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7.xml" ContentType="application/vnd.openxmlformats-officedocument.drawing+xml"/>
  <Override PartName="/xl/drawings/drawing8.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Shared drives\Investor Relations\Monthly Volume\2026\8) Aug\"/>
    </mc:Choice>
  </mc:AlternateContent>
  <xr:revisionPtr revIDLastSave="0" documentId="13_ncr:1_{A7DE9502-8A28-4FED-A032-C63BBFD1AB19}" xr6:coauthVersionLast="47" xr6:coauthVersionMax="47" xr10:uidLastSave="{00000000-0000-0000-0000-000000000000}"/>
  <bookViews>
    <workbookView xWindow="2880" yWindow="270" windowWidth="22980" windowHeight="23385" xr2:uid="{00000000-000D-0000-FFFF-FFFF00000000}"/>
  </bookViews>
  <sheets>
    <sheet name="Latest Month Summary" sheetId="11" r:id="rId1"/>
    <sheet name="F&amp;O ADV-RPC" sheetId="2" r:id="rId2"/>
    <sheet name="Micro Detail" sheetId="13" r:id="rId3"/>
    <sheet name="F&amp;O Asset Class ADV by Venue" sheetId="5" r:id="rId4"/>
    <sheet name="Revised Volume and RPC, Old Fmt" sheetId="3" state="hidden" r:id="rId5"/>
    <sheet name="Legacy Volume &amp; RPC, New Fmt" sheetId="4" state="hidden" r:id="rId6"/>
    <sheet name="F&amp;O OI by Asset Class" sheetId="7" r:id="rId7"/>
    <sheet name="Cash Markets" sheetId="10" r:id="rId8"/>
    <sheet name="F&amp;O Daily Volume" sheetId="9" r:id="rId9"/>
    <sheet name="Collateral Balances" sheetId="12" r:id="rId10"/>
  </sheets>
  <definedNames>
    <definedName name="CIQWBGuid" hidden="1">"612ca0fb-6cb2-40a9-be68-c5803a109385"</definedName>
    <definedName name="lu_map">#REF!</definedName>
    <definedName name="_xlnm.Print_Area" localSheetId="7">'Cash Markets'!$A$1:$N$251</definedName>
    <definedName name="_xlnm.Print_Area" localSheetId="9">'Collateral Balances'!$A$1:$O$44</definedName>
    <definedName name="_xlnm.Print_Area" localSheetId="1">'F&amp;O ADV-RPC'!$A$1:$M$836</definedName>
    <definedName name="_xlnm.Print_Area" localSheetId="3">'F&amp;O Asset Class ADV by Venue'!$A$1:$M$931</definedName>
    <definedName name="_xlnm.Print_Area" localSheetId="8">'F&amp;O Daily Volume'!$A$1:$Q$2985</definedName>
    <definedName name="_xlnm.Print_Area" localSheetId="6">'F&amp;O OI by Asset Class'!$A$1:$M$186</definedName>
    <definedName name="_xlnm.Print_Area" localSheetId="0">'Latest Month Summary'!$A$1:$S$52</definedName>
    <definedName name="_xlnm.Print_Area" localSheetId="2">'Micro Detail'!$A$1:$M$47</definedName>
    <definedName name="_xlnm.Print_Titles" localSheetId="7">'Cash Markets'!$A:$A</definedName>
    <definedName name="_xlnm.Print_Titles" localSheetId="4">'Revised Volume and RPC, Old Fmt'!$4:$4</definedName>
    <definedName name="prod_lu">#REF!</definedName>
    <definedName name="rat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46" i="11" l="1"/>
  <c r="L2985" i="9" l="1"/>
  <c r="M2985" i="9"/>
  <c r="N2985" i="9"/>
  <c r="O2985" i="9"/>
  <c r="P2985" i="9"/>
  <c r="Q2985" i="9"/>
  <c r="K2985" i="9"/>
  <c r="L2984" i="9"/>
  <c r="M2984" i="9"/>
  <c r="N2984" i="9"/>
  <c r="O2984" i="9"/>
  <c r="P2984" i="9"/>
  <c r="Q2984" i="9"/>
  <c r="K2984" i="9"/>
  <c r="L2961" i="9" l="1"/>
  <c r="M2961" i="9"/>
  <c r="N2961" i="9"/>
  <c r="O2961" i="9"/>
  <c r="P2961" i="9"/>
  <c r="Q2961" i="9"/>
  <c r="K2961" i="9"/>
  <c r="L2960" i="9"/>
  <c r="M2960" i="9"/>
  <c r="N2960" i="9"/>
  <c r="O2960" i="9"/>
  <c r="P2960" i="9"/>
  <c r="Q2960" i="9"/>
  <c r="K2960" i="9"/>
  <c r="C2983" i="9" l="1"/>
  <c r="D2983" i="9"/>
  <c r="E2983" i="9"/>
  <c r="F2983" i="9"/>
  <c r="G2983" i="9"/>
  <c r="H2983" i="9"/>
  <c r="B2983" i="9"/>
  <c r="C2982" i="9"/>
  <c r="D2982" i="9"/>
  <c r="E2982" i="9"/>
  <c r="F2982" i="9"/>
  <c r="G2982" i="9"/>
  <c r="H2982" i="9"/>
  <c r="B2982" i="9"/>
  <c r="C2958" i="9" l="1"/>
  <c r="C2959" i="9" s="1"/>
  <c r="D2958" i="9"/>
  <c r="D2959" i="9" s="1"/>
  <c r="E2958" i="9"/>
  <c r="E2959" i="9" s="1"/>
  <c r="F2958" i="9"/>
  <c r="F2959" i="9" s="1"/>
  <c r="G2958" i="9"/>
  <c r="G2959" i="9" s="1"/>
  <c r="H2958" i="9"/>
  <c r="H2959" i="9" s="1"/>
  <c r="B2958" i="9"/>
  <c r="B2959" i="9" s="1"/>
  <c r="L2931" i="9" l="1"/>
  <c r="L2930" i="9"/>
  <c r="M2930" i="9"/>
  <c r="M2931" i="9" s="1"/>
  <c r="N2930" i="9"/>
  <c r="N2931" i="9" s="1"/>
  <c r="O2930" i="9"/>
  <c r="O2931" i="9" s="1"/>
  <c r="P2930" i="9"/>
  <c r="P2931" i="9" s="1"/>
  <c r="Q2930" i="9"/>
  <c r="Q2931" i="9" s="1"/>
  <c r="K2930" i="9"/>
  <c r="K2931" i="9" s="1"/>
  <c r="R18" i="11" l="1"/>
  <c r="Q2905" i="9" l="1"/>
  <c r="Q2906" i="9" s="1"/>
  <c r="L2905" i="9"/>
  <c r="L2906" i="9" s="1"/>
  <c r="M2905" i="9"/>
  <c r="M2906" i="9" s="1"/>
  <c r="N2905" i="9"/>
  <c r="N2906" i="9" s="1"/>
  <c r="O2905" i="9"/>
  <c r="O2906" i="9" s="1"/>
  <c r="P2905" i="9"/>
  <c r="P2906" i="9" s="1"/>
  <c r="K2905" i="9"/>
  <c r="K2906" i="9" s="1"/>
  <c r="C2926" i="9" l="1"/>
  <c r="E2926" i="9"/>
  <c r="G2926" i="9"/>
  <c r="C2925" i="9"/>
  <c r="D2925" i="9"/>
  <c r="D2926" i="9" s="1"/>
  <c r="E2925" i="9"/>
  <c r="F2925" i="9"/>
  <c r="F2926" i="9" s="1"/>
  <c r="G2925" i="9"/>
  <c r="H2925" i="9"/>
  <c r="H2926" i="9" s="1"/>
  <c r="B2925" i="9"/>
  <c r="B2926" i="9" s="1"/>
  <c r="F19" i="11" l="1"/>
  <c r="F20" i="11"/>
  <c r="F18" i="11"/>
  <c r="F10" i="11" l="1"/>
  <c r="F11" i="11"/>
  <c r="F12" i="11"/>
  <c r="F13" i="11"/>
  <c r="F14" i="11"/>
  <c r="F15" i="11"/>
  <c r="F9" i="11"/>
  <c r="L10" i="11"/>
  <c r="L11" i="11"/>
  <c r="L12" i="11"/>
  <c r="L13" i="11"/>
  <c r="L14" i="11"/>
  <c r="L15" i="11"/>
  <c r="L18" i="11"/>
  <c r="L19" i="11"/>
  <c r="L20" i="11"/>
  <c r="L9" i="11"/>
  <c r="R9" i="11" l="1"/>
  <c r="R10" i="11"/>
  <c r="R11" i="11"/>
  <c r="R12" i="11"/>
  <c r="R13" i="11"/>
  <c r="R14" i="11"/>
  <c r="R15" i="11"/>
  <c r="R19" i="11"/>
  <c r="R20" i="11"/>
  <c r="G45" i="11"/>
  <c r="G47" i="11"/>
  <c r="G49" i="11"/>
  <c r="D31" i="7" l="1"/>
  <c r="E40" i="7" l="1"/>
  <c r="I333" i="2" l="1"/>
  <c r="F576" i="5" l="1"/>
  <c r="J576" i="5"/>
  <c r="B374" i="5" l="1"/>
  <c r="D465" i="5" l="1"/>
  <c r="D459" i="5"/>
  <c r="D453" i="5"/>
  <c r="D447" i="5"/>
  <c r="D441" i="5"/>
  <c r="D435" i="5"/>
  <c r="D429" i="5"/>
  <c r="C475" i="5" l="1"/>
  <c r="G475" i="5"/>
  <c r="G476" i="5" s="1"/>
  <c r="C481" i="5"/>
  <c r="G481" i="5"/>
  <c r="G482" i="5" s="1"/>
  <c r="C487" i="5"/>
  <c r="G487" i="5"/>
  <c r="G488" i="5" s="1"/>
  <c r="C493" i="5"/>
  <c r="G493" i="5"/>
  <c r="G494" i="5" s="1"/>
  <c r="C499" i="5"/>
  <c r="G499" i="5"/>
  <c r="G500" i="5" s="1"/>
  <c r="C505" i="5"/>
  <c r="G505" i="5"/>
  <c r="G511" i="5" l="1"/>
  <c r="L533" i="5"/>
  <c r="L521" i="5"/>
  <c r="K551" i="5"/>
  <c r="K545" i="5"/>
  <c r="K539" i="5"/>
  <c r="K533" i="5"/>
  <c r="K527" i="5"/>
  <c r="K521" i="5"/>
  <c r="J551" i="5"/>
  <c r="J545" i="5"/>
  <c r="J539" i="5"/>
  <c r="J533" i="5"/>
  <c r="J527" i="5"/>
  <c r="J521" i="5"/>
  <c r="G557" i="5"/>
  <c r="G551" i="5"/>
  <c r="G545" i="5"/>
  <c r="G539" i="5"/>
  <c r="G540" i="5" s="1"/>
  <c r="G527" i="5"/>
  <c r="G521" i="5"/>
  <c r="F551" i="5"/>
  <c r="F539" i="5"/>
  <c r="F533" i="5"/>
  <c r="F527" i="5"/>
  <c r="C534" i="5"/>
  <c r="E597" i="5"/>
  <c r="B583" i="5"/>
  <c r="M159" i="7"/>
  <c r="K159" i="7"/>
  <c r="K726" i="2"/>
  <c r="K177" i="7"/>
  <c r="J177" i="7"/>
  <c r="I177" i="7"/>
  <c r="H177" i="7"/>
  <c r="G177" i="7"/>
  <c r="F177" i="7"/>
  <c r="E177" i="7"/>
  <c r="D177" i="7"/>
  <c r="C177" i="7"/>
  <c r="B177" i="7"/>
  <c r="M186" i="7"/>
  <c r="L186" i="7"/>
  <c r="K186" i="7"/>
  <c r="J186" i="7"/>
  <c r="I186" i="7"/>
  <c r="H186" i="7"/>
  <c r="G186" i="7"/>
  <c r="F186" i="7"/>
  <c r="E186" i="7"/>
  <c r="D186" i="7"/>
  <c r="C186" i="7"/>
  <c r="B186" i="7"/>
  <c r="N42" i="4"/>
  <c r="M42" i="4"/>
  <c r="L42" i="4"/>
  <c r="K42" i="4"/>
  <c r="J42" i="4"/>
  <c r="I42" i="4"/>
  <c r="H42" i="4"/>
  <c r="G42" i="4"/>
  <c r="F42" i="4"/>
  <c r="E42" i="4"/>
  <c r="D42" i="4"/>
  <c r="C42" i="4"/>
  <c r="B42" i="4"/>
  <c r="M39" i="4"/>
  <c r="L39" i="4"/>
  <c r="K39" i="4"/>
  <c r="J39" i="4"/>
  <c r="I39" i="4"/>
  <c r="H39" i="4"/>
  <c r="G39" i="4"/>
  <c r="F39" i="4"/>
  <c r="E39" i="4"/>
  <c r="D39" i="4"/>
  <c r="C39" i="4"/>
  <c r="B39" i="4"/>
  <c r="N36" i="4"/>
  <c r="N39" i="4" s="1"/>
  <c r="N21" i="4"/>
  <c r="M21" i="4"/>
  <c r="L21" i="4"/>
  <c r="K21" i="4"/>
  <c r="J21" i="4"/>
  <c r="I21" i="4"/>
  <c r="H21" i="4"/>
  <c r="G21" i="4"/>
  <c r="F21" i="4"/>
  <c r="E21" i="4"/>
  <c r="D21" i="4"/>
  <c r="C21" i="4"/>
  <c r="B21" i="4"/>
  <c r="N11" i="4"/>
  <c r="M11" i="4"/>
  <c r="L11" i="4"/>
  <c r="K11" i="4"/>
  <c r="J11" i="4"/>
  <c r="I11" i="4"/>
  <c r="H11" i="4"/>
  <c r="G11" i="4"/>
  <c r="F11" i="4"/>
  <c r="E11" i="4"/>
  <c r="D11" i="4"/>
  <c r="C11" i="4"/>
  <c r="B11" i="4"/>
  <c r="N127" i="3"/>
  <c r="M127" i="3"/>
  <c r="L127" i="3"/>
  <c r="K127" i="3"/>
  <c r="J127" i="3"/>
  <c r="I127" i="3"/>
  <c r="H127" i="3"/>
  <c r="O126" i="3"/>
  <c r="O125" i="3"/>
  <c r="O132" i="3" s="1"/>
  <c r="O124" i="3"/>
  <c r="O123" i="3"/>
  <c r="O116" i="3"/>
  <c r="P114" i="3"/>
  <c r="Q112" i="3" s="1"/>
  <c r="Q113" i="3" s="1"/>
  <c r="Q114" i="3" s="1"/>
  <c r="N101" i="3"/>
  <c r="M101" i="3"/>
  <c r="L101" i="3"/>
  <c r="K101" i="3"/>
  <c r="J101" i="3"/>
  <c r="I101" i="3"/>
  <c r="H101" i="3"/>
  <c r="G101" i="3"/>
  <c r="F101" i="3"/>
  <c r="E101" i="3"/>
  <c r="D101" i="3"/>
  <c r="C101" i="3"/>
  <c r="B101" i="3"/>
  <c r="N100" i="3"/>
  <c r="M100" i="3"/>
  <c r="L100" i="3"/>
  <c r="K100" i="3"/>
  <c r="J100" i="3"/>
  <c r="I100" i="3"/>
  <c r="H100" i="3"/>
  <c r="G100" i="3"/>
  <c r="F100" i="3"/>
  <c r="E100" i="3"/>
  <c r="D100" i="3"/>
  <c r="C100" i="3"/>
  <c r="B100" i="3"/>
  <c r="N99" i="3"/>
  <c r="M99" i="3"/>
  <c r="L99" i="3"/>
  <c r="K99" i="3"/>
  <c r="J99" i="3"/>
  <c r="I99" i="3"/>
  <c r="H99" i="3"/>
  <c r="G99" i="3"/>
  <c r="F99" i="3"/>
  <c r="E99" i="3"/>
  <c r="D99" i="3"/>
  <c r="C99" i="3"/>
  <c r="B99" i="3"/>
  <c r="N98" i="3"/>
  <c r="N102" i="3" s="1"/>
  <c r="M98" i="3"/>
  <c r="L98" i="3"/>
  <c r="L102" i="3" s="1"/>
  <c r="K98" i="3"/>
  <c r="K102" i="3" s="1"/>
  <c r="J98" i="3"/>
  <c r="I98" i="3"/>
  <c r="I102" i="3" s="1"/>
  <c r="H98" i="3"/>
  <c r="H102" i="3" s="1"/>
  <c r="G98" i="3"/>
  <c r="G102" i="3" s="1"/>
  <c r="F98" i="3"/>
  <c r="F102" i="3" s="1"/>
  <c r="E98" i="3"/>
  <c r="E102" i="3" s="1"/>
  <c r="D98" i="3"/>
  <c r="D102" i="3" s="1"/>
  <c r="C98" i="3"/>
  <c r="C102" i="3" s="1"/>
  <c r="B98" i="3"/>
  <c r="B102" i="3" s="1"/>
  <c r="N94" i="3"/>
  <c r="M94" i="3"/>
  <c r="L94" i="3"/>
  <c r="L119" i="3" s="1"/>
  <c r="K94" i="3"/>
  <c r="K119" i="3" s="1"/>
  <c r="J94" i="3"/>
  <c r="I94" i="3"/>
  <c r="H94" i="3"/>
  <c r="H119" i="3" s="1"/>
  <c r="G94" i="3"/>
  <c r="G119" i="3" s="1"/>
  <c r="F94" i="3"/>
  <c r="E94" i="3"/>
  <c r="E119" i="3" s="1"/>
  <c r="D94" i="3"/>
  <c r="C94" i="3"/>
  <c r="C119" i="3" s="1"/>
  <c r="B94" i="3"/>
  <c r="N93" i="3"/>
  <c r="M93" i="3"/>
  <c r="L93" i="3"/>
  <c r="K93" i="3"/>
  <c r="J93" i="3"/>
  <c r="J107" i="3" s="1"/>
  <c r="J112" i="3" s="1"/>
  <c r="J114" i="3" s="1"/>
  <c r="I93" i="3"/>
  <c r="H93" i="3"/>
  <c r="G93" i="3"/>
  <c r="G107" i="3" s="1"/>
  <c r="G112" i="3" s="1"/>
  <c r="G114" i="3" s="1"/>
  <c r="F93" i="3"/>
  <c r="E93" i="3"/>
  <c r="D93" i="3"/>
  <c r="C93" i="3"/>
  <c r="B93" i="3"/>
  <c r="N92" i="3"/>
  <c r="M92" i="3"/>
  <c r="M118" i="3" s="1"/>
  <c r="L92" i="3"/>
  <c r="L106" i="3" s="1"/>
  <c r="K92" i="3"/>
  <c r="J92" i="3"/>
  <c r="J118" i="3"/>
  <c r="I92" i="3"/>
  <c r="H92" i="3"/>
  <c r="G92" i="3"/>
  <c r="G118" i="3" s="1"/>
  <c r="F92" i="3"/>
  <c r="F106" i="3" s="1"/>
  <c r="E92" i="3"/>
  <c r="E118" i="3" s="1"/>
  <c r="D92" i="3"/>
  <c r="C92" i="3"/>
  <c r="C106" i="3" s="1"/>
  <c r="B92" i="3"/>
  <c r="B118" i="3" s="1"/>
  <c r="N91" i="3"/>
  <c r="M91" i="3"/>
  <c r="L91" i="3"/>
  <c r="K91" i="3"/>
  <c r="J91" i="3"/>
  <c r="I91" i="3"/>
  <c r="H91" i="3"/>
  <c r="G91" i="3"/>
  <c r="F91" i="3"/>
  <c r="E91" i="3"/>
  <c r="E117" i="3" s="1"/>
  <c r="D91" i="3"/>
  <c r="D105" i="3" s="1"/>
  <c r="C91" i="3"/>
  <c r="C105" i="3" s="1"/>
  <c r="B91" i="3"/>
  <c r="N88" i="3"/>
  <c r="M88" i="3"/>
  <c r="L88" i="3"/>
  <c r="K88" i="3"/>
  <c r="J88" i="3"/>
  <c r="I88" i="3"/>
  <c r="H88" i="3"/>
  <c r="G88" i="3"/>
  <c r="F88" i="3"/>
  <c r="E88" i="3"/>
  <c r="D88" i="3"/>
  <c r="C88" i="3"/>
  <c r="B88" i="3"/>
  <c r="N63" i="3"/>
  <c r="N85" i="3" s="1"/>
  <c r="M63" i="3"/>
  <c r="M85" i="3" s="1"/>
  <c r="L63" i="3"/>
  <c r="L85" i="3" s="1"/>
  <c r="K63" i="3"/>
  <c r="J63" i="3"/>
  <c r="J85" i="3" s="1"/>
  <c r="I63" i="3"/>
  <c r="I85" i="3" s="1"/>
  <c r="H63" i="3"/>
  <c r="H85" i="3" s="1"/>
  <c r="G63" i="3"/>
  <c r="G85" i="3" s="1"/>
  <c r="F63" i="3"/>
  <c r="F85" i="3" s="1"/>
  <c r="E63" i="3"/>
  <c r="E85" i="3" s="1"/>
  <c r="D63" i="3"/>
  <c r="D85" i="3" s="1"/>
  <c r="C63" i="3"/>
  <c r="B63" i="3"/>
  <c r="N56" i="3"/>
  <c r="M56" i="3"/>
  <c r="L56" i="3"/>
  <c r="K56" i="3"/>
  <c r="J56" i="3"/>
  <c r="I56" i="3"/>
  <c r="H56" i="3"/>
  <c r="G56" i="3"/>
  <c r="F56" i="3"/>
  <c r="E56" i="3"/>
  <c r="D56" i="3"/>
  <c r="C56" i="3"/>
  <c r="B56" i="3"/>
  <c r="N32" i="3"/>
  <c r="M32" i="3"/>
  <c r="L32" i="3"/>
  <c r="K32" i="3"/>
  <c r="J32" i="3"/>
  <c r="I32" i="3"/>
  <c r="H32" i="3"/>
  <c r="G32" i="3"/>
  <c r="F32" i="3"/>
  <c r="E32" i="3"/>
  <c r="D32" i="3"/>
  <c r="C32" i="3"/>
  <c r="B32" i="3"/>
  <c r="N25" i="3"/>
  <c r="M25" i="3"/>
  <c r="L25" i="3"/>
  <c r="K25" i="3"/>
  <c r="J25" i="3"/>
  <c r="I25" i="3"/>
  <c r="H25" i="3"/>
  <c r="G25" i="3"/>
  <c r="F25" i="3"/>
  <c r="E25" i="3"/>
  <c r="D25" i="3"/>
  <c r="C25" i="3"/>
  <c r="C33" i="3" s="1"/>
  <c r="B25" i="3"/>
  <c r="N16" i="3"/>
  <c r="M16" i="3"/>
  <c r="L16" i="3"/>
  <c r="K16" i="3"/>
  <c r="J16" i="3"/>
  <c r="I16" i="3"/>
  <c r="H16" i="3"/>
  <c r="G16" i="3"/>
  <c r="F16" i="3"/>
  <c r="E16" i="3"/>
  <c r="D16" i="3"/>
  <c r="C16" i="3"/>
  <c r="B16" i="3"/>
  <c r="N9" i="3"/>
  <c r="M9" i="3"/>
  <c r="M17" i="3" s="1"/>
  <c r="L9" i="3"/>
  <c r="K9" i="3"/>
  <c r="K17" i="3" s="1"/>
  <c r="J9" i="3"/>
  <c r="I9" i="3"/>
  <c r="H9" i="3"/>
  <c r="G9" i="3"/>
  <c r="F9" i="3"/>
  <c r="E9" i="3"/>
  <c r="E17" i="3" s="1"/>
  <c r="D9" i="3"/>
  <c r="C9" i="3"/>
  <c r="C17" i="3" s="1"/>
  <c r="B9" i="3"/>
  <c r="J119" i="3"/>
  <c r="M102" i="3"/>
  <c r="J102" i="3"/>
  <c r="I119" i="3"/>
  <c r="L64" i="3" l="1"/>
  <c r="M105" i="3"/>
  <c r="H106" i="3"/>
  <c r="O106" i="3" s="1"/>
  <c r="D64" i="3"/>
  <c r="M95" i="3"/>
  <c r="I17" i="3"/>
  <c r="G33" i="3"/>
  <c r="C107" i="3"/>
  <c r="C112" i="3" s="1"/>
  <c r="C114" i="3" s="1"/>
  <c r="K107" i="3"/>
  <c r="K112" i="3" s="1"/>
  <c r="F108" i="3"/>
  <c r="N108" i="3"/>
  <c r="K106" i="3"/>
  <c r="H117" i="3"/>
  <c r="D106" i="3"/>
  <c r="B108" i="3"/>
  <c r="J108" i="3"/>
  <c r="L118" i="3"/>
  <c r="F119" i="3"/>
  <c r="N33" i="3"/>
  <c r="D118" i="3"/>
  <c r="F95" i="3"/>
  <c r="F109" i="3" s="1"/>
  <c r="B95" i="3"/>
  <c r="B109" i="3" s="1"/>
  <c r="B119" i="3"/>
  <c r="B117" i="3"/>
  <c r="B120" i="3" s="1"/>
  <c r="J117" i="3"/>
  <c r="J120" i="3" s="1"/>
  <c r="E107" i="3"/>
  <c r="M107" i="3"/>
  <c r="H108" i="3"/>
  <c r="O108" i="3" s="1"/>
  <c r="J106" i="3"/>
  <c r="E105" i="3"/>
  <c r="G17" i="3"/>
  <c r="E33" i="3"/>
  <c r="K117" i="3"/>
  <c r="F107" i="3"/>
  <c r="F112" i="3" s="1"/>
  <c r="F114" i="3" s="1"/>
  <c r="N107" i="3"/>
  <c r="I108" i="3"/>
  <c r="N44" i="4"/>
  <c r="M108" i="3"/>
  <c r="M119" i="3"/>
  <c r="O119" i="3" s="1"/>
  <c r="P132" i="3" s="1"/>
  <c r="H105" i="3"/>
  <c r="O105" i="3" s="1"/>
  <c r="E108" i="3"/>
  <c r="N119" i="3"/>
  <c r="N117" i="3"/>
  <c r="N106" i="3"/>
  <c r="I107" i="3"/>
  <c r="I112" i="3" s="1"/>
  <c r="I114" i="3" s="1"/>
  <c r="D108" i="3"/>
  <c r="O127" i="3"/>
  <c r="E112" i="3"/>
  <c r="E114" i="3" s="1"/>
  <c r="J95" i="3"/>
  <c r="I117" i="3"/>
  <c r="I95" i="3"/>
  <c r="I109" i="3" s="1"/>
  <c r="J33" i="3"/>
  <c r="M64" i="3"/>
  <c r="F118" i="3"/>
  <c r="K33" i="3"/>
  <c r="L105" i="3"/>
  <c r="G106" i="3"/>
  <c r="M33" i="3"/>
  <c r="E95" i="3"/>
  <c r="E109" i="3" s="1"/>
  <c r="I118" i="3"/>
  <c r="M109" i="3"/>
  <c r="B107" i="3"/>
  <c r="B112" i="3" s="1"/>
  <c r="B114" i="3" s="1"/>
  <c r="E106" i="3"/>
  <c r="M106" i="3"/>
  <c r="C108" i="3"/>
  <c r="K108" i="3"/>
  <c r="O131" i="3"/>
  <c r="N112" i="3"/>
  <c r="N114" i="3" s="1"/>
  <c r="J109" i="3"/>
  <c r="G108" i="3"/>
  <c r="C113" i="3"/>
  <c r="B105" i="3"/>
  <c r="L117" i="3"/>
  <c r="I105" i="3"/>
  <c r="H95" i="3"/>
  <c r="H109" i="3" s="1"/>
  <c r="O109" i="3" s="1"/>
  <c r="G95" i="3"/>
  <c r="G109" i="3" s="1"/>
  <c r="M117" i="3"/>
  <c r="O117" i="3" s="1"/>
  <c r="P130" i="3" s="1"/>
  <c r="B17" i="3"/>
  <c r="F17" i="3"/>
  <c r="J17" i="3"/>
  <c r="N17" i="3"/>
  <c r="I33" i="3"/>
  <c r="L33" i="3"/>
  <c r="B64" i="3"/>
  <c r="K105" i="3"/>
  <c r="B106" i="3"/>
  <c r="I106" i="3"/>
  <c r="D107" i="3"/>
  <c r="D112" i="3" s="1"/>
  <c r="D114" i="3" s="1"/>
  <c r="E120" i="3"/>
  <c r="J113" i="3"/>
  <c r="N95" i="3"/>
  <c r="N109" i="3" s="1"/>
  <c r="C118" i="3"/>
  <c r="I120" i="3"/>
  <c r="H64" i="3"/>
  <c r="F113" i="3"/>
  <c r="L120" i="3"/>
  <c r="K118" i="3"/>
  <c r="K95" i="3"/>
  <c r="K109" i="3" s="1"/>
  <c r="L108" i="3"/>
  <c r="M112" i="3"/>
  <c r="M114" i="3" s="1"/>
  <c r="H118" i="3"/>
  <c r="L95" i="3"/>
  <c r="L109" i="3" s="1"/>
  <c r="D95" i="3"/>
  <c r="D109" i="3" s="1"/>
  <c r="C95" i="3"/>
  <c r="C109" i="3" s="1"/>
  <c r="B85" i="3"/>
  <c r="D119" i="3"/>
  <c r="N118" i="3"/>
  <c r="N120" i="3" s="1"/>
  <c r="G117" i="3"/>
  <c r="G120" i="3" s="1"/>
  <c r="D17" i="3"/>
  <c r="H17" i="3"/>
  <c r="L17" i="3"/>
  <c r="E64" i="3"/>
  <c r="I64" i="3"/>
  <c r="J64" i="3"/>
  <c r="C117" i="3"/>
  <c r="G105" i="3"/>
  <c r="J105" i="3"/>
  <c r="H107" i="3"/>
  <c r="O107" i="3" s="1"/>
  <c r="O130" i="3"/>
  <c r="O133" i="3" s="1"/>
  <c r="K113" i="3"/>
  <c r="K114" i="3"/>
  <c r="B113" i="3"/>
  <c r="B33" i="3"/>
  <c r="F33" i="3"/>
  <c r="C64" i="3"/>
  <c r="C85" i="3"/>
  <c r="F64" i="3"/>
  <c r="F105" i="3"/>
  <c r="F117" i="3"/>
  <c r="G113" i="3"/>
  <c r="L107" i="3"/>
  <c r="D113" i="3"/>
  <c r="D33" i="3"/>
  <c r="H33" i="3"/>
  <c r="K64" i="3"/>
  <c r="K85" i="3"/>
  <c r="N64" i="3"/>
  <c r="D117" i="3"/>
  <c r="N105" i="3"/>
  <c r="G64" i="3"/>
  <c r="H112" i="3" l="1"/>
  <c r="K120" i="3"/>
  <c r="N113" i="3"/>
  <c r="F120" i="3"/>
  <c r="D120" i="3"/>
  <c r="I113" i="3"/>
  <c r="M120" i="3"/>
  <c r="E113" i="3"/>
  <c r="O118" i="3"/>
  <c r="P131" i="3" s="1"/>
  <c r="M113" i="3"/>
  <c r="C120" i="3"/>
  <c r="H120" i="3"/>
  <c r="H114" i="3"/>
  <c r="O114" i="3" s="1"/>
  <c r="O112" i="3"/>
  <c r="L112" i="3"/>
  <c r="L114" i="3" s="1"/>
  <c r="H113" i="3"/>
  <c r="O113" i="3" s="1"/>
  <c r="O120" i="3" l="1"/>
  <c r="P133" i="3" s="1"/>
  <c r="L11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tc={BA4170C5-E5C0-4F6D-AA88-E472BCEEF7AC}</author>
    <author>tc={EEA25E87-5DD9-4A45-8FD6-DFABF1C9377C}</author>
  </authors>
  <commentList>
    <comment ref="H82" authorId="0" shapeId="0" xr:uid="{BA4170C5-E5C0-4F6D-AA88-E472BCEEF7AC}">
      <text>
        <t>[Threaded comment]
Your version of Excel allows you to read this threaded comment; however, any edits to it will get removed if the file is opened in a newer version of Excel. Learn more: https://go.microsoft.com/fwlink/?linkid=870924
Comment:
    UK days 20</t>
      </text>
    </comment>
    <comment ref="K82" authorId="1" shapeId="0" xr:uid="{EEA25E87-5DD9-4A45-8FD6-DFABF1C9377C}">
      <text>
        <t>[Threaded comment]
Your version of Excel allows you to read this threaded comment; however, any edits to it will get removed if the file is opened in a newer version of Excel. Learn more: https://go.microsoft.com/fwlink/?linkid=870924
Comment:
    UK Days 21</t>
      </text>
    </comment>
  </commentList>
</comments>
</file>

<file path=xl/sharedStrings.xml><?xml version="1.0" encoding="utf-8"?>
<sst xmlns="http://schemas.openxmlformats.org/spreadsheetml/2006/main" count="24687" uniqueCount="1924">
  <si>
    <t>Interest Rates</t>
  </si>
  <si>
    <t>Equities</t>
  </si>
  <si>
    <t>FX</t>
  </si>
  <si>
    <t>Commodities</t>
  </si>
  <si>
    <t>Energy (including ClearPort)</t>
  </si>
  <si>
    <t>Metals (including ClearPort)</t>
  </si>
  <si>
    <t>NYMEX Pit</t>
  </si>
  <si>
    <t>NYMEX Electronic</t>
  </si>
  <si>
    <t>COMEX Pit</t>
  </si>
  <si>
    <t>COMEX Electronic</t>
  </si>
  <si>
    <t>ClearPort</t>
  </si>
  <si>
    <t>Other</t>
  </si>
  <si>
    <t>Grey highlighting indicates changed volume  and RPC under new reporting method that eliminates post-trade activity</t>
  </si>
  <si>
    <t>Total</t>
  </si>
  <si>
    <t>Total, Legacy CME Group</t>
  </si>
  <si>
    <t>Total, Legacy NYMEX</t>
  </si>
  <si>
    <t>Total, Combined</t>
  </si>
  <si>
    <t>Revised RPC by Asset Class, Legacy Format (rolling 3-month for the period ending)</t>
  </si>
  <si>
    <t>CME Open Outcry</t>
  </si>
  <si>
    <t>Privately Negotiated</t>
  </si>
  <si>
    <t>NMX Floor</t>
  </si>
  <si>
    <t>NMX Electronic</t>
  </si>
  <si>
    <t>CMX Floor</t>
  </si>
  <si>
    <t>CMX Electronic</t>
  </si>
  <si>
    <t>CME Electronic</t>
  </si>
  <si>
    <t>CME Privately Negotiated</t>
  </si>
  <si>
    <t>Total, Legacy NMX</t>
  </si>
  <si>
    <t>Total, Legacy CME</t>
  </si>
  <si>
    <t>Open Outcry</t>
  </si>
  <si>
    <t>Revised Volume by Venue, Legacy Format</t>
  </si>
  <si>
    <r>
      <rPr>
        <b/>
        <sz val="11"/>
        <color indexed="8"/>
        <rFont val="Calibri"/>
        <family val="2"/>
      </rPr>
      <t>Revised Volume</t>
    </r>
    <r>
      <rPr>
        <sz val="11"/>
        <color theme="1"/>
        <rFont val="Calibri"/>
        <family val="2"/>
        <scheme val="minor"/>
      </rPr>
      <t xml:space="preserve"> by Asset Class, Legacy Format (ADV)</t>
    </r>
  </si>
  <si>
    <t>Exchange Traded</t>
  </si>
  <si>
    <t>Total Venue</t>
  </si>
  <si>
    <t>Globex</t>
  </si>
  <si>
    <t>Pit</t>
  </si>
  <si>
    <t>Exchange-traded Total</t>
  </si>
  <si>
    <t>Revised RPC by Venue, Legacy Format</t>
  </si>
  <si>
    <t>Legacy Volume by Venue, New Format</t>
  </si>
  <si>
    <t>Legacy RPC by Asset Class, New Format (rolling 3-month for the period ending)</t>
  </si>
  <si>
    <t xml:space="preserve">Legacy Volume by Asset Class, New Format </t>
  </si>
  <si>
    <t>Revised Volume &amp; RPC, Old Format</t>
  </si>
  <si>
    <t>Legacy Volume &amp; RPC, New Format</t>
  </si>
  <si>
    <t xml:space="preserve">Legacy Volume (rolling 3 month) by Asset Class, New Format </t>
  </si>
  <si>
    <t>Revised ADV by Asset Class, Legacy Format (rolling 3-month for the period ending)</t>
  </si>
  <si>
    <t xml:space="preserve">     Open Outcry</t>
  </si>
  <si>
    <t xml:space="preserve">     CME Globex</t>
  </si>
  <si>
    <t xml:space="preserve">     Privately Negotiated</t>
  </si>
  <si>
    <t xml:space="preserve">     CME ClearPort (OTC)</t>
  </si>
  <si>
    <t>Total Interest Rates</t>
  </si>
  <si>
    <t>Total Equities</t>
  </si>
  <si>
    <t>Energy</t>
  </si>
  <si>
    <t>Total FX</t>
  </si>
  <si>
    <t>Metals</t>
  </si>
  <si>
    <t>Total Exchange</t>
  </si>
  <si>
    <t>NYMEX Legacy Volume</t>
  </si>
  <si>
    <t xml:space="preserve">  Variance</t>
  </si>
  <si>
    <t>NYMEX Legacy RPC</t>
  </si>
  <si>
    <t>= Average 2009</t>
  </si>
  <si>
    <t>NYMEX</t>
  </si>
  <si>
    <t>COMEX</t>
  </si>
  <si>
    <t>Clearport</t>
  </si>
  <si>
    <t>Legacy Volume</t>
  </si>
  <si>
    <t>New Format</t>
  </si>
  <si>
    <t>Difference</t>
  </si>
  <si>
    <t xml:space="preserve">  NYMEX</t>
  </si>
  <si>
    <t xml:space="preserve">  COMEX</t>
  </si>
  <si>
    <t>New  Volume - Raia</t>
  </si>
  <si>
    <t xml:space="preserve">Revenue </t>
  </si>
  <si>
    <t>Revenue Raia format</t>
  </si>
  <si>
    <t>Total Year</t>
  </si>
  <si>
    <t>Trading Days</t>
  </si>
  <si>
    <t>Sep30</t>
  </si>
  <si>
    <t>Sep29</t>
  </si>
  <si>
    <t>Sep28</t>
  </si>
  <si>
    <t>Sep25</t>
  </si>
  <si>
    <t>Sep24</t>
  </si>
  <si>
    <t>Sep23</t>
  </si>
  <si>
    <t>Sep22</t>
  </si>
  <si>
    <t>Sep21</t>
  </si>
  <si>
    <t>Sep18</t>
  </si>
  <si>
    <t>Sep17</t>
  </si>
  <si>
    <t>Sep16</t>
  </si>
  <si>
    <t>Sep15</t>
  </si>
  <si>
    <t>Sep14</t>
  </si>
  <si>
    <t>Sep11</t>
  </si>
  <si>
    <t>Sep10</t>
  </si>
  <si>
    <t>Sep09</t>
  </si>
  <si>
    <t>Sep08</t>
  </si>
  <si>
    <t>Sep04</t>
  </si>
  <si>
    <t>Sep03</t>
  </si>
  <si>
    <t>Sep02</t>
  </si>
  <si>
    <t>Sep01</t>
  </si>
  <si>
    <t>Aug31</t>
  </si>
  <si>
    <t>Aug28</t>
  </si>
  <si>
    <t>Aug27</t>
  </si>
  <si>
    <t>Aug26</t>
  </si>
  <si>
    <t>Aug25</t>
  </si>
  <si>
    <t>Aug24</t>
  </si>
  <si>
    <t>Aug21</t>
  </si>
  <si>
    <t>Aug20</t>
  </si>
  <si>
    <t>Aug19</t>
  </si>
  <si>
    <t>Aug18</t>
  </si>
  <si>
    <t>Aug17</t>
  </si>
  <si>
    <t>Aug14</t>
  </si>
  <si>
    <t>Aug13</t>
  </si>
  <si>
    <t>Aug12</t>
  </si>
  <si>
    <t>Aug11</t>
  </si>
  <si>
    <t>Aug10</t>
  </si>
  <si>
    <t>Aug07</t>
  </si>
  <si>
    <t>Aug06</t>
  </si>
  <si>
    <t>Aug05</t>
  </si>
  <si>
    <t>Aug04</t>
  </si>
  <si>
    <t>Aug03</t>
  </si>
  <si>
    <t>Jul31</t>
  </si>
  <si>
    <t>Jul30</t>
  </si>
  <si>
    <t>Jul29</t>
  </si>
  <si>
    <t>Jul28</t>
  </si>
  <si>
    <t>Jul27</t>
  </si>
  <si>
    <t>Jul24</t>
  </si>
  <si>
    <t>Jul23</t>
  </si>
  <si>
    <t>Jul22</t>
  </si>
  <si>
    <t>Jul21</t>
  </si>
  <si>
    <t>Jul20</t>
  </si>
  <si>
    <t>Jul17</t>
  </si>
  <si>
    <t>Jul16</t>
  </si>
  <si>
    <t>Jul15</t>
  </si>
  <si>
    <t>Jul14</t>
  </si>
  <si>
    <t>Jul13</t>
  </si>
  <si>
    <t>Jul10</t>
  </si>
  <si>
    <t>Jul09</t>
  </si>
  <si>
    <t>Jul08</t>
  </si>
  <si>
    <t>Jul07</t>
  </si>
  <si>
    <t>Jul06</t>
  </si>
  <si>
    <t>Jul02</t>
  </si>
  <si>
    <t>Jul01</t>
  </si>
  <si>
    <t>Jun30</t>
  </si>
  <si>
    <t>Jun29</t>
  </si>
  <si>
    <t>Jun26</t>
  </si>
  <si>
    <t>Jun25</t>
  </si>
  <si>
    <t>Jun24</t>
  </si>
  <si>
    <t>Jun23</t>
  </si>
  <si>
    <t>Jun22</t>
  </si>
  <si>
    <t>Jun19</t>
  </si>
  <si>
    <t>Jun18</t>
  </si>
  <si>
    <t>Jun17</t>
  </si>
  <si>
    <t>Jun16</t>
  </si>
  <si>
    <t>Jun15</t>
  </si>
  <si>
    <t>Jun12</t>
  </si>
  <si>
    <t>Jun11</t>
  </si>
  <si>
    <t>Jun10</t>
  </si>
  <si>
    <t>Jun09</t>
  </si>
  <si>
    <t>Jun08</t>
  </si>
  <si>
    <t>Jun05</t>
  </si>
  <si>
    <t>Jun04</t>
  </si>
  <si>
    <t>Jun03</t>
  </si>
  <si>
    <t>Jun02</t>
  </si>
  <si>
    <t>Jun01</t>
  </si>
  <si>
    <t>May29</t>
  </si>
  <si>
    <t>May28</t>
  </si>
  <si>
    <t>May27</t>
  </si>
  <si>
    <t>May26</t>
  </si>
  <si>
    <t>May22</t>
  </si>
  <si>
    <t>May21</t>
  </si>
  <si>
    <t>May20</t>
  </si>
  <si>
    <t>May19</t>
  </si>
  <si>
    <t>May18</t>
  </si>
  <si>
    <t>May15</t>
  </si>
  <si>
    <t>May14</t>
  </si>
  <si>
    <t>May13</t>
  </si>
  <si>
    <t>May12</t>
  </si>
  <si>
    <t>May11</t>
  </si>
  <si>
    <t>May08</t>
  </si>
  <si>
    <t>May07</t>
  </si>
  <si>
    <t>May06</t>
  </si>
  <si>
    <t>May05</t>
  </si>
  <si>
    <t>May04</t>
  </si>
  <si>
    <t>May01</t>
  </si>
  <si>
    <t>Date</t>
  </si>
  <si>
    <t>Apr30</t>
  </si>
  <si>
    <t>Apr29</t>
  </si>
  <si>
    <t>Apr28</t>
  </si>
  <si>
    <t>Apr27</t>
  </si>
  <si>
    <t>Apr24</t>
  </si>
  <si>
    <t>Apr23</t>
  </si>
  <si>
    <t>Apr22</t>
  </si>
  <si>
    <t>Apr21</t>
  </si>
  <si>
    <t>Apr20</t>
  </si>
  <si>
    <t>Apr17</t>
  </si>
  <si>
    <t>Apr16</t>
  </si>
  <si>
    <t>Apr15</t>
  </si>
  <si>
    <t>Apr14</t>
  </si>
  <si>
    <t>Apr13</t>
  </si>
  <si>
    <t>Apr09</t>
  </si>
  <si>
    <t>Apr08</t>
  </si>
  <si>
    <t>Apr07</t>
  </si>
  <si>
    <t>Apr06</t>
  </si>
  <si>
    <t>Apr03</t>
  </si>
  <si>
    <t>Apr02</t>
  </si>
  <si>
    <t>Apr01</t>
  </si>
  <si>
    <t>Mar31</t>
  </si>
  <si>
    <t>Mar30</t>
  </si>
  <si>
    <t>Mar27</t>
  </si>
  <si>
    <t>Mar26</t>
  </si>
  <si>
    <t>Mar25</t>
  </si>
  <si>
    <t>Mar24</t>
  </si>
  <si>
    <t>Mar23</t>
  </si>
  <si>
    <t>Mar20</t>
  </si>
  <si>
    <t>Mar19</t>
  </si>
  <si>
    <t>Mar18</t>
  </si>
  <si>
    <t>Mar17</t>
  </si>
  <si>
    <t>Mar16</t>
  </si>
  <si>
    <t>Mar13</t>
  </si>
  <si>
    <t>Mar12</t>
  </si>
  <si>
    <t>Mar11</t>
  </si>
  <si>
    <t>Mar10</t>
  </si>
  <si>
    <t>Mar09</t>
  </si>
  <si>
    <t>Mar06</t>
  </si>
  <si>
    <t>Mar05</t>
  </si>
  <si>
    <t>Mar04</t>
  </si>
  <si>
    <t>Mar03</t>
  </si>
  <si>
    <t>Mar02</t>
  </si>
  <si>
    <t>Feb27</t>
  </si>
  <si>
    <t>Feb26</t>
  </si>
  <si>
    <t>Feb25</t>
  </si>
  <si>
    <t>Feb24</t>
  </si>
  <si>
    <t>Feb23</t>
  </si>
  <si>
    <t>Feb20</t>
  </si>
  <si>
    <t>Feb19</t>
  </si>
  <si>
    <t>Feb18</t>
  </si>
  <si>
    <t>Feb17</t>
  </si>
  <si>
    <t>Feb13</t>
  </si>
  <si>
    <t>Feb12</t>
  </si>
  <si>
    <t>Feb11</t>
  </si>
  <si>
    <t>Feb10</t>
  </si>
  <si>
    <t>Feb09</t>
  </si>
  <si>
    <t>Feb06</t>
  </si>
  <si>
    <t>Feb05</t>
  </si>
  <si>
    <t>Feb04</t>
  </si>
  <si>
    <t>Feb03</t>
  </si>
  <si>
    <t>Feb02</t>
  </si>
  <si>
    <t>Jan30</t>
  </si>
  <si>
    <t>Jan29</t>
  </si>
  <si>
    <t>Jan28</t>
  </si>
  <si>
    <t>Jan27</t>
  </si>
  <si>
    <t>Jan26</t>
  </si>
  <si>
    <t>Jan23</t>
  </si>
  <si>
    <t>Jan22</t>
  </si>
  <si>
    <t>Jan21</t>
  </si>
  <si>
    <t>Jan20</t>
  </si>
  <si>
    <t>Jan16</t>
  </si>
  <si>
    <t>Jan15</t>
  </si>
  <si>
    <t>Jan14</t>
  </si>
  <si>
    <t>Jan13</t>
  </si>
  <si>
    <t>Jan12</t>
  </si>
  <si>
    <t>Jan09</t>
  </si>
  <si>
    <t>Jan08</t>
  </si>
  <si>
    <t>Jan07</t>
  </si>
  <si>
    <t>Jan06</t>
  </si>
  <si>
    <t>Jan05</t>
  </si>
  <si>
    <t>Jan02</t>
  </si>
  <si>
    <t>Dec31</t>
  </si>
  <si>
    <t>Dec30</t>
  </si>
  <si>
    <t>Dec29</t>
  </si>
  <si>
    <t>Dec26</t>
  </si>
  <si>
    <t>Dec24</t>
  </si>
  <si>
    <t>Dec23</t>
  </si>
  <si>
    <t>Dec22</t>
  </si>
  <si>
    <t>Dec19</t>
  </si>
  <si>
    <t>Dec18</t>
  </si>
  <si>
    <t>Dec17</t>
  </si>
  <si>
    <t>Dec16</t>
  </si>
  <si>
    <t>Dec15</t>
  </si>
  <si>
    <t>Dec12</t>
  </si>
  <si>
    <t>Dec11</t>
  </si>
  <si>
    <t>Dec10</t>
  </si>
  <si>
    <t>Dec09</t>
  </si>
  <si>
    <t>Dec08</t>
  </si>
  <si>
    <t>Dec05</t>
  </si>
  <si>
    <t>Dec04</t>
  </si>
  <si>
    <t>Dec03</t>
  </si>
  <si>
    <t>Dec02</t>
  </si>
  <si>
    <t>Dec01</t>
  </si>
  <si>
    <t>Nov28</t>
  </si>
  <si>
    <t>Nov26</t>
  </si>
  <si>
    <t>Nov25</t>
  </si>
  <si>
    <t>Nov24</t>
  </si>
  <si>
    <t>Nov21</t>
  </si>
  <si>
    <t>Nov20</t>
  </si>
  <si>
    <t>Nov19</t>
  </si>
  <si>
    <t>Nov18</t>
  </si>
  <si>
    <t>Nov17</t>
  </si>
  <si>
    <t>Nov14</t>
  </si>
  <si>
    <t>Nov13</t>
  </si>
  <si>
    <t>Nov12</t>
  </si>
  <si>
    <t>Nov11</t>
  </si>
  <si>
    <t>Nov10</t>
  </si>
  <si>
    <t>Nov07</t>
  </si>
  <si>
    <t>Nov06</t>
  </si>
  <si>
    <t>Nov05</t>
  </si>
  <si>
    <t>Nov04</t>
  </si>
  <si>
    <t>Nov03</t>
  </si>
  <si>
    <t>Oct31</t>
  </si>
  <si>
    <t>Oct30</t>
  </si>
  <si>
    <t>Oct29</t>
  </si>
  <si>
    <t>Oct28</t>
  </si>
  <si>
    <t>Oct27</t>
  </si>
  <si>
    <t>Oct24</t>
  </si>
  <si>
    <t>Oct23</t>
  </si>
  <si>
    <t>Oct22</t>
  </si>
  <si>
    <t>Oct21</t>
  </si>
  <si>
    <t>Oct20</t>
  </si>
  <si>
    <t>Oct17</t>
  </si>
  <si>
    <t>Oct16</t>
  </si>
  <si>
    <t>Oct15</t>
  </si>
  <si>
    <t>Oct14</t>
  </si>
  <si>
    <t>Oct13</t>
  </si>
  <si>
    <t>Oct10</t>
  </si>
  <si>
    <t>Oct09</t>
  </si>
  <si>
    <t>Oct08</t>
  </si>
  <si>
    <t>Oct07</t>
  </si>
  <si>
    <t>Oct06</t>
  </si>
  <si>
    <t>Oct03</t>
  </si>
  <si>
    <t>Oct02</t>
  </si>
  <si>
    <t>Oct01</t>
  </si>
  <si>
    <t>Sep26</t>
  </si>
  <si>
    <t>Sep19</t>
  </si>
  <si>
    <t>Sep12</t>
  </si>
  <si>
    <t>Sep05</t>
  </si>
  <si>
    <t>Aug29</t>
  </si>
  <si>
    <t>Aug22</t>
  </si>
  <si>
    <t>Aug15</t>
  </si>
  <si>
    <t>Aug08</t>
  </si>
  <si>
    <t>Aug01</t>
  </si>
  <si>
    <t>Jul25</t>
  </si>
  <si>
    <t>Jul18</t>
  </si>
  <si>
    <t>Jul11</t>
  </si>
  <si>
    <t>Jul03</t>
  </si>
  <si>
    <t>Jun27</t>
  </si>
  <si>
    <t>Jun20</t>
  </si>
  <si>
    <t>Jun13</t>
  </si>
  <si>
    <t>Jun06</t>
  </si>
  <si>
    <t>May30</t>
  </si>
  <si>
    <t>May23</t>
  </si>
  <si>
    <t>May16</t>
  </si>
  <si>
    <t>May09</t>
  </si>
  <si>
    <t>May02</t>
  </si>
  <si>
    <t>Apr25</t>
  </si>
  <si>
    <t>Apr18</t>
  </si>
  <si>
    <t>Apr11</t>
  </si>
  <si>
    <t>Apr10</t>
  </si>
  <si>
    <t>Apr04</t>
  </si>
  <si>
    <t>Mar28</t>
  </si>
  <si>
    <t>Mar14</t>
  </si>
  <si>
    <t>Mar07</t>
  </si>
  <si>
    <t>Feb 2008 ADV</t>
  </si>
  <si>
    <t>Feb 2008 Total Volume</t>
  </si>
  <si>
    <t>Feb29</t>
  </si>
  <si>
    <t>Feb28</t>
  </si>
  <si>
    <t>Feb22</t>
  </si>
  <si>
    <t>Feb21</t>
  </si>
  <si>
    <t>Feb15</t>
  </si>
  <si>
    <t>Feb14</t>
  </si>
  <si>
    <t>Feb08</t>
  </si>
  <si>
    <t>Feb07</t>
  </si>
  <si>
    <t>Feb01</t>
  </si>
  <si>
    <t>Jan31</t>
  </si>
  <si>
    <t>Jan25</t>
  </si>
  <si>
    <t>Jan24</t>
  </si>
  <si>
    <t>Jan18</t>
  </si>
  <si>
    <t>Jan17</t>
  </si>
  <si>
    <t>Jan11</t>
  </si>
  <si>
    <t>Jan10</t>
  </si>
  <si>
    <t>Jan04</t>
  </si>
  <si>
    <t>Jan03</t>
  </si>
  <si>
    <t>Oct05</t>
  </si>
  <si>
    <t>Oct12</t>
  </si>
  <si>
    <t>Oct19</t>
  </si>
  <si>
    <t>Oct26</t>
  </si>
  <si>
    <t>Nov02</t>
  </si>
  <si>
    <t>Nov9</t>
  </si>
  <si>
    <t>Nov16</t>
  </si>
  <si>
    <t>Nov23</t>
  </si>
  <si>
    <t>Nov27</t>
  </si>
  <si>
    <t>Nov30</t>
  </si>
  <si>
    <t xml:space="preserve">Dec01 </t>
  </si>
  <si>
    <t xml:space="preserve">Dec02 </t>
  </si>
  <si>
    <t xml:space="preserve">Dec03 </t>
  </si>
  <si>
    <t xml:space="preserve">Dec04 </t>
  </si>
  <si>
    <t xml:space="preserve">Dec07 </t>
  </si>
  <si>
    <t xml:space="preserve">Dec08 </t>
  </si>
  <si>
    <t xml:space="preserve">Dec09 </t>
  </si>
  <si>
    <t xml:space="preserve">Dec10 </t>
  </si>
  <si>
    <t xml:space="preserve">Dec11 </t>
  </si>
  <si>
    <t xml:space="preserve">Dec14 </t>
  </si>
  <si>
    <t xml:space="preserve">Dec15 </t>
  </si>
  <si>
    <t xml:space="preserve">Dec16 </t>
  </si>
  <si>
    <t xml:space="preserve">Dec17 </t>
  </si>
  <si>
    <t xml:space="preserve">Dec18 </t>
  </si>
  <si>
    <t xml:space="preserve">Dec21 </t>
  </si>
  <si>
    <t xml:space="preserve">Dec22 </t>
  </si>
  <si>
    <t xml:space="preserve">Dec23 </t>
  </si>
  <si>
    <t xml:space="preserve">Dec24 </t>
  </si>
  <si>
    <t xml:space="preserve">Dec28 </t>
  </si>
  <si>
    <t xml:space="preserve">Dec29 </t>
  </si>
  <si>
    <t xml:space="preserve">Dec30 </t>
  </si>
  <si>
    <t xml:space="preserve">Dec31 </t>
  </si>
  <si>
    <t xml:space="preserve">Jan04 </t>
  </si>
  <si>
    <t xml:space="preserve">Jan05 </t>
  </si>
  <si>
    <t xml:space="preserve">Jan06 </t>
  </si>
  <si>
    <t xml:space="preserve">Jan07 </t>
  </si>
  <si>
    <t xml:space="preserve">Jan08 </t>
  </si>
  <si>
    <t xml:space="preserve">Jan11 </t>
  </si>
  <si>
    <t xml:space="preserve">Jan12 </t>
  </si>
  <si>
    <t xml:space="preserve">Jan13 </t>
  </si>
  <si>
    <t xml:space="preserve">Jan14 </t>
  </si>
  <si>
    <t xml:space="preserve">Jan15 </t>
  </si>
  <si>
    <t xml:space="preserve">Jan19 </t>
  </si>
  <si>
    <t xml:space="preserve">Jan20 </t>
  </si>
  <si>
    <t xml:space="preserve">Jan21 </t>
  </si>
  <si>
    <t xml:space="preserve">Jan22 </t>
  </si>
  <si>
    <t xml:space="preserve">Jan25 </t>
  </si>
  <si>
    <t xml:space="preserve">Jan26 </t>
  </si>
  <si>
    <t xml:space="preserve">Jan27 </t>
  </si>
  <si>
    <t xml:space="preserve">Jan28 </t>
  </si>
  <si>
    <t xml:space="preserve">Jan29 </t>
  </si>
  <si>
    <t xml:space="preserve">Feb01 </t>
  </si>
  <si>
    <t xml:space="preserve">Feb02 </t>
  </si>
  <si>
    <t xml:space="preserve">Feb03 </t>
  </si>
  <si>
    <t xml:space="preserve">Feb04 </t>
  </si>
  <si>
    <t xml:space="preserve">Feb05 </t>
  </si>
  <si>
    <t xml:space="preserve">Feb08 </t>
  </si>
  <si>
    <t xml:space="preserve">Feb09 </t>
  </si>
  <si>
    <t xml:space="preserve">Feb10 </t>
  </si>
  <si>
    <t xml:space="preserve">Feb11 </t>
  </si>
  <si>
    <t xml:space="preserve">Feb12 </t>
  </si>
  <si>
    <t xml:space="preserve">Feb16 </t>
  </si>
  <si>
    <t xml:space="preserve">Feb17 </t>
  </si>
  <si>
    <t xml:space="preserve">Feb18 </t>
  </si>
  <si>
    <t xml:space="preserve">Feb19 </t>
  </si>
  <si>
    <t xml:space="preserve">Feb22 </t>
  </si>
  <si>
    <t xml:space="preserve">Feb23 </t>
  </si>
  <si>
    <t xml:space="preserve">Feb24 </t>
  </si>
  <si>
    <t xml:space="preserve">Feb25 </t>
  </si>
  <si>
    <t xml:space="preserve">Feb26 </t>
  </si>
  <si>
    <t xml:space="preserve">Mar01 </t>
  </si>
  <si>
    <t xml:space="preserve">Mar02 </t>
  </si>
  <si>
    <t xml:space="preserve">Mar03 </t>
  </si>
  <si>
    <t xml:space="preserve">Mar04 </t>
  </si>
  <si>
    <t xml:space="preserve">Mar05 </t>
  </si>
  <si>
    <t xml:space="preserve">Mar08 </t>
  </si>
  <si>
    <t xml:space="preserve">Mar09 </t>
  </si>
  <si>
    <t xml:space="preserve">Mar10 </t>
  </si>
  <si>
    <t xml:space="preserve">Mar11 </t>
  </si>
  <si>
    <t xml:space="preserve">Mar12 </t>
  </si>
  <si>
    <t xml:space="preserve">Mar15 </t>
  </si>
  <si>
    <t xml:space="preserve">Mar16 </t>
  </si>
  <si>
    <t xml:space="preserve">Mar17 </t>
  </si>
  <si>
    <t xml:space="preserve">Mar18 </t>
  </si>
  <si>
    <t xml:space="preserve">Mar19 </t>
  </si>
  <si>
    <t xml:space="preserve">Mar22 </t>
  </si>
  <si>
    <t xml:space="preserve">Mar23 </t>
  </si>
  <si>
    <t xml:space="preserve">Mar24 </t>
  </si>
  <si>
    <t xml:space="preserve">Mar25 </t>
  </si>
  <si>
    <t xml:space="preserve">Mar26 </t>
  </si>
  <si>
    <t xml:space="preserve">Mar29 </t>
  </si>
  <si>
    <t xml:space="preserve">Mar30 </t>
  </si>
  <si>
    <t xml:space="preserve">Mar31 </t>
  </si>
  <si>
    <t>692,499*</t>
  </si>
  <si>
    <t>11,015,550*</t>
  </si>
  <si>
    <t xml:space="preserve">Apr01 </t>
  </si>
  <si>
    <t xml:space="preserve">Apr02 </t>
  </si>
  <si>
    <t xml:space="preserve">Apr05 </t>
  </si>
  <si>
    <t xml:space="preserve">Apr06 </t>
  </si>
  <si>
    <t xml:space="preserve">Apr07 </t>
  </si>
  <si>
    <t xml:space="preserve">Apr08 </t>
  </si>
  <si>
    <t xml:space="preserve">Apr09 </t>
  </si>
  <si>
    <t xml:space="preserve">Apr12 </t>
  </si>
  <si>
    <t xml:space="preserve">Apr13 </t>
  </si>
  <si>
    <t xml:space="preserve">Apr14 </t>
  </si>
  <si>
    <t xml:space="preserve">Apr15 </t>
  </si>
  <si>
    <t xml:space="preserve">Apr16 </t>
  </si>
  <si>
    <t xml:space="preserve">Apr19 </t>
  </si>
  <si>
    <t xml:space="preserve">Apr20 </t>
  </si>
  <si>
    <t xml:space="preserve">Apr21 </t>
  </si>
  <si>
    <t xml:space="preserve">Apr22 </t>
  </si>
  <si>
    <t xml:space="preserve">Apr23 </t>
  </si>
  <si>
    <t xml:space="preserve">Apr26 </t>
  </si>
  <si>
    <t xml:space="preserve">Apr27 </t>
  </si>
  <si>
    <t xml:space="preserve">Apr28 </t>
  </si>
  <si>
    <t xml:space="preserve">Apr29 </t>
  </si>
  <si>
    <t xml:space="preserve">Apr30 </t>
  </si>
  <si>
    <t>--</t>
  </si>
  <si>
    <t xml:space="preserve">May03 </t>
  </si>
  <si>
    <t xml:space="preserve">May04 </t>
  </si>
  <si>
    <t xml:space="preserve">May05 </t>
  </si>
  <si>
    <t xml:space="preserve">May06 </t>
  </si>
  <si>
    <t xml:space="preserve">May07 </t>
  </si>
  <si>
    <t xml:space="preserve">May10 </t>
  </si>
  <si>
    <t xml:space="preserve">May11 </t>
  </si>
  <si>
    <t xml:space="preserve">May12 </t>
  </si>
  <si>
    <t xml:space="preserve">May13 </t>
  </si>
  <si>
    <t xml:space="preserve">May14 </t>
  </si>
  <si>
    <t xml:space="preserve">May17 </t>
  </si>
  <si>
    <t xml:space="preserve">May18 </t>
  </si>
  <si>
    <t xml:space="preserve">May19 </t>
  </si>
  <si>
    <t xml:space="preserve">May20 </t>
  </si>
  <si>
    <t xml:space="preserve">May21 </t>
  </si>
  <si>
    <t xml:space="preserve">May24 </t>
  </si>
  <si>
    <t xml:space="preserve">May25 </t>
  </si>
  <si>
    <t xml:space="preserve">May26 </t>
  </si>
  <si>
    <t xml:space="preserve">May27 </t>
  </si>
  <si>
    <t xml:space="preserve">May28 </t>
  </si>
  <si>
    <t xml:space="preserve">Jun01 </t>
  </si>
  <si>
    <t xml:space="preserve">Jun02 </t>
  </si>
  <si>
    <t xml:space="preserve">Jun03 </t>
  </si>
  <si>
    <t xml:space="preserve">Jun04 </t>
  </si>
  <si>
    <t xml:space="preserve">Jun07 </t>
  </si>
  <si>
    <t xml:space="preserve">Jun08 </t>
  </si>
  <si>
    <t xml:space="preserve">Jun09 </t>
  </si>
  <si>
    <t xml:space="preserve">Jun10 </t>
  </si>
  <si>
    <t xml:space="preserve">Jun11 </t>
  </si>
  <si>
    <t xml:space="preserve">Jun14 </t>
  </si>
  <si>
    <t xml:space="preserve">Jun15 </t>
  </si>
  <si>
    <t xml:space="preserve">Jun16 </t>
  </si>
  <si>
    <t xml:space="preserve">Jun17 </t>
  </si>
  <si>
    <t xml:space="preserve">Jun18 </t>
  </si>
  <si>
    <t xml:space="preserve">Jun21 </t>
  </si>
  <si>
    <t xml:space="preserve">Jun22 </t>
  </si>
  <si>
    <t xml:space="preserve">Jun23 </t>
  </si>
  <si>
    <t xml:space="preserve">Jun24 </t>
  </si>
  <si>
    <t xml:space="preserve">Jun25 </t>
  </si>
  <si>
    <t xml:space="preserve">Jun28 </t>
  </si>
  <si>
    <t xml:space="preserve">Jun29 </t>
  </si>
  <si>
    <t xml:space="preserve">Jun30 </t>
  </si>
  <si>
    <t xml:space="preserve">Jul01 </t>
  </si>
  <si>
    <t xml:space="preserve">Jul02 </t>
  </si>
  <si>
    <t xml:space="preserve">Jul06 </t>
  </si>
  <si>
    <t xml:space="preserve">Jul07 </t>
  </si>
  <si>
    <t xml:space="preserve">Jul08 </t>
  </si>
  <si>
    <t xml:space="preserve">Jul09 </t>
  </si>
  <si>
    <t xml:space="preserve">Jul12 </t>
  </si>
  <si>
    <t xml:space="preserve">Jul13 </t>
  </si>
  <si>
    <t xml:space="preserve">Jul14 </t>
  </si>
  <si>
    <t xml:space="preserve">Jul15 </t>
  </si>
  <si>
    <t xml:space="preserve">Jul16 </t>
  </si>
  <si>
    <t xml:space="preserve">Jul19 </t>
  </si>
  <si>
    <t xml:space="preserve">Jul20 </t>
  </si>
  <si>
    <t xml:space="preserve">Jul21 </t>
  </si>
  <si>
    <t xml:space="preserve">Jul22 </t>
  </si>
  <si>
    <t xml:space="preserve">Jul23 </t>
  </si>
  <si>
    <t xml:space="preserve">Jul26 </t>
  </si>
  <si>
    <t xml:space="preserve">Jul27 </t>
  </si>
  <si>
    <t xml:space="preserve">Jul28 </t>
  </si>
  <si>
    <t xml:space="preserve">Jul29 </t>
  </si>
  <si>
    <t xml:space="preserve">Jul30 </t>
  </si>
  <si>
    <t xml:space="preserve">Aug02 </t>
  </si>
  <si>
    <t xml:space="preserve">Aug03 </t>
  </si>
  <si>
    <t xml:space="preserve">Aug04 </t>
  </si>
  <si>
    <t xml:space="preserve">Aug05 </t>
  </si>
  <si>
    <t xml:space="preserve">Aug06 </t>
  </si>
  <si>
    <t xml:space="preserve">Aug09 </t>
  </si>
  <si>
    <t xml:space="preserve">Aug10 </t>
  </si>
  <si>
    <t xml:space="preserve">Aug11 </t>
  </si>
  <si>
    <t xml:space="preserve">Aug12 </t>
  </si>
  <si>
    <t xml:space="preserve">Aug13 </t>
  </si>
  <si>
    <t xml:space="preserve">Aug16 </t>
  </si>
  <si>
    <t xml:space="preserve">Aug17 </t>
  </si>
  <si>
    <t xml:space="preserve">Aug18 </t>
  </si>
  <si>
    <t xml:space="preserve">Aug19 </t>
  </si>
  <si>
    <t xml:space="preserve">Aug20 </t>
  </si>
  <si>
    <t xml:space="preserve">Aug23 </t>
  </si>
  <si>
    <t xml:space="preserve">Aug24 </t>
  </si>
  <si>
    <t xml:space="preserve">Aug25 </t>
  </si>
  <si>
    <t xml:space="preserve">Aug26 </t>
  </si>
  <si>
    <t xml:space="preserve">Aug27 </t>
  </si>
  <si>
    <t xml:space="preserve">Aug30 </t>
  </si>
  <si>
    <t xml:space="preserve">Aug31 </t>
  </si>
  <si>
    <t xml:space="preserve">Sep01 </t>
  </si>
  <si>
    <t xml:space="preserve">Sep02 </t>
  </si>
  <si>
    <t xml:space="preserve">Sep03 </t>
  </si>
  <si>
    <t xml:space="preserve">Sep07 </t>
  </si>
  <si>
    <t xml:space="preserve">Sep08 </t>
  </si>
  <si>
    <t xml:space="preserve">Sep09 </t>
  </si>
  <si>
    <t xml:space="preserve">Sep10 </t>
  </si>
  <si>
    <t xml:space="preserve">Sep13 </t>
  </si>
  <si>
    <t xml:space="preserve">Sep14 </t>
  </si>
  <si>
    <t xml:space="preserve">Sep15 </t>
  </si>
  <si>
    <t xml:space="preserve">Sep16 </t>
  </si>
  <si>
    <t xml:space="preserve">Sep17 </t>
  </si>
  <si>
    <t xml:space="preserve">Sep20 </t>
  </si>
  <si>
    <t xml:space="preserve">Sep21 </t>
  </si>
  <si>
    <t xml:space="preserve">Sep22 </t>
  </si>
  <si>
    <t xml:space="preserve">Sep23 </t>
  </si>
  <si>
    <t xml:space="preserve">Sep24 </t>
  </si>
  <si>
    <t xml:space="preserve">Sep27 </t>
  </si>
  <si>
    <t xml:space="preserve">Sep28 </t>
  </si>
  <si>
    <t xml:space="preserve">Sep29 </t>
  </si>
  <si>
    <t xml:space="preserve">Sep30 </t>
  </si>
  <si>
    <t>Average Daily Volume by Asset Class (000s)</t>
  </si>
  <si>
    <t>Rolling 3 Month Average Daily Volume by Asset Class (000s)</t>
  </si>
  <si>
    <t>Rolling 3 Month Rate Per Contract by Asset Class (for the periond ending)</t>
  </si>
  <si>
    <t>Average Daily Volume by Venue (000s)</t>
  </si>
  <si>
    <t>Rolling 3 Month Rate Per Contract by Venue (for the period ending)</t>
  </si>
  <si>
    <t xml:space="preserve">Note:  All figures between January 2008 and July 2009 have been restated from original reports following the harmonization of reporting policies following the acquisition of NYMEX.  Historically, legacy NYMEX/COMEX data included post-trade activity including items such as cash settlements, deliveries and exercises. </t>
  </si>
  <si>
    <t>Oct04</t>
  </si>
  <si>
    <t>Oct11</t>
  </si>
  <si>
    <t>Oct18</t>
  </si>
  <si>
    <t>Oct25</t>
  </si>
  <si>
    <t xml:space="preserve">Nov01 </t>
  </si>
  <si>
    <t xml:space="preserve">Nov02 </t>
  </si>
  <si>
    <t xml:space="preserve">Nov03 </t>
  </si>
  <si>
    <t xml:space="preserve">Nov04 </t>
  </si>
  <si>
    <t xml:space="preserve">Nov05 </t>
  </si>
  <si>
    <t xml:space="preserve">Nov08 </t>
  </si>
  <si>
    <t xml:space="preserve">Nov09 </t>
  </si>
  <si>
    <t xml:space="preserve">Nov10 </t>
  </si>
  <si>
    <t xml:space="preserve">Nov11 </t>
  </si>
  <si>
    <t xml:space="preserve">Nov12 </t>
  </si>
  <si>
    <t xml:space="preserve">Nov15 </t>
  </si>
  <si>
    <t xml:space="preserve">Nov16 </t>
  </si>
  <si>
    <t xml:space="preserve">Nov17 </t>
  </si>
  <si>
    <t xml:space="preserve">Nov18 </t>
  </si>
  <si>
    <t xml:space="preserve">Nov19 </t>
  </si>
  <si>
    <t xml:space="preserve">Nov22 </t>
  </si>
  <si>
    <t xml:space="preserve">Nov23 </t>
  </si>
  <si>
    <t xml:space="preserve">Nov24 </t>
  </si>
  <si>
    <t xml:space="preserve">Nov26 </t>
  </si>
  <si>
    <t xml:space="preserve">Nov29 </t>
  </si>
  <si>
    <t xml:space="preserve">Nov30 </t>
  </si>
  <si>
    <t xml:space="preserve">Dec06 </t>
  </si>
  <si>
    <t xml:space="preserve">Dec13 </t>
  </si>
  <si>
    <t xml:space="preserve">Dec20 </t>
  </si>
  <si>
    <t xml:space="preserve">Dec27 </t>
  </si>
  <si>
    <t>Jan19</t>
  </si>
  <si>
    <t xml:space="preserve">Feb07 </t>
  </si>
  <si>
    <t xml:space="preserve">Feb14 </t>
  </si>
  <si>
    <t xml:space="preserve">Feb15 </t>
  </si>
  <si>
    <t xml:space="preserve">Feb28 </t>
  </si>
  <si>
    <t xml:space="preserve">Mar07 </t>
  </si>
  <si>
    <t xml:space="preserve">Mar14 </t>
  </si>
  <si>
    <t xml:space="preserve">Mar21 </t>
  </si>
  <si>
    <t xml:space="preserve">Mar28 </t>
  </si>
  <si>
    <t xml:space="preserve">Apr04 </t>
  </si>
  <si>
    <t xml:space="preserve">Apr11 </t>
  </si>
  <si>
    <t xml:space="preserve">Apr18 </t>
  </si>
  <si>
    <t xml:space="preserve">Apr25 </t>
  </si>
  <si>
    <t xml:space="preserve">May02 </t>
  </si>
  <si>
    <t xml:space="preserve">May09 </t>
  </si>
  <si>
    <t xml:space="preserve">May16 </t>
  </si>
  <si>
    <t xml:space="preserve">May23 </t>
  </si>
  <si>
    <t xml:space="preserve">May31 </t>
  </si>
  <si>
    <t xml:space="preserve">Jun06 </t>
  </si>
  <si>
    <t xml:space="preserve">Jun13 </t>
  </si>
  <si>
    <t xml:space="preserve">Jun20 </t>
  </si>
  <si>
    <t xml:space="preserve">Jun27 </t>
  </si>
  <si>
    <t xml:space="preserve">Jul05 </t>
  </si>
  <si>
    <t xml:space="preserve">Jul11 </t>
  </si>
  <si>
    <t xml:space="preserve">Jul18 </t>
  </si>
  <si>
    <t xml:space="preserve">Jul25 </t>
  </si>
  <si>
    <t xml:space="preserve">Aug01 </t>
  </si>
  <si>
    <t xml:space="preserve">Aug08 </t>
  </si>
  <si>
    <t xml:space="preserve">Aug15 </t>
  </si>
  <si>
    <t xml:space="preserve">Aug22 </t>
  </si>
  <si>
    <t xml:space="preserve">Aug29 </t>
  </si>
  <si>
    <t xml:space="preserve">Sep06 </t>
  </si>
  <si>
    <t xml:space="preserve">Sep12 </t>
  </si>
  <si>
    <t xml:space="preserve">Sep19 </t>
  </si>
  <si>
    <t xml:space="preserve">Sep26 </t>
  </si>
  <si>
    <t xml:space="preserve">Oct03 </t>
  </si>
  <si>
    <t xml:space="preserve">Oct04 </t>
  </si>
  <si>
    <t xml:space="preserve">Oct05 </t>
  </si>
  <si>
    <t xml:space="preserve">Oct06 </t>
  </si>
  <si>
    <t xml:space="preserve">Oct07 </t>
  </si>
  <si>
    <t xml:space="preserve">Oct10 </t>
  </si>
  <si>
    <t xml:space="preserve">Oct11 </t>
  </si>
  <si>
    <t xml:space="preserve">Oct12 </t>
  </si>
  <si>
    <t xml:space="preserve">Oct13 </t>
  </si>
  <si>
    <t xml:space="preserve">Oct14 </t>
  </si>
  <si>
    <t xml:space="preserve">Oct17 </t>
  </si>
  <si>
    <t xml:space="preserve">Oct18 </t>
  </si>
  <si>
    <t xml:space="preserve">Oct19 </t>
  </si>
  <si>
    <t xml:space="preserve">Oct20 </t>
  </si>
  <si>
    <t xml:space="preserve">Oct21 </t>
  </si>
  <si>
    <t xml:space="preserve">Oct24 </t>
  </si>
  <si>
    <t xml:space="preserve">Oct25 </t>
  </si>
  <si>
    <t xml:space="preserve">Oct26 </t>
  </si>
  <si>
    <t xml:space="preserve">Oct27 </t>
  </si>
  <si>
    <t xml:space="preserve">Oct28 </t>
  </si>
  <si>
    <t xml:space="preserve">Oct31 </t>
  </si>
  <si>
    <t xml:space="preserve">Nov07 </t>
  </si>
  <si>
    <t xml:space="preserve">Nov14 </t>
  </si>
  <si>
    <t xml:space="preserve">Nov21 </t>
  </si>
  <si>
    <t xml:space="preserve">Nov25 </t>
  </si>
  <si>
    <t xml:space="preserve">Nov28 </t>
  </si>
  <si>
    <t xml:space="preserve">Dec05 </t>
  </si>
  <si>
    <t xml:space="preserve">Dec12 </t>
  </si>
  <si>
    <t xml:space="preserve">Dec19 </t>
  </si>
  <si>
    <t xml:space="preserve">Jan03 </t>
  </si>
  <si>
    <t xml:space="preserve">Jan09 </t>
  </si>
  <si>
    <t xml:space="preserve">Jan10 </t>
  </si>
  <si>
    <t xml:space="preserve">Jan17 </t>
  </si>
  <si>
    <t xml:space="preserve">Jan18 </t>
  </si>
  <si>
    <t xml:space="preserve">Jan23 </t>
  </si>
  <si>
    <t xml:space="preserve">Jan24 </t>
  </si>
  <si>
    <t xml:space="preserve">Jan30 </t>
  </si>
  <si>
    <t xml:space="preserve">Jan31 </t>
  </si>
  <si>
    <t xml:space="preserve">Feb06 </t>
  </si>
  <si>
    <t xml:space="preserve">Feb13 </t>
  </si>
  <si>
    <t xml:space="preserve">Feb21 </t>
  </si>
  <si>
    <t xml:space="preserve">Feb27 </t>
  </si>
  <si>
    <t xml:space="preserve">Feb29 </t>
  </si>
  <si>
    <t xml:space="preserve">Mar06 </t>
  </si>
  <si>
    <t xml:space="preserve">Mar13 </t>
  </si>
  <si>
    <t xml:space="preserve">Mar20 </t>
  </si>
  <si>
    <t xml:space="preserve">Mar27 </t>
  </si>
  <si>
    <t xml:space="preserve">Apr03 </t>
  </si>
  <si>
    <t xml:space="preserve">Apr10 </t>
  </si>
  <si>
    <t xml:space="preserve">Apr17 </t>
  </si>
  <si>
    <t xml:space="preserve">Apr24 </t>
  </si>
  <si>
    <t xml:space="preserve">May01 </t>
  </si>
  <si>
    <t xml:space="preserve">May08 </t>
  </si>
  <si>
    <t xml:space="preserve">May15 </t>
  </si>
  <si>
    <t xml:space="preserve">May22 </t>
  </si>
  <si>
    <t xml:space="preserve">May29 </t>
  </si>
  <si>
    <t xml:space="preserve">May30 </t>
  </si>
  <si>
    <t xml:space="preserve">Jun05 </t>
  </si>
  <si>
    <t xml:space="preserve">Jun12 </t>
  </si>
  <si>
    <t xml:space="preserve">Jun19 </t>
  </si>
  <si>
    <t xml:space="preserve">Jun26 </t>
  </si>
  <si>
    <t xml:space="preserve">Jul03 </t>
  </si>
  <si>
    <t xml:space="preserve">Jul10 </t>
  </si>
  <si>
    <t xml:space="preserve">Jul17 </t>
  </si>
  <si>
    <t xml:space="preserve">Jul24 </t>
  </si>
  <si>
    <t xml:space="preserve">Jul31 </t>
  </si>
  <si>
    <t xml:space="preserve">Aug07 </t>
  </si>
  <si>
    <t xml:space="preserve">Aug14 </t>
  </si>
  <si>
    <t xml:space="preserve">Aug21 </t>
  </si>
  <si>
    <t xml:space="preserve">Aug28 </t>
  </si>
  <si>
    <t xml:space="preserve">Sep04 </t>
  </si>
  <si>
    <t xml:space="preserve">Sep05 </t>
  </si>
  <si>
    <t xml:space="preserve">Sep11 </t>
  </si>
  <si>
    <t xml:space="preserve">Sep18 </t>
  </si>
  <si>
    <t xml:space="preserve">Sep25 </t>
  </si>
  <si>
    <t xml:space="preserve">Oct01 </t>
  </si>
  <si>
    <t xml:space="preserve">Oct02 </t>
  </si>
  <si>
    <t xml:space="preserve">Oct08 </t>
  </si>
  <si>
    <t xml:space="preserve">Oct09 </t>
  </si>
  <si>
    <t xml:space="preserve">Oct15 </t>
  </si>
  <si>
    <t xml:space="preserve">Oct16 </t>
  </si>
  <si>
    <t xml:space="preserve">Oct22 </t>
  </si>
  <si>
    <t xml:space="preserve">Oct23 </t>
  </si>
  <si>
    <t xml:space="preserve">Oct29 </t>
  </si>
  <si>
    <t xml:space="preserve">Oct30 </t>
  </si>
  <si>
    <t xml:space="preserve">Nov06 </t>
  </si>
  <si>
    <t xml:space="preserve">Nov13 </t>
  </si>
  <si>
    <t xml:space="preserve">Nov20 </t>
  </si>
  <si>
    <t xml:space="preserve">Nov27 </t>
  </si>
  <si>
    <t xml:space="preserve">Dec26 </t>
  </si>
  <si>
    <t xml:space="preserve">Jan02 </t>
  </si>
  <si>
    <t xml:space="preserve">Jan16 </t>
  </si>
  <si>
    <t xml:space="preserve">Feb20 </t>
  </si>
  <si>
    <t>Rolling 3 Month Rate Per Contract by Asset Class (for the period ending)</t>
  </si>
  <si>
    <t>Jun28</t>
  </si>
  <si>
    <t>Dec06</t>
  </si>
  <si>
    <t>Dec13</t>
  </si>
  <si>
    <t>Dec20</t>
  </si>
  <si>
    <t>Dec27</t>
  </si>
  <si>
    <t>Note:  The privately negotiated venue includes both traditional block trades as well as what was historically categorized as CME ClearPort.  Going forward there will no longer be a breakout for CME  ClearPort.</t>
  </si>
  <si>
    <t>Nov09</t>
  </si>
  <si>
    <t xml:space="preserve"> Mar01 </t>
  </si>
  <si>
    <t xml:space="preserve"> Mar02 </t>
  </si>
  <si>
    <t xml:space="preserve"> Mar03 </t>
  </si>
  <si>
    <t xml:space="preserve"> Mar04 </t>
  </si>
  <si>
    <t xml:space="preserve"> Mar07 </t>
  </si>
  <si>
    <t xml:space="preserve"> Mar08 </t>
  </si>
  <si>
    <t xml:space="preserve"> Mar09 </t>
  </si>
  <si>
    <t xml:space="preserve"> Mar10 </t>
  </si>
  <si>
    <t xml:space="preserve"> Mar11 </t>
  </si>
  <si>
    <t xml:space="preserve"> Mar14 </t>
  </si>
  <si>
    <t xml:space="preserve"> Mar15 </t>
  </si>
  <si>
    <t xml:space="preserve"> Mar16 </t>
  </si>
  <si>
    <t xml:space="preserve"> Mar17 </t>
  </si>
  <si>
    <t xml:space="preserve"> Mar18 </t>
  </si>
  <si>
    <t xml:space="preserve"> Mar21 </t>
  </si>
  <si>
    <t xml:space="preserve"> Mar22 </t>
  </si>
  <si>
    <t xml:space="preserve"> Mar23 </t>
  </si>
  <si>
    <t xml:space="preserve"> Mar24 </t>
  </si>
  <si>
    <t xml:space="preserve"> Mar28 </t>
  </si>
  <si>
    <t xml:space="preserve"> Mar29 </t>
  </si>
  <si>
    <t xml:space="preserve"> Mar30 </t>
  </si>
  <si>
    <t xml:space="preserve"> Mar31 </t>
  </si>
  <si>
    <t>Apr05</t>
  </si>
  <si>
    <t>Apr12</t>
  </si>
  <si>
    <t>Apr19</t>
  </si>
  <si>
    <t>Apr26</t>
  </si>
  <si>
    <t xml:space="preserve"> May02 </t>
  </si>
  <si>
    <t xml:space="preserve"> May03 </t>
  </si>
  <si>
    <t xml:space="preserve"> May04 </t>
  </si>
  <si>
    <t xml:space="preserve"> May05 </t>
  </si>
  <si>
    <t xml:space="preserve"> May06 </t>
  </si>
  <si>
    <t xml:space="preserve"> May09 </t>
  </si>
  <si>
    <t xml:space="preserve"> May10 </t>
  </si>
  <si>
    <t xml:space="preserve"> May11 </t>
  </si>
  <si>
    <t xml:space="preserve"> May12 </t>
  </si>
  <si>
    <t xml:space="preserve"> May13 </t>
  </si>
  <si>
    <t xml:space="preserve"> May16 </t>
  </si>
  <si>
    <t xml:space="preserve"> May17 </t>
  </si>
  <si>
    <t xml:space="preserve"> May18 </t>
  </si>
  <si>
    <t xml:space="preserve"> May19 </t>
  </si>
  <si>
    <t xml:space="preserve"> May20 </t>
  </si>
  <si>
    <t xml:space="preserve"> May23 </t>
  </si>
  <si>
    <t xml:space="preserve"> May24 </t>
  </si>
  <si>
    <t xml:space="preserve"> May25 </t>
  </si>
  <si>
    <t xml:space="preserve"> May26 </t>
  </si>
  <si>
    <t xml:space="preserve"> May27 </t>
  </si>
  <si>
    <t xml:space="preserve"> May31 </t>
  </si>
  <si>
    <t xml:space="preserve"> Jul01 </t>
  </si>
  <si>
    <t xml:space="preserve"> Jul05 </t>
  </si>
  <si>
    <t xml:space="preserve"> Jul06 </t>
  </si>
  <si>
    <t xml:space="preserve"> Jul07 </t>
  </si>
  <si>
    <t xml:space="preserve"> Jul08 </t>
  </si>
  <si>
    <t xml:space="preserve"> Jul11 </t>
  </si>
  <si>
    <t xml:space="preserve"> Jul12 </t>
  </si>
  <si>
    <t xml:space="preserve"> Jul13 </t>
  </si>
  <si>
    <t xml:space="preserve"> Jul14 </t>
  </si>
  <si>
    <t xml:space="preserve"> Jul15 </t>
  </si>
  <si>
    <t xml:space="preserve"> Jul18 </t>
  </si>
  <si>
    <t xml:space="preserve"> Jul19 </t>
  </si>
  <si>
    <t xml:space="preserve"> Jul20 </t>
  </si>
  <si>
    <t xml:space="preserve"> Jul21 </t>
  </si>
  <si>
    <t xml:space="preserve"> Jul22 </t>
  </si>
  <si>
    <t xml:space="preserve"> Jul25 </t>
  </si>
  <si>
    <t xml:space="preserve"> Jul26 </t>
  </si>
  <si>
    <t xml:space="preserve"> Jul27 </t>
  </si>
  <si>
    <t xml:space="preserve"> Jul28 </t>
  </si>
  <si>
    <t xml:space="preserve"> Jul29 </t>
  </si>
  <si>
    <t>Aug02</t>
  </si>
  <si>
    <t>Aug09</t>
  </si>
  <si>
    <t>Aug16</t>
  </si>
  <si>
    <t>Aug23</t>
  </si>
  <si>
    <t>Aug30</t>
  </si>
  <si>
    <t>Sep06</t>
  </si>
  <si>
    <t>Sep07</t>
  </si>
  <si>
    <t>Sep13</t>
  </si>
  <si>
    <t>Sep20</t>
  </si>
  <si>
    <t>Sep27</t>
  </si>
  <si>
    <t>Nov01</t>
  </si>
  <si>
    <t>Nov08</t>
  </si>
  <si>
    <t>Nov15</t>
  </si>
  <si>
    <t>Nov22</t>
  </si>
  <si>
    <t>Nov29</t>
  </si>
  <si>
    <t>Dec07</t>
  </si>
  <si>
    <t>Dec14</t>
  </si>
  <si>
    <t>Dec21</t>
  </si>
  <si>
    <t>Dec28</t>
  </si>
  <si>
    <t>Feb16</t>
  </si>
  <si>
    <t>May03</t>
  </si>
  <si>
    <t>May10</t>
  </si>
  <si>
    <t>May17</t>
  </si>
  <si>
    <t>May24</t>
  </si>
  <si>
    <t>May25</t>
  </si>
  <si>
    <t>May31</t>
  </si>
  <si>
    <t>Jul05</t>
  </si>
  <si>
    <t>Jul12</t>
  </si>
  <si>
    <t>Jul19</t>
  </si>
  <si>
    <t>Jul26</t>
  </si>
  <si>
    <t>Mar01</t>
  </si>
  <si>
    <t>Mar08</t>
  </si>
  <si>
    <t>Mar15</t>
  </si>
  <si>
    <t>Mar21</t>
  </si>
  <si>
    <t>Mar22</t>
  </si>
  <si>
    <t>Mar29</t>
  </si>
  <si>
    <t>Jun07</t>
  </si>
  <si>
    <t>Jun14</t>
  </si>
  <si>
    <t>Jun21</t>
  </si>
  <si>
    <t>Total Energy</t>
  </si>
  <si>
    <t>Total Metals</t>
  </si>
  <si>
    <t>Agricultural</t>
  </si>
  <si>
    <t>Total Agricultural</t>
  </si>
  <si>
    <t xml:space="preserve">Energy   </t>
  </si>
  <si>
    <t xml:space="preserve">Metals   </t>
  </si>
  <si>
    <t>Jan-08 Volume</t>
  </si>
  <si>
    <t>Jan-08 ADV</t>
  </si>
  <si>
    <t>Mar-08 Volume</t>
  </si>
  <si>
    <t>Mar-08 ADV</t>
  </si>
  <si>
    <t>Apr-08  Volume</t>
  </si>
  <si>
    <t>Apr-08 ADV</t>
  </si>
  <si>
    <t>May-08 Volume</t>
  </si>
  <si>
    <t>May-08 ADV</t>
  </si>
  <si>
    <t>Jun-08 Volume</t>
  </si>
  <si>
    <t>Jun-08 ADV</t>
  </si>
  <si>
    <t>Aug-08 Volume</t>
  </si>
  <si>
    <t>Aug-08 ADV</t>
  </si>
  <si>
    <t>Jul-08 Volume</t>
  </si>
  <si>
    <t>Jul-08 ADV</t>
  </si>
  <si>
    <t>Sep-08 Volume</t>
  </si>
  <si>
    <t>Sep-08 ADV</t>
  </si>
  <si>
    <t>Nov-08 Volume</t>
  </si>
  <si>
    <t>Nov-08 ADV</t>
  </si>
  <si>
    <t>Oct-08 Volume</t>
  </si>
  <si>
    <t>Oct-08 ADV</t>
  </si>
  <si>
    <t>Dec-08 Volume</t>
  </si>
  <si>
    <t>Dec-08 ADV</t>
  </si>
  <si>
    <t>Jan-09 Volume</t>
  </si>
  <si>
    <t>Jan-09 ADV</t>
  </si>
  <si>
    <t>Mar-09 Volume</t>
  </si>
  <si>
    <t>Mar-09 ADV</t>
  </si>
  <si>
    <t>Feb-09 Volume</t>
  </si>
  <si>
    <t>Feb-09 ADV</t>
  </si>
  <si>
    <t>Apr-09 Volume</t>
  </si>
  <si>
    <t>Apr-09 ADV</t>
  </si>
  <si>
    <t>May-09 Volume</t>
  </si>
  <si>
    <t>May-09 ADV</t>
  </si>
  <si>
    <t>Jul-09 Volume</t>
  </si>
  <si>
    <t>Jul-09 ADV</t>
  </si>
  <si>
    <t>Jun-09 Volume</t>
  </si>
  <si>
    <t>Jun-09 ADV</t>
  </si>
  <si>
    <t>Aug-09 Volume</t>
  </si>
  <si>
    <t>Aug-09 ADV</t>
  </si>
  <si>
    <t>Sep-09 Volume</t>
  </si>
  <si>
    <t>Sep-09 ADV</t>
  </si>
  <si>
    <t>Nov-09 Volume</t>
  </si>
  <si>
    <t>Nov-09 ADV</t>
  </si>
  <si>
    <t>Oct-09 Volume</t>
  </si>
  <si>
    <t>Oct-09 ADV</t>
  </si>
  <si>
    <t>Dec-09 Volume</t>
  </si>
  <si>
    <t>Dec-09 ADV</t>
  </si>
  <si>
    <t>Jan-10 Volume</t>
  </si>
  <si>
    <t>Jan-10 ADV</t>
  </si>
  <si>
    <t>Mar-10 Volume</t>
  </si>
  <si>
    <t>Mar-10 ADV</t>
  </si>
  <si>
    <t>Feb-10 Volume</t>
  </si>
  <si>
    <t>Feb-10 ADV</t>
  </si>
  <si>
    <t>Apr-10 Volume</t>
  </si>
  <si>
    <t>Apr-10 ADV</t>
  </si>
  <si>
    <t>May-10 Volume</t>
  </si>
  <si>
    <t>May-10 ADV</t>
  </si>
  <si>
    <t>Jul-10 Volume</t>
  </si>
  <si>
    <t>Jul-10 ADV</t>
  </si>
  <si>
    <t>Jun-10 Volume</t>
  </si>
  <si>
    <t>Jun-10 ADV</t>
  </si>
  <si>
    <t>Aug-10 Volume</t>
  </si>
  <si>
    <t>Aug-10 ADV</t>
  </si>
  <si>
    <t>Sep-10 Volume</t>
  </si>
  <si>
    <t>Sep-10 ADV</t>
  </si>
  <si>
    <t>Nov-10 Volume</t>
  </si>
  <si>
    <t>Nov-10 ADV</t>
  </si>
  <si>
    <t>Oct-10 Volume</t>
  </si>
  <si>
    <t>Oct-10 ADV</t>
  </si>
  <si>
    <t>Dec-10 Volume</t>
  </si>
  <si>
    <t>Dec-10 ADV</t>
  </si>
  <si>
    <t>Jan-11 Volume</t>
  </si>
  <si>
    <t>Jan-11 ADV</t>
  </si>
  <si>
    <t>Mar-11 Volume</t>
  </si>
  <si>
    <t>Mar-11 ADV</t>
  </si>
  <si>
    <t>Feb-11 Volume</t>
  </si>
  <si>
    <t>Feb-11 ADV</t>
  </si>
  <si>
    <t>Apr-11 Volume</t>
  </si>
  <si>
    <t>Apr-11 ADV</t>
  </si>
  <si>
    <t>May-11 Volume</t>
  </si>
  <si>
    <t>May-11 ADV</t>
  </si>
  <si>
    <t>Jul-11 Volume</t>
  </si>
  <si>
    <t>Jul-11 ADV</t>
  </si>
  <si>
    <t>Jun-11 Volume</t>
  </si>
  <si>
    <t>Jun-11 ADV</t>
  </si>
  <si>
    <t>Aug-11 Volume</t>
  </si>
  <si>
    <t>Aug-11 ADV</t>
  </si>
  <si>
    <t>Sep-11 Volume</t>
  </si>
  <si>
    <t>Sep-11 ADV</t>
  </si>
  <si>
    <t>Nov-11 Volume</t>
  </si>
  <si>
    <t>Nov-11 ADV</t>
  </si>
  <si>
    <t>Oct-11 Volume</t>
  </si>
  <si>
    <t>Oct-11 ADV</t>
  </si>
  <si>
    <t>Dec-11 Volume</t>
  </si>
  <si>
    <t>Dec-11 ADV</t>
  </si>
  <si>
    <t>Jan-12 Volume</t>
  </si>
  <si>
    <t>Jan-12 ADV</t>
  </si>
  <si>
    <t>Mar-12 Volume</t>
  </si>
  <si>
    <t>Mar-12 ADV</t>
  </si>
  <si>
    <t>Feb-12 Volume</t>
  </si>
  <si>
    <t>Feb-12 ADV</t>
  </si>
  <si>
    <t>Apr-12 Volume</t>
  </si>
  <si>
    <t>Apr-12 ADV</t>
  </si>
  <si>
    <t>May-12 Volume</t>
  </si>
  <si>
    <t>May-12 ADV</t>
  </si>
  <si>
    <t>Jul-12 Volume</t>
  </si>
  <si>
    <t>Jul-12 ADV</t>
  </si>
  <si>
    <t>Jun-12 Volume</t>
  </si>
  <si>
    <t>Jun-12 ADV</t>
  </si>
  <si>
    <t>Aug-12 Volume</t>
  </si>
  <si>
    <t>Aug-12 ADV</t>
  </si>
  <si>
    <t>Sep-12 Volume</t>
  </si>
  <si>
    <t>Sep-12 ADV</t>
  </si>
  <si>
    <t>Nov-12 Volume</t>
  </si>
  <si>
    <t>Nov-12 ADV</t>
  </si>
  <si>
    <t>Oct-12 Volume</t>
  </si>
  <si>
    <t>Oct-12 ADV</t>
  </si>
  <si>
    <t>Dec-12 Volume</t>
  </si>
  <si>
    <t>Dec-12 ADV</t>
  </si>
  <si>
    <t>Jan-13 Volume</t>
  </si>
  <si>
    <t>Jan-13 ADV</t>
  </si>
  <si>
    <t>Mar-13 Volume</t>
  </si>
  <si>
    <t>Mar-13 ADV</t>
  </si>
  <si>
    <t>Feb-13 Volume</t>
  </si>
  <si>
    <t>Feb-13 ADV</t>
  </si>
  <si>
    <t>Apr-13 Volume</t>
  </si>
  <si>
    <t>Apr-13 ADV</t>
  </si>
  <si>
    <t>May-13 Volume</t>
  </si>
  <si>
    <t>May-13 ADV</t>
  </si>
  <si>
    <t>Jul-13 Volume</t>
  </si>
  <si>
    <t>Jul-13 ADV</t>
  </si>
  <si>
    <t>Jun-13 Volume</t>
  </si>
  <si>
    <t>Jun-13 ADV</t>
  </si>
  <si>
    <t>Aug-13 Volume</t>
  </si>
  <si>
    <t>Aug-13 ADV</t>
  </si>
  <si>
    <t>Sep-13 Volume</t>
  </si>
  <si>
    <t>Sep-13 ADV</t>
  </si>
  <si>
    <t>Nov-13 Volume</t>
  </si>
  <si>
    <t>Nov-13 ADV</t>
  </si>
  <si>
    <t>Oct-13 Volume</t>
  </si>
  <si>
    <t>Oct-13 ADV</t>
  </si>
  <si>
    <t>Dec-13 Volume</t>
  </si>
  <si>
    <t>Dec-13 ADV</t>
  </si>
  <si>
    <t>Jan-14 Volume</t>
  </si>
  <si>
    <t>Jan-14 ADV</t>
  </si>
  <si>
    <t>Mar-14 Volume</t>
  </si>
  <si>
    <t>Mar-14 ADV</t>
  </si>
  <si>
    <t>Feb-14 Volume</t>
  </si>
  <si>
    <t>Feb-14 ADV</t>
  </si>
  <si>
    <t>Apr-14 Volume</t>
  </si>
  <si>
    <t>Apr-14 ADV</t>
  </si>
  <si>
    <t>May-14 Volume</t>
  </si>
  <si>
    <t>May-14 ADV</t>
  </si>
  <si>
    <t>Jul-14 Volume</t>
  </si>
  <si>
    <t>Jul-14 ADV</t>
  </si>
  <si>
    <t>Jun-14 Volume</t>
  </si>
  <si>
    <t>Jun-14 ADV</t>
  </si>
  <si>
    <t>Aug-14 Volume</t>
  </si>
  <si>
    <t>Aug-14 ADV</t>
  </si>
  <si>
    <t>Sep-14 Volume</t>
  </si>
  <si>
    <t>Sep-14 ADV</t>
  </si>
  <si>
    <t>Nov-14 Volume</t>
  </si>
  <si>
    <t>Nov-14 ADV</t>
  </si>
  <si>
    <t>Oct-14 Volume</t>
  </si>
  <si>
    <t>Oct-14 ADV</t>
  </si>
  <si>
    <t>Dec-14 Volume</t>
  </si>
  <si>
    <t>Dec-14 ADV</t>
  </si>
  <si>
    <t>Jan-15 Volume</t>
  </si>
  <si>
    <t>Jan-15 ADV</t>
  </si>
  <si>
    <t>Mar-15 Volume</t>
  </si>
  <si>
    <t>Feb-15 Volume</t>
  </si>
  <si>
    <t>Feb-15 ADV</t>
  </si>
  <si>
    <t>Apr-15 Volume</t>
  </si>
  <si>
    <t>Apr-15 ADV</t>
  </si>
  <si>
    <t>May-15 Volume</t>
  </si>
  <si>
    <t>May-15 ADV</t>
  </si>
  <si>
    <t>Jul-15 Volume</t>
  </si>
  <si>
    <t>Jul-15 ADV</t>
  </si>
  <si>
    <t>Jun-15 Volume</t>
  </si>
  <si>
    <t>Jun-15 ADV</t>
  </si>
  <si>
    <t>Aug-15 Volume</t>
  </si>
  <si>
    <t>Aug-15 ADV</t>
  </si>
  <si>
    <t>Sep-15 Volume</t>
  </si>
  <si>
    <t>Sep-15 ADV</t>
  </si>
  <si>
    <t>Nov-15 Volume</t>
  </si>
  <si>
    <t>Nov-15 ADV</t>
  </si>
  <si>
    <t>Oct-15 Volume</t>
  </si>
  <si>
    <t>Oct-15 ADV</t>
  </si>
  <si>
    <t>Dec-15 Volume</t>
  </si>
  <si>
    <t>Dec-15 ADV</t>
  </si>
  <si>
    <t>Jan-16 Volume</t>
  </si>
  <si>
    <t>Jan-16 ADV</t>
  </si>
  <si>
    <t>Mar-16 Volume</t>
  </si>
  <si>
    <t>Mar-16 ADV</t>
  </si>
  <si>
    <t>Feb-16 Volume</t>
  </si>
  <si>
    <t>Feb-16 ADV</t>
  </si>
  <si>
    <t>Apr-16 Volume</t>
  </si>
  <si>
    <t>Apr-16 ADV</t>
  </si>
  <si>
    <t>May-16  Volume</t>
  </si>
  <si>
    <t>May-16 ADV</t>
  </si>
  <si>
    <t>Jul-16 Volume</t>
  </si>
  <si>
    <t>Jul-16 ADV</t>
  </si>
  <si>
    <t>Jun-16 Volume</t>
  </si>
  <si>
    <t>Jun-16 ADV</t>
  </si>
  <si>
    <t>Aug-16 Volume</t>
  </si>
  <si>
    <t>Aug-16 ADV</t>
  </si>
  <si>
    <t>Sep-16 Volume</t>
  </si>
  <si>
    <t>Sep-16 ADV</t>
  </si>
  <si>
    <t>Nov-16 Volume</t>
  </si>
  <si>
    <t>Nov-16 ADV</t>
  </si>
  <si>
    <t>Oct-16 Volume</t>
  </si>
  <si>
    <t>Oct-16 ADV</t>
  </si>
  <si>
    <t>Dec-16 Volume</t>
  </si>
  <si>
    <t>Dec-16 ADV</t>
  </si>
  <si>
    <t>Jan-17 Volume</t>
  </si>
  <si>
    <t>Jan-17 ADV</t>
  </si>
  <si>
    <t>Mar-17 Volume</t>
  </si>
  <si>
    <t>Mar-17 ADV</t>
  </si>
  <si>
    <t>Feb-17 Volume</t>
  </si>
  <si>
    <t>Feb-17 ADV</t>
  </si>
  <si>
    <t>Apr-17 Volume</t>
  </si>
  <si>
    <t>Apr-17 ADV</t>
  </si>
  <si>
    <t>May-17 Volume</t>
  </si>
  <si>
    <t>May-17 ADV</t>
  </si>
  <si>
    <t>Jul-17 Volume</t>
  </si>
  <si>
    <t>Jul-17 ADV</t>
  </si>
  <si>
    <t>Jun-17 Volume</t>
  </si>
  <si>
    <t>Jun-17 ADV</t>
  </si>
  <si>
    <t>Aug-17 Volume</t>
  </si>
  <si>
    <t>Aug-17 ADV</t>
  </si>
  <si>
    <t>Sep-17 Volume</t>
  </si>
  <si>
    <t>Sep-17 ADV</t>
  </si>
  <si>
    <t>Nov-17 Volume</t>
  </si>
  <si>
    <t>Nov-17 ADV</t>
  </si>
  <si>
    <t>Oct-17 Volume</t>
  </si>
  <si>
    <t>Oct-17 ADV</t>
  </si>
  <si>
    <t>Dec-17 Volume</t>
  </si>
  <si>
    <t>Dec-17 ADV</t>
  </si>
  <si>
    <t>Jan-18 Volume</t>
  </si>
  <si>
    <t>Jan-18 ADV</t>
  </si>
  <si>
    <t>Mar-18 Volume</t>
  </si>
  <si>
    <t>Mar-18 ADV</t>
  </si>
  <si>
    <t>Feb-18 Volume</t>
  </si>
  <si>
    <t>Feb-18 ADV</t>
  </si>
  <si>
    <t>Apr-18 Volume</t>
  </si>
  <si>
    <t>Apri-18 ADV</t>
  </si>
  <si>
    <t>May-18 Volume</t>
  </si>
  <si>
    <t>May-18 ADV</t>
  </si>
  <si>
    <t>Jul-18 Volume</t>
  </si>
  <si>
    <t>Jul-18 ADV</t>
  </si>
  <si>
    <t>Jun-18 Volume</t>
  </si>
  <si>
    <t>Jun-18 ADV</t>
  </si>
  <si>
    <t>Aug-18 Volume</t>
  </si>
  <si>
    <t>Aug-18 ADV</t>
  </si>
  <si>
    <t>Sep-18 Volume</t>
  </si>
  <si>
    <t>Sep-18 ADV</t>
  </si>
  <si>
    <t>Nov-18 Volume</t>
  </si>
  <si>
    <t>Nov-18 ADV</t>
  </si>
  <si>
    <t>Oct-18 Volume</t>
  </si>
  <si>
    <t>Oct-18 ADV</t>
  </si>
  <si>
    <t>Dec-18 Volume</t>
  </si>
  <si>
    <t>Dec-18 ADV</t>
  </si>
  <si>
    <t>Jan-19 Volume</t>
  </si>
  <si>
    <t>Jan-19 ADV</t>
  </si>
  <si>
    <t>Mar-19 Volume</t>
  </si>
  <si>
    <t>Mar-19 ADV</t>
  </si>
  <si>
    <t>Feb-19 Volume</t>
  </si>
  <si>
    <t>Feb-19 ADV</t>
  </si>
  <si>
    <t>Apr-19 Volume</t>
  </si>
  <si>
    <t>Apr-19 ADV</t>
  </si>
  <si>
    <t>May-19 Volume</t>
  </si>
  <si>
    <t>May-19 ADV</t>
  </si>
  <si>
    <t>Jul-19 Volume</t>
  </si>
  <si>
    <t>Jul-19 ADV</t>
  </si>
  <si>
    <t>Jun-19 Volume</t>
  </si>
  <si>
    <t>Jun-19 ADV</t>
  </si>
  <si>
    <t>Aug-19 Volume</t>
  </si>
  <si>
    <t>Aug-19 ADV</t>
  </si>
  <si>
    <t>Agicultural</t>
  </si>
  <si>
    <t>Futures &amp; Options Average Daily Volume (ADV) and Rate Per Contract (RPC)</t>
  </si>
  <si>
    <t>Futures &amp; Options Average Daily Volume by Asset Class by Venue (000s)</t>
  </si>
  <si>
    <t>Futures &amp; Options Month-End Open Interest by Asset Class</t>
  </si>
  <si>
    <t>CME Group Futures and Options Daily Volume by Asset Class</t>
  </si>
  <si>
    <t>EBS</t>
  </si>
  <si>
    <t>BrokerTec</t>
  </si>
  <si>
    <t>Business Line</t>
  </si>
  <si>
    <r>
      <t>3-Month Trailing Average Revenue for Period Ending (U.S.$ in millions)</t>
    </r>
    <r>
      <rPr>
        <b/>
        <vertAlign val="superscript"/>
        <sz val="12"/>
        <color theme="1"/>
        <rFont val="Arial"/>
        <family val="2"/>
      </rPr>
      <t>1</t>
    </r>
  </si>
  <si>
    <t>EBS Spot</t>
  </si>
  <si>
    <t xml:space="preserve">  EU Repos (EUR)</t>
  </si>
  <si>
    <t xml:space="preserve">  US Repos</t>
  </si>
  <si>
    <t xml:space="preserve">  UST Treasuries*</t>
  </si>
  <si>
    <t>Product</t>
  </si>
  <si>
    <t>BTec EU Business Days</t>
  </si>
  <si>
    <t>BTec US Business Days</t>
  </si>
  <si>
    <t>EBS Business Days</t>
  </si>
  <si>
    <t>Average Daily Notional Volume $bn (single side)</t>
  </si>
  <si>
    <t>Sep-19 Volume</t>
  </si>
  <si>
    <t>Sep-19 ADV</t>
  </si>
  <si>
    <t>Oct-19 Volume</t>
  </si>
  <si>
    <t>Oct-19 ADV</t>
  </si>
  <si>
    <t>Nov-19 Volume</t>
  </si>
  <si>
    <t>Nov-19 ADV</t>
  </si>
  <si>
    <t>Product Line</t>
  </si>
  <si>
    <t>Venue</t>
  </si>
  <si>
    <t>CME Globex</t>
  </si>
  <si>
    <t>Change</t>
  </si>
  <si>
    <r>
      <t xml:space="preserve">Monthly ADV </t>
    </r>
    <r>
      <rPr>
        <i/>
        <sz val="9"/>
        <color theme="1"/>
        <rFont val="Arial"/>
        <family val="2"/>
      </rPr>
      <t>(in thousands)</t>
    </r>
  </si>
  <si>
    <t>Futures &amp; Options</t>
  </si>
  <si>
    <t>Cash Markets</t>
  </si>
  <si>
    <r>
      <t xml:space="preserve">Average Daily Notional Volume                                              </t>
    </r>
    <r>
      <rPr>
        <i/>
        <sz val="9"/>
        <color theme="1"/>
        <rFont val="Arial"/>
        <family val="2"/>
      </rPr>
      <t>$bn (single side)</t>
    </r>
  </si>
  <si>
    <t xml:space="preserve">Cash Markets </t>
  </si>
  <si>
    <t>Dec-19 Volume</t>
  </si>
  <si>
    <t>Dec-19 ADV</t>
  </si>
  <si>
    <t>Jan-20 Volume</t>
  </si>
  <si>
    <t xml:space="preserve">Jan-20 ADV </t>
  </si>
  <si>
    <t>Feb-20 Volume</t>
  </si>
  <si>
    <t>Feb-20 ADV</t>
  </si>
  <si>
    <t>Mar-20 Volume</t>
  </si>
  <si>
    <t>Mar-20 ADV</t>
  </si>
  <si>
    <r>
      <t>Annual ADV to date</t>
    </r>
    <r>
      <rPr>
        <i/>
        <sz val="9"/>
        <color theme="1"/>
        <rFont val="Arial"/>
        <family val="2"/>
      </rPr>
      <t xml:space="preserve"> (in thousands)</t>
    </r>
  </si>
  <si>
    <t>Apr-20 Volume</t>
  </si>
  <si>
    <t>Apr-20 ADV</t>
  </si>
  <si>
    <r>
      <t>Quarterly ADV to date</t>
    </r>
    <r>
      <rPr>
        <i/>
        <sz val="9"/>
        <color theme="1"/>
        <rFont val="Arial"/>
        <family val="2"/>
      </rPr>
      <t xml:space="preserve"> (in thousands)</t>
    </r>
  </si>
  <si>
    <t>May-20 Volume</t>
  </si>
  <si>
    <t>May-20 ADV</t>
  </si>
  <si>
    <t>Jul-20 Volume</t>
  </si>
  <si>
    <t>Jul-20 ADV</t>
  </si>
  <si>
    <t>Sep-20 Volume</t>
  </si>
  <si>
    <t>Sep-20 ADV</t>
  </si>
  <si>
    <t>Oct-20 Volume</t>
  </si>
  <si>
    <t xml:space="preserve">Oct-20 ADV </t>
  </si>
  <si>
    <t>Nov-20 Volume</t>
  </si>
  <si>
    <t>Nov-20 ADV</t>
  </si>
  <si>
    <t>Dec-20 Volume</t>
  </si>
  <si>
    <t>Dec-20 ADV</t>
  </si>
  <si>
    <t>Jan-21 Volume</t>
  </si>
  <si>
    <t>Jan-21 ADV</t>
  </si>
  <si>
    <t>Feb-21 Volume</t>
  </si>
  <si>
    <t>Feb-21 ADV</t>
  </si>
  <si>
    <t>Mar-21 Volume</t>
  </si>
  <si>
    <t>Mar-21 ADV</t>
  </si>
  <si>
    <t>Apr-21 Volume</t>
  </si>
  <si>
    <t>Apr-21 ADV</t>
  </si>
  <si>
    <t>May-21 Volume</t>
  </si>
  <si>
    <t>May-21 ADV</t>
  </si>
  <si>
    <t>Jul-21 Volume</t>
  </si>
  <si>
    <t>Jul-21 ADV</t>
  </si>
  <si>
    <t>Aug-21 Volume</t>
  </si>
  <si>
    <t>Aug-21 ADV</t>
  </si>
  <si>
    <t xml:space="preserve">Sep-21 Volume </t>
  </si>
  <si>
    <t>Sep-21 ADV</t>
  </si>
  <si>
    <t>Oct-21 Volume</t>
  </si>
  <si>
    <t>Oct-21 ADV</t>
  </si>
  <si>
    <t>Nov-21 Volume</t>
  </si>
  <si>
    <t>Nov-21 ADV</t>
  </si>
  <si>
    <t>Dec-21 Volume</t>
  </si>
  <si>
    <t>Dec-21 ADV</t>
  </si>
  <si>
    <t>Jan-22 Volume</t>
  </si>
  <si>
    <t>Jan-22 ADV</t>
  </si>
  <si>
    <t>Feb-22 Volume</t>
  </si>
  <si>
    <t xml:space="preserve">Feb-22 ADV </t>
  </si>
  <si>
    <t>Mar-22 Volume</t>
  </si>
  <si>
    <t>Mar-22 ADV</t>
  </si>
  <si>
    <t>Apr-22 Volume</t>
  </si>
  <si>
    <t>Apr-22 ADV</t>
  </si>
  <si>
    <t>May-22 Volume</t>
  </si>
  <si>
    <t>May-22 ADV</t>
  </si>
  <si>
    <t>Jun-22 Volume</t>
  </si>
  <si>
    <t>Jun-22 ADV</t>
  </si>
  <si>
    <t>Jul-22 Volume</t>
  </si>
  <si>
    <t>Jul-22 ADV</t>
  </si>
  <si>
    <t xml:space="preserve">1.  This data is representative of the subset of legacy NEX Group plc business revenue that flows into the Clearing and Transaction Fees line of the CME Group Income Statement </t>
  </si>
  <si>
    <t>Aug-22 Volume</t>
  </si>
  <si>
    <t>Aug-22 ADV</t>
  </si>
  <si>
    <r>
      <t>3-Month Trailing Average Revenue for Period Ending</t>
    </r>
    <r>
      <rPr>
        <vertAlign val="superscript"/>
        <sz val="11"/>
        <color theme="1"/>
        <rFont val="Arial"/>
        <family val="2"/>
      </rPr>
      <t>1</t>
    </r>
    <r>
      <rPr>
        <sz val="11"/>
        <color theme="1"/>
        <rFont val="Arial"/>
        <family val="2"/>
      </rPr>
      <t xml:space="preserve"> </t>
    </r>
    <r>
      <rPr>
        <i/>
        <sz val="9"/>
        <color theme="1"/>
        <rFont val="Arial"/>
        <family val="2"/>
      </rPr>
      <t>(U.S.$ in millions)</t>
    </r>
  </si>
  <si>
    <t>Sep-22 Volume</t>
  </si>
  <si>
    <t xml:space="preserve">Sep-22 ADV </t>
  </si>
  <si>
    <t>Oct-22 Volume</t>
  </si>
  <si>
    <t>Oct-22 ADV</t>
  </si>
  <si>
    <t>Nov-22 Volume</t>
  </si>
  <si>
    <t>Nov-22 ADV</t>
  </si>
  <si>
    <t xml:space="preserve">Jun-21 Volume </t>
  </si>
  <si>
    <t>Jun-21 ADV</t>
  </si>
  <si>
    <t>Jun-20 Volume</t>
  </si>
  <si>
    <t>Jun-20 ADV</t>
  </si>
  <si>
    <t>Aug-20 Volume</t>
  </si>
  <si>
    <t xml:space="preserve">Aug-20 ADV </t>
  </si>
  <si>
    <t>Dec-22 Volume</t>
  </si>
  <si>
    <t>Dec-22 ADV</t>
  </si>
  <si>
    <t>* UST Treasuries include: US Off-the-Run, US T-Bills, US Agency, EU UST</t>
  </si>
  <si>
    <t>Jan-23 Volume</t>
  </si>
  <si>
    <t>Jan-23 ADV</t>
  </si>
  <si>
    <t>Feb-23 Volume</t>
  </si>
  <si>
    <t>Feb-23 ADV</t>
  </si>
  <si>
    <t>Mar-23 Volume</t>
  </si>
  <si>
    <t xml:space="preserve">Mar-23 ADV </t>
  </si>
  <si>
    <t>Apr-23 Volume</t>
  </si>
  <si>
    <t xml:space="preserve">Apr-23 ADV </t>
  </si>
  <si>
    <t>May-23 Volume</t>
  </si>
  <si>
    <t xml:space="preserve">May-23 ADV </t>
  </si>
  <si>
    <t>June-23 Volume</t>
  </si>
  <si>
    <t xml:space="preserve">June-23 ADV </t>
  </si>
  <si>
    <t>July-23 Volume</t>
  </si>
  <si>
    <t xml:space="preserve">July-23 ADV </t>
  </si>
  <si>
    <t>Aug-23 Volume</t>
  </si>
  <si>
    <t>Aug-23 ADV</t>
  </si>
  <si>
    <t>Sep-23 Volume</t>
  </si>
  <si>
    <t>Sep-23 ADV</t>
  </si>
  <si>
    <t>Oct-23 Volume</t>
  </si>
  <si>
    <t xml:space="preserve">Oct-23 ADV </t>
  </si>
  <si>
    <t>Nov-23 Volume</t>
  </si>
  <si>
    <t>Nov-23 ADV</t>
  </si>
  <si>
    <t>Dec-23 Volume</t>
  </si>
  <si>
    <t xml:space="preserve">Dec-23 ADV </t>
  </si>
  <si>
    <t>Jan-24 Volume</t>
  </si>
  <si>
    <t>Jan-24 ADV</t>
  </si>
  <si>
    <t>Feb-24 Volume</t>
  </si>
  <si>
    <t>Feb-24 ADV</t>
  </si>
  <si>
    <t>Mar-24 Volume</t>
  </si>
  <si>
    <t>Mar-24 ADV</t>
  </si>
  <si>
    <t>1. Cash collateral represents balances which accrue interest on commercial banks, Federal Reserve accounts, and other interest bearing instruments. Non-cash collateral represents balances, primarily in the form of US Treasuries, which are assessed a collateral management fee. Details on interest rates and fees can be found at https://www.cmegroup.com/clearing/financial-and-collateral-management/cash-interest-rates-and-non-cash-collateral-fees.html</t>
  </si>
  <si>
    <t>Non-Cash Collateral</t>
  </si>
  <si>
    <t>Cash Collateral</t>
  </si>
  <si>
    <r>
      <t xml:space="preserve">Average Balance - </t>
    </r>
    <r>
      <rPr>
        <i/>
        <sz val="10"/>
        <rFont val="Arial"/>
        <family val="2"/>
      </rPr>
      <t>$ in billions</t>
    </r>
  </si>
  <si>
    <t>Apr-24 Volume</t>
  </si>
  <si>
    <t>Apr-24 ADV</t>
  </si>
  <si>
    <r>
      <t>Rolling 3-Month Average Collateral Balances</t>
    </r>
    <r>
      <rPr>
        <vertAlign val="superscript"/>
        <sz val="12"/>
        <color theme="1"/>
        <rFont val="Arial"/>
        <family val="2"/>
      </rPr>
      <t>1</t>
    </r>
  </si>
  <si>
    <t>Q1 2023</t>
  </si>
  <si>
    <t>Q2 2023</t>
  </si>
  <si>
    <t>Q3 2023</t>
  </si>
  <si>
    <t>Q4 2023</t>
  </si>
  <si>
    <t>Q1 2024</t>
  </si>
  <si>
    <t>May-24 Volume</t>
  </si>
  <si>
    <t xml:space="preserve">May-24 ADV </t>
  </si>
  <si>
    <t>June-24 Volume</t>
  </si>
  <si>
    <t>June-24 ADV</t>
  </si>
  <si>
    <t>July-24 Volume</t>
  </si>
  <si>
    <t xml:space="preserve">July-24 ADV </t>
  </si>
  <si>
    <t>Aug-24 Volume</t>
  </si>
  <si>
    <t>Aug-24 ADV</t>
  </si>
  <si>
    <t>Sep-24 Volume</t>
  </si>
  <si>
    <t xml:space="preserve">Sep-24 ADV </t>
  </si>
  <si>
    <t>Oct-24 Volume</t>
  </si>
  <si>
    <t>Oct-24 ADV</t>
  </si>
  <si>
    <t>Nov-24 Volume</t>
  </si>
  <si>
    <t>Nov-24 ADV</t>
  </si>
  <si>
    <t>NOTE: As of September 19, 2022, daily totals exclude Event Contracts volume</t>
  </si>
  <si>
    <t>Dec-24 Volume</t>
  </si>
  <si>
    <t>Dec-24 ADV</t>
  </si>
  <si>
    <t>Jan-25 Volume</t>
  </si>
  <si>
    <t>Jan-25 ADV</t>
  </si>
  <si>
    <t>Feb-25 Volume</t>
  </si>
  <si>
    <t>Feb-25 ADV</t>
  </si>
  <si>
    <t>Q2 2024</t>
  </si>
  <si>
    <t>Q3 2024</t>
  </si>
  <si>
    <t>Q4 2024</t>
  </si>
  <si>
    <r>
      <t>Quarterly Average Collateral Balances</t>
    </r>
    <r>
      <rPr>
        <vertAlign val="superscript"/>
        <sz val="12"/>
        <color theme="1"/>
        <rFont val="Arial"/>
        <family val="2"/>
      </rPr>
      <t>1</t>
    </r>
  </si>
  <si>
    <t>Mar-25 Volume</t>
  </si>
  <si>
    <t>Mar-25 ADV</t>
  </si>
  <si>
    <t>April-25 Volume</t>
  </si>
  <si>
    <t>April-25 ADV</t>
  </si>
  <si>
    <t>Q1 2025</t>
  </si>
  <si>
    <t>May-25 Volume</t>
  </si>
  <si>
    <t>May-25 ADV</t>
  </si>
  <si>
    <t>Jun-25 Volume</t>
  </si>
  <si>
    <t>Jun-25 ADV</t>
  </si>
  <si>
    <t>Rolling 3 Month Rate Per Contract by Asset Class</t>
  </si>
  <si>
    <r>
      <t xml:space="preserve">Rolling 3-Month RPC </t>
    </r>
    <r>
      <rPr>
        <i/>
        <sz val="9"/>
        <color theme="1"/>
        <rFont val="Arial"/>
        <family val="2"/>
      </rPr>
      <t>(in thousands)</t>
    </r>
  </si>
  <si>
    <r>
      <t xml:space="preserve">Rolling 3-Month ADV </t>
    </r>
    <r>
      <rPr>
        <i/>
        <sz val="9"/>
        <color theme="1"/>
        <rFont val="Arial"/>
        <family val="2"/>
      </rPr>
      <t>(in thousands)</t>
    </r>
  </si>
  <si>
    <t>Avg         Jan24 - Mar24</t>
  </si>
  <si>
    <t>Avg      Feb24 - Apr24</t>
  </si>
  <si>
    <t>Avg      Mar24 - May24</t>
  </si>
  <si>
    <t>Avg       Apr24 - Jun24</t>
  </si>
  <si>
    <t>Avg     May24 - Jul24</t>
  </si>
  <si>
    <t>Avg     Jun24 -Aug24</t>
  </si>
  <si>
    <t>Avg      Jul24 -Sep24</t>
  </si>
  <si>
    <t>Avg      Aug24 -Oct24</t>
  </si>
  <si>
    <t>Avg       Sep24 -Nov24</t>
  </si>
  <si>
    <t>Avg     Oct24 -Dec24</t>
  </si>
  <si>
    <t>Avg     Nov24 -Jan25</t>
  </si>
  <si>
    <t>Avg    Dec24 -Feb25</t>
  </si>
  <si>
    <t>Avg    Jan25 -Mar25</t>
  </si>
  <si>
    <t>Avg    Feb25 -Apr25</t>
  </si>
  <si>
    <t>Avg   Mar25 -May25</t>
  </si>
  <si>
    <t>Avg    Apr25 -Jun25</t>
  </si>
  <si>
    <t>Avg    May25 -Jul25</t>
  </si>
  <si>
    <t>Avg    Jun25 -Aug25</t>
  </si>
  <si>
    <t>Avg    Jul25 -Sep25</t>
  </si>
  <si>
    <t>Avg    Aug25 -Oct25</t>
  </si>
  <si>
    <t>Avg    Sep25 -Nov25</t>
  </si>
  <si>
    <t>Avg    Oct25 -Dec25</t>
  </si>
  <si>
    <t>ADV
 Apr25-Jun25</t>
  </si>
  <si>
    <t>Avg RPC 
Mar25-May25</t>
  </si>
  <si>
    <t>ADV
 Nov24-Jan25</t>
  </si>
  <si>
    <t>ADV
 Dec24-Feb25</t>
  </si>
  <si>
    <t>ADV 
Jan25-Mar25</t>
  </si>
  <si>
    <t>ADV
 Feb25-Apr25</t>
  </si>
  <si>
    <t>ADV
 Mar25-May25</t>
  </si>
  <si>
    <t>ADV 
May25-Jul25</t>
  </si>
  <si>
    <t>ADV
 Jun25-Aug25</t>
  </si>
  <si>
    <t>ADV 
Jul25-Sep25</t>
  </si>
  <si>
    <t>ADV
 Aug25-Oct25</t>
  </si>
  <si>
    <t>ADV 
Sep25-Nov25</t>
  </si>
  <si>
    <t>ADV 
Oct25-Dec25</t>
  </si>
  <si>
    <t>Avg RPC
 Nov24-Jan25</t>
  </si>
  <si>
    <t>Avg RPC
 Dec24-Feb25</t>
  </si>
  <si>
    <t>Avg RPC
 Jan25-Mar25</t>
  </si>
  <si>
    <t>Avg RPC
 Feb25-Apr25</t>
  </si>
  <si>
    <t>Avg RPC 
Apr25-Jun25</t>
  </si>
  <si>
    <t>Avg RPC
 May25-Jul25</t>
  </si>
  <si>
    <t>Avg RPC
 Jun25-Aug25</t>
  </si>
  <si>
    <t>Avg RPC
  Jul25-Sep25</t>
  </si>
  <si>
    <t>Avg RPC 
Aug25-Oct25</t>
  </si>
  <si>
    <t>Avg RPC
 Sep25-Nov25</t>
  </si>
  <si>
    <t>Avg RPC 
Oct25-Dec25</t>
  </si>
  <si>
    <t>ADV
 Nov23-Jan24</t>
  </si>
  <si>
    <t>ADV
 Dec23-Feb24</t>
  </si>
  <si>
    <t>ADV 
Jan24-Mar24</t>
  </si>
  <si>
    <t>ADV
 Feb24-Apr24</t>
  </si>
  <si>
    <t>ADV
 Mar24-May24</t>
  </si>
  <si>
    <t>ADV
 Apr24-Jun24</t>
  </si>
  <si>
    <t>ADV 
May24-Jul24</t>
  </si>
  <si>
    <t>ADV
 Jun24-Aug24</t>
  </si>
  <si>
    <t>ADV
 Aug24-Oct24</t>
  </si>
  <si>
    <t>ADV 
Sep24-Nov24</t>
  </si>
  <si>
    <t>ADV 
Oct24-Dec24</t>
  </si>
  <si>
    <t>Avg RPC
 Nov23-Jan24</t>
  </si>
  <si>
    <t>Avg RPC
 Dec23-Feb24</t>
  </si>
  <si>
    <t>Avg RPC
 Jan24-Mar24</t>
  </si>
  <si>
    <t>Avg RPC
 Feb24-Apr24</t>
  </si>
  <si>
    <t>Avg RPC 
Mar24-May24</t>
  </si>
  <si>
    <t>Avg RPC 
Apr24-Jun24</t>
  </si>
  <si>
    <t>Avg RPC
 May24-Jul24</t>
  </si>
  <si>
    <t>Avg RPC
 Jun24-Aug24</t>
  </si>
  <si>
    <t>Avg RPC
  Jul24-Sep24</t>
  </si>
  <si>
    <t>Avg RPC 
Aug24-Oct24</t>
  </si>
  <si>
    <t>Avg RPC
 Sep24-Nov24</t>
  </si>
  <si>
    <t>Avg RPC 
Oct24-Dec24</t>
  </si>
  <si>
    <t>ADV
 Nov22-Jan23</t>
  </si>
  <si>
    <t>ADV
 Dec22-Feb23</t>
  </si>
  <si>
    <t>ADV 
Jan23-Mar23</t>
  </si>
  <si>
    <t>ADV
 Feb23-Apr23</t>
  </si>
  <si>
    <t>ADV
 Mar23-May23</t>
  </si>
  <si>
    <t>ADV
 Apr23-Jun23</t>
  </si>
  <si>
    <t>ADV 
May23-Jul23</t>
  </si>
  <si>
    <t>ADV
 Jun23-Aug23</t>
  </si>
  <si>
    <t>ADV
 Aug23-Oct23</t>
  </si>
  <si>
    <t>ADV 
Sep23-Nov23</t>
  </si>
  <si>
    <t>ADV 
Oct23-Dec23</t>
  </si>
  <si>
    <t>Avg RPC
 Nov22-Jan23</t>
  </si>
  <si>
    <t>Avg RPC
 Dec22-Feb23</t>
  </si>
  <si>
    <t>Avg RPC
 Jan23-Mar23</t>
  </si>
  <si>
    <t>Avg RPC
 Feb23-Apr23</t>
  </si>
  <si>
    <t>Avg RPC 
Mar23-May23</t>
  </si>
  <si>
    <t>Avg RPC 
Apr23-Jun23</t>
  </si>
  <si>
    <t>Avg RPC
 May23-Jul23</t>
  </si>
  <si>
    <t>Avg RPC
 Jun23-Aug23</t>
  </si>
  <si>
    <t>Avg RPC
  Jul23-Sep23</t>
  </si>
  <si>
    <t>Avg RPC 
Aug23-Oct23</t>
  </si>
  <si>
    <t>Avg RPC
 Sep23-Nov23</t>
  </si>
  <si>
    <t>Avg RPC 
Oct23-Dec23</t>
  </si>
  <si>
    <t>ADV
 Dec21-Feb22</t>
  </si>
  <si>
    <t>ADV 
Jan22-Mar22</t>
  </si>
  <si>
    <t>ADV
 Feb22-Apr22</t>
  </si>
  <si>
    <t>ADV
 Mar22-May22</t>
  </si>
  <si>
    <t>ADV
 Apr22-Jun22</t>
  </si>
  <si>
    <t>ADV 
May22-Jul22</t>
  </si>
  <si>
    <t>ADV
 Jun22-Aug22</t>
  </si>
  <si>
    <t>ADV 
Jul22-Sep22</t>
  </si>
  <si>
    <t>ADV
 Aug22-Oct22</t>
  </si>
  <si>
    <t>ADV 
Sep22-Nov23</t>
  </si>
  <si>
    <t>ADV 
Oct22-Dec22</t>
  </si>
  <si>
    <t>ADV 
Jul23-Sep23</t>
  </si>
  <si>
    <t>ADV 
Jul24-Sep24</t>
  </si>
  <si>
    <t>Avg RPC
 Nov21-Jan22</t>
  </si>
  <si>
    <t>Avg RPC
 Dec21-Feb22</t>
  </si>
  <si>
    <t>Avg RPC
 Jan22-Mar22</t>
  </si>
  <si>
    <t>Avg RPC
 Feb22-Apr22</t>
  </si>
  <si>
    <t>Avg RPC 
Mar22-May22</t>
  </si>
  <si>
    <t>Avg RPC 
Apr22-Jun22</t>
  </si>
  <si>
    <t>Avg RPC
 May22-Jul22</t>
  </si>
  <si>
    <t>Avg RPC
 Jun22-Aug22</t>
  </si>
  <si>
    <t>Avg RPC
  Jul22-Sep22</t>
  </si>
  <si>
    <t>Avg RPC 
Aug22-Oct22</t>
  </si>
  <si>
    <t>Avg RPC
 Sep22-Nov22</t>
  </si>
  <si>
    <t>Avg RPC 
Oct22-Dec22</t>
  </si>
  <si>
    <t>ADV
 Nov20-Jan21</t>
  </si>
  <si>
    <t>ADV
 Nov21-Jan22</t>
  </si>
  <si>
    <t>ADV
 Dec20-Feb21</t>
  </si>
  <si>
    <t>ADV 
Jan21-Mar21</t>
  </si>
  <si>
    <t>ADV
 Feb21-Apr21</t>
  </si>
  <si>
    <t>ADV
 Mar21-May21</t>
  </si>
  <si>
    <t>ADV
 Apr21-Jun21</t>
  </si>
  <si>
    <t>ADV 
May21-Jul21</t>
  </si>
  <si>
    <t>ADV
 Jun21-Aug21</t>
  </si>
  <si>
    <t>ADV 
Jul21-Sep21</t>
  </si>
  <si>
    <t>ADV
 Aug21-Oct21</t>
  </si>
  <si>
    <t>ADV 
Sep21-Nov21</t>
  </si>
  <si>
    <t>ADV 
Oct21-Dec21</t>
  </si>
  <si>
    <t>Avg RPC
 Nov20-Jan21</t>
  </si>
  <si>
    <t>Avg RPC
 Dec20-Feb21</t>
  </si>
  <si>
    <t>Avg RPC
 Jan21-Mar21</t>
  </si>
  <si>
    <t>Avg RPC
 Feb21-Apr21</t>
  </si>
  <si>
    <t>Avg RPC 
Apr21-Jun21</t>
  </si>
  <si>
    <t>Avg RPC
 May21-Jul21</t>
  </si>
  <si>
    <t>Avg RPC
 Jun21-Aug21</t>
  </si>
  <si>
    <t>Avg RPC
  Jul21-Sep21</t>
  </si>
  <si>
    <t>Avg RPC 
Aug21-Oct21</t>
  </si>
  <si>
    <t>Avg RPC
 Sep21-Nov21</t>
  </si>
  <si>
    <t>Avg RPC 
Oct21-Dec21</t>
  </si>
  <si>
    <t>ADV
 Nov19-Jan20</t>
  </si>
  <si>
    <t>ADV
 Dec19-Feb20</t>
  </si>
  <si>
    <t>ADV 
Jan20-Mar20</t>
  </si>
  <si>
    <t>ADV
 Feb20-Apr20</t>
  </si>
  <si>
    <t>ADV
 Mar20-May20</t>
  </si>
  <si>
    <t>ADV
 Apr20-Jun20</t>
  </si>
  <si>
    <t>ADV 
May20-Jul20</t>
  </si>
  <si>
    <t>ADV
 Jun20-Aug20</t>
  </si>
  <si>
    <t>ADV 
Jul20-Sep20</t>
  </si>
  <si>
    <t>ADV
 Aug20-Oct20</t>
  </si>
  <si>
    <t>ADV 
Sep20-Nov20</t>
  </si>
  <si>
    <t>ADV 
Oct20-Dec20</t>
  </si>
  <si>
    <t>Avg RPC
 Nov19-Jan20</t>
  </si>
  <si>
    <t>Avg RPC
 Dec19-Feb20</t>
  </si>
  <si>
    <t>Avg RPC
 Jan20-Mar20</t>
  </si>
  <si>
    <t>Avg RPC
 Feb20-Apr20</t>
  </si>
  <si>
    <t>Avg RPC 
Mar20-May20</t>
  </si>
  <si>
    <t>Avg RPC 
Mar21-May21</t>
  </si>
  <si>
    <t>Avg RPC 
Apr20-Jun20</t>
  </si>
  <si>
    <t>Avg RPC
 May20-Jul20</t>
  </si>
  <si>
    <t>Avg RPC
 Jun20-Aug20</t>
  </si>
  <si>
    <t>Avg RPC
  Jul20-Sep20</t>
  </si>
  <si>
    <t>Avg RPC 
Aug20-Oct20</t>
  </si>
  <si>
    <t>Avg RPC
 Sep20-Nov20</t>
  </si>
  <si>
    <t>Avg RPC 
Oct20-Dec20</t>
  </si>
  <si>
    <t>ADV
 Nov18-Jan19</t>
  </si>
  <si>
    <t>ADV
 Dec18-Feb19</t>
  </si>
  <si>
    <t>ADV 
Jan19-Mar19</t>
  </si>
  <si>
    <t>ADV
 Feb19-Apr19</t>
  </si>
  <si>
    <t>ADV
 Mar19-May19</t>
  </si>
  <si>
    <t>ADV
 Apr19-Jun19</t>
  </si>
  <si>
    <t>ADV 
May19-Jul19</t>
  </si>
  <si>
    <t>ADV
 Jun19-Aug19</t>
  </si>
  <si>
    <t>ADV 
Jul19-Sep19</t>
  </si>
  <si>
    <t>ADV
 Aug19-Oct19</t>
  </si>
  <si>
    <t>ADV 
Sep19-Nov19</t>
  </si>
  <si>
    <t>ADV 
Oct19-Dec19</t>
  </si>
  <si>
    <t>Avg RPC
 Nov18-Jan19</t>
  </si>
  <si>
    <t>Avg RPC
 Dec18-Feb19</t>
  </si>
  <si>
    <t>Avg RPC
 Jan19-Mar19</t>
  </si>
  <si>
    <t>Avg RPC
 Feb19-Apr19</t>
  </si>
  <si>
    <t>Avg RPC 
Mar19-May19</t>
  </si>
  <si>
    <t>Avg RPC 
Apr19-Jun19</t>
  </si>
  <si>
    <t>Avg RPC
 May19-Jul19</t>
  </si>
  <si>
    <t>Avg RPC
 Jun19-Aug19</t>
  </si>
  <si>
    <t>Avg RPC
  Jul19-Sep19</t>
  </si>
  <si>
    <t>Avg RPC 
Aug19-Oct19</t>
  </si>
  <si>
    <t>Avg RPC
 Sep19-Nov19</t>
  </si>
  <si>
    <t>Avg RPC 
Oct19-Dec19</t>
  </si>
  <si>
    <t>ADV
 Nov17-Jan18</t>
  </si>
  <si>
    <t>ADV
 Dec17-Feb18</t>
  </si>
  <si>
    <t>ADV 
Jan18-Mar18</t>
  </si>
  <si>
    <t>ADV
 Feb18-Apr18</t>
  </si>
  <si>
    <t>ADV
 Mar18-May18</t>
  </si>
  <si>
    <t>ADV
 Apr18-Jun18</t>
  </si>
  <si>
    <t>ADV 
May18-Jul18</t>
  </si>
  <si>
    <t>ADV
 Jun18-Aug18</t>
  </si>
  <si>
    <t>ADV 
Jul18-Sep18</t>
  </si>
  <si>
    <t>ADV
 Aug18-Oct18</t>
  </si>
  <si>
    <t>ADV 
Sep18-Nov18</t>
  </si>
  <si>
    <t>ADV 
Oct18-Dec18</t>
  </si>
  <si>
    <t>Avg RPC
 Nov17-Jan18</t>
  </si>
  <si>
    <t>Avg RPC
 Dec17-Feb18</t>
  </si>
  <si>
    <t>Avg RPC
 Jan18-Mar18</t>
  </si>
  <si>
    <t>Avg RPC
 Feb18-Apr18</t>
  </si>
  <si>
    <t>Avg RPC 
Mar18-May18</t>
  </si>
  <si>
    <t>Avg RPC 
Apr18-Jun18</t>
  </si>
  <si>
    <t>Avg RPC
 May18-Jul18</t>
  </si>
  <si>
    <t>Avg RPC
 Jun18-Aug18</t>
  </si>
  <si>
    <t>Avg RPC
  Jul18-Sep18</t>
  </si>
  <si>
    <t>Avg RPC 
Aug18-Oct18</t>
  </si>
  <si>
    <t>Avg RPC
 Sep18-Nov18</t>
  </si>
  <si>
    <t>Avg RPC 
Oct18-Dec18</t>
  </si>
  <si>
    <t>ADV
 Nov16-Jan17</t>
  </si>
  <si>
    <t>ADV
 Dec16-Feb17</t>
  </si>
  <si>
    <t>ADV 
Jan17-Mar17</t>
  </si>
  <si>
    <t>ADV
 Feb17-Apr17</t>
  </si>
  <si>
    <t>ADV
 Mar17-May17</t>
  </si>
  <si>
    <t>ADV
 Apr17-Jun17</t>
  </si>
  <si>
    <t>ADV 
May17-Jul17</t>
  </si>
  <si>
    <t>ADV
 Jun17-Aug17</t>
  </si>
  <si>
    <t>ADV 
Jul17-Sep17</t>
  </si>
  <si>
    <t>ADV
 Aug17-Oct17</t>
  </si>
  <si>
    <t>ADV 
Sep17-Nov17</t>
  </si>
  <si>
    <t>ADV 
Oct17-Dec17</t>
  </si>
  <si>
    <t>Avg RPC
 Nov16-Jan17</t>
  </si>
  <si>
    <t>Avg RPC
 Dec16-Feb17</t>
  </si>
  <si>
    <t>Avg RPC
 Jan17-Mar17</t>
  </si>
  <si>
    <t>Avg RPC
 Feb17-Apr17</t>
  </si>
  <si>
    <t>Avg RPC 
Mar17-May17</t>
  </si>
  <si>
    <t>Avg RPC 
Apr17-Jun17</t>
  </si>
  <si>
    <t>Avg RPC
 May17-Jul17</t>
  </si>
  <si>
    <t>Avg RPC
 Jun17-Aug17</t>
  </si>
  <si>
    <t>Avg RPC
  Jul17-Sep17</t>
  </si>
  <si>
    <t>Avg RPC 
Aug17-Oct17</t>
  </si>
  <si>
    <t>Avg RPC
 Sep17-Nov17</t>
  </si>
  <si>
    <t>Avg RPC 
Oct17-Dec17</t>
  </si>
  <si>
    <t>ADV
 Nov15-Jan16</t>
  </si>
  <si>
    <t>ADV
 Dec15-Feb16</t>
  </si>
  <si>
    <t>ADV 
Jan16-Mar16</t>
  </si>
  <si>
    <t>ADV
 Feb16-Apr16</t>
  </si>
  <si>
    <t>ADV
 Mar16-May16</t>
  </si>
  <si>
    <t>ADV
 Apr16-Jun16</t>
  </si>
  <si>
    <t>ADV 
May16-Jul16</t>
  </si>
  <si>
    <t>ADV
 Jun16-Aug16</t>
  </si>
  <si>
    <t>ADV 
Jul16-Sep16</t>
  </si>
  <si>
    <t>ADV
 Aug16-Oct16</t>
  </si>
  <si>
    <t>ADV 
Sep16-Nov16</t>
  </si>
  <si>
    <t>ADV 
Oct16-Dec16</t>
  </si>
  <si>
    <t>Avg RPC
 Nov15-Jan16</t>
  </si>
  <si>
    <t>Avg RPC
 Dec15-Feb16</t>
  </si>
  <si>
    <t>Avg RPC
 Jan16-Mar16</t>
  </si>
  <si>
    <t>Avg RPC
 Feb16-Apr16</t>
  </si>
  <si>
    <t>Avg RPC 
Mar16-May16</t>
  </si>
  <si>
    <t>Avg RPC 
Apr16-Jun16</t>
  </si>
  <si>
    <t>Avg RPC
 May16-Jul16</t>
  </si>
  <si>
    <t>Avg RPC
 Jun16-Aug16</t>
  </si>
  <si>
    <t>Avg RPC
  Jul16-Sep16</t>
  </si>
  <si>
    <t>Avg RPC 
Aug16-Oct16</t>
  </si>
  <si>
    <t>Avg RPC
 Sep16-Nov16</t>
  </si>
  <si>
    <t>Avg RPC 
Oct16-Dec16</t>
  </si>
  <si>
    <t>ADV
 Nov14-Jan15</t>
  </si>
  <si>
    <t>ADV
 Dec14-Feb15</t>
  </si>
  <si>
    <t>ADV 
Jan15-Mar15</t>
  </si>
  <si>
    <t>ADV
 Feb15-Apr15</t>
  </si>
  <si>
    <t>ADV
 Mar15-May15</t>
  </si>
  <si>
    <t>ADV
 Apr15-Jun15</t>
  </si>
  <si>
    <t>ADV 
May15-Jul15</t>
  </si>
  <si>
    <t>ADV
 Jun15-Aug15</t>
  </si>
  <si>
    <t>ADV 
Jul15-Sep15</t>
  </si>
  <si>
    <t>ADV
 Aug15-Oct15</t>
  </si>
  <si>
    <t>ADV 
Sep15-Nov15</t>
  </si>
  <si>
    <t>ADV 
Oct15-Dec15</t>
  </si>
  <si>
    <t>Avg RPC
 Nov14-Jan15</t>
  </si>
  <si>
    <t>Avg RPC
 Dec14-Feb15</t>
  </si>
  <si>
    <t>Avg RPC
 Jan15-Mar15</t>
  </si>
  <si>
    <t>Avg RPC
 Feb15-Apr15</t>
  </si>
  <si>
    <t>Avg RPC 
Mar15-May15</t>
  </si>
  <si>
    <t>Avg RPC 
Apr15-Jun15</t>
  </si>
  <si>
    <t>Avg RPC
 May15-Jul15</t>
  </si>
  <si>
    <t>Avg RPC
 Jun15-Aug15</t>
  </si>
  <si>
    <t>Avg RPC
  Jul15-Sep15</t>
  </si>
  <si>
    <t>Avg RPC 
Aug15-Oct15</t>
  </si>
  <si>
    <t>Avg RPC
 Sep15-Nov15</t>
  </si>
  <si>
    <t>Avg RPC 
Oct15-Dec15</t>
  </si>
  <si>
    <t>ADV
 Nov13-Jan14</t>
  </si>
  <si>
    <t>ADV
 Dec13-Feb14</t>
  </si>
  <si>
    <t>ADV 
Jan14-Mar14</t>
  </si>
  <si>
    <t>ADV
 Feb14-Apr14</t>
  </si>
  <si>
    <t>ADV
 Mar14-May14</t>
  </si>
  <si>
    <t>ADV
 Apr14-Jun14</t>
  </si>
  <si>
    <t>ADV 
May14-Jul14</t>
  </si>
  <si>
    <t>ADV
 Jun14-Aug14</t>
  </si>
  <si>
    <t>ADV 
Jul14-Sep14</t>
  </si>
  <si>
    <t>ADV
 Aug14-Oct14</t>
  </si>
  <si>
    <t>ADV 
Sep14-Nov14</t>
  </si>
  <si>
    <t>ADV 
Oct14-Dec15</t>
  </si>
  <si>
    <t>Avg RPC
 Nov13-Jan14</t>
  </si>
  <si>
    <t>Avg RPC
 Dec13-Feb14</t>
  </si>
  <si>
    <t>Avg RPC
 Jan14-Mar14</t>
  </si>
  <si>
    <t>Avg RPC
 Feb14-Apr14</t>
  </si>
  <si>
    <t>Avg RPC 
Mar14-May14</t>
  </si>
  <si>
    <t>Avg RPC 
Apr14-Jun14</t>
  </si>
  <si>
    <t>Avg RPC
 May14-Jul14</t>
  </si>
  <si>
    <t>Avg RPC
 Jun14-Aug14</t>
  </si>
  <si>
    <t>Avg RPC
  Jul14-Sep14</t>
  </si>
  <si>
    <t>Avg RPC 
Aug14-Oct14</t>
  </si>
  <si>
    <t>Avg RPC
 Sep14-Nov14</t>
  </si>
  <si>
    <t>Avg RPC 
Oct14-Dec15</t>
  </si>
  <si>
    <t>ADV
 Nov12-Jan13</t>
  </si>
  <si>
    <t>ADV
 Dec12-Feb13</t>
  </si>
  <si>
    <t>ADV 
Jan13-Mar13</t>
  </si>
  <si>
    <t>ADV
 Feb13-Apr13</t>
  </si>
  <si>
    <t>ADV
 Mar13-May13</t>
  </si>
  <si>
    <t>ADV
 Apr13-Jun13</t>
  </si>
  <si>
    <t>ADV 
May13-Jul13</t>
  </si>
  <si>
    <t>ADV
 Jun13-Aug13</t>
  </si>
  <si>
    <t>ADV 
Jul13-Sep13</t>
  </si>
  <si>
    <t>ADV
 Aug13-Oct13</t>
  </si>
  <si>
    <t>ADV 
Sep13-Nov13</t>
  </si>
  <si>
    <t>ADV 
Oct13-Dec13</t>
  </si>
  <si>
    <t>Avg RPC
 Nov12-Jan13</t>
  </si>
  <si>
    <t>Avg RPC
 Dec12-Feb13</t>
  </si>
  <si>
    <t>Avg RPC
 Jan13-Mar13</t>
  </si>
  <si>
    <t>Avg RPC
 Feb13-Apr13</t>
  </si>
  <si>
    <t>Avg RPC 
Mar13-May13</t>
  </si>
  <si>
    <t>Avg RPC 
Apr13-Jun13</t>
  </si>
  <si>
    <t>Avg RPC
 May13-Jul13</t>
  </si>
  <si>
    <t>Avg RPC
 Jun13-Aug13</t>
  </si>
  <si>
    <t>Avg RPC
  Jul13-Sep13</t>
  </si>
  <si>
    <t>Avg RPC 
Aug13-Oct13</t>
  </si>
  <si>
    <t>Avg RPC
 Sep13-Nov13</t>
  </si>
  <si>
    <t>Avg RPC 
Oct13-Dec13</t>
  </si>
  <si>
    <t>ADV
 Nov11-Jan12</t>
  </si>
  <si>
    <t>ADV
 Dec11-Feb12</t>
  </si>
  <si>
    <t>ADV 
Jan12-Mar12</t>
  </si>
  <si>
    <t>ADV
 Feb12-Apr12</t>
  </si>
  <si>
    <t>ADV
 Mar12-May12</t>
  </si>
  <si>
    <t>ADV
 Apr12-Jun12</t>
  </si>
  <si>
    <t>ADV 
May12-Jul12</t>
  </si>
  <si>
    <t>ADV
 Jun12-Aug12</t>
  </si>
  <si>
    <t>ADV 
Jul12-Sep12</t>
  </si>
  <si>
    <t>ADV
 Aug12-Oct12</t>
  </si>
  <si>
    <t>ADV 
Sep12-Nov12</t>
  </si>
  <si>
    <t>ADV 
Oct12-Dec12</t>
  </si>
  <si>
    <t>Avg RPC
 Nov11-Jan12</t>
  </si>
  <si>
    <t>Avg RPC
 Dec11-Feb12</t>
  </si>
  <si>
    <t>Avg RPC
 Jan12-Mar12</t>
  </si>
  <si>
    <t>Avg RPC
 Feb12-Apr12</t>
  </si>
  <si>
    <t>Avg RPC 
Mar12-May12</t>
  </si>
  <si>
    <t>Avg RPC 
Apr12-Jun12</t>
  </si>
  <si>
    <t>Avg RPC
 May12-Jul12</t>
  </si>
  <si>
    <t>Avg RPC
 Jun12-Aug12</t>
  </si>
  <si>
    <t>Avg RPC
  Jul12-Sep12</t>
  </si>
  <si>
    <t>Avg RPC 
Aug12-Oct12</t>
  </si>
  <si>
    <t>Avg RPC
 Sep12-Nov12</t>
  </si>
  <si>
    <t>Avg RPC 
Oct12-Dec12</t>
  </si>
  <si>
    <t>ADV
 Nov10-Jan11</t>
  </si>
  <si>
    <t>ADV
 Dec10-Feb11</t>
  </si>
  <si>
    <t>ADV 
Jan11-Mar11</t>
  </si>
  <si>
    <t>ADV
 Feb11-Apr11</t>
  </si>
  <si>
    <t>ADV
 Mar11-May11</t>
  </si>
  <si>
    <t>ADV
 Apr11-Jun11</t>
  </si>
  <si>
    <t>ADV 
May11-Jul11</t>
  </si>
  <si>
    <t>ADV
 Jun11-Aug11</t>
  </si>
  <si>
    <t>ADV 
Jul11-Sep11</t>
  </si>
  <si>
    <t>ADV
 Aug11-Oct11</t>
  </si>
  <si>
    <t>ADV 
Sep11-Nov11</t>
  </si>
  <si>
    <t>ADV 
Oct11-Dec11</t>
  </si>
  <si>
    <t>Avg RPC
 Nov10-Jan11</t>
  </si>
  <si>
    <t>Avg RPC
 Dec10-Feb11</t>
  </si>
  <si>
    <t>Avg RPC
 Jan11-Mar11</t>
  </si>
  <si>
    <t>Avg RPC
 Feb11-Apr11</t>
  </si>
  <si>
    <t>Avg RPC 
Mar11-May11</t>
  </si>
  <si>
    <t>Avg RPC 
Apr11-Jun11</t>
  </si>
  <si>
    <t>Avg RPC
 May11-Jul11</t>
  </si>
  <si>
    <t>Avg RPC
 Jun11-Aug11</t>
  </si>
  <si>
    <t>Avg RPC
  Jul11-Sep11</t>
  </si>
  <si>
    <t>Avg RPC 
Aug11-Oct11</t>
  </si>
  <si>
    <t>Avg RPC
 Sep11-Nov11</t>
  </si>
  <si>
    <t>Avg RPC 
Oct11-Dec11</t>
  </si>
  <si>
    <t>ADV
 Nov09-Jan10</t>
  </si>
  <si>
    <t>ADV
 Dec09-Feb10</t>
  </si>
  <si>
    <t>ADV 
Jan10-Mar10</t>
  </si>
  <si>
    <t>ADV
 Feb10-Apr10</t>
  </si>
  <si>
    <t>ADV
 Mar10-May10</t>
  </si>
  <si>
    <t>ADV
 Apr10-Jun10</t>
  </si>
  <si>
    <t>ADV 
May10-Jul10</t>
  </si>
  <si>
    <t>ADV
 Jun10-Aug10</t>
  </si>
  <si>
    <t>ADV 
Jul10-Sep10</t>
  </si>
  <si>
    <t>ADV
 Aug10-Oct10</t>
  </si>
  <si>
    <t>ADV 
Sep10-Nov10</t>
  </si>
  <si>
    <t>ADV 
Oct10-Dec10</t>
  </si>
  <si>
    <t>Avg RPC
 Nov09-Jan10</t>
  </si>
  <si>
    <t>Avg RPC
 Dec09-Feb10</t>
  </si>
  <si>
    <t>Avg RPC
 Jan10-Mar10</t>
  </si>
  <si>
    <t>Avg RPC
 Feb10-Apr10</t>
  </si>
  <si>
    <t>Avg RPC 
Mar10-May10</t>
  </si>
  <si>
    <t>Avg RPC 
Apr10-Jun10</t>
  </si>
  <si>
    <t>Avg RPC
 May10-Jul10</t>
  </si>
  <si>
    <t>Avg RPC
 Jun10-Aug10</t>
  </si>
  <si>
    <t>Avg RPC
  Jul10-Sep10</t>
  </si>
  <si>
    <t>Avg RPC 
Aug10-Oct10</t>
  </si>
  <si>
    <t>Avg RPC
 Sep10-Nov10</t>
  </si>
  <si>
    <t>Avg RPC 
Oct10-Dec10</t>
  </si>
  <si>
    <t>ADV
 Nov08-Jan09</t>
  </si>
  <si>
    <t>ADV
 Dec08-Feb09</t>
  </si>
  <si>
    <t>ADV 
Jan09-Mar09</t>
  </si>
  <si>
    <t>ADV
 Feb09-Apr09</t>
  </si>
  <si>
    <t>ADV
 Mar09-May09</t>
  </si>
  <si>
    <t>ADV
 Apr09-Jun09</t>
  </si>
  <si>
    <t>ADV 
May09-Jul09</t>
  </si>
  <si>
    <t>ADV
 Jun09-Aug09</t>
  </si>
  <si>
    <t>ADV 
Jul09-Sep09</t>
  </si>
  <si>
    <t>ADV
 Aug09-Oct09</t>
  </si>
  <si>
    <t>ADV 
Sep09-Nov09</t>
  </si>
  <si>
    <t>ADV 
Oct09-Dec09</t>
  </si>
  <si>
    <t>Avg RPC
 Nov08-Jan09</t>
  </si>
  <si>
    <t>Avg RPC
 Dec08-Feb09</t>
  </si>
  <si>
    <t>Avg RPC
 Jan09-Mar09</t>
  </si>
  <si>
    <t>Avg RPC
 Feb09-Apr09</t>
  </si>
  <si>
    <t>Avg RPC 
Mar09-May09</t>
  </si>
  <si>
    <t>Avg RPC 
Apr09-Jun09</t>
  </si>
  <si>
    <t>Avg RPC
 May09-Jul09</t>
  </si>
  <si>
    <t>Avg RPC
 Jun09-Aug09</t>
  </si>
  <si>
    <t>Avg RPC
  Jul09-Sep09</t>
  </si>
  <si>
    <t>Avg RPC 
Aug09-Oct09</t>
  </si>
  <si>
    <t>Avg RPC
 Sep09-Nov09</t>
  </si>
  <si>
    <t>Avg RPC 
Oct09-Dec09</t>
  </si>
  <si>
    <t>ADV 
Jan08-Mar08</t>
  </si>
  <si>
    <t>ADV
 Feb08-Apr08</t>
  </si>
  <si>
    <t>ADV
 Mar08-May08</t>
  </si>
  <si>
    <t>ADV
 Apr08-Jun08</t>
  </si>
  <si>
    <t>ADV 
May08-Jul08</t>
  </si>
  <si>
    <t>ADV
 Jun08-Aug08</t>
  </si>
  <si>
    <t>ADV 
Jul08-Sep08</t>
  </si>
  <si>
    <t>ADV
 Aug08-Oct08</t>
  </si>
  <si>
    <t>ADV 
Sep08-Nov08</t>
  </si>
  <si>
    <t>ADV 
Oct08-Dec08</t>
  </si>
  <si>
    <t>Avg RPC
 Jan08-Mar08</t>
  </si>
  <si>
    <t>Avg RPC
 Feb08-Apr08</t>
  </si>
  <si>
    <t>Avg RPC 
Mar08-May08</t>
  </si>
  <si>
    <t>Avg RPC 
Apr08-Jun08</t>
  </si>
  <si>
    <t>Avg RPC
 May08-Jul08</t>
  </si>
  <si>
    <t>Avg RPC
 Jun08-Aug08</t>
  </si>
  <si>
    <t>Avg RPC
  Jul08-Sep08</t>
  </si>
  <si>
    <t>Avg RPC 
Aug08-Oct08</t>
  </si>
  <si>
    <t>Avg RPC
 Sep08-Nov08</t>
  </si>
  <si>
    <t>Avg RPC 
Oct08-Dec08</t>
  </si>
  <si>
    <t>Jul-25 ADV</t>
  </si>
  <si>
    <t>Jul-25 Volume</t>
  </si>
  <si>
    <t>Q2 2025</t>
  </si>
  <si>
    <t>Aug-25 Volume</t>
  </si>
  <si>
    <t>Aug-25 ADV</t>
  </si>
  <si>
    <t>Sep-25 Volume</t>
  </si>
  <si>
    <t>Sep-25 ADV</t>
  </si>
  <si>
    <t>Oct-25 Volume</t>
  </si>
  <si>
    <t>Oct-25 ADV</t>
  </si>
  <si>
    <t>Q3 2025</t>
  </si>
  <si>
    <t xml:space="preserve">               Note: All volume excludes Event Contracts volume which began trading on September 19, 2022</t>
  </si>
  <si>
    <t>Nov-25 Volume</t>
  </si>
  <si>
    <t>Nov-25 ADV</t>
  </si>
  <si>
    <t>Dec-25 Volume</t>
  </si>
  <si>
    <t xml:space="preserve">Dec-25 ADV </t>
  </si>
  <si>
    <t>ADV
 Nov25-Jan26</t>
  </si>
  <si>
    <t>ADV
 Dec25-Feb26</t>
  </si>
  <si>
    <t>ADV
 Jan26-Mar26</t>
  </si>
  <si>
    <t>ADV
 Feb26-Apr26</t>
  </si>
  <si>
    <t>ADV
 Mar26-May26</t>
  </si>
  <si>
    <t>ADV
 Apr26-Jun26</t>
  </si>
  <si>
    <t>ADV
 May26-Jul26</t>
  </si>
  <si>
    <t>ADV
 Jun26-Aug26</t>
  </si>
  <si>
    <t>ADV
 Jul26-Sep26</t>
  </si>
  <si>
    <t>ADV
 Aug26-Oct26</t>
  </si>
  <si>
    <t>ADV
 Sep26-Nov26</t>
  </si>
  <si>
    <t>ADV
 Oct26-Dec26</t>
  </si>
  <si>
    <t>Avg RPC
 Nov25-Jan26</t>
  </si>
  <si>
    <t>Avg RPC
 Dec25-Feb26</t>
  </si>
  <si>
    <t>Avg RPC
 Jan26-Mar26</t>
  </si>
  <si>
    <t>Avg RPC
 Feb26-Apr26</t>
  </si>
  <si>
    <t>Avg RPC
 Mar26-May26</t>
  </si>
  <si>
    <t>Avg RPC
 Apr26-Jun26</t>
  </si>
  <si>
    <t>Avg RPC
 May26-Jul26</t>
  </si>
  <si>
    <t>Avg RPC
 Jun26-Aug26</t>
  </si>
  <si>
    <t>Avg RPC
 Jul26-Sep26</t>
  </si>
  <si>
    <t>Avg RPC
 Aug26-Oct26</t>
  </si>
  <si>
    <t>Avg RPC
 Sep26-Nov26</t>
  </si>
  <si>
    <t>Avg RPC
 Oct26-Dec26</t>
  </si>
  <si>
    <t>Q4 2025</t>
  </si>
  <si>
    <t>Q1 2026</t>
  </si>
  <si>
    <t>Q2 2026</t>
  </si>
  <si>
    <t>Q3 2026</t>
  </si>
  <si>
    <t>Q4 2026</t>
  </si>
  <si>
    <t>Q1 2027</t>
  </si>
  <si>
    <t>Q2 2027</t>
  </si>
  <si>
    <t>Q3 2027</t>
  </si>
  <si>
    <t>Q4 2027</t>
  </si>
  <si>
    <t>Q1 2028</t>
  </si>
  <si>
    <t>Q2 2028</t>
  </si>
  <si>
    <t>Q3 2028</t>
  </si>
  <si>
    <t>Q4 2028</t>
  </si>
  <si>
    <t>Avg Nov25-Jan26</t>
  </si>
  <si>
    <t>Jan-26 ADV</t>
  </si>
  <si>
    <t>Feb-26 Volume</t>
  </si>
  <si>
    <t>Jan-26 Volume</t>
  </si>
  <si>
    <t>Feb-26 ADV</t>
  </si>
  <si>
    <t>Mar-26 Volume</t>
  </si>
  <si>
    <t xml:space="preserve">Mar-26 ADV </t>
  </si>
  <si>
    <t>Avg Dec25-Feb26</t>
  </si>
  <si>
    <t>2Q26</t>
  </si>
  <si>
    <t>Apr-26 Volume</t>
  </si>
  <si>
    <t xml:space="preserve">Apr-26 ADV </t>
  </si>
  <si>
    <t>*Apr03</t>
  </si>
  <si>
    <t xml:space="preserve">*April 3 was not an official trading day for the purpose of calculating the monthly ADV. The volume from the day is includes, as some markets were open, but the trading days for the month formally total 21, excluding the Good Friday holiday. </t>
  </si>
  <si>
    <t>ADV
Mar26-May26</t>
  </si>
  <si>
    <t>Avg RPC 
Feb26-Apr26</t>
  </si>
  <si>
    <t>May-26 Volume</t>
  </si>
  <si>
    <t>May-26 ADV</t>
  </si>
  <si>
    <t>Avg  Jan26-Mar26</t>
  </si>
  <si>
    <t>Avg  Feb26-Apr26</t>
  </si>
  <si>
    <t>Avg RPC 
Mar26-May26</t>
  </si>
  <si>
    <t>ADV
Apr26-Jun26</t>
  </si>
  <si>
    <t>Jun-26 Volume</t>
  </si>
  <si>
    <t>Jun-26 ADV</t>
  </si>
  <si>
    <t>Avg  Mar26-May26</t>
  </si>
  <si>
    <t>3Q26</t>
  </si>
  <si>
    <t>3Q25</t>
  </si>
  <si>
    <t>Avg RPC 
Apr26-Jun26</t>
  </si>
  <si>
    <t>ADV
May26-Jul26</t>
  </si>
  <si>
    <t>Jul-26 Volume</t>
  </si>
  <si>
    <t>Jul-26 ADV</t>
  </si>
  <si>
    <t>Avg  Apr26-Jun26</t>
  </si>
  <si>
    <t>% of total Equity Index Rolling 3-Month ADV</t>
  </si>
  <si>
    <t>Rolling 3-Month RPC</t>
  </si>
  <si>
    <t>Rolling 3-Month ADV</t>
  </si>
  <si>
    <t>Oct26-Dec26</t>
  </si>
  <si>
    <t>Sep26-Nov26</t>
  </si>
  <si>
    <t>Aug26-Oct26</t>
  </si>
  <si>
    <t>Jul26-Sep26</t>
  </si>
  <si>
    <t>Jun26-Aug26</t>
  </si>
  <si>
    <t>May26-Jul26</t>
  </si>
  <si>
    <t>Apr26-Jun26</t>
  </si>
  <si>
    <t>Mar26-May26</t>
  </si>
  <si>
    <t>Feb26-Apr26</t>
  </si>
  <si>
    <t>Jan26-Mar26</t>
  </si>
  <si>
    <t>Dec25-Feb26</t>
  </si>
  <si>
    <t>Nov25-Jan26</t>
  </si>
  <si>
    <t>Micro Cryptocurrency Products</t>
  </si>
  <si>
    <t>Cryptocurrency products roll up into the Equity Index asset class</t>
  </si>
  <si>
    <t>% of Total Rolling 3-Month ADV</t>
  </si>
  <si>
    <t>Total Micro Products</t>
  </si>
  <si>
    <t>% of total Agricultural Rolling 3-Month ADV</t>
  </si>
  <si>
    <t>NA</t>
  </si>
  <si>
    <t>Micro Agricultural Products</t>
  </si>
  <si>
    <t>% of total Metals Rolling 3-Month ADV</t>
  </si>
  <si>
    <t>Micro Metals Products</t>
  </si>
  <si>
    <t>% of total Energy Rolling 3-Month ADV</t>
  </si>
  <si>
    <t>Micro Energy Products</t>
  </si>
  <si>
    <t>% of total Interest Rates Rolling 3-Month ADV</t>
  </si>
  <si>
    <t>Micro Interest Rate Products</t>
  </si>
  <si>
    <t>% of total FX Rolling 3-Month ADV</t>
  </si>
  <si>
    <t>Micro FX Products</t>
  </si>
  <si>
    <r>
      <t xml:space="preserve">Micro Equity Index Products </t>
    </r>
    <r>
      <rPr>
        <b/>
        <i/>
        <sz val="8"/>
        <color theme="0"/>
        <rFont val="Arial"/>
        <family val="2"/>
      </rPr>
      <t>(including Micro Crypto)</t>
    </r>
  </si>
  <si>
    <t>4Q26</t>
  </si>
  <si>
    <t>1Q26</t>
  </si>
  <si>
    <t>Rolling 3-Month ADV in thousands / Rolling 3-Month RPC in cents</t>
  </si>
  <si>
    <t>Micro Product Details</t>
  </si>
  <si>
    <t>Futures and Options ADV and RPC / Cash Markets - Summary as of August 2026</t>
  </si>
  <si>
    <t>Avg RPC 
May26-Jul26</t>
  </si>
  <si>
    <t>ADV
Jun26-Aug26</t>
  </si>
  <si>
    <t>Avg  May26-Jul26</t>
  </si>
  <si>
    <t>Aug-26 Volume</t>
  </si>
  <si>
    <t>Aug-26 ADV</t>
  </si>
  <si>
    <t>Note - The Micros umbrella includes Spot Quoted futures, Bitcoin Friday futures, 10-Ton Urea, Phyical Lumber, 1-Oz Gold, and 100-Oz Silver, and E-nano Equity Index products. Micro Single Stock futures are included in Micro Equity Index Products.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</si>
</sst>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1" formatCode="_(* #,##0_);_(* \(#,##0\);_(* &quot;-&quot;_);_(@_)"/>
    <numFmt numFmtId="44" formatCode="_(&quot;$&quot;* #,##0.00_);_(&quot;$&quot;* \(#,##0.00\);_(&quot;$&quot;* &quot;-&quot;??_);_(@_)"/>
    <numFmt numFmtId="43" formatCode="_(* #,##0.00_);_(* \(#,##0.00\);_(* &quot;-&quot;??_);_(@_)"/>
    <numFmt numFmtId="164" formatCode="_(* #,##0_);_(* \(#,##0\);_(* &quot;-&quot;??_);_(@_)"/>
    <numFmt numFmtId="165" formatCode="&quot;$&quot;#,##0.000_);[Red]\(&quot;$&quot;#,##0.000\)"/>
    <numFmt numFmtId="166" formatCode="_(* #,##0,_);_(* \(#,##0,\);_(* &quot;-&quot;??_);_(@_)"/>
    <numFmt numFmtId="167" formatCode="_(* #,##0.000,_);_(* \(#,##0.000,\);_(* &quot;-&quot;??_);_(@_)"/>
    <numFmt numFmtId="168" formatCode="_(&quot;$&quot;* #,##0.000_);_(&quot;$&quot;* \(#,##0.000\);_(&quot;$&quot;* &quot;-&quot;???_);_(@_)"/>
    <numFmt numFmtId="169" formatCode="_(* #,##0.000_);_(* \(#,##0.000\);_(* &quot;-&quot;???_);_(@_)"/>
    <numFmt numFmtId="170" formatCode="0.000"/>
    <numFmt numFmtId="171" formatCode="_-* #,##0.0_-;\-* #,##0.0_-;_-* &quot;-&quot;??_-;_-@_-"/>
    <numFmt numFmtId="172" formatCode="_-* #,##0.00_-;\-* #,##0.00_-;_-* &quot;-&quot;??_-;_-@_-"/>
    <numFmt numFmtId="173" formatCode="_-* #,##0_-;\-* #,##0_-;_-* &quot;-&quot;??_-;_-@_-"/>
    <numFmt numFmtId="174" formatCode="[$-409]mmm\-yy;@"/>
    <numFmt numFmtId="175" formatCode="0.0"/>
    <numFmt numFmtId="176" formatCode="_(&quot;$&quot;* #,##0_);_(&quot;$&quot;* \(#,##0\);_(&quot;$&quot;* &quot;-&quot;??_);_(@_)"/>
    <numFmt numFmtId="177" formatCode="0.0%"/>
    <numFmt numFmtId="178" formatCode="_(* #,##0.0_);_(* \(#,##0.0\);_(* &quot;-&quot;??_);_(@_)"/>
  </numFmts>
  <fonts count="66" x14ac:knownFonts="1">
    <font>
      <sz val="11"/>
      <color theme="1"/>
      <name val="Calibri"/>
      <family val="2"/>
      <scheme val="minor"/>
    </font>
    <font>
      <b/>
      <sz val="11"/>
      <color indexed="8"/>
      <name val="Calibri"/>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1"/>
      <color theme="1"/>
      <name val="Calibri"/>
      <family val="2"/>
      <scheme val="minor"/>
    </font>
    <font>
      <sz val="11"/>
      <color theme="0"/>
      <name val="Calibri"/>
      <family val="2"/>
      <scheme val="minor"/>
    </font>
    <font>
      <sz val="10"/>
      <color theme="1"/>
      <name val="Arial"/>
      <family val="2"/>
    </font>
    <font>
      <b/>
      <sz val="11"/>
      <color theme="1"/>
      <name val="Calibri"/>
      <family val="2"/>
      <scheme val="minor"/>
    </font>
    <font>
      <b/>
      <u/>
      <sz val="11"/>
      <color theme="1"/>
      <name val="Calibri"/>
      <family val="2"/>
      <scheme val="minor"/>
    </font>
    <font>
      <b/>
      <sz val="16"/>
      <color theme="1"/>
      <name val="Calibri"/>
      <family val="2"/>
      <scheme val="minor"/>
    </font>
    <font>
      <b/>
      <sz val="12"/>
      <color theme="1"/>
      <name val="Calibri"/>
      <family val="2"/>
      <scheme val="minor"/>
    </font>
    <font>
      <b/>
      <u/>
      <sz val="12"/>
      <color theme="1"/>
      <name val="Calibri"/>
      <family val="2"/>
      <scheme val="minor"/>
    </font>
    <font>
      <u/>
      <sz val="10"/>
      <color theme="1"/>
      <name val="Arial"/>
      <family val="2"/>
    </font>
    <font>
      <b/>
      <sz val="10"/>
      <color theme="1"/>
      <name val="Arial"/>
      <family val="2"/>
    </font>
    <font>
      <i/>
      <sz val="10"/>
      <color theme="1"/>
      <name val="Calibri"/>
      <family val="2"/>
      <scheme val="minor"/>
    </font>
    <font>
      <sz val="10"/>
      <name val="Arial"/>
      <family val="2"/>
    </font>
    <font>
      <sz val="10"/>
      <name val="Arial"/>
      <family val="2"/>
    </font>
    <font>
      <sz val="10"/>
      <name val="Arial"/>
      <family val="2"/>
    </font>
    <font>
      <sz val="10"/>
      <name val="Arial"/>
      <family val="2"/>
    </font>
    <font>
      <sz val="10"/>
      <name val="Arial"/>
      <family val="2"/>
    </font>
    <font>
      <b/>
      <sz val="12"/>
      <color theme="1"/>
      <name val="Arial"/>
      <family val="2"/>
    </font>
    <font>
      <sz val="11"/>
      <color theme="1"/>
      <name val="Arial"/>
      <family val="2"/>
    </font>
    <font>
      <b/>
      <sz val="11"/>
      <color theme="1"/>
      <name val="Arial"/>
      <family val="2"/>
    </font>
    <font>
      <sz val="11"/>
      <name val="Arial"/>
      <family val="2"/>
    </font>
    <font>
      <u val="singleAccounting"/>
      <sz val="10"/>
      <color theme="1"/>
      <name val="Arial"/>
      <family val="2"/>
    </font>
    <font>
      <b/>
      <sz val="18"/>
      <color theme="1"/>
      <name val="Arial"/>
      <family val="2"/>
    </font>
    <font>
      <i/>
      <sz val="10"/>
      <color theme="1"/>
      <name val="Arial"/>
      <family val="2"/>
    </font>
    <font>
      <i/>
      <sz val="9"/>
      <color theme="1"/>
      <name val="Arial"/>
      <family val="2"/>
    </font>
    <font>
      <u val="singleAccounting"/>
      <sz val="11"/>
      <color theme="1"/>
      <name val="Arial"/>
      <family val="2"/>
    </font>
    <font>
      <b/>
      <sz val="16"/>
      <color theme="1"/>
      <name val="Arial"/>
      <family val="2"/>
    </font>
    <font>
      <sz val="9"/>
      <color theme="1"/>
      <name val="Arial"/>
      <family val="2"/>
    </font>
    <font>
      <sz val="9"/>
      <color theme="1"/>
      <name val="Calibri"/>
      <family val="2"/>
      <scheme val="minor"/>
    </font>
    <font>
      <sz val="9"/>
      <name val="Arial"/>
      <family val="2"/>
    </font>
    <font>
      <b/>
      <sz val="9"/>
      <color theme="1"/>
      <name val="Arial"/>
      <family val="2"/>
    </font>
    <font>
      <b/>
      <sz val="9"/>
      <name val="Arial"/>
      <family val="2"/>
    </font>
    <font>
      <sz val="9"/>
      <color indexed="8"/>
      <name val="Arial"/>
      <family val="2"/>
    </font>
    <font>
      <b/>
      <sz val="9"/>
      <color indexed="8"/>
      <name val="Arial"/>
      <family val="2"/>
    </font>
    <font>
      <i/>
      <sz val="8"/>
      <name val="Arial"/>
      <family val="2"/>
    </font>
    <font>
      <b/>
      <sz val="10"/>
      <name val="Arial"/>
      <family val="2"/>
    </font>
    <font>
      <b/>
      <sz val="10"/>
      <color indexed="9"/>
      <name val="Arial"/>
      <family val="2"/>
    </font>
    <font>
      <b/>
      <vertAlign val="superscript"/>
      <sz val="12"/>
      <color theme="1"/>
      <name val="Arial"/>
      <family val="2"/>
    </font>
    <font>
      <b/>
      <sz val="9"/>
      <color theme="1"/>
      <name val="Calibri"/>
      <family val="2"/>
      <scheme val="minor"/>
    </font>
    <font>
      <b/>
      <sz val="11"/>
      <name val="Arial"/>
      <family val="2"/>
    </font>
    <font>
      <b/>
      <sz val="10"/>
      <color indexed="8"/>
      <name val="Arial"/>
      <family val="2"/>
    </font>
    <font>
      <i/>
      <sz val="9"/>
      <name val="Arial"/>
      <family val="2"/>
    </font>
    <font>
      <vertAlign val="superscript"/>
      <sz val="11"/>
      <color theme="1"/>
      <name val="Arial"/>
      <family val="2"/>
    </font>
    <font>
      <sz val="10"/>
      <color indexed="8"/>
      <name val="Arial"/>
      <family val="2"/>
    </font>
    <font>
      <sz val="11"/>
      <color rgb="FF5A6874"/>
      <name val="Arial"/>
      <family val="2"/>
    </font>
    <font>
      <sz val="18"/>
      <color rgb="FF112B4A"/>
      <name val="Arial"/>
      <family val="2"/>
    </font>
    <font>
      <i/>
      <sz val="10"/>
      <name val="Arial"/>
      <family val="2"/>
    </font>
    <font>
      <vertAlign val="superscript"/>
      <sz val="12"/>
      <color theme="1"/>
      <name val="Arial"/>
      <family val="2"/>
    </font>
    <font>
      <b/>
      <sz val="10"/>
      <color theme="1"/>
      <name val="Calibri"/>
      <family val="2"/>
      <scheme val="minor"/>
    </font>
    <font>
      <b/>
      <i/>
      <sz val="11"/>
      <color theme="1"/>
      <name val="Calibri"/>
      <family val="2"/>
      <scheme val="minor"/>
    </font>
    <font>
      <b/>
      <i/>
      <sz val="10"/>
      <name val="Arial"/>
      <family val="2"/>
    </font>
    <font>
      <b/>
      <sz val="9"/>
      <color indexed="9"/>
      <name val="Arial"/>
      <family val="2"/>
    </font>
    <font>
      <sz val="9.5"/>
      <color theme="1"/>
      <name val="Arial"/>
      <family val="2"/>
    </font>
    <font>
      <b/>
      <sz val="9.5"/>
      <color theme="1"/>
      <name val="Arial"/>
      <family val="2"/>
    </font>
    <font>
      <i/>
      <sz val="10"/>
      <color indexed="8"/>
      <name val="Arial"/>
      <family val="2"/>
    </font>
    <font>
      <b/>
      <sz val="8"/>
      <color theme="0"/>
      <name val="Arial"/>
      <family val="2"/>
    </font>
    <font>
      <b/>
      <sz val="11"/>
      <color theme="0"/>
      <name val="Arial"/>
      <family val="2"/>
    </font>
    <font>
      <b/>
      <i/>
      <sz val="8"/>
      <color theme="0"/>
      <name val="Arial"/>
      <family val="2"/>
    </font>
    <font>
      <b/>
      <i/>
      <sz val="10"/>
      <color theme="1"/>
      <name val="Arial"/>
      <family val="2"/>
    </font>
  </fonts>
  <fills count="18">
    <fill>
      <patternFill patternType="none"/>
    </fill>
    <fill>
      <patternFill patternType="gray125"/>
    </fill>
    <fill>
      <patternFill patternType="solid">
        <fgColor theme="2"/>
        <bgColor indexed="64"/>
      </patternFill>
    </fill>
    <fill>
      <patternFill patternType="solid">
        <fgColor rgb="FFFFFF99"/>
        <bgColor indexed="64"/>
      </patternFill>
    </fill>
    <fill>
      <patternFill patternType="solid">
        <fgColor theme="2" tint="-9.9978637043366805E-2"/>
        <bgColor indexed="64"/>
      </patternFill>
    </fill>
    <fill>
      <patternFill patternType="solid">
        <fgColor rgb="FFCCFFFF"/>
        <bgColor indexed="64"/>
      </patternFill>
    </fill>
    <fill>
      <patternFill patternType="solid">
        <fgColor rgb="FFFFFF00"/>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0"/>
        <bgColor indexed="64"/>
      </patternFill>
    </fill>
    <fill>
      <patternFill patternType="solid">
        <fgColor rgb="FFCCECFF"/>
        <bgColor indexed="64"/>
      </patternFill>
    </fill>
    <fill>
      <patternFill patternType="solid">
        <fgColor theme="0" tint="-4.9989318521683403E-2"/>
        <bgColor indexed="64"/>
      </patternFill>
    </fill>
    <fill>
      <patternFill patternType="solid">
        <fgColor indexed="18"/>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tint="-0.499984740745262"/>
        <bgColor indexed="64"/>
      </patternFill>
    </fill>
    <fill>
      <patternFill patternType="solid">
        <fgColor theme="3"/>
        <bgColor indexed="64"/>
      </patternFill>
    </fill>
    <fill>
      <patternFill patternType="solid">
        <fgColor rgb="FF0070C0"/>
        <bgColor indexed="64"/>
      </patternFill>
    </fill>
  </fills>
  <borders count="16">
    <border>
      <left/>
      <right/>
      <top/>
      <bottom/>
      <diagonal/>
    </border>
    <border>
      <left style="medium">
        <color indexed="64"/>
      </left>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right/>
      <top/>
      <bottom style="thin">
        <color indexed="64"/>
      </bottom>
      <diagonal/>
    </border>
    <border>
      <left style="thin">
        <color indexed="64"/>
      </left>
      <right style="thin">
        <color indexed="64"/>
      </right>
      <top style="medium">
        <color indexed="64"/>
      </top>
      <bottom style="thin">
        <color indexed="64"/>
      </bottom>
      <diagonal/>
    </border>
  </borders>
  <cellStyleXfs count="106">
    <xf numFmtId="0" fontId="0" fillId="0" borderId="0"/>
    <xf numFmtId="43" fontId="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3" fillId="0" borderId="0"/>
    <xf numFmtId="0" fontId="4" fillId="0" borderId="0"/>
    <xf numFmtId="0" fontId="5" fillId="0" borderId="0"/>
    <xf numFmtId="0" fontId="2" fillId="0" borderId="0"/>
    <xf numFmtId="0" fontId="10" fillId="0" borderId="0"/>
    <xf numFmtId="0" fontId="10" fillId="0" borderId="0"/>
    <xf numFmtId="0" fontId="10" fillId="0" borderId="0"/>
    <xf numFmtId="0" fontId="6" fillId="0" borderId="0"/>
    <xf numFmtId="0" fontId="7" fillId="0" borderId="0"/>
    <xf numFmtId="0" fontId="2"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2" fillId="0" borderId="0"/>
    <xf numFmtId="0" fontId="2" fillId="0" borderId="0"/>
    <xf numFmtId="9" fontId="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19" fillId="0" borderId="0"/>
    <xf numFmtId="44" fontId="2"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20" fillId="0" borderId="0"/>
    <xf numFmtId="0" fontId="21" fillId="0" borderId="0"/>
    <xf numFmtId="0" fontId="22" fillId="0" borderId="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1" fontId="8" fillId="0" borderId="0" applyFont="0" applyFill="0" applyBorder="0" applyAlignment="0" applyProtection="0"/>
    <xf numFmtId="0" fontId="23" fillId="0" borderId="0"/>
    <xf numFmtId="172"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cellStyleXfs>
  <cellXfs count="490">
    <xf numFmtId="0" fontId="0" fillId="0" borderId="0" xfId="0"/>
    <xf numFmtId="0" fontId="0" fillId="0" borderId="1" xfId="0" applyBorder="1"/>
    <xf numFmtId="0" fontId="0" fillId="0" borderId="2" xfId="0" applyBorder="1"/>
    <xf numFmtId="0" fontId="0" fillId="2" borderId="0" xfId="0" applyFill="1"/>
    <xf numFmtId="164" fontId="8" fillId="0" borderId="3" xfId="1" applyNumberFormat="1" applyFont="1" applyBorder="1"/>
    <xf numFmtId="164" fontId="8" fillId="0" borderId="4" xfId="1" applyNumberFormat="1" applyFont="1" applyBorder="1"/>
    <xf numFmtId="0" fontId="11" fillId="0" borderId="2" xfId="0" applyFont="1" applyBorder="1"/>
    <xf numFmtId="0" fontId="11" fillId="0" borderId="0" xfId="0" applyFont="1"/>
    <xf numFmtId="165" fontId="0" fillId="0" borderId="3" xfId="0" applyNumberFormat="1" applyBorder="1"/>
    <xf numFmtId="17" fontId="11" fillId="0" borderId="3" xfId="0" applyNumberFormat="1" applyFont="1" applyBorder="1"/>
    <xf numFmtId="17" fontId="11" fillId="0" borderId="4" xfId="0" applyNumberFormat="1" applyFont="1" applyBorder="1"/>
    <xf numFmtId="164" fontId="11" fillId="0" borderId="3" xfId="0" applyNumberFormat="1" applyFont="1" applyBorder="1"/>
    <xf numFmtId="38" fontId="0" fillId="2" borderId="3" xfId="0" applyNumberFormat="1" applyFill="1" applyBorder="1"/>
    <xf numFmtId="38" fontId="11" fillId="2" borderId="3" xfId="0" applyNumberFormat="1" applyFont="1" applyFill="1" applyBorder="1"/>
    <xf numFmtId="38" fontId="0" fillId="0" borderId="5" xfId="0" applyNumberFormat="1" applyBorder="1"/>
    <xf numFmtId="164" fontId="11" fillId="3" borderId="3" xfId="0" applyNumberFormat="1" applyFont="1" applyFill="1" applyBorder="1"/>
    <xf numFmtId="164" fontId="8" fillId="4" borderId="3" xfId="1" applyNumberFormat="1" applyFont="1" applyFill="1" applyBorder="1"/>
    <xf numFmtId="38" fontId="0" fillId="0" borderId="3" xfId="0" applyNumberFormat="1" applyBorder="1"/>
    <xf numFmtId="38" fontId="0" fillId="0" borderId="4" xfId="0" applyNumberFormat="1" applyBorder="1"/>
    <xf numFmtId="38" fontId="11" fillId="5" borderId="3" xfId="0" applyNumberFormat="1" applyFont="1" applyFill="1" applyBorder="1"/>
    <xf numFmtId="38" fontId="11" fillId="3" borderId="3" xfId="0" applyNumberFormat="1" applyFont="1" applyFill="1" applyBorder="1"/>
    <xf numFmtId="38" fontId="0" fillId="2" borderId="4" xfId="0" applyNumberFormat="1" applyFill="1" applyBorder="1"/>
    <xf numFmtId="165" fontId="0" fillId="4" borderId="3" xfId="0" applyNumberFormat="1" applyFill="1" applyBorder="1"/>
    <xf numFmtId="165" fontId="11" fillId="3" borderId="3" xfId="0" applyNumberFormat="1" applyFont="1" applyFill="1" applyBorder="1"/>
    <xf numFmtId="164" fontId="11" fillId="0" borderId="0" xfId="0" applyNumberFormat="1" applyFont="1"/>
    <xf numFmtId="0" fontId="9" fillId="0" borderId="0" xfId="0" applyFont="1"/>
    <xf numFmtId="0" fontId="9" fillId="0" borderId="6" xfId="0" applyFont="1" applyBorder="1"/>
    <xf numFmtId="0" fontId="9" fillId="0" borderId="7" xfId="0" applyFont="1" applyBorder="1"/>
    <xf numFmtId="164" fontId="11" fillId="0" borderId="8" xfId="0" applyNumberFormat="1" applyFont="1" applyBorder="1"/>
    <xf numFmtId="0" fontId="0" fillId="0" borderId="8" xfId="0" applyBorder="1"/>
    <xf numFmtId="38" fontId="11" fillId="0" borderId="0" xfId="0" applyNumberFormat="1" applyFont="1"/>
    <xf numFmtId="38" fontId="0" fillId="0" borderId="6" xfId="0" applyNumberFormat="1" applyBorder="1"/>
    <xf numFmtId="164" fontId="0" fillId="0" borderId="0" xfId="0" applyNumberFormat="1"/>
    <xf numFmtId="164" fontId="8" fillId="0" borderId="0" xfId="1" applyNumberFormat="1" applyFont="1"/>
    <xf numFmtId="43" fontId="0" fillId="0" borderId="0" xfId="0" applyNumberFormat="1"/>
    <xf numFmtId="38" fontId="0" fillId="0" borderId="0" xfId="0" applyNumberFormat="1"/>
    <xf numFmtId="165" fontId="0" fillId="0" borderId="0" xfId="0" applyNumberFormat="1"/>
    <xf numFmtId="0" fontId="11" fillId="0" borderId="9" xfId="0" applyFont="1" applyBorder="1"/>
    <xf numFmtId="17" fontId="11" fillId="0" borderId="10" xfId="0" applyNumberFormat="1" applyFont="1" applyBorder="1"/>
    <xf numFmtId="38" fontId="0" fillId="2" borderId="10" xfId="0" applyNumberFormat="1" applyFill="1" applyBorder="1"/>
    <xf numFmtId="38" fontId="0" fillId="0" borderId="10" xfId="0" applyNumberFormat="1" applyBorder="1"/>
    <xf numFmtId="38" fontId="11" fillId="5" borderId="10" xfId="0" applyNumberFormat="1" applyFont="1" applyFill="1" applyBorder="1"/>
    <xf numFmtId="165" fontId="0" fillId="0" borderId="10" xfId="0" applyNumberFormat="1" applyBorder="1"/>
    <xf numFmtId="165" fontId="11" fillId="5" borderId="10" xfId="0" applyNumberFormat="1" applyFont="1" applyFill="1" applyBorder="1"/>
    <xf numFmtId="165" fontId="0" fillId="2" borderId="10" xfId="0" applyNumberFormat="1" applyFill="1" applyBorder="1"/>
    <xf numFmtId="165" fontId="11" fillId="2" borderId="10" xfId="0" applyNumberFormat="1" applyFont="1" applyFill="1" applyBorder="1"/>
    <xf numFmtId="38" fontId="11" fillId="3" borderId="10" xfId="0" applyNumberFormat="1" applyFont="1" applyFill="1" applyBorder="1"/>
    <xf numFmtId="165" fontId="11" fillId="3" borderId="10" xfId="0" applyNumberFormat="1" applyFont="1" applyFill="1" applyBorder="1"/>
    <xf numFmtId="164" fontId="11" fillId="0" borderId="4" xfId="0" applyNumberFormat="1" applyFont="1" applyBorder="1"/>
    <xf numFmtId="38" fontId="11" fillId="2" borderId="4" xfId="0" applyNumberFormat="1" applyFont="1" applyFill="1" applyBorder="1"/>
    <xf numFmtId="38" fontId="11" fillId="5" borderId="4" xfId="0" applyNumberFormat="1" applyFont="1" applyFill="1" applyBorder="1"/>
    <xf numFmtId="17" fontId="11" fillId="0" borderId="5" xfId="0" applyNumberFormat="1" applyFont="1" applyBorder="1"/>
    <xf numFmtId="17" fontId="11" fillId="0" borderId="11" xfId="0" applyNumberFormat="1" applyFont="1" applyBorder="1"/>
    <xf numFmtId="165" fontId="0" fillId="0" borderId="5" xfId="0" applyNumberFormat="1" applyBorder="1"/>
    <xf numFmtId="165" fontId="0" fillId="0" borderId="11" xfId="0" applyNumberFormat="1" applyBorder="1"/>
    <xf numFmtId="165" fontId="11" fillId="5" borderId="5" xfId="0" applyNumberFormat="1" applyFont="1" applyFill="1" applyBorder="1"/>
    <xf numFmtId="165" fontId="11" fillId="5" borderId="11" xfId="0" applyNumberFormat="1" applyFont="1" applyFill="1" applyBorder="1"/>
    <xf numFmtId="165" fontId="0" fillId="2" borderId="5" xfId="0" applyNumberFormat="1" applyFill="1" applyBorder="1"/>
    <xf numFmtId="165" fontId="0" fillId="2" borderId="11" xfId="0" applyNumberFormat="1" applyFill="1" applyBorder="1"/>
    <xf numFmtId="165" fontId="11" fillId="2" borderId="5" xfId="0" applyNumberFormat="1" applyFont="1" applyFill="1" applyBorder="1"/>
    <xf numFmtId="165" fontId="11" fillId="2" borderId="11" xfId="0" applyNumberFormat="1" applyFont="1" applyFill="1" applyBorder="1"/>
    <xf numFmtId="38" fontId="0" fillId="0" borderId="11" xfId="0" applyNumberFormat="1" applyBorder="1"/>
    <xf numFmtId="38" fontId="11" fillId="5" borderId="5" xfId="0" applyNumberFormat="1" applyFont="1" applyFill="1" applyBorder="1"/>
    <xf numFmtId="38" fontId="11" fillId="5" borderId="11" xfId="0" applyNumberFormat="1" applyFont="1" applyFill="1" applyBorder="1"/>
    <xf numFmtId="38" fontId="0" fillId="2" borderId="5" xfId="0" applyNumberFormat="1" applyFill="1" applyBorder="1"/>
    <xf numFmtId="38" fontId="0" fillId="2" borderId="11" xfId="0" applyNumberFormat="1" applyFill="1" applyBorder="1"/>
    <xf numFmtId="38" fontId="11" fillId="3" borderId="5" xfId="0" applyNumberFormat="1" applyFont="1" applyFill="1" applyBorder="1"/>
    <xf numFmtId="38" fontId="11" fillId="3" borderId="11" xfId="0" applyNumberFormat="1" applyFont="1" applyFill="1" applyBorder="1"/>
    <xf numFmtId="165" fontId="11" fillId="3" borderId="5" xfId="0" applyNumberFormat="1" applyFont="1" applyFill="1" applyBorder="1"/>
    <xf numFmtId="165" fontId="11" fillId="3" borderId="11" xfId="0" applyNumberFormat="1" applyFont="1" applyFill="1" applyBorder="1"/>
    <xf numFmtId="164" fontId="11" fillId="0" borderId="0" xfId="1" applyNumberFormat="1" applyFont="1"/>
    <xf numFmtId="0" fontId="0" fillId="0" borderId="0" xfId="0" quotePrefix="1"/>
    <xf numFmtId="0" fontId="12" fillId="0" borderId="0" xfId="0" applyFont="1"/>
    <xf numFmtId="38" fontId="0" fillId="5" borderId="0" xfId="0" applyNumberFormat="1" applyFill="1"/>
    <xf numFmtId="38" fontId="11" fillId="5" borderId="0" xfId="0" applyNumberFormat="1" applyFont="1" applyFill="1"/>
    <xf numFmtId="9" fontId="8" fillId="0" borderId="0" xfId="70" applyFont="1"/>
    <xf numFmtId="9" fontId="0" fillId="0" borderId="0" xfId="0" applyNumberFormat="1"/>
    <xf numFmtId="9" fontId="11" fillId="0" borderId="0" xfId="0" applyNumberFormat="1" applyFont="1"/>
    <xf numFmtId="38" fontId="11" fillId="0" borderId="5" xfId="0" applyNumberFormat="1" applyFont="1" applyBorder="1"/>
    <xf numFmtId="165" fontId="11" fillId="0" borderId="0" xfId="0" applyNumberFormat="1" applyFont="1"/>
    <xf numFmtId="0" fontId="11" fillId="0" borderId="12" xfId="0" applyFont="1" applyBorder="1" applyAlignment="1">
      <alignment horizontal="right"/>
    </xf>
    <xf numFmtId="164" fontId="8" fillId="0" borderId="0" xfId="1" applyNumberFormat="1" applyFont="1" applyFill="1" applyBorder="1"/>
    <xf numFmtId="0" fontId="11" fillId="7" borderId="0" xfId="0" applyFont="1" applyFill="1" applyAlignment="1">
      <alignment horizontal="center" wrapText="1"/>
    </xf>
    <xf numFmtId="0" fontId="15" fillId="0" borderId="0" xfId="0" applyFont="1" applyAlignment="1">
      <alignment horizontal="left" vertical="center"/>
    </xf>
    <xf numFmtId="164" fontId="11" fillId="0" borderId="0" xfId="1" applyNumberFormat="1" applyFont="1" applyFill="1" applyBorder="1"/>
    <xf numFmtId="164" fontId="11" fillId="0" borderId="0" xfId="1" applyNumberFormat="1" applyFont="1" applyBorder="1"/>
    <xf numFmtId="168" fontId="0" fillId="0" borderId="0" xfId="0" applyNumberFormat="1"/>
    <xf numFmtId="169" fontId="0" fillId="0" borderId="0" xfId="0" applyNumberFormat="1"/>
    <xf numFmtId="170" fontId="0" fillId="0" borderId="0" xfId="0" applyNumberFormat="1"/>
    <xf numFmtId="0" fontId="10" fillId="0" borderId="0" xfId="0" applyFont="1" applyAlignment="1">
      <alignment horizontal="center" wrapText="1"/>
    </xf>
    <xf numFmtId="0" fontId="16" fillId="0" borderId="0" xfId="0" applyFont="1" applyAlignment="1">
      <alignment horizontal="center" wrapText="1"/>
    </xf>
    <xf numFmtId="0" fontId="17" fillId="0" borderId="0" xfId="0" applyFont="1" applyAlignment="1">
      <alignment horizontal="center" wrapText="1"/>
    </xf>
    <xf numFmtId="9" fontId="0" fillId="0" borderId="0" xfId="70" applyFont="1"/>
    <xf numFmtId="3" fontId="0" fillId="0" borderId="0" xfId="0" applyNumberFormat="1"/>
    <xf numFmtId="0" fontId="0" fillId="6" borderId="0" xfId="0" applyFill="1"/>
    <xf numFmtId="0" fontId="13" fillId="0" borderId="8" xfId="0" applyFont="1" applyBorder="1" applyAlignment="1">
      <alignment horizontal="left"/>
    </xf>
    <xf numFmtId="0" fontId="11" fillId="7" borderId="8" xfId="0" applyFont="1" applyFill="1" applyBorder="1"/>
    <xf numFmtId="0" fontId="11" fillId="6" borderId="0" xfId="0" applyFont="1" applyFill="1"/>
    <xf numFmtId="0" fontId="25" fillId="0" borderId="0" xfId="0" applyFont="1"/>
    <xf numFmtId="0" fontId="26" fillId="0" borderId="0" xfId="0" applyFont="1"/>
    <xf numFmtId="164" fontId="25" fillId="0" borderId="0" xfId="0" applyNumberFormat="1" applyFont="1"/>
    <xf numFmtId="166" fontId="11" fillId="0" borderId="0" xfId="0" applyNumberFormat="1" applyFont="1"/>
    <xf numFmtId="167" fontId="11" fillId="0" borderId="0" xfId="0" applyNumberFormat="1" applyFont="1"/>
    <xf numFmtId="0" fontId="25" fillId="0" borderId="0" xfId="0" applyFont="1" applyAlignment="1">
      <alignment vertical="center"/>
    </xf>
    <xf numFmtId="164" fontId="10" fillId="0" borderId="0" xfId="1" applyNumberFormat="1" applyFont="1" applyBorder="1"/>
    <xf numFmtId="164" fontId="10" fillId="0" borderId="0" xfId="1" applyNumberFormat="1" applyFont="1" applyFill="1" applyBorder="1"/>
    <xf numFmtId="164" fontId="28" fillId="0" borderId="0" xfId="1" applyNumberFormat="1" applyFont="1" applyBorder="1"/>
    <xf numFmtId="164" fontId="28" fillId="0" borderId="0" xfId="1" applyNumberFormat="1" applyFont="1" applyFill="1" applyBorder="1"/>
    <xf numFmtId="164" fontId="17" fillId="0" borderId="0" xfId="1" applyNumberFormat="1" applyFont="1" applyBorder="1"/>
    <xf numFmtId="164" fontId="17" fillId="0" borderId="0" xfId="1" applyNumberFormat="1" applyFont="1" applyFill="1" applyBorder="1"/>
    <xf numFmtId="0" fontId="10" fillId="0" borderId="0" xfId="0" applyFont="1"/>
    <xf numFmtId="165" fontId="10" fillId="0" borderId="0" xfId="0" applyNumberFormat="1" applyFont="1"/>
    <xf numFmtId="165" fontId="10" fillId="9" borderId="0" xfId="0" applyNumberFormat="1" applyFont="1" applyFill="1"/>
    <xf numFmtId="165" fontId="16" fillId="0" borderId="0" xfId="0" applyNumberFormat="1" applyFont="1"/>
    <xf numFmtId="165" fontId="16" fillId="9" borderId="0" xfId="0" applyNumberFormat="1" applyFont="1" applyFill="1"/>
    <xf numFmtId="165" fontId="17" fillId="0" borderId="0" xfId="0" applyNumberFormat="1" applyFont="1"/>
    <xf numFmtId="165" fontId="17" fillId="9" borderId="0" xfId="0" applyNumberFormat="1" applyFont="1" applyFill="1"/>
    <xf numFmtId="41" fontId="17" fillId="0" borderId="0" xfId="93" applyFont="1" applyFill="1" applyBorder="1"/>
    <xf numFmtId="0" fontId="24" fillId="0" borderId="14" xfId="0" applyFont="1" applyBorder="1" applyAlignment="1">
      <alignment horizontal="center" vertical="center"/>
    </xf>
    <xf numFmtId="17" fontId="17" fillId="0" borderId="0" xfId="0" applyNumberFormat="1" applyFont="1"/>
    <xf numFmtId="166" fontId="26" fillId="0" borderId="0" xfId="0" applyNumberFormat="1" applyFont="1"/>
    <xf numFmtId="167" fontId="26" fillId="0" borderId="0" xfId="0" applyNumberFormat="1" applyFont="1"/>
    <xf numFmtId="1" fontId="26" fillId="0" borderId="0" xfId="0" applyNumberFormat="1" applyFont="1"/>
    <xf numFmtId="17" fontId="17" fillId="10" borderId="0" xfId="0" applyNumberFormat="1" applyFont="1" applyFill="1"/>
    <xf numFmtId="0" fontId="0" fillId="10" borderId="0" xfId="0" applyFill="1"/>
    <xf numFmtId="0" fontId="26" fillId="10" borderId="0" xfId="0" applyFont="1" applyFill="1" applyAlignment="1">
      <alignment vertical="center"/>
    </xf>
    <xf numFmtId="0" fontId="24" fillId="10" borderId="0" xfId="0" applyFont="1" applyFill="1" applyAlignment="1">
      <alignment horizontal="left" vertical="center"/>
    </xf>
    <xf numFmtId="0" fontId="11" fillId="0" borderId="0" xfId="0" applyFont="1" applyAlignment="1">
      <alignment horizontal="center"/>
    </xf>
    <xf numFmtId="164" fontId="25" fillId="0" borderId="0" xfId="1" applyNumberFormat="1" applyFont="1" applyBorder="1"/>
    <xf numFmtId="164" fontId="25" fillId="0" borderId="0" xfId="1" applyNumberFormat="1" applyFont="1" applyFill="1" applyBorder="1"/>
    <xf numFmtId="164" fontId="26" fillId="0" borderId="0" xfId="1" applyNumberFormat="1" applyFont="1" applyBorder="1"/>
    <xf numFmtId="164" fontId="26" fillId="0" borderId="0" xfId="1" applyNumberFormat="1" applyFont="1" applyFill="1" applyBorder="1"/>
    <xf numFmtId="164" fontId="32" fillId="0" borderId="0" xfId="1" applyNumberFormat="1" applyFont="1" applyFill="1" applyBorder="1"/>
    <xf numFmtId="164" fontId="32" fillId="0" borderId="0" xfId="1" applyNumberFormat="1" applyFont="1" applyBorder="1"/>
    <xf numFmtId="0" fontId="33" fillId="0" borderId="0" xfId="0" applyFont="1" applyAlignment="1">
      <alignment horizontal="left"/>
    </xf>
    <xf numFmtId="0" fontId="34" fillId="0" borderId="0" xfId="0" applyFont="1"/>
    <xf numFmtId="0" fontId="35" fillId="0" borderId="0" xfId="0" applyFont="1"/>
    <xf numFmtId="0" fontId="36" fillId="0" borderId="0" xfId="54" quotePrefix="1" applyFont="1"/>
    <xf numFmtId="164" fontId="36" fillId="0" borderId="0" xfId="3" applyNumberFormat="1" applyFont="1" applyBorder="1" applyAlignment="1">
      <alignment horizontal="right"/>
    </xf>
    <xf numFmtId="164" fontId="36" fillId="0" borderId="0" xfId="2" quotePrefix="1" applyNumberFormat="1" applyFont="1" applyFill="1" applyBorder="1" applyAlignment="1">
      <alignment horizontal="right"/>
    </xf>
    <xf numFmtId="164" fontId="34" fillId="0" borderId="0" xfId="2" quotePrefix="1" applyNumberFormat="1" applyFont="1" applyFill="1" applyBorder="1" applyAlignment="1">
      <alignment horizontal="left"/>
    </xf>
    <xf numFmtId="164" fontId="36" fillId="0" borderId="0" xfId="2" quotePrefix="1" applyNumberFormat="1" applyFont="1" applyFill="1" applyBorder="1" applyAlignment="1"/>
    <xf numFmtId="164" fontId="36" fillId="0" borderId="0" xfId="2" applyNumberFormat="1" applyFont="1" applyFill="1" applyBorder="1" applyAlignment="1"/>
    <xf numFmtId="17" fontId="37" fillId="0" borderId="0" xfId="0" applyNumberFormat="1" applyFont="1" applyAlignment="1">
      <alignment horizontal="right"/>
    </xf>
    <xf numFmtId="164" fontId="38" fillId="0" borderId="0" xfId="3" applyNumberFormat="1" applyFont="1" applyBorder="1" applyAlignment="1">
      <alignment horizontal="right"/>
    </xf>
    <xf numFmtId="164" fontId="38" fillId="0" borderId="0" xfId="2" quotePrefix="1" applyNumberFormat="1" applyFont="1" applyFill="1" applyBorder="1" applyAlignment="1"/>
    <xf numFmtId="17" fontId="37" fillId="10" borderId="0" xfId="0" applyNumberFormat="1" applyFont="1" applyFill="1" applyAlignment="1">
      <alignment horizontal="right"/>
    </xf>
    <xf numFmtId="164" fontId="38" fillId="10" borderId="0" xfId="3" applyNumberFormat="1" applyFont="1" applyFill="1" applyBorder="1" applyAlignment="1">
      <alignment horizontal="right"/>
    </xf>
    <xf numFmtId="164" fontId="38" fillId="10" borderId="0" xfId="2" quotePrefix="1" applyNumberFormat="1" applyFont="1" applyFill="1" applyBorder="1" applyAlignment="1"/>
    <xf numFmtId="0" fontId="36" fillId="0" borderId="0" xfId="54" applyFont="1" applyAlignment="1">
      <alignment horizontal="right"/>
    </xf>
    <xf numFmtId="0" fontId="36" fillId="0" borderId="0" xfId="60" quotePrefix="1" applyFont="1"/>
    <xf numFmtId="164" fontId="36" fillId="0" borderId="0" xfId="4" applyNumberFormat="1" applyFont="1" applyBorder="1" applyAlignment="1">
      <alignment horizontal="right"/>
    </xf>
    <xf numFmtId="164" fontId="36" fillId="0" borderId="0" xfId="2" quotePrefix="1" applyNumberFormat="1" applyFont="1" applyBorder="1" applyAlignment="1"/>
    <xf numFmtId="164" fontId="38" fillId="0" borderId="0" xfId="4" applyNumberFormat="1" applyFont="1" applyBorder="1" applyAlignment="1">
      <alignment horizontal="right"/>
    </xf>
    <xf numFmtId="164" fontId="38" fillId="0" borderId="0" xfId="2" quotePrefix="1" applyNumberFormat="1" applyFont="1" applyBorder="1" applyAlignment="1"/>
    <xf numFmtId="0" fontId="36" fillId="0" borderId="0" xfId="61" quotePrefix="1" applyFont="1"/>
    <xf numFmtId="164" fontId="36" fillId="0" borderId="0" xfId="5" applyNumberFormat="1" applyFont="1" applyBorder="1" applyAlignment="1">
      <alignment horizontal="right"/>
    </xf>
    <xf numFmtId="164" fontId="34" fillId="0" borderId="0" xfId="2" quotePrefix="1" applyNumberFormat="1" applyFont="1" applyBorder="1" applyAlignment="1"/>
    <xf numFmtId="164" fontId="34" fillId="0" borderId="0" xfId="2" applyNumberFormat="1" applyFont="1" applyBorder="1" applyAlignment="1"/>
    <xf numFmtId="164" fontId="38" fillId="0" borderId="0" xfId="5" applyNumberFormat="1" applyFont="1" applyBorder="1" applyAlignment="1">
      <alignment horizontal="right"/>
    </xf>
    <xf numFmtId="164" fontId="37" fillId="0" borderId="0" xfId="2" applyNumberFormat="1" applyFont="1" applyBorder="1" applyAlignment="1"/>
    <xf numFmtId="0" fontId="36" fillId="0" borderId="0" xfId="65" quotePrefix="1" applyFont="1"/>
    <xf numFmtId="164" fontId="36" fillId="0" borderId="0" xfId="6" applyNumberFormat="1" applyFont="1" applyBorder="1" applyAlignment="1">
      <alignment horizontal="right"/>
    </xf>
    <xf numFmtId="164" fontId="36" fillId="0" borderId="0" xfId="6" applyNumberFormat="1" applyFont="1" applyFill="1" applyBorder="1" applyAlignment="1">
      <alignment horizontal="right"/>
    </xf>
    <xf numFmtId="164" fontId="38" fillId="0" borderId="0" xfId="6" applyNumberFormat="1" applyFont="1" applyBorder="1" applyAlignment="1">
      <alignment horizontal="right"/>
    </xf>
    <xf numFmtId="0" fontId="37" fillId="0" borderId="0" xfId="0" applyFont="1" applyAlignment="1">
      <alignment horizontal="left"/>
    </xf>
    <xf numFmtId="0" fontId="37" fillId="7" borderId="0" xfId="0" applyFont="1" applyFill="1"/>
    <xf numFmtId="0" fontId="37" fillId="7" borderId="0" xfId="0" applyFont="1" applyFill="1" applyAlignment="1">
      <alignment horizontal="center" wrapText="1"/>
    </xf>
    <xf numFmtId="0" fontId="36" fillId="0" borderId="0" xfId="66" quotePrefix="1" applyFont="1"/>
    <xf numFmtId="164" fontId="36" fillId="0" borderId="0" xfId="7" applyNumberFormat="1" applyFont="1" applyBorder="1" applyAlignment="1">
      <alignment horizontal="right"/>
    </xf>
    <xf numFmtId="164" fontId="38" fillId="0" borderId="0" xfId="7" applyNumberFormat="1" applyFont="1" applyBorder="1" applyAlignment="1">
      <alignment horizontal="right"/>
    </xf>
    <xf numFmtId="0" fontId="36" fillId="0" borderId="0" xfId="67" quotePrefix="1" applyFont="1"/>
    <xf numFmtId="164" fontId="36" fillId="0" borderId="0" xfId="8" applyNumberFormat="1" applyFont="1" applyBorder="1" applyAlignment="1">
      <alignment horizontal="right"/>
    </xf>
    <xf numFmtId="164" fontId="38" fillId="0" borderId="0" xfId="8" applyNumberFormat="1" applyFont="1" applyBorder="1" applyAlignment="1">
      <alignment horizontal="right"/>
    </xf>
    <xf numFmtId="0" fontId="36" fillId="0" borderId="0" xfId="68" quotePrefix="1" applyFont="1"/>
    <xf numFmtId="164" fontId="36" fillId="0" borderId="0" xfId="34" applyNumberFormat="1" applyFont="1" applyBorder="1" applyAlignment="1">
      <alignment horizontal="right"/>
    </xf>
    <xf numFmtId="164" fontId="38" fillId="0" borderId="0" xfId="34" applyNumberFormat="1" applyFont="1" applyBorder="1" applyAlignment="1">
      <alignment horizontal="right"/>
    </xf>
    <xf numFmtId="164" fontId="38" fillId="10" borderId="0" xfId="34" applyNumberFormat="1" applyFont="1" applyFill="1" applyBorder="1" applyAlignment="1">
      <alignment horizontal="right"/>
    </xf>
    <xf numFmtId="0" fontId="36" fillId="0" borderId="0" xfId="69" quotePrefix="1" applyFont="1"/>
    <xf numFmtId="164" fontId="36" fillId="0" borderId="0" xfId="35" applyNumberFormat="1" applyFont="1" applyBorder="1" applyAlignment="1">
      <alignment horizontal="right"/>
    </xf>
    <xf numFmtId="164" fontId="38" fillId="0" borderId="0" xfId="35" applyNumberFormat="1" applyFont="1" applyBorder="1" applyAlignment="1">
      <alignment horizontal="right"/>
    </xf>
    <xf numFmtId="0" fontId="36" fillId="0" borderId="0" xfId="47" quotePrefix="1" applyFont="1"/>
    <xf numFmtId="164" fontId="36" fillId="0" borderId="0" xfId="36" applyNumberFormat="1" applyFont="1" applyBorder="1" applyAlignment="1">
      <alignment horizontal="right"/>
    </xf>
    <xf numFmtId="164" fontId="38" fillId="0" borderId="0" xfId="36" applyNumberFormat="1" applyFont="1" applyBorder="1" applyAlignment="1">
      <alignment horizontal="right"/>
    </xf>
    <xf numFmtId="0" fontId="36" fillId="0" borderId="0" xfId="48" quotePrefix="1" applyFont="1"/>
    <xf numFmtId="164" fontId="36" fillId="0" borderId="0" xfId="37" applyNumberFormat="1" applyFont="1" applyBorder="1" applyAlignment="1">
      <alignment horizontal="right"/>
    </xf>
    <xf numFmtId="164" fontId="38" fillId="0" borderId="0" xfId="37" applyNumberFormat="1" applyFont="1" applyBorder="1" applyAlignment="1">
      <alignment horizontal="right"/>
    </xf>
    <xf numFmtId="0" fontId="36" fillId="0" borderId="0" xfId="49" quotePrefix="1" applyFont="1"/>
    <xf numFmtId="164" fontId="36" fillId="0" borderId="0" xfId="38" applyNumberFormat="1" applyFont="1" applyBorder="1" applyAlignment="1">
      <alignment horizontal="right"/>
    </xf>
    <xf numFmtId="164" fontId="38" fillId="0" borderId="0" xfId="38" applyNumberFormat="1" applyFont="1" applyBorder="1" applyAlignment="1">
      <alignment horizontal="right"/>
    </xf>
    <xf numFmtId="0" fontId="36" fillId="0" borderId="0" xfId="50" quotePrefix="1" applyFont="1"/>
    <xf numFmtId="164" fontId="36" fillId="0" borderId="0" xfId="39" applyNumberFormat="1" applyFont="1" applyBorder="1" applyAlignment="1">
      <alignment horizontal="right"/>
    </xf>
    <xf numFmtId="164" fontId="38" fillId="0" borderId="0" xfId="39" applyNumberFormat="1" applyFont="1" applyBorder="1" applyAlignment="1">
      <alignment horizontal="right"/>
    </xf>
    <xf numFmtId="164" fontId="36" fillId="0" borderId="0" xfId="2" applyNumberFormat="1" applyFont="1" applyBorder="1" applyAlignment="1">
      <alignment horizontal="right"/>
    </xf>
    <xf numFmtId="164" fontId="36" fillId="0" borderId="0" xfId="2" applyNumberFormat="1" applyFont="1" applyFill="1" applyBorder="1" applyAlignment="1">
      <alignment horizontal="right"/>
    </xf>
    <xf numFmtId="164" fontId="36" fillId="0" borderId="0" xfId="2" applyNumberFormat="1" applyFont="1" applyBorder="1"/>
    <xf numFmtId="0" fontId="36" fillId="0" borderId="0" xfId="0" quotePrefix="1" applyFont="1"/>
    <xf numFmtId="0" fontId="34" fillId="0" borderId="0" xfId="0" quotePrefix="1" applyFont="1"/>
    <xf numFmtId="15" fontId="36" fillId="0" borderId="0" xfId="0" quotePrefix="1" applyNumberFormat="1" applyFont="1"/>
    <xf numFmtId="164" fontId="37" fillId="0" borderId="0" xfId="0" applyNumberFormat="1" applyFont="1"/>
    <xf numFmtId="164" fontId="37" fillId="10" borderId="0" xfId="0" applyNumberFormat="1" applyFont="1" applyFill="1"/>
    <xf numFmtId="164" fontId="37" fillId="10" borderId="0" xfId="0" applyNumberFormat="1" applyFont="1" applyFill="1" applyAlignment="1">
      <alignment horizontal="right"/>
    </xf>
    <xf numFmtId="0" fontId="36" fillId="0" borderId="0" xfId="0" applyFont="1" applyAlignment="1">
      <alignment horizontal="left" vertical="top"/>
    </xf>
    <xf numFmtId="0" fontId="36" fillId="0" borderId="0" xfId="0" quotePrefix="1" applyFont="1" applyAlignment="1">
      <alignment horizontal="left"/>
    </xf>
    <xf numFmtId="164" fontId="34" fillId="0" borderId="0" xfId="1" quotePrefix="1" applyNumberFormat="1" applyFont="1" applyBorder="1"/>
    <xf numFmtId="164" fontId="34" fillId="0" borderId="0" xfId="1" applyNumberFormat="1" applyFont="1" applyBorder="1"/>
    <xf numFmtId="164" fontId="37" fillId="0" borderId="0" xfId="1" quotePrefix="1" applyNumberFormat="1" applyFont="1" applyBorder="1"/>
    <xf numFmtId="164" fontId="37" fillId="10" borderId="0" xfId="1" quotePrefix="1" applyNumberFormat="1" applyFont="1" applyFill="1" applyBorder="1" applyAlignment="1">
      <alignment horizontal="right"/>
    </xf>
    <xf numFmtId="164" fontId="37" fillId="10" borderId="0" xfId="1" applyNumberFormat="1" applyFont="1" applyFill="1" applyBorder="1"/>
    <xf numFmtId="164" fontId="37" fillId="0" borderId="0" xfId="1" applyNumberFormat="1" applyFont="1" applyBorder="1"/>
    <xf numFmtId="164" fontId="37" fillId="10" borderId="0" xfId="1" applyNumberFormat="1" applyFont="1" applyFill="1" applyBorder="1" applyAlignment="1">
      <alignment horizontal="right"/>
    </xf>
    <xf numFmtId="164" fontId="37" fillId="0" borderId="0" xfId="1" quotePrefix="1" applyNumberFormat="1" applyFont="1" applyFill="1" applyBorder="1"/>
    <xf numFmtId="164" fontId="37" fillId="0" borderId="0" xfId="1" applyNumberFormat="1" applyFont="1" applyFill="1" applyBorder="1"/>
    <xf numFmtId="43" fontId="34" fillId="0" borderId="0" xfId="1" quotePrefix="1" applyFont="1" applyBorder="1"/>
    <xf numFmtId="0" fontId="37" fillId="0" borderId="0" xfId="0" applyFont="1"/>
    <xf numFmtId="0" fontId="37" fillId="10" borderId="0" xfId="0" applyFont="1" applyFill="1"/>
    <xf numFmtId="3" fontId="37" fillId="10" borderId="0" xfId="0" applyNumberFormat="1" applyFont="1" applyFill="1"/>
    <xf numFmtId="164" fontId="36" fillId="0" borderId="0" xfId="2" quotePrefix="1" applyNumberFormat="1" applyFont="1" applyBorder="1"/>
    <xf numFmtId="14" fontId="37" fillId="0" borderId="0" xfId="0" quotePrefix="1" applyNumberFormat="1" applyFont="1"/>
    <xf numFmtId="14" fontId="37" fillId="10" borderId="0" xfId="0" quotePrefix="1" applyNumberFormat="1" applyFont="1" applyFill="1"/>
    <xf numFmtId="164" fontId="36" fillId="0" borderId="0" xfId="2" quotePrefix="1" applyNumberFormat="1" applyFont="1" applyFill="1" applyBorder="1"/>
    <xf numFmtId="164" fontId="35" fillId="0" borderId="0" xfId="0" applyNumberFormat="1" applyFont="1"/>
    <xf numFmtId="164" fontId="38" fillId="10" borderId="0" xfId="2" quotePrefix="1" applyNumberFormat="1" applyFont="1" applyFill="1" applyBorder="1"/>
    <xf numFmtId="164" fontId="39" fillId="0" borderId="0" xfId="2" quotePrefix="1" applyNumberFormat="1" applyFont="1" applyBorder="1"/>
    <xf numFmtId="37" fontId="37" fillId="10" borderId="0" xfId="0" applyNumberFormat="1" applyFont="1" applyFill="1"/>
    <xf numFmtId="16" fontId="36" fillId="0" borderId="0" xfId="0" quotePrefix="1" applyNumberFormat="1" applyFont="1"/>
    <xf numFmtId="164" fontId="36" fillId="9" borderId="0" xfId="2" quotePrefix="1" applyNumberFormat="1" applyFont="1" applyFill="1" applyBorder="1"/>
    <xf numFmtId="164" fontId="38" fillId="0" borderId="0" xfId="2" quotePrefix="1" applyNumberFormat="1" applyFont="1" applyBorder="1"/>
    <xf numFmtId="164" fontId="40" fillId="0" borderId="0" xfId="2" quotePrefix="1" applyNumberFormat="1" applyFont="1" applyBorder="1"/>
    <xf numFmtId="164" fontId="40" fillId="10" borderId="0" xfId="2" quotePrefix="1" applyNumberFormat="1" applyFont="1" applyFill="1" applyBorder="1"/>
    <xf numFmtId="16" fontId="38" fillId="0" borderId="0" xfId="0" applyNumberFormat="1" applyFont="1"/>
    <xf numFmtId="16" fontId="38" fillId="10" borderId="0" xfId="0" applyNumberFormat="1" applyFont="1" applyFill="1"/>
    <xf numFmtId="164" fontId="40" fillId="0" borderId="0" xfId="2" applyNumberFormat="1" applyFont="1" applyBorder="1"/>
    <xf numFmtId="43" fontId="35" fillId="0" borderId="0" xfId="0" applyNumberFormat="1" applyFont="1"/>
    <xf numFmtId="164" fontId="40" fillId="10" borderId="0" xfId="2" applyNumberFormat="1" applyFont="1" applyFill="1" applyBorder="1"/>
    <xf numFmtId="164" fontId="34" fillId="11" borderId="0" xfId="0" applyNumberFormat="1" applyFont="1" applyFill="1"/>
    <xf numFmtId="164" fontId="38" fillId="11" borderId="0" xfId="2" quotePrefix="1" applyNumberFormat="1" applyFont="1" applyFill="1" applyBorder="1" applyAlignment="1"/>
    <xf numFmtId="164" fontId="37" fillId="11" borderId="0" xfId="2" applyNumberFormat="1" applyFont="1" applyFill="1" applyBorder="1" applyAlignment="1"/>
    <xf numFmtId="0" fontId="37" fillId="7" borderId="0" xfId="0" applyFont="1" applyFill="1" applyAlignment="1">
      <alignment horizontal="right" wrapText="1"/>
    </xf>
    <xf numFmtId="164" fontId="38" fillId="0" borderId="0" xfId="3" applyNumberFormat="1" applyFont="1" applyFill="1" applyBorder="1" applyAlignment="1">
      <alignment horizontal="right"/>
    </xf>
    <xf numFmtId="164" fontId="37" fillId="11" borderId="0" xfId="0" applyNumberFormat="1" applyFont="1" applyFill="1"/>
    <xf numFmtId="164" fontId="36" fillId="11" borderId="0" xfId="2" applyNumberFormat="1" applyFont="1" applyFill="1" applyBorder="1"/>
    <xf numFmtId="164" fontId="34" fillId="11" borderId="0" xfId="1" applyNumberFormat="1" applyFont="1" applyFill="1" applyBorder="1"/>
    <xf numFmtId="164" fontId="37" fillId="11" borderId="0" xfId="1" applyNumberFormat="1" applyFont="1" applyFill="1" applyBorder="1"/>
    <xf numFmtId="164" fontId="36" fillId="11" borderId="0" xfId="2" quotePrefix="1" applyNumberFormat="1" applyFont="1" applyFill="1" applyBorder="1"/>
    <xf numFmtId="3" fontId="37" fillId="0" borderId="0" xfId="0" applyNumberFormat="1" applyFont="1"/>
    <xf numFmtId="3" fontId="37" fillId="11" borderId="0" xfId="0" applyNumberFormat="1" applyFont="1" applyFill="1"/>
    <xf numFmtId="0" fontId="2" fillId="0" borderId="0" xfId="47"/>
    <xf numFmtId="0" fontId="2" fillId="11" borderId="0" xfId="47" applyFill="1"/>
    <xf numFmtId="0" fontId="42" fillId="0" borderId="0" xfId="47" applyFont="1"/>
    <xf numFmtId="17" fontId="43" fillId="12" borderId="0" xfId="47" applyNumberFormat="1" applyFont="1" applyFill="1"/>
    <xf numFmtId="0" fontId="2" fillId="0" borderId="14" xfId="47" applyBorder="1"/>
    <xf numFmtId="171" fontId="2" fillId="0" borderId="0" xfId="47" applyNumberFormat="1"/>
    <xf numFmtId="171" fontId="42" fillId="0" borderId="0" xfId="95" applyNumberFormat="1" applyFont="1"/>
    <xf numFmtId="171" fontId="2" fillId="0" borderId="0" xfId="95" applyNumberFormat="1"/>
    <xf numFmtId="173" fontId="0" fillId="0" borderId="0" xfId="95" applyNumberFormat="1" applyFont="1"/>
    <xf numFmtId="173" fontId="2" fillId="0" borderId="0" xfId="47" applyNumberFormat="1"/>
    <xf numFmtId="43" fontId="2" fillId="0" borderId="0" xfId="47" applyNumberFormat="1"/>
    <xf numFmtId="0" fontId="2" fillId="0" borderId="0" xfId="47" applyAlignment="1">
      <alignment horizontal="center"/>
    </xf>
    <xf numFmtId="0" fontId="2" fillId="13" borderId="0" xfId="47" applyFill="1"/>
    <xf numFmtId="164" fontId="10" fillId="9" borderId="0" xfId="1" applyNumberFormat="1" applyFont="1" applyFill="1" applyBorder="1"/>
    <xf numFmtId="164" fontId="28" fillId="9" borderId="0" xfId="1" applyNumberFormat="1" applyFont="1" applyFill="1" applyBorder="1"/>
    <xf numFmtId="164" fontId="17" fillId="9" borderId="0" xfId="1" applyNumberFormat="1" applyFont="1" applyFill="1" applyBorder="1"/>
    <xf numFmtId="0" fontId="45" fillId="0" borderId="0" xfId="0" applyFont="1"/>
    <xf numFmtId="164" fontId="45" fillId="0" borderId="0" xfId="0" applyNumberFormat="1" applyFont="1"/>
    <xf numFmtId="0" fontId="45" fillId="10" borderId="0" xfId="0" applyFont="1" applyFill="1"/>
    <xf numFmtId="0" fontId="41" fillId="0" borderId="0" xfId="47" applyFont="1" applyAlignment="1">
      <alignment horizontal="left" wrapText="1"/>
    </xf>
    <xf numFmtId="0" fontId="25" fillId="0" borderId="0" xfId="0" applyFont="1" applyAlignment="1">
      <alignment horizontal="center" wrapText="1"/>
    </xf>
    <xf numFmtId="0" fontId="2" fillId="9" borderId="0" xfId="47" applyFill="1"/>
    <xf numFmtId="171" fontId="2" fillId="9" borderId="0" xfId="95" applyNumberFormat="1" applyFill="1"/>
    <xf numFmtId="171" fontId="42" fillId="9" borderId="0" xfId="95" applyNumberFormat="1" applyFont="1" applyFill="1"/>
    <xf numFmtId="0" fontId="24" fillId="0" borderId="0" xfId="0" applyFont="1" applyAlignment="1">
      <alignment horizontal="center" vertical="center"/>
    </xf>
    <xf numFmtId="0" fontId="26" fillId="9" borderId="0" xfId="0" applyFont="1" applyFill="1"/>
    <xf numFmtId="0" fontId="0" fillId="9" borderId="0" xfId="0" applyFill="1"/>
    <xf numFmtId="0" fontId="25" fillId="9" borderId="0" xfId="0" applyFont="1" applyFill="1"/>
    <xf numFmtId="164" fontId="25" fillId="9" borderId="0" xfId="1" applyNumberFormat="1" applyFont="1" applyFill="1"/>
    <xf numFmtId="0" fontId="25" fillId="9" borderId="14" xfId="0" applyFont="1" applyFill="1" applyBorder="1"/>
    <xf numFmtId="0" fontId="37" fillId="9" borderId="0" xfId="0" applyFont="1" applyFill="1"/>
    <xf numFmtId="0" fontId="37" fillId="9" borderId="0" xfId="0" applyFont="1" applyFill="1" applyAlignment="1">
      <alignment horizontal="center" wrapText="1"/>
    </xf>
    <xf numFmtId="0" fontId="37" fillId="14" borderId="0" xfId="0" applyFont="1" applyFill="1"/>
    <xf numFmtId="0" fontId="37" fillId="14" borderId="0" xfId="0" applyFont="1" applyFill="1" applyAlignment="1">
      <alignment horizontal="center" wrapText="1"/>
    </xf>
    <xf numFmtId="17" fontId="43" fillId="9" borderId="0" xfId="47" applyNumberFormat="1" applyFont="1" applyFill="1"/>
    <xf numFmtId="164" fontId="34" fillId="0" borderId="0" xfId="0" applyNumberFormat="1" applyFont="1"/>
    <xf numFmtId="0" fontId="24" fillId="9" borderId="0" xfId="0" applyFont="1" applyFill="1" applyAlignment="1">
      <alignment horizontal="center" vertical="center"/>
    </xf>
    <xf numFmtId="164" fontId="37" fillId="9" borderId="0" xfId="0" applyNumberFormat="1" applyFont="1" applyFill="1"/>
    <xf numFmtId="173" fontId="2" fillId="0" borderId="0" xfId="95" applyNumberFormat="1" applyFont="1"/>
    <xf numFmtId="175" fontId="25" fillId="9" borderId="0" xfId="0" applyNumberFormat="1" applyFont="1" applyFill="1"/>
    <xf numFmtId="175" fontId="2" fillId="0" borderId="0" xfId="47" applyNumberFormat="1"/>
    <xf numFmtId="164" fontId="45" fillId="10" borderId="0" xfId="0" applyNumberFormat="1" applyFont="1" applyFill="1"/>
    <xf numFmtId="170" fontId="25" fillId="9" borderId="0" xfId="0" applyNumberFormat="1" applyFont="1" applyFill="1"/>
    <xf numFmtId="170" fontId="25" fillId="9" borderId="14" xfId="0" applyNumberFormat="1" applyFont="1" applyFill="1" applyBorder="1"/>
    <xf numFmtId="164" fontId="0" fillId="9" borderId="0" xfId="0" applyNumberFormat="1" applyFill="1"/>
    <xf numFmtId="173" fontId="0" fillId="9" borderId="0" xfId="95" applyNumberFormat="1" applyFont="1" applyFill="1"/>
    <xf numFmtId="9" fontId="25" fillId="9" borderId="0" xfId="0" applyNumberFormat="1" applyFont="1" applyFill="1"/>
    <xf numFmtId="0" fontId="0" fillId="0" borderId="0" xfId="0" applyAlignment="1">
      <alignment wrapText="1"/>
    </xf>
    <xf numFmtId="0" fontId="35" fillId="9" borderId="0" xfId="0" applyFont="1" applyFill="1"/>
    <xf numFmtId="0" fontId="17" fillId="0" borderId="0" xfId="0" applyFont="1"/>
    <xf numFmtId="164" fontId="17" fillId="0" borderId="0" xfId="0" applyNumberFormat="1" applyFont="1"/>
    <xf numFmtId="0" fontId="17" fillId="9" borderId="0" xfId="0" applyFont="1" applyFill="1"/>
    <xf numFmtId="164" fontId="17" fillId="9" borderId="0" xfId="0" applyNumberFormat="1" applyFont="1" applyFill="1"/>
    <xf numFmtId="0" fontId="14" fillId="0" borderId="0" xfId="0" applyFont="1"/>
    <xf numFmtId="175" fontId="2" fillId="9" borderId="0" xfId="47" applyNumberFormat="1" applyFill="1"/>
    <xf numFmtId="3" fontId="0" fillId="9" borderId="0" xfId="0" applyNumberFormat="1" applyFill="1"/>
    <xf numFmtId="0" fontId="14" fillId="0" borderId="14" xfId="0" applyFont="1" applyBorder="1" applyAlignment="1">
      <alignment horizontal="center" vertical="center"/>
    </xf>
    <xf numFmtId="0" fontId="18" fillId="0" borderId="0" xfId="0" applyFont="1" applyAlignment="1">
      <alignment wrapText="1"/>
    </xf>
    <xf numFmtId="9" fontId="25" fillId="9" borderId="14" xfId="0" applyNumberFormat="1" applyFont="1" applyFill="1" applyBorder="1"/>
    <xf numFmtId="0" fontId="29" fillId="0" borderId="14" xfId="0" applyFont="1" applyBorder="1" applyAlignment="1">
      <alignment horizontal="left"/>
    </xf>
    <xf numFmtId="0" fontId="26" fillId="0" borderId="0" xfId="0" applyFont="1" applyAlignment="1">
      <alignment vertical="center"/>
    </xf>
    <xf numFmtId="0" fontId="27" fillId="0" borderId="0" xfId="0" applyFont="1" applyAlignment="1">
      <alignment vertical="center"/>
    </xf>
    <xf numFmtId="0" fontId="27" fillId="9" borderId="0" xfId="0" applyFont="1" applyFill="1" applyAlignment="1">
      <alignment vertical="center"/>
    </xf>
    <xf numFmtId="0" fontId="27" fillId="0" borderId="0" xfId="0" applyFont="1"/>
    <xf numFmtId="0" fontId="14" fillId="0" borderId="0" xfId="0" applyFont="1" applyAlignment="1">
      <alignment horizontal="center" vertical="center"/>
    </xf>
    <xf numFmtId="165" fontId="0" fillId="8" borderId="0" xfId="0" applyNumberFormat="1" applyFill="1" applyAlignment="1">
      <alignment horizontal="center"/>
    </xf>
    <xf numFmtId="17" fontId="17" fillId="0" borderId="0" xfId="0" applyNumberFormat="1" applyFont="1" applyAlignment="1">
      <alignment vertical="center"/>
    </xf>
    <xf numFmtId="17" fontId="17" fillId="9" borderId="0" xfId="0" applyNumberFormat="1" applyFont="1" applyFill="1" applyAlignment="1">
      <alignment vertical="center"/>
    </xf>
    <xf numFmtId="0" fontId="15" fillId="0" borderId="0" xfId="0" applyFont="1" applyAlignment="1">
      <alignment horizontal="left"/>
    </xf>
    <xf numFmtId="17" fontId="17" fillId="9" borderId="0" xfId="0" applyNumberFormat="1" applyFont="1" applyFill="1"/>
    <xf numFmtId="0" fontId="0" fillId="0" borderId="0" xfId="0" applyAlignment="1">
      <alignment vertical="center"/>
    </xf>
    <xf numFmtId="164" fontId="47" fillId="0" borderId="0" xfId="2" applyNumberFormat="1" applyFont="1" applyFill="1"/>
    <xf numFmtId="41" fontId="11" fillId="0" borderId="0" xfId="0" applyNumberFormat="1" applyFont="1"/>
    <xf numFmtId="164" fontId="24" fillId="0" borderId="14" xfId="0" applyNumberFormat="1" applyFont="1" applyBorder="1" applyAlignment="1">
      <alignment horizontal="center" vertical="center"/>
    </xf>
    <xf numFmtId="164" fontId="39" fillId="0" borderId="0" xfId="2" quotePrefix="1" applyNumberFormat="1" applyFont="1"/>
    <xf numFmtId="164" fontId="39" fillId="9" borderId="0" xfId="2" quotePrefix="1" applyNumberFormat="1" applyFont="1" applyFill="1" applyBorder="1"/>
    <xf numFmtId="164" fontId="38" fillId="9" borderId="0" xfId="2" quotePrefix="1" applyNumberFormat="1" applyFont="1" applyFill="1" applyBorder="1"/>
    <xf numFmtId="41" fontId="37" fillId="10" borderId="0" xfId="0" applyNumberFormat="1" applyFont="1" applyFill="1"/>
    <xf numFmtId="41" fontId="45" fillId="10" borderId="0" xfId="0" applyNumberFormat="1" applyFont="1" applyFill="1"/>
    <xf numFmtId="164" fontId="10" fillId="9" borderId="0" xfId="1" applyNumberFormat="1" applyFont="1" applyFill="1"/>
    <xf numFmtId="164" fontId="10" fillId="9" borderId="14" xfId="1" applyNumberFormat="1" applyFont="1" applyFill="1" applyBorder="1"/>
    <xf numFmtId="164" fontId="17" fillId="9" borderId="0" xfId="1" applyNumberFormat="1" applyFont="1" applyFill="1"/>
    <xf numFmtId="0" fontId="27" fillId="9" borderId="0" xfId="47" applyFont="1" applyFill="1"/>
    <xf numFmtId="0" fontId="46" fillId="9" borderId="0" xfId="47" applyFont="1" applyFill="1"/>
    <xf numFmtId="0" fontId="31" fillId="9" borderId="0" xfId="0" applyFont="1" applyFill="1"/>
    <xf numFmtId="164" fontId="25" fillId="9" borderId="0" xfId="1" applyNumberFormat="1" applyFont="1" applyFill="1" applyBorder="1"/>
    <xf numFmtId="164" fontId="47" fillId="0" borderId="0" xfId="2" applyNumberFormat="1" applyFont="1"/>
    <xf numFmtId="0" fontId="11" fillId="9" borderId="0" xfId="0" applyFont="1" applyFill="1"/>
    <xf numFmtId="9" fontId="0" fillId="9" borderId="0" xfId="70" applyFont="1" applyFill="1"/>
    <xf numFmtId="164" fontId="40" fillId="0" borderId="0" xfId="2" applyNumberFormat="1" applyFont="1" applyFill="1" applyBorder="1"/>
    <xf numFmtId="0" fontId="26" fillId="10" borderId="0" xfId="0" applyFont="1" applyFill="1"/>
    <xf numFmtId="0" fontId="25" fillId="10" borderId="0" xfId="0" applyFont="1" applyFill="1"/>
    <xf numFmtId="0" fontId="25" fillId="10" borderId="5" xfId="0" applyFont="1" applyFill="1" applyBorder="1" applyAlignment="1">
      <alignment horizontal="right"/>
    </xf>
    <xf numFmtId="0" fontId="25" fillId="10" borderId="5" xfId="0" applyFont="1" applyFill="1" applyBorder="1"/>
    <xf numFmtId="17" fontId="25" fillId="10" borderId="5" xfId="0" applyNumberFormat="1" applyFont="1" applyFill="1" applyBorder="1" applyAlignment="1">
      <alignment horizontal="right"/>
    </xf>
    <xf numFmtId="37" fontId="37" fillId="0" borderId="0" xfId="0" applyNumberFormat="1" applyFont="1"/>
    <xf numFmtId="164" fontId="47" fillId="9" borderId="0" xfId="2" applyNumberFormat="1" applyFont="1" applyFill="1" applyBorder="1"/>
    <xf numFmtId="164" fontId="11" fillId="9" borderId="0" xfId="0" applyNumberFormat="1" applyFont="1" applyFill="1"/>
    <xf numFmtId="0" fontId="29" fillId="0" borderId="0" xfId="0" applyFont="1" applyAlignment="1">
      <alignment horizontal="left"/>
    </xf>
    <xf numFmtId="164" fontId="2" fillId="0" borderId="0" xfId="2" quotePrefix="1" applyNumberFormat="1" applyFont="1" applyBorder="1"/>
    <xf numFmtId="164" fontId="50" fillId="0" borderId="0" xfId="2" quotePrefix="1" applyNumberFormat="1" applyFont="1" applyBorder="1"/>
    <xf numFmtId="164" fontId="40" fillId="9" borderId="0" xfId="2" applyNumberFormat="1" applyFont="1" applyFill="1" applyBorder="1"/>
    <xf numFmtId="37" fontId="37" fillId="9" borderId="0" xfId="0" applyNumberFormat="1" applyFont="1" applyFill="1"/>
    <xf numFmtId="0" fontId="27" fillId="0" borderId="6" xfId="0" applyFont="1" applyBorder="1" applyAlignment="1">
      <alignment vertical="center"/>
    </xf>
    <xf numFmtId="0" fontId="27" fillId="9" borderId="6" xfId="0" applyFont="1" applyFill="1" applyBorder="1" applyAlignment="1">
      <alignment vertical="center"/>
    </xf>
    <xf numFmtId="164" fontId="2" fillId="11" borderId="0" xfId="2" quotePrefix="1" applyNumberFormat="1" applyFont="1" applyFill="1" applyBorder="1"/>
    <xf numFmtId="164" fontId="47" fillId="0" borderId="0" xfId="2" quotePrefix="1" applyNumberFormat="1" applyFont="1" applyBorder="1"/>
    <xf numFmtId="164" fontId="11" fillId="11" borderId="0" xfId="0" applyNumberFormat="1" applyFont="1" applyFill="1"/>
    <xf numFmtId="164" fontId="47" fillId="10" borderId="0" xfId="2" quotePrefix="1" applyNumberFormat="1" applyFont="1" applyFill="1" applyBorder="1"/>
    <xf numFmtId="164" fontId="11" fillId="10" borderId="0" xfId="0" applyNumberFormat="1" applyFont="1" applyFill="1"/>
    <xf numFmtId="164" fontId="32" fillId="9" borderId="0" xfId="1" applyNumberFormat="1" applyFont="1" applyFill="1" applyBorder="1"/>
    <xf numFmtId="164" fontId="25" fillId="0" borderId="0" xfId="1" applyNumberFormat="1" applyFont="1" applyFill="1"/>
    <xf numFmtId="0" fontId="51" fillId="0" borderId="0" xfId="0" applyFont="1" applyAlignment="1">
      <alignment horizontal="left" vertical="center" wrapText="1" indent="1"/>
    </xf>
    <xf numFmtId="0" fontId="0" fillId="0" borderId="0" xfId="0" applyAlignment="1">
      <alignment horizontal="left" vertical="center" wrapText="1" indent="1"/>
    </xf>
    <xf numFmtId="0" fontId="52" fillId="0" borderId="0" xfId="0" applyFont="1" applyAlignment="1">
      <alignment horizontal="left" vertical="center" wrapText="1"/>
    </xf>
    <xf numFmtId="175" fontId="2" fillId="9" borderId="0" xfId="47" applyNumberFormat="1" applyFill="1" applyAlignment="1">
      <alignment horizontal="right"/>
    </xf>
    <xf numFmtId="0" fontId="0" fillId="0" borderId="0" xfId="0" applyAlignment="1">
      <alignment horizontal="right"/>
    </xf>
    <xf numFmtId="175" fontId="2" fillId="0" borderId="0" xfId="47" applyNumberFormat="1" applyAlignment="1">
      <alignment horizontal="right"/>
    </xf>
    <xf numFmtId="164" fontId="47" fillId="0" borderId="0" xfId="2" applyNumberFormat="1" applyFont="1" applyBorder="1"/>
    <xf numFmtId="1" fontId="17" fillId="10" borderId="0" xfId="0" applyNumberFormat="1" applyFont="1" applyFill="1"/>
    <xf numFmtId="164" fontId="17" fillId="10" borderId="0" xfId="0" applyNumberFormat="1" applyFont="1" applyFill="1"/>
    <xf numFmtId="173" fontId="0" fillId="0" borderId="0" xfId="95" applyNumberFormat="1" applyFont="1" applyFill="1"/>
    <xf numFmtId="171" fontId="2" fillId="0" borderId="0" xfId="95" applyNumberFormat="1" applyFill="1"/>
    <xf numFmtId="171" fontId="42" fillId="0" borderId="0" xfId="95" applyNumberFormat="1" applyFont="1" applyFill="1"/>
    <xf numFmtId="164" fontId="47" fillId="0" borderId="0" xfId="2" applyNumberFormat="1" applyFont="1" applyFill="1" applyBorder="1"/>
    <xf numFmtId="164" fontId="55" fillId="0" borderId="0" xfId="0" applyNumberFormat="1" applyFont="1"/>
    <xf numFmtId="164" fontId="55" fillId="11" borderId="0" xfId="0" applyNumberFormat="1" applyFont="1" applyFill="1"/>
    <xf numFmtId="164" fontId="47" fillId="10" borderId="0" xfId="2" applyNumberFormat="1" applyFont="1" applyFill="1" applyBorder="1"/>
    <xf numFmtId="164" fontId="55" fillId="10" borderId="0" xfId="0" applyNumberFormat="1" applyFont="1" applyFill="1"/>
    <xf numFmtId="41" fontId="11" fillId="10" borderId="0" xfId="0" applyNumberFormat="1" applyFont="1" applyFill="1"/>
    <xf numFmtId="0" fontId="11" fillId="10" borderId="0" xfId="0" applyFont="1" applyFill="1"/>
    <xf numFmtId="0" fontId="0" fillId="0" borderId="0" xfId="0" applyAlignment="1">
      <alignment horizontal="center"/>
    </xf>
    <xf numFmtId="0" fontId="56" fillId="0" borderId="0" xfId="0" applyFont="1"/>
    <xf numFmtId="0" fontId="10" fillId="9" borderId="0" xfId="0" applyFont="1" applyFill="1"/>
    <xf numFmtId="164" fontId="50" fillId="0" borderId="0" xfId="2" quotePrefix="1" applyNumberFormat="1" applyFont="1"/>
    <xf numFmtId="175" fontId="0" fillId="0" borderId="0" xfId="0" applyNumberFormat="1"/>
    <xf numFmtId="164" fontId="17" fillId="0" borderId="0" xfId="1" applyNumberFormat="1" applyFont="1" applyFill="1"/>
    <xf numFmtId="171" fontId="57" fillId="0" borderId="0" xfId="95" applyNumberFormat="1" applyFont="1" applyAlignment="1">
      <alignment vertical="top"/>
    </xf>
    <xf numFmtId="0" fontId="2" fillId="0" borderId="14" xfId="47" applyBorder="1" applyAlignment="1">
      <alignment vertical="center"/>
    </xf>
    <xf numFmtId="0" fontId="2" fillId="0" borderId="0" xfId="47" applyAlignment="1">
      <alignment vertical="center"/>
    </xf>
    <xf numFmtId="17" fontId="43" fillId="12" borderId="0" xfId="47" applyNumberFormat="1" applyFont="1" applyFill="1" applyAlignment="1">
      <alignment horizontal="center" vertical="center"/>
    </xf>
    <xf numFmtId="17" fontId="43" fillId="12" borderId="0" xfId="47" applyNumberFormat="1" applyFont="1" applyFill="1" applyAlignment="1">
      <alignment vertical="center"/>
    </xf>
    <xf numFmtId="17" fontId="43" fillId="0" borderId="0" xfId="47" applyNumberFormat="1" applyFont="1" applyAlignment="1">
      <alignment vertical="center"/>
    </xf>
    <xf numFmtId="17" fontId="58" fillId="12" borderId="0" xfId="47" applyNumberFormat="1" applyFont="1" applyFill="1" applyAlignment="1">
      <alignment horizontal="center" vertical="center" wrapText="1"/>
    </xf>
    <xf numFmtId="9" fontId="25" fillId="0" borderId="0" xfId="70" applyFont="1" applyFill="1"/>
    <xf numFmtId="0" fontId="0" fillId="10" borderId="0" xfId="0" applyFill="1" applyAlignment="1">
      <alignment vertical="center"/>
    </xf>
    <xf numFmtId="17" fontId="60" fillId="0" borderId="0" xfId="0" applyNumberFormat="1" applyFont="1" applyAlignment="1">
      <alignment horizontal="center" vertical="center" wrapText="1"/>
    </xf>
    <xf numFmtId="0" fontId="59" fillId="0" borderId="0" xfId="0" applyFont="1" applyAlignment="1">
      <alignment vertical="center"/>
    </xf>
    <xf numFmtId="164" fontId="2" fillId="0" borderId="0" xfId="2" quotePrefix="1" applyNumberFormat="1" applyFont="1" applyFill="1" applyBorder="1"/>
    <xf numFmtId="164" fontId="25" fillId="9" borderId="14" xfId="1" applyNumberFormat="1" applyFont="1" applyFill="1" applyBorder="1"/>
    <xf numFmtId="164" fontId="2" fillId="9" borderId="0" xfId="2" quotePrefix="1" applyNumberFormat="1" applyFont="1" applyFill="1" applyBorder="1"/>
    <xf numFmtId="164" fontId="26" fillId="9" borderId="0" xfId="1" applyNumberFormat="1" applyFont="1" applyFill="1" applyBorder="1"/>
    <xf numFmtId="174" fontId="25" fillId="10" borderId="5" xfId="0" applyNumberFormat="1" applyFont="1" applyFill="1" applyBorder="1" applyAlignment="1">
      <alignment horizontal="center"/>
    </xf>
    <xf numFmtId="174" fontId="59" fillId="10" borderId="5" xfId="0" applyNumberFormat="1" applyFont="1" applyFill="1" applyBorder="1" applyAlignment="1">
      <alignment horizontal="center" wrapText="1"/>
    </xf>
    <xf numFmtId="9" fontId="25" fillId="0" borderId="0" xfId="0" applyNumberFormat="1" applyFont="1"/>
    <xf numFmtId="0" fontId="25" fillId="9" borderId="0" xfId="0" applyFont="1" applyFill="1" applyAlignment="1">
      <alignment vertical="center"/>
    </xf>
    <xf numFmtId="0" fontId="25" fillId="0" borderId="14" xfId="0" applyFont="1" applyBorder="1"/>
    <xf numFmtId="0" fontId="25" fillId="10" borderId="0" xfId="0" applyFont="1" applyFill="1" applyAlignment="1">
      <alignment horizontal="center" wrapText="1"/>
    </xf>
    <xf numFmtId="174" fontId="25" fillId="10" borderId="5" xfId="0" applyNumberFormat="1" applyFont="1" applyFill="1" applyBorder="1"/>
    <xf numFmtId="175" fontId="25" fillId="9" borderId="0" xfId="0" applyNumberFormat="1" applyFont="1" applyFill="1" applyAlignment="1">
      <alignment horizontal="right"/>
    </xf>
    <xf numFmtId="1" fontId="25" fillId="9" borderId="0" xfId="0" applyNumberFormat="1" applyFont="1" applyFill="1" applyAlignment="1">
      <alignment horizontal="right"/>
    </xf>
    <xf numFmtId="17" fontId="60" fillId="9" borderId="0" xfId="0" applyNumberFormat="1" applyFont="1" applyFill="1" applyAlignment="1">
      <alignment horizontal="center" vertical="center" wrapText="1"/>
    </xf>
    <xf numFmtId="175" fontId="26" fillId="0" borderId="0" xfId="0" applyNumberFormat="1" applyFont="1"/>
    <xf numFmtId="164" fontId="0" fillId="9" borderId="0" xfId="1" applyNumberFormat="1" applyFont="1" applyFill="1"/>
    <xf numFmtId="176" fontId="0" fillId="0" borderId="0" xfId="0" applyNumberFormat="1"/>
    <xf numFmtId="9" fontId="25" fillId="0" borderId="6" xfId="0" applyNumberFormat="1" applyFont="1" applyBorder="1"/>
    <xf numFmtId="9" fontId="25" fillId="9" borderId="6" xfId="0" applyNumberFormat="1" applyFont="1" applyFill="1" applyBorder="1"/>
    <xf numFmtId="3" fontId="11" fillId="10" borderId="0" xfId="0" applyNumberFormat="1" applyFont="1" applyFill="1"/>
    <xf numFmtId="0" fontId="15" fillId="9" borderId="0" xfId="0" applyFont="1" applyFill="1" applyAlignment="1">
      <alignment horizontal="left" vertical="center"/>
    </xf>
    <xf numFmtId="164" fontId="15" fillId="0" borderId="0" xfId="0" applyNumberFormat="1" applyFont="1" applyAlignment="1">
      <alignment horizontal="left" vertical="center"/>
    </xf>
    <xf numFmtId="164" fontId="26" fillId="9" borderId="0" xfId="1" applyNumberFormat="1" applyFont="1" applyFill="1"/>
    <xf numFmtId="175" fontId="26" fillId="9" borderId="0" xfId="0" applyNumberFormat="1" applyFont="1" applyFill="1"/>
    <xf numFmtId="0" fontId="31" fillId="0" borderId="0" xfId="0" applyFont="1"/>
    <xf numFmtId="170" fontId="25" fillId="0" borderId="0" xfId="0" applyNumberFormat="1" applyFont="1"/>
    <xf numFmtId="170" fontId="25" fillId="0" borderId="14" xfId="0" applyNumberFormat="1" applyFont="1" applyBorder="1"/>
    <xf numFmtId="175" fontId="25" fillId="0" borderId="0" xfId="0" applyNumberFormat="1" applyFont="1"/>
    <xf numFmtId="164" fontId="25" fillId="0" borderId="14" xfId="1" applyNumberFormat="1" applyFont="1" applyFill="1" applyBorder="1"/>
    <xf numFmtId="175" fontId="25" fillId="0" borderId="0" xfId="0" applyNumberFormat="1" applyFont="1" applyAlignment="1">
      <alignment horizontal="right"/>
    </xf>
    <xf numFmtId="1" fontId="25" fillId="0" borderId="0" xfId="0" applyNumberFormat="1" applyFont="1" applyAlignment="1">
      <alignment horizontal="right"/>
    </xf>
    <xf numFmtId="16" fontId="0" fillId="0" borderId="0" xfId="0" applyNumberFormat="1"/>
    <xf numFmtId="0" fontId="25" fillId="11" borderId="0" xfId="0" applyFont="1" applyFill="1"/>
    <xf numFmtId="177" fontId="25" fillId="11" borderId="0" xfId="0" applyNumberFormat="1" applyFont="1" applyFill="1"/>
    <xf numFmtId="177" fontId="25" fillId="0" borderId="0" xfId="70" applyNumberFormat="1" applyFont="1"/>
    <xf numFmtId="164" fontId="25" fillId="11" borderId="0" xfId="1" applyNumberFormat="1" applyFont="1" applyFill="1"/>
    <xf numFmtId="164" fontId="25" fillId="11" borderId="0" xfId="1" applyNumberFormat="1" applyFont="1" applyFill="1" applyBorder="1"/>
    <xf numFmtId="17" fontId="62" fillId="15" borderId="0" xfId="0" applyNumberFormat="1" applyFont="1" applyFill="1" applyAlignment="1">
      <alignment horizontal="center"/>
    </xf>
    <xf numFmtId="17" fontId="62" fillId="16" borderId="0" xfId="0" applyNumberFormat="1" applyFont="1" applyFill="1" applyAlignment="1">
      <alignment horizontal="center"/>
    </xf>
    <xf numFmtId="0" fontId="63" fillId="16" borderId="0" xfId="0" applyFont="1" applyFill="1"/>
    <xf numFmtId="0" fontId="31" fillId="11" borderId="0" xfId="0" applyFont="1" applyFill="1" applyAlignment="1">
      <alignment horizontal="left" wrapText="1"/>
    </xf>
    <xf numFmtId="0" fontId="25" fillId="11" borderId="9" xfId="0" applyFont="1" applyFill="1" applyBorder="1"/>
    <xf numFmtId="0" fontId="25" fillId="0" borderId="9" xfId="0" applyFont="1" applyBorder="1"/>
    <xf numFmtId="164" fontId="25" fillId="0" borderId="0" xfId="1" applyNumberFormat="1" applyFont="1"/>
    <xf numFmtId="17" fontId="62" fillId="17" borderId="0" xfId="0" applyNumberFormat="1" applyFont="1" applyFill="1" applyAlignment="1">
      <alignment horizontal="center"/>
    </xf>
    <xf numFmtId="0" fontId="63" fillId="17" borderId="0" xfId="0" applyFont="1" applyFill="1"/>
    <xf numFmtId="0" fontId="25" fillId="0" borderId="0" xfId="0" applyFont="1" applyAlignment="1">
      <alignment horizontal="right"/>
    </xf>
    <xf numFmtId="0" fontId="25" fillId="11" borderId="0" xfId="0" applyFont="1" applyFill="1" applyAlignment="1">
      <alignment horizontal="right"/>
    </xf>
    <xf numFmtId="175" fontId="25" fillId="11" borderId="0" xfId="0" applyNumberFormat="1" applyFont="1" applyFill="1"/>
    <xf numFmtId="177" fontId="25" fillId="0" borderId="0" xfId="70" applyNumberFormat="1" applyFont="1" applyBorder="1"/>
    <xf numFmtId="0" fontId="65" fillId="0" borderId="0" xfId="0" applyFont="1" applyAlignment="1">
      <alignment horizontal="center" vertical="center"/>
    </xf>
    <xf numFmtId="175" fontId="25" fillId="11" borderId="0" xfId="0" applyNumberFormat="1" applyFont="1" applyFill="1" applyAlignment="1">
      <alignment horizontal="right"/>
    </xf>
    <xf numFmtId="0" fontId="25" fillId="0" borderId="0" xfId="0" applyFont="1" applyAlignment="1">
      <alignment horizontal="left"/>
    </xf>
    <xf numFmtId="1" fontId="25" fillId="0" borderId="0" xfId="0" applyNumberFormat="1" applyFont="1"/>
    <xf numFmtId="164" fontId="25" fillId="11" borderId="0" xfId="1" applyNumberFormat="1" applyFont="1" applyFill="1" applyBorder="1" applyAlignment="1">
      <alignment horizontal="right"/>
    </xf>
    <xf numFmtId="0" fontId="26" fillId="0" borderId="0" xfId="0" applyFont="1" applyAlignment="1">
      <alignment horizontal="right"/>
    </xf>
    <xf numFmtId="0" fontId="31" fillId="0" borderId="0" xfId="0" applyFont="1" applyAlignment="1">
      <alignment horizontal="left"/>
    </xf>
    <xf numFmtId="178" fontId="25" fillId="0" borderId="0" xfId="1" applyNumberFormat="1" applyFont="1"/>
    <xf numFmtId="177" fontId="25" fillId="0" borderId="0" xfId="0" applyNumberFormat="1" applyFont="1"/>
    <xf numFmtId="3" fontId="25" fillId="0" borderId="0" xfId="0" applyNumberFormat="1" applyFont="1"/>
    <xf numFmtId="0" fontId="56" fillId="0" borderId="0" xfId="0" applyFont="1" applyAlignment="1">
      <alignment horizontal="right"/>
    </xf>
    <xf numFmtId="0" fontId="41" fillId="0" borderId="0" xfId="47" applyFont="1" applyAlignment="1">
      <alignment horizontal="left" wrapText="1"/>
    </xf>
    <xf numFmtId="0" fontId="25" fillId="0" borderId="0" xfId="0" applyFont="1" applyAlignment="1">
      <alignment horizontal="center" wrapText="1"/>
    </xf>
    <xf numFmtId="174" fontId="25" fillId="10" borderId="5" xfId="0" applyNumberFormat="1" applyFont="1" applyFill="1" applyBorder="1" applyAlignment="1">
      <alignment horizontal="center"/>
    </xf>
    <xf numFmtId="0" fontId="25" fillId="10" borderId="14" xfId="0" applyFont="1" applyFill="1" applyBorder="1" applyAlignment="1">
      <alignment horizontal="center" wrapText="1"/>
    </xf>
    <xf numFmtId="0" fontId="25" fillId="10" borderId="14" xfId="0" applyFont="1" applyFill="1" applyBorder="1" applyAlignment="1">
      <alignment horizontal="center"/>
    </xf>
    <xf numFmtId="0" fontId="24" fillId="0" borderId="0" xfId="0" applyFont="1" applyAlignment="1">
      <alignment horizontal="center" vertical="center"/>
    </xf>
    <xf numFmtId="174" fontId="59" fillId="10" borderId="5" xfId="0" applyNumberFormat="1" applyFont="1" applyFill="1" applyBorder="1" applyAlignment="1">
      <alignment horizontal="center" wrapText="1"/>
    </xf>
    <xf numFmtId="0" fontId="41" fillId="9" borderId="0" xfId="47" applyFont="1" applyFill="1" applyAlignment="1">
      <alignment horizontal="left" wrapText="1"/>
    </xf>
    <xf numFmtId="0" fontId="48" fillId="9" borderId="0" xfId="47" applyFont="1" applyFill="1" applyAlignment="1">
      <alignment horizontal="left" wrapText="1"/>
    </xf>
    <xf numFmtId="0" fontId="26" fillId="10" borderId="0" xfId="0" applyFont="1" applyFill="1" applyAlignment="1">
      <alignment horizontal="left" vertical="center"/>
    </xf>
    <xf numFmtId="0" fontId="17" fillId="10" borderId="0" xfId="0" applyFont="1" applyFill="1" applyAlignment="1">
      <alignment horizontal="center" vertical="center"/>
    </xf>
    <xf numFmtId="0" fontId="11" fillId="10" borderId="0" xfId="0" applyFont="1" applyFill="1" applyAlignment="1">
      <alignment horizontal="center"/>
    </xf>
    <xf numFmtId="0" fontId="18" fillId="0" borderId="0" xfId="0" applyFont="1" applyAlignment="1">
      <alignment horizontal="left" wrapText="1"/>
    </xf>
    <xf numFmtId="0" fontId="14" fillId="0" borderId="14" xfId="0" applyFont="1" applyBorder="1" applyAlignment="1">
      <alignment horizontal="center" vertical="center"/>
    </xf>
    <xf numFmtId="0" fontId="30" fillId="0" borderId="0" xfId="0" applyFont="1" applyAlignment="1">
      <alignment vertical="top" wrapText="1"/>
    </xf>
    <xf numFmtId="165" fontId="0" fillId="8" borderId="0" xfId="0" applyNumberFormat="1" applyFill="1" applyAlignment="1">
      <alignment horizontal="center"/>
    </xf>
    <xf numFmtId="0" fontId="18" fillId="0" borderId="0" xfId="0" applyFont="1" applyAlignment="1">
      <alignment wrapText="1"/>
    </xf>
    <xf numFmtId="0" fontId="65" fillId="0" borderId="0" xfId="0" applyFont="1" applyAlignment="1">
      <alignment horizontal="center" vertical="center"/>
    </xf>
    <xf numFmtId="0" fontId="31" fillId="0" borderId="0" xfId="0" applyFont="1" applyAlignment="1">
      <alignment horizontal="left" wrapText="1"/>
    </xf>
    <xf numFmtId="0" fontId="31" fillId="0" borderId="0" xfId="0" applyFont="1" applyAlignment="1">
      <alignment wrapText="1"/>
    </xf>
    <xf numFmtId="0" fontId="0" fillId="0" borderId="15" xfId="0" applyBorder="1" applyAlignment="1">
      <alignment horizontal="center"/>
    </xf>
    <xf numFmtId="0" fontId="0" fillId="0" borderId="13" xfId="0" applyBorder="1" applyAlignment="1">
      <alignment horizontal="center"/>
    </xf>
    <xf numFmtId="0" fontId="11" fillId="0" borderId="10" xfId="0" applyFont="1" applyBorder="1" applyAlignment="1">
      <alignment horizontal="center"/>
    </xf>
    <xf numFmtId="0" fontId="11" fillId="0" borderId="5" xfId="0" applyFont="1" applyBorder="1" applyAlignment="1">
      <alignment horizontal="center"/>
    </xf>
    <xf numFmtId="0" fontId="11" fillId="0" borderId="11" xfId="0" applyFont="1" applyBorder="1" applyAlignment="1">
      <alignment horizontal="center"/>
    </xf>
    <xf numFmtId="0" fontId="0" fillId="0" borderId="10" xfId="0" applyBorder="1" applyAlignment="1">
      <alignment horizontal="center"/>
    </xf>
    <xf numFmtId="0" fontId="0" fillId="0" borderId="5" xfId="0" applyBorder="1" applyAlignment="1">
      <alignment horizontal="center"/>
    </xf>
    <xf numFmtId="0" fontId="0" fillId="0" borderId="11" xfId="0" applyBorder="1" applyAlignment="1">
      <alignment horizontal="center"/>
    </xf>
    <xf numFmtId="0" fontId="11" fillId="0" borderId="0" xfId="0" applyFont="1" applyAlignment="1">
      <alignment horizontal="center"/>
    </xf>
    <xf numFmtId="0" fontId="11" fillId="0" borderId="3" xfId="0" applyFont="1" applyBorder="1" applyAlignment="1">
      <alignment horizontal="center"/>
    </xf>
    <xf numFmtId="0" fontId="0" fillId="0" borderId="0" xfId="0" applyAlignment="1">
      <alignment horizontal="center"/>
    </xf>
    <xf numFmtId="0" fontId="24" fillId="13" borderId="0" xfId="47" applyFont="1" applyFill="1" applyAlignment="1">
      <alignment horizontal="center" vertical="center"/>
    </xf>
    <xf numFmtId="0" fontId="17" fillId="6" borderId="0" xfId="0" applyFont="1" applyFill="1" applyAlignment="1">
      <alignment horizontal="right"/>
    </xf>
    <xf numFmtId="164" fontId="61" fillId="0" borderId="0" xfId="2" applyNumberFormat="1" applyFont="1" applyFill="1" applyBorder="1" applyAlignment="1">
      <alignment horizontal="left" wrapText="1"/>
    </xf>
  </cellXfs>
  <cellStyles count="106">
    <cellStyle name="Comma" xfId="1" builtinId="3"/>
    <cellStyle name="Comma [0]" xfId="93" builtinId="6"/>
    <cellStyle name="Comma 10" xfId="2" xr:uid="{00000000-0005-0000-0000-000002000000}"/>
    <cellStyle name="Comma 14" xfId="3" xr:uid="{00000000-0005-0000-0000-000003000000}"/>
    <cellStyle name="Comma 15" xfId="4" xr:uid="{00000000-0005-0000-0000-000004000000}"/>
    <cellStyle name="Comma 16" xfId="5" xr:uid="{00000000-0005-0000-0000-000005000000}"/>
    <cellStyle name="Comma 17" xfId="6" xr:uid="{00000000-0005-0000-0000-000006000000}"/>
    <cellStyle name="Comma 18" xfId="7" xr:uid="{00000000-0005-0000-0000-000007000000}"/>
    <cellStyle name="Comma 19" xfId="8" xr:uid="{00000000-0005-0000-0000-000008000000}"/>
    <cellStyle name="Comma 2" xfId="9" xr:uid="{00000000-0005-0000-0000-000009000000}"/>
    <cellStyle name="Comma 2 10" xfId="10" xr:uid="{00000000-0005-0000-0000-00000A000000}"/>
    <cellStyle name="Comma 2 11" xfId="11" xr:uid="{00000000-0005-0000-0000-00000B000000}"/>
    <cellStyle name="Comma 2 12" xfId="12" xr:uid="{00000000-0005-0000-0000-00000C000000}"/>
    <cellStyle name="Comma 2 13" xfId="13" xr:uid="{00000000-0005-0000-0000-00000D000000}"/>
    <cellStyle name="Comma 2 14" xfId="14" xr:uid="{00000000-0005-0000-0000-00000E000000}"/>
    <cellStyle name="Comma 2 15" xfId="15" xr:uid="{00000000-0005-0000-0000-00000F000000}"/>
    <cellStyle name="Comma 2 16" xfId="16" xr:uid="{00000000-0005-0000-0000-000010000000}"/>
    <cellStyle name="Comma 2 17" xfId="17" xr:uid="{00000000-0005-0000-0000-000011000000}"/>
    <cellStyle name="Comma 2 18" xfId="18" xr:uid="{00000000-0005-0000-0000-000012000000}"/>
    <cellStyle name="Comma 2 19" xfId="19" xr:uid="{00000000-0005-0000-0000-000013000000}"/>
    <cellStyle name="Comma 2 2" xfId="20" xr:uid="{00000000-0005-0000-0000-000014000000}"/>
    <cellStyle name="Comma 2 2 2" xfId="79" xr:uid="{00000000-0005-0000-0000-000015000000}"/>
    <cellStyle name="Comma 2 20" xfId="21" xr:uid="{00000000-0005-0000-0000-000016000000}"/>
    <cellStyle name="Comma 2 21" xfId="22" xr:uid="{00000000-0005-0000-0000-000017000000}"/>
    <cellStyle name="Comma 2 22" xfId="23" xr:uid="{00000000-0005-0000-0000-000018000000}"/>
    <cellStyle name="Comma 2 23" xfId="24" xr:uid="{00000000-0005-0000-0000-000019000000}"/>
    <cellStyle name="Comma 2 24" xfId="25" xr:uid="{00000000-0005-0000-0000-00001A000000}"/>
    <cellStyle name="Comma 2 25" xfId="26" xr:uid="{00000000-0005-0000-0000-00001B000000}"/>
    <cellStyle name="Comma 2 26" xfId="76" xr:uid="{00000000-0005-0000-0000-00001C000000}"/>
    <cellStyle name="Comma 2 3" xfId="27" xr:uid="{00000000-0005-0000-0000-00001D000000}"/>
    <cellStyle name="Comma 2 3 2" xfId="88" xr:uid="{00000000-0005-0000-0000-00001E000000}"/>
    <cellStyle name="Comma 2 4" xfId="28" xr:uid="{00000000-0005-0000-0000-00001F000000}"/>
    <cellStyle name="Comma 2 5" xfId="29" xr:uid="{00000000-0005-0000-0000-000020000000}"/>
    <cellStyle name="Comma 2 6" xfId="30" xr:uid="{00000000-0005-0000-0000-000021000000}"/>
    <cellStyle name="Comma 2 7" xfId="31" xr:uid="{00000000-0005-0000-0000-000022000000}"/>
    <cellStyle name="Comma 2 8" xfId="32" xr:uid="{00000000-0005-0000-0000-000023000000}"/>
    <cellStyle name="Comma 2 9" xfId="33" xr:uid="{00000000-0005-0000-0000-000024000000}"/>
    <cellStyle name="Comma 20" xfId="34" xr:uid="{00000000-0005-0000-0000-000025000000}"/>
    <cellStyle name="Comma 21" xfId="35" xr:uid="{00000000-0005-0000-0000-000026000000}"/>
    <cellStyle name="Comma 22" xfId="36" xr:uid="{00000000-0005-0000-0000-000027000000}"/>
    <cellStyle name="Comma 23" xfId="37" xr:uid="{00000000-0005-0000-0000-000028000000}"/>
    <cellStyle name="Comma 24" xfId="38" xr:uid="{00000000-0005-0000-0000-000029000000}"/>
    <cellStyle name="Comma 25" xfId="39" xr:uid="{00000000-0005-0000-0000-00002A000000}"/>
    <cellStyle name="Comma 3" xfId="40" xr:uid="{00000000-0005-0000-0000-00002B000000}"/>
    <cellStyle name="Comma 3 2" xfId="83" xr:uid="{00000000-0005-0000-0000-00002C000000}"/>
    <cellStyle name="Comma 4" xfId="41" xr:uid="{00000000-0005-0000-0000-00002D000000}"/>
    <cellStyle name="Comma 5" xfId="95" xr:uid="{78199CF0-760B-4EB5-9B4A-A9861D1230E4}"/>
    <cellStyle name="Currency 2" xfId="42" xr:uid="{00000000-0005-0000-0000-00002E000000}"/>
    <cellStyle name="Currency 2 2" xfId="43" xr:uid="{00000000-0005-0000-0000-00002F000000}"/>
    <cellStyle name="Currency 2 3" xfId="44" xr:uid="{00000000-0005-0000-0000-000030000000}"/>
    <cellStyle name="Currency 2 4" xfId="45" xr:uid="{00000000-0005-0000-0000-000031000000}"/>
    <cellStyle name="Currency 3" xfId="75" xr:uid="{00000000-0005-0000-0000-000032000000}"/>
    <cellStyle name="Currency 3 2" xfId="46" xr:uid="{00000000-0005-0000-0000-000033000000}"/>
    <cellStyle name="Normal" xfId="0" builtinId="0"/>
    <cellStyle name="Normal 10" xfId="47" xr:uid="{00000000-0005-0000-0000-000035000000}"/>
    <cellStyle name="Normal 11" xfId="48" xr:uid="{00000000-0005-0000-0000-000036000000}"/>
    <cellStyle name="Normal 12" xfId="49" xr:uid="{00000000-0005-0000-0000-000037000000}"/>
    <cellStyle name="Normal 13" xfId="50" xr:uid="{00000000-0005-0000-0000-000038000000}"/>
    <cellStyle name="Normal 14" xfId="74" xr:uid="{00000000-0005-0000-0000-000039000000}"/>
    <cellStyle name="Normal 14 2" xfId="101" xr:uid="{BA033294-9B10-4CA3-97AC-4D687F7916EE}"/>
    <cellStyle name="Normal 15" xfId="84" xr:uid="{00000000-0005-0000-0000-00003A000000}"/>
    <cellStyle name="Normal 15 2" xfId="102" xr:uid="{BF2B939F-4CCF-4C72-A5E0-D92868ECAB7D}"/>
    <cellStyle name="Normal 16" xfId="85" xr:uid="{00000000-0005-0000-0000-00003B000000}"/>
    <cellStyle name="Normal 16 2" xfId="103" xr:uid="{D2D19CDC-D5A9-4D09-966B-C39BE047428F}"/>
    <cellStyle name="Normal 17" xfId="51" xr:uid="{00000000-0005-0000-0000-00003C000000}"/>
    <cellStyle name="Normal 17 2" xfId="96" xr:uid="{093B238C-9F84-4A04-A110-A33E3D232239}"/>
    <cellStyle name="Normal 18" xfId="52" xr:uid="{00000000-0005-0000-0000-00003D000000}"/>
    <cellStyle name="Normal 18 2" xfId="97" xr:uid="{2522E646-B1F6-45A6-9675-A9CF5D636BBC}"/>
    <cellStyle name="Normal 19" xfId="53" xr:uid="{00000000-0005-0000-0000-00003E000000}"/>
    <cellStyle name="Normal 19 2" xfId="98" xr:uid="{4A6BB860-F816-48D6-9FE5-B63E23166029}"/>
    <cellStyle name="Normal 2" xfId="54" xr:uid="{00000000-0005-0000-0000-00003F000000}"/>
    <cellStyle name="Normal 2 2" xfId="55" xr:uid="{00000000-0005-0000-0000-000040000000}"/>
    <cellStyle name="Normal 2 3" xfId="56" xr:uid="{00000000-0005-0000-0000-000041000000}"/>
    <cellStyle name="Normal 2 4" xfId="57" xr:uid="{00000000-0005-0000-0000-000042000000}"/>
    <cellStyle name="Normal 20" xfId="58" xr:uid="{00000000-0005-0000-0000-000043000000}"/>
    <cellStyle name="Normal 20 2" xfId="99" xr:uid="{42DE85ED-0251-41E5-B9CC-8036A341A5C4}"/>
    <cellStyle name="Normal 21" xfId="59" xr:uid="{00000000-0005-0000-0000-000044000000}"/>
    <cellStyle name="Normal 21 2" xfId="100" xr:uid="{C657F1E8-F95B-4BDD-9BD8-28CA677C93AC}"/>
    <cellStyle name="Normal 22" xfId="86" xr:uid="{00000000-0005-0000-0000-000045000000}"/>
    <cellStyle name="Normal 22 2" xfId="104" xr:uid="{E287F497-D012-4C5B-B5A2-97A8727319C9}"/>
    <cellStyle name="Normal 23" xfId="94" xr:uid="{00000000-0005-0000-0000-000089000000}"/>
    <cellStyle name="Normal 23 2" xfId="105" xr:uid="{FFD30C50-5818-4E8E-8F2C-6753FC87C4A9}"/>
    <cellStyle name="Normal 3" xfId="60" xr:uid="{00000000-0005-0000-0000-000046000000}"/>
    <cellStyle name="Normal 4" xfId="61" xr:uid="{00000000-0005-0000-0000-000047000000}"/>
    <cellStyle name="Normal 4 2" xfId="62" xr:uid="{00000000-0005-0000-0000-000048000000}"/>
    <cellStyle name="Normal 4 2 2" xfId="81" xr:uid="{00000000-0005-0000-0000-000049000000}"/>
    <cellStyle name="Normal 4 2 2 2" xfId="92" xr:uid="{00000000-0005-0000-0000-00004A000000}"/>
    <cellStyle name="Normal 4 2 3" xfId="87" xr:uid="{00000000-0005-0000-0000-00004B000000}"/>
    <cellStyle name="Normal 4 3" xfId="63" xr:uid="{00000000-0005-0000-0000-00004C000000}"/>
    <cellStyle name="Normal 4 3 2" xfId="80" xr:uid="{00000000-0005-0000-0000-00004D000000}"/>
    <cellStyle name="Normal 4 3 2 2" xfId="91" xr:uid="{00000000-0005-0000-0000-00004E000000}"/>
    <cellStyle name="Normal 4 3 3" xfId="89" xr:uid="{00000000-0005-0000-0000-00004F000000}"/>
    <cellStyle name="Normal 4 4" xfId="64" xr:uid="{00000000-0005-0000-0000-000050000000}"/>
    <cellStyle name="Normal 5" xfId="65" xr:uid="{00000000-0005-0000-0000-000051000000}"/>
    <cellStyle name="Normal 5 2" xfId="78" xr:uid="{00000000-0005-0000-0000-000052000000}"/>
    <cellStyle name="Normal 5 2 2" xfId="90" xr:uid="{00000000-0005-0000-0000-000053000000}"/>
    <cellStyle name="Normal 5 3" xfId="77" xr:uid="{00000000-0005-0000-0000-000054000000}"/>
    <cellStyle name="Normal 6" xfId="66" xr:uid="{00000000-0005-0000-0000-000055000000}"/>
    <cellStyle name="Normal 6 2" xfId="82" xr:uid="{00000000-0005-0000-0000-000056000000}"/>
    <cellStyle name="Normal 7" xfId="67" xr:uid="{00000000-0005-0000-0000-000057000000}"/>
    <cellStyle name="Normal 8" xfId="68" xr:uid="{00000000-0005-0000-0000-000058000000}"/>
    <cellStyle name="Normal 9" xfId="69" xr:uid="{00000000-0005-0000-0000-000059000000}"/>
    <cellStyle name="Percent" xfId="70" builtinId="5"/>
    <cellStyle name="Percent 2" xfId="71" xr:uid="{00000000-0005-0000-0000-00005B000000}"/>
    <cellStyle name="Percent 3" xfId="72" xr:uid="{00000000-0005-0000-0000-00005C000000}"/>
    <cellStyle name="Percent 4" xfId="73" xr:uid="{00000000-0005-0000-0000-00005D000000}"/>
  </cellStyles>
  <dxfs count="0"/>
  <tableStyles count="0" defaultTableStyle="TableStyleMedium9" defaultPivotStyle="PivotStyleLight16"/>
  <colors>
    <mruColors>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image" Target="cid:image001.jpg@01D39B3B.907B93F0" TargetMode="External"/><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3.emf"/></Relationships>
</file>

<file path=xl/drawings/_rels/drawing5.xml.rels><?xml version="1.0" encoding="UTF-8" standalone="yes"?>
<Relationships xmlns="http://schemas.openxmlformats.org/package/2006/relationships"><Relationship Id="rId1" Type="http://schemas.openxmlformats.org/officeDocument/2006/relationships/image" Target="../media/image3.emf"/></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3.emf"/></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166688</xdr:colOff>
      <xdr:row>0</xdr:row>
      <xdr:rowOff>61915</xdr:rowOff>
    </xdr:from>
    <xdr:to>
      <xdr:col>0</xdr:col>
      <xdr:colOff>1503817</xdr:colOff>
      <xdr:row>1</xdr:row>
      <xdr:rowOff>347507</xdr:rowOff>
    </xdr:to>
    <xdr:pic>
      <xdr:nvPicPr>
        <xdr:cNvPr id="2" name="Picture 1">
          <a:extLst>
            <a:ext uri="{FF2B5EF4-FFF2-40B4-BE49-F238E27FC236}">
              <a16:creationId xmlns:a16="http://schemas.microsoft.com/office/drawing/2014/main" id="{078679CC-EE87-41ED-BCEF-C75DA14034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688" y="61915"/>
          <a:ext cx="1339850" cy="4709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51954</xdr:colOff>
      <xdr:row>253</xdr:row>
      <xdr:rowOff>34637</xdr:rowOff>
    </xdr:from>
    <xdr:to>
      <xdr:col>0</xdr:col>
      <xdr:colOff>6926</xdr:colOff>
      <xdr:row>253</xdr:row>
      <xdr:rowOff>320964</xdr:rowOff>
    </xdr:to>
    <xdr:pic>
      <xdr:nvPicPr>
        <xdr:cNvPr id="4" name="Picture 1" descr="2c Letterhead_logo">
          <a:extLst>
            <a:ext uri="{FF2B5EF4-FFF2-40B4-BE49-F238E27FC236}">
              <a16:creationId xmlns:a16="http://schemas.microsoft.com/office/drawing/2014/main" id="{D5632342-7A6C-480C-8FD8-A790AD5C9AA3}"/>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51954" y="219364"/>
          <a:ext cx="1715654" cy="2863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252</xdr:row>
      <xdr:rowOff>77932</xdr:rowOff>
    </xdr:from>
    <xdr:to>
      <xdr:col>0</xdr:col>
      <xdr:colOff>1678957</xdr:colOff>
      <xdr:row>254</xdr:row>
      <xdr:rowOff>321681</xdr:rowOff>
    </xdr:to>
    <xdr:pic>
      <xdr:nvPicPr>
        <xdr:cNvPr id="5" name="Picture 4">
          <a:extLst>
            <a:ext uri="{FF2B5EF4-FFF2-40B4-BE49-F238E27FC236}">
              <a16:creationId xmlns:a16="http://schemas.microsoft.com/office/drawing/2014/main" id="{39F2A536-9819-4823-86BB-1BD87719627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77932"/>
          <a:ext cx="1679864" cy="6077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51954</xdr:colOff>
      <xdr:row>212</xdr:row>
      <xdr:rowOff>34637</xdr:rowOff>
    </xdr:from>
    <xdr:to>
      <xdr:col>0</xdr:col>
      <xdr:colOff>6926</xdr:colOff>
      <xdr:row>212</xdr:row>
      <xdr:rowOff>320964</xdr:rowOff>
    </xdr:to>
    <xdr:pic>
      <xdr:nvPicPr>
        <xdr:cNvPr id="7" name="Picture 1" descr="2c Letterhead_logo">
          <a:extLst>
            <a:ext uri="{FF2B5EF4-FFF2-40B4-BE49-F238E27FC236}">
              <a16:creationId xmlns:a16="http://schemas.microsoft.com/office/drawing/2014/main" id="{938CAC74-0536-4DE8-BEA2-749E72BCFDA8}"/>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51954" y="9220970"/>
          <a:ext cx="0" cy="2863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51954</xdr:colOff>
      <xdr:row>170</xdr:row>
      <xdr:rowOff>34637</xdr:rowOff>
    </xdr:from>
    <xdr:to>
      <xdr:col>0</xdr:col>
      <xdr:colOff>6926</xdr:colOff>
      <xdr:row>170</xdr:row>
      <xdr:rowOff>320964</xdr:rowOff>
    </xdr:to>
    <xdr:pic>
      <xdr:nvPicPr>
        <xdr:cNvPr id="13" name="Picture 1" descr="2c Letterhead_logo">
          <a:extLst>
            <a:ext uri="{FF2B5EF4-FFF2-40B4-BE49-F238E27FC236}">
              <a16:creationId xmlns:a16="http://schemas.microsoft.com/office/drawing/2014/main" id="{3625FB20-E6D3-4F91-8846-242FB2A8B2C3}"/>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51954" y="10631200"/>
          <a:ext cx="0" cy="1593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169</xdr:row>
      <xdr:rowOff>0</xdr:rowOff>
    </xdr:from>
    <xdr:ext cx="1678957" cy="613942"/>
    <xdr:pic>
      <xdr:nvPicPr>
        <xdr:cNvPr id="14" name="Picture 13">
          <a:extLst>
            <a:ext uri="{FF2B5EF4-FFF2-40B4-BE49-F238E27FC236}">
              <a16:creationId xmlns:a16="http://schemas.microsoft.com/office/drawing/2014/main" id="{C06BDC12-8E60-4BF3-8477-A8FEB72A043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1678957" cy="61394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211</xdr:row>
      <xdr:rowOff>23813</xdr:rowOff>
    </xdr:from>
    <xdr:ext cx="1678957" cy="613942"/>
    <xdr:pic>
      <xdr:nvPicPr>
        <xdr:cNvPr id="8" name="Picture 7">
          <a:extLst>
            <a:ext uri="{FF2B5EF4-FFF2-40B4-BE49-F238E27FC236}">
              <a16:creationId xmlns:a16="http://schemas.microsoft.com/office/drawing/2014/main" id="{2A0443FC-70E4-4F5B-98D7-3474A8DE491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9525001"/>
          <a:ext cx="1678957" cy="61394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51954</xdr:colOff>
      <xdr:row>294</xdr:row>
      <xdr:rowOff>34637</xdr:rowOff>
    </xdr:from>
    <xdr:to>
      <xdr:col>0</xdr:col>
      <xdr:colOff>6926</xdr:colOff>
      <xdr:row>294</xdr:row>
      <xdr:rowOff>320964</xdr:rowOff>
    </xdr:to>
    <xdr:pic>
      <xdr:nvPicPr>
        <xdr:cNvPr id="9" name="Picture 1" descr="2c Letterhead_logo">
          <a:extLst>
            <a:ext uri="{FF2B5EF4-FFF2-40B4-BE49-F238E27FC236}">
              <a16:creationId xmlns:a16="http://schemas.microsoft.com/office/drawing/2014/main" id="{FEA420B1-7CFA-4932-ABA9-BD6F4D6B295B}"/>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51954" y="19227512"/>
          <a:ext cx="0" cy="1529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293</xdr:row>
      <xdr:rowOff>42214</xdr:rowOff>
    </xdr:from>
    <xdr:ext cx="1678957" cy="616588"/>
    <xdr:pic>
      <xdr:nvPicPr>
        <xdr:cNvPr id="10" name="Picture 9">
          <a:extLst>
            <a:ext uri="{FF2B5EF4-FFF2-40B4-BE49-F238E27FC236}">
              <a16:creationId xmlns:a16="http://schemas.microsoft.com/office/drawing/2014/main" id="{849469CF-6589-4753-91C4-FA54A94D019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28545777"/>
          <a:ext cx="1678957" cy="6165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51954</xdr:colOff>
      <xdr:row>335</xdr:row>
      <xdr:rowOff>34637</xdr:rowOff>
    </xdr:from>
    <xdr:to>
      <xdr:col>0</xdr:col>
      <xdr:colOff>6926</xdr:colOff>
      <xdr:row>335</xdr:row>
      <xdr:rowOff>320964</xdr:rowOff>
    </xdr:to>
    <xdr:pic>
      <xdr:nvPicPr>
        <xdr:cNvPr id="11" name="Picture 1" descr="2c Letterhead_logo">
          <a:extLst>
            <a:ext uri="{FF2B5EF4-FFF2-40B4-BE49-F238E27FC236}">
              <a16:creationId xmlns:a16="http://schemas.microsoft.com/office/drawing/2014/main" id="{1919516D-2457-48A8-89F5-2C50C8B91E36}"/>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51954" y="28728700"/>
          <a:ext cx="0" cy="1529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334</xdr:row>
      <xdr:rowOff>42214</xdr:rowOff>
    </xdr:from>
    <xdr:ext cx="1678957" cy="616588"/>
    <xdr:pic>
      <xdr:nvPicPr>
        <xdr:cNvPr id="15" name="Picture 14">
          <a:extLst>
            <a:ext uri="{FF2B5EF4-FFF2-40B4-BE49-F238E27FC236}">
              <a16:creationId xmlns:a16="http://schemas.microsoft.com/office/drawing/2014/main" id="{C25F4A9C-7B34-4425-B385-E9CF78B625C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28545777"/>
          <a:ext cx="1678957" cy="6165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51954</xdr:colOff>
      <xdr:row>376</xdr:row>
      <xdr:rowOff>34637</xdr:rowOff>
    </xdr:from>
    <xdr:to>
      <xdr:col>0</xdr:col>
      <xdr:colOff>6926</xdr:colOff>
      <xdr:row>376</xdr:row>
      <xdr:rowOff>320964</xdr:rowOff>
    </xdr:to>
    <xdr:pic>
      <xdr:nvPicPr>
        <xdr:cNvPr id="16" name="Picture 1" descr="2c Letterhead_logo">
          <a:extLst>
            <a:ext uri="{FF2B5EF4-FFF2-40B4-BE49-F238E27FC236}">
              <a16:creationId xmlns:a16="http://schemas.microsoft.com/office/drawing/2014/main" id="{3BDC8CC0-62C9-4014-9E66-302D08574B0D}"/>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51954" y="38229887"/>
          <a:ext cx="0" cy="1529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375</xdr:row>
      <xdr:rowOff>42214</xdr:rowOff>
    </xdr:from>
    <xdr:ext cx="1678957" cy="616588"/>
    <xdr:pic>
      <xdr:nvPicPr>
        <xdr:cNvPr id="17" name="Picture 16">
          <a:extLst>
            <a:ext uri="{FF2B5EF4-FFF2-40B4-BE49-F238E27FC236}">
              <a16:creationId xmlns:a16="http://schemas.microsoft.com/office/drawing/2014/main" id="{029FC478-3F7B-4FB0-9508-19A719AF4DD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38046964"/>
          <a:ext cx="1678957" cy="6165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51954</xdr:colOff>
      <xdr:row>417</xdr:row>
      <xdr:rowOff>34637</xdr:rowOff>
    </xdr:from>
    <xdr:to>
      <xdr:col>0</xdr:col>
      <xdr:colOff>6926</xdr:colOff>
      <xdr:row>417</xdr:row>
      <xdr:rowOff>320964</xdr:rowOff>
    </xdr:to>
    <xdr:pic>
      <xdr:nvPicPr>
        <xdr:cNvPr id="18" name="Picture 1" descr="2c Letterhead_logo">
          <a:extLst>
            <a:ext uri="{FF2B5EF4-FFF2-40B4-BE49-F238E27FC236}">
              <a16:creationId xmlns:a16="http://schemas.microsoft.com/office/drawing/2014/main" id="{9AEE3DEE-89C8-4F73-8777-8F54D88B09A5}"/>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51954" y="47731075"/>
          <a:ext cx="0" cy="1529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416</xdr:row>
      <xdr:rowOff>42214</xdr:rowOff>
    </xdr:from>
    <xdr:ext cx="1678957" cy="616588"/>
    <xdr:pic>
      <xdr:nvPicPr>
        <xdr:cNvPr id="19" name="Picture 18">
          <a:extLst>
            <a:ext uri="{FF2B5EF4-FFF2-40B4-BE49-F238E27FC236}">
              <a16:creationId xmlns:a16="http://schemas.microsoft.com/office/drawing/2014/main" id="{AD181D88-472D-4632-A254-283B5362431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47548152"/>
          <a:ext cx="1678957" cy="6165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51954</xdr:colOff>
      <xdr:row>458</xdr:row>
      <xdr:rowOff>34637</xdr:rowOff>
    </xdr:from>
    <xdr:to>
      <xdr:col>0</xdr:col>
      <xdr:colOff>6926</xdr:colOff>
      <xdr:row>458</xdr:row>
      <xdr:rowOff>320964</xdr:rowOff>
    </xdr:to>
    <xdr:pic>
      <xdr:nvPicPr>
        <xdr:cNvPr id="22" name="Picture 1" descr="2c Letterhead_logo">
          <a:extLst>
            <a:ext uri="{FF2B5EF4-FFF2-40B4-BE49-F238E27FC236}">
              <a16:creationId xmlns:a16="http://schemas.microsoft.com/office/drawing/2014/main" id="{529EFFB3-1FB3-4F09-9F0F-FB3FF904E9FC}"/>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51954" y="57232262"/>
          <a:ext cx="0" cy="1529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457</xdr:row>
      <xdr:rowOff>42214</xdr:rowOff>
    </xdr:from>
    <xdr:ext cx="1678957" cy="616588"/>
    <xdr:pic>
      <xdr:nvPicPr>
        <xdr:cNvPr id="23" name="Picture 22">
          <a:extLst>
            <a:ext uri="{FF2B5EF4-FFF2-40B4-BE49-F238E27FC236}">
              <a16:creationId xmlns:a16="http://schemas.microsoft.com/office/drawing/2014/main" id="{98BA69DC-D7AF-40A6-A277-D04EA877B72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57049339"/>
          <a:ext cx="1678957" cy="6165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51954</xdr:colOff>
      <xdr:row>499</xdr:row>
      <xdr:rowOff>34637</xdr:rowOff>
    </xdr:from>
    <xdr:to>
      <xdr:col>0</xdr:col>
      <xdr:colOff>6926</xdr:colOff>
      <xdr:row>499</xdr:row>
      <xdr:rowOff>320964</xdr:rowOff>
    </xdr:to>
    <xdr:pic>
      <xdr:nvPicPr>
        <xdr:cNvPr id="24" name="Picture 1" descr="2c Letterhead_logo">
          <a:extLst>
            <a:ext uri="{FF2B5EF4-FFF2-40B4-BE49-F238E27FC236}">
              <a16:creationId xmlns:a16="http://schemas.microsoft.com/office/drawing/2014/main" id="{66B939B9-BAE7-4660-ACF4-1BBB6DDD6EAC}"/>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51954" y="66733450"/>
          <a:ext cx="0" cy="1529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498</xdr:row>
      <xdr:rowOff>30307</xdr:rowOff>
    </xdr:from>
    <xdr:ext cx="1678957" cy="616588"/>
    <xdr:pic>
      <xdr:nvPicPr>
        <xdr:cNvPr id="25" name="Picture 24">
          <a:extLst>
            <a:ext uri="{FF2B5EF4-FFF2-40B4-BE49-F238E27FC236}">
              <a16:creationId xmlns:a16="http://schemas.microsoft.com/office/drawing/2014/main" id="{BA9AE5F7-1564-4A83-8C25-3792203466D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76039807"/>
          <a:ext cx="1678957" cy="6165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51954</xdr:colOff>
      <xdr:row>540</xdr:row>
      <xdr:rowOff>34637</xdr:rowOff>
    </xdr:from>
    <xdr:to>
      <xdr:col>0</xdr:col>
      <xdr:colOff>6926</xdr:colOff>
      <xdr:row>540</xdr:row>
      <xdr:rowOff>320964</xdr:rowOff>
    </xdr:to>
    <xdr:pic>
      <xdr:nvPicPr>
        <xdr:cNvPr id="26" name="Picture 1" descr="2c Letterhead_logo">
          <a:extLst>
            <a:ext uri="{FF2B5EF4-FFF2-40B4-BE49-F238E27FC236}">
              <a16:creationId xmlns:a16="http://schemas.microsoft.com/office/drawing/2014/main" id="{1E5E4F34-D55C-4CF6-8B90-5077C5815CB9}"/>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51954" y="76234637"/>
          <a:ext cx="0" cy="1529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539</xdr:row>
      <xdr:rowOff>30307</xdr:rowOff>
    </xdr:from>
    <xdr:ext cx="1678957" cy="616588"/>
    <xdr:pic>
      <xdr:nvPicPr>
        <xdr:cNvPr id="27" name="Picture 26">
          <a:extLst>
            <a:ext uri="{FF2B5EF4-FFF2-40B4-BE49-F238E27FC236}">
              <a16:creationId xmlns:a16="http://schemas.microsoft.com/office/drawing/2014/main" id="{60567646-7B75-406B-A79D-25C0641EEF7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76039807"/>
          <a:ext cx="1678957" cy="6165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51954</xdr:colOff>
      <xdr:row>589</xdr:row>
      <xdr:rowOff>34637</xdr:rowOff>
    </xdr:from>
    <xdr:to>
      <xdr:col>0</xdr:col>
      <xdr:colOff>6926</xdr:colOff>
      <xdr:row>589</xdr:row>
      <xdr:rowOff>320964</xdr:rowOff>
    </xdr:to>
    <xdr:pic>
      <xdr:nvPicPr>
        <xdr:cNvPr id="28" name="Picture 1" descr="2c Letterhead_logo">
          <a:extLst>
            <a:ext uri="{FF2B5EF4-FFF2-40B4-BE49-F238E27FC236}">
              <a16:creationId xmlns:a16="http://schemas.microsoft.com/office/drawing/2014/main" id="{AC8608AC-9DDB-4AC4-B710-605F7BF2FFC8}"/>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51954" y="85735825"/>
          <a:ext cx="0" cy="1529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588</xdr:row>
      <xdr:rowOff>42213</xdr:rowOff>
    </xdr:from>
    <xdr:ext cx="1678957" cy="616588"/>
    <xdr:pic>
      <xdr:nvPicPr>
        <xdr:cNvPr id="29" name="Picture 28">
          <a:extLst>
            <a:ext uri="{FF2B5EF4-FFF2-40B4-BE49-F238E27FC236}">
              <a16:creationId xmlns:a16="http://schemas.microsoft.com/office/drawing/2014/main" id="{2E56CD4D-7486-4D6C-85A0-C2D1A162D79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95970869"/>
          <a:ext cx="1678957" cy="6165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51954</xdr:colOff>
      <xdr:row>638</xdr:row>
      <xdr:rowOff>34637</xdr:rowOff>
    </xdr:from>
    <xdr:to>
      <xdr:col>0</xdr:col>
      <xdr:colOff>6926</xdr:colOff>
      <xdr:row>638</xdr:row>
      <xdr:rowOff>320964</xdr:rowOff>
    </xdr:to>
    <xdr:pic>
      <xdr:nvPicPr>
        <xdr:cNvPr id="32" name="Picture 1" descr="2c Letterhead_logo">
          <a:extLst>
            <a:ext uri="{FF2B5EF4-FFF2-40B4-BE49-F238E27FC236}">
              <a16:creationId xmlns:a16="http://schemas.microsoft.com/office/drawing/2014/main" id="{81D1A9F0-FD3F-416B-9079-6D023E511949}"/>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51954" y="96153793"/>
          <a:ext cx="0" cy="1529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637</xdr:row>
      <xdr:rowOff>42213</xdr:rowOff>
    </xdr:from>
    <xdr:ext cx="1678957" cy="616588"/>
    <xdr:pic>
      <xdr:nvPicPr>
        <xdr:cNvPr id="33" name="Picture 32">
          <a:extLst>
            <a:ext uri="{FF2B5EF4-FFF2-40B4-BE49-F238E27FC236}">
              <a16:creationId xmlns:a16="http://schemas.microsoft.com/office/drawing/2014/main" id="{2AEA2B13-2DBC-4B72-B87D-F55B7D4585D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95970869"/>
          <a:ext cx="1678957" cy="6165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51954</xdr:colOff>
      <xdr:row>687</xdr:row>
      <xdr:rowOff>34637</xdr:rowOff>
    </xdr:from>
    <xdr:to>
      <xdr:col>0</xdr:col>
      <xdr:colOff>6926</xdr:colOff>
      <xdr:row>687</xdr:row>
      <xdr:rowOff>320964</xdr:rowOff>
    </xdr:to>
    <xdr:pic>
      <xdr:nvPicPr>
        <xdr:cNvPr id="34" name="Picture 1" descr="2c Letterhead_logo">
          <a:extLst>
            <a:ext uri="{FF2B5EF4-FFF2-40B4-BE49-F238E27FC236}">
              <a16:creationId xmlns:a16="http://schemas.microsoft.com/office/drawing/2014/main" id="{5C41E59F-B683-4BF5-9C67-739161026A0F}"/>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51954" y="106452700"/>
          <a:ext cx="0" cy="1529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686</xdr:row>
      <xdr:rowOff>42213</xdr:rowOff>
    </xdr:from>
    <xdr:ext cx="1678957" cy="616588"/>
    <xdr:pic>
      <xdr:nvPicPr>
        <xdr:cNvPr id="35" name="Picture 34">
          <a:extLst>
            <a:ext uri="{FF2B5EF4-FFF2-40B4-BE49-F238E27FC236}">
              <a16:creationId xmlns:a16="http://schemas.microsoft.com/office/drawing/2014/main" id="{9FD97EF1-5953-4879-9694-F9EA87E8424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106269776"/>
          <a:ext cx="1678957" cy="6165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51954</xdr:colOff>
      <xdr:row>736</xdr:row>
      <xdr:rowOff>34637</xdr:rowOff>
    </xdr:from>
    <xdr:to>
      <xdr:col>0</xdr:col>
      <xdr:colOff>6926</xdr:colOff>
      <xdr:row>736</xdr:row>
      <xdr:rowOff>320964</xdr:rowOff>
    </xdr:to>
    <xdr:pic>
      <xdr:nvPicPr>
        <xdr:cNvPr id="36" name="Picture 1" descr="2c Letterhead_logo">
          <a:extLst>
            <a:ext uri="{FF2B5EF4-FFF2-40B4-BE49-F238E27FC236}">
              <a16:creationId xmlns:a16="http://schemas.microsoft.com/office/drawing/2014/main" id="{1019779E-898F-48DE-8DE1-8FB3C3F9CC7E}"/>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51954" y="116668262"/>
          <a:ext cx="0" cy="1529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735</xdr:row>
      <xdr:rowOff>42213</xdr:rowOff>
    </xdr:from>
    <xdr:ext cx="1678957" cy="616588"/>
    <xdr:pic>
      <xdr:nvPicPr>
        <xdr:cNvPr id="37" name="Picture 36">
          <a:extLst>
            <a:ext uri="{FF2B5EF4-FFF2-40B4-BE49-F238E27FC236}">
              <a16:creationId xmlns:a16="http://schemas.microsoft.com/office/drawing/2014/main" id="{1310576C-7560-4066-8E55-929311AC137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116485338"/>
          <a:ext cx="1678957" cy="6165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51954</xdr:colOff>
      <xdr:row>786</xdr:row>
      <xdr:rowOff>34637</xdr:rowOff>
    </xdr:from>
    <xdr:to>
      <xdr:col>0</xdr:col>
      <xdr:colOff>6926</xdr:colOff>
      <xdr:row>786</xdr:row>
      <xdr:rowOff>320964</xdr:rowOff>
    </xdr:to>
    <xdr:pic>
      <xdr:nvPicPr>
        <xdr:cNvPr id="38" name="Picture 1" descr="2c Letterhead_logo">
          <a:extLst>
            <a:ext uri="{FF2B5EF4-FFF2-40B4-BE49-F238E27FC236}">
              <a16:creationId xmlns:a16="http://schemas.microsoft.com/office/drawing/2014/main" id="{88F257A0-4AC4-44A9-96E5-F1DADD587C60}"/>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51954" y="126967168"/>
          <a:ext cx="0" cy="1529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785</xdr:row>
      <xdr:rowOff>42213</xdr:rowOff>
    </xdr:from>
    <xdr:ext cx="1678957" cy="616588"/>
    <xdr:pic>
      <xdr:nvPicPr>
        <xdr:cNvPr id="39" name="Picture 38">
          <a:extLst>
            <a:ext uri="{FF2B5EF4-FFF2-40B4-BE49-F238E27FC236}">
              <a16:creationId xmlns:a16="http://schemas.microsoft.com/office/drawing/2014/main" id="{533F49F1-68A1-4B33-8DE1-4754731335D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126784244"/>
          <a:ext cx="1678957" cy="6165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51954</xdr:colOff>
      <xdr:row>128</xdr:row>
      <xdr:rowOff>34637</xdr:rowOff>
    </xdr:from>
    <xdr:to>
      <xdr:col>0</xdr:col>
      <xdr:colOff>6926</xdr:colOff>
      <xdr:row>128</xdr:row>
      <xdr:rowOff>320964</xdr:rowOff>
    </xdr:to>
    <xdr:pic>
      <xdr:nvPicPr>
        <xdr:cNvPr id="40" name="Picture 1" descr="2c Letterhead_logo">
          <a:extLst>
            <a:ext uri="{FF2B5EF4-FFF2-40B4-BE49-F238E27FC236}">
              <a16:creationId xmlns:a16="http://schemas.microsoft.com/office/drawing/2014/main" id="{2A9FEC2C-B5A1-494F-ABD5-994E9F94AABD}"/>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51954" y="9695708"/>
          <a:ext cx="0" cy="1529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54429</xdr:colOff>
      <xdr:row>127</xdr:row>
      <xdr:rowOff>90714</xdr:rowOff>
    </xdr:from>
    <xdr:ext cx="1678957" cy="613942"/>
    <xdr:pic>
      <xdr:nvPicPr>
        <xdr:cNvPr id="41" name="Picture 40">
          <a:extLst>
            <a:ext uri="{FF2B5EF4-FFF2-40B4-BE49-F238E27FC236}">
              <a16:creationId xmlns:a16="http://schemas.microsoft.com/office/drawing/2014/main" id="{C1243BFB-E62D-4830-A193-104AAD02A5D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429" y="9847035"/>
          <a:ext cx="1678957" cy="61394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84</xdr:row>
      <xdr:rowOff>27218</xdr:rowOff>
    </xdr:from>
    <xdr:ext cx="1678957" cy="613942"/>
    <xdr:pic>
      <xdr:nvPicPr>
        <xdr:cNvPr id="3" name="Picture 2">
          <a:extLst>
            <a:ext uri="{FF2B5EF4-FFF2-40B4-BE49-F238E27FC236}">
              <a16:creationId xmlns:a16="http://schemas.microsoft.com/office/drawing/2014/main" id="{F2694BF7-0BA8-49EB-B841-1AA7D37A88D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27218"/>
          <a:ext cx="1678957" cy="61394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51954</xdr:colOff>
      <xdr:row>85</xdr:row>
      <xdr:rowOff>34637</xdr:rowOff>
    </xdr:from>
    <xdr:to>
      <xdr:col>0</xdr:col>
      <xdr:colOff>6926</xdr:colOff>
      <xdr:row>85</xdr:row>
      <xdr:rowOff>320964</xdr:rowOff>
    </xdr:to>
    <xdr:pic>
      <xdr:nvPicPr>
        <xdr:cNvPr id="12" name="Picture 1" descr="2c Letterhead_logo">
          <a:extLst>
            <a:ext uri="{FF2B5EF4-FFF2-40B4-BE49-F238E27FC236}">
              <a16:creationId xmlns:a16="http://schemas.microsoft.com/office/drawing/2014/main" id="{900AD8A6-F980-4A1E-AFBF-F8883A8A5B5C}"/>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51954" y="10684494"/>
          <a:ext cx="0" cy="1847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42</xdr:row>
      <xdr:rowOff>27218</xdr:rowOff>
    </xdr:from>
    <xdr:ext cx="1678957" cy="613942"/>
    <xdr:pic>
      <xdr:nvPicPr>
        <xdr:cNvPr id="20" name="Picture 19">
          <a:extLst>
            <a:ext uri="{FF2B5EF4-FFF2-40B4-BE49-F238E27FC236}">
              <a16:creationId xmlns:a16="http://schemas.microsoft.com/office/drawing/2014/main" id="{6E0E7287-D5A9-40D5-BE25-DFE759E6C4C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9837968"/>
          <a:ext cx="1678957" cy="61394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51954</xdr:colOff>
      <xdr:row>43</xdr:row>
      <xdr:rowOff>34637</xdr:rowOff>
    </xdr:from>
    <xdr:to>
      <xdr:col>0</xdr:col>
      <xdr:colOff>6926</xdr:colOff>
      <xdr:row>43</xdr:row>
      <xdr:rowOff>320964</xdr:rowOff>
    </xdr:to>
    <xdr:pic>
      <xdr:nvPicPr>
        <xdr:cNvPr id="21" name="Picture 1" descr="2c Letterhead_logo">
          <a:extLst>
            <a:ext uri="{FF2B5EF4-FFF2-40B4-BE49-F238E27FC236}">
              <a16:creationId xmlns:a16="http://schemas.microsoft.com/office/drawing/2014/main" id="{D6BF0DDF-6A35-428B-8B45-0D9BE69188A3}"/>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51954" y="10047793"/>
          <a:ext cx="0" cy="1625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0</xdr:row>
      <xdr:rowOff>27218</xdr:rowOff>
    </xdr:from>
    <xdr:ext cx="1678957" cy="613942"/>
    <xdr:pic>
      <xdr:nvPicPr>
        <xdr:cNvPr id="2" name="Picture 1">
          <a:extLst>
            <a:ext uri="{FF2B5EF4-FFF2-40B4-BE49-F238E27FC236}">
              <a16:creationId xmlns:a16="http://schemas.microsoft.com/office/drawing/2014/main" id="{31A03AAD-EF3F-4291-9C42-A60F4A17B66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8929430"/>
          <a:ext cx="1678957" cy="61394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51954</xdr:colOff>
      <xdr:row>1</xdr:row>
      <xdr:rowOff>34637</xdr:rowOff>
    </xdr:from>
    <xdr:to>
      <xdr:col>0</xdr:col>
      <xdr:colOff>6926</xdr:colOff>
      <xdr:row>1</xdr:row>
      <xdr:rowOff>320964</xdr:rowOff>
    </xdr:to>
    <xdr:pic>
      <xdr:nvPicPr>
        <xdr:cNvPr id="6" name="Picture 1" descr="2c Letterhead_logo">
          <a:extLst>
            <a:ext uri="{FF2B5EF4-FFF2-40B4-BE49-F238E27FC236}">
              <a16:creationId xmlns:a16="http://schemas.microsoft.com/office/drawing/2014/main" id="{A5C71059-AD9C-43D3-918A-5CF12DFD4B00}"/>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51954" y="9132233"/>
          <a:ext cx="0" cy="1625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28575</xdr:rowOff>
    </xdr:from>
    <xdr:ext cx="1678957" cy="613942"/>
    <xdr:pic>
      <xdr:nvPicPr>
        <xdr:cNvPr id="2" name="Picture 1">
          <a:extLst>
            <a:ext uri="{FF2B5EF4-FFF2-40B4-BE49-F238E27FC236}">
              <a16:creationId xmlns:a16="http://schemas.microsoft.com/office/drawing/2014/main" id="{0E3E7DA1-6436-43CD-AE9D-F0913B7E1D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575"/>
          <a:ext cx="1678957" cy="61394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122464</xdr:colOff>
      <xdr:row>190</xdr:row>
      <xdr:rowOff>72006</xdr:rowOff>
    </xdr:from>
    <xdr:ext cx="1674131" cy="600075"/>
    <xdr:pic>
      <xdr:nvPicPr>
        <xdr:cNvPr id="7" name="Picture 6">
          <a:extLst>
            <a:ext uri="{FF2B5EF4-FFF2-40B4-BE49-F238E27FC236}">
              <a16:creationId xmlns:a16="http://schemas.microsoft.com/office/drawing/2014/main" id="{5F64CEAB-27F5-45FB-A686-13ABE29868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464" y="19761542"/>
          <a:ext cx="1674131" cy="6000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144009</xdr:colOff>
      <xdr:row>236</xdr:row>
      <xdr:rowOff>22679</xdr:rowOff>
    </xdr:from>
    <xdr:ext cx="1674131" cy="600075"/>
    <xdr:pic>
      <xdr:nvPicPr>
        <xdr:cNvPr id="3" name="Picture 2">
          <a:extLst>
            <a:ext uri="{FF2B5EF4-FFF2-40B4-BE49-F238E27FC236}">
              <a16:creationId xmlns:a16="http://schemas.microsoft.com/office/drawing/2014/main" id="{1B500A9B-9950-46FD-9AF3-3D92121F5D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09" y="29781500"/>
          <a:ext cx="1674131" cy="6000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117362</xdr:colOff>
      <xdr:row>282</xdr:row>
      <xdr:rowOff>57830</xdr:rowOff>
    </xdr:from>
    <xdr:ext cx="1674131" cy="600075"/>
    <xdr:pic>
      <xdr:nvPicPr>
        <xdr:cNvPr id="4" name="Picture 3">
          <a:extLst>
            <a:ext uri="{FF2B5EF4-FFF2-40B4-BE49-F238E27FC236}">
              <a16:creationId xmlns:a16="http://schemas.microsoft.com/office/drawing/2014/main" id="{000B11F4-2DD3-4F90-8C57-B74F8137C4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362" y="39804294"/>
          <a:ext cx="1674131" cy="6000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113960</xdr:colOff>
      <xdr:row>328</xdr:row>
      <xdr:rowOff>57830</xdr:rowOff>
    </xdr:from>
    <xdr:ext cx="1674131" cy="600075"/>
    <xdr:pic>
      <xdr:nvPicPr>
        <xdr:cNvPr id="5" name="Picture 4">
          <a:extLst>
            <a:ext uri="{FF2B5EF4-FFF2-40B4-BE49-F238E27FC236}">
              <a16:creationId xmlns:a16="http://schemas.microsoft.com/office/drawing/2014/main" id="{E2F18397-E49B-457C-92B1-2554DCAA57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960" y="49846366"/>
          <a:ext cx="1674131" cy="6000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81643</xdr:colOff>
      <xdr:row>374</xdr:row>
      <xdr:rowOff>17008</xdr:rowOff>
    </xdr:from>
    <xdr:ext cx="1674131" cy="600075"/>
    <xdr:pic>
      <xdr:nvPicPr>
        <xdr:cNvPr id="6" name="Picture 5">
          <a:extLst>
            <a:ext uri="{FF2B5EF4-FFF2-40B4-BE49-F238E27FC236}">
              <a16:creationId xmlns:a16="http://schemas.microsoft.com/office/drawing/2014/main" id="{6CE95B69-A1BF-4451-A372-0F2EF71243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43" y="59806794"/>
          <a:ext cx="1674131" cy="6000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104322</xdr:colOff>
      <xdr:row>420</xdr:row>
      <xdr:rowOff>83910</xdr:rowOff>
    </xdr:from>
    <xdr:ext cx="1674131" cy="600075"/>
    <xdr:pic>
      <xdr:nvPicPr>
        <xdr:cNvPr id="8" name="Picture 7">
          <a:extLst>
            <a:ext uri="{FF2B5EF4-FFF2-40B4-BE49-F238E27FC236}">
              <a16:creationId xmlns:a16="http://schemas.microsoft.com/office/drawing/2014/main" id="{4A9ADB70-CE96-4F38-984A-CFA0892C9F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322" y="69874946"/>
          <a:ext cx="1674131" cy="6000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466</xdr:row>
      <xdr:rowOff>97518</xdr:rowOff>
    </xdr:from>
    <xdr:ext cx="1674131" cy="600075"/>
    <xdr:pic>
      <xdr:nvPicPr>
        <xdr:cNvPr id="10" name="Picture 9">
          <a:extLst>
            <a:ext uri="{FF2B5EF4-FFF2-40B4-BE49-F238E27FC236}">
              <a16:creationId xmlns:a16="http://schemas.microsoft.com/office/drawing/2014/main" id="{B6C09188-94E6-4300-BEF7-BF1C0C8CA8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0066697"/>
          <a:ext cx="1674131" cy="6000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95250</xdr:colOff>
      <xdr:row>512</xdr:row>
      <xdr:rowOff>45924</xdr:rowOff>
    </xdr:from>
    <xdr:ext cx="1674131" cy="600075"/>
    <xdr:pic>
      <xdr:nvPicPr>
        <xdr:cNvPr id="11" name="Picture 10">
          <a:extLst>
            <a:ext uri="{FF2B5EF4-FFF2-40B4-BE49-F238E27FC236}">
              <a16:creationId xmlns:a16="http://schemas.microsoft.com/office/drawing/2014/main" id="{C07A61B4-1BC7-4605-953B-E32396EA11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90097995"/>
          <a:ext cx="1674131" cy="6000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7371</xdr:colOff>
      <xdr:row>665</xdr:row>
      <xdr:rowOff>14172</xdr:rowOff>
    </xdr:from>
    <xdr:ext cx="1674131" cy="600075"/>
    <xdr:pic>
      <xdr:nvPicPr>
        <xdr:cNvPr id="14" name="Picture 13">
          <a:extLst>
            <a:ext uri="{FF2B5EF4-FFF2-40B4-BE49-F238E27FC236}">
              <a16:creationId xmlns:a16="http://schemas.microsoft.com/office/drawing/2014/main" id="{632F616A-3185-4A07-99FA-9E6FDE8FBE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71" y="123444565"/>
          <a:ext cx="1674131" cy="6000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18143</xdr:colOff>
      <xdr:row>718</xdr:row>
      <xdr:rowOff>69737</xdr:rowOff>
    </xdr:from>
    <xdr:ext cx="1674131" cy="600075"/>
    <xdr:pic>
      <xdr:nvPicPr>
        <xdr:cNvPr id="15" name="Picture 14">
          <a:extLst>
            <a:ext uri="{FF2B5EF4-FFF2-40B4-BE49-F238E27FC236}">
              <a16:creationId xmlns:a16="http://schemas.microsoft.com/office/drawing/2014/main" id="{2A12329D-2FE8-4469-AE6C-F0E393E4DC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3" y="134930130"/>
          <a:ext cx="1674131" cy="6000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20978</xdr:colOff>
      <xdr:row>771</xdr:row>
      <xdr:rowOff>34018</xdr:rowOff>
    </xdr:from>
    <xdr:ext cx="1674131" cy="600075"/>
    <xdr:pic>
      <xdr:nvPicPr>
        <xdr:cNvPr id="16" name="Picture 15">
          <a:extLst>
            <a:ext uri="{FF2B5EF4-FFF2-40B4-BE49-F238E27FC236}">
              <a16:creationId xmlns:a16="http://schemas.microsoft.com/office/drawing/2014/main" id="{F2D2413A-FC6F-4935-9687-AA25343E54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78" y="146474089"/>
          <a:ext cx="1674131" cy="6000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11906</xdr:colOff>
      <xdr:row>824</xdr:row>
      <xdr:rowOff>74839</xdr:rowOff>
    </xdr:from>
    <xdr:ext cx="1674131" cy="600075"/>
    <xdr:pic>
      <xdr:nvPicPr>
        <xdr:cNvPr id="17" name="Picture 16">
          <a:extLst>
            <a:ext uri="{FF2B5EF4-FFF2-40B4-BE49-F238E27FC236}">
              <a16:creationId xmlns:a16="http://schemas.microsoft.com/office/drawing/2014/main" id="{B77C51DF-ED35-4DA6-9A03-D1CF301EA6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 y="158026553"/>
          <a:ext cx="1674131" cy="6000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9071</xdr:colOff>
      <xdr:row>877</xdr:row>
      <xdr:rowOff>66903</xdr:rowOff>
    </xdr:from>
    <xdr:ext cx="1674131" cy="600075"/>
    <xdr:pic>
      <xdr:nvPicPr>
        <xdr:cNvPr id="18" name="Picture 17">
          <a:extLst>
            <a:ext uri="{FF2B5EF4-FFF2-40B4-BE49-F238E27FC236}">
              <a16:creationId xmlns:a16="http://schemas.microsoft.com/office/drawing/2014/main" id="{54A4A52F-B8BE-4709-BFEC-41EC58B32F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1" y="169543867"/>
          <a:ext cx="1674131" cy="6000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154214</xdr:colOff>
      <xdr:row>144</xdr:row>
      <xdr:rowOff>108857</xdr:rowOff>
    </xdr:from>
    <xdr:ext cx="1674131" cy="600075"/>
    <xdr:pic>
      <xdr:nvPicPr>
        <xdr:cNvPr id="19" name="Picture 18">
          <a:extLst>
            <a:ext uri="{FF2B5EF4-FFF2-40B4-BE49-F238E27FC236}">
              <a16:creationId xmlns:a16="http://schemas.microsoft.com/office/drawing/2014/main" id="{4B2F946B-E683-4B6B-87C3-3078B5E1A2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214" y="9674678"/>
          <a:ext cx="1674131" cy="6000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68035</xdr:colOff>
      <xdr:row>96</xdr:row>
      <xdr:rowOff>113391</xdr:rowOff>
    </xdr:from>
    <xdr:ext cx="1674131" cy="600075"/>
    <xdr:pic>
      <xdr:nvPicPr>
        <xdr:cNvPr id="9" name="Picture 8">
          <a:extLst>
            <a:ext uri="{FF2B5EF4-FFF2-40B4-BE49-F238E27FC236}">
              <a16:creationId xmlns:a16="http://schemas.microsoft.com/office/drawing/2014/main" id="{4B79A34F-9804-416E-BF09-D627E4CA3D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35" y="303891"/>
          <a:ext cx="1674131" cy="6000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95250</xdr:colOff>
      <xdr:row>559</xdr:row>
      <xdr:rowOff>68036</xdr:rowOff>
    </xdr:from>
    <xdr:ext cx="1674131" cy="600075"/>
    <xdr:pic>
      <xdr:nvPicPr>
        <xdr:cNvPr id="2" name="Picture 1">
          <a:extLst>
            <a:ext uri="{FF2B5EF4-FFF2-40B4-BE49-F238E27FC236}">
              <a16:creationId xmlns:a16="http://schemas.microsoft.com/office/drawing/2014/main" id="{E57746D5-9C44-4D31-A6FD-947E5A338E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100352679"/>
          <a:ext cx="1674131" cy="6000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27214</xdr:colOff>
      <xdr:row>610</xdr:row>
      <xdr:rowOff>68036</xdr:rowOff>
    </xdr:from>
    <xdr:ext cx="1674131" cy="600075"/>
    <xdr:pic>
      <xdr:nvPicPr>
        <xdr:cNvPr id="12" name="Picture 11">
          <a:extLst>
            <a:ext uri="{FF2B5EF4-FFF2-40B4-BE49-F238E27FC236}">
              <a16:creationId xmlns:a16="http://schemas.microsoft.com/office/drawing/2014/main" id="{8C88BC97-61FD-49F8-BA74-37CE962C35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214" y="111605786"/>
          <a:ext cx="1674131" cy="6000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68035</xdr:colOff>
      <xdr:row>48</xdr:row>
      <xdr:rowOff>113391</xdr:rowOff>
    </xdr:from>
    <xdr:ext cx="1674131" cy="600075"/>
    <xdr:pic>
      <xdr:nvPicPr>
        <xdr:cNvPr id="13" name="Picture 12">
          <a:extLst>
            <a:ext uri="{FF2B5EF4-FFF2-40B4-BE49-F238E27FC236}">
              <a16:creationId xmlns:a16="http://schemas.microsoft.com/office/drawing/2014/main" id="{C733D57E-BFEC-43B2-B475-67B44DFC24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35" y="9488712"/>
          <a:ext cx="1674131" cy="6000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130969</xdr:colOff>
      <xdr:row>0</xdr:row>
      <xdr:rowOff>166688</xdr:rowOff>
    </xdr:from>
    <xdr:ext cx="1674131" cy="600075"/>
    <xdr:pic>
      <xdr:nvPicPr>
        <xdr:cNvPr id="20" name="Picture 19">
          <a:extLst>
            <a:ext uri="{FF2B5EF4-FFF2-40B4-BE49-F238E27FC236}">
              <a16:creationId xmlns:a16="http://schemas.microsoft.com/office/drawing/2014/main" id="{86363E75-2440-49F4-81BA-7EFB8AB14C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969" y="166688"/>
          <a:ext cx="1674131" cy="6000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41</xdr:row>
      <xdr:rowOff>124356</xdr:rowOff>
    </xdr:from>
    <xdr:to>
      <xdr:col>0</xdr:col>
      <xdr:colOff>1674131</xdr:colOff>
      <xdr:row>45</xdr:row>
      <xdr:rowOff>1660</xdr:rowOff>
    </xdr:to>
    <xdr:pic>
      <xdr:nvPicPr>
        <xdr:cNvPr id="4" name="Picture 3">
          <a:extLst>
            <a:ext uri="{FF2B5EF4-FFF2-40B4-BE49-F238E27FC236}">
              <a16:creationId xmlns:a16="http://schemas.microsoft.com/office/drawing/2014/main" id="{5D7827BA-03AD-44D9-9012-6206C4B040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749273"/>
          <a:ext cx="1674131" cy="6436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91</xdr:row>
      <xdr:rowOff>7938</xdr:rowOff>
    </xdr:from>
    <xdr:ext cx="1674131" cy="623206"/>
    <xdr:pic>
      <xdr:nvPicPr>
        <xdr:cNvPr id="3" name="Picture 2">
          <a:extLst>
            <a:ext uri="{FF2B5EF4-FFF2-40B4-BE49-F238E27FC236}">
              <a16:creationId xmlns:a16="http://schemas.microsoft.com/office/drawing/2014/main" id="{07EEDA08-3B5E-4F28-823C-7F922D5A43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938"/>
          <a:ext cx="1674131" cy="62320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139</xdr:row>
      <xdr:rowOff>7938</xdr:rowOff>
    </xdr:from>
    <xdr:ext cx="1674131" cy="623206"/>
    <xdr:pic>
      <xdr:nvPicPr>
        <xdr:cNvPr id="5" name="Picture 4">
          <a:extLst>
            <a:ext uri="{FF2B5EF4-FFF2-40B4-BE49-F238E27FC236}">
              <a16:creationId xmlns:a16="http://schemas.microsoft.com/office/drawing/2014/main" id="{5028C02D-E005-4DA2-B9E1-7BA34D44FE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425907"/>
          <a:ext cx="1674131" cy="62320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31751</xdr:rowOff>
    </xdr:from>
    <xdr:ext cx="1674131" cy="610051"/>
    <xdr:pic>
      <xdr:nvPicPr>
        <xdr:cNvPr id="6" name="Picture 5">
          <a:extLst>
            <a:ext uri="{FF2B5EF4-FFF2-40B4-BE49-F238E27FC236}">
              <a16:creationId xmlns:a16="http://schemas.microsoft.com/office/drawing/2014/main" id="{9760A6D4-E024-4952-938D-F6FC2EE01C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751"/>
          <a:ext cx="1674131" cy="61005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679864" cy="604150"/>
    <xdr:pic>
      <xdr:nvPicPr>
        <xdr:cNvPr id="2" name="Picture 1">
          <a:extLst>
            <a:ext uri="{FF2B5EF4-FFF2-40B4-BE49-F238E27FC236}">
              <a16:creationId xmlns:a16="http://schemas.microsoft.com/office/drawing/2014/main" id="{EEF66AF3-8101-4C95-A639-85AA52D77F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79864" cy="6041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83343</xdr:colOff>
      <xdr:row>46</xdr:row>
      <xdr:rowOff>23813</xdr:rowOff>
    </xdr:from>
    <xdr:ext cx="1679864" cy="604150"/>
    <xdr:pic>
      <xdr:nvPicPr>
        <xdr:cNvPr id="3" name="Picture 2">
          <a:extLst>
            <a:ext uri="{FF2B5EF4-FFF2-40B4-BE49-F238E27FC236}">
              <a16:creationId xmlns:a16="http://schemas.microsoft.com/office/drawing/2014/main" id="{80096A8F-BE6A-4886-9C91-78BF11703F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343" y="8822532"/>
          <a:ext cx="1679864" cy="6041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90</xdr:row>
      <xdr:rowOff>0</xdr:rowOff>
    </xdr:from>
    <xdr:ext cx="1679864" cy="604150"/>
    <xdr:pic>
      <xdr:nvPicPr>
        <xdr:cNvPr id="5" name="Picture 4">
          <a:extLst>
            <a:ext uri="{FF2B5EF4-FFF2-40B4-BE49-F238E27FC236}">
              <a16:creationId xmlns:a16="http://schemas.microsoft.com/office/drawing/2014/main" id="{80CA22E1-D6C7-452D-85BE-03801509EE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79864" cy="6041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182</xdr:row>
      <xdr:rowOff>0</xdr:rowOff>
    </xdr:from>
    <xdr:ext cx="1679864" cy="604150"/>
    <xdr:pic>
      <xdr:nvPicPr>
        <xdr:cNvPr id="4" name="Picture 3">
          <a:extLst>
            <a:ext uri="{FF2B5EF4-FFF2-40B4-BE49-F238E27FC236}">
              <a16:creationId xmlns:a16="http://schemas.microsoft.com/office/drawing/2014/main" id="{70D8AC6B-8B3F-4954-B86D-DF4E4B2B42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612725"/>
          <a:ext cx="1679864" cy="6041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221</xdr:row>
      <xdr:rowOff>0</xdr:rowOff>
    </xdr:from>
    <xdr:ext cx="1679864" cy="604150"/>
    <xdr:pic>
      <xdr:nvPicPr>
        <xdr:cNvPr id="6" name="Picture 5">
          <a:extLst>
            <a:ext uri="{FF2B5EF4-FFF2-40B4-BE49-F238E27FC236}">
              <a16:creationId xmlns:a16="http://schemas.microsoft.com/office/drawing/2014/main" id="{71848D85-CD81-4793-81DC-1D8DC2473E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442275"/>
          <a:ext cx="1679864" cy="6041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136</xdr:row>
      <xdr:rowOff>0</xdr:rowOff>
    </xdr:from>
    <xdr:ext cx="1679864" cy="604150"/>
    <xdr:pic>
      <xdr:nvPicPr>
        <xdr:cNvPr id="9" name="Picture 8">
          <a:extLst>
            <a:ext uri="{FF2B5EF4-FFF2-40B4-BE49-F238E27FC236}">
              <a16:creationId xmlns:a16="http://schemas.microsoft.com/office/drawing/2014/main" id="{EC34F504-253D-4DF0-AE0B-64FB44356F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079325"/>
          <a:ext cx="1679864" cy="6041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327548</xdr:colOff>
      <xdr:row>1</xdr:row>
      <xdr:rowOff>98155</xdr:rowOff>
    </xdr:to>
    <xdr:pic>
      <xdr:nvPicPr>
        <xdr:cNvPr id="2" name="Picture 1">
          <a:extLst>
            <a:ext uri="{FF2B5EF4-FFF2-40B4-BE49-F238E27FC236}">
              <a16:creationId xmlns:a16="http://schemas.microsoft.com/office/drawing/2014/main" id="{D7D056E1-F3C8-4E84-9718-4A34FD5A97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02809" cy="5705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53</xdr:row>
      <xdr:rowOff>47624</xdr:rowOff>
    </xdr:from>
    <xdr:ext cx="1602809" cy="584200"/>
    <xdr:pic>
      <xdr:nvPicPr>
        <xdr:cNvPr id="3" name="Picture 2">
          <a:extLst>
            <a:ext uri="{FF2B5EF4-FFF2-40B4-BE49-F238E27FC236}">
              <a16:creationId xmlns:a16="http://schemas.microsoft.com/office/drawing/2014/main" id="{A02A5489-11AE-4FFC-A150-D5CEF4C7BF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32280"/>
          <a:ext cx="1602809" cy="5842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106</xdr:row>
      <xdr:rowOff>47624</xdr:rowOff>
    </xdr:from>
    <xdr:ext cx="1602809" cy="584200"/>
    <xdr:pic>
      <xdr:nvPicPr>
        <xdr:cNvPr id="4" name="Picture 3">
          <a:extLst>
            <a:ext uri="{FF2B5EF4-FFF2-40B4-BE49-F238E27FC236}">
              <a16:creationId xmlns:a16="http://schemas.microsoft.com/office/drawing/2014/main" id="{EAD3132A-D1E6-481E-93B7-53902DAA66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32280"/>
          <a:ext cx="1602809" cy="5842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160</xdr:row>
      <xdr:rowOff>0</xdr:rowOff>
    </xdr:from>
    <xdr:ext cx="1602809" cy="584200"/>
    <xdr:pic>
      <xdr:nvPicPr>
        <xdr:cNvPr id="6" name="Picture 5">
          <a:extLst>
            <a:ext uri="{FF2B5EF4-FFF2-40B4-BE49-F238E27FC236}">
              <a16:creationId xmlns:a16="http://schemas.microsoft.com/office/drawing/2014/main" id="{1284F008-F01B-44D9-BC15-7DBC440912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02809" cy="5842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213</xdr:row>
      <xdr:rowOff>0</xdr:rowOff>
    </xdr:from>
    <xdr:ext cx="1602809" cy="584200"/>
    <xdr:pic>
      <xdr:nvPicPr>
        <xdr:cNvPr id="7" name="Picture 6">
          <a:extLst>
            <a:ext uri="{FF2B5EF4-FFF2-40B4-BE49-F238E27FC236}">
              <a16:creationId xmlns:a16="http://schemas.microsoft.com/office/drawing/2014/main" id="{5D0E8A59-237E-4FC9-A1C8-C34DDEC02B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02809" cy="5842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267</xdr:row>
      <xdr:rowOff>0</xdr:rowOff>
    </xdr:from>
    <xdr:ext cx="1602809" cy="584200"/>
    <xdr:pic>
      <xdr:nvPicPr>
        <xdr:cNvPr id="8" name="Picture 7">
          <a:extLst>
            <a:ext uri="{FF2B5EF4-FFF2-40B4-BE49-F238E27FC236}">
              <a16:creationId xmlns:a16="http://schemas.microsoft.com/office/drawing/2014/main" id="{3260638A-3055-49EE-9867-31C403F876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02809" cy="5842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320</xdr:row>
      <xdr:rowOff>0</xdr:rowOff>
    </xdr:from>
    <xdr:ext cx="1602809" cy="584200"/>
    <xdr:pic>
      <xdr:nvPicPr>
        <xdr:cNvPr id="9" name="Picture 8">
          <a:extLst>
            <a:ext uri="{FF2B5EF4-FFF2-40B4-BE49-F238E27FC236}">
              <a16:creationId xmlns:a16="http://schemas.microsoft.com/office/drawing/2014/main" id="{7C8CFA79-7E14-4F92-8FF5-96A248C710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02809" cy="5842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375</xdr:row>
      <xdr:rowOff>0</xdr:rowOff>
    </xdr:from>
    <xdr:ext cx="1602809" cy="584200"/>
    <xdr:pic>
      <xdr:nvPicPr>
        <xdr:cNvPr id="10" name="Picture 9">
          <a:extLst>
            <a:ext uri="{FF2B5EF4-FFF2-40B4-BE49-F238E27FC236}">
              <a16:creationId xmlns:a16="http://schemas.microsoft.com/office/drawing/2014/main" id="{6F06227E-517C-49D1-BE7A-B28EBF5136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02809" cy="5842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428</xdr:row>
      <xdr:rowOff>0</xdr:rowOff>
    </xdr:from>
    <xdr:ext cx="1602809" cy="584200"/>
    <xdr:pic>
      <xdr:nvPicPr>
        <xdr:cNvPr id="11" name="Picture 10">
          <a:extLst>
            <a:ext uri="{FF2B5EF4-FFF2-40B4-BE49-F238E27FC236}">
              <a16:creationId xmlns:a16="http://schemas.microsoft.com/office/drawing/2014/main" id="{7CDDA92E-421B-431A-A42B-91BD6A967C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02809" cy="5842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481</xdr:row>
      <xdr:rowOff>0</xdr:rowOff>
    </xdr:from>
    <xdr:ext cx="1602809" cy="584200"/>
    <xdr:pic>
      <xdr:nvPicPr>
        <xdr:cNvPr id="12" name="Picture 11">
          <a:extLst>
            <a:ext uri="{FF2B5EF4-FFF2-40B4-BE49-F238E27FC236}">
              <a16:creationId xmlns:a16="http://schemas.microsoft.com/office/drawing/2014/main" id="{2EAF1BB7-C22C-4E86-8DE8-993B0FC173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02809" cy="5842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534</xdr:row>
      <xdr:rowOff>0</xdr:rowOff>
    </xdr:from>
    <xdr:ext cx="1602809" cy="584200"/>
    <xdr:pic>
      <xdr:nvPicPr>
        <xdr:cNvPr id="13" name="Picture 12">
          <a:extLst>
            <a:ext uri="{FF2B5EF4-FFF2-40B4-BE49-F238E27FC236}">
              <a16:creationId xmlns:a16="http://schemas.microsoft.com/office/drawing/2014/main" id="{C3AC2F96-C5E4-4989-B0FB-DF553DBEB4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02809" cy="5842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588</xdr:row>
      <xdr:rowOff>0</xdr:rowOff>
    </xdr:from>
    <xdr:ext cx="1602809" cy="584200"/>
    <xdr:pic>
      <xdr:nvPicPr>
        <xdr:cNvPr id="14" name="Picture 13">
          <a:extLst>
            <a:ext uri="{FF2B5EF4-FFF2-40B4-BE49-F238E27FC236}">
              <a16:creationId xmlns:a16="http://schemas.microsoft.com/office/drawing/2014/main" id="{B05A3495-EE44-4AEE-8084-20E6A21968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02809" cy="5842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640</xdr:row>
      <xdr:rowOff>0</xdr:rowOff>
    </xdr:from>
    <xdr:ext cx="1602809" cy="584200"/>
    <xdr:pic>
      <xdr:nvPicPr>
        <xdr:cNvPr id="15" name="Picture 14">
          <a:extLst>
            <a:ext uri="{FF2B5EF4-FFF2-40B4-BE49-F238E27FC236}">
              <a16:creationId xmlns:a16="http://schemas.microsoft.com/office/drawing/2014/main" id="{20FDAD56-4E24-4248-89AB-1AFA09676A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02809" cy="5842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693</xdr:row>
      <xdr:rowOff>0</xdr:rowOff>
    </xdr:from>
    <xdr:ext cx="1602809" cy="584200"/>
    <xdr:pic>
      <xdr:nvPicPr>
        <xdr:cNvPr id="16" name="Picture 15">
          <a:extLst>
            <a:ext uri="{FF2B5EF4-FFF2-40B4-BE49-F238E27FC236}">
              <a16:creationId xmlns:a16="http://schemas.microsoft.com/office/drawing/2014/main" id="{4EC1906B-C0DC-4B8A-976B-8C474504D3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02809" cy="5842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748</xdr:row>
      <xdr:rowOff>0</xdr:rowOff>
    </xdr:from>
    <xdr:ext cx="1602809" cy="584200"/>
    <xdr:pic>
      <xdr:nvPicPr>
        <xdr:cNvPr id="17" name="Picture 16">
          <a:extLst>
            <a:ext uri="{FF2B5EF4-FFF2-40B4-BE49-F238E27FC236}">
              <a16:creationId xmlns:a16="http://schemas.microsoft.com/office/drawing/2014/main" id="{1E13A6C7-65E1-4BAF-8371-7A5DA4AB1B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02809" cy="5842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801</xdr:row>
      <xdr:rowOff>0</xdr:rowOff>
    </xdr:from>
    <xdr:ext cx="1602809" cy="584200"/>
    <xdr:pic>
      <xdr:nvPicPr>
        <xdr:cNvPr id="18" name="Picture 17">
          <a:extLst>
            <a:ext uri="{FF2B5EF4-FFF2-40B4-BE49-F238E27FC236}">
              <a16:creationId xmlns:a16="http://schemas.microsoft.com/office/drawing/2014/main" id="{7008F932-6E57-447D-AE11-3638CC5867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02809" cy="5842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854</xdr:row>
      <xdr:rowOff>0</xdr:rowOff>
    </xdr:from>
    <xdr:ext cx="1602809" cy="584200"/>
    <xdr:pic>
      <xdr:nvPicPr>
        <xdr:cNvPr id="19" name="Picture 18">
          <a:extLst>
            <a:ext uri="{FF2B5EF4-FFF2-40B4-BE49-F238E27FC236}">
              <a16:creationId xmlns:a16="http://schemas.microsoft.com/office/drawing/2014/main" id="{214400CA-C976-45CD-8BB3-74113630CC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02809" cy="5842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908</xdr:row>
      <xdr:rowOff>0</xdr:rowOff>
    </xdr:from>
    <xdr:ext cx="1602809" cy="584200"/>
    <xdr:pic>
      <xdr:nvPicPr>
        <xdr:cNvPr id="20" name="Picture 19">
          <a:extLst>
            <a:ext uri="{FF2B5EF4-FFF2-40B4-BE49-F238E27FC236}">
              <a16:creationId xmlns:a16="http://schemas.microsoft.com/office/drawing/2014/main" id="{7A89E14B-B0B2-4BEB-8454-21E23B62C0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02809" cy="5842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961</xdr:row>
      <xdr:rowOff>0</xdr:rowOff>
    </xdr:from>
    <xdr:ext cx="1602809" cy="584200"/>
    <xdr:pic>
      <xdr:nvPicPr>
        <xdr:cNvPr id="21" name="Picture 20">
          <a:extLst>
            <a:ext uri="{FF2B5EF4-FFF2-40B4-BE49-F238E27FC236}">
              <a16:creationId xmlns:a16="http://schemas.microsoft.com/office/drawing/2014/main" id="{12927566-CFFE-42BA-B9CF-412D45905B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02809" cy="5842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1013</xdr:row>
      <xdr:rowOff>0</xdr:rowOff>
    </xdr:from>
    <xdr:ext cx="1602809" cy="584200"/>
    <xdr:pic>
      <xdr:nvPicPr>
        <xdr:cNvPr id="22" name="Picture 21">
          <a:extLst>
            <a:ext uri="{FF2B5EF4-FFF2-40B4-BE49-F238E27FC236}">
              <a16:creationId xmlns:a16="http://schemas.microsoft.com/office/drawing/2014/main" id="{89BD78C4-929E-43A3-ADB8-9C0C590E56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02809" cy="5842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1066</xdr:row>
      <xdr:rowOff>0</xdr:rowOff>
    </xdr:from>
    <xdr:ext cx="1602809" cy="584200"/>
    <xdr:pic>
      <xdr:nvPicPr>
        <xdr:cNvPr id="23" name="Picture 22">
          <a:extLst>
            <a:ext uri="{FF2B5EF4-FFF2-40B4-BE49-F238E27FC236}">
              <a16:creationId xmlns:a16="http://schemas.microsoft.com/office/drawing/2014/main" id="{52960B6D-9D92-447B-80F1-352451BFA5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02809" cy="5842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1120</xdr:row>
      <xdr:rowOff>0</xdr:rowOff>
    </xdr:from>
    <xdr:ext cx="1602809" cy="584200"/>
    <xdr:pic>
      <xdr:nvPicPr>
        <xdr:cNvPr id="24" name="Picture 23">
          <a:extLst>
            <a:ext uri="{FF2B5EF4-FFF2-40B4-BE49-F238E27FC236}">
              <a16:creationId xmlns:a16="http://schemas.microsoft.com/office/drawing/2014/main" id="{4A8B4DC7-1301-4BAB-AD74-03B2CE5B08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02809" cy="5842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1174</xdr:row>
      <xdr:rowOff>0</xdr:rowOff>
    </xdr:from>
    <xdr:ext cx="1602809" cy="584200"/>
    <xdr:pic>
      <xdr:nvPicPr>
        <xdr:cNvPr id="25" name="Picture 24">
          <a:extLst>
            <a:ext uri="{FF2B5EF4-FFF2-40B4-BE49-F238E27FC236}">
              <a16:creationId xmlns:a16="http://schemas.microsoft.com/office/drawing/2014/main" id="{8FA23074-1006-479B-A54E-D2BC0F41B4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02809" cy="5842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1228</xdr:row>
      <xdr:rowOff>0</xdr:rowOff>
    </xdr:from>
    <xdr:ext cx="1602809" cy="584200"/>
    <xdr:pic>
      <xdr:nvPicPr>
        <xdr:cNvPr id="26" name="Picture 25">
          <a:extLst>
            <a:ext uri="{FF2B5EF4-FFF2-40B4-BE49-F238E27FC236}">
              <a16:creationId xmlns:a16="http://schemas.microsoft.com/office/drawing/2014/main" id="{C8FFEC7A-E954-44E1-94E7-72556ACC53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02809" cy="5842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1281</xdr:row>
      <xdr:rowOff>0</xdr:rowOff>
    </xdr:from>
    <xdr:ext cx="1602809" cy="584200"/>
    <xdr:pic>
      <xdr:nvPicPr>
        <xdr:cNvPr id="27" name="Picture 26">
          <a:extLst>
            <a:ext uri="{FF2B5EF4-FFF2-40B4-BE49-F238E27FC236}">
              <a16:creationId xmlns:a16="http://schemas.microsoft.com/office/drawing/2014/main" id="{EE33D07D-2F58-4EB0-BF2F-40782EAEAE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02809" cy="5842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1334</xdr:row>
      <xdr:rowOff>0</xdr:rowOff>
    </xdr:from>
    <xdr:ext cx="1602809" cy="584200"/>
    <xdr:pic>
      <xdr:nvPicPr>
        <xdr:cNvPr id="28" name="Picture 27">
          <a:extLst>
            <a:ext uri="{FF2B5EF4-FFF2-40B4-BE49-F238E27FC236}">
              <a16:creationId xmlns:a16="http://schemas.microsoft.com/office/drawing/2014/main" id="{0D9B5695-BC43-4334-994E-E347261B89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02809" cy="5842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1388</xdr:row>
      <xdr:rowOff>0</xdr:rowOff>
    </xdr:from>
    <xdr:ext cx="1602809" cy="584200"/>
    <xdr:pic>
      <xdr:nvPicPr>
        <xdr:cNvPr id="29" name="Picture 28">
          <a:extLst>
            <a:ext uri="{FF2B5EF4-FFF2-40B4-BE49-F238E27FC236}">
              <a16:creationId xmlns:a16="http://schemas.microsoft.com/office/drawing/2014/main" id="{6C5C1285-D9BE-48F3-937B-8B99D70349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02809" cy="5842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1440</xdr:row>
      <xdr:rowOff>0</xdr:rowOff>
    </xdr:from>
    <xdr:ext cx="1602809" cy="584200"/>
    <xdr:pic>
      <xdr:nvPicPr>
        <xdr:cNvPr id="30" name="Picture 29">
          <a:extLst>
            <a:ext uri="{FF2B5EF4-FFF2-40B4-BE49-F238E27FC236}">
              <a16:creationId xmlns:a16="http://schemas.microsoft.com/office/drawing/2014/main" id="{88F188A1-0188-4463-894D-84E93A4D3E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02809" cy="5842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1492</xdr:row>
      <xdr:rowOff>0</xdr:rowOff>
    </xdr:from>
    <xdr:ext cx="1602809" cy="584200"/>
    <xdr:pic>
      <xdr:nvPicPr>
        <xdr:cNvPr id="31" name="Picture 30">
          <a:extLst>
            <a:ext uri="{FF2B5EF4-FFF2-40B4-BE49-F238E27FC236}">
              <a16:creationId xmlns:a16="http://schemas.microsoft.com/office/drawing/2014/main" id="{DE7A338F-4D64-43FF-B5D5-493295F5CD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02809" cy="5842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1547</xdr:row>
      <xdr:rowOff>0</xdr:rowOff>
    </xdr:from>
    <xdr:ext cx="1602809" cy="584200"/>
    <xdr:pic>
      <xdr:nvPicPr>
        <xdr:cNvPr id="32" name="Picture 31">
          <a:extLst>
            <a:ext uri="{FF2B5EF4-FFF2-40B4-BE49-F238E27FC236}">
              <a16:creationId xmlns:a16="http://schemas.microsoft.com/office/drawing/2014/main" id="{367B9B3F-FDB7-45CE-9340-0D4C7CCC5C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02809" cy="5842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1600</xdr:row>
      <xdr:rowOff>0</xdr:rowOff>
    </xdr:from>
    <xdr:ext cx="1602809" cy="584200"/>
    <xdr:pic>
      <xdr:nvPicPr>
        <xdr:cNvPr id="33" name="Picture 32">
          <a:extLst>
            <a:ext uri="{FF2B5EF4-FFF2-40B4-BE49-F238E27FC236}">
              <a16:creationId xmlns:a16="http://schemas.microsoft.com/office/drawing/2014/main" id="{A21E5E9D-E5C1-4398-8CA4-782EDBF68C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02809" cy="5842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1652</xdr:row>
      <xdr:rowOff>0</xdr:rowOff>
    </xdr:from>
    <xdr:ext cx="1602809" cy="584200"/>
    <xdr:pic>
      <xdr:nvPicPr>
        <xdr:cNvPr id="34" name="Picture 33">
          <a:extLst>
            <a:ext uri="{FF2B5EF4-FFF2-40B4-BE49-F238E27FC236}">
              <a16:creationId xmlns:a16="http://schemas.microsoft.com/office/drawing/2014/main" id="{221B1373-0BD5-470C-B41A-1AB25B8FF7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02809" cy="5842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1707</xdr:row>
      <xdr:rowOff>0</xdr:rowOff>
    </xdr:from>
    <xdr:ext cx="1602809" cy="584200"/>
    <xdr:pic>
      <xdr:nvPicPr>
        <xdr:cNvPr id="35" name="Picture 34">
          <a:extLst>
            <a:ext uri="{FF2B5EF4-FFF2-40B4-BE49-F238E27FC236}">
              <a16:creationId xmlns:a16="http://schemas.microsoft.com/office/drawing/2014/main" id="{B4D555BA-65BE-4F66-A135-DE1190A980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02809" cy="5842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1761</xdr:row>
      <xdr:rowOff>0</xdr:rowOff>
    </xdr:from>
    <xdr:ext cx="1602809" cy="584200"/>
    <xdr:pic>
      <xdr:nvPicPr>
        <xdr:cNvPr id="36" name="Picture 35">
          <a:extLst>
            <a:ext uri="{FF2B5EF4-FFF2-40B4-BE49-F238E27FC236}">
              <a16:creationId xmlns:a16="http://schemas.microsoft.com/office/drawing/2014/main" id="{CC9E013B-53E1-4238-8D0E-C9A56EFD26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02809" cy="5842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1813</xdr:row>
      <xdr:rowOff>0</xdr:rowOff>
    </xdr:from>
    <xdr:ext cx="1602809" cy="584200"/>
    <xdr:pic>
      <xdr:nvPicPr>
        <xdr:cNvPr id="37" name="Picture 36">
          <a:extLst>
            <a:ext uri="{FF2B5EF4-FFF2-40B4-BE49-F238E27FC236}">
              <a16:creationId xmlns:a16="http://schemas.microsoft.com/office/drawing/2014/main" id="{269745D9-7AEC-46AD-9AE1-3EFD8596AC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02809" cy="5842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1867</xdr:row>
      <xdr:rowOff>0</xdr:rowOff>
    </xdr:from>
    <xdr:ext cx="1602809" cy="584200"/>
    <xdr:pic>
      <xdr:nvPicPr>
        <xdr:cNvPr id="38" name="Picture 37">
          <a:extLst>
            <a:ext uri="{FF2B5EF4-FFF2-40B4-BE49-F238E27FC236}">
              <a16:creationId xmlns:a16="http://schemas.microsoft.com/office/drawing/2014/main" id="{731467DA-A09D-45DE-ADB4-77D0BC0097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02809" cy="5842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1920</xdr:row>
      <xdr:rowOff>0</xdr:rowOff>
    </xdr:from>
    <xdr:ext cx="1602809" cy="584200"/>
    <xdr:pic>
      <xdr:nvPicPr>
        <xdr:cNvPr id="39" name="Picture 38">
          <a:extLst>
            <a:ext uri="{FF2B5EF4-FFF2-40B4-BE49-F238E27FC236}">
              <a16:creationId xmlns:a16="http://schemas.microsoft.com/office/drawing/2014/main" id="{482B1EEA-C87B-469D-B9EF-52DA62906F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02809" cy="5842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1973</xdr:row>
      <xdr:rowOff>0</xdr:rowOff>
    </xdr:from>
    <xdr:ext cx="1602809" cy="584200"/>
    <xdr:pic>
      <xdr:nvPicPr>
        <xdr:cNvPr id="40" name="Picture 39">
          <a:extLst>
            <a:ext uri="{FF2B5EF4-FFF2-40B4-BE49-F238E27FC236}">
              <a16:creationId xmlns:a16="http://schemas.microsoft.com/office/drawing/2014/main" id="{0F402350-EFF8-4EA0-9DBC-4876FB949F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02809" cy="5842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2027</xdr:row>
      <xdr:rowOff>0</xdr:rowOff>
    </xdr:from>
    <xdr:ext cx="1602809" cy="584200"/>
    <xdr:pic>
      <xdr:nvPicPr>
        <xdr:cNvPr id="41" name="Picture 40">
          <a:extLst>
            <a:ext uri="{FF2B5EF4-FFF2-40B4-BE49-F238E27FC236}">
              <a16:creationId xmlns:a16="http://schemas.microsoft.com/office/drawing/2014/main" id="{26EDFDB4-8301-4013-A4A7-698D82B24B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02809" cy="5842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2080</xdr:row>
      <xdr:rowOff>0</xdr:rowOff>
    </xdr:from>
    <xdr:ext cx="1602809" cy="584200"/>
    <xdr:pic>
      <xdr:nvPicPr>
        <xdr:cNvPr id="42" name="Picture 41">
          <a:extLst>
            <a:ext uri="{FF2B5EF4-FFF2-40B4-BE49-F238E27FC236}">
              <a16:creationId xmlns:a16="http://schemas.microsoft.com/office/drawing/2014/main" id="{66EDE11D-6AD5-4743-90ED-708C858BD1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02809" cy="5842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2135</xdr:row>
      <xdr:rowOff>0</xdr:rowOff>
    </xdr:from>
    <xdr:ext cx="1602809" cy="584200"/>
    <xdr:pic>
      <xdr:nvPicPr>
        <xdr:cNvPr id="43" name="Picture 42">
          <a:extLst>
            <a:ext uri="{FF2B5EF4-FFF2-40B4-BE49-F238E27FC236}">
              <a16:creationId xmlns:a16="http://schemas.microsoft.com/office/drawing/2014/main" id="{B62C9D6F-9586-48B6-AF31-C3AE5C75E1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26815250"/>
          <a:ext cx="1602809" cy="5842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2188</xdr:row>
      <xdr:rowOff>0</xdr:rowOff>
    </xdr:from>
    <xdr:ext cx="1602809" cy="584200"/>
    <xdr:pic>
      <xdr:nvPicPr>
        <xdr:cNvPr id="44" name="Picture 43">
          <a:extLst>
            <a:ext uri="{FF2B5EF4-FFF2-40B4-BE49-F238E27FC236}">
              <a16:creationId xmlns:a16="http://schemas.microsoft.com/office/drawing/2014/main" id="{58746AFE-CF45-4759-BBF0-53BC827152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02809" cy="5842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2241</xdr:row>
      <xdr:rowOff>0</xdr:rowOff>
    </xdr:from>
    <xdr:ext cx="1602809" cy="584200"/>
    <xdr:pic>
      <xdr:nvPicPr>
        <xdr:cNvPr id="45" name="Picture 44">
          <a:extLst>
            <a:ext uri="{FF2B5EF4-FFF2-40B4-BE49-F238E27FC236}">
              <a16:creationId xmlns:a16="http://schemas.microsoft.com/office/drawing/2014/main" id="{8D305026-99C0-427A-9C61-50A1BA8ADF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02809" cy="5842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2294</xdr:row>
      <xdr:rowOff>0</xdr:rowOff>
    </xdr:from>
    <xdr:ext cx="1602809" cy="584200"/>
    <xdr:pic>
      <xdr:nvPicPr>
        <xdr:cNvPr id="46" name="Picture 45">
          <a:extLst>
            <a:ext uri="{FF2B5EF4-FFF2-40B4-BE49-F238E27FC236}">
              <a16:creationId xmlns:a16="http://schemas.microsoft.com/office/drawing/2014/main" id="{0A1E2398-25BB-4655-92BA-A4A9079A4B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02809" cy="5842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40822</xdr:colOff>
      <xdr:row>2347</xdr:row>
      <xdr:rowOff>98651</xdr:rowOff>
    </xdr:from>
    <xdr:ext cx="1602809" cy="584200"/>
    <xdr:pic>
      <xdr:nvPicPr>
        <xdr:cNvPr id="47" name="Picture 46">
          <a:extLst>
            <a:ext uri="{FF2B5EF4-FFF2-40B4-BE49-F238E27FC236}">
              <a16:creationId xmlns:a16="http://schemas.microsoft.com/office/drawing/2014/main" id="{CD7BB23D-FF7C-46A5-B4C8-567762A50F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469409008"/>
          <a:ext cx="1602809" cy="5842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54428</xdr:colOff>
      <xdr:row>2453</xdr:row>
      <xdr:rowOff>163285</xdr:rowOff>
    </xdr:from>
    <xdr:ext cx="1602809" cy="584200"/>
    <xdr:pic>
      <xdr:nvPicPr>
        <xdr:cNvPr id="49" name="Picture 48">
          <a:extLst>
            <a:ext uri="{FF2B5EF4-FFF2-40B4-BE49-F238E27FC236}">
              <a16:creationId xmlns:a16="http://schemas.microsoft.com/office/drawing/2014/main" id="{8428D496-EB92-4392-A645-0D919E03F0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428" y="490687178"/>
          <a:ext cx="1602809" cy="5842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535215</xdr:colOff>
      <xdr:row>2506</xdr:row>
      <xdr:rowOff>99785</xdr:rowOff>
    </xdr:from>
    <xdr:ext cx="1602809" cy="584200"/>
    <xdr:pic>
      <xdr:nvPicPr>
        <xdr:cNvPr id="5" name="Picture 4">
          <a:extLst>
            <a:ext uri="{FF2B5EF4-FFF2-40B4-BE49-F238E27FC236}">
              <a16:creationId xmlns:a16="http://schemas.microsoft.com/office/drawing/2014/main" id="{41349CAF-DC26-4B66-BFBF-80B4F89B6D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215" y="499717785"/>
          <a:ext cx="1602809" cy="5842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145142</xdr:colOff>
      <xdr:row>2559</xdr:row>
      <xdr:rowOff>63499</xdr:rowOff>
    </xdr:from>
    <xdr:ext cx="1602809" cy="584200"/>
    <xdr:pic>
      <xdr:nvPicPr>
        <xdr:cNvPr id="50" name="Picture 49">
          <a:extLst>
            <a:ext uri="{FF2B5EF4-FFF2-40B4-BE49-F238E27FC236}">
              <a16:creationId xmlns:a16="http://schemas.microsoft.com/office/drawing/2014/main" id="{4A465CB6-9C36-4F21-AA4B-0029A44DE4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142" y="509932213"/>
          <a:ext cx="1602809" cy="5842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145142</xdr:colOff>
      <xdr:row>2611</xdr:row>
      <xdr:rowOff>63499</xdr:rowOff>
    </xdr:from>
    <xdr:ext cx="1602809" cy="584200"/>
    <xdr:pic>
      <xdr:nvPicPr>
        <xdr:cNvPr id="51" name="Picture 50">
          <a:extLst>
            <a:ext uri="{FF2B5EF4-FFF2-40B4-BE49-F238E27FC236}">
              <a16:creationId xmlns:a16="http://schemas.microsoft.com/office/drawing/2014/main" id="{9C54E962-864D-41A0-B38E-9606BFDD6E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142" y="511829843"/>
          <a:ext cx="1602809" cy="5842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95250</xdr:colOff>
      <xdr:row>2399</xdr:row>
      <xdr:rowOff>59531</xdr:rowOff>
    </xdr:from>
    <xdr:ext cx="1602809" cy="584200"/>
    <xdr:pic>
      <xdr:nvPicPr>
        <xdr:cNvPr id="52" name="Picture 51">
          <a:extLst>
            <a:ext uri="{FF2B5EF4-FFF2-40B4-BE49-F238E27FC236}">
              <a16:creationId xmlns:a16="http://schemas.microsoft.com/office/drawing/2014/main" id="{F9D5F53C-7092-4989-AD08-0970B03AC9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479643281"/>
          <a:ext cx="1602809" cy="5842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2665</xdr:row>
      <xdr:rowOff>0</xdr:rowOff>
    </xdr:from>
    <xdr:ext cx="1602809" cy="584200"/>
    <xdr:pic>
      <xdr:nvPicPr>
        <xdr:cNvPr id="53" name="Picture 52">
          <a:extLst>
            <a:ext uri="{FF2B5EF4-FFF2-40B4-BE49-F238E27FC236}">
              <a16:creationId xmlns:a16="http://schemas.microsoft.com/office/drawing/2014/main" id="{F1AA7B4C-9097-486D-BBB8-BBA2845D3B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3149969"/>
          <a:ext cx="1602809" cy="5842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2718</xdr:row>
      <xdr:rowOff>0</xdr:rowOff>
    </xdr:from>
    <xdr:ext cx="1602809" cy="584200"/>
    <xdr:pic>
      <xdr:nvPicPr>
        <xdr:cNvPr id="54" name="Picture 53">
          <a:extLst>
            <a:ext uri="{FF2B5EF4-FFF2-40B4-BE49-F238E27FC236}">
              <a16:creationId xmlns:a16="http://schemas.microsoft.com/office/drawing/2014/main" id="{6E363E74-5D63-48FF-A11D-367370BCBA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43746531"/>
          <a:ext cx="1602809" cy="5842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2770</xdr:row>
      <xdr:rowOff>0</xdr:rowOff>
    </xdr:from>
    <xdr:ext cx="1602809" cy="584200"/>
    <xdr:pic>
      <xdr:nvPicPr>
        <xdr:cNvPr id="55" name="Picture 54">
          <a:extLst>
            <a:ext uri="{FF2B5EF4-FFF2-40B4-BE49-F238E27FC236}">
              <a16:creationId xmlns:a16="http://schemas.microsoft.com/office/drawing/2014/main" id="{66C60028-38BC-4F6A-AC15-D2611576B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43104917"/>
          <a:ext cx="1602809" cy="5842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27214</xdr:colOff>
      <xdr:row>2823</xdr:row>
      <xdr:rowOff>176893</xdr:rowOff>
    </xdr:from>
    <xdr:ext cx="1602809" cy="584200"/>
    <xdr:pic>
      <xdr:nvPicPr>
        <xdr:cNvPr id="56" name="Picture 55">
          <a:extLst>
            <a:ext uri="{FF2B5EF4-FFF2-40B4-BE49-F238E27FC236}">
              <a16:creationId xmlns:a16="http://schemas.microsoft.com/office/drawing/2014/main" id="{C28F37D7-0A32-4707-A97A-5443FF3812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214" y="565077429"/>
          <a:ext cx="1602809" cy="5842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122464</xdr:colOff>
      <xdr:row>2878</xdr:row>
      <xdr:rowOff>149679</xdr:rowOff>
    </xdr:from>
    <xdr:ext cx="1602809" cy="584200"/>
    <xdr:pic>
      <xdr:nvPicPr>
        <xdr:cNvPr id="57" name="Picture 56">
          <a:extLst>
            <a:ext uri="{FF2B5EF4-FFF2-40B4-BE49-F238E27FC236}">
              <a16:creationId xmlns:a16="http://schemas.microsoft.com/office/drawing/2014/main" id="{EE73E71D-382D-4801-9494-3428CAB7FA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464" y="576140036"/>
          <a:ext cx="1602809" cy="5842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122464</xdr:colOff>
      <xdr:row>2933</xdr:row>
      <xdr:rowOff>149679</xdr:rowOff>
    </xdr:from>
    <xdr:ext cx="1602809" cy="584200"/>
    <xdr:pic>
      <xdr:nvPicPr>
        <xdr:cNvPr id="58" name="Picture 57">
          <a:extLst>
            <a:ext uri="{FF2B5EF4-FFF2-40B4-BE49-F238E27FC236}">
              <a16:creationId xmlns:a16="http://schemas.microsoft.com/office/drawing/2014/main" id="{AB88D990-73E9-41E1-A549-E4313D6820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464" y="575995460"/>
          <a:ext cx="1602809" cy="5842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0</xdr:rowOff>
    </xdr:from>
    <xdr:ext cx="1679864" cy="604150"/>
    <xdr:pic>
      <xdr:nvPicPr>
        <xdr:cNvPr id="2" name="Picture 1">
          <a:extLst>
            <a:ext uri="{FF2B5EF4-FFF2-40B4-BE49-F238E27FC236}">
              <a16:creationId xmlns:a16="http://schemas.microsoft.com/office/drawing/2014/main" id="{AFA6E497-FD78-4B7A-8B09-87BF5CB0A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79864" cy="6041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76200</xdr:colOff>
      <xdr:row>19</xdr:row>
      <xdr:rowOff>114300</xdr:rowOff>
    </xdr:from>
    <xdr:ext cx="1679864" cy="604150"/>
    <xdr:pic>
      <xdr:nvPicPr>
        <xdr:cNvPr id="3" name="Picture 2">
          <a:extLst>
            <a:ext uri="{FF2B5EF4-FFF2-40B4-BE49-F238E27FC236}">
              <a16:creationId xmlns:a16="http://schemas.microsoft.com/office/drawing/2014/main" id="{5A6A6927-114C-4FB9-B0D0-7BC930B430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4314825"/>
          <a:ext cx="1679864" cy="6041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persons/person.xml><?xml version="1.0" encoding="utf-8"?>
<personList xmlns="http://schemas.microsoft.com/office/spreadsheetml/2018/threadedcomments" xmlns:x="http://schemas.openxmlformats.org/spreadsheetml/2006/main">
  <person displayName="Jacks, Susan" id="{40EE0107-9B47-4ACF-9900-CF9618785008}" userId="S::Susan.Jacks@cmegroup.com::a806b705-b165-4e9b-ba14-cb767b51e3f8"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H82" dT="2022-10-03T15:27:05.21" personId="{40EE0107-9B47-4ACF-9900-CF9618785008}" id="{BA4170C5-E5C0-4F6D-AA88-E472BCEEF7AC}">
    <text>UK days 20</text>
  </threadedComment>
  <threadedComment ref="K82" dT="2022-10-03T15:26:24.35" personId="{40EE0107-9B47-4ACF-9900-CF9618785008}" id="{EEA25E87-5DD9-4A45-8FD6-DFABF1C9377C}">
    <text>UK Days 21</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8.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B086C-803C-4160-AE9C-4154E03547B4}">
  <sheetPr>
    <tabColor rgb="FF92D050"/>
    <pageSetUpPr fitToPage="1"/>
  </sheetPr>
  <dimension ref="A1:AF52"/>
  <sheetViews>
    <sheetView showGridLines="0" tabSelected="1" zoomScale="90" zoomScaleNormal="90" workbookViewId="0">
      <selection activeCell="A3" sqref="A3"/>
    </sheetView>
  </sheetViews>
  <sheetFormatPr defaultRowHeight="15" x14ac:dyDescent="0.25"/>
  <cols>
    <col min="1" max="1" width="29.42578125" customWidth="1"/>
    <col min="2" max="2" width="12.5703125" customWidth="1"/>
    <col min="3" max="3" width="0.5703125" customWidth="1"/>
    <col min="4" max="4" width="12.5703125" customWidth="1"/>
    <col min="5" max="5" width="0.5703125" customWidth="1"/>
    <col min="6" max="6" width="12.5703125" customWidth="1"/>
    <col min="7" max="7" width="13.42578125" customWidth="1"/>
    <col min="8" max="8" width="12.5703125" customWidth="1"/>
    <col min="9" max="9" width="2" customWidth="1"/>
    <col min="10" max="10" width="12.5703125" customWidth="1"/>
    <col min="11" max="11" width="0.5703125" customWidth="1"/>
    <col min="12" max="14" width="12.5703125" customWidth="1"/>
    <col min="15" max="15" width="0.5703125" customWidth="1"/>
    <col min="16" max="16" width="12.5703125" customWidth="1"/>
    <col min="17" max="17" width="0.5703125" customWidth="1"/>
    <col min="18" max="18" width="13.42578125" customWidth="1"/>
    <col min="19" max="19" width="10.140625" customWidth="1"/>
    <col min="21" max="21" width="16.140625" customWidth="1"/>
    <col min="22" max="26" width="12.5703125" customWidth="1"/>
  </cols>
  <sheetData>
    <row r="1" spans="1:25" ht="15.75" customHeight="1" x14ac:dyDescent="0.25">
      <c r="H1" s="455" t="s">
        <v>1809</v>
      </c>
      <c r="I1" s="455"/>
      <c r="J1" s="455"/>
      <c r="K1" s="455"/>
      <c r="L1" s="455"/>
      <c r="M1" s="455"/>
      <c r="N1" s="455"/>
      <c r="O1" s="455"/>
      <c r="P1" s="455"/>
      <c r="Q1" s="455"/>
      <c r="R1" s="455"/>
      <c r="S1" s="455"/>
      <c r="U1" s="273"/>
      <c r="V1" s="273"/>
      <c r="W1" s="273"/>
      <c r="X1" s="273"/>
      <c r="Y1" s="273"/>
    </row>
    <row r="2" spans="1:25" ht="30.95" customHeight="1" x14ac:dyDescent="0.25">
      <c r="A2" s="461" t="s">
        <v>1917</v>
      </c>
      <c r="B2" s="461"/>
      <c r="C2" s="461"/>
      <c r="D2" s="461"/>
      <c r="E2" s="461"/>
      <c r="F2" s="461"/>
      <c r="G2" s="461"/>
      <c r="H2" s="461"/>
      <c r="I2" s="461"/>
      <c r="J2" s="461"/>
      <c r="K2" s="461"/>
      <c r="L2" s="461"/>
      <c r="M2" s="461"/>
      <c r="N2" s="461"/>
      <c r="O2" s="461"/>
      <c r="P2" s="461"/>
      <c r="Q2" s="461"/>
      <c r="R2" s="461"/>
      <c r="S2" s="461"/>
    </row>
    <row r="3" spans="1:25" ht="9" customHeight="1" x14ac:dyDescent="0.25">
      <c r="A3" s="271"/>
      <c r="B3" s="271"/>
      <c r="C3" s="271"/>
      <c r="D3" s="271"/>
      <c r="E3" s="271"/>
      <c r="F3" s="271"/>
      <c r="G3" s="271"/>
      <c r="H3" s="271"/>
      <c r="I3" s="271"/>
      <c r="J3" s="271"/>
      <c r="K3" s="271"/>
      <c r="L3" s="271"/>
      <c r="M3" s="271"/>
      <c r="N3" s="283"/>
      <c r="O3" s="283"/>
      <c r="P3" s="283"/>
      <c r="Q3" s="283"/>
      <c r="R3" s="271"/>
      <c r="S3" s="271"/>
    </row>
    <row r="4" spans="1:25" s="273" customFormat="1" ht="15.6" customHeight="1" x14ac:dyDescent="0.25">
      <c r="A4" s="272" t="s">
        <v>70</v>
      </c>
      <c r="B4" s="98">
        <v>166</v>
      </c>
      <c r="C4" s="98"/>
      <c r="D4" s="98">
        <v>166</v>
      </c>
      <c r="E4" s="98"/>
      <c r="F4" s="98"/>
      <c r="G4" s="98"/>
      <c r="H4" s="98">
        <v>43</v>
      </c>
      <c r="I4" s="98"/>
      <c r="J4" s="98">
        <v>43</v>
      </c>
      <c r="K4" s="98"/>
      <c r="L4" s="98"/>
      <c r="M4" s="98"/>
      <c r="N4" s="98">
        <v>21</v>
      </c>
      <c r="O4" s="98"/>
      <c r="P4" s="98">
        <v>21</v>
      </c>
      <c r="Q4" s="98"/>
      <c r="R4" s="275"/>
      <c r="S4"/>
      <c r="T4"/>
    </row>
    <row r="5" spans="1:25" ht="15.6" customHeight="1" x14ac:dyDescent="0.25">
      <c r="A5" s="272"/>
      <c r="B5" s="274"/>
      <c r="C5" s="274"/>
      <c r="D5" s="274"/>
      <c r="E5" s="274"/>
      <c r="F5" s="274"/>
      <c r="G5" s="274"/>
      <c r="H5" s="274"/>
      <c r="I5" s="274"/>
      <c r="J5" s="274"/>
      <c r="K5" s="274"/>
      <c r="L5" s="274"/>
      <c r="M5" s="274"/>
      <c r="N5" s="274"/>
      <c r="O5" s="274"/>
      <c r="P5" s="274"/>
      <c r="Q5" s="274"/>
      <c r="R5" s="274"/>
      <c r="S5" s="273"/>
    </row>
    <row r="6" spans="1:25" ht="19.5" customHeight="1" x14ac:dyDescent="0.25">
      <c r="A6" s="337"/>
      <c r="B6" s="460" t="s">
        <v>1199</v>
      </c>
      <c r="C6" s="460"/>
      <c r="D6" s="460"/>
      <c r="E6" s="460"/>
      <c r="F6" s="460"/>
      <c r="G6" s="338"/>
      <c r="H6" s="460" t="s">
        <v>1202</v>
      </c>
      <c r="I6" s="460"/>
      <c r="J6" s="460"/>
      <c r="K6" s="460"/>
      <c r="L6" s="460"/>
      <c r="M6" s="338"/>
      <c r="N6" s="460" t="s">
        <v>1186</v>
      </c>
      <c r="O6" s="460"/>
      <c r="P6" s="460"/>
      <c r="Q6" s="460"/>
      <c r="R6" s="460"/>
      <c r="S6" s="338"/>
    </row>
    <row r="7" spans="1:25" ht="20.100000000000001" customHeight="1" x14ac:dyDescent="0.25">
      <c r="A7" s="337" t="s">
        <v>1187</v>
      </c>
      <c r="B7" s="339">
        <v>2026</v>
      </c>
      <c r="C7" s="339"/>
      <c r="D7" s="339">
        <v>2025</v>
      </c>
      <c r="E7" s="340"/>
      <c r="F7" s="339" t="s">
        <v>1185</v>
      </c>
      <c r="G7" s="338"/>
      <c r="H7" s="339" t="s">
        <v>1875</v>
      </c>
      <c r="I7" s="339"/>
      <c r="J7" s="339" t="s">
        <v>1876</v>
      </c>
      <c r="K7" s="340"/>
      <c r="L7" s="339" t="s">
        <v>1185</v>
      </c>
      <c r="M7" s="338"/>
      <c r="N7" s="341">
        <v>46235</v>
      </c>
      <c r="O7" s="339"/>
      <c r="P7" s="341">
        <v>45870</v>
      </c>
      <c r="Q7" s="340"/>
      <c r="R7" s="339" t="s">
        <v>1185</v>
      </c>
      <c r="S7" s="338"/>
    </row>
    <row r="8" spans="1:25" x14ac:dyDescent="0.25">
      <c r="A8" s="272" t="s">
        <v>1182</v>
      </c>
      <c r="Q8" s="273"/>
      <c r="R8" s="273"/>
      <c r="S8" s="273"/>
    </row>
    <row r="9" spans="1:25" x14ac:dyDescent="0.25">
      <c r="A9" s="274" t="s">
        <v>0</v>
      </c>
      <c r="B9" s="358">
        <v>16069.519</v>
      </c>
      <c r="C9" s="98"/>
      <c r="D9" s="358">
        <v>14782</v>
      </c>
      <c r="E9" s="274"/>
      <c r="F9" s="293">
        <f>B9/D9-1</f>
        <v>8.7100460018942005E-2</v>
      </c>
      <c r="G9" s="274"/>
      <c r="H9" s="358">
        <v>14591.618</v>
      </c>
      <c r="I9" s="98"/>
      <c r="J9" s="358">
        <v>13439</v>
      </c>
      <c r="K9" s="98"/>
      <c r="L9" s="401">
        <f>H9/J9-1</f>
        <v>8.5766649304263698E-2</v>
      </c>
      <c r="M9" s="98"/>
      <c r="N9" s="358">
        <v>16667.271000000001</v>
      </c>
      <c r="O9" s="98"/>
      <c r="P9" s="358">
        <v>16231</v>
      </c>
      <c r="Q9" s="274"/>
      <c r="R9" s="293">
        <f>N9/P9-1</f>
        <v>2.6878873760088684E-2</v>
      </c>
      <c r="S9" s="273"/>
      <c r="U9" s="411"/>
    </row>
    <row r="10" spans="1:25" x14ac:dyDescent="0.25">
      <c r="A10" s="274" t="s">
        <v>1</v>
      </c>
      <c r="B10" s="358">
        <v>8348.39</v>
      </c>
      <c r="C10" s="98"/>
      <c r="D10" s="358">
        <v>7331</v>
      </c>
      <c r="E10" s="274"/>
      <c r="F10" s="293">
        <f t="shared" ref="F10:F15" si="0">B10/D10-1</f>
        <v>0.13877915700450139</v>
      </c>
      <c r="G10" s="274"/>
      <c r="H10" s="358">
        <v>7502.8289999999997</v>
      </c>
      <c r="I10" s="98"/>
      <c r="J10" s="358">
        <v>5912</v>
      </c>
      <c r="K10" s="98"/>
      <c r="L10" s="401">
        <f t="shared" ref="L10:L20" si="1">H10/J10-1</f>
        <v>0.2690847428958052</v>
      </c>
      <c r="M10" s="98"/>
      <c r="N10" s="358">
        <v>6805.1040000000003</v>
      </c>
      <c r="O10" s="98"/>
      <c r="P10" s="358">
        <v>6340</v>
      </c>
      <c r="Q10" s="274"/>
      <c r="R10" s="293">
        <f t="shared" ref="R10:R20" si="2">N10/P10-1</f>
        <v>7.3360252365930689E-2</v>
      </c>
      <c r="S10" s="273"/>
    </row>
    <row r="11" spans="1:25" x14ac:dyDescent="0.25">
      <c r="A11" s="274" t="s">
        <v>50</v>
      </c>
      <c r="B11" s="358">
        <v>3095.596</v>
      </c>
      <c r="C11" s="98"/>
      <c r="D11" s="358">
        <v>2817</v>
      </c>
      <c r="E11" s="274"/>
      <c r="F11" s="293">
        <f t="shared" si="0"/>
        <v>9.8898118565850179E-2</v>
      </c>
      <c r="G11" s="274"/>
      <c r="H11" s="358">
        <v>2452.7350000000001</v>
      </c>
      <c r="I11" s="98"/>
      <c r="J11" s="358">
        <v>2312</v>
      </c>
      <c r="K11" s="98"/>
      <c r="L11" s="401">
        <f t="shared" si="1"/>
        <v>6.0871539792387575E-2</v>
      </c>
      <c r="M11" s="98"/>
      <c r="N11" s="358">
        <v>2264.3249999999998</v>
      </c>
      <c r="O11" s="98"/>
      <c r="P11" s="358">
        <v>2201</v>
      </c>
      <c r="Q11" s="274"/>
      <c r="R11" s="293">
        <f t="shared" si="2"/>
        <v>2.8771013175829196E-2</v>
      </c>
      <c r="S11" s="273"/>
    </row>
    <row r="12" spans="1:25" x14ac:dyDescent="0.25">
      <c r="A12" s="274" t="s">
        <v>2</v>
      </c>
      <c r="B12" s="358">
        <v>1007.833</v>
      </c>
      <c r="C12" s="98"/>
      <c r="D12" s="358">
        <v>1015</v>
      </c>
      <c r="E12" s="274"/>
      <c r="F12" s="293">
        <f t="shared" si="0"/>
        <v>-7.0610837438424001E-3</v>
      </c>
      <c r="G12" s="274"/>
      <c r="H12" s="358">
        <v>771.37900000000002</v>
      </c>
      <c r="I12" s="98"/>
      <c r="J12" s="358">
        <v>709</v>
      </c>
      <c r="K12" s="98"/>
      <c r="L12" s="401">
        <f t="shared" si="1"/>
        <v>8.7981664315937902E-2</v>
      </c>
      <c r="M12" s="98"/>
      <c r="N12" s="358">
        <v>729.67200000000003</v>
      </c>
      <c r="O12" s="98"/>
      <c r="P12" s="358">
        <v>670</v>
      </c>
      <c r="Q12" s="274"/>
      <c r="R12" s="293">
        <f t="shared" si="2"/>
        <v>8.9062686567164207E-2</v>
      </c>
      <c r="S12" s="273"/>
    </row>
    <row r="13" spans="1:25" x14ac:dyDescent="0.25">
      <c r="A13" s="274" t="s">
        <v>877</v>
      </c>
      <c r="B13" s="358">
        <v>2062.1390000000001</v>
      </c>
      <c r="C13" s="98"/>
      <c r="D13" s="358">
        <v>1923</v>
      </c>
      <c r="E13" s="274"/>
      <c r="F13" s="293">
        <f t="shared" si="0"/>
        <v>7.2355174206968353E-2</v>
      </c>
      <c r="G13" s="274"/>
      <c r="H13" s="358">
        <v>2064.3539999999998</v>
      </c>
      <c r="I13" s="98"/>
      <c r="J13" s="358">
        <v>1814</v>
      </c>
      <c r="K13" s="98"/>
      <c r="L13" s="401">
        <f t="shared" si="1"/>
        <v>0.1380121278941564</v>
      </c>
      <c r="M13" s="98"/>
      <c r="N13" s="358">
        <v>2181.5610000000001</v>
      </c>
      <c r="O13" s="98"/>
      <c r="P13" s="358">
        <v>1939</v>
      </c>
      <c r="Q13" s="274"/>
      <c r="R13" s="293">
        <f t="shared" si="2"/>
        <v>0.1250959257349149</v>
      </c>
      <c r="S13" s="273"/>
    </row>
    <row r="14" spans="1:25" x14ac:dyDescent="0.25">
      <c r="A14" s="402" t="s">
        <v>52</v>
      </c>
      <c r="B14" s="423">
        <v>1202.671</v>
      </c>
      <c r="C14" s="403"/>
      <c r="D14" s="423">
        <v>812</v>
      </c>
      <c r="E14" s="276"/>
      <c r="F14" s="293">
        <f t="shared" si="0"/>
        <v>0.48112192118226615</v>
      </c>
      <c r="G14" s="274"/>
      <c r="H14" s="423">
        <v>899.73699999999997</v>
      </c>
      <c r="I14" s="403"/>
      <c r="J14" s="423">
        <v>737</v>
      </c>
      <c r="K14" s="403"/>
      <c r="L14" s="401">
        <f t="shared" si="1"/>
        <v>0.22081004070556309</v>
      </c>
      <c r="M14" s="419"/>
      <c r="N14" s="423">
        <v>1017.136</v>
      </c>
      <c r="O14" s="403"/>
      <c r="P14" s="423">
        <v>688</v>
      </c>
      <c r="Q14" s="276"/>
      <c r="R14" s="305">
        <f t="shared" si="2"/>
        <v>0.47839534883720924</v>
      </c>
      <c r="S14" s="334"/>
    </row>
    <row r="15" spans="1:25" x14ac:dyDescent="0.25">
      <c r="A15" s="272" t="s">
        <v>13</v>
      </c>
      <c r="B15" s="358">
        <v>31786.148000000001</v>
      </c>
      <c r="C15" s="98"/>
      <c r="D15" s="358">
        <v>28680</v>
      </c>
      <c r="E15" s="274"/>
      <c r="F15" s="413">
        <f t="shared" si="0"/>
        <v>0.10830362622036271</v>
      </c>
      <c r="G15" s="274"/>
      <c r="H15" s="358">
        <v>28282.651000000002</v>
      </c>
      <c r="I15" s="98"/>
      <c r="J15" s="358">
        <v>24922</v>
      </c>
      <c r="K15" s="98"/>
      <c r="L15" s="412">
        <f t="shared" si="1"/>
        <v>0.13484676189711897</v>
      </c>
      <c r="M15" s="98"/>
      <c r="N15" s="358">
        <v>29665.069</v>
      </c>
      <c r="O15" s="98"/>
      <c r="P15" s="358">
        <v>28068</v>
      </c>
      <c r="Q15" s="274"/>
      <c r="R15" s="293">
        <f t="shared" si="2"/>
        <v>5.6899992874447802E-2</v>
      </c>
      <c r="S15" s="273"/>
    </row>
    <row r="16" spans="1:25" x14ac:dyDescent="0.25">
      <c r="A16" s="273"/>
      <c r="B16" s="358"/>
      <c r="C16" s="98"/>
      <c r="D16" s="358"/>
      <c r="E16" s="98"/>
      <c r="F16" s="401"/>
      <c r="G16" s="98"/>
      <c r="H16" s="358"/>
      <c r="I16" s="98"/>
      <c r="J16" s="358"/>
      <c r="K16" s="98"/>
      <c r="L16" s="401"/>
      <c r="M16" s="98"/>
      <c r="N16" s="358"/>
      <c r="O16" s="98"/>
      <c r="P16" s="358"/>
      <c r="Q16" s="274"/>
      <c r="R16" s="293"/>
      <c r="S16" s="335"/>
    </row>
    <row r="17" spans="1:23" x14ac:dyDescent="0.25">
      <c r="A17" s="272" t="s">
        <v>1183</v>
      </c>
      <c r="B17" s="358"/>
      <c r="C17" s="98"/>
      <c r="D17" s="358"/>
      <c r="E17" s="98"/>
      <c r="F17" s="401"/>
      <c r="G17" s="98"/>
      <c r="H17" s="358"/>
      <c r="I17" s="98"/>
      <c r="J17" s="358"/>
      <c r="K17" s="98"/>
      <c r="L17" s="401"/>
      <c r="M17" s="98"/>
      <c r="N17" s="358"/>
      <c r="O17" s="98"/>
      <c r="P17" s="358"/>
      <c r="Q17" s="274"/>
      <c r="R17" s="293"/>
      <c r="S17" s="273"/>
    </row>
    <row r="18" spans="1:23" x14ac:dyDescent="0.25">
      <c r="A18" s="274" t="s">
        <v>28</v>
      </c>
      <c r="B18" s="358">
        <v>981.28200000000004</v>
      </c>
      <c r="C18" s="98"/>
      <c r="D18" s="358">
        <v>934</v>
      </c>
      <c r="E18" s="274"/>
      <c r="F18" s="293">
        <f t="shared" ref="F18:F20" si="3">B18/D18-1</f>
        <v>5.0623126338329882E-2</v>
      </c>
      <c r="G18" s="274"/>
      <c r="H18" s="358">
        <v>831.346</v>
      </c>
      <c r="I18" s="98"/>
      <c r="J18" s="358">
        <v>925</v>
      </c>
      <c r="K18" s="98"/>
      <c r="L18" s="401">
        <f t="shared" si="1"/>
        <v>-0.10124756756756759</v>
      </c>
      <c r="M18" s="98"/>
      <c r="N18" s="358">
        <v>782.34900000000005</v>
      </c>
      <c r="O18" s="98"/>
      <c r="P18" s="358">
        <v>1052</v>
      </c>
      <c r="Q18" s="274"/>
      <c r="R18" s="293">
        <f>N18/P18-1</f>
        <v>-0.25632224334600751</v>
      </c>
      <c r="S18" s="273"/>
    </row>
    <row r="19" spans="1:23" x14ac:dyDescent="0.25">
      <c r="A19" s="274" t="s">
        <v>1184</v>
      </c>
      <c r="B19" s="358">
        <v>29648.105</v>
      </c>
      <c r="C19" s="98"/>
      <c r="D19" s="358">
        <v>26684</v>
      </c>
      <c r="E19" s="274"/>
      <c r="F19" s="293">
        <f t="shared" si="3"/>
        <v>0.11108173437265778</v>
      </c>
      <c r="G19" s="274"/>
      <c r="H19" s="358">
        <v>26465.164000000001</v>
      </c>
      <c r="I19" s="98"/>
      <c r="J19" s="358">
        <v>23158</v>
      </c>
      <c r="K19" s="98"/>
      <c r="L19" s="401">
        <f t="shared" si="1"/>
        <v>0.14280870541497537</v>
      </c>
      <c r="M19" s="98"/>
      <c r="N19" s="358">
        <v>27831.791000000001</v>
      </c>
      <c r="O19" s="98"/>
      <c r="P19" s="358">
        <v>26121</v>
      </c>
      <c r="Q19" s="274"/>
      <c r="R19" s="293">
        <f t="shared" si="2"/>
        <v>6.5494850886260059E-2</v>
      </c>
      <c r="S19" s="273"/>
    </row>
    <row r="20" spans="1:23" x14ac:dyDescent="0.25">
      <c r="A20" s="274" t="s">
        <v>19</v>
      </c>
      <c r="B20" s="358">
        <v>1156.761</v>
      </c>
      <c r="C20" s="98"/>
      <c r="D20" s="358">
        <v>1062</v>
      </c>
      <c r="E20" s="274"/>
      <c r="F20" s="293">
        <f t="shared" si="3"/>
        <v>8.9228813559321996E-2</v>
      </c>
      <c r="G20" s="274"/>
      <c r="H20" s="358">
        <v>986.14099999999996</v>
      </c>
      <c r="I20" s="98"/>
      <c r="J20" s="358">
        <v>839</v>
      </c>
      <c r="K20" s="98"/>
      <c r="L20" s="401">
        <f t="shared" si="1"/>
        <v>0.1753766388557807</v>
      </c>
      <c r="M20" s="98"/>
      <c r="N20" s="358">
        <v>1050.93</v>
      </c>
      <c r="O20" s="98"/>
      <c r="P20" s="358">
        <v>896</v>
      </c>
      <c r="Q20" s="274"/>
      <c r="R20" s="293">
        <f t="shared" si="2"/>
        <v>0.17291294642857147</v>
      </c>
      <c r="S20" s="273"/>
    </row>
    <row r="21" spans="1:23" x14ac:dyDescent="0.25">
      <c r="A21" s="273"/>
      <c r="B21" s="273"/>
      <c r="C21" s="273"/>
      <c r="D21" s="262"/>
      <c r="E21" s="273"/>
      <c r="F21" s="273"/>
      <c r="G21" s="273"/>
      <c r="H21" s="32"/>
      <c r="J21" s="32"/>
      <c r="P21" s="32"/>
      <c r="Q21" s="273"/>
      <c r="R21" s="273"/>
      <c r="S21" s="273"/>
    </row>
    <row r="22" spans="1:23" ht="24.95" customHeight="1" x14ac:dyDescent="0.25">
      <c r="A22" s="337"/>
      <c r="B22" s="459" t="s">
        <v>1348</v>
      </c>
      <c r="C22" s="459"/>
      <c r="D22" s="459"/>
      <c r="E22" s="459"/>
      <c r="F22" s="459"/>
      <c r="G22" s="459"/>
      <c r="H22" s="124"/>
      <c r="I22" s="124"/>
      <c r="J22" s="124"/>
      <c r="K22" s="124"/>
      <c r="L22" s="124"/>
      <c r="M22" s="459" t="s">
        <v>1347</v>
      </c>
      <c r="N22" s="459"/>
      <c r="O22" s="459"/>
      <c r="P22" s="459"/>
      <c r="Q22" s="459"/>
      <c r="R22" s="459"/>
      <c r="S22" s="124"/>
    </row>
    <row r="23" spans="1:23" ht="28.5" customHeight="1" x14ac:dyDescent="0.25">
      <c r="A23" s="125" t="s">
        <v>1187</v>
      </c>
      <c r="B23" s="462" t="s">
        <v>1919</v>
      </c>
      <c r="C23" s="462"/>
      <c r="D23" s="462" t="s">
        <v>1878</v>
      </c>
      <c r="E23" s="462"/>
      <c r="F23" s="400" t="s">
        <v>1871</v>
      </c>
      <c r="G23" s="400" t="s">
        <v>1864</v>
      </c>
      <c r="H23" s="124"/>
      <c r="I23" s="124"/>
      <c r="J23" s="125" t="s">
        <v>1187</v>
      </c>
      <c r="K23" s="392"/>
      <c r="L23" s="392"/>
      <c r="M23" s="400" t="s">
        <v>1918</v>
      </c>
      <c r="N23" s="400" t="s">
        <v>1877</v>
      </c>
      <c r="O23" s="400"/>
      <c r="P23" s="400" t="s">
        <v>1870</v>
      </c>
      <c r="Q23" s="400"/>
      <c r="R23" s="400" t="s">
        <v>1865</v>
      </c>
      <c r="S23" s="392"/>
      <c r="T23" s="379"/>
    </row>
    <row r="24" spans="1:23" x14ac:dyDescent="0.25">
      <c r="A24" s="272" t="s">
        <v>1182</v>
      </c>
      <c r="B24" s="273"/>
      <c r="C24" s="273"/>
      <c r="D24" s="273"/>
      <c r="E24" s="273"/>
      <c r="F24" s="273"/>
      <c r="G24" s="273"/>
      <c r="H24" s="273"/>
      <c r="I24" s="273"/>
      <c r="J24" s="272" t="s">
        <v>1182</v>
      </c>
      <c r="K24" s="273"/>
      <c r="L24" s="273"/>
      <c r="O24" s="273"/>
      <c r="Q24" s="273"/>
      <c r="S24" s="273"/>
    </row>
    <row r="25" spans="1:23" x14ac:dyDescent="0.25">
      <c r="A25" s="274" t="s">
        <v>0</v>
      </c>
      <c r="B25" s="358">
        <v>14268.334999999999</v>
      </c>
      <c r="C25" s="275"/>
      <c r="D25" s="275">
        <v>14914</v>
      </c>
      <c r="E25" s="275"/>
      <c r="F25" s="275">
        <v>14532</v>
      </c>
      <c r="G25" s="275">
        <v>17016</v>
      </c>
      <c r="H25" s="273"/>
      <c r="I25" s="273"/>
      <c r="J25" s="274" t="s">
        <v>0</v>
      </c>
      <c r="K25" s="273"/>
      <c r="L25" s="273"/>
      <c r="M25" s="420">
        <v>0.48099999999999998</v>
      </c>
      <c r="N25" s="420">
        <v>0.48</v>
      </c>
      <c r="O25" s="289"/>
      <c r="P25" s="420">
        <v>0.46500000000000002</v>
      </c>
      <c r="Q25" s="289"/>
      <c r="R25" s="289">
        <v>0.46</v>
      </c>
      <c r="S25" s="289"/>
      <c r="T25" s="92"/>
      <c r="U25" s="32"/>
    </row>
    <row r="26" spans="1:23" x14ac:dyDescent="0.25">
      <c r="A26" s="274" t="s">
        <v>1</v>
      </c>
      <c r="B26" s="358">
        <v>8363.2739999999994</v>
      </c>
      <c r="C26" s="275"/>
      <c r="D26" s="275">
        <v>8755</v>
      </c>
      <c r="E26" s="275"/>
      <c r="F26" s="275">
        <v>8633</v>
      </c>
      <c r="G26" s="275">
        <v>8656</v>
      </c>
      <c r="H26" s="273"/>
      <c r="I26" s="273"/>
      <c r="J26" s="274" t="s">
        <v>1</v>
      </c>
      <c r="K26" s="273"/>
      <c r="L26" s="273"/>
      <c r="M26" s="420">
        <v>0.59</v>
      </c>
      <c r="N26" s="420">
        <v>0.60499999999999998</v>
      </c>
      <c r="O26" s="289"/>
      <c r="P26" s="420">
        <v>0.60499999999999998</v>
      </c>
      <c r="Q26" s="274"/>
      <c r="R26" s="289">
        <v>0.60099999999999998</v>
      </c>
      <c r="S26" s="274"/>
    </row>
    <row r="27" spans="1:23" x14ac:dyDescent="0.25">
      <c r="A27" s="274" t="s">
        <v>50</v>
      </c>
      <c r="B27" s="358">
        <v>2432.902</v>
      </c>
      <c r="C27" s="275"/>
      <c r="D27" s="275">
        <v>2565</v>
      </c>
      <c r="E27" s="275"/>
      <c r="F27" s="275">
        <v>2667</v>
      </c>
      <c r="G27" s="275">
        <v>3592</v>
      </c>
      <c r="H27" s="273"/>
      <c r="I27" s="273"/>
      <c r="J27" s="274" t="s">
        <v>50</v>
      </c>
      <c r="K27" s="273"/>
      <c r="L27" s="273"/>
      <c r="M27" s="420">
        <v>1.145</v>
      </c>
      <c r="N27" s="420">
        <v>1.131</v>
      </c>
      <c r="O27" s="289"/>
      <c r="P27" s="420">
        <v>1.046</v>
      </c>
      <c r="Q27" s="289"/>
      <c r="R27" s="289">
        <v>1.054</v>
      </c>
      <c r="S27" s="289"/>
      <c r="U27" s="92"/>
      <c r="W27" s="92"/>
    </row>
    <row r="28" spans="1:23" x14ac:dyDescent="0.25">
      <c r="A28" s="274" t="s">
        <v>2</v>
      </c>
      <c r="B28" s="358">
        <v>908.76900000000001</v>
      </c>
      <c r="C28" s="275"/>
      <c r="D28" s="275">
        <v>966</v>
      </c>
      <c r="E28" s="275"/>
      <c r="F28" s="275">
        <v>989</v>
      </c>
      <c r="G28" s="275">
        <v>1132</v>
      </c>
      <c r="H28" s="273"/>
      <c r="I28" s="273"/>
      <c r="J28" s="274" t="s">
        <v>2</v>
      </c>
      <c r="K28" s="273"/>
      <c r="L28" s="273"/>
      <c r="M28" s="420">
        <v>0.82399999999999995</v>
      </c>
      <c r="N28" s="420">
        <v>0.81299999999999994</v>
      </c>
      <c r="O28" s="289"/>
      <c r="P28" s="420">
        <v>0.79700000000000004</v>
      </c>
      <c r="Q28" s="289"/>
      <c r="R28" s="289">
        <v>0.78</v>
      </c>
      <c r="S28" s="289"/>
    </row>
    <row r="29" spans="1:23" x14ac:dyDescent="0.25">
      <c r="A29" s="274" t="s">
        <v>877</v>
      </c>
      <c r="B29" s="358">
        <v>2147.9070000000002</v>
      </c>
      <c r="C29" s="275"/>
      <c r="D29" s="275">
        <v>2063</v>
      </c>
      <c r="E29" s="275"/>
      <c r="F29" s="275">
        <v>2080</v>
      </c>
      <c r="G29" s="275">
        <v>2032</v>
      </c>
      <c r="H29" s="273"/>
      <c r="I29" s="273"/>
      <c r="J29" s="274" t="s">
        <v>877</v>
      </c>
      <c r="K29" s="273"/>
      <c r="L29" s="273"/>
      <c r="M29" s="420">
        <v>1.405</v>
      </c>
      <c r="N29" s="420">
        <v>1.4259999999999999</v>
      </c>
      <c r="O29" s="289"/>
      <c r="P29" s="420">
        <v>1.373</v>
      </c>
      <c r="Q29" s="289"/>
      <c r="R29" s="289">
        <v>1.3660000000000001</v>
      </c>
      <c r="S29" s="289"/>
    </row>
    <row r="30" spans="1:23" x14ac:dyDescent="0.25">
      <c r="A30" s="402" t="s">
        <v>52</v>
      </c>
      <c r="B30" s="423">
        <v>921.83799999999997</v>
      </c>
      <c r="C30" s="276"/>
      <c r="D30" s="396">
        <v>893</v>
      </c>
      <c r="E30" s="276"/>
      <c r="F30" s="396">
        <v>941</v>
      </c>
      <c r="G30" s="396">
        <v>1080</v>
      </c>
      <c r="H30" s="273"/>
      <c r="I30" s="273"/>
      <c r="J30" s="402" t="s">
        <v>52</v>
      </c>
      <c r="K30" s="273"/>
      <c r="L30" s="273"/>
      <c r="M30" s="421">
        <v>1.341</v>
      </c>
      <c r="N30" s="421">
        <v>1.3149999999999999</v>
      </c>
      <c r="O30" s="290"/>
      <c r="P30" s="421">
        <v>1.2330000000000001</v>
      </c>
      <c r="Q30" s="290"/>
      <c r="R30" s="290">
        <v>1.1639999999999999</v>
      </c>
      <c r="S30" s="273"/>
    </row>
    <row r="31" spans="1:23" x14ac:dyDescent="0.25">
      <c r="A31" s="272" t="s">
        <v>13</v>
      </c>
      <c r="B31" s="358">
        <v>29043.024000000001</v>
      </c>
      <c r="C31" s="275"/>
      <c r="D31" s="275">
        <v>30157</v>
      </c>
      <c r="E31" s="275"/>
      <c r="F31" s="275">
        <v>29843</v>
      </c>
      <c r="G31" s="275">
        <v>33510</v>
      </c>
      <c r="H31" s="273"/>
      <c r="I31" s="273"/>
      <c r="J31" s="272" t="s">
        <v>13</v>
      </c>
      <c r="K31" s="273"/>
      <c r="L31" s="273"/>
      <c r="M31" s="420">
        <v>0.66900000000000004</v>
      </c>
      <c r="N31" s="420">
        <v>0.67800000000000005</v>
      </c>
      <c r="O31" s="289"/>
      <c r="P31" s="420">
        <v>0.65400000000000003</v>
      </c>
      <c r="Q31" s="274"/>
      <c r="R31" s="289">
        <v>0.65200000000000002</v>
      </c>
      <c r="S31" s="273"/>
    </row>
    <row r="32" spans="1:23" x14ac:dyDescent="0.25">
      <c r="A32" s="272"/>
      <c r="B32" s="358"/>
      <c r="C32" s="275"/>
      <c r="D32" s="358"/>
      <c r="E32" s="275"/>
      <c r="F32" s="275"/>
      <c r="G32" s="275"/>
      <c r="H32" s="273"/>
      <c r="I32" s="273"/>
      <c r="J32" s="272"/>
      <c r="K32" s="273"/>
      <c r="L32" s="273"/>
      <c r="M32" s="273"/>
      <c r="N32" s="273"/>
      <c r="O32" s="273"/>
      <c r="P32" s="273"/>
      <c r="Q32" s="273"/>
      <c r="R32" s="273"/>
      <c r="S32" s="273"/>
    </row>
    <row r="33" spans="1:32" x14ac:dyDescent="0.25">
      <c r="A33" s="272" t="s">
        <v>1183</v>
      </c>
      <c r="B33" s="358"/>
      <c r="C33" s="275"/>
      <c r="D33" s="358"/>
      <c r="E33" s="275"/>
      <c r="F33" s="275"/>
      <c r="G33" s="275"/>
      <c r="H33" s="273"/>
      <c r="I33" s="273"/>
      <c r="J33" s="272"/>
      <c r="K33" s="273"/>
      <c r="L33" s="273"/>
      <c r="M33" s="273"/>
      <c r="N33" s="273"/>
      <c r="O33" s="273"/>
      <c r="P33" s="273"/>
      <c r="Q33" s="273"/>
      <c r="R33" s="273"/>
      <c r="S33" s="273"/>
      <c r="W33" s="93"/>
      <c r="Y33" s="93"/>
    </row>
    <row r="34" spans="1:32" x14ac:dyDescent="0.25">
      <c r="A34" s="274" t="s">
        <v>28</v>
      </c>
      <c r="B34" s="358">
        <v>893.69799999999998</v>
      </c>
      <c r="C34" s="275"/>
      <c r="D34" s="275">
        <v>912</v>
      </c>
      <c r="E34" s="275"/>
      <c r="F34" s="275">
        <v>830</v>
      </c>
      <c r="G34" s="275">
        <v>1022</v>
      </c>
      <c r="H34" s="273"/>
      <c r="I34" s="273"/>
      <c r="J34" s="272"/>
      <c r="K34" s="273"/>
      <c r="L34" s="273"/>
      <c r="M34" s="273"/>
      <c r="N34" s="273"/>
      <c r="O34" s="273"/>
      <c r="P34" s="273"/>
      <c r="Q34" s="273"/>
      <c r="R34" s="273"/>
      <c r="S34" s="273"/>
      <c r="U34" s="93"/>
      <c r="W34" s="93"/>
      <c r="Y34" s="93"/>
    </row>
    <row r="35" spans="1:32" x14ac:dyDescent="0.25">
      <c r="A35" s="274" t="s">
        <v>1184</v>
      </c>
      <c r="B35" s="358">
        <v>27111.65</v>
      </c>
      <c r="C35" s="275"/>
      <c r="D35" s="275">
        <v>28168</v>
      </c>
      <c r="E35" s="275"/>
      <c r="F35" s="275">
        <v>27935</v>
      </c>
      <c r="G35" s="275">
        <v>31254</v>
      </c>
      <c r="H35" s="273"/>
      <c r="I35" s="273"/>
      <c r="J35" s="272"/>
      <c r="K35" s="273"/>
      <c r="L35" s="273"/>
      <c r="M35" s="273"/>
      <c r="N35" s="273"/>
      <c r="O35" s="273"/>
      <c r="P35" s="273"/>
      <c r="Q35" s="273"/>
      <c r="R35" s="273"/>
      <c r="S35" s="273"/>
      <c r="U35" s="93"/>
      <c r="W35" s="93"/>
    </row>
    <row r="36" spans="1:32" x14ac:dyDescent="0.25">
      <c r="A36" s="274" t="s">
        <v>19</v>
      </c>
      <c r="B36" s="358">
        <v>1037.6769999999999</v>
      </c>
      <c r="C36" s="275"/>
      <c r="D36" s="275">
        <v>1077</v>
      </c>
      <c r="E36" s="275"/>
      <c r="F36" s="275">
        <v>1078</v>
      </c>
      <c r="G36" s="275">
        <v>1233</v>
      </c>
      <c r="H36" s="273"/>
      <c r="I36" s="273"/>
      <c r="J36" s="272"/>
      <c r="K36" s="273"/>
      <c r="L36" s="273"/>
      <c r="M36" s="273"/>
      <c r="N36" s="273"/>
      <c r="O36" s="273"/>
      <c r="P36" s="273"/>
      <c r="Q36" s="273"/>
      <c r="R36" s="273"/>
      <c r="S36" s="273"/>
    </row>
    <row r="37" spans="1:32" ht="12" customHeight="1" x14ac:dyDescent="0.25">
      <c r="A37" s="273"/>
      <c r="B37" s="291"/>
      <c r="C37" s="273"/>
      <c r="D37" s="291"/>
      <c r="E37" s="273"/>
      <c r="F37" s="273"/>
      <c r="G37" s="291"/>
      <c r="H37" s="273"/>
      <c r="I37" s="273"/>
      <c r="J37" s="273"/>
      <c r="K37" s="273"/>
      <c r="L37" s="273"/>
      <c r="M37" s="273"/>
      <c r="N37" s="273"/>
      <c r="O37" s="273"/>
      <c r="P37" s="273"/>
      <c r="Q37" s="273"/>
      <c r="R37" s="273"/>
      <c r="S37" s="273"/>
    </row>
    <row r="38" spans="1:32" ht="30.75" customHeight="1" x14ac:dyDescent="0.25">
      <c r="A38" s="465" t="s">
        <v>1188</v>
      </c>
      <c r="B38" s="124"/>
      <c r="C38" s="124"/>
      <c r="D38" s="459" t="s">
        <v>1189</v>
      </c>
      <c r="E38" s="459"/>
      <c r="F38" s="459"/>
      <c r="G38" s="459"/>
      <c r="H38" s="124"/>
      <c r="I38" s="124"/>
      <c r="J38" s="465" t="s">
        <v>1190</v>
      </c>
      <c r="K38" s="465"/>
      <c r="L38" s="465"/>
      <c r="M38" s="459" t="s">
        <v>1254</v>
      </c>
      <c r="N38" s="459"/>
      <c r="O38" s="459"/>
      <c r="P38" s="459"/>
      <c r="Q38" s="459"/>
      <c r="R38" s="459"/>
      <c r="S38" s="404"/>
      <c r="T38" s="267"/>
      <c r="U38" s="457"/>
      <c r="V38" s="457"/>
      <c r="W38" s="457"/>
      <c r="X38" s="457"/>
      <c r="Y38" s="457"/>
      <c r="Z38" s="457"/>
    </row>
    <row r="39" spans="1:32" x14ac:dyDescent="0.25">
      <c r="A39" s="465"/>
      <c r="B39" s="124"/>
      <c r="C39" s="124"/>
      <c r="D39" s="458">
        <v>46235</v>
      </c>
      <c r="E39" s="458"/>
      <c r="F39" s="405">
        <v>45870</v>
      </c>
      <c r="G39" s="458"/>
      <c r="H39" s="458"/>
      <c r="I39" s="124"/>
      <c r="J39" s="465"/>
      <c r="K39" s="465"/>
      <c r="L39" s="465"/>
      <c r="M39" s="399">
        <v>46204</v>
      </c>
      <c r="N39" s="399">
        <v>46174</v>
      </c>
      <c r="O39" s="399"/>
      <c r="P39" s="399">
        <v>46143</v>
      </c>
      <c r="Q39" s="399"/>
      <c r="R39" s="399">
        <v>46113</v>
      </c>
      <c r="S39" s="399"/>
    </row>
    <row r="40" spans="1:32" x14ac:dyDescent="0.25">
      <c r="A40" s="329" t="s">
        <v>1174</v>
      </c>
      <c r="B40" s="273"/>
      <c r="C40" s="273"/>
      <c r="D40" s="98">
        <v>21</v>
      </c>
      <c r="E40" s="98"/>
      <c r="F40" s="98">
        <v>21</v>
      </c>
      <c r="G40" s="98"/>
      <c r="H40" s="273"/>
      <c r="I40" s="273"/>
      <c r="J40" s="272" t="s">
        <v>1165</v>
      </c>
      <c r="K40" s="273"/>
      <c r="L40" s="273"/>
      <c r="O40" s="273"/>
      <c r="Q40" s="273"/>
      <c r="S40" s="273"/>
    </row>
    <row r="41" spans="1:32" x14ac:dyDescent="0.25">
      <c r="A41" s="329" t="s">
        <v>1173</v>
      </c>
      <c r="B41" s="273"/>
      <c r="C41" s="273"/>
      <c r="D41" s="98">
        <v>21</v>
      </c>
      <c r="E41" s="98"/>
      <c r="F41" s="98">
        <v>21</v>
      </c>
      <c r="G41" s="98"/>
      <c r="H41" s="273"/>
      <c r="I41" s="273"/>
      <c r="J41" s="274"/>
      <c r="K41" s="273"/>
      <c r="L41" s="273"/>
      <c r="O41" s="273"/>
      <c r="Q41" s="273"/>
      <c r="S41" s="273"/>
    </row>
    <row r="42" spans="1:32" x14ac:dyDescent="0.25">
      <c r="A42" s="329" t="s">
        <v>1172</v>
      </c>
      <c r="B42" s="273"/>
      <c r="C42" s="273"/>
      <c r="D42" s="98">
        <v>21</v>
      </c>
      <c r="E42" s="98"/>
      <c r="F42" s="98">
        <v>21</v>
      </c>
      <c r="G42" s="98"/>
      <c r="H42" s="273"/>
      <c r="I42" s="273"/>
      <c r="J42" s="274" t="s">
        <v>1164</v>
      </c>
      <c r="K42" s="273"/>
      <c r="L42" s="273"/>
      <c r="M42" s="424">
        <v>40.799999999999997</v>
      </c>
      <c r="N42" s="424">
        <v>40.1</v>
      </c>
      <c r="O42" s="286"/>
      <c r="P42" s="406">
        <v>41</v>
      </c>
      <c r="Q42" s="286"/>
      <c r="R42" s="406">
        <v>40.299999999999997</v>
      </c>
      <c r="S42" s="274"/>
      <c r="T42" s="379"/>
    </row>
    <row r="43" spans="1:32" x14ac:dyDescent="0.25">
      <c r="A43" s="329"/>
      <c r="B43" s="273"/>
      <c r="C43" s="273"/>
      <c r="D43" s="98"/>
      <c r="E43" s="98"/>
      <c r="F43" s="98"/>
      <c r="G43" s="98"/>
      <c r="H43" s="273"/>
      <c r="I43" s="273"/>
      <c r="J43" s="274"/>
      <c r="K43" s="273"/>
      <c r="L43" s="273"/>
      <c r="M43" s="425"/>
      <c r="N43" s="425"/>
      <c r="O43" s="274"/>
      <c r="P43" s="407"/>
      <c r="Q43" s="274"/>
      <c r="R43" s="407"/>
      <c r="S43" s="274"/>
    </row>
    <row r="44" spans="1:32" x14ac:dyDescent="0.25">
      <c r="A44" s="330" t="s">
        <v>1171</v>
      </c>
      <c r="B44" s="273"/>
      <c r="C44" s="273"/>
      <c r="D44" s="98"/>
      <c r="E44" s="98"/>
      <c r="F44" s="98"/>
      <c r="G44" s="450" t="s">
        <v>1185</v>
      </c>
      <c r="H44" s="273"/>
      <c r="I44" s="273"/>
      <c r="J44" s="274" t="s">
        <v>1163</v>
      </c>
      <c r="K44" s="273"/>
      <c r="L44" s="273"/>
      <c r="M44" s="424">
        <v>34.5</v>
      </c>
      <c r="N44" s="424">
        <v>33.799999999999997</v>
      </c>
      <c r="O44" s="286"/>
      <c r="P44" s="406">
        <v>35.799999999999997</v>
      </c>
      <c r="Q44" s="286"/>
      <c r="R44" s="406">
        <v>35.5</v>
      </c>
      <c r="S44" s="274"/>
    </row>
    <row r="45" spans="1:32" x14ac:dyDescent="0.25">
      <c r="A45" s="329" t="s">
        <v>1170</v>
      </c>
      <c r="B45" s="269"/>
      <c r="C45" s="273"/>
      <c r="D45" s="422">
        <v>84.1</v>
      </c>
      <c r="E45" s="98"/>
      <c r="F45" s="422">
        <v>82.2</v>
      </c>
      <c r="G45" s="391">
        <f>D45/F45-1</f>
        <v>2.3114355231143469E-2</v>
      </c>
      <c r="H45" s="273"/>
      <c r="I45" s="273"/>
      <c r="J45" s="274"/>
      <c r="K45" s="273"/>
      <c r="L45" s="273"/>
      <c r="M45" s="410"/>
      <c r="N45" s="273"/>
      <c r="O45" s="273"/>
      <c r="P45" s="273"/>
      <c r="Q45" s="273"/>
      <c r="R45" s="273"/>
      <c r="S45" s="273"/>
    </row>
    <row r="46" spans="1:32" ht="18.600000000000001" customHeight="1" x14ac:dyDescent="0.25">
      <c r="A46" s="329" t="s">
        <v>1169</v>
      </c>
      <c r="B46" s="269"/>
      <c r="C46" s="273"/>
      <c r="D46" s="422">
        <v>389.5</v>
      </c>
      <c r="E46" s="98"/>
      <c r="F46" s="422">
        <v>379.9</v>
      </c>
      <c r="G46" s="391">
        <f>D46/F46-1</f>
        <v>2.5269807844169545E-2</v>
      </c>
      <c r="H46" s="273"/>
      <c r="I46" s="273"/>
      <c r="J46" s="273"/>
      <c r="K46" s="273"/>
      <c r="L46" s="273"/>
      <c r="M46" s="273"/>
      <c r="N46" s="273"/>
      <c r="O46" s="273"/>
      <c r="P46" s="273"/>
      <c r="Q46" s="273"/>
      <c r="R46" s="273"/>
      <c r="S46" s="273"/>
    </row>
    <row r="47" spans="1:32" ht="20.45" customHeight="1" x14ac:dyDescent="0.25">
      <c r="A47" s="329" t="s">
        <v>1168</v>
      </c>
      <c r="B47" s="269"/>
      <c r="C47" s="273"/>
      <c r="D47" s="422">
        <v>356.4</v>
      </c>
      <c r="E47" s="98"/>
      <c r="F47" s="422">
        <v>281.3</v>
      </c>
      <c r="G47" s="391">
        <f>D47/F47-1</f>
        <v>0.26697476004265885</v>
      </c>
      <c r="H47" s="273"/>
      <c r="I47" s="273"/>
      <c r="J47" s="273"/>
      <c r="K47" s="273"/>
      <c r="L47" s="273"/>
      <c r="N47" s="273"/>
      <c r="O47" s="273"/>
      <c r="P47" s="273"/>
      <c r="Q47" s="273"/>
      <c r="R47" s="273"/>
      <c r="S47" s="273"/>
      <c r="T47" s="456"/>
      <c r="U47" s="456"/>
      <c r="V47" s="456"/>
      <c r="W47" s="456"/>
      <c r="X47" s="456"/>
      <c r="Y47" s="456"/>
      <c r="Z47" s="456"/>
      <c r="AA47" s="456"/>
      <c r="AB47" s="456"/>
      <c r="AC47" s="456"/>
    </row>
    <row r="48" spans="1:32" ht="12.75" customHeight="1" x14ac:dyDescent="0.25">
      <c r="A48" s="329"/>
      <c r="B48" s="268"/>
      <c r="C48" s="273"/>
      <c r="D48" s="98"/>
      <c r="E48" s="98"/>
      <c r="F48" s="98"/>
      <c r="G48" s="391"/>
      <c r="H48" s="273"/>
      <c r="I48" s="273"/>
      <c r="J48" s="273"/>
      <c r="K48" s="273"/>
      <c r="L48" s="273"/>
      <c r="M48" s="273"/>
      <c r="N48" s="273"/>
      <c r="O48" s="273"/>
      <c r="P48" s="273"/>
      <c r="Q48" s="273"/>
      <c r="R48" s="273"/>
      <c r="S48" s="273"/>
      <c r="T48" s="294"/>
      <c r="U48" s="294"/>
      <c r="V48" s="294"/>
      <c r="W48" s="294"/>
      <c r="X48" s="294"/>
      <c r="Y48" s="294"/>
      <c r="Z48" s="294"/>
      <c r="AA48" s="294"/>
      <c r="AB48" s="294"/>
      <c r="AC48" s="294"/>
      <c r="AD48" s="294"/>
      <c r="AE48" s="294"/>
      <c r="AF48" s="294"/>
    </row>
    <row r="49" spans="1:24" ht="15" customHeight="1" x14ac:dyDescent="0.25">
      <c r="A49" s="330" t="s">
        <v>1167</v>
      </c>
      <c r="B49" s="270"/>
      <c r="C49" s="273"/>
      <c r="D49" s="422">
        <v>57.3</v>
      </c>
      <c r="E49" s="98"/>
      <c r="F49" s="422">
        <v>55.4</v>
      </c>
      <c r="G49" s="391">
        <f>D49/F49-1</f>
        <v>3.4296028880866469E-2</v>
      </c>
      <c r="H49" s="273"/>
      <c r="I49" s="273"/>
      <c r="J49" s="273"/>
      <c r="K49" s="273"/>
      <c r="L49" s="273"/>
      <c r="M49" s="273"/>
      <c r="N49" s="273"/>
      <c r="O49" s="273"/>
      <c r="P49" s="273"/>
      <c r="Q49" s="273"/>
      <c r="R49" s="273"/>
      <c r="S49" s="273"/>
      <c r="T49" s="266"/>
      <c r="U49" s="266"/>
      <c r="V49" s="266"/>
      <c r="W49" s="266"/>
      <c r="X49" s="266"/>
    </row>
    <row r="50" spans="1:24" ht="15" customHeight="1" x14ac:dyDescent="0.25">
      <c r="A50" s="273"/>
      <c r="B50" s="273"/>
      <c r="C50" s="273"/>
      <c r="G50" s="273"/>
      <c r="H50" s="273"/>
      <c r="I50" s="273"/>
      <c r="J50" s="273"/>
      <c r="K50" s="273"/>
      <c r="L50" s="273"/>
      <c r="M50" s="273"/>
      <c r="N50" s="273"/>
      <c r="O50" s="273"/>
      <c r="P50" s="273"/>
      <c r="Q50" s="273"/>
      <c r="R50" s="273"/>
      <c r="S50" s="273"/>
    </row>
    <row r="51" spans="1:24" ht="17.25" customHeight="1" x14ac:dyDescent="0.25">
      <c r="A51" s="464" t="s">
        <v>1251</v>
      </c>
      <c r="B51" s="464"/>
      <c r="C51" s="464"/>
      <c r="D51" s="464"/>
      <c r="E51" s="464"/>
      <c r="F51" s="464"/>
      <c r="G51" s="464"/>
      <c r="H51" s="464"/>
      <c r="I51" s="464"/>
      <c r="J51" s="464"/>
      <c r="K51" s="464"/>
      <c r="L51" s="464"/>
      <c r="M51" s="464"/>
      <c r="N51" s="464"/>
      <c r="O51" s="464"/>
      <c r="P51" s="464"/>
      <c r="Q51" s="464"/>
      <c r="R51" s="464"/>
      <c r="S51" s="464"/>
    </row>
    <row r="52" spans="1:24" x14ac:dyDescent="0.25">
      <c r="A52" s="331" t="s">
        <v>1269</v>
      </c>
      <c r="B52" s="273"/>
      <c r="C52" s="273"/>
      <c r="D52" s="273"/>
      <c r="E52" s="273"/>
      <c r="F52" s="273"/>
      <c r="G52" s="273"/>
      <c r="H52" s="273"/>
      <c r="I52" s="273"/>
      <c r="J52" s="463"/>
      <c r="K52" s="463"/>
      <c r="L52" s="463"/>
      <c r="M52" s="463"/>
      <c r="N52" s="463"/>
      <c r="O52" s="463"/>
      <c r="P52" s="463"/>
      <c r="Q52" s="463"/>
      <c r="R52" s="463"/>
      <c r="S52" s="463"/>
    </row>
  </sheetData>
  <mergeCells count="20">
    <mergeCell ref="J52:S52"/>
    <mergeCell ref="A51:S51"/>
    <mergeCell ref="A38:A39"/>
    <mergeCell ref="J38:L39"/>
    <mergeCell ref="M38:R38"/>
    <mergeCell ref="G39:H39"/>
    <mergeCell ref="H1:S1"/>
    <mergeCell ref="T47:AC47"/>
    <mergeCell ref="U38:X38"/>
    <mergeCell ref="Y38:Z38"/>
    <mergeCell ref="D39:E39"/>
    <mergeCell ref="D38:G38"/>
    <mergeCell ref="B6:F6"/>
    <mergeCell ref="H6:L6"/>
    <mergeCell ref="N6:R6"/>
    <mergeCell ref="A2:S2"/>
    <mergeCell ref="B23:C23"/>
    <mergeCell ref="D23:E23"/>
    <mergeCell ref="B22:G22"/>
    <mergeCell ref="M22:R22"/>
  </mergeCells>
  <pageMargins left="0.7" right="0.7" top="0.75" bottom="0.75" header="0.3" footer="0.3"/>
  <pageSetup scale="61"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CCD0E-F667-4EBA-A2A5-010A0A2D8319}">
  <sheetPr>
    <tabColor rgb="FF92D050"/>
  </sheetPr>
  <dimension ref="A1:N44"/>
  <sheetViews>
    <sheetView showGridLines="0" zoomScale="90" zoomScaleNormal="90" workbookViewId="0">
      <selection activeCell="V38" sqref="V38"/>
    </sheetView>
  </sheetViews>
  <sheetFormatPr defaultColWidth="8.5703125" defaultRowHeight="15" x14ac:dyDescent="0.25"/>
  <cols>
    <col min="1" max="1" width="28.42578125" customWidth="1"/>
    <col min="3" max="3" width="9.42578125" bestFit="1" customWidth="1"/>
    <col min="4" max="14" width="9.5703125" bestFit="1" customWidth="1"/>
  </cols>
  <sheetData>
    <row r="1" spans="1:14" ht="24" customHeight="1" x14ac:dyDescent="0.25"/>
    <row r="2" spans="1:14" ht="28.5" customHeight="1" x14ac:dyDescent="0.25"/>
    <row r="3" spans="1:14" ht="18.75" customHeight="1" x14ac:dyDescent="0.25">
      <c r="C3" s="487" t="s">
        <v>1336</v>
      </c>
      <c r="D3" s="487"/>
      <c r="E3" s="487"/>
      <c r="F3" s="487"/>
      <c r="G3" s="487"/>
      <c r="H3" s="487"/>
      <c r="I3" s="487"/>
      <c r="J3" s="487"/>
      <c r="K3" s="487"/>
      <c r="L3" s="487"/>
      <c r="M3" s="487"/>
      <c r="N3" s="487"/>
    </row>
    <row r="4" spans="1:14" x14ac:dyDescent="0.25">
      <c r="A4" s="247"/>
      <c r="B4" s="247"/>
      <c r="C4" s="247"/>
      <c r="D4" s="247"/>
      <c r="E4" s="247"/>
      <c r="F4" s="247"/>
      <c r="G4" s="247"/>
      <c r="H4" s="247"/>
      <c r="I4" s="247"/>
      <c r="J4" s="247"/>
      <c r="K4" s="247"/>
      <c r="L4" s="247"/>
      <c r="M4" s="247"/>
      <c r="N4" s="247"/>
    </row>
    <row r="5" spans="1:14" ht="24.95" customHeight="1" x14ac:dyDescent="0.25">
      <c r="A5" s="385" t="s">
        <v>1303</v>
      </c>
      <c r="B5" s="386"/>
      <c r="C5" s="387" t="s">
        <v>1307</v>
      </c>
      <c r="D5" s="387" t="s">
        <v>1308</v>
      </c>
      <c r="E5" s="387" t="s">
        <v>1309</v>
      </c>
      <c r="F5" s="387" t="s">
        <v>1310</v>
      </c>
      <c r="G5" s="387" t="s">
        <v>1311</v>
      </c>
      <c r="H5" s="387" t="s">
        <v>1333</v>
      </c>
      <c r="I5" s="388" t="s">
        <v>1334</v>
      </c>
      <c r="J5" s="388" t="s">
        <v>1335</v>
      </c>
      <c r="K5" s="388" t="s">
        <v>1341</v>
      </c>
      <c r="L5" s="388" t="s">
        <v>1801</v>
      </c>
      <c r="M5" s="388" t="s">
        <v>1808</v>
      </c>
      <c r="N5" s="388" t="s">
        <v>1838</v>
      </c>
    </row>
    <row r="6" spans="1:14" ht="15" customHeight="1" x14ac:dyDescent="0.25">
      <c r="A6" s="249"/>
      <c r="B6" s="247"/>
      <c r="C6" s="247"/>
      <c r="D6" s="247"/>
      <c r="E6" s="247"/>
      <c r="F6" s="247"/>
      <c r="G6" s="247"/>
      <c r="H6" s="247"/>
      <c r="I6" s="247"/>
      <c r="J6" s="247"/>
      <c r="K6" s="247"/>
      <c r="L6" s="247"/>
      <c r="M6" s="268"/>
      <c r="N6" s="268"/>
    </row>
    <row r="7" spans="1:14" ht="15" customHeight="1" x14ac:dyDescent="0.25">
      <c r="A7" s="249" t="s">
        <v>1302</v>
      </c>
      <c r="B7" s="247"/>
      <c r="C7" s="287">
        <v>109.6</v>
      </c>
      <c r="D7" s="287">
        <v>120.1</v>
      </c>
      <c r="E7" s="287">
        <v>91.3</v>
      </c>
      <c r="F7" s="287">
        <v>74.599999999999994</v>
      </c>
      <c r="G7" s="301">
        <v>75.7</v>
      </c>
      <c r="H7" s="287">
        <v>73.5</v>
      </c>
      <c r="I7" s="247">
        <v>72.3</v>
      </c>
      <c r="J7" s="287">
        <v>75</v>
      </c>
      <c r="K7" s="287">
        <v>78.599999999999994</v>
      </c>
      <c r="L7" s="301">
        <v>132.9</v>
      </c>
      <c r="M7" s="382">
        <v>135</v>
      </c>
      <c r="N7" s="287">
        <v>136.9</v>
      </c>
    </row>
    <row r="8" spans="1:14" x14ac:dyDescent="0.25">
      <c r="A8" s="247"/>
      <c r="B8" s="247"/>
      <c r="C8" s="247"/>
      <c r="D8" s="247"/>
      <c r="E8" s="247"/>
      <c r="F8" s="247"/>
      <c r="G8" s="268"/>
      <c r="I8" s="247"/>
      <c r="J8" s="247"/>
      <c r="K8" s="247"/>
      <c r="L8" s="268"/>
      <c r="N8" s="268"/>
    </row>
    <row r="9" spans="1:14" x14ac:dyDescent="0.25">
      <c r="A9" s="249" t="s">
        <v>1301</v>
      </c>
      <c r="B9" s="247"/>
      <c r="C9" s="287">
        <v>99.2</v>
      </c>
      <c r="D9" s="287">
        <v>109.4</v>
      </c>
      <c r="E9" s="287">
        <v>137.19999999999999</v>
      </c>
      <c r="F9" s="287">
        <v>152.80000000000001</v>
      </c>
      <c r="G9" s="301">
        <v>158.69999999999999</v>
      </c>
      <c r="H9" s="287">
        <v>160.80000000000001</v>
      </c>
      <c r="I9" s="247">
        <v>165.4</v>
      </c>
      <c r="J9" s="247">
        <v>177.7</v>
      </c>
      <c r="K9" s="287">
        <v>173.7</v>
      </c>
      <c r="L9" s="301">
        <v>145.19999999999999</v>
      </c>
      <c r="M9">
        <v>156.19999999999999</v>
      </c>
      <c r="N9" s="301">
        <v>164.8</v>
      </c>
    </row>
    <row r="10" spans="1:14" x14ac:dyDescent="0.25">
      <c r="A10" s="249"/>
      <c r="B10" s="247"/>
      <c r="C10" s="287"/>
      <c r="D10" s="287"/>
      <c r="E10" s="287"/>
      <c r="F10" s="287"/>
      <c r="G10" s="301"/>
      <c r="H10" s="287"/>
      <c r="I10" s="247"/>
      <c r="J10" s="247"/>
      <c r="K10" s="287"/>
      <c r="L10" s="301"/>
      <c r="N10" s="301"/>
    </row>
    <row r="11" spans="1:14" ht="24.95" customHeight="1" x14ac:dyDescent="0.25">
      <c r="A11" s="385" t="s">
        <v>1303</v>
      </c>
      <c r="B11" s="386"/>
      <c r="C11" s="387" t="s">
        <v>1839</v>
      </c>
      <c r="D11" s="387" t="s">
        <v>1840</v>
      </c>
      <c r="E11" s="387" t="s">
        <v>1841</v>
      </c>
      <c r="F11" s="387" t="s">
        <v>1842</v>
      </c>
      <c r="G11" s="387" t="s">
        <v>1843</v>
      </c>
      <c r="H11" s="387" t="s">
        <v>1844</v>
      </c>
      <c r="I11" s="388" t="s">
        <v>1845</v>
      </c>
      <c r="J11" s="388" t="s">
        <v>1846</v>
      </c>
      <c r="K11" s="388" t="s">
        <v>1847</v>
      </c>
      <c r="L11" s="388" t="s">
        <v>1848</v>
      </c>
      <c r="M11" s="388" t="s">
        <v>1849</v>
      </c>
      <c r="N11" s="388" t="s">
        <v>1850</v>
      </c>
    </row>
    <row r="12" spans="1:14" x14ac:dyDescent="0.25">
      <c r="A12" s="249"/>
      <c r="B12" s="247"/>
      <c r="C12" s="247"/>
      <c r="D12" s="247"/>
      <c r="E12" s="247"/>
      <c r="F12" s="247"/>
      <c r="G12" s="247"/>
      <c r="H12" s="247"/>
      <c r="I12" s="247"/>
      <c r="J12" s="247"/>
      <c r="K12" s="247"/>
      <c r="L12" s="247"/>
      <c r="M12" s="268"/>
      <c r="N12" s="268"/>
    </row>
    <row r="13" spans="1:14" x14ac:dyDescent="0.25">
      <c r="A13" s="249" t="s">
        <v>1302</v>
      </c>
      <c r="B13" s="247"/>
      <c r="C13" s="287">
        <v>149.5</v>
      </c>
      <c r="D13" s="287">
        <v>150</v>
      </c>
      <c r="E13" s="287"/>
      <c r="F13" s="287"/>
      <c r="G13" s="301"/>
      <c r="H13" s="287"/>
      <c r="I13" s="247"/>
      <c r="J13" s="287"/>
      <c r="K13" s="287"/>
      <c r="L13" s="301"/>
      <c r="M13" s="382"/>
      <c r="N13" s="287"/>
    </row>
    <row r="14" spans="1:14" x14ac:dyDescent="0.25">
      <c r="A14" s="247"/>
      <c r="B14" s="247"/>
      <c r="C14" s="247"/>
      <c r="D14" s="247"/>
      <c r="E14" s="247"/>
      <c r="F14" s="247"/>
      <c r="G14" s="268"/>
      <c r="I14" s="247"/>
      <c r="J14" s="247"/>
      <c r="K14" s="247"/>
      <c r="L14" s="268"/>
      <c r="N14" s="268"/>
    </row>
    <row r="15" spans="1:14" x14ac:dyDescent="0.25">
      <c r="A15" s="249" t="s">
        <v>1301</v>
      </c>
      <c r="B15" s="247"/>
      <c r="C15" s="287">
        <v>170.9</v>
      </c>
      <c r="D15" s="287">
        <v>170.4</v>
      </c>
      <c r="E15" s="287"/>
      <c r="F15" s="287"/>
      <c r="G15" s="301"/>
      <c r="H15" s="287"/>
      <c r="I15" s="247"/>
      <c r="J15" s="247"/>
      <c r="K15" s="287"/>
      <c r="L15" s="301"/>
      <c r="N15" s="301"/>
    </row>
    <row r="16" spans="1:14" x14ac:dyDescent="0.25">
      <c r="A16" s="249"/>
      <c r="B16" s="247"/>
      <c r="C16" s="287"/>
      <c r="D16" s="287"/>
      <c r="E16" s="287"/>
      <c r="F16" s="287"/>
      <c r="G16" s="301"/>
      <c r="H16" s="287"/>
      <c r="I16" s="247"/>
      <c r="J16" s="247"/>
      <c r="K16" s="287"/>
      <c r="L16" s="301"/>
      <c r="N16" s="301"/>
    </row>
    <row r="17" spans="1:14" x14ac:dyDescent="0.25">
      <c r="A17" s="249"/>
      <c r="B17" s="247"/>
      <c r="C17" s="287"/>
      <c r="D17" s="287"/>
      <c r="E17" s="287"/>
      <c r="F17" s="287"/>
      <c r="G17" s="301"/>
      <c r="H17" s="287"/>
      <c r="I17" s="247"/>
      <c r="J17" s="247"/>
      <c r="K17" s="287"/>
      <c r="L17" s="301"/>
      <c r="N17" s="301"/>
    </row>
    <row r="18" spans="1:14" x14ac:dyDescent="0.25">
      <c r="A18" s="249"/>
      <c r="B18" s="247"/>
      <c r="C18" s="287"/>
      <c r="D18" s="287"/>
      <c r="E18" s="287"/>
      <c r="F18" s="287"/>
      <c r="G18" s="301"/>
      <c r="H18" s="287"/>
      <c r="I18" s="247"/>
      <c r="J18" s="247"/>
      <c r="K18" s="287"/>
      <c r="L18" s="301"/>
      <c r="N18" s="301"/>
    </row>
    <row r="19" spans="1:14" x14ac:dyDescent="0.25">
      <c r="A19" s="249"/>
      <c r="B19" s="247"/>
      <c r="C19" s="287"/>
      <c r="D19" s="287"/>
      <c r="E19" s="287"/>
      <c r="F19" s="287"/>
      <c r="G19" s="301"/>
      <c r="H19" s="287"/>
      <c r="I19" s="247"/>
      <c r="J19" s="247"/>
      <c r="K19" s="287"/>
      <c r="L19" s="301"/>
      <c r="N19" s="301"/>
    </row>
    <row r="20" spans="1:14" x14ac:dyDescent="0.25">
      <c r="A20" s="249"/>
      <c r="B20" s="247"/>
      <c r="C20" s="287"/>
      <c r="D20" s="287"/>
      <c r="E20" s="287"/>
      <c r="F20" s="287"/>
      <c r="G20" s="301"/>
      <c r="H20" s="287"/>
      <c r="I20" s="247"/>
      <c r="J20" s="247"/>
      <c r="K20" s="287"/>
      <c r="L20" s="301"/>
      <c r="N20" s="301"/>
    </row>
    <row r="21" spans="1:14" x14ac:dyDescent="0.25">
      <c r="A21" s="249"/>
      <c r="B21" s="247"/>
      <c r="C21" s="287"/>
      <c r="D21" s="287"/>
      <c r="E21" s="287"/>
      <c r="F21" s="287"/>
      <c r="G21" s="301"/>
      <c r="H21" s="287"/>
      <c r="I21" s="301"/>
      <c r="J21" s="287"/>
      <c r="K21" s="287"/>
      <c r="L21" s="301"/>
      <c r="M21" s="287"/>
      <c r="N21" s="301"/>
    </row>
    <row r="22" spans="1:14" ht="18.600000000000001" customHeight="1" x14ac:dyDescent="0.25">
      <c r="A22" s="249"/>
      <c r="B22" s="247"/>
      <c r="C22" s="487" t="s">
        <v>1306</v>
      </c>
      <c r="D22" s="487"/>
      <c r="E22" s="487"/>
      <c r="F22" s="487"/>
      <c r="G22" s="487"/>
      <c r="H22" s="487"/>
      <c r="I22" s="487"/>
      <c r="J22" s="487"/>
      <c r="K22" s="487"/>
      <c r="L22" s="487"/>
      <c r="M22" s="487"/>
      <c r="N22" s="487"/>
    </row>
    <row r="23" spans="1:14" x14ac:dyDescent="0.25">
      <c r="A23" s="247"/>
      <c r="B23" s="247"/>
      <c r="C23" s="247"/>
      <c r="D23" s="247"/>
      <c r="E23" s="247"/>
      <c r="F23" s="247"/>
      <c r="G23" s="247"/>
      <c r="H23" s="247"/>
      <c r="I23" s="247"/>
      <c r="J23" s="247"/>
      <c r="K23" s="247"/>
      <c r="L23" s="247"/>
      <c r="M23" s="247"/>
      <c r="N23" s="247"/>
    </row>
    <row r="24" spans="1:14" ht="45" customHeight="1" x14ac:dyDescent="0.25">
      <c r="A24" s="385" t="s">
        <v>1303</v>
      </c>
      <c r="B24" s="386"/>
      <c r="C24" s="389"/>
      <c r="D24" s="389"/>
      <c r="E24" s="390" t="s">
        <v>1349</v>
      </c>
      <c r="F24" s="390" t="s">
        <v>1350</v>
      </c>
      <c r="G24" s="390" t="s">
        <v>1351</v>
      </c>
      <c r="H24" s="390" t="s">
        <v>1352</v>
      </c>
      <c r="I24" s="390" t="s">
        <v>1353</v>
      </c>
      <c r="J24" s="390" t="s">
        <v>1354</v>
      </c>
      <c r="K24" s="390" t="s">
        <v>1355</v>
      </c>
      <c r="L24" s="390" t="s">
        <v>1356</v>
      </c>
      <c r="M24" s="390" t="s">
        <v>1357</v>
      </c>
      <c r="N24" s="390" t="s">
        <v>1358</v>
      </c>
    </row>
    <row r="25" spans="1:14" x14ac:dyDescent="0.25">
      <c r="A25" s="249"/>
      <c r="B25" s="247"/>
      <c r="C25" s="247"/>
      <c r="D25" s="247"/>
      <c r="E25" s="247"/>
      <c r="F25" s="247"/>
      <c r="G25" s="247"/>
      <c r="H25" s="247"/>
      <c r="I25" s="247"/>
      <c r="J25" s="247"/>
      <c r="K25" s="247"/>
      <c r="L25" s="247"/>
      <c r="M25" s="268"/>
      <c r="N25" s="268"/>
    </row>
    <row r="26" spans="1:14" x14ac:dyDescent="0.25">
      <c r="A26" s="249" t="s">
        <v>1302</v>
      </c>
      <c r="B26" s="247"/>
      <c r="C26" s="287"/>
      <c r="D26" s="287"/>
      <c r="E26" s="362">
        <v>75.7</v>
      </c>
      <c r="F26" s="287">
        <v>75.599999999999994</v>
      </c>
      <c r="G26" s="301">
        <v>75</v>
      </c>
      <c r="H26" s="287">
        <v>73.5</v>
      </c>
      <c r="I26" s="287">
        <v>71.8</v>
      </c>
      <c r="J26" s="247">
        <v>70.900000000000006</v>
      </c>
      <c r="K26" s="247">
        <v>72.3</v>
      </c>
      <c r="L26" s="268">
        <v>73.7</v>
      </c>
      <c r="M26" s="247">
        <v>74.8</v>
      </c>
      <c r="N26" s="287">
        <v>75</v>
      </c>
    </row>
    <row r="27" spans="1:14" x14ac:dyDescent="0.25">
      <c r="A27" s="247"/>
      <c r="B27" s="247"/>
      <c r="E27" s="363"/>
      <c r="I27" s="247"/>
      <c r="J27" s="247"/>
      <c r="K27" s="247"/>
      <c r="L27" s="268"/>
      <c r="M27" s="247"/>
      <c r="N27" s="247"/>
    </row>
    <row r="28" spans="1:14" x14ac:dyDescent="0.25">
      <c r="A28" s="249" t="s">
        <v>1301</v>
      </c>
      <c r="B28" s="247"/>
      <c r="C28" s="287"/>
      <c r="D28" s="287"/>
      <c r="E28" s="364">
        <v>158.69999999999999</v>
      </c>
      <c r="F28" s="287">
        <v>159</v>
      </c>
      <c r="G28" s="301">
        <v>159.9</v>
      </c>
      <c r="H28" s="287">
        <v>160.80000000000001</v>
      </c>
      <c r="I28" s="287">
        <v>160.80000000000001</v>
      </c>
      <c r="J28" s="247">
        <v>163.19999999999999</v>
      </c>
      <c r="K28" s="247">
        <v>165.4</v>
      </c>
      <c r="L28" s="268">
        <v>169.4</v>
      </c>
      <c r="M28" s="247">
        <v>173.9</v>
      </c>
      <c r="N28" s="247">
        <v>177.7</v>
      </c>
    </row>
    <row r="29" spans="1:14" x14ac:dyDescent="0.25">
      <c r="A29" s="247"/>
      <c r="B29" s="247"/>
      <c r="C29" s="247"/>
      <c r="D29" s="247"/>
      <c r="E29" s="247"/>
      <c r="F29" s="247"/>
      <c r="G29" s="247"/>
      <c r="H29" s="247"/>
      <c r="I29" s="247"/>
      <c r="J29" s="247"/>
      <c r="K29" s="247"/>
      <c r="L29" s="247"/>
      <c r="M29" s="247"/>
      <c r="N29" s="247"/>
    </row>
    <row r="30" spans="1:14" ht="45" customHeight="1" x14ac:dyDescent="0.25">
      <c r="A30" s="385" t="s">
        <v>1303</v>
      </c>
      <c r="B30" s="247"/>
      <c r="C30" s="390" t="s">
        <v>1359</v>
      </c>
      <c r="D30" s="390" t="s">
        <v>1360</v>
      </c>
      <c r="E30" s="390" t="s">
        <v>1361</v>
      </c>
      <c r="F30" s="390" t="s">
        <v>1362</v>
      </c>
      <c r="G30" s="390" t="s">
        <v>1363</v>
      </c>
      <c r="H30" s="390" t="s">
        <v>1364</v>
      </c>
      <c r="I30" s="390" t="s">
        <v>1365</v>
      </c>
      <c r="J30" s="390" t="s">
        <v>1366</v>
      </c>
      <c r="K30" s="390" t="s">
        <v>1367</v>
      </c>
      <c r="L30" s="390" t="s">
        <v>1368</v>
      </c>
      <c r="M30" s="390" t="s">
        <v>1369</v>
      </c>
      <c r="N30" s="390" t="s">
        <v>1370</v>
      </c>
    </row>
    <row r="31" spans="1:14" ht="15" customHeight="1" x14ac:dyDescent="0.25">
      <c r="A31" s="361"/>
    </row>
    <row r="32" spans="1:14" x14ac:dyDescent="0.25">
      <c r="A32" s="249" t="s">
        <v>1302</v>
      </c>
      <c r="C32">
        <v>76.7</v>
      </c>
      <c r="D32">
        <v>75.8</v>
      </c>
      <c r="E32">
        <v>78.599999999999994</v>
      </c>
      <c r="F32">
        <v>97.2</v>
      </c>
      <c r="G32" s="382">
        <v>118</v>
      </c>
      <c r="H32">
        <v>132.9</v>
      </c>
      <c r="I32">
        <v>132.5</v>
      </c>
      <c r="J32">
        <v>132.69999999999999</v>
      </c>
      <c r="K32" s="382">
        <v>135</v>
      </c>
      <c r="L32">
        <v>135.19999999999999</v>
      </c>
      <c r="M32" s="382">
        <v>135</v>
      </c>
      <c r="N32">
        <v>136.9</v>
      </c>
    </row>
    <row r="33" spans="1:14" x14ac:dyDescent="0.25">
      <c r="A33" s="247"/>
      <c r="M33" s="382"/>
    </row>
    <row r="34" spans="1:14" x14ac:dyDescent="0.25">
      <c r="A34" s="249" t="s">
        <v>1301</v>
      </c>
      <c r="C34" s="382">
        <v>178</v>
      </c>
      <c r="D34">
        <v>177.5</v>
      </c>
      <c r="E34">
        <v>173.7</v>
      </c>
      <c r="F34">
        <v>162.9</v>
      </c>
      <c r="G34">
        <v>151.19999999999999</v>
      </c>
      <c r="H34">
        <v>145.19999999999999</v>
      </c>
      <c r="I34">
        <v>148.80000000000001</v>
      </c>
      <c r="J34" s="382">
        <v>153</v>
      </c>
      <c r="K34">
        <v>156.19999999999999</v>
      </c>
      <c r="L34">
        <v>160.30000000000001</v>
      </c>
      <c r="M34" s="382">
        <v>163</v>
      </c>
      <c r="N34">
        <v>164.8</v>
      </c>
    </row>
    <row r="35" spans="1:14" x14ac:dyDescent="0.25">
      <c r="A35" s="360"/>
    </row>
    <row r="36" spans="1:14" ht="45" customHeight="1" x14ac:dyDescent="0.25">
      <c r="A36" s="385" t="s">
        <v>1303</v>
      </c>
      <c r="B36" s="247"/>
      <c r="C36" s="390" t="s">
        <v>1851</v>
      </c>
      <c r="D36" s="390" t="s">
        <v>1858</v>
      </c>
      <c r="E36" s="390" t="s">
        <v>1868</v>
      </c>
      <c r="F36" s="390" t="s">
        <v>1869</v>
      </c>
      <c r="G36" s="390" t="s">
        <v>1874</v>
      </c>
      <c r="H36" s="390" t="s">
        <v>1881</v>
      </c>
      <c r="I36" s="390" t="s">
        <v>1920</v>
      </c>
      <c r="J36" s="390"/>
      <c r="K36" s="390"/>
      <c r="L36" s="390"/>
      <c r="M36" s="390"/>
      <c r="N36" s="390"/>
    </row>
    <row r="37" spans="1:14" x14ac:dyDescent="0.25">
      <c r="A37" s="359"/>
    </row>
    <row r="38" spans="1:14" x14ac:dyDescent="0.25">
      <c r="A38" s="249" t="s">
        <v>1302</v>
      </c>
      <c r="C38">
        <v>141.19999999999999</v>
      </c>
      <c r="D38">
        <v>147.80000000000001</v>
      </c>
      <c r="E38">
        <v>149.5</v>
      </c>
      <c r="F38">
        <v>151.80000000000001</v>
      </c>
      <c r="G38">
        <v>150.69999999999999</v>
      </c>
      <c r="H38" s="382">
        <v>150</v>
      </c>
      <c r="I38">
        <v>146.69999999999999</v>
      </c>
    </row>
    <row r="39" spans="1:14" x14ac:dyDescent="0.25">
      <c r="A39" s="247"/>
    </row>
    <row r="40" spans="1:14" x14ac:dyDescent="0.25">
      <c r="A40" s="249" t="s">
        <v>1301</v>
      </c>
      <c r="C40">
        <v>164.4</v>
      </c>
      <c r="D40">
        <v>167.1</v>
      </c>
      <c r="E40">
        <v>170.9</v>
      </c>
      <c r="F40" s="382">
        <v>174</v>
      </c>
      <c r="G40">
        <v>173.4</v>
      </c>
      <c r="H40">
        <v>170.4</v>
      </c>
      <c r="I40" s="382">
        <v>166</v>
      </c>
    </row>
    <row r="44" spans="1:14" ht="43.5" customHeight="1" x14ac:dyDescent="0.25">
      <c r="A44" s="474" t="s">
        <v>1300</v>
      </c>
      <c r="B44" s="474"/>
      <c r="C44" s="474"/>
      <c r="D44" s="474"/>
      <c r="E44" s="474"/>
      <c r="F44" s="474"/>
      <c r="G44" s="474"/>
      <c r="H44" s="474"/>
      <c r="I44" s="474"/>
      <c r="J44" s="474"/>
      <c r="K44" s="474"/>
      <c r="L44" s="474"/>
      <c r="M44" s="474"/>
      <c r="N44" s="474"/>
    </row>
  </sheetData>
  <mergeCells count="3">
    <mergeCell ref="C3:N3"/>
    <mergeCell ref="A44:N44"/>
    <mergeCell ref="C22:N22"/>
  </mergeCells>
  <pageMargins left="0.7" right="0.7" top="0.75" bottom="0.75" header="0.3" footer="0.3"/>
  <pageSetup scale="76" fitToHeight="2" orientation="landscape" r:id="rId1"/>
  <rowBreaks count="1" manualBreakCount="1">
    <brk id="19" max="1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836"/>
  <sheetViews>
    <sheetView showGridLines="0" zoomScale="78" zoomScaleNormal="78" workbookViewId="0">
      <selection activeCell="A3" sqref="A3"/>
    </sheetView>
  </sheetViews>
  <sheetFormatPr defaultRowHeight="15" x14ac:dyDescent="0.25"/>
  <cols>
    <col min="1" max="1" width="27" customWidth="1"/>
    <col min="2" max="13" width="16" customWidth="1"/>
    <col min="15" max="15" width="10.5703125" bestFit="1" customWidth="1"/>
    <col min="16" max="16" width="15.5703125" customWidth="1"/>
    <col min="17" max="25" width="10.5703125" bestFit="1" customWidth="1"/>
    <col min="26" max="26" width="9.5703125" bestFit="1" customWidth="1"/>
  </cols>
  <sheetData>
    <row r="1" spans="1:13" ht="15.75" customHeight="1" x14ac:dyDescent="0.25"/>
    <row r="2" spans="1:13" ht="15.75" customHeight="1" x14ac:dyDescent="0.25">
      <c r="A2" s="461" t="s">
        <v>1159</v>
      </c>
      <c r="B2" s="461"/>
      <c r="C2" s="461"/>
      <c r="D2" s="461"/>
      <c r="E2" s="461"/>
      <c r="F2" s="461"/>
      <c r="G2" s="461"/>
      <c r="H2" s="461"/>
      <c r="I2" s="461"/>
      <c r="J2" s="461"/>
      <c r="K2" s="461"/>
      <c r="L2" s="461"/>
      <c r="M2" s="461"/>
    </row>
    <row r="3" spans="1:13" ht="42.75" customHeight="1" x14ac:dyDescent="0.35">
      <c r="A3" s="306">
        <v>2026</v>
      </c>
    </row>
    <row r="4" spans="1:13" ht="24" customHeight="1" x14ac:dyDescent="0.25">
      <c r="A4" s="307" t="s">
        <v>70</v>
      </c>
      <c r="B4" s="350">
        <v>20</v>
      </c>
      <c r="C4" s="351">
        <v>19</v>
      </c>
      <c r="D4" s="351">
        <v>22</v>
      </c>
      <c r="E4" s="351">
        <v>21</v>
      </c>
      <c r="F4" s="351">
        <v>20</v>
      </c>
      <c r="G4" s="351">
        <v>21</v>
      </c>
      <c r="H4" s="351">
        <v>22</v>
      </c>
      <c r="I4" s="351">
        <v>21</v>
      </c>
      <c r="J4" s="351">
        <v>21</v>
      </c>
      <c r="K4" s="351">
        <v>22</v>
      </c>
      <c r="L4" s="351">
        <v>20</v>
      </c>
      <c r="M4" s="351">
        <v>22</v>
      </c>
    </row>
    <row r="5" spans="1:13" ht="24" customHeight="1" x14ac:dyDescent="0.25">
      <c r="A5" s="98"/>
      <c r="B5" s="466" t="s">
        <v>598</v>
      </c>
      <c r="C5" s="466"/>
      <c r="D5" s="466"/>
      <c r="E5" s="466"/>
      <c r="F5" s="466"/>
      <c r="G5" s="466"/>
      <c r="H5" s="466"/>
      <c r="I5" s="466"/>
      <c r="J5" s="466"/>
      <c r="K5" s="466"/>
      <c r="L5" s="466"/>
      <c r="M5" s="466"/>
    </row>
    <row r="6" spans="1:13" ht="18" customHeight="1" x14ac:dyDescent="0.25">
      <c r="A6" s="98"/>
      <c r="B6" s="119">
        <v>46023</v>
      </c>
      <c r="C6" s="119">
        <v>46054</v>
      </c>
      <c r="D6" s="119">
        <v>46082</v>
      </c>
      <c r="E6" s="119">
        <v>46113</v>
      </c>
      <c r="F6" s="119">
        <v>46143</v>
      </c>
      <c r="G6" s="119">
        <v>46174</v>
      </c>
      <c r="H6" s="119">
        <v>46204</v>
      </c>
      <c r="I6" s="119">
        <v>46235</v>
      </c>
      <c r="J6" s="119">
        <v>46266</v>
      </c>
      <c r="K6" s="119">
        <v>46296</v>
      </c>
      <c r="L6" s="119">
        <v>46327</v>
      </c>
      <c r="M6" s="119">
        <v>46357</v>
      </c>
    </row>
    <row r="7" spans="1:13" ht="17.100000000000001" customHeight="1" x14ac:dyDescent="0.25">
      <c r="A7" s="98" t="s">
        <v>0</v>
      </c>
      <c r="B7" s="275">
        <v>13857</v>
      </c>
      <c r="C7" s="104">
        <v>21327</v>
      </c>
      <c r="D7" s="105">
        <v>20763</v>
      </c>
      <c r="E7" s="105">
        <v>11371</v>
      </c>
      <c r="F7" s="104">
        <v>18822.433000000001</v>
      </c>
      <c r="G7" s="104">
        <v>13606.374</v>
      </c>
      <c r="H7" s="105">
        <v>12610.312</v>
      </c>
      <c r="I7" s="105">
        <v>16667.271000000001</v>
      </c>
      <c r="J7" s="260"/>
      <c r="K7" s="104"/>
      <c r="L7" s="104"/>
      <c r="M7" s="104"/>
    </row>
    <row r="8" spans="1:13" ht="17.100000000000001" customHeight="1" x14ac:dyDescent="0.25">
      <c r="A8" s="98" t="s">
        <v>1</v>
      </c>
      <c r="B8" s="275">
        <v>7287</v>
      </c>
      <c r="C8" s="104">
        <v>8395</v>
      </c>
      <c r="D8" s="105">
        <v>10123</v>
      </c>
      <c r="E8" s="105">
        <v>7781</v>
      </c>
      <c r="F8" s="104">
        <v>7962.3310000000001</v>
      </c>
      <c r="G8" s="104">
        <v>10125.142</v>
      </c>
      <c r="H8" s="105">
        <v>8168.8339999999998</v>
      </c>
      <c r="I8" s="105">
        <v>6805.1040000000003</v>
      </c>
      <c r="J8" s="260"/>
      <c r="K8" s="104"/>
      <c r="L8" s="104"/>
      <c r="M8" s="104"/>
    </row>
    <row r="9" spans="1:13" ht="17.100000000000001" customHeight="1" x14ac:dyDescent="0.25">
      <c r="A9" s="98" t="s">
        <v>50</v>
      </c>
      <c r="B9" s="275">
        <v>3579</v>
      </c>
      <c r="C9" s="104">
        <v>3172</v>
      </c>
      <c r="D9" s="260">
        <v>5056</v>
      </c>
      <c r="E9" s="260">
        <v>2934</v>
      </c>
      <c r="F9" s="104">
        <v>2673.4989999999998</v>
      </c>
      <c r="G9" s="104">
        <v>2392.2930000000001</v>
      </c>
      <c r="H9" s="105">
        <v>2632.58</v>
      </c>
      <c r="I9" s="105">
        <v>2264.3249999999998</v>
      </c>
      <c r="J9" s="260"/>
      <c r="K9" s="260"/>
      <c r="L9" s="104"/>
      <c r="M9" s="104"/>
    </row>
    <row r="10" spans="1:13" ht="17.100000000000001" customHeight="1" x14ac:dyDescent="0.25">
      <c r="A10" s="98" t="s">
        <v>2</v>
      </c>
      <c r="B10" s="275">
        <v>991</v>
      </c>
      <c r="C10" s="104">
        <v>946</v>
      </c>
      <c r="D10" s="105">
        <v>1590</v>
      </c>
      <c r="E10" s="105">
        <v>873</v>
      </c>
      <c r="F10" s="104">
        <v>900.68200000000002</v>
      </c>
      <c r="G10" s="104">
        <v>1190.0930000000001</v>
      </c>
      <c r="H10" s="105">
        <v>811.19</v>
      </c>
      <c r="I10" s="105">
        <v>729.67200000000003</v>
      </c>
      <c r="J10" s="260"/>
      <c r="K10" s="104"/>
      <c r="L10" s="104"/>
      <c r="M10" s="104"/>
    </row>
    <row r="11" spans="1:13" ht="17.100000000000001" customHeight="1" x14ac:dyDescent="0.25">
      <c r="A11" s="98" t="s">
        <v>877</v>
      </c>
      <c r="B11" s="275">
        <v>1648</v>
      </c>
      <c r="C11" s="104">
        <v>2308</v>
      </c>
      <c r="D11" s="105">
        <v>2171</v>
      </c>
      <c r="E11" s="105">
        <v>1997</v>
      </c>
      <c r="F11" s="104">
        <v>1916.71</v>
      </c>
      <c r="G11" s="104">
        <v>2318.991</v>
      </c>
      <c r="H11" s="105">
        <v>1952.4749999999999</v>
      </c>
      <c r="I11" s="105">
        <v>2181.5610000000001</v>
      </c>
      <c r="J11" s="260"/>
      <c r="K11" s="104"/>
      <c r="L11" s="104"/>
      <c r="M11" s="104"/>
    </row>
    <row r="12" spans="1:13" ht="17.100000000000001" customHeight="1" x14ac:dyDescent="0.35">
      <c r="A12" s="103" t="s">
        <v>52</v>
      </c>
      <c r="B12" s="357">
        <v>2218</v>
      </c>
      <c r="C12" s="357">
        <v>1485</v>
      </c>
      <c r="D12" s="107">
        <v>1364</v>
      </c>
      <c r="E12" s="107">
        <v>926</v>
      </c>
      <c r="F12" s="106">
        <v>929.63599999999997</v>
      </c>
      <c r="G12" s="106">
        <v>967.09199999999998</v>
      </c>
      <c r="H12" s="107">
        <v>787.67399999999998</v>
      </c>
      <c r="I12" s="107">
        <v>1017.136</v>
      </c>
      <c r="J12" s="261"/>
      <c r="K12" s="106"/>
      <c r="L12" s="106"/>
      <c r="M12" s="106"/>
    </row>
    <row r="13" spans="1:13" ht="17.100000000000001" customHeight="1" x14ac:dyDescent="0.25">
      <c r="A13" s="99" t="s">
        <v>13</v>
      </c>
      <c r="B13" s="417">
        <v>29581</v>
      </c>
      <c r="C13" s="108">
        <v>37633</v>
      </c>
      <c r="D13" s="109">
        <v>41067</v>
      </c>
      <c r="E13" s="109">
        <v>25882</v>
      </c>
      <c r="F13" s="108">
        <v>33205.290999999997</v>
      </c>
      <c r="G13" s="108">
        <v>30599.986000000001</v>
      </c>
      <c r="H13" s="109">
        <v>26963.064999999999</v>
      </c>
      <c r="I13" s="109">
        <v>29665.069</v>
      </c>
      <c r="J13" s="262"/>
      <c r="K13" s="108"/>
      <c r="L13" s="108"/>
      <c r="M13" s="108"/>
    </row>
    <row r="14" spans="1:13" ht="17.100000000000001" customHeight="1" x14ac:dyDescent="0.25">
      <c r="A14" s="99"/>
      <c r="B14" s="98"/>
      <c r="C14" s="98"/>
      <c r="D14" s="98"/>
      <c r="E14" s="98"/>
      <c r="F14" s="98"/>
      <c r="G14" s="98"/>
      <c r="H14" s="98"/>
      <c r="I14" s="98"/>
      <c r="J14" s="98"/>
      <c r="K14" s="98"/>
      <c r="L14" s="98"/>
      <c r="M14" s="98"/>
    </row>
    <row r="15" spans="1:13" ht="24" customHeight="1" x14ac:dyDescent="0.25">
      <c r="A15" s="98"/>
      <c r="B15" s="466" t="s">
        <v>599</v>
      </c>
      <c r="C15" s="466"/>
      <c r="D15" s="466"/>
      <c r="E15" s="466"/>
      <c r="F15" s="466"/>
      <c r="G15" s="466"/>
      <c r="H15" s="466"/>
      <c r="I15" s="466"/>
      <c r="J15" s="466"/>
      <c r="K15" s="466"/>
      <c r="L15" s="466"/>
      <c r="M15" s="466"/>
    </row>
    <row r="16" spans="1:13" ht="28.5" customHeight="1" x14ac:dyDescent="0.25">
      <c r="A16" s="98"/>
      <c r="B16" s="393" t="s">
        <v>1814</v>
      </c>
      <c r="C16" s="393" t="s">
        <v>1815</v>
      </c>
      <c r="D16" s="408" t="s">
        <v>1816</v>
      </c>
      <c r="E16" s="408" t="s">
        <v>1817</v>
      </c>
      <c r="F16" s="393" t="s">
        <v>1818</v>
      </c>
      <c r="G16" s="393" t="s">
        <v>1819</v>
      </c>
      <c r="H16" s="393" t="s">
        <v>1820</v>
      </c>
      <c r="I16" s="393" t="s">
        <v>1821</v>
      </c>
      <c r="J16" s="393" t="s">
        <v>1822</v>
      </c>
      <c r="K16" s="408" t="s">
        <v>1823</v>
      </c>
      <c r="L16" s="393" t="s">
        <v>1824</v>
      </c>
      <c r="M16" s="393" t="s">
        <v>1825</v>
      </c>
    </row>
    <row r="17" spans="1:13" ht="17.100000000000001" customHeight="1" x14ac:dyDescent="0.25">
      <c r="A17" s="98" t="s">
        <v>0</v>
      </c>
      <c r="B17" s="358">
        <v>13833</v>
      </c>
      <c r="C17" s="275">
        <v>15017</v>
      </c>
      <c r="D17" s="326">
        <v>18674</v>
      </c>
      <c r="E17" s="326">
        <v>17754</v>
      </c>
      <c r="F17" s="105">
        <v>17016</v>
      </c>
      <c r="G17" s="260">
        <v>14531.8</v>
      </c>
      <c r="H17" s="105">
        <v>14914.434999999999</v>
      </c>
      <c r="I17" s="105">
        <v>14268.334999999999</v>
      </c>
      <c r="J17" s="260"/>
      <c r="K17" s="260"/>
      <c r="L17" s="260"/>
      <c r="M17" s="260"/>
    </row>
    <row r="18" spans="1:13" ht="17.100000000000001" customHeight="1" x14ac:dyDescent="0.25">
      <c r="A18" s="98" t="s">
        <v>1</v>
      </c>
      <c r="B18" s="358">
        <v>7633</v>
      </c>
      <c r="C18" s="275">
        <v>7475</v>
      </c>
      <c r="D18" s="326">
        <v>8655</v>
      </c>
      <c r="E18" s="326">
        <v>8800</v>
      </c>
      <c r="F18" s="105">
        <v>8656</v>
      </c>
      <c r="G18" s="260">
        <v>8633.4680000000008</v>
      </c>
      <c r="H18" s="105">
        <v>8755.3799999999992</v>
      </c>
      <c r="I18" s="105">
        <v>8363.2739999999994</v>
      </c>
      <c r="J18" s="260"/>
      <c r="K18" s="260"/>
      <c r="L18" s="260"/>
      <c r="M18" s="260"/>
    </row>
    <row r="19" spans="1:13" ht="17.100000000000001" customHeight="1" x14ac:dyDescent="0.25">
      <c r="A19" s="98" t="s">
        <v>50</v>
      </c>
      <c r="B19" s="358">
        <v>2809</v>
      </c>
      <c r="C19" s="275">
        <v>2994</v>
      </c>
      <c r="D19" s="326">
        <v>3985</v>
      </c>
      <c r="E19" s="326">
        <v>3760</v>
      </c>
      <c r="F19" s="105">
        <v>3592</v>
      </c>
      <c r="G19" s="260">
        <v>2666.62</v>
      </c>
      <c r="H19" s="105">
        <v>2565.4740000000002</v>
      </c>
      <c r="I19" s="105">
        <v>2432.902</v>
      </c>
      <c r="J19" s="260"/>
      <c r="K19" s="260"/>
      <c r="L19" s="260"/>
      <c r="M19" s="260"/>
    </row>
    <row r="20" spans="1:13" ht="17.100000000000001" customHeight="1" x14ac:dyDescent="0.25">
      <c r="A20" s="98" t="s">
        <v>2</v>
      </c>
      <c r="B20" s="358">
        <v>925</v>
      </c>
      <c r="C20" s="275">
        <v>987</v>
      </c>
      <c r="D20" s="326">
        <v>1193</v>
      </c>
      <c r="E20" s="326">
        <v>1150</v>
      </c>
      <c r="F20" s="105">
        <v>1132</v>
      </c>
      <c r="G20" s="260">
        <v>989.31799999999998</v>
      </c>
      <c r="H20" s="105">
        <v>965.90099999999995</v>
      </c>
      <c r="I20" s="105">
        <v>908.76900000000001</v>
      </c>
      <c r="J20" s="260"/>
      <c r="K20" s="260"/>
      <c r="L20" s="260"/>
      <c r="M20" s="260"/>
    </row>
    <row r="21" spans="1:13" ht="17.100000000000001" customHeight="1" x14ac:dyDescent="0.25">
      <c r="A21" s="98" t="s">
        <v>877</v>
      </c>
      <c r="B21" s="358">
        <v>1689</v>
      </c>
      <c r="C21" s="275">
        <v>1754</v>
      </c>
      <c r="D21" s="326">
        <v>2042</v>
      </c>
      <c r="E21" s="326">
        <v>2154</v>
      </c>
      <c r="F21" s="105">
        <v>2032</v>
      </c>
      <c r="G21" s="260">
        <v>2080.19</v>
      </c>
      <c r="H21" s="105">
        <v>2063.2930000000001</v>
      </c>
      <c r="I21" s="105">
        <v>2147.9070000000002</v>
      </c>
      <c r="J21" s="260"/>
      <c r="K21" s="260"/>
      <c r="L21" s="260"/>
      <c r="M21" s="260"/>
    </row>
    <row r="22" spans="1:13" ht="17.100000000000001" customHeight="1" x14ac:dyDescent="0.35">
      <c r="A22" s="103" t="s">
        <v>52</v>
      </c>
      <c r="B22" s="132">
        <v>1602</v>
      </c>
      <c r="C22" s="357">
        <v>1664</v>
      </c>
      <c r="D22" s="261">
        <v>1682</v>
      </c>
      <c r="E22" s="261">
        <v>1253</v>
      </c>
      <c r="F22" s="107">
        <v>1080</v>
      </c>
      <c r="G22" s="261">
        <v>941.13099999999997</v>
      </c>
      <c r="H22" s="107">
        <v>892.54700000000003</v>
      </c>
      <c r="I22" s="107">
        <v>921.83799999999997</v>
      </c>
      <c r="J22" s="261"/>
      <c r="K22" s="261"/>
      <c r="L22" s="261"/>
      <c r="M22" s="261"/>
    </row>
    <row r="23" spans="1:13" ht="17.100000000000001" customHeight="1" x14ac:dyDescent="0.25">
      <c r="A23" s="99" t="s">
        <v>13</v>
      </c>
      <c r="B23" s="383">
        <v>28491</v>
      </c>
      <c r="C23" s="328">
        <v>29892</v>
      </c>
      <c r="D23" s="328">
        <v>36231</v>
      </c>
      <c r="E23" s="328">
        <v>34871</v>
      </c>
      <c r="F23" s="109">
        <v>33510</v>
      </c>
      <c r="G23" s="262">
        <v>29842.527999999998</v>
      </c>
      <c r="H23" s="109">
        <v>30157.030999999999</v>
      </c>
      <c r="I23" s="109">
        <v>29043.024000000001</v>
      </c>
      <c r="J23" s="262"/>
      <c r="K23" s="262"/>
      <c r="L23" s="262"/>
      <c r="M23" s="262"/>
    </row>
    <row r="24" spans="1:13" ht="17.100000000000001" customHeight="1" x14ac:dyDescent="0.25">
      <c r="A24" s="98"/>
      <c r="B24" s="380"/>
      <c r="C24" s="110"/>
      <c r="D24" s="380"/>
      <c r="E24" s="380"/>
      <c r="F24" s="110"/>
      <c r="G24" s="110"/>
      <c r="H24" s="110"/>
      <c r="I24" s="110"/>
      <c r="J24" s="110"/>
      <c r="K24" s="110"/>
      <c r="L24" s="110"/>
      <c r="M24" s="110"/>
    </row>
    <row r="25" spans="1:13" ht="24" customHeight="1" x14ac:dyDescent="0.25">
      <c r="A25" s="98"/>
      <c r="B25" s="466" t="s">
        <v>1346</v>
      </c>
      <c r="C25" s="466"/>
      <c r="D25" s="466"/>
      <c r="E25" s="466"/>
      <c r="F25" s="466"/>
      <c r="G25" s="466"/>
      <c r="H25" s="466"/>
      <c r="I25" s="466"/>
      <c r="J25" s="466"/>
      <c r="K25" s="466"/>
      <c r="L25" s="466"/>
      <c r="M25" s="466"/>
    </row>
    <row r="26" spans="1:13" ht="28.5" customHeight="1" x14ac:dyDescent="0.25">
      <c r="A26" s="98"/>
      <c r="B26" s="393" t="s">
        <v>1826</v>
      </c>
      <c r="C26" s="393" t="s">
        <v>1827</v>
      </c>
      <c r="D26" s="393" t="s">
        <v>1828</v>
      </c>
      <c r="E26" s="393" t="s">
        <v>1829</v>
      </c>
      <c r="F26" s="393" t="s">
        <v>1830</v>
      </c>
      <c r="G26" s="393" t="s">
        <v>1831</v>
      </c>
      <c r="H26" s="393" t="s">
        <v>1832</v>
      </c>
      <c r="I26" s="393" t="s">
        <v>1833</v>
      </c>
      <c r="J26" s="393" t="s">
        <v>1834</v>
      </c>
      <c r="K26" s="408" t="s">
        <v>1835</v>
      </c>
      <c r="L26" s="393" t="s">
        <v>1836</v>
      </c>
      <c r="M26" s="393" t="s">
        <v>1837</v>
      </c>
    </row>
    <row r="27" spans="1:13" ht="17.100000000000001" customHeight="1" x14ac:dyDescent="0.25">
      <c r="A27" s="98" t="s">
        <v>0</v>
      </c>
      <c r="B27" s="112">
        <v>0.48099999999999998</v>
      </c>
      <c r="C27" s="112">
        <v>0.47399999999999998</v>
      </c>
      <c r="D27" s="112">
        <v>0.45700000000000002</v>
      </c>
      <c r="E27" s="111">
        <v>0.46</v>
      </c>
      <c r="F27" s="112">
        <v>0.46500000000000002</v>
      </c>
      <c r="G27" s="111">
        <v>0.48</v>
      </c>
      <c r="H27" s="111">
        <v>0.48099999999999998</v>
      </c>
      <c r="I27" s="112"/>
      <c r="J27" s="112"/>
      <c r="K27" s="112"/>
      <c r="L27" s="289"/>
      <c r="M27" s="260"/>
    </row>
    <row r="28" spans="1:13" ht="17.100000000000001" customHeight="1" x14ac:dyDescent="0.25">
      <c r="A28" s="98" t="s">
        <v>1</v>
      </c>
      <c r="B28" s="112">
        <v>0.61399999999999999</v>
      </c>
      <c r="C28" s="112">
        <v>0.61499999999999999</v>
      </c>
      <c r="D28" s="112">
        <v>0.59699999999999998</v>
      </c>
      <c r="E28" s="111">
        <v>0.60099999999999998</v>
      </c>
      <c r="F28" s="112">
        <v>0.60499999999999998</v>
      </c>
      <c r="G28" s="111">
        <v>0.60499999999999998</v>
      </c>
      <c r="H28" s="111">
        <v>0.59</v>
      </c>
      <c r="I28" s="112"/>
      <c r="J28" s="112"/>
      <c r="K28" s="112"/>
      <c r="L28" s="289"/>
      <c r="M28" s="260"/>
    </row>
    <row r="29" spans="1:13" ht="17.100000000000001" customHeight="1" x14ac:dyDescent="0.25">
      <c r="A29" s="98" t="s">
        <v>50</v>
      </c>
      <c r="B29" s="112">
        <v>1.234</v>
      </c>
      <c r="C29" s="112">
        <v>1.208</v>
      </c>
      <c r="D29" s="112">
        <v>1.0840000000000001</v>
      </c>
      <c r="E29" s="111">
        <v>1.054</v>
      </c>
      <c r="F29" s="112">
        <v>1.046</v>
      </c>
      <c r="G29" s="111">
        <v>1.131</v>
      </c>
      <c r="H29" s="111">
        <v>1.145</v>
      </c>
      <c r="I29" s="112"/>
      <c r="J29" s="112"/>
      <c r="K29" s="112"/>
      <c r="L29" s="289"/>
      <c r="M29" s="112"/>
    </row>
    <row r="30" spans="1:13" ht="17.100000000000001" customHeight="1" x14ac:dyDescent="0.25">
      <c r="A30" s="98" t="s">
        <v>2</v>
      </c>
      <c r="B30" s="112">
        <v>0.84399999999999997</v>
      </c>
      <c r="C30" s="112">
        <v>0.82299999999999995</v>
      </c>
      <c r="D30" s="112">
        <v>0.78</v>
      </c>
      <c r="E30" s="111">
        <v>0.78</v>
      </c>
      <c r="F30" s="112">
        <v>0.79700000000000004</v>
      </c>
      <c r="G30" s="111">
        <v>0.81299999999999994</v>
      </c>
      <c r="H30" s="111">
        <v>0.82399999999999995</v>
      </c>
      <c r="I30" s="112"/>
      <c r="J30" s="112"/>
      <c r="K30" s="112"/>
      <c r="L30" s="289"/>
      <c r="M30" s="112"/>
    </row>
    <row r="31" spans="1:13" ht="17.100000000000001" customHeight="1" x14ac:dyDescent="0.25">
      <c r="A31" s="98" t="s">
        <v>877</v>
      </c>
      <c r="B31" s="112">
        <v>1.4219999999999999</v>
      </c>
      <c r="C31" s="112">
        <v>1.3879999999999999</v>
      </c>
      <c r="D31" s="112">
        <v>1.3440000000000001</v>
      </c>
      <c r="E31" s="111">
        <v>1.3660000000000001</v>
      </c>
      <c r="F31" s="112">
        <v>1.373</v>
      </c>
      <c r="G31" s="111">
        <v>1.4259999999999999</v>
      </c>
      <c r="H31" s="111">
        <v>1.405</v>
      </c>
      <c r="I31" s="112"/>
      <c r="J31" s="112"/>
      <c r="K31" s="112"/>
      <c r="L31" s="289"/>
      <c r="M31" s="112"/>
    </row>
    <row r="32" spans="1:13" ht="17.100000000000001" customHeight="1" x14ac:dyDescent="0.25">
      <c r="A32" s="103" t="s">
        <v>52</v>
      </c>
      <c r="B32" s="114">
        <v>1.2629999999999999</v>
      </c>
      <c r="C32" s="114">
        <v>1.204</v>
      </c>
      <c r="D32" s="114">
        <v>1.153</v>
      </c>
      <c r="E32" s="113">
        <v>1.1639999999999999</v>
      </c>
      <c r="F32" s="114">
        <v>1.2330000000000001</v>
      </c>
      <c r="G32" s="113">
        <v>1.3149999999999999</v>
      </c>
      <c r="H32" s="113">
        <v>1.341</v>
      </c>
      <c r="I32" s="114"/>
      <c r="J32" s="114"/>
      <c r="K32" s="114"/>
      <c r="L32" s="114"/>
      <c r="M32" s="112"/>
    </row>
    <row r="33" spans="1:13" ht="17.100000000000001" customHeight="1" x14ac:dyDescent="0.25">
      <c r="A33" s="99" t="s">
        <v>13</v>
      </c>
      <c r="B33" s="116">
        <v>0.70199999999999996</v>
      </c>
      <c r="C33" s="116">
        <v>0.68899999999999995</v>
      </c>
      <c r="D33" s="116">
        <v>0.65200000000000002</v>
      </c>
      <c r="E33" s="115">
        <v>0.65200000000000002</v>
      </c>
      <c r="F33" s="116">
        <v>0.65400000000000003</v>
      </c>
      <c r="G33" s="115">
        <v>0.67800000000000005</v>
      </c>
      <c r="H33" s="115">
        <v>0.66900000000000004</v>
      </c>
      <c r="I33" s="116"/>
      <c r="J33" s="116"/>
      <c r="K33" s="116"/>
      <c r="L33" s="116"/>
      <c r="M33" s="116"/>
    </row>
    <row r="34" spans="1:13" ht="17.100000000000001" customHeight="1" x14ac:dyDescent="0.25">
      <c r="A34" s="98"/>
      <c r="B34" s="274"/>
      <c r="C34" s="98"/>
      <c r="D34" s="98"/>
      <c r="E34" s="100"/>
      <c r="F34" s="98"/>
      <c r="G34" s="98"/>
      <c r="H34" s="98"/>
      <c r="I34" s="98"/>
      <c r="J34" s="98"/>
      <c r="K34" s="98"/>
      <c r="L34" s="98"/>
      <c r="M34" s="98"/>
    </row>
    <row r="35" spans="1:13" ht="24" customHeight="1" x14ac:dyDescent="0.25">
      <c r="A35" s="98"/>
      <c r="B35" s="466" t="s">
        <v>601</v>
      </c>
      <c r="C35" s="466"/>
      <c r="D35" s="466"/>
      <c r="E35" s="466"/>
      <c r="F35" s="466"/>
      <c r="G35" s="466"/>
      <c r="H35" s="466"/>
      <c r="I35" s="466"/>
      <c r="J35" s="466"/>
      <c r="K35" s="466"/>
      <c r="L35" s="466"/>
      <c r="M35" s="466"/>
    </row>
    <row r="36" spans="1:13" ht="18" customHeight="1" x14ac:dyDescent="0.25">
      <c r="A36" s="98"/>
      <c r="B36" s="119">
        <v>46023</v>
      </c>
      <c r="C36" s="119">
        <v>46054</v>
      </c>
      <c r="D36" s="119">
        <v>46082</v>
      </c>
      <c r="E36" s="119">
        <v>46113</v>
      </c>
      <c r="F36" s="119">
        <v>46143</v>
      </c>
      <c r="G36" s="119">
        <v>46174</v>
      </c>
      <c r="H36" s="119">
        <v>46204</v>
      </c>
      <c r="I36" s="119">
        <v>46235</v>
      </c>
      <c r="J36" s="119">
        <v>46266</v>
      </c>
      <c r="K36" s="119">
        <v>46296</v>
      </c>
      <c r="L36" s="119">
        <v>46327</v>
      </c>
      <c r="M36" s="119">
        <v>46357</v>
      </c>
    </row>
    <row r="37" spans="1:13" ht="17.100000000000001" customHeight="1" x14ac:dyDescent="0.25">
      <c r="A37" s="98" t="s">
        <v>33</v>
      </c>
      <c r="B37" s="260">
        <v>27502</v>
      </c>
      <c r="C37" s="275">
        <v>35126</v>
      </c>
      <c r="D37" s="105">
        <v>37918</v>
      </c>
      <c r="E37" s="105">
        <v>24328</v>
      </c>
      <c r="F37" s="105">
        <v>31196.008000000002</v>
      </c>
      <c r="G37" s="104">
        <v>28435.413</v>
      </c>
      <c r="H37" s="105">
        <v>25160.651000000002</v>
      </c>
      <c r="I37" s="105">
        <v>27831.791000000001</v>
      </c>
      <c r="J37" s="260"/>
      <c r="K37" s="260"/>
      <c r="L37" s="104"/>
      <c r="M37" s="104"/>
    </row>
    <row r="38" spans="1:13" ht="17.100000000000001" customHeight="1" x14ac:dyDescent="0.25">
      <c r="A38" s="98" t="s">
        <v>34</v>
      </c>
      <c r="B38" s="260">
        <v>929</v>
      </c>
      <c r="C38" s="275">
        <v>1196</v>
      </c>
      <c r="D38" s="105">
        <v>1563</v>
      </c>
      <c r="E38" s="105">
        <v>634</v>
      </c>
      <c r="F38" s="104">
        <v>833.85699999999997</v>
      </c>
      <c r="G38" s="104">
        <v>1021.371</v>
      </c>
      <c r="H38" s="105">
        <v>878.11599999999999</v>
      </c>
      <c r="I38" s="105">
        <v>782.34900000000005</v>
      </c>
      <c r="J38" s="260"/>
      <c r="K38" s="260"/>
      <c r="L38" s="104"/>
      <c r="M38" s="104"/>
    </row>
    <row r="39" spans="1:13" ht="17.100000000000001" customHeight="1" x14ac:dyDescent="0.35">
      <c r="A39" s="98" t="s">
        <v>19</v>
      </c>
      <c r="B39" s="261">
        <v>1150</v>
      </c>
      <c r="C39" s="261">
        <v>1311</v>
      </c>
      <c r="D39" s="107">
        <v>1585</v>
      </c>
      <c r="E39" s="107">
        <v>920</v>
      </c>
      <c r="F39" s="106">
        <v>1175.4259999999999</v>
      </c>
      <c r="G39" s="107">
        <v>1143.201</v>
      </c>
      <c r="H39" s="107">
        <v>924.298</v>
      </c>
      <c r="I39" s="107">
        <v>1050.93</v>
      </c>
      <c r="J39" s="261"/>
      <c r="K39" s="261"/>
      <c r="L39" s="106"/>
      <c r="M39" s="106"/>
    </row>
    <row r="40" spans="1:13" ht="17.100000000000001" customHeight="1" x14ac:dyDescent="0.25">
      <c r="A40" s="99" t="s">
        <v>32</v>
      </c>
      <c r="B40" s="262">
        <v>29581</v>
      </c>
      <c r="C40" s="262">
        <v>37633</v>
      </c>
      <c r="D40" s="109">
        <v>41067</v>
      </c>
      <c r="E40" s="109">
        <v>25882</v>
      </c>
      <c r="F40" s="109">
        <v>33205.290999999997</v>
      </c>
      <c r="G40" s="109">
        <v>30599.986000000001</v>
      </c>
      <c r="H40" s="109">
        <v>26963.064999999999</v>
      </c>
      <c r="I40" s="109">
        <v>29665.069</v>
      </c>
      <c r="J40" s="262"/>
      <c r="K40" s="262"/>
      <c r="L40" s="117"/>
      <c r="M40" s="117"/>
    </row>
    <row r="41" spans="1:13" ht="17.100000000000001" customHeight="1" x14ac:dyDescent="0.25"/>
    <row r="42" spans="1:13" ht="17.100000000000001" customHeight="1" x14ac:dyDescent="0.25"/>
    <row r="43" spans="1:13" ht="15.75" customHeight="1" x14ac:dyDescent="0.25"/>
    <row r="44" spans="1:13" ht="15.75" customHeight="1" x14ac:dyDescent="0.25">
      <c r="A44" s="461" t="s">
        <v>1159</v>
      </c>
      <c r="B44" s="461"/>
      <c r="C44" s="461"/>
      <c r="D44" s="461"/>
      <c r="E44" s="461"/>
      <c r="F44" s="461"/>
      <c r="G44" s="461"/>
      <c r="H44" s="461"/>
      <c r="I44" s="461"/>
      <c r="J44" s="461"/>
      <c r="K44" s="461"/>
      <c r="L44" s="461"/>
      <c r="M44" s="461"/>
    </row>
    <row r="45" spans="1:13" ht="42.75" customHeight="1" x14ac:dyDescent="0.35">
      <c r="A45" s="306">
        <v>2025</v>
      </c>
    </row>
    <row r="46" spans="1:13" ht="24" customHeight="1" x14ac:dyDescent="0.25">
      <c r="A46" s="307" t="s">
        <v>70</v>
      </c>
      <c r="B46" s="350">
        <v>21</v>
      </c>
      <c r="C46" s="351">
        <v>19</v>
      </c>
      <c r="D46" s="351">
        <v>21</v>
      </c>
      <c r="E46" s="351">
        <v>21</v>
      </c>
      <c r="F46" s="351">
        <v>21</v>
      </c>
      <c r="G46" s="351">
        <v>20</v>
      </c>
      <c r="H46" s="351">
        <v>22</v>
      </c>
      <c r="I46" s="351">
        <v>21</v>
      </c>
      <c r="J46" s="351">
        <v>21</v>
      </c>
      <c r="K46" s="351">
        <v>23</v>
      </c>
      <c r="L46" s="351">
        <v>19</v>
      </c>
      <c r="M46" s="351">
        <v>22</v>
      </c>
    </row>
    <row r="47" spans="1:13" ht="24" customHeight="1" x14ac:dyDescent="0.25">
      <c r="A47" s="98"/>
      <c r="B47" s="466" t="s">
        <v>598</v>
      </c>
      <c r="C47" s="466"/>
      <c r="D47" s="466"/>
      <c r="E47" s="466"/>
      <c r="F47" s="466"/>
      <c r="G47" s="466"/>
      <c r="H47" s="466"/>
      <c r="I47" s="466"/>
      <c r="J47" s="466"/>
      <c r="K47" s="466"/>
      <c r="L47" s="466"/>
      <c r="M47" s="466"/>
    </row>
    <row r="48" spans="1:13" ht="18" customHeight="1" x14ac:dyDescent="0.25">
      <c r="A48" s="98"/>
      <c r="B48" s="119">
        <v>45677</v>
      </c>
      <c r="C48" s="119">
        <v>45708</v>
      </c>
      <c r="D48" s="119">
        <v>45736</v>
      </c>
      <c r="E48" s="119">
        <v>45767</v>
      </c>
      <c r="F48" s="119">
        <v>45797</v>
      </c>
      <c r="G48" s="119">
        <v>45828</v>
      </c>
      <c r="H48" s="119">
        <v>45858</v>
      </c>
      <c r="I48" s="119">
        <v>45889</v>
      </c>
      <c r="J48" s="119">
        <v>45920</v>
      </c>
      <c r="K48" s="119">
        <v>45950</v>
      </c>
      <c r="L48" s="119">
        <v>45981</v>
      </c>
      <c r="M48" s="119">
        <v>46011</v>
      </c>
    </row>
    <row r="49" spans="1:13" ht="17.100000000000001" customHeight="1" x14ac:dyDescent="0.25">
      <c r="A49" s="98" t="s">
        <v>0</v>
      </c>
      <c r="B49" s="260">
        <v>11705</v>
      </c>
      <c r="C49" s="104">
        <v>19150.525000000001</v>
      </c>
      <c r="D49" s="105">
        <v>14624.026</v>
      </c>
      <c r="E49" s="104">
        <v>18436.804809523808</v>
      </c>
      <c r="F49" s="104">
        <v>16207.135</v>
      </c>
      <c r="G49" s="104">
        <v>11587</v>
      </c>
      <c r="H49" s="105">
        <v>10773.116818181818</v>
      </c>
      <c r="I49" s="105">
        <v>16230.820047619049</v>
      </c>
      <c r="J49" s="260">
        <v>13254</v>
      </c>
      <c r="K49" s="104">
        <v>11564</v>
      </c>
      <c r="L49" s="104">
        <v>17524</v>
      </c>
      <c r="M49" s="104">
        <v>10623</v>
      </c>
    </row>
    <row r="50" spans="1:13" ht="17.100000000000001" customHeight="1" x14ac:dyDescent="0.25">
      <c r="A50" s="98" t="s">
        <v>1</v>
      </c>
      <c r="B50" s="260">
        <v>7019</v>
      </c>
      <c r="C50" s="104">
        <v>7221.0680000000002</v>
      </c>
      <c r="D50" s="105">
        <v>9676.0689999999995</v>
      </c>
      <c r="E50" s="104">
        <v>9749.1878095238098</v>
      </c>
      <c r="F50" s="104">
        <v>6588.63</v>
      </c>
      <c r="G50" s="104">
        <v>6593.8620000000001</v>
      </c>
      <c r="H50" s="105">
        <v>5504.2075454545457</v>
      </c>
      <c r="I50" s="105">
        <v>6340.1340476190471</v>
      </c>
      <c r="J50" s="260">
        <v>7028</v>
      </c>
      <c r="K50" s="104">
        <v>7602</v>
      </c>
      <c r="L50" s="104">
        <v>8907</v>
      </c>
      <c r="M50" s="104">
        <v>6872</v>
      </c>
    </row>
    <row r="51" spans="1:13" ht="17.100000000000001" customHeight="1" x14ac:dyDescent="0.25">
      <c r="A51" s="98" t="s">
        <v>50</v>
      </c>
      <c r="B51" s="260">
        <v>3232</v>
      </c>
      <c r="C51" s="104">
        <v>2821.8040000000001</v>
      </c>
      <c r="D51" s="260">
        <v>2647.248</v>
      </c>
      <c r="E51" s="104">
        <v>3271.6634285714285</v>
      </c>
      <c r="F51" s="104">
        <v>2602.65</v>
      </c>
      <c r="G51" s="104">
        <v>3386.125</v>
      </c>
      <c r="H51" s="105">
        <v>2417.7920454545456</v>
      </c>
      <c r="I51" s="105">
        <v>2200.6124761904762</v>
      </c>
      <c r="J51" s="260">
        <v>2261</v>
      </c>
      <c r="K51" s="260">
        <v>2684</v>
      </c>
      <c r="L51" s="104">
        <v>2578</v>
      </c>
      <c r="M51" s="104">
        <v>2307</v>
      </c>
    </row>
    <row r="52" spans="1:13" ht="17.100000000000001" customHeight="1" x14ac:dyDescent="0.25">
      <c r="A52" s="98" t="s">
        <v>2</v>
      </c>
      <c r="B52" s="260">
        <v>1023</v>
      </c>
      <c r="C52" s="104">
        <v>1066.23</v>
      </c>
      <c r="D52" s="105">
        <v>1350.7380000000001</v>
      </c>
      <c r="E52" s="104">
        <v>1268.4388095238094</v>
      </c>
      <c r="F52" s="104">
        <v>893.26</v>
      </c>
      <c r="G52" s="104">
        <v>1127.133</v>
      </c>
      <c r="H52" s="105">
        <v>747.05831818181821</v>
      </c>
      <c r="I52" s="105">
        <v>669.59785714285715</v>
      </c>
      <c r="J52" s="260">
        <v>1088</v>
      </c>
      <c r="K52" s="104">
        <v>783</v>
      </c>
      <c r="L52" s="104">
        <v>746</v>
      </c>
      <c r="M52" s="104">
        <v>1019</v>
      </c>
    </row>
    <row r="53" spans="1:13" ht="17.100000000000001" customHeight="1" x14ac:dyDescent="0.25">
      <c r="A53" s="98" t="s">
        <v>877</v>
      </c>
      <c r="B53" s="260">
        <v>1994</v>
      </c>
      <c r="C53" s="104">
        <v>2073.6570000000002</v>
      </c>
      <c r="D53" s="105">
        <v>1817.1130000000001</v>
      </c>
      <c r="E53" s="104">
        <v>2111.5086666666666</v>
      </c>
      <c r="F53" s="104">
        <v>1646.441</v>
      </c>
      <c r="G53" s="104">
        <v>2141.54</v>
      </c>
      <c r="H53" s="105">
        <v>1693.4730909090908</v>
      </c>
      <c r="I53" s="105">
        <v>1939.3482857142858</v>
      </c>
      <c r="J53" s="260">
        <v>1504</v>
      </c>
      <c r="K53" s="104">
        <v>1925</v>
      </c>
      <c r="L53" s="104">
        <v>2099</v>
      </c>
      <c r="M53" s="104">
        <v>1372</v>
      </c>
    </row>
    <row r="54" spans="1:13" ht="17.100000000000001" customHeight="1" x14ac:dyDescent="0.35">
      <c r="A54" s="103" t="s">
        <v>52</v>
      </c>
      <c r="B54" s="261">
        <v>697</v>
      </c>
      <c r="C54" s="106">
        <v>783.38</v>
      </c>
      <c r="D54" s="107">
        <v>719.89800000000002</v>
      </c>
      <c r="E54" s="106">
        <v>1041.8217142857143</v>
      </c>
      <c r="F54" s="106">
        <v>933.07799999999997</v>
      </c>
      <c r="G54" s="106">
        <v>848.15899999999999</v>
      </c>
      <c r="H54" s="107">
        <v>783.02877272727267</v>
      </c>
      <c r="I54" s="107">
        <v>687.92438095238094</v>
      </c>
      <c r="J54" s="261">
        <v>1005</v>
      </c>
      <c r="K54" s="106">
        <v>1714</v>
      </c>
      <c r="L54" s="106">
        <v>1282</v>
      </c>
      <c r="M54" s="106">
        <v>1294</v>
      </c>
    </row>
    <row r="55" spans="1:13" ht="17.100000000000001" customHeight="1" x14ac:dyDescent="0.25">
      <c r="A55" s="99" t="s">
        <v>13</v>
      </c>
      <c r="B55" s="262">
        <v>25670</v>
      </c>
      <c r="C55" s="108">
        <v>33116.663999999997</v>
      </c>
      <c r="D55" s="109">
        <v>30835.091</v>
      </c>
      <c r="E55" s="108">
        <v>35879.425238095238</v>
      </c>
      <c r="F55" s="108">
        <v>28871.195</v>
      </c>
      <c r="G55" s="108">
        <v>25683.347000000002</v>
      </c>
      <c r="H55" s="109">
        <v>21918.67659090909</v>
      </c>
      <c r="I55" s="109">
        <v>28068.4370952381</v>
      </c>
      <c r="J55" s="262">
        <v>26140</v>
      </c>
      <c r="K55" s="108">
        <v>26272</v>
      </c>
      <c r="L55" s="108">
        <v>33136</v>
      </c>
      <c r="M55" s="108">
        <v>23488</v>
      </c>
    </row>
    <row r="56" spans="1:13" ht="17.100000000000001" customHeight="1" x14ac:dyDescent="0.25">
      <c r="A56" s="99"/>
      <c r="B56" s="98"/>
      <c r="C56" s="98"/>
      <c r="D56" s="98"/>
      <c r="E56" s="98"/>
      <c r="F56" s="98"/>
      <c r="G56" s="98"/>
      <c r="H56" s="98"/>
      <c r="I56" s="98"/>
      <c r="J56" s="98"/>
      <c r="K56" s="98"/>
      <c r="L56" s="98"/>
      <c r="M56" s="98"/>
    </row>
    <row r="57" spans="1:13" ht="24" customHeight="1" x14ac:dyDescent="0.25">
      <c r="A57" s="98"/>
      <c r="B57" s="466" t="s">
        <v>599</v>
      </c>
      <c r="C57" s="466"/>
      <c r="D57" s="466"/>
      <c r="E57" s="466"/>
      <c r="F57" s="466"/>
      <c r="G57" s="466"/>
      <c r="H57" s="466"/>
      <c r="I57" s="466"/>
      <c r="J57" s="466"/>
      <c r="K57" s="466"/>
      <c r="L57" s="466"/>
      <c r="M57" s="466"/>
    </row>
    <row r="58" spans="1:13" ht="28.5" customHeight="1" x14ac:dyDescent="0.25">
      <c r="A58" s="98"/>
      <c r="B58" s="393" t="s">
        <v>1373</v>
      </c>
      <c r="C58" s="393" t="s">
        <v>1374</v>
      </c>
      <c r="D58" s="393" t="s">
        <v>1375</v>
      </c>
      <c r="E58" s="393" t="s">
        <v>1376</v>
      </c>
      <c r="F58" s="393" t="s">
        <v>1377</v>
      </c>
      <c r="G58" s="393" t="s">
        <v>1371</v>
      </c>
      <c r="H58" s="393" t="s">
        <v>1378</v>
      </c>
      <c r="I58" s="393" t="s">
        <v>1379</v>
      </c>
      <c r="J58" s="393" t="s">
        <v>1380</v>
      </c>
      <c r="K58" s="408" t="s">
        <v>1381</v>
      </c>
      <c r="L58" s="393" t="s">
        <v>1382</v>
      </c>
      <c r="M58" s="393" t="s">
        <v>1383</v>
      </c>
    </row>
    <row r="59" spans="1:13" ht="17.100000000000001" customHeight="1" x14ac:dyDescent="0.25">
      <c r="A59" s="98" t="s">
        <v>0</v>
      </c>
      <c r="B59" s="275">
        <v>13017</v>
      </c>
      <c r="C59" s="358">
        <v>13473.337</v>
      </c>
      <c r="D59" s="326">
        <v>15028.948</v>
      </c>
      <c r="E59" s="326">
        <v>17346.5151147541</v>
      </c>
      <c r="F59" s="105">
        <v>16422.654999999999</v>
      </c>
      <c r="G59" s="260">
        <v>15471.826999999999</v>
      </c>
      <c r="H59" s="105">
        <v>12842.681984126983</v>
      </c>
      <c r="I59" s="105">
        <v>12850.576999999999</v>
      </c>
      <c r="J59" s="260">
        <v>13378</v>
      </c>
      <c r="K59" s="260">
        <v>13618</v>
      </c>
      <c r="L59" s="260">
        <v>13925</v>
      </c>
      <c r="M59" s="260">
        <v>13010</v>
      </c>
    </row>
    <row r="60" spans="1:13" ht="17.100000000000001" customHeight="1" x14ac:dyDescent="0.25">
      <c r="A60" s="98" t="s">
        <v>1</v>
      </c>
      <c r="B60" s="275">
        <v>6725</v>
      </c>
      <c r="C60" s="358">
        <v>6982.88</v>
      </c>
      <c r="D60" s="326">
        <v>7996.6760000000004</v>
      </c>
      <c r="E60" s="326">
        <v>8936.5686065573773</v>
      </c>
      <c r="F60" s="105">
        <v>8671.2960000000003</v>
      </c>
      <c r="G60" s="260">
        <v>7660.8289999999997</v>
      </c>
      <c r="H60" s="105">
        <v>6211.6037460317466</v>
      </c>
      <c r="I60" s="105">
        <v>6128.7717619047626</v>
      </c>
      <c r="J60" s="260">
        <v>6278</v>
      </c>
      <c r="K60" s="260">
        <v>7009</v>
      </c>
      <c r="L60" s="260">
        <v>7804</v>
      </c>
      <c r="M60" s="260">
        <v>7738</v>
      </c>
    </row>
    <row r="61" spans="1:13" ht="17.100000000000001" customHeight="1" x14ac:dyDescent="0.25">
      <c r="A61" s="98" t="s">
        <v>50</v>
      </c>
      <c r="B61" s="275">
        <v>2707</v>
      </c>
      <c r="C61" s="358">
        <v>2782.0659999999998</v>
      </c>
      <c r="D61" s="326">
        <v>2902.86</v>
      </c>
      <c r="E61" s="326">
        <v>2916.5805901639346</v>
      </c>
      <c r="F61" s="105">
        <v>2840.52</v>
      </c>
      <c r="G61" s="260">
        <v>3081.9850000000001</v>
      </c>
      <c r="H61" s="105">
        <v>2786.8186507936507</v>
      </c>
      <c r="I61" s="105">
        <v>2652.8061428571427</v>
      </c>
      <c r="J61" s="260">
        <v>2295</v>
      </c>
      <c r="K61" s="260">
        <v>2391</v>
      </c>
      <c r="L61" s="260">
        <v>2511</v>
      </c>
      <c r="M61" s="260">
        <v>2523</v>
      </c>
    </row>
    <row r="62" spans="1:13" ht="17.100000000000001" customHeight="1" x14ac:dyDescent="0.25">
      <c r="A62" s="98" t="s">
        <v>2</v>
      </c>
      <c r="B62" s="275">
        <v>1054</v>
      </c>
      <c r="C62" s="358">
        <v>1073.9880000000001</v>
      </c>
      <c r="D62" s="326">
        <v>1149.4390000000001</v>
      </c>
      <c r="E62" s="326">
        <v>1233.7882459016394</v>
      </c>
      <c r="F62" s="105">
        <v>1170.8119999999999</v>
      </c>
      <c r="G62" s="260">
        <v>1095.78</v>
      </c>
      <c r="H62" s="105">
        <v>916.45084126984125</v>
      </c>
      <c r="I62" s="105">
        <v>841.8967936507936</v>
      </c>
      <c r="J62" s="260">
        <v>834</v>
      </c>
      <c r="K62" s="260">
        <v>845</v>
      </c>
      <c r="L62" s="260">
        <v>874</v>
      </c>
      <c r="M62" s="260">
        <v>853</v>
      </c>
    </row>
    <row r="63" spans="1:13" ht="17.100000000000001" customHeight="1" x14ac:dyDescent="0.25">
      <c r="A63" s="98" t="s">
        <v>877</v>
      </c>
      <c r="B63" s="275">
        <v>1809</v>
      </c>
      <c r="C63" s="358">
        <v>1848.732</v>
      </c>
      <c r="D63" s="326">
        <v>1957.9480000000001</v>
      </c>
      <c r="E63" s="326">
        <v>1998.369475409836</v>
      </c>
      <c r="F63" s="105">
        <v>1858.354</v>
      </c>
      <c r="G63" s="260">
        <v>1963.673</v>
      </c>
      <c r="H63" s="105">
        <v>1820.0391904761905</v>
      </c>
      <c r="I63" s="105">
        <v>1917.6749523809524</v>
      </c>
      <c r="J63" s="260">
        <v>1712</v>
      </c>
      <c r="K63" s="260">
        <v>1794</v>
      </c>
      <c r="L63" s="260">
        <v>1837</v>
      </c>
      <c r="M63" s="260">
        <v>1787</v>
      </c>
    </row>
    <row r="64" spans="1:13" ht="17.100000000000001" customHeight="1" x14ac:dyDescent="0.35">
      <c r="A64" s="103" t="s">
        <v>52</v>
      </c>
      <c r="B64" s="357">
        <v>691</v>
      </c>
      <c r="C64" s="132">
        <v>669.57500000000005</v>
      </c>
      <c r="D64" s="107">
        <v>731.82100000000003</v>
      </c>
      <c r="E64" s="261">
        <v>850.4972786885246</v>
      </c>
      <c r="F64" s="107">
        <v>898.26599999999996</v>
      </c>
      <c r="G64" s="261">
        <v>942.51700000000005</v>
      </c>
      <c r="H64" s="107">
        <v>853.7214444444445</v>
      </c>
      <c r="I64" s="107">
        <v>772.00357142857149</v>
      </c>
      <c r="J64" s="261">
        <v>825</v>
      </c>
      <c r="K64" s="261">
        <v>1153</v>
      </c>
      <c r="L64" s="261">
        <v>1347</v>
      </c>
      <c r="M64" s="261">
        <v>1441</v>
      </c>
    </row>
    <row r="65" spans="1:13" ht="17.100000000000001" customHeight="1" x14ac:dyDescent="0.25">
      <c r="A65" s="99" t="s">
        <v>13</v>
      </c>
      <c r="B65" s="328">
        <v>26002</v>
      </c>
      <c r="C65" s="383">
        <v>26830.578000000001</v>
      </c>
      <c r="D65" s="328">
        <v>29767.691999999999</v>
      </c>
      <c r="E65" s="328">
        <v>33282.31931147541</v>
      </c>
      <c r="F65" s="109">
        <v>31861.903999999999</v>
      </c>
      <c r="G65" s="262">
        <v>30216.612000000001</v>
      </c>
      <c r="H65" s="109">
        <v>25431.315857142854</v>
      </c>
      <c r="I65" s="109">
        <v>25163.730222222221</v>
      </c>
      <c r="J65" s="262">
        <v>25322</v>
      </c>
      <c r="K65" s="262">
        <v>26809</v>
      </c>
      <c r="L65" s="262">
        <v>28298</v>
      </c>
      <c r="M65" s="262">
        <v>27353</v>
      </c>
    </row>
    <row r="66" spans="1:13" ht="17.100000000000001" customHeight="1" x14ac:dyDescent="0.25">
      <c r="A66" s="98"/>
      <c r="B66" s="380"/>
      <c r="C66" s="110"/>
      <c r="D66" s="110"/>
      <c r="E66" s="110"/>
      <c r="F66" s="110"/>
      <c r="G66" s="110"/>
      <c r="H66" s="110"/>
      <c r="I66" s="110"/>
      <c r="J66" s="110"/>
      <c r="K66" s="110"/>
      <c r="L66" s="110"/>
      <c r="M66" s="110"/>
    </row>
    <row r="67" spans="1:13" ht="24" customHeight="1" x14ac:dyDescent="0.25">
      <c r="A67" s="98"/>
      <c r="B67" s="466" t="s">
        <v>1346</v>
      </c>
      <c r="C67" s="466"/>
      <c r="D67" s="466"/>
      <c r="E67" s="466"/>
      <c r="F67" s="466"/>
      <c r="G67" s="466"/>
      <c r="H67" s="466"/>
      <c r="I67" s="466"/>
      <c r="J67" s="466"/>
      <c r="K67" s="466"/>
      <c r="L67" s="466"/>
      <c r="M67" s="466"/>
    </row>
    <row r="68" spans="1:13" ht="28.5" customHeight="1" x14ac:dyDescent="0.25">
      <c r="A68" s="98"/>
      <c r="B68" s="393" t="s">
        <v>1384</v>
      </c>
      <c r="C68" s="393" t="s">
        <v>1385</v>
      </c>
      <c r="D68" s="393" t="s">
        <v>1386</v>
      </c>
      <c r="E68" s="393" t="s">
        <v>1387</v>
      </c>
      <c r="F68" s="393" t="s">
        <v>1372</v>
      </c>
      <c r="G68" s="393" t="s">
        <v>1388</v>
      </c>
      <c r="H68" s="393" t="s">
        <v>1389</v>
      </c>
      <c r="I68" s="393" t="s">
        <v>1390</v>
      </c>
      <c r="J68" s="393" t="s">
        <v>1391</v>
      </c>
      <c r="K68" s="393" t="s">
        <v>1392</v>
      </c>
      <c r="L68" s="393" t="s">
        <v>1393</v>
      </c>
      <c r="M68" s="393" t="s">
        <v>1394</v>
      </c>
    </row>
    <row r="69" spans="1:13" ht="17.100000000000001" customHeight="1" x14ac:dyDescent="0.25">
      <c r="A69" s="98" t="s">
        <v>0</v>
      </c>
      <c r="B69" s="112">
        <v>0.48499999999999999</v>
      </c>
      <c r="C69" s="111">
        <v>0.48799999999999999</v>
      </c>
      <c r="D69" s="111">
        <v>0.47599999999999998</v>
      </c>
      <c r="E69" s="111">
        <v>0.47</v>
      </c>
      <c r="F69" s="112">
        <v>0.47299999999999998</v>
      </c>
      <c r="G69" s="111">
        <v>0.48099999999999998</v>
      </c>
      <c r="H69" s="111">
        <v>0.49199999999999999</v>
      </c>
      <c r="I69" s="112">
        <v>0.48799999999999999</v>
      </c>
      <c r="J69" s="112">
        <v>0.48699999999999999</v>
      </c>
      <c r="K69" s="112">
        <v>0.48599999999999999</v>
      </c>
      <c r="L69" s="112">
        <v>0.48499999999999999</v>
      </c>
      <c r="M69" s="112">
        <v>0.48599999999999999</v>
      </c>
    </row>
    <row r="70" spans="1:13" ht="17.100000000000001" customHeight="1" x14ac:dyDescent="0.25">
      <c r="A70" s="98" t="s">
        <v>1</v>
      </c>
      <c r="B70" s="112">
        <v>0.65300000000000002</v>
      </c>
      <c r="C70" s="111">
        <v>0.64200000000000002</v>
      </c>
      <c r="D70" s="111">
        <v>0.624</v>
      </c>
      <c r="E70" s="111">
        <v>0.61899999999999999</v>
      </c>
      <c r="F70" s="112">
        <v>0.622</v>
      </c>
      <c r="G70" s="111">
        <v>0.63500000000000001</v>
      </c>
      <c r="H70" s="111">
        <v>0.65800000000000003</v>
      </c>
      <c r="I70" s="112">
        <v>0.65600000000000003</v>
      </c>
      <c r="J70" s="112">
        <v>0.65200000000000002</v>
      </c>
      <c r="K70" s="112">
        <v>0.627</v>
      </c>
      <c r="L70" s="112">
        <v>0.61099999999999999</v>
      </c>
      <c r="M70" s="112">
        <v>0.61099999999999999</v>
      </c>
    </row>
    <row r="71" spans="1:13" ht="17.100000000000001" customHeight="1" x14ac:dyDescent="0.25">
      <c r="A71" s="98" t="s">
        <v>50</v>
      </c>
      <c r="B71" s="112">
        <v>1.2250000000000001</v>
      </c>
      <c r="C71" s="111">
        <v>1.234</v>
      </c>
      <c r="D71" s="111">
        <v>1.222</v>
      </c>
      <c r="E71" s="111">
        <v>1.206</v>
      </c>
      <c r="F71" s="112">
        <v>1.18</v>
      </c>
      <c r="G71" s="111">
        <v>1.1379999999999999</v>
      </c>
      <c r="H71" s="111">
        <v>1.1419999999999999</v>
      </c>
      <c r="I71" s="112">
        <v>1.1559999999999999</v>
      </c>
      <c r="J71" s="112">
        <v>1.214</v>
      </c>
      <c r="K71" s="112">
        <v>1.228</v>
      </c>
      <c r="L71" s="112">
        <v>1.23</v>
      </c>
      <c r="M71" s="112">
        <v>1.2450000000000001</v>
      </c>
    </row>
    <row r="72" spans="1:13" ht="17.100000000000001" customHeight="1" x14ac:dyDescent="0.25">
      <c r="A72" s="98" t="s">
        <v>2</v>
      </c>
      <c r="B72" s="112">
        <v>0.76400000000000001</v>
      </c>
      <c r="C72" s="111">
        <v>0.76900000000000002</v>
      </c>
      <c r="D72" s="111">
        <v>0.76200000000000001</v>
      </c>
      <c r="E72" s="111">
        <v>0.75900000000000001</v>
      </c>
      <c r="F72" s="112">
        <v>0.76400000000000001</v>
      </c>
      <c r="G72" s="111">
        <v>0.77200000000000002</v>
      </c>
      <c r="H72" s="111">
        <v>0.80700000000000005</v>
      </c>
      <c r="I72" s="112">
        <v>0.81899999999999995</v>
      </c>
      <c r="J72" s="112">
        <v>0.84099999999999997</v>
      </c>
      <c r="K72" s="112">
        <v>0.82899999999999996</v>
      </c>
      <c r="L72" s="112">
        <v>0.83499999999999996</v>
      </c>
      <c r="M72" s="112">
        <v>0.84699999999999998</v>
      </c>
    </row>
    <row r="73" spans="1:13" ht="17.100000000000001" customHeight="1" x14ac:dyDescent="0.25">
      <c r="A73" s="98" t="s">
        <v>877</v>
      </c>
      <c r="B73" s="112">
        <v>1.369</v>
      </c>
      <c r="C73" s="111">
        <v>1.3779999999999999</v>
      </c>
      <c r="D73" s="111">
        <v>1.3759999999999999</v>
      </c>
      <c r="E73" s="111">
        <v>1.417</v>
      </c>
      <c r="F73" s="112">
        <v>1.419</v>
      </c>
      <c r="G73" s="111">
        <v>1.4350000000000001</v>
      </c>
      <c r="H73" s="111">
        <v>1.411</v>
      </c>
      <c r="I73" s="112">
        <v>1.413</v>
      </c>
      <c r="J73" s="112">
        <v>1.423</v>
      </c>
      <c r="K73" s="112">
        <v>1.429</v>
      </c>
      <c r="L73" s="112">
        <v>1.4379999999999999</v>
      </c>
      <c r="M73" s="112">
        <v>1.427</v>
      </c>
    </row>
    <row r="74" spans="1:13" ht="17.100000000000001" customHeight="1" x14ac:dyDescent="0.25">
      <c r="A74" s="103" t="s">
        <v>52</v>
      </c>
      <c r="B74" s="114">
        <v>1.5369999999999999</v>
      </c>
      <c r="C74" s="113">
        <v>1.575</v>
      </c>
      <c r="D74" s="113">
        <v>1.5880000000000001</v>
      </c>
      <c r="E74" s="113">
        <v>1.556</v>
      </c>
      <c r="F74" s="114">
        <v>1.48</v>
      </c>
      <c r="G74" s="113">
        <v>1.456</v>
      </c>
      <c r="H74" s="113">
        <v>1.466</v>
      </c>
      <c r="I74" s="114">
        <v>1.506</v>
      </c>
      <c r="J74" s="114">
        <v>1.5049999999999999</v>
      </c>
      <c r="K74" s="114">
        <v>1.3740000000000001</v>
      </c>
      <c r="L74" s="114">
        <v>1.339</v>
      </c>
      <c r="M74" s="114">
        <v>1.2949999999999999</v>
      </c>
    </row>
    <row r="75" spans="1:13" ht="17.100000000000001" customHeight="1" x14ac:dyDescent="0.25">
      <c r="A75" s="99" t="s">
        <v>13</v>
      </c>
      <c r="B75" s="116">
        <v>0.70599999999999996</v>
      </c>
      <c r="C75" s="115">
        <v>0.70499999999999996</v>
      </c>
      <c r="D75" s="115">
        <v>0.68600000000000005</v>
      </c>
      <c r="E75" s="115">
        <v>0.67</v>
      </c>
      <c r="F75" s="116">
        <v>0.67100000000000004</v>
      </c>
      <c r="G75" s="115">
        <v>0.69</v>
      </c>
      <c r="H75" s="115">
        <v>0.71399999999999997</v>
      </c>
      <c r="I75" s="116">
        <v>0.71199999999999997</v>
      </c>
      <c r="J75" s="116">
        <v>0.70199999999999996</v>
      </c>
      <c r="K75" s="116">
        <v>0.70099999999999996</v>
      </c>
      <c r="L75" s="116">
        <v>0.69899999999999995</v>
      </c>
      <c r="M75" s="116">
        <v>0.70699999999999996</v>
      </c>
    </row>
    <row r="76" spans="1:13" ht="17.100000000000001" customHeight="1" x14ac:dyDescent="0.25">
      <c r="A76" s="98"/>
      <c r="B76" s="274"/>
      <c r="C76" s="98"/>
      <c r="D76" s="98"/>
      <c r="E76" s="100"/>
      <c r="F76" s="98"/>
      <c r="G76" s="98"/>
      <c r="H76" s="98"/>
      <c r="I76" s="98"/>
      <c r="J76" s="98"/>
      <c r="K76" s="98"/>
      <c r="L76" s="98"/>
      <c r="M76" s="98"/>
    </row>
    <row r="77" spans="1:13" ht="24" customHeight="1" x14ac:dyDescent="0.25">
      <c r="A77" s="98"/>
      <c r="B77" s="466" t="s">
        <v>601</v>
      </c>
      <c r="C77" s="466"/>
      <c r="D77" s="466"/>
      <c r="E77" s="466"/>
      <c r="F77" s="466"/>
      <c r="G77" s="466"/>
      <c r="H77" s="466"/>
      <c r="I77" s="466"/>
      <c r="J77" s="466"/>
      <c r="K77" s="466"/>
      <c r="L77" s="466"/>
      <c r="M77" s="466"/>
    </row>
    <row r="78" spans="1:13" ht="18" customHeight="1" x14ac:dyDescent="0.25">
      <c r="A78" s="98"/>
      <c r="B78" s="119">
        <v>45677</v>
      </c>
      <c r="C78" s="119">
        <v>45708</v>
      </c>
      <c r="D78" s="119">
        <v>45736</v>
      </c>
      <c r="E78" s="119">
        <v>45767</v>
      </c>
      <c r="F78" s="119">
        <v>45797</v>
      </c>
      <c r="G78" s="119">
        <v>45828</v>
      </c>
      <c r="H78" s="119">
        <v>45858</v>
      </c>
      <c r="I78" s="119">
        <v>45889</v>
      </c>
      <c r="J78" s="119">
        <v>45920</v>
      </c>
      <c r="K78" s="119">
        <v>45950</v>
      </c>
      <c r="L78" s="119">
        <v>45981</v>
      </c>
      <c r="M78" s="119">
        <v>46011</v>
      </c>
    </row>
    <row r="79" spans="1:13" ht="17.100000000000001" customHeight="1" x14ac:dyDescent="0.25">
      <c r="A79" s="98" t="s">
        <v>33</v>
      </c>
      <c r="B79" s="260">
        <v>23822</v>
      </c>
      <c r="C79" s="104">
        <v>30948</v>
      </c>
      <c r="D79" s="105">
        <v>28732.474999999999</v>
      </c>
      <c r="E79" s="105">
        <v>33466.813142857143</v>
      </c>
      <c r="F79" s="105">
        <v>26917.254000000001</v>
      </c>
      <c r="G79" s="104">
        <v>23697</v>
      </c>
      <c r="H79" s="105">
        <v>20330.962545454546</v>
      </c>
      <c r="I79" s="105">
        <v>26120.52</v>
      </c>
      <c r="J79" s="260">
        <v>23948</v>
      </c>
      <c r="K79" s="260">
        <v>24487</v>
      </c>
      <c r="L79" s="104">
        <v>31133</v>
      </c>
      <c r="M79" s="104">
        <v>21815</v>
      </c>
    </row>
    <row r="80" spans="1:13" ht="17.100000000000001" customHeight="1" x14ac:dyDescent="0.25">
      <c r="A80" s="98" t="s">
        <v>34</v>
      </c>
      <c r="B80" s="260">
        <v>781</v>
      </c>
      <c r="C80" s="104">
        <v>903</v>
      </c>
      <c r="D80" s="105">
        <v>961.68700000000001</v>
      </c>
      <c r="E80" s="105">
        <v>1119.8434285714286</v>
      </c>
      <c r="F80" s="104">
        <v>920.22799999999995</v>
      </c>
      <c r="G80" s="104">
        <v>937</v>
      </c>
      <c r="H80" s="105">
        <v>803.90659090909094</v>
      </c>
      <c r="I80" s="105">
        <v>1051.847</v>
      </c>
      <c r="J80" s="260">
        <v>1121</v>
      </c>
      <c r="K80" s="260">
        <v>839</v>
      </c>
      <c r="L80" s="104">
        <v>953</v>
      </c>
      <c r="M80" s="104">
        <v>675</v>
      </c>
    </row>
    <row r="81" spans="1:16" ht="17.100000000000001" customHeight="1" x14ac:dyDescent="0.35">
      <c r="A81" s="98" t="s">
        <v>19</v>
      </c>
      <c r="B81" s="261">
        <v>1067</v>
      </c>
      <c r="C81" s="106">
        <v>1265</v>
      </c>
      <c r="D81" s="107">
        <v>1140.9280000000001</v>
      </c>
      <c r="E81" s="107">
        <v>1292.7686666666668</v>
      </c>
      <c r="F81" s="106">
        <v>1033.713</v>
      </c>
      <c r="G81" s="107">
        <v>1050</v>
      </c>
      <c r="H81" s="107">
        <v>783.80745454545456</v>
      </c>
      <c r="I81" s="107">
        <v>896.07</v>
      </c>
      <c r="J81" s="261">
        <v>1071</v>
      </c>
      <c r="K81" s="261">
        <v>946</v>
      </c>
      <c r="L81" s="106">
        <v>1050</v>
      </c>
      <c r="M81" s="106">
        <v>998</v>
      </c>
    </row>
    <row r="82" spans="1:16" ht="17.100000000000001" customHeight="1" x14ac:dyDescent="0.25">
      <c r="A82" s="99" t="s">
        <v>32</v>
      </c>
      <c r="B82" s="262">
        <v>25670</v>
      </c>
      <c r="C82" s="108">
        <v>33117</v>
      </c>
      <c r="D82" s="109">
        <v>30835.091</v>
      </c>
      <c r="E82" s="108">
        <v>35879.425238095238</v>
      </c>
      <c r="F82" s="109">
        <v>28871.195</v>
      </c>
      <c r="G82" s="109">
        <v>25683</v>
      </c>
      <c r="H82" s="109">
        <v>21918.67659090909</v>
      </c>
      <c r="I82" s="109">
        <v>28068.437000000002</v>
      </c>
      <c r="J82" s="262">
        <v>26140</v>
      </c>
      <c r="K82" s="262">
        <v>26272</v>
      </c>
      <c r="L82" s="117">
        <v>33136</v>
      </c>
      <c r="M82" s="117">
        <v>23488</v>
      </c>
    </row>
    <row r="83" spans="1:16" ht="17.100000000000001" customHeight="1" x14ac:dyDescent="0.25"/>
    <row r="84" spans="1:16" ht="15" customHeight="1" x14ac:dyDescent="0.25"/>
    <row r="85" spans="1:16" ht="15.75" customHeight="1" x14ac:dyDescent="0.25"/>
    <row r="86" spans="1:16" ht="15.75" customHeight="1" x14ac:dyDescent="0.25">
      <c r="A86" s="461" t="s">
        <v>1159</v>
      </c>
      <c r="B86" s="461"/>
      <c r="C86" s="461"/>
      <c r="D86" s="461"/>
      <c r="E86" s="461"/>
      <c r="F86" s="461"/>
      <c r="G86" s="461"/>
      <c r="H86" s="461"/>
      <c r="I86" s="461"/>
      <c r="J86" s="461"/>
      <c r="K86" s="461"/>
      <c r="L86" s="461"/>
      <c r="M86" s="461"/>
    </row>
    <row r="87" spans="1:16" ht="42.75" customHeight="1" x14ac:dyDescent="0.35">
      <c r="A87" s="306">
        <v>2024</v>
      </c>
    </row>
    <row r="88" spans="1:16" ht="24" customHeight="1" x14ac:dyDescent="0.25">
      <c r="A88" s="307" t="s">
        <v>70</v>
      </c>
      <c r="B88" s="350">
        <v>21</v>
      </c>
      <c r="C88" s="351">
        <v>20</v>
      </c>
      <c r="D88" s="351">
        <v>20</v>
      </c>
      <c r="E88" s="351">
        <v>22</v>
      </c>
      <c r="F88" s="351">
        <v>22</v>
      </c>
      <c r="G88" s="351">
        <v>19</v>
      </c>
      <c r="H88" s="351">
        <v>22</v>
      </c>
      <c r="I88" s="351">
        <v>22</v>
      </c>
      <c r="J88" s="351">
        <v>20</v>
      </c>
      <c r="K88" s="351">
        <v>23</v>
      </c>
      <c r="L88" s="351">
        <v>20</v>
      </c>
      <c r="M88" s="351">
        <v>21</v>
      </c>
    </row>
    <row r="89" spans="1:16" ht="24" customHeight="1" x14ac:dyDescent="0.25">
      <c r="A89" s="98"/>
      <c r="B89" s="466" t="s">
        <v>598</v>
      </c>
      <c r="C89" s="466"/>
      <c r="D89" s="466"/>
      <c r="E89" s="466"/>
      <c r="F89" s="466"/>
      <c r="G89" s="466"/>
      <c r="H89" s="466"/>
      <c r="I89" s="466"/>
      <c r="J89" s="466"/>
      <c r="K89" s="466"/>
      <c r="L89" s="466"/>
      <c r="M89" s="466"/>
    </row>
    <row r="90" spans="1:16" ht="18" customHeight="1" x14ac:dyDescent="0.25">
      <c r="A90" s="98"/>
      <c r="B90" s="119">
        <v>45311</v>
      </c>
      <c r="C90" s="119">
        <v>45342</v>
      </c>
      <c r="D90" s="119">
        <v>45371</v>
      </c>
      <c r="E90" s="119">
        <v>45402</v>
      </c>
      <c r="F90" s="119">
        <v>45432</v>
      </c>
      <c r="G90" s="119">
        <v>45463</v>
      </c>
      <c r="H90" s="119">
        <v>45493</v>
      </c>
      <c r="I90" s="119">
        <v>45524</v>
      </c>
      <c r="J90" s="119">
        <v>45555</v>
      </c>
      <c r="K90" s="119">
        <v>45585</v>
      </c>
      <c r="L90" s="119">
        <v>45616</v>
      </c>
      <c r="M90" s="119">
        <v>45646</v>
      </c>
    </row>
    <row r="91" spans="1:16" ht="17.100000000000001" customHeight="1" x14ac:dyDescent="0.25">
      <c r="A91" s="98" t="s">
        <v>0</v>
      </c>
      <c r="B91" s="104">
        <v>13131</v>
      </c>
      <c r="C91" s="104">
        <v>17242</v>
      </c>
      <c r="D91" s="105">
        <v>11177.995999999999</v>
      </c>
      <c r="E91" s="104">
        <v>12602.411</v>
      </c>
      <c r="F91" s="104">
        <v>14374</v>
      </c>
      <c r="G91" s="104">
        <v>11520</v>
      </c>
      <c r="H91" s="104">
        <v>11560</v>
      </c>
      <c r="I91" s="104">
        <v>18315</v>
      </c>
      <c r="J91" s="104">
        <v>14755</v>
      </c>
      <c r="K91" s="104">
        <v>12450</v>
      </c>
      <c r="L91" s="104">
        <v>17454</v>
      </c>
      <c r="M91" s="104">
        <v>10105.344999999999</v>
      </c>
    </row>
    <row r="92" spans="1:16" ht="17.100000000000001" customHeight="1" x14ac:dyDescent="0.25">
      <c r="A92" s="98" t="s">
        <v>1</v>
      </c>
      <c r="B92" s="104">
        <v>6550</v>
      </c>
      <c r="C92" s="104">
        <v>6623</v>
      </c>
      <c r="D92" s="105">
        <v>7410.5420000000004</v>
      </c>
      <c r="E92" s="104">
        <v>7643.61</v>
      </c>
      <c r="F92" s="104">
        <v>5753</v>
      </c>
      <c r="G92" s="104">
        <v>6965</v>
      </c>
      <c r="H92" s="104">
        <v>7361</v>
      </c>
      <c r="I92" s="104">
        <v>7452</v>
      </c>
      <c r="J92" s="104">
        <v>7408</v>
      </c>
      <c r="K92" s="104">
        <v>5931</v>
      </c>
      <c r="L92" s="104">
        <v>6409</v>
      </c>
      <c r="M92" s="104">
        <v>6731.2330000000002</v>
      </c>
    </row>
    <row r="93" spans="1:16" ht="17.100000000000001" customHeight="1" x14ac:dyDescent="0.25">
      <c r="A93" s="98" t="s">
        <v>50</v>
      </c>
      <c r="B93" s="104">
        <v>2502</v>
      </c>
      <c r="C93" s="104">
        <v>2535</v>
      </c>
      <c r="D93" s="260">
        <v>2193.2130000000002</v>
      </c>
      <c r="E93" s="104">
        <v>2397.6489999999999</v>
      </c>
      <c r="F93" s="104">
        <v>2454</v>
      </c>
      <c r="G93" s="104">
        <v>2497</v>
      </c>
      <c r="H93" s="104">
        <v>2453</v>
      </c>
      <c r="I93" s="104">
        <v>2553</v>
      </c>
      <c r="J93" s="104">
        <v>2721</v>
      </c>
      <c r="K93" s="260">
        <v>2663</v>
      </c>
      <c r="L93" s="104">
        <v>2587</v>
      </c>
      <c r="M93" s="104">
        <v>2296.373</v>
      </c>
    </row>
    <row r="94" spans="1:16" ht="17.100000000000001" customHeight="1" x14ac:dyDescent="0.25">
      <c r="A94" s="98" t="s">
        <v>2</v>
      </c>
      <c r="B94" s="104">
        <v>893</v>
      </c>
      <c r="C94" s="104">
        <v>854</v>
      </c>
      <c r="D94" s="105">
        <v>1209.48</v>
      </c>
      <c r="E94" s="104">
        <v>987.68899999999996</v>
      </c>
      <c r="F94" s="104">
        <v>896</v>
      </c>
      <c r="G94" s="104">
        <v>1382</v>
      </c>
      <c r="H94" s="104">
        <v>959</v>
      </c>
      <c r="I94" s="104">
        <v>1042</v>
      </c>
      <c r="J94" s="104">
        <v>1283</v>
      </c>
      <c r="K94" s="104">
        <v>792</v>
      </c>
      <c r="L94" s="104">
        <v>1003</v>
      </c>
      <c r="M94" s="104">
        <v>1131.5730000000001</v>
      </c>
    </row>
    <row r="95" spans="1:16" ht="17.100000000000001" customHeight="1" x14ac:dyDescent="0.25">
      <c r="A95" s="98" t="s">
        <v>877</v>
      </c>
      <c r="B95" s="104">
        <v>1480</v>
      </c>
      <c r="C95" s="104">
        <v>1803</v>
      </c>
      <c r="D95" s="105">
        <v>1508.8009999999999</v>
      </c>
      <c r="E95" s="104">
        <v>1813.73</v>
      </c>
      <c r="F95" s="104">
        <v>1671</v>
      </c>
      <c r="G95" s="104">
        <v>2191</v>
      </c>
      <c r="H95" s="104">
        <v>1697</v>
      </c>
      <c r="I95" s="104">
        <v>1613</v>
      </c>
      <c r="J95" s="104">
        <v>1525</v>
      </c>
      <c r="K95" s="104">
        <v>1829</v>
      </c>
      <c r="L95" s="104">
        <v>1939</v>
      </c>
      <c r="M95" s="104">
        <v>1499.864</v>
      </c>
      <c r="P95" s="275"/>
    </row>
    <row r="96" spans="1:16" ht="17.100000000000001" customHeight="1" x14ac:dyDescent="0.35">
      <c r="A96" s="103" t="s">
        <v>52</v>
      </c>
      <c r="B96" s="106">
        <v>638</v>
      </c>
      <c r="C96" s="106">
        <v>587</v>
      </c>
      <c r="D96" s="107">
        <v>800.71</v>
      </c>
      <c r="E96" s="106">
        <v>1016.181</v>
      </c>
      <c r="F96" s="106">
        <v>866</v>
      </c>
      <c r="G96" s="106">
        <v>700</v>
      </c>
      <c r="H96" s="106">
        <v>765</v>
      </c>
      <c r="I96" s="106">
        <v>708</v>
      </c>
      <c r="J96" s="106">
        <v>709</v>
      </c>
      <c r="K96" s="106">
        <v>647</v>
      </c>
      <c r="L96" s="106">
        <v>843</v>
      </c>
      <c r="M96" s="106">
        <v>539.08799999999997</v>
      </c>
      <c r="P96" s="275"/>
    </row>
    <row r="97" spans="1:16" ht="17.100000000000001" customHeight="1" x14ac:dyDescent="0.25">
      <c r="A97" s="99" t="s">
        <v>13</v>
      </c>
      <c r="B97" s="108">
        <v>25194</v>
      </c>
      <c r="C97" s="108">
        <v>29645</v>
      </c>
      <c r="D97" s="109">
        <v>24300.741000000002</v>
      </c>
      <c r="E97" s="108">
        <v>26461.27</v>
      </c>
      <c r="F97" s="108">
        <v>26014</v>
      </c>
      <c r="G97" s="108">
        <v>25255</v>
      </c>
      <c r="H97" s="108">
        <v>24795</v>
      </c>
      <c r="I97" s="108">
        <v>31682</v>
      </c>
      <c r="J97" s="108">
        <v>28401</v>
      </c>
      <c r="K97" s="108">
        <v>24311</v>
      </c>
      <c r="L97" s="108">
        <v>30234</v>
      </c>
      <c r="M97" s="108">
        <v>22303.475999999999</v>
      </c>
      <c r="P97" s="275"/>
    </row>
    <row r="98" spans="1:16" ht="17.100000000000001" customHeight="1" x14ac:dyDescent="0.25">
      <c r="A98" s="99"/>
      <c r="B98" s="98"/>
      <c r="C98" s="98"/>
      <c r="D98" s="98"/>
      <c r="E98" s="98"/>
      <c r="F98" s="98"/>
      <c r="G98" s="98"/>
      <c r="H98" s="98"/>
      <c r="I98" s="98"/>
      <c r="J98" s="98"/>
      <c r="K98" s="98"/>
      <c r="L98" s="98"/>
      <c r="M98" s="98"/>
      <c r="P98" s="275"/>
    </row>
    <row r="99" spans="1:16" ht="24" customHeight="1" x14ac:dyDescent="0.25">
      <c r="A99" s="98"/>
      <c r="B99" s="466" t="s">
        <v>599</v>
      </c>
      <c r="C99" s="466"/>
      <c r="D99" s="466"/>
      <c r="E99" s="466"/>
      <c r="F99" s="466"/>
      <c r="G99" s="466"/>
      <c r="H99" s="466"/>
      <c r="I99" s="466"/>
      <c r="J99" s="466"/>
      <c r="K99" s="466"/>
      <c r="L99" s="466"/>
      <c r="M99" s="466"/>
      <c r="P99" s="275"/>
    </row>
    <row r="100" spans="1:16" ht="28.5" customHeight="1" x14ac:dyDescent="0.25">
      <c r="A100" s="103"/>
      <c r="B100" s="393" t="s">
        <v>1395</v>
      </c>
      <c r="C100" s="393" t="s">
        <v>1396</v>
      </c>
      <c r="D100" s="393" t="s">
        <v>1397</v>
      </c>
      <c r="E100" s="393" t="s">
        <v>1398</v>
      </c>
      <c r="F100" s="393" t="s">
        <v>1399</v>
      </c>
      <c r="G100" s="393" t="s">
        <v>1400</v>
      </c>
      <c r="H100" s="393" t="s">
        <v>1401</v>
      </c>
      <c r="I100" s="393" t="s">
        <v>1402</v>
      </c>
      <c r="J100" s="393" t="s">
        <v>1453</v>
      </c>
      <c r="K100" s="393" t="s">
        <v>1403</v>
      </c>
      <c r="L100" s="393" t="s">
        <v>1404</v>
      </c>
      <c r="M100" s="393" t="s">
        <v>1405</v>
      </c>
      <c r="P100" s="332"/>
    </row>
    <row r="101" spans="1:16" ht="17.100000000000001" customHeight="1" x14ac:dyDescent="0.25">
      <c r="A101" s="98" t="s">
        <v>0</v>
      </c>
      <c r="B101" s="275">
        <v>13825</v>
      </c>
      <c r="C101" s="275">
        <v>13921</v>
      </c>
      <c r="D101" s="326">
        <v>13838.69</v>
      </c>
      <c r="E101" s="326">
        <v>13640</v>
      </c>
      <c r="F101" s="105">
        <v>12766</v>
      </c>
      <c r="G101" s="260">
        <v>12894</v>
      </c>
      <c r="H101" s="105">
        <v>12530</v>
      </c>
      <c r="I101" s="260">
        <v>13907</v>
      </c>
      <c r="J101" s="260">
        <v>14881</v>
      </c>
      <c r="K101" s="260">
        <v>15145</v>
      </c>
      <c r="L101" s="260">
        <v>14770</v>
      </c>
      <c r="M101" s="260">
        <v>13244.44</v>
      </c>
      <c r="P101" s="275"/>
    </row>
    <row r="102" spans="1:16" ht="17.100000000000001" customHeight="1" x14ac:dyDescent="0.25">
      <c r="A102" s="98" t="s">
        <v>1</v>
      </c>
      <c r="B102" s="275">
        <v>6399</v>
      </c>
      <c r="C102" s="275">
        <v>6593</v>
      </c>
      <c r="D102" s="326">
        <v>6856.1350000000002</v>
      </c>
      <c r="E102" s="326">
        <v>7239</v>
      </c>
      <c r="F102" s="105">
        <v>6921</v>
      </c>
      <c r="G102" s="260">
        <v>6779</v>
      </c>
      <c r="H102" s="105">
        <v>6680</v>
      </c>
      <c r="I102" s="260">
        <v>7273</v>
      </c>
      <c r="J102" s="260">
        <v>7407</v>
      </c>
      <c r="K102" s="260">
        <v>6900</v>
      </c>
      <c r="L102" s="260">
        <v>6552</v>
      </c>
      <c r="M102" s="260">
        <v>6342.7709999999997</v>
      </c>
    </row>
    <row r="103" spans="1:16" ht="17.100000000000001" customHeight="1" x14ac:dyDescent="0.25">
      <c r="A103" s="98" t="s">
        <v>50</v>
      </c>
      <c r="B103" s="275">
        <v>2227</v>
      </c>
      <c r="C103" s="275">
        <v>2353</v>
      </c>
      <c r="D103" s="326">
        <v>2411.56</v>
      </c>
      <c r="E103" s="326">
        <v>2376</v>
      </c>
      <c r="F103" s="105">
        <v>2353</v>
      </c>
      <c r="G103" s="260">
        <v>2447</v>
      </c>
      <c r="H103" s="105">
        <v>2467</v>
      </c>
      <c r="I103" s="260">
        <v>2501</v>
      </c>
      <c r="J103" s="260">
        <v>2571</v>
      </c>
      <c r="K103" s="260">
        <v>2643</v>
      </c>
      <c r="L103" s="260">
        <v>2657</v>
      </c>
      <c r="M103" s="260">
        <v>2518.748</v>
      </c>
    </row>
    <row r="104" spans="1:16" ht="17.100000000000001" customHeight="1" x14ac:dyDescent="0.25">
      <c r="A104" s="98" t="s">
        <v>2</v>
      </c>
      <c r="B104" s="275">
        <v>994</v>
      </c>
      <c r="C104" s="275">
        <v>964</v>
      </c>
      <c r="D104" s="326">
        <v>983.78800000000001</v>
      </c>
      <c r="E104" s="326">
        <v>1016</v>
      </c>
      <c r="F104" s="105">
        <v>1026</v>
      </c>
      <c r="G104" s="260">
        <v>1075</v>
      </c>
      <c r="H104" s="105">
        <v>1065</v>
      </c>
      <c r="I104" s="260">
        <v>1116</v>
      </c>
      <c r="J104" s="260">
        <v>1089</v>
      </c>
      <c r="K104" s="260">
        <v>1027</v>
      </c>
      <c r="L104" s="260">
        <v>1015</v>
      </c>
      <c r="M104" s="260">
        <v>969.33</v>
      </c>
    </row>
    <row r="105" spans="1:16" ht="17.100000000000001" customHeight="1" x14ac:dyDescent="0.25">
      <c r="A105" s="98" t="s">
        <v>877</v>
      </c>
      <c r="B105" s="275">
        <v>1466</v>
      </c>
      <c r="C105" s="275">
        <v>1498</v>
      </c>
      <c r="D105" s="326">
        <v>1595.556</v>
      </c>
      <c r="E105" s="326">
        <v>1712</v>
      </c>
      <c r="F105" s="105">
        <v>1669</v>
      </c>
      <c r="G105" s="260">
        <v>1877</v>
      </c>
      <c r="H105" s="105">
        <v>1837</v>
      </c>
      <c r="I105" s="260">
        <v>1816</v>
      </c>
      <c r="J105" s="260">
        <v>1614</v>
      </c>
      <c r="K105" s="260">
        <v>1662</v>
      </c>
      <c r="L105" s="260">
        <v>1767</v>
      </c>
      <c r="M105" s="260">
        <v>1755.229</v>
      </c>
    </row>
    <row r="106" spans="1:16" ht="17.100000000000001" customHeight="1" x14ac:dyDescent="0.35">
      <c r="A106" s="103" t="s">
        <v>52</v>
      </c>
      <c r="B106" s="357">
        <v>620</v>
      </c>
      <c r="C106" s="357">
        <v>595</v>
      </c>
      <c r="D106" s="107">
        <v>674.64499999999998</v>
      </c>
      <c r="E106" s="261">
        <v>808</v>
      </c>
      <c r="F106" s="107">
        <v>897</v>
      </c>
      <c r="G106" s="261">
        <v>868</v>
      </c>
      <c r="H106" s="107">
        <v>781</v>
      </c>
      <c r="I106" s="261">
        <v>725</v>
      </c>
      <c r="J106" s="261">
        <v>728</v>
      </c>
      <c r="K106" s="261">
        <v>687</v>
      </c>
      <c r="L106" s="261">
        <v>729</v>
      </c>
      <c r="M106" s="261">
        <v>672.80399999999997</v>
      </c>
    </row>
    <row r="107" spans="1:16" ht="17.100000000000001" customHeight="1" x14ac:dyDescent="0.25">
      <c r="A107" s="99" t="s">
        <v>13</v>
      </c>
      <c r="B107" s="328">
        <v>25531</v>
      </c>
      <c r="C107" s="328">
        <v>25922</v>
      </c>
      <c r="D107" s="328">
        <v>26360.373</v>
      </c>
      <c r="E107" s="328">
        <v>26791</v>
      </c>
      <c r="F107" s="109">
        <v>25632</v>
      </c>
      <c r="G107" s="262">
        <v>25941</v>
      </c>
      <c r="H107" s="109">
        <v>25359</v>
      </c>
      <c r="I107" s="262">
        <v>27339</v>
      </c>
      <c r="J107" s="262">
        <v>28289</v>
      </c>
      <c r="K107" s="262">
        <v>28065</v>
      </c>
      <c r="L107" s="262">
        <v>27490</v>
      </c>
      <c r="M107" s="262">
        <v>25503.321</v>
      </c>
    </row>
    <row r="108" spans="1:16" ht="17.100000000000001" customHeight="1" x14ac:dyDescent="0.25">
      <c r="A108" s="98"/>
      <c r="B108" s="110"/>
      <c r="C108" s="110"/>
      <c r="D108" s="110"/>
      <c r="E108" s="110"/>
      <c r="F108" s="110"/>
      <c r="G108" s="110"/>
      <c r="H108" s="110"/>
      <c r="I108" s="110"/>
      <c r="J108" s="110"/>
      <c r="K108" s="110"/>
      <c r="L108" s="110"/>
      <c r="M108" s="110"/>
    </row>
    <row r="109" spans="1:16" ht="24" customHeight="1" x14ac:dyDescent="0.25">
      <c r="A109" s="98"/>
      <c r="B109" s="466" t="s">
        <v>761</v>
      </c>
      <c r="C109" s="466"/>
      <c r="D109" s="466"/>
      <c r="E109" s="466"/>
      <c r="F109" s="466"/>
      <c r="G109" s="466"/>
      <c r="H109" s="466"/>
      <c r="I109" s="466"/>
      <c r="J109" s="466"/>
      <c r="K109" s="466"/>
      <c r="L109" s="466"/>
      <c r="M109" s="466"/>
    </row>
    <row r="110" spans="1:16" ht="28.5" customHeight="1" x14ac:dyDescent="0.25">
      <c r="A110" s="103"/>
      <c r="B110" s="393" t="s">
        <v>1406</v>
      </c>
      <c r="C110" s="393" t="s">
        <v>1407</v>
      </c>
      <c r="D110" s="393" t="s">
        <v>1408</v>
      </c>
      <c r="E110" s="393" t="s">
        <v>1409</v>
      </c>
      <c r="F110" s="393" t="s">
        <v>1410</v>
      </c>
      <c r="G110" s="393" t="s">
        <v>1411</v>
      </c>
      <c r="H110" s="393" t="s">
        <v>1412</v>
      </c>
      <c r="I110" s="393" t="s">
        <v>1413</v>
      </c>
      <c r="J110" s="393" t="s">
        <v>1414</v>
      </c>
      <c r="K110" s="393" t="s">
        <v>1415</v>
      </c>
      <c r="L110" s="393" t="s">
        <v>1416</v>
      </c>
      <c r="M110" s="393" t="s">
        <v>1417</v>
      </c>
    </row>
    <row r="111" spans="1:16" ht="17.100000000000001" customHeight="1" x14ac:dyDescent="0.25">
      <c r="A111" s="98" t="s">
        <v>0</v>
      </c>
      <c r="B111" s="111">
        <v>0.48</v>
      </c>
      <c r="C111" s="111">
        <v>0.48399999999999999</v>
      </c>
      <c r="D111" s="111">
        <v>0.48599999999999999</v>
      </c>
      <c r="E111" s="111">
        <v>0.48599999999999999</v>
      </c>
      <c r="F111" s="112">
        <v>0.48499999999999999</v>
      </c>
      <c r="G111" s="111">
        <v>0.48399999999999999</v>
      </c>
      <c r="H111" s="111">
        <v>0.48199999999999998</v>
      </c>
      <c r="I111" s="111">
        <v>0.47499999999999998</v>
      </c>
      <c r="J111" s="111">
        <v>0.46800000000000003</v>
      </c>
      <c r="K111" s="111">
        <v>0.47199999999999998</v>
      </c>
      <c r="L111" s="111">
        <v>0.47399999999999998</v>
      </c>
      <c r="M111" s="111">
        <v>0.48499999999999999</v>
      </c>
    </row>
    <row r="112" spans="1:16" ht="17.100000000000001" customHeight="1" x14ac:dyDescent="0.25">
      <c r="A112" s="98" t="s">
        <v>1</v>
      </c>
      <c r="B112" s="111">
        <v>0.64200000000000002</v>
      </c>
      <c r="C112" s="111">
        <v>0.64500000000000002</v>
      </c>
      <c r="D112" s="111">
        <v>0.64100000000000001</v>
      </c>
      <c r="E112" s="111">
        <v>0.627</v>
      </c>
      <c r="F112" s="112">
        <v>0.628</v>
      </c>
      <c r="G112" s="111">
        <v>0.628</v>
      </c>
      <c r="H112" s="111">
        <v>0.63100000000000001</v>
      </c>
      <c r="I112" s="111">
        <v>0.61799999999999999</v>
      </c>
      <c r="J112" s="111">
        <v>0.61599999999999999</v>
      </c>
      <c r="K112" s="111">
        <v>0.622</v>
      </c>
      <c r="L112" s="111">
        <v>0.64300000000000002</v>
      </c>
      <c r="M112" s="111">
        <v>0.65800000000000003</v>
      </c>
    </row>
    <row r="113" spans="1:13" ht="17.100000000000001" customHeight="1" x14ac:dyDescent="0.25">
      <c r="A113" s="98" t="s">
        <v>50</v>
      </c>
      <c r="B113" s="111">
        <v>1.333</v>
      </c>
      <c r="C113" s="111">
        <v>1.3380000000000001</v>
      </c>
      <c r="D113" s="111">
        <v>1.3340000000000001</v>
      </c>
      <c r="E113" s="111">
        <v>1.331</v>
      </c>
      <c r="F113" s="112">
        <v>1.3160000000000001</v>
      </c>
      <c r="G113" s="111">
        <v>1.2969999999999999</v>
      </c>
      <c r="H113" s="111">
        <v>1.2749999999999999</v>
      </c>
      <c r="I113" s="111">
        <v>1.258</v>
      </c>
      <c r="J113" s="111">
        <v>1.246</v>
      </c>
      <c r="K113" s="111">
        <v>1.2390000000000001</v>
      </c>
      <c r="L113" s="111">
        <v>1.2270000000000001</v>
      </c>
      <c r="M113" s="111">
        <v>1.2370000000000001</v>
      </c>
    </row>
    <row r="114" spans="1:13" ht="17.100000000000001" customHeight="1" x14ac:dyDescent="0.25">
      <c r="A114" s="98" t="s">
        <v>2</v>
      </c>
      <c r="B114" s="111">
        <v>0.80900000000000005</v>
      </c>
      <c r="C114" s="111">
        <v>0.81200000000000006</v>
      </c>
      <c r="D114" s="111">
        <v>0.78700000000000003</v>
      </c>
      <c r="E114" s="111">
        <v>0.78200000000000003</v>
      </c>
      <c r="F114" s="112">
        <v>0.77300000000000002</v>
      </c>
      <c r="G114" s="111">
        <v>0.754</v>
      </c>
      <c r="H114" s="111">
        <v>0.753</v>
      </c>
      <c r="I114" s="111">
        <v>0.749</v>
      </c>
      <c r="J114" s="111">
        <v>0.74399999999999999</v>
      </c>
      <c r="K114" s="111">
        <v>0.749</v>
      </c>
      <c r="L114" s="112">
        <v>0.755</v>
      </c>
      <c r="M114" s="112">
        <v>0.77800000000000002</v>
      </c>
    </row>
    <row r="115" spans="1:13" ht="17.100000000000001" customHeight="1" x14ac:dyDescent="0.25">
      <c r="A115" s="98" t="s">
        <v>877</v>
      </c>
      <c r="B115" s="111">
        <v>1.351</v>
      </c>
      <c r="C115" s="111">
        <v>1.3740000000000001</v>
      </c>
      <c r="D115" s="111">
        <v>1.3560000000000001</v>
      </c>
      <c r="E115" s="111">
        <v>1.389</v>
      </c>
      <c r="F115" s="112">
        <v>1.3480000000000001</v>
      </c>
      <c r="G115" s="111">
        <v>1.3660000000000001</v>
      </c>
      <c r="H115" s="111">
        <v>1.345</v>
      </c>
      <c r="I115" s="111">
        <v>1.3680000000000001</v>
      </c>
      <c r="J115" s="111">
        <v>1.3460000000000001</v>
      </c>
      <c r="K115" s="111">
        <v>1.339</v>
      </c>
      <c r="L115" s="112">
        <v>1.341</v>
      </c>
      <c r="M115" s="112">
        <v>1.359</v>
      </c>
    </row>
    <row r="116" spans="1:13" ht="17.100000000000001" customHeight="1" x14ac:dyDescent="0.25">
      <c r="A116" s="103" t="s">
        <v>52</v>
      </c>
      <c r="B116" s="113">
        <v>1.5089999999999999</v>
      </c>
      <c r="C116" s="113">
        <v>1.5149999999999999</v>
      </c>
      <c r="D116" s="113">
        <v>1.556</v>
      </c>
      <c r="E116" s="113">
        <v>1.5249999999999999</v>
      </c>
      <c r="F116" s="114">
        <v>1.518</v>
      </c>
      <c r="G116" s="113">
        <v>1.5109999999999999</v>
      </c>
      <c r="H116" s="114">
        <v>1.546</v>
      </c>
      <c r="I116" s="114">
        <v>1.5449999999999999</v>
      </c>
      <c r="J116" s="114">
        <v>1.54</v>
      </c>
      <c r="K116" s="114">
        <v>1.5409999999999999</v>
      </c>
      <c r="L116" s="114">
        <v>1.55</v>
      </c>
      <c r="M116" s="114">
        <v>1.53</v>
      </c>
    </row>
    <row r="117" spans="1:13" ht="17.100000000000001" customHeight="1" x14ac:dyDescent="0.25">
      <c r="A117" s="99" t="s">
        <v>13</v>
      </c>
      <c r="B117" s="115">
        <v>0.68300000000000005</v>
      </c>
      <c r="C117" s="115">
        <v>0.69</v>
      </c>
      <c r="D117" s="115">
        <v>0.69499999999999995</v>
      </c>
      <c r="E117" s="115">
        <v>0.69899999999999995</v>
      </c>
      <c r="F117" s="116">
        <v>0.70399999999999996</v>
      </c>
      <c r="G117" s="111">
        <v>0.70799999999999996</v>
      </c>
      <c r="H117" s="111">
        <v>0.70499999999999996</v>
      </c>
      <c r="I117" s="111">
        <v>0.68400000000000005</v>
      </c>
      <c r="J117" s="111">
        <v>0.66600000000000004</v>
      </c>
      <c r="K117" s="111">
        <v>0.66900000000000004</v>
      </c>
      <c r="L117" s="112">
        <v>0.68100000000000005</v>
      </c>
      <c r="M117" s="112">
        <v>0.70099999999999996</v>
      </c>
    </row>
    <row r="118" spans="1:13" ht="17.100000000000001" customHeight="1" x14ac:dyDescent="0.25">
      <c r="A118" s="98"/>
      <c r="B118" s="274"/>
      <c r="C118" s="98"/>
      <c r="D118" s="98"/>
      <c r="E118" s="100"/>
      <c r="F118" s="98"/>
      <c r="G118" s="98"/>
      <c r="H118" s="98"/>
      <c r="I118" s="98"/>
      <c r="J118" s="98"/>
      <c r="K118" s="98"/>
      <c r="L118" s="98"/>
      <c r="M118" s="98"/>
    </row>
    <row r="119" spans="1:13" ht="24" customHeight="1" x14ac:dyDescent="0.25">
      <c r="A119" s="98"/>
      <c r="B119" s="466" t="s">
        <v>601</v>
      </c>
      <c r="C119" s="466"/>
      <c r="D119" s="466"/>
      <c r="E119" s="466"/>
      <c r="F119" s="466"/>
      <c r="G119" s="466"/>
      <c r="H119" s="466"/>
      <c r="I119" s="466"/>
      <c r="J119" s="466"/>
      <c r="K119" s="466"/>
      <c r="L119" s="466"/>
      <c r="M119" s="466"/>
    </row>
    <row r="120" spans="1:13" ht="18" customHeight="1" x14ac:dyDescent="0.25">
      <c r="A120" s="98"/>
      <c r="B120" s="119">
        <v>45311</v>
      </c>
      <c r="C120" s="119">
        <v>45342</v>
      </c>
      <c r="D120" s="119">
        <v>45371</v>
      </c>
      <c r="E120" s="119">
        <v>45402</v>
      </c>
      <c r="F120" s="119">
        <v>45432</v>
      </c>
      <c r="G120" s="119">
        <v>45463</v>
      </c>
      <c r="H120" s="119">
        <v>45493</v>
      </c>
      <c r="I120" s="119">
        <v>45524</v>
      </c>
      <c r="J120" s="119">
        <v>45555</v>
      </c>
      <c r="K120" s="119">
        <v>45585</v>
      </c>
      <c r="L120" s="119">
        <v>45616</v>
      </c>
      <c r="M120" s="119">
        <v>45646</v>
      </c>
    </row>
    <row r="121" spans="1:13" ht="17.100000000000001" customHeight="1" x14ac:dyDescent="0.25">
      <c r="A121" s="98" t="s">
        <v>33</v>
      </c>
      <c r="B121" s="260">
        <v>22511</v>
      </c>
      <c r="C121" s="104">
        <v>27097</v>
      </c>
      <c r="D121" s="105">
        <v>22423</v>
      </c>
      <c r="E121" s="105">
        <v>24570</v>
      </c>
      <c r="F121" s="104">
        <v>24249</v>
      </c>
      <c r="G121" s="104">
        <v>23525</v>
      </c>
      <c r="H121" s="104">
        <v>23126</v>
      </c>
      <c r="I121" s="104">
        <v>29379</v>
      </c>
      <c r="J121" s="104">
        <v>26082</v>
      </c>
      <c r="K121" s="104">
        <v>22390</v>
      </c>
      <c r="L121" s="104">
        <v>28334</v>
      </c>
      <c r="M121" s="104">
        <v>20672.36</v>
      </c>
    </row>
    <row r="122" spans="1:13" ht="17.100000000000001" customHeight="1" x14ac:dyDescent="0.25">
      <c r="A122" s="98" t="s">
        <v>34</v>
      </c>
      <c r="B122" s="260">
        <v>1682</v>
      </c>
      <c r="C122" s="104">
        <v>1389</v>
      </c>
      <c r="D122" s="105">
        <v>910</v>
      </c>
      <c r="E122" s="105">
        <v>972</v>
      </c>
      <c r="F122" s="104">
        <v>775</v>
      </c>
      <c r="G122" s="104">
        <v>712</v>
      </c>
      <c r="H122" s="104">
        <v>869</v>
      </c>
      <c r="I122" s="104">
        <v>1194</v>
      </c>
      <c r="J122" s="104">
        <v>1239</v>
      </c>
      <c r="K122" s="104">
        <v>962</v>
      </c>
      <c r="L122" s="104">
        <v>840</v>
      </c>
      <c r="M122" s="104">
        <v>729.96900000000005</v>
      </c>
    </row>
    <row r="123" spans="1:13" ht="17.100000000000001" customHeight="1" x14ac:dyDescent="0.35">
      <c r="A123" s="98" t="s">
        <v>19</v>
      </c>
      <c r="B123" s="261">
        <v>1001</v>
      </c>
      <c r="C123" s="106">
        <v>1161</v>
      </c>
      <c r="D123" s="107">
        <v>968</v>
      </c>
      <c r="E123" s="107">
        <v>919.90499999999997</v>
      </c>
      <c r="F123" s="106">
        <v>990</v>
      </c>
      <c r="G123" s="107">
        <v>1019</v>
      </c>
      <c r="H123" s="107">
        <v>799</v>
      </c>
      <c r="I123" s="107">
        <v>1109</v>
      </c>
      <c r="J123" s="107">
        <v>1081</v>
      </c>
      <c r="K123" s="107">
        <v>959</v>
      </c>
      <c r="L123" s="106">
        <v>1059</v>
      </c>
      <c r="M123" s="106">
        <v>901.14700000000005</v>
      </c>
    </row>
    <row r="124" spans="1:13" ht="17.100000000000001" customHeight="1" x14ac:dyDescent="0.25">
      <c r="A124" s="99" t="s">
        <v>32</v>
      </c>
      <c r="B124" s="262">
        <v>25194</v>
      </c>
      <c r="C124" s="108">
        <v>29645</v>
      </c>
      <c r="D124" s="109">
        <v>24301</v>
      </c>
      <c r="E124" s="108">
        <v>26461</v>
      </c>
      <c r="F124" s="109">
        <v>26014</v>
      </c>
      <c r="G124" s="109">
        <v>25255</v>
      </c>
      <c r="H124" s="109">
        <v>24795</v>
      </c>
      <c r="I124" s="109">
        <v>31682</v>
      </c>
      <c r="J124" s="109">
        <v>28401</v>
      </c>
      <c r="K124" s="109">
        <v>24311</v>
      </c>
      <c r="L124" s="117">
        <v>30234</v>
      </c>
      <c r="M124" s="117">
        <v>22303.475999999999</v>
      </c>
    </row>
    <row r="125" spans="1:13" ht="17.100000000000001" customHeight="1" x14ac:dyDescent="0.25"/>
    <row r="126" spans="1:13" ht="21" customHeight="1" x14ac:dyDescent="0.25"/>
    <row r="127" spans="1:13" ht="15" customHeight="1" x14ac:dyDescent="0.25"/>
    <row r="128" spans="1:13" ht="15" customHeight="1" x14ac:dyDescent="0.25"/>
    <row r="129" spans="1:13" ht="42.75" customHeight="1" x14ac:dyDescent="0.25">
      <c r="A129" s="461" t="s">
        <v>1159</v>
      </c>
      <c r="B129" s="461"/>
      <c r="C129" s="461"/>
      <c r="D129" s="461"/>
      <c r="E129" s="461"/>
      <c r="F129" s="461"/>
      <c r="G129" s="461"/>
      <c r="H129" s="461"/>
      <c r="I129" s="461"/>
      <c r="J129" s="461"/>
      <c r="K129" s="461"/>
      <c r="L129" s="461"/>
      <c r="M129" s="461"/>
    </row>
    <row r="130" spans="1:13" ht="29.1" customHeight="1" x14ac:dyDescent="0.35">
      <c r="A130" s="306">
        <v>2023</v>
      </c>
      <c r="B130" s="118"/>
      <c r="C130" s="118"/>
      <c r="D130" s="118"/>
      <c r="E130" s="118"/>
      <c r="F130" s="118"/>
      <c r="G130" s="118"/>
      <c r="H130" s="118"/>
      <c r="I130" s="118"/>
      <c r="J130" s="118"/>
      <c r="K130" s="118"/>
      <c r="L130" s="320"/>
      <c r="M130" s="118"/>
    </row>
    <row r="131" spans="1:13" ht="24" customHeight="1" x14ac:dyDescent="0.25">
      <c r="A131" s="307" t="s">
        <v>70</v>
      </c>
      <c r="B131" s="308">
        <v>20</v>
      </c>
      <c r="C131" s="309">
        <v>19</v>
      </c>
      <c r="D131" s="309">
        <v>23</v>
      </c>
      <c r="E131" s="309">
        <v>19</v>
      </c>
      <c r="F131" s="309">
        <v>22</v>
      </c>
      <c r="G131" s="309">
        <v>21</v>
      </c>
      <c r="H131" s="309">
        <v>20</v>
      </c>
      <c r="I131" s="309">
        <v>23</v>
      </c>
      <c r="J131" s="309">
        <v>20</v>
      </c>
      <c r="K131" s="309">
        <v>22</v>
      </c>
      <c r="L131" s="309">
        <v>21</v>
      </c>
      <c r="M131" s="309">
        <v>20</v>
      </c>
    </row>
    <row r="132" spans="1:13" ht="24" customHeight="1" x14ac:dyDescent="0.25">
      <c r="A132" s="98"/>
      <c r="B132" s="466" t="s">
        <v>598</v>
      </c>
      <c r="C132" s="466"/>
      <c r="D132" s="466"/>
      <c r="E132" s="466"/>
      <c r="F132" s="466"/>
      <c r="G132" s="466"/>
      <c r="H132" s="466"/>
      <c r="I132" s="466"/>
      <c r="J132" s="466"/>
      <c r="K132" s="466"/>
      <c r="L132" s="466"/>
      <c r="M132" s="466"/>
    </row>
    <row r="133" spans="1:13" ht="18" customHeight="1" x14ac:dyDescent="0.25">
      <c r="A133" s="98"/>
      <c r="B133" s="119">
        <v>44946</v>
      </c>
      <c r="C133" s="119">
        <v>44977</v>
      </c>
      <c r="D133" s="119">
        <v>45005</v>
      </c>
      <c r="E133" s="119">
        <v>45036</v>
      </c>
      <c r="F133" s="119">
        <v>45066</v>
      </c>
      <c r="G133" s="119">
        <v>45097</v>
      </c>
      <c r="H133" s="119">
        <v>45127</v>
      </c>
      <c r="I133" s="119">
        <v>45158</v>
      </c>
      <c r="J133" s="119">
        <v>45189</v>
      </c>
      <c r="K133" s="119">
        <v>45219</v>
      </c>
      <c r="L133" s="119">
        <v>45250</v>
      </c>
      <c r="M133" s="119">
        <v>45280</v>
      </c>
    </row>
    <row r="134" spans="1:13" ht="17.100000000000001" customHeight="1" x14ac:dyDescent="0.25">
      <c r="A134" s="98" t="s">
        <v>0</v>
      </c>
      <c r="B134" s="104">
        <v>10344</v>
      </c>
      <c r="C134" s="104">
        <v>16197</v>
      </c>
      <c r="D134" s="105">
        <v>16685</v>
      </c>
      <c r="E134" s="104">
        <v>9182.1119999999992</v>
      </c>
      <c r="F134" s="104">
        <v>13908</v>
      </c>
      <c r="G134" s="104">
        <v>10403</v>
      </c>
      <c r="H134" s="104">
        <v>9412</v>
      </c>
      <c r="I134" s="104">
        <v>12980</v>
      </c>
      <c r="J134" s="104">
        <v>10207</v>
      </c>
      <c r="K134" s="104">
        <v>11797</v>
      </c>
      <c r="L134" s="104">
        <v>16802</v>
      </c>
      <c r="M134" s="104">
        <v>11428</v>
      </c>
    </row>
    <row r="135" spans="1:13" ht="17.100000000000001" customHeight="1" x14ac:dyDescent="0.25">
      <c r="A135" s="98" t="s">
        <v>1</v>
      </c>
      <c r="B135" s="104">
        <v>6689</v>
      </c>
      <c r="C135" s="104">
        <v>6941</v>
      </c>
      <c r="D135" s="105">
        <v>8137</v>
      </c>
      <c r="E135" s="104">
        <v>5637.665</v>
      </c>
      <c r="F135" s="104">
        <v>6062</v>
      </c>
      <c r="G135" s="104">
        <v>6901</v>
      </c>
      <c r="H135" s="104">
        <v>5427</v>
      </c>
      <c r="I135" s="104">
        <v>6477</v>
      </c>
      <c r="J135" s="104">
        <v>7136</v>
      </c>
      <c r="K135" s="104">
        <v>8041</v>
      </c>
      <c r="L135" s="104">
        <v>6050</v>
      </c>
      <c r="M135" s="104">
        <v>6607</v>
      </c>
    </row>
    <row r="136" spans="1:13" ht="17.100000000000001" customHeight="1" x14ac:dyDescent="0.25">
      <c r="A136" s="98" t="s">
        <v>50</v>
      </c>
      <c r="B136" s="104">
        <v>2032</v>
      </c>
      <c r="C136" s="104">
        <v>2106</v>
      </c>
      <c r="D136" s="260">
        <v>2107</v>
      </c>
      <c r="E136" s="104">
        <v>2092.7640000000001</v>
      </c>
      <c r="F136" s="104">
        <v>2016</v>
      </c>
      <c r="G136" s="104">
        <v>2205</v>
      </c>
      <c r="H136" s="104">
        <v>1966</v>
      </c>
      <c r="I136" s="104">
        <v>2094</v>
      </c>
      <c r="J136" s="104">
        <v>2324</v>
      </c>
      <c r="K136" s="260">
        <v>2291</v>
      </c>
      <c r="L136" s="104">
        <v>2156</v>
      </c>
      <c r="M136" s="104">
        <v>2013</v>
      </c>
    </row>
    <row r="137" spans="1:13" ht="17.100000000000001" customHeight="1" x14ac:dyDescent="0.25">
      <c r="A137" s="98" t="s">
        <v>2</v>
      </c>
      <c r="B137" s="104">
        <v>807</v>
      </c>
      <c r="C137" s="104">
        <v>847</v>
      </c>
      <c r="D137" s="105">
        <v>1212</v>
      </c>
      <c r="E137" s="104">
        <v>757.44500000000005</v>
      </c>
      <c r="F137" s="104">
        <v>825</v>
      </c>
      <c r="G137" s="104">
        <v>1103</v>
      </c>
      <c r="H137" s="104">
        <v>881</v>
      </c>
      <c r="I137" s="104">
        <v>768</v>
      </c>
      <c r="J137" s="104">
        <v>1203</v>
      </c>
      <c r="K137" s="104">
        <v>935</v>
      </c>
      <c r="L137" s="104">
        <v>947</v>
      </c>
      <c r="M137" s="104">
        <v>1149</v>
      </c>
    </row>
    <row r="138" spans="1:13" ht="17.100000000000001" customHeight="1" x14ac:dyDescent="0.25">
      <c r="A138" s="98" t="s">
        <v>877</v>
      </c>
      <c r="B138" s="104">
        <v>1204</v>
      </c>
      <c r="C138" s="104">
        <v>1519</v>
      </c>
      <c r="D138" s="105">
        <v>1415</v>
      </c>
      <c r="E138" s="104">
        <v>1560.473</v>
      </c>
      <c r="F138" s="104">
        <v>1530</v>
      </c>
      <c r="G138" s="104">
        <v>2159</v>
      </c>
      <c r="H138" s="104">
        <v>1670</v>
      </c>
      <c r="I138" s="104">
        <v>1360</v>
      </c>
      <c r="J138" s="104">
        <v>1280</v>
      </c>
      <c r="K138" s="104">
        <v>1489</v>
      </c>
      <c r="L138" s="104">
        <v>1693</v>
      </c>
      <c r="M138" s="104">
        <v>1212</v>
      </c>
    </row>
    <row r="139" spans="1:13" ht="17.100000000000001" customHeight="1" x14ac:dyDescent="0.35">
      <c r="A139" s="103" t="s">
        <v>52</v>
      </c>
      <c r="B139" s="106">
        <v>625</v>
      </c>
      <c r="C139" s="106">
        <v>614</v>
      </c>
      <c r="D139" s="107">
        <v>699</v>
      </c>
      <c r="E139" s="106">
        <v>614.72400000000005</v>
      </c>
      <c r="F139" s="106">
        <v>650</v>
      </c>
      <c r="G139" s="106">
        <v>570</v>
      </c>
      <c r="H139" s="106">
        <v>575</v>
      </c>
      <c r="I139" s="106">
        <v>495</v>
      </c>
      <c r="J139" s="106">
        <v>517</v>
      </c>
      <c r="K139" s="106">
        <v>605</v>
      </c>
      <c r="L139" s="106">
        <v>664</v>
      </c>
      <c r="M139" s="106">
        <v>556</v>
      </c>
    </row>
    <row r="140" spans="1:13" ht="17.100000000000001" customHeight="1" x14ac:dyDescent="0.25">
      <c r="A140" s="99" t="s">
        <v>13</v>
      </c>
      <c r="B140" s="108">
        <v>21701</v>
      </c>
      <c r="C140" s="108">
        <v>28224</v>
      </c>
      <c r="D140" s="109">
        <v>30255</v>
      </c>
      <c r="E140" s="108">
        <v>19845.183000000001</v>
      </c>
      <c r="F140" s="108">
        <v>24992</v>
      </c>
      <c r="G140" s="108">
        <v>23340</v>
      </c>
      <c r="H140" s="108">
        <v>19932</v>
      </c>
      <c r="I140" s="108">
        <v>24175</v>
      </c>
      <c r="J140" s="108">
        <v>22666</v>
      </c>
      <c r="K140" s="108">
        <v>25158</v>
      </c>
      <c r="L140" s="108">
        <v>28311</v>
      </c>
      <c r="M140" s="108">
        <v>22965</v>
      </c>
    </row>
    <row r="141" spans="1:13" ht="17.100000000000001" customHeight="1" x14ac:dyDescent="0.25">
      <c r="A141" s="99"/>
      <c r="B141" s="98"/>
      <c r="C141" s="98"/>
      <c r="D141" s="98"/>
      <c r="E141" s="98"/>
      <c r="F141" s="98"/>
      <c r="G141" s="98"/>
      <c r="H141" s="98"/>
      <c r="I141" s="98"/>
      <c r="J141" s="98"/>
      <c r="K141" s="98"/>
      <c r="L141" s="98"/>
      <c r="M141" s="98"/>
    </row>
    <row r="142" spans="1:13" ht="24" customHeight="1" x14ac:dyDescent="0.25">
      <c r="A142" s="98"/>
      <c r="B142" s="466" t="s">
        <v>599</v>
      </c>
      <c r="C142" s="466"/>
      <c r="D142" s="466"/>
      <c r="E142" s="466"/>
      <c r="F142" s="466"/>
      <c r="G142" s="466"/>
      <c r="H142" s="466"/>
      <c r="I142" s="466"/>
      <c r="J142" s="466"/>
      <c r="K142" s="466"/>
      <c r="L142" s="466"/>
      <c r="M142" s="466"/>
    </row>
    <row r="143" spans="1:13" ht="28.5" customHeight="1" x14ac:dyDescent="0.25">
      <c r="A143" s="103"/>
      <c r="B143" s="393" t="s">
        <v>1418</v>
      </c>
      <c r="C143" s="393" t="s">
        <v>1419</v>
      </c>
      <c r="D143" s="393" t="s">
        <v>1420</v>
      </c>
      <c r="E143" s="393" t="s">
        <v>1421</v>
      </c>
      <c r="F143" s="393" t="s">
        <v>1422</v>
      </c>
      <c r="G143" s="393" t="s">
        <v>1423</v>
      </c>
      <c r="H143" s="393" t="s">
        <v>1424</v>
      </c>
      <c r="I143" s="393" t="s">
        <v>1425</v>
      </c>
      <c r="J143" s="393" t="s">
        <v>1452</v>
      </c>
      <c r="K143" s="393" t="s">
        <v>1426</v>
      </c>
      <c r="L143" s="393" t="s">
        <v>1427</v>
      </c>
      <c r="M143" s="393" t="s">
        <v>1428</v>
      </c>
    </row>
    <row r="144" spans="1:13" ht="17.100000000000001" customHeight="1" x14ac:dyDescent="0.25">
      <c r="A144" s="98" t="s">
        <v>0</v>
      </c>
      <c r="B144" s="260">
        <v>10024</v>
      </c>
      <c r="C144" s="326">
        <v>11346</v>
      </c>
      <c r="D144" s="326">
        <v>14490</v>
      </c>
      <c r="E144" s="326">
        <v>14196.064</v>
      </c>
      <c r="F144" s="260">
        <v>13503</v>
      </c>
      <c r="G144" s="260">
        <v>11273</v>
      </c>
      <c r="H144" s="260">
        <v>11312</v>
      </c>
      <c r="I144" s="260">
        <v>11019</v>
      </c>
      <c r="J144" s="260">
        <v>10967</v>
      </c>
      <c r="K144" s="260">
        <v>11726</v>
      </c>
      <c r="L144" s="260">
        <v>12960</v>
      </c>
      <c r="M144" s="260">
        <v>13348</v>
      </c>
    </row>
    <row r="145" spans="1:14" ht="17.100000000000001" customHeight="1" x14ac:dyDescent="0.25">
      <c r="A145" s="98" t="s">
        <v>1</v>
      </c>
      <c r="B145" s="260">
        <v>6862</v>
      </c>
      <c r="C145" s="326">
        <v>6867</v>
      </c>
      <c r="D145" s="326">
        <v>7303</v>
      </c>
      <c r="E145" s="326">
        <v>6985.8890000000001</v>
      </c>
      <c r="F145" s="260">
        <v>6682</v>
      </c>
      <c r="G145" s="260">
        <v>6216</v>
      </c>
      <c r="H145" s="260">
        <v>6140</v>
      </c>
      <c r="I145" s="260">
        <v>6288</v>
      </c>
      <c r="J145" s="260">
        <v>6353</v>
      </c>
      <c r="K145" s="260">
        <v>7209</v>
      </c>
      <c r="L145" s="260">
        <v>7090</v>
      </c>
      <c r="M145" s="260">
        <v>6922</v>
      </c>
    </row>
    <row r="146" spans="1:14" ht="17.100000000000001" customHeight="1" x14ac:dyDescent="0.25">
      <c r="A146" s="98" t="s">
        <v>50</v>
      </c>
      <c r="B146" s="260">
        <v>1907</v>
      </c>
      <c r="C146" s="326">
        <v>1970</v>
      </c>
      <c r="D146" s="326">
        <v>2083</v>
      </c>
      <c r="E146" s="326">
        <v>2102.5729999999999</v>
      </c>
      <c r="F146" s="260">
        <v>2072</v>
      </c>
      <c r="G146" s="260">
        <v>2104</v>
      </c>
      <c r="H146" s="260">
        <v>2063</v>
      </c>
      <c r="I146" s="260">
        <v>2091</v>
      </c>
      <c r="J146" s="260">
        <v>2126</v>
      </c>
      <c r="K146" s="260">
        <v>2232</v>
      </c>
      <c r="L146" s="260">
        <v>2256</v>
      </c>
      <c r="M146" s="260">
        <v>2158</v>
      </c>
      <c r="N146" s="119"/>
    </row>
    <row r="147" spans="1:14" ht="17.100000000000001" customHeight="1" x14ac:dyDescent="0.25">
      <c r="A147" s="98" t="s">
        <v>2</v>
      </c>
      <c r="B147" s="260">
        <v>929</v>
      </c>
      <c r="C147" s="326">
        <v>903</v>
      </c>
      <c r="D147" s="326">
        <v>969</v>
      </c>
      <c r="E147" s="326">
        <v>956.65200000000004</v>
      </c>
      <c r="F147" s="260">
        <v>944</v>
      </c>
      <c r="G147" s="260">
        <v>898</v>
      </c>
      <c r="H147" s="260">
        <v>936</v>
      </c>
      <c r="I147" s="260">
        <v>913</v>
      </c>
      <c r="J147" s="260">
        <v>942</v>
      </c>
      <c r="K147" s="260">
        <v>958</v>
      </c>
      <c r="L147" s="260">
        <v>1024</v>
      </c>
      <c r="M147" s="260">
        <v>1007</v>
      </c>
    </row>
    <row r="148" spans="1:14" ht="17.100000000000001" customHeight="1" x14ac:dyDescent="0.25">
      <c r="A148" s="98" t="s">
        <v>877</v>
      </c>
      <c r="B148" s="260">
        <v>1182</v>
      </c>
      <c r="C148" s="326">
        <v>1255</v>
      </c>
      <c r="D148" s="326">
        <v>1379</v>
      </c>
      <c r="E148" s="326">
        <v>1492.6849999999999</v>
      </c>
      <c r="F148" s="260">
        <v>1498</v>
      </c>
      <c r="G148" s="260">
        <v>1752</v>
      </c>
      <c r="H148" s="260">
        <v>1784</v>
      </c>
      <c r="I148" s="260">
        <v>1719</v>
      </c>
      <c r="J148" s="260">
        <v>1433</v>
      </c>
      <c r="K148" s="260">
        <v>1379</v>
      </c>
      <c r="L148" s="260">
        <v>1491</v>
      </c>
      <c r="M148" s="260">
        <v>1469</v>
      </c>
    </row>
    <row r="149" spans="1:14" ht="17.100000000000001" customHeight="1" x14ac:dyDescent="0.35">
      <c r="A149" s="103" t="s">
        <v>52</v>
      </c>
      <c r="B149" s="261">
        <v>552</v>
      </c>
      <c r="C149" s="327">
        <v>546</v>
      </c>
      <c r="D149" s="107">
        <v>649</v>
      </c>
      <c r="E149" s="107">
        <v>646.16399999999999</v>
      </c>
      <c r="F149" s="261">
        <v>657</v>
      </c>
      <c r="G149" s="261">
        <v>612</v>
      </c>
      <c r="H149" s="261">
        <v>600</v>
      </c>
      <c r="I149" s="261">
        <v>545</v>
      </c>
      <c r="J149" s="261">
        <v>528</v>
      </c>
      <c r="K149" s="261">
        <v>539</v>
      </c>
      <c r="L149" s="261">
        <v>597</v>
      </c>
      <c r="M149" s="261">
        <v>609</v>
      </c>
    </row>
    <row r="150" spans="1:14" ht="17.100000000000001" customHeight="1" x14ac:dyDescent="0.25">
      <c r="A150" s="99" t="s">
        <v>13</v>
      </c>
      <c r="B150" s="262">
        <v>21456</v>
      </c>
      <c r="C150" s="328">
        <v>22887</v>
      </c>
      <c r="D150" s="328">
        <v>26873</v>
      </c>
      <c r="E150" s="328">
        <v>26380.026999999998</v>
      </c>
      <c r="F150" s="262">
        <v>25356</v>
      </c>
      <c r="G150" s="262">
        <v>22855</v>
      </c>
      <c r="H150" s="262">
        <v>22835</v>
      </c>
      <c r="I150" s="262">
        <v>22575</v>
      </c>
      <c r="J150" s="262">
        <v>22349</v>
      </c>
      <c r="K150" s="262">
        <v>24043</v>
      </c>
      <c r="L150" s="262">
        <v>25418</v>
      </c>
      <c r="M150" s="262">
        <v>25513</v>
      </c>
    </row>
    <row r="151" spans="1:14" ht="17.100000000000001" customHeight="1" x14ac:dyDescent="0.25">
      <c r="A151" s="98"/>
      <c r="B151" s="110"/>
      <c r="C151" s="110"/>
      <c r="D151" s="110"/>
      <c r="E151" s="110"/>
      <c r="F151" s="110"/>
      <c r="G151" s="110"/>
      <c r="H151" s="110"/>
      <c r="I151" s="110"/>
      <c r="J151" s="110"/>
      <c r="K151" s="110"/>
      <c r="L151" s="110"/>
      <c r="M151" s="110"/>
    </row>
    <row r="152" spans="1:14" ht="24" customHeight="1" x14ac:dyDescent="0.25">
      <c r="A152" s="98"/>
      <c r="B152" s="466" t="s">
        <v>761</v>
      </c>
      <c r="C152" s="466"/>
      <c r="D152" s="466"/>
      <c r="E152" s="466"/>
      <c r="F152" s="466"/>
      <c r="G152" s="466"/>
      <c r="H152" s="466"/>
      <c r="I152" s="466"/>
      <c r="J152" s="466"/>
      <c r="K152" s="466"/>
      <c r="L152" s="466"/>
      <c r="M152" s="466"/>
    </row>
    <row r="153" spans="1:14" ht="28.5" customHeight="1" x14ac:dyDescent="0.25">
      <c r="A153" s="103"/>
      <c r="B153" s="393" t="s">
        <v>1429</v>
      </c>
      <c r="C153" s="393" t="s">
        <v>1430</v>
      </c>
      <c r="D153" s="393" t="s">
        <v>1431</v>
      </c>
      <c r="E153" s="393" t="s">
        <v>1432</v>
      </c>
      <c r="F153" s="393" t="s">
        <v>1433</v>
      </c>
      <c r="G153" s="393" t="s">
        <v>1434</v>
      </c>
      <c r="H153" s="393" t="s">
        <v>1435</v>
      </c>
      <c r="I153" s="393" t="s">
        <v>1436</v>
      </c>
      <c r="J153" s="393" t="s">
        <v>1437</v>
      </c>
      <c r="K153" s="393" t="s">
        <v>1438</v>
      </c>
      <c r="L153" s="393" t="s">
        <v>1439</v>
      </c>
      <c r="M153" s="393" t="s">
        <v>1440</v>
      </c>
    </row>
    <row r="154" spans="1:14" ht="17.100000000000001" customHeight="1" x14ac:dyDescent="0.25">
      <c r="A154" s="98" t="s">
        <v>0</v>
      </c>
      <c r="B154" s="111">
        <v>0.49199999999999999</v>
      </c>
      <c r="C154" s="111">
        <v>0.505</v>
      </c>
      <c r="D154" s="111">
        <v>0.495</v>
      </c>
      <c r="E154" s="111">
        <v>0.501</v>
      </c>
      <c r="F154" s="111">
        <v>0.497</v>
      </c>
      <c r="G154" s="111">
        <v>0.505</v>
      </c>
      <c r="H154" s="111">
        <v>0.505</v>
      </c>
      <c r="I154" s="111">
        <v>0.50900000000000001</v>
      </c>
      <c r="J154" s="111">
        <v>0.50800000000000001</v>
      </c>
      <c r="K154" s="111">
        <v>0.502</v>
      </c>
      <c r="L154" s="111">
        <v>0.49099999999999999</v>
      </c>
      <c r="M154" s="111">
        <v>0.48799999999999999</v>
      </c>
    </row>
    <row r="155" spans="1:14" ht="17.100000000000001" customHeight="1" x14ac:dyDescent="0.25">
      <c r="A155" s="98" t="s">
        <v>1</v>
      </c>
      <c r="B155" s="111">
        <v>0.54300000000000004</v>
      </c>
      <c r="C155" s="111">
        <v>0.56699999999999995</v>
      </c>
      <c r="D155" s="111">
        <v>0.59499999999999997</v>
      </c>
      <c r="E155" s="111">
        <v>0.624</v>
      </c>
      <c r="F155" s="111">
        <v>0.629</v>
      </c>
      <c r="G155" s="111">
        <v>0.64400000000000002</v>
      </c>
      <c r="H155" s="111">
        <v>0.64800000000000002</v>
      </c>
      <c r="I155" s="111">
        <v>0.63800000000000001</v>
      </c>
      <c r="J155" s="111">
        <v>0.625</v>
      </c>
      <c r="K155" s="111">
        <v>0.59899999999999998</v>
      </c>
      <c r="L155" s="111">
        <v>0.60499999999999998</v>
      </c>
      <c r="M155" s="111">
        <v>0.61599999999999999</v>
      </c>
    </row>
    <row r="156" spans="1:14" ht="17.100000000000001" customHeight="1" x14ac:dyDescent="0.25">
      <c r="A156" s="98" t="s">
        <v>50</v>
      </c>
      <c r="B156" s="111">
        <v>1.1839999999999999</v>
      </c>
      <c r="C156" s="111">
        <v>1.2509999999999999</v>
      </c>
      <c r="D156" s="111">
        <v>1.3</v>
      </c>
      <c r="E156" s="111">
        <v>1.361</v>
      </c>
      <c r="F156" s="111">
        <v>1.3480000000000001</v>
      </c>
      <c r="G156" s="111">
        <v>1.347</v>
      </c>
      <c r="H156" s="111">
        <v>1.3340000000000001</v>
      </c>
      <c r="I156" s="111">
        <v>1.33</v>
      </c>
      <c r="J156" s="111">
        <v>1.3240000000000001</v>
      </c>
      <c r="K156" s="111">
        <v>1.323</v>
      </c>
      <c r="L156" s="111">
        <v>1.325</v>
      </c>
      <c r="M156" s="111">
        <v>1.3380000000000001</v>
      </c>
    </row>
    <row r="157" spans="1:14" ht="17.100000000000001" customHeight="1" x14ac:dyDescent="0.25">
      <c r="A157" s="98" t="s">
        <v>2</v>
      </c>
      <c r="B157" s="111">
        <v>0.78600000000000003</v>
      </c>
      <c r="C157" s="111">
        <v>0.80300000000000005</v>
      </c>
      <c r="D157" s="111">
        <v>0.79</v>
      </c>
      <c r="E157" s="111">
        <v>0.78500000000000003</v>
      </c>
      <c r="F157" s="111">
        <v>0.77500000000000002</v>
      </c>
      <c r="G157" s="111">
        <v>0.8</v>
      </c>
      <c r="H157" s="111">
        <v>0.8</v>
      </c>
      <c r="I157" s="111">
        <v>0.80600000000000005</v>
      </c>
      <c r="J157" s="111">
        <v>0.79100000000000004</v>
      </c>
      <c r="K157" s="111">
        <v>0.77500000000000002</v>
      </c>
      <c r="L157" s="111">
        <v>0.76800000000000002</v>
      </c>
      <c r="M157" s="111">
        <v>0.80600000000000005</v>
      </c>
    </row>
    <row r="158" spans="1:14" ht="17.100000000000001" customHeight="1" x14ac:dyDescent="0.25">
      <c r="A158" s="98" t="s">
        <v>877</v>
      </c>
      <c r="B158" s="111">
        <v>1.3580000000000001</v>
      </c>
      <c r="C158" s="111">
        <v>1.359</v>
      </c>
      <c r="D158" s="111">
        <v>1.349</v>
      </c>
      <c r="E158" s="111">
        <v>1.371</v>
      </c>
      <c r="F158" s="111">
        <v>1.3560000000000001</v>
      </c>
      <c r="G158" s="111">
        <v>1.3560000000000001</v>
      </c>
      <c r="H158" s="111">
        <v>1.333</v>
      </c>
      <c r="I158" s="111">
        <v>1.3420000000000001</v>
      </c>
      <c r="J158" s="111">
        <v>1.3280000000000001</v>
      </c>
      <c r="K158" s="111">
        <v>1.3280000000000001</v>
      </c>
      <c r="L158" s="111">
        <v>1.337</v>
      </c>
      <c r="M158" s="111">
        <v>1.361</v>
      </c>
    </row>
    <row r="159" spans="1:14" ht="17.100000000000001" customHeight="1" x14ac:dyDescent="0.25">
      <c r="A159" s="103" t="s">
        <v>52</v>
      </c>
      <c r="B159" s="113">
        <v>1.5229999999999999</v>
      </c>
      <c r="C159" s="113">
        <v>1.5269999999999999</v>
      </c>
      <c r="D159" s="113">
        <v>1.5169999999999999</v>
      </c>
      <c r="E159" s="113">
        <v>1.5169999999999999</v>
      </c>
      <c r="F159" s="113">
        <v>1.4950000000000001</v>
      </c>
      <c r="G159" s="113">
        <v>1.4870000000000001</v>
      </c>
      <c r="H159" s="113">
        <v>1.49</v>
      </c>
      <c r="I159" s="113">
        <v>1.496</v>
      </c>
      <c r="J159" s="113">
        <v>1.492</v>
      </c>
      <c r="K159" s="113">
        <v>1.478</v>
      </c>
      <c r="L159" s="113">
        <v>1.5</v>
      </c>
      <c r="M159" s="113">
        <v>1.502</v>
      </c>
    </row>
    <row r="160" spans="1:14" ht="17.100000000000001" customHeight="1" x14ac:dyDescent="0.25">
      <c r="A160" s="99" t="s">
        <v>13</v>
      </c>
      <c r="B160" s="115">
        <v>0.65700000000000003</v>
      </c>
      <c r="C160" s="115">
        <v>0.67100000000000004</v>
      </c>
      <c r="D160" s="115">
        <v>0.66400000000000003</v>
      </c>
      <c r="E160" s="115">
        <v>0.68700000000000006</v>
      </c>
      <c r="F160" s="115">
        <v>0.68799999999999994</v>
      </c>
      <c r="G160" s="115">
        <v>0.72399999999999998</v>
      </c>
      <c r="H160" s="115">
        <v>0.72099999999999997</v>
      </c>
      <c r="I160" s="115">
        <v>0.72</v>
      </c>
      <c r="J160" s="115">
        <v>0.70699999999999996</v>
      </c>
      <c r="K160" s="115">
        <v>0.68700000000000006</v>
      </c>
      <c r="L160" s="115">
        <v>0.68100000000000005</v>
      </c>
      <c r="M160" s="115">
        <v>0.68200000000000005</v>
      </c>
    </row>
    <row r="161" spans="1:13" ht="17.100000000000001" customHeight="1" x14ac:dyDescent="0.25">
      <c r="A161" s="98"/>
      <c r="B161" s="274"/>
      <c r="C161" s="98"/>
      <c r="D161" s="98"/>
      <c r="E161" s="100"/>
      <c r="F161" s="98"/>
      <c r="G161" s="98"/>
      <c r="H161" s="98"/>
      <c r="I161" s="98"/>
      <c r="J161" s="98"/>
      <c r="K161" s="98"/>
      <c r="L161" s="98"/>
      <c r="M161" s="98"/>
    </row>
    <row r="162" spans="1:13" ht="24" customHeight="1" x14ac:dyDescent="0.25">
      <c r="A162" s="98"/>
      <c r="B162" s="466" t="s">
        <v>601</v>
      </c>
      <c r="C162" s="466"/>
      <c r="D162" s="466"/>
      <c r="E162" s="466"/>
      <c r="F162" s="466"/>
      <c r="G162" s="466"/>
      <c r="H162" s="466"/>
      <c r="I162" s="466"/>
      <c r="J162" s="466"/>
      <c r="K162" s="466"/>
      <c r="L162" s="466"/>
      <c r="M162" s="466"/>
    </row>
    <row r="163" spans="1:13" ht="18" customHeight="1" x14ac:dyDescent="0.25">
      <c r="A163" s="98"/>
      <c r="B163" s="119">
        <v>44946</v>
      </c>
      <c r="C163" s="119">
        <v>44977</v>
      </c>
      <c r="D163" s="119">
        <v>45005</v>
      </c>
      <c r="E163" s="119">
        <v>45036</v>
      </c>
      <c r="F163" s="119">
        <v>45066</v>
      </c>
      <c r="G163" s="119">
        <v>45097</v>
      </c>
      <c r="H163" s="119">
        <v>45127</v>
      </c>
      <c r="I163" s="119">
        <v>45158</v>
      </c>
      <c r="J163" s="119">
        <v>45189</v>
      </c>
      <c r="K163" s="119">
        <v>45219</v>
      </c>
      <c r="L163" s="119">
        <v>45250</v>
      </c>
      <c r="M163" s="119">
        <v>45280</v>
      </c>
    </row>
    <row r="164" spans="1:13" ht="17.100000000000001" customHeight="1" x14ac:dyDescent="0.25">
      <c r="A164" s="98" t="s">
        <v>33</v>
      </c>
      <c r="B164" s="104">
        <v>19532</v>
      </c>
      <c r="C164" s="104">
        <v>25474</v>
      </c>
      <c r="D164" s="104">
        <v>27128</v>
      </c>
      <c r="E164" s="104">
        <v>18076.93</v>
      </c>
      <c r="F164" s="104">
        <v>22879</v>
      </c>
      <c r="G164" s="104">
        <v>21400</v>
      </c>
      <c r="H164" s="104">
        <v>18475</v>
      </c>
      <c r="I164" s="104">
        <v>22647</v>
      </c>
      <c r="J164" s="104">
        <v>21122</v>
      </c>
      <c r="K164" s="104">
        <v>23442</v>
      </c>
      <c r="L164" s="104">
        <v>26117</v>
      </c>
      <c r="M164" s="104">
        <v>20825</v>
      </c>
    </row>
    <row r="165" spans="1:13" ht="17.100000000000001" customHeight="1" x14ac:dyDescent="0.25">
      <c r="A165" s="98" t="s">
        <v>34</v>
      </c>
      <c r="B165" s="104">
        <v>1290</v>
      </c>
      <c r="C165" s="104">
        <v>1598</v>
      </c>
      <c r="D165" s="104">
        <v>1933</v>
      </c>
      <c r="E165" s="104">
        <v>1046.3869999999999</v>
      </c>
      <c r="F165" s="104">
        <v>1248</v>
      </c>
      <c r="G165" s="104">
        <v>1064</v>
      </c>
      <c r="H165" s="104">
        <v>757</v>
      </c>
      <c r="I165" s="104">
        <v>657</v>
      </c>
      <c r="J165" s="104">
        <v>734</v>
      </c>
      <c r="K165" s="104">
        <v>863</v>
      </c>
      <c r="L165" s="104">
        <v>1241</v>
      </c>
      <c r="M165" s="104">
        <v>1294</v>
      </c>
    </row>
    <row r="166" spans="1:13" ht="17.100000000000001" customHeight="1" x14ac:dyDescent="0.35">
      <c r="A166" s="98" t="s">
        <v>19</v>
      </c>
      <c r="B166" s="106">
        <v>879</v>
      </c>
      <c r="C166" s="106">
        <v>1152</v>
      </c>
      <c r="D166" s="106">
        <v>1194</v>
      </c>
      <c r="E166" s="106">
        <v>721.86599999999999</v>
      </c>
      <c r="F166" s="106">
        <v>865</v>
      </c>
      <c r="G166" s="107">
        <v>877</v>
      </c>
      <c r="H166" s="107">
        <v>701</v>
      </c>
      <c r="I166" s="107">
        <v>871</v>
      </c>
      <c r="J166" s="107">
        <v>809</v>
      </c>
      <c r="K166" s="107">
        <v>854</v>
      </c>
      <c r="L166" s="106">
        <v>954</v>
      </c>
      <c r="M166" s="106">
        <v>846</v>
      </c>
    </row>
    <row r="167" spans="1:13" ht="17.100000000000001" customHeight="1" x14ac:dyDescent="0.25">
      <c r="A167" s="99" t="s">
        <v>32</v>
      </c>
      <c r="B167" s="108">
        <v>21701</v>
      </c>
      <c r="C167" s="108">
        <v>28224</v>
      </c>
      <c r="D167" s="108">
        <v>30255</v>
      </c>
      <c r="E167" s="108">
        <v>19845.183000000001</v>
      </c>
      <c r="F167" s="109">
        <v>24992</v>
      </c>
      <c r="G167" s="109">
        <v>23340</v>
      </c>
      <c r="H167" s="109">
        <v>19932</v>
      </c>
      <c r="I167" s="109">
        <v>24175</v>
      </c>
      <c r="J167" s="109">
        <v>22666</v>
      </c>
      <c r="K167" s="109">
        <v>25158</v>
      </c>
      <c r="L167" s="117">
        <v>28311</v>
      </c>
      <c r="M167" s="117">
        <v>22965</v>
      </c>
    </row>
    <row r="168" spans="1:13" ht="17.100000000000001" customHeight="1" x14ac:dyDescent="0.25"/>
    <row r="169" spans="1:13" ht="17.100000000000001" customHeight="1" x14ac:dyDescent="0.25"/>
    <row r="170" spans="1:13" ht="15" customHeight="1" x14ac:dyDescent="0.25"/>
    <row r="171" spans="1:13" ht="15" customHeight="1" x14ac:dyDescent="0.25">
      <c r="A171" s="461" t="s">
        <v>1159</v>
      </c>
      <c r="B171" s="461"/>
      <c r="C171" s="461"/>
      <c r="D171" s="461"/>
      <c r="E171" s="461"/>
      <c r="F171" s="461"/>
      <c r="G171" s="461"/>
      <c r="H171" s="461"/>
      <c r="I171" s="461"/>
      <c r="J171" s="461"/>
      <c r="K171" s="461"/>
      <c r="L171" s="461"/>
      <c r="M171" s="461"/>
    </row>
    <row r="172" spans="1:13" ht="42.75" customHeight="1" x14ac:dyDescent="0.35">
      <c r="A172" s="306">
        <v>2022</v>
      </c>
      <c r="B172" s="118"/>
      <c r="C172" s="118"/>
      <c r="D172" s="118"/>
      <c r="E172" s="118"/>
      <c r="F172" s="118"/>
      <c r="G172" s="118"/>
      <c r="H172" s="118"/>
      <c r="I172" s="118"/>
      <c r="J172" s="118"/>
      <c r="K172" s="118"/>
      <c r="L172" s="320"/>
      <c r="M172" s="118"/>
    </row>
    <row r="173" spans="1:13" ht="24" customHeight="1" x14ac:dyDescent="0.25">
      <c r="A173" s="307" t="s">
        <v>70</v>
      </c>
      <c r="B173" s="308">
        <v>20</v>
      </c>
      <c r="C173" s="309">
        <v>19</v>
      </c>
      <c r="D173" s="309">
        <v>23</v>
      </c>
      <c r="E173" s="309">
        <v>20</v>
      </c>
      <c r="F173" s="309">
        <v>21</v>
      </c>
      <c r="G173" s="309">
        <v>21</v>
      </c>
      <c r="H173" s="309">
        <v>20</v>
      </c>
      <c r="I173" s="309">
        <v>23</v>
      </c>
      <c r="J173" s="309">
        <v>21</v>
      </c>
      <c r="K173" s="309">
        <v>21</v>
      </c>
      <c r="L173" s="309">
        <v>21</v>
      </c>
      <c r="M173" s="309">
        <v>21</v>
      </c>
    </row>
    <row r="174" spans="1:13" ht="24" customHeight="1" x14ac:dyDescent="0.25">
      <c r="A174" s="98"/>
      <c r="B174" s="466" t="s">
        <v>598</v>
      </c>
      <c r="C174" s="466"/>
      <c r="D174" s="466"/>
      <c r="E174" s="466"/>
      <c r="F174" s="466"/>
      <c r="G174" s="466"/>
      <c r="H174" s="466"/>
      <c r="I174" s="466"/>
      <c r="J174" s="466"/>
      <c r="K174" s="466"/>
      <c r="L174" s="466"/>
      <c r="M174" s="466"/>
    </row>
    <row r="175" spans="1:13" ht="18" customHeight="1" x14ac:dyDescent="0.25">
      <c r="A175" s="98"/>
      <c r="B175" s="119">
        <v>44581</v>
      </c>
      <c r="C175" s="119">
        <v>44612</v>
      </c>
      <c r="D175" s="119">
        <v>44640</v>
      </c>
      <c r="E175" s="119">
        <v>44671</v>
      </c>
      <c r="F175" s="119">
        <v>44701</v>
      </c>
      <c r="G175" s="119">
        <v>44732</v>
      </c>
      <c r="H175" s="119">
        <v>44762</v>
      </c>
      <c r="I175" s="119">
        <v>44793</v>
      </c>
      <c r="J175" s="119">
        <v>44824</v>
      </c>
      <c r="K175" s="119">
        <v>44854</v>
      </c>
      <c r="L175" s="119">
        <v>44885</v>
      </c>
      <c r="M175" s="119">
        <v>44915</v>
      </c>
    </row>
    <row r="176" spans="1:13" ht="17.100000000000001" customHeight="1" x14ac:dyDescent="0.25">
      <c r="A176" s="98" t="s">
        <v>0</v>
      </c>
      <c r="B176" s="104">
        <v>10829</v>
      </c>
      <c r="C176" s="105">
        <v>14935</v>
      </c>
      <c r="D176" s="105">
        <v>11899</v>
      </c>
      <c r="E176" s="104">
        <v>9624</v>
      </c>
      <c r="F176" s="104">
        <v>11626</v>
      </c>
      <c r="G176" s="104">
        <v>10594</v>
      </c>
      <c r="H176" s="104">
        <v>9046</v>
      </c>
      <c r="I176" s="104">
        <v>10618</v>
      </c>
      <c r="J176" s="104">
        <v>11321</v>
      </c>
      <c r="K176" s="104">
        <v>9753</v>
      </c>
      <c r="L176" s="104">
        <v>11830</v>
      </c>
      <c r="M176" s="104">
        <v>7912.3760000000002</v>
      </c>
    </row>
    <row r="177" spans="1:15" ht="17.100000000000001" customHeight="1" x14ac:dyDescent="0.25">
      <c r="A177" s="98" t="s">
        <v>1</v>
      </c>
      <c r="B177" s="104">
        <v>8732</v>
      </c>
      <c r="C177" s="105">
        <v>8070</v>
      </c>
      <c r="D177" s="105">
        <v>7170</v>
      </c>
      <c r="E177" s="104">
        <v>6639</v>
      </c>
      <c r="F177" s="104">
        <v>8365</v>
      </c>
      <c r="G177" s="104">
        <v>8196</v>
      </c>
      <c r="H177" s="104">
        <v>6657</v>
      </c>
      <c r="I177" s="104">
        <v>6349</v>
      </c>
      <c r="J177" s="104">
        <v>9395</v>
      </c>
      <c r="K177" s="104">
        <v>8505</v>
      </c>
      <c r="L177" s="104">
        <v>6919</v>
      </c>
      <c r="M177" s="104">
        <v>6970.2879999999996</v>
      </c>
    </row>
    <row r="178" spans="1:15" ht="17.100000000000001" customHeight="1" x14ac:dyDescent="0.25">
      <c r="A178" s="98" t="s">
        <v>50</v>
      </c>
      <c r="B178" s="104">
        <v>2352</v>
      </c>
      <c r="C178" s="105">
        <v>2811</v>
      </c>
      <c r="D178" s="105">
        <v>2411</v>
      </c>
      <c r="E178" s="104">
        <v>1976</v>
      </c>
      <c r="F178" s="104">
        <v>1800</v>
      </c>
      <c r="G178" s="104">
        <v>2023</v>
      </c>
      <c r="H178" s="104">
        <v>1922</v>
      </c>
      <c r="I178" s="104">
        <v>1789</v>
      </c>
      <c r="J178" s="104">
        <v>1809</v>
      </c>
      <c r="K178" s="260">
        <v>1790</v>
      </c>
      <c r="L178" s="104">
        <v>1907</v>
      </c>
      <c r="M178" s="104">
        <v>1788.604</v>
      </c>
      <c r="N178" s="7"/>
    </row>
    <row r="179" spans="1:15" ht="17.100000000000001" customHeight="1" x14ac:dyDescent="0.25">
      <c r="A179" s="98" t="s">
        <v>2</v>
      </c>
      <c r="B179" s="104">
        <v>779</v>
      </c>
      <c r="C179" s="105">
        <v>876</v>
      </c>
      <c r="D179" s="105">
        <v>1037</v>
      </c>
      <c r="E179" s="104">
        <v>811</v>
      </c>
      <c r="F179" s="104">
        <v>874</v>
      </c>
      <c r="G179" s="104">
        <v>1159</v>
      </c>
      <c r="H179" s="104">
        <v>959</v>
      </c>
      <c r="I179" s="104">
        <v>866</v>
      </c>
      <c r="J179" s="104">
        <v>1463</v>
      </c>
      <c r="K179" s="104">
        <v>1026</v>
      </c>
      <c r="L179" s="104">
        <v>928</v>
      </c>
      <c r="M179" s="104">
        <v>1045.576</v>
      </c>
    </row>
    <row r="180" spans="1:15" ht="17.100000000000001" customHeight="1" x14ac:dyDescent="0.25">
      <c r="A180" s="98" t="s">
        <v>877</v>
      </c>
      <c r="B180" s="104">
        <v>1339</v>
      </c>
      <c r="C180" s="105">
        <v>1861</v>
      </c>
      <c r="D180" s="105">
        <v>1271</v>
      </c>
      <c r="E180" s="104">
        <v>1311</v>
      </c>
      <c r="F180" s="104">
        <v>1111</v>
      </c>
      <c r="G180" s="104">
        <v>1502</v>
      </c>
      <c r="H180" s="104">
        <v>1289</v>
      </c>
      <c r="I180" s="104">
        <v>1184</v>
      </c>
      <c r="J180" s="104">
        <v>1157</v>
      </c>
      <c r="K180" s="104">
        <v>1168</v>
      </c>
      <c r="L180" s="104">
        <v>1279</v>
      </c>
      <c r="M180" s="104">
        <v>1064.1279999999999</v>
      </c>
      <c r="N180" s="98"/>
      <c r="O180" s="98"/>
    </row>
    <row r="181" spans="1:15" ht="17.100000000000001" customHeight="1" x14ac:dyDescent="0.35">
      <c r="A181" s="103" t="s">
        <v>52</v>
      </c>
      <c r="B181" s="106">
        <v>575</v>
      </c>
      <c r="C181" s="107">
        <v>576</v>
      </c>
      <c r="D181" s="107">
        <v>623</v>
      </c>
      <c r="E181" s="106">
        <v>468</v>
      </c>
      <c r="F181" s="106">
        <v>499</v>
      </c>
      <c r="G181" s="106">
        <v>483</v>
      </c>
      <c r="H181" s="106">
        <v>553</v>
      </c>
      <c r="I181" s="106">
        <v>427</v>
      </c>
      <c r="J181" s="106">
        <v>525</v>
      </c>
      <c r="K181" s="106">
        <v>489</v>
      </c>
      <c r="L181" s="106">
        <v>625</v>
      </c>
      <c r="M181" s="106">
        <v>408.791</v>
      </c>
      <c r="N181" s="98"/>
      <c r="O181" s="98"/>
    </row>
    <row r="182" spans="1:15" ht="17.100000000000001" customHeight="1" x14ac:dyDescent="0.25">
      <c r="A182" s="99" t="s">
        <v>13</v>
      </c>
      <c r="B182" s="108">
        <v>24607</v>
      </c>
      <c r="C182" s="109">
        <v>29130</v>
      </c>
      <c r="D182" s="109">
        <v>24411</v>
      </c>
      <c r="E182" s="108">
        <v>20828</v>
      </c>
      <c r="F182" s="108">
        <v>24274</v>
      </c>
      <c r="G182" s="108">
        <v>23957</v>
      </c>
      <c r="H182" s="108">
        <v>20426</v>
      </c>
      <c r="I182" s="108">
        <v>21233</v>
      </c>
      <c r="J182" s="108">
        <v>25670</v>
      </c>
      <c r="K182" s="108">
        <v>22731</v>
      </c>
      <c r="L182" s="108">
        <v>23488</v>
      </c>
      <c r="M182" s="108">
        <v>19189.762999999999</v>
      </c>
      <c r="N182" s="98"/>
      <c r="O182" s="98"/>
    </row>
    <row r="183" spans="1:15" ht="17.100000000000001" customHeight="1" x14ac:dyDescent="0.25">
      <c r="A183" s="99"/>
      <c r="B183" s="98"/>
      <c r="C183" s="98"/>
      <c r="D183" s="98"/>
      <c r="E183" s="98"/>
      <c r="F183" s="98"/>
      <c r="G183" s="98"/>
      <c r="H183" s="98"/>
      <c r="I183" s="98"/>
      <c r="J183" s="98"/>
      <c r="K183" s="98"/>
      <c r="L183" s="98"/>
      <c r="M183" s="98"/>
      <c r="N183" s="98"/>
      <c r="O183" s="98"/>
    </row>
    <row r="184" spans="1:15" ht="24" customHeight="1" x14ac:dyDescent="0.25">
      <c r="A184" s="98"/>
      <c r="B184" s="466" t="s">
        <v>599</v>
      </c>
      <c r="C184" s="466"/>
      <c r="D184" s="466"/>
      <c r="E184" s="466"/>
      <c r="F184" s="466"/>
      <c r="G184" s="466"/>
      <c r="H184" s="466"/>
      <c r="I184" s="466"/>
      <c r="J184" s="466"/>
      <c r="K184" s="466"/>
      <c r="L184" s="466"/>
      <c r="M184" s="466"/>
      <c r="N184" s="98"/>
      <c r="O184" s="98"/>
    </row>
    <row r="185" spans="1:15" ht="28.5" customHeight="1" x14ac:dyDescent="0.25">
      <c r="A185" s="394"/>
      <c r="B185" s="393" t="s">
        <v>1467</v>
      </c>
      <c r="C185" s="393" t="s">
        <v>1441</v>
      </c>
      <c r="D185" s="393" t="s">
        <v>1442</v>
      </c>
      <c r="E185" s="393" t="s">
        <v>1443</v>
      </c>
      <c r="F185" s="393" t="s">
        <v>1444</v>
      </c>
      <c r="G185" s="393" t="s">
        <v>1445</v>
      </c>
      <c r="H185" s="393" t="s">
        <v>1446</v>
      </c>
      <c r="I185" s="393" t="s">
        <v>1447</v>
      </c>
      <c r="J185" s="393" t="s">
        <v>1448</v>
      </c>
      <c r="K185" s="393" t="s">
        <v>1449</v>
      </c>
      <c r="L185" s="393" t="s">
        <v>1450</v>
      </c>
      <c r="M185" s="393" t="s">
        <v>1451</v>
      </c>
      <c r="N185" s="98"/>
      <c r="O185" s="98"/>
    </row>
    <row r="186" spans="1:15" ht="17.100000000000001" customHeight="1" x14ac:dyDescent="0.25">
      <c r="A186" s="98" t="s">
        <v>0</v>
      </c>
      <c r="B186" s="260">
        <v>10005</v>
      </c>
      <c r="C186" s="302">
        <v>10759</v>
      </c>
      <c r="D186" s="302">
        <v>12484</v>
      </c>
      <c r="E186" s="260">
        <v>12095</v>
      </c>
      <c r="F186" s="260">
        <v>11098</v>
      </c>
      <c r="G186" s="260">
        <v>10630</v>
      </c>
      <c r="H186" s="260">
        <v>10444</v>
      </c>
      <c r="I186" s="260">
        <v>10119</v>
      </c>
      <c r="J186" s="105">
        <v>10357</v>
      </c>
      <c r="K186" s="260">
        <v>10566</v>
      </c>
      <c r="L186" s="260">
        <v>10968</v>
      </c>
      <c r="M186" s="260">
        <v>9831.7870000000003</v>
      </c>
      <c r="N186" s="98"/>
      <c r="O186" s="98"/>
    </row>
    <row r="187" spans="1:15" ht="17.100000000000001" customHeight="1" x14ac:dyDescent="0.25">
      <c r="A187" s="98" t="s">
        <v>1</v>
      </c>
      <c r="B187" s="260">
        <v>7023</v>
      </c>
      <c r="C187" s="302">
        <v>7836</v>
      </c>
      <c r="D187" s="302">
        <v>7950</v>
      </c>
      <c r="E187" s="260">
        <v>7275</v>
      </c>
      <c r="F187" s="260">
        <v>7396</v>
      </c>
      <c r="G187" s="260">
        <v>7751</v>
      </c>
      <c r="H187" s="260">
        <v>7757</v>
      </c>
      <c r="I187" s="260">
        <v>7052</v>
      </c>
      <c r="J187" s="105">
        <v>7445</v>
      </c>
      <c r="K187" s="260">
        <v>8030</v>
      </c>
      <c r="L187" s="260">
        <v>8273</v>
      </c>
      <c r="M187" s="260">
        <v>7464.6610000000001</v>
      </c>
      <c r="N187" s="98"/>
      <c r="O187" s="98"/>
    </row>
    <row r="188" spans="1:15" ht="17.100000000000001" customHeight="1" x14ac:dyDescent="0.25">
      <c r="A188" s="98" t="s">
        <v>50</v>
      </c>
      <c r="B188" s="260">
        <v>2195</v>
      </c>
      <c r="C188" s="302">
        <v>2315</v>
      </c>
      <c r="D188" s="302">
        <v>2515</v>
      </c>
      <c r="E188" s="260">
        <v>2393</v>
      </c>
      <c r="F188" s="260">
        <v>2075</v>
      </c>
      <c r="G188" s="260">
        <v>1932</v>
      </c>
      <c r="H188" s="260">
        <v>1915</v>
      </c>
      <c r="I188" s="260">
        <v>1907</v>
      </c>
      <c r="J188" s="105">
        <v>1837</v>
      </c>
      <c r="K188" s="260">
        <v>1796</v>
      </c>
      <c r="L188" s="260">
        <v>1835</v>
      </c>
      <c r="M188" s="260">
        <v>1828.5450000000001</v>
      </c>
      <c r="N188" s="98"/>
      <c r="O188" s="98"/>
    </row>
    <row r="189" spans="1:15" ht="17.100000000000001" customHeight="1" x14ac:dyDescent="0.25">
      <c r="A189" s="98" t="s">
        <v>2</v>
      </c>
      <c r="B189" s="260">
        <v>820</v>
      </c>
      <c r="C189" s="273">
        <v>844</v>
      </c>
      <c r="D189" s="273">
        <v>904</v>
      </c>
      <c r="E189" s="260">
        <v>915</v>
      </c>
      <c r="F189" s="260">
        <v>913</v>
      </c>
      <c r="G189" s="260">
        <v>950</v>
      </c>
      <c r="H189" s="260">
        <v>998</v>
      </c>
      <c r="I189" s="260">
        <v>991</v>
      </c>
      <c r="J189" s="105">
        <v>1091</v>
      </c>
      <c r="K189" s="260">
        <v>1111</v>
      </c>
      <c r="L189" s="260">
        <v>1139</v>
      </c>
      <c r="M189" s="260">
        <v>999.91200000000003</v>
      </c>
      <c r="N189" s="98"/>
      <c r="O189" s="98"/>
    </row>
    <row r="190" spans="1:15" ht="17.100000000000001" customHeight="1" x14ac:dyDescent="0.25">
      <c r="A190" s="98" t="s">
        <v>877</v>
      </c>
      <c r="B190" s="260">
        <v>1267</v>
      </c>
      <c r="C190" s="302">
        <v>1396</v>
      </c>
      <c r="D190" s="302">
        <v>1474</v>
      </c>
      <c r="E190" s="260">
        <v>1465</v>
      </c>
      <c r="F190" s="260">
        <v>1231</v>
      </c>
      <c r="G190" s="260">
        <v>1308</v>
      </c>
      <c r="H190" s="260">
        <v>1301</v>
      </c>
      <c r="I190" s="105">
        <v>1321</v>
      </c>
      <c r="J190" s="105">
        <v>1208</v>
      </c>
      <c r="K190" s="260">
        <v>1170</v>
      </c>
      <c r="L190" s="260">
        <v>1201</v>
      </c>
      <c r="M190" s="260">
        <v>1170.54</v>
      </c>
      <c r="N190" s="98"/>
      <c r="O190" s="98"/>
    </row>
    <row r="191" spans="1:15" ht="17.100000000000001" customHeight="1" x14ac:dyDescent="0.35">
      <c r="A191" s="103" t="s">
        <v>52</v>
      </c>
      <c r="B191" s="261">
        <v>510</v>
      </c>
      <c r="C191" s="261">
        <v>489</v>
      </c>
      <c r="D191" s="261">
        <v>593</v>
      </c>
      <c r="E191" s="261">
        <v>559</v>
      </c>
      <c r="F191" s="261">
        <v>534</v>
      </c>
      <c r="G191" s="261">
        <v>484</v>
      </c>
      <c r="H191" s="261">
        <v>511</v>
      </c>
      <c r="I191" s="107">
        <v>485</v>
      </c>
      <c r="J191" s="107">
        <v>498</v>
      </c>
      <c r="K191" s="261">
        <v>479</v>
      </c>
      <c r="L191" s="261">
        <v>546</v>
      </c>
      <c r="M191" s="261">
        <v>507.608</v>
      </c>
      <c r="N191" s="98"/>
      <c r="O191" s="98"/>
    </row>
    <row r="192" spans="1:15" ht="17.100000000000001" customHeight="1" x14ac:dyDescent="0.25">
      <c r="A192" s="99" t="s">
        <v>13</v>
      </c>
      <c r="B192" s="262">
        <v>21819</v>
      </c>
      <c r="C192" s="262">
        <v>23639</v>
      </c>
      <c r="D192" s="262">
        <v>25920</v>
      </c>
      <c r="E192" s="262">
        <v>24701</v>
      </c>
      <c r="F192" s="262">
        <v>23246</v>
      </c>
      <c r="G192" s="262">
        <v>23055</v>
      </c>
      <c r="H192" s="262">
        <v>22925</v>
      </c>
      <c r="I192" s="109">
        <v>21875</v>
      </c>
      <c r="J192" s="109">
        <v>22437</v>
      </c>
      <c r="K192" s="262">
        <v>23150</v>
      </c>
      <c r="L192" s="262">
        <v>23963</v>
      </c>
      <c r="M192" s="262">
        <v>21803.054</v>
      </c>
      <c r="N192" s="98"/>
      <c r="O192" s="98"/>
    </row>
    <row r="193" spans="1:15" ht="17.100000000000001" customHeight="1" x14ac:dyDescent="0.25">
      <c r="A193" s="98"/>
      <c r="B193" s="110"/>
      <c r="C193" s="110"/>
      <c r="D193" s="110"/>
      <c r="E193" s="110"/>
      <c r="F193" s="110"/>
      <c r="G193" s="110"/>
      <c r="H193" s="110"/>
      <c r="I193" s="110"/>
      <c r="J193" s="110"/>
      <c r="K193" s="110"/>
      <c r="L193" s="110"/>
      <c r="M193" s="110"/>
      <c r="N193" s="98"/>
      <c r="O193" s="98"/>
    </row>
    <row r="194" spans="1:15" ht="24" customHeight="1" x14ac:dyDescent="0.25">
      <c r="A194" s="98"/>
      <c r="B194" s="466" t="s">
        <v>761</v>
      </c>
      <c r="C194" s="466"/>
      <c r="D194" s="466"/>
      <c r="E194" s="466"/>
      <c r="F194" s="466"/>
      <c r="G194" s="466"/>
      <c r="H194" s="466"/>
      <c r="I194" s="466"/>
      <c r="J194" s="466"/>
      <c r="K194" s="466"/>
      <c r="L194" s="466"/>
      <c r="M194" s="466"/>
      <c r="N194" s="98"/>
      <c r="O194" s="98"/>
    </row>
    <row r="195" spans="1:15" ht="28.5" customHeight="1" x14ac:dyDescent="0.25">
      <c r="A195" s="98"/>
      <c r="B195" s="393" t="s">
        <v>1454</v>
      </c>
      <c r="C195" s="393" t="s">
        <v>1455</v>
      </c>
      <c r="D195" s="393" t="s">
        <v>1456</v>
      </c>
      <c r="E195" s="393" t="s">
        <v>1457</v>
      </c>
      <c r="F195" s="393" t="s">
        <v>1458</v>
      </c>
      <c r="G195" s="393" t="s">
        <v>1459</v>
      </c>
      <c r="H195" s="393" t="s">
        <v>1460</v>
      </c>
      <c r="I195" s="393" t="s">
        <v>1461</v>
      </c>
      <c r="J195" s="393" t="s">
        <v>1462</v>
      </c>
      <c r="K195" s="393" t="s">
        <v>1463</v>
      </c>
      <c r="L195" s="393" t="s">
        <v>1464</v>
      </c>
      <c r="M195" s="393" t="s">
        <v>1465</v>
      </c>
      <c r="N195" s="98"/>
      <c r="O195" s="98"/>
    </row>
    <row r="196" spans="1:15" ht="17.100000000000001" customHeight="1" x14ac:dyDescent="0.25">
      <c r="A196" s="98" t="s">
        <v>0</v>
      </c>
      <c r="B196" s="112">
        <v>0.48599999999999999</v>
      </c>
      <c r="C196" s="111">
        <v>0.48299999999999998</v>
      </c>
      <c r="D196" s="112">
        <v>0.48399999999999999</v>
      </c>
      <c r="E196" s="112">
        <v>0.49</v>
      </c>
      <c r="F196" s="112">
        <v>0.498</v>
      </c>
      <c r="G196" s="111">
        <v>0.49299999999999999</v>
      </c>
      <c r="H196" s="111">
        <v>0.48499999999999999</v>
      </c>
      <c r="I196" s="111">
        <v>0.47499999999999998</v>
      </c>
      <c r="J196" s="111">
        <v>0.47899999999999998</v>
      </c>
      <c r="K196" s="111">
        <v>0.48699999999999999</v>
      </c>
      <c r="L196" s="111">
        <v>0.496</v>
      </c>
      <c r="M196" s="111">
        <v>0.5</v>
      </c>
      <c r="N196" s="98"/>
      <c r="O196" s="98"/>
    </row>
    <row r="197" spans="1:15" ht="17.100000000000001" customHeight="1" x14ac:dyDescent="0.25">
      <c r="A197" s="98" t="s">
        <v>1</v>
      </c>
      <c r="B197" s="112">
        <v>0.50900000000000001</v>
      </c>
      <c r="C197" s="111">
        <v>0.51300000000000001</v>
      </c>
      <c r="D197" s="112">
        <v>0.52600000000000002</v>
      </c>
      <c r="E197" s="112">
        <v>0.54200000000000004</v>
      </c>
      <c r="F197" s="112">
        <v>0.53600000000000003</v>
      </c>
      <c r="G197" s="111">
        <v>0.53200000000000003</v>
      </c>
      <c r="H197" s="111">
        <v>0.52900000000000003</v>
      </c>
      <c r="I197" s="111">
        <v>0.53400000000000003</v>
      </c>
      <c r="J197" s="111">
        <v>0.52400000000000002</v>
      </c>
      <c r="K197" s="111">
        <v>0.52200000000000002</v>
      </c>
      <c r="L197" s="111">
        <v>0.52400000000000002</v>
      </c>
      <c r="M197" s="111">
        <v>0.53500000000000003</v>
      </c>
      <c r="N197" s="98"/>
      <c r="O197" s="98"/>
    </row>
    <row r="198" spans="1:15" ht="17.100000000000001" customHeight="1" x14ac:dyDescent="0.25">
      <c r="A198" s="98" t="s">
        <v>50</v>
      </c>
      <c r="B198" s="112">
        <v>1.113</v>
      </c>
      <c r="C198" s="111">
        <v>1.1259999999999999</v>
      </c>
      <c r="D198" s="112">
        <v>1.1240000000000001</v>
      </c>
      <c r="E198" s="112">
        <v>1.137</v>
      </c>
      <c r="F198" s="112">
        <v>1.153</v>
      </c>
      <c r="G198" s="111">
        <v>1.171</v>
      </c>
      <c r="H198" s="112">
        <v>1.1679999999999999</v>
      </c>
      <c r="I198" s="111">
        <v>1.149</v>
      </c>
      <c r="J198" s="111">
        <v>1.1399999999999999</v>
      </c>
      <c r="K198" s="111">
        <v>1.145</v>
      </c>
      <c r="L198" s="111">
        <v>1.1639999999999999</v>
      </c>
      <c r="M198" s="111">
        <v>1.181</v>
      </c>
      <c r="N198" s="98"/>
      <c r="O198" s="98"/>
    </row>
    <row r="199" spans="1:15" ht="17.100000000000001" customHeight="1" x14ac:dyDescent="0.25">
      <c r="A199" s="98" t="s">
        <v>2</v>
      </c>
      <c r="B199" s="112">
        <v>0.78400000000000003</v>
      </c>
      <c r="C199" s="111">
        <v>0.76900000000000002</v>
      </c>
      <c r="D199" s="112">
        <v>0.8</v>
      </c>
      <c r="E199" s="112">
        <v>0.79600000000000004</v>
      </c>
      <c r="F199" s="112">
        <v>0.79100000000000004</v>
      </c>
      <c r="G199" s="111">
        <v>0.76700000000000002</v>
      </c>
      <c r="H199" s="111">
        <v>0.751</v>
      </c>
      <c r="I199" s="111">
        <v>0.74399999999999999</v>
      </c>
      <c r="J199" s="111">
        <v>0.72899999999999998</v>
      </c>
      <c r="K199" s="111">
        <v>0.72499999999999998</v>
      </c>
      <c r="L199" s="112">
        <v>0.73299999999999998</v>
      </c>
      <c r="M199" s="112">
        <v>0.75600000000000001</v>
      </c>
      <c r="N199" s="98"/>
      <c r="O199" s="98"/>
    </row>
    <row r="200" spans="1:15" ht="17.100000000000001" customHeight="1" x14ac:dyDescent="0.25">
      <c r="A200" s="98" t="s">
        <v>877</v>
      </c>
      <c r="B200" s="112">
        <v>1.327</v>
      </c>
      <c r="C200" s="111">
        <v>1.335</v>
      </c>
      <c r="D200" s="112">
        <v>1.3779999999999999</v>
      </c>
      <c r="E200" s="112">
        <v>1.4139999999999999</v>
      </c>
      <c r="F200" s="112">
        <v>1.4379999999999999</v>
      </c>
      <c r="G200" s="111">
        <v>1.411</v>
      </c>
      <c r="H200" s="111">
        <v>1.3839999999999999</v>
      </c>
      <c r="I200" s="111">
        <v>1.3680000000000001</v>
      </c>
      <c r="J200" s="111">
        <v>1.351</v>
      </c>
      <c r="K200" s="111">
        <v>1.3420000000000001</v>
      </c>
      <c r="L200" s="112">
        <v>1.3480000000000001</v>
      </c>
      <c r="M200" s="112">
        <v>1.3560000000000001</v>
      </c>
      <c r="N200" s="98"/>
      <c r="O200" s="98"/>
    </row>
    <row r="201" spans="1:15" ht="17.100000000000001" customHeight="1" x14ac:dyDescent="0.25">
      <c r="A201" s="103" t="s">
        <v>52</v>
      </c>
      <c r="B201" s="114">
        <v>1.4710000000000001</v>
      </c>
      <c r="C201" s="113">
        <v>1.4690000000000001</v>
      </c>
      <c r="D201" s="114">
        <v>1.482</v>
      </c>
      <c r="E201" s="114">
        <v>1.4930000000000001</v>
      </c>
      <c r="F201" s="114">
        <v>1.5169999999999999</v>
      </c>
      <c r="G201" s="113">
        <v>1.506</v>
      </c>
      <c r="H201" s="113">
        <v>1.5</v>
      </c>
      <c r="I201" s="113">
        <v>1.494</v>
      </c>
      <c r="J201" s="113">
        <v>1.52</v>
      </c>
      <c r="K201" s="113">
        <v>1.512</v>
      </c>
      <c r="L201" s="114">
        <v>1.52</v>
      </c>
      <c r="M201" s="114">
        <v>1.5189999999999999</v>
      </c>
      <c r="N201" s="98"/>
      <c r="O201" s="98"/>
    </row>
    <row r="202" spans="1:15" ht="17.100000000000001" customHeight="1" x14ac:dyDescent="0.25">
      <c r="A202" s="99" t="s">
        <v>13</v>
      </c>
      <c r="B202" s="116">
        <v>0.64</v>
      </c>
      <c r="C202" s="115">
        <v>0.63700000000000001</v>
      </c>
      <c r="D202" s="116">
        <v>0.64400000000000002</v>
      </c>
      <c r="E202" s="116">
        <v>0.65700000000000003</v>
      </c>
      <c r="F202" s="116">
        <v>0.65300000000000002</v>
      </c>
      <c r="G202" s="115">
        <v>0.64700000000000002</v>
      </c>
      <c r="H202" s="115">
        <v>0.64200000000000002</v>
      </c>
      <c r="I202" s="115">
        <v>0.64200000000000002</v>
      </c>
      <c r="J202" s="115">
        <v>0.63100000000000001</v>
      </c>
      <c r="K202" s="115">
        <v>0.626</v>
      </c>
      <c r="L202" s="116">
        <v>0.63400000000000001</v>
      </c>
      <c r="M202" s="116">
        <v>0.65100000000000002</v>
      </c>
      <c r="N202" s="98"/>
      <c r="O202" s="98"/>
    </row>
    <row r="203" spans="1:15" ht="17.100000000000001" customHeight="1" x14ac:dyDescent="0.25">
      <c r="A203" s="98"/>
      <c r="B203" s="274"/>
      <c r="C203" s="98"/>
      <c r="D203" s="98"/>
      <c r="E203" s="100"/>
      <c r="F203" s="98"/>
      <c r="G203" s="98"/>
      <c r="H203" s="98"/>
      <c r="I203" s="98"/>
      <c r="J203" s="98"/>
      <c r="K203" s="98"/>
      <c r="L203" s="98"/>
      <c r="M203" s="98"/>
      <c r="N203" s="98"/>
      <c r="O203" s="98"/>
    </row>
    <row r="204" spans="1:15" ht="24" customHeight="1" x14ac:dyDescent="0.25">
      <c r="A204" s="98"/>
      <c r="B204" s="466" t="s">
        <v>601</v>
      </c>
      <c r="C204" s="466"/>
      <c r="D204" s="466"/>
      <c r="E204" s="466"/>
      <c r="F204" s="466"/>
      <c r="G204" s="466"/>
      <c r="H204" s="466"/>
      <c r="I204" s="466"/>
      <c r="J204" s="466"/>
      <c r="K204" s="466"/>
      <c r="L204" s="466"/>
      <c r="M204" s="466"/>
      <c r="N204" s="98"/>
      <c r="O204" s="98"/>
    </row>
    <row r="205" spans="1:15" ht="18" customHeight="1" x14ac:dyDescent="0.25">
      <c r="A205" s="98"/>
      <c r="B205" s="119">
        <v>44581</v>
      </c>
      <c r="C205" s="119">
        <v>44612</v>
      </c>
      <c r="D205" s="119">
        <v>44640</v>
      </c>
      <c r="E205" s="119">
        <v>44671</v>
      </c>
      <c r="F205" s="119">
        <v>44701</v>
      </c>
      <c r="G205" s="119">
        <v>44732</v>
      </c>
      <c r="H205" s="119">
        <v>44762</v>
      </c>
      <c r="I205" s="119">
        <v>44793</v>
      </c>
      <c r="J205" s="119">
        <v>44824</v>
      </c>
      <c r="K205" s="119">
        <v>44854</v>
      </c>
      <c r="L205" s="119">
        <v>44885</v>
      </c>
      <c r="M205" s="119">
        <v>44915</v>
      </c>
      <c r="N205" s="98"/>
      <c r="O205" s="98"/>
    </row>
    <row r="206" spans="1:15" ht="17.100000000000001" customHeight="1" x14ac:dyDescent="0.25">
      <c r="A206" s="98" t="s">
        <v>33</v>
      </c>
      <c r="B206" s="104">
        <v>22882</v>
      </c>
      <c r="C206" s="104">
        <v>27253</v>
      </c>
      <c r="D206" s="104">
        <v>22446</v>
      </c>
      <c r="E206" s="104">
        <v>19463</v>
      </c>
      <c r="F206" s="104">
        <v>22846</v>
      </c>
      <c r="G206" s="104">
        <v>22187</v>
      </c>
      <c r="H206" s="104">
        <v>19222</v>
      </c>
      <c r="I206" s="104">
        <v>19994</v>
      </c>
      <c r="J206" s="104">
        <v>23860</v>
      </c>
      <c r="K206" s="104">
        <v>21088</v>
      </c>
      <c r="L206" s="104">
        <v>21919</v>
      </c>
      <c r="M206" s="104">
        <v>17830.46</v>
      </c>
      <c r="N206" s="98"/>
      <c r="O206" s="98"/>
    </row>
    <row r="207" spans="1:15" ht="17.100000000000001" customHeight="1" x14ac:dyDescent="0.25">
      <c r="A207" s="98" t="s">
        <v>34</v>
      </c>
      <c r="B207" s="104">
        <v>1004</v>
      </c>
      <c r="C207" s="104">
        <v>1016</v>
      </c>
      <c r="D207" s="104">
        <v>1064</v>
      </c>
      <c r="E207" s="104">
        <v>628</v>
      </c>
      <c r="F207" s="104">
        <v>671</v>
      </c>
      <c r="G207" s="104">
        <v>871</v>
      </c>
      <c r="H207" s="104">
        <v>577</v>
      </c>
      <c r="I207" s="104">
        <v>576</v>
      </c>
      <c r="J207" s="104">
        <v>966</v>
      </c>
      <c r="K207" s="104">
        <v>810</v>
      </c>
      <c r="L207" s="104">
        <v>755</v>
      </c>
      <c r="M207" s="104">
        <v>672.75</v>
      </c>
      <c r="N207" s="98"/>
      <c r="O207" s="98"/>
    </row>
    <row r="208" spans="1:15" ht="17.100000000000001" customHeight="1" x14ac:dyDescent="0.35">
      <c r="A208" s="98" t="s">
        <v>19</v>
      </c>
      <c r="B208" s="106">
        <v>720</v>
      </c>
      <c r="C208" s="106">
        <v>860</v>
      </c>
      <c r="D208" s="106">
        <v>900</v>
      </c>
      <c r="E208" s="106">
        <v>738</v>
      </c>
      <c r="F208" s="106">
        <v>757</v>
      </c>
      <c r="G208" s="107">
        <v>899</v>
      </c>
      <c r="H208" s="107">
        <v>626</v>
      </c>
      <c r="I208" s="107">
        <v>664</v>
      </c>
      <c r="J208" s="107">
        <v>844</v>
      </c>
      <c r="K208" s="107">
        <v>833</v>
      </c>
      <c r="L208" s="106">
        <v>814</v>
      </c>
      <c r="M208" s="106">
        <v>686.553</v>
      </c>
      <c r="N208" s="98"/>
      <c r="O208" s="98"/>
    </row>
    <row r="209" spans="1:15" ht="17.100000000000001" customHeight="1" x14ac:dyDescent="0.25">
      <c r="A209" s="99" t="s">
        <v>32</v>
      </c>
      <c r="B209" s="108">
        <v>24607</v>
      </c>
      <c r="C209" s="108">
        <v>29130</v>
      </c>
      <c r="D209" s="108">
        <v>24411</v>
      </c>
      <c r="E209" s="108">
        <v>20828</v>
      </c>
      <c r="F209" s="109">
        <v>24274</v>
      </c>
      <c r="G209" s="109">
        <v>23957</v>
      </c>
      <c r="H209" s="109">
        <v>20426</v>
      </c>
      <c r="I209" s="109">
        <v>21233</v>
      </c>
      <c r="J209" s="109">
        <v>25670</v>
      </c>
      <c r="K209" s="109">
        <v>22731</v>
      </c>
      <c r="L209" s="117">
        <v>23488</v>
      </c>
      <c r="M209" s="117">
        <v>19189.762999999999</v>
      </c>
      <c r="N209" s="98"/>
      <c r="O209" s="98"/>
    </row>
    <row r="210" spans="1:15" ht="17.100000000000001" customHeight="1" x14ac:dyDescent="0.25">
      <c r="N210" s="98"/>
      <c r="O210" s="98"/>
    </row>
    <row r="211" spans="1:15" ht="17.100000000000001" customHeight="1" x14ac:dyDescent="0.25">
      <c r="N211" s="98"/>
      <c r="O211" s="98"/>
    </row>
    <row r="212" spans="1:15" ht="15" customHeight="1" x14ac:dyDescent="0.25">
      <c r="N212" s="98"/>
      <c r="O212" s="98"/>
    </row>
    <row r="213" spans="1:15" ht="15" customHeight="1" x14ac:dyDescent="0.25">
      <c r="A213" s="461" t="s">
        <v>1159</v>
      </c>
      <c r="B213" s="461"/>
      <c r="C213" s="461"/>
      <c r="D213" s="461"/>
      <c r="E213" s="461"/>
      <c r="F213" s="461"/>
      <c r="G213" s="461"/>
      <c r="H213" s="461"/>
      <c r="I213" s="461"/>
      <c r="J213" s="461"/>
      <c r="K213" s="461"/>
      <c r="L213" s="461"/>
      <c r="M213" s="461"/>
      <c r="N213" s="98"/>
      <c r="O213" s="98"/>
    </row>
    <row r="214" spans="1:15" ht="42.75" customHeight="1" x14ac:dyDescent="0.35">
      <c r="A214" s="306">
        <v>2021</v>
      </c>
      <c r="B214" s="118"/>
      <c r="C214" s="118"/>
      <c r="D214" s="118"/>
      <c r="E214" s="118"/>
      <c r="F214" s="118"/>
      <c r="G214" s="118"/>
      <c r="H214" s="118"/>
      <c r="I214" s="118"/>
      <c r="J214" s="118"/>
      <c r="K214" s="118"/>
      <c r="L214" s="118"/>
      <c r="M214" s="118"/>
      <c r="N214" s="98"/>
      <c r="O214" s="98"/>
    </row>
    <row r="215" spans="1:15" ht="24" customHeight="1" x14ac:dyDescent="0.25">
      <c r="A215" s="307" t="s">
        <v>70</v>
      </c>
      <c r="B215" s="308">
        <v>19</v>
      </c>
      <c r="C215" s="308">
        <v>19</v>
      </c>
      <c r="D215" s="308">
        <v>23</v>
      </c>
      <c r="E215" s="308">
        <v>21</v>
      </c>
      <c r="F215" s="308">
        <v>20</v>
      </c>
      <c r="G215" s="308">
        <v>22</v>
      </c>
      <c r="H215" s="308">
        <v>21</v>
      </c>
      <c r="I215" s="308">
        <v>22</v>
      </c>
      <c r="J215" s="308">
        <v>21</v>
      </c>
      <c r="K215" s="308">
        <v>21</v>
      </c>
      <c r="L215" s="308">
        <v>21</v>
      </c>
      <c r="M215" s="308">
        <v>22</v>
      </c>
      <c r="N215" s="98"/>
      <c r="O215" s="98"/>
    </row>
    <row r="216" spans="1:15" ht="24" customHeight="1" x14ac:dyDescent="0.25">
      <c r="A216" s="98"/>
      <c r="B216" s="466" t="s">
        <v>598</v>
      </c>
      <c r="C216" s="466"/>
      <c r="D216" s="466"/>
      <c r="E216" s="466"/>
      <c r="F216" s="466"/>
      <c r="G216" s="466"/>
      <c r="H216" s="466"/>
      <c r="I216" s="466"/>
      <c r="J216" s="466"/>
      <c r="K216" s="466"/>
      <c r="L216" s="466"/>
      <c r="M216" s="466"/>
    </row>
    <row r="217" spans="1:15" ht="18" customHeight="1" x14ac:dyDescent="0.25">
      <c r="A217" s="98"/>
      <c r="B217" s="119">
        <v>44216</v>
      </c>
      <c r="C217" s="119">
        <v>44247</v>
      </c>
      <c r="D217" s="119">
        <v>44275</v>
      </c>
      <c r="E217" s="119">
        <v>44306</v>
      </c>
      <c r="F217" s="119">
        <v>44336</v>
      </c>
      <c r="G217" s="119">
        <v>44367</v>
      </c>
      <c r="H217" s="119">
        <v>44397</v>
      </c>
      <c r="I217" s="119">
        <v>44428</v>
      </c>
      <c r="J217" s="119">
        <v>44459</v>
      </c>
      <c r="K217" s="119">
        <v>44489</v>
      </c>
      <c r="L217" s="119">
        <v>44520</v>
      </c>
      <c r="M217" s="119">
        <v>44550</v>
      </c>
    </row>
    <row r="218" spans="1:15" ht="17.100000000000001" customHeight="1" x14ac:dyDescent="0.25">
      <c r="A218" s="98" t="s">
        <v>0</v>
      </c>
      <c r="B218" s="104">
        <v>8171</v>
      </c>
      <c r="C218" s="104">
        <v>13246</v>
      </c>
      <c r="D218" s="105">
        <v>9754</v>
      </c>
      <c r="E218" s="104">
        <v>7060</v>
      </c>
      <c r="F218" s="104">
        <v>10193</v>
      </c>
      <c r="G218" s="104">
        <v>8567</v>
      </c>
      <c r="H218" s="104">
        <v>7816</v>
      </c>
      <c r="I218" s="104">
        <v>8818</v>
      </c>
      <c r="J218" s="104">
        <v>7665</v>
      </c>
      <c r="K218" s="104">
        <v>10180</v>
      </c>
      <c r="L218" s="104">
        <v>12274</v>
      </c>
      <c r="M218" s="104">
        <v>7089</v>
      </c>
    </row>
    <row r="219" spans="1:15" ht="17.100000000000001" customHeight="1" x14ac:dyDescent="0.25">
      <c r="A219" s="98" t="s">
        <v>1</v>
      </c>
      <c r="B219" s="104">
        <v>5587</v>
      </c>
      <c r="C219" s="104">
        <v>5521</v>
      </c>
      <c r="D219" s="105">
        <v>7047</v>
      </c>
      <c r="E219" s="104">
        <v>4676</v>
      </c>
      <c r="F219" s="104">
        <v>5599</v>
      </c>
      <c r="G219" s="104">
        <v>4554</v>
      </c>
      <c r="H219" s="104">
        <v>4768</v>
      </c>
      <c r="I219" s="104">
        <v>4199</v>
      </c>
      <c r="J219" s="104">
        <v>6375</v>
      </c>
      <c r="K219" s="104">
        <v>5361</v>
      </c>
      <c r="L219" s="104">
        <v>5609</v>
      </c>
      <c r="M219" s="104">
        <v>6819</v>
      </c>
    </row>
    <row r="220" spans="1:15" ht="17.100000000000001" customHeight="1" x14ac:dyDescent="0.25">
      <c r="A220" s="98" t="s">
        <v>50</v>
      </c>
      <c r="B220" s="104">
        <v>2204</v>
      </c>
      <c r="C220" s="104">
        <v>2684</v>
      </c>
      <c r="D220" s="105">
        <v>2231</v>
      </c>
      <c r="E220" s="104">
        <v>1876</v>
      </c>
      <c r="F220" s="104">
        <v>1958</v>
      </c>
      <c r="G220" s="104">
        <v>2050</v>
      </c>
      <c r="H220" s="104">
        <v>2091</v>
      </c>
      <c r="I220" s="104">
        <v>2140</v>
      </c>
      <c r="J220" s="104">
        <v>2306</v>
      </c>
      <c r="K220" s="260">
        <v>2519</v>
      </c>
      <c r="L220" s="104">
        <v>2402</v>
      </c>
      <c r="M220" s="104">
        <v>1853</v>
      </c>
    </row>
    <row r="221" spans="1:15" ht="17.100000000000001" customHeight="1" x14ac:dyDescent="0.25">
      <c r="A221" s="98" t="s">
        <v>2</v>
      </c>
      <c r="B221" s="104">
        <v>781</v>
      </c>
      <c r="C221" s="104">
        <v>808</v>
      </c>
      <c r="D221" s="105">
        <v>947</v>
      </c>
      <c r="E221" s="104">
        <v>667</v>
      </c>
      <c r="F221" s="104">
        <v>701</v>
      </c>
      <c r="G221" s="104">
        <v>928</v>
      </c>
      <c r="H221" s="104">
        <v>735</v>
      </c>
      <c r="I221" s="104">
        <v>624</v>
      </c>
      <c r="J221" s="104">
        <v>975</v>
      </c>
      <c r="K221" s="104">
        <v>721</v>
      </c>
      <c r="L221" s="104">
        <v>801</v>
      </c>
      <c r="M221" s="104">
        <v>875</v>
      </c>
    </row>
    <row r="222" spans="1:15" ht="17.100000000000001" customHeight="1" x14ac:dyDescent="0.25">
      <c r="A222" s="98" t="s">
        <v>877</v>
      </c>
      <c r="B222" s="104">
        <v>1734</v>
      </c>
      <c r="C222" s="104">
        <v>1580</v>
      </c>
      <c r="D222" s="105">
        <v>1164</v>
      </c>
      <c r="E222" s="104">
        <v>1721</v>
      </c>
      <c r="F222" s="104">
        <v>1464</v>
      </c>
      <c r="G222" s="104">
        <v>1698</v>
      </c>
      <c r="H222" s="104">
        <v>1135</v>
      </c>
      <c r="I222" s="104">
        <v>1227</v>
      </c>
      <c r="J222" s="104">
        <v>1058</v>
      </c>
      <c r="K222" s="104">
        <v>1179</v>
      </c>
      <c r="L222" s="104">
        <v>1429</v>
      </c>
      <c r="M222" s="104">
        <v>1047</v>
      </c>
    </row>
    <row r="223" spans="1:15" ht="17.100000000000001" customHeight="1" x14ac:dyDescent="0.35">
      <c r="A223" s="103" t="s">
        <v>52</v>
      </c>
      <c r="B223" s="106">
        <v>719</v>
      </c>
      <c r="C223" s="106">
        <v>728</v>
      </c>
      <c r="D223" s="107">
        <v>596</v>
      </c>
      <c r="E223" s="106">
        <v>483</v>
      </c>
      <c r="F223" s="106">
        <v>649</v>
      </c>
      <c r="G223" s="106">
        <v>575</v>
      </c>
      <c r="H223" s="106">
        <v>538</v>
      </c>
      <c r="I223" s="106">
        <v>467</v>
      </c>
      <c r="J223" s="106">
        <v>437</v>
      </c>
      <c r="K223" s="106">
        <v>465</v>
      </c>
      <c r="L223" s="106">
        <v>631</v>
      </c>
      <c r="M223" s="106">
        <v>336</v>
      </c>
    </row>
    <row r="224" spans="1:15" ht="17.100000000000001" customHeight="1" x14ac:dyDescent="0.25">
      <c r="A224" s="99" t="s">
        <v>13</v>
      </c>
      <c r="B224" s="108">
        <v>19196</v>
      </c>
      <c r="C224" s="108">
        <v>24567</v>
      </c>
      <c r="D224" s="109">
        <v>21737</v>
      </c>
      <c r="E224" s="108">
        <v>16484</v>
      </c>
      <c r="F224" s="108">
        <v>20564</v>
      </c>
      <c r="G224" s="108">
        <v>18371</v>
      </c>
      <c r="H224" s="108">
        <v>17083</v>
      </c>
      <c r="I224" s="108">
        <v>17475</v>
      </c>
      <c r="J224" s="108">
        <v>18816</v>
      </c>
      <c r="K224" s="108">
        <v>20425</v>
      </c>
      <c r="L224" s="108">
        <v>23145</v>
      </c>
      <c r="M224" s="108">
        <v>18018</v>
      </c>
    </row>
    <row r="225" spans="1:14" ht="17.100000000000001" customHeight="1" x14ac:dyDescent="0.25">
      <c r="A225" s="99"/>
      <c r="B225" s="98"/>
      <c r="C225" s="98"/>
      <c r="D225" s="98"/>
      <c r="E225" s="98"/>
      <c r="F225" s="98"/>
      <c r="G225" s="98"/>
      <c r="H225" s="98"/>
      <c r="I225" s="98"/>
      <c r="J225" s="98"/>
      <c r="K225" s="98"/>
      <c r="L225" s="98"/>
      <c r="M225" s="98"/>
    </row>
    <row r="226" spans="1:14" ht="24" customHeight="1" x14ac:dyDescent="0.25">
      <c r="A226" s="98"/>
      <c r="B226" s="466" t="s">
        <v>599</v>
      </c>
      <c r="C226" s="466"/>
      <c r="D226" s="466"/>
      <c r="E226" s="466"/>
      <c r="F226" s="466"/>
      <c r="G226" s="466"/>
      <c r="H226" s="466"/>
      <c r="I226" s="466"/>
      <c r="J226" s="466"/>
      <c r="K226" s="466"/>
      <c r="L226" s="466"/>
      <c r="M226" s="466"/>
    </row>
    <row r="227" spans="1:14" ht="28.5" customHeight="1" x14ac:dyDescent="0.25">
      <c r="A227" s="98"/>
      <c r="B227" s="393" t="s">
        <v>1466</v>
      </c>
      <c r="C227" s="393" t="s">
        <v>1468</v>
      </c>
      <c r="D227" s="393" t="s">
        <v>1469</v>
      </c>
      <c r="E227" s="393" t="s">
        <v>1470</v>
      </c>
      <c r="F227" s="393" t="s">
        <v>1471</v>
      </c>
      <c r="G227" s="393" t="s">
        <v>1472</v>
      </c>
      <c r="H227" s="393" t="s">
        <v>1473</v>
      </c>
      <c r="I227" s="393" t="s">
        <v>1474</v>
      </c>
      <c r="J227" s="393" t="s">
        <v>1475</v>
      </c>
      <c r="K227" s="393" t="s">
        <v>1476</v>
      </c>
      <c r="L227" s="393" t="s">
        <v>1477</v>
      </c>
      <c r="M227" s="393" t="s">
        <v>1478</v>
      </c>
    </row>
    <row r="228" spans="1:14" ht="17.100000000000001" customHeight="1" x14ac:dyDescent="0.25">
      <c r="A228" s="98" t="s">
        <v>0</v>
      </c>
      <c r="B228" s="260">
        <v>7234</v>
      </c>
      <c r="C228" s="105">
        <v>8632</v>
      </c>
      <c r="D228" s="260">
        <v>10349</v>
      </c>
      <c r="E228" s="105">
        <v>9909</v>
      </c>
      <c r="F228" s="260">
        <v>9007</v>
      </c>
      <c r="G228" s="260">
        <v>8581</v>
      </c>
      <c r="H228" s="105">
        <v>8833</v>
      </c>
      <c r="I228" s="260">
        <v>8409</v>
      </c>
      <c r="J228" s="260">
        <v>8111</v>
      </c>
      <c r="K228" s="260">
        <v>8887</v>
      </c>
      <c r="L228" s="260">
        <v>10040</v>
      </c>
      <c r="M228" s="260">
        <v>9805</v>
      </c>
    </row>
    <row r="229" spans="1:14" ht="17.100000000000001" customHeight="1" x14ac:dyDescent="0.25">
      <c r="A229" s="98" t="s">
        <v>1</v>
      </c>
      <c r="B229" s="260">
        <v>5192</v>
      </c>
      <c r="C229" s="105">
        <v>5237</v>
      </c>
      <c r="D229" s="260">
        <v>6117</v>
      </c>
      <c r="E229" s="105">
        <v>5796</v>
      </c>
      <c r="F229" s="260">
        <v>5816</v>
      </c>
      <c r="G229" s="260">
        <v>4926</v>
      </c>
      <c r="H229" s="105">
        <v>4957</v>
      </c>
      <c r="I229" s="260">
        <v>4503</v>
      </c>
      <c r="J229" s="260">
        <v>5100</v>
      </c>
      <c r="K229" s="260">
        <v>5294</v>
      </c>
      <c r="L229" s="260">
        <v>5781</v>
      </c>
      <c r="M229" s="260">
        <v>5943</v>
      </c>
    </row>
    <row r="230" spans="1:14" ht="17.100000000000001" customHeight="1" x14ac:dyDescent="0.25">
      <c r="A230" s="98" t="s">
        <v>50</v>
      </c>
      <c r="B230" s="260">
        <v>2010</v>
      </c>
      <c r="C230" s="105">
        <v>2198</v>
      </c>
      <c r="D230" s="260">
        <v>2363</v>
      </c>
      <c r="E230" s="105">
        <v>2249</v>
      </c>
      <c r="F230" s="260">
        <v>2029</v>
      </c>
      <c r="G230" s="260">
        <v>1963</v>
      </c>
      <c r="H230" s="105">
        <v>2035</v>
      </c>
      <c r="I230" s="260">
        <v>2094</v>
      </c>
      <c r="J230" s="260">
        <v>2179</v>
      </c>
      <c r="K230" s="260">
        <v>2319</v>
      </c>
      <c r="L230" s="260">
        <v>2409</v>
      </c>
      <c r="M230" s="260">
        <v>2252</v>
      </c>
    </row>
    <row r="231" spans="1:14" ht="17.100000000000001" customHeight="1" x14ac:dyDescent="0.25">
      <c r="A231" s="98" t="s">
        <v>2</v>
      </c>
      <c r="B231" s="260">
        <v>848</v>
      </c>
      <c r="C231" s="105">
        <v>865</v>
      </c>
      <c r="D231" s="260">
        <v>852</v>
      </c>
      <c r="E231" s="105">
        <v>812</v>
      </c>
      <c r="F231" s="260">
        <v>778</v>
      </c>
      <c r="G231" s="260">
        <v>769</v>
      </c>
      <c r="H231" s="105">
        <v>792</v>
      </c>
      <c r="I231" s="260">
        <v>763</v>
      </c>
      <c r="J231" s="260">
        <v>776</v>
      </c>
      <c r="K231" s="260">
        <v>771</v>
      </c>
      <c r="L231" s="260">
        <v>832</v>
      </c>
      <c r="M231" s="260">
        <v>800</v>
      </c>
    </row>
    <row r="232" spans="1:14" ht="17.100000000000001" customHeight="1" x14ac:dyDescent="0.25">
      <c r="A232" s="98" t="s">
        <v>877</v>
      </c>
      <c r="B232" s="260">
        <v>1521</v>
      </c>
      <c r="C232" s="105">
        <v>1514</v>
      </c>
      <c r="D232" s="260">
        <v>1471</v>
      </c>
      <c r="E232" s="105">
        <v>1475</v>
      </c>
      <c r="F232" s="260">
        <v>1440</v>
      </c>
      <c r="G232" s="260">
        <v>1631</v>
      </c>
      <c r="H232" s="105">
        <v>1436</v>
      </c>
      <c r="I232" s="260">
        <v>1357</v>
      </c>
      <c r="J232" s="260">
        <v>1141</v>
      </c>
      <c r="K232" s="260">
        <v>1156</v>
      </c>
      <c r="L232" s="260">
        <v>1222</v>
      </c>
      <c r="M232" s="260">
        <v>1216</v>
      </c>
    </row>
    <row r="233" spans="1:14" ht="17.100000000000001" customHeight="1" x14ac:dyDescent="0.35">
      <c r="A233" s="103" t="s">
        <v>52</v>
      </c>
      <c r="B233" s="261">
        <v>629</v>
      </c>
      <c r="C233" s="107">
        <v>635</v>
      </c>
      <c r="D233" s="261">
        <v>675</v>
      </c>
      <c r="E233" s="107">
        <v>598</v>
      </c>
      <c r="F233" s="261">
        <v>575</v>
      </c>
      <c r="G233" s="261">
        <v>568</v>
      </c>
      <c r="H233" s="107">
        <v>586</v>
      </c>
      <c r="I233" s="261">
        <v>526</v>
      </c>
      <c r="J233" s="261">
        <v>480</v>
      </c>
      <c r="K233" s="261">
        <v>456</v>
      </c>
      <c r="L233" s="261">
        <v>511</v>
      </c>
      <c r="M233" s="261">
        <v>475</v>
      </c>
    </row>
    <row r="234" spans="1:14" ht="17.100000000000001" customHeight="1" x14ac:dyDescent="0.25">
      <c r="A234" s="99" t="s">
        <v>13</v>
      </c>
      <c r="B234" s="262">
        <v>17434</v>
      </c>
      <c r="C234" s="109">
        <v>19081</v>
      </c>
      <c r="D234" s="262">
        <v>21827</v>
      </c>
      <c r="E234" s="109">
        <v>20839</v>
      </c>
      <c r="F234" s="262">
        <v>19647</v>
      </c>
      <c r="G234" s="262">
        <v>18438</v>
      </c>
      <c r="H234" s="109">
        <v>18638</v>
      </c>
      <c r="I234" s="262">
        <v>17652</v>
      </c>
      <c r="J234" s="262">
        <v>17786</v>
      </c>
      <c r="K234" s="262">
        <v>18883</v>
      </c>
      <c r="L234" s="262">
        <v>20795</v>
      </c>
      <c r="M234" s="262">
        <v>20490</v>
      </c>
    </row>
    <row r="235" spans="1:14" ht="17.100000000000001" customHeight="1" x14ac:dyDescent="0.25">
      <c r="A235" s="98"/>
      <c r="B235" s="110"/>
      <c r="C235" s="110"/>
      <c r="D235" s="110"/>
      <c r="E235" s="110"/>
      <c r="F235" s="110"/>
      <c r="G235" s="110"/>
      <c r="H235" s="110"/>
      <c r="I235" s="110"/>
      <c r="J235" s="110"/>
      <c r="K235" s="110"/>
      <c r="L235" s="110"/>
      <c r="M235" s="110"/>
    </row>
    <row r="236" spans="1:14" ht="24" customHeight="1" x14ac:dyDescent="0.25">
      <c r="A236" s="98"/>
      <c r="B236" s="466" t="s">
        <v>761</v>
      </c>
      <c r="C236" s="466"/>
      <c r="D236" s="466"/>
      <c r="E236" s="466"/>
      <c r="F236" s="466"/>
      <c r="G236" s="466"/>
      <c r="H236" s="466"/>
      <c r="I236" s="466"/>
      <c r="J236" s="466"/>
      <c r="K236" s="466"/>
      <c r="L236" s="466"/>
      <c r="M236" s="466"/>
    </row>
    <row r="237" spans="1:14" ht="28.5" customHeight="1" x14ac:dyDescent="0.25">
      <c r="A237" s="98"/>
      <c r="B237" s="393" t="s">
        <v>1479</v>
      </c>
      <c r="C237" s="393" t="s">
        <v>1480</v>
      </c>
      <c r="D237" s="393" t="s">
        <v>1481</v>
      </c>
      <c r="E237" s="393" t="s">
        <v>1482</v>
      </c>
      <c r="F237" s="393" t="s">
        <v>1507</v>
      </c>
      <c r="G237" s="393" t="s">
        <v>1483</v>
      </c>
      <c r="H237" s="393" t="s">
        <v>1484</v>
      </c>
      <c r="I237" s="393" t="s">
        <v>1485</v>
      </c>
      <c r="J237" s="393" t="s">
        <v>1486</v>
      </c>
      <c r="K237" s="393" t="s">
        <v>1487</v>
      </c>
      <c r="L237" s="393" t="s">
        <v>1488</v>
      </c>
      <c r="M237" s="393" t="s">
        <v>1489</v>
      </c>
    </row>
    <row r="238" spans="1:14" ht="17.100000000000001" customHeight="1" x14ac:dyDescent="0.25">
      <c r="A238" s="98" t="s">
        <v>0</v>
      </c>
      <c r="B238" s="112">
        <v>0.48499999999999999</v>
      </c>
      <c r="C238" s="111">
        <v>0.47799999999999998</v>
      </c>
      <c r="D238" s="111">
        <v>0.47499999999999998</v>
      </c>
      <c r="E238" s="111">
        <v>0.47599999999999998</v>
      </c>
      <c r="F238" s="112">
        <v>0.48599999999999999</v>
      </c>
      <c r="G238" s="111">
        <v>0.49099999999999999</v>
      </c>
      <c r="H238" s="111">
        <v>0.48899999999999999</v>
      </c>
      <c r="I238" s="111">
        <v>0.48599999999999999</v>
      </c>
      <c r="J238" s="111">
        <v>0.48299999999999998</v>
      </c>
      <c r="K238" s="111">
        <v>0.48299999999999998</v>
      </c>
      <c r="L238" s="111">
        <v>0.48299999999999998</v>
      </c>
      <c r="M238" s="112">
        <v>0.48699999999999999</v>
      </c>
    </row>
    <row r="239" spans="1:14" ht="17.100000000000001" customHeight="1" x14ac:dyDescent="0.25">
      <c r="A239" s="98" t="s">
        <v>1</v>
      </c>
      <c r="B239" s="112">
        <v>0.53400000000000003</v>
      </c>
      <c r="C239" s="111">
        <v>0.54500000000000004</v>
      </c>
      <c r="D239" s="111">
        <v>0.53200000000000003</v>
      </c>
      <c r="E239" s="111">
        <v>0.53100000000000003</v>
      </c>
      <c r="F239" s="112">
        <v>0.52700000000000002</v>
      </c>
      <c r="G239" s="111">
        <v>0.55500000000000005</v>
      </c>
      <c r="H239" s="111">
        <v>0.55900000000000005</v>
      </c>
      <c r="I239" s="111">
        <v>0.56899999999999995</v>
      </c>
      <c r="J239" s="111">
        <v>0.55500000000000005</v>
      </c>
      <c r="K239" s="111">
        <v>0.55100000000000005</v>
      </c>
      <c r="L239" s="111">
        <v>0.54</v>
      </c>
      <c r="M239" s="112">
        <v>0.52600000000000002</v>
      </c>
    </row>
    <row r="240" spans="1:14" ht="17.100000000000001" customHeight="1" x14ac:dyDescent="0.25">
      <c r="A240" s="98" t="s">
        <v>50</v>
      </c>
      <c r="B240" s="112">
        <v>1.1419999999999999</v>
      </c>
      <c r="C240" s="111">
        <v>1.1240000000000001</v>
      </c>
      <c r="D240" s="111">
        <v>1.097</v>
      </c>
      <c r="E240" s="111">
        <v>1.099</v>
      </c>
      <c r="F240" s="112">
        <v>1.113</v>
      </c>
      <c r="G240" s="111">
        <v>1.1399999999999999</v>
      </c>
      <c r="H240" s="111">
        <v>1.147</v>
      </c>
      <c r="I240" s="111">
        <v>1.1359999999999999</v>
      </c>
      <c r="J240" s="111">
        <v>1.127</v>
      </c>
      <c r="K240" s="111">
        <v>1.117</v>
      </c>
      <c r="L240" s="111">
        <v>1.113</v>
      </c>
      <c r="M240" s="112">
        <v>1.111</v>
      </c>
      <c r="N240" s="112"/>
    </row>
    <row r="241" spans="1:14" ht="17.100000000000001" customHeight="1" x14ac:dyDescent="0.25">
      <c r="A241" s="98" t="s">
        <v>2</v>
      </c>
      <c r="B241" s="112">
        <v>0.75</v>
      </c>
      <c r="C241" s="111">
        <v>0.76400000000000001</v>
      </c>
      <c r="D241" s="111">
        <v>0.77900000000000003</v>
      </c>
      <c r="E241" s="111">
        <v>0.79</v>
      </c>
      <c r="F241" s="112">
        <v>0.79400000000000004</v>
      </c>
      <c r="G241" s="111">
        <v>0.80500000000000005</v>
      </c>
      <c r="H241" s="111">
        <v>0.79700000000000004</v>
      </c>
      <c r="I241" s="111">
        <v>0.80400000000000005</v>
      </c>
      <c r="J241" s="111">
        <v>0.80300000000000005</v>
      </c>
      <c r="K241" s="111">
        <v>0.79900000000000004</v>
      </c>
      <c r="L241" s="112">
        <v>0.79800000000000004</v>
      </c>
      <c r="M241" s="112">
        <v>0.77900000000000003</v>
      </c>
      <c r="N241" s="112"/>
    </row>
    <row r="242" spans="1:14" ht="17.100000000000001" customHeight="1" x14ac:dyDescent="0.25">
      <c r="A242" s="98" t="s">
        <v>877</v>
      </c>
      <c r="B242" s="112">
        <v>1.3260000000000001</v>
      </c>
      <c r="C242" s="111">
        <v>1.3360000000000001</v>
      </c>
      <c r="D242" s="111">
        <v>1.343</v>
      </c>
      <c r="E242" s="111">
        <v>1.345</v>
      </c>
      <c r="F242" s="112">
        <v>1.3420000000000001</v>
      </c>
      <c r="G242" s="111">
        <v>1.343</v>
      </c>
      <c r="H242" s="111">
        <v>1.3380000000000001</v>
      </c>
      <c r="I242" s="111">
        <v>1.3240000000000001</v>
      </c>
      <c r="J242" s="111">
        <v>1.319</v>
      </c>
      <c r="K242" s="111">
        <v>1.3080000000000001</v>
      </c>
      <c r="L242" s="112">
        <v>1.32</v>
      </c>
      <c r="M242" s="112">
        <v>1.323</v>
      </c>
      <c r="N242" s="112"/>
    </row>
    <row r="243" spans="1:14" ht="17.100000000000001" customHeight="1" x14ac:dyDescent="0.25">
      <c r="A243" s="103" t="s">
        <v>52</v>
      </c>
      <c r="B243" s="114">
        <v>1.405</v>
      </c>
      <c r="C243" s="113">
        <v>1.397</v>
      </c>
      <c r="D243" s="113">
        <v>1.415</v>
      </c>
      <c r="E243" s="113">
        <v>1.4319999999999999</v>
      </c>
      <c r="F243" s="114">
        <v>1.4390000000000001</v>
      </c>
      <c r="G243" s="113">
        <v>1.4379999999999999</v>
      </c>
      <c r="H243" s="113">
        <v>1.4390000000000001</v>
      </c>
      <c r="I243" s="113">
        <v>1.448</v>
      </c>
      <c r="J243" s="113">
        <v>1.4630000000000001</v>
      </c>
      <c r="K243" s="113">
        <v>1.4510000000000001</v>
      </c>
      <c r="L243" s="114">
        <v>1.45</v>
      </c>
      <c r="M243" s="114">
        <v>1.452</v>
      </c>
      <c r="N243" s="112"/>
    </row>
    <row r="244" spans="1:14" ht="17.100000000000001" customHeight="1" x14ac:dyDescent="0.25">
      <c r="A244" s="99" t="s">
        <v>13</v>
      </c>
      <c r="B244" s="116">
        <v>0.69499999999999995</v>
      </c>
      <c r="C244" s="115">
        <v>0.68300000000000005</v>
      </c>
      <c r="D244" s="115">
        <v>0.65800000000000003</v>
      </c>
      <c r="E244" s="115">
        <v>0.66</v>
      </c>
      <c r="F244" s="116">
        <v>0.66600000000000004</v>
      </c>
      <c r="G244" s="115">
        <v>0.69499999999999995</v>
      </c>
      <c r="H244" s="115">
        <v>0.68799999999999994</v>
      </c>
      <c r="I244" s="115">
        <v>0.69099999999999995</v>
      </c>
      <c r="J244" s="115">
        <v>0.67700000000000005</v>
      </c>
      <c r="K244" s="115">
        <v>0.66700000000000004</v>
      </c>
      <c r="L244" s="116">
        <v>0.65700000000000003</v>
      </c>
      <c r="M244" s="116">
        <v>0.65</v>
      </c>
      <c r="N244" s="112"/>
    </row>
    <row r="245" spans="1:14" ht="17.100000000000001" customHeight="1" x14ac:dyDescent="0.25">
      <c r="A245" s="98"/>
      <c r="B245" s="98"/>
      <c r="C245" s="98"/>
      <c r="D245" s="98"/>
      <c r="E245" s="100"/>
      <c r="F245" s="98"/>
      <c r="G245" s="98"/>
      <c r="H245" s="98"/>
      <c r="I245" s="98"/>
      <c r="J245" s="98"/>
      <c r="K245" s="98"/>
      <c r="L245" s="98"/>
      <c r="M245" s="274"/>
      <c r="N245" s="114"/>
    </row>
    <row r="246" spans="1:14" ht="24" customHeight="1" x14ac:dyDescent="0.25">
      <c r="A246" s="98"/>
      <c r="B246" s="466" t="s">
        <v>601</v>
      </c>
      <c r="C246" s="466"/>
      <c r="D246" s="466"/>
      <c r="E246" s="466"/>
      <c r="F246" s="466"/>
      <c r="G246" s="466"/>
      <c r="H246" s="466"/>
      <c r="I246" s="466"/>
      <c r="J246" s="466"/>
      <c r="K246" s="466"/>
      <c r="L246" s="466"/>
      <c r="M246" s="466"/>
      <c r="N246" s="116"/>
    </row>
    <row r="247" spans="1:14" ht="18" customHeight="1" x14ac:dyDescent="0.25">
      <c r="A247" s="98"/>
      <c r="B247" s="119">
        <v>44216</v>
      </c>
      <c r="C247" s="119">
        <v>44247</v>
      </c>
      <c r="D247" s="119">
        <v>44275</v>
      </c>
      <c r="E247" s="119">
        <v>44306</v>
      </c>
      <c r="F247" s="119">
        <v>44336</v>
      </c>
      <c r="G247" s="119">
        <v>44367</v>
      </c>
      <c r="H247" s="119">
        <v>44397</v>
      </c>
      <c r="I247" s="119">
        <v>44428</v>
      </c>
      <c r="J247" s="119">
        <v>44459</v>
      </c>
      <c r="K247" s="119">
        <v>44489</v>
      </c>
      <c r="L247" s="119">
        <v>44520</v>
      </c>
      <c r="M247" s="119">
        <v>44550</v>
      </c>
    </row>
    <row r="248" spans="1:14" ht="17.100000000000001" customHeight="1" x14ac:dyDescent="0.25">
      <c r="A248" s="98" t="s">
        <v>33</v>
      </c>
      <c r="B248" s="104">
        <v>17997</v>
      </c>
      <c r="C248" s="104">
        <v>22973</v>
      </c>
      <c r="D248" s="104">
        <v>20355</v>
      </c>
      <c r="E248" s="104">
        <v>19485</v>
      </c>
      <c r="F248" s="104">
        <v>19400</v>
      </c>
      <c r="G248" s="104">
        <v>17006</v>
      </c>
      <c r="H248" s="104">
        <v>15890</v>
      </c>
      <c r="I248" s="104">
        <v>16448</v>
      </c>
      <c r="J248" s="104">
        <v>17627</v>
      </c>
      <c r="K248" s="104">
        <v>18826</v>
      </c>
      <c r="L248" s="104">
        <v>21577</v>
      </c>
      <c r="M248" s="104">
        <v>16830</v>
      </c>
    </row>
    <row r="249" spans="1:14" ht="17.100000000000001" customHeight="1" x14ac:dyDescent="0.25">
      <c r="A249" s="98" t="s">
        <v>34</v>
      </c>
      <c r="B249" s="104">
        <v>539</v>
      </c>
      <c r="C249" s="104">
        <v>803</v>
      </c>
      <c r="D249" s="104">
        <v>689</v>
      </c>
      <c r="E249" s="104">
        <v>695</v>
      </c>
      <c r="F249" s="104">
        <v>632</v>
      </c>
      <c r="G249" s="104">
        <v>701</v>
      </c>
      <c r="H249" s="104">
        <v>669</v>
      </c>
      <c r="I249" s="104">
        <v>565</v>
      </c>
      <c r="J249" s="104">
        <v>563</v>
      </c>
      <c r="K249" s="104">
        <v>867</v>
      </c>
      <c r="L249" s="104">
        <v>881</v>
      </c>
      <c r="M249" s="104">
        <v>634</v>
      </c>
    </row>
    <row r="250" spans="1:14" ht="17.100000000000001" customHeight="1" x14ac:dyDescent="0.35">
      <c r="A250" s="98" t="s">
        <v>19</v>
      </c>
      <c r="B250" s="106">
        <v>660</v>
      </c>
      <c r="C250" s="106">
        <v>790</v>
      </c>
      <c r="D250" s="106">
        <v>693</v>
      </c>
      <c r="E250" s="106">
        <v>659</v>
      </c>
      <c r="F250" s="106">
        <v>532</v>
      </c>
      <c r="G250" s="107">
        <v>665</v>
      </c>
      <c r="H250" s="107">
        <v>523</v>
      </c>
      <c r="I250" s="107">
        <v>462</v>
      </c>
      <c r="J250" s="107">
        <v>626</v>
      </c>
      <c r="K250" s="107">
        <v>733</v>
      </c>
      <c r="L250" s="106">
        <v>687</v>
      </c>
      <c r="M250" s="106">
        <v>553</v>
      </c>
    </row>
    <row r="251" spans="1:14" ht="17.100000000000001" customHeight="1" x14ac:dyDescent="0.25">
      <c r="A251" s="99" t="s">
        <v>32</v>
      </c>
      <c r="B251" s="108">
        <v>19196</v>
      </c>
      <c r="C251" s="108">
        <v>24567</v>
      </c>
      <c r="D251" s="108">
        <v>21737</v>
      </c>
      <c r="E251" s="108">
        <v>20839</v>
      </c>
      <c r="F251" s="109">
        <v>20564</v>
      </c>
      <c r="G251" s="109">
        <v>18371</v>
      </c>
      <c r="H251" s="109">
        <v>17083</v>
      </c>
      <c r="I251" s="109">
        <v>17475</v>
      </c>
      <c r="J251" s="109">
        <v>18816</v>
      </c>
      <c r="K251" s="109">
        <v>20425</v>
      </c>
      <c r="L251" s="117">
        <v>23145</v>
      </c>
      <c r="M251" s="117">
        <v>18018</v>
      </c>
    </row>
    <row r="252" spans="1:14" ht="17.100000000000001" customHeight="1" x14ac:dyDescent="0.25"/>
    <row r="253" spans="1:14" ht="15" customHeight="1" x14ac:dyDescent="0.25"/>
    <row r="254" spans="1:14" ht="15" customHeight="1" x14ac:dyDescent="0.25">
      <c r="A254" s="461" t="s">
        <v>1159</v>
      </c>
      <c r="B254" s="461"/>
      <c r="C254" s="461"/>
      <c r="D254" s="461"/>
      <c r="E254" s="461"/>
      <c r="F254" s="461"/>
      <c r="G254" s="461"/>
      <c r="H254" s="461"/>
      <c r="I254" s="461"/>
      <c r="J254" s="461"/>
      <c r="K254" s="461"/>
      <c r="L254" s="461"/>
      <c r="M254" s="461"/>
    </row>
    <row r="255" spans="1:14" ht="42.75" customHeight="1" x14ac:dyDescent="0.35">
      <c r="A255" s="306">
        <v>2020</v>
      </c>
      <c r="B255" s="118"/>
      <c r="C255" s="118"/>
      <c r="D255" s="118"/>
      <c r="E255" s="118"/>
      <c r="F255" s="118"/>
      <c r="G255" s="118"/>
      <c r="H255" s="118"/>
      <c r="I255" s="118"/>
      <c r="J255" s="118"/>
      <c r="K255" s="118"/>
      <c r="L255" s="118"/>
      <c r="M255" s="118"/>
    </row>
    <row r="256" spans="1:14" ht="24" customHeight="1" x14ac:dyDescent="0.25">
      <c r="A256" s="99" t="s">
        <v>70</v>
      </c>
      <c r="B256" s="310">
        <v>21</v>
      </c>
      <c r="C256" s="310">
        <v>19</v>
      </c>
      <c r="D256" s="310">
        <v>22</v>
      </c>
      <c r="E256" s="310">
        <v>21</v>
      </c>
      <c r="F256" s="310">
        <v>20</v>
      </c>
      <c r="G256" s="310">
        <v>22</v>
      </c>
      <c r="H256" s="310">
        <v>22</v>
      </c>
      <c r="I256" s="310">
        <v>21</v>
      </c>
      <c r="J256" s="310">
        <v>21</v>
      </c>
      <c r="K256" s="310">
        <v>22</v>
      </c>
      <c r="L256" s="310">
        <v>20</v>
      </c>
      <c r="M256" s="310">
        <v>22</v>
      </c>
    </row>
    <row r="257" spans="1:13" ht="24" customHeight="1" x14ac:dyDescent="0.25">
      <c r="A257" s="98"/>
      <c r="B257" s="466" t="s">
        <v>598</v>
      </c>
      <c r="C257" s="466"/>
      <c r="D257" s="466"/>
      <c r="E257" s="466"/>
      <c r="F257" s="466"/>
      <c r="G257" s="466"/>
      <c r="H257" s="466"/>
      <c r="I257" s="466"/>
      <c r="J257" s="466"/>
      <c r="K257" s="466"/>
      <c r="L257" s="466"/>
      <c r="M257" s="466"/>
    </row>
    <row r="258" spans="1:13" ht="18" customHeight="1" x14ac:dyDescent="0.25">
      <c r="A258" s="98"/>
      <c r="B258" s="119">
        <v>43850</v>
      </c>
      <c r="C258" s="119">
        <v>43881</v>
      </c>
      <c r="D258" s="119">
        <v>43910</v>
      </c>
      <c r="E258" s="119">
        <v>43941</v>
      </c>
      <c r="F258" s="119">
        <v>43971</v>
      </c>
      <c r="G258" s="119">
        <v>44002</v>
      </c>
      <c r="H258" s="119">
        <v>44032</v>
      </c>
      <c r="I258" s="119">
        <v>44063</v>
      </c>
      <c r="J258" s="119">
        <v>44094</v>
      </c>
      <c r="K258" s="119">
        <v>44124</v>
      </c>
      <c r="L258" s="119">
        <v>44155</v>
      </c>
      <c r="M258" s="119">
        <v>44185</v>
      </c>
    </row>
    <row r="259" spans="1:13" ht="17.100000000000001" customHeight="1" x14ac:dyDescent="0.25">
      <c r="A259" s="98" t="s">
        <v>0</v>
      </c>
      <c r="B259" s="104">
        <v>8907</v>
      </c>
      <c r="C259" s="104">
        <v>17053</v>
      </c>
      <c r="D259" s="105">
        <v>15698</v>
      </c>
      <c r="E259" s="104">
        <v>6808</v>
      </c>
      <c r="F259" s="104">
        <v>8188</v>
      </c>
      <c r="G259" s="104">
        <v>5787</v>
      </c>
      <c r="H259" s="104">
        <v>3985</v>
      </c>
      <c r="I259" s="104">
        <v>7170</v>
      </c>
      <c r="J259" s="104">
        <v>4854</v>
      </c>
      <c r="K259" s="104">
        <v>5248</v>
      </c>
      <c r="L259" s="104">
        <v>8750</v>
      </c>
      <c r="M259" s="104">
        <v>5044.97</v>
      </c>
    </row>
    <row r="260" spans="1:13" ht="17.100000000000001" customHeight="1" x14ac:dyDescent="0.25">
      <c r="A260" s="98" t="s">
        <v>1</v>
      </c>
      <c r="B260" s="104">
        <v>4261</v>
      </c>
      <c r="C260" s="104">
        <v>6247</v>
      </c>
      <c r="D260" s="105">
        <v>8852</v>
      </c>
      <c r="E260" s="104">
        <v>5078</v>
      </c>
      <c r="F260" s="104">
        <v>5220</v>
      </c>
      <c r="G260" s="104">
        <v>6351</v>
      </c>
      <c r="H260" s="104">
        <v>5193</v>
      </c>
      <c r="I260" s="104">
        <v>4128</v>
      </c>
      <c r="J260" s="104">
        <v>6919</v>
      </c>
      <c r="K260" s="104">
        <v>5407</v>
      </c>
      <c r="L260" s="104">
        <v>5369</v>
      </c>
      <c r="M260" s="104">
        <v>4689.2870000000003</v>
      </c>
    </row>
    <row r="261" spans="1:13" ht="17.100000000000001" customHeight="1" x14ac:dyDescent="0.25">
      <c r="A261" s="98" t="s">
        <v>50</v>
      </c>
      <c r="B261" s="104">
        <v>2845</v>
      </c>
      <c r="C261" s="104">
        <v>3192</v>
      </c>
      <c r="D261" s="105">
        <v>3625</v>
      </c>
      <c r="E261" s="104">
        <v>3432</v>
      </c>
      <c r="F261" s="104">
        <v>2361</v>
      </c>
      <c r="G261" s="104">
        <v>1985</v>
      </c>
      <c r="H261" s="104">
        <v>1695</v>
      </c>
      <c r="I261" s="104">
        <v>1854</v>
      </c>
      <c r="J261" s="104">
        <v>2015</v>
      </c>
      <c r="K261" s="104">
        <v>1972</v>
      </c>
      <c r="L261" s="104">
        <v>2088</v>
      </c>
      <c r="M261" s="104">
        <v>1773.2159999999999</v>
      </c>
    </row>
    <row r="262" spans="1:13" ht="17.100000000000001" customHeight="1" x14ac:dyDescent="0.25">
      <c r="A262" s="98" t="s">
        <v>2</v>
      </c>
      <c r="B262" s="104">
        <v>770</v>
      </c>
      <c r="C262" s="104">
        <v>1031</v>
      </c>
      <c r="D262" s="105">
        <v>1415</v>
      </c>
      <c r="E262" s="104">
        <v>581</v>
      </c>
      <c r="F262" s="104">
        <v>641</v>
      </c>
      <c r="G262" s="104">
        <v>940</v>
      </c>
      <c r="H262" s="104">
        <v>755</v>
      </c>
      <c r="I262" s="104">
        <v>729</v>
      </c>
      <c r="J262" s="104">
        <v>1005</v>
      </c>
      <c r="K262" s="104">
        <v>704</v>
      </c>
      <c r="L262" s="104">
        <v>759</v>
      </c>
      <c r="M262" s="104">
        <v>987.00599999999997</v>
      </c>
    </row>
    <row r="263" spans="1:13" ht="17.100000000000001" customHeight="1" x14ac:dyDescent="0.25">
      <c r="A263" s="98" t="s">
        <v>877</v>
      </c>
      <c r="B263" s="104">
        <v>1276</v>
      </c>
      <c r="C263" s="104">
        <v>1688</v>
      </c>
      <c r="D263" s="105">
        <v>1568</v>
      </c>
      <c r="E263" s="104">
        <v>1393</v>
      </c>
      <c r="F263" s="104">
        <v>1007</v>
      </c>
      <c r="G263" s="104">
        <v>1510</v>
      </c>
      <c r="H263" s="104">
        <v>1264</v>
      </c>
      <c r="I263" s="104">
        <v>1449</v>
      </c>
      <c r="J263" s="104">
        <v>1408</v>
      </c>
      <c r="K263" s="104">
        <v>1580</v>
      </c>
      <c r="L263" s="104">
        <v>1597</v>
      </c>
      <c r="M263" s="104">
        <v>1267.3869999999999</v>
      </c>
    </row>
    <row r="264" spans="1:13" ht="17.100000000000001" customHeight="1" x14ac:dyDescent="0.35">
      <c r="A264" s="103" t="s">
        <v>52</v>
      </c>
      <c r="B264" s="106">
        <v>839</v>
      </c>
      <c r="C264" s="106">
        <v>909</v>
      </c>
      <c r="D264" s="107">
        <v>920</v>
      </c>
      <c r="E264" s="106">
        <v>505</v>
      </c>
      <c r="F264" s="106">
        <v>519</v>
      </c>
      <c r="G264" s="106">
        <v>531</v>
      </c>
      <c r="H264" s="106">
        <v>725</v>
      </c>
      <c r="I264" s="106">
        <v>1021</v>
      </c>
      <c r="J264" s="106">
        <v>734</v>
      </c>
      <c r="K264" s="106">
        <v>529</v>
      </c>
      <c r="L264" s="106">
        <v>705</v>
      </c>
      <c r="M264" s="106">
        <v>482.62900000000002</v>
      </c>
    </row>
    <row r="265" spans="1:13" ht="17.100000000000001" customHeight="1" x14ac:dyDescent="0.25">
      <c r="A265" s="99" t="s">
        <v>13</v>
      </c>
      <c r="B265" s="108">
        <v>18898</v>
      </c>
      <c r="C265" s="108">
        <v>30119</v>
      </c>
      <c r="D265" s="109">
        <v>32077</v>
      </c>
      <c r="E265" s="108">
        <v>17797</v>
      </c>
      <c r="F265" s="108">
        <v>17936</v>
      </c>
      <c r="G265" s="108">
        <v>17104</v>
      </c>
      <c r="H265" s="108">
        <v>13618</v>
      </c>
      <c r="I265" s="108">
        <v>16351</v>
      </c>
      <c r="J265" s="108">
        <v>16936</v>
      </c>
      <c r="K265" s="108">
        <v>15441</v>
      </c>
      <c r="L265" s="108">
        <v>19267</v>
      </c>
      <c r="M265" s="108">
        <v>14244.494000000001</v>
      </c>
    </row>
    <row r="266" spans="1:13" ht="17.100000000000001" customHeight="1" x14ac:dyDescent="0.25">
      <c r="A266" s="99"/>
      <c r="B266" s="98"/>
      <c r="C266" s="98"/>
      <c r="D266" s="98"/>
      <c r="E266" s="98"/>
      <c r="F266" s="98"/>
      <c r="G266" s="98"/>
      <c r="H266" s="98"/>
      <c r="I266" s="98"/>
      <c r="J266" s="98"/>
      <c r="K266" s="98"/>
      <c r="L266" s="98"/>
      <c r="M266" s="98"/>
    </row>
    <row r="267" spans="1:13" ht="24" customHeight="1" x14ac:dyDescent="0.25">
      <c r="A267" s="98"/>
      <c r="B267" s="466" t="s">
        <v>599</v>
      </c>
      <c r="C267" s="466"/>
      <c r="D267" s="466"/>
      <c r="E267" s="466"/>
      <c r="F267" s="466"/>
      <c r="G267" s="466"/>
      <c r="H267" s="466"/>
      <c r="I267" s="466"/>
      <c r="J267" s="466"/>
      <c r="K267" s="466"/>
      <c r="L267" s="466"/>
      <c r="M267" s="466"/>
    </row>
    <row r="268" spans="1:13" ht="28.5" customHeight="1" x14ac:dyDescent="0.25">
      <c r="A268" s="98"/>
      <c r="B268" s="393" t="s">
        <v>1490</v>
      </c>
      <c r="C268" s="393" t="s">
        <v>1491</v>
      </c>
      <c r="D268" s="393" t="s">
        <v>1492</v>
      </c>
      <c r="E268" s="393" t="s">
        <v>1493</v>
      </c>
      <c r="F268" s="393" t="s">
        <v>1494</v>
      </c>
      <c r="G268" s="393" t="s">
        <v>1495</v>
      </c>
      <c r="H268" s="393" t="s">
        <v>1496</v>
      </c>
      <c r="I268" s="393" t="s">
        <v>1497</v>
      </c>
      <c r="J268" s="393" t="s">
        <v>1498</v>
      </c>
      <c r="K268" s="393" t="s">
        <v>1499</v>
      </c>
      <c r="L268" s="393" t="s">
        <v>1500</v>
      </c>
      <c r="M268" s="393" t="s">
        <v>1501</v>
      </c>
    </row>
    <row r="269" spans="1:13" ht="17.100000000000001" customHeight="1" x14ac:dyDescent="0.25">
      <c r="A269" s="98" t="s">
        <v>0</v>
      </c>
      <c r="B269" s="104">
        <v>8727</v>
      </c>
      <c r="C269" s="104">
        <v>10818</v>
      </c>
      <c r="D269" s="104">
        <v>13813</v>
      </c>
      <c r="E269" s="260">
        <v>13102</v>
      </c>
      <c r="F269" s="104">
        <v>10351</v>
      </c>
      <c r="G269" s="104">
        <v>6890</v>
      </c>
      <c r="H269" s="105">
        <v>5918</v>
      </c>
      <c r="I269" s="260">
        <v>5624</v>
      </c>
      <c r="J269" s="260">
        <v>5315</v>
      </c>
      <c r="K269" s="260">
        <v>5749</v>
      </c>
      <c r="L269" s="260">
        <v>6229</v>
      </c>
      <c r="M269" s="104">
        <v>6272.5410000000002</v>
      </c>
    </row>
    <row r="270" spans="1:13" ht="17.100000000000001" customHeight="1" x14ac:dyDescent="0.25">
      <c r="A270" s="98" t="s">
        <v>1</v>
      </c>
      <c r="B270" s="104">
        <v>3545</v>
      </c>
      <c r="C270" s="104">
        <v>4653</v>
      </c>
      <c r="D270" s="104">
        <v>6498</v>
      </c>
      <c r="E270" s="260">
        <v>6775</v>
      </c>
      <c r="F270" s="104">
        <v>6441</v>
      </c>
      <c r="G270" s="104">
        <v>5568</v>
      </c>
      <c r="H270" s="105">
        <v>5600</v>
      </c>
      <c r="I270" s="260">
        <v>5241</v>
      </c>
      <c r="J270" s="260">
        <v>5410</v>
      </c>
      <c r="K270" s="260">
        <v>5483</v>
      </c>
      <c r="L270" s="260">
        <v>5899</v>
      </c>
      <c r="M270" s="104">
        <v>5148.3919999999998</v>
      </c>
    </row>
    <row r="271" spans="1:13" ht="17.100000000000001" customHeight="1" x14ac:dyDescent="0.25">
      <c r="A271" s="98" t="s">
        <v>50</v>
      </c>
      <c r="B271" s="104">
        <v>2399</v>
      </c>
      <c r="C271" s="104">
        <v>2696</v>
      </c>
      <c r="D271" s="104">
        <v>3228</v>
      </c>
      <c r="E271" s="260">
        <v>3427</v>
      </c>
      <c r="F271" s="104">
        <v>3159</v>
      </c>
      <c r="G271" s="104">
        <v>2586</v>
      </c>
      <c r="H271" s="105">
        <v>2003</v>
      </c>
      <c r="I271" s="260">
        <v>1845</v>
      </c>
      <c r="J271" s="260">
        <v>1852</v>
      </c>
      <c r="K271" s="260">
        <v>1947</v>
      </c>
      <c r="L271" s="260">
        <v>2023</v>
      </c>
      <c r="M271" s="104">
        <v>1939.904</v>
      </c>
    </row>
    <row r="272" spans="1:13" ht="17.100000000000001" customHeight="1" x14ac:dyDescent="0.25">
      <c r="A272" s="98" t="s">
        <v>2</v>
      </c>
      <c r="B272" s="104">
        <v>829</v>
      </c>
      <c r="C272" s="104">
        <v>938</v>
      </c>
      <c r="D272" s="104">
        <v>1079</v>
      </c>
      <c r="E272" s="260">
        <v>1015</v>
      </c>
      <c r="F272" s="104">
        <v>891</v>
      </c>
      <c r="G272" s="104">
        <v>725</v>
      </c>
      <c r="H272" s="105">
        <v>783</v>
      </c>
      <c r="I272" s="260">
        <v>809</v>
      </c>
      <c r="J272" s="260">
        <v>829</v>
      </c>
      <c r="K272" s="260">
        <v>811</v>
      </c>
      <c r="L272" s="260">
        <v>822</v>
      </c>
      <c r="M272" s="104">
        <v>818.49300000000005</v>
      </c>
    </row>
    <row r="273" spans="1:13" ht="17.100000000000001" customHeight="1" x14ac:dyDescent="0.25">
      <c r="A273" s="98" t="s">
        <v>877</v>
      </c>
      <c r="B273" s="104">
        <v>1281</v>
      </c>
      <c r="C273" s="104">
        <v>1352</v>
      </c>
      <c r="D273" s="104">
        <v>1506</v>
      </c>
      <c r="E273" s="260">
        <v>1545</v>
      </c>
      <c r="F273" s="104">
        <v>1331</v>
      </c>
      <c r="G273" s="104">
        <v>1311</v>
      </c>
      <c r="H273" s="105">
        <v>1268</v>
      </c>
      <c r="I273" s="260">
        <v>1407</v>
      </c>
      <c r="J273" s="260">
        <v>1372</v>
      </c>
      <c r="K273" s="260">
        <v>1481</v>
      </c>
      <c r="L273" s="260">
        <v>1528</v>
      </c>
      <c r="M273" s="104">
        <v>1478.039</v>
      </c>
    </row>
    <row r="274" spans="1:13" ht="17.100000000000001" customHeight="1" x14ac:dyDescent="0.35">
      <c r="A274" s="103" t="s">
        <v>52</v>
      </c>
      <c r="B274" s="106">
        <v>723</v>
      </c>
      <c r="C274" s="106">
        <v>754</v>
      </c>
      <c r="D274" s="106">
        <v>889</v>
      </c>
      <c r="E274" s="261">
        <v>776</v>
      </c>
      <c r="F274" s="106">
        <v>655</v>
      </c>
      <c r="G274" s="106">
        <v>519</v>
      </c>
      <c r="H274" s="107">
        <v>594</v>
      </c>
      <c r="I274" s="261">
        <v>755</v>
      </c>
      <c r="J274" s="261">
        <v>825</v>
      </c>
      <c r="K274" s="261">
        <v>752</v>
      </c>
      <c r="L274" s="261">
        <v>653</v>
      </c>
      <c r="M274" s="261">
        <v>567.83900000000006</v>
      </c>
    </row>
    <row r="275" spans="1:13" ht="17.100000000000001" customHeight="1" x14ac:dyDescent="0.25">
      <c r="A275" s="99" t="s">
        <v>13</v>
      </c>
      <c r="B275" s="108">
        <v>17505</v>
      </c>
      <c r="C275" s="108">
        <v>21211</v>
      </c>
      <c r="D275" s="108">
        <v>27013</v>
      </c>
      <c r="E275" s="262">
        <v>26640</v>
      </c>
      <c r="F275" s="108">
        <v>22828</v>
      </c>
      <c r="G275" s="108">
        <v>17599</v>
      </c>
      <c r="H275" s="109">
        <v>16166</v>
      </c>
      <c r="I275" s="262">
        <v>15681</v>
      </c>
      <c r="J275" s="262">
        <v>15603</v>
      </c>
      <c r="K275" s="262">
        <v>16230</v>
      </c>
      <c r="L275" s="262">
        <v>17154</v>
      </c>
      <c r="M275" s="108">
        <v>16225.209000000001</v>
      </c>
    </row>
    <row r="276" spans="1:13" ht="17.100000000000001" customHeight="1" x14ac:dyDescent="0.25">
      <c r="A276" s="98"/>
      <c r="B276" s="110"/>
      <c r="C276" s="110"/>
      <c r="D276" s="110"/>
      <c r="E276" s="110"/>
      <c r="F276" s="110"/>
      <c r="G276" s="110"/>
      <c r="H276" s="110"/>
      <c r="I276" s="110"/>
      <c r="J276" s="110"/>
      <c r="K276" s="110"/>
      <c r="L276" s="110"/>
      <c r="M276" s="110"/>
    </row>
    <row r="277" spans="1:13" ht="24" customHeight="1" x14ac:dyDescent="0.25">
      <c r="A277" s="98"/>
      <c r="B277" s="466" t="s">
        <v>761</v>
      </c>
      <c r="C277" s="466"/>
      <c r="D277" s="466"/>
      <c r="E277" s="466"/>
      <c r="F277" s="466"/>
      <c r="G277" s="466"/>
      <c r="H277" s="466"/>
      <c r="I277" s="466"/>
      <c r="J277" s="466"/>
      <c r="K277" s="466"/>
      <c r="L277" s="466"/>
      <c r="M277" s="466"/>
    </row>
    <row r="278" spans="1:13" ht="28.5" customHeight="1" x14ac:dyDescent="0.25">
      <c r="A278" s="98"/>
      <c r="B278" s="393" t="s">
        <v>1502</v>
      </c>
      <c r="C278" s="393" t="s">
        <v>1503</v>
      </c>
      <c r="D278" s="393" t="s">
        <v>1504</v>
      </c>
      <c r="E278" s="393" t="s">
        <v>1505</v>
      </c>
      <c r="F278" s="393" t="s">
        <v>1506</v>
      </c>
      <c r="G278" s="393" t="s">
        <v>1508</v>
      </c>
      <c r="H278" s="393" t="s">
        <v>1509</v>
      </c>
      <c r="I278" s="393" t="s">
        <v>1510</v>
      </c>
      <c r="J278" s="393" t="s">
        <v>1511</v>
      </c>
      <c r="K278" s="393" t="s">
        <v>1512</v>
      </c>
      <c r="L278" s="393" t="s">
        <v>1513</v>
      </c>
      <c r="M278" s="393" t="s">
        <v>1514</v>
      </c>
    </row>
    <row r="279" spans="1:13" ht="17.100000000000001" customHeight="1" x14ac:dyDescent="0.25">
      <c r="A279" s="98" t="s">
        <v>0</v>
      </c>
      <c r="B279" s="111">
        <v>0.50700000000000001</v>
      </c>
      <c r="C279" s="111">
        <v>0.48599999999999999</v>
      </c>
      <c r="D279" s="111">
        <v>0.48799999999999999</v>
      </c>
      <c r="E279" s="111">
        <v>0.48899999999999999</v>
      </c>
      <c r="F279" s="111">
        <v>0.503</v>
      </c>
      <c r="G279" s="111">
        <v>0.51</v>
      </c>
      <c r="H279" s="111">
        <v>0.51700000000000002</v>
      </c>
      <c r="I279" s="111">
        <v>0.503</v>
      </c>
      <c r="J279" s="111">
        <v>0.50600000000000001</v>
      </c>
      <c r="K279" s="111">
        <v>0.49399999999999999</v>
      </c>
      <c r="L279" s="111">
        <v>0.497</v>
      </c>
      <c r="M279" s="111">
        <v>0.49</v>
      </c>
    </row>
    <row r="280" spans="1:13" ht="17.100000000000001" customHeight="1" x14ac:dyDescent="0.25">
      <c r="A280" s="98" t="s">
        <v>1</v>
      </c>
      <c r="B280" s="111">
        <v>0.63700000000000001</v>
      </c>
      <c r="C280" s="111">
        <v>0.61299999999999999</v>
      </c>
      <c r="D280" s="111">
        <v>0.61599999999999999</v>
      </c>
      <c r="E280" s="111">
        <v>0.61899999999999999</v>
      </c>
      <c r="F280" s="111">
        <v>0.60799999999999998</v>
      </c>
      <c r="G280" s="111">
        <v>0.57399999999999995</v>
      </c>
      <c r="H280" s="111">
        <v>0.54300000000000004</v>
      </c>
      <c r="I280" s="111">
        <v>0.53800000000000003</v>
      </c>
      <c r="J280" s="111">
        <v>0.52500000000000002</v>
      </c>
      <c r="K280" s="111">
        <v>0.52400000000000002</v>
      </c>
      <c r="L280" s="111">
        <v>0.51700000000000002</v>
      </c>
      <c r="M280" s="111">
        <v>0.52300000000000002</v>
      </c>
    </row>
    <row r="281" spans="1:13" ht="17.100000000000001" customHeight="1" x14ac:dyDescent="0.25">
      <c r="A281" s="98" t="s">
        <v>50</v>
      </c>
      <c r="B281" s="111">
        <v>1.121</v>
      </c>
      <c r="C281" s="111">
        <v>1.1279999999999999</v>
      </c>
      <c r="D281" s="111">
        <v>1.1080000000000001</v>
      </c>
      <c r="E281" s="111">
        <v>1.1399999999999999</v>
      </c>
      <c r="F281" s="111">
        <v>1.157</v>
      </c>
      <c r="G281" s="111">
        <v>1.1910000000000001</v>
      </c>
      <c r="H281" s="111">
        <v>1.177</v>
      </c>
      <c r="I281" s="111">
        <v>1.17</v>
      </c>
      <c r="J281" s="111">
        <v>1.171</v>
      </c>
      <c r="K281" s="111">
        <v>1.1739999999999999</v>
      </c>
      <c r="L281" s="111">
        <v>1.161</v>
      </c>
      <c r="M281" s="111">
        <v>1.165</v>
      </c>
    </row>
    <row r="282" spans="1:13" ht="17.100000000000001" customHeight="1" x14ac:dyDescent="0.25">
      <c r="A282" s="98" t="s">
        <v>2</v>
      </c>
      <c r="B282" s="111">
        <v>0.74299999999999999</v>
      </c>
      <c r="C282" s="111">
        <v>0.73099999999999998</v>
      </c>
      <c r="D282" s="111">
        <v>0.72099999999999997</v>
      </c>
      <c r="E282" s="111">
        <v>0.74199999999999999</v>
      </c>
      <c r="F282" s="111">
        <v>0.76600000000000001</v>
      </c>
      <c r="G282" s="111">
        <v>0.78600000000000003</v>
      </c>
      <c r="H282" s="111">
        <v>0.77</v>
      </c>
      <c r="I282" s="111">
        <v>0.76</v>
      </c>
      <c r="J282" s="111">
        <v>0.76300000000000001</v>
      </c>
      <c r="K282" s="111">
        <v>0.751</v>
      </c>
      <c r="L282" s="112">
        <v>0.74</v>
      </c>
      <c r="M282" s="112">
        <v>0.73899999999999999</v>
      </c>
    </row>
    <row r="283" spans="1:13" ht="17.100000000000001" customHeight="1" x14ac:dyDescent="0.25">
      <c r="A283" s="98" t="s">
        <v>877</v>
      </c>
      <c r="B283" s="111">
        <v>1.2509999999999999</v>
      </c>
      <c r="C283" s="111">
        <v>1.2509999999999999</v>
      </c>
      <c r="D283" s="111">
        <v>1.26</v>
      </c>
      <c r="E283" s="111">
        <v>1.2909999999999999</v>
      </c>
      <c r="F283" s="111">
        <v>1.304</v>
      </c>
      <c r="G283" s="111">
        <v>1.3160000000000001</v>
      </c>
      <c r="H283" s="111">
        <v>1.2969999999999999</v>
      </c>
      <c r="I283" s="111">
        <v>1.29</v>
      </c>
      <c r="J283" s="111">
        <v>1.284</v>
      </c>
      <c r="K283" s="111">
        <v>1.284</v>
      </c>
      <c r="L283" s="112">
        <v>1.294</v>
      </c>
      <c r="M283" s="112">
        <v>1.3009999999999999</v>
      </c>
    </row>
    <row r="284" spans="1:13" ht="17.100000000000001" customHeight="1" x14ac:dyDescent="0.25">
      <c r="A284" s="103" t="s">
        <v>52</v>
      </c>
      <c r="B284" s="113">
        <v>1.359</v>
      </c>
      <c r="C284" s="113">
        <v>1.3819999999999999</v>
      </c>
      <c r="D284" s="113">
        <v>1.429</v>
      </c>
      <c r="E284" s="113">
        <v>1.48</v>
      </c>
      <c r="F284" s="113">
        <v>1.522</v>
      </c>
      <c r="G284" s="113">
        <v>1.518</v>
      </c>
      <c r="H284" s="113">
        <v>1.4750000000000001</v>
      </c>
      <c r="I284" s="113">
        <v>1.361</v>
      </c>
      <c r="J284" s="113">
        <v>1.3089999999999999</v>
      </c>
      <c r="K284" s="113">
        <v>1.2829999999999999</v>
      </c>
      <c r="L284" s="114">
        <v>1.353</v>
      </c>
      <c r="M284" s="114">
        <v>1.389</v>
      </c>
    </row>
    <row r="285" spans="1:13" ht="17.100000000000001" customHeight="1" x14ac:dyDescent="0.25">
      <c r="A285" s="99" t="s">
        <v>13</v>
      </c>
      <c r="B285" s="115">
        <v>0.71799999999999997</v>
      </c>
      <c r="C285" s="115">
        <v>0.68700000000000006</v>
      </c>
      <c r="D285" s="115">
        <v>0.67600000000000005</v>
      </c>
      <c r="E285" s="115">
        <v>0.69099999999999995</v>
      </c>
      <c r="F285" s="115">
        <v>0.70899999999999996</v>
      </c>
      <c r="G285" s="115">
        <v>0.73099999999999998</v>
      </c>
      <c r="H285" s="115">
        <v>0.71699999999999997</v>
      </c>
      <c r="I285" s="115">
        <v>0.71799999999999997</v>
      </c>
      <c r="J285" s="115">
        <v>0.71599999999999997</v>
      </c>
      <c r="K285" s="115">
        <v>0.70699999999999996</v>
      </c>
      <c r="L285" s="116">
        <v>0.69699999999999995</v>
      </c>
      <c r="M285" s="116">
        <v>0.69899999999999995</v>
      </c>
    </row>
    <row r="286" spans="1:13" ht="17.100000000000001" customHeight="1" x14ac:dyDescent="0.25">
      <c r="A286" s="98"/>
      <c r="B286" s="98"/>
      <c r="C286" s="98"/>
      <c r="D286" s="98"/>
      <c r="E286" s="100"/>
      <c r="F286" s="98"/>
      <c r="G286" s="98"/>
      <c r="H286" s="98"/>
      <c r="I286" s="98"/>
      <c r="J286" s="98"/>
      <c r="K286" s="98"/>
      <c r="L286" s="98"/>
      <c r="M286" s="98"/>
    </row>
    <row r="287" spans="1:13" ht="24" customHeight="1" x14ac:dyDescent="0.25">
      <c r="A287" s="98"/>
      <c r="B287" s="466" t="s">
        <v>601</v>
      </c>
      <c r="C287" s="466"/>
      <c r="D287" s="466"/>
      <c r="E287" s="466"/>
      <c r="F287" s="466"/>
      <c r="G287" s="466"/>
      <c r="H287" s="466"/>
      <c r="I287" s="466"/>
      <c r="J287" s="466"/>
      <c r="K287" s="466"/>
      <c r="L287" s="466"/>
      <c r="M287" s="466"/>
    </row>
    <row r="288" spans="1:13" ht="18" customHeight="1" x14ac:dyDescent="0.25">
      <c r="A288" s="98"/>
      <c r="B288" s="119">
        <v>43831</v>
      </c>
      <c r="C288" s="119">
        <v>43862</v>
      </c>
      <c r="D288" s="119">
        <v>43891</v>
      </c>
      <c r="E288" s="119">
        <v>43922</v>
      </c>
      <c r="F288" s="119">
        <v>43952</v>
      </c>
      <c r="G288" s="119">
        <v>43983</v>
      </c>
      <c r="H288" s="119">
        <v>44013</v>
      </c>
      <c r="I288" s="119">
        <v>44044</v>
      </c>
      <c r="J288" s="119">
        <v>44075</v>
      </c>
      <c r="K288" s="119">
        <v>44105</v>
      </c>
      <c r="L288" s="119">
        <v>44136</v>
      </c>
      <c r="M288" s="119">
        <v>44166</v>
      </c>
    </row>
    <row r="289" spans="1:13" ht="17.100000000000001" customHeight="1" x14ac:dyDescent="0.25">
      <c r="A289" s="98" t="s">
        <v>33</v>
      </c>
      <c r="B289" s="104">
        <v>17162</v>
      </c>
      <c r="C289" s="104">
        <v>27268</v>
      </c>
      <c r="D289" s="104">
        <v>29347</v>
      </c>
      <c r="E289" s="104">
        <v>17032</v>
      </c>
      <c r="F289" s="104">
        <v>17354</v>
      </c>
      <c r="G289" s="104">
        <v>16624</v>
      </c>
      <c r="H289" s="104">
        <v>13267</v>
      </c>
      <c r="I289" s="104">
        <v>15754</v>
      </c>
      <c r="J289" s="104">
        <v>16226</v>
      </c>
      <c r="K289" s="104">
        <v>14724</v>
      </c>
      <c r="L289" s="104">
        <v>18365</v>
      </c>
      <c r="M289" s="104">
        <v>13581.643</v>
      </c>
    </row>
    <row r="290" spans="1:13" ht="17.100000000000001" customHeight="1" x14ac:dyDescent="0.25">
      <c r="A290" s="98" t="s">
        <v>34</v>
      </c>
      <c r="B290" s="104">
        <v>1021</v>
      </c>
      <c r="C290" s="104">
        <v>1690</v>
      </c>
      <c r="D290" s="104">
        <v>1177</v>
      </c>
      <c r="E290" s="104">
        <v>0</v>
      </c>
      <c r="F290" s="104">
        <v>0</v>
      </c>
      <c r="G290" s="104">
        <v>0</v>
      </c>
      <c r="H290" s="104">
        <v>0</v>
      </c>
      <c r="I290" s="104">
        <v>133</v>
      </c>
      <c r="J290" s="104">
        <v>196</v>
      </c>
      <c r="K290" s="104">
        <v>251</v>
      </c>
      <c r="L290" s="104">
        <v>344</v>
      </c>
      <c r="M290" s="104">
        <v>230.899</v>
      </c>
    </row>
    <row r="291" spans="1:13" ht="17.100000000000001" customHeight="1" x14ac:dyDescent="0.35">
      <c r="A291" s="98" t="s">
        <v>19</v>
      </c>
      <c r="B291" s="106">
        <v>716</v>
      </c>
      <c r="C291" s="106">
        <v>1161</v>
      </c>
      <c r="D291" s="106">
        <v>1554</v>
      </c>
      <c r="E291" s="106">
        <v>765</v>
      </c>
      <c r="F291" s="106">
        <v>582</v>
      </c>
      <c r="G291" s="107">
        <v>480</v>
      </c>
      <c r="H291" s="107">
        <v>351</v>
      </c>
      <c r="I291" s="107">
        <v>463</v>
      </c>
      <c r="J291" s="107">
        <v>514</v>
      </c>
      <c r="K291" s="106">
        <v>466</v>
      </c>
      <c r="L291" s="106">
        <v>558</v>
      </c>
      <c r="M291" s="106">
        <v>431.952</v>
      </c>
    </row>
    <row r="292" spans="1:13" ht="17.100000000000001" customHeight="1" x14ac:dyDescent="0.25">
      <c r="A292" s="99" t="s">
        <v>32</v>
      </c>
      <c r="B292" s="108">
        <v>18898</v>
      </c>
      <c r="C292" s="108">
        <v>30119</v>
      </c>
      <c r="D292" s="108">
        <v>32077</v>
      </c>
      <c r="E292" s="108">
        <v>17797</v>
      </c>
      <c r="F292" s="109">
        <v>17936</v>
      </c>
      <c r="G292" s="109">
        <v>17104</v>
      </c>
      <c r="H292" s="109">
        <v>13618</v>
      </c>
      <c r="I292" s="109">
        <v>16351</v>
      </c>
      <c r="J292" s="109">
        <v>16936</v>
      </c>
      <c r="K292" s="117">
        <v>15441</v>
      </c>
      <c r="L292" s="117">
        <v>19267</v>
      </c>
      <c r="M292" s="117">
        <v>14244.494000000001</v>
      </c>
    </row>
    <row r="293" spans="1:13" ht="17.100000000000001" customHeight="1" x14ac:dyDescent="0.25">
      <c r="A293" s="271"/>
      <c r="B293" s="271"/>
      <c r="C293" s="104"/>
      <c r="D293" s="271"/>
      <c r="E293" s="271"/>
      <c r="F293" s="271"/>
      <c r="G293" s="271"/>
      <c r="H293" s="271"/>
      <c r="I293" s="271"/>
      <c r="J293" s="271"/>
      <c r="K293" s="271"/>
      <c r="L293" s="271"/>
      <c r="M293" s="271"/>
    </row>
    <row r="294" spans="1:13" ht="15" customHeight="1" x14ac:dyDescent="0.25"/>
    <row r="295" spans="1:13" ht="15" customHeight="1" x14ac:dyDescent="0.25">
      <c r="A295" s="461" t="s">
        <v>1159</v>
      </c>
      <c r="B295" s="461"/>
      <c r="C295" s="461"/>
      <c r="D295" s="461"/>
      <c r="E295" s="461"/>
      <c r="F295" s="461"/>
      <c r="G295" s="461"/>
      <c r="H295" s="461"/>
      <c r="I295" s="461"/>
      <c r="J295" s="461"/>
      <c r="K295" s="461"/>
      <c r="L295" s="461"/>
      <c r="M295" s="461"/>
    </row>
    <row r="296" spans="1:13" ht="42.75" customHeight="1" x14ac:dyDescent="0.35">
      <c r="A296" s="306">
        <v>2019</v>
      </c>
      <c r="B296" s="118"/>
      <c r="C296" s="118"/>
      <c r="D296" s="118"/>
      <c r="E296" s="118"/>
      <c r="F296" s="118"/>
      <c r="G296" s="118"/>
      <c r="H296" s="118"/>
      <c r="I296" s="118"/>
      <c r="J296" s="118"/>
      <c r="K296" s="118"/>
      <c r="L296" s="118"/>
      <c r="M296" s="118"/>
    </row>
    <row r="297" spans="1:13" ht="24" customHeight="1" x14ac:dyDescent="0.25">
      <c r="A297" s="307" t="s">
        <v>70</v>
      </c>
      <c r="B297" s="308">
        <v>21</v>
      </c>
      <c r="C297" s="308">
        <v>19</v>
      </c>
      <c r="D297" s="308">
        <v>21</v>
      </c>
      <c r="E297" s="308">
        <v>21</v>
      </c>
      <c r="F297" s="308">
        <v>22</v>
      </c>
      <c r="G297" s="308">
        <v>20</v>
      </c>
      <c r="H297" s="308">
        <v>22</v>
      </c>
      <c r="I297" s="308">
        <v>22</v>
      </c>
      <c r="J297" s="308">
        <v>20</v>
      </c>
      <c r="K297" s="308">
        <v>23</v>
      </c>
      <c r="L297" s="308">
        <v>20</v>
      </c>
      <c r="M297" s="308">
        <v>21</v>
      </c>
    </row>
    <row r="298" spans="1:13" ht="24" customHeight="1" x14ac:dyDescent="0.25">
      <c r="A298" s="98"/>
      <c r="B298" s="466" t="s">
        <v>598</v>
      </c>
      <c r="C298" s="466"/>
      <c r="D298" s="466"/>
      <c r="E298" s="466"/>
      <c r="F298" s="466"/>
      <c r="G298" s="466"/>
      <c r="H298" s="466"/>
      <c r="I298" s="466"/>
      <c r="J298" s="466"/>
      <c r="K298" s="466"/>
      <c r="L298" s="466"/>
      <c r="M298" s="466"/>
    </row>
    <row r="299" spans="1:13" ht="18" customHeight="1" x14ac:dyDescent="0.25">
      <c r="A299" s="98"/>
      <c r="B299" s="119">
        <v>43466</v>
      </c>
      <c r="C299" s="119">
        <v>43497</v>
      </c>
      <c r="D299" s="119">
        <v>43525</v>
      </c>
      <c r="E299" s="119">
        <v>43556</v>
      </c>
      <c r="F299" s="119">
        <v>43586</v>
      </c>
      <c r="G299" s="119">
        <v>43617</v>
      </c>
      <c r="H299" s="119">
        <v>43647</v>
      </c>
      <c r="I299" s="119">
        <v>43678</v>
      </c>
      <c r="J299" s="119">
        <v>43709</v>
      </c>
      <c r="K299" s="119">
        <v>43739</v>
      </c>
      <c r="L299" s="119">
        <v>43770</v>
      </c>
      <c r="M299" s="119">
        <v>43800</v>
      </c>
    </row>
    <row r="300" spans="1:13" ht="17.100000000000001" customHeight="1" x14ac:dyDescent="0.25">
      <c r="A300" s="98" t="s">
        <v>0</v>
      </c>
      <c r="B300" s="104">
        <v>9585</v>
      </c>
      <c r="C300" s="104">
        <v>11020</v>
      </c>
      <c r="D300" s="105">
        <v>10403</v>
      </c>
      <c r="E300" s="104">
        <v>8054.2129999999997</v>
      </c>
      <c r="F300" s="104">
        <v>13827</v>
      </c>
      <c r="G300" s="104">
        <v>12851.716</v>
      </c>
      <c r="H300" s="104">
        <v>8828</v>
      </c>
      <c r="I300" s="104">
        <v>13746.053</v>
      </c>
      <c r="J300" s="104">
        <v>9945</v>
      </c>
      <c r="K300" s="104">
        <v>8645</v>
      </c>
      <c r="L300" s="104">
        <v>10258</v>
      </c>
      <c r="M300" s="104">
        <v>7089</v>
      </c>
    </row>
    <row r="301" spans="1:13" ht="17.100000000000001" customHeight="1" x14ac:dyDescent="0.25">
      <c r="A301" s="98" t="s">
        <v>1</v>
      </c>
      <c r="B301" s="104">
        <v>3260</v>
      </c>
      <c r="C301" s="104">
        <v>2679</v>
      </c>
      <c r="D301" s="105">
        <v>3499</v>
      </c>
      <c r="E301" s="104">
        <v>2318.8969999999999</v>
      </c>
      <c r="F301" s="104">
        <v>4233</v>
      </c>
      <c r="G301" s="104">
        <v>3870.2950000000001</v>
      </c>
      <c r="H301" s="104">
        <v>2851</v>
      </c>
      <c r="I301" s="104">
        <v>4963.549</v>
      </c>
      <c r="J301" s="104">
        <v>3985</v>
      </c>
      <c r="K301" s="104">
        <v>3380</v>
      </c>
      <c r="L301" s="104">
        <v>2735</v>
      </c>
      <c r="M301" s="104">
        <v>3603</v>
      </c>
    </row>
    <row r="302" spans="1:13" ht="17.100000000000001" customHeight="1" x14ac:dyDescent="0.25">
      <c r="A302" s="98" t="s">
        <v>50</v>
      </c>
      <c r="B302" s="104">
        <v>2491</v>
      </c>
      <c r="C302" s="104">
        <v>2328</v>
      </c>
      <c r="D302" s="105">
        <v>2175</v>
      </c>
      <c r="E302" s="104">
        <v>2485.9070000000002</v>
      </c>
      <c r="F302" s="104">
        <v>2530</v>
      </c>
      <c r="G302" s="104">
        <v>2477.0810000000001</v>
      </c>
      <c r="H302" s="104">
        <v>2183</v>
      </c>
      <c r="I302" s="104">
        <v>2438.393</v>
      </c>
      <c r="J302" s="104">
        <v>2777</v>
      </c>
      <c r="K302" s="104">
        <v>2289</v>
      </c>
      <c r="L302" s="104">
        <v>2247</v>
      </c>
      <c r="M302" s="104">
        <v>2098</v>
      </c>
    </row>
    <row r="303" spans="1:13" ht="17.100000000000001" customHeight="1" x14ac:dyDescent="0.25">
      <c r="A303" s="98" t="s">
        <v>2</v>
      </c>
      <c r="B303" s="104">
        <v>838</v>
      </c>
      <c r="C303" s="104">
        <v>762</v>
      </c>
      <c r="D303" s="105">
        <v>1042</v>
      </c>
      <c r="E303" s="104">
        <v>746.73400000000004</v>
      </c>
      <c r="F303" s="104">
        <v>822</v>
      </c>
      <c r="G303" s="104">
        <v>1065.489</v>
      </c>
      <c r="H303" s="104">
        <v>689</v>
      </c>
      <c r="I303" s="104">
        <v>821.25199999999995</v>
      </c>
      <c r="J303" s="104">
        <v>1060</v>
      </c>
      <c r="K303" s="104">
        <v>804</v>
      </c>
      <c r="L303" s="104">
        <v>688</v>
      </c>
      <c r="M303" s="104">
        <v>1022</v>
      </c>
    </row>
    <row r="304" spans="1:13" ht="17.100000000000001" customHeight="1" x14ac:dyDescent="0.25">
      <c r="A304" s="98" t="s">
        <v>877</v>
      </c>
      <c r="B304" s="104">
        <v>1095</v>
      </c>
      <c r="C304" s="104">
        <v>1731</v>
      </c>
      <c r="D304" s="105">
        <v>1350</v>
      </c>
      <c r="E304" s="104">
        <v>1603.482</v>
      </c>
      <c r="F304" s="104">
        <v>1895</v>
      </c>
      <c r="G304" s="104">
        <v>2023.3309999999999</v>
      </c>
      <c r="H304" s="104">
        <v>1304</v>
      </c>
      <c r="I304" s="104">
        <v>1481.595</v>
      </c>
      <c r="J304" s="104">
        <v>1160</v>
      </c>
      <c r="K304" s="104">
        <v>1267</v>
      </c>
      <c r="L304" s="104">
        <v>1450</v>
      </c>
      <c r="M304" s="104">
        <v>1125</v>
      </c>
    </row>
    <row r="305" spans="1:15" ht="17.100000000000001" customHeight="1" x14ac:dyDescent="0.35">
      <c r="A305" s="103" t="s">
        <v>52</v>
      </c>
      <c r="B305" s="106">
        <v>564</v>
      </c>
      <c r="C305" s="106">
        <v>525</v>
      </c>
      <c r="D305" s="107">
        <v>592</v>
      </c>
      <c r="E305" s="106">
        <v>528.26199999999994</v>
      </c>
      <c r="F305" s="106">
        <v>582</v>
      </c>
      <c r="G305" s="106">
        <v>800.649</v>
      </c>
      <c r="H305" s="106">
        <v>760</v>
      </c>
      <c r="I305" s="106">
        <v>885.06399999999996</v>
      </c>
      <c r="J305" s="106">
        <v>818</v>
      </c>
      <c r="K305" s="106">
        <v>633</v>
      </c>
      <c r="L305" s="106">
        <v>804</v>
      </c>
      <c r="M305" s="106">
        <v>529</v>
      </c>
    </row>
    <row r="306" spans="1:15" ht="17.100000000000001" customHeight="1" x14ac:dyDescent="0.25">
      <c r="A306" s="99" t="s">
        <v>13</v>
      </c>
      <c r="B306" s="108">
        <v>17832</v>
      </c>
      <c r="C306" s="108">
        <v>19044</v>
      </c>
      <c r="D306" s="109">
        <v>19061</v>
      </c>
      <c r="E306" s="108">
        <v>15737.495000000001</v>
      </c>
      <c r="F306" s="108">
        <v>23888</v>
      </c>
      <c r="G306" s="108">
        <v>23088.561000000002</v>
      </c>
      <c r="H306" s="108">
        <v>16614</v>
      </c>
      <c r="I306" s="108">
        <v>24335.904999999999</v>
      </c>
      <c r="J306" s="108">
        <v>19746</v>
      </c>
      <c r="K306" s="108">
        <v>17018</v>
      </c>
      <c r="L306" s="108">
        <v>18182</v>
      </c>
      <c r="M306" s="108">
        <v>15466</v>
      </c>
    </row>
    <row r="307" spans="1:15" ht="17.100000000000001" customHeight="1" x14ac:dyDescent="0.25">
      <c r="A307" s="99"/>
      <c r="B307" s="98"/>
      <c r="C307" s="98"/>
      <c r="D307" s="98"/>
      <c r="E307" s="98"/>
      <c r="F307" s="98"/>
      <c r="G307" s="98"/>
      <c r="H307" s="98"/>
      <c r="I307" s="98"/>
      <c r="J307" s="98"/>
      <c r="K307" s="98"/>
      <c r="L307" s="98"/>
      <c r="M307" s="98"/>
    </row>
    <row r="308" spans="1:15" ht="24" customHeight="1" x14ac:dyDescent="0.25">
      <c r="A308" s="98"/>
      <c r="B308" s="466" t="s">
        <v>599</v>
      </c>
      <c r="C308" s="466"/>
      <c r="D308" s="466"/>
      <c r="E308" s="466"/>
      <c r="F308" s="466"/>
      <c r="G308" s="466"/>
      <c r="H308" s="466"/>
      <c r="I308" s="466"/>
      <c r="J308" s="466"/>
      <c r="K308" s="466"/>
      <c r="L308" s="466"/>
      <c r="M308" s="466"/>
    </row>
    <row r="309" spans="1:15" ht="28.5" customHeight="1" x14ac:dyDescent="0.25">
      <c r="A309" s="98"/>
      <c r="B309" s="393" t="s">
        <v>1515</v>
      </c>
      <c r="C309" s="393" t="s">
        <v>1516</v>
      </c>
      <c r="D309" s="393" t="s">
        <v>1517</v>
      </c>
      <c r="E309" s="393" t="s">
        <v>1518</v>
      </c>
      <c r="F309" s="393" t="s">
        <v>1519</v>
      </c>
      <c r="G309" s="393" t="s">
        <v>1520</v>
      </c>
      <c r="H309" s="393" t="s">
        <v>1521</v>
      </c>
      <c r="I309" s="393" t="s">
        <v>1522</v>
      </c>
      <c r="J309" s="393" t="s">
        <v>1523</v>
      </c>
      <c r="K309" s="393" t="s">
        <v>1524</v>
      </c>
      <c r="L309" s="393" t="s">
        <v>1525</v>
      </c>
      <c r="M309" s="393" t="s">
        <v>1526</v>
      </c>
    </row>
    <row r="310" spans="1:15" ht="24" customHeight="1" x14ac:dyDescent="0.25">
      <c r="A310" s="98" t="s">
        <v>0</v>
      </c>
      <c r="B310" s="104">
        <v>10575</v>
      </c>
      <c r="C310" s="104">
        <v>10256</v>
      </c>
      <c r="D310" s="105">
        <v>10313</v>
      </c>
      <c r="E310" s="104">
        <v>9786.6270000000004</v>
      </c>
      <c r="F310" s="104">
        <v>10809</v>
      </c>
      <c r="G310" s="104">
        <v>11593.02</v>
      </c>
      <c r="H310" s="104">
        <v>11804</v>
      </c>
      <c r="I310" s="104">
        <v>11775.862999999999</v>
      </c>
      <c r="J310" s="104">
        <v>10868</v>
      </c>
      <c r="K310" s="104">
        <v>10771</v>
      </c>
      <c r="L310" s="260">
        <v>9570</v>
      </c>
      <c r="M310" s="104">
        <v>8638</v>
      </c>
    </row>
    <row r="311" spans="1:15" ht="18" customHeight="1" x14ac:dyDescent="0.25">
      <c r="A311" s="98" t="s">
        <v>1</v>
      </c>
      <c r="B311" s="104">
        <v>4004</v>
      </c>
      <c r="C311" s="104">
        <v>3699</v>
      </c>
      <c r="D311" s="105">
        <v>3161</v>
      </c>
      <c r="E311" s="104">
        <v>2837.1759999999999</v>
      </c>
      <c r="F311" s="104">
        <v>3364</v>
      </c>
      <c r="G311" s="104">
        <v>3479.8429999999998</v>
      </c>
      <c r="H311" s="104">
        <v>3645</v>
      </c>
      <c r="I311" s="104">
        <v>3895.7269999999999</v>
      </c>
      <c r="J311" s="104">
        <v>3931</v>
      </c>
      <c r="K311" s="104">
        <v>4102</v>
      </c>
      <c r="L311" s="260">
        <v>3367</v>
      </c>
      <c r="M311" s="104">
        <v>3252</v>
      </c>
    </row>
    <row r="312" spans="1:15" ht="17.100000000000001" customHeight="1" x14ac:dyDescent="0.25">
      <c r="A312" s="98" t="s">
        <v>50</v>
      </c>
      <c r="B312" s="104">
        <v>2658</v>
      </c>
      <c r="C312" s="104">
        <v>2389</v>
      </c>
      <c r="D312" s="105">
        <v>2331</v>
      </c>
      <c r="E312" s="104">
        <v>2329.5830000000001</v>
      </c>
      <c r="F312" s="104">
        <v>2399</v>
      </c>
      <c r="G312" s="104">
        <v>2498.4110000000001</v>
      </c>
      <c r="H312" s="104">
        <v>2394</v>
      </c>
      <c r="I312" s="104">
        <v>2362.5329999999999</v>
      </c>
      <c r="J312" s="104">
        <v>2456</v>
      </c>
      <c r="K312" s="104">
        <v>2490</v>
      </c>
      <c r="L312" s="260">
        <v>2431</v>
      </c>
      <c r="M312" s="104">
        <v>2213</v>
      </c>
    </row>
    <row r="313" spans="1:15" ht="17.100000000000001" customHeight="1" x14ac:dyDescent="0.25">
      <c r="A313" s="98" t="s">
        <v>2</v>
      </c>
      <c r="B313" s="104">
        <v>921</v>
      </c>
      <c r="C313" s="104">
        <v>877</v>
      </c>
      <c r="D313" s="105">
        <v>885</v>
      </c>
      <c r="E313" s="104">
        <v>853.38099999999997</v>
      </c>
      <c r="F313" s="104">
        <v>870</v>
      </c>
      <c r="G313" s="104">
        <v>874.34199999999998</v>
      </c>
      <c r="H313" s="104">
        <v>852</v>
      </c>
      <c r="I313" s="104">
        <v>852.06899999999996</v>
      </c>
      <c r="J313" s="104">
        <v>850</v>
      </c>
      <c r="K313" s="104">
        <v>889</v>
      </c>
      <c r="L313" s="260">
        <v>849</v>
      </c>
      <c r="M313" s="104">
        <v>839</v>
      </c>
    </row>
    <row r="314" spans="1:15" ht="17.100000000000001" customHeight="1" x14ac:dyDescent="0.25">
      <c r="A314" s="98" t="s">
        <v>877</v>
      </c>
      <c r="B314" s="104">
        <v>1203</v>
      </c>
      <c r="C314" s="104">
        <v>1280</v>
      </c>
      <c r="D314" s="105">
        <v>1381</v>
      </c>
      <c r="E314" s="104">
        <v>1556.04</v>
      </c>
      <c r="F314" s="104">
        <v>1621</v>
      </c>
      <c r="G314" s="104">
        <v>1838.5070000000001</v>
      </c>
      <c r="H314" s="104">
        <v>1732</v>
      </c>
      <c r="I314" s="104">
        <v>1589.741</v>
      </c>
      <c r="J314" s="104">
        <v>1320</v>
      </c>
      <c r="K314" s="104">
        <v>1307</v>
      </c>
      <c r="L314" s="260">
        <v>1291</v>
      </c>
      <c r="M314" s="104">
        <v>1278</v>
      </c>
    </row>
    <row r="315" spans="1:15" ht="17.100000000000001" customHeight="1" x14ac:dyDescent="0.35">
      <c r="A315" s="103" t="s">
        <v>52</v>
      </c>
      <c r="B315" s="106">
        <v>544</v>
      </c>
      <c r="C315" s="106">
        <v>510</v>
      </c>
      <c r="D315" s="107">
        <v>561</v>
      </c>
      <c r="E315" s="106">
        <v>548.96</v>
      </c>
      <c r="F315" s="106">
        <v>567</v>
      </c>
      <c r="G315" s="106">
        <v>633.37900000000002</v>
      </c>
      <c r="H315" s="106">
        <v>711</v>
      </c>
      <c r="I315" s="106">
        <v>815.61</v>
      </c>
      <c r="J315" s="106">
        <v>821</v>
      </c>
      <c r="K315" s="106">
        <v>775</v>
      </c>
      <c r="L315" s="261">
        <v>746</v>
      </c>
      <c r="M315" s="261">
        <v>652</v>
      </c>
    </row>
    <row r="316" spans="1:15" ht="17.100000000000001" customHeight="1" x14ac:dyDescent="0.25">
      <c r="A316" s="99" t="s">
        <v>13</v>
      </c>
      <c r="B316" s="108">
        <v>19905</v>
      </c>
      <c r="C316" s="108">
        <v>19010</v>
      </c>
      <c r="D316" s="109">
        <v>18633</v>
      </c>
      <c r="E316" s="108">
        <v>17911.767</v>
      </c>
      <c r="F316" s="108">
        <v>19630</v>
      </c>
      <c r="G316" s="108">
        <v>20917.502</v>
      </c>
      <c r="H316" s="108">
        <v>21138</v>
      </c>
      <c r="I316" s="108">
        <v>21291.542000000001</v>
      </c>
      <c r="J316" s="108">
        <v>20247</v>
      </c>
      <c r="K316" s="108">
        <v>20334</v>
      </c>
      <c r="L316" s="262">
        <v>18253</v>
      </c>
      <c r="M316" s="108">
        <v>16872</v>
      </c>
    </row>
    <row r="317" spans="1:15" ht="17.100000000000001" customHeight="1" x14ac:dyDescent="0.25">
      <c r="A317" s="98"/>
      <c r="B317" s="110"/>
      <c r="C317" s="110"/>
      <c r="D317" s="110"/>
      <c r="E317" s="110"/>
      <c r="F317" s="110"/>
      <c r="G317" s="110"/>
      <c r="H317" s="110"/>
      <c r="I317" s="110"/>
      <c r="J317" s="110"/>
      <c r="K317" s="110"/>
      <c r="L317" s="110"/>
      <c r="M317" s="110"/>
    </row>
    <row r="318" spans="1:15" ht="17.100000000000001" customHeight="1" x14ac:dyDescent="0.25">
      <c r="A318" s="98"/>
      <c r="B318" s="466" t="s">
        <v>761</v>
      </c>
      <c r="C318" s="466"/>
      <c r="D318" s="466"/>
      <c r="E318" s="466"/>
      <c r="F318" s="466"/>
      <c r="G318" s="466"/>
      <c r="H318" s="466"/>
      <c r="I318" s="466"/>
      <c r="J318" s="466"/>
      <c r="K318" s="466"/>
      <c r="L318" s="466"/>
      <c r="M318" s="466"/>
    </row>
    <row r="319" spans="1:15" ht="28.5" customHeight="1" x14ac:dyDescent="0.25">
      <c r="A319" s="98"/>
      <c r="B319" s="393" t="s">
        <v>1527</v>
      </c>
      <c r="C319" s="393" t="s">
        <v>1528</v>
      </c>
      <c r="D319" s="393" t="s">
        <v>1529</v>
      </c>
      <c r="E319" s="393" t="s">
        <v>1530</v>
      </c>
      <c r="F319" s="393" t="s">
        <v>1531</v>
      </c>
      <c r="G319" s="393" t="s">
        <v>1532</v>
      </c>
      <c r="H319" s="393" t="s">
        <v>1533</v>
      </c>
      <c r="I319" s="393" t="s">
        <v>1534</v>
      </c>
      <c r="J319" s="393" t="s">
        <v>1535</v>
      </c>
      <c r="K319" s="393" t="s">
        <v>1536</v>
      </c>
      <c r="L319" s="393" t="s">
        <v>1537</v>
      </c>
      <c r="M319" s="393" t="s">
        <v>1538</v>
      </c>
    </row>
    <row r="320" spans="1:15" ht="17.100000000000001" customHeight="1" x14ac:dyDescent="0.25">
      <c r="A320" s="98" t="s">
        <v>0</v>
      </c>
      <c r="B320" s="111">
        <v>0.47899999999999998</v>
      </c>
      <c r="C320" s="111">
        <v>0.48599999999999999</v>
      </c>
      <c r="D320" s="111">
        <v>0.48099999999999998</v>
      </c>
      <c r="E320" s="112">
        <v>0.48599999999999999</v>
      </c>
      <c r="F320" s="112">
        <v>0.47299999999999998</v>
      </c>
      <c r="G320" s="112">
        <v>0.47599999999999998</v>
      </c>
      <c r="H320" s="112">
        <v>0.48099999999999998</v>
      </c>
      <c r="I320" s="112">
        <v>0.48799999999999999</v>
      </c>
      <c r="J320" s="112">
        <v>0.5</v>
      </c>
      <c r="K320" s="112">
        <v>0.502</v>
      </c>
      <c r="L320" s="112">
        <v>0.51500000000000001</v>
      </c>
      <c r="M320" s="112">
        <v>0.50700000000000001</v>
      </c>
      <c r="O320" s="36"/>
    </row>
    <row r="321" spans="1:15" ht="17.100000000000001" customHeight="1" x14ac:dyDescent="0.25">
      <c r="A321" s="98" t="s">
        <v>1</v>
      </c>
      <c r="B321" s="111">
        <v>0.73099999999999998</v>
      </c>
      <c r="C321" s="111">
        <v>0.74199999999999999</v>
      </c>
      <c r="D321" s="111">
        <v>0.75700000000000001</v>
      </c>
      <c r="E321" s="112">
        <v>0.753</v>
      </c>
      <c r="F321" s="112">
        <v>0.70299999999999996</v>
      </c>
      <c r="G321" s="112">
        <v>0.67600000000000005</v>
      </c>
      <c r="H321" s="112">
        <v>0.65</v>
      </c>
      <c r="I321" s="112">
        <v>0.627</v>
      </c>
      <c r="J321" s="112">
        <v>0.61199999999999999</v>
      </c>
      <c r="K321" s="112">
        <v>0.61199999999999999</v>
      </c>
      <c r="L321" s="112">
        <v>0.64100000000000001</v>
      </c>
      <c r="M321" s="112">
        <v>0.65400000000000003</v>
      </c>
      <c r="O321" s="36"/>
    </row>
    <row r="322" spans="1:15" ht="17.100000000000001" customHeight="1" x14ac:dyDescent="0.25">
      <c r="A322" s="98" t="s">
        <v>50</v>
      </c>
      <c r="B322" s="111">
        <v>1.1599999999999999</v>
      </c>
      <c r="C322" s="111">
        <v>1.173</v>
      </c>
      <c r="D322" s="111">
        <v>1.159</v>
      </c>
      <c r="E322" s="112">
        <v>1.157</v>
      </c>
      <c r="F322" s="112">
        <v>1.1359999999999999</v>
      </c>
      <c r="G322" s="112">
        <v>1.139</v>
      </c>
      <c r="H322" s="112">
        <v>1.1519999999999999</v>
      </c>
      <c r="I322" s="112">
        <v>1.145</v>
      </c>
      <c r="J322" s="112">
        <v>1.137</v>
      </c>
      <c r="K322" s="112">
        <v>1.127</v>
      </c>
      <c r="L322" s="112">
        <v>1.1279999999999999</v>
      </c>
      <c r="M322" s="112">
        <v>1.133</v>
      </c>
      <c r="O322" s="36"/>
    </row>
    <row r="323" spans="1:15" ht="17.100000000000001" customHeight="1" x14ac:dyDescent="0.25">
      <c r="A323" s="98" t="s">
        <v>2</v>
      </c>
      <c r="B323" s="111">
        <v>0.745</v>
      </c>
      <c r="C323" s="111">
        <v>0.76900000000000002</v>
      </c>
      <c r="D323" s="111">
        <v>0.76300000000000001</v>
      </c>
      <c r="E323" s="112">
        <v>0.76300000000000001</v>
      </c>
      <c r="F323" s="112">
        <v>0.73299999999999998</v>
      </c>
      <c r="G323" s="112">
        <v>0.71299999999999997</v>
      </c>
      <c r="H323" s="112">
        <v>0.72099999999999997</v>
      </c>
      <c r="I323" s="112">
        <v>0.72399999999999998</v>
      </c>
      <c r="J323" s="112">
        <v>0.72</v>
      </c>
      <c r="K323" s="112">
        <v>0.70199999999999996</v>
      </c>
      <c r="L323" s="112">
        <v>0.71799999999999997</v>
      </c>
      <c r="M323" s="112">
        <v>0.73199999999999998</v>
      </c>
      <c r="O323" s="36"/>
    </row>
    <row r="324" spans="1:15" ht="17.100000000000001" customHeight="1" x14ac:dyDescent="0.25">
      <c r="A324" s="98" t="s">
        <v>877</v>
      </c>
      <c r="B324" s="111">
        <v>1.2769999999999999</v>
      </c>
      <c r="C324" s="111">
        <v>1.264</v>
      </c>
      <c r="D324" s="111">
        <v>1.246</v>
      </c>
      <c r="E324" s="112">
        <v>1.2529999999999999</v>
      </c>
      <c r="F324" s="112">
        <v>1.2190000000000001</v>
      </c>
      <c r="G324" s="112">
        <v>1.222</v>
      </c>
      <c r="H324" s="112">
        <v>1.202</v>
      </c>
      <c r="I324" s="112">
        <v>1.232</v>
      </c>
      <c r="J324" s="112">
        <v>1.234</v>
      </c>
      <c r="K324" s="112">
        <v>1.23</v>
      </c>
      <c r="L324" s="112">
        <v>1.2410000000000001</v>
      </c>
      <c r="M324" s="112">
        <v>1.242</v>
      </c>
      <c r="O324" s="36"/>
    </row>
    <row r="325" spans="1:15" ht="17.100000000000001" customHeight="1" x14ac:dyDescent="0.25">
      <c r="A325" s="103" t="s">
        <v>52</v>
      </c>
      <c r="B325" s="113">
        <v>1.4650000000000001</v>
      </c>
      <c r="C325" s="113">
        <v>1.484</v>
      </c>
      <c r="D325" s="113">
        <v>1.488</v>
      </c>
      <c r="E325" s="114">
        <v>1.4870000000000001</v>
      </c>
      <c r="F325" s="114">
        <v>1.462</v>
      </c>
      <c r="G325" s="114">
        <v>1.4550000000000001</v>
      </c>
      <c r="H325" s="114">
        <v>1.4590000000000001</v>
      </c>
      <c r="I325" s="114">
        <v>1.4450000000000001</v>
      </c>
      <c r="J325" s="114">
        <v>1.4139999999999999</v>
      </c>
      <c r="K325" s="114">
        <v>1.3660000000000001</v>
      </c>
      <c r="L325" s="114">
        <v>1.347</v>
      </c>
      <c r="M325" s="114">
        <v>1.3440000000000001</v>
      </c>
      <c r="O325" s="36"/>
    </row>
    <row r="326" spans="1:15" ht="17.100000000000001" customHeight="1" x14ac:dyDescent="0.25">
      <c r="A326" s="99" t="s">
        <v>13</v>
      </c>
      <c r="B326" s="115">
        <v>0.70799999999999996</v>
      </c>
      <c r="C326" s="115">
        <v>0.71399999999999997</v>
      </c>
      <c r="D326" s="115">
        <v>0.71299999999999997</v>
      </c>
      <c r="E326" s="116">
        <v>0.72599999999999998</v>
      </c>
      <c r="F326" s="116">
        <v>0.69499999999999995</v>
      </c>
      <c r="G326" s="116">
        <v>0.69299999999999995</v>
      </c>
      <c r="H326" s="116">
        <v>0.68799999999999994</v>
      </c>
      <c r="I326" s="116">
        <v>0.68799999999999994</v>
      </c>
      <c r="J326" s="116">
        <v>0.69299999999999995</v>
      </c>
      <c r="K326" s="116">
        <v>0.68899999999999995</v>
      </c>
      <c r="L326" s="116">
        <v>0.71499999999999997</v>
      </c>
      <c r="M326" s="116">
        <v>0.71699999999999997</v>
      </c>
      <c r="O326" s="36"/>
    </row>
    <row r="327" spans="1:15" ht="17.100000000000001" customHeight="1" x14ac:dyDescent="0.25">
      <c r="A327" s="98"/>
      <c r="B327" s="98"/>
      <c r="C327" s="98"/>
      <c r="D327" s="98"/>
      <c r="E327" s="100"/>
      <c r="F327" s="98"/>
      <c r="G327" s="98"/>
      <c r="H327" s="98"/>
      <c r="I327" s="98"/>
      <c r="J327" s="98"/>
      <c r="K327" s="98"/>
      <c r="L327" s="98"/>
      <c r="M327" s="98"/>
    </row>
    <row r="328" spans="1:15" ht="24" customHeight="1" x14ac:dyDescent="0.25">
      <c r="A328" s="98"/>
      <c r="B328" s="466" t="s">
        <v>601</v>
      </c>
      <c r="C328" s="466"/>
      <c r="D328" s="466"/>
      <c r="E328" s="466"/>
      <c r="F328" s="466"/>
      <c r="G328" s="466"/>
      <c r="H328" s="466"/>
      <c r="I328" s="466"/>
      <c r="J328" s="466"/>
      <c r="K328" s="466"/>
      <c r="L328" s="466"/>
      <c r="M328" s="466"/>
    </row>
    <row r="329" spans="1:15" ht="18" customHeight="1" x14ac:dyDescent="0.25">
      <c r="A329" s="98"/>
      <c r="B329" s="119">
        <v>43466</v>
      </c>
      <c r="C329" s="119">
        <v>43497</v>
      </c>
      <c r="D329" s="119">
        <v>43525</v>
      </c>
      <c r="E329" s="119">
        <v>43556</v>
      </c>
      <c r="F329" s="119">
        <v>43586</v>
      </c>
      <c r="G329" s="119">
        <v>43617</v>
      </c>
      <c r="H329" s="119">
        <v>43647</v>
      </c>
      <c r="I329" s="119">
        <v>43678</v>
      </c>
      <c r="J329" s="119">
        <v>43709</v>
      </c>
      <c r="K329" s="119">
        <v>43739</v>
      </c>
      <c r="L329" s="119">
        <v>43770</v>
      </c>
      <c r="M329" s="119">
        <v>43800</v>
      </c>
    </row>
    <row r="330" spans="1:15" ht="17.100000000000001" customHeight="1" x14ac:dyDescent="0.25">
      <c r="A330" s="98" t="s">
        <v>33</v>
      </c>
      <c r="B330" s="104">
        <v>15735</v>
      </c>
      <c r="C330" s="104">
        <v>17059</v>
      </c>
      <c r="D330" s="105">
        <v>16979</v>
      </c>
      <c r="E330" s="104">
        <v>14021.486999999999</v>
      </c>
      <c r="F330" s="104">
        <v>21473</v>
      </c>
      <c r="G330" s="105">
        <v>19947.749</v>
      </c>
      <c r="H330" s="104">
        <v>14895</v>
      </c>
      <c r="I330" s="104">
        <v>22135</v>
      </c>
      <c r="J330" s="104">
        <v>17770</v>
      </c>
      <c r="K330" s="104">
        <v>15355</v>
      </c>
      <c r="L330" s="104">
        <v>16559</v>
      </c>
      <c r="M330" s="104">
        <v>14211</v>
      </c>
    </row>
    <row r="331" spans="1:15" ht="17.100000000000001" customHeight="1" x14ac:dyDescent="0.25">
      <c r="A331" s="98" t="s">
        <v>34</v>
      </c>
      <c r="B331" s="104">
        <v>1322</v>
      </c>
      <c r="C331" s="104">
        <v>1192</v>
      </c>
      <c r="D331" s="105">
        <v>1329</v>
      </c>
      <c r="E331" s="104">
        <v>1104.134</v>
      </c>
      <c r="F331" s="104">
        <v>1558</v>
      </c>
      <c r="G331" s="105">
        <v>1854.924</v>
      </c>
      <c r="H331" s="104">
        <v>1085</v>
      </c>
      <c r="I331" s="104">
        <v>1275</v>
      </c>
      <c r="J331" s="104">
        <v>1171</v>
      </c>
      <c r="K331" s="104">
        <v>1003</v>
      </c>
      <c r="L331" s="104">
        <v>892</v>
      </c>
      <c r="M331" s="104">
        <v>692</v>
      </c>
    </row>
    <row r="332" spans="1:15" ht="17.100000000000001" customHeight="1" x14ac:dyDescent="0.35">
      <c r="A332" s="98" t="s">
        <v>19</v>
      </c>
      <c r="B332" s="106">
        <v>775</v>
      </c>
      <c r="C332" s="106">
        <v>794</v>
      </c>
      <c r="D332" s="107">
        <v>753</v>
      </c>
      <c r="E332" s="106">
        <v>611.87400000000002</v>
      </c>
      <c r="F332" s="106">
        <v>857</v>
      </c>
      <c r="G332" s="107">
        <v>1285.8879999999999</v>
      </c>
      <c r="H332" s="106">
        <v>633</v>
      </c>
      <c r="I332" s="106">
        <v>926</v>
      </c>
      <c r="J332" s="106">
        <v>806</v>
      </c>
      <c r="K332" s="106">
        <v>659</v>
      </c>
      <c r="L332" s="106">
        <v>730</v>
      </c>
      <c r="M332" s="106">
        <v>563</v>
      </c>
    </row>
    <row r="333" spans="1:15" ht="17.100000000000001" customHeight="1" x14ac:dyDescent="0.25">
      <c r="A333" s="99" t="s">
        <v>32</v>
      </c>
      <c r="B333" s="108">
        <v>17832</v>
      </c>
      <c r="C333" s="108">
        <v>19044</v>
      </c>
      <c r="D333" s="109">
        <v>19061</v>
      </c>
      <c r="E333" s="108">
        <v>15737.495000000001</v>
      </c>
      <c r="F333" s="109">
        <v>23888</v>
      </c>
      <c r="G333" s="109">
        <v>23088.561000000002</v>
      </c>
      <c r="H333" s="109">
        <v>16614</v>
      </c>
      <c r="I333" s="109">
        <f>SUM(I330:I332)</f>
        <v>24336</v>
      </c>
      <c r="J333" s="109">
        <v>19746</v>
      </c>
      <c r="K333" s="117">
        <v>17018</v>
      </c>
      <c r="L333" s="109">
        <v>18182</v>
      </c>
      <c r="M333" s="109">
        <v>15466</v>
      </c>
    </row>
    <row r="334" spans="1:15" ht="17.100000000000001" customHeight="1" x14ac:dyDescent="0.25">
      <c r="A334" s="83"/>
      <c r="B334" s="311"/>
      <c r="C334" s="311"/>
      <c r="D334" s="311"/>
      <c r="E334" s="311"/>
      <c r="F334" s="311"/>
      <c r="G334" s="311"/>
      <c r="H334" s="311"/>
      <c r="I334" s="311"/>
      <c r="J334" s="311"/>
      <c r="K334" s="311"/>
      <c r="L334" s="311"/>
      <c r="M334" s="311"/>
    </row>
    <row r="335" spans="1:15" ht="15" customHeight="1" x14ac:dyDescent="0.25"/>
    <row r="336" spans="1:15" ht="15" customHeight="1" x14ac:dyDescent="0.25">
      <c r="A336" s="461" t="s">
        <v>1159</v>
      </c>
      <c r="B336" s="461"/>
      <c r="C336" s="461"/>
      <c r="D336" s="461"/>
      <c r="E336" s="461"/>
      <c r="F336" s="461"/>
      <c r="G336" s="461"/>
      <c r="H336" s="461"/>
      <c r="I336" s="461"/>
      <c r="J336" s="461"/>
      <c r="K336" s="461"/>
      <c r="L336" s="461"/>
      <c r="M336" s="461"/>
    </row>
    <row r="337" spans="1:13" ht="42.75" customHeight="1" x14ac:dyDescent="0.35">
      <c r="A337" s="306">
        <v>2018</v>
      </c>
      <c r="B337" s="303"/>
      <c r="C337" s="303"/>
      <c r="D337" s="303"/>
      <c r="E337" s="303"/>
      <c r="F337" s="303"/>
      <c r="G337" s="303"/>
      <c r="H337" s="303"/>
      <c r="I337" s="303"/>
      <c r="J337" s="303"/>
      <c r="K337" s="303"/>
      <c r="L337" s="303"/>
      <c r="M337" s="303"/>
    </row>
    <row r="338" spans="1:13" ht="24" customHeight="1" x14ac:dyDescent="0.25">
      <c r="A338" s="307" t="s">
        <v>70</v>
      </c>
      <c r="B338" s="308">
        <v>21</v>
      </c>
      <c r="C338" s="308">
        <v>19</v>
      </c>
      <c r="D338" s="308">
        <v>21</v>
      </c>
      <c r="E338" s="308">
        <v>21</v>
      </c>
      <c r="F338" s="308">
        <v>22</v>
      </c>
      <c r="G338" s="308">
        <v>21</v>
      </c>
      <c r="H338" s="308">
        <v>21</v>
      </c>
      <c r="I338" s="308">
        <v>23</v>
      </c>
      <c r="J338" s="308">
        <v>19</v>
      </c>
      <c r="K338" s="308">
        <v>23</v>
      </c>
      <c r="L338" s="308">
        <v>21</v>
      </c>
      <c r="M338" s="308">
        <v>20</v>
      </c>
    </row>
    <row r="339" spans="1:13" ht="24" customHeight="1" x14ac:dyDescent="0.25">
      <c r="A339" s="98"/>
      <c r="B339" s="466" t="s">
        <v>598</v>
      </c>
      <c r="C339" s="466"/>
      <c r="D339" s="466"/>
      <c r="E339" s="466"/>
      <c r="F339" s="466"/>
      <c r="G339" s="466"/>
      <c r="H339" s="466"/>
      <c r="I339" s="466"/>
      <c r="J339" s="466"/>
      <c r="K339" s="466"/>
      <c r="L339" s="466"/>
      <c r="M339" s="466"/>
    </row>
    <row r="340" spans="1:13" ht="18" customHeight="1" x14ac:dyDescent="0.25">
      <c r="A340" s="98"/>
      <c r="B340" s="119">
        <v>43101</v>
      </c>
      <c r="C340" s="119">
        <v>43132</v>
      </c>
      <c r="D340" s="119">
        <v>43160</v>
      </c>
      <c r="E340" s="119">
        <v>43191</v>
      </c>
      <c r="F340" s="119">
        <v>43221</v>
      </c>
      <c r="G340" s="119">
        <v>43252</v>
      </c>
      <c r="H340" s="119">
        <v>43282</v>
      </c>
      <c r="I340" s="119">
        <v>43313</v>
      </c>
      <c r="J340" s="119">
        <v>43344</v>
      </c>
      <c r="K340" s="119">
        <v>43374</v>
      </c>
      <c r="L340" s="119">
        <v>43405</v>
      </c>
      <c r="M340" s="119">
        <v>43435</v>
      </c>
    </row>
    <row r="341" spans="1:13" ht="17.100000000000001" customHeight="1" x14ac:dyDescent="0.25">
      <c r="A341" s="98" t="s">
        <v>0</v>
      </c>
      <c r="B341" s="104">
        <v>9684</v>
      </c>
      <c r="C341" s="104">
        <v>15816</v>
      </c>
      <c r="D341" s="105">
        <v>10713</v>
      </c>
      <c r="E341" s="104">
        <v>7665</v>
      </c>
      <c r="F341" s="104">
        <v>11604</v>
      </c>
      <c r="G341" s="104">
        <v>8216</v>
      </c>
      <c r="H341" s="104">
        <v>6151</v>
      </c>
      <c r="I341" s="104">
        <v>8641</v>
      </c>
      <c r="J341" s="104">
        <v>8597</v>
      </c>
      <c r="K341" s="104">
        <v>10628</v>
      </c>
      <c r="L341" s="104">
        <v>11889</v>
      </c>
      <c r="M341" s="104">
        <v>10235.209000000001</v>
      </c>
    </row>
    <row r="342" spans="1:13" ht="17.100000000000001" customHeight="1" x14ac:dyDescent="0.25">
      <c r="A342" s="98" t="s">
        <v>1</v>
      </c>
      <c r="B342" s="104">
        <v>3048</v>
      </c>
      <c r="C342" s="104">
        <v>4905</v>
      </c>
      <c r="D342" s="105">
        <v>4410</v>
      </c>
      <c r="E342" s="104">
        <v>3432</v>
      </c>
      <c r="F342" s="104">
        <v>2622</v>
      </c>
      <c r="G342" s="104">
        <v>3226</v>
      </c>
      <c r="H342" s="104">
        <v>2361</v>
      </c>
      <c r="I342" s="104">
        <v>2373</v>
      </c>
      <c r="J342" s="104">
        <v>3375</v>
      </c>
      <c r="K342" s="104">
        <v>4733</v>
      </c>
      <c r="L342" s="104">
        <v>3679</v>
      </c>
      <c r="M342" s="104">
        <v>5127.866</v>
      </c>
    </row>
    <row r="343" spans="1:13" ht="17.100000000000001" customHeight="1" x14ac:dyDescent="0.25">
      <c r="A343" s="98" t="s">
        <v>50</v>
      </c>
      <c r="B343" s="104">
        <v>3108</v>
      </c>
      <c r="C343" s="104">
        <v>2808</v>
      </c>
      <c r="D343" s="105">
        <v>2352</v>
      </c>
      <c r="E343" s="104">
        <v>2611</v>
      </c>
      <c r="F343" s="104">
        <v>2701</v>
      </c>
      <c r="G343" s="104">
        <v>2576</v>
      </c>
      <c r="H343" s="104">
        <v>2188</v>
      </c>
      <c r="I343" s="104">
        <v>1949</v>
      </c>
      <c r="J343" s="104">
        <v>2514</v>
      </c>
      <c r="K343" s="104">
        <v>2524</v>
      </c>
      <c r="L343" s="104">
        <v>3128</v>
      </c>
      <c r="M343" s="104">
        <v>2340.712</v>
      </c>
    </row>
    <row r="344" spans="1:13" ht="17.100000000000001" customHeight="1" x14ac:dyDescent="0.25">
      <c r="A344" s="98" t="s">
        <v>2</v>
      </c>
      <c r="B344" s="104">
        <v>1093</v>
      </c>
      <c r="C344" s="104">
        <v>1087</v>
      </c>
      <c r="D344" s="105">
        <v>1120</v>
      </c>
      <c r="E344" s="104">
        <v>832</v>
      </c>
      <c r="F344" s="104">
        <v>1102</v>
      </c>
      <c r="G344" s="104">
        <v>1167</v>
      </c>
      <c r="H344" s="104">
        <v>840</v>
      </c>
      <c r="I344" s="104">
        <v>883</v>
      </c>
      <c r="J344" s="104">
        <v>1132</v>
      </c>
      <c r="K344" s="104">
        <v>903</v>
      </c>
      <c r="L344" s="104">
        <v>904</v>
      </c>
      <c r="M344" s="104">
        <v>1026.098</v>
      </c>
    </row>
    <row r="345" spans="1:13" ht="17.100000000000001" customHeight="1" x14ac:dyDescent="0.25">
      <c r="A345" s="98" t="s">
        <v>877</v>
      </c>
      <c r="B345" s="104">
        <v>1283</v>
      </c>
      <c r="C345" s="104">
        <v>1988</v>
      </c>
      <c r="D345" s="105">
        <v>1546</v>
      </c>
      <c r="E345" s="104">
        <v>1779</v>
      </c>
      <c r="F345" s="104">
        <v>1442</v>
      </c>
      <c r="G345" s="104">
        <v>1994</v>
      </c>
      <c r="H345" s="104">
        <v>1348</v>
      </c>
      <c r="I345" s="104">
        <v>1426</v>
      </c>
      <c r="J345" s="104">
        <v>1255</v>
      </c>
      <c r="K345" s="104">
        <v>1229</v>
      </c>
      <c r="L345" s="104">
        <v>1460</v>
      </c>
      <c r="M345" s="104">
        <v>1045.577</v>
      </c>
    </row>
    <row r="346" spans="1:13" ht="17.100000000000001" customHeight="1" x14ac:dyDescent="0.35">
      <c r="A346" s="103" t="s">
        <v>52</v>
      </c>
      <c r="B346" s="106">
        <v>763</v>
      </c>
      <c r="C346" s="106">
        <v>690</v>
      </c>
      <c r="D346" s="107">
        <v>683</v>
      </c>
      <c r="E346" s="106">
        <v>682</v>
      </c>
      <c r="F346" s="106">
        <v>674</v>
      </c>
      <c r="G346" s="106">
        <v>666</v>
      </c>
      <c r="H346" s="106">
        <v>642</v>
      </c>
      <c r="I346" s="106">
        <v>626</v>
      </c>
      <c r="J346" s="106">
        <v>598</v>
      </c>
      <c r="K346" s="106">
        <v>571</v>
      </c>
      <c r="L346" s="106">
        <v>624</v>
      </c>
      <c r="M346" s="106">
        <v>438.988</v>
      </c>
    </row>
    <row r="347" spans="1:13" ht="17.100000000000001" customHeight="1" x14ac:dyDescent="0.25">
      <c r="A347" s="99" t="s">
        <v>13</v>
      </c>
      <c r="B347" s="108">
        <v>18979</v>
      </c>
      <c r="C347" s="108">
        <v>27294</v>
      </c>
      <c r="D347" s="109">
        <v>20824</v>
      </c>
      <c r="E347" s="108">
        <v>17001</v>
      </c>
      <c r="F347" s="108">
        <v>20146</v>
      </c>
      <c r="G347" s="108">
        <v>17845</v>
      </c>
      <c r="H347" s="108">
        <v>13530</v>
      </c>
      <c r="I347" s="108">
        <v>15899</v>
      </c>
      <c r="J347" s="108">
        <v>17472</v>
      </c>
      <c r="K347" s="108">
        <v>20589</v>
      </c>
      <c r="L347" s="108">
        <v>21684</v>
      </c>
      <c r="M347" s="108">
        <v>20214.45</v>
      </c>
    </row>
    <row r="348" spans="1:13" ht="17.100000000000001" customHeight="1" x14ac:dyDescent="0.25">
      <c r="A348" s="99"/>
      <c r="B348" s="98"/>
      <c r="C348" s="98"/>
      <c r="D348" s="98"/>
      <c r="E348" s="98"/>
      <c r="F348" s="98"/>
      <c r="G348" s="98"/>
      <c r="H348" s="98"/>
      <c r="I348" s="98"/>
      <c r="J348" s="98"/>
      <c r="K348" s="98"/>
      <c r="L348" s="98"/>
      <c r="M348" s="98"/>
    </row>
    <row r="349" spans="1:13" ht="24" customHeight="1" x14ac:dyDescent="0.25">
      <c r="A349" s="98"/>
      <c r="B349" s="466" t="s">
        <v>599</v>
      </c>
      <c r="C349" s="466"/>
      <c r="D349" s="466"/>
      <c r="E349" s="466"/>
      <c r="F349" s="466"/>
      <c r="G349" s="466"/>
      <c r="H349" s="466"/>
      <c r="I349" s="466"/>
      <c r="J349" s="466"/>
      <c r="K349" s="466"/>
      <c r="L349" s="466"/>
      <c r="M349" s="466"/>
    </row>
    <row r="350" spans="1:13" ht="28.5" customHeight="1" x14ac:dyDescent="0.25">
      <c r="A350" s="98"/>
      <c r="B350" s="393" t="s">
        <v>1539</v>
      </c>
      <c r="C350" s="393" t="s">
        <v>1540</v>
      </c>
      <c r="D350" s="393" t="s">
        <v>1541</v>
      </c>
      <c r="E350" s="393" t="s">
        <v>1542</v>
      </c>
      <c r="F350" s="393" t="s">
        <v>1543</v>
      </c>
      <c r="G350" s="393" t="s">
        <v>1544</v>
      </c>
      <c r="H350" s="393" t="s">
        <v>1545</v>
      </c>
      <c r="I350" s="393" t="s">
        <v>1546</v>
      </c>
      <c r="J350" s="393" t="s">
        <v>1547</v>
      </c>
      <c r="K350" s="393" t="s">
        <v>1548</v>
      </c>
      <c r="L350" s="393" t="s">
        <v>1549</v>
      </c>
      <c r="M350" s="393" t="s">
        <v>1550</v>
      </c>
    </row>
    <row r="351" spans="1:13" ht="17.100000000000001" customHeight="1" x14ac:dyDescent="0.25">
      <c r="A351" s="98" t="s">
        <v>0</v>
      </c>
      <c r="B351" s="104">
        <v>8673</v>
      </c>
      <c r="C351" s="104">
        <v>10699</v>
      </c>
      <c r="D351" s="105">
        <v>11948</v>
      </c>
      <c r="E351" s="104">
        <v>11253</v>
      </c>
      <c r="F351" s="104">
        <v>10019</v>
      </c>
      <c r="G351" s="104">
        <v>9200</v>
      </c>
      <c r="H351" s="104">
        <v>8703</v>
      </c>
      <c r="I351" s="104">
        <v>7700</v>
      </c>
      <c r="J351" s="104">
        <v>7798</v>
      </c>
      <c r="K351" s="104">
        <v>9332</v>
      </c>
      <c r="L351" s="104">
        <v>10436</v>
      </c>
      <c r="M351" s="104">
        <v>10919.106</v>
      </c>
    </row>
    <row r="352" spans="1:13" ht="17.100000000000001" customHeight="1" x14ac:dyDescent="0.25">
      <c r="A352" s="98" t="s">
        <v>1</v>
      </c>
      <c r="B352" s="104">
        <v>2911</v>
      </c>
      <c r="C352" s="104">
        <v>3608</v>
      </c>
      <c r="D352" s="105">
        <v>4096</v>
      </c>
      <c r="E352" s="104">
        <v>4228</v>
      </c>
      <c r="F352" s="104">
        <v>3475</v>
      </c>
      <c r="G352" s="104">
        <v>3086</v>
      </c>
      <c r="H352" s="104">
        <v>2735</v>
      </c>
      <c r="I352" s="104">
        <v>2645</v>
      </c>
      <c r="J352" s="104">
        <v>2671</v>
      </c>
      <c r="K352" s="104">
        <v>3501</v>
      </c>
      <c r="L352" s="104">
        <v>3973</v>
      </c>
      <c r="M352" s="104">
        <v>4510.78</v>
      </c>
    </row>
    <row r="353" spans="1:13" ht="17.100000000000001" customHeight="1" x14ac:dyDescent="0.25">
      <c r="A353" s="98" t="s">
        <v>50</v>
      </c>
      <c r="B353" s="104">
        <v>2732</v>
      </c>
      <c r="C353" s="104">
        <v>2771</v>
      </c>
      <c r="D353" s="105">
        <v>2754</v>
      </c>
      <c r="E353" s="104">
        <v>2583</v>
      </c>
      <c r="F353" s="104">
        <v>2557</v>
      </c>
      <c r="G353" s="104">
        <v>2630</v>
      </c>
      <c r="H353" s="104">
        <v>2492</v>
      </c>
      <c r="I353" s="104">
        <v>2229</v>
      </c>
      <c r="J353" s="104">
        <v>2199</v>
      </c>
      <c r="K353" s="104">
        <v>2318</v>
      </c>
      <c r="L353" s="104">
        <v>2723</v>
      </c>
      <c r="M353" s="104">
        <v>2664.9229999999998</v>
      </c>
    </row>
    <row r="354" spans="1:13" ht="17.100000000000001" customHeight="1" x14ac:dyDescent="0.25">
      <c r="A354" s="98" t="s">
        <v>2</v>
      </c>
      <c r="B354" s="104">
        <v>1011</v>
      </c>
      <c r="C354" s="104">
        <v>1069</v>
      </c>
      <c r="D354" s="105">
        <v>1100</v>
      </c>
      <c r="E354" s="104">
        <v>1010</v>
      </c>
      <c r="F354" s="104">
        <v>1019</v>
      </c>
      <c r="G354" s="104">
        <v>1035</v>
      </c>
      <c r="H354" s="104">
        <v>1037</v>
      </c>
      <c r="I354" s="104">
        <v>961</v>
      </c>
      <c r="J354" s="104">
        <v>944</v>
      </c>
      <c r="K354" s="104">
        <v>963</v>
      </c>
      <c r="L354" s="104">
        <v>972</v>
      </c>
      <c r="M354" s="104">
        <v>941.71100000000001</v>
      </c>
    </row>
    <row r="355" spans="1:13" ht="17.100000000000001" customHeight="1" x14ac:dyDescent="0.25">
      <c r="A355" s="98" t="s">
        <v>877</v>
      </c>
      <c r="B355" s="104">
        <v>1315</v>
      </c>
      <c r="C355" s="104">
        <v>1446</v>
      </c>
      <c r="D355" s="105">
        <v>1593</v>
      </c>
      <c r="E355" s="104">
        <v>1764</v>
      </c>
      <c r="F355" s="104">
        <v>1587</v>
      </c>
      <c r="G355" s="104">
        <v>1734</v>
      </c>
      <c r="H355" s="104">
        <v>1592</v>
      </c>
      <c r="I355" s="104">
        <v>1584</v>
      </c>
      <c r="J355" s="104">
        <v>1348</v>
      </c>
      <c r="K355" s="104">
        <v>1306</v>
      </c>
      <c r="L355" s="104">
        <v>1314</v>
      </c>
      <c r="M355" s="104">
        <v>1247.5709999999999</v>
      </c>
    </row>
    <row r="356" spans="1:13" ht="17.100000000000001" customHeight="1" x14ac:dyDescent="0.35">
      <c r="A356" s="103" t="s">
        <v>52</v>
      </c>
      <c r="B356" s="106">
        <v>684</v>
      </c>
      <c r="C356" s="106">
        <v>662</v>
      </c>
      <c r="D356" s="107">
        <v>713</v>
      </c>
      <c r="E356" s="106">
        <v>685</v>
      </c>
      <c r="F356" s="106">
        <v>680</v>
      </c>
      <c r="G356" s="106">
        <v>674</v>
      </c>
      <c r="H356" s="106">
        <v>661</v>
      </c>
      <c r="I356" s="106">
        <v>644</v>
      </c>
      <c r="J356" s="106">
        <v>623</v>
      </c>
      <c r="K356" s="106">
        <v>598</v>
      </c>
      <c r="L356" s="106">
        <v>597</v>
      </c>
      <c r="M356" s="106">
        <v>547.07799999999997</v>
      </c>
    </row>
    <row r="357" spans="1:13" ht="17.100000000000001" customHeight="1" x14ac:dyDescent="0.25">
      <c r="A357" s="99" t="s">
        <v>13</v>
      </c>
      <c r="B357" s="108">
        <v>17326</v>
      </c>
      <c r="C357" s="108">
        <v>20254</v>
      </c>
      <c r="D357" s="109">
        <v>22204</v>
      </c>
      <c r="E357" s="108">
        <v>21523</v>
      </c>
      <c r="F357" s="108">
        <v>19337</v>
      </c>
      <c r="G357" s="108">
        <v>18359</v>
      </c>
      <c r="H357" s="108">
        <v>17220</v>
      </c>
      <c r="I357" s="108">
        <v>15762</v>
      </c>
      <c r="J357" s="108">
        <v>15584</v>
      </c>
      <c r="K357" s="108">
        <v>18018</v>
      </c>
      <c r="L357" s="108">
        <v>20014</v>
      </c>
      <c r="M357" s="108">
        <v>20831.169000000002</v>
      </c>
    </row>
    <row r="358" spans="1:13" ht="17.100000000000001" customHeight="1" x14ac:dyDescent="0.25">
      <c r="A358" s="98"/>
      <c r="B358" s="98"/>
      <c r="C358" s="98"/>
      <c r="D358" s="98"/>
      <c r="E358" s="98"/>
      <c r="F358" s="98"/>
      <c r="G358" s="98"/>
      <c r="H358" s="98"/>
      <c r="I358" s="98"/>
      <c r="J358" s="98"/>
      <c r="K358" s="98"/>
      <c r="L358" s="98"/>
      <c r="M358" s="98"/>
    </row>
    <row r="359" spans="1:13" ht="24" customHeight="1" x14ac:dyDescent="0.25">
      <c r="A359" s="98"/>
      <c r="B359" s="466" t="s">
        <v>761</v>
      </c>
      <c r="C359" s="466"/>
      <c r="D359" s="466"/>
      <c r="E359" s="466"/>
      <c r="F359" s="466"/>
      <c r="G359" s="466"/>
      <c r="H359" s="466"/>
      <c r="I359" s="466"/>
      <c r="J359" s="466"/>
      <c r="K359" s="466"/>
      <c r="L359" s="466"/>
      <c r="M359" s="466"/>
    </row>
    <row r="360" spans="1:13" ht="28.5" customHeight="1" x14ac:dyDescent="0.25">
      <c r="A360" s="98"/>
      <c r="B360" s="393" t="s">
        <v>1551</v>
      </c>
      <c r="C360" s="393" t="s">
        <v>1552</v>
      </c>
      <c r="D360" s="393" t="s">
        <v>1553</v>
      </c>
      <c r="E360" s="393" t="s">
        <v>1554</v>
      </c>
      <c r="F360" s="393" t="s">
        <v>1555</v>
      </c>
      <c r="G360" s="393" t="s">
        <v>1556</v>
      </c>
      <c r="H360" s="393" t="s">
        <v>1557</v>
      </c>
      <c r="I360" s="393" t="s">
        <v>1558</v>
      </c>
      <c r="J360" s="393" t="s">
        <v>1559</v>
      </c>
      <c r="K360" s="393" t="s">
        <v>1560</v>
      </c>
      <c r="L360" s="393" t="s">
        <v>1561</v>
      </c>
      <c r="M360" s="393" t="s">
        <v>1562</v>
      </c>
    </row>
    <row r="361" spans="1:13" ht="17.100000000000001" customHeight="1" x14ac:dyDescent="0.25">
      <c r="A361" s="98" t="s">
        <v>0</v>
      </c>
      <c r="B361" s="111">
        <v>0.47099999999999997</v>
      </c>
      <c r="C361" s="111">
        <v>0.47599999999999998</v>
      </c>
      <c r="D361" s="111">
        <v>0.46400000000000002</v>
      </c>
      <c r="E361" s="112">
        <v>0.47199999999999998</v>
      </c>
      <c r="F361" s="112">
        <v>0.47799999999999998</v>
      </c>
      <c r="G361" s="112">
        <v>0.49099999999999999</v>
      </c>
      <c r="H361" s="112">
        <v>0.48699999999999999</v>
      </c>
      <c r="I361" s="112">
        <v>0.49099999999999999</v>
      </c>
      <c r="J361" s="112">
        <v>0.49299999999999999</v>
      </c>
      <c r="K361" s="111">
        <v>0.48</v>
      </c>
      <c r="L361" s="112">
        <v>0.47599999999999998</v>
      </c>
      <c r="M361" s="111">
        <v>0.47499999999999998</v>
      </c>
    </row>
    <row r="362" spans="1:13" ht="17.100000000000001" customHeight="1" x14ac:dyDescent="0.25">
      <c r="A362" s="98" t="s">
        <v>1</v>
      </c>
      <c r="B362" s="111">
        <v>0.78500000000000003</v>
      </c>
      <c r="C362" s="111">
        <v>0.79600000000000004</v>
      </c>
      <c r="D362" s="111">
        <v>0.78100000000000003</v>
      </c>
      <c r="E362" s="112">
        <v>0.77600000000000002</v>
      </c>
      <c r="F362" s="112">
        <v>0.78500000000000003</v>
      </c>
      <c r="G362" s="112">
        <v>0.79700000000000004</v>
      </c>
      <c r="H362" s="112">
        <v>0.79900000000000004</v>
      </c>
      <c r="I362" s="112">
        <v>0.78</v>
      </c>
      <c r="J362" s="112">
        <v>0.76100000000000001</v>
      </c>
      <c r="K362" s="111">
        <v>0.73099999999999998</v>
      </c>
      <c r="L362" s="112">
        <v>0.72299999999999998</v>
      </c>
      <c r="M362" s="111">
        <v>0.71499999999999997</v>
      </c>
    </row>
    <row r="363" spans="1:13" ht="17.100000000000001" customHeight="1" x14ac:dyDescent="0.25">
      <c r="A363" s="98" t="s">
        <v>50</v>
      </c>
      <c r="B363" s="111">
        <v>1.1200000000000001</v>
      </c>
      <c r="C363" s="111">
        <v>1.137</v>
      </c>
      <c r="D363" s="111">
        <v>1.1399999999999999</v>
      </c>
      <c r="E363" s="112">
        <v>1.159</v>
      </c>
      <c r="F363" s="112">
        <v>1.1479999999999999</v>
      </c>
      <c r="G363" s="112">
        <v>1.1419999999999999</v>
      </c>
      <c r="H363" s="112">
        <v>1.161</v>
      </c>
      <c r="I363" s="112">
        <v>1.181</v>
      </c>
      <c r="J363" s="112">
        <v>1.1870000000000001</v>
      </c>
      <c r="K363" s="111">
        <v>1.157</v>
      </c>
      <c r="L363" s="112">
        <v>1.143</v>
      </c>
      <c r="M363" s="111">
        <v>1.1499999999999999</v>
      </c>
    </row>
    <row r="364" spans="1:13" ht="17.100000000000001" customHeight="1" x14ac:dyDescent="0.25">
      <c r="A364" s="98" t="s">
        <v>2</v>
      </c>
      <c r="B364" s="111">
        <v>0.78900000000000003</v>
      </c>
      <c r="C364" s="111">
        <v>0.76600000000000001</v>
      </c>
      <c r="D364" s="111">
        <v>0.76200000000000001</v>
      </c>
      <c r="E364" s="112">
        <v>0.755</v>
      </c>
      <c r="F364" s="112">
        <v>0.75900000000000001</v>
      </c>
      <c r="G364" s="112">
        <v>0.74099999999999999</v>
      </c>
      <c r="H364" s="112">
        <v>0.73299999999999998</v>
      </c>
      <c r="I364" s="112">
        <v>0.73799999999999999</v>
      </c>
      <c r="J364" s="112">
        <v>0.74299999999999999</v>
      </c>
      <c r="K364" s="111">
        <v>0.71899999999999997</v>
      </c>
      <c r="L364" s="112">
        <v>0.71099999999999997</v>
      </c>
      <c r="M364" s="111">
        <v>0.72</v>
      </c>
    </row>
    <row r="365" spans="1:13" ht="17.100000000000001" customHeight="1" x14ac:dyDescent="0.25">
      <c r="A365" s="98" t="s">
        <v>877</v>
      </c>
      <c r="B365" s="111">
        <v>1.2549999999999999</v>
      </c>
      <c r="C365" s="111">
        <v>1.246</v>
      </c>
      <c r="D365" s="111">
        <v>1.246</v>
      </c>
      <c r="E365" s="112">
        <v>1.2589999999999999</v>
      </c>
      <c r="F365" s="112">
        <v>1.2669999999999999</v>
      </c>
      <c r="G365" s="112">
        <v>1.274</v>
      </c>
      <c r="H365" s="112">
        <v>1.268</v>
      </c>
      <c r="I365" s="112">
        <v>1.2689999999999999</v>
      </c>
      <c r="J365" s="112">
        <v>1.258</v>
      </c>
      <c r="K365" s="111">
        <v>1.244</v>
      </c>
      <c r="L365" s="112">
        <v>1.248</v>
      </c>
      <c r="M365" s="111">
        <v>1.2609999999999999</v>
      </c>
    </row>
    <row r="366" spans="1:13" ht="17.100000000000001" customHeight="1" x14ac:dyDescent="0.25">
      <c r="A366" s="103" t="s">
        <v>52</v>
      </c>
      <c r="B366" s="113">
        <v>1.333</v>
      </c>
      <c r="C366" s="113">
        <v>1.3620000000000001</v>
      </c>
      <c r="D366" s="113">
        <v>1.367</v>
      </c>
      <c r="E366" s="114">
        <v>1.397</v>
      </c>
      <c r="F366" s="114">
        <v>1.395</v>
      </c>
      <c r="G366" s="114">
        <v>1.403</v>
      </c>
      <c r="H366" s="114">
        <v>1.3919999999999999</v>
      </c>
      <c r="I366" s="114">
        <v>1.3979999999999999</v>
      </c>
      <c r="J366" s="114">
        <v>1.379</v>
      </c>
      <c r="K366" s="113">
        <v>1.3740000000000001</v>
      </c>
      <c r="L366" s="114">
        <v>1.3939999999999999</v>
      </c>
      <c r="M366" s="113">
        <v>1.4279999999999999</v>
      </c>
    </row>
    <row r="367" spans="1:13" ht="17.100000000000001" customHeight="1" x14ac:dyDescent="0.25">
      <c r="A367" s="99" t="s">
        <v>13</v>
      </c>
      <c r="B367" s="115">
        <v>0.73799999999999999</v>
      </c>
      <c r="C367" s="115">
        <v>0.72299999999999998</v>
      </c>
      <c r="D367" s="115">
        <v>0.70599999999999996</v>
      </c>
      <c r="E367" s="116">
        <v>0.72099999999999997</v>
      </c>
      <c r="F367" s="116">
        <v>0.73299999999999998</v>
      </c>
      <c r="G367" s="116">
        <v>0.75700000000000001</v>
      </c>
      <c r="H367" s="116">
        <v>0.75600000000000001</v>
      </c>
      <c r="I367" s="116">
        <v>0.76700000000000002</v>
      </c>
      <c r="J367" s="116">
        <v>0.753</v>
      </c>
      <c r="K367" s="115">
        <v>0.71399999999999997</v>
      </c>
      <c r="L367" s="116">
        <v>0.70499999999999996</v>
      </c>
      <c r="M367" s="115">
        <v>0.69699999999999995</v>
      </c>
    </row>
    <row r="368" spans="1:13" ht="17.100000000000001" customHeight="1" x14ac:dyDescent="0.25">
      <c r="A368" s="98"/>
      <c r="B368" s="98"/>
      <c r="C368" s="98"/>
      <c r="D368" s="98"/>
      <c r="E368" s="100"/>
      <c r="F368" s="98"/>
      <c r="G368" s="98"/>
      <c r="H368" s="98"/>
      <c r="I368" s="98"/>
      <c r="J368" s="98"/>
      <c r="K368" s="98"/>
      <c r="L368" s="98"/>
      <c r="M368" s="98"/>
    </row>
    <row r="369" spans="1:13" ht="24" customHeight="1" x14ac:dyDescent="0.25">
      <c r="A369" s="98"/>
      <c r="B369" s="466" t="s">
        <v>601</v>
      </c>
      <c r="C369" s="466"/>
      <c r="D369" s="466"/>
      <c r="E369" s="466"/>
      <c r="F369" s="466"/>
      <c r="G369" s="466"/>
      <c r="H369" s="466"/>
      <c r="I369" s="466"/>
      <c r="J369" s="466"/>
      <c r="K369" s="466"/>
      <c r="L369" s="466"/>
      <c r="M369" s="466"/>
    </row>
    <row r="370" spans="1:13" ht="18" customHeight="1" x14ac:dyDescent="0.25">
      <c r="A370" s="98"/>
      <c r="B370" s="119">
        <v>43101</v>
      </c>
      <c r="C370" s="119">
        <v>43132</v>
      </c>
      <c r="D370" s="119">
        <v>43160</v>
      </c>
      <c r="E370" s="119">
        <v>43191</v>
      </c>
      <c r="F370" s="119">
        <v>43221</v>
      </c>
      <c r="G370" s="119">
        <v>43252</v>
      </c>
      <c r="H370" s="119">
        <v>43282</v>
      </c>
      <c r="I370" s="119">
        <v>43313</v>
      </c>
      <c r="J370" s="119">
        <v>43344</v>
      </c>
      <c r="K370" s="119">
        <v>43374</v>
      </c>
      <c r="L370" s="119">
        <v>43405</v>
      </c>
      <c r="M370" s="119">
        <v>43435</v>
      </c>
    </row>
    <row r="371" spans="1:13" ht="17.100000000000001" customHeight="1" x14ac:dyDescent="0.25">
      <c r="A371" s="98" t="s">
        <v>33</v>
      </c>
      <c r="B371" s="104">
        <v>16797</v>
      </c>
      <c r="C371" s="104">
        <v>24313</v>
      </c>
      <c r="D371" s="105">
        <v>18710</v>
      </c>
      <c r="E371" s="104">
        <v>15335</v>
      </c>
      <c r="F371" s="104">
        <v>18358</v>
      </c>
      <c r="G371" s="105">
        <v>16156</v>
      </c>
      <c r="H371" s="104">
        <v>12198</v>
      </c>
      <c r="I371" s="104">
        <v>14440</v>
      </c>
      <c r="J371" s="104">
        <v>15730</v>
      </c>
      <c r="K371" s="104">
        <v>18790</v>
      </c>
      <c r="L371" s="104">
        <v>19909</v>
      </c>
      <c r="M371" s="104">
        <v>18361.97</v>
      </c>
    </row>
    <row r="372" spans="1:13" ht="17.100000000000001" customHeight="1" x14ac:dyDescent="0.25">
      <c r="A372" s="98" t="s">
        <v>34</v>
      </c>
      <c r="B372" s="104">
        <v>1343</v>
      </c>
      <c r="C372" s="104">
        <v>1971</v>
      </c>
      <c r="D372" s="105">
        <v>1395</v>
      </c>
      <c r="E372" s="104">
        <v>1070</v>
      </c>
      <c r="F372" s="104">
        <v>1092</v>
      </c>
      <c r="G372" s="105">
        <v>1035</v>
      </c>
      <c r="H372" s="104">
        <v>844</v>
      </c>
      <c r="I372" s="104">
        <v>931</v>
      </c>
      <c r="J372" s="104">
        <v>1048</v>
      </c>
      <c r="K372" s="104">
        <v>1169</v>
      </c>
      <c r="L372" s="104">
        <v>1059</v>
      </c>
      <c r="M372" s="104">
        <v>1151.9960000000001</v>
      </c>
    </row>
    <row r="373" spans="1:13" ht="17.100000000000001" customHeight="1" x14ac:dyDescent="0.35">
      <c r="A373" s="98" t="s">
        <v>19</v>
      </c>
      <c r="B373" s="106">
        <v>839</v>
      </c>
      <c r="C373" s="106">
        <v>1010</v>
      </c>
      <c r="D373" s="107">
        <v>719</v>
      </c>
      <c r="E373" s="106">
        <v>596</v>
      </c>
      <c r="F373" s="106">
        <v>696</v>
      </c>
      <c r="G373" s="107">
        <v>653</v>
      </c>
      <c r="H373" s="106">
        <v>487</v>
      </c>
      <c r="I373" s="106">
        <v>527</v>
      </c>
      <c r="J373" s="106">
        <v>695</v>
      </c>
      <c r="K373" s="106">
        <v>630</v>
      </c>
      <c r="L373" s="106">
        <v>716</v>
      </c>
      <c r="M373" s="106">
        <v>700.48500000000001</v>
      </c>
    </row>
    <row r="374" spans="1:13" ht="17.100000000000001" customHeight="1" x14ac:dyDescent="0.25">
      <c r="A374" s="99" t="s">
        <v>32</v>
      </c>
      <c r="B374" s="108">
        <v>18979</v>
      </c>
      <c r="C374" s="108">
        <v>27294</v>
      </c>
      <c r="D374" s="109">
        <v>20824</v>
      </c>
      <c r="E374" s="108">
        <v>17001</v>
      </c>
      <c r="F374" s="109">
        <v>20146</v>
      </c>
      <c r="G374" s="109">
        <v>17845</v>
      </c>
      <c r="H374" s="109">
        <v>13530</v>
      </c>
      <c r="I374" s="109">
        <v>15899</v>
      </c>
      <c r="J374" s="109">
        <v>17472</v>
      </c>
      <c r="K374" s="117">
        <v>20589</v>
      </c>
      <c r="L374" s="109">
        <v>21684</v>
      </c>
      <c r="M374" s="109">
        <v>20214.45</v>
      </c>
    </row>
    <row r="375" spans="1:13" ht="17.100000000000001" customHeight="1" x14ac:dyDescent="0.25">
      <c r="A375" s="99"/>
      <c r="B375" s="120"/>
      <c r="C375" s="120"/>
      <c r="D375" s="120"/>
      <c r="E375" s="120"/>
      <c r="F375" s="120"/>
      <c r="G375" s="120"/>
      <c r="H375" s="120"/>
      <c r="I375" s="121"/>
      <c r="J375" s="120"/>
      <c r="K375" s="120"/>
      <c r="L375" s="120"/>
      <c r="M375" s="120"/>
    </row>
    <row r="376" spans="1:13" ht="15" customHeight="1" x14ac:dyDescent="0.25"/>
    <row r="377" spans="1:13" ht="15" customHeight="1" x14ac:dyDescent="0.25">
      <c r="A377" s="461" t="s">
        <v>1159</v>
      </c>
      <c r="B377" s="461"/>
      <c r="C377" s="461"/>
      <c r="D377" s="461"/>
      <c r="E377" s="461"/>
      <c r="F377" s="461"/>
      <c r="G377" s="461"/>
      <c r="H377" s="461"/>
      <c r="I377" s="461"/>
      <c r="J377" s="461"/>
      <c r="K377" s="461"/>
      <c r="L377" s="461"/>
      <c r="M377" s="461"/>
    </row>
    <row r="378" spans="1:13" ht="42.75" customHeight="1" x14ac:dyDescent="0.35">
      <c r="A378" s="306">
        <v>2017</v>
      </c>
      <c r="B378" s="469"/>
      <c r="C378" s="469"/>
      <c r="D378" s="469"/>
      <c r="E378" s="469"/>
      <c r="F378" s="469"/>
      <c r="G378" s="469"/>
      <c r="H378" s="469"/>
      <c r="I378" s="469"/>
      <c r="J378" s="469"/>
      <c r="K378" s="469"/>
      <c r="L378" s="469"/>
      <c r="M378" s="469"/>
    </row>
    <row r="379" spans="1:13" ht="24" customHeight="1" x14ac:dyDescent="0.25">
      <c r="A379" s="307" t="s">
        <v>70</v>
      </c>
      <c r="B379" s="308">
        <v>20</v>
      </c>
      <c r="C379" s="308">
        <v>19</v>
      </c>
      <c r="D379" s="308">
        <v>23</v>
      </c>
      <c r="E379" s="308">
        <v>19</v>
      </c>
      <c r="F379" s="308">
        <v>22</v>
      </c>
      <c r="G379" s="308">
        <v>22</v>
      </c>
      <c r="H379" s="308">
        <v>20</v>
      </c>
      <c r="I379" s="308">
        <v>23</v>
      </c>
      <c r="J379" s="308">
        <v>20</v>
      </c>
      <c r="K379" s="308">
        <v>22</v>
      </c>
      <c r="L379" s="308">
        <v>21</v>
      </c>
      <c r="M379" s="308">
        <v>20</v>
      </c>
    </row>
    <row r="380" spans="1:13" ht="24" customHeight="1" x14ac:dyDescent="0.25">
      <c r="A380" s="98"/>
      <c r="B380" s="466" t="s">
        <v>598</v>
      </c>
      <c r="C380" s="466"/>
      <c r="D380" s="466"/>
      <c r="E380" s="466"/>
      <c r="F380" s="466"/>
      <c r="G380" s="466"/>
      <c r="H380" s="466"/>
      <c r="I380" s="466"/>
      <c r="J380" s="466"/>
      <c r="K380" s="466"/>
      <c r="L380" s="466"/>
      <c r="M380" s="466"/>
    </row>
    <row r="381" spans="1:13" ht="18" customHeight="1" x14ac:dyDescent="0.25">
      <c r="A381" s="98"/>
      <c r="B381" s="119">
        <v>42736</v>
      </c>
      <c r="C381" s="119">
        <v>42767</v>
      </c>
      <c r="D381" s="119">
        <v>42795</v>
      </c>
      <c r="E381" s="119">
        <v>42826</v>
      </c>
      <c r="F381" s="119">
        <v>42856</v>
      </c>
      <c r="G381" s="119">
        <v>42887</v>
      </c>
      <c r="H381" s="119">
        <v>42917</v>
      </c>
      <c r="I381" s="119">
        <v>42948</v>
      </c>
      <c r="J381" s="119">
        <v>42979</v>
      </c>
      <c r="K381" s="119">
        <v>43009</v>
      </c>
      <c r="L381" s="119">
        <v>43040</v>
      </c>
      <c r="M381" s="119">
        <v>43070</v>
      </c>
    </row>
    <row r="382" spans="1:13" ht="17.100000000000001" customHeight="1" x14ac:dyDescent="0.25">
      <c r="A382" s="98" t="s">
        <v>0</v>
      </c>
      <c r="B382" s="104">
        <v>8391</v>
      </c>
      <c r="C382" s="104">
        <v>10553</v>
      </c>
      <c r="D382" s="105">
        <v>8702</v>
      </c>
      <c r="E382" s="104">
        <v>8264</v>
      </c>
      <c r="F382" s="104">
        <v>8916</v>
      </c>
      <c r="G382" s="104">
        <v>7457</v>
      </c>
      <c r="H382" s="104">
        <v>6279</v>
      </c>
      <c r="I382" s="104">
        <v>7753</v>
      </c>
      <c r="J382" s="104">
        <v>8190</v>
      </c>
      <c r="K382" s="104">
        <v>7624</v>
      </c>
      <c r="L382" s="104">
        <v>9348</v>
      </c>
      <c r="M382" s="104">
        <v>6903</v>
      </c>
    </row>
    <row r="383" spans="1:13" ht="17.100000000000001" customHeight="1" x14ac:dyDescent="0.25">
      <c r="A383" s="98" t="s">
        <v>1</v>
      </c>
      <c r="B383" s="104">
        <v>2495</v>
      </c>
      <c r="C383" s="104">
        <v>2538</v>
      </c>
      <c r="D383" s="105">
        <v>3189</v>
      </c>
      <c r="E383" s="104">
        <v>2597</v>
      </c>
      <c r="F383" s="104">
        <v>2347</v>
      </c>
      <c r="G383" s="104">
        <v>3162</v>
      </c>
      <c r="H383" s="104">
        <v>2092</v>
      </c>
      <c r="I383" s="104">
        <v>2687</v>
      </c>
      <c r="J383" s="104">
        <v>3083</v>
      </c>
      <c r="K383" s="104">
        <v>2241</v>
      </c>
      <c r="L383" s="104">
        <v>2725</v>
      </c>
      <c r="M383" s="104">
        <v>2963</v>
      </c>
    </row>
    <row r="384" spans="1:13" ht="17.100000000000001" customHeight="1" x14ac:dyDescent="0.25">
      <c r="A384" s="98" t="s">
        <v>50</v>
      </c>
      <c r="B384" s="104">
        <v>2539</v>
      </c>
      <c r="C384" s="104">
        <v>2490</v>
      </c>
      <c r="D384" s="105">
        <v>2465</v>
      </c>
      <c r="E384" s="104">
        <v>2539</v>
      </c>
      <c r="F384" s="104">
        <v>2670</v>
      </c>
      <c r="G384" s="104">
        <v>2674</v>
      </c>
      <c r="H384" s="104">
        <v>2610</v>
      </c>
      <c r="I384" s="104">
        <v>2790</v>
      </c>
      <c r="J384" s="104">
        <v>2664</v>
      </c>
      <c r="K384" s="104">
        <v>2395</v>
      </c>
      <c r="L384" s="104">
        <v>2691</v>
      </c>
      <c r="M384" s="104">
        <v>2380</v>
      </c>
    </row>
    <row r="385" spans="1:13" ht="17.100000000000001" customHeight="1" x14ac:dyDescent="0.25">
      <c r="A385" s="98" t="s">
        <v>2</v>
      </c>
      <c r="B385" s="104">
        <v>920</v>
      </c>
      <c r="C385" s="104">
        <v>764</v>
      </c>
      <c r="D385" s="105">
        <v>978</v>
      </c>
      <c r="E385" s="104">
        <v>788</v>
      </c>
      <c r="F385" s="104">
        <v>823</v>
      </c>
      <c r="G385" s="104">
        <v>1014</v>
      </c>
      <c r="H385" s="104">
        <v>863</v>
      </c>
      <c r="I385" s="104">
        <v>817</v>
      </c>
      <c r="J385" s="104">
        <v>1256</v>
      </c>
      <c r="K385" s="104">
        <v>889</v>
      </c>
      <c r="L385" s="104">
        <v>915</v>
      </c>
      <c r="M385" s="104">
        <v>1027</v>
      </c>
    </row>
    <row r="386" spans="1:13" ht="17.100000000000001" customHeight="1" x14ac:dyDescent="0.25">
      <c r="A386" s="98" t="s">
        <v>877</v>
      </c>
      <c r="B386" s="104">
        <v>1166</v>
      </c>
      <c r="C386" s="104">
        <v>1542</v>
      </c>
      <c r="D386" s="105">
        <v>1113</v>
      </c>
      <c r="E386" s="104">
        <v>1564</v>
      </c>
      <c r="F386" s="104">
        <v>1185</v>
      </c>
      <c r="G386" s="104">
        <v>1735</v>
      </c>
      <c r="H386" s="104">
        <v>1642</v>
      </c>
      <c r="I386" s="104">
        <v>1378</v>
      </c>
      <c r="J386" s="104">
        <v>1123</v>
      </c>
      <c r="K386" s="104">
        <v>1176</v>
      </c>
      <c r="L386" s="104">
        <v>1552</v>
      </c>
      <c r="M386" s="104">
        <v>1101</v>
      </c>
    </row>
    <row r="387" spans="1:13" ht="17.100000000000001" customHeight="1" x14ac:dyDescent="0.35">
      <c r="A387" s="103" t="s">
        <v>52</v>
      </c>
      <c r="B387" s="106">
        <v>525</v>
      </c>
      <c r="C387" s="106">
        <v>523</v>
      </c>
      <c r="D387" s="107">
        <v>491</v>
      </c>
      <c r="E387" s="106">
        <v>548</v>
      </c>
      <c r="F387" s="106">
        <v>540</v>
      </c>
      <c r="G387" s="106">
        <v>512</v>
      </c>
      <c r="H387" s="106">
        <v>550</v>
      </c>
      <c r="I387" s="106">
        <v>622</v>
      </c>
      <c r="J387" s="106">
        <v>660</v>
      </c>
      <c r="K387" s="106">
        <v>565</v>
      </c>
      <c r="L387" s="106">
        <v>749</v>
      </c>
      <c r="M387" s="106">
        <v>531</v>
      </c>
    </row>
    <row r="388" spans="1:13" ht="17.100000000000001" customHeight="1" x14ac:dyDescent="0.25">
      <c r="A388" s="99" t="s">
        <v>13</v>
      </c>
      <c r="B388" s="108">
        <v>16036</v>
      </c>
      <c r="C388" s="108">
        <v>18410</v>
      </c>
      <c r="D388" s="109">
        <v>16937</v>
      </c>
      <c r="E388" s="108">
        <v>16301</v>
      </c>
      <c r="F388" s="108">
        <v>16481</v>
      </c>
      <c r="G388" s="108">
        <v>16555</v>
      </c>
      <c r="H388" s="108">
        <v>14036</v>
      </c>
      <c r="I388" s="108">
        <v>16048</v>
      </c>
      <c r="J388" s="108">
        <v>16977</v>
      </c>
      <c r="K388" s="108">
        <v>14890</v>
      </c>
      <c r="L388" s="108">
        <v>17979</v>
      </c>
      <c r="M388" s="108">
        <v>14906</v>
      </c>
    </row>
    <row r="389" spans="1:13" ht="17.100000000000001" customHeight="1" x14ac:dyDescent="0.25">
      <c r="A389" s="7"/>
    </row>
    <row r="390" spans="1:13" ht="24" customHeight="1" x14ac:dyDescent="0.25">
      <c r="A390" s="98"/>
      <c r="B390" s="466" t="s">
        <v>599</v>
      </c>
      <c r="C390" s="466"/>
      <c r="D390" s="466"/>
      <c r="E390" s="466"/>
      <c r="F390" s="466"/>
      <c r="G390" s="466"/>
      <c r="H390" s="466"/>
      <c r="I390" s="466"/>
      <c r="J390" s="466"/>
      <c r="K390" s="466"/>
      <c r="L390" s="466"/>
      <c r="M390" s="466"/>
    </row>
    <row r="391" spans="1:13" ht="28.5" customHeight="1" x14ac:dyDescent="0.25">
      <c r="A391" s="98"/>
      <c r="B391" s="393" t="s">
        <v>1563</v>
      </c>
      <c r="C391" s="393" t="s">
        <v>1564</v>
      </c>
      <c r="D391" s="393" t="s">
        <v>1565</v>
      </c>
      <c r="E391" s="393" t="s">
        <v>1566</v>
      </c>
      <c r="F391" s="393" t="s">
        <v>1567</v>
      </c>
      <c r="G391" s="393" t="s">
        <v>1568</v>
      </c>
      <c r="H391" s="393" t="s">
        <v>1569</v>
      </c>
      <c r="I391" s="393" t="s">
        <v>1570</v>
      </c>
      <c r="J391" s="393" t="s">
        <v>1571</v>
      </c>
      <c r="K391" s="393" t="s">
        <v>1572</v>
      </c>
      <c r="L391" s="393" t="s">
        <v>1573</v>
      </c>
      <c r="M391" s="393" t="s">
        <v>1574</v>
      </c>
    </row>
    <row r="392" spans="1:13" ht="17.100000000000001" customHeight="1" x14ac:dyDescent="0.25">
      <c r="A392" s="98" t="s">
        <v>0</v>
      </c>
      <c r="B392" s="104">
        <v>9204</v>
      </c>
      <c r="C392" s="104">
        <v>8706</v>
      </c>
      <c r="D392" s="105">
        <v>9169</v>
      </c>
      <c r="E392" s="104">
        <v>9142</v>
      </c>
      <c r="F392" s="104">
        <v>8645</v>
      </c>
      <c r="G392" s="104">
        <v>8210</v>
      </c>
      <c r="H392" s="104">
        <v>7590</v>
      </c>
      <c r="I392" s="104">
        <v>7199</v>
      </c>
      <c r="J392" s="104">
        <v>7424</v>
      </c>
      <c r="K392" s="104">
        <v>7844</v>
      </c>
      <c r="L392" s="104">
        <v>8379</v>
      </c>
      <c r="M392" s="104">
        <v>7970</v>
      </c>
    </row>
    <row r="393" spans="1:13" ht="17.100000000000001" customHeight="1" x14ac:dyDescent="0.25">
      <c r="A393" s="98" t="s">
        <v>1</v>
      </c>
      <c r="B393" s="104">
        <v>2846</v>
      </c>
      <c r="C393" s="104">
        <v>2631</v>
      </c>
      <c r="D393" s="105">
        <v>2766</v>
      </c>
      <c r="E393" s="104">
        <v>2802</v>
      </c>
      <c r="F393" s="104">
        <v>2724</v>
      </c>
      <c r="G393" s="104">
        <v>2707</v>
      </c>
      <c r="H393" s="104">
        <v>2548</v>
      </c>
      <c r="I393" s="104">
        <v>2665</v>
      </c>
      <c r="J393" s="104">
        <v>2624</v>
      </c>
      <c r="K393" s="104">
        <v>2658</v>
      </c>
      <c r="L393" s="104">
        <v>2667</v>
      </c>
      <c r="M393" s="104">
        <v>2632</v>
      </c>
    </row>
    <row r="394" spans="1:13" ht="17.100000000000001" customHeight="1" x14ac:dyDescent="0.25">
      <c r="A394" s="98" t="s">
        <v>50</v>
      </c>
      <c r="B394" s="104">
        <v>2630</v>
      </c>
      <c r="C394" s="104">
        <v>2536</v>
      </c>
      <c r="D394" s="105">
        <v>2496</v>
      </c>
      <c r="E394" s="104">
        <v>2496</v>
      </c>
      <c r="F394" s="104">
        <v>2557</v>
      </c>
      <c r="G394" s="104">
        <v>2632</v>
      </c>
      <c r="H394" s="104">
        <v>2653</v>
      </c>
      <c r="I394" s="104">
        <v>2695</v>
      </c>
      <c r="J394" s="104">
        <v>2693</v>
      </c>
      <c r="K394" s="104">
        <v>2617</v>
      </c>
      <c r="L394" s="104">
        <v>2579</v>
      </c>
      <c r="M394" s="104">
        <v>2489</v>
      </c>
    </row>
    <row r="395" spans="1:13" ht="17.100000000000001" customHeight="1" x14ac:dyDescent="0.25">
      <c r="A395" s="98" t="s">
        <v>2</v>
      </c>
      <c r="B395" s="104">
        <v>933</v>
      </c>
      <c r="C395" s="104">
        <v>861</v>
      </c>
      <c r="D395" s="105">
        <v>894</v>
      </c>
      <c r="E395" s="104">
        <v>852</v>
      </c>
      <c r="F395" s="104">
        <v>868</v>
      </c>
      <c r="G395" s="104">
        <v>879</v>
      </c>
      <c r="H395" s="104">
        <v>901</v>
      </c>
      <c r="I395" s="104">
        <v>898</v>
      </c>
      <c r="J395" s="104">
        <v>971</v>
      </c>
      <c r="K395" s="104">
        <v>976</v>
      </c>
      <c r="L395" s="104">
        <v>1014</v>
      </c>
      <c r="M395" s="104">
        <v>941</v>
      </c>
    </row>
    <row r="396" spans="1:13" ht="17.100000000000001" customHeight="1" x14ac:dyDescent="0.25">
      <c r="A396" s="98" t="s">
        <v>877</v>
      </c>
      <c r="B396" s="104">
        <v>1184</v>
      </c>
      <c r="C396" s="104">
        <v>1235</v>
      </c>
      <c r="D396" s="105">
        <v>1261</v>
      </c>
      <c r="E396" s="104">
        <v>1387</v>
      </c>
      <c r="F396" s="104">
        <v>1272</v>
      </c>
      <c r="G396" s="104">
        <v>1491</v>
      </c>
      <c r="H396" s="104">
        <v>1517</v>
      </c>
      <c r="I396" s="104">
        <v>1580</v>
      </c>
      <c r="J396" s="104">
        <v>1381</v>
      </c>
      <c r="K396" s="104">
        <v>1231</v>
      </c>
      <c r="L396" s="104">
        <v>1284</v>
      </c>
      <c r="M396" s="104">
        <v>1278</v>
      </c>
    </row>
    <row r="397" spans="1:13" ht="17.100000000000001" customHeight="1" x14ac:dyDescent="0.35">
      <c r="A397" s="103" t="s">
        <v>52</v>
      </c>
      <c r="B397" s="106">
        <v>534</v>
      </c>
      <c r="C397" s="106">
        <v>466</v>
      </c>
      <c r="D397" s="107">
        <v>512</v>
      </c>
      <c r="E397" s="106">
        <v>519</v>
      </c>
      <c r="F397" s="106">
        <v>525</v>
      </c>
      <c r="G397" s="106">
        <v>533</v>
      </c>
      <c r="H397" s="106">
        <v>533</v>
      </c>
      <c r="I397" s="106">
        <v>563</v>
      </c>
      <c r="J397" s="106">
        <v>611</v>
      </c>
      <c r="K397" s="106">
        <v>615</v>
      </c>
      <c r="L397" s="106">
        <v>657</v>
      </c>
      <c r="M397" s="106">
        <v>616</v>
      </c>
    </row>
    <row r="398" spans="1:13" ht="17.100000000000001" customHeight="1" x14ac:dyDescent="0.25">
      <c r="A398" s="99" t="s">
        <v>13</v>
      </c>
      <c r="B398" s="108">
        <v>17331</v>
      </c>
      <c r="C398" s="108">
        <v>16435</v>
      </c>
      <c r="D398" s="109">
        <v>17098</v>
      </c>
      <c r="E398" s="108">
        <v>17198</v>
      </c>
      <c r="F398" s="108">
        <v>16591</v>
      </c>
      <c r="G398" s="108">
        <v>16453</v>
      </c>
      <c r="H398" s="108">
        <v>15742</v>
      </c>
      <c r="I398" s="108">
        <v>15600</v>
      </c>
      <c r="J398" s="108">
        <v>15704</v>
      </c>
      <c r="K398" s="108">
        <v>15942</v>
      </c>
      <c r="L398" s="108">
        <v>16580</v>
      </c>
      <c r="M398" s="108">
        <v>15925</v>
      </c>
    </row>
    <row r="399" spans="1:13" ht="17.100000000000001" customHeight="1" x14ac:dyDescent="0.25"/>
    <row r="400" spans="1:13" ht="24" customHeight="1" x14ac:dyDescent="0.25">
      <c r="A400" s="98"/>
      <c r="B400" s="466" t="s">
        <v>761</v>
      </c>
      <c r="C400" s="466"/>
      <c r="D400" s="466"/>
      <c r="E400" s="466"/>
      <c r="F400" s="466"/>
      <c r="G400" s="466"/>
      <c r="H400" s="466"/>
      <c r="I400" s="466"/>
      <c r="J400" s="466"/>
      <c r="K400" s="466"/>
      <c r="L400" s="466"/>
      <c r="M400" s="466"/>
    </row>
    <row r="401" spans="1:13" ht="28.5" customHeight="1" x14ac:dyDescent="0.25">
      <c r="A401" s="98"/>
      <c r="B401" s="393" t="s">
        <v>1575</v>
      </c>
      <c r="C401" s="393" t="s">
        <v>1576</v>
      </c>
      <c r="D401" s="393" t="s">
        <v>1577</v>
      </c>
      <c r="E401" s="393" t="s">
        <v>1578</v>
      </c>
      <c r="F401" s="393" t="s">
        <v>1579</v>
      </c>
      <c r="G401" s="393" t="s">
        <v>1580</v>
      </c>
      <c r="H401" s="393" t="s">
        <v>1581</v>
      </c>
      <c r="I401" s="393" t="s">
        <v>1582</v>
      </c>
      <c r="J401" s="393" t="s">
        <v>1583</v>
      </c>
      <c r="K401" s="393" t="s">
        <v>1584</v>
      </c>
      <c r="L401" s="393" t="s">
        <v>1585</v>
      </c>
      <c r="M401" s="393" t="s">
        <v>1586</v>
      </c>
    </row>
    <row r="402" spans="1:13" ht="17.100000000000001" customHeight="1" x14ac:dyDescent="0.25">
      <c r="A402" s="98" t="s">
        <v>0</v>
      </c>
      <c r="B402" s="111">
        <v>0.48899999999999999</v>
      </c>
      <c r="C402" s="111">
        <v>0.49399999999999999</v>
      </c>
      <c r="D402" s="111">
        <v>0.49199999999999999</v>
      </c>
      <c r="E402" s="112">
        <v>0.49399999999999999</v>
      </c>
      <c r="F402" s="112">
        <v>0.49199999999999999</v>
      </c>
      <c r="G402" s="112">
        <v>0.49099999999999999</v>
      </c>
      <c r="H402" s="112">
        <v>0.48899999999999999</v>
      </c>
      <c r="I402" s="112">
        <v>0.49</v>
      </c>
      <c r="J402" s="112">
        <v>0.48499999999999999</v>
      </c>
      <c r="K402" s="111">
        <v>0.47099999999999997</v>
      </c>
      <c r="L402" s="112">
        <v>0.46400000000000002</v>
      </c>
      <c r="M402" s="111">
        <v>0.46700000000000003</v>
      </c>
    </row>
    <row r="403" spans="1:13" ht="17.100000000000001" customHeight="1" x14ac:dyDescent="0.25">
      <c r="A403" s="98" t="s">
        <v>1</v>
      </c>
      <c r="B403" s="111">
        <v>0.70199999999999996</v>
      </c>
      <c r="C403" s="111">
        <v>0.70799999999999996</v>
      </c>
      <c r="D403" s="111">
        <v>0.71799999999999997</v>
      </c>
      <c r="E403" s="112">
        <v>0.72199999999999998</v>
      </c>
      <c r="F403" s="112">
        <v>0.72699999999999998</v>
      </c>
      <c r="G403" s="112">
        <v>0.73099999999999998</v>
      </c>
      <c r="H403" s="112">
        <v>0.74</v>
      </c>
      <c r="I403" s="112">
        <v>0.73399999999999999</v>
      </c>
      <c r="J403" s="112">
        <v>0.73799999999999999</v>
      </c>
      <c r="K403" s="111">
        <v>0.73199999999999998</v>
      </c>
      <c r="L403" s="112">
        <v>0.73599999999999999</v>
      </c>
      <c r="M403" s="111">
        <v>0.76800000000000002</v>
      </c>
    </row>
    <row r="404" spans="1:13" ht="17.100000000000001" customHeight="1" x14ac:dyDescent="0.25">
      <c r="A404" s="98" t="s">
        <v>50</v>
      </c>
      <c r="B404" s="111">
        <v>1.1040000000000001</v>
      </c>
      <c r="C404" s="111">
        <v>1.129</v>
      </c>
      <c r="D404" s="111">
        <v>1.1299999999999999</v>
      </c>
      <c r="E404" s="112">
        <v>1.125</v>
      </c>
      <c r="F404" s="112">
        <v>1.113</v>
      </c>
      <c r="G404" s="112">
        <v>1.0960000000000001</v>
      </c>
      <c r="H404" s="112">
        <v>1.1000000000000001</v>
      </c>
      <c r="I404" s="112">
        <v>1.0620000000000001</v>
      </c>
      <c r="J404" s="112">
        <v>1.0720000000000001</v>
      </c>
      <c r="K404" s="111">
        <v>1.077</v>
      </c>
      <c r="L404" s="112">
        <v>1.1140000000000001</v>
      </c>
      <c r="M404" s="111">
        <v>1.133</v>
      </c>
    </row>
    <row r="405" spans="1:13" ht="17.100000000000001" customHeight="1" x14ac:dyDescent="0.25">
      <c r="A405" s="98" t="s">
        <v>2</v>
      </c>
      <c r="B405" s="111">
        <v>0.79900000000000004</v>
      </c>
      <c r="C405" s="111">
        <v>0.82199999999999995</v>
      </c>
      <c r="D405" s="111">
        <v>0.82299999999999995</v>
      </c>
      <c r="E405" s="112">
        <v>0.82599999999999996</v>
      </c>
      <c r="F405" s="112">
        <v>0.80800000000000005</v>
      </c>
      <c r="G405" s="112">
        <v>0.80700000000000005</v>
      </c>
      <c r="H405" s="112">
        <v>0.80300000000000005</v>
      </c>
      <c r="I405" s="112">
        <v>0.80100000000000005</v>
      </c>
      <c r="J405" s="112">
        <v>0.79600000000000004</v>
      </c>
      <c r="K405" s="111">
        <v>0.78300000000000003</v>
      </c>
      <c r="L405" s="112">
        <v>0.78400000000000003</v>
      </c>
      <c r="M405" s="111">
        <v>0.78500000000000003</v>
      </c>
    </row>
    <row r="406" spans="1:13" ht="17.100000000000001" customHeight="1" x14ac:dyDescent="0.25">
      <c r="A406" s="98" t="s">
        <v>877</v>
      </c>
      <c r="B406" s="111">
        <v>1.335</v>
      </c>
      <c r="C406" s="111">
        <v>1.365</v>
      </c>
      <c r="D406" s="111">
        <v>1.3340000000000001</v>
      </c>
      <c r="E406" s="112">
        <v>1.323</v>
      </c>
      <c r="F406" s="112">
        <v>1.2809999999999999</v>
      </c>
      <c r="G406" s="112">
        <v>1.3</v>
      </c>
      <c r="H406" s="112">
        <v>1.2749999999999999</v>
      </c>
      <c r="I406" s="112">
        <v>1.2689999999999999</v>
      </c>
      <c r="J406" s="112">
        <v>1.2509999999999999</v>
      </c>
      <c r="K406" s="111">
        <v>1.2569999999999999</v>
      </c>
      <c r="L406" s="112">
        <v>1.254</v>
      </c>
      <c r="M406" s="111">
        <v>1.2509999999999999</v>
      </c>
    </row>
    <row r="407" spans="1:13" ht="17.100000000000001" customHeight="1" x14ac:dyDescent="0.25">
      <c r="A407" s="103" t="s">
        <v>52</v>
      </c>
      <c r="B407" s="113">
        <v>1.4550000000000001</v>
      </c>
      <c r="C407" s="113">
        <v>1.5009999999999999</v>
      </c>
      <c r="D407" s="113">
        <v>1.496</v>
      </c>
      <c r="E407" s="114">
        <v>1.4850000000000001</v>
      </c>
      <c r="F407" s="114">
        <v>1.4590000000000001</v>
      </c>
      <c r="G407" s="114">
        <v>1.4490000000000001</v>
      </c>
      <c r="H407" s="114">
        <v>1.4590000000000001</v>
      </c>
      <c r="I407" s="114">
        <v>1.42</v>
      </c>
      <c r="J407" s="114">
        <v>1.3759999999999999</v>
      </c>
      <c r="K407" s="113">
        <v>1.319</v>
      </c>
      <c r="L407" s="114">
        <v>1.2989999999999999</v>
      </c>
      <c r="M407" s="113">
        <v>1.3149999999999999</v>
      </c>
    </row>
    <row r="408" spans="1:13" ht="17.100000000000001" customHeight="1" x14ac:dyDescent="0.25">
      <c r="A408" s="99" t="s">
        <v>13</v>
      </c>
      <c r="B408" s="115">
        <v>0.72199999999999998</v>
      </c>
      <c r="C408" s="115">
        <v>0.73699999999999999</v>
      </c>
      <c r="D408" s="115">
        <v>0.73099999999999998</v>
      </c>
      <c r="E408" s="116">
        <v>0.73599999999999999</v>
      </c>
      <c r="F408" s="116">
        <v>0.73399999999999999</v>
      </c>
      <c r="G408" s="116">
        <v>0.749</v>
      </c>
      <c r="H408" s="116">
        <v>0.75900000000000001</v>
      </c>
      <c r="I408" s="116">
        <v>0.76100000000000001</v>
      </c>
      <c r="J408" s="116">
        <v>0.749</v>
      </c>
      <c r="K408" s="115">
        <v>0.72599999999999998</v>
      </c>
      <c r="L408" s="116">
        <v>0.72299999999999998</v>
      </c>
      <c r="M408" s="115">
        <v>0.73599999999999999</v>
      </c>
    </row>
    <row r="409" spans="1:13" ht="17.100000000000001" customHeight="1" x14ac:dyDescent="0.25">
      <c r="E409" s="32"/>
    </row>
    <row r="410" spans="1:13" ht="24" customHeight="1" x14ac:dyDescent="0.25">
      <c r="A410" s="98"/>
      <c r="B410" s="466" t="s">
        <v>601</v>
      </c>
      <c r="C410" s="466"/>
      <c r="D410" s="466"/>
      <c r="E410" s="466"/>
      <c r="F410" s="466"/>
      <c r="G410" s="466"/>
      <c r="H410" s="466"/>
      <c r="I410" s="466"/>
      <c r="J410" s="466"/>
      <c r="K410" s="466"/>
      <c r="L410" s="466"/>
      <c r="M410" s="466"/>
    </row>
    <row r="411" spans="1:13" ht="18" customHeight="1" x14ac:dyDescent="0.25">
      <c r="A411" s="98"/>
      <c r="B411" s="119">
        <v>42736</v>
      </c>
      <c r="C411" s="119">
        <v>42767</v>
      </c>
      <c r="D411" s="119">
        <v>42795</v>
      </c>
      <c r="E411" s="119">
        <v>42826</v>
      </c>
      <c r="F411" s="119">
        <v>42856</v>
      </c>
      <c r="G411" s="119">
        <v>42887</v>
      </c>
      <c r="H411" s="119">
        <v>42917</v>
      </c>
      <c r="I411" s="119">
        <v>42948</v>
      </c>
      <c r="J411" s="119">
        <v>42979</v>
      </c>
      <c r="K411" s="119">
        <v>43009</v>
      </c>
      <c r="L411" s="119">
        <v>43040</v>
      </c>
      <c r="M411" s="119">
        <v>43070</v>
      </c>
    </row>
    <row r="412" spans="1:13" ht="17.100000000000001" customHeight="1" x14ac:dyDescent="0.25">
      <c r="A412" s="98" t="s">
        <v>33</v>
      </c>
      <c r="B412" s="104">
        <v>13962</v>
      </c>
      <c r="C412" s="104">
        <v>16188</v>
      </c>
      <c r="D412" s="105">
        <v>14778</v>
      </c>
      <c r="E412" s="104">
        <v>14154</v>
      </c>
      <c r="F412" s="104">
        <v>14719</v>
      </c>
      <c r="G412" s="105">
        <v>14816</v>
      </c>
      <c r="H412" s="104">
        <v>12787</v>
      </c>
      <c r="I412" s="104">
        <v>14667</v>
      </c>
      <c r="J412" s="104">
        <v>15276</v>
      </c>
      <c r="K412" s="104">
        <v>13173</v>
      </c>
      <c r="L412" s="104">
        <v>16268</v>
      </c>
      <c r="M412" s="104">
        <v>13362</v>
      </c>
    </row>
    <row r="413" spans="1:13" ht="17.100000000000001" customHeight="1" x14ac:dyDescent="0.25">
      <c r="A413" s="98" t="s">
        <v>34</v>
      </c>
      <c r="B413" s="104">
        <v>1260</v>
      </c>
      <c r="C413" s="104">
        <v>1442</v>
      </c>
      <c r="D413" s="105">
        <v>1384</v>
      </c>
      <c r="E413" s="104">
        <v>1371</v>
      </c>
      <c r="F413" s="104">
        <v>1038</v>
      </c>
      <c r="G413" s="105">
        <v>970</v>
      </c>
      <c r="H413" s="104">
        <v>743</v>
      </c>
      <c r="I413" s="104">
        <v>851</v>
      </c>
      <c r="J413" s="104">
        <v>1078</v>
      </c>
      <c r="K413" s="104">
        <v>1159</v>
      </c>
      <c r="L413" s="104">
        <v>1077</v>
      </c>
      <c r="M413" s="104">
        <v>953</v>
      </c>
    </row>
    <row r="414" spans="1:13" ht="17.100000000000001" customHeight="1" x14ac:dyDescent="0.35">
      <c r="A414" s="98" t="s">
        <v>19</v>
      </c>
      <c r="B414" s="106">
        <v>815</v>
      </c>
      <c r="C414" s="106">
        <v>779</v>
      </c>
      <c r="D414" s="107">
        <v>775</v>
      </c>
      <c r="E414" s="106">
        <v>776</v>
      </c>
      <c r="F414" s="106">
        <v>724</v>
      </c>
      <c r="G414" s="107">
        <v>769</v>
      </c>
      <c r="H414" s="106">
        <v>505</v>
      </c>
      <c r="I414" s="106">
        <v>529</v>
      </c>
      <c r="J414" s="106">
        <v>623</v>
      </c>
      <c r="K414" s="106">
        <v>557</v>
      </c>
      <c r="L414" s="106">
        <v>635</v>
      </c>
      <c r="M414" s="106">
        <v>591</v>
      </c>
    </row>
    <row r="415" spans="1:13" ht="17.100000000000001" customHeight="1" x14ac:dyDescent="0.25">
      <c r="A415" s="99" t="s">
        <v>32</v>
      </c>
      <c r="B415" s="108">
        <v>16036</v>
      </c>
      <c r="C415" s="108">
        <v>18410</v>
      </c>
      <c r="D415" s="109">
        <v>16937</v>
      </c>
      <c r="E415" s="108">
        <v>16301</v>
      </c>
      <c r="F415" s="109">
        <v>16481</v>
      </c>
      <c r="G415" s="109">
        <v>16555</v>
      </c>
      <c r="H415" s="109">
        <v>14036</v>
      </c>
      <c r="I415" s="109">
        <v>16048</v>
      </c>
      <c r="J415" s="109">
        <v>16977</v>
      </c>
      <c r="K415" s="117">
        <v>14890</v>
      </c>
      <c r="L415" s="109">
        <v>17979</v>
      </c>
      <c r="M415" s="109">
        <v>14906</v>
      </c>
    </row>
    <row r="416" spans="1:13" ht="17.100000000000001" customHeight="1" x14ac:dyDescent="0.25">
      <c r="A416" s="7"/>
      <c r="B416" s="101"/>
      <c r="C416" s="101"/>
      <c r="D416" s="101"/>
      <c r="E416" s="101"/>
      <c r="F416" s="101"/>
      <c r="G416" s="101"/>
      <c r="H416" s="101"/>
      <c r="I416" s="102"/>
      <c r="J416" s="101"/>
      <c r="K416" s="101"/>
      <c r="L416" s="101"/>
      <c r="M416" s="101"/>
    </row>
    <row r="417" spans="1:13" ht="15" customHeight="1" x14ac:dyDescent="0.25"/>
    <row r="418" spans="1:13" ht="15" customHeight="1" x14ac:dyDescent="0.25">
      <c r="A418" s="461" t="s">
        <v>1159</v>
      </c>
      <c r="B418" s="461"/>
      <c r="C418" s="461"/>
      <c r="D418" s="461"/>
      <c r="E418" s="461"/>
      <c r="F418" s="461"/>
      <c r="G418" s="461"/>
      <c r="H418" s="461"/>
      <c r="I418" s="461"/>
      <c r="J418" s="461"/>
      <c r="K418" s="461"/>
      <c r="L418" s="461"/>
      <c r="M418" s="461"/>
    </row>
    <row r="419" spans="1:13" ht="42.75" customHeight="1" x14ac:dyDescent="0.35">
      <c r="A419" s="306">
        <v>2016</v>
      </c>
      <c r="B419" s="469"/>
      <c r="C419" s="469"/>
      <c r="D419" s="469"/>
      <c r="E419" s="469"/>
      <c r="F419" s="469"/>
      <c r="G419" s="469"/>
      <c r="H419" s="469"/>
      <c r="I419" s="469"/>
      <c r="J419" s="469"/>
      <c r="K419" s="469"/>
      <c r="L419" s="469"/>
      <c r="M419" s="469"/>
    </row>
    <row r="420" spans="1:13" ht="24" customHeight="1" x14ac:dyDescent="0.25">
      <c r="A420" s="307" t="s">
        <v>70</v>
      </c>
      <c r="B420" s="308">
        <v>19</v>
      </c>
      <c r="C420" s="308">
        <v>20</v>
      </c>
      <c r="D420" s="308">
        <v>22</v>
      </c>
      <c r="E420" s="308">
        <v>21</v>
      </c>
      <c r="F420" s="308">
        <v>21</v>
      </c>
      <c r="G420" s="308">
        <v>22</v>
      </c>
      <c r="H420" s="308">
        <v>20</v>
      </c>
      <c r="I420" s="308">
        <v>23</v>
      </c>
      <c r="J420" s="308">
        <v>21</v>
      </c>
      <c r="K420" s="308">
        <v>21</v>
      </c>
      <c r="L420" s="308">
        <v>21</v>
      </c>
      <c r="M420" s="308">
        <v>21</v>
      </c>
    </row>
    <row r="421" spans="1:13" ht="24" customHeight="1" x14ac:dyDescent="0.25">
      <c r="A421" s="98"/>
      <c r="B421" s="466" t="s">
        <v>598</v>
      </c>
      <c r="C421" s="466"/>
      <c r="D421" s="466"/>
      <c r="E421" s="466"/>
      <c r="F421" s="466"/>
      <c r="G421" s="466"/>
      <c r="H421" s="466"/>
      <c r="I421" s="466"/>
      <c r="J421" s="466"/>
      <c r="K421" s="466"/>
      <c r="L421" s="466"/>
      <c r="M421" s="466"/>
    </row>
    <row r="422" spans="1:13" ht="18" customHeight="1" x14ac:dyDescent="0.25">
      <c r="A422" s="98"/>
      <c r="B422" s="119">
        <v>42370</v>
      </c>
      <c r="C422" s="119">
        <v>42401</v>
      </c>
      <c r="D422" s="119">
        <v>42430</v>
      </c>
      <c r="E422" s="119">
        <v>42461</v>
      </c>
      <c r="F422" s="119">
        <v>42491</v>
      </c>
      <c r="G422" s="119">
        <v>42522</v>
      </c>
      <c r="H422" s="119">
        <v>42552</v>
      </c>
      <c r="I422" s="119">
        <v>42583</v>
      </c>
      <c r="J422" s="119">
        <v>42614</v>
      </c>
      <c r="K422" s="119">
        <v>42644</v>
      </c>
      <c r="L422" s="119">
        <v>42675</v>
      </c>
      <c r="M422" s="119">
        <v>42705</v>
      </c>
    </row>
    <row r="423" spans="1:13" ht="17.100000000000001" customHeight="1" x14ac:dyDescent="0.25">
      <c r="A423" s="98" t="s">
        <v>0</v>
      </c>
      <c r="B423" s="104">
        <v>8935</v>
      </c>
      <c r="C423" s="104">
        <v>9639</v>
      </c>
      <c r="D423" s="105">
        <v>6385</v>
      </c>
      <c r="E423" s="104">
        <v>5525</v>
      </c>
      <c r="F423" s="104">
        <v>7455</v>
      </c>
      <c r="G423" s="104">
        <v>7322</v>
      </c>
      <c r="H423" s="104">
        <v>6789</v>
      </c>
      <c r="I423" s="104">
        <v>7051</v>
      </c>
      <c r="J423" s="104">
        <v>6508</v>
      </c>
      <c r="K423" s="104">
        <v>5719</v>
      </c>
      <c r="L423" s="104">
        <v>11848</v>
      </c>
      <c r="M423" s="104">
        <v>7334</v>
      </c>
    </row>
    <row r="424" spans="1:13" ht="17.100000000000001" customHeight="1" x14ac:dyDescent="0.25">
      <c r="A424" s="98" t="s">
        <v>1</v>
      </c>
      <c r="B424" s="104">
        <v>4139</v>
      </c>
      <c r="C424" s="104">
        <v>3481</v>
      </c>
      <c r="D424" s="105">
        <v>3124</v>
      </c>
      <c r="E424" s="104">
        <v>2696</v>
      </c>
      <c r="F424" s="104">
        <v>2602</v>
      </c>
      <c r="G424" s="104">
        <v>3543</v>
      </c>
      <c r="H424" s="104">
        <v>2569</v>
      </c>
      <c r="I424" s="104">
        <v>2336</v>
      </c>
      <c r="J424" s="104">
        <v>3761</v>
      </c>
      <c r="K424" s="104">
        <v>2601</v>
      </c>
      <c r="L424" s="104">
        <v>3179</v>
      </c>
      <c r="M424" s="104">
        <v>2846</v>
      </c>
    </row>
    <row r="425" spans="1:13" ht="17.100000000000001" customHeight="1" x14ac:dyDescent="0.25">
      <c r="A425" s="98" t="s">
        <v>50</v>
      </c>
      <c r="B425" s="104">
        <v>2597</v>
      </c>
      <c r="C425" s="104">
        <v>2738</v>
      </c>
      <c r="D425" s="105">
        <v>2299</v>
      </c>
      <c r="E425" s="104">
        <v>2463</v>
      </c>
      <c r="F425" s="104">
        <v>2234</v>
      </c>
      <c r="G425" s="104">
        <v>2271</v>
      </c>
      <c r="H425" s="104">
        <v>2207</v>
      </c>
      <c r="I425" s="104">
        <v>2236</v>
      </c>
      <c r="J425" s="104">
        <v>2440</v>
      </c>
      <c r="K425" s="104">
        <v>2409</v>
      </c>
      <c r="L425" s="104">
        <v>2772</v>
      </c>
      <c r="M425" s="104">
        <v>2575</v>
      </c>
    </row>
    <row r="426" spans="1:13" ht="17.100000000000001" customHeight="1" x14ac:dyDescent="0.25">
      <c r="A426" s="98" t="s">
        <v>2</v>
      </c>
      <c r="B426" s="104">
        <v>970</v>
      </c>
      <c r="C426" s="104">
        <v>954</v>
      </c>
      <c r="D426" s="105">
        <v>912</v>
      </c>
      <c r="E426" s="104">
        <v>771</v>
      </c>
      <c r="F426" s="104">
        <v>716</v>
      </c>
      <c r="G426" s="104">
        <v>1018</v>
      </c>
      <c r="H426" s="104">
        <v>724</v>
      </c>
      <c r="I426" s="104">
        <v>632</v>
      </c>
      <c r="J426" s="104">
        <v>969</v>
      </c>
      <c r="K426" s="104">
        <v>771</v>
      </c>
      <c r="L426" s="104">
        <v>987</v>
      </c>
      <c r="M426" s="104">
        <v>892</v>
      </c>
    </row>
    <row r="427" spans="1:13" ht="17.100000000000001" customHeight="1" x14ac:dyDescent="0.25">
      <c r="A427" s="98" t="s">
        <v>877</v>
      </c>
      <c r="B427" s="104">
        <v>1133</v>
      </c>
      <c r="C427" s="104">
        <v>1371</v>
      </c>
      <c r="D427" s="105">
        <v>1119</v>
      </c>
      <c r="E427" s="104">
        <v>1941</v>
      </c>
      <c r="F427" s="104">
        <v>1416</v>
      </c>
      <c r="G427" s="104">
        <v>1805</v>
      </c>
      <c r="H427" s="104">
        <v>1342</v>
      </c>
      <c r="I427" s="104">
        <v>1169</v>
      </c>
      <c r="J427" s="104">
        <v>964</v>
      </c>
      <c r="K427" s="104">
        <v>1192</v>
      </c>
      <c r="L427" s="104">
        <v>1363</v>
      </c>
      <c r="M427" s="104">
        <v>1024</v>
      </c>
    </row>
    <row r="428" spans="1:13" ht="17.100000000000001" customHeight="1" x14ac:dyDescent="0.35">
      <c r="A428" s="103" t="s">
        <v>52</v>
      </c>
      <c r="B428" s="106">
        <v>405</v>
      </c>
      <c r="C428" s="106">
        <v>487</v>
      </c>
      <c r="D428" s="107">
        <v>467</v>
      </c>
      <c r="E428" s="106">
        <v>440</v>
      </c>
      <c r="F428" s="106">
        <v>479</v>
      </c>
      <c r="G428" s="106">
        <v>483</v>
      </c>
      <c r="H428" s="106">
        <v>503</v>
      </c>
      <c r="I428" s="106">
        <v>414</v>
      </c>
      <c r="J428" s="106">
        <v>383</v>
      </c>
      <c r="K428" s="106">
        <v>386</v>
      </c>
      <c r="L428" s="106">
        <v>718</v>
      </c>
      <c r="M428" s="106">
        <v>359</v>
      </c>
    </row>
    <row r="429" spans="1:13" ht="17.100000000000001" customHeight="1" x14ac:dyDescent="0.25">
      <c r="A429" s="99" t="s">
        <v>13</v>
      </c>
      <c r="B429" s="108">
        <v>18179</v>
      </c>
      <c r="C429" s="108">
        <v>18671</v>
      </c>
      <c r="D429" s="109">
        <v>14307</v>
      </c>
      <c r="E429" s="108">
        <v>13836</v>
      </c>
      <c r="F429" s="108">
        <v>14903</v>
      </c>
      <c r="G429" s="108">
        <v>16442</v>
      </c>
      <c r="H429" s="108">
        <v>14133</v>
      </c>
      <c r="I429" s="108">
        <v>13836</v>
      </c>
      <c r="J429" s="108">
        <v>15025</v>
      </c>
      <c r="K429" s="108">
        <v>13078</v>
      </c>
      <c r="L429" s="108">
        <v>20867</v>
      </c>
      <c r="M429" s="108">
        <v>15030</v>
      </c>
    </row>
    <row r="430" spans="1:13" ht="17.100000000000001" customHeight="1" x14ac:dyDescent="0.25">
      <c r="A430" s="7"/>
    </row>
    <row r="431" spans="1:13" ht="24" customHeight="1" x14ac:dyDescent="0.25">
      <c r="A431" s="98"/>
      <c r="B431" s="466" t="s">
        <v>599</v>
      </c>
      <c r="C431" s="466"/>
      <c r="D431" s="466"/>
      <c r="E431" s="466"/>
      <c r="F431" s="466"/>
      <c r="G431" s="466"/>
      <c r="H431" s="466"/>
      <c r="I431" s="466"/>
      <c r="J431" s="466"/>
      <c r="K431" s="466"/>
      <c r="L431" s="466"/>
      <c r="M431" s="466"/>
    </row>
    <row r="432" spans="1:13" ht="28.5" customHeight="1" x14ac:dyDescent="0.25">
      <c r="A432" s="98"/>
      <c r="B432" s="393" t="s">
        <v>1587</v>
      </c>
      <c r="C432" s="393" t="s">
        <v>1588</v>
      </c>
      <c r="D432" s="393" t="s">
        <v>1589</v>
      </c>
      <c r="E432" s="393" t="s">
        <v>1590</v>
      </c>
      <c r="F432" s="393" t="s">
        <v>1591</v>
      </c>
      <c r="G432" s="393" t="s">
        <v>1592</v>
      </c>
      <c r="H432" s="393" t="s">
        <v>1593</v>
      </c>
      <c r="I432" s="393" t="s">
        <v>1594</v>
      </c>
      <c r="J432" s="393" t="s">
        <v>1595</v>
      </c>
      <c r="K432" s="393" t="s">
        <v>1596</v>
      </c>
      <c r="L432" s="393" t="s">
        <v>1597</v>
      </c>
      <c r="M432" s="393" t="s">
        <v>1598</v>
      </c>
    </row>
    <row r="433" spans="1:15" ht="17.100000000000001" customHeight="1" x14ac:dyDescent="0.25">
      <c r="A433" s="98" t="s">
        <v>0</v>
      </c>
      <c r="B433" s="104">
        <v>7087</v>
      </c>
      <c r="C433" s="104">
        <v>7996</v>
      </c>
      <c r="D433" s="105">
        <v>8246</v>
      </c>
      <c r="E433" s="104">
        <v>7131</v>
      </c>
      <c r="F433" s="104">
        <v>6454</v>
      </c>
      <c r="G433" s="104">
        <v>6776</v>
      </c>
      <c r="H433" s="104">
        <v>7197</v>
      </c>
      <c r="I433" s="104">
        <v>7062</v>
      </c>
      <c r="J433" s="104">
        <v>6791</v>
      </c>
      <c r="K433" s="104">
        <v>6445</v>
      </c>
      <c r="L433" s="104">
        <v>8025</v>
      </c>
      <c r="M433" s="104">
        <v>8300</v>
      </c>
    </row>
    <row r="434" spans="1:15" ht="17.100000000000001" customHeight="1" x14ac:dyDescent="0.25">
      <c r="A434" s="98" t="s">
        <v>1</v>
      </c>
      <c r="B434" s="104">
        <v>3187</v>
      </c>
      <c r="C434" s="104">
        <v>3552</v>
      </c>
      <c r="D434" s="105">
        <v>3557</v>
      </c>
      <c r="E434" s="104">
        <v>3095</v>
      </c>
      <c r="F434" s="104">
        <v>2812</v>
      </c>
      <c r="G434" s="104">
        <v>2957</v>
      </c>
      <c r="H434" s="104">
        <v>2920</v>
      </c>
      <c r="I434" s="104">
        <v>2816</v>
      </c>
      <c r="J434" s="104">
        <v>2876</v>
      </c>
      <c r="K434" s="104">
        <v>2882</v>
      </c>
      <c r="L434" s="104">
        <v>3180</v>
      </c>
      <c r="M434" s="104">
        <v>2875</v>
      </c>
    </row>
    <row r="435" spans="1:15" ht="17.100000000000001" customHeight="1" x14ac:dyDescent="0.25">
      <c r="A435" s="98" t="s">
        <v>50</v>
      </c>
      <c r="B435" s="104">
        <v>2196</v>
      </c>
      <c r="C435" s="104">
        <v>2448</v>
      </c>
      <c r="D435" s="105">
        <v>2536</v>
      </c>
      <c r="E435" s="104">
        <v>2493</v>
      </c>
      <c r="F435" s="104">
        <v>2331</v>
      </c>
      <c r="G435" s="104">
        <v>2322</v>
      </c>
      <c r="H435" s="104">
        <v>2238</v>
      </c>
      <c r="I435" s="104">
        <v>2239</v>
      </c>
      <c r="J435" s="104">
        <v>2294</v>
      </c>
      <c r="K435" s="104">
        <v>2358</v>
      </c>
      <c r="L435" s="104">
        <v>2541</v>
      </c>
      <c r="M435" s="104">
        <v>2586</v>
      </c>
      <c r="O435" s="32"/>
    </row>
    <row r="436" spans="1:15" ht="17.100000000000001" customHeight="1" x14ac:dyDescent="0.25">
      <c r="A436" s="98" t="s">
        <v>2</v>
      </c>
      <c r="B436" s="104">
        <v>855</v>
      </c>
      <c r="C436" s="104">
        <v>934</v>
      </c>
      <c r="D436" s="105">
        <v>944</v>
      </c>
      <c r="E436" s="104">
        <v>878</v>
      </c>
      <c r="F436" s="104">
        <v>802</v>
      </c>
      <c r="G436" s="104">
        <v>838</v>
      </c>
      <c r="H436" s="104">
        <v>824</v>
      </c>
      <c r="I436" s="104">
        <v>791</v>
      </c>
      <c r="J436" s="104">
        <v>772</v>
      </c>
      <c r="K436" s="104">
        <v>786</v>
      </c>
      <c r="L436" s="104">
        <v>909</v>
      </c>
      <c r="M436" s="104">
        <v>883</v>
      </c>
    </row>
    <row r="437" spans="1:15" ht="17.100000000000001" customHeight="1" x14ac:dyDescent="0.25">
      <c r="A437" s="98" t="s">
        <v>877</v>
      </c>
      <c r="B437" s="104">
        <v>1176</v>
      </c>
      <c r="C437" s="104">
        <v>1175</v>
      </c>
      <c r="D437" s="105">
        <v>1206</v>
      </c>
      <c r="E437" s="104">
        <v>1473</v>
      </c>
      <c r="F437" s="104">
        <v>1486</v>
      </c>
      <c r="G437" s="104">
        <v>1722</v>
      </c>
      <c r="H437" s="104">
        <v>1529</v>
      </c>
      <c r="I437" s="104">
        <v>1437</v>
      </c>
      <c r="J437" s="104">
        <v>1156</v>
      </c>
      <c r="K437" s="104">
        <v>1110</v>
      </c>
      <c r="L437" s="104">
        <v>1173</v>
      </c>
      <c r="M437" s="104">
        <v>1193</v>
      </c>
    </row>
    <row r="438" spans="1:15" ht="17.100000000000001" customHeight="1" x14ac:dyDescent="0.35">
      <c r="A438" s="103" t="s">
        <v>52</v>
      </c>
      <c r="B438" s="106">
        <v>359</v>
      </c>
      <c r="C438" s="106">
        <v>381</v>
      </c>
      <c r="D438" s="107">
        <v>454</v>
      </c>
      <c r="E438" s="106">
        <v>464</v>
      </c>
      <c r="F438" s="106">
        <v>462</v>
      </c>
      <c r="G438" s="106">
        <v>468</v>
      </c>
      <c r="H438" s="106">
        <v>488</v>
      </c>
      <c r="I438" s="106">
        <v>464</v>
      </c>
      <c r="J438" s="106">
        <v>431</v>
      </c>
      <c r="K438" s="106">
        <v>395</v>
      </c>
      <c r="L438" s="106">
        <v>496</v>
      </c>
      <c r="M438" s="106">
        <v>488</v>
      </c>
    </row>
    <row r="439" spans="1:15" ht="17.100000000000001" customHeight="1" x14ac:dyDescent="0.25">
      <c r="A439" s="99" t="s">
        <v>13</v>
      </c>
      <c r="B439" s="108">
        <v>14861</v>
      </c>
      <c r="C439" s="108">
        <v>16486</v>
      </c>
      <c r="D439" s="109">
        <v>16944</v>
      </c>
      <c r="E439" s="108">
        <v>15535</v>
      </c>
      <c r="F439" s="108">
        <v>14348</v>
      </c>
      <c r="G439" s="108">
        <v>15082</v>
      </c>
      <c r="H439" s="108">
        <v>15196</v>
      </c>
      <c r="I439" s="108">
        <v>14809</v>
      </c>
      <c r="J439" s="108">
        <v>14319</v>
      </c>
      <c r="K439" s="108">
        <v>13975</v>
      </c>
      <c r="L439" s="108">
        <v>16323</v>
      </c>
      <c r="M439" s="108">
        <v>16325</v>
      </c>
    </row>
    <row r="440" spans="1:15" ht="17.100000000000001" customHeight="1" x14ac:dyDescent="0.25"/>
    <row r="441" spans="1:15" ht="24" customHeight="1" x14ac:dyDescent="0.25">
      <c r="A441" s="98"/>
      <c r="B441" s="466" t="s">
        <v>761</v>
      </c>
      <c r="C441" s="466"/>
      <c r="D441" s="466"/>
      <c r="E441" s="466"/>
      <c r="F441" s="466"/>
      <c r="G441" s="466"/>
      <c r="H441" s="466"/>
      <c r="I441" s="466"/>
      <c r="J441" s="466"/>
      <c r="K441" s="466"/>
      <c r="L441" s="466"/>
      <c r="M441" s="466"/>
    </row>
    <row r="442" spans="1:15" ht="28.5" customHeight="1" x14ac:dyDescent="0.25">
      <c r="A442" s="98"/>
      <c r="B442" s="393" t="s">
        <v>1599</v>
      </c>
      <c r="C442" s="393" t="s">
        <v>1600</v>
      </c>
      <c r="D442" s="393" t="s">
        <v>1601</v>
      </c>
      <c r="E442" s="393" t="s">
        <v>1602</v>
      </c>
      <c r="F442" s="393" t="s">
        <v>1603</v>
      </c>
      <c r="G442" s="393" t="s">
        <v>1604</v>
      </c>
      <c r="H442" s="393" t="s">
        <v>1605</v>
      </c>
      <c r="I442" s="393" t="s">
        <v>1606</v>
      </c>
      <c r="J442" s="393" t="s">
        <v>1607</v>
      </c>
      <c r="K442" s="393" t="s">
        <v>1608</v>
      </c>
      <c r="L442" s="393" t="s">
        <v>1609</v>
      </c>
      <c r="M442" s="393" t="s">
        <v>1610</v>
      </c>
    </row>
    <row r="443" spans="1:15" ht="17.100000000000001" customHeight="1" x14ac:dyDescent="0.25">
      <c r="A443" s="98" t="s">
        <v>0</v>
      </c>
      <c r="B443" s="111">
        <v>0.51400000000000001</v>
      </c>
      <c r="C443" s="111">
        <v>0.50700000000000001</v>
      </c>
      <c r="D443" s="111">
        <v>0.501</v>
      </c>
      <c r="E443" s="112">
        <v>0.498</v>
      </c>
      <c r="F443" s="112">
        <v>0.5</v>
      </c>
      <c r="G443" s="112">
        <v>0.496</v>
      </c>
      <c r="H443" s="112">
        <v>0.499</v>
      </c>
      <c r="I443" s="112">
        <v>0.504</v>
      </c>
      <c r="J443" s="112">
        <v>0.50800000000000001</v>
      </c>
      <c r="K443" s="111">
        <v>0.505</v>
      </c>
      <c r="L443" s="112">
        <v>0.496</v>
      </c>
      <c r="M443" s="111">
        <v>0.49099999999999999</v>
      </c>
    </row>
    <row r="444" spans="1:15" ht="17.100000000000001" customHeight="1" x14ac:dyDescent="0.25">
      <c r="A444" s="98" t="s">
        <v>1</v>
      </c>
      <c r="B444" s="111">
        <v>0.71699999999999997</v>
      </c>
      <c r="C444" s="111">
        <v>0.72299999999999998</v>
      </c>
      <c r="D444" s="111">
        <v>0.72599999999999998</v>
      </c>
      <c r="E444" s="112">
        <v>0.71599999999999997</v>
      </c>
      <c r="F444" s="112">
        <v>0.71</v>
      </c>
      <c r="G444" s="112">
        <v>0.70899999999999996</v>
      </c>
      <c r="H444" s="112">
        <v>0.70799999999999996</v>
      </c>
      <c r="I444" s="112">
        <v>0.69299999999999995</v>
      </c>
      <c r="J444" s="112">
        <v>0.67600000000000005</v>
      </c>
      <c r="K444" s="111">
        <v>0.67300000000000004</v>
      </c>
      <c r="L444" s="112">
        <v>0.68200000000000005</v>
      </c>
      <c r="M444" s="111">
        <v>0.69099999999999995</v>
      </c>
    </row>
    <row r="445" spans="1:15" ht="17.100000000000001" customHeight="1" x14ac:dyDescent="0.25">
      <c r="A445" s="98" t="s">
        <v>50</v>
      </c>
      <c r="B445" s="111">
        <v>1.24</v>
      </c>
      <c r="C445" s="111">
        <v>1.2170000000000001</v>
      </c>
      <c r="D445" s="111">
        <v>1.2030000000000001</v>
      </c>
      <c r="E445" s="112">
        <v>1.1830000000000001</v>
      </c>
      <c r="F445" s="112">
        <v>1.1839999999999999</v>
      </c>
      <c r="G445" s="112">
        <v>1.1679999999999999</v>
      </c>
      <c r="H445" s="112">
        <v>1.145</v>
      </c>
      <c r="I445" s="112">
        <v>1.125</v>
      </c>
      <c r="J445" s="112">
        <v>1.097</v>
      </c>
      <c r="K445" s="111">
        <v>1.1000000000000001</v>
      </c>
      <c r="L445" s="112">
        <v>1.087</v>
      </c>
      <c r="M445" s="111">
        <v>1.099</v>
      </c>
    </row>
    <row r="446" spans="1:15" ht="17.100000000000001" customHeight="1" x14ac:dyDescent="0.25">
      <c r="A446" s="98" t="s">
        <v>2</v>
      </c>
      <c r="B446" s="111">
        <v>0.78800000000000003</v>
      </c>
      <c r="C446" s="111">
        <v>0.76900000000000002</v>
      </c>
      <c r="D446" s="111">
        <v>0.76700000000000002</v>
      </c>
      <c r="E446" s="112">
        <v>0.78500000000000003</v>
      </c>
      <c r="F446" s="112">
        <v>0.80800000000000005</v>
      </c>
      <c r="G446" s="112">
        <v>0.79800000000000004</v>
      </c>
      <c r="H446" s="112">
        <v>0.80400000000000005</v>
      </c>
      <c r="I446" s="112">
        <v>0.80600000000000005</v>
      </c>
      <c r="J446" s="112">
        <v>0.80600000000000005</v>
      </c>
      <c r="K446" s="111">
        <v>0.80600000000000005</v>
      </c>
      <c r="L446" s="112">
        <v>0.78600000000000003</v>
      </c>
      <c r="M446" s="111">
        <v>0.80400000000000005</v>
      </c>
    </row>
    <row r="447" spans="1:15" ht="17.100000000000001" customHeight="1" x14ac:dyDescent="0.25">
      <c r="A447" s="98" t="s">
        <v>877</v>
      </c>
      <c r="B447" s="111">
        <v>1.333</v>
      </c>
      <c r="C447" s="111">
        <v>1.329</v>
      </c>
      <c r="D447" s="111">
        <v>1.321</v>
      </c>
      <c r="E447" s="112">
        <v>1.3069999999999999</v>
      </c>
      <c r="F447" s="112">
        <v>1.2869999999999999</v>
      </c>
      <c r="G447" s="112">
        <v>1.2909999999999999</v>
      </c>
      <c r="H447" s="112">
        <v>1.294</v>
      </c>
      <c r="I447" s="112">
        <v>1.3260000000000001</v>
      </c>
      <c r="J447" s="112">
        <v>1.335</v>
      </c>
      <c r="K447" s="111">
        <v>1.351</v>
      </c>
      <c r="L447" s="112">
        <v>1.3380000000000001</v>
      </c>
      <c r="M447" s="111">
        <v>1.3360000000000001</v>
      </c>
    </row>
    <row r="448" spans="1:15" ht="17.100000000000001" customHeight="1" x14ac:dyDescent="0.25">
      <c r="A448" s="103" t="s">
        <v>52</v>
      </c>
      <c r="B448" s="113">
        <v>1.631</v>
      </c>
      <c r="C448" s="113">
        <v>1.5920000000000001</v>
      </c>
      <c r="D448" s="113">
        <v>1.597</v>
      </c>
      <c r="E448" s="114">
        <v>1.5820000000000001</v>
      </c>
      <c r="F448" s="114">
        <v>1.5840000000000001</v>
      </c>
      <c r="G448" s="114">
        <v>1.5620000000000001</v>
      </c>
      <c r="H448" s="114">
        <v>1.5669999999999999</v>
      </c>
      <c r="I448" s="114">
        <v>1.5569999999999999</v>
      </c>
      <c r="J448" s="114">
        <v>1.542</v>
      </c>
      <c r="K448" s="113">
        <v>1.5369999999999999</v>
      </c>
      <c r="L448" s="114">
        <v>1.4870000000000001</v>
      </c>
      <c r="M448" s="113">
        <v>1.486</v>
      </c>
    </row>
    <row r="449" spans="1:14" ht="17.100000000000001" customHeight="1" x14ac:dyDescent="0.25">
      <c r="A449" s="99" t="s">
        <v>13</v>
      </c>
      <c r="B449" s="115">
        <v>0.77200000000000002</v>
      </c>
      <c r="C449" s="115">
        <v>0.75800000000000001</v>
      </c>
      <c r="D449" s="115">
        <v>0.75600000000000001</v>
      </c>
      <c r="E449" s="116">
        <v>0.77700000000000002</v>
      </c>
      <c r="F449" s="116">
        <v>0.78600000000000003</v>
      </c>
      <c r="G449" s="116">
        <v>0.78200000000000003</v>
      </c>
      <c r="H449" s="116">
        <v>0.76500000000000001</v>
      </c>
      <c r="I449" s="116">
        <v>0.76300000000000001</v>
      </c>
      <c r="J449" s="116">
        <v>0.75</v>
      </c>
      <c r="K449" s="115">
        <v>0.753</v>
      </c>
      <c r="L449" s="116">
        <v>0.73099999999999998</v>
      </c>
      <c r="M449" s="115">
        <v>0.73099999999999998</v>
      </c>
    </row>
    <row r="450" spans="1:14" ht="17.100000000000001" customHeight="1" x14ac:dyDescent="0.25">
      <c r="E450" s="32"/>
      <c r="N450" s="89"/>
    </row>
    <row r="451" spans="1:14" ht="24" customHeight="1" x14ac:dyDescent="0.25">
      <c r="A451" s="98"/>
      <c r="B451" s="466" t="s">
        <v>601</v>
      </c>
      <c r="C451" s="466"/>
      <c r="D451" s="466"/>
      <c r="E451" s="466"/>
      <c r="F451" s="466"/>
      <c r="G451" s="466"/>
      <c r="H451" s="466"/>
      <c r="I451" s="466"/>
      <c r="J451" s="466"/>
      <c r="K451" s="466"/>
      <c r="L451" s="466"/>
      <c r="M451" s="466"/>
      <c r="N451" s="89"/>
    </row>
    <row r="452" spans="1:14" ht="18" customHeight="1" x14ac:dyDescent="0.25">
      <c r="A452" s="98"/>
      <c r="B452" s="119">
        <v>42370</v>
      </c>
      <c r="C452" s="119">
        <v>42401</v>
      </c>
      <c r="D452" s="119">
        <v>42430</v>
      </c>
      <c r="E452" s="119">
        <v>42461</v>
      </c>
      <c r="F452" s="119">
        <v>42491</v>
      </c>
      <c r="G452" s="119">
        <v>42522</v>
      </c>
      <c r="H452" s="119">
        <v>42552</v>
      </c>
      <c r="I452" s="119">
        <v>42583</v>
      </c>
      <c r="J452" s="119">
        <v>42614</v>
      </c>
      <c r="K452" s="119">
        <v>42644</v>
      </c>
      <c r="L452" s="119">
        <v>42675</v>
      </c>
      <c r="M452" s="119">
        <v>42705</v>
      </c>
      <c r="N452" s="89"/>
    </row>
    <row r="453" spans="1:14" ht="17.100000000000001" customHeight="1" x14ac:dyDescent="0.25">
      <c r="A453" s="98" t="s">
        <v>33</v>
      </c>
      <c r="B453" s="104">
        <v>15382</v>
      </c>
      <c r="C453" s="104">
        <v>16390</v>
      </c>
      <c r="D453" s="105">
        <v>12611</v>
      </c>
      <c r="E453" s="104">
        <v>12332</v>
      </c>
      <c r="F453" s="104">
        <v>13212</v>
      </c>
      <c r="G453" s="105">
        <v>14469</v>
      </c>
      <c r="H453" s="104">
        <v>12163</v>
      </c>
      <c r="I453" s="104">
        <v>12429</v>
      </c>
      <c r="J453" s="104">
        <v>13424</v>
      </c>
      <c r="K453" s="104">
        <v>11678</v>
      </c>
      <c r="L453" s="104">
        <v>18378</v>
      </c>
      <c r="M453" s="104">
        <v>13070</v>
      </c>
      <c r="N453" s="89"/>
    </row>
    <row r="454" spans="1:14" ht="17.100000000000001" customHeight="1" x14ac:dyDescent="0.25">
      <c r="A454" s="98" t="s">
        <v>34</v>
      </c>
      <c r="B454" s="104">
        <v>1954</v>
      </c>
      <c r="C454" s="104">
        <v>1402</v>
      </c>
      <c r="D454" s="105">
        <v>985</v>
      </c>
      <c r="E454" s="104">
        <v>933</v>
      </c>
      <c r="F454" s="104">
        <v>1067</v>
      </c>
      <c r="G454" s="105">
        <v>1219</v>
      </c>
      <c r="H454" s="104">
        <v>1234</v>
      </c>
      <c r="I454" s="104">
        <v>798</v>
      </c>
      <c r="J454" s="104">
        <v>942</v>
      </c>
      <c r="K454" s="104">
        <v>806</v>
      </c>
      <c r="L454" s="104">
        <v>1441</v>
      </c>
      <c r="M454" s="104">
        <v>1142</v>
      </c>
      <c r="N454" s="89"/>
    </row>
    <row r="455" spans="1:14" ht="17.100000000000001" customHeight="1" x14ac:dyDescent="0.35">
      <c r="A455" s="98" t="s">
        <v>19</v>
      </c>
      <c r="B455" s="106">
        <v>842</v>
      </c>
      <c r="C455" s="106">
        <v>879</v>
      </c>
      <c r="D455" s="107">
        <v>711</v>
      </c>
      <c r="E455" s="106">
        <v>570</v>
      </c>
      <c r="F455" s="106">
        <v>624</v>
      </c>
      <c r="G455" s="107">
        <v>753</v>
      </c>
      <c r="H455" s="106">
        <v>737</v>
      </c>
      <c r="I455" s="106">
        <v>609</v>
      </c>
      <c r="J455" s="106">
        <v>659</v>
      </c>
      <c r="K455" s="106">
        <v>595</v>
      </c>
      <c r="L455" s="106">
        <v>1048</v>
      </c>
      <c r="M455" s="106">
        <v>817</v>
      </c>
      <c r="N455" s="90"/>
    </row>
    <row r="456" spans="1:14" ht="17.100000000000001" customHeight="1" x14ac:dyDescent="0.25">
      <c r="A456" s="99" t="s">
        <v>32</v>
      </c>
      <c r="B456" s="108">
        <v>18179</v>
      </c>
      <c r="C456" s="108">
        <v>18671</v>
      </c>
      <c r="D456" s="109">
        <v>14307</v>
      </c>
      <c r="E456" s="108">
        <v>13836</v>
      </c>
      <c r="F456" s="109">
        <v>14903</v>
      </c>
      <c r="G456" s="109">
        <v>16442</v>
      </c>
      <c r="H456" s="109">
        <v>14133</v>
      </c>
      <c r="I456" s="109">
        <v>13836</v>
      </c>
      <c r="J456" s="109">
        <v>15025</v>
      </c>
      <c r="K456" s="117">
        <v>13078</v>
      </c>
      <c r="L456" s="109">
        <v>20867</v>
      </c>
      <c r="M456" s="109">
        <v>15030</v>
      </c>
      <c r="N456" s="91"/>
    </row>
    <row r="457" spans="1:14" ht="17.100000000000001" customHeight="1" x14ac:dyDescent="0.25">
      <c r="A457" s="468"/>
      <c r="B457" s="468"/>
      <c r="C457" s="468"/>
      <c r="D457" s="468"/>
      <c r="E457" s="468"/>
      <c r="F457" s="468"/>
      <c r="G457" s="468"/>
      <c r="H457" s="468"/>
      <c r="I457" s="468"/>
      <c r="J457" s="468"/>
      <c r="K457" s="468"/>
      <c r="L457" s="468"/>
      <c r="M457" s="468"/>
    </row>
    <row r="458" spans="1:14" ht="15" customHeight="1" x14ac:dyDescent="0.25"/>
    <row r="459" spans="1:14" ht="15" customHeight="1" x14ac:dyDescent="0.25">
      <c r="A459" s="461" t="s">
        <v>1159</v>
      </c>
      <c r="B459" s="461"/>
      <c r="C459" s="461"/>
      <c r="D459" s="461"/>
      <c r="E459" s="461"/>
      <c r="F459" s="461"/>
      <c r="G459" s="461"/>
      <c r="H459" s="461"/>
      <c r="I459" s="461"/>
      <c r="J459" s="461"/>
      <c r="K459" s="461"/>
      <c r="L459" s="461"/>
      <c r="M459" s="461"/>
    </row>
    <row r="460" spans="1:14" ht="42.75" customHeight="1" x14ac:dyDescent="0.35">
      <c r="A460" s="306">
        <v>2015</v>
      </c>
      <c r="B460" s="469"/>
      <c r="C460" s="469"/>
      <c r="D460" s="469"/>
      <c r="E460" s="469"/>
      <c r="F460" s="469"/>
      <c r="G460" s="469"/>
      <c r="H460" s="469"/>
      <c r="I460" s="469"/>
      <c r="J460" s="469"/>
      <c r="K460" s="469"/>
      <c r="L460" s="469"/>
      <c r="M460" s="469"/>
    </row>
    <row r="461" spans="1:14" ht="24" customHeight="1" x14ac:dyDescent="0.25">
      <c r="A461" s="307" t="s">
        <v>70</v>
      </c>
      <c r="B461" s="308">
        <v>20</v>
      </c>
      <c r="C461" s="308">
        <v>19</v>
      </c>
      <c r="D461" s="308">
        <v>22</v>
      </c>
      <c r="E461" s="308">
        <v>22</v>
      </c>
      <c r="F461" s="308">
        <v>20</v>
      </c>
      <c r="G461" s="308">
        <v>22</v>
      </c>
      <c r="H461" s="308">
        <v>22</v>
      </c>
      <c r="I461" s="308">
        <v>21</v>
      </c>
      <c r="J461" s="308">
        <v>21</v>
      </c>
      <c r="K461" s="308">
        <v>22</v>
      </c>
      <c r="L461" s="308">
        <v>20</v>
      </c>
      <c r="M461" s="308">
        <v>22</v>
      </c>
    </row>
    <row r="462" spans="1:14" ht="24" customHeight="1" x14ac:dyDescent="0.25">
      <c r="A462" s="98"/>
      <c r="B462" s="466" t="s">
        <v>598</v>
      </c>
      <c r="C462" s="466"/>
      <c r="D462" s="466"/>
      <c r="E462" s="466"/>
      <c r="F462" s="466"/>
      <c r="G462" s="466"/>
      <c r="H462" s="466"/>
      <c r="I462" s="466"/>
      <c r="J462" s="466"/>
      <c r="K462" s="466"/>
      <c r="L462" s="466"/>
      <c r="M462" s="466"/>
    </row>
    <row r="463" spans="1:14" ht="18" customHeight="1" x14ac:dyDescent="0.25">
      <c r="A463" s="98"/>
      <c r="B463" s="119">
        <v>42005</v>
      </c>
      <c r="C463" s="119">
        <v>42036</v>
      </c>
      <c r="D463" s="119">
        <v>42064</v>
      </c>
      <c r="E463" s="119">
        <v>42095</v>
      </c>
      <c r="F463" s="119">
        <v>42125</v>
      </c>
      <c r="G463" s="119">
        <v>42156</v>
      </c>
      <c r="H463" s="119">
        <v>42186</v>
      </c>
      <c r="I463" s="119">
        <v>42217</v>
      </c>
      <c r="J463" s="119">
        <v>42248</v>
      </c>
      <c r="K463" s="119">
        <v>42278</v>
      </c>
      <c r="L463" s="119">
        <v>42309</v>
      </c>
      <c r="M463" s="119">
        <v>42339</v>
      </c>
    </row>
    <row r="464" spans="1:14" ht="17.100000000000001" customHeight="1" x14ac:dyDescent="0.25">
      <c r="A464" s="98" t="s">
        <v>0</v>
      </c>
      <c r="B464" s="104">
        <v>7686</v>
      </c>
      <c r="C464" s="104">
        <v>8706</v>
      </c>
      <c r="D464" s="105">
        <v>6467</v>
      </c>
      <c r="E464" s="104">
        <v>5126</v>
      </c>
      <c r="F464" s="104">
        <v>7834</v>
      </c>
      <c r="G464" s="104">
        <v>6949</v>
      </c>
      <c r="H464" s="104">
        <v>5930</v>
      </c>
      <c r="I464" s="104">
        <v>7881</v>
      </c>
      <c r="J464" s="104">
        <v>6196</v>
      </c>
      <c r="K464" s="104">
        <v>5804</v>
      </c>
      <c r="L464" s="104">
        <v>6866</v>
      </c>
      <c r="M464" s="104">
        <v>5692</v>
      </c>
    </row>
    <row r="465" spans="1:26" ht="17.100000000000001" customHeight="1" x14ac:dyDescent="0.25">
      <c r="A465" s="98" t="s">
        <v>1</v>
      </c>
      <c r="B465" s="104">
        <v>3190</v>
      </c>
      <c r="C465" s="104">
        <v>2255</v>
      </c>
      <c r="D465" s="105">
        <v>2833</v>
      </c>
      <c r="E465" s="104">
        <v>2092</v>
      </c>
      <c r="F465" s="104">
        <v>2108</v>
      </c>
      <c r="G465" s="104">
        <v>2869</v>
      </c>
      <c r="H465" s="104">
        <v>2542</v>
      </c>
      <c r="I465" s="104">
        <v>3691</v>
      </c>
      <c r="J465" s="104">
        <v>3664</v>
      </c>
      <c r="K465" s="104">
        <v>2719</v>
      </c>
      <c r="L465" s="104">
        <v>2367</v>
      </c>
      <c r="M465" s="104">
        <v>3110</v>
      </c>
    </row>
    <row r="466" spans="1:26" ht="17.100000000000001" customHeight="1" x14ac:dyDescent="0.25">
      <c r="A466" s="98" t="s">
        <v>50</v>
      </c>
      <c r="B466" s="104">
        <v>2196</v>
      </c>
      <c r="C466" s="104">
        <v>2413</v>
      </c>
      <c r="D466" s="105">
        <v>1859</v>
      </c>
      <c r="E466" s="104">
        <v>1791</v>
      </c>
      <c r="F466" s="104">
        <v>1743</v>
      </c>
      <c r="G466" s="104">
        <v>1713</v>
      </c>
      <c r="H466" s="104">
        <v>1835</v>
      </c>
      <c r="I466" s="104">
        <v>2118</v>
      </c>
      <c r="J466" s="104">
        <v>1948</v>
      </c>
      <c r="K466" s="104">
        <v>2065</v>
      </c>
      <c r="L466" s="104">
        <v>1971</v>
      </c>
      <c r="M466" s="104">
        <v>2055</v>
      </c>
    </row>
    <row r="467" spans="1:26" ht="17.100000000000001" customHeight="1" x14ac:dyDescent="0.25">
      <c r="A467" s="98" t="s">
        <v>2</v>
      </c>
      <c r="B467" s="104">
        <v>996</v>
      </c>
      <c r="C467" s="104">
        <v>755</v>
      </c>
      <c r="D467" s="105">
        <v>1087</v>
      </c>
      <c r="E467" s="104">
        <v>838</v>
      </c>
      <c r="F467" s="104">
        <v>880</v>
      </c>
      <c r="G467" s="104">
        <v>987</v>
      </c>
      <c r="H467" s="104">
        <v>733</v>
      </c>
      <c r="I467" s="104">
        <v>890</v>
      </c>
      <c r="J467" s="104">
        <v>947</v>
      </c>
      <c r="K467" s="104">
        <v>735</v>
      </c>
      <c r="L467" s="104">
        <v>713</v>
      </c>
      <c r="M467" s="104">
        <v>884</v>
      </c>
    </row>
    <row r="468" spans="1:26" ht="17.100000000000001" customHeight="1" x14ac:dyDescent="0.25">
      <c r="A468" s="98" t="s">
        <v>877</v>
      </c>
      <c r="B468" s="104">
        <v>1144</v>
      </c>
      <c r="C468" s="104">
        <v>1352</v>
      </c>
      <c r="D468" s="105">
        <v>1096</v>
      </c>
      <c r="E468" s="104">
        <v>1279</v>
      </c>
      <c r="F468" s="104">
        <v>1162</v>
      </c>
      <c r="G468" s="104">
        <v>1739</v>
      </c>
      <c r="H468" s="104">
        <v>1414</v>
      </c>
      <c r="I468" s="104">
        <v>1319</v>
      </c>
      <c r="J468" s="104">
        <v>1060</v>
      </c>
      <c r="K468" s="104">
        <v>1206</v>
      </c>
      <c r="L468" s="104">
        <v>1376</v>
      </c>
      <c r="M468" s="104">
        <v>1033</v>
      </c>
    </row>
    <row r="469" spans="1:26" ht="17.100000000000001" customHeight="1" x14ac:dyDescent="0.35">
      <c r="A469" s="103" t="s">
        <v>52</v>
      </c>
      <c r="B469" s="106">
        <v>410</v>
      </c>
      <c r="C469" s="106">
        <v>329</v>
      </c>
      <c r="D469" s="107">
        <v>365</v>
      </c>
      <c r="E469" s="106">
        <v>324</v>
      </c>
      <c r="F469" s="106">
        <v>337</v>
      </c>
      <c r="G469" s="106">
        <v>333</v>
      </c>
      <c r="H469" s="106">
        <v>381</v>
      </c>
      <c r="I469" s="106">
        <v>381</v>
      </c>
      <c r="J469" s="106">
        <v>295</v>
      </c>
      <c r="K469" s="106">
        <v>304</v>
      </c>
      <c r="L469" s="106">
        <v>419</v>
      </c>
      <c r="M469" s="106">
        <v>264</v>
      </c>
    </row>
    <row r="470" spans="1:26" ht="17.100000000000001" customHeight="1" x14ac:dyDescent="0.25">
      <c r="A470" s="99" t="s">
        <v>13</v>
      </c>
      <c r="B470" s="108">
        <v>15622</v>
      </c>
      <c r="C470" s="108">
        <v>15810</v>
      </c>
      <c r="D470" s="109">
        <v>13706</v>
      </c>
      <c r="E470" s="108">
        <v>11450</v>
      </c>
      <c r="F470" s="108">
        <v>14065</v>
      </c>
      <c r="G470" s="108">
        <v>14590</v>
      </c>
      <c r="H470" s="108">
        <v>12835</v>
      </c>
      <c r="I470" s="108">
        <v>16280</v>
      </c>
      <c r="J470" s="108">
        <v>14110</v>
      </c>
      <c r="K470" s="108">
        <v>12832</v>
      </c>
      <c r="L470" s="108">
        <v>13712</v>
      </c>
      <c r="M470" s="108">
        <v>13039</v>
      </c>
    </row>
    <row r="471" spans="1:26" ht="17.100000000000001" customHeight="1" x14ac:dyDescent="0.25">
      <c r="A471" s="7"/>
    </row>
    <row r="472" spans="1:26" ht="24" customHeight="1" x14ac:dyDescent="0.25">
      <c r="A472" s="98"/>
      <c r="B472" s="466" t="s">
        <v>599</v>
      </c>
      <c r="C472" s="466"/>
      <c r="D472" s="466"/>
      <c r="E472" s="466"/>
      <c r="F472" s="466"/>
      <c r="G472" s="466"/>
      <c r="H472" s="466"/>
      <c r="I472" s="466"/>
      <c r="J472" s="466"/>
      <c r="K472" s="466"/>
      <c r="L472" s="466"/>
      <c r="M472" s="466"/>
    </row>
    <row r="473" spans="1:26" ht="28.5" customHeight="1" x14ac:dyDescent="0.25">
      <c r="A473" s="98"/>
      <c r="B473" s="393" t="s">
        <v>1611</v>
      </c>
      <c r="C473" s="393" t="s">
        <v>1612</v>
      </c>
      <c r="D473" s="393" t="s">
        <v>1613</v>
      </c>
      <c r="E473" s="393" t="s">
        <v>1614</v>
      </c>
      <c r="F473" s="393" t="s">
        <v>1615</v>
      </c>
      <c r="G473" s="393" t="s">
        <v>1616</v>
      </c>
      <c r="H473" s="393" t="s">
        <v>1617</v>
      </c>
      <c r="I473" s="393" t="s">
        <v>1618</v>
      </c>
      <c r="J473" s="393" t="s">
        <v>1619</v>
      </c>
      <c r="K473" s="393" t="s">
        <v>1620</v>
      </c>
      <c r="L473" s="393" t="s">
        <v>1621</v>
      </c>
      <c r="M473" s="393" t="s">
        <v>1622</v>
      </c>
    </row>
    <row r="474" spans="1:26" ht="17.100000000000001" customHeight="1" x14ac:dyDescent="0.25">
      <c r="A474" s="98" t="s">
        <v>0</v>
      </c>
      <c r="B474" s="104">
        <v>6862</v>
      </c>
      <c r="C474" s="104">
        <v>7621</v>
      </c>
      <c r="D474" s="105">
        <v>7564</v>
      </c>
      <c r="E474" s="104">
        <v>6674</v>
      </c>
      <c r="F474" s="104">
        <v>6433</v>
      </c>
      <c r="G474" s="104">
        <v>6599</v>
      </c>
      <c r="H474" s="104">
        <v>6876</v>
      </c>
      <c r="I474" s="104">
        <v>6905</v>
      </c>
      <c r="J474" s="104">
        <v>6658</v>
      </c>
      <c r="K474" s="104">
        <v>6614</v>
      </c>
      <c r="L474" s="104">
        <v>6272</v>
      </c>
      <c r="M474" s="104">
        <v>6097</v>
      </c>
    </row>
    <row r="475" spans="1:26" ht="17.100000000000001" customHeight="1" x14ac:dyDescent="0.25">
      <c r="A475" s="98" t="s">
        <v>1</v>
      </c>
      <c r="B475" s="104">
        <v>2791</v>
      </c>
      <c r="C475" s="104">
        <v>2858</v>
      </c>
      <c r="D475" s="105">
        <v>2772</v>
      </c>
      <c r="E475" s="104">
        <v>2401</v>
      </c>
      <c r="F475" s="104">
        <v>2352</v>
      </c>
      <c r="G475" s="104">
        <v>2364</v>
      </c>
      <c r="H475" s="104">
        <v>2519</v>
      </c>
      <c r="I475" s="104">
        <v>3024</v>
      </c>
      <c r="J475" s="104">
        <v>3287</v>
      </c>
      <c r="K475" s="104">
        <v>3348</v>
      </c>
      <c r="L475" s="104">
        <v>2922</v>
      </c>
      <c r="M475" s="104">
        <v>2743</v>
      </c>
    </row>
    <row r="476" spans="1:26" ht="17.100000000000001" customHeight="1" x14ac:dyDescent="0.25">
      <c r="A476" s="98" t="s">
        <v>50</v>
      </c>
      <c r="B476" s="104">
        <v>1939</v>
      </c>
      <c r="C476" s="104">
        <v>2091</v>
      </c>
      <c r="D476" s="105">
        <v>2142</v>
      </c>
      <c r="E476" s="104">
        <v>2003</v>
      </c>
      <c r="F476" s="104">
        <v>1800</v>
      </c>
      <c r="G476" s="104">
        <v>1749</v>
      </c>
      <c r="H476" s="104">
        <v>1764</v>
      </c>
      <c r="I476" s="104">
        <v>1885</v>
      </c>
      <c r="J476" s="104">
        <v>1965</v>
      </c>
      <c r="K476" s="104">
        <v>2044</v>
      </c>
      <c r="L476" s="104">
        <v>1996</v>
      </c>
      <c r="M476" s="104">
        <v>2032</v>
      </c>
    </row>
    <row r="477" spans="1:26" ht="17.100000000000001" customHeight="1" x14ac:dyDescent="0.25">
      <c r="A477" s="98" t="s">
        <v>2</v>
      </c>
      <c r="B477" s="104">
        <v>961</v>
      </c>
      <c r="C477" s="104">
        <v>907</v>
      </c>
      <c r="D477" s="105">
        <v>954</v>
      </c>
      <c r="E477" s="104">
        <v>900</v>
      </c>
      <c r="F477" s="104">
        <v>937</v>
      </c>
      <c r="G477" s="104">
        <v>903</v>
      </c>
      <c r="H477" s="104">
        <v>866</v>
      </c>
      <c r="I477" s="104">
        <v>870</v>
      </c>
      <c r="J477" s="104">
        <v>855</v>
      </c>
      <c r="K477" s="104">
        <v>856</v>
      </c>
      <c r="L477" s="104">
        <v>799</v>
      </c>
      <c r="M477" s="104">
        <v>779</v>
      </c>
    </row>
    <row r="478" spans="1:26" ht="17.100000000000001" customHeight="1" x14ac:dyDescent="0.25">
      <c r="A478" s="98" t="s">
        <v>877</v>
      </c>
      <c r="B478" s="104">
        <v>1126</v>
      </c>
      <c r="C478" s="104">
        <v>1139</v>
      </c>
      <c r="D478" s="105">
        <v>1189</v>
      </c>
      <c r="E478" s="104">
        <v>1236</v>
      </c>
      <c r="F478" s="104">
        <v>1179</v>
      </c>
      <c r="G478" s="104">
        <v>1400</v>
      </c>
      <c r="H478" s="104">
        <v>1447</v>
      </c>
      <c r="I478" s="104">
        <v>1493</v>
      </c>
      <c r="J478" s="104">
        <v>1267</v>
      </c>
      <c r="K478" s="104">
        <v>1195</v>
      </c>
      <c r="L478" s="104">
        <v>1211</v>
      </c>
      <c r="M478" s="104">
        <v>1200</v>
      </c>
      <c r="O478" s="33"/>
      <c r="P478" s="33"/>
      <c r="Q478" s="33"/>
      <c r="R478" s="33"/>
      <c r="S478" s="33"/>
      <c r="T478" s="33"/>
      <c r="U478" s="33"/>
      <c r="V478" s="33"/>
      <c r="W478" s="33"/>
      <c r="X478" s="33"/>
      <c r="Y478" s="33"/>
      <c r="Z478" s="33"/>
    </row>
    <row r="479" spans="1:26" ht="17.100000000000001" customHeight="1" x14ac:dyDescent="0.35">
      <c r="A479" s="103" t="s">
        <v>52</v>
      </c>
      <c r="B479" s="106">
        <v>389</v>
      </c>
      <c r="C479" s="106">
        <v>343</v>
      </c>
      <c r="D479" s="107">
        <v>369</v>
      </c>
      <c r="E479" s="106">
        <v>340</v>
      </c>
      <c r="F479" s="106">
        <v>342</v>
      </c>
      <c r="G479" s="106">
        <v>331</v>
      </c>
      <c r="H479" s="106">
        <v>351</v>
      </c>
      <c r="I479" s="106">
        <v>365</v>
      </c>
      <c r="J479" s="106">
        <v>353</v>
      </c>
      <c r="K479" s="106">
        <v>326</v>
      </c>
      <c r="L479" s="106">
        <v>337</v>
      </c>
      <c r="M479" s="106">
        <v>326</v>
      </c>
      <c r="O479" s="33"/>
      <c r="P479" s="33"/>
      <c r="Q479" s="33"/>
      <c r="R479" s="33"/>
      <c r="S479" s="33"/>
      <c r="T479" s="33"/>
      <c r="U479" s="33"/>
      <c r="V479" s="33"/>
      <c r="W479" s="33"/>
      <c r="X479" s="33"/>
      <c r="Y479" s="33"/>
      <c r="Z479" s="33"/>
    </row>
    <row r="480" spans="1:26" ht="17.100000000000001" customHeight="1" x14ac:dyDescent="0.25">
      <c r="A480" s="99" t="s">
        <v>13</v>
      </c>
      <c r="B480" s="108">
        <v>14069</v>
      </c>
      <c r="C480" s="108">
        <v>14959</v>
      </c>
      <c r="D480" s="109">
        <v>14990</v>
      </c>
      <c r="E480" s="108">
        <v>13553</v>
      </c>
      <c r="F480" s="108">
        <v>13043</v>
      </c>
      <c r="G480" s="108">
        <v>13347</v>
      </c>
      <c r="H480" s="108">
        <v>13823</v>
      </c>
      <c r="I480" s="108">
        <v>14542</v>
      </c>
      <c r="J480" s="108">
        <v>14384</v>
      </c>
      <c r="K480" s="108">
        <v>14383</v>
      </c>
      <c r="L480" s="108">
        <v>13538</v>
      </c>
      <c r="M480" s="108">
        <v>13178</v>
      </c>
      <c r="O480" s="33"/>
      <c r="P480" s="33"/>
      <c r="Q480" s="33"/>
      <c r="R480" s="33"/>
      <c r="S480" s="33"/>
      <c r="T480" s="33"/>
      <c r="U480" s="33"/>
      <c r="V480" s="33"/>
      <c r="W480" s="33"/>
      <c r="X480" s="33"/>
      <c r="Y480" s="33"/>
      <c r="Z480" s="33"/>
    </row>
    <row r="481" spans="1:26" ht="17.100000000000001" customHeight="1" x14ac:dyDescent="0.25">
      <c r="O481" s="33"/>
      <c r="P481" s="33"/>
      <c r="Q481" s="33"/>
      <c r="R481" s="33"/>
      <c r="S481" s="33"/>
      <c r="T481" s="33"/>
      <c r="U481" s="33"/>
      <c r="V481" s="33"/>
      <c r="W481" s="33"/>
      <c r="X481" s="33"/>
      <c r="Y481" s="33"/>
      <c r="Z481" s="33"/>
    </row>
    <row r="482" spans="1:26" ht="24" customHeight="1" x14ac:dyDescent="0.25">
      <c r="A482" s="98"/>
      <c r="B482" s="466" t="s">
        <v>761</v>
      </c>
      <c r="C482" s="466"/>
      <c r="D482" s="466"/>
      <c r="E482" s="466"/>
      <c r="F482" s="466"/>
      <c r="G482" s="466"/>
      <c r="H482" s="466"/>
      <c r="I482" s="466"/>
      <c r="J482" s="466"/>
      <c r="K482" s="466"/>
      <c r="L482" s="466"/>
      <c r="M482" s="466"/>
      <c r="O482" s="33"/>
      <c r="P482" s="33"/>
      <c r="Q482" s="33"/>
      <c r="R482" s="33"/>
      <c r="S482" s="33"/>
      <c r="T482" s="33"/>
      <c r="U482" s="33"/>
      <c r="V482" s="33"/>
      <c r="W482" s="33"/>
      <c r="X482" s="33"/>
      <c r="Y482" s="33"/>
      <c r="Z482" s="33"/>
    </row>
    <row r="483" spans="1:26" ht="28.5" customHeight="1" x14ac:dyDescent="0.25">
      <c r="A483" s="98"/>
      <c r="B483" s="393" t="s">
        <v>1623</v>
      </c>
      <c r="C483" s="393" t="s">
        <v>1624</v>
      </c>
      <c r="D483" s="393" t="s">
        <v>1625</v>
      </c>
      <c r="E483" s="393" t="s">
        <v>1626</v>
      </c>
      <c r="F483" s="393" t="s">
        <v>1627</v>
      </c>
      <c r="G483" s="393" t="s">
        <v>1628</v>
      </c>
      <c r="H483" s="393" t="s">
        <v>1629</v>
      </c>
      <c r="I483" s="393" t="s">
        <v>1630</v>
      </c>
      <c r="J483" s="393" t="s">
        <v>1631</v>
      </c>
      <c r="K483" s="393" t="s">
        <v>1632</v>
      </c>
      <c r="L483" s="393" t="s">
        <v>1633</v>
      </c>
      <c r="M483" s="393" t="s">
        <v>1634</v>
      </c>
      <c r="O483" s="33"/>
      <c r="P483" s="33"/>
      <c r="Q483" s="33"/>
      <c r="R483" s="33"/>
      <c r="S483" s="33"/>
      <c r="T483" s="33"/>
      <c r="U483" s="33"/>
      <c r="V483" s="33"/>
      <c r="W483" s="33"/>
      <c r="X483" s="33"/>
      <c r="Y483" s="33"/>
      <c r="Z483" s="33"/>
    </row>
    <row r="484" spans="1:26" ht="17.100000000000001" customHeight="1" x14ac:dyDescent="0.25">
      <c r="A484" s="98" t="s">
        <v>0</v>
      </c>
      <c r="B484" s="111">
        <v>0.47399999999999998</v>
      </c>
      <c r="C484" s="111">
        <v>0.47499999999999998</v>
      </c>
      <c r="D484" s="111">
        <v>0.48</v>
      </c>
      <c r="E484" s="112">
        <v>0.49299999999999999</v>
      </c>
      <c r="F484" s="112">
        <v>0.498</v>
      </c>
      <c r="G484" s="112">
        <v>0.502</v>
      </c>
      <c r="H484" s="112">
        <v>0.5</v>
      </c>
      <c r="I484" s="112">
        <v>0.501</v>
      </c>
      <c r="J484" s="112">
        <v>0.50600000000000001</v>
      </c>
      <c r="K484" s="111">
        <v>0.50900000000000001</v>
      </c>
      <c r="L484" s="112">
        <v>0.51400000000000001</v>
      </c>
      <c r="M484" s="111">
        <v>0.51700000000000002</v>
      </c>
    </row>
    <row r="485" spans="1:26" ht="17.100000000000001" customHeight="1" x14ac:dyDescent="0.25">
      <c r="A485" s="98" t="s">
        <v>1</v>
      </c>
      <c r="B485" s="111">
        <v>0.71099999999999997</v>
      </c>
      <c r="C485" s="111">
        <v>0.70899999999999996</v>
      </c>
      <c r="D485" s="111">
        <v>0.72099999999999997</v>
      </c>
      <c r="E485" s="112">
        <v>0.73</v>
      </c>
      <c r="F485" s="112">
        <v>0.73099999999999998</v>
      </c>
      <c r="G485" s="112">
        <v>0.72499999999999998</v>
      </c>
      <c r="H485" s="112">
        <v>0.71799999999999997</v>
      </c>
      <c r="I485" s="112">
        <v>0.70499999999999996</v>
      </c>
      <c r="J485" s="112">
        <v>0.70799999999999996</v>
      </c>
      <c r="K485" s="111">
        <v>0.71799999999999997</v>
      </c>
      <c r="L485" s="112">
        <v>0.72299999999999998</v>
      </c>
      <c r="M485" s="111">
        <v>0.71799999999999997</v>
      </c>
    </row>
    <row r="486" spans="1:26" ht="17.100000000000001" customHeight="1" x14ac:dyDescent="0.25">
      <c r="A486" s="98" t="s">
        <v>50</v>
      </c>
      <c r="B486" s="111">
        <v>1.272</v>
      </c>
      <c r="C486" s="111">
        <v>1.254</v>
      </c>
      <c r="D486" s="111">
        <v>1.25</v>
      </c>
      <c r="E486" s="112">
        <v>1.2609999999999999</v>
      </c>
      <c r="F486" s="112">
        <v>1.278</v>
      </c>
      <c r="G486" s="112">
        <v>1.2769999999999999</v>
      </c>
      <c r="H486" s="112">
        <v>1.2430000000000001</v>
      </c>
      <c r="I486" s="112">
        <v>1.236</v>
      </c>
      <c r="J486" s="112">
        <v>1.1970000000000001</v>
      </c>
      <c r="K486" s="111">
        <v>1.194</v>
      </c>
      <c r="L486" s="112">
        <v>1.1859999999999999</v>
      </c>
      <c r="M486" s="111">
        <v>1.232</v>
      </c>
    </row>
    <row r="487" spans="1:26" ht="17.100000000000001" customHeight="1" x14ac:dyDescent="0.25">
      <c r="A487" s="98" t="s">
        <v>2</v>
      </c>
      <c r="B487" s="111">
        <v>0.78900000000000003</v>
      </c>
      <c r="C487" s="111">
        <v>0.81499999999999995</v>
      </c>
      <c r="D487" s="111">
        <v>0.83099999999999996</v>
      </c>
      <c r="E487" s="112">
        <v>0.82899999999999996</v>
      </c>
      <c r="F487" s="112">
        <v>0.82</v>
      </c>
      <c r="G487" s="112">
        <v>0.81599999999999995</v>
      </c>
      <c r="H487" s="112">
        <v>0.82</v>
      </c>
      <c r="I487" s="112">
        <v>0.79800000000000004</v>
      </c>
      <c r="J487" s="112">
        <v>0.78500000000000003</v>
      </c>
      <c r="K487" s="111">
        <v>0.78300000000000003</v>
      </c>
      <c r="L487" s="112">
        <v>0.79900000000000004</v>
      </c>
      <c r="M487" s="111">
        <v>0.81299999999999994</v>
      </c>
    </row>
    <row r="488" spans="1:26" ht="17.100000000000001" customHeight="1" x14ac:dyDescent="0.25">
      <c r="A488" s="98" t="s">
        <v>877</v>
      </c>
      <c r="B488" s="111">
        <v>1.331</v>
      </c>
      <c r="C488" s="111">
        <v>1.3440000000000001</v>
      </c>
      <c r="D488" s="111">
        <v>1.3240000000000001</v>
      </c>
      <c r="E488" s="112">
        <v>1.341</v>
      </c>
      <c r="F488" s="112">
        <v>1.3149999999999999</v>
      </c>
      <c r="G488" s="112">
        <v>1.3109999999999999</v>
      </c>
      <c r="H488" s="112">
        <v>1.2909999999999999</v>
      </c>
      <c r="I488" s="112">
        <v>1.294</v>
      </c>
      <c r="J488" s="112">
        <v>1.29</v>
      </c>
      <c r="K488" s="111">
        <v>1.302</v>
      </c>
      <c r="L488" s="112">
        <v>1.32</v>
      </c>
      <c r="M488" s="111">
        <v>1.339</v>
      </c>
    </row>
    <row r="489" spans="1:26" ht="17.100000000000001" customHeight="1" x14ac:dyDescent="0.25">
      <c r="A489" s="103" t="s">
        <v>52</v>
      </c>
      <c r="B489" s="113">
        <v>1.66</v>
      </c>
      <c r="C489" s="113">
        <v>1.659</v>
      </c>
      <c r="D489" s="113">
        <v>1.6619999999999999</v>
      </c>
      <c r="E489" s="114">
        <v>1.6619999999999999</v>
      </c>
      <c r="F489" s="114">
        <v>1.6439999999999999</v>
      </c>
      <c r="G489" s="114">
        <v>1.6339999999999999</v>
      </c>
      <c r="H489" s="114">
        <v>1.6180000000000001</v>
      </c>
      <c r="I489" s="114">
        <v>1.6060000000000001</v>
      </c>
      <c r="J489" s="114">
        <v>1.6</v>
      </c>
      <c r="K489" s="113">
        <v>1.615</v>
      </c>
      <c r="L489" s="114">
        <v>1.641</v>
      </c>
      <c r="M489" s="113">
        <v>1.6439999999999999</v>
      </c>
    </row>
    <row r="490" spans="1:26" ht="17.100000000000001" customHeight="1" x14ac:dyDescent="0.25">
      <c r="A490" s="99" t="s">
        <v>13</v>
      </c>
      <c r="B490" s="115">
        <v>0.754</v>
      </c>
      <c r="C490" s="115">
        <v>0.74299999999999999</v>
      </c>
      <c r="D490" s="115">
        <v>0.753</v>
      </c>
      <c r="E490" s="116">
        <v>0.77800000000000002</v>
      </c>
      <c r="F490" s="116">
        <v>0.77500000000000002</v>
      </c>
      <c r="G490" s="116">
        <v>0.77700000000000002</v>
      </c>
      <c r="H490" s="116">
        <v>0.76600000000000001</v>
      </c>
      <c r="I490" s="116">
        <v>0.76600000000000001</v>
      </c>
      <c r="J490" s="116">
        <v>0.75900000000000001</v>
      </c>
      <c r="K490" s="115">
        <v>0.76200000000000001</v>
      </c>
      <c r="L490" s="116">
        <v>0.77500000000000002</v>
      </c>
      <c r="M490" s="115">
        <v>0.78900000000000003</v>
      </c>
    </row>
    <row r="491" spans="1:26" ht="17.100000000000001" customHeight="1" x14ac:dyDescent="0.25">
      <c r="E491" s="32"/>
    </row>
    <row r="492" spans="1:26" ht="24" customHeight="1" x14ac:dyDescent="0.25">
      <c r="A492" s="98"/>
      <c r="B492" s="466" t="s">
        <v>601</v>
      </c>
      <c r="C492" s="466"/>
      <c r="D492" s="466"/>
      <c r="E492" s="466"/>
      <c r="F492" s="466"/>
      <c r="G492" s="466"/>
      <c r="H492" s="466"/>
      <c r="I492" s="466"/>
      <c r="J492" s="466"/>
      <c r="K492" s="466"/>
      <c r="L492" s="466"/>
      <c r="M492" s="466"/>
    </row>
    <row r="493" spans="1:26" ht="18" customHeight="1" x14ac:dyDescent="0.25">
      <c r="A493" s="98"/>
      <c r="B493" s="119">
        <v>42005</v>
      </c>
      <c r="C493" s="119">
        <v>42036</v>
      </c>
      <c r="D493" s="119">
        <v>42064</v>
      </c>
      <c r="E493" s="119">
        <v>42095</v>
      </c>
      <c r="F493" s="119">
        <v>42125</v>
      </c>
      <c r="G493" s="119">
        <v>42156</v>
      </c>
      <c r="H493" s="119">
        <v>42186</v>
      </c>
      <c r="I493" s="119">
        <v>42217</v>
      </c>
      <c r="J493" s="119">
        <v>42248</v>
      </c>
      <c r="K493" s="119">
        <v>42278</v>
      </c>
      <c r="L493" s="119">
        <v>42309</v>
      </c>
      <c r="M493" s="119">
        <v>42339</v>
      </c>
    </row>
    <row r="494" spans="1:26" ht="17.100000000000001" customHeight="1" x14ac:dyDescent="0.25">
      <c r="A494" s="98" t="s">
        <v>33</v>
      </c>
      <c r="B494" s="104">
        <v>13545</v>
      </c>
      <c r="C494" s="104">
        <v>13690</v>
      </c>
      <c r="D494" s="105">
        <v>12004</v>
      </c>
      <c r="E494" s="104">
        <v>10007</v>
      </c>
      <c r="F494" s="104">
        <v>12383</v>
      </c>
      <c r="G494" s="105">
        <v>12787</v>
      </c>
      <c r="H494" s="104">
        <v>11117</v>
      </c>
      <c r="I494" s="104">
        <v>14519</v>
      </c>
      <c r="J494" s="104">
        <v>12296</v>
      </c>
      <c r="K494" s="104">
        <v>11019</v>
      </c>
      <c r="L494" s="104">
        <v>11980</v>
      </c>
      <c r="M494" s="104">
        <v>11312</v>
      </c>
    </row>
    <row r="495" spans="1:26" ht="17.100000000000001" customHeight="1" x14ac:dyDescent="0.25">
      <c r="A495" s="98" t="s">
        <v>34</v>
      </c>
      <c r="B495" s="104">
        <v>1323</v>
      </c>
      <c r="C495" s="104">
        <v>1436</v>
      </c>
      <c r="D495" s="105">
        <v>1136</v>
      </c>
      <c r="E495" s="104">
        <v>956</v>
      </c>
      <c r="F495" s="104">
        <v>1134</v>
      </c>
      <c r="G495" s="105">
        <v>1236</v>
      </c>
      <c r="H495" s="104">
        <v>1164</v>
      </c>
      <c r="I495" s="104">
        <v>1111</v>
      </c>
      <c r="J495" s="104">
        <v>1054</v>
      </c>
      <c r="K495" s="104">
        <v>1068</v>
      </c>
      <c r="L495" s="104">
        <v>1041</v>
      </c>
      <c r="M495" s="104">
        <v>1054</v>
      </c>
    </row>
    <row r="496" spans="1:26" ht="17.100000000000001" customHeight="1" x14ac:dyDescent="0.35">
      <c r="A496" s="98" t="s">
        <v>19</v>
      </c>
      <c r="B496" s="106">
        <v>754</v>
      </c>
      <c r="C496" s="106">
        <v>684</v>
      </c>
      <c r="D496" s="107">
        <v>567</v>
      </c>
      <c r="E496" s="106">
        <v>487</v>
      </c>
      <c r="F496" s="106">
        <v>549</v>
      </c>
      <c r="G496" s="107">
        <v>567</v>
      </c>
      <c r="H496" s="106">
        <v>554</v>
      </c>
      <c r="I496" s="106">
        <v>650</v>
      </c>
      <c r="J496" s="106">
        <v>760</v>
      </c>
      <c r="K496" s="106">
        <v>746</v>
      </c>
      <c r="L496" s="106">
        <v>692</v>
      </c>
      <c r="M496" s="106">
        <v>672</v>
      </c>
    </row>
    <row r="497" spans="1:13" ht="17.100000000000001" customHeight="1" x14ac:dyDescent="0.25">
      <c r="A497" s="99" t="s">
        <v>32</v>
      </c>
      <c r="B497" s="108">
        <v>15622</v>
      </c>
      <c r="C497" s="108">
        <v>15810</v>
      </c>
      <c r="D497" s="109">
        <v>13706</v>
      </c>
      <c r="E497" s="108">
        <v>11450</v>
      </c>
      <c r="F497" s="109">
        <v>14065</v>
      </c>
      <c r="G497" s="109">
        <v>14590</v>
      </c>
      <c r="H497" s="109">
        <v>12835</v>
      </c>
      <c r="I497" s="109">
        <v>16280</v>
      </c>
      <c r="J497" s="109">
        <v>14110</v>
      </c>
      <c r="K497" s="117">
        <v>12832</v>
      </c>
      <c r="L497" s="109">
        <v>13712</v>
      </c>
      <c r="M497" s="109">
        <v>13039</v>
      </c>
    </row>
    <row r="498" spans="1:13" ht="17.100000000000001" customHeight="1" x14ac:dyDescent="0.25">
      <c r="A498" s="99"/>
      <c r="B498" s="108"/>
      <c r="C498" s="108"/>
      <c r="D498" s="109"/>
      <c r="E498" s="108"/>
      <c r="F498" s="109"/>
      <c r="G498" s="109"/>
      <c r="H498" s="109"/>
      <c r="I498" s="109"/>
      <c r="J498" s="109"/>
      <c r="K498" s="117"/>
      <c r="L498" s="109"/>
      <c r="M498" s="109"/>
    </row>
    <row r="499" spans="1:13" ht="15" customHeight="1" x14ac:dyDescent="0.25"/>
    <row r="500" spans="1:13" ht="15" customHeight="1" x14ac:dyDescent="0.25">
      <c r="A500" s="461" t="s">
        <v>1159</v>
      </c>
      <c r="B500" s="461"/>
      <c r="C500" s="461"/>
      <c r="D500" s="461"/>
      <c r="E500" s="461"/>
      <c r="F500" s="461"/>
      <c r="G500" s="461"/>
      <c r="H500" s="461"/>
      <c r="I500" s="461"/>
      <c r="J500" s="461"/>
      <c r="K500" s="461"/>
      <c r="L500" s="461"/>
      <c r="M500" s="461"/>
    </row>
    <row r="501" spans="1:13" ht="42.75" customHeight="1" x14ac:dyDescent="0.35">
      <c r="A501" s="306">
        <v>2014</v>
      </c>
      <c r="B501" s="469"/>
      <c r="C501" s="469"/>
      <c r="D501" s="469"/>
      <c r="E501" s="469"/>
      <c r="F501" s="469"/>
      <c r="G501" s="469"/>
      <c r="H501" s="469"/>
      <c r="I501" s="469"/>
      <c r="J501" s="469"/>
      <c r="K501" s="469"/>
      <c r="L501" s="469"/>
      <c r="M501" s="469"/>
    </row>
    <row r="502" spans="1:13" ht="24" customHeight="1" x14ac:dyDescent="0.25">
      <c r="A502" s="307" t="s">
        <v>70</v>
      </c>
      <c r="B502" s="308">
        <v>21</v>
      </c>
      <c r="C502" s="308">
        <v>19</v>
      </c>
      <c r="D502" s="308">
        <v>21</v>
      </c>
      <c r="E502" s="308">
        <v>21</v>
      </c>
      <c r="F502" s="308">
        <v>21</v>
      </c>
      <c r="G502" s="308">
        <v>21</v>
      </c>
      <c r="H502" s="308">
        <v>22</v>
      </c>
      <c r="I502" s="308">
        <v>21</v>
      </c>
      <c r="J502" s="308">
        <v>21</v>
      </c>
      <c r="K502" s="308">
        <v>23</v>
      </c>
      <c r="L502" s="308">
        <v>19</v>
      </c>
      <c r="M502" s="308">
        <v>22</v>
      </c>
    </row>
    <row r="503" spans="1:13" ht="24" customHeight="1" x14ac:dyDescent="0.25">
      <c r="A503" s="98"/>
      <c r="B503" s="466" t="s">
        <v>598</v>
      </c>
      <c r="C503" s="466"/>
      <c r="D503" s="466"/>
      <c r="E503" s="466"/>
      <c r="F503" s="466"/>
      <c r="G503" s="466"/>
      <c r="H503" s="466"/>
      <c r="I503" s="466"/>
      <c r="J503" s="466"/>
      <c r="K503" s="466"/>
      <c r="L503" s="466"/>
      <c r="M503" s="466"/>
    </row>
    <row r="504" spans="1:13" ht="18" customHeight="1" x14ac:dyDescent="0.25">
      <c r="A504" s="98"/>
      <c r="B504" s="119">
        <v>41640</v>
      </c>
      <c r="C504" s="119">
        <v>41681</v>
      </c>
      <c r="D504" s="119">
        <v>41709</v>
      </c>
      <c r="E504" s="119">
        <v>41740</v>
      </c>
      <c r="F504" s="119">
        <v>41770</v>
      </c>
      <c r="G504" s="119">
        <v>41801</v>
      </c>
      <c r="H504" s="119">
        <v>41831</v>
      </c>
      <c r="I504" s="119">
        <v>41862</v>
      </c>
      <c r="J504" s="119">
        <v>41893</v>
      </c>
      <c r="K504" s="119">
        <v>41923</v>
      </c>
      <c r="L504" s="119">
        <v>41954</v>
      </c>
      <c r="M504" s="119">
        <v>41984</v>
      </c>
    </row>
    <row r="505" spans="1:13" ht="17.100000000000001" customHeight="1" x14ac:dyDescent="0.25">
      <c r="A505" s="98" t="s">
        <v>0</v>
      </c>
      <c r="B505" s="104">
        <v>6303</v>
      </c>
      <c r="C505" s="104">
        <v>6846</v>
      </c>
      <c r="D505" s="105">
        <v>7036</v>
      </c>
      <c r="E505" s="104">
        <v>5976</v>
      </c>
      <c r="F505" s="104">
        <v>7594</v>
      </c>
      <c r="G505" s="104">
        <v>6434</v>
      </c>
      <c r="H505" s="104">
        <v>6219</v>
      </c>
      <c r="I505" s="104">
        <v>7297</v>
      </c>
      <c r="J505" s="104">
        <v>8074</v>
      </c>
      <c r="K505" s="104">
        <v>9199</v>
      </c>
      <c r="L505" s="104">
        <v>6271</v>
      </c>
      <c r="M505" s="104">
        <v>6624</v>
      </c>
    </row>
    <row r="506" spans="1:13" ht="17.100000000000001" customHeight="1" x14ac:dyDescent="0.25">
      <c r="A506" s="98" t="s">
        <v>1</v>
      </c>
      <c r="B506" s="104">
        <v>2610</v>
      </c>
      <c r="C506" s="104">
        <v>2829</v>
      </c>
      <c r="D506" s="105">
        <v>3226</v>
      </c>
      <c r="E506" s="104">
        <v>2750</v>
      </c>
      <c r="F506" s="104">
        <v>2169</v>
      </c>
      <c r="G506" s="104">
        <v>2476</v>
      </c>
      <c r="H506" s="104">
        <v>2411</v>
      </c>
      <c r="I506" s="104">
        <v>2287</v>
      </c>
      <c r="J506" s="104">
        <v>3070</v>
      </c>
      <c r="K506" s="104">
        <v>4035</v>
      </c>
      <c r="L506" s="104">
        <v>2042</v>
      </c>
      <c r="M506" s="104">
        <v>3076</v>
      </c>
    </row>
    <row r="507" spans="1:13" ht="17.100000000000001" customHeight="1" x14ac:dyDescent="0.25">
      <c r="A507" s="98" t="s">
        <v>50</v>
      </c>
      <c r="B507" s="104">
        <v>1849</v>
      </c>
      <c r="C507" s="104">
        <v>1825</v>
      </c>
      <c r="D507" s="105">
        <v>1452</v>
      </c>
      <c r="E507" s="104">
        <v>1452</v>
      </c>
      <c r="F507" s="104">
        <v>1407</v>
      </c>
      <c r="G507" s="104">
        <v>1512</v>
      </c>
      <c r="H507" s="104">
        <v>1636</v>
      </c>
      <c r="I507" s="104">
        <v>1449</v>
      </c>
      <c r="J507" s="104">
        <v>1597</v>
      </c>
      <c r="K507" s="104">
        <v>1766</v>
      </c>
      <c r="L507" s="104">
        <v>1923</v>
      </c>
      <c r="M507" s="104">
        <v>1719</v>
      </c>
    </row>
    <row r="508" spans="1:13" ht="17.100000000000001" customHeight="1" x14ac:dyDescent="0.25">
      <c r="A508" s="98" t="s">
        <v>2</v>
      </c>
      <c r="B508" s="104">
        <v>822</v>
      </c>
      <c r="C508" s="104">
        <v>769</v>
      </c>
      <c r="D508" s="105">
        <v>855</v>
      </c>
      <c r="E508" s="104">
        <v>559</v>
      </c>
      <c r="F508" s="104">
        <v>589</v>
      </c>
      <c r="G508" s="104">
        <v>765</v>
      </c>
      <c r="H508" s="104">
        <v>583</v>
      </c>
      <c r="I508" s="104">
        <v>669</v>
      </c>
      <c r="J508" s="104">
        <v>1150</v>
      </c>
      <c r="K508" s="104">
        <v>986</v>
      </c>
      <c r="L508" s="104">
        <v>929</v>
      </c>
      <c r="M508" s="104">
        <v>957</v>
      </c>
    </row>
    <row r="509" spans="1:13" ht="17.100000000000001" customHeight="1" x14ac:dyDescent="0.25">
      <c r="A509" s="98" t="s">
        <v>877</v>
      </c>
      <c r="B509" s="104">
        <v>1031</v>
      </c>
      <c r="C509" s="104">
        <v>1383</v>
      </c>
      <c r="D509" s="105">
        <v>1111</v>
      </c>
      <c r="E509" s="104">
        <v>1159</v>
      </c>
      <c r="F509" s="104">
        <v>915</v>
      </c>
      <c r="G509" s="104">
        <v>1179</v>
      </c>
      <c r="H509" s="104">
        <v>1076</v>
      </c>
      <c r="I509" s="104">
        <v>1058</v>
      </c>
      <c r="J509" s="104">
        <v>1038</v>
      </c>
      <c r="K509" s="104">
        <v>1270</v>
      </c>
      <c r="L509" s="104">
        <v>1310</v>
      </c>
      <c r="M509" s="104">
        <v>952</v>
      </c>
    </row>
    <row r="510" spans="1:13" ht="17.100000000000001" customHeight="1" x14ac:dyDescent="0.35">
      <c r="A510" s="103" t="s">
        <v>52</v>
      </c>
      <c r="B510" s="106">
        <v>331</v>
      </c>
      <c r="C510" s="106">
        <v>351</v>
      </c>
      <c r="D510" s="107">
        <v>382</v>
      </c>
      <c r="E510" s="106">
        <v>321</v>
      </c>
      <c r="F510" s="106">
        <v>324</v>
      </c>
      <c r="G510" s="106">
        <v>325</v>
      </c>
      <c r="H510" s="106">
        <v>319</v>
      </c>
      <c r="I510" s="106">
        <v>281</v>
      </c>
      <c r="J510" s="106">
        <v>325</v>
      </c>
      <c r="K510" s="106">
        <v>330</v>
      </c>
      <c r="L510" s="106">
        <v>477</v>
      </c>
      <c r="M510" s="106">
        <v>293</v>
      </c>
    </row>
    <row r="511" spans="1:13" ht="17.100000000000001" customHeight="1" x14ac:dyDescent="0.25">
      <c r="A511" s="99" t="s">
        <v>13</v>
      </c>
      <c r="B511" s="108">
        <v>12946</v>
      </c>
      <c r="C511" s="108">
        <v>14002</v>
      </c>
      <c r="D511" s="109">
        <v>14062</v>
      </c>
      <c r="E511" s="108">
        <v>12218</v>
      </c>
      <c r="F511" s="108">
        <v>12998</v>
      </c>
      <c r="G511" s="108">
        <v>12691</v>
      </c>
      <c r="H511" s="108">
        <v>12243</v>
      </c>
      <c r="I511" s="108">
        <v>13040</v>
      </c>
      <c r="J511" s="108">
        <v>15254</v>
      </c>
      <c r="K511" s="108">
        <v>17586</v>
      </c>
      <c r="L511" s="108">
        <v>12953</v>
      </c>
      <c r="M511" s="108">
        <v>13623</v>
      </c>
    </row>
    <row r="512" spans="1:13" ht="17.100000000000001" customHeight="1" x14ac:dyDescent="0.25">
      <c r="A512" s="7"/>
    </row>
    <row r="513" spans="1:16" ht="24" customHeight="1" x14ac:dyDescent="0.25">
      <c r="A513" s="98"/>
      <c r="B513" s="466" t="s">
        <v>599</v>
      </c>
      <c r="C513" s="466"/>
      <c r="D513" s="466"/>
      <c r="E513" s="466"/>
      <c r="F513" s="466"/>
      <c r="G513" s="466"/>
      <c r="H513" s="466"/>
      <c r="I513" s="466"/>
      <c r="J513" s="466"/>
      <c r="K513" s="466"/>
      <c r="L513" s="466"/>
      <c r="M513" s="466"/>
      <c r="P513" s="32"/>
    </row>
    <row r="514" spans="1:16" ht="28.5" customHeight="1" x14ac:dyDescent="0.25">
      <c r="A514" s="98"/>
      <c r="B514" s="393" t="s">
        <v>1635</v>
      </c>
      <c r="C514" s="393" t="s">
        <v>1636</v>
      </c>
      <c r="D514" s="393" t="s">
        <v>1637</v>
      </c>
      <c r="E514" s="393" t="s">
        <v>1638</v>
      </c>
      <c r="F514" s="393" t="s">
        <v>1639</v>
      </c>
      <c r="G514" s="393" t="s">
        <v>1640</v>
      </c>
      <c r="H514" s="393" t="s">
        <v>1641</v>
      </c>
      <c r="I514" s="393" t="s">
        <v>1642</v>
      </c>
      <c r="J514" s="393" t="s">
        <v>1643</v>
      </c>
      <c r="K514" s="393" t="s">
        <v>1644</v>
      </c>
      <c r="L514" s="393" t="s">
        <v>1645</v>
      </c>
      <c r="M514" s="393" t="s">
        <v>1646</v>
      </c>
    </row>
    <row r="515" spans="1:16" ht="17.100000000000001" customHeight="1" x14ac:dyDescent="0.25">
      <c r="A515" s="98" t="s">
        <v>0</v>
      </c>
      <c r="B515" s="104">
        <v>5773</v>
      </c>
      <c r="C515" s="104">
        <v>6027</v>
      </c>
      <c r="D515" s="105">
        <v>6725</v>
      </c>
      <c r="E515" s="104">
        <v>6612</v>
      </c>
      <c r="F515" s="104">
        <v>6869</v>
      </c>
      <c r="G515" s="104">
        <v>6668</v>
      </c>
      <c r="H515" s="104">
        <v>6741</v>
      </c>
      <c r="I515" s="104">
        <v>6643.3305781250001</v>
      </c>
      <c r="J515" s="104">
        <v>7181</v>
      </c>
      <c r="K515" s="104">
        <v>8221</v>
      </c>
      <c r="L515" s="104">
        <v>7941</v>
      </c>
      <c r="M515" s="104">
        <v>7445</v>
      </c>
      <c r="P515" s="32"/>
    </row>
    <row r="516" spans="1:16" ht="17.100000000000001" customHeight="1" x14ac:dyDescent="0.25">
      <c r="A516" s="98" t="s">
        <v>1</v>
      </c>
      <c r="B516" s="104">
        <v>2440</v>
      </c>
      <c r="C516" s="104">
        <v>2636</v>
      </c>
      <c r="D516" s="105">
        <v>2890</v>
      </c>
      <c r="E516" s="104">
        <v>2938</v>
      </c>
      <c r="F516" s="104">
        <v>2715</v>
      </c>
      <c r="G516" s="104">
        <v>2465</v>
      </c>
      <c r="H516" s="104">
        <v>2353</v>
      </c>
      <c r="I516" s="104">
        <v>2391.5306875000001</v>
      </c>
      <c r="J516" s="104">
        <v>2586</v>
      </c>
      <c r="K516" s="104">
        <v>3158</v>
      </c>
      <c r="L516" s="104">
        <v>3112</v>
      </c>
      <c r="M516" s="104">
        <v>3114</v>
      </c>
    </row>
    <row r="517" spans="1:16" ht="17.100000000000001" customHeight="1" x14ac:dyDescent="0.25">
      <c r="A517" s="98" t="s">
        <v>50</v>
      </c>
      <c r="B517" s="104">
        <v>1644</v>
      </c>
      <c r="C517" s="104">
        <v>1737</v>
      </c>
      <c r="D517" s="105">
        <v>1705</v>
      </c>
      <c r="E517" s="104">
        <v>1568</v>
      </c>
      <c r="F517" s="104">
        <v>1437</v>
      </c>
      <c r="G517" s="104">
        <v>1457</v>
      </c>
      <c r="H517" s="104">
        <v>1520</v>
      </c>
      <c r="I517" s="104">
        <v>1533.570203125</v>
      </c>
      <c r="J517" s="104">
        <v>1562</v>
      </c>
      <c r="K517" s="104">
        <v>1609</v>
      </c>
      <c r="L517" s="104">
        <v>1757</v>
      </c>
      <c r="M517" s="104">
        <v>1797</v>
      </c>
    </row>
    <row r="518" spans="1:16" ht="17.100000000000001" customHeight="1" x14ac:dyDescent="0.25">
      <c r="A518" s="98" t="s">
        <v>2</v>
      </c>
      <c r="B518" s="104">
        <v>767</v>
      </c>
      <c r="C518" s="104">
        <v>784</v>
      </c>
      <c r="D518" s="105">
        <v>817</v>
      </c>
      <c r="E518" s="104">
        <v>726</v>
      </c>
      <c r="F518" s="104">
        <v>668</v>
      </c>
      <c r="G518" s="104">
        <v>638</v>
      </c>
      <c r="H518" s="104">
        <v>645</v>
      </c>
      <c r="I518" s="104">
        <v>670.87156249999998</v>
      </c>
      <c r="J518" s="104">
        <v>797</v>
      </c>
      <c r="K518" s="104">
        <v>937</v>
      </c>
      <c r="L518" s="104">
        <v>1024</v>
      </c>
      <c r="M518" s="104">
        <v>959</v>
      </c>
      <c r="P518" s="32"/>
    </row>
    <row r="519" spans="1:16" ht="17.100000000000001" customHeight="1" x14ac:dyDescent="0.25">
      <c r="A519" s="98" t="s">
        <v>877</v>
      </c>
      <c r="B519" s="104">
        <v>1011</v>
      </c>
      <c r="C519" s="104">
        <v>1058</v>
      </c>
      <c r="D519" s="105">
        <v>1168</v>
      </c>
      <c r="E519" s="104">
        <v>1212</v>
      </c>
      <c r="F519" s="104">
        <v>1062</v>
      </c>
      <c r="G519" s="104">
        <v>1084</v>
      </c>
      <c r="H519" s="104">
        <v>1057</v>
      </c>
      <c r="I519" s="104">
        <v>1103.971359375</v>
      </c>
      <c r="J519" s="104">
        <v>1058</v>
      </c>
      <c r="K519" s="104">
        <v>1127</v>
      </c>
      <c r="L519" s="104">
        <v>1205</v>
      </c>
      <c r="M519" s="104">
        <v>1173</v>
      </c>
    </row>
    <row r="520" spans="1:16" ht="17.100000000000001" customHeight="1" x14ac:dyDescent="0.35">
      <c r="A520" s="103" t="s">
        <v>52</v>
      </c>
      <c r="B520" s="106">
        <v>328</v>
      </c>
      <c r="C520" s="106">
        <v>318</v>
      </c>
      <c r="D520" s="107">
        <v>355</v>
      </c>
      <c r="E520" s="106">
        <v>351</v>
      </c>
      <c r="F520" s="106">
        <v>342</v>
      </c>
      <c r="G520" s="106">
        <v>323</v>
      </c>
      <c r="H520" s="106">
        <v>322</v>
      </c>
      <c r="I520" s="106">
        <v>308.13546874999997</v>
      </c>
      <c r="J520" s="106">
        <v>308</v>
      </c>
      <c r="K520" s="106">
        <v>312</v>
      </c>
      <c r="L520" s="106">
        <v>373</v>
      </c>
      <c r="M520" s="106">
        <v>361</v>
      </c>
    </row>
    <row r="521" spans="1:16" ht="17.100000000000001" customHeight="1" x14ac:dyDescent="0.25">
      <c r="A521" s="99" t="s">
        <v>13</v>
      </c>
      <c r="B521" s="108">
        <v>11964</v>
      </c>
      <c r="C521" s="108">
        <v>12561</v>
      </c>
      <c r="D521" s="109">
        <v>13659</v>
      </c>
      <c r="E521" s="108">
        <v>13408</v>
      </c>
      <c r="F521" s="108">
        <v>13093</v>
      </c>
      <c r="G521" s="108">
        <v>12636</v>
      </c>
      <c r="H521" s="108">
        <v>12638</v>
      </c>
      <c r="I521" s="108">
        <v>12651.409859375</v>
      </c>
      <c r="J521" s="108">
        <v>13493</v>
      </c>
      <c r="K521" s="108">
        <v>15364</v>
      </c>
      <c r="L521" s="108">
        <v>15411</v>
      </c>
      <c r="M521" s="108">
        <v>14848</v>
      </c>
    </row>
    <row r="522" spans="1:16" ht="17.100000000000001" customHeight="1" x14ac:dyDescent="0.25"/>
    <row r="523" spans="1:16" ht="24" customHeight="1" x14ac:dyDescent="0.25">
      <c r="A523" s="98"/>
      <c r="B523" s="466" t="s">
        <v>761</v>
      </c>
      <c r="C523" s="466"/>
      <c r="D523" s="466"/>
      <c r="E523" s="466"/>
      <c r="F523" s="466"/>
      <c r="G523" s="466"/>
      <c r="H523" s="466"/>
      <c r="I523" s="466"/>
      <c r="J523" s="466"/>
      <c r="K523" s="466"/>
      <c r="L523" s="466"/>
      <c r="M523" s="466"/>
    </row>
    <row r="524" spans="1:16" ht="28.5" customHeight="1" x14ac:dyDescent="0.25">
      <c r="A524" s="98"/>
      <c r="B524" s="393" t="s">
        <v>1647</v>
      </c>
      <c r="C524" s="393" t="s">
        <v>1648</v>
      </c>
      <c r="D524" s="393" t="s">
        <v>1649</v>
      </c>
      <c r="E524" s="393" t="s">
        <v>1650</v>
      </c>
      <c r="F524" s="393" t="s">
        <v>1651</v>
      </c>
      <c r="G524" s="393" t="s">
        <v>1652</v>
      </c>
      <c r="H524" s="393" t="s">
        <v>1653</v>
      </c>
      <c r="I524" s="393" t="s">
        <v>1654</v>
      </c>
      <c r="J524" s="393" t="s">
        <v>1655</v>
      </c>
      <c r="K524" s="393" t="s">
        <v>1656</v>
      </c>
      <c r="L524" s="393" t="s">
        <v>1657</v>
      </c>
      <c r="M524" s="393" t="s">
        <v>1658</v>
      </c>
    </row>
    <row r="525" spans="1:16" ht="17.100000000000001" customHeight="1" x14ac:dyDescent="0.25">
      <c r="A525" s="98" t="s">
        <v>0</v>
      </c>
      <c r="B525" s="111">
        <v>0.499</v>
      </c>
      <c r="C525" s="111">
        <v>0.49199999999999999</v>
      </c>
      <c r="D525" s="111">
        <v>0.48099999999999998</v>
      </c>
      <c r="E525" s="112">
        <v>0.48199999999999998</v>
      </c>
      <c r="F525" s="112">
        <v>0.47599999999999998</v>
      </c>
      <c r="G525" s="112">
        <v>0.47299999999999998</v>
      </c>
      <c r="H525" s="112">
        <v>0.47</v>
      </c>
      <c r="I525" s="112">
        <v>0.47299999999999998</v>
      </c>
      <c r="J525" s="112">
        <v>0.47299999999999998</v>
      </c>
      <c r="K525" s="111">
        <v>0.46700000000000003</v>
      </c>
      <c r="L525" s="112">
        <v>0.47099999999999997</v>
      </c>
      <c r="M525" s="111">
        <v>0.47199999999999998</v>
      </c>
    </row>
    <row r="526" spans="1:16" ht="17.100000000000001" customHeight="1" x14ac:dyDescent="0.25">
      <c r="A526" s="98" t="s">
        <v>1</v>
      </c>
      <c r="B526" s="111">
        <v>0.71899999999999997</v>
      </c>
      <c r="C526" s="111">
        <v>0.72</v>
      </c>
      <c r="D526" s="111">
        <v>0.71199999999999997</v>
      </c>
      <c r="E526" s="112">
        <v>0.70499999999999996</v>
      </c>
      <c r="F526" s="112">
        <v>0.71199999999999997</v>
      </c>
      <c r="G526" s="112">
        <v>0.71399999999999997</v>
      </c>
      <c r="H526" s="112">
        <v>0.70399999999999996</v>
      </c>
      <c r="I526" s="112">
        <v>0.69499999999999995</v>
      </c>
      <c r="J526" s="112">
        <v>0.68700000000000006</v>
      </c>
      <c r="K526" s="111">
        <v>0.68400000000000005</v>
      </c>
      <c r="L526" s="112">
        <v>0.69199999999999995</v>
      </c>
      <c r="M526" s="111">
        <v>0.69699999999999995</v>
      </c>
    </row>
    <row r="527" spans="1:16" ht="17.100000000000001" customHeight="1" x14ac:dyDescent="0.25">
      <c r="A527" s="98" t="s">
        <v>50</v>
      </c>
      <c r="B527" s="111">
        <v>1.3029999999999999</v>
      </c>
      <c r="C527" s="111">
        <v>1.325</v>
      </c>
      <c r="D527" s="111">
        <v>1.3640000000000001</v>
      </c>
      <c r="E527" s="112">
        <v>1.397</v>
      </c>
      <c r="F527" s="112">
        <v>1.34</v>
      </c>
      <c r="G527" s="112">
        <v>1.298</v>
      </c>
      <c r="H527" s="112">
        <v>1.25</v>
      </c>
      <c r="I527" s="112">
        <v>1.2589999999999999</v>
      </c>
      <c r="J527" s="112">
        <v>1.2909999999999999</v>
      </c>
      <c r="K527" s="111">
        <v>1.302</v>
      </c>
      <c r="L527" s="112">
        <v>1.2989999999999999</v>
      </c>
      <c r="M527" s="111">
        <v>1.2789999999999999</v>
      </c>
    </row>
    <row r="528" spans="1:16" ht="17.100000000000001" customHeight="1" x14ac:dyDescent="0.25">
      <c r="A528" s="98" t="s">
        <v>2</v>
      </c>
      <c r="B528" s="111">
        <v>0.82299999999999995</v>
      </c>
      <c r="C528" s="111">
        <v>0.80600000000000005</v>
      </c>
      <c r="D528" s="111">
        <v>0.80400000000000005</v>
      </c>
      <c r="E528" s="112">
        <v>0.82199999999999995</v>
      </c>
      <c r="F528" s="112">
        <v>0.85299999999999998</v>
      </c>
      <c r="G528" s="112">
        <v>0.86099999999999999</v>
      </c>
      <c r="H528" s="112">
        <v>0.85</v>
      </c>
      <c r="I528" s="112">
        <v>0.83</v>
      </c>
      <c r="J528" s="112">
        <v>0.78800000000000003</v>
      </c>
      <c r="K528" s="111">
        <v>0.75900000000000001</v>
      </c>
      <c r="L528" s="112">
        <v>0.746</v>
      </c>
      <c r="M528" s="111">
        <v>0.76</v>
      </c>
    </row>
    <row r="529" spans="1:13" ht="17.100000000000001" customHeight="1" x14ac:dyDescent="0.25">
      <c r="A529" s="98" t="s">
        <v>877</v>
      </c>
      <c r="B529" s="111">
        <v>1.3540000000000001</v>
      </c>
      <c r="C529" s="111">
        <v>1.36</v>
      </c>
      <c r="D529" s="111">
        <v>1.369</v>
      </c>
      <c r="E529" s="112">
        <v>1.3919999999999999</v>
      </c>
      <c r="F529" s="112">
        <v>1.409</v>
      </c>
      <c r="G529" s="112">
        <v>1.43</v>
      </c>
      <c r="H529" s="112">
        <v>1.409</v>
      </c>
      <c r="I529" s="112">
        <v>1.3979999999999999</v>
      </c>
      <c r="J529" s="112">
        <v>1.3620000000000001</v>
      </c>
      <c r="K529" s="111">
        <v>1.331</v>
      </c>
      <c r="L529" s="112">
        <v>1.3169999999999999</v>
      </c>
      <c r="M529" s="111">
        <v>1.321</v>
      </c>
    </row>
    <row r="530" spans="1:13" ht="17.100000000000001" customHeight="1" x14ac:dyDescent="0.25">
      <c r="A530" s="103" t="s">
        <v>52</v>
      </c>
      <c r="B530" s="113">
        <v>1.698</v>
      </c>
      <c r="C530" s="113">
        <v>1.7010000000000001</v>
      </c>
      <c r="D530" s="113">
        <v>1.7070000000000001</v>
      </c>
      <c r="E530" s="114">
        <v>1.712</v>
      </c>
      <c r="F530" s="114">
        <v>1.7230000000000001</v>
      </c>
      <c r="G530" s="114">
        <v>1.7150000000000001</v>
      </c>
      <c r="H530" s="114">
        <v>1.712</v>
      </c>
      <c r="I530" s="114">
        <v>1.7090000000000001</v>
      </c>
      <c r="J530" s="114">
        <v>1.7070000000000001</v>
      </c>
      <c r="K530" s="113">
        <v>1.6919999999999999</v>
      </c>
      <c r="L530" s="114">
        <v>1.677</v>
      </c>
      <c r="M530" s="113">
        <v>1.6639999999999999</v>
      </c>
    </row>
    <row r="531" spans="1:13" ht="17.100000000000001" customHeight="1" x14ac:dyDescent="0.25">
      <c r="A531" s="99" t="s">
        <v>13</v>
      </c>
      <c r="B531" s="115">
        <v>0.78</v>
      </c>
      <c r="C531" s="115">
        <v>0.77800000000000002</v>
      </c>
      <c r="D531" s="115">
        <v>0.76700000000000002</v>
      </c>
      <c r="E531" s="116">
        <v>0.76900000000000002</v>
      </c>
      <c r="F531" s="116">
        <v>0.747</v>
      </c>
      <c r="G531" s="116">
        <v>0.749</v>
      </c>
      <c r="H531" s="116">
        <v>0.73699999999999999</v>
      </c>
      <c r="I531" s="116">
        <v>0.74</v>
      </c>
      <c r="J531" s="116">
        <v>0.72499999999999998</v>
      </c>
      <c r="K531" s="115">
        <v>0.70499999999999996</v>
      </c>
      <c r="L531" s="116">
        <v>0.72399999999999998</v>
      </c>
      <c r="M531" s="115">
        <v>0.73099999999999998</v>
      </c>
    </row>
    <row r="532" spans="1:13" ht="17.100000000000001" customHeight="1" x14ac:dyDescent="0.25">
      <c r="E532" s="32"/>
    </row>
    <row r="533" spans="1:13" ht="24" customHeight="1" x14ac:dyDescent="0.25">
      <c r="A533" s="98"/>
      <c r="B533" s="466" t="s">
        <v>601</v>
      </c>
      <c r="C533" s="466"/>
      <c r="D533" s="466"/>
      <c r="E533" s="466"/>
      <c r="F533" s="466"/>
      <c r="G533" s="466"/>
      <c r="H533" s="466"/>
      <c r="I533" s="466"/>
      <c r="J533" s="466"/>
      <c r="K533" s="466"/>
      <c r="L533" s="466"/>
      <c r="M533" s="466"/>
    </row>
    <row r="534" spans="1:13" ht="18" customHeight="1" x14ac:dyDescent="0.25">
      <c r="A534" s="98"/>
      <c r="B534" s="119">
        <v>41640</v>
      </c>
      <c r="C534" s="119">
        <v>41681</v>
      </c>
      <c r="D534" s="119">
        <v>41709</v>
      </c>
      <c r="E534" s="119">
        <v>41740</v>
      </c>
      <c r="F534" s="119">
        <v>41770</v>
      </c>
      <c r="G534" s="119">
        <v>41801</v>
      </c>
      <c r="H534" s="119">
        <v>41831</v>
      </c>
      <c r="I534" s="119">
        <v>41862</v>
      </c>
      <c r="J534" s="119">
        <v>41893</v>
      </c>
      <c r="K534" s="119">
        <v>41923</v>
      </c>
      <c r="L534" s="119">
        <v>41954</v>
      </c>
      <c r="M534" s="119">
        <v>41984</v>
      </c>
    </row>
    <row r="535" spans="1:13" ht="17.100000000000001" customHeight="1" x14ac:dyDescent="0.25">
      <c r="A535" s="98" t="s">
        <v>33</v>
      </c>
      <c r="B535" s="104">
        <v>11003</v>
      </c>
      <c r="C535" s="104">
        <v>12020</v>
      </c>
      <c r="D535" s="105">
        <v>12116</v>
      </c>
      <c r="E535" s="104">
        <v>10575</v>
      </c>
      <c r="F535" s="104">
        <v>11183</v>
      </c>
      <c r="G535" s="105">
        <v>10906</v>
      </c>
      <c r="H535" s="104">
        <v>10517</v>
      </c>
      <c r="I535" s="104">
        <v>11372</v>
      </c>
      <c r="J535" s="104">
        <v>13046</v>
      </c>
      <c r="K535" s="104">
        <v>15377</v>
      </c>
      <c r="L535" s="104">
        <v>11355</v>
      </c>
      <c r="M535" s="104">
        <v>11882</v>
      </c>
    </row>
    <row r="536" spans="1:13" ht="17.100000000000001" customHeight="1" x14ac:dyDescent="0.25">
      <c r="A536" s="98" t="s">
        <v>34</v>
      </c>
      <c r="B536" s="104">
        <v>1116</v>
      </c>
      <c r="C536" s="104">
        <v>1231</v>
      </c>
      <c r="D536" s="105">
        <v>1194</v>
      </c>
      <c r="E536" s="104">
        <v>1029</v>
      </c>
      <c r="F536" s="104">
        <v>1181</v>
      </c>
      <c r="G536" s="105">
        <v>1091</v>
      </c>
      <c r="H536" s="104">
        <v>1053</v>
      </c>
      <c r="I536" s="104">
        <v>1133</v>
      </c>
      <c r="J536" s="104">
        <v>1445</v>
      </c>
      <c r="K536" s="104">
        <v>1484</v>
      </c>
      <c r="L536" s="104">
        <v>993</v>
      </c>
      <c r="M536" s="104">
        <v>1133</v>
      </c>
    </row>
    <row r="537" spans="1:13" ht="17.100000000000001" customHeight="1" x14ac:dyDescent="0.35">
      <c r="A537" s="98" t="s">
        <v>19</v>
      </c>
      <c r="B537" s="106">
        <v>827</v>
      </c>
      <c r="C537" s="106">
        <v>751</v>
      </c>
      <c r="D537" s="107">
        <v>752</v>
      </c>
      <c r="E537" s="106">
        <v>614</v>
      </c>
      <c r="F537" s="106">
        <v>634</v>
      </c>
      <c r="G537" s="107">
        <v>694</v>
      </c>
      <c r="H537" s="106">
        <v>673</v>
      </c>
      <c r="I537" s="106">
        <v>535</v>
      </c>
      <c r="J537" s="106">
        <v>763</v>
      </c>
      <c r="K537" s="106">
        <v>725</v>
      </c>
      <c r="L537" s="106">
        <v>604</v>
      </c>
      <c r="M537" s="106">
        <v>607</v>
      </c>
    </row>
    <row r="538" spans="1:13" ht="17.100000000000001" customHeight="1" x14ac:dyDescent="0.25">
      <c r="A538" s="99" t="s">
        <v>32</v>
      </c>
      <c r="B538" s="108">
        <v>12946</v>
      </c>
      <c r="C538" s="108">
        <v>14002</v>
      </c>
      <c r="D538" s="109">
        <v>14062</v>
      </c>
      <c r="E538" s="108">
        <v>12218</v>
      </c>
      <c r="F538" s="109">
        <v>12998</v>
      </c>
      <c r="G538" s="109">
        <v>12691</v>
      </c>
      <c r="H538" s="109">
        <v>12243</v>
      </c>
      <c r="I538" s="109">
        <v>13040</v>
      </c>
      <c r="J538" s="109">
        <v>15254</v>
      </c>
      <c r="K538" s="117">
        <v>17586</v>
      </c>
      <c r="L538" s="109">
        <v>12953</v>
      </c>
      <c r="M538" s="109">
        <v>13623</v>
      </c>
    </row>
    <row r="539" spans="1:13" ht="17.100000000000001" customHeight="1" x14ac:dyDescent="0.25">
      <c r="A539" s="99"/>
      <c r="B539" s="108"/>
      <c r="C539" s="108"/>
      <c r="D539" s="109"/>
      <c r="E539" s="108"/>
      <c r="F539" s="109"/>
      <c r="G539" s="109"/>
      <c r="H539" s="109"/>
      <c r="I539" s="109"/>
      <c r="J539" s="109"/>
      <c r="K539" s="117"/>
      <c r="L539" s="109"/>
      <c r="M539" s="109"/>
    </row>
    <row r="540" spans="1:13" ht="15" customHeight="1" x14ac:dyDescent="0.25"/>
    <row r="541" spans="1:13" ht="15" customHeight="1" x14ac:dyDescent="0.25">
      <c r="A541" s="461" t="s">
        <v>1159</v>
      </c>
      <c r="B541" s="461"/>
      <c r="C541" s="461"/>
      <c r="D541" s="461"/>
      <c r="E541" s="461"/>
      <c r="F541" s="461"/>
      <c r="G541" s="461"/>
      <c r="H541" s="461"/>
      <c r="I541" s="461"/>
      <c r="J541" s="461"/>
      <c r="K541" s="461"/>
      <c r="L541" s="461"/>
      <c r="M541" s="461"/>
    </row>
    <row r="542" spans="1:13" ht="42.75" customHeight="1" x14ac:dyDescent="0.35">
      <c r="A542" s="306">
        <v>2013</v>
      </c>
      <c r="B542" s="469"/>
      <c r="C542" s="469"/>
      <c r="D542" s="469"/>
      <c r="E542" s="469"/>
      <c r="F542" s="469"/>
      <c r="G542" s="469"/>
      <c r="H542" s="469"/>
      <c r="I542" s="469"/>
      <c r="J542" s="469"/>
      <c r="K542" s="469"/>
      <c r="L542" s="469"/>
      <c r="M542" s="469"/>
    </row>
    <row r="543" spans="1:13" ht="24" customHeight="1" x14ac:dyDescent="0.25">
      <c r="A543" s="307" t="s">
        <v>70</v>
      </c>
      <c r="B543" s="308">
        <v>21</v>
      </c>
      <c r="C543" s="308">
        <v>19</v>
      </c>
      <c r="D543" s="308">
        <v>20</v>
      </c>
      <c r="E543" s="308">
        <v>22</v>
      </c>
      <c r="F543" s="308">
        <v>22</v>
      </c>
      <c r="G543" s="308">
        <v>20</v>
      </c>
      <c r="H543" s="308">
        <v>22</v>
      </c>
      <c r="I543" s="308">
        <v>22</v>
      </c>
      <c r="J543" s="308">
        <v>20</v>
      </c>
      <c r="K543" s="308">
        <v>23</v>
      </c>
      <c r="L543" s="308">
        <v>20</v>
      </c>
      <c r="M543" s="308">
        <v>21</v>
      </c>
    </row>
    <row r="544" spans="1:13" ht="24" customHeight="1" x14ac:dyDescent="0.25">
      <c r="A544" s="98"/>
      <c r="B544" s="466" t="s">
        <v>598</v>
      </c>
      <c r="C544" s="466"/>
      <c r="D544" s="466"/>
      <c r="E544" s="466"/>
      <c r="F544" s="466"/>
      <c r="G544" s="466"/>
      <c r="H544" s="466"/>
      <c r="I544" s="466"/>
      <c r="J544" s="466"/>
      <c r="K544" s="466"/>
      <c r="L544" s="466"/>
      <c r="M544" s="466"/>
    </row>
    <row r="545" spans="1:14" ht="18" customHeight="1" x14ac:dyDescent="0.25">
      <c r="A545" s="98"/>
      <c r="B545" s="119">
        <v>41275</v>
      </c>
      <c r="C545" s="119">
        <v>41316</v>
      </c>
      <c r="D545" s="119">
        <v>41344</v>
      </c>
      <c r="E545" s="119">
        <v>41375</v>
      </c>
      <c r="F545" s="119">
        <v>41405</v>
      </c>
      <c r="G545" s="119">
        <v>41436</v>
      </c>
      <c r="H545" s="119">
        <v>41466</v>
      </c>
      <c r="I545" s="119">
        <v>41497</v>
      </c>
      <c r="J545" s="119">
        <v>41528</v>
      </c>
      <c r="K545" s="119">
        <v>41558</v>
      </c>
      <c r="L545" s="119">
        <v>41589</v>
      </c>
      <c r="M545" s="119">
        <v>41619</v>
      </c>
    </row>
    <row r="546" spans="1:14" ht="17.100000000000001" customHeight="1" x14ac:dyDescent="0.25">
      <c r="A546" s="98" t="s">
        <v>0</v>
      </c>
      <c r="B546" s="104">
        <v>5328</v>
      </c>
      <c r="C546" s="104">
        <v>6472</v>
      </c>
      <c r="D546" s="105">
        <v>5225</v>
      </c>
      <c r="E546" s="104">
        <v>4272</v>
      </c>
      <c r="F546" s="104">
        <v>7790</v>
      </c>
      <c r="G546" s="104">
        <v>8581</v>
      </c>
      <c r="H546" s="104">
        <v>4968</v>
      </c>
      <c r="I546" s="104">
        <v>6060</v>
      </c>
      <c r="J546" s="104">
        <v>6554</v>
      </c>
      <c r="K546" s="104">
        <v>4868</v>
      </c>
      <c r="L546" s="104">
        <v>6017</v>
      </c>
      <c r="M546" s="104">
        <v>5010</v>
      </c>
    </row>
    <row r="547" spans="1:14" ht="17.100000000000001" customHeight="1" x14ac:dyDescent="0.25">
      <c r="A547" s="98" t="s">
        <v>1</v>
      </c>
      <c r="B547" s="104">
        <v>2108</v>
      </c>
      <c r="C547" s="104">
        <v>2686</v>
      </c>
      <c r="D547" s="105">
        <v>3059</v>
      </c>
      <c r="E547" s="104">
        <v>2720</v>
      </c>
      <c r="F547" s="104">
        <v>2773</v>
      </c>
      <c r="G547" s="104">
        <v>3810</v>
      </c>
      <c r="H547" s="104">
        <v>2029</v>
      </c>
      <c r="I547" s="104">
        <v>2351</v>
      </c>
      <c r="J547" s="104">
        <v>2888</v>
      </c>
      <c r="K547" s="104">
        <v>2682</v>
      </c>
      <c r="L547" s="104">
        <v>2213</v>
      </c>
      <c r="M547" s="104">
        <v>2487</v>
      </c>
      <c r="N547" s="86"/>
    </row>
    <row r="548" spans="1:14" ht="17.100000000000001" customHeight="1" x14ac:dyDescent="0.25">
      <c r="A548" s="98" t="s">
        <v>50</v>
      </c>
      <c r="B548" s="104">
        <v>1679</v>
      </c>
      <c r="C548" s="104">
        <v>1751</v>
      </c>
      <c r="D548" s="105">
        <v>1764</v>
      </c>
      <c r="E548" s="104">
        <v>1934</v>
      </c>
      <c r="F548" s="104">
        <v>1711</v>
      </c>
      <c r="G548" s="104">
        <v>1738</v>
      </c>
      <c r="H548" s="104">
        <v>1698</v>
      </c>
      <c r="I548" s="104">
        <v>1570</v>
      </c>
      <c r="J548" s="104">
        <v>1555</v>
      </c>
      <c r="K548" s="104">
        <v>1626</v>
      </c>
      <c r="L548" s="104">
        <v>1533</v>
      </c>
      <c r="M548" s="104">
        <v>1547</v>
      </c>
      <c r="N548" s="87"/>
    </row>
    <row r="549" spans="1:14" ht="17.100000000000001" customHeight="1" x14ac:dyDescent="0.25">
      <c r="A549" s="98" t="s">
        <v>2</v>
      </c>
      <c r="B549" s="104">
        <v>900</v>
      </c>
      <c r="C549" s="104">
        <v>1067</v>
      </c>
      <c r="D549" s="105">
        <v>1072</v>
      </c>
      <c r="E549" s="104">
        <v>898</v>
      </c>
      <c r="F549" s="104">
        <v>1031</v>
      </c>
      <c r="G549" s="104">
        <v>1213</v>
      </c>
      <c r="H549" s="104">
        <v>807</v>
      </c>
      <c r="I549" s="104">
        <v>745</v>
      </c>
      <c r="J549" s="104">
        <v>825</v>
      </c>
      <c r="K549" s="104">
        <v>644</v>
      </c>
      <c r="L549" s="104">
        <v>718</v>
      </c>
      <c r="M549" s="104">
        <v>760</v>
      </c>
      <c r="N549" s="87"/>
    </row>
    <row r="550" spans="1:14" ht="17.100000000000001" customHeight="1" x14ac:dyDescent="0.25">
      <c r="A550" s="98" t="s">
        <v>877</v>
      </c>
      <c r="B550" s="104">
        <v>1030</v>
      </c>
      <c r="C550" s="104">
        <v>1263</v>
      </c>
      <c r="D550" s="105">
        <v>969</v>
      </c>
      <c r="E550" s="104">
        <v>1210</v>
      </c>
      <c r="F550" s="104">
        <v>958</v>
      </c>
      <c r="G550" s="104">
        <v>1156</v>
      </c>
      <c r="H550" s="104">
        <v>984</v>
      </c>
      <c r="I550" s="104">
        <v>1117</v>
      </c>
      <c r="J550" s="104">
        <v>918</v>
      </c>
      <c r="K550" s="104">
        <v>976</v>
      </c>
      <c r="L550" s="104">
        <v>1220</v>
      </c>
      <c r="M550" s="104">
        <v>793</v>
      </c>
      <c r="N550" s="87"/>
    </row>
    <row r="551" spans="1:14" ht="17.100000000000001" customHeight="1" x14ac:dyDescent="0.35">
      <c r="A551" s="103" t="s">
        <v>52</v>
      </c>
      <c r="B551" s="106">
        <v>384</v>
      </c>
      <c r="C551" s="106">
        <v>439</v>
      </c>
      <c r="D551" s="107">
        <v>368</v>
      </c>
      <c r="E551" s="106">
        <v>532</v>
      </c>
      <c r="F551" s="106">
        <v>444</v>
      </c>
      <c r="G551" s="106">
        <v>435</v>
      </c>
      <c r="H551" s="106">
        <v>376</v>
      </c>
      <c r="I551" s="106">
        <v>374</v>
      </c>
      <c r="J551" s="106">
        <v>327</v>
      </c>
      <c r="K551" s="106">
        <v>302</v>
      </c>
      <c r="L551" s="106">
        <v>379</v>
      </c>
      <c r="M551" s="106">
        <v>276</v>
      </c>
      <c r="N551" s="87"/>
    </row>
    <row r="552" spans="1:14" ht="17.100000000000001" customHeight="1" x14ac:dyDescent="0.25">
      <c r="A552" s="99" t="s">
        <v>13</v>
      </c>
      <c r="B552" s="108">
        <v>11429</v>
      </c>
      <c r="C552" s="108">
        <v>13678</v>
      </c>
      <c r="D552" s="109">
        <v>12458</v>
      </c>
      <c r="E552" s="108">
        <v>11566</v>
      </c>
      <c r="F552" s="108">
        <v>14707</v>
      </c>
      <c r="G552" s="108">
        <v>16933</v>
      </c>
      <c r="H552" s="108">
        <v>10863</v>
      </c>
      <c r="I552" s="108">
        <v>12218</v>
      </c>
      <c r="J552" s="108">
        <v>13067</v>
      </c>
      <c r="K552" s="108">
        <v>11097</v>
      </c>
      <c r="L552" s="108">
        <v>12079</v>
      </c>
      <c r="M552" s="108">
        <v>10873</v>
      </c>
      <c r="N552" s="87"/>
    </row>
    <row r="553" spans="1:14" ht="17.100000000000001" customHeight="1" x14ac:dyDescent="0.25">
      <c r="A553" s="7"/>
    </row>
    <row r="554" spans="1:14" ht="24" customHeight="1" x14ac:dyDescent="0.25">
      <c r="A554" s="98"/>
      <c r="B554" s="466" t="s">
        <v>599</v>
      </c>
      <c r="C554" s="466"/>
      <c r="D554" s="466"/>
      <c r="E554" s="466"/>
      <c r="F554" s="466"/>
      <c r="G554" s="466"/>
      <c r="H554" s="466"/>
      <c r="I554" s="466"/>
      <c r="J554" s="466"/>
      <c r="K554" s="466"/>
      <c r="L554" s="466"/>
      <c r="M554" s="466"/>
    </row>
    <row r="555" spans="1:14" ht="28.5" customHeight="1" x14ac:dyDescent="0.25">
      <c r="A555" s="98"/>
      <c r="B555" s="393" t="s">
        <v>1659</v>
      </c>
      <c r="C555" s="393" t="s">
        <v>1660</v>
      </c>
      <c r="D555" s="393" t="s">
        <v>1661</v>
      </c>
      <c r="E555" s="393" t="s">
        <v>1662</v>
      </c>
      <c r="F555" s="393" t="s">
        <v>1663</v>
      </c>
      <c r="G555" s="393" t="s">
        <v>1664</v>
      </c>
      <c r="H555" s="393" t="s">
        <v>1665</v>
      </c>
      <c r="I555" s="393" t="s">
        <v>1666</v>
      </c>
      <c r="J555" s="393" t="s">
        <v>1667</v>
      </c>
      <c r="K555" s="393" t="s">
        <v>1668</v>
      </c>
      <c r="L555" s="393" t="s">
        <v>1669</v>
      </c>
      <c r="M555" s="393" t="s">
        <v>1670</v>
      </c>
      <c r="N555" s="88"/>
    </row>
    <row r="556" spans="1:14" ht="17.100000000000001" customHeight="1" x14ac:dyDescent="0.25">
      <c r="A556" s="98" t="s">
        <v>0</v>
      </c>
      <c r="B556" s="104">
        <v>4529</v>
      </c>
      <c r="C556" s="104">
        <v>5128</v>
      </c>
      <c r="D556" s="105">
        <v>5656</v>
      </c>
      <c r="E556" s="104">
        <v>5270</v>
      </c>
      <c r="F556" s="104">
        <v>5779</v>
      </c>
      <c r="G556" s="104">
        <v>6827.9419531249978</v>
      </c>
      <c r="H556" s="104">
        <v>7067</v>
      </c>
      <c r="I556" s="104">
        <v>6473</v>
      </c>
      <c r="J556" s="104">
        <v>5839</v>
      </c>
      <c r="K556" s="104">
        <v>5790</v>
      </c>
      <c r="L556" s="104">
        <v>5768</v>
      </c>
      <c r="M556" s="104">
        <v>5274.0788750000002</v>
      </c>
      <c r="N556" s="88"/>
    </row>
    <row r="557" spans="1:14" ht="17.100000000000001" customHeight="1" x14ac:dyDescent="0.25">
      <c r="A557" s="98" t="s">
        <v>1</v>
      </c>
      <c r="B557" s="104">
        <v>2489</v>
      </c>
      <c r="C557" s="104">
        <v>2482</v>
      </c>
      <c r="D557" s="105">
        <v>2608</v>
      </c>
      <c r="E557" s="104">
        <v>2821</v>
      </c>
      <c r="F557" s="104">
        <v>2844</v>
      </c>
      <c r="G557" s="104">
        <v>3078.8737343749999</v>
      </c>
      <c r="H557" s="104">
        <v>2841</v>
      </c>
      <c r="I557" s="104">
        <v>2696</v>
      </c>
      <c r="J557" s="104">
        <v>2408</v>
      </c>
      <c r="K557" s="104">
        <v>2633</v>
      </c>
      <c r="L557" s="104">
        <v>2599</v>
      </c>
      <c r="M557" s="104">
        <v>2471.370203125</v>
      </c>
      <c r="N557" s="86"/>
    </row>
    <row r="558" spans="1:14" ht="17.100000000000001" customHeight="1" x14ac:dyDescent="0.25">
      <c r="A558" s="98" t="s">
        <v>50</v>
      </c>
      <c r="B558" s="104">
        <v>1509</v>
      </c>
      <c r="C558" s="104">
        <v>1587</v>
      </c>
      <c r="D558" s="105">
        <v>1730</v>
      </c>
      <c r="E558" s="104">
        <v>1821</v>
      </c>
      <c r="F558" s="104">
        <v>1804</v>
      </c>
      <c r="G558" s="104">
        <v>1796.1765312499983</v>
      </c>
      <c r="H558" s="104">
        <v>1715</v>
      </c>
      <c r="I558" s="104">
        <v>1667</v>
      </c>
      <c r="J558" s="104">
        <v>1609</v>
      </c>
      <c r="K558" s="104">
        <v>1585</v>
      </c>
      <c r="L558" s="104">
        <v>1574</v>
      </c>
      <c r="M558" s="104">
        <v>1571</v>
      </c>
      <c r="N558" s="87"/>
    </row>
    <row r="559" spans="1:14" ht="17.100000000000001" customHeight="1" x14ac:dyDescent="0.25">
      <c r="A559" s="98" t="s">
        <v>2</v>
      </c>
      <c r="B559" s="104">
        <v>834</v>
      </c>
      <c r="C559" s="104">
        <v>928</v>
      </c>
      <c r="D559" s="105">
        <v>1010</v>
      </c>
      <c r="E559" s="104">
        <v>1008</v>
      </c>
      <c r="F559" s="104">
        <v>998</v>
      </c>
      <c r="G559" s="104">
        <v>1042.0837031249998</v>
      </c>
      <c r="H559" s="104">
        <v>1011</v>
      </c>
      <c r="I559" s="104">
        <v>913</v>
      </c>
      <c r="J559" s="104">
        <v>792</v>
      </c>
      <c r="K559" s="104">
        <v>734</v>
      </c>
      <c r="L559" s="104">
        <v>725</v>
      </c>
      <c r="M559" s="104">
        <v>705</v>
      </c>
    </row>
    <row r="560" spans="1:14" ht="17.100000000000001" customHeight="1" x14ac:dyDescent="0.25">
      <c r="A560" s="98" t="s">
        <v>877</v>
      </c>
      <c r="B560" s="104">
        <v>1002</v>
      </c>
      <c r="C560" s="104">
        <v>1053</v>
      </c>
      <c r="D560" s="105">
        <v>1084</v>
      </c>
      <c r="E560" s="104">
        <v>1148</v>
      </c>
      <c r="F560" s="104">
        <v>1048</v>
      </c>
      <c r="G560" s="104">
        <v>1106.4073906250003</v>
      </c>
      <c r="H560" s="104">
        <v>1029</v>
      </c>
      <c r="I560" s="104">
        <v>1084</v>
      </c>
      <c r="J560" s="104">
        <v>1009</v>
      </c>
      <c r="K560" s="104">
        <v>1006</v>
      </c>
      <c r="L560" s="104">
        <v>1035</v>
      </c>
      <c r="M560" s="104">
        <v>992</v>
      </c>
    </row>
    <row r="561" spans="1:13" ht="17.100000000000001" customHeight="1" x14ac:dyDescent="0.35">
      <c r="A561" s="103" t="s">
        <v>52</v>
      </c>
      <c r="B561" s="106">
        <v>362</v>
      </c>
      <c r="C561" s="106">
        <v>368</v>
      </c>
      <c r="D561" s="107">
        <v>396</v>
      </c>
      <c r="E561" s="106">
        <v>449</v>
      </c>
      <c r="F561" s="106">
        <v>451</v>
      </c>
      <c r="G561" s="106">
        <v>471</v>
      </c>
      <c r="H561" s="106">
        <v>418</v>
      </c>
      <c r="I561" s="106">
        <v>394</v>
      </c>
      <c r="J561" s="106">
        <v>360</v>
      </c>
      <c r="K561" s="106">
        <v>334</v>
      </c>
      <c r="L561" s="106">
        <v>334</v>
      </c>
      <c r="M561" s="106">
        <v>317.29884375</v>
      </c>
    </row>
    <row r="562" spans="1:13" ht="17.100000000000001" customHeight="1" x14ac:dyDescent="0.25">
      <c r="A562" s="99" t="s">
        <v>13</v>
      </c>
      <c r="B562" s="108">
        <v>10724</v>
      </c>
      <c r="C562" s="108">
        <v>11547</v>
      </c>
      <c r="D562" s="109">
        <v>12484</v>
      </c>
      <c r="E562" s="108">
        <v>12516</v>
      </c>
      <c r="F562" s="108">
        <v>12924</v>
      </c>
      <c r="G562" s="108">
        <v>14323</v>
      </c>
      <c r="H562" s="108">
        <v>14081</v>
      </c>
      <c r="I562" s="108">
        <v>13226</v>
      </c>
      <c r="J562" s="108">
        <v>12018</v>
      </c>
      <c r="K562" s="108">
        <v>12083</v>
      </c>
      <c r="L562" s="108">
        <v>12034</v>
      </c>
      <c r="M562" s="108">
        <v>11330.767750000001</v>
      </c>
    </row>
    <row r="563" spans="1:13" ht="17.100000000000001" customHeight="1" x14ac:dyDescent="0.25"/>
    <row r="564" spans="1:13" ht="24" customHeight="1" x14ac:dyDescent="0.25">
      <c r="A564" s="98"/>
      <c r="B564" s="466" t="s">
        <v>761</v>
      </c>
      <c r="C564" s="466"/>
      <c r="D564" s="466"/>
      <c r="E564" s="466"/>
      <c r="F564" s="466"/>
      <c r="G564" s="466"/>
      <c r="H564" s="466"/>
      <c r="I564" s="466"/>
      <c r="J564" s="466"/>
      <c r="K564" s="466"/>
      <c r="L564" s="466"/>
      <c r="M564" s="466"/>
    </row>
    <row r="565" spans="1:13" ht="28.5" customHeight="1" x14ac:dyDescent="0.25">
      <c r="A565" s="98"/>
      <c r="B565" s="393" t="s">
        <v>1671</v>
      </c>
      <c r="C565" s="393" t="s">
        <v>1672</v>
      </c>
      <c r="D565" s="393" t="s">
        <v>1673</v>
      </c>
      <c r="E565" s="393" t="s">
        <v>1674</v>
      </c>
      <c r="F565" s="393" t="s">
        <v>1675</v>
      </c>
      <c r="G565" s="393" t="s">
        <v>1676</v>
      </c>
      <c r="H565" s="393" t="s">
        <v>1677</v>
      </c>
      <c r="I565" s="393" t="s">
        <v>1678</v>
      </c>
      <c r="J565" s="393" t="s">
        <v>1679</v>
      </c>
      <c r="K565" s="393" t="s">
        <v>1680</v>
      </c>
      <c r="L565" s="393" t="s">
        <v>1681</v>
      </c>
      <c r="M565" s="393" t="s">
        <v>1682</v>
      </c>
    </row>
    <row r="566" spans="1:13" ht="17.100000000000001" customHeight="1" x14ac:dyDescent="0.25">
      <c r="A566" s="98" t="s">
        <v>0</v>
      </c>
      <c r="B566" s="111">
        <v>0.48699999999999999</v>
      </c>
      <c r="C566" s="111">
        <v>0.47218994459843489</v>
      </c>
      <c r="D566" s="111">
        <v>0.46800000000000003</v>
      </c>
      <c r="E566" s="112">
        <v>0.46800000000000003</v>
      </c>
      <c r="F566" s="112">
        <v>0.46536629954520692</v>
      </c>
      <c r="G566" s="112">
        <v>0.45500000000000002</v>
      </c>
      <c r="H566" s="112">
        <v>0.46100000000000002</v>
      </c>
      <c r="I566" s="112">
        <v>0.46600000000000003</v>
      </c>
      <c r="J566" s="112">
        <v>0.48399999999999999</v>
      </c>
      <c r="K566" s="111">
        <v>0.48199999999999998</v>
      </c>
      <c r="L566" s="112">
        <v>0.49916165674605045</v>
      </c>
      <c r="M566" s="111">
        <v>0.504</v>
      </c>
    </row>
    <row r="567" spans="1:13" ht="17.100000000000001" customHeight="1" x14ac:dyDescent="0.25">
      <c r="A567" s="98" t="s">
        <v>1</v>
      </c>
      <c r="B567" s="111">
        <v>0.70799999999999996</v>
      </c>
      <c r="C567" s="111">
        <v>0.69808893310198561</v>
      </c>
      <c r="D567" s="111">
        <v>0.69099999999999995</v>
      </c>
      <c r="E567" s="112">
        <v>0.69299999999999995</v>
      </c>
      <c r="F567" s="112">
        <v>0.70135520887795422</v>
      </c>
      <c r="G567" s="112">
        <v>0.71399999999999997</v>
      </c>
      <c r="H567" s="112">
        <v>0.71699999999999997</v>
      </c>
      <c r="I567" s="112">
        <v>0.71099999999999997</v>
      </c>
      <c r="J567" s="112">
        <v>0.69499999999999995</v>
      </c>
      <c r="K567" s="111">
        <v>0.68200000000000005</v>
      </c>
      <c r="L567" s="112">
        <v>0.68882977085280517</v>
      </c>
      <c r="M567" s="111">
        <v>0.70199999999999996</v>
      </c>
    </row>
    <row r="568" spans="1:13" ht="17.100000000000001" customHeight="1" x14ac:dyDescent="0.25">
      <c r="A568" s="98" t="s">
        <v>50</v>
      </c>
      <c r="B568" s="111">
        <v>1.4850000000000001</v>
      </c>
      <c r="C568" s="111">
        <v>1.4489156384905957</v>
      </c>
      <c r="D568" s="111">
        <v>1.39</v>
      </c>
      <c r="E568" s="112">
        <v>1.3180000000000001</v>
      </c>
      <c r="F568" s="112">
        <v>1.2784531454645625</v>
      </c>
      <c r="G568" s="112">
        <v>1.26</v>
      </c>
      <c r="H568" s="112">
        <v>1.27</v>
      </c>
      <c r="I568" s="112">
        <v>1.282</v>
      </c>
      <c r="J568" s="112">
        <v>1.3</v>
      </c>
      <c r="K568" s="111">
        <v>1.292</v>
      </c>
      <c r="L568" s="112">
        <v>1.3013017378435687</v>
      </c>
      <c r="M568" s="111">
        <v>1.2789999999999999</v>
      </c>
    </row>
    <row r="569" spans="1:13" ht="17.100000000000001" customHeight="1" x14ac:dyDescent="0.25">
      <c r="A569" s="98" t="s">
        <v>2</v>
      </c>
      <c r="B569" s="111">
        <v>0.83399999999999996</v>
      </c>
      <c r="C569" s="111">
        <v>0.84969431505960402</v>
      </c>
      <c r="D569" s="111">
        <v>0.84799999999999998</v>
      </c>
      <c r="E569" s="112">
        <v>0.86799999999999999</v>
      </c>
      <c r="F569" s="112">
        <v>0.85428135571031782</v>
      </c>
      <c r="G569" s="112">
        <v>0.82599999999999996</v>
      </c>
      <c r="H569" s="112">
        <v>0.80600000000000005</v>
      </c>
      <c r="I569" s="112">
        <v>0.80800000000000005</v>
      </c>
      <c r="J569" s="112">
        <v>0.81899999999999995</v>
      </c>
      <c r="K569" s="111">
        <v>0.82299999999999995</v>
      </c>
      <c r="L569" s="112">
        <v>0.83338151999730936</v>
      </c>
      <c r="M569" s="111">
        <v>0.83499999999999996</v>
      </c>
    </row>
    <row r="570" spans="1:13" ht="17.100000000000001" customHeight="1" x14ac:dyDescent="0.25">
      <c r="A570" s="98" t="s">
        <v>877</v>
      </c>
      <c r="B570" s="111">
        <v>1.3089999999999999</v>
      </c>
      <c r="C570" s="111">
        <v>1.3050116758870896</v>
      </c>
      <c r="D570" s="111">
        <v>1.3180000000000001</v>
      </c>
      <c r="E570" s="112">
        <v>1.337</v>
      </c>
      <c r="F570" s="112">
        <v>1.359902012573309</v>
      </c>
      <c r="G570" s="112">
        <v>1.3779999999999999</v>
      </c>
      <c r="H570" s="112">
        <v>1.383</v>
      </c>
      <c r="I570" s="112">
        <v>1.357</v>
      </c>
      <c r="J570" s="112">
        <v>1.323</v>
      </c>
      <c r="K570" s="111">
        <v>1.292</v>
      </c>
      <c r="L570" s="112">
        <v>1.3086201734739784</v>
      </c>
      <c r="M570" s="111">
        <v>1.327</v>
      </c>
    </row>
    <row r="571" spans="1:13" ht="17.100000000000001" customHeight="1" x14ac:dyDescent="0.25">
      <c r="A571" s="103" t="s">
        <v>52</v>
      </c>
      <c r="B571" s="113">
        <v>1.6779999999999999</v>
      </c>
      <c r="C571" s="113">
        <v>1.6639999999999999</v>
      </c>
      <c r="D571" s="113">
        <v>1.6559999999999999</v>
      </c>
      <c r="E571" s="114">
        <v>1.6319999999999999</v>
      </c>
      <c r="F571" s="114">
        <v>1.6302468788504429</v>
      </c>
      <c r="G571" s="114">
        <v>1.613</v>
      </c>
      <c r="H571" s="114">
        <v>1.6240000000000001</v>
      </c>
      <c r="I571" s="114">
        <v>1.623</v>
      </c>
      <c r="J571" s="114">
        <v>1.6259999999999999</v>
      </c>
      <c r="K571" s="113">
        <v>1.6379999999999999</v>
      </c>
      <c r="L571" s="114">
        <v>1.6597632922169956</v>
      </c>
      <c r="M571" s="113">
        <v>1.6819999999999999</v>
      </c>
    </row>
    <row r="572" spans="1:13" ht="17.100000000000001" customHeight="1" x14ac:dyDescent="0.25">
      <c r="A572" s="99" t="s">
        <v>13</v>
      </c>
      <c r="B572" s="115">
        <v>0.82299999999999995</v>
      </c>
      <c r="C572" s="115">
        <v>0.79928288777734802</v>
      </c>
      <c r="D572" s="115">
        <v>0.78500000000000003</v>
      </c>
      <c r="E572" s="116">
        <v>0.79600000000000004</v>
      </c>
      <c r="F572" s="116">
        <v>0.77399377845249762</v>
      </c>
      <c r="G572" s="116">
        <v>0.748</v>
      </c>
      <c r="H572" s="116">
        <v>0.73799999999999999</v>
      </c>
      <c r="I572" s="116">
        <v>0.75</v>
      </c>
      <c r="J572" s="116">
        <v>0.76200000000000001</v>
      </c>
      <c r="K572" s="115">
        <v>0.752</v>
      </c>
      <c r="L572" s="116">
        <v>0.76699004342976818</v>
      </c>
      <c r="M572" s="115">
        <v>0.78</v>
      </c>
    </row>
    <row r="573" spans="1:13" ht="17.100000000000001" customHeight="1" x14ac:dyDescent="0.25">
      <c r="E573" s="32"/>
    </row>
    <row r="574" spans="1:13" ht="24" customHeight="1" x14ac:dyDescent="0.25">
      <c r="A574" s="98"/>
      <c r="B574" s="466" t="s">
        <v>601</v>
      </c>
      <c r="C574" s="466"/>
      <c r="D574" s="466"/>
      <c r="E574" s="466"/>
      <c r="F574" s="466"/>
      <c r="G574" s="466"/>
      <c r="H574" s="466"/>
      <c r="I574" s="466"/>
      <c r="J574" s="466"/>
      <c r="K574" s="466"/>
      <c r="L574" s="466"/>
      <c r="M574" s="466"/>
    </row>
    <row r="575" spans="1:13" ht="18" customHeight="1" x14ac:dyDescent="0.25">
      <c r="A575" s="98"/>
      <c r="B575" s="119">
        <v>41275</v>
      </c>
      <c r="C575" s="119">
        <v>41316</v>
      </c>
      <c r="D575" s="119">
        <v>41344</v>
      </c>
      <c r="E575" s="119">
        <v>41375</v>
      </c>
      <c r="F575" s="119">
        <v>41405</v>
      </c>
      <c r="G575" s="119">
        <v>41436</v>
      </c>
      <c r="H575" s="119">
        <v>41466</v>
      </c>
      <c r="I575" s="119">
        <v>41497</v>
      </c>
      <c r="J575" s="119">
        <v>41528</v>
      </c>
      <c r="K575" s="119">
        <v>41558</v>
      </c>
      <c r="L575" s="119">
        <v>41589</v>
      </c>
      <c r="M575" s="119">
        <v>41619</v>
      </c>
    </row>
    <row r="576" spans="1:13" ht="17.100000000000001" customHeight="1" x14ac:dyDescent="0.25">
      <c r="A576" s="98" t="s">
        <v>33</v>
      </c>
      <c r="B576" s="104">
        <v>9919</v>
      </c>
      <c r="C576" s="104">
        <v>12001</v>
      </c>
      <c r="D576" s="105">
        <v>10908</v>
      </c>
      <c r="E576" s="104">
        <v>10096</v>
      </c>
      <c r="F576" s="104">
        <v>12872</v>
      </c>
      <c r="G576" s="105">
        <v>14599</v>
      </c>
      <c r="H576" s="104">
        <v>9236</v>
      </c>
      <c r="I576" s="104">
        <v>10402</v>
      </c>
      <c r="J576" s="104">
        <v>11034</v>
      </c>
      <c r="K576" s="104">
        <v>9503</v>
      </c>
      <c r="L576" s="104">
        <v>10481</v>
      </c>
      <c r="M576" s="104">
        <v>9243</v>
      </c>
    </row>
    <row r="577" spans="1:13" ht="17.100000000000001" customHeight="1" x14ac:dyDescent="0.25">
      <c r="A577" s="98" t="s">
        <v>34</v>
      </c>
      <c r="B577" s="104">
        <v>884</v>
      </c>
      <c r="C577" s="104">
        <v>941</v>
      </c>
      <c r="D577" s="105">
        <v>834</v>
      </c>
      <c r="E577" s="104">
        <v>749</v>
      </c>
      <c r="F577" s="104">
        <v>1180</v>
      </c>
      <c r="G577" s="105">
        <v>1508</v>
      </c>
      <c r="H577" s="104">
        <v>1025</v>
      </c>
      <c r="I577" s="104">
        <v>1195</v>
      </c>
      <c r="J577" s="104">
        <v>1312</v>
      </c>
      <c r="K577" s="104">
        <v>966</v>
      </c>
      <c r="L577" s="104">
        <v>966</v>
      </c>
      <c r="M577" s="104">
        <v>938</v>
      </c>
    </row>
    <row r="578" spans="1:13" ht="17.100000000000001" customHeight="1" x14ac:dyDescent="0.35">
      <c r="A578" s="98" t="s">
        <v>19</v>
      </c>
      <c r="B578" s="106">
        <v>232</v>
      </c>
      <c r="C578" s="106">
        <v>339</v>
      </c>
      <c r="D578" s="107">
        <v>259</v>
      </c>
      <c r="E578" s="106">
        <v>239</v>
      </c>
      <c r="F578" s="106">
        <v>264</v>
      </c>
      <c r="G578" s="107">
        <v>420</v>
      </c>
      <c r="H578" s="106">
        <v>271</v>
      </c>
      <c r="I578" s="106">
        <v>319</v>
      </c>
      <c r="J578" s="106">
        <v>357</v>
      </c>
      <c r="K578" s="106">
        <v>254</v>
      </c>
      <c r="L578" s="106">
        <v>278</v>
      </c>
      <c r="M578" s="106">
        <v>308</v>
      </c>
    </row>
    <row r="579" spans="1:13" ht="17.100000000000001" customHeight="1" x14ac:dyDescent="0.25">
      <c r="A579" s="99" t="s">
        <v>35</v>
      </c>
      <c r="B579" s="108">
        <v>11035</v>
      </c>
      <c r="C579" s="108">
        <v>13281</v>
      </c>
      <c r="D579" s="109">
        <v>12002</v>
      </c>
      <c r="E579" s="108">
        <v>11085</v>
      </c>
      <c r="F579" s="109">
        <v>14316</v>
      </c>
      <c r="G579" s="109">
        <v>16527</v>
      </c>
      <c r="H579" s="109">
        <v>10532</v>
      </c>
      <c r="I579" s="109">
        <v>11915</v>
      </c>
      <c r="J579" s="109">
        <v>12703</v>
      </c>
      <c r="K579" s="117">
        <v>10723</v>
      </c>
      <c r="L579" s="109">
        <v>11724</v>
      </c>
      <c r="M579" s="109">
        <v>10489</v>
      </c>
    </row>
    <row r="580" spans="1:13" ht="17.100000000000001" customHeight="1" x14ac:dyDescent="0.35">
      <c r="A580" s="98" t="s">
        <v>10</v>
      </c>
      <c r="B580" s="106">
        <v>394</v>
      </c>
      <c r="C580" s="106">
        <v>398</v>
      </c>
      <c r="D580" s="107">
        <v>455</v>
      </c>
      <c r="E580" s="106">
        <v>481</v>
      </c>
      <c r="F580" s="106">
        <v>391</v>
      </c>
      <c r="G580" s="107">
        <v>406</v>
      </c>
      <c r="H580" s="106">
        <v>331</v>
      </c>
      <c r="I580" s="106">
        <v>303</v>
      </c>
      <c r="J580" s="106">
        <v>364</v>
      </c>
      <c r="K580" s="106">
        <v>374</v>
      </c>
      <c r="L580" s="106">
        <v>355</v>
      </c>
      <c r="M580" s="106">
        <v>384</v>
      </c>
    </row>
    <row r="581" spans="1:13" ht="17.100000000000001" customHeight="1" x14ac:dyDescent="0.25">
      <c r="A581" s="99" t="s">
        <v>32</v>
      </c>
      <c r="B581" s="108">
        <v>11429</v>
      </c>
      <c r="C581" s="108">
        <v>13678</v>
      </c>
      <c r="D581" s="109">
        <v>12458</v>
      </c>
      <c r="E581" s="108">
        <v>11566</v>
      </c>
      <c r="F581" s="109">
        <v>14707</v>
      </c>
      <c r="G581" s="109">
        <v>16933</v>
      </c>
      <c r="H581" s="109">
        <v>10863</v>
      </c>
      <c r="I581" s="109">
        <v>12218</v>
      </c>
      <c r="J581" s="109">
        <v>13067</v>
      </c>
      <c r="K581" s="117">
        <v>11097</v>
      </c>
      <c r="L581" s="109">
        <v>12079</v>
      </c>
      <c r="M581" s="109">
        <v>10873</v>
      </c>
    </row>
    <row r="582" spans="1:13" ht="17.100000000000001" customHeight="1" x14ac:dyDescent="0.25">
      <c r="A582" s="7"/>
      <c r="B582" s="101"/>
      <c r="C582" s="101"/>
      <c r="D582" s="101"/>
      <c r="E582" s="101"/>
      <c r="F582" s="101"/>
      <c r="G582" s="101"/>
      <c r="H582" s="101"/>
      <c r="I582" s="102"/>
      <c r="J582" s="101"/>
      <c r="K582" s="101"/>
      <c r="L582" s="101"/>
      <c r="M582" s="101"/>
    </row>
    <row r="583" spans="1:13" ht="24" customHeight="1" x14ac:dyDescent="0.25">
      <c r="B583" s="466" t="s">
        <v>602</v>
      </c>
      <c r="C583" s="466"/>
      <c r="D583" s="466"/>
      <c r="E583" s="466"/>
      <c r="F583" s="466"/>
      <c r="G583" s="466"/>
      <c r="H583" s="466"/>
      <c r="I583" s="466"/>
      <c r="J583" s="466"/>
      <c r="K583" s="466"/>
      <c r="L583" s="466"/>
      <c r="M583" s="466"/>
    </row>
    <row r="584" spans="1:13" ht="18" customHeight="1" x14ac:dyDescent="0.25">
      <c r="B584" s="119">
        <v>41275</v>
      </c>
      <c r="C584" s="119">
        <v>41316</v>
      </c>
      <c r="D584" s="119">
        <v>41344</v>
      </c>
      <c r="E584" s="119">
        <v>41375</v>
      </c>
      <c r="F584" s="119">
        <v>41405</v>
      </c>
      <c r="G584" s="119">
        <v>41436</v>
      </c>
      <c r="H584" s="119">
        <v>41466</v>
      </c>
      <c r="I584" s="119">
        <v>41497</v>
      </c>
      <c r="J584" s="119">
        <v>41528</v>
      </c>
      <c r="K584" s="119">
        <v>41558</v>
      </c>
      <c r="L584" s="119">
        <v>41589</v>
      </c>
      <c r="M584" s="119">
        <v>41619</v>
      </c>
    </row>
    <row r="585" spans="1:13" ht="17.100000000000001" customHeight="1" x14ac:dyDescent="0.25">
      <c r="A585" s="98" t="s">
        <v>31</v>
      </c>
      <c r="B585" s="111">
        <v>0.76300000000000001</v>
      </c>
      <c r="C585" s="111">
        <v>0.7421215368838</v>
      </c>
      <c r="D585" s="111">
        <v>0.73</v>
      </c>
      <c r="E585" s="112">
        <v>0.747</v>
      </c>
      <c r="F585" s="112">
        <v>0.73074933866376368</v>
      </c>
      <c r="G585" s="112">
        <v>0.71</v>
      </c>
      <c r="H585" s="112">
        <v>0.70199999999999996</v>
      </c>
      <c r="I585" s="112">
        <v>0.71299999999999997</v>
      </c>
      <c r="J585" s="112">
        <v>0.72299999999999998</v>
      </c>
      <c r="K585" s="111">
        <v>0.71399999999999997</v>
      </c>
      <c r="L585" s="112">
        <v>0.72755347167054729</v>
      </c>
      <c r="M585" s="111"/>
    </row>
    <row r="586" spans="1:13" ht="17.100000000000001" customHeight="1" x14ac:dyDescent="0.25">
      <c r="A586" s="98" t="s">
        <v>10</v>
      </c>
      <c r="B586" s="113">
        <v>2.585</v>
      </c>
      <c r="C586" s="113">
        <v>2.5565707896951722</v>
      </c>
      <c r="D586" s="113">
        <v>2.36</v>
      </c>
      <c r="E586" s="114">
        <v>2.13</v>
      </c>
      <c r="F586" s="114">
        <v>1.9948964676289473</v>
      </c>
      <c r="G586" s="114">
        <v>1.9690000000000001</v>
      </c>
      <c r="H586" s="114">
        <v>2.044</v>
      </c>
      <c r="I586" s="114">
        <v>2.11</v>
      </c>
      <c r="J586" s="114">
        <v>2.15</v>
      </c>
      <c r="K586" s="113">
        <v>2.0459999999999998</v>
      </c>
      <c r="L586" s="114">
        <v>2.0286763107587822</v>
      </c>
      <c r="M586" s="113"/>
    </row>
    <row r="587" spans="1:13" ht="17.100000000000001" customHeight="1" x14ac:dyDescent="0.25">
      <c r="A587" s="99" t="s">
        <v>32</v>
      </c>
      <c r="B587" s="115">
        <v>0.82299999999999995</v>
      </c>
      <c r="C587" s="115">
        <v>0.7992836376761866</v>
      </c>
      <c r="D587" s="115">
        <v>0.78500000000000003</v>
      </c>
      <c r="E587" s="116">
        <v>0.79600000000000004</v>
      </c>
      <c r="F587" s="116">
        <v>0.7739938776400308</v>
      </c>
      <c r="G587" s="116">
        <v>0.748</v>
      </c>
      <c r="H587" s="116">
        <v>0.73799999999999999</v>
      </c>
      <c r="I587" s="116">
        <v>0.75</v>
      </c>
      <c r="J587" s="116">
        <v>0.76200000000000001</v>
      </c>
      <c r="K587" s="115">
        <v>0.752</v>
      </c>
      <c r="L587" s="116">
        <v>0.76699004342976829</v>
      </c>
      <c r="M587" s="115">
        <v>0.78</v>
      </c>
    </row>
    <row r="588" spans="1:13" ht="17.100000000000001" customHeight="1" x14ac:dyDescent="0.25">
      <c r="A588" s="99"/>
      <c r="B588" s="115"/>
      <c r="C588" s="115"/>
      <c r="D588" s="115"/>
      <c r="E588" s="116"/>
      <c r="F588" s="116"/>
      <c r="G588" s="116"/>
      <c r="H588" s="116"/>
      <c r="I588" s="116"/>
      <c r="J588" s="116"/>
      <c r="K588" s="115"/>
      <c r="L588" s="116"/>
      <c r="M588" s="115"/>
    </row>
    <row r="589" spans="1:13" ht="15" customHeight="1" x14ac:dyDescent="0.25"/>
    <row r="590" spans="1:13" ht="15" customHeight="1" x14ac:dyDescent="0.25">
      <c r="A590" s="461" t="s">
        <v>1159</v>
      </c>
      <c r="B590" s="461"/>
      <c r="C590" s="461"/>
      <c r="D590" s="461"/>
      <c r="E590" s="461"/>
      <c r="F590" s="461"/>
      <c r="G590" s="461"/>
      <c r="H590" s="461"/>
      <c r="I590" s="461"/>
      <c r="J590" s="461"/>
      <c r="K590" s="461"/>
      <c r="L590" s="461"/>
      <c r="M590" s="461"/>
    </row>
    <row r="591" spans="1:13" ht="42.75" customHeight="1" x14ac:dyDescent="0.35">
      <c r="A591" s="306">
        <v>2012</v>
      </c>
      <c r="B591" s="469"/>
      <c r="C591" s="469"/>
      <c r="D591" s="469"/>
      <c r="E591" s="469"/>
      <c r="F591" s="469"/>
      <c r="G591" s="469"/>
      <c r="H591" s="469"/>
      <c r="I591" s="469"/>
      <c r="J591" s="469"/>
      <c r="K591" s="469"/>
      <c r="L591" s="469"/>
      <c r="M591" s="469"/>
    </row>
    <row r="592" spans="1:13" ht="24" customHeight="1" x14ac:dyDescent="0.25">
      <c r="A592" s="307" t="s">
        <v>70</v>
      </c>
      <c r="B592" s="308">
        <v>20</v>
      </c>
      <c r="C592" s="308">
        <v>20</v>
      </c>
      <c r="D592" s="308">
        <v>22</v>
      </c>
      <c r="E592" s="308">
        <v>21</v>
      </c>
      <c r="F592" s="308">
        <v>22</v>
      </c>
      <c r="G592" s="308">
        <v>21</v>
      </c>
      <c r="H592" s="308">
        <v>21</v>
      </c>
      <c r="I592" s="308">
        <v>23</v>
      </c>
      <c r="J592" s="308">
        <v>19</v>
      </c>
      <c r="K592" s="308">
        <v>23</v>
      </c>
      <c r="L592" s="308">
        <v>21</v>
      </c>
      <c r="M592" s="308">
        <v>20</v>
      </c>
    </row>
    <row r="593" spans="1:13" ht="24" customHeight="1" x14ac:dyDescent="0.25">
      <c r="A593" s="98"/>
      <c r="B593" s="466" t="s">
        <v>598</v>
      </c>
      <c r="C593" s="466"/>
      <c r="D593" s="466"/>
      <c r="E593" s="466"/>
      <c r="F593" s="466"/>
      <c r="G593" s="466"/>
      <c r="H593" s="466"/>
      <c r="I593" s="466"/>
      <c r="J593" s="466"/>
      <c r="K593" s="466"/>
      <c r="L593" s="466"/>
      <c r="M593" s="466"/>
    </row>
    <row r="594" spans="1:13" ht="18" customHeight="1" x14ac:dyDescent="0.25">
      <c r="A594" s="98"/>
      <c r="B594" s="119">
        <v>40909</v>
      </c>
      <c r="C594" s="119">
        <v>40950</v>
      </c>
      <c r="D594" s="119">
        <v>40979</v>
      </c>
      <c r="E594" s="119">
        <v>41010</v>
      </c>
      <c r="F594" s="119">
        <v>41040</v>
      </c>
      <c r="G594" s="119">
        <v>41071</v>
      </c>
      <c r="H594" s="119">
        <v>41101</v>
      </c>
      <c r="I594" s="119">
        <v>41132</v>
      </c>
      <c r="J594" s="119">
        <v>41163</v>
      </c>
      <c r="K594" s="119">
        <v>41193</v>
      </c>
      <c r="L594" s="119">
        <v>41224</v>
      </c>
      <c r="M594" s="119">
        <v>41254</v>
      </c>
    </row>
    <row r="595" spans="1:13" ht="17.100000000000001" customHeight="1" x14ac:dyDescent="0.25">
      <c r="A595" s="98" t="s">
        <v>0</v>
      </c>
      <c r="B595" s="104">
        <v>5202</v>
      </c>
      <c r="C595" s="104">
        <v>5991</v>
      </c>
      <c r="D595" s="105">
        <v>5643</v>
      </c>
      <c r="E595" s="104">
        <v>4351</v>
      </c>
      <c r="F595" s="104">
        <v>5959</v>
      </c>
      <c r="G595" s="104">
        <v>5059</v>
      </c>
      <c r="H595" s="104">
        <v>3886</v>
      </c>
      <c r="I595" s="104">
        <v>4700</v>
      </c>
      <c r="J595" s="104">
        <v>4983</v>
      </c>
      <c r="K595" s="104">
        <v>4050</v>
      </c>
      <c r="L595" s="104">
        <v>4574</v>
      </c>
      <c r="M595" s="104">
        <v>3642</v>
      </c>
    </row>
    <row r="596" spans="1:13" ht="17.100000000000001" customHeight="1" x14ac:dyDescent="0.25">
      <c r="A596" s="98" t="s">
        <v>1</v>
      </c>
      <c r="B596" s="104">
        <v>2227</v>
      </c>
      <c r="C596" s="104">
        <v>2201</v>
      </c>
      <c r="D596" s="105">
        <v>2710</v>
      </c>
      <c r="E596" s="104">
        <v>2350</v>
      </c>
      <c r="F596" s="104">
        <v>2948</v>
      </c>
      <c r="G596" s="104">
        <v>3458</v>
      </c>
      <c r="H596" s="104">
        <v>2486</v>
      </c>
      <c r="I596" s="104">
        <v>1981</v>
      </c>
      <c r="J596" s="104">
        <v>2783</v>
      </c>
      <c r="K596" s="104">
        <v>2263</v>
      </c>
      <c r="L596" s="104">
        <v>2685</v>
      </c>
      <c r="M596" s="104">
        <v>2682</v>
      </c>
    </row>
    <row r="597" spans="1:13" ht="17.100000000000001" customHeight="1" x14ac:dyDescent="0.25">
      <c r="A597" s="98" t="s">
        <v>50</v>
      </c>
      <c r="B597" s="104">
        <v>2024</v>
      </c>
      <c r="C597" s="104">
        <v>2143</v>
      </c>
      <c r="D597" s="105">
        <v>1714</v>
      </c>
      <c r="E597" s="104">
        <v>1613</v>
      </c>
      <c r="F597" s="104">
        <v>1813</v>
      </c>
      <c r="G597" s="104">
        <v>1788</v>
      </c>
      <c r="H597" s="104">
        <v>1540</v>
      </c>
      <c r="I597" s="104">
        <v>1570</v>
      </c>
      <c r="J597" s="104">
        <v>1669</v>
      </c>
      <c r="K597" s="104">
        <v>1608</v>
      </c>
      <c r="L597" s="104">
        <v>1505</v>
      </c>
      <c r="M597" s="104">
        <v>1334</v>
      </c>
    </row>
    <row r="598" spans="1:13" ht="17.100000000000001" customHeight="1" x14ac:dyDescent="0.25">
      <c r="A598" s="98" t="s">
        <v>2</v>
      </c>
      <c r="B598" s="104">
        <v>744</v>
      </c>
      <c r="C598" s="104">
        <v>848</v>
      </c>
      <c r="D598" s="105">
        <v>936</v>
      </c>
      <c r="E598" s="104">
        <v>759</v>
      </c>
      <c r="F598" s="104">
        <v>947</v>
      </c>
      <c r="G598" s="104">
        <v>1054</v>
      </c>
      <c r="H598" s="104">
        <v>801</v>
      </c>
      <c r="I598" s="104">
        <v>731</v>
      </c>
      <c r="J598" s="104">
        <v>1035</v>
      </c>
      <c r="K598" s="104">
        <v>709</v>
      </c>
      <c r="L598" s="104">
        <v>775</v>
      </c>
      <c r="M598" s="104">
        <v>826</v>
      </c>
    </row>
    <row r="599" spans="1:13" ht="17.100000000000001" customHeight="1" x14ac:dyDescent="0.25">
      <c r="A599" s="98" t="s">
        <v>877</v>
      </c>
      <c r="B599" s="104">
        <v>1056</v>
      </c>
      <c r="C599" s="104">
        <v>1191</v>
      </c>
      <c r="D599" s="105">
        <v>1118</v>
      </c>
      <c r="E599" s="104">
        <v>1293</v>
      </c>
      <c r="F599" s="104">
        <v>1175</v>
      </c>
      <c r="G599" s="104">
        <v>1407</v>
      </c>
      <c r="H599" s="104">
        <v>1384</v>
      </c>
      <c r="I599" s="104">
        <v>1047</v>
      </c>
      <c r="J599" s="104">
        <v>1084</v>
      </c>
      <c r="K599" s="104">
        <v>973</v>
      </c>
      <c r="L599" s="104">
        <v>1091</v>
      </c>
      <c r="M599" s="104">
        <v>878</v>
      </c>
    </row>
    <row r="600" spans="1:13" ht="17.100000000000001" customHeight="1" x14ac:dyDescent="0.35">
      <c r="A600" s="103" t="s">
        <v>52</v>
      </c>
      <c r="B600" s="106">
        <v>365</v>
      </c>
      <c r="C600" s="106">
        <v>395</v>
      </c>
      <c r="D600" s="107">
        <v>395</v>
      </c>
      <c r="E600" s="106">
        <v>329</v>
      </c>
      <c r="F600" s="106">
        <v>404</v>
      </c>
      <c r="G600" s="106">
        <v>381</v>
      </c>
      <c r="H600" s="106">
        <v>324</v>
      </c>
      <c r="I600" s="106">
        <v>290</v>
      </c>
      <c r="J600" s="106">
        <v>374</v>
      </c>
      <c r="K600" s="106">
        <v>275</v>
      </c>
      <c r="L600" s="106">
        <v>415</v>
      </c>
      <c r="M600" s="106">
        <v>284</v>
      </c>
    </row>
    <row r="601" spans="1:13" ht="17.100000000000001" customHeight="1" x14ac:dyDescent="0.25">
      <c r="A601" s="99" t="s">
        <v>13</v>
      </c>
      <c r="B601" s="108">
        <v>11619</v>
      </c>
      <c r="C601" s="108">
        <v>12768</v>
      </c>
      <c r="D601" s="109">
        <v>12516</v>
      </c>
      <c r="E601" s="108">
        <v>10694</v>
      </c>
      <c r="F601" s="108">
        <v>13245</v>
      </c>
      <c r="G601" s="108">
        <v>13147</v>
      </c>
      <c r="H601" s="108">
        <v>10421</v>
      </c>
      <c r="I601" s="108">
        <v>10320</v>
      </c>
      <c r="J601" s="108">
        <v>11928</v>
      </c>
      <c r="K601" s="108">
        <v>9878</v>
      </c>
      <c r="L601" s="108">
        <v>11045</v>
      </c>
      <c r="M601" s="108">
        <v>9645</v>
      </c>
    </row>
    <row r="602" spans="1:13" ht="17.100000000000001" customHeight="1" x14ac:dyDescent="0.25">
      <c r="A602" s="7"/>
    </row>
    <row r="603" spans="1:13" ht="24" customHeight="1" x14ac:dyDescent="0.25">
      <c r="A603" s="98"/>
      <c r="B603" s="466" t="s">
        <v>599</v>
      </c>
      <c r="C603" s="466"/>
      <c r="D603" s="466"/>
      <c r="E603" s="466"/>
      <c r="F603" s="466"/>
      <c r="G603" s="466"/>
      <c r="H603" s="466"/>
      <c r="I603" s="466"/>
      <c r="J603" s="466"/>
      <c r="K603" s="466"/>
      <c r="L603" s="466"/>
      <c r="M603" s="466"/>
    </row>
    <row r="604" spans="1:13" ht="28.5" customHeight="1" x14ac:dyDescent="0.25">
      <c r="A604" s="98"/>
      <c r="B604" s="393" t="s">
        <v>1683</v>
      </c>
      <c r="C604" s="393" t="s">
        <v>1684</v>
      </c>
      <c r="D604" s="393" t="s">
        <v>1685</v>
      </c>
      <c r="E604" s="393" t="s">
        <v>1686</v>
      </c>
      <c r="F604" s="393" t="s">
        <v>1687</v>
      </c>
      <c r="G604" s="393" t="s">
        <v>1688</v>
      </c>
      <c r="H604" s="393" t="s">
        <v>1689</v>
      </c>
      <c r="I604" s="393" t="s">
        <v>1690</v>
      </c>
      <c r="J604" s="393" t="s">
        <v>1691</v>
      </c>
      <c r="K604" s="393" t="s">
        <v>1692</v>
      </c>
      <c r="L604" s="393" t="s">
        <v>1693</v>
      </c>
      <c r="M604" s="393" t="s">
        <v>1694</v>
      </c>
    </row>
    <row r="605" spans="1:13" ht="17.100000000000001" customHeight="1" x14ac:dyDescent="0.25">
      <c r="A605" s="98" t="s">
        <v>0</v>
      </c>
      <c r="B605" s="104">
        <v>4858</v>
      </c>
      <c r="C605" s="104">
        <v>4888</v>
      </c>
      <c r="D605" s="105">
        <v>5613</v>
      </c>
      <c r="E605" s="104">
        <v>5323</v>
      </c>
      <c r="F605" s="104">
        <v>5333</v>
      </c>
      <c r="G605" s="104">
        <v>5136</v>
      </c>
      <c r="H605" s="104">
        <v>4984</v>
      </c>
      <c r="I605" s="104">
        <v>4553</v>
      </c>
      <c r="J605" s="104">
        <v>4514</v>
      </c>
      <c r="K605" s="104">
        <v>4552</v>
      </c>
      <c r="L605" s="104">
        <v>4506</v>
      </c>
      <c r="M605" s="104">
        <v>4094</v>
      </c>
    </row>
    <row r="606" spans="1:13" ht="17.100000000000001" customHeight="1" x14ac:dyDescent="0.25">
      <c r="A606" s="98" t="s">
        <v>1</v>
      </c>
      <c r="B606" s="104">
        <v>2751</v>
      </c>
      <c r="C606" s="104">
        <v>2419</v>
      </c>
      <c r="D606" s="105">
        <v>2390</v>
      </c>
      <c r="E606" s="104">
        <v>2428</v>
      </c>
      <c r="F606" s="104">
        <v>2674</v>
      </c>
      <c r="G606" s="104">
        <v>2919</v>
      </c>
      <c r="H606" s="104">
        <v>2963</v>
      </c>
      <c r="I606" s="104">
        <v>2621</v>
      </c>
      <c r="J606" s="104">
        <v>2391</v>
      </c>
      <c r="K606" s="104">
        <v>2315</v>
      </c>
      <c r="L606" s="104">
        <v>2560</v>
      </c>
      <c r="M606" s="104">
        <v>2532</v>
      </c>
    </row>
    <row r="607" spans="1:13" ht="17.100000000000001" customHeight="1" x14ac:dyDescent="0.25">
      <c r="A607" s="98" t="s">
        <v>50</v>
      </c>
      <c r="B607" s="104">
        <v>1749</v>
      </c>
      <c r="C607" s="104">
        <v>1854</v>
      </c>
      <c r="D607" s="105">
        <v>1952</v>
      </c>
      <c r="E607" s="104">
        <v>1816</v>
      </c>
      <c r="F607" s="104">
        <v>1715</v>
      </c>
      <c r="G607" s="104">
        <v>1741</v>
      </c>
      <c r="H607" s="104">
        <v>1716</v>
      </c>
      <c r="I607" s="104">
        <v>1631</v>
      </c>
      <c r="J607" s="104">
        <v>1590</v>
      </c>
      <c r="K607" s="104">
        <v>1613</v>
      </c>
      <c r="L607" s="104">
        <v>1593</v>
      </c>
      <c r="M607" s="104">
        <v>1489</v>
      </c>
    </row>
    <row r="608" spans="1:13" ht="17.100000000000001" customHeight="1" x14ac:dyDescent="0.25">
      <c r="A608" s="98" t="s">
        <v>2</v>
      </c>
      <c r="B608" s="104">
        <v>760</v>
      </c>
      <c r="C608" s="104">
        <v>771</v>
      </c>
      <c r="D608" s="105">
        <v>846</v>
      </c>
      <c r="E608" s="104">
        <v>849</v>
      </c>
      <c r="F608" s="104">
        <v>882</v>
      </c>
      <c r="G608" s="104">
        <v>920</v>
      </c>
      <c r="H608" s="104">
        <v>934</v>
      </c>
      <c r="I608" s="104">
        <v>858</v>
      </c>
      <c r="J608" s="104">
        <v>846</v>
      </c>
      <c r="K608" s="104">
        <v>812</v>
      </c>
      <c r="L608" s="104">
        <v>829</v>
      </c>
      <c r="M608" s="104">
        <v>767</v>
      </c>
    </row>
    <row r="609" spans="1:13" ht="17.100000000000001" customHeight="1" x14ac:dyDescent="0.25">
      <c r="A609" s="98" t="s">
        <v>877</v>
      </c>
      <c r="B609" s="104">
        <v>995</v>
      </c>
      <c r="C609" s="104">
        <v>1019</v>
      </c>
      <c r="D609" s="105">
        <v>1122</v>
      </c>
      <c r="E609" s="104">
        <v>1200</v>
      </c>
      <c r="F609" s="104">
        <v>1194</v>
      </c>
      <c r="G609" s="104">
        <v>1288</v>
      </c>
      <c r="H609" s="104">
        <v>1319</v>
      </c>
      <c r="I609" s="104">
        <v>1272</v>
      </c>
      <c r="J609" s="104">
        <v>1171</v>
      </c>
      <c r="K609" s="104">
        <v>1032</v>
      </c>
      <c r="L609" s="104">
        <v>1045</v>
      </c>
      <c r="M609" s="104">
        <v>982</v>
      </c>
    </row>
    <row r="610" spans="1:13" ht="17.100000000000001" customHeight="1" x14ac:dyDescent="0.35">
      <c r="A610" s="103" t="s">
        <v>52</v>
      </c>
      <c r="B610" s="106">
        <v>335</v>
      </c>
      <c r="C610" s="106">
        <v>342</v>
      </c>
      <c r="D610" s="107">
        <v>385</v>
      </c>
      <c r="E610" s="106">
        <v>373</v>
      </c>
      <c r="F610" s="106">
        <v>377</v>
      </c>
      <c r="G610" s="106">
        <v>372</v>
      </c>
      <c r="H610" s="106">
        <v>370</v>
      </c>
      <c r="I610" s="106">
        <v>330</v>
      </c>
      <c r="J610" s="106">
        <v>327</v>
      </c>
      <c r="K610" s="106">
        <v>309</v>
      </c>
      <c r="L610" s="106">
        <v>352</v>
      </c>
      <c r="M610" s="106">
        <v>324</v>
      </c>
    </row>
    <row r="611" spans="1:13" ht="17.100000000000001" customHeight="1" x14ac:dyDescent="0.25">
      <c r="A611" s="99" t="s">
        <v>13</v>
      </c>
      <c r="B611" s="108">
        <v>11449</v>
      </c>
      <c r="C611" s="108">
        <v>11294</v>
      </c>
      <c r="D611" s="109">
        <v>12308</v>
      </c>
      <c r="E611" s="108">
        <v>11989</v>
      </c>
      <c r="F611" s="108">
        <v>12174</v>
      </c>
      <c r="G611" s="108">
        <v>12376</v>
      </c>
      <c r="H611" s="108">
        <v>12286</v>
      </c>
      <c r="I611" s="108">
        <v>11266</v>
      </c>
      <c r="J611" s="108">
        <v>10839</v>
      </c>
      <c r="K611" s="108">
        <v>10634</v>
      </c>
      <c r="L611" s="108">
        <v>10885</v>
      </c>
      <c r="M611" s="108">
        <v>10188</v>
      </c>
    </row>
    <row r="612" spans="1:13" ht="17.100000000000001" customHeight="1" x14ac:dyDescent="0.25"/>
    <row r="613" spans="1:13" ht="24" customHeight="1" x14ac:dyDescent="0.25">
      <c r="A613" s="98"/>
      <c r="B613" s="466" t="s">
        <v>600</v>
      </c>
      <c r="C613" s="466"/>
      <c r="D613" s="466"/>
      <c r="E613" s="466"/>
      <c r="F613" s="466"/>
      <c r="G613" s="466"/>
      <c r="H613" s="466"/>
      <c r="I613" s="466"/>
      <c r="J613" s="466"/>
      <c r="K613" s="466"/>
      <c r="L613" s="466"/>
      <c r="M613" s="466"/>
    </row>
    <row r="614" spans="1:13" ht="28.5" customHeight="1" x14ac:dyDescent="0.25">
      <c r="A614" s="98"/>
      <c r="B614" s="393" t="s">
        <v>1695</v>
      </c>
      <c r="C614" s="393" t="s">
        <v>1696</v>
      </c>
      <c r="D614" s="393" t="s">
        <v>1697</v>
      </c>
      <c r="E614" s="393" t="s">
        <v>1698</v>
      </c>
      <c r="F614" s="393" t="s">
        <v>1699</v>
      </c>
      <c r="G614" s="393" t="s">
        <v>1700</v>
      </c>
      <c r="H614" s="393" t="s">
        <v>1701</v>
      </c>
      <c r="I614" s="393" t="s">
        <v>1702</v>
      </c>
      <c r="J614" s="393" t="s">
        <v>1703</v>
      </c>
      <c r="K614" s="393" t="s">
        <v>1704</v>
      </c>
      <c r="L614" s="393" t="s">
        <v>1705</v>
      </c>
      <c r="M614" s="393" t="s">
        <v>1706</v>
      </c>
    </row>
    <row r="615" spans="1:13" ht="17.100000000000001" customHeight="1" x14ac:dyDescent="0.25">
      <c r="A615" s="98" t="s">
        <v>0</v>
      </c>
      <c r="B615" s="111">
        <v>0.48099999999999998</v>
      </c>
      <c r="C615" s="111">
        <v>0.48</v>
      </c>
      <c r="D615" s="111">
        <v>0.47499999999999998</v>
      </c>
      <c r="E615" s="112">
        <v>0.48399999999999999</v>
      </c>
      <c r="F615" s="112">
        <v>0.48599999999999999</v>
      </c>
      <c r="G615" s="112">
        <v>0.48499999999999999</v>
      </c>
      <c r="H615" s="112">
        <v>0.47699999999999998</v>
      </c>
      <c r="I615" s="112">
        <v>0.47799999999999998</v>
      </c>
      <c r="J615" s="112">
        <v>0.48099999999999998</v>
      </c>
      <c r="K615" s="111">
        <v>0.48299999999999998</v>
      </c>
      <c r="L615" s="112">
        <v>0.49</v>
      </c>
      <c r="M615" s="111">
        <v>0.49399999999999999</v>
      </c>
    </row>
    <row r="616" spans="1:13" ht="17.100000000000001" customHeight="1" x14ac:dyDescent="0.25">
      <c r="A616" s="98" t="s">
        <v>1</v>
      </c>
      <c r="B616" s="111">
        <v>0.69699999999999995</v>
      </c>
      <c r="C616" s="111">
        <v>0.69099999999999995</v>
      </c>
      <c r="D616" s="111">
        <v>0.69199999999999995</v>
      </c>
      <c r="E616" s="112">
        <v>0.69099999999999995</v>
      </c>
      <c r="F616" s="112">
        <v>0.68700000000000006</v>
      </c>
      <c r="G616" s="112">
        <v>0.67400000000000004</v>
      </c>
      <c r="H616" s="112">
        <v>0.67</v>
      </c>
      <c r="I616" s="112">
        <v>0.66700000000000004</v>
      </c>
      <c r="J616" s="112">
        <v>0.68500000000000005</v>
      </c>
      <c r="K616" s="111">
        <v>0.68500000000000005</v>
      </c>
      <c r="L616" s="112">
        <v>0.69199999999999995</v>
      </c>
      <c r="M616" s="111">
        <v>0.69699999999999995</v>
      </c>
    </row>
    <row r="617" spans="1:13" ht="17.100000000000001" customHeight="1" x14ac:dyDescent="0.25">
      <c r="A617" s="98" t="s">
        <v>50</v>
      </c>
      <c r="B617" s="111">
        <v>1.5469999999999999</v>
      </c>
      <c r="C617" s="111">
        <v>1.544</v>
      </c>
      <c r="D617" s="111">
        <v>1.5169999999999999</v>
      </c>
      <c r="E617" s="112">
        <v>1.5069999999999999</v>
      </c>
      <c r="F617" s="112">
        <v>1.502</v>
      </c>
      <c r="G617" s="112">
        <v>1.496</v>
      </c>
      <c r="H617" s="112">
        <v>1.4770000000000001</v>
      </c>
      <c r="I617" s="112">
        <v>1.4610000000000001</v>
      </c>
      <c r="J617" s="112">
        <v>1.4730000000000001</v>
      </c>
      <c r="K617" s="111">
        <v>1.472</v>
      </c>
      <c r="L617" s="112">
        <v>1.488</v>
      </c>
      <c r="M617" s="111">
        <v>1.4870000000000001</v>
      </c>
    </row>
    <row r="618" spans="1:13" ht="17.100000000000001" customHeight="1" x14ac:dyDescent="0.25">
      <c r="A618" s="98" t="s">
        <v>2</v>
      </c>
      <c r="B618" s="111">
        <v>0.84099999999999997</v>
      </c>
      <c r="C618" s="111">
        <v>0.83699999999999997</v>
      </c>
      <c r="D618" s="111">
        <v>0.84099999999999997</v>
      </c>
      <c r="E618" s="112">
        <v>0.83499999999999996</v>
      </c>
      <c r="F618" s="112">
        <v>0.82099999999999995</v>
      </c>
      <c r="G618" s="112">
        <v>0.80700000000000005</v>
      </c>
      <c r="H618" s="112">
        <v>0.79</v>
      </c>
      <c r="I618" s="112">
        <v>0.79300000000000004</v>
      </c>
      <c r="J618" s="112">
        <v>0.80800000000000005</v>
      </c>
      <c r="K618" s="111">
        <v>0.82099999999999995</v>
      </c>
      <c r="L618" s="112">
        <v>0.82</v>
      </c>
      <c r="M618" s="111">
        <v>0.83499999999999996</v>
      </c>
    </row>
    <row r="619" spans="1:13" ht="17.100000000000001" customHeight="1" x14ac:dyDescent="0.25">
      <c r="A619" s="98" t="s">
        <v>877</v>
      </c>
      <c r="B619" s="111">
        <v>1.2230000000000001</v>
      </c>
      <c r="C619" s="111">
        <v>1.206</v>
      </c>
      <c r="D619" s="111">
        <v>1.216</v>
      </c>
      <c r="E619" s="112">
        <v>1.232</v>
      </c>
      <c r="F619" s="112">
        <v>1.2470000000000001</v>
      </c>
      <c r="G619" s="112">
        <v>1.264</v>
      </c>
      <c r="H619" s="112">
        <v>1.282</v>
      </c>
      <c r="I619" s="112">
        <v>1.294</v>
      </c>
      <c r="J619" s="112">
        <v>1.3009999999999999</v>
      </c>
      <c r="K619" s="111">
        <v>1.2909999999999999</v>
      </c>
      <c r="L619" s="112">
        <v>1.2929999999999999</v>
      </c>
      <c r="M619" s="111">
        <v>1.298</v>
      </c>
    </row>
    <row r="620" spans="1:13" ht="17.100000000000001" customHeight="1" x14ac:dyDescent="0.25">
      <c r="A620" s="103" t="s">
        <v>52</v>
      </c>
      <c r="B620" s="113">
        <v>1.6970000000000001</v>
      </c>
      <c r="C620" s="113">
        <v>1.639</v>
      </c>
      <c r="D620" s="113">
        <v>1.647</v>
      </c>
      <c r="E620" s="114">
        <v>1.6479999999999999</v>
      </c>
      <c r="F620" s="114">
        <v>1.649</v>
      </c>
      <c r="G620" s="114">
        <v>1.649</v>
      </c>
      <c r="H620" s="114">
        <v>1.6439999999999999</v>
      </c>
      <c r="I620" s="114">
        <v>1.657</v>
      </c>
      <c r="J620" s="114">
        <v>1.6930000000000001</v>
      </c>
      <c r="K620" s="113">
        <v>1.7230000000000001</v>
      </c>
      <c r="L620" s="114">
        <v>1.7150000000000001</v>
      </c>
      <c r="M620" s="113">
        <v>1.7090000000000001</v>
      </c>
    </row>
    <row r="621" spans="1:13" ht="17.100000000000001" customHeight="1" x14ac:dyDescent="0.25">
      <c r="A621" s="99" t="s">
        <v>13</v>
      </c>
      <c r="B621" s="115">
        <v>0.82</v>
      </c>
      <c r="C621" s="115">
        <v>0.82499999999999996</v>
      </c>
      <c r="D621" s="115">
        <v>0.81100000000000005</v>
      </c>
      <c r="E621" s="116">
        <v>0.81699999999999995</v>
      </c>
      <c r="F621" s="116">
        <v>0.80800000000000005</v>
      </c>
      <c r="G621" s="116">
        <v>0.81200000000000006</v>
      </c>
      <c r="H621" s="116">
        <v>0.80900000000000005</v>
      </c>
      <c r="I621" s="116">
        <v>0.81499999999999995</v>
      </c>
      <c r="J621" s="116">
        <v>0.82199999999999995</v>
      </c>
      <c r="K621" s="115">
        <v>0.81699999999999995</v>
      </c>
      <c r="L621" s="116">
        <v>0.82499999999999996</v>
      </c>
      <c r="M621" s="115">
        <v>0.83099999999999996</v>
      </c>
    </row>
    <row r="622" spans="1:13" ht="17.100000000000001" customHeight="1" x14ac:dyDescent="0.25">
      <c r="E622" s="32"/>
    </row>
    <row r="623" spans="1:13" ht="24" customHeight="1" x14ac:dyDescent="0.25">
      <c r="A623" s="98"/>
      <c r="B623" s="466" t="s">
        <v>601</v>
      </c>
      <c r="C623" s="466"/>
      <c r="D623" s="466"/>
      <c r="E623" s="466"/>
      <c r="F623" s="466"/>
      <c r="G623" s="466"/>
      <c r="H623" s="466"/>
      <c r="I623" s="466"/>
      <c r="J623" s="466"/>
      <c r="K623" s="466"/>
      <c r="L623" s="466"/>
      <c r="M623" s="466"/>
    </row>
    <row r="624" spans="1:13" ht="18" customHeight="1" x14ac:dyDescent="0.25">
      <c r="A624" s="98"/>
      <c r="B624" s="119">
        <v>40909</v>
      </c>
      <c r="C624" s="119">
        <v>40950</v>
      </c>
      <c r="D624" s="119">
        <v>40979</v>
      </c>
      <c r="E624" s="119">
        <v>41010</v>
      </c>
      <c r="F624" s="119">
        <v>41040</v>
      </c>
      <c r="G624" s="119">
        <v>41071</v>
      </c>
      <c r="H624" s="119">
        <v>41101</v>
      </c>
      <c r="I624" s="119">
        <v>41132</v>
      </c>
      <c r="J624" s="119">
        <v>41163</v>
      </c>
      <c r="K624" s="119">
        <v>41193</v>
      </c>
      <c r="L624" s="119">
        <v>41224</v>
      </c>
      <c r="M624" s="119">
        <v>41254</v>
      </c>
    </row>
    <row r="625" spans="1:13" ht="17.100000000000001" customHeight="1" x14ac:dyDescent="0.25">
      <c r="A625" s="98" t="s">
        <v>33</v>
      </c>
      <c r="B625" s="104">
        <v>9492</v>
      </c>
      <c r="C625" s="104">
        <v>10545</v>
      </c>
      <c r="D625" s="105">
        <v>10464</v>
      </c>
      <c r="E625" s="104">
        <v>9095</v>
      </c>
      <c r="F625" s="104">
        <v>11308</v>
      </c>
      <c r="G625" s="105">
        <v>11348</v>
      </c>
      <c r="H625" s="104">
        <v>8841</v>
      </c>
      <c r="I625" s="104">
        <v>8850</v>
      </c>
      <c r="J625" s="104">
        <v>10330</v>
      </c>
      <c r="K625" s="104">
        <v>8556</v>
      </c>
      <c r="L625" s="104">
        <v>9670</v>
      </c>
      <c r="M625" s="104">
        <v>8482</v>
      </c>
    </row>
    <row r="626" spans="1:13" ht="17.100000000000001" customHeight="1" x14ac:dyDescent="0.25">
      <c r="A626" s="98" t="s">
        <v>34</v>
      </c>
      <c r="B626" s="104">
        <v>1336</v>
      </c>
      <c r="C626" s="104">
        <v>1374</v>
      </c>
      <c r="D626" s="105">
        <v>1335</v>
      </c>
      <c r="E626" s="104">
        <v>969</v>
      </c>
      <c r="F626" s="104">
        <v>1224</v>
      </c>
      <c r="G626" s="105">
        <v>1128</v>
      </c>
      <c r="H626" s="104">
        <v>1051</v>
      </c>
      <c r="I626" s="104">
        <v>913</v>
      </c>
      <c r="J626" s="104">
        <v>980</v>
      </c>
      <c r="K626" s="104">
        <v>798</v>
      </c>
      <c r="L626" s="104">
        <v>795</v>
      </c>
      <c r="M626" s="104">
        <v>649</v>
      </c>
    </row>
    <row r="627" spans="1:13" ht="17.100000000000001" customHeight="1" x14ac:dyDescent="0.35">
      <c r="A627" s="98" t="s">
        <v>19</v>
      </c>
      <c r="B627" s="106">
        <v>208</v>
      </c>
      <c r="C627" s="106">
        <v>225</v>
      </c>
      <c r="D627" s="107">
        <v>252</v>
      </c>
      <c r="E627" s="106">
        <v>219</v>
      </c>
      <c r="F627" s="106">
        <v>225</v>
      </c>
      <c r="G627" s="107">
        <v>271</v>
      </c>
      <c r="H627" s="106">
        <v>198</v>
      </c>
      <c r="I627" s="106">
        <v>185</v>
      </c>
      <c r="J627" s="106">
        <v>248</v>
      </c>
      <c r="K627" s="106">
        <v>188</v>
      </c>
      <c r="L627" s="106">
        <v>229</v>
      </c>
      <c r="M627" s="106">
        <v>214</v>
      </c>
    </row>
    <row r="628" spans="1:13" ht="17.100000000000001" customHeight="1" x14ac:dyDescent="0.25">
      <c r="A628" s="99" t="s">
        <v>35</v>
      </c>
      <c r="B628" s="108">
        <v>11037</v>
      </c>
      <c r="C628" s="108">
        <v>12144</v>
      </c>
      <c r="D628" s="109">
        <v>12052</v>
      </c>
      <c r="E628" s="108">
        <v>10282</v>
      </c>
      <c r="F628" s="109">
        <v>12757</v>
      </c>
      <c r="G628" s="109">
        <v>12747</v>
      </c>
      <c r="H628" s="109">
        <v>10091</v>
      </c>
      <c r="I628" s="109">
        <v>9947</v>
      </c>
      <c r="J628" s="109">
        <v>11558</v>
      </c>
      <c r="K628" s="117">
        <v>9453</v>
      </c>
      <c r="L628" s="109">
        <v>10694</v>
      </c>
      <c r="M628" s="109">
        <v>9345</v>
      </c>
    </row>
    <row r="629" spans="1:13" ht="17.100000000000001" customHeight="1" x14ac:dyDescent="0.35">
      <c r="A629" s="98" t="s">
        <v>10</v>
      </c>
      <c r="B629" s="106">
        <v>582</v>
      </c>
      <c r="C629" s="106">
        <v>624</v>
      </c>
      <c r="D629" s="107">
        <v>464</v>
      </c>
      <c r="E629" s="106">
        <v>412</v>
      </c>
      <c r="F629" s="106">
        <v>489</v>
      </c>
      <c r="G629" s="107">
        <v>400</v>
      </c>
      <c r="H629" s="106">
        <v>330</v>
      </c>
      <c r="I629" s="106">
        <v>373</v>
      </c>
      <c r="J629" s="106">
        <v>370</v>
      </c>
      <c r="K629" s="106">
        <v>335</v>
      </c>
      <c r="L629" s="106">
        <v>351</v>
      </c>
      <c r="M629" s="106">
        <v>300</v>
      </c>
    </row>
    <row r="630" spans="1:13" ht="17.100000000000001" customHeight="1" x14ac:dyDescent="0.25">
      <c r="A630" s="99" t="s">
        <v>32</v>
      </c>
      <c r="B630" s="108">
        <v>11619</v>
      </c>
      <c r="C630" s="108">
        <v>12768</v>
      </c>
      <c r="D630" s="109">
        <v>12516</v>
      </c>
      <c r="E630" s="108">
        <v>10694</v>
      </c>
      <c r="F630" s="109">
        <v>13245</v>
      </c>
      <c r="G630" s="109">
        <v>13147</v>
      </c>
      <c r="H630" s="109">
        <v>10421</v>
      </c>
      <c r="I630" s="109">
        <v>10320</v>
      </c>
      <c r="J630" s="109">
        <v>11928</v>
      </c>
      <c r="K630" s="117">
        <v>9878</v>
      </c>
      <c r="L630" s="109">
        <v>11045</v>
      </c>
      <c r="M630" s="109">
        <v>9645</v>
      </c>
    </row>
    <row r="631" spans="1:13" ht="17.100000000000001" customHeight="1" x14ac:dyDescent="0.25">
      <c r="A631" s="7"/>
      <c r="B631" s="101"/>
      <c r="C631" s="101"/>
      <c r="D631" s="101"/>
      <c r="E631" s="101"/>
      <c r="F631" s="101"/>
      <c r="G631" s="101"/>
      <c r="H631" s="101"/>
      <c r="I631" s="102"/>
      <c r="J631" s="101"/>
      <c r="K631" s="101"/>
      <c r="L631" s="101"/>
      <c r="M631" s="101"/>
    </row>
    <row r="632" spans="1:13" ht="24" customHeight="1" x14ac:dyDescent="0.25">
      <c r="B632" s="466" t="s">
        <v>602</v>
      </c>
      <c r="C632" s="466"/>
      <c r="D632" s="466"/>
      <c r="E632" s="466"/>
      <c r="F632" s="466"/>
      <c r="G632" s="466"/>
      <c r="H632" s="466"/>
      <c r="I632" s="466"/>
      <c r="J632" s="466"/>
      <c r="K632" s="466"/>
      <c r="L632" s="466"/>
      <c r="M632" s="466"/>
    </row>
    <row r="633" spans="1:13" ht="18" customHeight="1" x14ac:dyDescent="0.25">
      <c r="B633" s="119">
        <v>40909</v>
      </c>
      <c r="C633" s="119">
        <v>40950</v>
      </c>
      <c r="D633" s="119">
        <v>40979</v>
      </c>
      <c r="E633" s="119">
        <v>41010</v>
      </c>
      <c r="F633" s="119">
        <v>41040</v>
      </c>
      <c r="G633" s="119">
        <v>41071</v>
      </c>
      <c r="H633" s="119">
        <v>41101</v>
      </c>
      <c r="I633" s="119">
        <v>41132</v>
      </c>
      <c r="J633" s="119">
        <v>41163</v>
      </c>
      <c r="K633" s="119">
        <v>41193</v>
      </c>
      <c r="L633" s="119">
        <v>41224</v>
      </c>
      <c r="M633" s="119">
        <v>41254</v>
      </c>
    </row>
    <row r="634" spans="1:13" ht="17.100000000000001" customHeight="1" x14ac:dyDescent="0.25">
      <c r="A634" s="98" t="s">
        <v>31</v>
      </c>
      <c r="B634" s="111">
        <v>0.75</v>
      </c>
      <c r="C634" s="111">
        <v>0.746</v>
      </c>
      <c r="D634" s="111">
        <v>0.73699999999999999</v>
      </c>
      <c r="E634" s="112">
        <v>0.749</v>
      </c>
      <c r="F634" s="112">
        <v>0.747</v>
      </c>
      <c r="G634" s="112">
        <v>0.75</v>
      </c>
      <c r="H634" s="112">
        <v>0.747</v>
      </c>
      <c r="I634" s="112">
        <v>0.753</v>
      </c>
      <c r="J634" s="112">
        <v>0.75700000000000001</v>
      </c>
      <c r="K634" s="111">
        <v>0.752</v>
      </c>
      <c r="L634" s="112">
        <v>0.76200000000000001</v>
      </c>
      <c r="M634" s="111">
        <v>0.77100000000000002</v>
      </c>
    </row>
    <row r="635" spans="1:13" ht="17.100000000000001" customHeight="1" x14ac:dyDescent="0.25">
      <c r="A635" s="98" t="s">
        <v>10</v>
      </c>
      <c r="B635" s="113">
        <v>2.33</v>
      </c>
      <c r="C635" s="113">
        <v>2.4239999999999999</v>
      </c>
      <c r="D635" s="113">
        <v>2.3879999999999999</v>
      </c>
      <c r="E635" s="114">
        <v>2.3809999999999998</v>
      </c>
      <c r="F635" s="114">
        <v>2.3940000000000001</v>
      </c>
      <c r="G635" s="114">
        <v>2.5099999999999998</v>
      </c>
      <c r="H635" s="114">
        <v>2.6059999999999999</v>
      </c>
      <c r="I635" s="114">
        <v>2.65</v>
      </c>
      <c r="J635" s="114">
        <v>2.7189999999999999</v>
      </c>
      <c r="K635" s="113">
        <v>2.7</v>
      </c>
      <c r="L635" s="114">
        <v>2.7269999999999999</v>
      </c>
      <c r="M635" s="113">
        <v>2.6459999999999999</v>
      </c>
    </row>
    <row r="636" spans="1:13" ht="17.100000000000001" customHeight="1" x14ac:dyDescent="0.25">
      <c r="A636" s="99" t="s">
        <v>32</v>
      </c>
      <c r="B636" s="115">
        <v>0.82</v>
      </c>
      <c r="C636" s="115">
        <v>0.82499999999999996</v>
      </c>
      <c r="D636" s="115">
        <v>0.81100000000000005</v>
      </c>
      <c r="E636" s="116">
        <v>0.81699999999999995</v>
      </c>
      <c r="F636" s="116">
        <v>0.80800000000000005</v>
      </c>
      <c r="G636" s="116">
        <v>0.81200000000000006</v>
      </c>
      <c r="H636" s="116">
        <v>0.80900000000000005</v>
      </c>
      <c r="I636" s="116">
        <v>0.81499999999999995</v>
      </c>
      <c r="J636" s="116">
        <v>0.82199999999999995</v>
      </c>
      <c r="K636" s="115">
        <v>0.81699999999999995</v>
      </c>
      <c r="L636" s="116">
        <v>0.82499999999999996</v>
      </c>
      <c r="M636" s="115">
        <v>0.83099999999999996</v>
      </c>
    </row>
    <row r="637" spans="1:13" ht="17.100000000000001" customHeight="1" x14ac:dyDescent="0.25">
      <c r="A637" s="472"/>
      <c r="B637" s="472"/>
      <c r="C637" s="472"/>
      <c r="D637" s="472"/>
      <c r="E637" s="472"/>
      <c r="F637" s="472"/>
      <c r="G637" s="472"/>
      <c r="H637" s="472"/>
      <c r="I637" s="472"/>
      <c r="J637" s="472"/>
      <c r="K637" s="472"/>
      <c r="L637" s="472"/>
      <c r="M637" s="472"/>
    </row>
    <row r="638" spans="1:13" ht="15" customHeight="1" x14ac:dyDescent="0.25"/>
    <row r="639" spans="1:13" ht="15" customHeight="1" x14ac:dyDescent="0.25">
      <c r="A639" s="461" t="s">
        <v>1159</v>
      </c>
      <c r="B639" s="461"/>
      <c r="C639" s="461"/>
      <c r="D639" s="461"/>
      <c r="E639" s="461"/>
      <c r="F639" s="461"/>
      <c r="G639" s="461"/>
      <c r="H639" s="461"/>
      <c r="I639" s="461"/>
      <c r="J639" s="461"/>
      <c r="K639" s="461"/>
      <c r="L639" s="461"/>
      <c r="M639" s="461"/>
    </row>
    <row r="640" spans="1:13" ht="42.75" customHeight="1" x14ac:dyDescent="0.35">
      <c r="A640" s="306">
        <v>2011</v>
      </c>
      <c r="B640" s="469"/>
      <c r="C640" s="469"/>
      <c r="D640" s="469"/>
      <c r="E640" s="469"/>
      <c r="F640" s="469"/>
      <c r="G640" s="469"/>
      <c r="H640" s="469"/>
      <c r="I640" s="469"/>
      <c r="J640" s="469"/>
      <c r="K640" s="469"/>
      <c r="L640" s="469"/>
      <c r="M640" s="469"/>
    </row>
    <row r="641" spans="1:13" ht="24" customHeight="1" x14ac:dyDescent="0.25">
      <c r="A641" s="307" t="s">
        <v>70</v>
      </c>
      <c r="B641" s="308">
        <v>20</v>
      </c>
      <c r="C641" s="308">
        <v>19</v>
      </c>
      <c r="D641" s="308">
        <v>23</v>
      </c>
      <c r="E641" s="308">
        <v>20</v>
      </c>
      <c r="F641" s="308">
        <v>21</v>
      </c>
      <c r="G641" s="308">
        <v>22</v>
      </c>
      <c r="H641" s="308">
        <v>20</v>
      </c>
      <c r="I641" s="308">
        <v>23</v>
      </c>
      <c r="J641" s="308">
        <v>21</v>
      </c>
      <c r="K641" s="308">
        <v>21</v>
      </c>
      <c r="L641" s="308">
        <v>21</v>
      </c>
      <c r="M641" s="308">
        <v>21</v>
      </c>
    </row>
    <row r="642" spans="1:13" ht="24" customHeight="1" x14ac:dyDescent="0.25">
      <c r="A642" s="98"/>
      <c r="B642" s="466" t="s">
        <v>598</v>
      </c>
      <c r="C642" s="466"/>
      <c r="D642" s="466"/>
      <c r="E642" s="466"/>
      <c r="F642" s="466"/>
      <c r="G642" s="466"/>
      <c r="H642" s="466"/>
      <c r="I642" s="466"/>
      <c r="J642" s="466"/>
      <c r="K642" s="466"/>
      <c r="L642" s="466"/>
      <c r="M642" s="466"/>
    </row>
    <row r="643" spans="1:13" ht="18" customHeight="1" x14ac:dyDescent="0.25">
      <c r="A643" s="98"/>
      <c r="B643" s="119">
        <v>40544</v>
      </c>
      <c r="C643" s="119">
        <v>40585</v>
      </c>
      <c r="D643" s="119">
        <v>40613</v>
      </c>
      <c r="E643" s="119">
        <v>40644</v>
      </c>
      <c r="F643" s="119">
        <v>40674</v>
      </c>
      <c r="G643" s="119">
        <v>40705</v>
      </c>
      <c r="H643" s="119">
        <v>40735</v>
      </c>
      <c r="I643" s="119">
        <v>40766</v>
      </c>
      <c r="J643" s="119">
        <v>40797</v>
      </c>
      <c r="K643" s="119">
        <v>40827</v>
      </c>
      <c r="L643" s="119">
        <v>40858</v>
      </c>
      <c r="M643" s="119">
        <v>40888</v>
      </c>
    </row>
    <row r="644" spans="1:13" ht="17.100000000000001" customHeight="1" x14ac:dyDescent="0.25">
      <c r="A644" s="98" t="s">
        <v>0</v>
      </c>
      <c r="B644" s="104">
        <v>5312</v>
      </c>
      <c r="C644" s="104">
        <v>7368</v>
      </c>
      <c r="D644" s="105">
        <v>6611</v>
      </c>
      <c r="E644" s="104">
        <v>5734</v>
      </c>
      <c r="F644" s="104">
        <v>6494</v>
      </c>
      <c r="G644" s="104">
        <v>7056</v>
      </c>
      <c r="H644" s="104">
        <v>6121</v>
      </c>
      <c r="I644" s="104">
        <v>7979</v>
      </c>
      <c r="J644" s="104">
        <v>5296</v>
      </c>
      <c r="K644" s="104">
        <v>4799</v>
      </c>
      <c r="L644" s="104">
        <v>5850</v>
      </c>
      <c r="M644" s="104">
        <v>3539</v>
      </c>
    </row>
    <row r="645" spans="1:13" ht="17.100000000000001" customHeight="1" x14ac:dyDescent="0.25">
      <c r="A645" s="98" t="s">
        <v>1</v>
      </c>
      <c r="B645" s="104">
        <v>2553</v>
      </c>
      <c r="C645" s="104">
        <v>2554</v>
      </c>
      <c r="D645" s="105">
        <v>3504</v>
      </c>
      <c r="E645" s="104">
        <v>2224</v>
      </c>
      <c r="F645" s="104">
        <v>2735</v>
      </c>
      <c r="G645" s="104">
        <v>3504</v>
      </c>
      <c r="H645" s="104">
        <v>2883</v>
      </c>
      <c r="I645" s="104">
        <v>4726</v>
      </c>
      <c r="J645" s="104">
        <v>4392</v>
      </c>
      <c r="K645" s="104">
        <v>3439</v>
      </c>
      <c r="L645" s="104">
        <v>3190</v>
      </c>
      <c r="M645" s="104">
        <v>2811</v>
      </c>
    </row>
    <row r="646" spans="1:13" ht="17.100000000000001" customHeight="1" x14ac:dyDescent="0.25">
      <c r="A646" s="98" t="s">
        <v>50</v>
      </c>
      <c r="B646" s="104">
        <v>2011</v>
      </c>
      <c r="C646" s="104">
        <v>2150</v>
      </c>
      <c r="D646" s="105">
        <v>1794</v>
      </c>
      <c r="E646" s="104">
        <v>1679</v>
      </c>
      <c r="F646" s="104">
        <v>1826</v>
      </c>
      <c r="G646" s="104">
        <v>1761</v>
      </c>
      <c r="H646" s="104">
        <v>1447</v>
      </c>
      <c r="I646" s="104">
        <v>1848</v>
      </c>
      <c r="J646" s="104">
        <v>1688</v>
      </c>
      <c r="K646" s="104">
        <v>1876</v>
      </c>
      <c r="L646" s="104">
        <v>1821</v>
      </c>
      <c r="M646" s="104">
        <v>1416</v>
      </c>
    </row>
    <row r="647" spans="1:13" ht="17.100000000000001" customHeight="1" x14ac:dyDescent="0.25">
      <c r="A647" s="98" t="s">
        <v>2</v>
      </c>
      <c r="B647" s="104">
        <v>939</v>
      </c>
      <c r="C647" s="104">
        <v>933</v>
      </c>
      <c r="D647" s="105">
        <v>1003</v>
      </c>
      <c r="E647" s="104">
        <v>796</v>
      </c>
      <c r="F647" s="104">
        <v>972</v>
      </c>
      <c r="G647" s="104">
        <v>977</v>
      </c>
      <c r="H647" s="104">
        <v>885</v>
      </c>
      <c r="I647" s="104">
        <v>991</v>
      </c>
      <c r="J647" s="104">
        <v>1083</v>
      </c>
      <c r="K647" s="104">
        <v>926</v>
      </c>
      <c r="L647" s="104">
        <v>811</v>
      </c>
      <c r="M647" s="104">
        <v>724</v>
      </c>
    </row>
    <row r="648" spans="1:13" ht="17.100000000000001" customHeight="1" x14ac:dyDescent="0.25">
      <c r="A648" s="98" t="s">
        <v>877</v>
      </c>
      <c r="B648" s="104">
        <v>1056</v>
      </c>
      <c r="C648" s="104">
        <v>1315</v>
      </c>
      <c r="D648" s="105">
        <v>1108</v>
      </c>
      <c r="E648" s="104">
        <v>1284</v>
      </c>
      <c r="F648" s="104">
        <v>967</v>
      </c>
      <c r="G648" s="104">
        <v>1228</v>
      </c>
      <c r="H648" s="104">
        <v>955</v>
      </c>
      <c r="I648" s="104">
        <v>1030</v>
      </c>
      <c r="J648" s="104">
        <v>1107</v>
      </c>
      <c r="K648" s="104">
        <v>1078</v>
      </c>
      <c r="L648" s="104">
        <v>1112</v>
      </c>
      <c r="M648" s="104">
        <v>821</v>
      </c>
    </row>
    <row r="649" spans="1:13" ht="17.100000000000001" customHeight="1" x14ac:dyDescent="0.35">
      <c r="A649" s="103" t="s">
        <v>52</v>
      </c>
      <c r="B649" s="106">
        <v>412</v>
      </c>
      <c r="C649" s="106">
        <v>352</v>
      </c>
      <c r="D649" s="107">
        <v>366</v>
      </c>
      <c r="E649" s="106">
        <v>424</v>
      </c>
      <c r="F649" s="106">
        <v>463</v>
      </c>
      <c r="G649" s="106">
        <v>326</v>
      </c>
      <c r="H649" s="106">
        <v>377</v>
      </c>
      <c r="I649" s="106">
        <v>522</v>
      </c>
      <c r="J649" s="106">
        <v>453</v>
      </c>
      <c r="K649" s="106">
        <v>303</v>
      </c>
      <c r="L649" s="106">
        <v>373</v>
      </c>
      <c r="M649" s="106">
        <v>268</v>
      </c>
    </row>
    <row r="650" spans="1:13" ht="17.100000000000001" customHeight="1" x14ac:dyDescent="0.25">
      <c r="A650" s="99" t="s">
        <v>13</v>
      </c>
      <c r="B650" s="108">
        <v>12282</v>
      </c>
      <c r="C650" s="108">
        <v>14672</v>
      </c>
      <c r="D650" s="109">
        <v>14385</v>
      </c>
      <c r="E650" s="108">
        <v>12143</v>
      </c>
      <c r="F650" s="108">
        <v>13458</v>
      </c>
      <c r="G650" s="108">
        <v>14853</v>
      </c>
      <c r="H650" s="108">
        <v>12669</v>
      </c>
      <c r="I650" s="108">
        <v>17095</v>
      </c>
      <c r="J650" s="108">
        <v>14018</v>
      </c>
      <c r="K650" s="108">
        <v>12421</v>
      </c>
      <c r="L650" s="108">
        <v>13156</v>
      </c>
      <c r="M650" s="108">
        <v>9580</v>
      </c>
    </row>
    <row r="651" spans="1:13" ht="17.100000000000001" customHeight="1" x14ac:dyDescent="0.25">
      <c r="A651" s="7"/>
    </row>
    <row r="652" spans="1:13" ht="24" customHeight="1" x14ac:dyDescent="0.25">
      <c r="A652" s="98"/>
      <c r="B652" s="466" t="s">
        <v>599</v>
      </c>
      <c r="C652" s="466"/>
      <c r="D652" s="466"/>
      <c r="E652" s="466"/>
      <c r="F652" s="466"/>
      <c r="G652" s="466"/>
      <c r="H652" s="466"/>
      <c r="I652" s="466"/>
      <c r="J652" s="466"/>
      <c r="K652" s="466"/>
      <c r="L652" s="466"/>
      <c r="M652" s="466"/>
    </row>
    <row r="653" spans="1:13" ht="28.5" customHeight="1" x14ac:dyDescent="0.25">
      <c r="A653" s="98"/>
      <c r="B653" s="393" t="s">
        <v>1707</v>
      </c>
      <c r="C653" s="393" t="s">
        <v>1708</v>
      </c>
      <c r="D653" s="393" t="s">
        <v>1709</v>
      </c>
      <c r="E653" s="393" t="s">
        <v>1710</v>
      </c>
      <c r="F653" s="393" t="s">
        <v>1711</v>
      </c>
      <c r="G653" s="393" t="s">
        <v>1712</v>
      </c>
      <c r="H653" s="393" t="s">
        <v>1713</v>
      </c>
      <c r="I653" s="393" t="s">
        <v>1714</v>
      </c>
      <c r="J653" s="393" t="s">
        <v>1715</v>
      </c>
      <c r="K653" s="393" t="s">
        <v>1716</v>
      </c>
      <c r="L653" s="393" t="s">
        <v>1717</v>
      </c>
      <c r="M653" s="393" t="s">
        <v>1718</v>
      </c>
    </row>
    <row r="654" spans="1:13" ht="17.100000000000001" customHeight="1" x14ac:dyDescent="0.25">
      <c r="A654" s="98" t="s">
        <v>0</v>
      </c>
      <c r="B654" s="104">
        <v>5767</v>
      </c>
      <c r="C654" s="104">
        <v>5851</v>
      </c>
      <c r="D654" s="105">
        <v>6424</v>
      </c>
      <c r="E654" s="104">
        <v>6560</v>
      </c>
      <c r="F654" s="104">
        <v>6299</v>
      </c>
      <c r="G654" s="104">
        <v>6449</v>
      </c>
      <c r="H654" s="104">
        <v>6572</v>
      </c>
      <c r="I654" s="104">
        <v>7095</v>
      </c>
      <c r="J654" s="104">
        <v>6518</v>
      </c>
      <c r="K654" s="104">
        <v>6085</v>
      </c>
      <c r="L654" s="104">
        <v>5315</v>
      </c>
      <c r="M654" s="104">
        <v>4729</v>
      </c>
    </row>
    <row r="655" spans="1:13" ht="17.100000000000001" customHeight="1" x14ac:dyDescent="0.25">
      <c r="A655" s="98" t="s">
        <v>1</v>
      </c>
      <c r="B655" s="104">
        <v>2510</v>
      </c>
      <c r="C655" s="104">
        <v>2407</v>
      </c>
      <c r="D655" s="105">
        <v>2906</v>
      </c>
      <c r="E655" s="104">
        <v>2800</v>
      </c>
      <c r="F655" s="104">
        <v>2852</v>
      </c>
      <c r="G655" s="104">
        <v>2842</v>
      </c>
      <c r="H655" s="104">
        <v>3051</v>
      </c>
      <c r="I655" s="104">
        <v>3745</v>
      </c>
      <c r="J655" s="104">
        <v>4040</v>
      </c>
      <c r="K655" s="104">
        <v>4202</v>
      </c>
      <c r="L655" s="104">
        <v>3673</v>
      </c>
      <c r="M655" s="104">
        <v>3147</v>
      </c>
    </row>
    <row r="656" spans="1:13" ht="17.100000000000001" customHeight="1" x14ac:dyDescent="0.25">
      <c r="A656" s="98" t="s">
        <v>50</v>
      </c>
      <c r="B656" s="104">
        <v>1674</v>
      </c>
      <c r="C656" s="104">
        <v>1846</v>
      </c>
      <c r="D656" s="105">
        <v>1973</v>
      </c>
      <c r="E656" s="104">
        <v>1866</v>
      </c>
      <c r="F656" s="104">
        <v>1769</v>
      </c>
      <c r="G656" s="104">
        <v>1757</v>
      </c>
      <c r="H656" s="104">
        <v>1683</v>
      </c>
      <c r="I656" s="104">
        <v>1695</v>
      </c>
      <c r="J656" s="104">
        <v>1670</v>
      </c>
      <c r="K656" s="104">
        <v>1805</v>
      </c>
      <c r="L656" s="104">
        <v>1795</v>
      </c>
      <c r="M656" s="104">
        <v>1704</v>
      </c>
    </row>
    <row r="657" spans="1:13" ht="17.100000000000001" customHeight="1" x14ac:dyDescent="0.25">
      <c r="A657" s="98" t="s">
        <v>2</v>
      </c>
      <c r="B657" s="104">
        <v>903</v>
      </c>
      <c r="C657" s="104">
        <v>891</v>
      </c>
      <c r="D657" s="105">
        <v>961</v>
      </c>
      <c r="E657" s="104">
        <v>915</v>
      </c>
      <c r="F657" s="104">
        <v>928</v>
      </c>
      <c r="G657" s="104">
        <v>918</v>
      </c>
      <c r="H657" s="104">
        <v>946</v>
      </c>
      <c r="I657" s="104">
        <v>954</v>
      </c>
      <c r="J657" s="104">
        <v>988</v>
      </c>
      <c r="K657" s="104">
        <v>1000</v>
      </c>
      <c r="L657" s="104">
        <v>940</v>
      </c>
      <c r="M657" s="104">
        <v>820</v>
      </c>
    </row>
    <row r="658" spans="1:13" ht="17.100000000000001" customHeight="1" x14ac:dyDescent="0.25">
      <c r="A658" s="98" t="s">
        <v>877</v>
      </c>
      <c r="B658" s="104">
        <v>1048</v>
      </c>
      <c r="C658" s="104">
        <v>1057</v>
      </c>
      <c r="D658" s="105">
        <v>1154</v>
      </c>
      <c r="E658" s="104">
        <v>1228</v>
      </c>
      <c r="F658" s="104">
        <v>1117</v>
      </c>
      <c r="G658" s="104">
        <v>1159</v>
      </c>
      <c r="H658" s="104">
        <v>1054</v>
      </c>
      <c r="I658" s="104">
        <v>1074</v>
      </c>
      <c r="J658" s="104">
        <v>1032</v>
      </c>
      <c r="K658" s="104">
        <v>1070</v>
      </c>
      <c r="L658" s="104">
        <v>1099</v>
      </c>
      <c r="M658" s="104">
        <v>1004</v>
      </c>
    </row>
    <row r="659" spans="1:13" ht="17.100000000000001" customHeight="1" x14ac:dyDescent="0.35">
      <c r="A659" s="103" t="s">
        <v>52</v>
      </c>
      <c r="B659" s="106">
        <v>391</v>
      </c>
      <c r="C659" s="106">
        <v>342</v>
      </c>
      <c r="D659" s="107">
        <v>376</v>
      </c>
      <c r="E659" s="106">
        <v>380</v>
      </c>
      <c r="F659" s="106">
        <v>416</v>
      </c>
      <c r="G659" s="106">
        <v>403</v>
      </c>
      <c r="H659" s="106">
        <v>388</v>
      </c>
      <c r="I659" s="106">
        <v>411</v>
      </c>
      <c r="J659" s="106">
        <v>454</v>
      </c>
      <c r="K659" s="106">
        <v>429</v>
      </c>
      <c r="L659" s="106">
        <v>376</v>
      </c>
      <c r="M659" s="106">
        <v>315</v>
      </c>
    </row>
    <row r="660" spans="1:13" ht="17.100000000000001" customHeight="1" x14ac:dyDescent="0.25">
      <c r="A660" s="99" t="s">
        <v>13</v>
      </c>
      <c r="B660" s="108">
        <v>12293</v>
      </c>
      <c r="C660" s="108">
        <v>12394</v>
      </c>
      <c r="D660" s="109">
        <v>13794</v>
      </c>
      <c r="E660" s="108">
        <v>13750</v>
      </c>
      <c r="F660" s="108">
        <v>13380</v>
      </c>
      <c r="G660" s="108">
        <v>13528</v>
      </c>
      <c r="H660" s="108">
        <v>13695</v>
      </c>
      <c r="I660" s="108">
        <v>14974</v>
      </c>
      <c r="J660" s="108">
        <v>14702</v>
      </c>
      <c r="K660" s="108">
        <v>14591</v>
      </c>
      <c r="L660" s="108">
        <v>13199</v>
      </c>
      <c r="M660" s="108">
        <v>11719</v>
      </c>
    </row>
    <row r="661" spans="1:13" ht="17.100000000000001" customHeight="1" x14ac:dyDescent="0.25"/>
    <row r="662" spans="1:13" ht="24" customHeight="1" x14ac:dyDescent="0.25">
      <c r="A662" s="98"/>
      <c r="B662" s="466" t="s">
        <v>600</v>
      </c>
      <c r="C662" s="466"/>
      <c r="D662" s="466"/>
      <c r="E662" s="466"/>
      <c r="F662" s="466"/>
      <c r="G662" s="466"/>
      <c r="H662" s="466"/>
      <c r="I662" s="466"/>
      <c r="J662" s="466"/>
      <c r="K662" s="466"/>
      <c r="L662" s="466"/>
      <c r="M662" s="466"/>
    </row>
    <row r="663" spans="1:13" ht="28.5" customHeight="1" x14ac:dyDescent="0.25">
      <c r="A663" s="98"/>
      <c r="B663" s="393" t="s">
        <v>1719</v>
      </c>
      <c r="C663" s="393" t="s">
        <v>1720</v>
      </c>
      <c r="D663" s="393" t="s">
        <v>1721</v>
      </c>
      <c r="E663" s="393" t="s">
        <v>1722</v>
      </c>
      <c r="F663" s="393" t="s">
        <v>1723</v>
      </c>
      <c r="G663" s="393" t="s">
        <v>1724</v>
      </c>
      <c r="H663" s="393" t="s">
        <v>1725</v>
      </c>
      <c r="I663" s="393" t="s">
        <v>1726</v>
      </c>
      <c r="J663" s="393" t="s">
        <v>1727</v>
      </c>
      <c r="K663" s="393" t="s">
        <v>1728</v>
      </c>
      <c r="L663" s="393" t="s">
        <v>1729</v>
      </c>
      <c r="M663" s="393" t="s">
        <v>1730</v>
      </c>
    </row>
    <row r="664" spans="1:13" ht="17.100000000000001" customHeight="1" x14ac:dyDescent="0.25">
      <c r="A664" s="98" t="s">
        <v>0</v>
      </c>
      <c r="B664" s="111">
        <v>0.49099999999999999</v>
      </c>
      <c r="C664" s="111">
        <v>0.48499999999999999</v>
      </c>
      <c r="D664" s="111">
        <v>0.48099999999999998</v>
      </c>
      <c r="E664" s="112">
        <v>0.48399999999999999</v>
      </c>
      <c r="F664" s="112">
        <v>0.48599999999999999</v>
      </c>
      <c r="G664" s="112">
        <v>0.48599999999999999</v>
      </c>
      <c r="H664" s="112">
        <v>0.48499999999999999</v>
      </c>
      <c r="I664" s="112">
        <v>0.48</v>
      </c>
      <c r="J664" s="112">
        <v>0.47899999999999998</v>
      </c>
      <c r="K664" s="111">
        <v>0.47299999999999998</v>
      </c>
      <c r="L664" s="112">
        <v>0.47299999999999998</v>
      </c>
      <c r="M664" s="111">
        <v>0.48</v>
      </c>
    </row>
    <row r="665" spans="1:13" ht="17.100000000000001" customHeight="1" x14ac:dyDescent="0.25">
      <c r="A665" s="98" t="s">
        <v>1</v>
      </c>
      <c r="B665" s="111">
        <v>0.70699999999999996</v>
      </c>
      <c r="C665" s="111">
        <v>0.71099999999999997</v>
      </c>
      <c r="D665" s="111">
        <v>0.70499999999999996</v>
      </c>
      <c r="E665" s="112">
        <v>0.71199999999999997</v>
      </c>
      <c r="F665" s="112">
        <v>0.70599999999999996</v>
      </c>
      <c r="G665" s="112">
        <v>0.70899999999999996</v>
      </c>
      <c r="H665" s="112">
        <v>0.70399999999999996</v>
      </c>
      <c r="I665" s="112">
        <v>0.70799999999999996</v>
      </c>
      <c r="J665" s="112">
        <v>0.70299999999999996</v>
      </c>
      <c r="K665" s="111">
        <v>0.70699999999999996</v>
      </c>
      <c r="L665" s="112">
        <v>0.70799999999999996</v>
      </c>
      <c r="M665" s="111">
        <v>0.70499999999999996</v>
      </c>
    </row>
    <row r="666" spans="1:13" ht="17.100000000000001" customHeight="1" x14ac:dyDescent="0.25">
      <c r="A666" s="98" t="s">
        <v>50</v>
      </c>
      <c r="B666" s="111">
        <v>1.637</v>
      </c>
      <c r="C666" s="111">
        <v>1.6080000000000001</v>
      </c>
      <c r="D666" s="111">
        <v>1.573</v>
      </c>
      <c r="E666" s="112">
        <v>1.585</v>
      </c>
      <c r="F666" s="112">
        <v>1.5740000000000001</v>
      </c>
      <c r="G666" s="112">
        <v>1.595</v>
      </c>
      <c r="H666" s="112">
        <v>1.611</v>
      </c>
      <c r="I666" s="112">
        <v>1.593</v>
      </c>
      <c r="J666" s="112">
        <v>1.58</v>
      </c>
      <c r="K666" s="111">
        <v>1.5069999999999999</v>
      </c>
      <c r="L666" s="112">
        <v>1.4970000000000001</v>
      </c>
      <c r="M666" s="111">
        <v>1.5069999999999999</v>
      </c>
    </row>
    <row r="667" spans="1:13" ht="17.100000000000001" customHeight="1" x14ac:dyDescent="0.25">
      <c r="A667" s="98" t="s">
        <v>2</v>
      </c>
      <c r="B667" s="111">
        <v>0.81100000000000005</v>
      </c>
      <c r="C667" s="111">
        <v>0.82</v>
      </c>
      <c r="D667" s="111">
        <v>0.82299999999999995</v>
      </c>
      <c r="E667" s="112">
        <v>0.84</v>
      </c>
      <c r="F667" s="112">
        <v>0.84499999999999997</v>
      </c>
      <c r="G667" s="112">
        <v>0.86799999999999999</v>
      </c>
      <c r="H667" s="112">
        <v>0.85</v>
      </c>
      <c r="I667" s="112">
        <v>0.82899999999999996</v>
      </c>
      <c r="J667" s="112">
        <v>0.80100000000000005</v>
      </c>
      <c r="K667" s="111">
        <v>0.79900000000000004</v>
      </c>
      <c r="L667" s="112">
        <v>0.81399999999999995</v>
      </c>
      <c r="M667" s="111">
        <v>0.82799999999999996</v>
      </c>
    </row>
    <row r="668" spans="1:13" ht="17.100000000000001" customHeight="1" x14ac:dyDescent="0.25">
      <c r="A668" s="98" t="s">
        <v>877</v>
      </c>
      <c r="B668" s="111">
        <v>1.2230000000000001</v>
      </c>
      <c r="C668" s="111">
        <v>1.2569999999999999</v>
      </c>
      <c r="D668" s="111">
        <v>1.2709999999999999</v>
      </c>
      <c r="E668" s="112">
        <v>1.2649999999999999</v>
      </c>
      <c r="F668" s="112">
        <v>1.266</v>
      </c>
      <c r="G668" s="112">
        <v>1.3029999999999999</v>
      </c>
      <c r="H668" s="112">
        <v>1.33</v>
      </c>
      <c r="I668" s="112">
        <v>1.3049999999999999</v>
      </c>
      <c r="J668" s="112">
        <v>1.264</v>
      </c>
      <c r="K668" s="111">
        <v>1.2370000000000001</v>
      </c>
      <c r="L668" s="112">
        <v>1.2390000000000001</v>
      </c>
      <c r="M668" s="111">
        <v>1.23</v>
      </c>
    </row>
    <row r="669" spans="1:13" ht="17.100000000000001" customHeight="1" x14ac:dyDescent="0.25">
      <c r="A669" s="103" t="s">
        <v>52</v>
      </c>
      <c r="B669" s="113">
        <v>1.716</v>
      </c>
      <c r="C669" s="113">
        <v>1.706</v>
      </c>
      <c r="D669" s="113">
        <v>1.732</v>
      </c>
      <c r="E669" s="114">
        <v>1.6970000000000001</v>
      </c>
      <c r="F669" s="114">
        <v>1.6870000000000001</v>
      </c>
      <c r="G669" s="114">
        <v>1.6359999999999999</v>
      </c>
      <c r="H669" s="114">
        <v>1.6679999999999999</v>
      </c>
      <c r="I669" s="114">
        <v>1.62</v>
      </c>
      <c r="J669" s="114">
        <v>1.649</v>
      </c>
      <c r="K669" s="113">
        <v>1.639</v>
      </c>
      <c r="L669" s="114">
        <v>1.736</v>
      </c>
      <c r="M669" s="113">
        <v>1.706</v>
      </c>
    </row>
    <row r="670" spans="1:13" ht="17.100000000000001" customHeight="1" x14ac:dyDescent="0.25">
      <c r="A670" s="99" t="s">
        <v>13</v>
      </c>
      <c r="B670" s="115">
        <v>0.81599999999999995</v>
      </c>
      <c r="C670" s="115">
        <v>0.82</v>
      </c>
      <c r="D670" s="115">
        <v>0.80800000000000005</v>
      </c>
      <c r="E670" s="116">
        <v>0.80700000000000005</v>
      </c>
      <c r="F670" s="116">
        <v>0.80400000000000005</v>
      </c>
      <c r="G670" s="116">
        <v>0.80700000000000005</v>
      </c>
      <c r="H670" s="116">
        <v>0.79600000000000004</v>
      </c>
      <c r="I670" s="116">
        <v>0.77600000000000002</v>
      </c>
      <c r="J670" s="116">
        <v>0.77900000000000003</v>
      </c>
      <c r="K670" s="115">
        <v>0.78100000000000003</v>
      </c>
      <c r="L670" s="116">
        <v>0.80200000000000005</v>
      </c>
      <c r="M670" s="115">
        <v>0.81100000000000005</v>
      </c>
    </row>
    <row r="671" spans="1:13" ht="17.100000000000001" customHeight="1" x14ac:dyDescent="0.25">
      <c r="E671" s="32"/>
    </row>
    <row r="672" spans="1:13" ht="24" customHeight="1" x14ac:dyDescent="0.25">
      <c r="A672" s="98"/>
      <c r="B672" s="466" t="s">
        <v>601</v>
      </c>
      <c r="C672" s="466"/>
      <c r="D672" s="466"/>
      <c r="E672" s="466"/>
      <c r="F672" s="466"/>
      <c r="G672" s="466"/>
      <c r="H672" s="466"/>
      <c r="I672" s="466"/>
      <c r="J672" s="466"/>
      <c r="K672" s="466"/>
      <c r="L672" s="466"/>
      <c r="M672" s="466"/>
    </row>
    <row r="673" spans="1:13" ht="18" customHeight="1" x14ac:dyDescent="0.25">
      <c r="A673" s="98"/>
      <c r="B673" s="119">
        <v>40544</v>
      </c>
      <c r="C673" s="119">
        <v>40585</v>
      </c>
      <c r="D673" s="119">
        <v>40613</v>
      </c>
      <c r="E673" s="119">
        <v>40644</v>
      </c>
      <c r="F673" s="119">
        <v>40674</v>
      </c>
      <c r="G673" s="119">
        <v>40705</v>
      </c>
      <c r="H673" s="119">
        <v>40725</v>
      </c>
      <c r="I673" s="119">
        <v>40766</v>
      </c>
      <c r="J673" s="119">
        <v>40797</v>
      </c>
      <c r="K673" s="119">
        <v>40827</v>
      </c>
      <c r="L673" s="119">
        <v>40858</v>
      </c>
      <c r="M673" s="119">
        <v>40888</v>
      </c>
    </row>
    <row r="674" spans="1:13" ht="17.100000000000001" customHeight="1" x14ac:dyDescent="0.25">
      <c r="A674" s="98" t="s">
        <v>33</v>
      </c>
      <c r="B674" s="104">
        <v>10379</v>
      </c>
      <c r="C674" s="104">
        <v>12160</v>
      </c>
      <c r="D674" s="105">
        <v>12212</v>
      </c>
      <c r="E674" s="104">
        <v>10125</v>
      </c>
      <c r="F674" s="104">
        <v>11312</v>
      </c>
      <c r="G674" s="105">
        <v>12661</v>
      </c>
      <c r="H674" s="104">
        <v>10768</v>
      </c>
      <c r="I674" s="104">
        <v>14420</v>
      </c>
      <c r="J674" s="104">
        <v>11932</v>
      </c>
      <c r="K674" s="104">
        <v>10514</v>
      </c>
      <c r="L674" s="104">
        <v>10961</v>
      </c>
      <c r="M674" s="104">
        <v>8117</v>
      </c>
    </row>
    <row r="675" spans="1:13" ht="17.100000000000001" customHeight="1" x14ac:dyDescent="0.25">
      <c r="A675" s="98" t="s">
        <v>34</v>
      </c>
      <c r="B675" s="104">
        <v>1263</v>
      </c>
      <c r="C675" s="104">
        <v>1709</v>
      </c>
      <c r="D675" s="105">
        <v>1445</v>
      </c>
      <c r="E675" s="104">
        <v>1337</v>
      </c>
      <c r="F675" s="104">
        <v>1386</v>
      </c>
      <c r="G675" s="105">
        <v>1466</v>
      </c>
      <c r="H675" s="104">
        <v>1332</v>
      </c>
      <c r="I675" s="104">
        <v>1884</v>
      </c>
      <c r="J675" s="104">
        <v>1413</v>
      </c>
      <c r="K675" s="104">
        <v>1203</v>
      </c>
      <c r="L675" s="104">
        <v>1422</v>
      </c>
      <c r="M675" s="104">
        <v>894</v>
      </c>
    </row>
    <row r="676" spans="1:13" ht="17.100000000000001" customHeight="1" x14ac:dyDescent="0.35">
      <c r="A676" s="98" t="s">
        <v>19</v>
      </c>
      <c r="B676" s="106">
        <v>182</v>
      </c>
      <c r="C676" s="106">
        <v>254</v>
      </c>
      <c r="D676" s="107">
        <v>234</v>
      </c>
      <c r="E676" s="106">
        <v>237</v>
      </c>
      <c r="F676" s="106">
        <v>222</v>
      </c>
      <c r="G676" s="107">
        <v>294</v>
      </c>
      <c r="H676" s="106">
        <v>219</v>
      </c>
      <c r="I676" s="106">
        <v>306</v>
      </c>
      <c r="J676" s="106">
        <v>239</v>
      </c>
      <c r="K676" s="106">
        <v>212</v>
      </c>
      <c r="L676" s="106">
        <v>224</v>
      </c>
      <c r="M676" s="106">
        <v>175</v>
      </c>
    </row>
    <row r="677" spans="1:13" ht="17.100000000000001" customHeight="1" x14ac:dyDescent="0.25">
      <c r="A677" s="99" t="s">
        <v>35</v>
      </c>
      <c r="B677" s="108">
        <v>11825</v>
      </c>
      <c r="C677" s="108">
        <v>14124</v>
      </c>
      <c r="D677" s="109">
        <v>13892</v>
      </c>
      <c r="E677" s="108">
        <v>11699</v>
      </c>
      <c r="F677" s="109">
        <v>12920</v>
      </c>
      <c r="G677" s="109">
        <v>14421</v>
      </c>
      <c r="H677" s="109">
        <v>12318</v>
      </c>
      <c r="I677" s="109">
        <v>16611</v>
      </c>
      <c r="J677" s="109">
        <v>13585</v>
      </c>
      <c r="K677" s="117">
        <v>11929</v>
      </c>
      <c r="L677" s="109">
        <v>12607</v>
      </c>
      <c r="M677" s="109">
        <v>9186</v>
      </c>
    </row>
    <row r="678" spans="1:13" ht="17.100000000000001" customHeight="1" x14ac:dyDescent="0.35">
      <c r="A678" s="98" t="s">
        <v>10</v>
      </c>
      <c r="B678" s="106">
        <v>457</v>
      </c>
      <c r="C678" s="106">
        <v>548</v>
      </c>
      <c r="D678" s="107">
        <v>493</v>
      </c>
      <c r="E678" s="106">
        <v>444</v>
      </c>
      <c r="F678" s="106">
        <v>460</v>
      </c>
      <c r="G678" s="107">
        <v>432</v>
      </c>
      <c r="H678" s="106">
        <v>350</v>
      </c>
      <c r="I678" s="106">
        <v>484</v>
      </c>
      <c r="J678" s="106">
        <v>433</v>
      </c>
      <c r="K678" s="106">
        <v>492</v>
      </c>
      <c r="L678" s="106">
        <v>549</v>
      </c>
      <c r="M678" s="106">
        <v>394</v>
      </c>
    </row>
    <row r="679" spans="1:13" ht="17.100000000000001" customHeight="1" x14ac:dyDescent="0.25">
      <c r="A679" s="99" t="s">
        <v>32</v>
      </c>
      <c r="B679" s="108">
        <v>12282</v>
      </c>
      <c r="C679" s="108">
        <v>14672</v>
      </c>
      <c r="D679" s="109">
        <v>14385</v>
      </c>
      <c r="E679" s="108">
        <v>12143</v>
      </c>
      <c r="F679" s="109">
        <v>13380</v>
      </c>
      <c r="G679" s="109">
        <v>14853</v>
      </c>
      <c r="H679" s="109">
        <v>12668</v>
      </c>
      <c r="I679" s="109">
        <v>17095</v>
      </c>
      <c r="J679" s="109">
        <v>14018</v>
      </c>
      <c r="K679" s="117">
        <v>12421</v>
      </c>
      <c r="L679" s="109">
        <v>13156</v>
      </c>
      <c r="M679" s="109">
        <v>9580</v>
      </c>
    </row>
    <row r="680" spans="1:13" ht="17.100000000000001" customHeight="1" x14ac:dyDescent="0.25">
      <c r="A680" s="7"/>
      <c r="B680" s="101"/>
      <c r="C680" s="101"/>
      <c r="D680" s="101"/>
      <c r="E680" s="101"/>
      <c r="F680" s="101"/>
      <c r="G680" s="101"/>
      <c r="H680" s="101"/>
      <c r="I680" s="102"/>
      <c r="J680" s="101"/>
      <c r="K680" s="101"/>
      <c r="L680" s="101"/>
      <c r="M680" s="101"/>
    </row>
    <row r="681" spans="1:13" ht="24" customHeight="1" x14ac:dyDescent="0.25">
      <c r="B681" s="466" t="s">
        <v>602</v>
      </c>
      <c r="C681" s="466"/>
      <c r="D681" s="466"/>
      <c r="E681" s="466"/>
      <c r="F681" s="466"/>
      <c r="G681" s="466"/>
      <c r="H681" s="466"/>
      <c r="I681" s="466"/>
      <c r="J681" s="466"/>
      <c r="K681" s="466"/>
      <c r="L681" s="466"/>
      <c r="M681" s="466"/>
    </row>
    <row r="682" spans="1:13" ht="18" customHeight="1" x14ac:dyDescent="0.25">
      <c r="B682" s="119">
        <v>40544</v>
      </c>
      <c r="C682" s="119">
        <v>40585</v>
      </c>
      <c r="D682" s="119">
        <v>40613</v>
      </c>
      <c r="E682" s="119">
        <v>40644</v>
      </c>
      <c r="F682" s="119">
        <v>40674</v>
      </c>
      <c r="G682" s="119">
        <v>40695</v>
      </c>
      <c r="H682" s="119">
        <v>40735</v>
      </c>
      <c r="I682" s="119">
        <v>40766</v>
      </c>
      <c r="J682" s="119">
        <v>40797</v>
      </c>
      <c r="K682" s="119">
        <v>40827</v>
      </c>
      <c r="L682" s="119">
        <v>40858</v>
      </c>
      <c r="M682" s="119">
        <v>41254</v>
      </c>
    </row>
    <row r="683" spans="1:13" ht="17.100000000000001" customHeight="1" x14ac:dyDescent="0.25">
      <c r="A683" s="98" t="s">
        <v>31</v>
      </c>
      <c r="B683" s="111">
        <v>0.748</v>
      </c>
      <c r="C683" s="111">
        <v>0.748</v>
      </c>
      <c r="D683" s="111">
        <v>0.74</v>
      </c>
      <c r="E683" s="112">
        <v>0.74099999999999999</v>
      </c>
      <c r="F683" s="112">
        <v>0.74099999999999999</v>
      </c>
      <c r="G683" s="112">
        <v>0.745</v>
      </c>
      <c r="H683" s="112">
        <v>0.73599999999999999</v>
      </c>
      <c r="I683" s="112">
        <v>0.72099999999999997</v>
      </c>
      <c r="J683" s="112">
        <v>0.72399999999999998</v>
      </c>
      <c r="K683" s="111">
        <v>0.72399999999999998</v>
      </c>
      <c r="L683" s="112">
        <v>0.74199999999999999</v>
      </c>
      <c r="M683" s="111">
        <v>0.748</v>
      </c>
    </row>
    <row r="684" spans="1:13" ht="17.100000000000001" customHeight="1" x14ac:dyDescent="0.25">
      <c r="A684" s="98" t="s">
        <v>10</v>
      </c>
      <c r="B684" s="113">
        <v>2.8260000000000001</v>
      </c>
      <c r="C684" s="113">
        <v>2.7349999999999999</v>
      </c>
      <c r="D684" s="113">
        <v>2.63</v>
      </c>
      <c r="E684" s="114">
        <v>2.5739999999999998</v>
      </c>
      <c r="F684" s="114">
        <v>2.5819999999999999</v>
      </c>
      <c r="G684" s="114">
        <v>2.665</v>
      </c>
      <c r="H684" s="114">
        <v>2.7389999999999999</v>
      </c>
      <c r="I684" s="114">
        <v>2.6509999999999998</v>
      </c>
      <c r="J684" s="114">
        <v>2.621</v>
      </c>
      <c r="K684" s="113">
        <v>2.4729999999999999</v>
      </c>
      <c r="L684" s="114">
        <v>2.3519999999999999</v>
      </c>
      <c r="M684" s="113">
        <v>2.29</v>
      </c>
    </row>
    <row r="685" spans="1:13" ht="17.100000000000001" customHeight="1" x14ac:dyDescent="0.25">
      <c r="A685" s="99" t="s">
        <v>32</v>
      </c>
      <c r="B685" s="115">
        <v>0.81599999999999995</v>
      </c>
      <c r="C685" s="115">
        <v>0.82</v>
      </c>
      <c r="D685" s="115">
        <v>0.80800000000000005</v>
      </c>
      <c r="E685" s="116">
        <v>0.80700000000000005</v>
      </c>
      <c r="F685" s="116">
        <v>0.80400000000000005</v>
      </c>
      <c r="G685" s="116">
        <v>0.80700000000000005</v>
      </c>
      <c r="H685" s="116">
        <v>0.79600000000000004</v>
      </c>
      <c r="I685" s="116">
        <v>0.77600000000000002</v>
      </c>
      <c r="J685" s="116">
        <v>0.77900000000000003</v>
      </c>
      <c r="K685" s="115">
        <v>0.78100000000000003</v>
      </c>
      <c r="L685" s="116">
        <v>0.80200000000000005</v>
      </c>
      <c r="M685" s="115">
        <v>0.81100000000000005</v>
      </c>
    </row>
    <row r="686" spans="1:13" ht="17.100000000000001" customHeight="1" x14ac:dyDescent="0.25">
      <c r="A686" s="99"/>
      <c r="B686" s="115"/>
      <c r="C686" s="115"/>
      <c r="D686" s="115"/>
      <c r="E686" s="116"/>
      <c r="F686" s="116"/>
      <c r="G686" s="116"/>
      <c r="H686" s="116"/>
      <c r="I686" s="116"/>
      <c r="J686" s="116"/>
      <c r="K686" s="115"/>
      <c r="L686" s="116"/>
      <c r="M686" s="115"/>
    </row>
    <row r="687" spans="1:13" ht="15" customHeight="1" x14ac:dyDescent="0.25"/>
    <row r="688" spans="1:13" ht="15" customHeight="1" x14ac:dyDescent="0.25">
      <c r="A688" s="461" t="s">
        <v>1159</v>
      </c>
      <c r="B688" s="461"/>
      <c r="C688" s="461"/>
      <c r="D688" s="461"/>
      <c r="E688" s="461"/>
      <c r="F688" s="461"/>
      <c r="G688" s="461"/>
      <c r="H688" s="461"/>
      <c r="I688" s="461"/>
      <c r="J688" s="461"/>
      <c r="K688" s="461"/>
      <c r="L688" s="461"/>
      <c r="M688" s="461"/>
    </row>
    <row r="689" spans="1:13" ht="42.75" customHeight="1" x14ac:dyDescent="0.35">
      <c r="A689" s="306">
        <v>2010</v>
      </c>
      <c r="B689" s="469"/>
      <c r="C689" s="469"/>
      <c r="D689" s="469"/>
      <c r="E689" s="469"/>
      <c r="F689" s="469"/>
      <c r="G689" s="469"/>
      <c r="H689" s="469"/>
      <c r="I689" s="469"/>
      <c r="J689" s="469"/>
      <c r="K689" s="469"/>
      <c r="L689" s="469"/>
      <c r="M689" s="469"/>
    </row>
    <row r="690" spans="1:13" ht="24" customHeight="1" x14ac:dyDescent="0.25">
      <c r="A690" s="307" t="s">
        <v>70</v>
      </c>
      <c r="B690" s="308">
        <v>19</v>
      </c>
      <c r="C690" s="308">
        <v>19</v>
      </c>
      <c r="D690" s="308">
        <v>23</v>
      </c>
      <c r="E690" s="308">
        <v>22</v>
      </c>
      <c r="F690" s="308">
        <v>20</v>
      </c>
      <c r="G690" s="308">
        <v>22</v>
      </c>
      <c r="H690" s="308">
        <v>21</v>
      </c>
      <c r="I690" s="308">
        <v>22</v>
      </c>
      <c r="J690" s="308">
        <v>21</v>
      </c>
      <c r="K690" s="308">
        <v>21</v>
      </c>
      <c r="L690" s="308">
        <v>21</v>
      </c>
      <c r="M690" s="308">
        <v>22</v>
      </c>
    </row>
    <row r="691" spans="1:13" ht="24" customHeight="1" x14ac:dyDescent="0.25">
      <c r="A691" s="98"/>
      <c r="B691" s="466" t="s">
        <v>598</v>
      </c>
      <c r="C691" s="466"/>
      <c r="D691" s="466"/>
      <c r="E691" s="466"/>
      <c r="F691" s="466"/>
      <c r="G691" s="466"/>
      <c r="H691" s="466"/>
      <c r="I691" s="466"/>
      <c r="J691" s="466"/>
      <c r="K691" s="466"/>
      <c r="L691" s="466"/>
      <c r="M691" s="466"/>
    </row>
    <row r="692" spans="1:13" ht="18" customHeight="1" x14ac:dyDescent="0.25">
      <c r="A692" s="98"/>
      <c r="B692" s="119">
        <v>40179</v>
      </c>
      <c r="C692" s="119">
        <v>40219</v>
      </c>
      <c r="D692" s="119">
        <v>40238</v>
      </c>
      <c r="E692" s="119">
        <v>40278</v>
      </c>
      <c r="F692" s="119">
        <v>40308</v>
      </c>
      <c r="G692" s="119">
        <v>40339</v>
      </c>
      <c r="H692" s="119">
        <v>40369</v>
      </c>
      <c r="I692" s="119">
        <v>40400</v>
      </c>
      <c r="J692" s="119">
        <v>40431</v>
      </c>
      <c r="K692" s="119">
        <v>40452</v>
      </c>
      <c r="L692" s="119">
        <v>40483</v>
      </c>
      <c r="M692" s="119">
        <v>40513</v>
      </c>
    </row>
    <row r="693" spans="1:13" ht="17.100000000000001" customHeight="1" x14ac:dyDescent="0.25">
      <c r="A693" s="98" t="s">
        <v>0</v>
      </c>
      <c r="B693" s="104">
        <v>4761</v>
      </c>
      <c r="C693" s="104">
        <v>5671</v>
      </c>
      <c r="D693" s="105">
        <v>4961</v>
      </c>
      <c r="E693" s="104">
        <v>5605</v>
      </c>
      <c r="F693" s="104">
        <v>8105</v>
      </c>
      <c r="G693" s="104">
        <v>4697</v>
      </c>
      <c r="H693" s="104">
        <v>4484</v>
      </c>
      <c r="I693" s="104">
        <v>5427</v>
      </c>
      <c r="J693" s="104">
        <v>5130</v>
      </c>
      <c r="K693" s="104">
        <v>4722</v>
      </c>
      <c r="L693" s="104">
        <v>6971</v>
      </c>
      <c r="M693" s="104">
        <v>5031</v>
      </c>
    </row>
    <row r="694" spans="1:13" ht="17.100000000000001" customHeight="1" x14ac:dyDescent="0.25">
      <c r="A694" s="98" t="s">
        <v>1</v>
      </c>
      <c r="B694" s="104">
        <v>2861</v>
      </c>
      <c r="C694" s="104">
        <v>2956</v>
      </c>
      <c r="D694" s="105">
        <v>2662</v>
      </c>
      <c r="E694" s="104">
        <v>2590</v>
      </c>
      <c r="F694" s="104">
        <v>4228</v>
      </c>
      <c r="G694" s="104">
        <v>3617</v>
      </c>
      <c r="H694" s="104">
        <v>2850</v>
      </c>
      <c r="I694" s="104">
        <v>2584</v>
      </c>
      <c r="J694" s="104">
        <v>3004</v>
      </c>
      <c r="K694" s="104">
        <v>2657</v>
      </c>
      <c r="L694" s="104">
        <v>2849</v>
      </c>
      <c r="M694" s="104">
        <v>2147</v>
      </c>
    </row>
    <row r="695" spans="1:13" ht="17.100000000000001" customHeight="1" x14ac:dyDescent="0.25">
      <c r="A695" s="98" t="s">
        <v>50</v>
      </c>
      <c r="B695" s="104">
        <v>1646</v>
      </c>
      <c r="C695" s="104">
        <v>1706</v>
      </c>
      <c r="D695" s="105">
        <v>1497</v>
      </c>
      <c r="E695" s="104">
        <v>1748</v>
      </c>
      <c r="F695" s="104">
        <v>2000</v>
      </c>
      <c r="G695" s="104">
        <v>1665</v>
      </c>
      <c r="H695" s="104">
        <v>1504</v>
      </c>
      <c r="I695" s="104">
        <v>1704</v>
      </c>
      <c r="J695" s="104">
        <v>1761</v>
      </c>
      <c r="K695" s="104">
        <v>1712</v>
      </c>
      <c r="L695" s="104">
        <v>1606</v>
      </c>
      <c r="M695" s="104">
        <v>1433</v>
      </c>
    </row>
    <row r="696" spans="1:13" ht="17.100000000000001" customHeight="1" x14ac:dyDescent="0.25">
      <c r="A696" s="98" t="s">
        <v>2</v>
      </c>
      <c r="B696" s="104">
        <v>820</v>
      </c>
      <c r="C696" s="104">
        <v>931</v>
      </c>
      <c r="D696" s="105">
        <v>907</v>
      </c>
      <c r="E696" s="104">
        <v>842</v>
      </c>
      <c r="F696" s="104">
        <v>1306</v>
      </c>
      <c r="G696" s="104">
        <v>981</v>
      </c>
      <c r="H696" s="104">
        <v>833</v>
      </c>
      <c r="I696" s="104">
        <v>818</v>
      </c>
      <c r="J696" s="104">
        <v>951</v>
      </c>
      <c r="K696" s="104">
        <v>889</v>
      </c>
      <c r="L696" s="104">
        <v>964</v>
      </c>
      <c r="M696" s="104">
        <v>811</v>
      </c>
    </row>
    <row r="697" spans="1:13" ht="17.100000000000001" customHeight="1" x14ac:dyDescent="0.25">
      <c r="A697" s="98" t="s">
        <v>877</v>
      </c>
      <c r="B697" s="104">
        <v>771</v>
      </c>
      <c r="C697" s="104">
        <v>913</v>
      </c>
      <c r="D697" s="105">
        <v>692</v>
      </c>
      <c r="E697" s="104">
        <v>894</v>
      </c>
      <c r="F697" s="104">
        <v>731</v>
      </c>
      <c r="G697" s="104">
        <v>929</v>
      </c>
      <c r="H697" s="104">
        <v>859</v>
      </c>
      <c r="I697" s="104">
        <v>964</v>
      </c>
      <c r="J697" s="104">
        <v>1000</v>
      </c>
      <c r="K697" s="104">
        <v>1113</v>
      </c>
      <c r="L697" s="104">
        <v>1263</v>
      </c>
      <c r="M697" s="104">
        <v>836</v>
      </c>
    </row>
    <row r="698" spans="1:13" ht="17.100000000000001" customHeight="1" x14ac:dyDescent="0.35">
      <c r="A698" s="103" t="s">
        <v>52</v>
      </c>
      <c r="B698" s="106">
        <v>355</v>
      </c>
      <c r="C698" s="106">
        <v>338</v>
      </c>
      <c r="D698" s="107">
        <v>296</v>
      </c>
      <c r="E698" s="106">
        <v>260</v>
      </c>
      <c r="F698" s="106">
        <v>398</v>
      </c>
      <c r="G698" s="106">
        <v>273</v>
      </c>
      <c r="H698" s="106">
        <v>300</v>
      </c>
      <c r="I698" s="106">
        <v>226</v>
      </c>
      <c r="J698" s="106">
        <v>246</v>
      </c>
      <c r="K698" s="106">
        <v>351</v>
      </c>
      <c r="L698" s="106">
        <v>500</v>
      </c>
      <c r="M698" s="106">
        <v>270</v>
      </c>
    </row>
    <row r="699" spans="1:13" ht="17.100000000000001" customHeight="1" x14ac:dyDescent="0.25">
      <c r="A699" s="99" t="s">
        <v>13</v>
      </c>
      <c r="B699" s="108">
        <v>11213</v>
      </c>
      <c r="C699" s="108">
        <v>12515</v>
      </c>
      <c r="D699" s="109">
        <v>11016</v>
      </c>
      <c r="E699" s="108">
        <v>11939</v>
      </c>
      <c r="F699" s="108">
        <v>16768</v>
      </c>
      <c r="G699" s="108">
        <v>12162</v>
      </c>
      <c r="H699" s="108">
        <v>10829</v>
      </c>
      <c r="I699" s="108">
        <v>11722</v>
      </c>
      <c r="J699" s="108">
        <v>12092</v>
      </c>
      <c r="K699" s="108">
        <v>11445</v>
      </c>
      <c r="L699" s="108">
        <v>14152</v>
      </c>
      <c r="M699" s="108">
        <v>10528</v>
      </c>
    </row>
    <row r="700" spans="1:13" ht="17.100000000000001" customHeight="1" x14ac:dyDescent="0.25">
      <c r="A700" s="7"/>
    </row>
    <row r="701" spans="1:13" ht="24" customHeight="1" x14ac:dyDescent="0.25">
      <c r="A701" s="98"/>
      <c r="B701" s="466" t="s">
        <v>599</v>
      </c>
      <c r="C701" s="466"/>
      <c r="D701" s="466"/>
      <c r="E701" s="466"/>
      <c r="F701" s="466"/>
      <c r="G701" s="466"/>
      <c r="H701" s="466"/>
      <c r="I701" s="466"/>
      <c r="J701" s="466"/>
      <c r="K701" s="466"/>
      <c r="L701" s="466"/>
      <c r="M701" s="466"/>
    </row>
    <row r="702" spans="1:13" ht="28.5" customHeight="1" x14ac:dyDescent="0.25">
      <c r="A702" s="98"/>
      <c r="B702" s="393" t="s">
        <v>1731</v>
      </c>
      <c r="C702" s="393" t="s">
        <v>1732</v>
      </c>
      <c r="D702" s="393" t="s">
        <v>1733</v>
      </c>
      <c r="E702" s="393" t="s">
        <v>1734</v>
      </c>
      <c r="F702" s="393" t="s">
        <v>1735</v>
      </c>
      <c r="G702" s="393" t="s">
        <v>1736</v>
      </c>
      <c r="H702" s="393" t="s">
        <v>1737</v>
      </c>
      <c r="I702" s="393" t="s">
        <v>1738</v>
      </c>
      <c r="J702" s="393" t="s">
        <v>1739</v>
      </c>
      <c r="K702" s="393" t="s">
        <v>1740</v>
      </c>
      <c r="L702" s="393" t="s">
        <v>1741</v>
      </c>
      <c r="M702" s="393" t="s">
        <v>1742</v>
      </c>
    </row>
    <row r="703" spans="1:13" ht="17.100000000000001" customHeight="1" x14ac:dyDescent="0.25">
      <c r="A703" s="98" t="s">
        <v>0</v>
      </c>
      <c r="B703" s="104">
        <v>4453</v>
      </c>
      <c r="C703" s="104">
        <v>4728</v>
      </c>
      <c r="D703" s="105">
        <v>5120</v>
      </c>
      <c r="E703" s="104">
        <v>5393</v>
      </c>
      <c r="F703" s="104">
        <v>6147</v>
      </c>
      <c r="G703" s="104">
        <v>6074</v>
      </c>
      <c r="H703" s="104">
        <v>5708</v>
      </c>
      <c r="I703" s="104">
        <v>4875</v>
      </c>
      <c r="J703" s="104">
        <v>5020</v>
      </c>
      <c r="K703" s="104">
        <v>5098</v>
      </c>
      <c r="L703" s="104">
        <v>5608</v>
      </c>
      <c r="M703" s="104">
        <v>5566</v>
      </c>
    </row>
    <row r="704" spans="1:13" ht="17.100000000000001" customHeight="1" x14ac:dyDescent="0.25">
      <c r="A704" s="98" t="s">
        <v>1</v>
      </c>
      <c r="B704" s="104">
        <v>2510</v>
      </c>
      <c r="C704" s="104">
        <v>2662</v>
      </c>
      <c r="D704" s="105">
        <v>2815</v>
      </c>
      <c r="E704" s="104">
        <v>2724</v>
      </c>
      <c r="F704" s="104">
        <v>3119</v>
      </c>
      <c r="G704" s="104">
        <v>3455</v>
      </c>
      <c r="H704" s="104">
        <v>3555</v>
      </c>
      <c r="I704" s="104">
        <v>3019</v>
      </c>
      <c r="J704" s="104">
        <v>2809</v>
      </c>
      <c r="K704" s="104">
        <v>2746</v>
      </c>
      <c r="L704" s="104">
        <v>2837</v>
      </c>
      <c r="M704" s="104">
        <v>2545</v>
      </c>
    </row>
    <row r="705" spans="1:13" ht="17.100000000000001" customHeight="1" x14ac:dyDescent="0.25">
      <c r="A705" s="98" t="s">
        <v>50</v>
      </c>
      <c r="B705" s="104">
        <v>1531</v>
      </c>
      <c r="C705" s="104">
        <v>1592</v>
      </c>
      <c r="D705" s="105">
        <v>1609</v>
      </c>
      <c r="E705" s="104">
        <v>1645</v>
      </c>
      <c r="F705" s="104">
        <v>1737</v>
      </c>
      <c r="G705" s="104">
        <v>1798</v>
      </c>
      <c r="H705" s="104">
        <v>1718</v>
      </c>
      <c r="I705" s="104">
        <v>1626</v>
      </c>
      <c r="J705" s="104">
        <v>1657</v>
      </c>
      <c r="K705" s="104">
        <v>1725</v>
      </c>
      <c r="L705" s="104">
        <v>1693</v>
      </c>
      <c r="M705" s="104">
        <v>1581</v>
      </c>
    </row>
    <row r="706" spans="1:13" ht="17.100000000000001" customHeight="1" x14ac:dyDescent="0.25">
      <c r="A706" s="98" t="s">
        <v>2</v>
      </c>
      <c r="B706" s="104">
        <v>777</v>
      </c>
      <c r="C706" s="104">
        <v>824</v>
      </c>
      <c r="D706" s="105">
        <v>887</v>
      </c>
      <c r="E706" s="104">
        <v>892</v>
      </c>
      <c r="F706" s="104">
        <v>1008</v>
      </c>
      <c r="G706" s="104">
        <v>1035</v>
      </c>
      <c r="H706" s="104">
        <v>1035</v>
      </c>
      <c r="I706" s="104">
        <v>878</v>
      </c>
      <c r="J706" s="104">
        <v>866</v>
      </c>
      <c r="K706" s="104">
        <v>885</v>
      </c>
      <c r="L706" s="104">
        <v>935</v>
      </c>
      <c r="M706" s="104">
        <v>887</v>
      </c>
    </row>
    <row r="707" spans="1:13" ht="17.100000000000001" customHeight="1" x14ac:dyDescent="0.25">
      <c r="A707" s="98" t="s">
        <v>877</v>
      </c>
      <c r="B707" s="104">
        <v>744</v>
      </c>
      <c r="C707" s="104">
        <v>758</v>
      </c>
      <c r="D707" s="105">
        <v>786</v>
      </c>
      <c r="E707" s="104">
        <v>827</v>
      </c>
      <c r="F707" s="104">
        <v>773</v>
      </c>
      <c r="G707" s="104">
        <v>855</v>
      </c>
      <c r="H707" s="104">
        <v>843</v>
      </c>
      <c r="I707" s="104">
        <v>918</v>
      </c>
      <c r="J707" s="104">
        <v>941</v>
      </c>
      <c r="K707" s="104">
        <v>1025</v>
      </c>
      <c r="L707" s="104">
        <v>1125</v>
      </c>
      <c r="M707" s="104">
        <v>1067</v>
      </c>
    </row>
    <row r="708" spans="1:13" ht="17.100000000000001" customHeight="1" x14ac:dyDescent="0.35">
      <c r="A708" s="103" t="s">
        <v>52</v>
      </c>
      <c r="B708" s="106">
        <v>331</v>
      </c>
      <c r="C708" s="106">
        <v>319</v>
      </c>
      <c r="D708" s="107">
        <v>327</v>
      </c>
      <c r="E708" s="106">
        <v>296</v>
      </c>
      <c r="F708" s="106">
        <v>315</v>
      </c>
      <c r="G708" s="106">
        <v>308</v>
      </c>
      <c r="H708" s="106">
        <v>322</v>
      </c>
      <c r="I708" s="106">
        <v>266</v>
      </c>
      <c r="J708" s="106">
        <v>257</v>
      </c>
      <c r="K708" s="106">
        <v>273</v>
      </c>
      <c r="L708" s="106">
        <v>365</v>
      </c>
      <c r="M708" s="106">
        <v>372</v>
      </c>
    </row>
    <row r="709" spans="1:13" ht="17.100000000000001" customHeight="1" x14ac:dyDescent="0.25">
      <c r="A709" s="99" t="s">
        <v>13</v>
      </c>
      <c r="B709" s="108">
        <v>10346</v>
      </c>
      <c r="C709" s="108">
        <v>10884</v>
      </c>
      <c r="D709" s="109">
        <v>11544</v>
      </c>
      <c r="E709" s="108">
        <v>11778</v>
      </c>
      <c r="F709" s="108">
        <v>13098</v>
      </c>
      <c r="G709" s="108">
        <v>13525</v>
      </c>
      <c r="H709" s="108">
        <v>13180</v>
      </c>
      <c r="I709" s="108">
        <v>11583</v>
      </c>
      <c r="J709" s="108">
        <v>11550</v>
      </c>
      <c r="K709" s="108">
        <v>11752</v>
      </c>
      <c r="L709" s="108">
        <v>12563</v>
      </c>
      <c r="M709" s="108">
        <v>12018</v>
      </c>
    </row>
    <row r="710" spans="1:13" ht="17.100000000000001" customHeight="1" x14ac:dyDescent="0.25"/>
    <row r="711" spans="1:13" ht="24" customHeight="1" x14ac:dyDescent="0.25">
      <c r="A711" s="98"/>
      <c r="B711" s="466" t="s">
        <v>600</v>
      </c>
      <c r="C711" s="466"/>
      <c r="D711" s="466"/>
      <c r="E711" s="466"/>
      <c r="F711" s="466"/>
      <c r="G711" s="466"/>
      <c r="H711" s="466"/>
      <c r="I711" s="466"/>
      <c r="J711" s="466"/>
      <c r="K711" s="466"/>
      <c r="L711" s="466"/>
      <c r="M711" s="466"/>
    </row>
    <row r="712" spans="1:13" ht="28.5" customHeight="1" x14ac:dyDescent="0.25">
      <c r="A712" s="98"/>
      <c r="B712" s="393" t="s">
        <v>1743</v>
      </c>
      <c r="C712" s="393" t="s">
        <v>1744</v>
      </c>
      <c r="D712" s="393" t="s">
        <v>1745</v>
      </c>
      <c r="E712" s="393" t="s">
        <v>1746</v>
      </c>
      <c r="F712" s="393" t="s">
        <v>1747</v>
      </c>
      <c r="G712" s="393" t="s">
        <v>1748</v>
      </c>
      <c r="H712" s="393" t="s">
        <v>1749</v>
      </c>
      <c r="I712" s="393" t="s">
        <v>1750</v>
      </c>
      <c r="J712" s="393" t="s">
        <v>1751</v>
      </c>
      <c r="K712" s="393" t="s">
        <v>1752</v>
      </c>
      <c r="L712" s="393" t="s">
        <v>1753</v>
      </c>
      <c r="M712" s="393" t="s">
        <v>1754</v>
      </c>
    </row>
    <row r="713" spans="1:13" ht="17.100000000000001" customHeight="1" x14ac:dyDescent="0.25">
      <c r="A713" s="98" t="s">
        <v>0</v>
      </c>
      <c r="B713" s="111">
        <v>0.51100000000000001</v>
      </c>
      <c r="C713" s="111">
        <v>0.51100000000000001</v>
      </c>
      <c r="D713" s="111">
        <v>0.503</v>
      </c>
      <c r="E713" s="112">
        <v>0.49199999999999999</v>
      </c>
      <c r="F713" s="112">
        <v>0.48399999999999999</v>
      </c>
      <c r="G713" s="112">
        <v>0.48099999999999998</v>
      </c>
      <c r="H713" s="112">
        <v>0.48599999999999999</v>
      </c>
      <c r="I713" s="112">
        <v>0.49299999999999999</v>
      </c>
      <c r="J713" s="112">
        <v>0.495</v>
      </c>
      <c r="K713" s="111">
        <v>0.497</v>
      </c>
      <c r="L713" s="112">
        <v>0.498</v>
      </c>
      <c r="M713" s="111">
        <v>0.496</v>
      </c>
    </row>
    <row r="714" spans="1:13" ht="17.100000000000001" customHeight="1" x14ac:dyDescent="0.25">
      <c r="A714" s="98" t="s">
        <v>1</v>
      </c>
      <c r="B714" s="111">
        <v>0.73499999999999999</v>
      </c>
      <c r="C714" s="111">
        <v>0.72599999999999998</v>
      </c>
      <c r="D714" s="111">
        <v>0.71299999999999997</v>
      </c>
      <c r="E714" s="112">
        <v>0.71199999999999997</v>
      </c>
      <c r="F714" s="112">
        <v>0.71299999999999997</v>
      </c>
      <c r="G714" s="112">
        <v>0.71299999999999997</v>
      </c>
      <c r="H714" s="112">
        <v>0.71499999999999997</v>
      </c>
      <c r="I714" s="112">
        <v>0.70899999999999996</v>
      </c>
      <c r="J714" s="112">
        <v>0.70799999999999996</v>
      </c>
      <c r="K714" s="111">
        <v>0.69599999999999995</v>
      </c>
      <c r="L714" s="112">
        <v>0.69499999999999995</v>
      </c>
      <c r="M714" s="111">
        <v>0.70199999999999996</v>
      </c>
    </row>
    <row r="715" spans="1:13" ht="17.100000000000001" customHeight="1" x14ac:dyDescent="0.25">
      <c r="A715" s="98" t="s">
        <v>50</v>
      </c>
      <c r="B715" s="111">
        <v>1.637</v>
      </c>
      <c r="C715" s="111">
        <v>1.64</v>
      </c>
      <c r="D715" s="111">
        <v>1.6359999999999999</v>
      </c>
      <c r="E715" s="112">
        <v>1.6279999999999999</v>
      </c>
      <c r="F715" s="112">
        <v>1.6040000000000001</v>
      </c>
      <c r="G715" s="112">
        <v>1.581</v>
      </c>
      <c r="H715" s="112">
        <v>1.5529999999999999</v>
      </c>
      <c r="I715" s="112">
        <v>1.542</v>
      </c>
      <c r="J715" s="112">
        <v>1.54</v>
      </c>
      <c r="K715" s="111">
        <v>1.5580000000000001</v>
      </c>
      <c r="L715" s="112">
        <v>1.6060000000000001</v>
      </c>
      <c r="M715" s="111">
        <v>1.631</v>
      </c>
    </row>
    <row r="716" spans="1:13" ht="17.100000000000001" customHeight="1" x14ac:dyDescent="0.25">
      <c r="A716" s="98" t="s">
        <v>2</v>
      </c>
      <c r="B716" s="111">
        <v>0.81699999999999995</v>
      </c>
      <c r="C716" s="111">
        <v>0.80600000000000005</v>
      </c>
      <c r="D716" s="111">
        <v>0.80300000000000005</v>
      </c>
      <c r="E716" s="112">
        <v>0.81100000000000005</v>
      </c>
      <c r="F716" s="112">
        <v>0.80900000000000005</v>
      </c>
      <c r="G716" s="112">
        <v>0.79800000000000004</v>
      </c>
      <c r="H716" s="112">
        <v>0.79</v>
      </c>
      <c r="I716" s="112">
        <v>0.79100000000000004</v>
      </c>
      <c r="J716" s="112">
        <v>0.79500000000000004</v>
      </c>
      <c r="K716" s="111">
        <v>0.79300000000000004</v>
      </c>
      <c r="L716" s="112">
        <v>0.79500000000000004</v>
      </c>
      <c r="M716" s="111">
        <v>0.80400000000000005</v>
      </c>
    </row>
    <row r="717" spans="1:13" ht="17.100000000000001" customHeight="1" x14ac:dyDescent="0.25">
      <c r="A717" s="98" t="s">
        <v>877</v>
      </c>
      <c r="B717" s="111">
        <v>1.2669999999999999</v>
      </c>
      <c r="C717" s="111">
        <v>1.2549999999999999</v>
      </c>
      <c r="D717" s="111">
        <v>1.244</v>
      </c>
      <c r="E717" s="112">
        <v>1.248</v>
      </c>
      <c r="F717" s="112">
        <v>1.2649999999999999</v>
      </c>
      <c r="G717" s="112">
        <v>1.282</v>
      </c>
      <c r="H717" s="112">
        <v>1.294</v>
      </c>
      <c r="I717" s="112">
        <v>1.2869999999999999</v>
      </c>
      <c r="J717" s="112">
        <v>1.256</v>
      </c>
      <c r="K717" s="111">
        <v>1.242</v>
      </c>
      <c r="L717" s="112">
        <v>1.22</v>
      </c>
      <c r="M717" s="111">
        <v>1.2190000000000001</v>
      </c>
    </row>
    <row r="718" spans="1:13" ht="17.100000000000001" customHeight="1" x14ac:dyDescent="0.25">
      <c r="A718" s="103" t="s">
        <v>52</v>
      </c>
      <c r="B718" s="113">
        <v>1.851</v>
      </c>
      <c r="C718" s="113">
        <v>1.7030000000000001</v>
      </c>
      <c r="D718" s="113">
        <v>1.734</v>
      </c>
      <c r="E718" s="114">
        <v>1.696</v>
      </c>
      <c r="F718" s="114">
        <v>1.776</v>
      </c>
      <c r="G718" s="114">
        <v>1.7490000000000001</v>
      </c>
      <c r="H718" s="114">
        <v>1.7749999999999999</v>
      </c>
      <c r="I718" s="114">
        <v>1.7430000000000001</v>
      </c>
      <c r="J718" s="114">
        <v>1.7909999999999999</v>
      </c>
      <c r="K718" s="113">
        <v>1.75</v>
      </c>
      <c r="L718" s="114">
        <v>1.7330000000000001</v>
      </c>
      <c r="M718" s="113">
        <v>1.708</v>
      </c>
    </row>
    <row r="719" spans="1:13" ht="17.100000000000001" customHeight="1" x14ac:dyDescent="0.25">
      <c r="A719" s="99" t="s">
        <v>13</v>
      </c>
      <c r="B719" s="115">
        <v>0.85199999999999998</v>
      </c>
      <c r="C719" s="115">
        <v>0.83799999999999997</v>
      </c>
      <c r="D719" s="115">
        <v>0.82099999999999995</v>
      </c>
      <c r="E719" s="116">
        <v>0.80900000000000005</v>
      </c>
      <c r="F719" s="116">
        <v>0.78900000000000003</v>
      </c>
      <c r="G719" s="116">
        <v>0.79</v>
      </c>
      <c r="H719" s="116">
        <v>0.79400000000000004</v>
      </c>
      <c r="I719" s="116">
        <v>0.81100000000000005</v>
      </c>
      <c r="J719" s="116">
        <v>0.81</v>
      </c>
      <c r="K719" s="115">
        <v>0.81599999999999995</v>
      </c>
      <c r="L719" s="116">
        <v>0.81499999999999995</v>
      </c>
      <c r="M719" s="115">
        <v>0.81299999999999994</v>
      </c>
    </row>
    <row r="720" spans="1:13" ht="17.100000000000001" customHeight="1" x14ac:dyDescent="0.25">
      <c r="E720" s="32"/>
    </row>
    <row r="721" spans="1:13" ht="24" customHeight="1" x14ac:dyDescent="0.25">
      <c r="A721" s="98"/>
      <c r="B721" s="466" t="s">
        <v>601</v>
      </c>
      <c r="C721" s="466"/>
      <c r="D721" s="466"/>
      <c r="E721" s="466"/>
      <c r="F721" s="466"/>
      <c r="G721" s="466"/>
      <c r="H721" s="466"/>
      <c r="I721" s="466"/>
      <c r="J721" s="466"/>
      <c r="K721" s="466"/>
      <c r="L721" s="466"/>
      <c r="M721" s="466"/>
    </row>
    <row r="722" spans="1:13" ht="18" customHeight="1" x14ac:dyDescent="0.25">
      <c r="A722" s="98"/>
      <c r="B722" s="119">
        <v>40179</v>
      </c>
      <c r="C722" s="119">
        <v>40219</v>
      </c>
      <c r="D722" s="119">
        <v>40238</v>
      </c>
      <c r="E722" s="119">
        <v>40278</v>
      </c>
      <c r="F722" s="119">
        <v>40308</v>
      </c>
      <c r="G722" s="119">
        <v>40339</v>
      </c>
      <c r="H722" s="119">
        <v>40369</v>
      </c>
      <c r="I722" s="119">
        <v>40400</v>
      </c>
      <c r="J722" s="119">
        <v>40431</v>
      </c>
      <c r="K722" s="119">
        <v>40452</v>
      </c>
      <c r="L722" s="119">
        <v>40483</v>
      </c>
      <c r="M722" s="119">
        <v>40513</v>
      </c>
    </row>
    <row r="723" spans="1:13" ht="17.100000000000001" customHeight="1" x14ac:dyDescent="0.25">
      <c r="A723" s="98" t="s">
        <v>33</v>
      </c>
      <c r="B723" s="104">
        <v>9201</v>
      </c>
      <c r="C723" s="104">
        <v>10476</v>
      </c>
      <c r="D723" s="105">
        <v>9105</v>
      </c>
      <c r="E723" s="104">
        <v>9970</v>
      </c>
      <c r="F723" s="104">
        <v>14041</v>
      </c>
      <c r="G723" s="105">
        <v>10256</v>
      </c>
      <c r="H723" s="104">
        <v>9012</v>
      </c>
      <c r="I723" s="104">
        <v>9652</v>
      </c>
      <c r="J723" s="104">
        <v>10054</v>
      </c>
      <c r="K723" s="104">
        <v>9444</v>
      </c>
      <c r="L723" s="104">
        <v>11769</v>
      </c>
      <c r="M723" s="104">
        <v>8777</v>
      </c>
    </row>
    <row r="724" spans="1:13" ht="17.100000000000001" customHeight="1" x14ac:dyDescent="0.25">
      <c r="A724" s="98" t="s">
        <v>34</v>
      </c>
      <c r="B724" s="104">
        <v>1317</v>
      </c>
      <c r="C724" s="104">
        <v>1354</v>
      </c>
      <c r="D724" s="105">
        <v>1288</v>
      </c>
      <c r="E724" s="104">
        <v>1409</v>
      </c>
      <c r="F724" s="104">
        <v>1974</v>
      </c>
      <c r="G724" s="105">
        <v>1273</v>
      </c>
      <c r="H724" s="104">
        <v>1206</v>
      </c>
      <c r="I724" s="104">
        <v>1380</v>
      </c>
      <c r="J724" s="104">
        <v>1392</v>
      </c>
      <c r="K724" s="104">
        <v>1344</v>
      </c>
      <c r="L724" s="104">
        <v>1717</v>
      </c>
      <c r="M724" s="104">
        <v>1203</v>
      </c>
    </row>
    <row r="725" spans="1:13" ht="17.100000000000001" customHeight="1" x14ac:dyDescent="0.35">
      <c r="A725" s="98" t="s">
        <v>19</v>
      </c>
      <c r="B725" s="106">
        <v>179</v>
      </c>
      <c r="C725" s="106">
        <v>218</v>
      </c>
      <c r="D725" s="107">
        <v>177</v>
      </c>
      <c r="E725" s="106">
        <v>172</v>
      </c>
      <c r="F725" s="106">
        <v>246</v>
      </c>
      <c r="G725" s="107">
        <v>181</v>
      </c>
      <c r="H725" s="106">
        <v>153</v>
      </c>
      <c r="I725" s="106">
        <v>196</v>
      </c>
      <c r="J725" s="106">
        <v>195</v>
      </c>
      <c r="K725" s="106">
        <v>209</v>
      </c>
      <c r="L725" s="106">
        <v>263</v>
      </c>
      <c r="M725" s="106">
        <v>196</v>
      </c>
    </row>
    <row r="726" spans="1:13" ht="17.100000000000001" customHeight="1" x14ac:dyDescent="0.25">
      <c r="A726" s="99" t="s">
        <v>35</v>
      </c>
      <c r="B726" s="108">
        <v>10697</v>
      </c>
      <c r="C726" s="108">
        <v>12048</v>
      </c>
      <c r="D726" s="109">
        <v>10570</v>
      </c>
      <c r="E726" s="108">
        <v>11550</v>
      </c>
      <c r="F726" s="109">
        <v>16261</v>
      </c>
      <c r="G726" s="109">
        <v>11710</v>
      </c>
      <c r="H726" s="109">
        <v>10370</v>
      </c>
      <c r="I726" s="109">
        <v>11227</v>
      </c>
      <c r="J726" s="109">
        <v>11641</v>
      </c>
      <c r="K726" s="117">
        <f>SUM(K723:K725)</f>
        <v>10997</v>
      </c>
      <c r="L726" s="109">
        <v>13749</v>
      </c>
      <c r="M726" s="109">
        <v>10176</v>
      </c>
    </row>
    <row r="727" spans="1:13" ht="17.100000000000001" customHeight="1" x14ac:dyDescent="0.35">
      <c r="A727" s="98" t="s">
        <v>10</v>
      </c>
      <c r="B727" s="106">
        <v>516</v>
      </c>
      <c r="C727" s="106">
        <v>467</v>
      </c>
      <c r="D727" s="107">
        <v>446</v>
      </c>
      <c r="E727" s="106">
        <v>388</v>
      </c>
      <c r="F727" s="106">
        <v>507</v>
      </c>
      <c r="G727" s="107">
        <v>452</v>
      </c>
      <c r="H727" s="106">
        <v>459</v>
      </c>
      <c r="I727" s="106">
        <v>495</v>
      </c>
      <c r="J727" s="106">
        <v>450</v>
      </c>
      <c r="K727" s="106">
        <v>447</v>
      </c>
      <c r="L727" s="106">
        <v>403</v>
      </c>
      <c r="M727" s="106">
        <v>351</v>
      </c>
    </row>
    <row r="728" spans="1:13" ht="17.100000000000001" customHeight="1" x14ac:dyDescent="0.25">
      <c r="A728" s="99" t="s">
        <v>32</v>
      </c>
      <c r="B728" s="108">
        <v>11213</v>
      </c>
      <c r="C728" s="108">
        <v>12515</v>
      </c>
      <c r="D728" s="109">
        <v>11015</v>
      </c>
      <c r="E728" s="108">
        <v>11939</v>
      </c>
      <c r="F728" s="109">
        <v>16768</v>
      </c>
      <c r="G728" s="109">
        <v>12162</v>
      </c>
      <c r="H728" s="109">
        <v>10829</v>
      </c>
      <c r="I728" s="109">
        <v>11722</v>
      </c>
      <c r="J728" s="109">
        <v>12092</v>
      </c>
      <c r="K728" s="117">
        <v>11445</v>
      </c>
      <c r="L728" s="109">
        <v>14152</v>
      </c>
      <c r="M728" s="109">
        <v>10528</v>
      </c>
    </row>
    <row r="729" spans="1:13" ht="17.100000000000001" customHeight="1" x14ac:dyDescent="0.25">
      <c r="A729" s="7"/>
      <c r="B729" s="101"/>
      <c r="C729" s="101"/>
      <c r="D729" s="101"/>
      <c r="E729" s="101"/>
      <c r="F729" s="101"/>
      <c r="G729" s="101"/>
      <c r="H729" s="101"/>
      <c r="I729" s="102"/>
      <c r="J729" s="101"/>
      <c r="K729" s="101"/>
      <c r="L729" s="101"/>
      <c r="M729" s="101"/>
    </row>
    <row r="730" spans="1:13" ht="24" customHeight="1" x14ac:dyDescent="0.25">
      <c r="B730" s="466" t="s">
        <v>602</v>
      </c>
      <c r="C730" s="466"/>
      <c r="D730" s="466"/>
      <c r="E730" s="466"/>
      <c r="F730" s="466"/>
      <c r="G730" s="466"/>
      <c r="H730" s="466"/>
      <c r="I730" s="466"/>
      <c r="J730" s="466"/>
      <c r="K730" s="466"/>
      <c r="L730" s="466"/>
      <c r="M730" s="466"/>
    </row>
    <row r="731" spans="1:13" ht="18" customHeight="1" x14ac:dyDescent="0.25">
      <c r="B731" s="119">
        <v>40188</v>
      </c>
      <c r="C731" s="119">
        <v>40219</v>
      </c>
      <c r="D731" s="119">
        <v>40247</v>
      </c>
      <c r="E731" s="119">
        <v>40278</v>
      </c>
      <c r="F731" s="119">
        <v>40308</v>
      </c>
      <c r="G731" s="119">
        <v>40339</v>
      </c>
      <c r="H731" s="119">
        <v>40369</v>
      </c>
      <c r="I731" s="119">
        <v>40400</v>
      </c>
      <c r="J731" s="119">
        <v>40431</v>
      </c>
      <c r="K731" s="119">
        <v>40452</v>
      </c>
      <c r="L731" s="119">
        <v>40483</v>
      </c>
      <c r="M731" s="119">
        <v>40513</v>
      </c>
    </row>
    <row r="732" spans="1:13" ht="17.100000000000001" customHeight="1" x14ac:dyDescent="0.25">
      <c r="A732" s="98" t="s">
        <v>31</v>
      </c>
      <c r="B732" s="111">
        <v>0.78400000000000003</v>
      </c>
      <c r="C732" s="111">
        <v>0.77</v>
      </c>
      <c r="D732" s="111">
        <v>0.754</v>
      </c>
      <c r="E732" s="112">
        <v>0.746</v>
      </c>
      <c r="F732" s="112">
        <v>0.73</v>
      </c>
      <c r="G732" s="112">
        <v>0.73199999999999998</v>
      </c>
      <c r="H732" s="112">
        <v>0.73699999999999999</v>
      </c>
      <c r="I732" s="112">
        <v>0.747</v>
      </c>
      <c r="J732" s="112">
        <v>0.747</v>
      </c>
      <c r="K732" s="111">
        <v>0.749</v>
      </c>
      <c r="L732" s="112">
        <v>0.751</v>
      </c>
      <c r="M732" s="111">
        <v>0.748</v>
      </c>
    </row>
    <row r="733" spans="1:13" ht="17.100000000000001" customHeight="1" x14ac:dyDescent="0.25">
      <c r="A733" s="98" t="s">
        <v>10</v>
      </c>
      <c r="B733" s="113">
        <v>2.3660000000000001</v>
      </c>
      <c r="C733" s="113">
        <v>2.3730000000000002</v>
      </c>
      <c r="D733" s="113">
        <v>2.3919999999999999</v>
      </c>
      <c r="E733" s="114">
        <v>2.4649999999999999</v>
      </c>
      <c r="F733" s="114">
        <v>2.4780000000000002</v>
      </c>
      <c r="G733" s="114">
        <v>2.4889999999999999</v>
      </c>
      <c r="H733" s="114">
        <v>2.3319999999999999</v>
      </c>
      <c r="I733" s="114">
        <v>2.3170000000000002</v>
      </c>
      <c r="J733" s="114">
        <v>2.2919999999999998</v>
      </c>
      <c r="K733" s="113">
        <v>2.4390000000000001</v>
      </c>
      <c r="L733" s="114">
        <v>2.5790000000000002</v>
      </c>
      <c r="M733" s="113">
        <v>2.7040000000000002</v>
      </c>
    </row>
    <row r="734" spans="1:13" ht="17.100000000000001" customHeight="1" x14ac:dyDescent="0.25">
      <c r="A734" s="99" t="s">
        <v>32</v>
      </c>
      <c r="B734" s="115">
        <v>0.85199999999999998</v>
      </c>
      <c r="C734" s="115">
        <v>0.83799999999999997</v>
      </c>
      <c r="D734" s="115">
        <v>0.82099999999999995</v>
      </c>
      <c r="E734" s="116">
        <v>0.80900000000000005</v>
      </c>
      <c r="F734" s="116">
        <v>0.78900000000000003</v>
      </c>
      <c r="G734" s="116">
        <v>0.79</v>
      </c>
      <c r="H734" s="116">
        <v>0.79400000000000004</v>
      </c>
      <c r="I734" s="116">
        <v>0.81100000000000005</v>
      </c>
      <c r="J734" s="116">
        <v>0.81</v>
      </c>
      <c r="K734" s="115">
        <v>0.81599999999999995</v>
      </c>
      <c r="L734" s="116">
        <v>0.81499999999999995</v>
      </c>
      <c r="M734" s="115">
        <v>0.81299999999999994</v>
      </c>
    </row>
    <row r="735" spans="1:13" ht="17.100000000000001" customHeight="1" x14ac:dyDescent="0.25">
      <c r="A735" s="99"/>
      <c r="B735" s="115"/>
      <c r="C735" s="115"/>
      <c r="D735" s="115"/>
      <c r="E735" s="116"/>
      <c r="F735" s="116"/>
      <c r="G735" s="116"/>
      <c r="H735" s="116"/>
      <c r="I735" s="116"/>
      <c r="J735" s="116"/>
      <c r="K735" s="115"/>
      <c r="L735" s="116"/>
      <c r="M735" s="115"/>
    </row>
    <row r="736" spans="1:13" ht="15" customHeight="1" x14ac:dyDescent="0.25"/>
    <row r="737" spans="1:13" ht="15" customHeight="1" x14ac:dyDescent="0.25">
      <c r="A737" s="461" t="s">
        <v>1159</v>
      </c>
      <c r="B737" s="461"/>
      <c r="C737" s="461"/>
      <c r="D737" s="461"/>
      <c r="E737" s="461"/>
      <c r="F737" s="461"/>
      <c r="G737" s="461"/>
      <c r="H737" s="461"/>
      <c r="I737" s="461"/>
      <c r="J737" s="461"/>
      <c r="K737" s="461"/>
      <c r="L737" s="461"/>
      <c r="M737" s="461"/>
    </row>
    <row r="738" spans="1:13" ht="42.75" customHeight="1" x14ac:dyDescent="0.35">
      <c r="A738" s="306">
        <v>2009</v>
      </c>
      <c r="B738" s="469"/>
      <c r="C738" s="469"/>
      <c r="D738" s="469"/>
      <c r="E738" s="469"/>
      <c r="F738" s="469"/>
      <c r="G738" s="469"/>
      <c r="H738" s="469"/>
      <c r="I738" s="469"/>
      <c r="J738" s="469"/>
      <c r="K738" s="469"/>
      <c r="L738" s="469"/>
      <c r="M738" s="469"/>
    </row>
    <row r="739" spans="1:13" ht="24" customHeight="1" x14ac:dyDescent="0.25">
      <c r="A739" s="307" t="s">
        <v>70</v>
      </c>
      <c r="B739" s="308">
        <v>20</v>
      </c>
      <c r="C739" s="308">
        <v>19</v>
      </c>
      <c r="D739" s="308">
        <v>22</v>
      </c>
      <c r="E739" s="308">
        <v>21</v>
      </c>
      <c r="F739" s="308">
        <v>20</v>
      </c>
      <c r="G739" s="308">
        <v>22</v>
      </c>
      <c r="H739" s="308">
        <v>22</v>
      </c>
      <c r="I739" s="308">
        <v>21</v>
      </c>
      <c r="J739" s="308">
        <v>21</v>
      </c>
      <c r="K739" s="308">
        <v>22</v>
      </c>
      <c r="L739" s="308">
        <v>20</v>
      </c>
      <c r="M739" s="308">
        <v>22</v>
      </c>
    </row>
    <row r="740" spans="1:13" ht="24" customHeight="1" x14ac:dyDescent="0.25">
      <c r="A740" s="98"/>
      <c r="B740" s="466" t="s">
        <v>598</v>
      </c>
      <c r="C740" s="466"/>
      <c r="D740" s="466"/>
      <c r="E740" s="466"/>
      <c r="F740" s="466"/>
      <c r="G740" s="466"/>
      <c r="H740" s="466"/>
      <c r="I740" s="466"/>
      <c r="J740" s="466"/>
      <c r="K740" s="466"/>
      <c r="L740" s="466"/>
      <c r="M740" s="466"/>
    </row>
    <row r="741" spans="1:13" ht="18" customHeight="1" x14ac:dyDescent="0.25">
      <c r="A741" s="98"/>
      <c r="B741" s="119">
        <v>39814</v>
      </c>
      <c r="C741" s="119">
        <v>39845</v>
      </c>
      <c r="D741" s="119">
        <v>39873</v>
      </c>
      <c r="E741" s="119">
        <v>39904</v>
      </c>
      <c r="F741" s="119">
        <v>39934</v>
      </c>
      <c r="G741" s="119">
        <v>39965</v>
      </c>
      <c r="H741" s="119">
        <v>39995</v>
      </c>
      <c r="I741" s="119">
        <v>40026</v>
      </c>
      <c r="J741" s="119">
        <v>40057</v>
      </c>
      <c r="K741" s="119">
        <v>40087</v>
      </c>
      <c r="L741" s="119">
        <v>40126</v>
      </c>
      <c r="M741" s="119">
        <v>40148</v>
      </c>
    </row>
    <row r="742" spans="1:13" ht="17.100000000000001" customHeight="1" x14ac:dyDescent="0.25">
      <c r="A742" s="98" t="s">
        <v>0</v>
      </c>
      <c r="B742" s="104">
        <v>3577</v>
      </c>
      <c r="C742" s="104">
        <v>4143</v>
      </c>
      <c r="D742" s="105">
        <v>3825</v>
      </c>
      <c r="E742" s="104">
        <v>3321</v>
      </c>
      <c r="F742" s="104">
        <v>4723</v>
      </c>
      <c r="G742" s="104">
        <v>5107</v>
      </c>
      <c r="H742" s="104">
        <v>4168</v>
      </c>
      <c r="I742" s="104">
        <v>4738</v>
      </c>
      <c r="J742" s="104">
        <v>4373</v>
      </c>
      <c r="K742" s="104">
        <v>4472</v>
      </c>
      <c r="L742" s="104">
        <v>4786</v>
      </c>
      <c r="M742" s="104">
        <v>3886</v>
      </c>
    </row>
    <row r="743" spans="1:13" ht="17.100000000000001" customHeight="1" x14ac:dyDescent="0.25">
      <c r="A743" s="98" t="s">
        <v>1</v>
      </c>
      <c r="B743" s="104">
        <v>2985</v>
      </c>
      <c r="C743" s="104">
        <v>3436</v>
      </c>
      <c r="D743" s="105">
        <v>4126</v>
      </c>
      <c r="E743" s="104">
        <v>3045</v>
      </c>
      <c r="F743" s="104">
        <v>2996</v>
      </c>
      <c r="G743" s="104">
        <v>2926</v>
      </c>
      <c r="H743" s="104">
        <v>2532</v>
      </c>
      <c r="I743" s="104">
        <v>2452</v>
      </c>
      <c r="J743" s="104">
        <v>2990</v>
      </c>
      <c r="K743" s="104">
        <v>2824</v>
      </c>
      <c r="L743" s="104">
        <v>2479</v>
      </c>
      <c r="M743" s="104">
        <v>2237</v>
      </c>
    </row>
    <row r="744" spans="1:13" ht="17.100000000000001" customHeight="1" x14ac:dyDescent="0.25">
      <c r="A744" s="98" t="s">
        <v>50</v>
      </c>
      <c r="B744" s="104">
        <v>1510</v>
      </c>
      <c r="C744" s="104">
        <v>1621</v>
      </c>
      <c r="D744" s="105">
        <v>1452</v>
      </c>
      <c r="E744" s="104">
        <v>1318</v>
      </c>
      <c r="F744" s="104">
        <v>1407</v>
      </c>
      <c r="G744" s="104">
        <v>1460</v>
      </c>
      <c r="H744" s="104">
        <v>1421</v>
      </c>
      <c r="I744" s="104">
        <v>1470</v>
      </c>
      <c r="J744" s="104">
        <v>1564</v>
      </c>
      <c r="K744" s="104">
        <v>1726</v>
      </c>
      <c r="L744" s="104">
        <v>1514</v>
      </c>
      <c r="M744" s="104">
        <v>1448</v>
      </c>
    </row>
    <row r="745" spans="1:13" ht="17.100000000000001" customHeight="1" x14ac:dyDescent="0.25">
      <c r="A745" s="98" t="s">
        <v>2</v>
      </c>
      <c r="B745" s="104">
        <v>460</v>
      </c>
      <c r="C745" s="104">
        <v>512</v>
      </c>
      <c r="D745" s="105">
        <v>546</v>
      </c>
      <c r="E745" s="104">
        <v>451</v>
      </c>
      <c r="F745" s="104">
        <v>544</v>
      </c>
      <c r="G745" s="104">
        <v>702</v>
      </c>
      <c r="H745" s="104">
        <v>612</v>
      </c>
      <c r="I745" s="104">
        <v>616</v>
      </c>
      <c r="J745" s="104">
        <v>756</v>
      </c>
      <c r="K745" s="104">
        <v>747</v>
      </c>
      <c r="L745" s="104">
        <v>782</v>
      </c>
      <c r="M745" s="104">
        <v>735</v>
      </c>
    </row>
    <row r="746" spans="1:13" ht="17.100000000000001" customHeight="1" x14ac:dyDescent="0.25">
      <c r="A746" s="98" t="s">
        <v>877</v>
      </c>
      <c r="B746" s="104">
        <v>655</v>
      </c>
      <c r="C746" s="104">
        <v>789</v>
      </c>
      <c r="D746" s="105">
        <v>624</v>
      </c>
      <c r="E746" s="104">
        <v>801</v>
      </c>
      <c r="F746" s="104">
        <v>731</v>
      </c>
      <c r="G746" s="104">
        <v>912</v>
      </c>
      <c r="H746" s="104">
        <v>748</v>
      </c>
      <c r="I746" s="104">
        <v>735</v>
      </c>
      <c r="J746" s="104">
        <v>639</v>
      </c>
      <c r="K746" s="104">
        <v>785</v>
      </c>
      <c r="L746" s="104">
        <v>862</v>
      </c>
      <c r="M746" s="104">
        <v>614</v>
      </c>
    </row>
    <row r="747" spans="1:13" ht="17.100000000000001" customHeight="1" x14ac:dyDescent="0.35">
      <c r="A747" s="103" t="s">
        <v>52</v>
      </c>
      <c r="B747" s="106">
        <v>215</v>
      </c>
      <c r="C747" s="106">
        <v>216</v>
      </c>
      <c r="D747" s="107">
        <v>215</v>
      </c>
      <c r="E747" s="106">
        <v>164</v>
      </c>
      <c r="F747" s="106">
        <v>206</v>
      </c>
      <c r="G747" s="106">
        <v>201</v>
      </c>
      <c r="H747" s="106">
        <v>195</v>
      </c>
      <c r="I747" s="106">
        <v>184</v>
      </c>
      <c r="J747" s="106">
        <v>226</v>
      </c>
      <c r="K747" s="106">
        <v>239</v>
      </c>
      <c r="L747" s="106">
        <v>372</v>
      </c>
      <c r="M747" s="106">
        <v>273</v>
      </c>
    </row>
    <row r="748" spans="1:13" ht="17.100000000000001" customHeight="1" x14ac:dyDescent="0.25">
      <c r="A748" s="99" t="s">
        <v>13</v>
      </c>
      <c r="B748" s="108">
        <v>9403</v>
      </c>
      <c r="C748" s="108">
        <v>10717</v>
      </c>
      <c r="D748" s="109">
        <v>10788</v>
      </c>
      <c r="E748" s="108">
        <v>9099</v>
      </c>
      <c r="F748" s="108">
        <v>10606</v>
      </c>
      <c r="G748" s="108">
        <v>11307</v>
      </c>
      <c r="H748" s="108">
        <v>9676</v>
      </c>
      <c r="I748" s="108">
        <v>10194</v>
      </c>
      <c r="J748" s="108">
        <v>10548</v>
      </c>
      <c r="K748" s="108">
        <v>10793</v>
      </c>
      <c r="L748" s="108">
        <v>10794</v>
      </c>
      <c r="M748" s="108">
        <v>9191</v>
      </c>
    </row>
    <row r="749" spans="1:13" ht="17.100000000000001" customHeight="1" x14ac:dyDescent="0.25">
      <c r="A749" s="7"/>
    </row>
    <row r="750" spans="1:13" ht="24" customHeight="1" x14ac:dyDescent="0.25">
      <c r="A750" s="98"/>
      <c r="B750" s="466" t="s">
        <v>599</v>
      </c>
      <c r="C750" s="466"/>
      <c r="D750" s="466"/>
      <c r="E750" s="466"/>
      <c r="F750" s="466"/>
      <c r="G750" s="466"/>
      <c r="H750" s="466"/>
      <c r="I750" s="466"/>
      <c r="J750" s="466"/>
      <c r="K750" s="466"/>
      <c r="L750" s="466"/>
      <c r="M750" s="466"/>
    </row>
    <row r="751" spans="1:13" ht="28.5" customHeight="1" x14ac:dyDescent="0.25">
      <c r="A751" s="98"/>
      <c r="B751" s="393" t="s">
        <v>1755</v>
      </c>
      <c r="C751" s="393" t="s">
        <v>1756</v>
      </c>
      <c r="D751" s="393" t="s">
        <v>1757</v>
      </c>
      <c r="E751" s="393" t="s">
        <v>1758</v>
      </c>
      <c r="F751" s="393" t="s">
        <v>1759</v>
      </c>
      <c r="G751" s="393" t="s">
        <v>1760</v>
      </c>
      <c r="H751" s="393" t="s">
        <v>1761</v>
      </c>
      <c r="I751" s="393" t="s">
        <v>1762</v>
      </c>
      <c r="J751" s="393" t="s">
        <v>1763</v>
      </c>
      <c r="K751" s="393" t="s">
        <v>1764</v>
      </c>
      <c r="L751" s="393" t="s">
        <v>1765</v>
      </c>
      <c r="M751" s="393" t="s">
        <v>1766</v>
      </c>
    </row>
    <row r="752" spans="1:13" ht="17.100000000000001" customHeight="1" x14ac:dyDescent="0.25">
      <c r="A752" s="98" t="s">
        <v>0</v>
      </c>
      <c r="B752" s="104">
        <v>3325</v>
      </c>
      <c r="C752" s="104">
        <v>3452</v>
      </c>
      <c r="D752" s="105">
        <v>3843</v>
      </c>
      <c r="E752" s="104">
        <v>3752</v>
      </c>
      <c r="F752" s="104">
        <v>3942</v>
      </c>
      <c r="G752" s="104">
        <v>4389</v>
      </c>
      <c r="H752" s="104">
        <v>4664</v>
      </c>
      <c r="I752" s="104">
        <v>4670</v>
      </c>
      <c r="J752" s="104">
        <v>4422</v>
      </c>
      <c r="K752" s="104">
        <v>4527</v>
      </c>
      <c r="L752" s="104">
        <v>4538</v>
      </c>
      <c r="M752" s="104">
        <v>4368</v>
      </c>
    </row>
    <row r="753" spans="1:13" ht="17.100000000000001" customHeight="1" x14ac:dyDescent="0.25">
      <c r="A753" s="98" t="s">
        <v>1</v>
      </c>
      <c r="B753" s="104">
        <v>3309</v>
      </c>
      <c r="C753" s="104">
        <v>3161</v>
      </c>
      <c r="D753" s="105">
        <v>3537</v>
      </c>
      <c r="E753" s="104">
        <v>3548</v>
      </c>
      <c r="F753" s="104">
        <v>3407</v>
      </c>
      <c r="G753" s="104">
        <v>2988</v>
      </c>
      <c r="H753" s="104">
        <v>2812</v>
      </c>
      <c r="I753" s="104">
        <v>2639</v>
      </c>
      <c r="J753" s="104">
        <v>2656</v>
      </c>
      <c r="K753" s="104">
        <v>2756</v>
      </c>
      <c r="L753" s="104">
        <v>2770</v>
      </c>
      <c r="M753" s="104">
        <v>2514</v>
      </c>
    </row>
    <row r="754" spans="1:13" ht="17.100000000000001" customHeight="1" x14ac:dyDescent="0.25">
      <c r="A754" s="98" t="s">
        <v>50</v>
      </c>
      <c r="B754" s="104">
        <v>1316</v>
      </c>
      <c r="C754" s="104">
        <v>1431</v>
      </c>
      <c r="D754" s="105">
        <v>1524</v>
      </c>
      <c r="E754" s="104">
        <v>1458</v>
      </c>
      <c r="F754" s="104">
        <v>1393</v>
      </c>
      <c r="G754" s="104">
        <v>1396</v>
      </c>
      <c r="H754" s="104">
        <v>1430</v>
      </c>
      <c r="I754" s="104">
        <v>1450</v>
      </c>
      <c r="J754" s="104">
        <v>1484</v>
      </c>
      <c r="K754" s="104">
        <v>1588</v>
      </c>
      <c r="L754" s="104">
        <v>1605</v>
      </c>
      <c r="M754" s="104">
        <v>1564</v>
      </c>
    </row>
    <row r="755" spans="1:13" ht="17.100000000000001" customHeight="1" x14ac:dyDescent="0.25">
      <c r="A755" s="98" t="s">
        <v>2</v>
      </c>
      <c r="B755" s="104">
        <v>444</v>
      </c>
      <c r="C755" s="104">
        <v>457</v>
      </c>
      <c r="D755" s="105">
        <v>507</v>
      </c>
      <c r="E755" s="104">
        <v>503</v>
      </c>
      <c r="F755" s="104">
        <v>513</v>
      </c>
      <c r="G755" s="104">
        <v>568</v>
      </c>
      <c r="H755" s="104">
        <v>622</v>
      </c>
      <c r="I755" s="104">
        <v>644</v>
      </c>
      <c r="J755" s="104">
        <v>660</v>
      </c>
      <c r="K755" s="104">
        <v>707</v>
      </c>
      <c r="L755" s="104">
        <v>761</v>
      </c>
      <c r="M755" s="104">
        <v>754</v>
      </c>
    </row>
    <row r="756" spans="1:13" ht="17.100000000000001" customHeight="1" x14ac:dyDescent="0.25">
      <c r="A756" s="98" t="s">
        <v>877</v>
      </c>
      <c r="B756" s="104">
        <v>648</v>
      </c>
      <c r="C756" s="104">
        <v>669</v>
      </c>
      <c r="D756" s="105">
        <v>685</v>
      </c>
      <c r="E756" s="104">
        <v>734</v>
      </c>
      <c r="F756" s="104">
        <v>717</v>
      </c>
      <c r="G756" s="104">
        <v>818</v>
      </c>
      <c r="H756" s="104">
        <v>799</v>
      </c>
      <c r="I756" s="104">
        <v>799</v>
      </c>
      <c r="J756" s="104">
        <v>708</v>
      </c>
      <c r="K756" s="104">
        <v>721</v>
      </c>
      <c r="L756" s="104">
        <v>761</v>
      </c>
      <c r="M756" s="104">
        <v>750</v>
      </c>
    </row>
    <row r="757" spans="1:13" ht="17.100000000000001" customHeight="1" x14ac:dyDescent="0.35">
      <c r="A757" s="103" t="s">
        <v>52</v>
      </c>
      <c r="B757" s="106">
        <v>186</v>
      </c>
      <c r="C757" s="106">
        <v>184</v>
      </c>
      <c r="D757" s="107">
        <v>215</v>
      </c>
      <c r="E757" s="106">
        <v>198</v>
      </c>
      <c r="F757" s="106">
        <v>195</v>
      </c>
      <c r="G757" s="106">
        <v>190</v>
      </c>
      <c r="H757" s="106">
        <v>201</v>
      </c>
      <c r="I757" s="106">
        <v>193</v>
      </c>
      <c r="J757" s="106">
        <v>201</v>
      </c>
      <c r="K757" s="106">
        <v>216</v>
      </c>
      <c r="L757" s="106">
        <v>276</v>
      </c>
      <c r="M757" s="106">
        <v>292</v>
      </c>
    </row>
    <row r="758" spans="1:13" ht="17.100000000000001" customHeight="1" x14ac:dyDescent="0.25">
      <c r="A758" s="99" t="s">
        <v>13</v>
      </c>
      <c r="B758" s="108">
        <v>9229</v>
      </c>
      <c r="C758" s="108">
        <v>9354</v>
      </c>
      <c r="D758" s="109">
        <v>10311</v>
      </c>
      <c r="E758" s="108">
        <v>10194</v>
      </c>
      <c r="F758" s="108">
        <v>10167</v>
      </c>
      <c r="G758" s="108">
        <v>10349</v>
      </c>
      <c r="H758" s="108">
        <v>10527</v>
      </c>
      <c r="I758" s="108">
        <v>10395</v>
      </c>
      <c r="J758" s="108">
        <v>10132</v>
      </c>
      <c r="K758" s="108">
        <v>10515</v>
      </c>
      <c r="L758" s="108">
        <v>10711</v>
      </c>
      <c r="M758" s="108">
        <v>10243</v>
      </c>
    </row>
    <row r="759" spans="1:13" ht="17.100000000000001" customHeight="1" x14ac:dyDescent="0.25"/>
    <row r="760" spans="1:13" ht="24" customHeight="1" x14ac:dyDescent="0.25">
      <c r="A760" s="98"/>
      <c r="B760" s="466" t="s">
        <v>600</v>
      </c>
      <c r="C760" s="466"/>
      <c r="D760" s="466"/>
      <c r="E760" s="466"/>
      <c r="F760" s="466"/>
      <c r="G760" s="466"/>
      <c r="H760" s="466"/>
      <c r="I760" s="466"/>
      <c r="J760" s="466"/>
      <c r="K760" s="466"/>
      <c r="L760" s="466"/>
      <c r="M760" s="466"/>
    </row>
    <row r="761" spans="1:13" ht="28.5" customHeight="1" x14ac:dyDescent="0.25">
      <c r="A761" s="98"/>
      <c r="B761" s="393" t="s">
        <v>1767</v>
      </c>
      <c r="C761" s="393" t="s">
        <v>1768</v>
      </c>
      <c r="D761" s="393" t="s">
        <v>1769</v>
      </c>
      <c r="E761" s="393" t="s">
        <v>1770</v>
      </c>
      <c r="F761" s="393" t="s">
        <v>1771</v>
      </c>
      <c r="G761" s="393" t="s">
        <v>1772</v>
      </c>
      <c r="H761" s="393" t="s">
        <v>1773</v>
      </c>
      <c r="I761" s="393" t="s">
        <v>1774</v>
      </c>
      <c r="J761" s="393" t="s">
        <v>1775</v>
      </c>
      <c r="K761" s="393" t="s">
        <v>1776</v>
      </c>
      <c r="L761" s="393" t="s">
        <v>1777</v>
      </c>
      <c r="M761" s="393" t="s">
        <v>1778</v>
      </c>
    </row>
    <row r="762" spans="1:13" ht="17.100000000000001" customHeight="1" x14ac:dyDescent="0.25">
      <c r="A762" s="98" t="s">
        <v>0</v>
      </c>
      <c r="B762" s="111">
        <v>0.56699999999999995</v>
      </c>
      <c r="C762" s="111">
        <v>0.55300000000000005</v>
      </c>
      <c r="D762" s="111">
        <v>0.53200000000000003</v>
      </c>
      <c r="E762" s="112">
        <v>0.52700000000000002</v>
      </c>
      <c r="F762" s="112">
        <v>0.52200000000000002</v>
      </c>
      <c r="G762" s="112">
        <v>0.52500000000000002</v>
      </c>
      <c r="H762" s="112">
        <v>0.51800000000000002</v>
      </c>
      <c r="I762" s="112">
        <v>0.51100000000000001</v>
      </c>
      <c r="J762" s="112">
        <v>0.505</v>
      </c>
      <c r="K762" s="111">
        <v>0.502</v>
      </c>
      <c r="L762" s="112">
        <v>0.50600000000000001</v>
      </c>
      <c r="M762" s="111">
        <v>0.50900000000000001</v>
      </c>
    </row>
    <row r="763" spans="1:13" ht="17.100000000000001" customHeight="1" x14ac:dyDescent="0.25">
      <c r="A763" s="98" t="s">
        <v>1</v>
      </c>
      <c r="B763" s="111">
        <v>0.73</v>
      </c>
      <c r="C763" s="111">
        <v>0.72699999999999998</v>
      </c>
      <c r="D763" s="111">
        <v>0.71599999999999997</v>
      </c>
      <c r="E763" s="112">
        <v>0.70799999999999996</v>
      </c>
      <c r="F763" s="112">
        <v>0.70099999999999996</v>
      </c>
      <c r="G763" s="112">
        <v>0.71199999999999997</v>
      </c>
      <c r="H763" s="112">
        <v>0.72</v>
      </c>
      <c r="I763" s="112">
        <v>0.72699999999999998</v>
      </c>
      <c r="J763" s="112">
        <v>0.72199999999999998</v>
      </c>
      <c r="K763" s="111">
        <v>0.71499999999999997</v>
      </c>
      <c r="L763" s="112">
        <v>0.72199999999999998</v>
      </c>
      <c r="M763" s="111">
        <v>0.73299999999999998</v>
      </c>
    </row>
    <row r="764" spans="1:13" ht="17.100000000000001" customHeight="1" x14ac:dyDescent="0.25">
      <c r="A764" s="98" t="s">
        <v>50</v>
      </c>
      <c r="B764" s="111">
        <v>1.754</v>
      </c>
      <c r="C764" s="111">
        <v>1.677</v>
      </c>
      <c r="D764" s="111">
        <v>1.6080000000000001</v>
      </c>
      <c r="E764" s="112">
        <v>1.5780000000000001</v>
      </c>
      <c r="F764" s="112">
        <v>1.6160000000000001</v>
      </c>
      <c r="G764" s="112">
        <v>1.653</v>
      </c>
      <c r="H764" s="112">
        <v>1.673</v>
      </c>
      <c r="I764" s="112">
        <v>1.677</v>
      </c>
      <c r="J764" s="112">
        <v>1.694</v>
      </c>
      <c r="K764" s="111">
        <v>1.645</v>
      </c>
      <c r="L764" s="112">
        <v>1.6279999999999999</v>
      </c>
      <c r="M764" s="111">
        <v>1.6060000000000001</v>
      </c>
    </row>
    <row r="765" spans="1:13" ht="17.100000000000001" customHeight="1" x14ac:dyDescent="0.25">
      <c r="A765" s="98" t="s">
        <v>2</v>
      </c>
      <c r="B765" s="111">
        <v>0.92800000000000005</v>
      </c>
      <c r="C765" s="111">
        <v>0.94699999999999995</v>
      </c>
      <c r="D765" s="111">
        <v>0.91800000000000004</v>
      </c>
      <c r="E765" s="112">
        <v>0.92</v>
      </c>
      <c r="F765" s="112">
        <v>0.90500000000000003</v>
      </c>
      <c r="G765" s="112">
        <v>0.90100000000000002</v>
      </c>
      <c r="H765" s="112">
        <v>0.874</v>
      </c>
      <c r="I765" s="112">
        <v>0.876</v>
      </c>
      <c r="J765" s="112">
        <v>0.85299999999999998</v>
      </c>
      <c r="K765" s="111">
        <v>0.82399999999999995</v>
      </c>
      <c r="L765" s="112">
        <v>0.80200000000000005</v>
      </c>
      <c r="M765" s="111">
        <v>0.81599999999999995</v>
      </c>
    </row>
    <row r="766" spans="1:13" ht="17.100000000000001" customHeight="1" x14ac:dyDescent="0.25">
      <c r="A766" s="98" t="s">
        <v>877</v>
      </c>
      <c r="B766" s="111">
        <v>1.1499999999999999</v>
      </c>
      <c r="C766" s="111">
        <v>1.115</v>
      </c>
      <c r="D766" s="111">
        <v>1.1080000000000001</v>
      </c>
      <c r="E766" s="112">
        <v>1.1259999999999999</v>
      </c>
      <c r="F766" s="112">
        <v>1.107</v>
      </c>
      <c r="G766" s="112">
        <v>1.1299999999999999</v>
      </c>
      <c r="H766" s="112">
        <v>1.129</v>
      </c>
      <c r="I766" s="112">
        <v>1.175</v>
      </c>
      <c r="J766" s="112">
        <v>1.1990000000000001</v>
      </c>
      <c r="K766" s="111">
        <v>1.244</v>
      </c>
      <c r="L766" s="112">
        <v>1.2589999999999999</v>
      </c>
      <c r="M766" s="111">
        <v>1.278</v>
      </c>
    </row>
    <row r="767" spans="1:13" ht="17.100000000000001" customHeight="1" x14ac:dyDescent="0.25">
      <c r="A767" s="103" t="s">
        <v>52</v>
      </c>
      <c r="B767" s="113">
        <v>1.8720000000000001</v>
      </c>
      <c r="C767" s="113">
        <v>1.879</v>
      </c>
      <c r="D767" s="113">
        <v>1.8580000000000001</v>
      </c>
      <c r="E767" s="114">
        <v>1.86</v>
      </c>
      <c r="F767" s="114">
        <v>1.831</v>
      </c>
      <c r="G767" s="114">
        <v>1.8080000000000001</v>
      </c>
      <c r="H767" s="114">
        <v>1.8029999999999999</v>
      </c>
      <c r="I767" s="114">
        <v>1.823</v>
      </c>
      <c r="J767" s="114">
        <v>1.849</v>
      </c>
      <c r="K767" s="113">
        <v>1.8680000000000001</v>
      </c>
      <c r="L767" s="114">
        <v>1.8979999999999999</v>
      </c>
      <c r="M767" s="113">
        <v>1.8720000000000001</v>
      </c>
    </row>
    <row r="768" spans="1:13" ht="17.100000000000001" customHeight="1" x14ac:dyDescent="0.25">
      <c r="A768" s="99" t="s">
        <v>13</v>
      </c>
      <c r="B768" s="115">
        <v>0.879</v>
      </c>
      <c r="C768" s="115">
        <v>0.86899999999999999</v>
      </c>
      <c r="D768" s="115">
        <v>0.83899999999999997</v>
      </c>
      <c r="E768" s="116">
        <v>0.82899999999999996</v>
      </c>
      <c r="F768" s="116">
        <v>0.81799999999999995</v>
      </c>
      <c r="G768" s="116">
        <v>0.82299999999999995</v>
      </c>
      <c r="H768" s="116">
        <v>0.82099999999999995</v>
      </c>
      <c r="I768" s="116">
        <v>0.82599999999999996</v>
      </c>
      <c r="J768" s="116">
        <v>0.83399999999999996</v>
      </c>
      <c r="K768" s="115">
        <v>0.83099999999999996</v>
      </c>
      <c r="L768" s="116">
        <v>0.84</v>
      </c>
      <c r="M768" s="115">
        <v>0.84899999999999998</v>
      </c>
    </row>
    <row r="769" spans="1:13" ht="17.100000000000001" customHeight="1" x14ac:dyDescent="0.25">
      <c r="E769" s="32"/>
    </row>
    <row r="770" spans="1:13" ht="24" customHeight="1" x14ac:dyDescent="0.25">
      <c r="A770" s="98"/>
      <c r="B770" s="466" t="s">
        <v>601</v>
      </c>
      <c r="C770" s="466"/>
      <c r="D770" s="466"/>
      <c r="E770" s="466"/>
      <c r="F770" s="466"/>
      <c r="G770" s="466"/>
      <c r="H770" s="466"/>
      <c r="I770" s="466"/>
      <c r="J770" s="466"/>
      <c r="K770" s="466"/>
      <c r="L770" s="466"/>
      <c r="M770" s="466"/>
    </row>
    <row r="771" spans="1:13" ht="18" customHeight="1" x14ac:dyDescent="0.25">
      <c r="A771" s="98"/>
      <c r="B771" s="119">
        <v>39814</v>
      </c>
      <c r="C771" s="119">
        <v>39845</v>
      </c>
      <c r="D771" s="119">
        <v>39873</v>
      </c>
      <c r="E771" s="119">
        <v>39904</v>
      </c>
      <c r="F771" s="119">
        <v>39934</v>
      </c>
      <c r="G771" s="119">
        <v>39965</v>
      </c>
      <c r="H771" s="119">
        <v>39995</v>
      </c>
      <c r="I771" s="119">
        <v>40026</v>
      </c>
      <c r="J771" s="119">
        <v>40057</v>
      </c>
      <c r="K771" s="119">
        <v>40087</v>
      </c>
      <c r="L771" s="119">
        <v>40126</v>
      </c>
      <c r="M771" s="119">
        <v>40148</v>
      </c>
    </row>
    <row r="772" spans="1:13" ht="17.100000000000001" customHeight="1" x14ac:dyDescent="0.25">
      <c r="A772" s="98" t="s">
        <v>33</v>
      </c>
      <c r="B772" s="104">
        <v>7353</v>
      </c>
      <c r="C772" s="104">
        <v>8519</v>
      </c>
      <c r="D772" s="105">
        <v>8759</v>
      </c>
      <c r="E772" s="104">
        <v>7343</v>
      </c>
      <c r="F772" s="104">
        <v>8443</v>
      </c>
      <c r="G772" s="105">
        <v>8987</v>
      </c>
      <c r="H772" s="104">
        <v>7908</v>
      </c>
      <c r="I772" s="104">
        <v>8267</v>
      </c>
      <c r="J772" s="104">
        <v>8645</v>
      </c>
      <c r="K772" s="104">
        <v>8873</v>
      </c>
      <c r="L772" s="104">
        <v>8822</v>
      </c>
      <c r="M772" s="104">
        <v>7540</v>
      </c>
    </row>
    <row r="773" spans="1:13" ht="17.100000000000001" customHeight="1" x14ac:dyDescent="0.25">
      <c r="A773" s="98" t="s">
        <v>34</v>
      </c>
      <c r="B773" s="104">
        <v>1330</v>
      </c>
      <c r="C773" s="104">
        <v>1393</v>
      </c>
      <c r="D773" s="105">
        <v>1298</v>
      </c>
      <c r="E773" s="104">
        <v>1134</v>
      </c>
      <c r="F773" s="104">
        <v>1535</v>
      </c>
      <c r="G773" s="105">
        <v>1621</v>
      </c>
      <c r="H773" s="104">
        <v>1185</v>
      </c>
      <c r="I773" s="104">
        <v>1339</v>
      </c>
      <c r="J773" s="104">
        <v>1273</v>
      </c>
      <c r="K773" s="104">
        <v>1186</v>
      </c>
      <c r="L773" s="104">
        <v>1372</v>
      </c>
      <c r="M773" s="104">
        <v>1087</v>
      </c>
    </row>
    <row r="774" spans="1:13" ht="17.100000000000001" customHeight="1" x14ac:dyDescent="0.35">
      <c r="A774" s="98" t="s">
        <v>19</v>
      </c>
      <c r="B774" s="106">
        <v>165</v>
      </c>
      <c r="C774" s="106">
        <v>171</v>
      </c>
      <c r="D774" s="107">
        <v>159</v>
      </c>
      <c r="E774" s="106">
        <v>138</v>
      </c>
      <c r="F774" s="106">
        <v>159</v>
      </c>
      <c r="G774" s="107">
        <v>220</v>
      </c>
      <c r="H774" s="106">
        <v>150</v>
      </c>
      <c r="I774" s="106">
        <v>149</v>
      </c>
      <c r="J774" s="106">
        <v>142</v>
      </c>
      <c r="K774" s="106">
        <v>175</v>
      </c>
      <c r="L774" s="106">
        <v>174</v>
      </c>
      <c r="M774" s="106">
        <v>160</v>
      </c>
    </row>
    <row r="775" spans="1:13" ht="17.100000000000001" customHeight="1" x14ac:dyDescent="0.25">
      <c r="A775" s="99" t="s">
        <v>35</v>
      </c>
      <c r="B775" s="108">
        <v>8848</v>
      </c>
      <c r="C775" s="108">
        <v>10083</v>
      </c>
      <c r="D775" s="109">
        <v>10216</v>
      </c>
      <c r="E775" s="108">
        <v>8615</v>
      </c>
      <c r="F775" s="109">
        <v>10137</v>
      </c>
      <c r="G775" s="109">
        <v>10828</v>
      </c>
      <c r="H775" s="109">
        <v>9243</v>
      </c>
      <c r="I775" s="109">
        <v>9755</v>
      </c>
      <c r="J775" s="109">
        <v>10059</v>
      </c>
      <c r="K775" s="117">
        <v>10234</v>
      </c>
      <c r="L775" s="109">
        <v>10368</v>
      </c>
      <c r="M775" s="109">
        <v>8788</v>
      </c>
    </row>
    <row r="776" spans="1:13" ht="17.100000000000001" customHeight="1" x14ac:dyDescent="0.35">
      <c r="A776" s="98" t="s">
        <v>10</v>
      </c>
      <c r="B776" s="106">
        <v>555</v>
      </c>
      <c r="C776" s="106">
        <v>634</v>
      </c>
      <c r="D776" s="107">
        <v>572</v>
      </c>
      <c r="E776" s="106">
        <v>484</v>
      </c>
      <c r="F776" s="106">
        <v>470</v>
      </c>
      <c r="G776" s="107">
        <v>479</v>
      </c>
      <c r="H776" s="106">
        <v>433</v>
      </c>
      <c r="I776" s="106">
        <v>440</v>
      </c>
      <c r="J776" s="106">
        <v>489</v>
      </c>
      <c r="K776" s="106">
        <v>559</v>
      </c>
      <c r="L776" s="106">
        <v>427</v>
      </c>
      <c r="M776" s="106">
        <v>403</v>
      </c>
    </row>
    <row r="777" spans="1:13" ht="17.100000000000001" customHeight="1" x14ac:dyDescent="0.25">
      <c r="A777" s="99" t="s">
        <v>32</v>
      </c>
      <c r="B777" s="108">
        <v>9403</v>
      </c>
      <c r="C777" s="108">
        <v>10717</v>
      </c>
      <c r="D777" s="109">
        <v>10788</v>
      </c>
      <c r="E777" s="108">
        <v>9099</v>
      </c>
      <c r="F777" s="109">
        <v>10606</v>
      </c>
      <c r="G777" s="109">
        <v>11307</v>
      </c>
      <c r="H777" s="109">
        <v>9676</v>
      </c>
      <c r="I777" s="109">
        <v>10194</v>
      </c>
      <c r="J777" s="109">
        <v>10548</v>
      </c>
      <c r="K777" s="117">
        <v>10793</v>
      </c>
      <c r="L777" s="109">
        <v>10794</v>
      </c>
      <c r="M777" s="109">
        <v>9191</v>
      </c>
    </row>
    <row r="778" spans="1:13" ht="17.100000000000001" customHeight="1" x14ac:dyDescent="0.25">
      <c r="A778" s="7"/>
      <c r="B778" s="101"/>
      <c r="C778" s="101"/>
      <c r="D778" s="101"/>
      <c r="E778" s="101"/>
      <c r="F778" s="101"/>
      <c r="G778" s="101"/>
      <c r="H778" s="101"/>
      <c r="I778" s="102"/>
      <c r="J778" s="101"/>
      <c r="K778" s="101"/>
      <c r="L778" s="101"/>
      <c r="M778" s="101"/>
    </row>
    <row r="779" spans="1:13" ht="24" customHeight="1" x14ac:dyDescent="0.25">
      <c r="B779" s="466" t="s">
        <v>602</v>
      </c>
      <c r="C779" s="466"/>
      <c r="D779" s="466"/>
      <c r="E779" s="466"/>
      <c r="F779" s="466"/>
      <c r="G779" s="466"/>
      <c r="H779" s="466"/>
      <c r="I779" s="466"/>
      <c r="J779" s="466"/>
      <c r="K779" s="466"/>
      <c r="L779" s="466"/>
      <c r="M779" s="466"/>
    </row>
    <row r="780" spans="1:13" ht="18" customHeight="1" x14ac:dyDescent="0.25">
      <c r="B780" s="119">
        <v>39814</v>
      </c>
      <c r="C780" s="119">
        <v>39845</v>
      </c>
      <c r="D780" s="119">
        <v>39873</v>
      </c>
      <c r="E780" s="119">
        <v>39904</v>
      </c>
      <c r="F780" s="119">
        <v>39934</v>
      </c>
      <c r="G780" s="119">
        <v>39965</v>
      </c>
      <c r="H780" s="119">
        <v>39995</v>
      </c>
      <c r="I780" s="119">
        <v>40026</v>
      </c>
      <c r="J780" s="119">
        <v>40057</v>
      </c>
      <c r="K780" s="119">
        <v>40087</v>
      </c>
      <c r="L780" s="119">
        <v>40126</v>
      </c>
      <c r="M780" s="119">
        <v>40148</v>
      </c>
    </row>
    <row r="781" spans="1:13" ht="17.100000000000001" customHeight="1" x14ac:dyDescent="0.25">
      <c r="A781" s="98" t="s">
        <v>31</v>
      </c>
      <c r="B781" s="111">
        <v>0.81200000000000006</v>
      </c>
      <c r="C781" s="111">
        <v>0.80400000000000005</v>
      </c>
      <c r="D781" s="111">
        <v>0.77700000000000002</v>
      </c>
      <c r="E781" s="112">
        <v>0.76900000000000002</v>
      </c>
      <c r="F781" s="112">
        <v>0.75700000000000001</v>
      </c>
      <c r="G781" s="112">
        <v>0.76500000000000001</v>
      </c>
      <c r="H781" s="112">
        <v>0.75900000000000001</v>
      </c>
      <c r="I781" s="112">
        <v>0.76400000000000001</v>
      </c>
      <c r="J781" s="112">
        <v>0.76500000000000001</v>
      </c>
      <c r="K781" s="111">
        <v>0.76300000000000001</v>
      </c>
      <c r="L781" s="112">
        <v>0.77200000000000002</v>
      </c>
      <c r="M781" s="111">
        <v>0.78300000000000003</v>
      </c>
    </row>
    <row r="782" spans="1:13" ht="17.100000000000001" customHeight="1" x14ac:dyDescent="0.25">
      <c r="A782" s="98" t="s">
        <v>10</v>
      </c>
      <c r="B782" s="113">
        <v>2.1779999999999999</v>
      </c>
      <c r="C782" s="113">
        <v>1.9590000000000001</v>
      </c>
      <c r="D782" s="113">
        <v>1.8740000000000001</v>
      </c>
      <c r="E782" s="114">
        <v>1.85</v>
      </c>
      <c r="F782" s="114">
        <v>1.972</v>
      </c>
      <c r="G782" s="114">
        <v>2.0310000000000001</v>
      </c>
      <c r="H782" s="114">
        <v>2.1629999999999998</v>
      </c>
      <c r="I782" s="114">
        <v>2.1949999999999998</v>
      </c>
      <c r="J782" s="114">
        <v>2.3039999999999998</v>
      </c>
      <c r="K782" s="113">
        <v>2.2109999999999999</v>
      </c>
      <c r="L782" s="114">
        <v>2.2440000000000002</v>
      </c>
      <c r="M782" s="113">
        <v>2.2360000000000002</v>
      </c>
    </row>
    <row r="783" spans="1:13" ht="17.100000000000001" customHeight="1" x14ac:dyDescent="0.25">
      <c r="A783" s="99" t="s">
        <v>32</v>
      </c>
      <c r="B783" s="115">
        <v>0.879</v>
      </c>
      <c r="C783" s="115">
        <v>0.86899999999999999</v>
      </c>
      <c r="D783" s="115">
        <v>0.83899999999999997</v>
      </c>
      <c r="E783" s="116">
        <v>0.82899999999999996</v>
      </c>
      <c r="F783" s="116">
        <v>0.81799999999999995</v>
      </c>
      <c r="G783" s="116">
        <v>0.82299999999999995</v>
      </c>
      <c r="H783" s="116">
        <v>0.82099999999999995</v>
      </c>
      <c r="I783" s="116">
        <v>0.82599999999999996</v>
      </c>
      <c r="J783" s="116">
        <v>0.83399999999999996</v>
      </c>
      <c r="K783" s="115">
        <v>0.83099999999999996</v>
      </c>
      <c r="L783" s="116">
        <v>0.84</v>
      </c>
      <c r="M783" s="115">
        <v>0.84899999999999998</v>
      </c>
    </row>
    <row r="784" spans="1:13" ht="17.100000000000001" customHeight="1" x14ac:dyDescent="0.25"/>
    <row r="785" spans="1:13" ht="17.100000000000001" customHeight="1" x14ac:dyDescent="0.25">
      <c r="A785" s="470" t="s">
        <v>603</v>
      </c>
      <c r="B785" s="470"/>
      <c r="C785" s="470"/>
      <c r="D785" s="470"/>
      <c r="E785" s="470"/>
      <c r="F785" s="470"/>
      <c r="G785" s="470"/>
      <c r="H785" s="470"/>
      <c r="I785" s="470"/>
      <c r="J785" s="470"/>
      <c r="K785" s="470"/>
      <c r="L785" s="470"/>
      <c r="M785" s="470"/>
    </row>
    <row r="786" spans="1:13" ht="15" customHeight="1" x14ac:dyDescent="0.25"/>
    <row r="787" spans="1:13" ht="15" customHeight="1" x14ac:dyDescent="0.25">
      <c r="A787" s="461" t="s">
        <v>1159</v>
      </c>
      <c r="B787" s="461"/>
      <c r="C787" s="461"/>
      <c r="D787" s="461"/>
      <c r="E787" s="461"/>
      <c r="F787" s="461"/>
      <c r="G787" s="461"/>
      <c r="H787" s="461"/>
      <c r="I787" s="461"/>
      <c r="J787" s="461"/>
      <c r="K787" s="461"/>
      <c r="L787" s="461"/>
      <c r="M787" s="461"/>
    </row>
    <row r="788" spans="1:13" ht="42.75" customHeight="1" x14ac:dyDescent="0.35">
      <c r="A788" s="306">
        <v>2008</v>
      </c>
      <c r="B788" s="469"/>
      <c r="C788" s="469"/>
      <c r="D788" s="469"/>
      <c r="E788" s="469"/>
      <c r="F788" s="469"/>
      <c r="G788" s="469"/>
      <c r="H788" s="469"/>
      <c r="I788" s="469"/>
      <c r="J788" s="469"/>
      <c r="K788" s="469"/>
      <c r="L788" s="469"/>
      <c r="M788" s="469"/>
    </row>
    <row r="789" spans="1:13" ht="24" customHeight="1" x14ac:dyDescent="0.25">
      <c r="A789" s="307" t="s">
        <v>70</v>
      </c>
      <c r="B789" s="308">
        <v>21</v>
      </c>
      <c r="C789" s="308">
        <v>20</v>
      </c>
      <c r="D789" s="308">
        <v>20</v>
      </c>
      <c r="E789" s="308">
        <v>22</v>
      </c>
      <c r="F789" s="308">
        <v>21</v>
      </c>
      <c r="G789" s="308">
        <v>21</v>
      </c>
      <c r="H789" s="308">
        <v>22</v>
      </c>
      <c r="I789" s="308">
        <v>21</v>
      </c>
      <c r="J789" s="308">
        <v>21</v>
      </c>
      <c r="K789" s="308">
        <v>23</v>
      </c>
      <c r="L789" s="308">
        <v>19</v>
      </c>
      <c r="M789" s="308">
        <v>22</v>
      </c>
    </row>
    <row r="790" spans="1:13" ht="24" customHeight="1" x14ac:dyDescent="0.25">
      <c r="B790" s="467" t="s">
        <v>598</v>
      </c>
      <c r="C790" s="467"/>
      <c r="D790" s="467"/>
      <c r="E790" s="467"/>
      <c r="F790" s="467"/>
      <c r="G790" s="467"/>
      <c r="H790" s="467"/>
      <c r="I790" s="467"/>
      <c r="J790" s="467"/>
      <c r="K790" s="467"/>
      <c r="L790" s="467"/>
      <c r="M790" s="467"/>
    </row>
    <row r="791" spans="1:13" ht="18" customHeight="1" x14ac:dyDescent="0.25">
      <c r="B791" s="119">
        <v>39448</v>
      </c>
      <c r="C791" s="119">
        <v>39479</v>
      </c>
      <c r="D791" s="119">
        <v>39508</v>
      </c>
      <c r="E791" s="119">
        <v>39539</v>
      </c>
      <c r="F791" s="119">
        <v>39569</v>
      </c>
      <c r="G791" s="119">
        <v>39600</v>
      </c>
      <c r="H791" s="119">
        <v>39630</v>
      </c>
      <c r="I791" s="119">
        <v>39661</v>
      </c>
      <c r="J791" s="119">
        <v>39692</v>
      </c>
      <c r="K791" s="119">
        <v>39722</v>
      </c>
      <c r="L791" s="119">
        <v>39753</v>
      </c>
      <c r="M791" s="119">
        <v>39783</v>
      </c>
    </row>
    <row r="792" spans="1:13" ht="17.100000000000001" customHeight="1" x14ac:dyDescent="0.25">
      <c r="A792" s="98" t="s">
        <v>0</v>
      </c>
      <c r="B792" s="104">
        <v>8733</v>
      </c>
      <c r="C792" s="104">
        <v>8485</v>
      </c>
      <c r="D792" s="105">
        <v>7512</v>
      </c>
      <c r="E792" s="104">
        <v>6038</v>
      </c>
      <c r="F792" s="104">
        <v>6627</v>
      </c>
      <c r="G792" s="104">
        <v>6758</v>
      </c>
      <c r="H792" s="104">
        <v>5952</v>
      </c>
      <c r="I792" s="104">
        <v>5056</v>
      </c>
      <c r="J792" s="104">
        <v>7086</v>
      </c>
      <c r="K792" s="104">
        <v>4566</v>
      </c>
      <c r="L792" s="104">
        <v>3737</v>
      </c>
      <c r="M792" s="104">
        <v>2741</v>
      </c>
    </row>
    <row r="793" spans="1:13" ht="17.100000000000001" customHeight="1" x14ac:dyDescent="0.25">
      <c r="A793" s="98" t="s">
        <v>1</v>
      </c>
      <c r="B793" s="104">
        <v>4078</v>
      </c>
      <c r="C793" s="104">
        <v>3115</v>
      </c>
      <c r="D793" s="105">
        <v>4282</v>
      </c>
      <c r="E793" s="104">
        <v>2622</v>
      </c>
      <c r="F793" s="104">
        <v>2649</v>
      </c>
      <c r="G793" s="104">
        <v>3729</v>
      </c>
      <c r="H793" s="104">
        <v>3693</v>
      </c>
      <c r="I793" s="104">
        <v>2733</v>
      </c>
      <c r="J793" s="104">
        <v>5105</v>
      </c>
      <c r="K793" s="104">
        <v>4930</v>
      </c>
      <c r="L793" s="104">
        <v>3913</v>
      </c>
      <c r="M793" s="104">
        <v>3083</v>
      </c>
    </row>
    <row r="794" spans="1:13" ht="17.100000000000001" customHeight="1" x14ac:dyDescent="0.25">
      <c r="A794" s="98" t="s">
        <v>50</v>
      </c>
      <c r="B794" s="104">
        <v>1398</v>
      </c>
      <c r="C794" s="104">
        <v>1535</v>
      </c>
      <c r="D794" s="105">
        <v>1657</v>
      </c>
      <c r="E794" s="104">
        <v>1410</v>
      </c>
      <c r="F794" s="104">
        <v>1563</v>
      </c>
      <c r="G794" s="104">
        <v>1492</v>
      </c>
      <c r="H794" s="104">
        <v>1509</v>
      </c>
      <c r="I794" s="104">
        <v>1396</v>
      </c>
      <c r="J794" s="104">
        <v>1519</v>
      </c>
      <c r="K794" s="104">
        <v>1413</v>
      </c>
      <c r="L794" s="104">
        <v>1249</v>
      </c>
      <c r="M794" s="104">
        <v>1196</v>
      </c>
    </row>
    <row r="795" spans="1:13" ht="17.100000000000001" customHeight="1" x14ac:dyDescent="0.25">
      <c r="A795" s="98" t="s">
        <v>2</v>
      </c>
      <c r="B795" s="104">
        <v>596</v>
      </c>
      <c r="C795" s="104">
        <v>566</v>
      </c>
      <c r="D795" s="105">
        <v>759</v>
      </c>
      <c r="E795" s="104">
        <v>613</v>
      </c>
      <c r="F795" s="104">
        <v>621</v>
      </c>
      <c r="G795" s="104">
        <v>764</v>
      </c>
      <c r="H795" s="104">
        <v>640</v>
      </c>
      <c r="I795" s="104">
        <v>659</v>
      </c>
      <c r="J795" s="104">
        <v>835</v>
      </c>
      <c r="K795" s="104">
        <v>561</v>
      </c>
      <c r="L795" s="104">
        <v>471</v>
      </c>
      <c r="M795" s="104">
        <v>405</v>
      </c>
    </row>
    <row r="796" spans="1:13" ht="17.100000000000001" customHeight="1" x14ac:dyDescent="0.25">
      <c r="A796" s="98" t="s">
        <v>877</v>
      </c>
      <c r="B796" s="104">
        <v>906</v>
      </c>
      <c r="C796" s="104">
        <v>1041</v>
      </c>
      <c r="D796" s="105">
        <v>903</v>
      </c>
      <c r="E796" s="104">
        <v>937</v>
      </c>
      <c r="F796" s="104">
        <v>751</v>
      </c>
      <c r="G796" s="104">
        <v>1110</v>
      </c>
      <c r="H796" s="104">
        <v>878</v>
      </c>
      <c r="I796" s="104">
        <v>852</v>
      </c>
      <c r="J796" s="104">
        <v>736</v>
      </c>
      <c r="K796" s="104">
        <v>772</v>
      </c>
      <c r="L796" s="104">
        <v>724</v>
      </c>
      <c r="M796" s="104">
        <v>577</v>
      </c>
    </row>
    <row r="797" spans="1:13" ht="17.100000000000001" customHeight="1" x14ac:dyDescent="0.35">
      <c r="A797" s="103" t="s">
        <v>52</v>
      </c>
      <c r="B797" s="106">
        <v>253</v>
      </c>
      <c r="C797" s="106">
        <v>226</v>
      </c>
      <c r="D797" s="107">
        <v>276</v>
      </c>
      <c r="E797" s="106">
        <v>212</v>
      </c>
      <c r="F797" s="106">
        <v>227</v>
      </c>
      <c r="G797" s="106">
        <v>216</v>
      </c>
      <c r="H797" s="106">
        <v>271</v>
      </c>
      <c r="I797" s="106">
        <v>240</v>
      </c>
      <c r="J797" s="106">
        <v>283</v>
      </c>
      <c r="K797" s="106">
        <v>206</v>
      </c>
      <c r="L797" s="106">
        <v>221</v>
      </c>
      <c r="M797" s="106">
        <v>130</v>
      </c>
    </row>
    <row r="798" spans="1:13" ht="17.100000000000001" customHeight="1" x14ac:dyDescent="0.25">
      <c r="A798" s="99" t="s">
        <v>13</v>
      </c>
      <c r="B798" s="108">
        <v>15964</v>
      </c>
      <c r="C798" s="108">
        <v>14968</v>
      </c>
      <c r="D798" s="109">
        <v>15389</v>
      </c>
      <c r="E798" s="108">
        <v>11833</v>
      </c>
      <c r="F798" s="108">
        <v>12440</v>
      </c>
      <c r="G798" s="108">
        <v>14069</v>
      </c>
      <c r="H798" s="108">
        <v>12943</v>
      </c>
      <c r="I798" s="108">
        <v>10936</v>
      </c>
      <c r="J798" s="108">
        <v>15564</v>
      </c>
      <c r="K798" s="108">
        <v>12448</v>
      </c>
      <c r="L798" s="108">
        <v>10315</v>
      </c>
      <c r="M798" s="108">
        <v>8132</v>
      </c>
    </row>
    <row r="799" spans="1:13" ht="17.100000000000001" customHeight="1" x14ac:dyDescent="0.25">
      <c r="A799" s="7"/>
    </row>
    <row r="800" spans="1:13" ht="24" customHeight="1" x14ac:dyDescent="0.25">
      <c r="A800" s="98"/>
      <c r="B800" s="467" t="s">
        <v>599</v>
      </c>
      <c r="C800" s="467"/>
      <c r="D800" s="467"/>
      <c r="E800" s="467"/>
      <c r="F800" s="467"/>
      <c r="G800" s="467"/>
      <c r="H800" s="467"/>
      <c r="I800" s="467"/>
      <c r="J800" s="467"/>
      <c r="K800" s="467"/>
      <c r="L800" s="467"/>
      <c r="M800" s="467"/>
    </row>
    <row r="801" spans="1:13" ht="28.5" customHeight="1" x14ac:dyDescent="0.25">
      <c r="A801" s="98"/>
      <c r="B801" s="312"/>
      <c r="C801" s="312"/>
      <c r="D801" s="393" t="s">
        <v>1779</v>
      </c>
      <c r="E801" s="393" t="s">
        <v>1780</v>
      </c>
      <c r="F801" s="393" t="s">
        <v>1781</v>
      </c>
      <c r="G801" s="393" t="s">
        <v>1782</v>
      </c>
      <c r="H801" s="393" t="s">
        <v>1783</v>
      </c>
      <c r="I801" s="393" t="s">
        <v>1784</v>
      </c>
      <c r="J801" s="393" t="s">
        <v>1785</v>
      </c>
      <c r="K801" s="393" t="s">
        <v>1786</v>
      </c>
      <c r="L801" s="393" t="s">
        <v>1787</v>
      </c>
      <c r="M801" s="393" t="s">
        <v>1788</v>
      </c>
    </row>
    <row r="802" spans="1:13" ht="17.100000000000001" customHeight="1" x14ac:dyDescent="0.25">
      <c r="A802" s="98" t="s">
        <v>0</v>
      </c>
      <c r="B802" s="471"/>
      <c r="C802" s="471"/>
      <c r="D802" s="105">
        <v>8251</v>
      </c>
      <c r="E802" s="104">
        <v>7303</v>
      </c>
      <c r="F802" s="104">
        <v>6702</v>
      </c>
      <c r="G802" s="104">
        <v>6467</v>
      </c>
      <c r="H802" s="104">
        <v>6438</v>
      </c>
      <c r="I802" s="104">
        <v>5922</v>
      </c>
      <c r="J802" s="104">
        <v>6030</v>
      </c>
      <c r="K802" s="104">
        <v>5538</v>
      </c>
      <c r="L802" s="104">
        <v>5156</v>
      </c>
      <c r="M802" s="104">
        <v>3692</v>
      </c>
    </row>
    <row r="803" spans="1:13" ht="17.100000000000001" customHeight="1" x14ac:dyDescent="0.25">
      <c r="A803" s="98" t="s">
        <v>1</v>
      </c>
      <c r="B803" s="471"/>
      <c r="C803" s="471"/>
      <c r="D803" s="105">
        <v>3829</v>
      </c>
      <c r="E803" s="104">
        <v>3317</v>
      </c>
      <c r="F803" s="104">
        <v>3158</v>
      </c>
      <c r="G803" s="104">
        <v>2994</v>
      </c>
      <c r="H803" s="104">
        <v>3362</v>
      </c>
      <c r="I803" s="104">
        <v>3390</v>
      </c>
      <c r="J803" s="104">
        <v>3842</v>
      </c>
      <c r="K803" s="104">
        <v>4277</v>
      </c>
      <c r="L803" s="104">
        <v>4682</v>
      </c>
      <c r="M803" s="104">
        <v>3993</v>
      </c>
    </row>
    <row r="804" spans="1:13" ht="17.100000000000001" customHeight="1" x14ac:dyDescent="0.25">
      <c r="A804" s="98" t="s">
        <v>50</v>
      </c>
      <c r="B804" s="471"/>
      <c r="C804" s="471"/>
      <c r="D804" s="105">
        <v>1512</v>
      </c>
      <c r="E804" s="104">
        <v>1521</v>
      </c>
      <c r="F804" s="104">
        <v>1532</v>
      </c>
      <c r="G804" s="104">
        <v>1484</v>
      </c>
      <c r="H804" s="104">
        <v>1520</v>
      </c>
      <c r="I804" s="104">
        <v>1466</v>
      </c>
      <c r="J804" s="104">
        <v>1475</v>
      </c>
      <c r="K804" s="104">
        <v>1442</v>
      </c>
      <c r="L804" s="104">
        <v>1399</v>
      </c>
      <c r="M804" s="104">
        <v>1290</v>
      </c>
    </row>
    <row r="805" spans="1:13" ht="17.100000000000001" customHeight="1" x14ac:dyDescent="0.25">
      <c r="A805" s="98" t="s">
        <v>2</v>
      </c>
      <c r="B805" s="471"/>
      <c r="C805" s="471"/>
      <c r="D805" s="105">
        <v>640</v>
      </c>
      <c r="E805" s="104">
        <v>645</v>
      </c>
      <c r="F805" s="104">
        <v>662</v>
      </c>
      <c r="G805" s="104">
        <v>665</v>
      </c>
      <c r="H805" s="104">
        <v>675</v>
      </c>
      <c r="I805" s="104">
        <v>687</v>
      </c>
      <c r="J805" s="104">
        <v>710</v>
      </c>
      <c r="K805" s="104">
        <v>681</v>
      </c>
      <c r="L805" s="104">
        <v>625</v>
      </c>
      <c r="M805" s="104">
        <v>481</v>
      </c>
    </row>
    <row r="806" spans="1:13" ht="17.100000000000001" customHeight="1" x14ac:dyDescent="0.25">
      <c r="A806" s="98" t="s">
        <v>877</v>
      </c>
      <c r="B806" s="471"/>
      <c r="C806" s="471"/>
      <c r="D806" s="105">
        <v>949</v>
      </c>
      <c r="E806" s="104">
        <v>960</v>
      </c>
      <c r="F806" s="104">
        <v>865</v>
      </c>
      <c r="G806" s="104">
        <v>933</v>
      </c>
      <c r="H806" s="104">
        <v>913</v>
      </c>
      <c r="I806" s="104">
        <v>945</v>
      </c>
      <c r="J806" s="104">
        <v>822</v>
      </c>
      <c r="K806" s="104">
        <v>786</v>
      </c>
      <c r="L806" s="104">
        <v>746</v>
      </c>
      <c r="M806" s="104">
        <v>691</v>
      </c>
    </row>
    <row r="807" spans="1:13" ht="17.100000000000001" customHeight="1" x14ac:dyDescent="0.35">
      <c r="A807" s="103" t="s">
        <v>52</v>
      </c>
      <c r="B807" s="471"/>
      <c r="C807" s="471"/>
      <c r="D807" s="107">
        <v>267</v>
      </c>
      <c r="E807" s="106">
        <v>247</v>
      </c>
      <c r="F807" s="106">
        <v>245</v>
      </c>
      <c r="G807" s="106">
        <v>221</v>
      </c>
      <c r="H807" s="106">
        <v>240</v>
      </c>
      <c r="I807" s="106">
        <v>243</v>
      </c>
      <c r="J807" s="106">
        <v>265</v>
      </c>
      <c r="K807" s="106">
        <v>242</v>
      </c>
      <c r="L807" s="106">
        <v>236</v>
      </c>
      <c r="M807" s="106">
        <v>184</v>
      </c>
    </row>
    <row r="808" spans="1:13" ht="17.100000000000001" customHeight="1" x14ac:dyDescent="0.25">
      <c r="A808" s="99" t="s">
        <v>13</v>
      </c>
      <c r="B808" s="312"/>
      <c r="C808" s="312"/>
      <c r="D808" s="109">
        <v>15449</v>
      </c>
      <c r="E808" s="108">
        <v>13992</v>
      </c>
      <c r="F808" s="108">
        <v>13164</v>
      </c>
      <c r="G808" s="108">
        <v>12766</v>
      </c>
      <c r="H808" s="108">
        <v>13147</v>
      </c>
      <c r="I808" s="108">
        <v>12654</v>
      </c>
      <c r="J808" s="108">
        <v>13145</v>
      </c>
      <c r="K808" s="108">
        <v>12966</v>
      </c>
      <c r="L808" s="108">
        <v>12844</v>
      </c>
      <c r="M808" s="108">
        <v>10331</v>
      </c>
    </row>
    <row r="809" spans="1:13" ht="17.100000000000001" customHeight="1" x14ac:dyDescent="0.25"/>
    <row r="810" spans="1:13" ht="24" customHeight="1" x14ac:dyDescent="0.25">
      <c r="A810" s="98"/>
      <c r="B810" s="467" t="s">
        <v>600</v>
      </c>
      <c r="C810" s="467"/>
      <c r="D810" s="467"/>
      <c r="E810" s="467"/>
      <c r="F810" s="467"/>
      <c r="G810" s="467"/>
      <c r="H810" s="467"/>
      <c r="I810" s="467"/>
      <c r="J810" s="467"/>
      <c r="K810" s="467"/>
      <c r="L810" s="467"/>
      <c r="M810" s="467"/>
    </row>
    <row r="811" spans="1:13" ht="28.5" customHeight="1" x14ac:dyDescent="0.25">
      <c r="A811" s="98"/>
      <c r="B811" s="312"/>
      <c r="C811" s="312"/>
      <c r="D811" s="393" t="s">
        <v>1789</v>
      </c>
      <c r="E811" s="393" t="s">
        <v>1790</v>
      </c>
      <c r="F811" s="393" t="s">
        <v>1791</v>
      </c>
      <c r="G811" s="393" t="s">
        <v>1792</v>
      </c>
      <c r="H811" s="393" t="s">
        <v>1793</v>
      </c>
      <c r="I811" s="393" t="s">
        <v>1794</v>
      </c>
      <c r="J811" s="393" t="s">
        <v>1795</v>
      </c>
      <c r="K811" s="393" t="s">
        <v>1796</v>
      </c>
      <c r="L811" s="393" t="s">
        <v>1797</v>
      </c>
      <c r="M811" s="393" t="s">
        <v>1798</v>
      </c>
    </row>
    <row r="812" spans="1:13" ht="17.100000000000001" customHeight="1" x14ac:dyDescent="0.25">
      <c r="A812" s="98" t="s">
        <v>0</v>
      </c>
      <c r="B812" s="471"/>
      <c r="C812" s="471"/>
      <c r="D812" s="111">
        <v>0.505</v>
      </c>
      <c r="E812" s="112">
        <v>0.52100000000000002</v>
      </c>
      <c r="F812" s="112">
        <v>0.52700000000000002</v>
      </c>
      <c r="G812" s="112">
        <v>0.52200000000000002</v>
      </c>
      <c r="H812" s="112">
        <v>0.51800000000000002</v>
      </c>
      <c r="I812" s="112">
        <v>0.51900000000000002</v>
      </c>
      <c r="J812" s="112">
        <v>0.52100000000000002</v>
      </c>
      <c r="K812" s="111">
        <v>0.53900000000000003</v>
      </c>
      <c r="L812" s="112">
        <v>0.54500000000000004</v>
      </c>
      <c r="M812" s="111">
        <v>0.56899999999999995</v>
      </c>
    </row>
    <row r="813" spans="1:13" ht="17.100000000000001" customHeight="1" x14ac:dyDescent="0.25">
      <c r="A813" s="98" t="s">
        <v>1</v>
      </c>
      <c r="B813" s="471"/>
      <c r="C813" s="471"/>
      <c r="D813" s="111">
        <v>0.72699999999999998</v>
      </c>
      <c r="E813" s="112">
        <v>0.72</v>
      </c>
      <c r="F813" s="112">
        <v>0.70499999999999996</v>
      </c>
      <c r="G813" s="112">
        <v>0.71</v>
      </c>
      <c r="H813" s="112">
        <v>0.70699999999999996</v>
      </c>
      <c r="I813" s="112">
        <v>0.71099999999999997</v>
      </c>
      <c r="J813" s="112">
        <v>0.72</v>
      </c>
      <c r="K813" s="111">
        <v>0.747</v>
      </c>
      <c r="L813" s="112">
        <v>0.746</v>
      </c>
      <c r="M813" s="111">
        <v>0.748</v>
      </c>
    </row>
    <row r="814" spans="1:13" ht="17.100000000000001" customHeight="1" x14ac:dyDescent="0.25">
      <c r="A814" s="98" t="s">
        <v>50</v>
      </c>
      <c r="B814" s="471"/>
      <c r="C814" s="471"/>
      <c r="D814" s="111">
        <v>1.64</v>
      </c>
      <c r="E814" s="112">
        <v>1.6220000000000001</v>
      </c>
      <c r="F814" s="112">
        <v>1.623</v>
      </c>
      <c r="G814" s="112">
        <v>1.637</v>
      </c>
      <c r="H814" s="112">
        <v>1.6180000000000001</v>
      </c>
      <c r="I814" s="112">
        <v>1.6240000000000001</v>
      </c>
      <c r="J814" s="112">
        <v>1.629</v>
      </c>
      <c r="K814" s="111">
        <v>1.659</v>
      </c>
      <c r="L814" s="112">
        <v>1.748</v>
      </c>
      <c r="M814" s="111">
        <v>1.7729999999999999</v>
      </c>
    </row>
    <row r="815" spans="1:13" ht="17.100000000000001" customHeight="1" x14ac:dyDescent="0.25">
      <c r="A815" s="98" t="s">
        <v>2</v>
      </c>
      <c r="B815" s="471"/>
      <c r="C815" s="471"/>
      <c r="D815" s="111">
        <v>0.92700000000000005</v>
      </c>
      <c r="E815" s="112">
        <v>0.92600000000000005</v>
      </c>
      <c r="F815" s="112">
        <v>0.91800000000000004</v>
      </c>
      <c r="G815" s="112">
        <v>0.90700000000000003</v>
      </c>
      <c r="H815" s="112">
        <v>0.90500000000000003</v>
      </c>
      <c r="I815" s="112">
        <v>0.91100000000000003</v>
      </c>
      <c r="J815" s="112">
        <v>0.93600000000000005</v>
      </c>
      <c r="K815" s="111">
        <v>0.93200000000000005</v>
      </c>
      <c r="L815" s="112">
        <v>0.91500000000000004</v>
      </c>
      <c r="M815" s="111">
        <v>0.89400000000000002</v>
      </c>
    </row>
    <row r="816" spans="1:13" ht="17.100000000000001" customHeight="1" x14ac:dyDescent="0.25">
      <c r="A816" s="98" t="s">
        <v>877</v>
      </c>
      <c r="B816" s="471"/>
      <c r="C816" s="471"/>
      <c r="D816" s="111">
        <v>1.119</v>
      </c>
      <c r="E816" s="112">
        <v>1.117</v>
      </c>
      <c r="F816" s="112">
        <v>1.1140000000000001</v>
      </c>
      <c r="G816" s="112">
        <v>1.1339999999999999</v>
      </c>
      <c r="H816" s="112">
        <v>1.1459999999999999</v>
      </c>
      <c r="I816" s="112">
        <v>1.155</v>
      </c>
      <c r="J816" s="112">
        <v>1.1539999999999999</v>
      </c>
      <c r="K816" s="111">
        <v>1.1439999999999999</v>
      </c>
      <c r="L816" s="112">
        <v>1.167</v>
      </c>
      <c r="M816" s="111">
        <v>1.1539999999999999</v>
      </c>
    </row>
    <row r="817" spans="1:13" ht="17.100000000000001" customHeight="1" x14ac:dyDescent="0.25">
      <c r="A817" s="103" t="s">
        <v>52</v>
      </c>
      <c r="B817" s="471"/>
      <c r="C817" s="471"/>
      <c r="D817" s="113">
        <v>1.702</v>
      </c>
      <c r="E817" s="114">
        <v>1.726</v>
      </c>
      <c r="F817" s="114">
        <v>1.7410000000000001</v>
      </c>
      <c r="G817" s="114">
        <v>1.758</v>
      </c>
      <c r="H817" s="114">
        <v>1.7689999999999999</v>
      </c>
      <c r="I817" s="114">
        <v>1.7849999999999999</v>
      </c>
      <c r="J817" s="114">
        <v>1.762</v>
      </c>
      <c r="K817" s="113">
        <v>1.7869999999999999</v>
      </c>
      <c r="L817" s="114">
        <v>1.8120000000000001</v>
      </c>
      <c r="M817" s="113">
        <v>1.879</v>
      </c>
    </row>
    <row r="818" spans="1:13" ht="17.100000000000001" customHeight="1" x14ac:dyDescent="0.25">
      <c r="A818" s="99" t="s">
        <v>13</v>
      </c>
      <c r="B818" s="312"/>
      <c r="C818" s="312"/>
      <c r="D818" s="115">
        <v>0.747</v>
      </c>
      <c r="E818" s="116">
        <v>0.76900000000000002</v>
      </c>
      <c r="F818" s="116">
        <v>0.77800000000000002</v>
      </c>
      <c r="G818" s="116">
        <v>0.78200000000000003</v>
      </c>
      <c r="H818" s="116">
        <v>0.78400000000000003</v>
      </c>
      <c r="I818" s="116">
        <v>0.79100000000000004</v>
      </c>
      <c r="J818" s="116">
        <v>0.79</v>
      </c>
      <c r="K818" s="115">
        <v>0.81299999999999994</v>
      </c>
      <c r="L818" s="116">
        <v>0.82699999999999996</v>
      </c>
      <c r="M818" s="115">
        <v>0.86599999999999999</v>
      </c>
    </row>
    <row r="819" spans="1:13" ht="17.100000000000001" customHeight="1" x14ac:dyDescent="0.25"/>
    <row r="820" spans="1:13" ht="24" customHeight="1" x14ac:dyDescent="0.25">
      <c r="A820" s="98"/>
      <c r="B820" s="467" t="s">
        <v>601</v>
      </c>
      <c r="C820" s="467"/>
      <c r="D820" s="467"/>
      <c r="E820" s="467"/>
      <c r="F820" s="467"/>
      <c r="G820" s="467"/>
      <c r="H820" s="467"/>
      <c r="I820" s="467"/>
      <c r="J820" s="467"/>
      <c r="K820" s="467"/>
      <c r="L820" s="467"/>
      <c r="M820" s="467"/>
    </row>
    <row r="821" spans="1:13" ht="18" customHeight="1" x14ac:dyDescent="0.25">
      <c r="A821" s="98"/>
      <c r="B821" s="119">
        <v>39448</v>
      </c>
      <c r="C821" s="119">
        <v>39479</v>
      </c>
      <c r="D821" s="119">
        <v>39508</v>
      </c>
      <c r="E821" s="119">
        <v>39539</v>
      </c>
      <c r="F821" s="119">
        <v>39569</v>
      </c>
      <c r="G821" s="119">
        <v>39600</v>
      </c>
      <c r="H821" s="119">
        <v>39630</v>
      </c>
      <c r="I821" s="119">
        <v>39661</v>
      </c>
      <c r="J821" s="119">
        <v>39692</v>
      </c>
      <c r="K821" s="119">
        <v>39722</v>
      </c>
      <c r="L821" s="119">
        <v>39753</v>
      </c>
      <c r="M821" s="119">
        <v>39783</v>
      </c>
    </row>
    <row r="822" spans="1:13" ht="17.100000000000001" customHeight="1" x14ac:dyDescent="0.25">
      <c r="A822" s="98" t="s">
        <v>33</v>
      </c>
      <c r="B822" s="104">
        <v>12307</v>
      </c>
      <c r="C822" s="104">
        <v>11766</v>
      </c>
      <c r="D822" s="105">
        <v>12267</v>
      </c>
      <c r="E822" s="104">
        <v>9162</v>
      </c>
      <c r="F822" s="104">
        <v>9784</v>
      </c>
      <c r="G822" s="105">
        <v>11317</v>
      </c>
      <c r="H822" s="104">
        <v>10544</v>
      </c>
      <c r="I822" s="104">
        <v>8835</v>
      </c>
      <c r="J822" s="104">
        <v>12685</v>
      </c>
      <c r="K822" s="104">
        <v>10023</v>
      </c>
      <c r="L822" s="104">
        <v>8282</v>
      </c>
      <c r="M822" s="104">
        <v>6432</v>
      </c>
    </row>
    <row r="823" spans="1:13" ht="17.100000000000001" customHeight="1" x14ac:dyDescent="0.25">
      <c r="A823" s="98" t="s">
        <v>34</v>
      </c>
      <c r="B823" s="104">
        <v>3004</v>
      </c>
      <c r="C823" s="104">
        <v>2491</v>
      </c>
      <c r="D823" s="105">
        <v>2304</v>
      </c>
      <c r="E823" s="104">
        <v>2078</v>
      </c>
      <c r="F823" s="104">
        <v>2003</v>
      </c>
      <c r="G823" s="105">
        <v>2151</v>
      </c>
      <c r="H823" s="104">
        <v>1747</v>
      </c>
      <c r="I823" s="104">
        <v>1524</v>
      </c>
      <c r="J823" s="104">
        <v>2164</v>
      </c>
      <c r="K823" s="104">
        <v>1743</v>
      </c>
      <c r="L823" s="104">
        <v>1455</v>
      </c>
      <c r="M823" s="104">
        <v>1156</v>
      </c>
    </row>
    <row r="824" spans="1:13" ht="17.100000000000001" customHeight="1" x14ac:dyDescent="0.35">
      <c r="A824" s="98" t="s">
        <v>19</v>
      </c>
      <c r="B824" s="106">
        <v>231</v>
      </c>
      <c r="C824" s="106">
        <v>262</v>
      </c>
      <c r="D824" s="107">
        <v>325</v>
      </c>
      <c r="E824" s="106">
        <v>180</v>
      </c>
      <c r="F824" s="106">
        <v>196</v>
      </c>
      <c r="G824" s="107">
        <v>240</v>
      </c>
      <c r="H824" s="106">
        <v>194</v>
      </c>
      <c r="I824" s="106">
        <v>165</v>
      </c>
      <c r="J824" s="106">
        <v>251</v>
      </c>
      <c r="K824" s="106">
        <v>199</v>
      </c>
      <c r="L824" s="106">
        <v>166</v>
      </c>
      <c r="M824" s="106">
        <v>137</v>
      </c>
    </row>
    <row r="825" spans="1:13" ht="17.100000000000001" customHeight="1" x14ac:dyDescent="0.25">
      <c r="A825" s="99" t="s">
        <v>35</v>
      </c>
      <c r="B825" s="108">
        <v>15543</v>
      </c>
      <c r="C825" s="108">
        <v>14519</v>
      </c>
      <c r="D825" s="109">
        <v>14896</v>
      </c>
      <c r="E825" s="108">
        <v>11419</v>
      </c>
      <c r="F825" s="109">
        <v>11983</v>
      </c>
      <c r="G825" s="109">
        <v>13708</v>
      </c>
      <c r="H825" s="109">
        <v>12485</v>
      </c>
      <c r="I825" s="109">
        <v>10525</v>
      </c>
      <c r="J825" s="109">
        <v>15100</v>
      </c>
      <c r="K825" s="117">
        <v>11965</v>
      </c>
      <c r="L825" s="109">
        <v>9903</v>
      </c>
      <c r="M825" s="109">
        <v>7725</v>
      </c>
    </row>
    <row r="826" spans="1:13" ht="17.100000000000001" customHeight="1" x14ac:dyDescent="0.35">
      <c r="A826" s="98" t="s">
        <v>10</v>
      </c>
      <c r="B826" s="106">
        <v>421</v>
      </c>
      <c r="C826" s="106">
        <v>450</v>
      </c>
      <c r="D826" s="107">
        <v>493</v>
      </c>
      <c r="E826" s="106">
        <v>414</v>
      </c>
      <c r="F826" s="106">
        <v>457</v>
      </c>
      <c r="G826" s="107">
        <v>360</v>
      </c>
      <c r="H826" s="106">
        <v>458</v>
      </c>
      <c r="I826" s="106">
        <v>412</v>
      </c>
      <c r="J826" s="106">
        <v>464</v>
      </c>
      <c r="K826" s="106">
        <v>484</v>
      </c>
      <c r="L826" s="106">
        <v>413</v>
      </c>
      <c r="M826" s="106">
        <v>407</v>
      </c>
    </row>
    <row r="827" spans="1:13" ht="17.100000000000001" customHeight="1" x14ac:dyDescent="0.25">
      <c r="A827" s="99" t="s">
        <v>32</v>
      </c>
      <c r="B827" s="108">
        <v>15964</v>
      </c>
      <c r="C827" s="108">
        <v>14968</v>
      </c>
      <c r="D827" s="109">
        <v>15389</v>
      </c>
      <c r="E827" s="108">
        <v>11833</v>
      </c>
      <c r="F827" s="109">
        <v>12440</v>
      </c>
      <c r="G827" s="109">
        <v>14069</v>
      </c>
      <c r="H827" s="109">
        <v>12943</v>
      </c>
      <c r="I827" s="109">
        <v>10936</v>
      </c>
      <c r="J827" s="109">
        <v>15564</v>
      </c>
      <c r="K827" s="117">
        <v>12448</v>
      </c>
      <c r="L827" s="109">
        <v>10315</v>
      </c>
      <c r="M827" s="109">
        <v>8132</v>
      </c>
    </row>
    <row r="828" spans="1:13" ht="17.100000000000001" customHeight="1" x14ac:dyDescent="0.25">
      <c r="A828" s="7"/>
    </row>
    <row r="829" spans="1:13" ht="24" customHeight="1" x14ac:dyDescent="0.25">
      <c r="B829" s="467" t="s">
        <v>602</v>
      </c>
      <c r="C829" s="467"/>
      <c r="D829" s="467"/>
      <c r="E829" s="467"/>
      <c r="F829" s="467"/>
      <c r="G829" s="467"/>
      <c r="H829" s="467"/>
      <c r="I829" s="467"/>
      <c r="J829" s="467"/>
      <c r="K829" s="467"/>
      <c r="L829" s="467"/>
      <c r="M829" s="467"/>
    </row>
    <row r="830" spans="1:13" ht="18" customHeight="1" x14ac:dyDescent="0.25">
      <c r="B830" s="119">
        <v>39448</v>
      </c>
      <c r="C830" s="119">
        <v>39479</v>
      </c>
      <c r="D830" s="119">
        <v>39508</v>
      </c>
      <c r="E830" s="119">
        <v>39539</v>
      </c>
      <c r="F830" s="119">
        <v>39569</v>
      </c>
      <c r="G830" s="119">
        <v>39600</v>
      </c>
      <c r="H830" s="119">
        <v>39630</v>
      </c>
      <c r="I830" s="119">
        <v>39661</v>
      </c>
      <c r="J830" s="119">
        <v>39692</v>
      </c>
      <c r="K830" s="119">
        <v>39722</v>
      </c>
      <c r="L830" s="119">
        <v>39753</v>
      </c>
      <c r="M830" s="119">
        <v>39783</v>
      </c>
    </row>
    <row r="831" spans="1:13" ht="17.100000000000001" customHeight="1" x14ac:dyDescent="0.25">
      <c r="A831" s="98" t="s">
        <v>31</v>
      </c>
      <c r="B831" s="471"/>
      <c r="C831" s="471"/>
      <c r="D831" s="111">
        <v>0.71099999999999997</v>
      </c>
      <c r="E831" s="112">
        <v>0.72799999999999998</v>
      </c>
      <c r="F831" s="112">
        <v>0.73899999999999999</v>
      </c>
      <c r="G831" s="112">
        <v>0.74299999999999999</v>
      </c>
      <c r="H831" s="112">
        <v>0.74099999999999999</v>
      </c>
      <c r="I831" s="112">
        <v>0.747</v>
      </c>
      <c r="J831" s="112">
        <v>0.74299999999999999</v>
      </c>
      <c r="K831" s="111">
        <v>0.76</v>
      </c>
      <c r="L831" s="112">
        <v>0.77100000000000002</v>
      </c>
      <c r="M831" s="111">
        <v>0.80100000000000005</v>
      </c>
    </row>
    <row r="832" spans="1:13" ht="17.100000000000001" customHeight="1" x14ac:dyDescent="0.25">
      <c r="A832" s="98" t="s">
        <v>10</v>
      </c>
      <c r="B832" s="471"/>
      <c r="C832" s="471"/>
      <c r="D832" s="113">
        <v>1.9510000000000001</v>
      </c>
      <c r="E832" s="114">
        <v>1.98</v>
      </c>
      <c r="F832" s="114">
        <v>1.87</v>
      </c>
      <c r="G832" s="114">
        <v>1.9379999999999999</v>
      </c>
      <c r="H832" s="114">
        <v>2.15</v>
      </c>
      <c r="I832" s="114">
        <v>2.129</v>
      </c>
      <c r="J832" s="114">
        <v>2.1389999999999998</v>
      </c>
      <c r="K832" s="113">
        <v>2.2509999999999999</v>
      </c>
      <c r="L832" s="114">
        <v>2.359</v>
      </c>
      <c r="M832" s="113">
        <v>2.3519999999999999</v>
      </c>
    </row>
    <row r="833" spans="1:13" ht="17.100000000000001" customHeight="1" x14ac:dyDescent="0.25">
      <c r="A833" s="99" t="s">
        <v>32</v>
      </c>
      <c r="B833" s="471"/>
      <c r="C833" s="471"/>
      <c r="D833" s="115">
        <v>0.747</v>
      </c>
      <c r="E833" s="116">
        <v>0.76900000000000002</v>
      </c>
      <c r="F833" s="116">
        <v>0.77800000000000002</v>
      </c>
      <c r="G833" s="116">
        <v>0.78200000000000003</v>
      </c>
      <c r="H833" s="116">
        <v>0.78400000000000003</v>
      </c>
      <c r="I833" s="116">
        <v>0.79100000000000004</v>
      </c>
      <c r="J833" s="116">
        <v>0.79</v>
      </c>
      <c r="K833" s="115">
        <v>0.81299999999999994</v>
      </c>
      <c r="L833" s="116">
        <v>0.82699999999999996</v>
      </c>
      <c r="M833" s="115">
        <v>0.86599999999999999</v>
      </c>
    </row>
    <row r="834" spans="1:13" ht="17.100000000000001" customHeight="1" x14ac:dyDescent="0.25"/>
    <row r="835" spans="1:13" ht="17.100000000000001" customHeight="1" x14ac:dyDescent="0.25">
      <c r="A835" s="470" t="s">
        <v>603</v>
      </c>
      <c r="B835" s="470"/>
      <c r="C835" s="470"/>
      <c r="D835" s="470"/>
      <c r="E835" s="470"/>
      <c r="F835" s="470"/>
      <c r="G835" s="470"/>
      <c r="H835" s="470"/>
      <c r="I835" s="470"/>
      <c r="J835" s="470"/>
      <c r="K835" s="470"/>
      <c r="L835" s="470"/>
      <c r="M835" s="470"/>
    </row>
    <row r="836" spans="1:13" ht="17.100000000000001" customHeight="1" x14ac:dyDescent="0.25"/>
  </sheetData>
  <mergeCells count="121">
    <mergeCell ref="A787:M787"/>
    <mergeCell ref="A295:M295"/>
    <mergeCell ref="A336:M336"/>
    <mergeCell ref="A377:M377"/>
    <mergeCell ref="A418:M418"/>
    <mergeCell ref="A459:M459"/>
    <mergeCell ref="A171:M171"/>
    <mergeCell ref="B174:M174"/>
    <mergeCell ref="B184:M184"/>
    <mergeCell ref="B194:M194"/>
    <mergeCell ref="B204:M204"/>
    <mergeCell ref="A213:M213"/>
    <mergeCell ref="B216:M216"/>
    <mergeCell ref="B226:M226"/>
    <mergeCell ref="B236:M236"/>
    <mergeCell ref="B246:M246"/>
    <mergeCell ref="B298:M298"/>
    <mergeCell ref="B308:M308"/>
    <mergeCell ref="B318:M318"/>
    <mergeCell ref="B328:M328"/>
    <mergeCell ref="B378:M378"/>
    <mergeCell ref="B359:M359"/>
    <mergeCell ref="B369:M369"/>
    <mergeCell ref="B339:M339"/>
    <mergeCell ref="B349:M349"/>
    <mergeCell ref="B472:M472"/>
    <mergeCell ref="B482:M482"/>
    <mergeCell ref="B492:M492"/>
    <mergeCell ref="B380:M380"/>
    <mergeCell ref="B390:M390"/>
    <mergeCell ref="B400:M400"/>
    <mergeCell ref="B410:M410"/>
    <mergeCell ref="B462:M462"/>
    <mergeCell ref="B460:M460"/>
    <mergeCell ref="B593:M593"/>
    <mergeCell ref="B603:M603"/>
    <mergeCell ref="B632:M632"/>
    <mergeCell ref="A639:M639"/>
    <mergeCell ref="A590:M590"/>
    <mergeCell ref="B542:M542"/>
    <mergeCell ref="B544:M544"/>
    <mergeCell ref="B554:M554"/>
    <mergeCell ref="B564:M564"/>
    <mergeCell ref="B574:M574"/>
    <mergeCell ref="B583:M583"/>
    <mergeCell ref="B591:M591"/>
    <mergeCell ref="B613:M613"/>
    <mergeCell ref="B623:M623"/>
    <mergeCell ref="A637:M637"/>
    <mergeCell ref="B640:M640"/>
    <mergeCell ref="B642:M642"/>
    <mergeCell ref="B689:M689"/>
    <mergeCell ref="B779:M779"/>
    <mergeCell ref="B711:M711"/>
    <mergeCell ref="B740:M740"/>
    <mergeCell ref="B750:M750"/>
    <mergeCell ref="B760:M760"/>
    <mergeCell ref="B721:M721"/>
    <mergeCell ref="B738:M738"/>
    <mergeCell ref="A737:M737"/>
    <mergeCell ref="B730:M730"/>
    <mergeCell ref="A835:M835"/>
    <mergeCell ref="B812:B817"/>
    <mergeCell ref="C812:C817"/>
    <mergeCell ref="B820:M820"/>
    <mergeCell ref="B800:M800"/>
    <mergeCell ref="B831:B833"/>
    <mergeCell ref="C831:C833"/>
    <mergeCell ref="B829:M829"/>
    <mergeCell ref="B802:B807"/>
    <mergeCell ref="B810:M810"/>
    <mergeCell ref="C802:C807"/>
    <mergeCell ref="B790:M790"/>
    <mergeCell ref="A457:M457"/>
    <mergeCell ref="B419:M419"/>
    <mergeCell ref="B421:M421"/>
    <mergeCell ref="B431:M431"/>
    <mergeCell ref="B441:M441"/>
    <mergeCell ref="B451:M451"/>
    <mergeCell ref="A541:M541"/>
    <mergeCell ref="B501:M501"/>
    <mergeCell ref="B503:M503"/>
    <mergeCell ref="B513:M513"/>
    <mergeCell ref="B523:M523"/>
    <mergeCell ref="B533:M533"/>
    <mergeCell ref="B770:M770"/>
    <mergeCell ref="A500:M500"/>
    <mergeCell ref="B788:M788"/>
    <mergeCell ref="B672:M672"/>
    <mergeCell ref="B691:M691"/>
    <mergeCell ref="B701:M701"/>
    <mergeCell ref="A688:M688"/>
    <mergeCell ref="B681:M681"/>
    <mergeCell ref="A785:M785"/>
    <mergeCell ref="B652:M652"/>
    <mergeCell ref="B662:M662"/>
    <mergeCell ref="B257:M257"/>
    <mergeCell ref="B267:M267"/>
    <mergeCell ref="B277:M277"/>
    <mergeCell ref="B287:M287"/>
    <mergeCell ref="A254:M254"/>
    <mergeCell ref="A129:M129"/>
    <mergeCell ref="B132:M132"/>
    <mergeCell ref="B142:M142"/>
    <mergeCell ref="B152:M152"/>
    <mergeCell ref="B162:M162"/>
    <mergeCell ref="A2:M2"/>
    <mergeCell ref="B5:M5"/>
    <mergeCell ref="B15:M15"/>
    <mergeCell ref="B25:M25"/>
    <mergeCell ref="B35:M35"/>
    <mergeCell ref="B89:M89"/>
    <mergeCell ref="B99:M99"/>
    <mergeCell ref="B109:M109"/>
    <mergeCell ref="B119:M119"/>
    <mergeCell ref="A86:M86"/>
    <mergeCell ref="A44:M44"/>
    <mergeCell ref="B47:M47"/>
    <mergeCell ref="B57:M57"/>
    <mergeCell ref="B67:M67"/>
    <mergeCell ref="B77:M77"/>
  </mergeCells>
  <pageMargins left="0.7" right="0.7" top="0.75" bottom="0.75" header="0.3" footer="0.3"/>
  <pageSetup scale="54" fitToHeight="19" orientation="landscape" r:id="rId1"/>
  <headerFooter>
    <oddFooter>&amp;L&amp;D at &amp;T
&amp;F&amp;C&amp;A&amp;RPage &amp;P of &amp;N</oddFooter>
  </headerFooter>
  <rowBreaks count="18" manualBreakCount="18">
    <brk id="41" max="12" man="1"/>
    <brk id="83" max="12" man="1"/>
    <brk id="125" max="12" man="1"/>
    <brk id="168" max="12" man="1"/>
    <brk id="210" max="12" man="1"/>
    <brk id="252" max="12" man="1"/>
    <brk id="293" max="12" man="1"/>
    <brk id="334" max="12" man="1"/>
    <brk id="374" max="12" man="1"/>
    <brk id="415" max="12" man="1"/>
    <brk id="456" max="12" man="1"/>
    <brk id="497" max="12" man="1"/>
    <brk id="538" max="12" man="1"/>
    <brk id="587" max="12" man="1"/>
    <brk id="636" max="12" man="1"/>
    <brk id="685" max="12" man="1"/>
    <brk id="734" max="12" man="1"/>
    <brk id="785" max="12" man="1"/>
  </rowBreaks>
  <ignoredErrors>
    <ignoredError sqref="I333" formulaRange="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B12A9-321E-400A-8CEE-25A5231F2104}">
  <sheetPr>
    <tabColor theme="7" tint="0.39997558519241921"/>
    <pageSetUpPr fitToPage="1"/>
  </sheetPr>
  <dimension ref="A1:M58"/>
  <sheetViews>
    <sheetView showGridLines="0" workbookViewId="0">
      <selection activeCell="A3" sqref="A3:M3"/>
    </sheetView>
  </sheetViews>
  <sheetFormatPr defaultRowHeight="15" x14ac:dyDescent="0.25"/>
  <cols>
    <col min="1" max="1" width="49.5703125" customWidth="1"/>
    <col min="2" max="13" width="13.28515625" customWidth="1"/>
    <col min="14" max="14" width="2.42578125" customWidth="1"/>
    <col min="15" max="15" width="14" customWidth="1"/>
  </cols>
  <sheetData>
    <row r="1" spans="1:13" ht="18.95" customHeight="1" x14ac:dyDescent="0.25"/>
    <row r="2" spans="1:13" ht="18.95" customHeight="1" x14ac:dyDescent="0.25">
      <c r="A2" s="461" t="s">
        <v>1916</v>
      </c>
      <c r="B2" s="461"/>
      <c r="C2" s="461"/>
      <c r="D2" s="461"/>
      <c r="E2" s="461"/>
      <c r="F2" s="461"/>
      <c r="G2" s="461"/>
      <c r="H2" s="461"/>
      <c r="I2" s="461"/>
      <c r="J2" s="461"/>
      <c r="K2" s="461"/>
      <c r="L2" s="461"/>
      <c r="M2" s="461"/>
    </row>
    <row r="3" spans="1:13" ht="22.5" customHeight="1" x14ac:dyDescent="0.25">
      <c r="A3" s="473" t="s">
        <v>1915</v>
      </c>
      <c r="B3" s="473"/>
      <c r="C3" s="473"/>
      <c r="D3" s="473"/>
      <c r="E3" s="473"/>
      <c r="F3" s="473"/>
      <c r="G3" s="473"/>
      <c r="H3" s="473"/>
      <c r="I3" s="473"/>
      <c r="J3" s="473"/>
      <c r="K3" s="473"/>
      <c r="L3" s="473"/>
      <c r="M3" s="473"/>
    </row>
    <row r="4" spans="1:13" ht="14.25" customHeight="1" x14ac:dyDescent="0.25">
      <c r="A4" s="445"/>
      <c r="B4" s="445"/>
      <c r="C4" s="445"/>
      <c r="D4" s="445" t="s">
        <v>1914</v>
      </c>
      <c r="E4" s="445"/>
      <c r="F4" s="445"/>
      <c r="G4" s="445" t="s">
        <v>1859</v>
      </c>
      <c r="H4" s="445"/>
      <c r="I4" s="445"/>
      <c r="J4" s="445" t="s">
        <v>1875</v>
      </c>
      <c r="K4" s="445"/>
      <c r="L4" s="445"/>
      <c r="M4" s="445" t="s">
        <v>1913</v>
      </c>
    </row>
    <row r="5" spans="1:13" ht="15" customHeight="1" x14ac:dyDescent="0.25">
      <c r="A5" s="434" t="s">
        <v>1912</v>
      </c>
      <c r="B5" s="433" t="s">
        <v>1896</v>
      </c>
      <c r="C5" s="433" t="s">
        <v>1895</v>
      </c>
      <c r="D5" s="432" t="s">
        <v>1894</v>
      </c>
      <c r="E5" s="433" t="s">
        <v>1893</v>
      </c>
      <c r="F5" s="433" t="s">
        <v>1892</v>
      </c>
      <c r="G5" s="432" t="s">
        <v>1891</v>
      </c>
      <c r="H5" s="433" t="s">
        <v>1890</v>
      </c>
      <c r="I5" s="433" t="s">
        <v>1889</v>
      </c>
      <c r="J5" s="432" t="s">
        <v>1888</v>
      </c>
      <c r="K5" s="433" t="s">
        <v>1887</v>
      </c>
      <c r="L5" s="433" t="s">
        <v>1886</v>
      </c>
      <c r="M5" s="432" t="s">
        <v>1885</v>
      </c>
    </row>
    <row r="6" spans="1:13" x14ac:dyDescent="0.25">
      <c r="A6" s="110" t="s">
        <v>1884</v>
      </c>
      <c r="B6" s="438">
        <v>3683</v>
      </c>
      <c r="C6" s="438">
        <v>3618</v>
      </c>
      <c r="D6" s="430">
        <v>4256</v>
      </c>
      <c r="E6" s="438">
        <v>4291</v>
      </c>
      <c r="F6" s="438">
        <v>4213</v>
      </c>
      <c r="G6" s="430">
        <v>4375</v>
      </c>
      <c r="H6" s="438">
        <v>4651</v>
      </c>
      <c r="I6" s="438">
        <v>4537.4799999999996</v>
      </c>
      <c r="J6" s="430"/>
      <c r="K6" s="438"/>
      <c r="L6" s="438"/>
      <c r="M6" s="430"/>
    </row>
    <row r="7" spans="1:13" x14ac:dyDescent="0.25">
      <c r="A7" s="110" t="s">
        <v>1883</v>
      </c>
      <c r="B7" s="98">
        <v>29.3</v>
      </c>
      <c r="C7" s="98">
        <v>29.5</v>
      </c>
      <c r="D7" s="427">
        <v>29.1</v>
      </c>
      <c r="E7" s="98">
        <v>29.8</v>
      </c>
      <c r="F7" s="98">
        <v>29.9</v>
      </c>
      <c r="G7" s="427">
        <v>29.8</v>
      </c>
      <c r="H7" s="452">
        <v>29.6</v>
      </c>
      <c r="I7" s="98"/>
      <c r="J7" s="427"/>
      <c r="K7" s="98"/>
      <c r="L7" s="98"/>
      <c r="M7" s="427"/>
    </row>
    <row r="8" spans="1:13" x14ac:dyDescent="0.25">
      <c r="A8" s="110" t="s">
        <v>1882</v>
      </c>
      <c r="B8" s="444">
        <v>0.48199999999999998</v>
      </c>
      <c r="C8" s="444">
        <v>0.48399999999999999</v>
      </c>
      <c r="D8" s="428">
        <v>0.49199999999999999</v>
      </c>
      <c r="E8" s="444">
        <v>0.48799999999999999</v>
      </c>
      <c r="F8" s="444">
        <v>0.48699999999999999</v>
      </c>
      <c r="G8" s="428">
        <v>0.50700000000000001</v>
      </c>
      <c r="H8" s="444">
        <v>0.53400000000000003</v>
      </c>
      <c r="I8" s="453">
        <v>0.54300000000000004</v>
      </c>
      <c r="J8" s="428"/>
      <c r="K8" s="98"/>
      <c r="L8" s="98"/>
      <c r="M8" s="428"/>
    </row>
    <row r="9" spans="1:13" x14ac:dyDescent="0.25">
      <c r="A9" s="98"/>
      <c r="B9" s="98"/>
      <c r="C9" s="98"/>
      <c r="D9" s="427"/>
      <c r="E9" s="98"/>
      <c r="F9" s="98"/>
      <c r="G9" s="427"/>
      <c r="H9" s="98"/>
      <c r="I9" s="98"/>
      <c r="J9" s="427"/>
      <c r="K9" s="98"/>
      <c r="L9" s="98"/>
      <c r="M9" s="427"/>
    </row>
    <row r="10" spans="1:13" x14ac:dyDescent="0.25">
      <c r="A10" s="434" t="s">
        <v>1911</v>
      </c>
      <c r="B10" s="433" t="s">
        <v>1896</v>
      </c>
      <c r="C10" s="433" t="s">
        <v>1895</v>
      </c>
      <c r="D10" s="432" t="s">
        <v>1894</v>
      </c>
      <c r="E10" s="433" t="s">
        <v>1893</v>
      </c>
      <c r="F10" s="433" t="s">
        <v>1892</v>
      </c>
      <c r="G10" s="432" t="s">
        <v>1891</v>
      </c>
      <c r="H10" s="433" t="s">
        <v>1890</v>
      </c>
      <c r="I10" s="433" t="s">
        <v>1889</v>
      </c>
      <c r="J10" s="432" t="s">
        <v>1888</v>
      </c>
      <c r="K10" s="433" t="s">
        <v>1887</v>
      </c>
      <c r="L10" s="433" t="s">
        <v>1886</v>
      </c>
      <c r="M10" s="432" t="s">
        <v>1885</v>
      </c>
    </row>
    <row r="11" spans="1:13" x14ac:dyDescent="0.25">
      <c r="A11" s="110" t="s">
        <v>1884</v>
      </c>
      <c r="B11" s="98">
        <v>39</v>
      </c>
      <c r="C11" s="98">
        <v>43</v>
      </c>
      <c r="D11" s="430">
        <v>57</v>
      </c>
      <c r="E11" s="98">
        <v>53</v>
      </c>
      <c r="F11" s="98">
        <v>50</v>
      </c>
      <c r="G11" s="430">
        <v>39</v>
      </c>
      <c r="H11" s="448">
        <v>33.771000000000001</v>
      </c>
      <c r="I11" s="98">
        <v>29</v>
      </c>
      <c r="J11" s="430"/>
      <c r="K11" s="98"/>
      <c r="L11" s="98"/>
      <c r="M11" s="430"/>
    </row>
    <row r="12" spans="1:13" x14ac:dyDescent="0.25">
      <c r="A12" s="110" t="s">
        <v>1883</v>
      </c>
      <c r="B12" s="98">
        <v>20.3</v>
      </c>
      <c r="C12" s="98">
        <v>19.8</v>
      </c>
      <c r="D12" s="443">
        <v>19</v>
      </c>
      <c r="E12" s="422">
        <v>19</v>
      </c>
      <c r="F12" s="98">
        <v>18.899999999999999</v>
      </c>
      <c r="G12" s="427">
        <v>19.3</v>
      </c>
      <c r="H12" s="98">
        <v>19.600000000000001</v>
      </c>
      <c r="I12" s="98"/>
      <c r="J12" s="427"/>
      <c r="K12" s="98"/>
      <c r="L12" s="98"/>
      <c r="M12" s="427"/>
    </row>
    <row r="13" spans="1:13" x14ac:dyDescent="0.25">
      <c r="A13" s="110" t="s">
        <v>1910</v>
      </c>
      <c r="B13" s="429">
        <v>4.2162162162162162E-2</v>
      </c>
      <c r="C13" s="429">
        <v>4.3566362715298887E-2</v>
      </c>
      <c r="D13" s="428">
        <v>4.7E-2</v>
      </c>
      <c r="E13" s="429">
        <v>4.6086956521739129E-2</v>
      </c>
      <c r="F13" s="429">
        <v>4.4169611307420496E-2</v>
      </c>
      <c r="G13" s="428">
        <v>3.8790106732470603E-2</v>
      </c>
      <c r="H13" s="429">
        <v>3.5999999999999997E-2</v>
      </c>
      <c r="I13" s="453">
        <v>3.2000000000000001E-2</v>
      </c>
      <c r="J13" s="428"/>
      <c r="K13" s="98"/>
      <c r="L13" s="98"/>
      <c r="M13" s="428"/>
    </row>
    <row r="14" spans="1:13" x14ac:dyDescent="0.25">
      <c r="A14" s="98"/>
      <c r="B14" s="98"/>
      <c r="C14" s="98"/>
      <c r="D14" s="427"/>
      <c r="E14" s="98"/>
      <c r="F14" s="98"/>
      <c r="G14" s="427"/>
      <c r="H14" s="98"/>
      <c r="I14" s="98"/>
      <c r="J14" s="427"/>
      <c r="K14" s="98"/>
      <c r="L14" s="98"/>
      <c r="M14" s="427"/>
    </row>
    <row r="15" spans="1:13" x14ac:dyDescent="0.25">
      <c r="A15" s="434" t="s">
        <v>1909</v>
      </c>
      <c r="B15" s="433" t="s">
        <v>1896</v>
      </c>
      <c r="C15" s="433" t="s">
        <v>1895</v>
      </c>
      <c r="D15" s="432" t="s">
        <v>1894</v>
      </c>
      <c r="E15" s="433" t="s">
        <v>1893</v>
      </c>
      <c r="F15" s="433" t="s">
        <v>1892</v>
      </c>
      <c r="G15" s="432" t="s">
        <v>1891</v>
      </c>
      <c r="H15" s="433" t="s">
        <v>1890</v>
      </c>
      <c r="I15" s="433" t="s">
        <v>1889</v>
      </c>
      <c r="J15" s="432" t="s">
        <v>1888</v>
      </c>
      <c r="K15" s="433" t="s">
        <v>1887</v>
      </c>
      <c r="L15" s="433" t="s">
        <v>1886</v>
      </c>
      <c r="M15" s="432" t="s">
        <v>1885</v>
      </c>
    </row>
    <row r="16" spans="1:13" x14ac:dyDescent="0.25">
      <c r="A16" s="110" t="s">
        <v>1884</v>
      </c>
      <c r="B16" s="98">
        <v>3</v>
      </c>
      <c r="C16" s="98">
        <v>2</v>
      </c>
      <c r="D16" s="430">
        <v>3</v>
      </c>
      <c r="E16" s="98">
        <v>2</v>
      </c>
      <c r="F16" s="98">
        <v>3</v>
      </c>
      <c r="G16" s="430">
        <v>2</v>
      </c>
      <c r="H16" s="448">
        <v>2.1720000000000002</v>
      </c>
      <c r="I16" s="98">
        <v>2</v>
      </c>
      <c r="J16" s="430"/>
      <c r="K16" s="98"/>
      <c r="L16" s="98"/>
      <c r="M16" s="430"/>
    </row>
    <row r="17" spans="1:13" x14ac:dyDescent="0.25">
      <c r="A17" s="110" t="s">
        <v>1883</v>
      </c>
      <c r="B17" s="441" t="s">
        <v>1902</v>
      </c>
      <c r="C17" s="441" t="s">
        <v>1902</v>
      </c>
      <c r="D17" s="446">
        <v>2</v>
      </c>
      <c r="E17" s="441">
        <v>1.3</v>
      </c>
      <c r="F17" s="441">
        <v>3.6</v>
      </c>
      <c r="G17" s="442" t="s">
        <v>1902</v>
      </c>
      <c r="H17" s="441" t="s">
        <v>1902</v>
      </c>
      <c r="I17" s="98"/>
      <c r="J17" s="442"/>
      <c r="K17" s="98"/>
      <c r="L17" s="98"/>
      <c r="M17" s="442"/>
    </row>
    <row r="18" spans="1:13" x14ac:dyDescent="0.25">
      <c r="A18" s="110" t="s">
        <v>1908</v>
      </c>
      <c r="B18" s="429">
        <v>1.445817971517386E-4</v>
      </c>
      <c r="C18" s="429">
        <v>6.6591196643803684E-5</v>
      </c>
      <c r="D18" s="428">
        <v>1.071007818357074E-4</v>
      </c>
      <c r="E18" s="429">
        <v>5.632533513574406E-5</v>
      </c>
      <c r="F18" s="429">
        <v>1.1753643629525152E-4</v>
      </c>
      <c r="G18" s="428">
        <v>6.7529103355318563E-5</v>
      </c>
      <c r="H18" s="429">
        <v>0</v>
      </c>
      <c r="I18" s="453">
        <v>0</v>
      </c>
      <c r="J18" s="428"/>
      <c r="K18" s="98"/>
      <c r="L18" s="98"/>
      <c r="M18" s="428"/>
    </row>
    <row r="19" spans="1:13" x14ac:dyDescent="0.25">
      <c r="A19" s="98"/>
      <c r="B19" s="98"/>
      <c r="C19" s="98"/>
      <c r="D19" s="427"/>
      <c r="E19" s="98"/>
      <c r="F19" s="98"/>
      <c r="G19" s="427"/>
      <c r="H19" s="98"/>
      <c r="I19" s="98"/>
      <c r="J19" s="427"/>
      <c r="K19" s="98"/>
      <c r="L19" s="98"/>
      <c r="M19" s="427"/>
    </row>
    <row r="20" spans="1:13" ht="15" customHeight="1" x14ac:dyDescent="0.25">
      <c r="A20" s="434" t="s">
        <v>1907</v>
      </c>
      <c r="B20" s="433" t="s">
        <v>1896</v>
      </c>
      <c r="C20" s="433" t="s">
        <v>1895</v>
      </c>
      <c r="D20" s="432" t="s">
        <v>1894</v>
      </c>
      <c r="E20" s="433" t="s">
        <v>1893</v>
      </c>
      <c r="F20" s="433" t="s">
        <v>1892</v>
      </c>
      <c r="G20" s="432" t="s">
        <v>1891</v>
      </c>
      <c r="H20" s="433" t="s">
        <v>1890</v>
      </c>
      <c r="I20" s="433" t="s">
        <v>1889</v>
      </c>
      <c r="J20" s="432" t="s">
        <v>1888</v>
      </c>
      <c r="K20" s="433" t="s">
        <v>1887</v>
      </c>
      <c r="L20" s="433" t="s">
        <v>1886</v>
      </c>
      <c r="M20" s="432" t="s">
        <v>1885</v>
      </c>
    </row>
    <row r="21" spans="1:13" x14ac:dyDescent="0.25">
      <c r="A21" s="110" t="s">
        <v>1884</v>
      </c>
      <c r="B21" s="98">
        <v>79</v>
      </c>
      <c r="C21" s="98">
        <v>91</v>
      </c>
      <c r="D21" s="430">
        <v>315</v>
      </c>
      <c r="E21" s="98">
        <v>418</v>
      </c>
      <c r="F21" s="98">
        <v>471</v>
      </c>
      <c r="G21" s="430">
        <v>298</v>
      </c>
      <c r="H21" s="448">
        <v>214</v>
      </c>
      <c r="I21" s="98">
        <v>178</v>
      </c>
      <c r="J21" s="430"/>
      <c r="K21" s="98"/>
      <c r="L21" s="98"/>
      <c r="M21" s="430"/>
    </row>
    <row r="22" spans="1:13" x14ac:dyDescent="0.25">
      <c r="A22" s="110" t="s">
        <v>1883</v>
      </c>
      <c r="B22" s="98">
        <v>63.8</v>
      </c>
      <c r="C22" s="98">
        <v>63.1</v>
      </c>
      <c r="D22" s="427">
        <v>52.2</v>
      </c>
      <c r="E22" s="98">
        <v>51.8</v>
      </c>
      <c r="F22" s="98">
        <v>51.3</v>
      </c>
      <c r="G22" s="427">
        <v>53.1</v>
      </c>
      <c r="H22" s="98">
        <v>52.7</v>
      </c>
      <c r="I22" s="98"/>
      <c r="J22" s="427"/>
      <c r="K22" s="98"/>
      <c r="L22" s="98"/>
      <c r="M22" s="427"/>
    </row>
    <row r="23" spans="1:13" x14ac:dyDescent="0.25">
      <c r="A23" s="110" t="s">
        <v>1906</v>
      </c>
      <c r="B23" s="429">
        <v>2.8123887504449982E-2</v>
      </c>
      <c r="C23" s="429">
        <v>3.0394121576486306E-2</v>
      </c>
      <c r="D23" s="428">
        <v>7.9046424090338768E-2</v>
      </c>
      <c r="E23" s="429">
        <v>0.11117021276595744</v>
      </c>
      <c r="F23" s="429">
        <v>0.13112472160356348</v>
      </c>
      <c r="G23" s="428">
        <v>0.112</v>
      </c>
      <c r="H23" s="429">
        <v>8.5000000000000006E-2</v>
      </c>
      <c r="I23" s="453">
        <v>7.2999999999999995E-2</v>
      </c>
      <c r="J23" s="428"/>
      <c r="K23" s="98"/>
      <c r="L23" s="98"/>
      <c r="M23" s="428"/>
    </row>
    <row r="24" spans="1:13" x14ac:dyDescent="0.25">
      <c r="A24" s="98"/>
      <c r="B24" s="98"/>
      <c r="C24" s="98"/>
      <c r="D24" s="427"/>
      <c r="E24" s="98"/>
      <c r="F24" s="98"/>
      <c r="G24" s="427"/>
      <c r="H24" s="98"/>
      <c r="I24" s="98"/>
      <c r="J24" s="427"/>
      <c r="K24" s="98"/>
      <c r="L24" s="98"/>
      <c r="M24" s="427"/>
    </row>
    <row r="25" spans="1:13" x14ac:dyDescent="0.25">
      <c r="A25" s="434" t="s">
        <v>1905</v>
      </c>
      <c r="B25" s="433" t="s">
        <v>1896</v>
      </c>
      <c r="C25" s="433" t="s">
        <v>1895</v>
      </c>
      <c r="D25" s="432" t="s">
        <v>1894</v>
      </c>
      <c r="E25" s="433" t="s">
        <v>1893</v>
      </c>
      <c r="F25" s="433" t="s">
        <v>1892</v>
      </c>
      <c r="G25" s="432" t="s">
        <v>1891</v>
      </c>
      <c r="H25" s="433" t="s">
        <v>1890</v>
      </c>
      <c r="I25" s="433" t="s">
        <v>1889</v>
      </c>
      <c r="J25" s="432" t="s">
        <v>1888</v>
      </c>
      <c r="K25" s="433" t="s">
        <v>1887</v>
      </c>
      <c r="L25" s="433" t="s">
        <v>1886</v>
      </c>
      <c r="M25" s="432" t="s">
        <v>1885</v>
      </c>
    </row>
    <row r="26" spans="1:13" x14ac:dyDescent="0.25">
      <c r="A26" s="110" t="s">
        <v>1884</v>
      </c>
      <c r="B26" s="98">
        <v>857</v>
      </c>
      <c r="C26" s="98">
        <v>957</v>
      </c>
      <c r="D26" s="430">
        <v>1012</v>
      </c>
      <c r="E26" s="98">
        <v>760</v>
      </c>
      <c r="F26" s="98">
        <v>627</v>
      </c>
      <c r="G26" s="430">
        <v>519</v>
      </c>
      <c r="H26" s="448">
        <v>476</v>
      </c>
      <c r="I26" s="98">
        <v>483</v>
      </c>
      <c r="J26" s="430"/>
      <c r="K26" s="98"/>
      <c r="L26" s="98"/>
      <c r="M26" s="430"/>
    </row>
    <row r="27" spans="1:13" x14ac:dyDescent="0.25">
      <c r="A27" s="110" t="s">
        <v>1883</v>
      </c>
      <c r="B27" s="98">
        <v>72.099999999999994</v>
      </c>
      <c r="C27" s="98">
        <v>71.2</v>
      </c>
      <c r="D27" s="427">
        <v>67.599999999999994</v>
      </c>
      <c r="E27" s="98">
        <v>64.900000000000006</v>
      </c>
      <c r="F27" s="98">
        <v>65.599999999999994</v>
      </c>
      <c r="G27" s="427">
        <v>68.8</v>
      </c>
      <c r="H27" s="98">
        <v>68.2</v>
      </c>
      <c r="I27" s="98"/>
      <c r="J27" s="427"/>
      <c r="K27" s="98"/>
      <c r="L27" s="98"/>
      <c r="M27" s="427"/>
    </row>
    <row r="28" spans="1:13" x14ac:dyDescent="0.25">
      <c r="A28" s="110" t="s">
        <v>1904</v>
      </c>
      <c r="B28" s="429">
        <v>0.53495630461922594</v>
      </c>
      <c r="C28" s="429">
        <v>0.57512019230769229</v>
      </c>
      <c r="D28" s="428">
        <v>0.60166468489892988</v>
      </c>
      <c r="E28" s="429">
        <v>0.60599999999999998</v>
      </c>
      <c r="F28" s="429">
        <v>0.57999999999999996</v>
      </c>
      <c r="G28" s="428">
        <v>0.55100000000000005</v>
      </c>
      <c r="H28" s="429">
        <v>0.53500000000000003</v>
      </c>
      <c r="I28" s="453">
        <v>0.52400000000000002</v>
      </c>
      <c r="J28" s="428"/>
      <c r="K28" s="98"/>
      <c r="L28" s="98"/>
      <c r="M28" s="428"/>
    </row>
    <row r="29" spans="1:13" x14ac:dyDescent="0.25">
      <c r="A29" s="98"/>
      <c r="B29" s="98"/>
      <c r="C29" s="98"/>
      <c r="D29" s="427"/>
      <c r="E29" s="98"/>
      <c r="F29" s="98"/>
      <c r="G29" s="427"/>
      <c r="H29" s="98"/>
      <c r="I29" s="98"/>
      <c r="J29" s="427"/>
      <c r="K29" s="98"/>
      <c r="L29" s="98"/>
      <c r="M29" s="427"/>
    </row>
    <row r="30" spans="1:13" ht="15" customHeight="1" x14ac:dyDescent="0.25">
      <c r="A30" s="434" t="s">
        <v>1903</v>
      </c>
      <c r="B30" s="433" t="s">
        <v>1896</v>
      </c>
      <c r="C30" s="433" t="s">
        <v>1895</v>
      </c>
      <c r="D30" s="432" t="s">
        <v>1894</v>
      </c>
      <c r="E30" s="433" t="s">
        <v>1893</v>
      </c>
      <c r="F30" s="433" t="s">
        <v>1892</v>
      </c>
      <c r="G30" s="432" t="s">
        <v>1891</v>
      </c>
      <c r="H30" s="433" t="s">
        <v>1890</v>
      </c>
      <c r="I30" s="433" t="s">
        <v>1889</v>
      </c>
      <c r="J30" s="432" t="s">
        <v>1888</v>
      </c>
      <c r="K30" s="433" t="s">
        <v>1887</v>
      </c>
      <c r="L30" s="433" t="s">
        <v>1886</v>
      </c>
      <c r="M30" s="432" t="s">
        <v>1885</v>
      </c>
    </row>
    <row r="31" spans="1:13" x14ac:dyDescent="0.25">
      <c r="A31" s="110" t="s">
        <v>1884</v>
      </c>
      <c r="B31" s="448">
        <v>6.2220000000000004</v>
      </c>
      <c r="C31" s="448">
        <v>7.2839999999999998</v>
      </c>
      <c r="D31" s="430">
        <v>10.727</v>
      </c>
      <c r="E31" s="448">
        <v>11.473000000000001</v>
      </c>
      <c r="F31" s="448">
        <v>9.8140000000000001</v>
      </c>
      <c r="G31" s="430">
        <v>6.5359999999999996</v>
      </c>
      <c r="H31" s="448">
        <v>5.431</v>
      </c>
      <c r="I31" s="448">
        <v>4.8179999999999996</v>
      </c>
      <c r="J31" s="430"/>
      <c r="K31" s="98"/>
      <c r="L31" s="98"/>
      <c r="M31" s="430"/>
    </row>
    <row r="32" spans="1:13" x14ac:dyDescent="0.25">
      <c r="A32" s="110" t="s">
        <v>1883</v>
      </c>
      <c r="B32" s="441" t="s">
        <v>1902</v>
      </c>
      <c r="C32" s="441" t="s">
        <v>1902</v>
      </c>
      <c r="D32" s="442" t="s">
        <v>1902</v>
      </c>
      <c r="E32" s="441" t="s">
        <v>1902</v>
      </c>
      <c r="F32" s="422">
        <v>3</v>
      </c>
      <c r="G32" s="443">
        <v>7</v>
      </c>
      <c r="H32" s="98">
        <v>13.9</v>
      </c>
      <c r="I32" s="98"/>
      <c r="J32" s="427"/>
      <c r="K32" s="98"/>
      <c r="L32" s="98"/>
      <c r="M32" s="427"/>
    </row>
    <row r="33" spans="1:13" x14ac:dyDescent="0.25">
      <c r="A33" s="110" t="s">
        <v>1901</v>
      </c>
      <c r="B33" s="429">
        <v>4.0000000000000001E-3</v>
      </c>
      <c r="C33" s="429">
        <v>4.0000000000000001E-3</v>
      </c>
      <c r="D33" s="428">
        <v>5.0000000000000001E-3</v>
      </c>
      <c r="E33" s="429">
        <v>4.642525533890436E-3</v>
      </c>
      <c r="F33" s="429">
        <v>5.0000000000000001E-3</v>
      </c>
      <c r="G33" s="428">
        <v>2.895797618496039E-3</v>
      </c>
      <c r="H33" s="429">
        <v>3.0000000000000001E-3</v>
      </c>
      <c r="I33" s="453">
        <v>2E-3</v>
      </c>
      <c r="J33" s="428"/>
      <c r="K33" s="98"/>
      <c r="L33" s="98"/>
      <c r="M33" s="428"/>
    </row>
    <row r="34" spans="1:13" x14ac:dyDescent="0.25">
      <c r="A34" s="98"/>
      <c r="B34" s="98"/>
      <c r="C34" s="98"/>
      <c r="D34" s="427"/>
      <c r="E34" s="98"/>
      <c r="F34" s="98"/>
      <c r="G34" s="427"/>
      <c r="H34" s="98"/>
      <c r="I34" s="98"/>
      <c r="J34" s="427"/>
      <c r="K34" s="98"/>
      <c r="L34" s="98"/>
      <c r="M34" s="427"/>
    </row>
    <row r="35" spans="1:13" x14ac:dyDescent="0.25">
      <c r="A35" s="440" t="s">
        <v>1900</v>
      </c>
      <c r="B35" s="439" t="s">
        <v>1896</v>
      </c>
      <c r="C35" s="439" t="s">
        <v>1895</v>
      </c>
      <c r="D35" s="432" t="s">
        <v>1894</v>
      </c>
      <c r="E35" s="439" t="s">
        <v>1893</v>
      </c>
      <c r="F35" s="439" t="s">
        <v>1892</v>
      </c>
      <c r="G35" s="432" t="s">
        <v>1891</v>
      </c>
      <c r="H35" s="439" t="s">
        <v>1890</v>
      </c>
      <c r="I35" s="439" t="s">
        <v>1889</v>
      </c>
      <c r="J35" s="432" t="s">
        <v>1888</v>
      </c>
      <c r="K35" s="439" t="s">
        <v>1887</v>
      </c>
      <c r="L35" s="439" t="s">
        <v>1886</v>
      </c>
      <c r="M35" s="432" t="s">
        <v>1885</v>
      </c>
    </row>
    <row r="36" spans="1:13" x14ac:dyDescent="0.25">
      <c r="A36" s="110" t="s">
        <v>1884</v>
      </c>
      <c r="B36" s="438">
        <v>4666.7259999999997</v>
      </c>
      <c r="C36" s="438">
        <v>4718.2120000000004</v>
      </c>
      <c r="D36" s="449">
        <v>5652.9129999999996</v>
      </c>
      <c r="E36" s="438">
        <v>5535.2460000000001</v>
      </c>
      <c r="F36" s="438">
        <v>5372.1909999999998</v>
      </c>
      <c r="G36" s="449">
        <v>5238.7790000000005</v>
      </c>
      <c r="H36" s="438">
        <v>5409.4589999999998</v>
      </c>
      <c r="I36" s="454">
        <v>5234</v>
      </c>
      <c r="J36" s="430"/>
      <c r="K36" s="98"/>
      <c r="L36" s="98"/>
      <c r="M36" s="430"/>
    </row>
    <row r="37" spans="1:13" x14ac:dyDescent="0.25">
      <c r="A37" s="110" t="s">
        <v>1883</v>
      </c>
      <c r="B37" s="98">
        <v>37.5</v>
      </c>
      <c r="C37" s="98">
        <v>38.4</v>
      </c>
      <c r="D37" s="427">
        <v>37.1</v>
      </c>
      <c r="E37" s="98">
        <v>36.1</v>
      </c>
      <c r="F37" s="98">
        <v>35.799999999999997</v>
      </c>
      <c r="G37" s="427">
        <v>34.9</v>
      </c>
      <c r="H37" s="98">
        <v>33.9</v>
      </c>
      <c r="I37" s="98"/>
      <c r="J37" s="427"/>
      <c r="K37" s="98"/>
      <c r="L37" s="98"/>
      <c r="M37" s="427"/>
    </row>
    <row r="38" spans="1:13" x14ac:dyDescent="0.25">
      <c r="A38" s="110" t="s">
        <v>1899</v>
      </c>
      <c r="B38" s="429">
        <v>0.16400000000000001</v>
      </c>
      <c r="C38" s="429">
        <v>0.158</v>
      </c>
      <c r="D38" s="428">
        <v>0.156</v>
      </c>
      <c r="E38" s="429">
        <v>0.159</v>
      </c>
      <c r="F38" s="429">
        <v>0.16</v>
      </c>
      <c r="G38" s="428">
        <v>0.17599999999999999</v>
      </c>
      <c r="H38" s="429">
        <v>0.17899999999999999</v>
      </c>
      <c r="I38" s="453">
        <v>0.18</v>
      </c>
      <c r="J38" s="428"/>
      <c r="K38" s="98"/>
      <c r="L38" s="98"/>
      <c r="M38" s="428"/>
    </row>
    <row r="39" spans="1:13" ht="15.75" thickBot="1" x14ac:dyDescent="0.3">
      <c r="A39" s="437"/>
      <c r="B39" s="437"/>
      <c r="C39" s="437"/>
      <c r="D39" s="436"/>
      <c r="E39" s="437"/>
      <c r="F39" s="437"/>
      <c r="G39" s="436"/>
      <c r="H39" s="437"/>
      <c r="I39" s="437"/>
      <c r="J39" s="436"/>
      <c r="K39" s="437"/>
      <c r="L39" s="437"/>
      <c r="M39" s="436"/>
    </row>
    <row r="40" spans="1:13" ht="6.75" customHeight="1" x14ac:dyDescent="0.25">
      <c r="A40" s="98"/>
      <c r="B40" s="98"/>
      <c r="C40" s="98"/>
      <c r="D40" s="427"/>
      <c r="E40" s="98"/>
      <c r="F40" s="98"/>
      <c r="G40" s="427"/>
      <c r="H40" s="98"/>
      <c r="I40" s="98"/>
      <c r="J40" s="427"/>
      <c r="K40" s="98"/>
      <c r="L40" s="98"/>
      <c r="M40" s="427"/>
    </row>
    <row r="41" spans="1:13" ht="15" customHeight="1" x14ac:dyDescent="0.25">
      <c r="A41" s="474" t="s">
        <v>1898</v>
      </c>
      <c r="B41" s="474"/>
      <c r="C41" s="474"/>
      <c r="D41" s="435"/>
      <c r="E41" s="98"/>
      <c r="F41" s="98"/>
      <c r="G41" s="435"/>
      <c r="H41" s="98"/>
      <c r="I41" s="98"/>
      <c r="J41" s="435"/>
      <c r="K41" s="98"/>
      <c r="L41" s="98"/>
      <c r="M41" s="435"/>
    </row>
    <row r="42" spans="1:13" x14ac:dyDescent="0.25">
      <c r="A42" s="434" t="s">
        <v>1897</v>
      </c>
      <c r="B42" s="433" t="s">
        <v>1896</v>
      </c>
      <c r="C42" s="433" t="s">
        <v>1895</v>
      </c>
      <c r="D42" s="432" t="s">
        <v>1894</v>
      </c>
      <c r="E42" s="433" t="s">
        <v>1893</v>
      </c>
      <c r="F42" s="433" t="s">
        <v>1892</v>
      </c>
      <c r="G42" s="432" t="s">
        <v>1891</v>
      </c>
      <c r="H42" s="433" t="s">
        <v>1890</v>
      </c>
      <c r="I42" s="433" t="s">
        <v>1889</v>
      </c>
      <c r="J42" s="432" t="s">
        <v>1888</v>
      </c>
      <c r="K42" s="433" t="s">
        <v>1887</v>
      </c>
      <c r="L42" s="433" t="s">
        <v>1886</v>
      </c>
      <c r="M42" s="432" t="s">
        <v>1885</v>
      </c>
    </row>
    <row r="43" spans="1:13" x14ac:dyDescent="0.25">
      <c r="A43" s="110" t="s">
        <v>1884</v>
      </c>
      <c r="B43" s="98">
        <v>344</v>
      </c>
      <c r="C43" s="98">
        <v>313</v>
      </c>
      <c r="D43" s="430">
        <v>265</v>
      </c>
      <c r="E43" s="98">
        <v>194</v>
      </c>
      <c r="F43" s="98">
        <v>169</v>
      </c>
      <c r="G43" s="431">
        <v>212</v>
      </c>
      <c r="H43" s="448">
        <v>230</v>
      </c>
      <c r="I43" s="98">
        <v>213</v>
      </c>
      <c r="J43" s="430"/>
      <c r="K43" s="98"/>
      <c r="L43" s="98"/>
      <c r="M43" s="430"/>
    </row>
    <row r="44" spans="1:13" x14ac:dyDescent="0.25">
      <c r="A44" s="110" t="s">
        <v>1883</v>
      </c>
      <c r="B44" s="422">
        <v>25.8</v>
      </c>
      <c r="C44" s="98">
        <v>25.4</v>
      </c>
      <c r="D44" s="427">
        <v>26.3</v>
      </c>
      <c r="E44" s="98">
        <v>33.1</v>
      </c>
      <c r="F44" s="98">
        <v>23.6</v>
      </c>
      <c r="G44" s="427">
        <v>16.3</v>
      </c>
      <c r="H44" s="98">
        <v>14.2</v>
      </c>
      <c r="I44" s="98"/>
      <c r="J44" s="427"/>
      <c r="K44" s="98"/>
      <c r="L44" s="98"/>
      <c r="M44" s="427"/>
    </row>
    <row r="45" spans="1:13" x14ac:dyDescent="0.25">
      <c r="A45" s="110" t="s">
        <v>1882</v>
      </c>
      <c r="B45" s="429">
        <v>4.4999999999999998E-2</v>
      </c>
      <c r="C45" s="429">
        <v>4.2000000000000003E-2</v>
      </c>
      <c r="D45" s="428">
        <v>3.1E-2</v>
      </c>
      <c r="E45" s="429">
        <v>2.2045454545454545E-2</v>
      </c>
      <c r="F45" s="429">
        <v>1.9408502772643253E-2</v>
      </c>
      <c r="G45" s="428">
        <v>2.5000000000000001E-2</v>
      </c>
      <c r="H45" s="429">
        <v>2.5999999999999999E-2</v>
      </c>
      <c r="I45" s="453">
        <v>2.5000000000000001E-2</v>
      </c>
      <c r="J45" s="428"/>
      <c r="K45" s="98"/>
      <c r="L45" s="98"/>
      <c r="M45" s="428"/>
    </row>
    <row r="46" spans="1:13" ht="11.25" customHeight="1" x14ac:dyDescent="0.25">
      <c r="A46" s="110"/>
      <c r="B46" s="429"/>
      <c r="C46" s="429"/>
      <c r="D46" s="98"/>
      <c r="E46" s="98"/>
      <c r="F46" s="98"/>
      <c r="G46" s="98"/>
      <c r="H46" s="98"/>
      <c r="I46" s="98"/>
      <c r="J46" s="98"/>
      <c r="K46" s="98"/>
      <c r="L46" s="98"/>
      <c r="M46" s="98"/>
    </row>
    <row r="47" spans="1:13" x14ac:dyDescent="0.25">
      <c r="A47" s="451" t="s">
        <v>1923</v>
      </c>
      <c r="B47" s="447"/>
      <c r="C47" s="447"/>
      <c r="D47" s="447"/>
      <c r="E47" s="447"/>
      <c r="F47" s="447"/>
      <c r="G47" s="447"/>
      <c r="H47" s="447"/>
      <c r="I47" s="447"/>
      <c r="J47" s="447"/>
      <c r="K47" s="447"/>
      <c r="L47" s="447"/>
      <c r="M47" s="447"/>
    </row>
    <row r="50" spans="1:7" x14ac:dyDescent="0.25">
      <c r="D50" s="32"/>
    </row>
    <row r="51" spans="1:7" x14ac:dyDescent="0.25">
      <c r="B51" s="426"/>
      <c r="C51" s="426"/>
      <c r="D51" s="426"/>
      <c r="E51" s="426"/>
      <c r="G51" s="98"/>
    </row>
    <row r="52" spans="1:7" x14ac:dyDescent="0.25">
      <c r="A52" s="98"/>
      <c r="B52" s="358"/>
      <c r="C52" s="275"/>
      <c r="D52" s="326"/>
      <c r="E52" s="105"/>
      <c r="G52" s="98"/>
    </row>
    <row r="53" spans="1:7" x14ac:dyDescent="0.25">
      <c r="A53" s="98"/>
      <c r="B53" s="358"/>
      <c r="C53" s="275"/>
      <c r="D53" s="326"/>
      <c r="E53" s="105"/>
      <c r="G53" s="98"/>
    </row>
    <row r="54" spans="1:7" x14ac:dyDescent="0.25">
      <c r="A54" s="98"/>
      <c r="B54" s="358"/>
      <c r="C54" s="275"/>
      <c r="D54" s="326"/>
      <c r="E54" s="105"/>
      <c r="G54" s="98"/>
    </row>
    <row r="55" spans="1:7" x14ac:dyDescent="0.25">
      <c r="A55" s="98"/>
      <c r="B55" s="358"/>
      <c r="C55" s="275"/>
      <c r="D55" s="326"/>
      <c r="E55" s="105"/>
      <c r="G55" s="98"/>
    </row>
    <row r="56" spans="1:7" x14ac:dyDescent="0.25">
      <c r="A56" s="98"/>
      <c r="B56" s="358"/>
      <c r="C56" s="275"/>
      <c r="D56" s="326"/>
      <c r="E56" s="105"/>
      <c r="G56" s="98"/>
    </row>
    <row r="57" spans="1:7" ht="16.5" x14ac:dyDescent="0.35">
      <c r="A57" s="103"/>
      <c r="B57" s="132"/>
      <c r="C57" s="357"/>
      <c r="D57" s="261"/>
      <c r="E57" s="107"/>
      <c r="G57" s="98"/>
    </row>
    <row r="58" spans="1:7" x14ac:dyDescent="0.25">
      <c r="A58" s="99"/>
      <c r="B58" s="383"/>
      <c r="C58" s="328"/>
      <c r="D58" s="328"/>
      <c r="E58" s="109"/>
      <c r="G58" s="98"/>
    </row>
  </sheetData>
  <mergeCells count="3">
    <mergeCell ref="A2:M2"/>
    <mergeCell ref="A3:M3"/>
    <mergeCell ref="A41:C41"/>
  </mergeCells>
  <pageMargins left="0.7" right="0.7" top="0.75" bottom="0.75" header="0.3" footer="0.3"/>
  <pageSetup scale="5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930"/>
  <sheetViews>
    <sheetView showGridLines="0" zoomScale="80" zoomScaleNormal="80" workbookViewId="0">
      <selection activeCell="A5" sqref="A5"/>
    </sheetView>
  </sheetViews>
  <sheetFormatPr defaultRowHeight="15" x14ac:dyDescent="0.25"/>
  <cols>
    <col min="1" max="1" width="28.140625" customWidth="1"/>
    <col min="2" max="4" width="13.5703125" customWidth="1"/>
    <col min="5" max="5" width="13.5703125" style="273" customWidth="1"/>
    <col min="6" max="13" width="13.5703125" customWidth="1"/>
  </cols>
  <sheetData>
    <row r="1" spans="1:13" ht="15" customHeight="1" x14ac:dyDescent="0.25"/>
    <row r="2" spans="1:13" ht="15" customHeight="1" x14ac:dyDescent="0.25"/>
    <row r="3" spans="1:13" ht="15.75" customHeight="1" x14ac:dyDescent="0.25">
      <c r="A3" s="461" t="s">
        <v>1160</v>
      </c>
      <c r="B3" s="461"/>
      <c r="C3" s="461"/>
      <c r="D3" s="461"/>
      <c r="E3" s="461"/>
      <c r="F3" s="461"/>
      <c r="G3" s="461"/>
      <c r="H3" s="461"/>
      <c r="I3" s="461"/>
      <c r="J3" s="461"/>
      <c r="K3" s="461"/>
      <c r="L3" s="461"/>
      <c r="M3" s="461"/>
    </row>
    <row r="5" spans="1:13" ht="23.85" customHeight="1" x14ac:dyDescent="0.35">
      <c r="A5" s="345">
        <v>2026</v>
      </c>
    </row>
    <row r="6" spans="1:13" ht="15.75" customHeight="1" x14ac:dyDescent="0.25">
      <c r="A6" s="83"/>
      <c r="B6" s="313">
        <v>46023</v>
      </c>
      <c r="C6" s="313">
        <v>46054</v>
      </c>
      <c r="D6" s="313">
        <v>46082</v>
      </c>
      <c r="E6" s="313">
        <v>46113</v>
      </c>
      <c r="F6" s="313">
        <v>46143</v>
      </c>
      <c r="G6" s="313">
        <v>46174</v>
      </c>
      <c r="H6" s="313">
        <v>46204</v>
      </c>
      <c r="I6" s="313">
        <v>46235</v>
      </c>
      <c r="J6" s="313">
        <v>46266</v>
      </c>
      <c r="K6" s="313">
        <v>46296</v>
      </c>
      <c r="L6" s="313">
        <v>46327</v>
      </c>
      <c r="M6" s="313">
        <v>46357</v>
      </c>
    </row>
    <row r="7" spans="1:13" x14ac:dyDescent="0.25">
      <c r="A7" s="125" t="s">
        <v>0</v>
      </c>
      <c r="B7" s="124"/>
      <c r="C7" s="124"/>
      <c r="D7" s="124"/>
      <c r="E7" s="124"/>
      <c r="F7" s="124"/>
      <c r="G7" s="124"/>
      <c r="H7" s="124"/>
      <c r="I7" s="124"/>
      <c r="J7" s="124"/>
      <c r="K7" s="124"/>
      <c r="L7" s="124"/>
      <c r="M7" s="124"/>
    </row>
    <row r="8" spans="1:13" x14ac:dyDescent="0.25">
      <c r="A8" s="98" t="s">
        <v>44</v>
      </c>
      <c r="B8" s="260">
        <v>929</v>
      </c>
      <c r="C8" s="104">
        <v>1196</v>
      </c>
      <c r="D8" s="105">
        <v>1563</v>
      </c>
      <c r="E8" s="260">
        <v>634</v>
      </c>
      <c r="F8" s="104">
        <v>833.85699999999997</v>
      </c>
      <c r="G8" s="104">
        <v>1021.371</v>
      </c>
      <c r="H8" s="104">
        <v>878.11599999999999</v>
      </c>
      <c r="I8" s="104">
        <v>782.34900000000005</v>
      </c>
      <c r="J8" s="260"/>
      <c r="K8" s="104"/>
      <c r="L8" s="104"/>
      <c r="M8" s="104"/>
    </row>
    <row r="9" spans="1:13" x14ac:dyDescent="0.25">
      <c r="A9" s="98" t="s">
        <v>45</v>
      </c>
      <c r="B9" s="260">
        <v>12429</v>
      </c>
      <c r="C9" s="104">
        <v>19505</v>
      </c>
      <c r="D9" s="105">
        <v>18562</v>
      </c>
      <c r="E9" s="260">
        <v>10396</v>
      </c>
      <c r="F9" s="104">
        <v>17436.964</v>
      </c>
      <c r="G9" s="104">
        <v>12167.755999999999</v>
      </c>
      <c r="H9" s="104">
        <v>11381.968000000001</v>
      </c>
      <c r="I9" s="104">
        <v>15402.779</v>
      </c>
      <c r="J9" s="260"/>
      <c r="K9" s="104"/>
      <c r="L9" s="104"/>
      <c r="M9" s="104"/>
    </row>
    <row r="10" spans="1:13" ht="16.5" x14ac:dyDescent="0.35">
      <c r="A10" s="98" t="s">
        <v>46</v>
      </c>
      <c r="B10" s="261">
        <v>499</v>
      </c>
      <c r="C10" s="106">
        <v>626</v>
      </c>
      <c r="D10" s="107">
        <v>637</v>
      </c>
      <c r="E10" s="261">
        <v>341</v>
      </c>
      <c r="F10" s="106">
        <v>551.61199999999997</v>
      </c>
      <c r="G10" s="106">
        <v>417.24700000000001</v>
      </c>
      <c r="H10" s="106">
        <v>350.22800000000001</v>
      </c>
      <c r="I10" s="106">
        <v>482.14299999999997</v>
      </c>
      <c r="J10" s="261"/>
      <c r="K10" s="106"/>
      <c r="L10" s="106"/>
      <c r="M10" s="106"/>
    </row>
    <row r="11" spans="1:13" x14ac:dyDescent="0.25">
      <c r="A11" s="99" t="s">
        <v>48</v>
      </c>
      <c r="B11" s="262">
        <v>13857</v>
      </c>
      <c r="C11" s="108">
        <v>21327</v>
      </c>
      <c r="D11" s="109">
        <v>20763</v>
      </c>
      <c r="E11" s="262">
        <v>11371</v>
      </c>
      <c r="F11" s="108">
        <v>18822.433000000001</v>
      </c>
      <c r="G11" s="108">
        <v>13606.374</v>
      </c>
      <c r="H11" s="108">
        <v>12610.312</v>
      </c>
      <c r="I11" s="108">
        <v>16667.271000000001</v>
      </c>
      <c r="J11" s="262"/>
      <c r="K11" s="108"/>
      <c r="L11" s="108"/>
      <c r="M11" s="108"/>
    </row>
    <row r="12" spans="1:13" x14ac:dyDescent="0.25">
      <c r="A12" s="98"/>
      <c r="J12" s="273"/>
    </row>
    <row r="13" spans="1:13" x14ac:dyDescent="0.25">
      <c r="A13" s="125" t="s">
        <v>1</v>
      </c>
      <c r="B13" s="123"/>
      <c r="C13" s="123"/>
      <c r="D13" s="123"/>
      <c r="E13" s="123"/>
      <c r="F13" s="123"/>
      <c r="G13" s="123"/>
      <c r="H13" s="123"/>
      <c r="I13" s="123"/>
      <c r="J13" s="123"/>
      <c r="K13" s="123"/>
      <c r="L13" s="123"/>
      <c r="M13" s="123"/>
    </row>
    <row r="14" spans="1:13" x14ac:dyDescent="0.25">
      <c r="A14" s="98" t="s">
        <v>44</v>
      </c>
      <c r="B14" s="260">
        <v>0</v>
      </c>
      <c r="C14" s="104">
        <v>0</v>
      </c>
      <c r="D14" s="105">
        <v>0</v>
      </c>
      <c r="E14" s="260">
        <v>0</v>
      </c>
      <c r="F14" s="104">
        <v>0</v>
      </c>
      <c r="G14" s="104">
        <v>0</v>
      </c>
      <c r="H14" s="104">
        <v>0</v>
      </c>
      <c r="I14" s="104">
        <v>0</v>
      </c>
      <c r="J14" s="260"/>
      <c r="K14" s="104"/>
      <c r="L14" s="104"/>
      <c r="M14" s="104"/>
    </row>
    <row r="15" spans="1:13" x14ac:dyDescent="0.25">
      <c r="A15" s="98" t="s">
        <v>45</v>
      </c>
      <c r="B15" s="260">
        <v>7123</v>
      </c>
      <c r="C15" s="104">
        <v>8209</v>
      </c>
      <c r="D15" s="105">
        <v>9793</v>
      </c>
      <c r="E15" s="260">
        <v>7561</v>
      </c>
      <c r="F15" s="104">
        <v>7747.884</v>
      </c>
      <c r="G15" s="104">
        <v>9809.2430000000004</v>
      </c>
      <c r="H15" s="104">
        <v>7945.4120000000003</v>
      </c>
      <c r="I15" s="104">
        <v>6636.9179999999997</v>
      </c>
      <c r="J15" s="260"/>
      <c r="K15" s="104"/>
      <c r="L15" s="104"/>
      <c r="M15" s="104"/>
    </row>
    <row r="16" spans="1:13" ht="16.5" x14ac:dyDescent="0.35">
      <c r="A16" s="98" t="s">
        <v>46</v>
      </c>
      <c r="B16" s="261">
        <v>164</v>
      </c>
      <c r="C16" s="106">
        <v>186</v>
      </c>
      <c r="D16" s="107">
        <v>330</v>
      </c>
      <c r="E16" s="261">
        <v>220</v>
      </c>
      <c r="F16" s="106">
        <v>214.447</v>
      </c>
      <c r="G16" s="106">
        <v>315.89999999999998</v>
      </c>
      <c r="H16" s="106">
        <v>223.422</v>
      </c>
      <c r="I16" s="106">
        <v>168.18700000000001</v>
      </c>
      <c r="J16" s="261"/>
      <c r="K16" s="106"/>
      <c r="L16" s="106"/>
      <c r="M16" s="106"/>
    </row>
    <row r="17" spans="1:13" x14ac:dyDescent="0.25">
      <c r="A17" s="99" t="s">
        <v>49</v>
      </c>
      <c r="B17" s="262">
        <v>7290</v>
      </c>
      <c r="C17" s="108">
        <v>8395</v>
      </c>
      <c r="D17" s="109">
        <v>10123</v>
      </c>
      <c r="E17" s="262">
        <v>7781</v>
      </c>
      <c r="F17" s="108">
        <v>7962.3310000000001</v>
      </c>
      <c r="G17" s="108">
        <v>10125.142</v>
      </c>
      <c r="H17" s="108">
        <v>8168.8339999999998</v>
      </c>
      <c r="I17" s="108">
        <v>6805.1040000000003</v>
      </c>
      <c r="J17" s="262"/>
      <c r="K17" s="108"/>
      <c r="L17" s="108"/>
      <c r="M17" s="108"/>
    </row>
    <row r="18" spans="1:13" x14ac:dyDescent="0.25">
      <c r="A18" s="99"/>
      <c r="J18" s="273"/>
    </row>
    <row r="19" spans="1:13" x14ac:dyDescent="0.25">
      <c r="A19" s="125" t="s">
        <v>50</v>
      </c>
      <c r="B19" s="123"/>
      <c r="C19" s="123"/>
      <c r="D19" s="123"/>
      <c r="E19" s="123"/>
      <c r="F19" s="123"/>
      <c r="G19" s="123"/>
      <c r="H19" s="123"/>
      <c r="I19" s="123"/>
      <c r="J19" s="123"/>
      <c r="K19" s="123"/>
      <c r="L19" s="123"/>
      <c r="M19" s="123"/>
    </row>
    <row r="20" spans="1:13" x14ac:dyDescent="0.25">
      <c r="A20" s="98" t="s">
        <v>44</v>
      </c>
      <c r="B20" s="260">
        <v>0</v>
      </c>
      <c r="C20" s="104">
        <v>0</v>
      </c>
      <c r="D20" s="105">
        <v>0</v>
      </c>
      <c r="E20" s="260">
        <v>0</v>
      </c>
      <c r="F20" s="104">
        <v>0</v>
      </c>
      <c r="G20" s="104">
        <v>0</v>
      </c>
      <c r="H20" s="104">
        <v>0</v>
      </c>
      <c r="I20" s="104">
        <v>0</v>
      </c>
      <c r="J20" s="260"/>
      <c r="K20" s="104"/>
      <c r="L20" s="104"/>
      <c r="M20" s="104"/>
    </row>
    <row r="21" spans="1:13" x14ac:dyDescent="0.25">
      <c r="A21" s="98" t="s">
        <v>45</v>
      </c>
      <c r="B21" s="260">
        <v>3202</v>
      </c>
      <c r="C21" s="104">
        <v>2798</v>
      </c>
      <c r="D21" s="105">
        <v>4623</v>
      </c>
      <c r="E21" s="260">
        <v>2695</v>
      </c>
      <c r="F21" s="104">
        <v>2419.7089999999998</v>
      </c>
      <c r="G21" s="104">
        <v>2156.8200000000002</v>
      </c>
      <c r="H21" s="104">
        <v>2383.9160000000002</v>
      </c>
      <c r="I21" s="104">
        <v>2030.7339999999999</v>
      </c>
      <c r="J21" s="260"/>
      <c r="K21" s="104"/>
      <c r="L21" s="104"/>
      <c r="M21" s="104"/>
    </row>
    <row r="22" spans="1:13" ht="16.5" x14ac:dyDescent="0.35">
      <c r="A22" s="98" t="s">
        <v>46</v>
      </c>
      <c r="B22" s="261">
        <v>377</v>
      </c>
      <c r="C22" s="106">
        <v>374</v>
      </c>
      <c r="D22" s="107">
        <v>432</v>
      </c>
      <c r="E22" s="261">
        <v>239</v>
      </c>
      <c r="F22" s="106">
        <v>253.79</v>
      </c>
      <c r="G22" s="106">
        <v>235.47300000000001</v>
      </c>
      <c r="H22" s="106">
        <v>248.66399999999999</v>
      </c>
      <c r="I22" s="106">
        <v>233.59100000000001</v>
      </c>
      <c r="J22" s="261"/>
      <c r="K22" s="106"/>
      <c r="L22" s="106"/>
      <c r="M22" s="106"/>
    </row>
    <row r="23" spans="1:13" x14ac:dyDescent="0.25">
      <c r="A23" s="99" t="s">
        <v>875</v>
      </c>
      <c r="B23" s="262">
        <v>3579</v>
      </c>
      <c r="C23" s="108">
        <v>3172</v>
      </c>
      <c r="D23" s="109">
        <v>5056</v>
      </c>
      <c r="E23" s="262">
        <v>2934</v>
      </c>
      <c r="F23" s="108">
        <v>2673.4989999999998</v>
      </c>
      <c r="G23" s="108">
        <v>2392.2930000000001</v>
      </c>
      <c r="H23" s="108">
        <v>2632.58</v>
      </c>
      <c r="I23" s="108">
        <v>2264.3249999999998</v>
      </c>
      <c r="J23" s="262"/>
      <c r="K23" s="108"/>
      <c r="L23" s="108"/>
      <c r="M23" s="108"/>
    </row>
    <row r="24" spans="1:13" x14ac:dyDescent="0.25">
      <c r="A24" s="99"/>
      <c r="J24" s="273"/>
    </row>
    <row r="25" spans="1:13" x14ac:dyDescent="0.25">
      <c r="A25" s="125" t="s">
        <v>2</v>
      </c>
      <c r="B25" s="123"/>
      <c r="C25" s="123"/>
      <c r="D25" s="123"/>
      <c r="E25" s="123"/>
      <c r="F25" s="123"/>
      <c r="G25" s="123"/>
      <c r="H25" s="123"/>
      <c r="I25" s="123"/>
      <c r="J25" s="123"/>
      <c r="K25" s="123"/>
      <c r="L25" s="123"/>
      <c r="M25" s="123"/>
    </row>
    <row r="26" spans="1:13" x14ac:dyDescent="0.25">
      <c r="A26" s="98" t="s">
        <v>44</v>
      </c>
      <c r="B26" s="260">
        <v>0</v>
      </c>
      <c r="C26" s="104">
        <v>0</v>
      </c>
      <c r="D26" s="105">
        <v>0</v>
      </c>
      <c r="E26" s="260">
        <v>0</v>
      </c>
      <c r="F26" s="104">
        <v>0</v>
      </c>
      <c r="G26" s="104">
        <v>0</v>
      </c>
      <c r="H26" s="104">
        <v>0</v>
      </c>
      <c r="I26" s="104">
        <v>0</v>
      </c>
      <c r="J26" s="260"/>
      <c r="K26" s="104"/>
      <c r="L26" s="104"/>
      <c r="M26" s="104"/>
    </row>
    <row r="27" spans="1:13" x14ac:dyDescent="0.25">
      <c r="A27" s="98" t="s">
        <v>45</v>
      </c>
      <c r="B27" s="260">
        <v>971</v>
      </c>
      <c r="C27" s="104">
        <v>926</v>
      </c>
      <c r="D27" s="105">
        <v>1494</v>
      </c>
      <c r="E27" s="260">
        <v>854</v>
      </c>
      <c r="F27" s="104">
        <v>827.81799999999998</v>
      </c>
      <c r="G27" s="104">
        <v>1150.817</v>
      </c>
      <c r="H27" s="104">
        <v>790.79700000000003</v>
      </c>
      <c r="I27" s="104">
        <v>673.33699999999999</v>
      </c>
      <c r="J27" s="260"/>
      <c r="K27" s="104"/>
      <c r="L27" s="104"/>
      <c r="M27" s="104"/>
    </row>
    <row r="28" spans="1:13" ht="16.5" x14ac:dyDescent="0.35">
      <c r="A28" s="98" t="s">
        <v>46</v>
      </c>
      <c r="B28" s="261">
        <v>21</v>
      </c>
      <c r="C28" s="106">
        <v>20</v>
      </c>
      <c r="D28" s="107">
        <v>96</v>
      </c>
      <c r="E28" s="261">
        <v>19</v>
      </c>
      <c r="F28" s="106">
        <v>72.864999999999995</v>
      </c>
      <c r="G28" s="106">
        <v>39.276000000000003</v>
      </c>
      <c r="H28" s="106">
        <v>20.393000000000001</v>
      </c>
      <c r="I28" s="106">
        <v>56.334000000000003</v>
      </c>
      <c r="J28" s="261"/>
      <c r="K28" s="106"/>
      <c r="L28" s="106"/>
      <c r="M28" s="106"/>
    </row>
    <row r="29" spans="1:13" x14ac:dyDescent="0.25">
      <c r="A29" s="99" t="s">
        <v>51</v>
      </c>
      <c r="B29" s="262">
        <v>991</v>
      </c>
      <c r="C29" s="108">
        <v>946</v>
      </c>
      <c r="D29" s="109">
        <v>1590</v>
      </c>
      <c r="E29" s="262">
        <v>873</v>
      </c>
      <c r="F29" s="108">
        <v>900.68200000000002</v>
      </c>
      <c r="G29" s="108">
        <v>1190.0930000000001</v>
      </c>
      <c r="H29" s="108">
        <v>811.19</v>
      </c>
      <c r="I29" s="108">
        <v>729.67200000000003</v>
      </c>
      <c r="J29" s="262"/>
      <c r="K29" s="108"/>
      <c r="L29" s="108"/>
      <c r="M29" s="108"/>
    </row>
    <row r="30" spans="1:13" x14ac:dyDescent="0.25">
      <c r="A30" s="122"/>
      <c r="B30" s="273"/>
      <c r="E30" s="291"/>
      <c r="J30" s="273"/>
    </row>
    <row r="31" spans="1:13" x14ac:dyDescent="0.25">
      <c r="A31" s="125" t="s">
        <v>877</v>
      </c>
      <c r="B31" s="123"/>
      <c r="C31" s="123"/>
      <c r="D31" s="123"/>
      <c r="E31" s="123"/>
      <c r="F31" s="123"/>
      <c r="G31" s="123"/>
      <c r="H31" s="123"/>
      <c r="I31" s="123"/>
      <c r="J31" s="123"/>
      <c r="K31" s="123"/>
      <c r="L31" s="123"/>
      <c r="M31" s="123"/>
    </row>
    <row r="32" spans="1:13" x14ac:dyDescent="0.25">
      <c r="A32" s="98" t="s">
        <v>44</v>
      </c>
      <c r="B32" s="260">
        <v>0</v>
      </c>
      <c r="C32" s="104">
        <v>0</v>
      </c>
      <c r="D32" s="105">
        <v>0</v>
      </c>
      <c r="E32" s="260">
        <v>0</v>
      </c>
      <c r="F32" s="104">
        <v>0</v>
      </c>
      <c r="G32" s="104">
        <v>0</v>
      </c>
      <c r="H32" s="104">
        <v>0</v>
      </c>
      <c r="I32" s="104">
        <v>0</v>
      </c>
      <c r="J32" s="260"/>
      <c r="K32" s="104"/>
      <c r="L32" s="104"/>
      <c r="M32" s="104"/>
    </row>
    <row r="33" spans="1:13" x14ac:dyDescent="0.25">
      <c r="A33" s="98" t="s">
        <v>45</v>
      </c>
      <c r="B33" s="260">
        <v>1599</v>
      </c>
      <c r="C33" s="104">
        <v>2230</v>
      </c>
      <c r="D33" s="105">
        <v>2117</v>
      </c>
      <c r="E33" s="260">
        <v>1917</v>
      </c>
      <c r="F33" s="104">
        <v>1855.0229999999999</v>
      </c>
      <c r="G33" s="104">
        <v>2214.13</v>
      </c>
      <c r="H33" s="104">
        <v>1889.2049999999999</v>
      </c>
      <c r="I33" s="104">
        <v>2096.377</v>
      </c>
      <c r="J33" s="260"/>
      <c r="K33" s="104"/>
      <c r="L33" s="104"/>
      <c r="M33" s="104"/>
    </row>
    <row r="34" spans="1:13" ht="16.5" x14ac:dyDescent="0.35">
      <c r="A34" s="98" t="s">
        <v>46</v>
      </c>
      <c r="B34" s="261">
        <v>49</v>
      </c>
      <c r="C34" s="106">
        <v>78</v>
      </c>
      <c r="D34" s="107">
        <v>54</v>
      </c>
      <c r="E34" s="261">
        <v>80</v>
      </c>
      <c r="F34" s="106">
        <v>61.688000000000002</v>
      </c>
      <c r="G34" s="106">
        <v>104.861</v>
      </c>
      <c r="H34" s="106">
        <v>63.268999999999998</v>
      </c>
      <c r="I34" s="106">
        <v>85.183000000000007</v>
      </c>
      <c r="J34" s="261"/>
      <c r="K34" s="106"/>
      <c r="L34" s="106"/>
      <c r="M34" s="106"/>
    </row>
    <row r="35" spans="1:13" x14ac:dyDescent="0.25">
      <c r="A35" s="99" t="s">
        <v>878</v>
      </c>
      <c r="B35" s="262">
        <v>1648</v>
      </c>
      <c r="C35" s="108">
        <v>2308</v>
      </c>
      <c r="D35" s="109">
        <v>2171</v>
      </c>
      <c r="E35" s="262">
        <v>1997</v>
      </c>
      <c r="F35" s="108">
        <v>1916.71</v>
      </c>
      <c r="G35" s="108">
        <v>2318.991</v>
      </c>
      <c r="H35" s="108">
        <v>1952.4749999999999</v>
      </c>
      <c r="I35" s="108">
        <v>2181.5610000000001</v>
      </c>
      <c r="J35" s="262"/>
      <c r="K35" s="108"/>
      <c r="L35" s="108"/>
      <c r="M35" s="108"/>
    </row>
    <row r="36" spans="1:13" x14ac:dyDescent="0.25">
      <c r="A36" s="99"/>
      <c r="D36" s="93"/>
      <c r="J36" s="273"/>
    </row>
    <row r="37" spans="1:13" x14ac:dyDescent="0.25">
      <c r="A37" s="125" t="s">
        <v>52</v>
      </c>
      <c r="B37" s="123"/>
      <c r="C37" s="123"/>
      <c r="D37" s="123"/>
      <c r="E37" s="123"/>
      <c r="F37" s="123"/>
      <c r="G37" s="123"/>
      <c r="H37" s="123"/>
      <c r="I37" s="123"/>
      <c r="J37" s="123"/>
      <c r="K37" s="123"/>
      <c r="L37" s="123"/>
      <c r="M37" s="123"/>
    </row>
    <row r="38" spans="1:13" x14ac:dyDescent="0.25">
      <c r="A38" s="98" t="s">
        <v>44</v>
      </c>
      <c r="B38" s="260">
        <v>0</v>
      </c>
      <c r="C38" s="104">
        <v>0</v>
      </c>
      <c r="D38" s="105">
        <v>0</v>
      </c>
      <c r="E38" s="260">
        <v>0</v>
      </c>
      <c r="F38" s="104">
        <v>0</v>
      </c>
      <c r="G38" s="104">
        <v>0</v>
      </c>
      <c r="H38" s="104">
        <v>0</v>
      </c>
      <c r="I38" s="104">
        <v>0</v>
      </c>
      <c r="J38" s="260"/>
      <c r="K38" s="104"/>
      <c r="L38" s="104"/>
      <c r="M38" s="104"/>
    </row>
    <row r="39" spans="1:13" x14ac:dyDescent="0.25">
      <c r="A39" s="98" t="s">
        <v>45</v>
      </c>
      <c r="B39" s="260">
        <v>2178</v>
      </c>
      <c r="C39" s="104">
        <v>1458</v>
      </c>
      <c r="D39" s="105">
        <v>1330</v>
      </c>
      <c r="E39" s="260">
        <v>905</v>
      </c>
      <c r="F39" s="104">
        <v>908.61099999999999</v>
      </c>
      <c r="G39" s="104">
        <v>936.64800000000002</v>
      </c>
      <c r="H39" s="104">
        <v>769.35199999999998</v>
      </c>
      <c r="I39" s="104">
        <v>991.64499999999998</v>
      </c>
      <c r="J39" s="260"/>
      <c r="K39" s="104"/>
      <c r="L39" s="104"/>
      <c r="M39" s="104"/>
    </row>
    <row r="40" spans="1:13" ht="16.5" x14ac:dyDescent="0.35">
      <c r="A40" s="98" t="s">
        <v>46</v>
      </c>
      <c r="B40" s="261">
        <v>40</v>
      </c>
      <c r="C40" s="106">
        <v>28</v>
      </c>
      <c r="D40" s="107">
        <v>35</v>
      </c>
      <c r="E40" s="261">
        <v>21</v>
      </c>
      <c r="F40" s="106">
        <v>21.024999999999999</v>
      </c>
      <c r="G40" s="106">
        <v>30.445</v>
      </c>
      <c r="H40" s="106">
        <v>18.321999999999999</v>
      </c>
      <c r="I40" s="106">
        <v>25.491</v>
      </c>
      <c r="J40" s="261"/>
      <c r="K40" s="106"/>
      <c r="L40" s="106"/>
      <c r="M40" s="106"/>
    </row>
    <row r="41" spans="1:13" x14ac:dyDescent="0.25">
      <c r="A41" s="99" t="s">
        <v>876</v>
      </c>
      <c r="B41" s="262">
        <v>2215</v>
      </c>
      <c r="C41" s="108">
        <v>1485</v>
      </c>
      <c r="D41" s="109">
        <v>1364</v>
      </c>
      <c r="E41" s="262">
        <v>926</v>
      </c>
      <c r="F41" s="108">
        <v>929.63599999999997</v>
      </c>
      <c r="G41" s="108">
        <v>967.09199999999998</v>
      </c>
      <c r="H41" s="108">
        <v>787.67399999999998</v>
      </c>
      <c r="I41" s="108">
        <v>1017.136</v>
      </c>
      <c r="J41" s="262"/>
      <c r="K41" s="108"/>
      <c r="L41" s="108"/>
      <c r="M41" s="108"/>
    </row>
    <row r="42" spans="1:13" x14ac:dyDescent="0.25">
      <c r="A42" s="98"/>
      <c r="J42" s="273"/>
    </row>
    <row r="43" spans="1:13" x14ac:dyDescent="0.25">
      <c r="A43" s="125" t="s">
        <v>53</v>
      </c>
      <c r="B43" s="123"/>
      <c r="C43" s="123"/>
      <c r="D43" s="123"/>
      <c r="E43" s="123"/>
      <c r="F43" s="123"/>
      <c r="G43" s="123"/>
      <c r="H43" s="123"/>
      <c r="I43" s="123"/>
      <c r="J43" s="123"/>
      <c r="K43" s="123"/>
      <c r="L43" s="123"/>
      <c r="M43" s="123"/>
    </row>
    <row r="44" spans="1:13" x14ac:dyDescent="0.25">
      <c r="A44" s="98" t="s">
        <v>44</v>
      </c>
      <c r="B44" s="260">
        <v>929</v>
      </c>
      <c r="C44" s="104">
        <v>1196</v>
      </c>
      <c r="D44" s="105">
        <v>1563</v>
      </c>
      <c r="E44" s="260">
        <v>634</v>
      </c>
      <c r="F44" s="104">
        <v>833.85699999999997</v>
      </c>
      <c r="G44" s="104">
        <v>1021.371</v>
      </c>
      <c r="H44" s="104">
        <v>878.11599999999999</v>
      </c>
      <c r="I44" s="104">
        <v>782.34900000000005</v>
      </c>
      <c r="J44" s="260"/>
      <c r="K44" s="104"/>
      <c r="L44" s="104"/>
      <c r="M44" s="104"/>
    </row>
    <row r="45" spans="1:13" x14ac:dyDescent="0.25">
      <c r="A45" s="98" t="s">
        <v>45</v>
      </c>
      <c r="B45" s="260">
        <v>27502</v>
      </c>
      <c r="C45" s="104">
        <v>35126</v>
      </c>
      <c r="D45" s="105">
        <v>37918</v>
      </c>
      <c r="E45" s="260">
        <v>24328</v>
      </c>
      <c r="F45" s="104">
        <v>31196.008000000002</v>
      </c>
      <c r="G45" s="104">
        <v>28435.413</v>
      </c>
      <c r="H45" s="104">
        <v>25160.651000000002</v>
      </c>
      <c r="I45" s="104">
        <v>27831.791000000001</v>
      </c>
      <c r="J45" s="260"/>
      <c r="K45" s="104"/>
      <c r="L45" s="104"/>
      <c r="M45" s="104"/>
    </row>
    <row r="46" spans="1:13" ht="16.5" x14ac:dyDescent="0.35">
      <c r="A46" s="98" t="s">
        <v>46</v>
      </c>
      <c r="B46" s="261">
        <v>1150</v>
      </c>
      <c r="C46" s="106">
        <v>1311</v>
      </c>
      <c r="D46" s="107">
        <v>1585</v>
      </c>
      <c r="E46" s="261">
        <v>920</v>
      </c>
      <c r="F46" s="106">
        <v>1175.4259999999999</v>
      </c>
      <c r="G46" s="106">
        <v>1143.201</v>
      </c>
      <c r="H46" s="106">
        <v>924.298</v>
      </c>
      <c r="I46" s="106">
        <v>1050.93</v>
      </c>
      <c r="J46" s="261"/>
      <c r="K46" s="106"/>
      <c r="L46" s="106"/>
      <c r="M46" s="106"/>
    </row>
    <row r="47" spans="1:13" x14ac:dyDescent="0.25">
      <c r="A47" s="99" t="s">
        <v>53</v>
      </c>
      <c r="B47" s="262">
        <v>29581</v>
      </c>
      <c r="C47" s="108">
        <v>37633</v>
      </c>
      <c r="D47" s="109">
        <v>41067</v>
      </c>
      <c r="E47" s="262">
        <v>25882</v>
      </c>
      <c r="F47" s="108">
        <v>33205.290999999997</v>
      </c>
      <c r="G47" s="108">
        <v>30599.986000000001</v>
      </c>
      <c r="H47" s="108">
        <v>26963.064999999999</v>
      </c>
      <c r="I47" s="108">
        <v>29665.069</v>
      </c>
      <c r="J47" s="262"/>
      <c r="K47" s="108"/>
      <c r="L47" s="108"/>
      <c r="M47" s="108"/>
    </row>
    <row r="49" spans="1:13" ht="15" customHeight="1" x14ac:dyDescent="0.25"/>
    <row r="50" spans="1:13" ht="15" customHeight="1" x14ac:dyDescent="0.25"/>
    <row r="51" spans="1:13" ht="15.75" customHeight="1" x14ac:dyDescent="0.25">
      <c r="A51" s="461" t="s">
        <v>1160</v>
      </c>
      <c r="B51" s="461"/>
      <c r="C51" s="461"/>
      <c r="D51" s="461"/>
      <c r="E51" s="461"/>
      <c r="F51" s="461"/>
      <c r="G51" s="461"/>
      <c r="H51" s="461"/>
      <c r="I51" s="461"/>
      <c r="J51" s="461"/>
      <c r="K51" s="461"/>
      <c r="L51" s="461"/>
      <c r="M51" s="461"/>
    </row>
    <row r="52" spans="1:13" ht="15" customHeight="1" x14ac:dyDescent="0.25"/>
    <row r="53" spans="1:13" ht="23.85" customHeight="1" x14ac:dyDescent="0.35">
      <c r="A53" s="345">
        <v>2025</v>
      </c>
    </row>
    <row r="54" spans="1:13" ht="15.75" customHeight="1" x14ac:dyDescent="0.25">
      <c r="A54" s="83"/>
      <c r="B54" s="313">
        <v>45658</v>
      </c>
      <c r="C54" s="313">
        <v>45689</v>
      </c>
      <c r="D54" s="313">
        <v>45717</v>
      </c>
      <c r="E54" s="313">
        <v>45748</v>
      </c>
      <c r="F54" s="313">
        <v>45778</v>
      </c>
      <c r="G54" s="313">
        <v>45809</v>
      </c>
      <c r="H54" s="313">
        <v>45839</v>
      </c>
      <c r="I54" s="313">
        <v>45870</v>
      </c>
      <c r="J54" s="313">
        <v>45901</v>
      </c>
      <c r="K54" s="313">
        <v>45931</v>
      </c>
      <c r="L54" s="313">
        <v>45962</v>
      </c>
      <c r="M54" s="313">
        <v>45992</v>
      </c>
    </row>
    <row r="55" spans="1:13" ht="15" customHeight="1" x14ac:dyDescent="0.25">
      <c r="A55" s="125" t="s">
        <v>0</v>
      </c>
      <c r="B55" s="124"/>
      <c r="C55" s="124"/>
      <c r="D55" s="124"/>
      <c r="E55" s="124"/>
      <c r="F55" s="124"/>
      <c r="G55" s="124"/>
      <c r="H55" s="124"/>
      <c r="I55" s="124"/>
      <c r="J55" s="124"/>
      <c r="K55" s="124"/>
      <c r="L55" s="124"/>
      <c r="M55" s="124"/>
    </row>
    <row r="56" spans="1:13" ht="15" customHeight="1" x14ac:dyDescent="0.25">
      <c r="A56" s="98" t="s">
        <v>44</v>
      </c>
      <c r="B56" s="260">
        <v>781</v>
      </c>
      <c r="C56" s="104">
        <v>903.28200000000004</v>
      </c>
      <c r="D56" s="105">
        <v>961.68700000000001</v>
      </c>
      <c r="E56" s="260">
        <v>1119.8430000000001</v>
      </c>
      <c r="F56" s="104">
        <v>920.22799999999995</v>
      </c>
      <c r="G56" s="104">
        <v>936.89099999999996</v>
      </c>
      <c r="H56" s="104">
        <v>803.90659090909094</v>
      </c>
      <c r="I56" s="104">
        <v>1051.8469523809524</v>
      </c>
      <c r="J56" s="260">
        <v>1121</v>
      </c>
      <c r="K56" s="104">
        <v>839</v>
      </c>
      <c r="L56" s="104">
        <v>953</v>
      </c>
      <c r="M56" s="104">
        <v>675</v>
      </c>
    </row>
    <row r="57" spans="1:13" ht="15" customHeight="1" x14ac:dyDescent="0.25">
      <c r="A57" s="98" t="s">
        <v>45</v>
      </c>
      <c r="B57" s="260">
        <v>10474</v>
      </c>
      <c r="C57" s="104">
        <v>17595.312000000002</v>
      </c>
      <c r="D57" s="105">
        <v>13206.723</v>
      </c>
      <c r="E57" s="260">
        <v>16651.392</v>
      </c>
      <c r="F57" s="104">
        <v>14758.928</v>
      </c>
      <c r="G57" s="104">
        <v>10268.805</v>
      </c>
      <c r="H57" s="104">
        <v>9616.334727272726</v>
      </c>
      <c r="I57" s="104">
        <v>14746.814380952381</v>
      </c>
      <c r="J57" s="260">
        <v>11687</v>
      </c>
      <c r="K57" s="104">
        <v>10325</v>
      </c>
      <c r="L57" s="104">
        <v>16090</v>
      </c>
      <c r="M57" s="104">
        <v>9606</v>
      </c>
    </row>
    <row r="58" spans="1:13" ht="16.5" customHeight="1" x14ac:dyDescent="0.35">
      <c r="A58" s="98" t="s">
        <v>46</v>
      </c>
      <c r="B58" s="261">
        <v>449</v>
      </c>
      <c r="C58" s="106">
        <v>651.93100000000004</v>
      </c>
      <c r="D58" s="107">
        <v>455.61500000000001</v>
      </c>
      <c r="E58" s="261">
        <v>665.56899999999996</v>
      </c>
      <c r="F58" s="106">
        <v>527.97900000000004</v>
      </c>
      <c r="G58" s="106">
        <v>380.83100000000002</v>
      </c>
      <c r="H58" s="106">
        <v>352.87549999999999</v>
      </c>
      <c r="I58" s="106">
        <v>432.15871428571427</v>
      </c>
      <c r="J58" s="261">
        <v>447</v>
      </c>
      <c r="K58" s="106">
        <v>400</v>
      </c>
      <c r="L58" s="106">
        <v>482</v>
      </c>
      <c r="M58" s="106">
        <v>342</v>
      </c>
    </row>
    <row r="59" spans="1:13" ht="15" customHeight="1" x14ac:dyDescent="0.25">
      <c r="A59" s="99" t="s">
        <v>48</v>
      </c>
      <c r="B59" s="262">
        <v>11705</v>
      </c>
      <c r="C59" s="108">
        <v>19150.525000000001</v>
      </c>
      <c r="D59" s="109">
        <v>14624.026</v>
      </c>
      <c r="E59" s="262">
        <v>18436.805</v>
      </c>
      <c r="F59" s="108">
        <v>16207.135</v>
      </c>
      <c r="G59" s="108">
        <v>11586.528</v>
      </c>
      <c r="H59" s="108">
        <v>10773.116818181818</v>
      </c>
      <c r="I59" s="108">
        <v>16230.820047619049</v>
      </c>
      <c r="J59" s="262">
        <v>13254</v>
      </c>
      <c r="K59" s="108">
        <v>11564</v>
      </c>
      <c r="L59" s="108">
        <v>17524</v>
      </c>
      <c r="M59" s="108">
        <v>10623</v>
      </c>
    </row>
    <row r="60" spans="1:13" x14ac:dyDescent="0.25">
      <c r="A60" s="98"/>
      <c r="J60" s="273"/>
    </row>
    <row r="61" spans="1:13" ht="15" customHeight="1" x14ac:dyDescent="0.25">
      <c r="A61" s="125" t="s">
        <v>1</v>
      </c>
      <c r="B61" s="123"/>
      <c r="C61" s="123"/>
      <c r="D61" s="123"/>
      <c r="E61" s="123"/>
      <c r="F61" s="123"/>
      <c r="G61" s="123"/>
      <c r="H61" s="123"/>
      <c r="I61" s="123"/>
      <c r="J61" s="123"/>
      <c r="K61" s="123"/>
      <c r="L61" s="123"/>
      <c r="M61" s="123"/>
    </row>
    <row r="62" spans="1:13" x14ac:dyDescent="0.25">
      <c r="A62" s="98" t="s">
        <v>44</v>
      </c>
      <c r="B62" s="260">
        <v>0</v>
      </c>
      <c r="C62" s="104">
        <v>0</v>
      </c>
      <c r="D62" s="105">
        <v>0</v>
      </c>
      <c r="E62" s="260">
        <v>0</v>
      </c>
      <c r="F62" s="104">
        <v>0</v>
      </c>
      <c r="G62" s="104">
        <v>0</v>
      </c>
      <c r="H62" s="104">
        <v>0</v>
      </c>
      <c r="I62" s="104">
        <v>0</v>
      </c>
      <c r="J62" s="260">
        <v>0</v>
      </c>
      <c r="K62" s="104">
        <v>0</v>
      </c>
      <c r="L62" s="104">
        <v>0</v>
      </c>
      <c r="M62" s="104">
        <v>0</v>
      </c>
    </row>
    <row r="63" spans="1:13" x14ac:dyDescent="0.25">
      <c r="A63" s="98" t="s">
        <v>45</v>
      </c>
      <c r="B63" s="260">
        <v>6830</v>
      </c>
      <c r="C63" s="104">
        <v>7034.0550000000003</v>
      </c>
      <c r="D63" s="105">
        <v>9403.9850000000006</v>
      </c>
      <c r="E63" s="260">
        <v>9578.9480000000003</v>
      </c>
      <c r="F63" s="104">
        <v>6422.9059999999999</v>
      </c>
      <c r="G63" s="104">
        <v>6355.4049999999997</v>
      </c>
      <c r="H63" s="104">
        <v>5365.1004545454543</v>
      </c>
      <c r="I63" s="104">
        <v>6169.7560000000003</v>
      </c>
      <c r="J63" s="260">
        <v>6775</v>
      </c>
      <c r="K63" s="104">
        <v>7419</v>
      </c>
      <c r="L63" s="104">
        <v>8702</v>
      </c>
      <c r="M63" s="104">
        <v>6620</v>
      </c>
    </row>
    <row r="64" spans="1:13" ht="16.5" x14ac:dyDescent="0.35">
      <c r="A64" s="98" t="s">
        <v>46</v>
      </c>
      <c r="B64" s="261">
        <v>190</v>
      </c>
      <c r="C64" s="106">
        <v>187.01300000000001</v>
      </c>
      <c r="D64" s="107">
        <v>272.084</v>
      </c>
      <c r="E64" s="261">
        <v>170.239</v>
      </c>
      <c r="F64" s="106">
        <v>165.72399999999999</v>
      </c>
      <c r="G64" s="106">
        <v>238.45699999999999</v>
      </c>
      <c r="H64" s="106">
        <v>139.10709090909091</v>
      </c>
      <c r="I64" s="106">
        <v>170.37804761904763</v>
      </c>
      <c r="J64" s="261">
        <v>253</v>
      </c>
      <c r="K64" s="106">
        <v>183</v>
      </c>
      <c r="L64" s="106">
        <v>205</v>
      </c>
      <c r="M64" s="106">
        <v>252</v>
      </c>
    </row>
    <row r="65" spans="1:13" x14ac:dyDescent="0.25">
      <c r="A65" s="99" t="s">
        <v>49</v>
      </c>
      <c r="B65" s="262">
        <v>7019</v>
      </c>
      <c r="C65" s="108">
        <v>7221.0680000000002</v>
      </c>
      <c r="D65" s="109">
        <v>9676.0689999999995</v>
      </c>
      <c r="E65" s="262">
        <v>9749.1880000000001</v>
      </c>
      <c r="F65" s="108">
        <v>6588.63</v>
      </c>
      <c r="G65" s="108">
        <v>6593.8620000000001</v>
      </c>
      <c r="H65" s="108">
        <v>5504.2075454545457</v>
      </c>
      <c r="I65" s="108">
        <v>6340.1340476190471</v>
      </c>
      <c r="J65" s="262">
        <v>7028</v>
      </c>
      <c r="K65" s="108">
        <v>7602</v>
      </c>
      <c r="L65" s="108">
        <v>8907</v>
      </c>
      <c r="M65" s="108">
        <v>6872</v>
      </c>
    </row>
    <row r="66" spans="1:13" x14ac:dyDescent="0.25">
      <c r="A66" s="99"/>
      <c r="J66" s="273"/>
    </row>
    <row r="67" spans="1:13" x14ac:dyDescent="0.25">
      <c r="A67" s="125" t="s">
        <v>50</v>
      </c>
      <c r="B67" s="123"/>
      <c r="C67" s="123"/>
      <c r="D67" s="123"/>
      <c r="E67" s="123"/>
      <c r="F67" s="123"/>
      <c r="G67" s="123"/>
      <c r="H67" s="123"/>
      <c r="I67" s="123"/>
      <c r="J67" s="123"/>
      <c r="K67" s="123"/>
      <c r="L67" s="123"/>
      <c r="M67" s="123"/>
    </row>
    <row r="68" spans="1:13" x14ac:dyDescent="0.25">
      <c r="A68" s="98" t="s">
        <v>44</v>
      </c>
      <c r="B68" s="260">
        <v>0</v>
      </c>
      <c r="C68" s="104">
        <v>0</v>
      </c>
      <c r="D68" s="105">
        <v>0</v>
      </c>
      <c r="E68" s="260">
        <v>0</v>
      </c>
      <c r="F68" s="104">
        <v>0</v>
      </c>
      <c r="G68" s="104">
        <v>0</v>
      </c>
      <c r="H68" s="104">
        <v>0</v>
      </c>
      <c r="I68" s="104">
        <v>0</v>
      </c>
      <c r="J68" s="260">
        <v>0</v>
      </c>
      <c r="K68" s="104">
        <v>0</v>
      </c>
      <c r="L68" s="104">
        <v>0</v>
      </c>
      <c r="M68" s="104">
        <v>0</v>
      </c>
    </row>
    <row r="69" spans="1:13" x14ac:dyDescent="0.25">
      <c r="A69" s="98" t="s">
        <v>45</v>
      </c>
      <c r="B69" s="260">
        <v>2893</v>
      </c>
      <c r="C69" s="104">
        <v>2502.8040000000001</v>
      </c>
      <c r="D69" s="105">
        <v>2347.4769999999999</v>
      </c>
      <c r="E69" s="260">
        <v>2931.1729999999998</v>
      </c>
      <c r="F69" s="104">
        <v>2336.0709999999999</v>
      </c>
      <c r="G69" s="104">
        <v>3106.7829999999999</v>
      </c>
      <c r="H69" s="104">
        <v>2197.5677272727271</v>
      </c>
      <c r="I69" s="104">
        <v>1989.1204761904762</v>
      </c>
      <c r="J69" s="260">
        <v>2026</v>
      </c>
      <c r="K69" s="104">
        <v>2419</v>
      </c>
      <c r="L69" s="104">
        <v>2316</v>
      </c>
      <c r="M69" s="104">
        <v>2037</v>
      </c>
    </row>
    <row r="70" spans="1:13" ht="16.5" x14ac:dyDescent="0.35">
      <c r="A70" s="98" t="s">
        <v>46</v>
      </c>
      <c r="B70" s="261">
        <v>339</v>
      </c>
      <c r="C70" s="106">
        <v>319</v>
      </c>
      <c r="D70" s="107">
        <v>299.77</v>
      </c>
      <c r="E70" s="261">
        <v>340.49099999999999</v>
      </c>
      <c r="F70" s="106">
        <v>266.58</v>
      </c>
      <c r="G70" s="106">
        <v>279.34199999999998</v>
      </c>
      <c r="H70" s="106">
        <v>220.22431818181818</v>
      </c>
      <c r="I70" s="106">
        <v>211.49199999999999</v>
      </c>
      <c r="J70" s="261">
        <v>235</v>
      </c>
      <c r="K70" s="106">
        <v>265</v>
      </c>
      <c r="L70" s="106">
        <v>262</v>
      </c>
      <c r="M70" s="106">
        <v>271</v>
      </c>
    </row>
    <row r="71" spans="1:13" x14ac:dyDescent="0.25">
      <c r="A71" s="99" t="s">
        <v>875</v>
      </c>
      <c r="B71" s="262">
        <v>3232</v>
      </c>
      <c r="C71" s="108">
        <v>2821.8040000000001</v>
      </c>
      <c r="D71" s="109">
        <v>2647.248</v>
      </c>
      <c r="E71" s="262">
        <v>3271.663</v>
      </c>
      <c r="F71" s="108">
        <v>2602.65</v>
      </c>
      <c r="G71" s="108">
        <v>3386.125</v>
      </c>
      <c r="H71" s="108">
        <v>2417.7920454545456</v>
      </c>
      <c r="I71" s="108">
        <v>2200.6124761904762</v>
      </c>
      <c r="J71" s="262">
        <v>2261</v>
      </c>
      <c r="K71" s="108">
        <v>2684</v>
      </c>
      <c r="L71" s="108">
        <v>2578</v>
      </c>
      <c r="M71" s="108">
        <v>2307</v>
      </c>
    </row>
    <row r="72" spans="1:13" x14ac:dyDescent="0.25">
      <c r="A72" s="99"/>
      <c r="J72" s="273"/>
    </row>
    <row r="73" spans="1:13" x14ac:dyDescent="0.25">
      <c r="A73" s="125" t="s">
        <v>2</v>
      </c>
      <c r="B73" s="123"/>
      <c r="C73" s="123"/>
      <c r="D73" s="123"/>
      <c r="E73" s="123"/>
      <c r="F73" s="123"/>
      <c r="G73" s="123"/>
      <c r="H73" s="123"/>
      <c r="I73" s="123"/>
      <c r="J73" s="123"/>
      <c r="K73" s="123"/>
      <c r="L73" s="123"/>
      <c r="M73" s="123"/>
    </row>
    <row r="74" spans="1:13" x14ac:dyDescent="0.25">
      <c r="A74" s="98" t="s">
        <v>44</v>
      </c>
      <c r="B74" s="260">
        <v>0</v>
      </c>
      <c r="C74" s="104">
        <v>0</v>
      </c>
      <c r="D74" s="105">
        <v>0</v>
      </c>
      <c r="E74" s="260">
        <v>0</v>
      </c>
      <c r="F74" s="104">
        <v>0</v>
      </c>
      <c r="G74" s="104">
        <v>0</v>
      </c>
      <c r="H74" s="104">
        <v>0</v>
      </c>
      <c r="I74" s="104">
        <v>0</v>
      </c>
      <c r="J74" s="260">
        <v>0</v>
      </c>
      <c r="K74" s="104">
        <v>0</v>
      </c>
      <c r="L74" s="104">
        <v>0</v>
      </c>
      <c r="M74" s="104">
        <v>0</v>
      </c>
    </row>
    <row r="75" spans="1:13" x14ac:dyDescent="0.25">
      <c r="A75" s="98" t="s">
        <v>45</v>
      </c>
      <c r="B75" s="260">
        <v>1011</v>
      </c>
      <c r="C75" s="104">
        <v>1049.0619999999999</v>
      </c>
      <c r="D75" s="105">
        <v>1301.6869999999999</v>
      </c>
      <c r="E75" s="260">
        <v>1252.0419999999999</v>
      </c>
      <c r="F75" s="104">
        <v>878.02700000000004</v>
      </c>
      <c r="G75" s="104">
        <v>1073.2650000000001</v>
      </c>
      <c r="H75" s="104">
        <v>732.7082272727273</v>
      </c>
      <c r="I75" s="104">
        <v>653.08028571428565</v>
      </c>
      <c r="J75" s="260">
        <v>1017</v>
      </c>
      <c r="K75" s="104">
        <v>768</v>
      </c>
      <c r="L75" s="104">
        <v>729</v>
      </c>
      <c r="M75" s="104">
        <v>948</v>
      </c>
    </row>
    <row r="76" spans="1:13" ht="16.5" x14ac:dyDescent="0.35">
      <c r="A76" s="98" t="s">
        <v>46</v>
      </c>
      <c r="B76" s="261">
        <v>12</v>
      </c>
      <c r="C76" s="106">
        <v>17.169</v>
      </c>
      <c r="D76" s="107">
        <v>49.051000000000002</v>
      </c>
      <c r="E76" s="261">
        <v>16.396999999999998</v>
      </c>
      <c r="F76" s="106">
        <v>15.234</v>
      </c>
      <c r="G76" s="106">
        <v>53.868000000000002</v>
      </c>
      <c r="H76" s="106">
        <v>14.350090909090911</v>
      </c>
      <c r="I76" s="106">
        <v>16.517571428571429</v>
      </c>
      <c r="J76" s="261">
        <v>72</v>
      </c>
      <c r="K76" s="106">
        <v>15</v>
      </c>
      <c r="L76" s="106">
        <v>17</v>
      </c>
      <c r="M76" s="106">
        <v>72</v>
      </c>
    </row>
    <row r="77" spans="1:13" x14ac:dyDescent="0.25">
      <c r="A77" s="99" t="s">
        <v>51</v>
      </c>
      <c r="B77" s="262">
        <v>1023</v>
      </c>
      <c r="C77" s="108">
        <v>1066.23</v>
      </c>
      <c r="D77" s="109">
        <v>1350.7380000000001</v>
      </c>
      <c r="E77" s="262">
        <v>1268.4390000000001</v>
      </c>
      <c r="F77" s="108">
        <v>893.26</v>
      </c>
      <c r="G77" s="108">
        <v>1127.133</v>
      </c>
      <c r="H77" s="108">
        <v>747.05831818181821</v>
      </c>
      <c r="I77" s="108">
        <v>669.59785714285715</v>
      </c>
      <c r="J77" s="262">
        <v>1088</v>
      </c>
      <c r="K77" s="108">
        <v>783</v>
      </c>
      <c r="L77" s="108">
        <v>746</v>
      </c>
      <c r="M77" s="108">
        <v>1019</v>
      </c>
    </row>
    <row r="78" spans="1:13" x14ac:dyDescent="0.25">
      <c r="A78" s="122"/>
      <c r="B78" s="273"/>
      <c r="E78" s="291"/>
      <c r="J78" s="273"/>
    </row>
    <row r="79" spans="1:13" x14ac:dyDescent="0.25">
      <c r="A79" s="125" t="s">
        <v>877</v>
      </c>
      <c r="B79" s="123"/>
      <c r="C79" s="123"/>
      <c r="D79" s="123"/>
      <c r="E79" s="123"/>
      <c r="F79" s="123"/>
      <c r="G79" s="123"/>
      <c r="H79" s="123"/>
      <c r="I79" s="123"/>
      <c r="J79" s="123"/>
      <c r="K79" s="123"/>
      <c r="L79" s="123"/>
      <c r="M79" s="123"/>
    </row>
    <row r="80" spans="1:13" x14ac:dyDescent="0.25">
      <c r="A80" s="98" t="s">
        <v>44</v>
      </c>
      <c r="B80" s="260">
        <v>0</v>
      </c>
      <c r="C80" s="104">
        <v>0</v>
      </c>
      <c r="D80" s="105">
        <v>0</v>
      </c>
      <c r="E80" s="260">
        <v>0</v>
      </c>
      <c r="F80" s="104">
        <v>0</v>
      </c>
      <c r="G80" s="104">
        <v>0</v>
      </c>
      <c r="H80" s="104">
        <v>0</v>
      </c>
      <c r="I80" s="104">
        <v>0</v>
      </c>
      <c r="J80" s="260">
        <v>0</v>
      </c>
      <c r="K80" s="104">
        <v>0</v>
      </c>
      <c r="L80" s="104">
        <v>0</v>
      </c>
      <c r="M80" s="104">
        <v>0</v>
      </c>
    </row>
    <row r="81" spans="1:13" x14ac:dyDescent="0.25">
      <c r="A81" s="98" t="s">
        <v>45</v>
      </c>
      <c r="B81" s="260">
        <v>1940</v>
      </c>
      <c r="C81" s="104">
        <v>2007.758</v>
      </c>
      <c r="D81" s="105">
        <v>1773.0709999999999</v>
      </c>
      <c r="E81" s="260">
        <v>2037.732</v>
      </c>
      <c r="F81" s="104">
        <v>1604.556</v>
      </c>
      <c r="G81" s="104">
        <v>2062.8200000000002</v>
      </c>
      <c r="H81" s="104">
        <v>1656.0284090909092</v>
      </c>
      <c r="I81" s="104">
        <v>1890.5280952380951</v>
      </c>
      <c r="J81" s="260">
        <v>1464</v>
      </c>
      <c r="K81" s="104">
        <v>1875</v>
      </c>
      <c r="L81" s="104">
        <v>2038</v>
      </c>
      <c r="M81" s="104">
        <v>1331</v>
      </c>
    </row>
    <row r="82" spans="1:13" ht="16.5" x14ac:dyDescent="0.35">
      <c r="A82" s="98" t="s">
        <v>46</v>
      </c>
      <c r="B82" s="261">
        <v>54</v>
      </c>
      <c r="C82" s="106">
        <v>65.899000000000001</v>
      </c>
      <c r="D82" s="107">
        <v>44.042000000000002</v>
      </c>
      <c r="E82" s="261">
        <v>73.777000000000001</v>
      </c>
      <c r="F82" s="106">
        <v>41.884999999999998</v>
      </c>
      <c r="G82" s="106">
        <v>78.72</v>
      </c>
      <c r="H82" s="106">
        <v>37.444681818181813</v>
      </c>
      <c r="I82" s="106">
        <v>48.820190476190476</v>
      </c>
      <c r="J82" s="261">
        <v>40</v>
      </c>
      <c r="K82" s="106">
        <v>50</v>
      </c>
      <c r="L82" s="106">
        <v>61</v>
      </c>
      <c r="M82" s="106">
        <v>41</v>
      </c>
    </row>
    <row r="83" spans="1:13" x14ac:dyDescent="0.25">
      <c r="A83" s="99" t="s">
        <v>878</v>
      </c>
      <c r="B83" s="262">
        <v>1994</v>
      </c>
      <c r="C83" s="108">
        <v>2073.6570000000002</v>
      </c>
      <c r="D83" s="109">
        <v>1817.1130000000001</v>
      </c>
      <c r="E83" s="262">
        <v>2111.509</v>
      </c>
      <c r="F83" s="108">
        <v>1646.441</v>
      </c>
      <c r="G83" s="108">
        <v>2141.54</v>
      </c>
      <c r="H83" s="108">
        <v>1693.4730909090908</v>
      </c>
      <c r="I83" s="108">
        <v>1939.3482857142858</v>
      </c>
      <c r="J83" s="262">
        <v>1504</v>
      </c>
      <c r="K83" s="108">
        <v>1925</v>
      </c>
      <c r="L83" s="108">
        <v>2099</v>
      </c>
      <c r="M83" s="108">
        <v>1372</v>
      </c>
    </row>
    <row r="84" spans="1:13" x14ac:dyDescent="0.25">
      <c r="A84" s="99"/>
      <c r="D84" s="93"/>
      <c r="J84" s="273"/>
    </row>
    <row r="85" spans="1:13" x14ac:dyDescent="0.25">
      <c r="A85" s="125" t="s">
        <v>52</v>
      </c>
      <c r="B85" s="123"/>
      <c r="C85" s="123"/>
      <c r="D85" s="123"/>
      <c r="E85" s="123"/>
      <c r="F85" s="123"/>
      <c r="G85" s="123"/>
      <c r="H85" s="123"/>
      <c r="I85" s="123"/>
      <c r="J85" s="123"/>
      <c r="K85" s="123"/>
      <c r="L85" s="123"/>
      <c r="M85" s="123"/>
    </row>
    <row r="86" spans="1:13" x14ac:dyDescent="0.25">
      <c r="A86" s="98" t="s">
        <v>44</v>
      </c>
      <c r="B86" s="260">
        <v>0</v>
      </c>
      <c r="C86" s="104">
        <v>0</v>
      </c>
      <c r="D86" s="105">
        <v>0</v>
      </c>
      <c r="E86" s="260">
        <v>0</v>
      </c>
      <c r="F86" s="104">
        <v>0</v>
      </c>
      <c r="G86" s="104">
        <v>0</v>
      </c>
      <c r="H86" s="104">
        <v>0</v>
      </c>
      <c r="I86" s="104">
        <v>0</v>
      </c>
      <c r="J86" s="260">
        <v>0</v>
      </c>
      <c r="K86" s="104">
        <v>0</v>
      </c>
      <c r="L86" s="104">
        <v>0</v>
      </c>
      <c r="M86" s="104">
        <v>0</v>
      </c>
    </row>
    <row r="87" spans="1:13" x14ac:dyDescent="0.25">
      <c r="A87" s="98" t="s">
        <v>45</v>
      </c>
      <c r="B87" s="260">
        <v>674</v>
      </c>
      <c r="C87" s="104">
        <v>759.01800000000003</v>
      </c>
      <c r="D87" s="105">
        <v>699.53200000000004</v>
      </c>
      <c r="E87" s="260">
        <v>1015.526</v>
      </c>
      <c r="F87" s="104">
        <v>916.76599999999996</v>
      </c>
      <c r="G87" s="104">
        <v>829.47699999999998</v>
      </c>
      <c r="H87" s="104">
        <v>763.22299999999996</v>
      </c>
      <c r="I87" s="104">
        <v>671.2206666666666</v>
      </c>
      <c r="J87" s="260">
        <v>981</v>
      </c>
      <c r="K87" s="104">
        <v>1681</v>
      </c>
      <c r="L87" s="104">
        <v>1259</v>
      </c>
      <c r="M87" s="104">
        <v>1274</v>
      </c>
    </row>
    <row r="88" spans="1:13" ht="16.5" x14ac:dyDescent="0.35">
      <c r="A88" s="98" t="s">
        <v>46</v>
      </c>
      <c r="B88" s="261">
        <v>23</v>
      </c>
      <c r="C88" s="106">
        <v>24.361999999999998</v>
      </c>
      <c r="D88" s="107">
        <v>20.366</v>
      </c>
      <c r="E88" s="261">
        <v>26.295999999999999</v>
      </c>
      <c r="F88" s="106">
        <v>16.312000000000001</v>
      </c>
      <c r="G88" s="106">
        <v>18.863</v>
      </c>
      <c r="H88" s="106">
        <v>19.805772727272728</v>
      </c>
      <c r="I88" s="106">
        <v>16.703714285714288</v>
      </c>
      <c r="J88" s="261">
        <v>24</v>
      </c>
      <c r="K88" s="106">
        <v>32</v>
      </c>
      <c r="L88" s="106">
        <v>23</v>
      </c>
      <c r="M88" s="106">
        <v>20</v>
      </c>
    </row>
    <row r="89" spans="1:13" x14ac:dyDescent="0.25">
      <c r="A89" s="99" t="s">
        <v>876</v>
      </c>
      <c r="B89" s="262">
        <v>697</v>
      </c>
      <c r="C89" s="108">
        <v>783.38</v>
      </c>
      <c r="D89" s="109">
        <v>719.89800000000002</v>
      </c>
      <c r="E89" s="262">
        <v>1041.8219999999999</v>
      </c>
      <c r="F89" s="108">
        <v>933.07799999999997</v>
      </c>
      <c r="G89" s="108">
        <v>848.15899999999999</v>
      </c>
      <c r="H89" s="108">
        <v>783.02877272727267</v>
      </c>
      <c r="I89" s="108">
        <v>687.92438095238094</v>
      </c>
      <c r="J89" s="262">
        <v>1005</v>
      </c>
      <c r="K89" s="108">
        <v>1714</v>
      </c>
      <c r="L89" s="108">
        <v>1282</v>
      </c>
      <c r="M89" s="108">
        <v>1294</v>
      </c>
    </row>
    <row r="90" spans="1:13" x14ac:dyDescent="0.25">
      <c r="A90" s="98"/>
      <c r="J90" s="273"/>
    </row>
    <row r="91" spans="1:13" ht="15" customHeight="1" x14ac:dyDescent="0.25">
      <c r="A91" s="125" t="s">
        <v>53</v>
      </c>
      <c r="B91" s="123"/>
      <c r="C91" s="123"/>
      <c r="D91" s="123"/>
      <c r="E91" s="123"/>
      <c r="F91" s="123"/>
      <c r="G91" s="123"/>
      <c r="H91" s="123"/>
      <c r="I91" s="123"/>
      <c r="J91" s="123"/>
      <c r="K91" s="123"/>
      <c r="L91" s="123"/>
      <c r="M91" s="123"/>
    </row>
    <row r="92" spans="1:13" x14ac:dyDescent="0.25">
      <c r="A92" s="98" t="s">
        <v>44</v>
      </c>
      <c r="B92" s="260">
        <v>781</v>
      </c>
      <c r="C92" s="104">
        <v>903.28200000000004</v>
      </c>
      <c r="D92" s="105">
        <v>961.68700000000001</v>
      </c>
      <c r="E92" s="260">
        <v>1119.8430000000001</v>
      </c>
      <c r="F92" s="104">
        <v>920.22799999999995</v>
      </c>
      <c r="G92" s="104">
        <v>936.89099999999996</v>
      </c>
      <c r="H92" s="104">
        <v>803.90659090909094</v>
      </c>
      <c r="I92" s="104">
        <v>1051.847</v>
      </c>
      <c r="J92" s="260">
        <v>1121</v>
      </c>
      <c r="K92" s="104">
        <v>839</v>
      </c>
      <c r="L92" s="104">
        <v>953</v>
      </c>
      <c r="M92" s="104">
        <v>675</v>
      </c>
    </row>
    <row r="93" spans="1:13" x14ac:dyDescent="0.25">
      <c r="A93" s="98" t="s">
        <v>45</v>
      </c>
      <c r="B93" s="260">
        <v>23822</v>
      </c>
      <c r="C93" s="104">
        <v>30948.008999999998</v>
      </c>
      <c r="D93" s="105">
        <v>28732.474999999999</v>
      </c>
      <c r="E93" s="260">
        <v>33466.813000000002</v>
      </c>
      <c r="F93" s="104">
        <v>26917.254000000001</v>
      </c>
      <c r="G93" s="104">
        <v>23696.555</v>
      </c>
      <c r="H93" s="104">
        <v>20330.962545454546</v>
      </c>
      <c r="I93" s="104">
        <v>26120.52</v>
      </c>
      <c r="J93" s="260">
        <v>23948</v>
      </c>
      <c r="K93" s="104">
        <v>24487</v>
      </c>
      <c r="L93" s="104">
        <v>31133</v>
      </c>
      <c r="M93" s="104">
        <v>21815</v>
      </c>
    </row>
    <row r="94" spans="1:13" ht="16.5" x14ac:dyDescent="0.35">
      <c r="A94" s="98" t="s">
        <v>46</v>
      </c>
      <c r="B94" s="261">
        <v>1067</v>
      </c>
      <c r="C94" s="106">
        <v>1265.373</v>
      </c>
      <c r="D94" s="107">
        <v>1140.9280000000001</v>
      </c>
      <c r="E94" s="261">
        <v>1292.769</v>
      </c>
      <c r="F94" s="106">
        <v>1033.713</v>
      </c>
      <c r="G94" s="106">
        <v>1049.9010000000001</v>
      </c>
      <c r="H94" s="106">
        <v>783.80745454545456</v>
      </c>
      <c r="I94" s="106">
        <v>896.07</v>
      </c>
      <c r="J94" s="261">
        <v>1071</v>
      </c>
      <c r="K94" s="106">
        <v>946</v>
      </c>
      <c r="L94" s="106">
        <v>1050</v>
      </c>
      <c r="M94" s="106">
        <v>998</v>
      </c>
    </row>
    <row r="95" spans="1:13" x14ac:dyDescent="0.25">
      <c r="A95" s="99" t="s">
        <v>53</v>
      </c>
      <c r="B95" s="262">
        <v>25670</v>
      </c>
      <c r="C95" s="108">
        <v>33116.663999999997</v>
      </c>
      <c r="D95" s="109">
        <v>30835.091</v>
      </c>
      <c r="E95" s="262">
        <v>35879.425000000003</v>
      </c>
      <c r="F95" s="108">
        <v>28871.195</v>
      </c>
      <c r="G95" s="108">
        <v>25683.347000000002</v>
      </c>
      <c r="H95" s="108">
        <v>21918.67659090909</v>
      </c>
      <c r="I95" s="108">
        <v>28068.437095238096</v>
      </c>
      <c r="J95" s="262">
        <v>26140</v>
      </c>
      <c r="K95" s="108">
        <v>26272</v>
      </c>
      <c r="L95" s="108">
        <v>33136</v>
      </c>
      <c r="M95" s="108">
        <v>23488</v>
      </c>
    </row>
    <row r="97" spans="1:13" ht="15" customHeight="1" x14ac:dyDescent="0.25"/>
    <row r="98" spans="1:13" ht="15" customHeight="1" x14ac:dyDescent="0.25"/>
    <row r="99" spans="1:13" ht="15.75" customHeight="1" x14ac:dyDescent="0.25">
      <c r="A99" s="461" t="s">
        <v>1160</v>
      </c>
      <c r="B99" s="461"/>
      <c r="C99" s="461"/>
      <c r="D99" s="461"/>
      <c r="E99" s="461"/>
      <c r="F99" s="461"/>
      <c r="G99" s="461"/>
      <c r="H99" s="461"/>
      <c r="I99" s="461"/>
      <c r="J99" s="461"/>
      <c r="K99" s="461"/>
      <c r="L99" s="461"/>
      <c r="M99" s="461"/>
    </row>
    <row r="100" spans="1:13" ht="15" customHeight="1" x14ac:dyDescent="0.25"/>
    <row r="101" spans="1:13" ht="23.25" customHeight="1" x14ac:dyDescent="0.35">
      <c r="A101" s="345">
        <v>2024</v>
      </c>
    </row>
    <row r="102" spans="1:13" ht="15.75" customHeight="1" x14ac:dyDescent="0.25">
      <c r="A102" s="83"/>
      <c r="B102" s="313">
        <v>45292</v>
      </c>
      <c r="C102" s="313">
        <v>45323</v>
      </c>
      <c r="D102" s="313">
        <v>45352</v>
      </c>
      <c r="E102" s="313">
        <v>45383</v>
      </c>
      <c r="F102" s="313">
        <v>45413</v>
      </c>
      <c r="G102" s="313">
        <v>45444</v>
      </c>
      <c r="H102" s="313">
        <v>45474</v>
      </c>
      <c r="I102" s="313">
        <v>45505</v>
      </c>
      <c r="J102" s="313">
        <v>45536</v>
      </c>
      <c r="K102" s="313">
        <v>45566</v>
      </c>
      <c r="L102" s="313">
        <v>45597</v>
      </c>
      <c r="M102" s="313">
        <v>45627</v>
      </c>
    </row>
    <row r="103" spans="1:13" ht="15" customHeight="1" x14ac:dyDescent="0.25">
      <c r="A103" s="125" t="s">
        <v>0</v>
      </c>
      <c r="B103" s="124"/>
      <c r="C103" s="124"/>
      <c r="D103" s="124"/>
      <c r="E103" s="124"/>
      <c r="F103" s="124"/>
      <c r="G103" s="124"/>
      <c r="H103" s="124"/>
      <c r="I103" s="124"/>
      <c r="J103" s="124"/>
      <c r="K103" s="124"/>
      <c r="L103" s="124"/>
      <c r="M103" s="124"/>
    </row>
    <row r="104" spans="1:13" ht="15" customHeight="1" x14ac:dyDescent="0.25">
      <c r="A104" s="98" t="s">
        <v>44</v>
      </c>
      <c r="B104" s="104">
        <v>1682</v>
      </c>
      <c r="C104" s="104">
        <v>1389</v>
      </c>
      <c r="D104" s="105">
        <v>910.202</v>
      </c>
      <c r="E104" s="260">
        <v>971.63199999999995</v>
      </c>
      <c r="F104" s="104">
        <v>775</v>
      </c>
      <c r="G104" s="104">
        <v>712</v>
      </c>
      <c r="H104" s="104">
        <v>869</v>
      </c>
      <c r="I104" s="104">
        <v>1194</v>
      </c>
      <c r="J104" s="104">
        <v>1239</v>
      </c>
      <c r="K104" s="104">
        <v>962</v>
      </c>
      <c r="L104" s="104">
        <v>840</v>
      </c>
      <c r="M104" s="104">
        <v>729.96900000000005</v>
      </c>
    </row>
    <row r="105" spans="1:13" x14ac:dyDescent="0.25">
      <c r="A105" s="98" t="s">
        <v>45</v>
      </c>
      <c r="B105" s="104">
        <v>10949</v>
      </c>
      <c r="C105" s="104">
        <v>15216</v>
      </c>
      <c r="D105" s="105">
        <v>9839.2270000000008</v>
      </c>
      <c r="E105" s="260">
        <v>11231.161</v>
      </c>
      <c r="F105" s="104">
        <v>13104</v>
      </c>
      <c r="G105" s="104">
        <v>10412</v>
      </c>
      <c r="H105" s="104">
        <v>10360</v>
      </c>
      <c r="I105" s="104">
        <v>16516</v>
      </c>
      <c r="J105" s="104">
        <v>13042</v>
      </c>
      <c r="K105" s="104">
        <v>11064</v>
      </c>
      <c r="L105" s="104">
        <v>16099</v>
      </c>
      <c r="M105" s="104">
        <v>9034.0059999999994</v>
      </c>
    </row>
    <row r="106" spans="1:13" ht="16.5" x14ac:dyDescent="0.35">
      <c r="A106" s="98" t="s">
        <v>46</v>
      </c>
      <c r="B106" s="106">
        <v>500</v>
      </c>
      <c r="C106" s="106">
        <v>638</v>
      </c>
      <c r="D106" s="107">
        <v>428.56700000000001</v>
      </c>
      <c r="E106" s="261">
        <v>399.61799999999999</v>
      </c>
      <c r="F106" s="106">
        <v>494</v>
      </c>
      <c r="G106" s="106">
        <v>397</v>
      </c>
      <c r="H106" s="106">
        <v>330</v>
      </c>
      <c r="I106" s="106">
        <v>605</v>
      </c>
      <c r="J106" s="106">
        <v>475</v>
      </c>
      <c r="K106" s="106">
        <v>425</v>
      </c>
      <c r="L106" s="106">
        <v>514</v>
      </c>
      <c r="M106" s="106">
        <v>341.37</v>
      </c>
    </row>
    <row r="107" spans="1:13" x14ac:dyDescent="0.25">
      <c r="A107" s="99" t="s">
        <v>48</v>
      </c>
      <c r="B107" s="108">
        <v>13131</v>
      </c>
      <c r="C107" s="108">
        <v>17242</v>
      </c>
      <c r="D107" s="109">
        <v>11177.995999999999</v>
      </c>
      <c r="E107" s="262">
        <v>12602.411</v>
      </c>
      <c r="F107" s="108">
        <v>14374</v>
      </c>
      <c r="G107" s="108">
        <v>11520</v>
      </c>
      <c r="H107" s="108">
        <v>11560</v>
      </c>
      <c r="I107" s="108">
        <v>18315</v>
      </c>
      <c r="J107" s="108">
        <v>14755</v>
      </c>
      <c r="K107" s="108">
        <v>12450</v>
      </c>
      <c r="L107" s="108">
        <v>17454</v>
      </c>
      <c r="M107" s="108">
        <v>10105.344999999999</v>
      </c>
    </row>
    <row r="108" spans="1:13" ht="15" customHeight="1" x14ac:dyDescent="0.25">
      <c r="A108" s="98"/>
    </row>
    <row r="109" spans="1:13" ht="15" customHeight="1" x14ac:dyDescent="0.25">
      <c r="A109" s="125" t="s">
        <v>1</v>
      </c>
      <c r="B109" s="123"/>
      <c r="C109" s="123"/>
      <c r="D109" s="123"/>
      <c r="E109" s="123"/>
      <c r="F109" s="123"/>
      <c r="G109" s="123"/>
      <c r="H109" s="123"/>
      <c r="I109" s="123"/>
      <c r="J109" s="123"/>
      <c r="K109" s="123"/>
      <c r="L109" s="123"/>
      <c r="M109" s="123"/>
    </row>
    <row r="110" spans="1:13" x14ac:dyDescent="0.25">
      <c r="A110" s="98" t="s">
        <v>44</v>
      </c>
      <c r="B110" s="104">
        <v>0</v>
      </c>
      <c r="C110" s="104">
        <v>0</v>
      </c>
      <c r="D110" s="105">
        <v>0</v>
      </c>
      <c r="E110" s="260">
        <v>0</v>
      </c>
      <c r="F110" s="104">
        <v>0</v>
      </c>
      <c r="G110" s="104">
        <v>0</v>
      </c>
      <c r="H110" s="104">
        <v>0</v>
      </c>
      <c r="I110" s="104">
        <v>0</v>
      </c>
      <c r="J110" s="104">
        <v>0</v>
      </c>
      <c r="K110" s="104">
        <v>0</v>
      </c>
      <c r="L110" s="104">
        <v>0</v>
      </c>
      <c r="M110" s="104">
        <v>0</v>
      </c>
    </row>
    <row r="111" spans="1:13" x14ac:dyDescent="0.25">
      <c r="A111" s="98" t="s">
        <v>45</v>
      </c>
      <c r="B111" s="104">
        <v>6383</v>
      </c>
      <c r="C111" s="104">
        <v>6448</v>
      </c>
      <c r="D111" s="105">
        <v>7180.3050000000003</v>
      </c>
      <c r="E111" s="260">
        <v>7466.2669999999998</v>
      </c>
      <c r="F111" s="104">
        <v>5600</v>
      </c>
      <c r="G111" s="104">
        <v>6726</v>
      </c>
      <c r="H111" s="104">
        <v>7208</v>
      </c>
      <c r="I111" s="104">
        <v>7295</v>
      </c>
      <c r="J111" s="104">
        <v>7152</v>
      </c>
      <c r="K111" s="104">
        <v>5753</v>
      </c>
      <c r="L111" s="104">
        <v>6203</v>
      </c>
      <c r="M111" s="104">
        <v>6493.4170000000004</v>
      </c>
    </row>
    <row r="112" spans="1:13" ht="16.5" x14ac:dyDescent="0.35">
      <c r="A112" s="98" t="s">
        <v>46</v>
      </c>
      <c r="B112" s="106">
        <v>167</v>
      </c>
      <c r="C112" s="106">
        <v>175</v>
      </c>
      <c r="D112" s="107">
        <v>230.23699999999999</v>
      </c>
      <c r="E112" s="261">
        <v>177.34299999999999</v>
      </c>
      <c r="F112" s="106">
        <v>153</v>
      </c>
      <c r="G112" s="106">
        <v>240</v>
      </c>
      <c r="H112" s="106">
        <v>153</v>
      </c>
      <c r="I112" s="106">
        <v>156</v>
      </c>
      <c r="J112" s="106">
        <v>257</v>
      </c>
      <c r="K112" s="106">
        <v>178</v>
      </c>
      <c r="L112" s="106">
        <v>205</v>
      </c>
      <c r="M112" s="106">
        <v>237.81700000000001</v>
      </c>
    </row>
    <row r="113" spans="1:13" x14ac:dyDescent="0.25">
      <c r="A113" s="99" t="s">
        <v>49</v>
      </c>
      <c r="B113" s="262">
        <v>6550</v>
      </c>
      <c r="C113" s="108">
        <v>6623</v>
      </c>
      <c r="D113" s="109">
        <v>7410.5420000000004</v>
      </c>
      <c r="E113" s="262">
        <v>7643.61</v>
      </c>
      <c r="F113" s="108">
        <v>5753</v>
      </c>
      <c r="G113" s="108">
        <v>6965</v>
      </c>
      <c r="H113" s="108">
        <v>7361</v>
      </c>
      <c r="I113" s="108">
        <v>7452</v>
      </c>
      <c r="J113" s="108">
        <v>7408</v>
      </c>
      <c r="K113" s="108">
        <v>5931</v>
      </c>
      <c r="L113" s="108">
        <v>6409</v>
      </c>
      <c r="M113" s="108">
        <v>6731.2330000000002</v>
      </c>
    </row>
    <row r="114" spans="1:13" x14ac:dyDescent="0.25">
      <c r="A114" s="99"/>
    </row>
    <row r="115" spans="1:13" x14ac:dyDescent="0.25">
      <c r="A115" s="125" t="s">
        <v>50</v>
      </c>
      <c r="B115" s="123"/>
      <c r="C115" s="123"/>
      <c r="D115" s="123"/>
      <c r="E115" s="123"/>
      <c r="F115" s="123"/>
      <c r="G115" s="123"/>
      <c r="H115" s="123"/>
      <c r="I115" s="123"/>
      <c r="J115" s="123"/>
      <c r="K115" s="123"/>
      <c r="L115" s="123"/>
      <c r="M115" s="123"/>
    </row>
    <row r="116" spans="1:13" x14ac:dyDescent="0.25">
      <c r="A116" s="98" t="s">
        <v>44</v>
      </c>
      <c r="B116" s="104">
        <v>0</v>
      </c>
      <c r="C116" s="104">
        <v>0</v>
      </c>
      <c r="D116" s="105">
        <v>0</v>
      </c>
      <c r="E116" s="260">
        <v>0</v>
      </c>
      <c r="F116" s="104">
        <v>0</v>
      </c>
      <c r="G116" s="104">
        <v>0</v>
      </c>
      <c r="H116" s="104">
        <v>0</v>
      </c>
      <c r="I116" s="104">
        <v>0</v>
      </c>
      <c r="J116" s="104">
        <v>0</v>
      </c>
      <c r="K116" s="104">
        <v>0</v>
      </c>
      <c r="L116" s="104">
        <v>0</v>
      </c>
      <c r="M116" s="104">
        <v>0</v>
      </c>
    </row>
    <row r="117" spans="1:13" x14ac:dyDescent="0.25">
      <c r="A117" s="98" t="s">
        <v>45</v>
      </c>
      <c r="B117" s="104">
        <v>2239</v>
      </c>
      <c r="C117" s="104">
        <v>2271</v>
      </c>
      <c r="D117" s="105">
        <v>1983.549</v>
      </c>
      <c r="E117" s="260">
        <v>2162.2109999999998</v>
      </c>
      <c r="F117" s="104">
        <v>2195</v>
      </c>
      <c r="G117" s="104">
        <v>2255</v>
      </c>
      <c r="H117" s="104">
        <v>2228</v>
      </c>
      <c r="I117" s="104">
        <v>2298</v>
      </c>
      <c r="J117" s="104">
        <v>2473</v>
      </c>
      <c r="K117" s="104">
        <v>2400</v>
      </c>
      <c r="L117" s="104">
        <v>2346</v>
      </c>
      <c r="M117" s="104">
        <v>2076.4290000000001</v>
      </c>
    </row>
    <row r="118" spans="1:13" ht="16.5" x14ac:dyDescent="0.35">
      <c r="A118" s="98" t="s">
        <v>46</v>
      </c>
      <c r="B118" s="106">
        <v>262</v>
      </c>
      <c r="C118" s="106">
        <v>264</v>
      </c>
      <c r="D118" s="107">
        <v>209.66399999999999</v>
      </c>
      <c r="E118" s="261">
        <v>235.43799999999999</v>
      </c>
      <c r="F118" s="106">
        <v>259</v>
      </c>
      <c r="G118" s="106">
        <v>242</v>
      </c>
      <c r="H118" s="106">
        <v>225</v>
      </c>
      <c r="I118" s="106">
        <v>255</v>
      </c>
      <c r="J118" s="106">
        <v>247</v>
      </c>
      <c r="K118" s="106">
        <v>263</v>
      </c>
      <c r="L118" s="106">
        <v>240</v>
      </c>
      <c r="M118" s="106">
        <v>219.94399999999999</v>
      </c>
    </row>
    <row r="119" spans="1:13" x14ac:dyDescent="0.25">
      <c r="A119" s="99" t="s">
        <v>875</v>
      </c>
      <c r="B119" s="108">
        <v>2502</v>
      </c>
      <c r="C119" s="108">
        <v>2535</v>
      </c>
      <c r="D119" s="109">
        <v>2193.2130000000002</v>
      </c>
      <c r="E119" s="262">
        <v>2397.6489999999999</v>
      </c>
      <c r="F119" s="108">
        <v>2454</v>
      </c>
      <c r="G119" s="108">
        <v>2497</v>
      </c>
      <c r="H119" s="108">
        <v>2453</v>
      </c>
      <c r="I119" s="108">
        <v>2553</v>
      </c>
      <c r="J119" s="108">
        <v>2721</v>
      </c>
      <c r="K119" s="108">
        <v>2663</v>
      </c>
      <c r="L119" s="108">
        <v>2587</v>
      </c>
      <c r="M119" s="108">
        <v>2296.373</v>
      </c>
    </row>
    <row r="120" spans="1:13" x14ac:dyDescent="0.25">
      <c r="A120" s="99"/>
    </row>
    <row r="121" spans="1:13" x14ac:dyDescent="0.25">
      <c r="A121" s="125" t="s">
        <v>2</v>
      </c>
      <c r="B121" s="123"/>
      <c r="C121" s="123"/>
      <c r="D121" s="123"/>
      <c r="E121" s="123"/>
      <c r="F121" s="123"/>
      <c r="G121" s="123"/>
      <c r="H121" s="123"/>
      <c r="I121" s="123"/>
      <c r="J121" s="123"/>
      <c r="K121" s="123"/>
      <c r="L121" s="123"/>
      <c r="M121" s="123"/>
    </row>
    <row r="122" spans="1:13" x14ac:dyDescent="0.25">
      <c r="A122" s="98" t="s">
        <v>44</v>
      </c>
      <c r="B122" s="104">
        <v>0</v>
      </c>
      <c r="C122" s="104">
        <v>0</v>
      </c>
      <c r="D122" s="105">
        <v>0</v>
      </c>
      <c r="E122" s="260">
        <v>0</v>
      </c>
      <c r="F122" s="104">
        <v>0</v>
      </c>
      <c r="G122" s="104">
        <v>0</v>
      </c>
      <c r="H122" s="104">
        <v>0</v>
      </c>
      <c r="I122" s="104">
        <v>0</v>
      </c>
      <c r="J122" s="104">
        <v>0</v>
      </c>
      <c r="K122" s="104">
        <v>0</v>
      </c>
      <c r="L122" s="104">
        <v>0</v>
      </c>
      <c r="M122" s="104">
        <v>0</v>
      </c>
    </row>
    <row r="123" spans="1:13" x14ac:dyDescent="0.25">
      <c r="A123" s="98" t="s">
        <v>45</v>
      </c>
      <c r="B123" s="104">
        <v>885</v>
      </c>
      <c r="C123" s="104">
        <v>845</v>
      </c>
      <c r="D123" s="105">
        <v>1181.316</v>
      </c>
      <c r="E123" s="260">
        <v>971.53300000000002</v>
      </c>
      <c r="F123" s="104">
        <v>884</v>
      </c>
      <c r="G123" s="104">
        <v>1344</v>
      </c>
      <c r="H123" s="104">
        <v>939</v>
      </c>
      <c r="I123" s="104">
        <v>1024</v>
      </c>
      <c r="J123" s="104">
        <v>1259</v>
      </c>
      <c r="K123" s="104">
        <v>780</v>
      </c>
      <c r="L123" s="104">
        <v>989</v>
      </c>
      <c r="M123" s="104">
        <v>1090.537</v>
      </c>
    </row>
    <row r="124" spans="1:13" ht="16.5" x14ac:dyDescent="0.35">
      <c r="A124" s="98" t="s">
        <v>46</v>
      </c>
      <c r="B124" s="106">
        <v>8</v>
      </c>
      <c r="C124" s="106">
        <v>9</v>
      </c>
      <c r="D124" s="107">
        <v>28.164000000000001</v>
      </c>
      <c r="E124" s="261">
        <v>16.155999999999999</v>
      </c>
      <c r="F124" s="106">
        <v>12</v>
      </c>
      <c r="G124" s="106">
        <v>38</v>
      </c>
      <c r="H124" s="106">
        <v>20</v>
      </c>
      <c r="I124" s="106">
        <v>18</v>
      </c>
      <c r="J124" s="106">
        <v>24</v>
      </c>
      <c r="K124" s="106">
        <v>11</v>
      </c>
      <c r="L124" s="106">
        <v>15</v>
      </c>
      <c r="M124" s="106">
        <v>41.036000000000001</v>
      </c>
    </row>
    <row r="125" spans="1:13" x14ac:dyDescent="0.25">
      <c r="A125" s="99" t="s">
        <v>51</v>
      </c>
      <c r="B125" s="108">
        <v>893</v>
      </c>
      <c r="C125" s="108">
        <v>854</v>
      </c>
      <c r="D125" s="109">
        <v>1209.48</v>
      </c>
      <c r="E125" s="262">
        <v>987.68899999999996</v>
      </c>
      <c r="F125" s="108">
        <v>896</v>
      </c>
      <c r="G125" s="108">
        <v>1382</v>
      </c>
      <c r="H125" s="108">
        <v>959</v>
      </c>
      <c r="I125" s="108">
        <v>1042</v>
      </c>
      <c r="J125" s="108">
        <v>1283</v>
      </c>
      <c r="K125" s="108">
        <v>792</v>
      </c>
      <c r="L125" s="108">
        <v>1003</v>
      </c>
      <c r="M125" s="108">
        <v>1131.5730000000001</v>
      </c>
    </row>
    <row r="126" spans="1:13" x14ac:dyDescent="0.25">
      <c r="A126" s="122"/>
      <c r="E126" s="291"/>
    </row>
    <row r="127" spans="1:13" x14ac:dyDescent="0.25">
      <c r="A127" s="125" t="s">
        <v>877</v>
      </c>
      <c r="B127" s="123"/>
      <c r="C127" s="123"/>
      <c r="D127" s="123"/>
      <c r="E127" s="123"/>
      <c r="F127" s="123"/>
      <c r="G127" s="123"/>
      <c r="H127" s="123"/>
      <c r="I127" s="123"/>
      <c r="J127" s="123"/>
      <c r="K127" s="123"/>
      <c r="L127" s="123"/>
      <c r="M127" s="123"/>
    </row>
    <row r="128" spans="1:13" x14ac:dyDescent="0.25">
      <c r="A128" s="98" t="s">
        <v>44</v>
      </c>
      <c r="B128" s="104">
        <v>0</v>
      </c>
      <c r="C128" s="104">
        <v>0</v>
      </c>
      <c r="D128" s="105">
        <v>0</v>
      </c>
      <c r="E128" s="260">
        <v>0</v>
      </c>
      <c r="F128" s="104">
        <v>0</v>
      </c>
      <c r="G128" s="104">
        <v>0</v>
      </c>
      <c r="H128" s="104">
        <v>0</v>
      </c>
      <c r="I128" s="104">
        <v>0</v>
      </c>
      <c r="J128" s="104">
        <v>0</v>
      </c>
      <c r="K128" s="104">
        <v>0</v>
      </c>
      <c r="L128" s="104">
        <v>0</v>
      </c>
      <c r="M128" s="104">
        <v>0</v>
      </c>
    </row>
    <row r="129" spans="1:13" x14ac:dyDescent="0.25">
      <c r="A129" s="98" t="s">
        <v>45</v>
      </c>
      <c r="B129" s="104">
        <v>1440</v>
      </c>
      <c r="C129" s="104">
        <v>1748</v>
      </c>
      <c r="D129" s="105">
        <v>1469.8219999999999</v>
      </c>
      <c r="E129" s="260">
        <v>1756.85</v>
      </c>
      <c r="F129" s="104">
        <v>1629</v>
      </c>
      <c r="G129" s="104">
        <v>2115</v>
      </c>
      <c r="H129" s="104">
        <v>1657</v>
      </c>
      <c r="I129" s="104">
        <v>1568</v>
      </c>
      <c r="J129" s="104">
        <v>1486</v>
      </c>
      <c r="K129" s="104">
        <v>1771</v>
      </c>
      <c r="L129" s="104">
        <v>1885</v>
      </c>
      <c r="M129" s="104">
        <v>1455.9870000000001</v>
      </c>
    </row>
    <row r="130" spans="1:13" ht="16.5" x14ac:dyDescent="0.35">
      <c r="A130" s="98" t="s">
        <v>46</v>
      </c>
      <c r="B130" s="106">
        <v>41</v>
      </c>
      <c r="C130" s="106">
        <v>56</v>
      </c>
      <c r="D130" s="107">
        <v>38.978999999999999</v>
      </c>
      <c r="E130" s="261">
        <v>56.881</v>
      </c>
      <c r="F130" s="106">
        <v>42</v>
      </c>
      <c r="G130" s="106">
        <v>76</v>
      </c>
      <c r="H130" s="106">
        <v>40</v>
      </c>
      <c r="I130" s="106">
        <v>44</v>
      </c>
      <c r="J130" s="106">
        <v>40</v>
      </c>
      <c r="K130" s="106">
        <v>58</v>
      </c>
      <c r="L130" s="106">
        <v>54</v>
      </c>
      <c r="M130" s="106">
        <v>43.877000000000002</v>
      </c>
    </row>
    <row r="131" spans="1:13" x14ac:dyDescent="0.25">
      <c r="A131" s="99" t="s">
        <v>878</v>
      </c>
      <c r="B131" s="108">
        <v>1480</v>
      </c>
      <c r="C131" s="108">
        <v>1803</v>
      </c>
      <c r="D131" s="109">
        <v>1508.8009999999999</v>
      </c>
      <c r="E131" s="262">
        <v>1813.73</v>
      </c>
      <c r="F131" s="108">
        <v>1671</v>
      </c>
      <c r="G131" s="108">
        <v>2191</v>
      </c>
      <c r="H131" s="108">
        <v>1697</v>
      </c>
      <c r="I131" s="108">
        <v>1613</v>
      </c>
      <c r="J131" s="108">
        <v>1525</v>
      </c>
      <c r="K131" s="108">
        <v>1829</v>
      </c>
      <c r="L131" s="108">
        <v>1939</v>
      </c>
      <c r="M131" s="108">
        <v>1499.864</v>
      </c>
    </row>
    <row r="132" spans="1:13" x14ac:dyDescent="0.25">
      <c r="A132" s="99"/>
      <c r="D132" s="93"/>
    </row>
    <row r="133" spans="1:13" x14ac:dyDescent="0.25">
      <c r="A133" s="125" t="s">
        <v>52</v>
      </c>
      <c r="B133" s="123"/>
      <c r="C133" s="123"/>
      <c r="D133" s="123"/>
      <c r="E133" s="123"/>
      <c r="F133" s="123"/>
      <c r="G133" s="123"/>
      <c r="H133" s="123"/>
      <c r="I133" s="123"/>
      <c r="J133" s="123"/>
      <c r="K133" s="123"/>
      <c r="L133" s="123"/>
      <c r="M133" s="123"/>
    </row>
    <row r="134" spans="1:13" x14ac:dyDescent="0.25">
      <c r="A134" s="98" t="s">
        <v>44</v>
      </c>
      <c r="B134" s="104">
        <v>0</v>
      </c>
      <c r="C134" s="104">
        <v>0</v>
      </c>
      <c r="D134" s="105">
        <v>0</v>
      </c>
      <c r="E134" s="260">
        <v>0</v>
      </c>
      <c r="F134" s="104">
        <v>0</v>
      </c>
      <c r="G134" s="104">
        <v>0</v>
      </c>
      <c r="H134" s="104">
        <v>0</v>
      </c>
      <c r="I134" s="104">
        <v>0</v>
      </c>
      <c r="J134" s="104">
        <v>0</v>
      </c>
      <c r="K134" s="104">
        <v>0</v>
      </c>
      <c r="L134" s="104">
        <v>0</v>
      </c>
      <c r="M134" s="104">
        <v>0</v>
      </c>
    </row>
    <row r="135" spans="1:13" x14ac:dyDescent="0.25">
      <c r="A135" s="98" t="s">
        <v>45</v>
      </c>
      <c r="B135" s="104">
        <v>615</v>
      </c>
      <c r="C135" s="104">
        <v>568</v>
      </c>
      <c r="D135" s="105">
        <v>768.61900000000003</v>
      </c>
      <c r="E135" s="260">
        <v>981.71100000000001</v>
      </c>
      <c r="F135" s="104">
        <v>838</v>
      </c>
      <c r="G135" s="104">
        <v>674</v>
      </c>
      <c r="H135" s="104">
        <v>734</v>
      </c>
      <c r="I135" s="104">
        <v>678</v>
      </c>
      <c r="J135" s="104">
        <v>670</v>
      </c>
      <c r="K135" s="104">
        <v>623</v>
      </c>
      <c r="L135" s="104">
        <v>812</v>
      </c>
      <c r="M135" s="104">
        <v>521.98500000000001</v>
      </c>
    </row>
    <row r="136" spans="1:13" ht="16.5" x14ac:dyDescent="0.35">
      <c r="A136" s="98" t="s">
        <v>46</v>
      </c>
      <c r="B136" s="106">
        <v>23</v>
      </c>
      <c r="C136" s="106">
        <v>19</v>
      </c>
      <c r="D136" s="107">
        <v>32.090000000000003</v>
      </c>
      <c r="E136" s="261">
        <v>34.47</v>
      </c>
      <c r="F136" s="106">
        <v>29</v>
      </c>
      <c r="G136" s="106">
        <v>26</v>
      </c>
      <c r="H136" s="106">
        <v>31</v>
      </c>
      <c r="I136" s="106">
        <v>30</v>
      </c>
      <c r="J136" s="106">
        <v>39</v>
      </c>
      <c r="K136" s="106">
        <v>24</v>
      </c>
      <c r="L136" s="106">
        <v>31</v>
      </c>
      <c r="M136" s="106">
        <v>17.103999999999999</v>
      </c>
    </row>
    <row r="137" spans="1:13" x14ac:dyDescent="0.25">
      <c r="A137" s="99" t="s">
        <v>876</v>
      </c>
      <c r="B137" s="108">
        <v>638</v>
      </c>
      <c r="C137" s="108">
        <v>587</v>
      </c>
      <c r="D137" s="109">
        <v>800.71</v>
      </c>
      <c r="E137" s="262">
        <v>1016.181</v>
      </c>
      <c r="F137" s="108">
        <v>866</v>
      </c>
      <c r="G137" s="108">
        <v>700</v>
      </c>
      <c r="H137" s="108">
        <v>765</v>
      </c>
      <c r="I137" s="108">
        <v>708</v>
      </c>
      <c r="J137" s="108">
        <v>709</v>
      </c>
      <c r="K137" s="108">
        <v>647</v>
      </c>
      <c r="L137" s="108">
        <v>843</v>
      </c>
      <c r="M137" s="108">
        <v>539.08799999999997</v>
      </c>
    </row>
    <row r="138" spans="1:13" x14ac:dyDescent="0.25">
      <c r="A138" s="98"/>
    </row>
    <row r="139" spans="1:13" x14ac:dyDescent="0.25">
      <c r="A139" s="125" t="s">
        <v>53</v>
      </c>
      <c r="B139" s="123"/>
      <c r="C139" s="123"/>
      <c r="D139" s="123"/>
      <c r="E139" s="123"/>
      <c r="F139" s="123"/>
      <c r="G139" s="123"/>
      <c r="H139" s="123"/>
      <c r="I139" s="123"/>
      <c r="J139" s="123"/>
      <c r="K139" s="123"/>
      <c r="L139" s="123"/>
      <c r="M139" s="123"/>
    </row>
    <row r="140" spans="1:13" x14ac:dyDescent="0.25">
      <c r="A140" s="98" t="s">
        <v>44</v>
      </c>
      <c r="B140" s="104">
        <v>1682</v>
      </c>
      <c r="C140" s="104">
        <v>1389</v>
      </c>
      <c r="D140" s="105">
        <v>910.202</v>
      </c>
      <c r="E140" s="260">
        <v>971.63199999999995</v>
      </c>
      <c r="F140" s="104">
        <v>775</v>
      </c>
      <c r="G140" s="104">
        <v>712</v>
      </c>
      <c r="H140" s="104">
        <v>869</v>
      </c>
      <c r="I140" s="104">
        <v>1194</v>
      </c>
      <c r="J140" s="104">
        <v>1239</v>
      </c>
      <c r="K140" s="104">
        <v>962</v>
      </c>
      <c r="L140" s="104">
        <v>840</v>
      </c>
      <c r="M140" s="104">
        <v>729.96900000000005</v>
      </c>
    </row>
    <row r="141" spans="1:13" x14ac:dyDescent="0.25">
      <c r="A141" s="98" t="s">
        <v>45</v>
      </c>
      <c r="B141" s="104">
        <v>22511</v>
      </c>
      <c r="C141" s="104">
        <v>27096</v>
      </c>
      <c r="D141" s="105">
        <v>22422.838</v>
      </c>
      <c r="E141" s="260">
        <v>24569.732</v>
      </c>
      <c r="F141" s="104">
        <v>24249</v>
      </c>
      <c r="G141" s="104">
        <v>23525</v>
      </c>
      <c r="H141" s="104">
        <v>23126</v>
      </c>
      <c r="I141" s="104">
        <v>29379</v>
      </c>
      <c r="J141" s="104">
        <v>26082</v>
      </c>
      <c r="K141" s="104">
        <v>22390</v>
      </c>
      <c r="L141" s="104">
        <v>28334</v>
      </c>
      <c r="M141" s="104">
        <v>20672.36</v>
      </c>
    </row>
    <row r="142" spans="1:13" ht="16.5" x14ac:dyDescent="0.35">
      <c r="A142" s="98" t="s">
        <v>46</v>
      </c>
      <c r="B142" s="106">
        <v>1001</v>
      </c>
      <c r="C142" s="106">
        <v>1161</v>
      </c>
      <c r="D142" s="107">
        <v>967.70100000000002</v>
      </c>
      <c r="E142" s="261">
        <v>919.90499999999997</v>
      </c>
      <c r="F142" s="106">
        <v>990</v>
      </c>
      <c r="G142" s="106">
        <v>1019</v>
      </c>
      <c r="H142" s="106">
        <v>799</v>
      </c>
      <c r="I142" s="106">
        <v>1109</v>
      </c>
      <c r="J142" s="106">
        <v>1081</v>
      </c>
      <c r="K142" s="106">
        <v>959</v>
      </c>
      <c r="L142" s="106">
        <v>1059</v>
      </c>
      <c r="M142" s="106">
        <v>901.14700000000005</v>
      </c>
    </row>
    <row r="143" spans="1:13" x14ac:dyDescent="0.25">
      <c r="A143" s="99" t="s">
        <v>53</v>
      </c>
      <c r="B143" s="108">
        <v>25194</v>
      </c>
      <c r="C143" s="108">
        <v>29645</v>
      </c>
      <c r="D143" s="109">
        <v>24300.741000000002</v>
      </c>
      <c r="E143" s="262">
        <v>26461.27</v>
      </c>
      <c r="F143" s="108">
        <v>26014</v>
      </c>
      <c r="G143" s="108">
        <v>25255</v>
      </c>
      <c r="H143" s="108">
        <v>24795</v>
      </c>
      <c r="I143" s="108">
        <v>31682</v>
      </c>
      <c r="J143" s="108">
        <v>28402</v>
      </c>
      <c r="K143" s="108">
        <v>24311</v>
      </c>
      <c r="L143" s="108">
        <v>30234</v>
      </c>
      <c r="M143" s="108">
        <v>22303.475999999999</v>
      </c>
    </row>
    <row r="145" spans="1:13" ht="15.95" customHeight="1" x14ac:dyDescent="0.25"/>
    <row r="146" spans="1:13" ht="15.95" customHeight="1" x14ac:dyDescent="0.25"/>
    <row r="147" spans="1:13" ht="18.95" customHeight="1" x14ac:dyDescent="0.25">
      <c r="A147" s="461" t="s">
        <v>1160</v>
      </c>
      <c r="B147" s="461"/>
      <c r="C147" s="461"/>
      <c r="D147" s="461"/>
      <c r="E147" s="461"/>
      <c r="F147" s="461"/>
      <c r="G147" s="461"/>
      <c r="H147" s="461"/>
      <c r="I147" s="461"/>
      <c r="J147" s="461"/>
      <c r="K147" s="461"/>
      <c r="L147" s="461"/>
      <c r="M147" s="461"/>
    </row>
    <row r="148" spans="1:13" ht="29.1" customHeight="1" x14ac:dyDescent="0.35">
      <c r="A148" s="345">
        <v>2023</v>
      </c>
      <c r="B148" s="83"/>
      <c r="C148" s="83"/>
      <c r="D148" s="83"/>
      <c r="E148" s="415"/>
      <c r="F148" s="83"/>
      <c r="G148" s="83"/>
      <c r="H148" s="83"/>
      <c r="I148" s="416"/>
      <c r="J148" s="83"/>
      <c r="K148" s="83"/>
      <c r="L148" s="83"/>
      <c r="M148" s="83"/>
    </row>
    <row r="149" spans="1:13" ht="15" customHeight="1" x14ac:dyDescent="0.25">
      <c r="A149" s="83"/>
      <c r="B149" s="313">
        <v>44927</v>
      </c>
      <c r="C149" s="313">
        <v>44958</v>
      </c>
      <c r="D149" s="313">
        <v>44986</v>
      </c>
      <c r="E149" s="314">
        <v>45017</v>
      </c>
      <c r="F149" s="313">
        <v>45047</v>
      </c>
      <c r="G149" s="313">
        <v>45078</v>
      </c>
      <c r="H149" s="313">
        <v>45108</v>
      </c>
      <c r="I149" s="313">
        <v>45139</v>
      </c>
      <c r="J149" s="313">
        <v>45170</v>
      </c>
      <c r="K149" s="313">
        <v>45200</v>
      </c>
      <c r="L149" s="313">
        <v>45231</v>
      </c>
      <c r="M149" s="313">
        <v>45261</v>
      </c>
    </row>
    <row r="150" spans="1:13" ht="15" customHeight="1" x14ac:dyDescent="0.25">
      <c r="A150" s="125" t="s">
        <v>0</v>
      </c>
      <c r="B150" s="124"/>
      <c r="C150" s="124"/>
      <c r="D150" s="124"/>
      <c r="E150" s="124"/>
      <c r="F150" s="124"/>
      <c r="G150" s="124"/>
      <c r="H150" s="124"/>
      <c r="I150" s="124"/>
      <c r="J150" s="124"/>
      <c r="K150" s="124"/>
      <c r="L150" s="124"/>
      <c r="M150" s="124"/>
    </row>
    <row r="151" spans="1:13" ht="15" customHeight="1" x14ac:dyDescent="0.25">
      <c r="A151" s="98" t="s">
        <v>44</v>
      </c>
      <c r="B151" s="104">
        <v>1290</v>
      </c>
      <c r="C151" s="104">
        <v>1598</v>
      </c>
      <c r="D151" s="105">
        <v>1933</v>
      </c>
      <c r="E151" s="260">
        <v>1046.3869999999999</v>
      </c>
      <c r="F151" s="104">
        <v>1248</v>
      </c>
      <c r="G151" s="104">
        <v>1064</v>
      </c>
      <c r="H151" s="104">
        <v>757</v>
      </c>
      <c r="I151" s="104">
        <v>657</v>
      </c>
      <c r="J151" s="104">
        <v>734</v>
      </c>
      <c r="K151" s="104">
        <v>863</v>
      </c>
      <c r="L151" s="104">
        <v>1241</v>
      </c>
      <c r="M151" s="104">
        <v>1294</v>
      </c>
    </row>
    <row r="152" spans="1:13" ht="18" customHeight="1" x14ac:dyDescent="0.25">
      <c r="A152" s="98" t="s">
        <v>45</v>
      </c>
      <c r="B152" s="104">
        <v>8564</v>
      </c>
      <c r="C152" s="104">
        <v>13874</v>
      </c>
      <c r="D152" s="105">
        <v>14033</v>
      </c>
      <c r="E152" s="260">
        <v>7821.6279999999997</v>
      </c>
      <c r="F152" s="104">
        <v>12184</v>
      </c>
      <c r="G152" s="104">
        <v>8968</v>
      </c>
      <c r="H152" s="104">
        <v>8333</v>
      </c>
      <c r="I152" s="104">
        <v>11850</v>
      </c>
      <c r="J152" s="104">
        <v>9127</v>
      </c>
      <c r="K152" s="104">
        <v>10554</v>
      </c>
      <c r="L152" s="104">
        <v>15077</v>
      </c>
      <c r="M152" s="104">
        <v>9770</v>
      </c>
    </row>
    <row r="153" spans="1:13" ht="18" customHeight="1" x14ac:dyDescent="0.35">
      <c r="A153" s="98" t="s">
        <v>46</v>
      </c>
      <c r="B153" s="106">
        <v>489</v>
      </c>
      <c r="C153" s="106">
        <v>725</v>
      </c>
      <c r="D153" s="107">
        <v>719</v>
      </c>
      <c r="E153" s="261">
        <v>314.09800000000001</v>
      </c>
      <c r="F153" s="106">
        <v>476</v>
      </c>
      <c r="G153" s="106">
        <v>371</v>
      </c>
      <c r="H153" s="106">
        <v>322</v>
      </c>
      <c r="I153" s="106">
        <v>474</v>
      </c>
      <c r="J153" s="106">
        <v>345</v>
      </c>
      <c r="K153" s="106">
        <v>380</v>
      </c>
      <c r="L153" s="106">
        <v>484</v>
      </c>
      <c r="M153" s="106">
        <v>364</v>
      </c>
    </row>
    <row r="154" spans="1:13" ht="15.95" customHeight="1" x14ac:dyDescent="0.25">
      <c r="A154" s="99" t="s">
        <v>48</v>
      </c>
      <c r="B154" s="108">
        <v>10344</v>
      </c>
      <c r="C154" s="108">
        <v>16197</v>
      </c>
      <c r="D154" s="109">
        <v>16685</v>
      </c>
      <c r="E154" s="262">
        <v>9182.1119999999992</v>
      </c>
      <c r="F154" s="108">
        <v>13908</v>
      </c>
      <c r="G154" s="108">
        <v>10403</v>
      </c>
      <c r="H154" s="108">
        <v>9412</v>
      </c>
      <c r="I154" s="108">
        <v>12980</v>
      </c>
      <c r="J154" s="108">
        <v>10207</v>
      </c>
      <c r="K154" s="108">
        <v>11797</v>
      </c>
      <c r="L154" s="108">
        <v>16802</v>
      </c>
      <c r="M154" s="108">
        <v>11428</v>
      </c>
    </row>
    <row r="155" spans="1:13" ht="15.95" customHeight="1" x14ac:dyDescent="0.25">
      <c r="A155" s="98"/>
    </row>
    <row r="156" spans="1:13" ht="15.95" customHeight="1" x14ac:dyDescent="0.25">
      <c r="A156" s="125" t="s">
        <v>1</v>
      </c>
      <c r="B156" s="123"/>
      <c r="C156" s="123"/>
      <c r="D156" s="123"/>
      <c r="E156" s="123"/>
      <c r="F156" s="123"/>
      <c r="G156" s="123"/>
      <c r="H156" s="123"/>
      <c r="I156" s="123"/>
      <c r="J156" s="123"/>
      <c r="K156" s="123"/>
      <c r="L156" s="123"/>
      <c r="M156" s="123"/>
    </row>
    <row r="157" spans="1:13" ht="15.95" customHeight="1" x14ac:dyDescent="0.25">
      <c r="A157" s="98" t="s">
        <v>44</v>
      </c>
      <c r="B157" s="104">
        <v>0</v>
      </c>
      <c r="C157" s="104">
        <v>0</v>
      </c>
      <c r="D157" s="105">
        <v>0</v>
      </c>
      <c r="E157" s="260">
        <v>0</v>
      </c>
      <c r="F157" s="104">
        <v>0</v>
      </c>
      <c r="G157" s="104">
        <v>0</v>
      </c>
      <c r="H157" s="104">
        <v>0</v>
      </c>
      <c r="I157" s="104">
        <v>0</v>
      </c>
      <c r="J157" s="104">
        <v>0</v>
      </c>
      <c r="K157" s="104">
        <v>0</v>
      </c>
      <c r="L157" s="104">
        <v>0</v>
      </c>
      <c r="M157" s="104">
        <v>0</v>
      </c>
    </row>
    <row r="158" spans="1:13" ht="15.95" customHeight="1" x14ac:dyDescent="0.25">
      <c r="A158" s="98" t="s">
        <v>45</v>
      </c>
      <c r="B158" s="104">
        <v>6588</v>
      </c>
      <c r="C158" s="104">
        <v>6830</v>
      </c>
      <c r="D158" s="105">
        <v>7971</v>
      </c>
      <c r="E158" s="260">
        <v>5548.1139999999996</v>
      </c>
      <c r="F158" s="104">
        <v>5948</v>
      </c>
      <c r="G158" s="104">
        <v>6698</v>
      </c>
      <c r="H158" s="104">
        <v>5293</v>
      </c>
      <c r="I158" s="104">
        <v>6337</v>
      </c>
      <c r="J158" s="104">
        <v>6961</v>
      </c>
      <c r="K158" s="104">
        <v>7883</v>
      </c>
      <c r="L158" s="104">
        <v>5886</v>
      </c>
      <c r="M158" s="104">
        <v>6403</v>
      </c>
    </row>
    <row r="159" spans="1:13" ht="18" customHeight="1" x14ac:dyDescent="0.35">
      <c r="A159" s="98" t="s">
        <v>46</v>
      </c>
      <c r="B159" s="106">
        <v>101</v>
      </c>
      <c r="C159" s="106">
        <v>111</v>
      </c>
      <c r="D159" s="107">
        <v>166</v>
      </c>
      <c r="E159" s="261">
        <v>89.551000000000002</v>
      </c>
      <c r="F159" s="106">
        <v>114</v>
      </c>
      <c r="G159" s="106">
        <v>203</v>
      </c>
      <c r="H159" s="106">
        <v>134</v>
      </c>
      <c r="I159" s="106">
        <v>140</v>
      </c>
      <c r="J159" s="106">
        <v>174</v>
      </c>
      <c r="K159" s="106">
        <v>158</v>
      </c>
      <c r="L159" s="106">
        <v>164</v>
      </c>
      <c r="M159" s="106">
        <v>204</v>
      </c>
    </row>
    <row r="160" spans="1:13" ht="15.95" customHeight="1" x14ac:dyDescent="0.25">
      <c r="A160" s="99" t="s">
        <v>49</v>
      </c>
      <c r="B160" s="262">
        <v>6689</v>
      </c>
      <c r="C160" s="108">
        <v>6941</v>
      </c>
      <c r="D160" s="109">
        <v>8137</v>
      </c>
      <c r="E160" s="262">
        <v>5637.665</v>
      </c>
      <c r="F160" s="108">
        <v>6062</v>
      </c>
      <c r="G160" s="108">
        <v>6901</v>
      </c>
      <c r="H160" s="108">
        <v>5427</v>
      </c>
      <c r="I160" s="108">
        <v>6477</v>
      </c>
      <c r="J160" s="108">
        <v>7136</v>
      </c>
      <c r="K160" s="108">
        <v>8041</v>
      </c>
      <c r="L160" s="108">
        <v>6050</v>
      </c>
      <c r="M160" s="108">
        <v>6607</v>
      </c>
    </row>
    <row r="161" spans="1:13" ht="15.95" customHeight="1" x14ac:dyDescent="0.25">
      <c r="A161" s="99"/>
    </row>
    <row r="162" spans="1:13" ht="15.95" customHeight="1" x14ac:dyDescent="0.25">
      <c r="A162" s="125" t="s">
        <v>50</v>
      </c>
      <c r="B162" s="123"/>
      <c r="C162" s="123"/>
      <c r="D162" s="123"/>
      <c r="E162" s="123"/>
      <c r="F162" s="123"/>
      <c r="G162" s="123"/>
      <c r="H162" s="123"/>
      <c r="I162" s="123"/>
      <c r="J162" s="123"/>
      <c r="K162" s="123"/>
      <c r="L162" s="123"/>
      <c r="M162" s="123"/>
    </row>
    <row r="163" spans="1:13" ht="15.95" customHeight="1" x14ac:dyDescent="0.25">
      <c r="A163" s="98" t="s">
        <v>44</v>
      </c>
      <c r="B163" s="104">
        <v>0</v>
      </c>
      <c r="C163" s="104">
        <v>0</v>
      </c>
      <c r="D163" s="105">
        <v>0</v>
      </c>
      <c r="E163" s="260">
        <v>0</v>
      </c>
      <c r="F163" s="104">
        <v>0</v>
      </c>
      <c r="G163" s="104">
        <v>0</v>
      </c>
      <c r="H163" s="104">
        <v>0</v>
      </c>
      <c r="I163" s="104">
        <v>0</v>
      </c>
      <c r="J163" s="104">
        <v>0</v>
      </c>
      <c r="K163" s="104">
        <v>0</v>
      </c>
      <c r="L163" s="104">
        <v>0</v>
      </c>
      <c r="M163" s="104">
        <v>0</v>
      </c>
    </row>
    <row r="164" spans="1:13" ht="15.95" customHeight="1" x14ac:dyDescent="0.25">
      <c r="A164" s="98" t="s">
        <v>45</v>
      </c>
      <c r="B164" s="104">
        <v>1815</v>
      </c>
      <c r="C164" s="104">
        <v>1878</v>
      </c>
      <c r="D164" s="105">
        <v>1888</v>
      </c>
      <c r="E164" s="260">
        <v>1859.9670000000001</v>
      </c>
      <c r="F164" s="104">
        <v>1815</v>
      </c>
      <c r="G164" s="104">
        <v>2009</v>
      </c>
      <c r="H164" s="104">
        <v>1789</v>
      </c>
      <c r="I164" s="104">
        <v>1891</v>
      </c>
      <c r="J164" s="104">
        <v>2112</v>
      </c>
      <c r="K164" s="104">
        <v>2051</v>
      </c>
      <c r="L164" s="104">
        <v>1926</v>
      </c>
      <c r="M164" s="104">
        <v>1814</v>
      </c>
    </row>
    <row r="165" spans="1:13" ht="18" customHeight="1" x14ac:dyDescent="0.35">
      <c r="A165" s="98" t="s">
        <v>46</v>
      </c>
      <c r="B165" s="106">
        <v>217</v>
      </c>
      <c r="C165" s="106">
        <v>228</v>
      </c>
      <c r="D165" s="107">
        <v>219</v>
      </c>
      <c r="E165" s="261">
        <v>232.798</v>
      </c>
      <c r="F165" s="106">
        <v>202</v>
      </c>
      <c r="G165" s="106">
        <v>196</v>
      </c>
      <c r="H165" s="106">
        <v>178</v>
      </c>
      <c r="I165" s="106">
        <v>203</v>
      </c>
      <c r="J165" s="106">
        <v>212</v>
      </c>
      <c r="K165" s="106">
        <v>241</v>
      </c>
      <c r="L165" s="106">
        <v>229</v>
      </c>
      <c r="M165" s="106">
        <v>199</v>
      </c>
    </row>
    <row r="166" spans="1:13" ht="15.95" customHeight="1" x14ac:dyDescent="0.25">
      <c r="A166" s="99" t="s">
        <v>875</v>
      </c>
      <c r="B166" s="108">
        <v>2032</v>
      </c>
      <c r="C166" s="108">
        <v>2106</v>
      </c>
      <c r="D166" s="109">
        <v>2107</v>
      </c>
      <c r="E166" s="262">
        <v>2092.7640000000001</v>
      </c>
      <c r="F166" s="108">
        <v>2016</v>
      </c>
      <c r="G166" s="108">
        <v>2205</v>
      </c>
      <c r="H166" s="108">
        <v>1966</v>
      </c>
      <c r="I166" s="108">
        <v>2094</v>
      </c>
      <c r="J166" s="108">
        <v>2324</v>
      </c>
      <c r="K166" s="108">
        <v>2291</v>
      </c>
      <c r="L166" s="108">
        <v>2156</v>
      </c>
      <c r="M166" s="108">
        <v>2013</v>
      </c>
    </row>
    <row r="167" spans="1:13" ht="15.95" customHeight="1" x14ac:dyDescent="0.25">
      <c r="A167" s="99"/>
    </row>
    <row r="168" spans="1:13" ht="15.95" customHeight="1" x14ac:dyDescent="0.25">
      <c r="A168" s="125" t="s">
        <v>2</v>
      </c>
      <c r="B168" s="123"/>
      <c r="C168" s="123"/>
      <c r="D168" s="123"/>
      <c r="E168" s="123"/>
      <c r="F168" s="123"/>
      <c r="G168" s="123"/>
      <c r="H168" s="123"/>
      <c r="I168" s="123"/>
      <c r="J168" s="123"/>
      <c r="K168" s="123"/>
      <c r="L168" s="123"/>
      <c r="M168" s="123"/>
    </row>
    <row r="169" spans="1:13" ht="15.95" customHeight="1" x14ac:dyDescent="0.25">
      <c r="A169" s="98" t="s">
        <v>44</v>
      </c>
      <c r="B169" s="104">
        <v>0</v>
      </c>
      <c r="C169" s="104">
        <v>0</v>
      </c>
      <c r="D169" s="105">
        <v>0</v>
      </c>
      <c r="E169" s="260">
        <v>0</v>
      </c>
      <c r="F169" s="104">
        <v>0</v>
      </c>
      <c r="G169" s="104">
        <v>0</v>
      </c>
      <c r="H169" s="104">
        <v>0</v>
      </c>
      <c r="I169" s="104">
        <v>0</v>
      </c>
      <c r="J169" s="104">
        <v>0</v>
      </c>
      <c r="K169" s="104">
        <v>0</v>
      </c>
      <c r="L169" s="104">
        <v>0</v>
      </c>
      <c r="M169" s="104">
        <v>0</v>
      </c>
    </row>
    <row r="170" spans="1:13" ht="15.95" customHeight="1" x14ac:dyDescent="0.25">
      <c r="A170" s="98" t="s">
        <v>45</v>
      </c>
      <c r="B170" s="104">
        <v>795</v>
      </c>
      <c r="C170" s="104">
        <v>833</v>
      </c>
      <c r="D170" s="105">
        <v>1183</v>
      </c>
      <c r="E170" s="260">
        <v>749.34100000000001</v>
      </c>
      <c r="F170" s="104">
        <v>815</v>
      </c>
      <c r="G170" s="104">
        <v>1075</v>
      </c>
      <c r="H170" s="104">
        <v>875</v>
      </c>
      <c r="I170" s="104">
        <v>765</v>
      </c>
      <c r="J170" s="104">
        <v>1178</v>
      </c>
      <c r="K170" s="104">
        <v>928</v>
      </c>
      <c r="L170" s="104">
        <v>935</v>
      </c>
      <c r="M170" s="104">
        <v>1123</v>
      </c>
    </row>
    <row r="171" spans="1:13" ht="18" customHeight="1" x14ac:dyDescent="0.35">
      <c r="A171" s="98" t="s">
        <v>46</v>
      </c>
      <c r="B171" s="106">
        <v>11</v>
      </c>
      <c r="C171" s="106">
        <v>14</v>
      </c>
      <c r="D171" s="107">
        <v>29</v>
      </c>
      <c r="E171" s="261">
        <v>8.1039999999999992</v>
      </c>
      <c r="F171" s="106">
        <v>11</v>
      </c>
      <c r="G171" s="106">
        <v>28</v>
      </c>
      <c r="H171" s="106">
        <v>6</v>
      </c>
      <c r="I171" s="106">
        <v>3</v>
      </c>
      <c r="J171" s="106">
        <v>25</v>
      </c>
      <c r="K171" s="106">
        <v>6</v>
      </c>
      <c r="L171" s="106">
        <v>12</v>
      </c>
      <c r="M171" s="106">
        <v>26</v>
      </c>
    </row>
    <row r="172" spans="1:13" ht="15.95" customHeight="1" x14ac:dyDescent="0.25">
      <c r="A172" s="99" t="s">
        <v>51</v>
      </c>
      <c r="B172" s="108">
        <v>807</v>
      </c>
      <c r="C172" s="108">
        <v>847</v>
      </c>
      <c r="D172" s="109">
        <v>1212</v>
      </c>
      <c r="E172" s="262">
        <v>757.44500000000005</v>
      </c>
      <c r="F172" s="108">
        <v>825</v>
      </c>
      <c r="G172" s="108">
        <v>1103</v>
      </c>
      <c r="H172" s="108">
        <v>881</v>
      </c>
      <c r="I172" s="108">
        <v>768</v>
      </c>
      <c r="J172" s="108">
        <v>1203</v>
      </c>
      <c r="K172" s="108">
        <v>935</v>
      </c>
      <c r="L172" s="108">
        <v>947</v>
      </c>
      <c r="M172" s="108">
        <v>1149</v>
      </c>
    </row>
    <row r="173" spans="1:13" ht="15.95" customHeight="1" x14ac:dyDescent="0.25">
      <c r="A173" s="122"/>
      <c r="E173" s="291"/>
    </row>
    <row r="174" spans="1:13" ht="15.95" customHeight="1" x14ac:dyDescent="0.25">
      <c r="A174" s="125" t="s">
        <v>877</v>
      </c>
      <c r="B174" s="123"/>
      <c r="C174" s="123"/>
      <c r="D174" s="123"/>
      <c r="E174" s="123"/>
      <c r="F174" s="123"/>
      <c r="G174" s="123"/>
      <c r="H174" s="123"/>
      <c r="I174" s="123"/>
      <c r="J174" s="123"/>
      <c r="K174" s="123"/>
      <c r="L174" s="123"/>
      <c r="M174" s="123"/>
    </row>
    <row r="175" spans="1:13" ht="15.95" customHeight="1" x14ac:dyDescent="0.25">
      <c r="A175" s="98" t="s">
        <v>44</v>
      </c>
      <c r="B175" s="104">
        <v>0</v>
      </c>
      <c r="C175" s="104">
        <v>0</v>
      </c>
      <c r="D175" s="105">
        <v>0</v>
      </c>
      <c r="E175" s="260">
        <v>0</v>
      </c>
      <c r="F175" s="104">
        <v>0</v>
      </c>
      <c r="G175" s="104">
        <v>0</v>
      </c>
      <c r="H175" s="104">
        <v>0</v>
      </c>
      <c r="I175" s="104">
        <v>0</v>
      </c>
      <c r="J175" s="104">
        <v>0</v>
      </c>
      <c r="K175" s="104">
        <v>0</v>
      </c>
      <c r="L175" s="104">
        <v>0</v>
      </c>
      <c r="M175" s="104">
        <v>0</v>
      </c>
    </row>
    <row r="176" spans="1:13" ht="15.95" customHeight="1" x14ac:dyDescent="0.25">
      <c r="A176" s="98" t="s">
        <v>45</v>
      </c>
      <c r="B176" s="104">
        <v>1166</v>
      </c>
      <c r="C176" s="104">
        <v>1469</v>
      </c>
      <c r="D176" s="105">
        <v>1373</v>
      </c>
      <c r="E176" s="260">
        <v>1502.6859999999999</v>
      </c>
      <c r="F176" s="104">
        <v>1485</v>
      </c>
      <c r="G176" s="104">
        <v>2094</v>
      </c>
      <c r="H176" s="104">
        <v>1623</v>
      </c>
      <c r="I176" s="104">
        <v>1323</v>
      </c>
      <c r="J176" s="104">
        <v>1244</v>
      </c>
      <c r="K176" s="104">
        <v>1442</v>
      </c>
      <c r="L176" s="104">
        <v>1647</v>
      </c>
      <c r="M176" s="104">
        <v>1175</v>
      </c>
    </row>
    <row r="177" spans="1:13" ht="18" customHeight="1" x14ac:dyDescent="0.35">
      <c r="A177" s="98" t="s">
        <v>46</v>
      </c>
      <c r="B177" s="106">
        <v>38</v>
      </c>
      <c r="C177" s="106">
        <v>50</v>
      </c>
      <c r="D177" s="107">
        <v>42</v>
      </c>
      <c r="E177" s="261">
        <v>57.786999999999999</v>
      </c>
      <c r="F177" s="106">
        <v>44</v>
      </c>
      <c r="G177" s="106">
        <v>65</v>
      </c>
      <c r="H177" s="106">
        <v>47</v>
      </c>
      <c r="I177" s="106">
        <v>37</v>
      </c>
      <c r="J177" s="106">
        <v>35</v>
      </c>
      <c r="K177" s="106">
        <v>47</v>
      </c>
      <c r="L177" s="106">
        <v>46</v>
      </c>
      <c r="M177" s="106">
        <v>37</v>
      </c>
    </row>
    <row r="178" spans="1:13" ht="15.95" customHeight="1" x14ac:dyDescent="0.25">
      <c r="A178" s="99" t="s">
        <v>878</v>
      </c>
      <c r="B178" s="108">
        <v>1204</v>
      </c>
      <c r="C178" s="108">
        <v>1519</v>
      </c>
      <c r="D178" s="109">
        <v>1415</v>
      </c>
      <c r="E178" s="262">
        <v>1560.473</v>
      </c>
      <c r="F178" s="108">
        <v>1530</v>
      </c>
      <c r="G178" s="108">
        <v>2159</v>
      </c>
      <c r="H178" s="108">
        <v>1670</v>
      </c>
      <c r="I178" s="108">
        <v>1360</v>
      </c>
      <c r="J178" s="108">
        <v>1280</v>
      </c>
      <c r="K178" s="108">
        <v>1489</v>
      </c>
      <c r="L178" s="108">
        <v>1693</v>
      </c>
      <c r="M178" s="108">
        <v>1212</v>
      </c>
    </row>
    <row r="179" spans="1:13" ht="15.95" customHeight="1" x14ac:dyDescent="0.25">
      <c r="A179" s="99"/>
      <c r="D179" s="93"/>
    </row>
    <row r="180" spans="1:13" ht="15.95" customHeight="1" x14ac:dyDescent="0.25">
      <c r="A180" s="125" t="s">
        <v>52</v>
      </c>
      <c r="B180" s="123"/>
      <c r="C180" s="123"/>
      <c r="D180" s="123"/>
      <c r="E180" s="123"/>
      <c r="F180" s="123"/>
      <c r="G180" s="123"/>
      <c r="H180" s="123"/>
      <c r="I180" s="123"/>
      <c r="J180" s="123"/>
      <c r="K180" s="123"/>
      <c r="L180" s="123"/>
      <c r="M180" s="123"/>
    </row>
    <row r="181" spans="1:13" ht="15.95" customHeight="1" x14ac:dyDescent="0.25">
      <c r="A181" s="98" t="s">
        <v>44</v>
      </c>
      <c r="B181" s="104">
        <v>0</v>
      </c>
      <c r="C181" s="104">
        <v>0</v>
      </c>
      <c r="D181" s="105">
        <v>0</v>
      </c>
      <c r="E181" s="260">
        <v>0</v>
      </c>
      <c r="F181" s="104">
        <v>0</v>
      </c>
      <c r="G181" s="104">
        <v>0</v>
      </c>
      <c r="H181" s="104">
        <v>0</v>
      </c>
      <c r="I181" s="104">
        <v>0</v>
      </c>
      <c r="J181" s="104">
        <v>0</v>
      </c>
      <c r="K181" s="104">
        <v>0</v>
      </c>
      <c r="L181" s="104">
        <v>0</v>
      </c>
      <c r="M181" s="104">
        <v>0</v>
      </c>
    </row>
    <row r="182" spans="1:13" ht="15.95" customHeight="1" x14ac:dyDescent="0.25">
      <c r="A182" s="98" t="s">
        <v>45</v>
      </c>
      <c r="B182" s="104">
        <v>602</v>
      </c>
      <c r="C182" s="104">
        <v>590</v>
      </c>
      <c r="D182" s="105">
        <v>679</v>
      </c>
      <c r="E182" s="260">
        <v>595.19399999999996</v>
      </c>
      <c r="F182" s="104">
        <v>633</v>
      </c>
      <c r="G182" s="104">
        <v>556</v>
      </c>
      <c r="H182" s="104">
        <v>561</v>
      </c>
      <c r="I182" s="104">
        <v>481</v>
      </c>
      <c r="J182" s="104">
        <v>500</v>
      </c>
      <c r="K182" s="104">
        <v>584</v>
      </c>
      <c r="L182" s="104">
        <v>646</v>
      </c>
      <c r="M182" s="104">
        <v>540</v>
      </c>
    </row>
    <row r="183" spans="1:13" ht="18" customHeight="1" x14ac:dyDescent="0.35">
      <c r="A183" s="98" t="s">
        <v>46</v>
      </c>
      <c r="B183" s="106">
        <v>22</v>
      </c>
      <c r="C183" s="106">
        <v>23</v>
      </c>
      <c r="D183" s="107">
        <v>20</v>
      </c>
      <c r="E183" s="261">
        <v>19.53</v>
      </c>
      <c r="F183" s="106">
        <v>18</v>
      </c>
      <c r="G183" s="106">
        <v>14</v>
      </c>
      <c r="H183" s="106">
        <v>14</v>
      </c>
      <c r="I183" s="106">
        <v>14</v>
      </c>
      <c r="J183" s="106">
        <v>18</v>
      </c>
      <c r="K183" s="106">
        <v>21</v>
      </c>
      <c r="L183" s="106">
        <v>18</v>
      </c>
      <c r="M183" s="106">
        <v>16</v>
      </c>
    </row>
    <row r="184" spans="1:13" ht="15.95" customHeight="1" x14ac:dyDescent="0.25">
      <c r="A184" s="99" t="s">
        <v>876</v>
      </c>
      <c r="B184" s="108">
        <v>625</v>
      </c>
      <c r="C184" s="108">
        <v>614</v>
      </c>
      <c r="D184" s="109">
        <v>699</v>
      </c>
      <c r="E184" s="262">
        <v>614.72400000000005</v>
      </c>
      <c r="F184" s="108">
        <v>650</v>
      </c>
      <c r="G184" s="108">
        <v>570</v>
      </c>
      <c r="H184" s="108">
        <v>575</v>
      </c>
      <c r="I184" s="108">
        <v>495</v>
      </c>
      <c r="J184" s="108">
        <v>517</v>
      </c>
      <c r="K184" s="108">
        <v>605</v>
      </c>
      <c r="L184" s="108">
        <v>664</v>
      </c>
      <c r="M184" s="108">
        <v>556</v>
      </c>
    </row>
    <row r="185" spans="1:13" ht="15.95" customHeight="1" x14ac:dyDescent="0.25">
      <c r="A185" s="98"/>
    </row>
    <row r="186" spans="1:13" ht="15.95" customHeight="1" x14ac:dyDescent="0.25">
      <c r="A186" s="125" t="s">
        <v>53</v>
      </c>
      <c r="B186" s="123"/>
      <c r="C186" s="123"/>
      <c r="D186" s="123"/>
      <c r="E186" s="123"/>
      <c r="F186" s="123"/>
      <c r="G186" s="123"/>
      <c r="H186" s="123"/>
      <c r="I186" s="123"/>
      <c r="J186" s="123"/>
      <c r="K186" s="123"/>
      <c r="L186" s="123"/>
      <c r="M186" s="123"/>
    </row>
    <row r="187" spans="1:13" ht="15.95" customHeight="1" x14ac:dyDescent="0.25">
      <c r="A187" s="98" t="s">
        <v>44</v>
      </c>
      <c r="B187" s="104">
        <v>1290</v>
      </c>
      <c r="C187" s="104">
        <v>1598</v>
      </c>
      <c r="D187" s="105">
        <v>1933</v>
      </c>
      <c r="E187" s="260">
        <v>1046.3869999999999</v>
      </c>
      <c r="F187" s="104">
        <v>1248</v>
      </c>
      <c r="G187" s="104">
        <v>1064</v>
      </c>
      <c r="H187" s="104">
        <v>757</v>
      </c>
      <c r="I187" s="104">
        <v>657</v>
      </c>
      <c r="J187" s="104">
        <v>734</v>
      </c>
      <c r="K187" s="104">
        <v>863</v>
      </c>
      <c r="L187" s="104">
        <v>1241</v>
      </c>
      <c r="M187" s="104">
        <v>1294</v>
      </c>
    </row>
    <row r="188" spans="1:13" ht="15.95" customHeight="1" x14ac:dyDescent="0.25">
      <c r="A188" s="98" t="s">
        <v>45</v>
      </c>
      <c r="B188" s="104">
        <v>19532</v>
      </c>
      <c r="C188" s="104">
        <v>25474</v>
      </c>
      <c r="D188" s="105">
        <v>27128</v>
      </c>
      <c r="E188" s="260">
        <v>18076.93</v>
      </c>
      <c r="F188" s="104">
        <v>22879</v>
      </c>
      <c r="G188" s="104">
        <v>21400</v>
      </c>
      <c r="H188" s="104">
        <v>18475</v>
      </c>
      <c r="I188" s="104">
        <v>22647</v>
      </c>
      <c r="J188" s="104">
        <v>21122</v>
      </c>
      <c r="K188" s="104">
        <v>23442</v>
      </c>
      <c r="L188" s="104">
        <v>26117</v>
      </c>
      <c r="M188" s="104">
        <v>20825</v>
      </c>
    </row>
    <row r="189" spans="1:13" ht="18" customHeight="1" x14ac:dyDescent="0.35">
      <c r="A189" s="98" t="s">
        <v>46</v>
      </c>
      <c r="B189" s="106">
        <v>879</v>
      </c>
      <c r="C189" s="106">
        <v>1152</v>
      </c>
      <c r="D189" s="107">
        <v>1194</v>
      </c>
      <c r="E189" s="261">
        <v>721.86599999999999</v>
      </c>
      <c r="F189" s="106">
        <v>865</v>
      </c>
      <c r="G189" s="106">
        <v>877</v>
      </c>
      <c r="H189" s="106">
        <v>701</v>
      </c>
      <c r="I189" s="106">
        <v>871</v>
      </c>
      <c r="J189" s="106">
        <v>809</v>
      </c>
      <c r="K189" s="106">
        <v>854</v>
      </c>
      <c r="L189" s="106">
        <v>954</v>
      </c>
      <c r="M189" s="106">
        <v>846</v>
      </c>
    </row>
    <row r="190" spans="1:13" ht="15.95" customHeight="1" x14ac:dyDescent="0.25">
      <c r="A190" s="99" t="s">
        <v>53</v>
      </c>
      <c r="B190" s="108">
        <v>21701</v>
      </c>
      <c r="C190" s="108">
        <v>28224</v>
      </c>
      <c r="D190" s="109">
        <v>30255</v>
      </c>
      <c r="E190" s="262">
        <v>19845.183000000001</v>
      </c>
      <c r="F190" s="108">
        <v>24992</v>
      </c>
      <c r="G190" s="108">
        <v>23340</v>
      </c>
      <c r="H190" s="108">
        <v>19932</v>
      </c>
      <c r="I190" s="108">
        <v>24175</v>
      </c>
      <c r="J190" s="108">
        <v>22666</v>
      </c>
      <c r="K190" s="108">
        <v>25158</v>
      </c>
      <c r="L190" s="108">
        <v>28311</v>
      </c>
      <c r="M190" s="108">
        <v>22965</v>
      </c>
    </row>
    <row r="191" spans="1:13" ht="15.95" customHeight="1" x14ac:dyDescent="0.25"/>
    <row r="192" spans="1:13" ht="15.95" customHeight="1" x14ac:dyDescent="0.25"/>
    <row r="193" spans="1:13" ht="15.95" customHeight="1" x14ac:dyDescent="0.25">
      <c r="A193" s="461" t="s">
        <v>1160</v>
      </c>
      <c r="B193" s="461"/>
      <c r="C193" s="461"/>
      <c r="D193" s="461"/>
      <c r="E193" s="461"/>
      <c r="F193" s="461"/>
      <c r="G193" s="461"/>
      <c r="H193" s="461"/>
      <c r="I193" s="461"/>
      <c r="J193" s="461"/>
      <c r="K193" s="461"/>
      <c r="L193" s="461"/>
      <c r="M193" s="461"/>
    </row>
    <row r="194" spans="1:13" ht="27.95" customHeight="1" x14ac:dyDescent="0.35">
      <c r="A194" s="345">
        <v>2022</v>
      </c>
      <c r="B194" s="83"/>
      <c r="C194" s="83"/>
      <c r="D194" s="83"/>
      <c r="E194" s="415"/>
      <c r="F194" s="83"/>
      <c r="G194" s="83"/>
      <c r="H194" s="83"/>
      <c r="I194" s="416"/>
      <c r="J194" s="83"/>
      <c r="K194" s="83"/>
      <c r="L194" s="83"/>
      <c r="M194" s="83"/>
    </row>
    <row r="195" spans="1:13" ht="15" customHeight="1" x14ac:dyDescent="0.25">
      <c r="A195" s="83"/>
      <c r="B195" s="313">
        <v>44562</v>
      </c>
      <c r="C195" s="313">
        <v>44593</v>
      </c>
      <c r="D195" s="313">
        <v>44621</v>
      </c>
      <c r="E195" s="314">
        <v>44652</v>
      </c>
      <c r="F195" s="313">
        <v>44682</v>
      </c>
      <c r="G195" s="313">
        <v>44713</v>
      </c>
      <c r="H195" s="313">
        <v>44743</v>
      </c>
      <c r="I195" s="313">
        <v>44774</v>
      </c>
      <c r="J195" s="313">
        <v>44805</v>
      </c>
      <c r="K195" s="313">
        <v>44835</v>
      </c>
      <c r="L195" s="313">
        <v>44866</v>
      </c>
      <c r="M195" s="313">
        <v>44896</v>
      </c>
    </row>
    <row r="196" spans="1:13" ht="15" customHeight="1" x14ac:dyDescent="0.25">
      <c r="A196" s="125" t="s">
        <v>0</v>
      </c>
      <c r="B196" s="124"/>
      <c r="C196" s="124"/>
      <c r="D196" s="124"/>
      <c r="E196" s="124"/>
      <c r="F196" s="124"/>
      <c r="G196" s="124"/>
      <c r="H196" s="124"/>
      <c r="I196" s="124"/>
      <c r="J196" s="124"/>
      <c r="K196" s="124"/>
      <c r="L196" s="124"/>
      <c r="M196" s="124"/>
    </row>
    <row r="197" spans="1:13" ht="15" customHeight="1" x14ac:dyDescent="0.25">
      <c r="A197" s="98" t="s">
        <v>44</v>
      </c>
      <c r="B197" s="104">
        <v>1004</v>
      </c>
      <c r="C197" s="104">
        <v>1016</v>
      </c>
      <c r="D197" s="105">
        <v>1064</v>
      </c>
      <c r="E197" s="260">
        <v>628</v>
      </c>
      <c r="F197" s="104">
        <v>671</v>
      </c>
      <c r="G197" s="104">
        <v>871</v>
      </c>
      <c r="H197" s="104">
        <v>577</v>
      </c>
      <c r="I197" s="104">
        <v>576</v>
      </c>
      <c r="J197" s="104">
        <v>966</v>
      </c>
      <c r="K197" s="104">
        <v>810</v>
      </c>
      <c r="L197" s="104">
        <v>755</v>
      </c>
      <c r="M197" s="104">
        <v>672.75</v>
      </c>
    </row>
    <row r="198" spans="1:13" ht="18" customHeight="1" x14ac:dyDescent="0.25">
      <c r="A198" s="98" t="s">
        <v>45</v>
      </c>
      <c r="B198" s="104">
        <v>9505</v>
      </c>
      <c r="C198" s="104">
        <v>13503</v>
      </c>
      <c r="D198" s="105">
        <v>10380</v>
      </c>
      <c r="E198" s="260">
        <v>8640</v>
      </c>
      <c r="F198" s="104">
        <v>10557</v>
      </c>
      <c r="G198" s="104">
        <v>9257</v>
      </c>
      <c r="H198" s="104">
        <v>8173</v>
      </c>
      <c r="I198" s="104">
        <v>9681</v>
      </c>
      <c r="J198" s="104">
        <v>9903</v>
      </c>
      <c r="K198" s="104">
        <v>8500</v>
      </c>
      <c r="L198" s="104">
        <v>10628</v>
      </c>
      <c r="M198" s="104">
        <v>6942.4769999999999</v>
      </c>
    </row>
    <row r="199" spans="1:13" ht="18" customHeight="1" x14ac:dyDescent="0.35">
      <c r="A199" s="98" t="s">
        <v>46</v>
      </c>
      <c r="B199" s="106">
        <v>321</v>
      </c>
      <c r="C199" s="106">
        <v>416</v>
      </c>
      <c r="D199" s="107">
        <v>454</v>
      </c>
      <c r="E199" s="261">
        <v>356</v>
      </c>
      <c r="F199" s="106">
        <v>398</v>
      </c>
      <c r="G199" s="106">
        <v>466</v>
      </c>
      <c r="H199" s="106">
        <v>295</v>
      </c>
      <c r="I199" s="106">
        <v>361</v>
      </c>
      <c r="J199" s="106">
        <v>453</v>
      </c>
      <c r="K199" s="106">
        <v>443</v>
      </c>
      <c r="L199" s="106">
        <v>447</v>
      </c>
      <c r="M199" s="106">
        <v>297.149</v>
      </c>
    </row>
    <row r="200" spans="1:13" ht="15.95" customHeight="1" x14ac:dyDescent="0.25">
      <c r="A200" s="99" t="s">
        <v>48</v>
      </c>
      <c r="B200" s="108">
        <v>10830</v>
      </c>
      <c r="C200" s="108">
        <v>14935</v>
      </c>
      <c r="D200" s="109">
        <v>11899</v>
      </c>
      <c r="E200" s="262">
        <v>9624</v>
      </c>
      <c r="F200" s="108">
        <v>11626</v>
      </c>
      <c r="G200" s="108">
        <v>10594</v>
      </c>
      <c r="H200" s="108">
        <v>9046</v>
      </c>
      <c r="I200" s="108">
        <v>10618</v>
      </c>
      <c r="J200" s="108">
        <v>11321</v>
      </c>
      <c r="K200" s="108">
        <v>9753</v>
      </c>
      <c r="L200" s="108">
        <v>11830</v>
      </c>
      <c r="M200" s="108">
        <v>7912.3760000000002</v>
      </c>
    </row>
    <row r="201" spans="1:13" ht="15.95" customHeight="1" x14ac:dyDescent="0.25">
      <c r="A201" s="98"/>
    </row>
    <row r="202" spans="1:13" ht="15.95" customHeight="1" x14ac:dyDescent="0.25">
      <c r="A202" s="125" t="s">
        <v>1</v>
      </c>
      <c r="B202" s="123"/>
      <c r="C202" s="123"/>
      <c r="D202" s="123"/>
      <c r="E202" s="123"/>
      <c r="F202" s="123"/>
      <c r="G202" s="123"/>
      <c r="H202" s="123"/>
      <c r="I202" s="123"/>
      <c r="J202" s="123"/>
      <c r="K202" s="123"/>
      <c r="L202" s="123"/>
      <c r="M202" s="123"/>
    </row>
    <row r="203" spans="1:13" ht="15.95" customHeight="1" x14ac:dyDescent="0.25">
      <c r="A203" s="98" t="s">
        <v>44</v>
      </c>
      <c r="B203" s="104">
        <v>0</v>
      </c>
      <c r="C203" s="104">
        <v>0</v>
      </c>
      <c r="D203" s="105">
        <v>0</v>
      </c>
      <c r="E203" s="260">
        <v>0</v>
      </c>
      <c r="F203" s="104">
        <v>0</v>
      </c>
      <c r="G203" s="104">
        <v>0</v>
      </c>
      <c r="H203" s="104">
        <v>0</v>
      </c>
      <c r="I203" s="104">
        <v>0</v>
      </c>
      <c r="J203" s="104">
        <v>0</v>
      </c>
      <c r="K203" s="104">
        <v>0</v>
      </c>
      <c r="L203" s="104">
        <v>0</v>
      </c>
      <c r="M203" s="104">
        <v>0</v>
      </c>
    </row>
    <row r="204" spans="1:13" ht="15.95" customHeight="1" x14ac:dyDescent="0.25">
      <c r="A204" s="98" t="s">
        <v>45</v>
      </c>
      <c r="B204" s="104">
        <v>8616</v>
      </c>
      <c r="C204" s="104">
        <v>7958</v>
      </c>
      <c r="D204" s="105">
        <v>7028</v>
      </c>
      <c r="E204" s="260">
        <v>6531</v>
      </c>
      <c r="F204" s="104">
        <v>8241</v>
      </c>
      <c r="G204" s="104">
        <v>8048</v>
      </c>
      <c r="H204" s="104">
        <v>6564</v>
      </c>
      <c r="I204" s="104">
        <v>6243</v>
      </c>
      <c r="J204" s="104">
        <v>9238</v>
      </c>
      <c r="K204" s="104">
        <v>8378</v>
      </c>
      <c r="L204" s="104">
        <v>6823</v>
      </c>
      <c r="M204" s="104">
        <v>6837.38</v>
      </c>
    </row>
    <row r="205" spans="1:13" ht="18" customHeight="1" x14ac:dyDescent="0.35">
      <c r="A205" s="98" t="s">
        <v>46</v>
      </c>
      <c r="B205" s="106">
        <v>117</v>
      </c>
      <c r="C205" s="106">
        <v>112</v>
      </c>
      <c r="D205" s="107">
        <v>142</v>
      </c>
      <c r="E205" s="261">
        <v>108</v>
      </c>
      <c r="F205" s="106">
        <v>124</v>
      </c>
      <c r="G205" s="106">
        <v>148</v>
      </c>
      <c r="H205" s="106">
        <v>93</v>
      </c>
      <c r="I205" s="106">
        <v>107</v>
      </c>
      <c r="J205" s="106">
        <v>157</v>
      </c>
      <c r="K205" s="106">
        <v>127</v>
      </c>
      <c r="L205" s="106">
        <v>96</v>
      </c>
      <c r="M205" s="106">
        <v>132.90899999999999</v>
      </c>
    </row>
    <row r="206" spans="1:13" ht="15.95" customHeight="1" x14ac:dyDescent="0.25">
      <c r="A206" s="99" t="s">
        <v>49</v>
      </c>
      <c r="B206" s="262">
        <v>8732</v>
      </c>
      <c r="C206" s="108">
        <v>8070</v>
      </c>
      <c r="D206" s="109">
        <v>7170</v>
      </c>
      <c r="E206" s="262">
        <v>6639</v>
      </c>
      <c r="F206" s="108">
        <v>8365</v>
      </c>
      <c r="G206" s="108">
        <v>8196</v>
      </c>
      <c r="H206" s="108">
        <v>6657</v>
      </c>
      <c r="I206" s="108">
        <v>6349</v>
      </c>
      <c r="J206" s="108">
        <v>9395</v>
      </c>
      <c r="K206" s="108">
        <v>8505</v>
      </c>
      <c r="L206" s="108">
        <v>6919</v>
      </c>
      <c r="M206" s="108">
        <v>6970.2879999999996</v>
      </c>
    </row>
    <row r="207" spans="1:13" ht="15.95" customHeight="1" x14ac:dyDescent="0.25">
      <c r="A207" s="99"/>
    </row>
    <row r="208" spans="1:13" ht="15.95" customHeight="1" x14ac:dyDescent="0.25">
      <c r="A208" s="125" t="s">
        <v>50</v>
      </c>
      <c r="B208" s="123"/>
      <c r="C208" s="123"/>
      <c r="D208" s="123"/>
      <c r="E208" s="123"/>
      <c r="F208" s="123"/>
      <c r="G208" s="123"/>
      <c r="H208" s="123"/>
      <c r="I208" s="123"/>
      <c r="J208" s="123"/>
      <c r="K208" s="123"/>
      <c r="L208" s="123"/>
      <c r="M208" s="123"/>
    </row>
    <row r="209" spans="1:13" ht="15.95" customHeight="1" x14ac:dyDescent="0.25">
      <c r="A209" s="98" t="s">
        <v>44</v>
      </c>
      <c r="B209" s="104">
        <v>0</v>
      </c>
      <c r="C209" s="104">
        <v>0</v>
      </c>
      <c r="D209" s="105">
        <v>0</v>
      </c>
      <c r="E209" s="260">
        <v>0</v>
      </c>
      <c r="F209" s="104">
        <v>0</v>
      </c>
      <c r="G209" s="104">
        <v>0</v>
      </c>
      <c r="H209" s="104">
        <v>0</v>
      </c>
      <c r="I209" s="104">
        <v>0</v>
      </c>
      <c r="J209" s="104">
        <v>0</v>
      </c>
      <c r="K209" s="104">
        <v>0</v>
      </c>
      <c r="L209" s="104">
        <v>0</v>
      </c>
      <c r="M209" s="104">
        <v>0</v>
      </c>
    </row>
    <row r="210" spans="1:13" ht="15.95" customHeight="1" x14ac:dyDescent="0.25">
      <c r="A210" s="98" t="s">
        <v>45</v>
      </c>
      <c r="B210" s="104">
        <v>2142</v>
      </c>
      <c r="C210" s="104">
        <v>2564</v>
      </c>
      <c r="D210" s="105">
        <v>2194</v>
      </c>
      <c r="E210" s="260">
        <v>1784</v>
      </c>
      <c r="F210" s="104">
        <v>1625</v>
      </c>
      <c r="G210" s="104">
        <v>1825</v>
      </c>
      <c r="H210" s="104">
        <v>1743</v>
      </c>
      <c r="I210" s="104">
        <v>1642</v>
      </c>
      <c r="J210" s="104">
        <v>1647</v>
      </c>
      <c r="K210" s="104">
        <v>1598</v>
      </c>
      <c r="L210" s="104">
        <v>1705</v>
      </c>
      <c r="M210" s="104">
        <v>1604.3869999999999</v>
      </c>
    </row>
    <row r="211" spans="1:13" ht="18" customHeight="1" x14ac:dyDescent="0.35">
      <c r="A211" s="98" t="s">
        <v>46</v>
      </c>
      <c r="B211" s="106">
        <v>210</v>
      </c>
      <c r="C211" s="106">
        <v>247</v>
      </c>
      <c r="D211" s="107">
        <v>217</v>
      </c>
      <c r="E211" s="261">
        <v>192</v>
      </c>
      <c r="F211" s="106">
        <v>175</v>
      </c>
      <c r="G211" s="106">
        <v>197</v>
      </c>
      <c r="H211" s="106">
        <v>178</v>
      </c>
      <c r="I211" s="106">
        <v>147</v>
      </c>
      <c r="J211" s="106">
        <v>163</v>
      </c>
      <c r="K211" s="106">
        <v>192</v>
      </c>
      <c r="L211" s="106">
        <v>202</v>
      </c>
      <c r="M211" s="106">
        <v>184.21700000000001</v>
      </c>
    </row>
    <row r="212" spans="1:13" ht="15.95" customHeight="1" x14ac:dyDescent="0.25">
      <c r="A212" s="99" t="s">
        <v>875</v>
      </c>
      <c r="B212" s="108">
        <v>2352</v>
      </c>
      <c r="C212" s="108">
        <v>2811</v>
      </c>
      <c r="D212" s="109">
        <v>2411</v>
      </c>
      <c r="E212" s="262">
        <v>1976</v>
      </c>
      <c r="F212" s="108">
        <v>1800</v>
      </c>
      <c r="G212" s="108">
        <v>2023</v>
      </c>
      <c r="H212" s="108">
        <v>1922</v>
      </c>
      <c r="I212" s="108">
        <v>1789</v>
      </c>
      <c r="J212" s="108">
        <v>1809</v>
      </c>
      <c r="K212" s="108">
        <v>1790</v>
      </c>
      <c r="L212" s="108">
        <v>1907</v>
      </c>
      <c r="M212" s="108">
        <v>1788.604</v>
      </c>
    </row>
    <row r="213" spans="1:13" ht="15.95" customHeight="1" x14ac:dyDescent="0.25">
      <c r="A213" s="99"/>
    </row>
    <row r="214" spans="1:13" ht="15.95" customHeight="1" x14ac:dyDescent="0.25">
      <c r="A214" s="125" t="s">
        <v>2</v>
      </c>
      <c r="B214" s="123"/>
      <c r="C214" s="123"/>
      <c r="D214" s="123"/>
      <c r="E214" s="123"/>
      <c r="F214" s="123"/>
      <c r="G214" s="123"/>
      <c r="H214" s="123"/>
      <c r="I214" s="123"/>
      <c r="J214" s="123"/>
      <c r="K214" s="123"/>
      <c r="L214" s="123"/>
      <c r="M214" s="123"/>
    </row>
    <row r="215" spans="1:13" ht="15.95" customHeight="1" x14ac:dyDescent="0.25">
      <c r="A215" s="98" t="s">
        <v>44</v>
      </c>
      <c r="B215" s="104">
        <v>0</v>
      </c>
      <c r="C215" s="104">
        <v>0</v>
      </c>
      <c r="D215" s="105">
        <v>0</v>
      </c>
      <c r="E215" s="260">
        <v>0</v>
      </c>
      <c r="F215" s="104">
        <v>0</v>
      </c>
      <c r="G215" s="104">
        <v>0</v>
      </c>
      <c r="H215" s="104">
        <v>0</v>
      </c>
      <c r="I215" s="104">
        <v>0</v>
      </c>
      <c r="J215" s="104">
        <v>0</v>
      </c>
      <c r="K215" s="104">
        <v>0</v>
      </c>
      <c r="L215" s="104">
        <v>0</v>
      </c>
      <c r="M215" s="104">
        <v>0</v>
      </c>
    </row>
    <row r="216" spans="1:13" ht="15.95" customHeight="1" x14ac:dyDescent="0.25">
      <c r="A216" s="98" t="s">
        <v>45</v>
      </c>
      <c r="B216" s="104">
        <v>762</v>
      </c>
      <c r="C216" s="104">
        <v>860</v>
      </c>
      <c r="D216" s="105">
        <v>1010</v>
      </c>
      <c r="E216" s="260">
        <v>794</v>
      </c>
      <c r="F216" s="104">
        <v>859</v>
      </c>
      <c r="G216" s="104">
        <v>1139</v>
      </c>
      <c r="H216" s="104">
        <v>949</v>
      </c>
      <c r="I216" s="104">
        <v>858</v>
      </c>
      <c r="J216" s="104">
        <v>1438</v>
      </c>
      <c r="K216" s="104">
        <v>1016</v>
      </c>
      <c r="L216" s="104">
        <v>917</v>
      </c>
      <c r="M216" s="104">
        <v>1021.492</v>
      </c>
    </row>
    <row r="217" spans="1:13" ht="18" customHeight="1" x14ac:dyDescent="0.35">
      <c r="A217" s="98" t="s">
        <v>46</v>
      </c>
      <c r="B217" s="106">
        <v>17</v>
      </c>
      <c r="C217" s="106">
        <v>16</v>
      </c>
      <c r="D217" s="107">
        <v>27</v>
      </c>
      <c r="E217" s="261">
        <v>17</v>
      </c>
      <c r="F217" s="106">
        <v>15</v>
      </c>
      <c r="G217" s="106">
        <v>20</v>
      </c>
      <c r="H217" s="106">
        <v>11</v>
      </c>
      <c r="I217" s="106">
        <v>8</v>
      </c>
      <c r="J217" s="106">
        <v>24</v>
      </c>
      <c r="K217" s="106">
        <v>10</v>
      </c>
      <c r="L217" s="106">
        <v>11</v>
      </c>
      <c r="M217" s="106">
        <v>24.084</v>
      </c>
    </row>
    <row r="218" spans="1:13" ht="15.95" customHeight="1" x14ac:dyDescent="0.25">
      <c r="A218" s="99" t="s">
        <v>51</v>
      </c>
      <c r="B218" s="108">
        <v>779</v>
      </c>
      <c r="C218" s="108">
        <v>876</v>
      </c>
      <c r="D218" s="109">
        <v>1037</v>
      </c>
      <c r="E218" s="262">
        <v>811</v>
      </c>
      <c r="F218" s="108">
        <v>874</v>
      </c>
      <c r="G218" s="108">
        <v>1159</v>
      </c>
      <c r="H218" s="108">
        <v>959</v>
      </c>
      <c r="I218" s="108">
        <v>866</v>
      </c>
      <c r="J218" s="108">
        <v>1463</v>
      </c>
      <c r="K218" s="108">
        <v>1026</v>
      </c>
      <c r="L218" s="108">
        <v>928</v>
      </c>
      <c r="M218" s="108">
        <v>1045.576</v>
      </c>
    </row>
    <row r="219" spans="1:13" ht="15.95" customHeight="1" x14ac:dyDescent="0.25">
      <c r="A219" s="122"/>
      <c r="E219" s="291"/>
    </row>
    <row r="220" spans="1:13" ht="15.95" customHeight="1" x14ac:dyDescent="0.25">
      <c r="A220" s="125" t="s">
        <v>877</v>
      </c>
      <c r="B220" s="123"/>
      <c r="C220" s="123"/>
      <c r="D220" s="123"/>
      <c r="E220" s="123"/>
      <c r="F220" s="123"/>
      <c r="G220" s="123"/>
      <c r="H220" s="123"/>
      <c r="I220" s="123"/>
      <c r="J220" s="123"/>
      <c r="K220" s="123"/>
      <c r="L220" s="123"/>
      <c r="M220" s="123"/>
    </row>
    <row r="221" spans="1:13" ht="15.95" customHeight="1" x14ac:dyDescent="0.25">
      <c r="A221" s="98" t="s">
        <v>44</v>
      </c>
      <c r="B221" s="104">
        <v>0</v>
      </c>
      <c r="C221" s="104">
        <v>0</v>
      </c>
      <c r="D221" s="105">
        <v>0</v>
      </c>
      <c r="E221" s="260">
        <v>0</v>
      </c>
      <c r="F221" s="104">
        <v>0</v>
      </c>
      <c r="G221" s="104">
        <v>0</v>
      </c>
      <c r="H221" s="104">
        <v>0</v>
      </c>
      <c r="I221" s="104">
        <v>0</v>
      </c>
      <c r="J221" s="104">
        <v>0</v>
      </c>
      <c r="K221" s="104">
        <v>0</v>
      </c>
      <c r="L221" s="104">
        <v>0</v>
      </c>
      <c r="M221" s="104">
        <v>0</v>
      </c>
    </row>
    <row r="222" spans="1:13" ht="15.95" customHeight="1" x14ac:dyDescent="0.25">
      <c r="A222" s="98" t="s">
        <v>45</v>
      </c>
      <c r="B222" s="104">
        <v>1304</v>
      </c>
      <c r="C222" s="104">
        <v>1809</v>
      </c>
      <c r="D222" s="105">
        <v>1235</v>
      </c>
      <c r="E222" s="260">
        <v>1260</v>
      </c>
      <c r="F222" s="104">
        <v>1082</v>
      </c>
      <c r="G222" s="104">
        <v>1450</v>
      </c>
      <c r="H222" s="104">
        <v>1260</v>
      </c>
      <c r="I222" s="104">
        <v>1157</v>
      </c>
      <c r="J222" s="104">
        <v>1125</v>
      </c>
      <c r="K222" s="104">
        <v>1126</v>
      </c>
      <c r="L222" s="104">
        <v>1242</v>
      </c>
      <c r="M222" s="104">
        <v>1029.5360000000001</v>
      </c>
    </row>
    <row r="223" spans="1:13" ht="18" customHeight="1" x14ac:dyDescent="0.35">
      <c r="A223" s="98" t="s">
        <v>46</v>
      </c>
      <c r="B223" s="106">
        <v>35</v>
      </c>
      <c r="C223" s="106">
        <v>52</v>
      </c>
      <c r="D223" s="107">
        <v>35</v>
      </c>
      <c r="E223" s="261">
        <v>51</v>
      </c>
      <c r="F223" s="106">
        <v>29</v>
      </c>
      <c r="G223" s="106">
        <v>52</v>
      </c>
      <c r="H223" s="106">
        <v>29</v>
      </c>
      <c r="I223" s="106">
        <v>27</v>
      </c>
      <c r="J223" s="106">
        <v>31</v>
      </c>
      <c r="K223" s="106">
        <v>42</v>
      </c>
      <c r="L223" s="106">
        <v>38</v>
      </c>
      <c r="M223" s="106">
        <v>34.591999999999999</v>
      </c>
    </row>
    <row r="224" spans="1:13" ht="15.95" customHeight="1" x14ac:dyDescent="0.25">
      <c r="A224" s="99" t="s">
        <v>878</v>
      </c>
      <c r="B224" s="108">
        <v>1339</v>
      </c>
      <c r="C224" s="108">
        <v>1861</v>
      </c>
      <c r="D224" s="109">
        <v>1271</v>
      </c>
      <c r="E224" s="262">
        <v>1311</v>
      </c>
      <c r="F224" s="108">
        <v>1111</v>
      </c>
      <c r="G224" s="108">
        <v>1502</v>
      </c>
      <c r="H224" s="108">
        <v>1289</v>
      </c>
      <c r="I224" s="108">
        <v>1184</v>
      </c>
      <c r="J224" s="108">
        <v>1157</v>
      </c>
      <c r="K224" s="108">
        <v>1168</v>
      </c>
      <c r="L224" s="108">
        <v>1280</v>
      </c>
      <c r="M224" s="108">
        <v>1064.1279999999999</v>
      </c>
    </row>
    <row r="225" spans="1:13" ht="15.95" customHeight="1" x14ac:dyDescent="0.25">
      <c r="A225" s="99"/>
      <c r="D225" s="93"/>
    </row>
    <row r="226" spans="1:13" ht="15.95" customHeight="1" x14ac:dyDescent="0.25">
      <c r="A226" s="125" t="s">
        <v>52</v>
      </c>
      <c r="B226" s="123"/>
      <c r="C226" s="123"/>
      <c r="D226" s="123"/>
      <c r="E226" s="123"/>
      <c r="F226" s="123"/>
      <c r="G226" s="123"/>
      <c r="H226" s="123"/>
      <c r="I226" s="123"/>
      <c r="J226" s="123"/>
      <c r="K226" s="123"/>
      <c r="L226" s="123"/>
      <c r="M226" s="123"/>
    </row>
    <row r="227" spans="1:13" ht="15.95" customHeight="1" x14ac:dyDescent="0.25">
      <c r="A227" s="98" t="s">
        <v>44</v>
      </c>
      <c r="B227" s="104">
        <v>0</v>
      </c>
      <c r="C227" s="104">
        <v>0</v>
      </c>
      <c r="D227" s="105">
        <v>0</v>
      </c>
      <c r="E227" s="260">
        <v>0</v>
      </c>
      <c r="F227" s="104">
        <v>0</v>
      </c>
      <c r="G227" s="104">
        <v>0</v>
      </c>
      <c r="H227" s="104">
        <v>0</v>
      </c>
      <c r="I227" s="104">
        <v>0</v>
      </c>
      <c r="J227" s="104">
        <v>0</v>
      </c>
      <c r="K227" s="104">
        <v>0</v>
      </c>
      <c r="L227" s="104">
        <v>0</v>
      </c>
      <c r="M227" s="104">
        <v>0</v>
      </c>
    </row>
    <row r="228" spans="1:13" ht="15.95" customHeight="1" x14ac:dyDescent="0.25">
      <c r="A228" s="98" t="s">
        <v>45</v>
      </c>
      <c r="B228" s="104">
        <v>553</v>
      </c>
      <c r="C228" s="104">
        <v>559</v>
      </c>
      <c r="D228" s="105">
        <v>599</v>
      </c>
      <c r="E228" s="260">
        <v>454</v>
      </c>
      <c r="F228" s="104">
        <v>482</v>
      </c>
      <c r="G228" s="104">
        <v>468</v>
      </c>
      <c r="H228" s="104">
        <v>533</v>
      </c>
      <c r="I228" s="104">
        <v>413</v>
      </c>
      <c r="J228" s="104">
        <v>509</v>
      </c>
      <c r="K228" s="104">
        <v>470</v>
      </c>
      <c r="L228" s="104">
        <v>604</v>
      </c>
      <c r="M228" s="104">
        <v>395.18900000000002</v>
      </c>
    </row>
    <row r="229" spans="1:13" ht="18" customHeight="1" x14ac:dyDescent="0.35">
      <c r="A229" s="98" t="s">
        <v>46</v>
      </c>
      <c r="B229" s="106">
        <v>22</v>
      </c>
      <c r="C229" s="106">
        <v>17</v>
      </c>
      <c r="D229" s="107">
        <v>24</v>
      </c>
      <c r="E229" s="261">
        <v>14</v>
      </c>
      <c r="F229" s="106">
        <v>16</v>
      </c>
      <c r="G229" s="106">
        <v>15</v>
      </c>
      <c r="H229" s="106">
        <v>20</v>
      </c>
      <c r="I229" s="106">
        <v>14</v>
      </c>
      <c r="J229" s="106">
        <v>16</v>
      </c>
      <c r="K229" s="106">
        <v>19</v>
      </c>
      <c r="L229" s="106">
        <v>21</v>
      </c>
      <c r="M229" s="106">
        <v>13.602</v>
      </c>
    </row>
    <row r="230" spans="1:13" ht="15.95" customHeight="1" x14ac:dyDescent="0.25">
      <c r="A230" s="99" t="s">
        <v>876</v>
      </c>
      <c r="B230" s="108">
        <v>575</v>
      </c>
      <c r="C230" s="108">
        <v>576</v>
      </c>
      <c r="D230" s="109">
        <v>623</v>
      </c>
      <c r="E230" s="262">
        <v>468</v>
      </c>
      <c r="F230" s="108">
        <v>499</v>
      </c>
      <c r="G230" s="108">
        <v>483</v>
      </c>
      <c r="H230" s="108">
        <v>553</v>
      </c>
      <c r="I230" s="108">
        <v>427</v>
      </c>
      <c r="J230" s="108">
        <v>525</v>
      </c>
      <c r="K230" s="108">
        <v>489</v>
      </c>
      <c r="L230" s="108">
        <v>625</v>
      </c>
      <c r="M230" s="108">
        <v>408.791</v>
      </c>
    </row>
    <row r="231" spans="1:13" ht="15.95" customHeight="1" x14ac:dyDescent="0.25">
      <c r="A231" s="98"/>
    </row>
    <row r="232" spans="1:13" ht="15.95" customHeight="1" x14ac:dyDescent="0.25">
      <c r="A232" s="125" t="s">
        <v>53</v>
      </c>
      <c r="B232" s="123"/>
      <c r="C232" s="123"/>
      <c r="D232" s="123"/>
      <c r="E232" s="123"/>
      <c r="F232" s="123"/>
      <c r="G232" s="123"/>
      <c r="H232" s="123"/>
      <c r="I232" s="123"/>
      <c r="J232" s="123"/>
      <c r="K232" s="123"/>
      <c r="L232" s="123"/>
      <c r="M232" s="123"/>
    </row>
    <row r="233" spans="1:13" ht="15.95" customHeight="1" x14ac:dyDescent="0.25">
      <c r="A233" s="98" t="s">
        <v>44</v>
      </c>
      <c r="B233" s="104">
        <v>1004</v>
      </c>
      <c r="C233" s="104">
        <v>1016</v>
      </c>
      <c r="D233" s="105">
        <v>1064</v>
      </c>
      <c r="E233" s="260">
        <v>628</v>
      </c>
      <c r="F233" s="104">
        <v>671</v>
      </c>
      <c r="G233" s="104">
        <v>871</v>
      </c>
      <c r="H233" s="104">
        <v>577</v>
      </c>
      <c r="I233" s="104">
        <v>576</v>
      </c>
      <c r="J233" s="104">
        <v>966</v>
      </c>
      <c r="K233" s="104">
        <v>810</v>
      </c>
      <c r="L233" s="104">
        <v>755</v>
      </c>
      <c r="M233" s="104">
        <v>672.75</v>
      </c>
    </row>
    <row r="234" spans="1:13" ht="15.95" customHeight="1" x14ac:dyDescent="0.25">
      <c r="A234" s="98" t="s">
        <v>45</v>
      </c>
      <c r="B234" s="104">
        <v>22882</v>
      </c>
      <c r="C234" s="104">
        <v>27253</v>
      </c>
      <c r="D234" s="105">
        <v>22446</v>
      </c>
      <c r="E234" s="260">
        <v>19463</v>
      </c>
      <c r="F234" s="104">
        <v>22846</v>
      </c>
      <c r="G234" s="104">
        <v>22187</v>
      </c>
      <c r="H234" s="104">
        <v>19222</v>
      </c>
      <c r="I234" s="104">
        <v>19994</v>
      </c>
      <c r="J234" s="104">
        <v>23860</v>
      </c>
      <c r="K234" s="104">
        <v>21088</v>
      </c>
      <c r="L234" s="104">
        <v>21919</v>
      </c>
      <c r="M234" s="104">
        <v>17830.46</v>
      </c>
    </row>
    <row r="235" spans="1:13" ht="18" customHeight="1" x14ac:dyDescent="0.35">
      <c r="A235" s="98" t="s">
        <v>46</v>
      </c>
      <c r="B235" s="106">
        <v>720</v>
      </c>
      <c r="C235" s="106">
        <v>860</v>
      </c>
      <c r="D235" s="107">
        <v>900</v>
      </c>
      <c r="E235" s="261">
        <v>738</v>
      </c>
      <c r="F235" s="106">
        <v>757</v>
      </c>
      <c r="G235" s="106">
        <v>899</v>
      </c>
      <c r="H235" s="106">
        <v>626</v>
      </c>
      <c r="I235" s="106">
        <v>664</v>
      </c>
      <c r="J235" s="106">
        <v>844</v>
      </c>
      <c r="K235" s="106">
        <v>833</v>
      </c>
      <c r="L235" s="106">
        <v>814</v>
      </c>
      <c r="M235" s="106">
        <v>686.553</v>
      </c>
    </row>
    <row r="236" spans="1:13" ht="15.95" customHeight="1" x14ac:dyDescent="0.25">
      <c r="A236" s="99" t="s">
        <v>53</v>
      </c>
      <c r="B236" s="108">
        <v>24607</v>
      </c>
      <c r="C236" s="108">
        <v>29130</v>
      </c>
      <c r="D236" s="109">
        <v>24411</v>
      </c>
      <c r="E236" s="262">
        <v>20828</v>
      </c>
      <c r="F236" s="108">
        <v>24274</v>
      </c>
      <c r="G236" s="108">
        <v>23957</v>
      </c>
      <c r="H236" s="108">
        <v>20426</v>
      </c>
      <c r="I236" s="108">
        <v>21233</v>
      </c>
      <c r="J236" s="108">
        <v>25670</v>
      </c>
      <c r="K236" s="108">
        <v>22731</v>
      </c>
      <c r="L236" s="108">
        <v>23488</v>
      </c>
      <c r="M236" s="108">
        <v>19109</v>
      </c>
    </row>
    <row r="237" spans="1:13" ht="15.95" customHeight="1" x14ac:dyDescent="0.25"/>
    <row r="238" spans="1:13" ht="15.95" customHeight="1" x14ac:dyDescent="0.25"/>
    <row r="239" spans="1:13" ht="15.95" customHeight="1" x14ac:dyDescent="0.25">
      <c r="A239" s="461" t="s">
        <v>1160</v>
      </c>
      <c r="B239" s="461"/>
      <c r="C239" s="461"/>
      <c r="D239" s="461"/>
      <c r="E239" s="461"/>
      <c r="F239" s="461"/>
      <c r="G239" s="461"/>
      <c r="H239" s="461"/>
      <c r="I239" s="461"/>
      <c r="J239" s="461"/>
      <c r="K239" s="461"/>
      <c r="L239" s="461"/>
      <c r="M239" s="461"/>
    </row>
    <row r="240" spans="1:13" ht="21" customHeight="1" x14ac:dyDescent="0.35">
      <c r="A240" s="345">
        <v>2021</v>
      </c>
      <c r="B240" s="83"/>
      <c r="C240" s="83"/>
      <c r="D240" s="83"/>
      <c r="E240" s="415"/>
      <c r="F240" s="83"/>
      <c r="G240" s="83"/>
      <c r="H240" s="83"/>
      <c r="I240" s="416"/>
      <c r="J240" s="83"/>
      <c r="K240" s="83"/>
      <c r="L240" s="83"/>
      <c r="M240" s="83"/>
    </row>
    <row r="241" spans="1:13" ht="15" customHeight="1" x14ac:dyDescent="0.25">
      <c r="A241" s="315"/>
      <c r="B241" s="119">
        <v>44197</v>
      </c>
      <c r="C241" s="119">
        <v>44228</v>
      </c>
      <c r="D241" s="119">
        <v>44256</v>
      </c>
      <c r="E241" s="316">
        <v>44287</v>
      </c>
      <c r="F241" s="119">
        <v>44317</v>
      </c>
      <c r="G241" s="119">
        <v>44348</v>
      </c>
      <c r="H241" s="119">
        <v>44378</v>
      </c>
      <c r="I241" s="119">
        <v>44409</v>
      </c>
      <c r="J241" s="119">
        <v>44440</v>
      </c>
      <c r="K241" s="119">
        <v>44470</v>
      </c>
      <c r="L241" s="119">
        <v>44501</v>
      </c>
      <c r="M241" s="119">
        <v>44531</v>
      </c>
    </row>
    <row r="242" spans="1:13" ht="15" customHeight="1" x14ac:dyDescent="0.25">
      <c r="A242" s="125" t="s">
        <v>0</v>
      </c>
      <c r="B242" s="124"/>
      <c r="C242" s="124"/>
      <c r="D242" s="124"/>
      <c r="E242" s="124"/>
      <c r="F242" s="124"/>
      <c r="G242" s="124"/>
      <c r="H242" s="124"/>
      <c r="I242" s="124"/>
      <c r="J242" s="124"/>
      <c r="K242" s="124"/>
      <c r="L242" s="124"/>
      <c r="M242" s="124"/>
    </row>
    <row r="243" spans="1:13" ht="15" customHeight="1" x14ac:dyDescent="0.25">
      <c r="A243" s="98" t="s">
        <v>44</v>
      </c>
      <c r="B243" s="104">
        <v>538</v>
      </c>
      <c r="C243" s="104">
        <v>804</v>
      </c>
      <c r="D243" s="105">
        <v>689</v>
      </c>
      <c r="E243" s="260">
        <v>603</v>
      </c>
      <c r="F243" s="104">
        <v>632</v>
      </c>
      <c r="G243" s="104">
        <v>701</v>
      </c>
      <c r="H243" s="104">
        <v>669</v>
      </c>
      <c r="I243" s="104">
        <v>565</v>
      </c>
      <c r="J243" s="104">
        <v>563.23400000000004</v>
      </c>
      <c r="K243" s="104">
        <v>867</v>
      </c>
      <c r="L243" s="104">
        <v>881</v>
      </c>
      <c r="M243" s="104">
        <v>634</v>
      </c>
    </row>
    <row r="244" spans="1:13" ht="18" customHeight="1" x14ac:dyDescent="0.25">
      <c r="A244" s="98" t="s">
        <v>45</v>
      </c>
      <c r="B244" s="104">
        <v>7297</v>
      </c>
      <c r="C244" s="104">
        <v>12012</v>
      </c>
      <c r="D244" s="105">
        <v>8673</v>
      </c>
      <c r="E244" s="260">
        <v>6215</v>
      </c>
      <c r="F244" s="104">
        <v>9300</v>
      </c>
      <c r="G244" s="104">
        <v>7546</v>
      </c>
      <c r="H244" s="104">
        <v>6889</v>
      </c>
      <c r="I244" s="104">
        <v>8068</v>
      </c>
      <c r="J244" s="104">
        <v>6880.7969999999996</v>
      </c>
      <c r="K244" s="104">
        <v>8971</v>
      </c>
      <c r="L244" s="104">
        <v>11051</v>
      </c>
      <c r="M244" s="104">
        <v>6243</v>
      </c>
    </row>
    <row r="245" spans="1:13" ht="18" customHeight="1" x14ac:dyDescent="0.35">
      <c r="A245" s="98" t="s">
        <v>46</v>
      </c>
      <c r="B245" s="106">
        <v>336</v>
      </c>
      <c r="C245" s="106">
        <v>431</v>
      </c>
      <c r="D245" s="107">
        <v>391</v>
      </c>
      <c r="E245" s="261">
        <v>243</v>
      </c>
      <c r="F245" s="106">
        <v>261</v>
      </c>
      <c r="G245" s="106">
        <v>320</v>
      </c>
      <c r="H245" s="106">
        <v>257</v>
      </c>
      <c r="I245" s="106">
        <v>185</v>
      </c>
      <c r="J245" s="106">
        <v>221.26900000000001</v>
      </c>
      <c r="K245" s="106">
        <v>342</v>
      </c>
      <c r="L245" s="106">
        <v>343</v>
      </c>
      <c r="M245" s="106">
        <v>211</v>
      </c>
    </row>
    <row r="246" spans="1:13" ht="15.95" customHeight="1" x14ac:dyDescent="0.25">
      <c r="A246" s="99" t="s">
        <v>48</v>
      </c>
      <c r="B246" s="108">
        <v>8171</v>
      </c>
      <c r="C246" s="108">
        <v>13247</v>
      </c>
      <c r="D246" s="109">
        <v>9754</v>
      </c>
      <c r="E246" s="262">
        <v>7060</v>
      </c>
      <c r="F246" s="108">
        <v>10193</v>
      </c>
      <c r="G246" s="108">
        <v>8567</v>
      </c>
      <c r="H246" s="108">
        <v>7816</v>
      </c>
      <c r="I246" s="108">
        <v>8818</v>
      </c>
      <c r="J246" s="108">
        <v>7665.299</v>
      </c>
      <c r="K246" s="108">
        <v>10180</v>
      </c>
      <c r="L246" s="108">
        <v>12274</v>
      </c>
      <c r="M246" s="108">
        <v>7089</v>
      </c>
    </row>
    <row r="247" spans="1:13" ht="15.95" customHeight="1" x14ac:dyDescent="0.25">
      <c r="A247" s="98"/>
    </row>
    <row r="248" spans="1:13" ht="15.95" customHeight="1" x14ac:dyDescent="0.25">
      <c r="A248" s="125" t="s">
        <v>1</v>
      </c>
      <c r="B248" s="123"/>
      <c r="C248" s="123"/>
      <c r="D248" s="123"/>
      <c r="E248" s="123"/>
      <c r="F248" s="123"/>
      <c r="G248" s="123"/>
      <c r="H248" s="123"/>
      <c r="I248" s="123"/>
      <c r="J248" s="123"/>
      <c r="K248" s="123"/>
      <c r="L248" s="123"/>
      <c r="M248" s="123"/>
    </row>
    <row r="249" spans="1:13" ht="15.95" customHeight="1" x14ac:dyDescent="0.25">
      <c r="A249" s="98" t="s">
        <v>44</v>
      </c>
      <c r="B249" s="104">
        <v>0</v>
      </c>
      <c r="C249" s="104">
        <v>0</v>
      </c>
      <c r="D249" s="105">
        <v>0</v>
      </c>
      <c r="E249" s="260">
        <v>0</v>
      </c>
      <c r="F249" s="104">
        <v>0</v>
      </c>
      <c r="G249" s="104">
        <v>0</v>
      </c>
      <c r="H249" s="104">
        <v>0</v>
      </c>
      <c r="I249" s="104">
        <v>0</v>
      </c>
      <c r="J249" s="104">
        <v>0</v>
      </c>
      <c r="K249" s="104">
        <v>0</v>
      </c>
      <c r="L249" s="104">
        <v>0</v>
      </c>
      <c r="M249" s="104">
        <v>0</v>
      </c>
    </row>
    <row r="250" spans="1:13" ht="15.95" customHeight="1" x14ac:dyDescent="0.25">
      <c r="A250" s="98" t="s">
        <v>45</v>
      </c>
      <c r="B250" s="104">
        <v>5543</v>
      </c>
      <c r="C250" s="104">
        <v>5477</v>
      </c>
      <c r="D250" s="105">
        <v>6976</v>
      </c>
      <c r="E250" s="260">
        <v>4633</v>
      </c>
      <c r="F250" s="104">
        <v>5556</v>
      </c>
      <c r="G250" s="104">
        <v>4483</v>
      </c>
      <c r="H250" s="104">
        <v>4726</v>
      </c>
      <c r="I250" s="104">
        <v>4154</v>
      </c>
      <c r="J250" s="104">
        <v>6258.2740000000003</v>
      </c>
      <c r="K250" s="104">
        <v>5256</v>
      </c>
      <c r="L250" s="104">
        <v>5506</v>
      </c>
      <c r="M250" s="104">
        <v>6675</v>
      </c>
    </row>
    <row r="251" spans="1:13" ht="18" customHeight="1" x14ac:dyDescent="0.35">
      <c r="A251" s="98" t="s">
        <v>46</v>
      </c>
      <c r="B251" s="106">
        <v>45</v>
      </c>
      <c r="C251" s="106">
        <v>44</v>
      </c>
      <c r="D251" s="107">
        <v>71</v>
      </c>
      <c r="E251" s="261">
        <v>42</v>
      </c>
      <c r="F251" s="106">
        <v>43</v>
      </c>
      <c r="G251" s="106">
        <v>70</v>
      </c>
      <c r="H251" s="106">
        <v>42</v>
      </c>
      <c r="I251" s="106">
        <v>45</v>
      </c>
      <c r="J251" s="106">
        <v>116.431</v>
      </c>
      <c r="K251" s="106">
        <v>105</v>
      </c>
      <c r="L251" s="106">
        <v>102</v>
      </c>
      <c r="M251" s="106">
        <v>144</v>
      </c>
    </row>
    <row r="252" spans="1:13" ht="15.95" customHeight="1" x14ac:dyDescent="0.25">
      <c r="A252" s="99" t="s">
        <v>49</v>
      </c>
      <c r="B252" s="262">
        <v>5587</v>
      </c>
      <c r="C252" s="108">
        <v>5521</v>
      </c>
      <c r="D252" s="109">
        <v>7047</v>
      </c>
      <c r="E252" s="262">
        <v>4676</v>
      </c>
      <c r="F252" s="108">
        <v>5599</v>
      </c>
      <c r="G252" s="108">
        <v>4554</v>
      </c>
      <c r="H252" s="108">
        <v>4768</v>
      </c>
      <c r="I252" s="108">
        <v>4199</v>
      </c>
      <c r="J252" s="108">
        <v>6374.7049999999999</v>
      </c>
      <c r="K252" s="108">
        <v>5361</v>
      </c>
      <c r="L252" s="108">
        <v>5609</v>
      </c>
      <c r="M252" s="108">
        <v>6819</v>
      </c>
    </row>
    <row r="253" spans="1:13" ht="15.95" customHeight="1" x14ac:dyDescent="0.25">
      <c r="A253" s="99"/>
    </row>
    <row r="254" spans="1:13" ht="15.95" customHeight="1" x14ac:dyDescent="0.25">
      <c r="A254" s="125" t="s">
        <v>50</v>
      </c>
      <c r="B254" s="123"/>
      <c r="C254" s="123"/>
      <c r="D254" s="123"/>
      <c r="E254" s="123"/>
      <c r="F254" s="123"/>
      <c r="G254" s="123"/>
      <c r="H254" s="123"/>
      <c r="I254" s="123"/>
      <c r="J254" s="123"/>
      <c r="K254" s="123"/>
      <c r="L254" s="123"/>
      <c r="M254" s="123"/>
    </row>
    <row r="255" spans="1:13" ht="15.95" customHeight="1" x14ac:dyDescent="0.25">
      <c r="A255" s="98" t="s">
        <v>44</v>
      </c>
      <c r="B255" s="104">
        <v>0</v>
      </c>
      <c r="C255" s="104">
        <v>0</v>
      </c>
      <c r="D255" s="105">
        <v>0</v>
      </c>
      <c r="E255" s="260">
        <v>0</v>
      </c>
      <c r="F255" s="104">
        <v>0</v>
      </c>
      <c r="G255" s="104">
        <v>0</v>
      </c>
      <c r="H255" s="104">
        <v>0</v>
      </c>
      <c r="I255" s="104">
        <v>0</v>
      </c>
      <c r="J255" s="104">
        <v>0</v>
      </c>
      <c r="K255" s="104">
        <v>0</v>
      </c>
      <c r="L255" s="104">
        <v>0</v>
      </c>
      <c r="M255" s="104">
        <v>0</v>
      </c>
    </row>
    <row r="256" spans="1:13" ht="15.95" customHeight="1" x14ac:dyDescent="0.25">
      <c r="A256" s="98" t="s">
        <v>45</v>
      </c>
      <c r="B256" s="104">
        <v>2002</v>
      </c>
      <c r="C256" s="104">
        <v>2444</v>
      </c>
      <c r="D256" s="105">
        <v>2056</v>
      </c>
      <c r="E256" s="260">
        <v>1730</v>
      </c>
      <c r="F256" s="104">
        <v>1791</v>
      </c>
      <c r="G256" s="104">
        <v>1860</v>
      </c>
      <c r="H256" s="104">
        <v>1911</v>
      </c>
      <c r="I256" s="104">
        <v>1953</v>
      </c>
      <c r="J256" s="104">
        <v>2077.3229999999999</v>
      </c>
      <c r="K256" s="104">
        <v>2298</v>
      </c>
      <c r="L256" s="104">
        <v>2232</v>
      </c>
      <c r="M256" s="104">
        <v>1708</v>
      </c>
    </row>
    <row r="257" spans="1:13" ht="18" customHeight="1" x14ac:dyDescent="0.35">
      <c r="A257" s="98" t="s">
        <v>46</v>
      </c>
      <c r="B257" s="106">
        <v>202</v>
      </c>
      <c r="C257" s="106">
        <v>240</v>
      </c>
      <c r="D257" s="107">
        <v>174</v>
      </c>
      <c r="E257" s="261">
        <v>147</v>
      </c>
      <c r="F257" s="106">
        <v>168</v>
      </c>
      <c r="G257" s="106">
        <v>190</v>
      </c>
      <c r="H257" s="106">
        <v>180</v>
      </c>
      <c r="I257" s="106">
        <v>187</v>
      </c>
      <c r="J257" s="106">
        <v>229.01300000000001</v>
      </c>
      <c r="K257" s="106">
        <v>222</v>
      </c>
      <c r="L257" s="106">
        <v>171</v>
      </c>
      <c r="M257" s="106">
        <v>145</v>
      </c>
    </row>
    <row r="258" spans="1:13" ht="15.95" customHeight="1" x14ac:dyDescent="0.25">
      <c r="A258" s="99" t="s">
        <v>875</v>
      </c>
      <c r="B258" s="108">
        <v>2204</v>
      </c>
      <c r="C258" s="108">
        <v>2684</v>
      </c>
      <c r="D258" s="109">
        <v>2231</v>
      </c>
      <c r="E258" s="262">
        <v>1876</v>
      </c>
      <c r="F258" s="108">
        <v>1958</v>
      </c>
      <c r="G258" s="108">
        <v>2050</v>
      </c>
      <c r="H258" s="108">
        <v>2091</v>
      </c>
      <c r="I258" s="108">
        <v>2140</v>
      </c>
      <c r="J258" s="108">
        <v>2306.3359999999998</v>
      </c>
      <c r="K258" s="108">
        <v>2519</v>
      </c>
      <c r="L258" s="108">
        <v>2402</v>
      </c>
      <c r="M258" s="108">
        <v>1853</v>
      </c>
    </row>
    <row r="259" spans="1:13" ht="15.95" customHeight="1" x14ac:dyDescent="0.25">
      <c r="A259" s="99"/>
    </row>
    <row r="260" spans="1:13" ht="15.95" customHeight="1" x14ac:dyDescent="0.25">
      <c r="A260" s="125" t="s">
        <v>2</v>
      </c>
      <c r="B260" s="123"/>
      <c r="C260" s="123"/>
      <c r="D260" s="123"/>
      <c r="E260" s="123"/>
      <c r="F260" s="123"/>
      <c r="G260" s="123"/>
      <c r="H260" s="123"/>
      <c r="I260" s="123"/>
      <c r="J260" s="123"/>
      <c r="K260" s="123"/>
      <c r="L260" s="123"/>
      <c r="M260" s="123"/>
    </row>
    <row r="261" spans="1:13" ht="15.95" customHeight="1" x14ac:dyDescent="0.25">
      <c r="A261" s="98" t="s">
        <v>44</v>
      </c>
      <c r="B261" s="104">
        <v>0</v>
      </c>
      <c r="C261" s="104">
        <v>0</v>
      </c>
      <c r="D261" s="105">
        <v>0</v>
      </c>
      <c r="E261" s="260">
        <v>0</v>
      </c>
      <c r="F261" s="104">
        <v>0</v>
      </c>
      <c r="G261" s="104">
        <v>0</v>
      </c>
      <c r="H261" s="104">
        <v>0</v>
      </c>
      <c r="I261" s="104">
        <v>0</v>
      </c>
      <c r="J261" s="104">
        <v>0</v>
      </c>
      <c r="K261" s="104">
        <v>0</v>
      </c>
      <c r="L261" s="104">
        <v>0</v>
      </c>
      <c r="M261" s="104">
        <v>0</v>
      </c>
    </row>
    <row r="262" spans="1:13" ht="15.95" customHeight="1" x14ac:dyDescent="0.25">
      <c r="A262" s="98" t="s">
        <v>45</v>
      </c>
      <c r="B262" s="104">
        <v>775</v>
      </c>
      <c r="C262" s="104">
        <v>803</v>
      </c>
      <c r="D262" s="105">
        <v>936</v>
      </c>
      <c r="E262" s="260">
        <v>662</v>
      </c>
      <c r="F262" s="104">
        <v>692</v>
      </c>
      <c r="G262" s="104">
        <v>909</v>
      </c>
      <c r="H262" s="104">
        <v>731</v>
      </c>
      <c r="I262" s="104">
        <v>619</v>
      </c>
      <c r="J262" s="104">
        <v>956.23900000000003</v>
      </c>
      <c r="K262" s="104">
        <v>714</v>
      </c>
      <c r="L262" s="104">
        <v>791</v>
      </c>
      <c r="M262" s="104">
        <v>861</v>
      </c>
    </row>
    <row r="263" spans="1:13" ht="18" customHeight="1" x14ac:dyDescent="0.35">
      <c r="A263" s="98" t="s">
        <v>46</v>
      </c>
      <c r="B263" s="106">
        <v>6</v>
      </c>
      <c r="C263" s="106">
        <v>5</v>
      </c>
      <c r="D263" s="107">
        <v>10</v>
      </c>
      <c r="E263" s="261">
        <v>5</v>
      </c>
      <c r="F263" s="106">
        <v>9</v>
      </c>
      <c r="G263" s="106">
        <v>19</v>
      </c>
      <c r="H263" s="106">
        <v>4</v>
      </c>
      <c r="I263" s="106">
        <v>5</v>
      </c>
      <c r="J263" s="106">
        <v>18.376999999999999</v>
      </c>
      <c r="K263" s="106">
        <v>7</v>
      </c>
      <c r="L263" s="106">
        <v>9</v>
      </c>
      <c r="M263" s="106">
        <v>14</v>
      </c>
    </row>
    <row r="264" spans="1:13" ht="15.95" customHeight="1" x14ac:dyDescent="0.25">
      <c r="A264" s="99" t="s">
        <v>51</v>
      </c>
      <c r="B264" s="108">
        <v>781</v>
      </c>
      <c r="C264" s="108">
        <v>808</v>
      </c>
      <c r="D264" s="109">
        <v>947</v>
      </c>
      <c r="E264" s="262">
        <v>667</v>
      </c>
      <c r="F264" s="108">
        <v>701</v>
      </c>
      <c r="G264" s="108">
        <v>928</v>
      </c>
      <c r="H264" s="108">
        <v>735</v>
      </c>
      <c r="I264" s="108">
        <v>624</v>
      </c>
      <c r="J264" s="108">
        <v>974.61599999999999</v>
      </c>
      <c r="K264" s="108">
        <v>721</v>
      </c>
      <c r="L264" s="108">
        <v>801</v>
      </c>
      <c r="M264" s="108">
        <v>875</v>
      </c>
    </row>
    <row r="265" spans="1:13" ht="15.95" customHeight="1" x14ac:dyDescent="0.25">
      <c r="A265" s="122"/>
      <c r="E265" s="291"/>
    </row>
    <row r="266" spans="1:13" ht="15.95" customHeight="1" x14ac:dyDescent="0.25">
      <c r="A266" s="125" t="s">
        <v>877</v>
      </c>
      <c r="B266" s="123"/>
      <c r="C266" s="123"/>
      <c r="D266" s="123"/>
      <c r="E266" s="123"/>
      <c r="F266" s="123"/>
      <c r="G266" s="123"/>
      <c r="H266" s="123"/>
      <c r="I266" s="123"/>
      <c r="J266" s="123"/>
      <c r="K266" s="123"/>
      <c r="L266" s="123"/>
      <c r="M266" s="123"/>
    </row>
    <row r="267" spans="1:13" ht="15.95" customHeight="1" x14ac:dyDescent="0.25">
      <c r="A267" s="98" t="s">
        <v>44</v>
      </c>
      <c r="B267" s="104">
        <v>0</v>
      </c>
      <c r="C267" s="104">
        <v>0</v>
      </c>
      <c r="D267" s="105">
        <v>0</v>
      </c>
      <c r="E267" s="260">
        <v>0</v>
      </c>
      <c r="F267" s="104">
        <v>0</v>
      </c>
      <c r="G267" s="104">
        <v>0</v>
      </c>
      <c r="H267" s="104">
        <v>0</v>
      </c>
      <c r="I267" s="104">
        <v>0</v>
      </c>
      <c r="J267" s="104">
        <v>0</v>
      </c>
      <c r="K267" s="104">
        <v>0</v>
      </c>
      <c r="L267" s="104">
        <v>0</v>
      </c>
      <c r="M267" s="104">
        <v>0</v>
      </c>
    </row>
    <row r="268" spans="1:13" ht="15.95" customHeight="1" x14ac:dyDescent="0.25">
      <c r="A268" s="98" t="s">
        <v>45</v>
      </c>
      <c r="B268" s="104">
        <v>1686</v>
      </c>
      <c r="C268" s="104">
        <v>1533</v>
      </c>
      <c r="D268" s="105">
        <v>1136</v>
      </c>
      <c r="E268" s="260">
        <v>1670</v>
      </c>
      <c r="F268" s="104">
        <v>1433</v>
      </c>
      <c r="G268" s="104">
        <v>1650</v>
      </c>
      <c r="H268" s="104">
        <v>1110</v>
      </c>
      <c r="I268" s="104">
        <v>1200</v>
      </c>
      <c r="J268" s="104">
        <v>1029.7239999999999</v>
      </c>
      <c r="K268" s="104">
        <v>1139</v>
      </c>
      <c r="L268" s="104">
        <v>1388</v>
      </c>
      <c r="M268" s="104">
        <v>1018</v>
      </c>
    </row>
    <row r="269" spans="1:13" ht="18" customHeight="1" x14ac:dyDescent="0.35">
      <c r="A269" s="98" t="s">
        <v>46</v>
      </c>
      <c r="B269" s="106">
        <v>48</v>
      </c>
      <c r="C269" s="106">
        <v>47</v>
      </c>
      <c r="D269" s="107">
        <v>27</v>
      </c>
      <c r="E269" s="261">
        <v>51</v>
      </c>
      <c r="F269" s="106">
        <v>31</v>
      </c>
      <c r="G269" s="106">
        <v>48</v>
      </c>
      <c r="H269" s="106">
        <v>25</v>
      </c>
      <c r="I269" s="106">
        <v>27</v>
      </c>
      <c r="J269" s="106">
        <v>27.876999999999999</v>
      </c>
      <c r="K269" s="106">
        <v>40</v>
      </c>
      <c r="L269" s="106">
        <v>41</v>
      </c>
      <c r="M269" s="106">
        <v>29</v>
      </c>
    </row>
    <row r="270" spans="1:13" ht="15.95" customHeight="1" x14ac:dyDescent="0.25">
      <c r="A270" s="99" t="s">
        <v>878</v>
      </c>
      <c r="B270" s="108">
        <v>1734</v>
      </c>
      <c r="C270" s="108">
        <v>1580</v>
      </c>
      <c r="D270" s="109">
        <v>1164</v>
      </c>
      <c r="E270" s="262">
        <v>1721</v>
      </c>
      <c r="F270" s="108">
        <v>1464</v>
      </c>
      <c r="G270" s="108">
        <v>1698</v>
      </c>
      <c r="H270" s="108">
        <v>1135</v>
      </c>
      <c r="I270" s="108">
        <v>1227</v>
      </c>
      <c r="J270" s="108">
        <v>1057.6010000000001</v>
      </c>
      <c r="K270" s="108">
        <v>1179</v>
      </c>
      <c r="L270" s="108">
        <v>1429</v>
      </c>
      <c r="M270" s="108">
        <v>1047</v>
      </c>
    </row>
    <row r="271" spans="1:13" ht="15.95" customHeight="1" x14ac:dyDescent="0.25">
      <c r="A271" s="99"/>
      <c r="D271" s="93"/>
    </row>
    <row r="272" spans="1:13" ht="15.95" customHeight="1" x14ac:dyDescent="0.25">
      <c r="A272" s="125" t="s">
        <v>52</v>
      </c>
      <c r="B272" s="123"/>
      <c r="C272" s="123"/>
      <c r="D272" s="123"/>
      <c r="E272" s="123"/>
      <c r="F272" s="123"/>
      <c r="G272" s="123"/>
      <c r="H272" s="123"/>
      <c r="I272" s="123"/>
      <c r="J272" s="123"/>
      <c r="K272" s="123"/>
      <c r="L272" s="123"/>
      <c r="M272" s="123"/>
    </row>
    <row r="273" spans="1:13" ht="15.95" customHeight="1" x14ac:dyDescent="0.25">
      <c r="A273" s="98" t="s">
        <v>44</v>
      </c>
      <c r="B273" s="104">
        <v>0</v>
      </c>
      <c r="C273" s="104">
        <v>0</v>
      </c>
      <c r="D273" s="105">
        <v>0</v>
      </c>
      <c r="E273" s="260">
        <v>0</v>
      </c>
      <c r="F273" s="104">
        <v>0</v>
      </c>
      <c r="G273" s="104">
        <v>0</v>
      </c>
      <c r="H273" s="104">
        <v>0</v>
      </c>
      <c r="I273" s="104">
        <v>0</v>
      </c>
      <c r="J273" s="104">
        <v>0</v>
      </c>
      <c r="K273" s="104">
        <v>0</v>
      </c>
      <c r="L273" s="104">
        <v>0</v>
      </c>
      <c r="M273" s="104">
        <v>0</v>
      </c>
    </row>
    <row r="274" spans="1:13" ht="15.95" customHeight="1" x14ac:dyDescent="0.25">
      <c r="A274" s="98" t="s">
        <v>45</v>
      </c>
      <c r="B274" s="104">
        <v>694</v>
      </c>
      <c r="C274" s="104">
        <v>706</v>
      </c>
      <c r="D274" s="105">
        <v>576</v>
      </c>
      <c r="E274" s="260">
        <v>466</v>
      </c>
      <c r="F274" s="104">
        <v>629</v>
      </c>
      <c r="G274" s="104">
        <v>556</v>
      </c>
      <c r="H274" s="104">
        <v>523</v>
      </c>
      <c r="I274" s="104">
        <v>455</v>
      </c>
      <c r="J274" s="104">
        <v>424.35500000000002</v>
      </c>
      <c r="K274" s="104">
        <v>449</v>
      </c>
      <c r="L274" s="104">
        <v>609</v>
      </c>
      <c r="M274" s="104">
        <v>326</v>
      </c>
    </row>
    <row r="275" spans="1:13" ht="18" customHeight="1" x14ac:dyDescent="0.35">
      <c r="A275" s="98" t="s">
        <v>46</v>
      </c>
      <c r="B275" s="106">
        <v>25</v>
      </c>
      <c r="C275" s="106">
        <v>22</v>
      </c>
      <c r="D275" s="107">
        <v>20</v>
      </c>
      <c r="E275" s="261">
        <v>17</v>
      </c>
      <c r="F275" s="106">
        <v>20</v>
      </c>
      <c r="G275" s="106">
        <v>19</v>
      </c>
      <c r="H275" s="106">
        <v>15</v>
      </c>
      <c r="I275" s="106">
        <v>12</v>
      </c>
      <c r="J275" s="106">
        <v>12.840999999999999</v>
      </c>
      <c r="K275" s="106">
        <v>16</v>
      </c>
      <c r="L275" s="106">
        <v>21</v>
      </c>
      <c r="M275" s="106">
        <v>10</v>
      </c>
    </row>
    <row r="276" spans="1:13" ht="15.95" customHeight="1" x14ac:dyDescent="0.25">
      <c r="A276" s="99" t="s">
        <v>876</v>
      </c>
      <c r="B276" s="108">
        <v>719</v>
      </c>
      <c r="C276" s="108">
        <v>728</v>
      </c>
      <c r="D276" s="109">
        <v>596</v>
      </c>
      <c r="E276" s="262">
        <v>483</v>
      </c>
      <c r="F276" s="108">
        <v>649</v>
      </c>
      <c r="G276" s="108">
        <v>575</v>
      </c>
      <c r="H276" s="108">
        <v>538</v>
      </c>
      <c r="I276" s="108">
        <v>467</v>
      </c>
      <c r="J276" s="108">
        <v>437.19600000000003</v>
      </c>
      <c r="K276" s="108">
        <v>465</v>
      </c>
      <c r="L276" s="108">
        <v>631</v>
      </c>
      <c r="M276" s="108">
        <v>336</v>
      </c>
    </row>
    <row r="277" spans="1:13" ht="15.95" customHeight="1" x14ac:dyDescent="0.25">
      <c r="A277" s="98"/>
    </row>
    <row r="278" spans="1:13" ht="15.95" customHeight="1" x14ac:dyDescent="0.25">
      <c r="A278" s="125" t="s">
        <v>53</v>
      </c>
      <c r="B278" s="123"/>
      <c r="C278" s="123"/>
      <c r="D278" s="123"/>
      <c r="E278" s="123"/>
      <c r="F278" s="123"/>
      <c r="G278" s="123"/>
      <c r="H278" s="123"/>
      <c r="I278" s="123"/>
      <c r="J278" s="123"/>
      <c r="K278" s="123"/>
      <c r="L278" s="123"/>
      <c r="M278" s="123"/>
    </row>
    <row r="279" spans="1:13" ht="15.95" customHeight="1" x14ac:dyDescent="0.25">
      <c r="A279" s="98" t="s">
        <v>44</v>
      </c>
      <c r="B279" s="104">
        <v>539</v>
      </c>
      <c r="C279" s="104">
        <v>804</v>
      </c>
      <c r="D279" s="105">
        <v>689</v>
      </c>
      <c r="E279" s="260">
        <v>603</v>
      </c>
      <c r="F279" s="104">
        <v>632</v>
      </c>
      <c r="G279" s="104">
        <v>701</v>
      </c>
      <c r="H279" s="104">
        <v>669</v>
      </c>
      <c r="I279" s="104">
        <v>565</v>
      </c>
      <c r="J279" s="104">
        <v>563</v>
      </c>
      <c r="K279" s="104">
        <v>867</v>
      </c>
      <c r="L279" s="104">
        <v>881</v>
      </c>
      <c r="M279" s="104">
        <v>634</v>
      </c>
    </row>
    <row r="280" spans="1:13" ht="15.95" customHeight="1" x14ac:dyDescent="0.25">
      <c r="A280" s="98" t="s">
        <v>45</v>
      </c>
      <c r="B280" s="104">
        <v>17997</v>
      </c>
      <c r="C280" s="104">
        <v>22973</v>
      </c>
      <c r="D280" s="105">
        <v>20355</v>
      </c>
      <c r="E280" s="260">
        <v>15376</v>
      </c>
      <c r="F280" s="104">
        <v>19400</v>
      </c>
      <c r="G280" s="104">
        <v>17006</v>
      </c>
      <c r="H280" s="104">
        <v>15890</v>
      </c>
      <c r="I280" s="104">
        <v>16448</v>
      </c>
      <c r="J280" s="104">
        <v>17627</v>
      </c>
      <c r="K280" s="104">
        <v>18826</v>
      </c>
      <c r="L280" s="104">
        <v>21577</v>
      </c>
      <c r="M280" s="104">
        <v>16830</v>
      </c>
    </row>
    <row r="281" spans="1:13" ht="18" customHeight="1" x14ac:dyDescent="0.35">
      <c r="A281" s="98" t="s">
        <v>46</v>
      </c>
      <c r="B281" s="106">
        <v>660</v>
      </c>
      <c r="C281" s="106">
        <v>790</v>
      </c>
      <c r="D281" s="107">
        <v>693</v>
      </c>
      <c r="E281" s="261">
        <v>504</v>
      </c>
      <c r="F281" s="106">
        <v>532</v>
      </c>
      <c r="G281" s="106">
        <v>665</v>
      </c>
      <c r="H281" s="106">
        <v>523</v>
      </c>
      <c r="I281" s="106">
        <v>462</v>
      </c>
      <c r="J281" s="106">
        <v>626</v>
      </c>
      <c r="K281" s="106">
        <v>733</v>
      </c>
      <c r="L281" s="106">
        <v>687</v>
      </c>
      <c r="M281" s="106">
        <v>553</v>
      </c>
    </row>
    <row r="282" spans="1:13" ht="15.95" customHeight="1" x14ac:dyDescent="0.25">
      <c r="A282" s="99" t="s">
        <v>53</v>
      </c>
      <c r="B282" s="108">
        <v>19196</v>
      </c>
      <c r="C282" s="108">
        <v>24567</v>
      </c>
      <c r="D282" s="109">
        <v>21737</v>
      </c>
      <c r="E282" s="262">
        <v>16484</v>
      </c>
      <c r="F282" s="108">
        <v>20564</v>
      </c>
      <c r="G282" s="108">
        <v>18371</v>
      </c>
      <c r="H282" s="108">
        <v>17083</v>
      </c>
      <c r="I282" s="108">
        <v>17475</v>
      </c>
      <c r="J282" s="108">
        <v>18816</v>
      </c>
      <c r="K282" s="108">
        <v>20425</v>
      </c>
      <c r="L282" s="108">
        <v>23145</v>
      </c>
      <c r="M282" s="108">
        <v>18018</v>
      </c>
    </row>
    <row r="283" spans="1:13" ht="15.95" customHeight="1" x14ac:dyDescent="0.25"/>
    <row r="284" spans="1:13" ht="15.95" customHeight="1" x14ac:dyDescent="0.25"/>
    <row r="285" spans="1:13" ht="15.95" customHeight="1" x14ac:dyDescent="0.25">
      <c r="A285" s="461" t="s">
        <v>1160</v>
      </c>
      <c r="B285" s="461"/>
      <c r="C285" s="461"/>
      <c r="D285" s="461"/>
      <c r="E285" s="461"/>
      <c r="F285" s="461"/>
      <c r="G285" s="461"/>
      <c r="H285" s="461"/>
      <c r="I285" s="461"/>
      <c r="J285" s="461"/>
      <c r="K285" s="461"/>
      <c r="L285" s="461"/>
      <c r="M285" s="461"/>
    </row>
    <row r="286" spans="1:13" ht="25.5" customHeight="1" x14ac:dyDescent="0.35">
      <c r="A286" s="345">
        <v>2020</v>
      </c>
      <c r="B286" s="83"/>
      <c r="C286" s="83"/>
      <c r="D286" s="83"/>
      <c r="E286" s="415"/>
      <c r="F286" s="83"/>
      <c r="G286" s="83"/>
      <c r="H286" s="83"/>
      <c r="I286" s="416"/>
      <c r="J286" s="83"/>
      <c r="K286" s="83"/>
      <c r="L286" s="83"/>
      <c r="M286" s="83"/>
    </row>
    <row r="287" spans="1:13" ht="15" customHeight="1" x14ac:dyDescent="0.25">
      <c r="A287" s="315"/>
      <c r="B287" s="119">
        <v>43831</v>
      </c>
      <c r="C287" s="119">
        <v>43862</v>
      </c>
      <c r="D287" s="119">
        <v>43891</v>
      </c>
      <c r="E287" s="119">
        <v>43922</v>
      </c>
      <c r="F287" s="119">
        <v>43952</v>
      </c>
      <c r="G287" s="119">
        <v>43983</v>
      </c>
      <c r="H287" s="119">
        <v>44013</v>
      </c>
      <c r="I287" s="119">
        <v>44044</v>
      </c>
      <c r="J287" s="119">
        <v>44075</v>
      </c>
      <c r="K287" s="119">
        <v>44105</v>
      </c>
      <c r="L287" s="119">
        <v>44136</v>
      </c>
      <c r="M287" s="119">
        <v>44166</v>
      </c>
    </row>
    <row r="288" spans="1:13" ht="15" customHeight="1" x14ac:dyDescent="0.25">
      <c r="A288" s="125" t="s">
        <v>0</v>
      </c>
      <c r="B288" s="124"/>
      <c r="C288" s="124"/>
      <c r="D288" s="124"/>
      <c r="E288" s="124"/>
      <c r="F288" s="124"/>
      <c r="G288" s="124"/>
      <c r="H288" s="124"/>
      <c r="I288" s="124"/>
      <c r="J288" s="124"/>
      <c r="K288" s="124"/>
      <c r="L288" s="124"/>
      <c r="M288" s="124"/>
    </row>
    <row r="289" spans="1:13" ht="15" customHeight="1" x14ac:dyDescent="0.25">
      <c r="A289" s="98" t="s">
        <v>44</v>
      </c>
      <c r="B289" s="104">
        <v>958</v>
      </c>
      <c r="C289" s="104">
        <v>1626</v>
      </c>
      <c r="D289" s="105">
        <v>1149</v>
      </c>
      <c r="E289" s="105">
        <v>0</v>
      </c>
      <c r="F289" s="104">
        <v>0</v>
      </c>
      <c r="G289" s="104">
        <v>0</v>
      </c>
      <c r="H289" s="104">
        <v>0</v>
      </c>
      <c r="I289" s="104">
        <v>133</v>
      </c>
      <c r="J289" s="104">
        <v>196</v>
      </c>
      <c r="K289" s="104">
        <v>251</v>
      </c>
      <c r="L289" s="104">
        <v>344</v>
      </c>
      <c r="M289" s="104">
        <v>230.899</v>
      </c>
    </row>
    <row r="290" spans="1:13" ht="18" customHeight="1" x14ac:dyDescent="0.25">
      <c r="A290" s="98" t="s">
        <v>45</v>
      </c>
      <c r="B290" s="104">
        <v>7572</v>
      </c>
      <c r="C290" s="104">
        <v>14646</v>
      </c>
      <c r="D290" s="105">
        <v>13482</v>
      </c>
      <c r="E290" s="105">
        <v>6449</v>
      </c>
      <c r="F290" s="104">
        <v>7935</v>
      </c>
      <c r="G290" s="104">
        <v>5608</v>
      </c>
      <c r="H290" s="104">
        <v>3875</v>
      </c>
      <c r="I290" s="104">
        <v>6844</v>
      </c>
      <c r="J290" s="104">
        <v>4455</v>
      </c>
      <c r="K290" s="104">
        <v>4848</v>
      </c>
      <c r="L290" s="104">
        <v>8149</v>
      </c>
      <c r="M290" s="104">
        <v>4665.2290000000003</v>
      </c>
    </row>
    <row r="291" spans="1:13" ht="18" customHeight="1" x14ac:dyDescent="0.35">
      <c r="A291" s="98" t="s">
        <v>46</v>
      </c>
      <c r="B291" s="106">
        <v>378</v>
      </c>
      <c r="C291" s="106">
        <v>782</v>
      </c>
      <c r="D291" s="107">
        <v>1067</v>
      </c>
      <c r="E291" s="107">
        <v>359</v>
      </c>
      <c r="F291" s="106">
        <v>253</v>
      </c>
      <c r="G291" s="106">
        <v>179</v>
      </c>
      <c r="H291" s="106">
        <v>110</v>
      </c>
      <c r="I291" s="106">
        <v>193</v>
      </c>
      <c r="J291" s="106">
        <v>203</v>
      </c>
      <c r="K291" s="106">
        <v>149</v>
      </c>
      <c r="L291" s="106">
        <v>257</v>
      </c>
      <c r="M291" s="106">
        <v>148.84200000000001</v>
      </c>
    </row>
    <row r="292" spans="1:13" ht="15.95" customHeight="1" x14ac:dyDescent="0.25">
      <c r="A292" s="99" t="s">
        <v>48</v>
      </c>
      <c r="B292" s="108">
        <v>8907</v>
      </c>
      <c r="C292" s="108">
        <v>17053</v>
      </c>
      <c r="D292" s="109">
        <v>15698</v>
      </c>
      <c r="E292" s="109">
        <v>6808</v>
      </c>
      <c r="F292" s="108">
        <v>8188</v>
      </c>
      <c r="G292" s="108">
        <v>5787</v>
      </c>
      <c r="H292" s="108">
        <v>3985</v>
      </c>
      <c r="I292" s="108">
        <v>7170</v>
      </c>
      <c r="J292" s="108">
        <v>4854</v>
      </c>
      <c r="K292" s="108">
        <v>5248</v>
      </c>
      <c r="L292" s="108">
        <v>8750</v>
      </c>
      <c r="M292" s="108">
        <v>5044.97</v>
      </c>
    </row>
    <row r="293" spans="1:13" ht="15.95" customHeight="1" x14ac:dyDescent="0.25">
      <c r="A293" s="98"/>
      <c r="E293"/>
    </row>
    <row r="294" spans="1:13" ht="15.95" customHeight="1" x14ac:dyDescent="0.25">
      <c r="A294" s="125" t="s">
        <v>1</v>
      </c>
      <c r="B294" s="123"/>
      <c r="C294" s="123"/>
      <c r="D294" s="123"/>
      <c r="E294" s="123"/>
      <c r="F294" s="123"/>
      <c r="G294" s="123"/>
      <c r="H294" s="123"/>
      <c r="I294" s="123"/>
      <c r="J294" s="123"/>
      <c r="K294" s="123"/>
      <c r="L294" s="123"/>
      <c r="M294" s="123"/>
    </row>
    <row r="295" spans="1:13" ht="15.95" customHeight="1" x14ac:dyDescent="0.25">
      <c r="A295" s="98" t="s">
        <v>44</v>
      </c>
      <c r="B295" s="104">
        <v>32</v>
      </c>
      <c r="C295" s="104">
        <v>37</v>
      </c>
      <c r="D295" s="105">
        <v>14.6</v>
      </c>
      <c r="E295" s="105">
        <v>0</v>
      </c>
      <c r="F295" s="104">
        <v>0</v>
      </c>
      <c r="G295" s="104">
        <v>0</v>
      </c>
      <c r="H295" s="104">
        <v>0</v>
      </c>
      <c r="I295" s="104">
        <v>0</v>
      </c>
      <c r="J295" s="104">
        <v>0</v>
      </c>
      <c r="K295" s="104">
        <v>0</v>
      </c>
      <c r="L295" s="104">
        <v>0</v>
      </c>
      <c r="M295" s="104">
        <v>0</v>
      </c>
    </row>
    <row r="296" spans="1:13" ht="15.95" customHeight="1" x14ac:dyDescent="0.25">
      <c r="A296" s="98" t="s">
        <v>45</v>
      </c>
      <c r="B296" s="104">
        <v>4193</v>
      </c>
      <c r="C296" s="104">
        <v>6175</v>
      </c>
      <c r="D296" s="105">
        <v>8748</v>
      </c>
      <c r="E296" s="105">
        <v>5030</v>
      </c>
      <c r="F296" s="104">
        <v>5182</v>
      </c>
      <c r="G296" s="104">
        <v>6293</v>
      </c>
      <c r="H296" s="104">
        <v>5164</v>
      </c>
      <c r="I296" s="104">
        <v>4101</v>
      </c>
      <c r="J296" s="104">
        <v>6859</v>
      </c>
      <c r="K296" s="104">
        <v>5377</v>
      </c>
      <c r="L296" s="104">
        <v>5332</v>
      </c>
      <c r="M296" s="104">
        <v>4634.866</v>
      </c>
    </row>
    <row r="297" spans="1:13" ht="18" customHeight="1" x14ac:dyDescent="0.35">
      <c r="A297" s="98" t="s">
        <v>46</v>
      </c>
      <c r="B297" s="106">
        <v>35</v>
      </c>
      <c r="C297" s="106">
        <v>35</v>
      </c>
      <c r="D297" s="107">
        <v>89</v>
      </c>
      <c r="E297" s="107">
        <v>48</v>
      </c>
      <c r="F297" s="106">
        <v>38</v>
      </c>
      <c r="G297" s="106">
        <v>58</v>
      </c>
      <c r="H297" s="106">
        <v>29</v>
      </c>
      <c r="I297" s="106">
        <v>27</v>
      </c>
      <c r="J297" s="106">
        <v>59</v>
      </c>
      <c r="K297" s="106">
        <v>30</v>
      </c>
      <c r="L297" s="106">
        <v>36</v>
      </c>
      <c r="M297" s="106">
        <v>54.420999999999999</v>
      </c>
    </row>
    <row r="298" spans="1:13" ht="15.95" customHeight="1" x14ac:dyDescent="0.25">
      <c r="A298" s="99" t="s">
        <v>49</v>
      </c>
      <c r="B298" s="108">
        <v>4261</v>
      </c>
      <c r="C298" s="108">
        <v>6247</v>
      </c>
      <c r="D298" s="109">
        <v>8852</v>
      </c>
      <c r="E298" s="109">
        <v>5078</v>
      </c>
      <c r="F298" s="108">
        <v>5220</v>
      </c>
      <c r="G298" s="108">
        <v>6351</v>
      </c>
      <c r="H298" s="108">
        <v>5193</v>
      </c>
      <c r="I298" s="108">
        <v>4128</v>
      </c>
      <c r="J298" s="108">
        <v>6919</v>
      </c>
      <c r="K298" s="108">
        <v>5407</v>
      </c>
      <c r="L298" s="108">
        <v>5369</v>
      </c>
      <c r="M298" s="108">
        <v>4689.2870000000003</v>
      </c>
    </row>
    <row r="299" spans="1:13" ht="15.95" customHeight="1" x14ac:dyDescent="0.25">
      <c r="A299" s="99"/>
      <c r="E299"/>
    </row>
    <row r="300" spans="1:13" ht="15.95" customHeight="1" x14ac:dyDescent="0.25">
      <c r="A300" s="125" t="s">
        <v>50</v>
      </c>
      <c r="B300" s="123"/>
      <c r="C300" s="123"/>
      <c r="D300" s="123"/>
      <c r="E300" s="123"/>
      <c r="F300" s="123"/>
      <c r="G300" s="123"/>
      <c r="H300" s="123"/>
      <c r="I300" s="123"/>
      <c r="J300" s="123"/>
      <c r="K300" s="123"/>
      <c r="L300" s="123"/>
      <c r="M300" s="123"/>
    </row>
    <row r="301" spans="1:13" ht="15.95" customHeight="1" x14ac:dyDescent="0.25">
      <c r="A301" s="98" t="s">
        <v>44</v>
      </c>
      <c r="B301" s="104">
        <v>0</v>
      </c>
      <c r="C301" s="104">
        <v>0</v>
      </c>
      <c r="D301" s="105">
        <v>0</v>
      </c>
      <c r="E301" s="105">
        <v>0</v>
      </c>
      <c r="F301" s="104">
        <v>0</v>
      </c>
      <c r="G301" s="104">
        <v>0</v>
      </c>
      <c r="H301" s="104">
        <v>0</v>
      </c>
      <c r="I301" s="104">
        <v>0</v>
      </c>
      <c r="J301" s="104">
        <v>0</v>
      </c>
      <c r="K301" s="104">
        <v>0</v>
      </c>
      <c r="L301" s="104">
        <v>0</v>
      </c>
      <c r="M301" s="104">
        <v>0</v>
      </c>
    </row>
    <row r="302" spans="1:13" ht="15.95" customHeight="1" x14ac:dyDescent="0.25">
      <c r="A302" s="98" t="s">
        <v>45</v>
      </c>
      <c r="B302" s="104">
        <v>2615</v>
      </c>
      <c r="C302" s="104">
        <v>2944</v>
      </c>
      <c r="D302" s="105">
        <v>3334</v>
      </c>
      <c r="E302" s="105">
        <v>3149</v>
      </c>
      <c r="F302" s="104">
        <v>2123</v>
      </c>
      <c r="G302" s="104">
        <v>1811</v>
      </c>
      <c r="H302" s="104">
        <v>1540</v>
      </c>
      <c r="I302" s="104">
        <v>1670</v>
      </c>
      <c r="J302" s="104">
        <v>1823</v>
      </c>
      <c r="K302" s="104">
        <v>1757</v>
      </c>
      <c r="L302" s="104">
        <v>1895</v>
      </c>
      <c r="M302" s="104">
        <v>1595.6079999999999</v>
      </c>
    </row>
    <row r="303" spans="1:13" ht="18" customHeight="1" x14ac:dyDescent="0.35">
      <c r="A303" s="98" t="s">
        <v>46</v>
      </c>
      <c r="B303" s="106">
        <v>230</v>
      </c>
      <c r="C303" s="106">
        <v>248</v>
      </c>
      <c r="D303" s="107">
        <v>291</v>
      </c>
      <c r="E303" s="107">
        <v>283</v>
      </c>
      <c r="F303" s="106">
        <v>237</v>
      </c>
      <c r="G303" s="106">
        <v>174</v>
      </c>
      <c r="H303" s="106">
        <v>155</v>
      </c>
      <c r="I303" s="106">
        <v>184</v>
      </c>
      <c r="J303" s="106">
        <v>192</v>
      </c>
      <c r="K303" s="106">
        <v>215</v>
      </c>
      <c r="L303" s="106">
        <v>193</v>
      </c>
      <c r="M303" s="106">
        <v>177.608</v>
      </c>
    </row>
    <row r="304" spans="1:13" ht="15.95" customHeight="1" x14ac:dyDescent="0.25">
      <c r="A304" s="99" t="s">
        <v>875</v>
      </c>
      <c r="B304" s="108">
        <v>2845</v>
      </c>
      <c r="C304" s="108">
        <v>3192</v>
      </c>
      <c r="D304" s="109">
        <v>3625</v>
      </c>
      <c r="E304" s="109">
        <v>3432</v>
      </c>
      <c r="F304" s="108">
        <v>2361</v>
      </c>
      <c r="G304" s="108">
        <v>1985</v>
      </c>
      <c r="H304" s="108">
        <v>1695</v>
      </c>
      <c r="I304" s="108">
        <v>1854</v>
      </c>
      <c r="J304" s="108">
        <v>2015</v>
      </c>
      <c r="K304" s="108">
        <v>1972</v>
      </c>
      <c r="L304" s="108">
        <v>2088</v>
      </c>
      <c r="M304" s="108">
        <v>1773.2159999999999</v>
      </c>
    </row>
    <row r="305" spans="1:13" ht="15.95" customHeight="1" x14ac:dyDescent="0.25">
      <c r="A305" s="99"/>
      <c r="E305"/>
    </row>
    <row r="306" spans="1:13" ht="15.95" customHeight="1" x14ac:dyDescent="0.25">
      <c r="A306" s="125" t="s">
        <v>2</v>
      </c>
      <c r="B306" s="123"/>
      <c r="C306" s="123"/>
      <c r="D306" s="123"/>
      <c r="E306" s="123"/>
      <c r="F306" s="123"/>
      <c r="G306" s="123"/>
      <c r="H306" s="123"/>
      <c r="I306" s="123"/>
      <c r="J306" s="123"/>
      <c r="K306" s="123"/>
      <c r="L306" s="123"/>
      <c r="M306" s="123"/>
    </row>
    <row r="307" spans="1:13" ht="15.95" customHeight="1" x14ac:dyDescent="0.25">
      <c r="A307" s="98" t="s">
        <v>44</v>
      </c>
      <c r="B307" s="104">
        <v>0</v>
      </c>
      <c r="C307" s="104">
        <v>0</v>
      </c>
      <c r="D307" s="105">
        <v>0</v>
      </c>
      <c r="E307" s="105">
        <v>0</v>
      </c>
      <c r="F307" s="104">
        <v>0</v>
      </c>
      <c r="G307" s="104">
        <v>0</v>
      </c>
      <c r="H307" s="104">
        <v>0</v>
      </c>
      <c r="I307" s="104">
        <v>0</v>
      </c>
      <c r="J307" s="104">
        <v>0</v>
      </c>
      <c r="K307" s="104">
        <v>0</v>
      </c>
      <c r="L307" s="104">
        <v>0</v>
      </c>
      <c r="M307" s="104">
        <v>0</v>
      </c>
    </row>
    <row r="308" spans="1:13" ht="15.95" customHeight="1" x14ac:dyDescent="0.25">
      <c r="A308" s="98" t="s">
        <v>45</v>
      </c>
      <c r="B308" s="104">
        <v>764</v>
      </c>
      <c r="C308" s="104">
        <v>1025</v>
      </c>
      <c r="D308" s="105">
        <v>1400</v>
      </c>
      <c r="E308" s="105">
        <v>578</v>
      </c>
      <c r="F308" s="104">
        <v>635</v>
      </c>
      <c r="G308" s="104">
        <v>932</v>
      </c>
      <c r="H308" s="104">
        <v>752</v>
      </c>
      <c r="I308" s="104">
        <v>726</v>
      </c>
      <c r="J308" s="104">
        <v>995</v>
      </c>
      <c r="K308" s="104">
        <v>698</v>
      </c>
      <c r="L308" s="104">
        <v>753</v>
      </c>
      <c r="M308" s="104">
        <v>979.94600000000003</v>
      </c>
    </row>
    <row r="309" spans="1:13" ht="18" customHeight="1" x14ac:dyDescent="0.35">
      <c r="A309" s="98" t="s">
        <v>46</v>
      </c>
      <c r="B309" s="106">
        <v>6</v>
      </c>
      <c r="C309" s="106">
        <v>6</v>
      </c>
      <c r="D309" s="107">
        <v>15</v>
      </c>
      <c r="E309" s="107">
        <v>3</v>
      </c>
      <c r="F309" s="106">
        <v>5</v>
      </c>
      <c r="G309" s="106">
        <v>7</v>
      </c>
      <c r="H309" s="106">
        <v>3</v>
      </c>
      <c r="I309" s="106">
        <v>3</v>
      </c>
      <c r="J309" s="106">
        <v>10</v>
      </c>
      <c r="K309" s="106">
        <v>6</v>
      </c>
      <c r="L309" s="106">
        <v>5</v>
      </c>
      <c r="M309" s="106">
        <v>7.0590000000000002</v>
      </c>
    </row>
    <row r="310" spans="1:13" ht="15.95" customHeight="1" x14ac:dyDescent="0.25">
      <c r="A310" s="99" t="s">
        <v>51</v>
      </c>
      <c r="B310" s="108">
        <v>770</v>
      </c>
      <c r="C310" s="108">
        <v>1031</v>
      </c>
      <c r="D310" s="109">
        <v>1415</v>
      </c>
      <c r="E310" s="109">
        <v>581</v>
      </c>
      <c r="F310" s="108">
        <v>641</v>
      </c>
      <c r="G310" s="108">
        <v>940</v>
      </c>
      <c r="H310" s="108">
        <v>755</v>
      </c>
      <c r="I310" s="108">
        <v>729</v>
      </c>
      <c r="J310" s="108">
        <v>1005</v>
      </c>
      <c r="K310" s="108">
        <v>704</v>
      </c>
      <c r="L310" s="108">
        <v>759</v>
      </c>
      <c r="M310" s="108">
        <v>987.00599999999997</v>
      </c>
    </row>
    <row r="311" spans="1:13" ht="15.95" customHeight="1" x14ac:dyDescent="0.25">
      <c r="A311" s="122"/>
      <c r="E311"/>
    </row>
    <row r="312" spans="1:13" ht="15.95" customHeight="1" x14ac:dyDescent="0.25">
      <c r="A312" s="125" t="s">
        <v>877</v>
      </c>
      <c r="B312" s="123"/>
      <c r="C312" s="123"/>
      <c r="D312" s="123"/>
      <c r="E312" s="123"/>
      <c r="F312" s="123"/>
      <c r="G312" s="123"/>
      <c r="H312" s="123"/>
      <c r="I312" s="123"/>
      <c r="J312" s="123"/>
      <c r="K312" s="123"/>
      <c r="L312" s="123"/>
      <c r="M312" s="123"/>
    </row>
    <row r="313" spans="1:13" ht="15.95" customHeight="1" x14ac:dyDescent="0.25">
      <c r="A313" s="98" t="s">
        <v>44</v>
      </c>
      <c r="B313" s="104">
        <v>30</v>
      </c>
      <c r="C313" s="104">
        <v>27</v>
      </c>
      <c r="D313" s="105">
        <v>14</v>
      </c>
      <c r="E313" s="105">
        <v>0</v>
      </c>
      <c r="F313" s="104">
        <v>0</v>
      </c>
      <c r="G313" s="104">
        <v>0</v>
      </c>
      <c r="H313" s="104">
        <v>0</v>
      </c>
      <c r="I313" s="104">
        <v>0</v>
      </c>
      <c r="J313" s="104">
        <v>0</v>
      </c>
      <c r="K313" s="104">
        <v>0</v>
      </c>
      <c r="L313" s="104">
        <v>0</v>
      </c>
      <c r="M313" s="104">
        <v>0</v>
      </c>
    </row>
    <row r="314" spans="1:13" ht="15.95" customHeight="1" x14ac:dyDescent="0.25">
      <c r="A314" s="98" t="s">
        <v>45</v>
      </c>
      <c r="B314" s="104">
        <v>1220</v>
      </c>
      <c r="C314" s="104">
        <v>1620</v>
      </c>
      <c r="D314" s="105">
        <v>1520</v>
      </c>
      <c r="E314" s="105">
        <v>1345</v>
      </c>
      <c r="F314" s="104">
        <v>978</v>
      </c>
      <c r="G314" s="104">
        <v>1467</v>
      </c>
      <c r="H314" s="104">
        <v>1234</v>
      </c>
      <c r="I314" s="104">
        <v>1412</v>
      </c>
      <c r="J314" s="104">
        <v>1377</v>
      </c>
      <c r="K314" s="104">
        <v>1535</v>
      </c>
      <c r="L314" s="104">
        <v>1555</v>
      </c>
      <c r="M314" s="104">
        <v>1234.383</v>
      </c>
    </row>
    <row r="315" spans="1:13" ht="18" customHeight="1" x14ac:dyDescent="0.35">
      <c r="A315" s="98" t="s">
        <v>46</v>
      </c>
      <c r="B315" s="106">
        <v>26</v>
      </c>
      <c r="C315" s="106">
        <v>41</v>
      </c>
      <c r="D315" s="107">
        <v>34</v>
      </c>
      <c r="E315" s="107">
        <v>48</v>
      </c>
      <c r="F315" s="106">
        <v>29</v>
      </c>
      <c r="G315" s="106">
        <v>43</v>
      </c>
      <c r="H315" s="106">
        <v>30</v>
      </c>
      <c r="I315" s="106">
        <v>36</v>
      </c>
      <c r="J315" s="106">
        <v>31</v>
      </c>
      <c r="K315" s="106">
        <v>45</v>
      </c>
      <c r="L315" s="106">
        <v>42</v>
      </c>
      <c r="M315" s="106">
        <v>33.003999999999998</v>
      </c>
    </row>
    <row r="316" spans="1:13" ht="15.95" customHeight="1" x14ac:dyDescent="0.25">
      <c r="A316" s="99" t="s">
        <v>878</v>
      </c>
      <c r="B316" s="108">
        <v>1276</v>
      </c>
      <c r="C316" s="108">
        <v>1688</v>
      </c>
      <c r="D316" s="109">
        <v>1568</v>
      </c>
      <c r="E316" s="109">
        <v>1393</v>
      </c>
      <c r="F316" s="108">
        <v>1007</v>
      </c>
      <c r="G316" s="108">
        <v>1510</v>
      </c>
      <c r="H316" s="108">
        <v>1264</v>
      </c>
      <c r="I316" s="108">
        <v>1449</v>
      </c>
      <c r="J316" s="108">
        <v>1408</v>
      </c>
      <c r="K316" s="108">
        <v>1580</v>
      </c>
      <c r="L316" s="108">
        <v>1597</v>
      </c>
      <c r="M316" s="108">
        <v>1267.3869999999999</v>
      </c>
    </row>
    <row r="317" spans="1:13" ht="15.95" customHeight="1" x14ac:dyDescent="0.25">
      <c r="A317" s="99"/>
      <c r="D317" s="93"/>
      <c r="E317" s="93"/>
    </row>
    <row r="318" spans="1:13" ht="15.95" customHeight="1" x14ac:dyDescent="0.25">
      <c r="A318" s="125" t="s">
        <v>52</v>
      </c>
      <c r="B318" s="123"/>
      <c r="C318" s="123"/>
      <c r="D318" s="123"/>
      <c r="E318" s="123"/>
      <c r="F318" s="123"/>
      <c r="G318" s="123"/>
      <c r="H318" s="123"/>
      <c r="I318" s="123"/>
      <c r="J318" s="123"/>
      <c r="K318" s="123"/>
      <c r="L318" s="123"/>
      <c r="M318" s="123"/>
    </row>
    <row r="319" spans="1:13" ht="15.95" customHeight="1" x14ac:dyDescent="0.25">
      <c r="A319" s="98" t="s">
        <v>44</v>
      </c>
      <c r="B319" s="104">
        <v>0</v>
      </c>
      <c r="C319" s="104">
        <v>0</v>
      </c>
      <c r="D319" s="105">
        <v>0</v>
      </c>
      <c r="E319" s="105">
        <v>0</v>
      </c>
      <c r="F319" s="104">
        <v>0</v>
      </c>
      <c r="G319" s="104">
        <v>0</v>
      </c>
      <c r="H319" s="104">
        <v>0</v>
      </c>
      <c r="I319" s="104">
        <v>0</v>
      </c>
      <c r="J319" s="104">
        <v>0</v>
      </c>
      <c r="K319" s="104">
        <v>0</v>
      </c>
      <c r="L319" s="104">
        <v>0</v>
      </c>
      <c r="M319" s="104">
        <v>0</v>
      </c>
    </row>
    <row r="320" spans="1:13" ht="15.95" customHeight="1" x14ac:dyDescent="0.25">
      <c r="A320" s="98" t="s">
        <v>45</v>
      </c>
      <c r="B320" s="104">
        <v>798</v>
      </c>
      <c r="C320" s="104">
        <v>860</v>
      </c>
      <c r="D320" s="105">
        <v>863</v>
      </c>
      <c r="E320" s="105">
        <v>482</v>
      </c>
      <c r="F320" s="104">
        <v>499</v>
      </c>
      <c r="G320" s="104">
        <v>513</v>
      </c>
      <c r="H320" s="104">
        <v>701</v>
      </c>
      <c r="I320" s="104">
        <v>1002</v>
      </c>
      <c r="J320" s="104">
        <v>715</v>
      </c>
      <c r="K320" s="104">
        <v>509</v>
      </c>
      <c r="L320" s="104">
        <v>680</v>
      </c>
      <c r="M320" s="104">
        <v>471.61200000000002</v>
      </c>
    </row>
    <row r="321" spans="1:13" ht="18" customHeight="1" x14ac:dyDescent="0.35">
      <c r="A321" s="98" t="s">
        <v>46</v>
      </c>
      <c r="B321" s="106">
        <v>41</v>
      </c>
      <c r="C321" s="106">
        <v>49</v>
      </c>
      <c r="D321" s="107">
        <v>57</v>
      </c>
      <c r="E321" s="107">
        <v>24</v>
      </c>
      <c r="F321" s="106">
        <v>20</v>
      </c>
      <c r="G321" s="106">
        <v>18</v>
      </c>
      <c r="H321" s="106">
        <v>24</v>
      </c>
      <c r="I321" s="106">
        <v>19</v>
      </c>
      <c r="J321" s="106">
        <v>19</v>
      </c>
      <c r="K321" s="106">
        <v>20</v>
      </c>
      <c r="L321" s="106">
        <v>24</v>
      </c>
      <c r="M321" s="106">
        <v>11.016999999999999</v>
      </c>
    </row>
    <row r="322" spans="1:13" ht="15.95" customHeight="1" x14ac:dyDescent="0.25">
      <c r="A322" s="99" t="s">
        <v>876</v>
      </c>
      <c r="B322" s="108">
        <v>839</v>
      </c>
      <c r="C322" s="108">
        <v>909</v>
      </c>
      <c r="D322" s="109">
        <v>920</v>
      </c>
      <c r="E322" s="109">
        <v>505</v>
      </c>
      <c r="F322" s="108">
        <v>519</v>
      </c>
      <c r="G322" s="108">
        <v>531</v>
      </c>
      <c r="H322" s="108">
        <v>725</v>
      </c>
      <c r="I322" s="108">
        <v>1021</v>
      </c>
      <c r="J322" s="108">
        <v>734</v>
      </c>
      <c r="K322" s="108">
        <v>529</v>
      </c>
      <c r="L322" s="108">
        <v>705</v>
      </c>
      <c r="M322" s="108">
        <v>482.62900000000002</v>
      </c>
    </row>
    <row r="323" spans="1:13" ht="15.95" customHeight="1" x14ac:dyDescent="0.25">
      <c r="A323" s="98"/>
      <c r="E323"/>
    </row>
    <row r="324" spans="1:13" ht="15.95" customHeight="1" x14ac:dyDescent="0.25">
      <c r="A324" s="125" t="s">
        <v>53</v>
      </c>
      <c r="B324" s="123"/>
      <c r="C324" s="123"/>
      <c r="D324" s="123"/>
      <c r="E324" s="123"/>
      <c r="F324" s="123"/>
      <c r="G324" s="123"/>
      <c r="H324" s="123"/>
      <c r="I324" s="123"/>
      <c r="J324" s="123"/>
      <c r="K324" s="123"/>
      <c r="L324" s="123"/>
      <c r="M324" s="123"/>
    </row>
    <row r="325" spans="1:13" ht="15.95" customHeight="1" x14ac:dyDescent="0.25">
      <c r="A325" s="98" t="s">
        <v>44</v>
      </c>
      <c r="B325" s="104">
        <v>1021</v>
      </c>
      <c r="C325" s="104">
        <v>1690</v>
      </c>
      <c r="D325" s="105">
        <v>1177</v>
      </c>
      <c r="E325" s="105">
        <v>0</v>
      </c>
      <c r="F325" s="104">
        <v>0</v>
      </c>
      <c r="G325" s="104">
        <v>0</v>
      </c>
      <c r="H325" s="104">
        <v>0</v>
      </c>
      <c r="I325" s="104">
        <v>133</v>
      </c>
      <c r="J325" s="104">
        <v>196</v>
      </c>
      <c r="K325" s="104">
        <v>251</v>
      </c>
      <c r="L325" s="104">
        <v>344</v>
      </c>
      <c r="M325" s="104">
        <v>230.899</v>
      </c>
    </row>
    <row r="326" spans="1:13" ht="15.95" customHeight="1" x14ac:dyDescent="0.25">
      <c r="A326" s="98" t="s">
        <v>45</v>
      </c>
      <c r="B326" s="104">
        <v>17162</v>
      </c>
      <c r="C326" s="104">
        <v>27268</v>
      </c>
      <c r="D326" s="105">
        <v>29347</v>
      </c>
      <c r="E326" s="105">
        <v>17032</v>
      </c>
      <c r="F326" s="104">
        <v>17354</v>
      </c>
      <c r="G326" s="104">
        <v>16624</v>
      </c>
      <c r="H326" s="104">
        <v>13267</v>
      </c>
      <c r="I326" s="104">
        <v>15754</v>
      </c>
      <c r="J326" s="104">
        <v>16226</v>
      </c>
      <c r="K326" s="104">
        <v>14724</v>
      </c>
      <c r="L326" s="104">
        <v>18365</v>
      </c>
      <c r="M326" s="104">
        <v>13581.643</v>
      </c>
    </row>
    <row r="327" spans="1:13" ht="18" customHeight="1" x14ac:dyDescent="0.35">
      <c r="A327" s="98" t="s">
        <v>46</v>
      </c>
      <c r="B327" s="106">
        <v>716</v>
      </c>
      <c r="C327" s="106">
        <v>1161</v>
      </c>
      <c r="D327" s="107">
        <v>1554</v>
      </c>
      <c r="E327" s="107">
        <v>765</v>
      </c>
      <c r="F327" s="106">
        <v>582</v>
      </c>
      <c r="G327" s="106">
        <v>480</v>
      </c>
      <c r="H327" s="106">
        <v>351</v>
      </c>
      <c r="I327" s="106">
        <v>463</v>
      </c>
      <c r="J327" s="106">
        <v>514</v>
      </c>
      <c r="K327" s="106">
        <v>466</v>
      </c>
      <c r="L327" s="106">
        <v>558</v>
      </c>
      <c r="M327" s="106">
        <v>431.952</v>
      </c>
    </row>
    <row r="328" spans="1:13" ht="15.95" customHeight="1" x14ac:dyDescent="0.25">
      <c r="A328" s="99" t="s">
        <v>53</v>
      </c>
      <c r="B328" s="108">
        <v>18898</v>
      </c>
      <c r="C328" s="108">
        <v>30119</v>
      </c>
      <c r="D328" s="109">
        <v>32077</v>
      </c>
      <c r="E328" s="109">
        <v>17797</v>
      </c>
      <c r="F328" s="108">
        <v>17936</v>
      </c>
      <c r="G328" s="108">
        <v>17104</v>
      </c>
      <c r="H328" s="108">
        <v>13618</v>
      </c>
      <c r="I328" s="108">
        <v>16351</v>
      </c>
      <c r="J328" s="108">
        <v>16936</v>
      </c>
      <c r="K328" s="108">
        <v>15441</v>
      </c>
      <c r="L328" s="108">
        <v>19267</v>
      </c>
      <c r="M328" s="108">
        <v>14244.494000000001</v>
      </c>
    </row>
    <row r="329" spans="1:13" ht="15.95" customHeight="1" x14ac:dyDescent="0.25">
      <c r="A329" s="271"/>
      <c r="B329" s="271"/>
      <c r="C329" s="271"/>
      <c r="D329" s="271"/>
      <c r="E329" s="271"/>
      <c r="F329" s="271"/>
      <c r="G329" s="271"/>
      <c r="H329" s="271"/>
      <c r="I329" s="271"/>
      <c r="J329" s="271"/>
      <c r="K329" s="271"/>
      <c r="L329" s="271"/>
      <c r="M329" s="271"/>
    </row>
    <row r="330" spans="1:13" ht="15.95" customHeight="1" x14ac:dyDescent="0.25">
      <c r="A330" s="271"/>
      <c r="B330" s="271"/>
      <c r="C330" s="271"/>
      <c r="D330" s="271"/>
      <c r="E330" s="271"/>
      <c r="F330" s="271"/>
      <c r="G330" s="271"/>
      <c r="H330" s="271"/>
      <c r="I330" s="271"/>
      <c r="J330" s="271"/>
      <c r="K330" s="271"/>
      <c r="L330" s="271"/>
      <c r="M330" s="271"/>
    </row>
    <row r="331" spans="1:13" ht="15.95" customHeight="1" x14ac:dyDescent="0.25">
      <c r="A331" s="461" t="s">
        <v>1160</v>
      </c>
      <c r="B331" s="461"/>
      <c r="C331" s="461"/>
      <c r="D331" s="461"/>
      <c r="E331" s="461"/>
      <c r="F331" s="461"/>
      <c r="G331" s="461"/>
      <c r="H331" s="461"/>
      <c r="I331" s="461"/>
      <c r="J331" s="461"/>
      <c r="K331" s="461"/>
      <c r="L331" s="461"/>
      <c r="M331" s="461"/>
    </row>
    <row r="332" spans="1:13" ht="29.1" customHeight="1" x14ac:dyDescent="0.35">
      <c r="A332" s="345">
        <v>2019</v>
      </c>
      <c r="B332" s="83"/>
      <c r="C332" s="83"/>
      <c r="D332" s="83"/>
      <c r="E332" s="415"/>
      <c r="F332" s="83"/>
      <c r="G332" s="83"/>
      <c r="H332" s="83"/>
      <c r="I332" s="83"/>
      <c r="J332" s="83"/>
      <c r="K332" s="83"/>
      <c r="L332" s="83"/>
      <c r="M332" s="83"/>
    </row>
    <row r="333" spans="1:13" ht="15" customHeight="1" x14ac:dyDescent="0.25">
      <c r="A333" s="83"/>
      <c r="B333" s="313">
        <v>43466</v>
      </c>
      <c r="C333" s="313">
        <v>43497</v>
      </c>
      <c r="D333" s="313">
        <v>43525</v>
      </c>
      <c r="E333" s="313">
        <v>43556</v>
      </c>
      <c r="F333" s="313">
        <v>43586</v>
      </c>
      <c r="G333" s="313">
        <v>43617</v>
      </c>
      <c r="H333" s="313">
        <v>43647</v>
      </c>
      <c r="I333" s="313">
        <v>43678</v>
      </c>
      <c r="J333" s="313">
        <v>43709</v>
      </c>
      <c r="K333" s="313">
        <v>43739</v>
      </c>
      <c r="L333" s="313">
        <v>43770</v>
      </c>
      <c r="M333" s="313">
        <v>43800</v>
      </c>
    </row>
    <row r="334" spans="1:13" ht="15" customHeight="1" x14ac:dyDescent="0.25">
      <c r="A334" s="125" t="s">
        <v>0</v>
      </c>
      <c r="B334" s="124"/>
      <c r="C334" s="124"/>
      <c r="D334" s="124"/>
      <c r="E334" s="124"/>
      <c r="F334" s="124"/>
      <c r="G334" s="124"/>
      <c r="H334" s="124"/>
      <c r="I334" s="124"/>
      <c r="J334" s="124"/>
      <c r="K334" s="124"/>
      <c r="L334" s="124"/>
      <c r="M334" s="124"/>
    </row>
    <row r="335" spans="1:13" ht="15" customHeight="1" x14ac:dyDescent="0.25">
      <c r="A335" s="98" t="s">
        <v>44</v>
      </c>
      <c r="B335" s="104">
        <v>1242</v>
      </c>
      <c r="C335" s="104">
        <v>1117.954</v>
      </c>
      <c r="D335" s="105">
        <v>1258</v>
      </c>
      <c r="E335" s="104">
        <v>1039.8340000000001</v>
      </c>
      <c r="F335" s="104">
        <v>1464</v>
      </c>
      <c r="G335" s="104">
        <v>1755.99</v>
      </c>
      <c r="H335" s="104">
        <v>1020</v>
      </c>
      <c r="I335" s="104">
        <v>1202</v>
      </c>
      <c r="J335" s="104">
        <v>1109</v>
      </c>
      <c r="K335" s="104">
        <v>943</v>
      </c>
      <c r="L335" s="104">
        <v>834</v>
      </c>
      <c r="M335" s="104">
        <v>629.38499999999999</v>
      </c>
    </row>
    <row r="336" spans="1:13" ht="18" customHeight="1" x14ac:dyDescent="0.25">
      <c r="A336" s="98" t="s">
        <v>45</v>
      </c>
      <c r="B336" s="104">
        <v>7897</v>
      </c>
      <c r="C336" s="104">
        <v>9414</v>
      </c>
      <c r="D336" s="105">
        <v>8683</v>
      </c>
      <c r="E336" s="104">
        <v>6717.7340000000004</v>
      </c>
      <c r="F336" s="104">
        <v>11793</v>
      </c>
      <c r="G336" s="104">
        <v>10158.540000000001</v>
      </c>
      <c r="H336" s="104">
        <v>7424</v>
      </c>
      <c r="I336" s="104">
        <v>11896</v>
      </c>
      <c r="J336" s="104">
        <v>8377</v>
      </c>
      <c r="K336" s="104">
        <v>7313</v>
      </c>
      <c r="L336" s="104">
        <v>8982</v>
      </c>
      <c r="M336" s="104">
        <v>6187.5039999999999</v>
      </c>
    </row>
    <row r="337" spans="1:13" ht="18" customHeight="1" x14ac:dyDescent="0.35">
      <c r="A337" s="98" t="s">
        <v>46</v>
      </c>
      <c r="B337" s="106">
        <v>445</v>
      </c>
      <c r="C337" s="106">
        <v>448.28199999999998</v>
      </c>
      <c r="D337" s="107">
        <v>462</v>
      </c>
      <c r="E337" s="106">
        <v>296.64499999999998</v>
      </c>
      <c r="F337" s="106">
        <v>570</v>
      </c>
      <c r="G337" s="106">
        <v>937.18600000000004</v>
      </c>
      <c r="H337" s="106">
        <v>384</v>
      </c>
      <c r="I337" s="106">
        <v>648</v>
      </c>
      <c r="J337" s="106">
        <v>460</v>
      </c>
      <c r="K337" s="106">
        <v>388</v>
      </c>
      <c r="L337" s="106">
        <v>442</v>
      </c>
      <c r="M337" s="106">
        <v>271.99900000000002</v>
      </c>
    </row>
    <row r="338" spans="1:13" ht="15.95" customHeight="1" x14ac:dyDescent="0.25">
      <c r="A338" s="99" t="s">
        <v>48</v>
      </c>
      <c r="B338" s="108">
        <v>9585</v>
      </c>
      <c r="C338" s="108">
        <v>11020.236999999999</v>
      </c>
      <c r="D338" s="109">
        <v>10403</v>
      </c>
      <c r="E338" s="108">
        <v>8054.2129999999997</v>
      </c>
      <c r="F338" s="108">
        <v>13827</v>
      </c>
      <c r="G338" s="108">
        <v>12851.716</v>
      </c>
      <c r="H338" s="108">
        <v>8828</v>
      </c>
      <c r="I338" s="108">
        <v>13746</v>
      </c>
      <c r="J338" s="108">
        <v>9945</v>
      </c>
      <c r="K338" s="108">
        <v>8645</v>
      </c>
      <c r="L338" s="108">
        <v>10258</v>
      </c>
      <c r="M338" s="108">
        <v>7088.8879999999999</v>
      </c>
    </row>
    <row r="339" spans="1:13" ht="15.95" customHeight="1" x14ac:dyDescent="0.25">
      <c r="A339" s="98"/>
      <c r="E339"/>
    </row>
    <row r="340" spans="1:13" ht="15.95" customHeight="1" x14ac:dyDescent="0.25">
      <c r="A340" s="125" t="s">
        <v>1</v>
      </c>
      <c r="B340" s="123"/>
      <c r="C340" s="123"/>
      <c r="D340" s="123"/>
      <c r="E340" s="123"/>
      <c r="F340" s="123"/>
      <c r="G340" s="123"/>
      <c r="H340" s="123"/>
      <c r="I340" s="123"/>
      <c r="J340" s="123"/>
      <c r="K340" s="123"/>
      <c r="L340" s="123"/>
      <c r="M340" s="123"/>
    </row>
    <row r="341" spans="1:13" ht="15.95" customHeight="1" x14ac:dyDescent="0.25">
      <c r="A341" s="98" t="s">
        <v>44</v>
      </c>
      <c r="B341" s="104">
        <v>47</v>
      </c>
      <c r="C341" s="104">
        <v>32.786000000000001</v>
      </c>
      <c r="D341" s="105">
        <v>32</v>
      </c>
      <c r="E341" s="104">
        <v>28.794</v>
      </c>
      <c r="F341" s="104">
        <v>29</v>
      </c>
      <c r="G341" s="104">
        <v>38.246000000000002</v>
      </c>
      <c r="H341" s="104">
        <v>29</v>
      </c>
      <c r="I341" s="104">
        <v>33</v>
      </c>
      <c r="J341" s="104">
        <v>36</v>
      </c>
      <c r="K341" s="104">
        <v>30</v>
      </c>
      <c r="L341" s="104">
        <v>31</v>
      </c>
      <c r="M341" s="104">
        <v>40.204999999999998</v>
      </c>
    </row>
    <row r="342" spans="1:13" ht="15.95" customHeight="1" x14ac:dyDescent="0.25">
      <c r="A342" s="98" t="s">
        <v>45</v>
      </c>
      <c r="B342" s="104">
        <v>3188</v>
      </c>
      <c r="C342" s="104">
        <v>2627.7249999999999</v>
      </c>
      <c r="D342" s="105">
        <v>3428</v>
      </c>
      <c r="E342" s="104">
        <v>2272.6010000000001</v>
      </c>
      <c r="F342" s="104">
        <v>4186</v>
      </c>
      <c r="G342" s="104">
        <v>3791.114</v>
      </c>
      <c r="H342" s="104">
        <v>2809</v>
      </c>
      <c r="I342" s="104">
        <v>4911</v>
      </c>
      <c r="J342" s="104">
        <v>3907</v>
      </c>
      <c r="K342" s="104">
        <v>3330</v>
      </c>
      <c r="L342" s="104">
        <v>2678</v>
      </c>
      <c r="M342" s="104">
        <v>3518.1559999999999</v>
      </c>
    </row>
    <row r="343" spans="1:13" ht="18" customHeight="1" x14ac:dyDescent="0.35">
      <c r="A343" s="98" t="s">
        <v>46</v>
      </c>
      <c r="B343" s="106">
        <v>25</v>
      </c>
      <c r="C343" s="106">
        <v>18.228999999999999</v>
      </c>
      <c r="D343" s="107">
        <v>39</v>
      </c>
      <c r="E343" s="106">
        <v>17.501999999999999</v>
      </c>
      <c r="F343" s="106">
        <v>19</v>
      </c>
      <c r="G343" s="106">
        <v>40.933999999999997</v>
      </c>
      <c r="H343" s="106">
        <v>14</v>
      </c>
      <c r="I343" s="106">
        <v>20</v>
      </c>
      <c r="J343" s="106">
        <v>42</v>
      </c>
      <c r="K343" s="106">
        <v>20</v>
      </c>
      <c r="L343" s="106">
        <v>26</v>
      </c>
      <c r="M343" s="106">
        <v>44.308999999999997</v>
      </c>
    </row>
    <row r="344" spans="1:13" ht="15.95" customHeight="1" x14ac:dyDescent="0.25">
      <c r="A344" s="99" t="s">
        <v>49</v>
      </c>
      <c r="B344" s="108">
        <v>3260</v>
      </c>
      <c r="C344" s="108">
        <v>2678.74</v>
      </c>
      <c r="D344" s="109">
        <v>3499</v>
      </c>
      <c r="E344" s="108">
        <v>2318.8969999999999</v>
      </c>
      <c r="F344" s="108">
        <v>4233</v>
      </c>
      <c r="G344" s="108">
        <v>3870.2950000000001</v>
      </c>
      <c r="H344" s="108">
        <v>2851</v>
      </c>
      <c r="I344" s="108">
        <v>4964</v>
      </c>
      <c r="J344" s="108">
        <v>3985</v>
      </c>
      <c r="K344" s="108">
        <v>3380</v>
      </c>
      <c r="L344" s="108">
        <v>2735</v>
      </c>
      <c r="M344" s="108">
        <v>3602.6709999999998</v>
      </c>
    </row>
    <row r="345" spans="1:13" ht="15.95" customHeight="1" x14ac:dyDescent="0.25">
      <c r="A345" s="99"/>
      <c r="E345"/>
    </row>
    <row r="346" spans="1:13" ht="15.95" customHeight="1" x14ac:dyDescent="0.25">
      <c r="A346" s="125" t="s">
        <v>50</v>
      </c>
      <c r="B346" s="123"/>
      <c r="C346" s="123"/>
      <c r="D346" s="123"/>
      <c r="E346" s="123"/>
      <c r="F346" s="123"/>
      <c r="G346" s="123"/>
      <c r="H346" s="123"/>
      <c r="I346" s="123"/>
      <c r="J346" s="123"/>
      <c r="K346" s="123"/>
      <c r="L346" s="123"/>
      <c r="M346" s="123"/>
    </row>
    <row r="347" spans="1:13" ht="15.95" customHeight="1" x14ac:dyDescent="0.25">
      <c r="A347" s="98" t="s">
        <v>44</v>
      </c>
      <c r="B347" s="104">
        <v>0</v>
      </c>
      <c r="C347" s="104">
        <v>0</v>
      </c>
      <c r="D347" s="105">
        <v>0</v>
      </c>
      <c r="E347" s="104">
        <v>0</v>
      </c>
      <c r="F347" s="104">
        <v>0</v>
      </c>
      <c r="G347" s="104">
        <v>0</v>
      </c>
      <c r="H347" s="104">
        <v>0</v>
      </c>
      <c r="I347" s="104">
        <v>0</v>
      </c>
      <c r="J347" s="104">
        <v>0</v>
      </c>
      <c r="K347" s="104">
        <v>0</v>
      </c>
      <c r="L347" s="104">
        <v>0</v>
      </c>
      <c r="M347" s="104">
        <v>0</v>
      </c>
    </row>
    <row r="348" spans="1:13" ht="15.95" customHeight="1" x14ac:dyDescent="0.25">
      <c r="A348" s="98" t="s">
        <v>45</v>
      </c>
      <c r="B348" s="104">
        <v>2258</v>
      </c>
      <c r="C348" s="104">
        <v>2121.884</v>
      </c>
      <c r="D348" s="105">
        <v>1997</v>
      </c>
      <c r="E348" s="104">
        <v>2259.799</v>
      </c>
      <c r="F348" s="104">
        <v>2320</v>
      </c>
      <c r="G348" s="104">
        <v>2273.1239999999998</v>
      </c>
      <c r="H348" s="104">
        <v>2013</v>
      </c>
      <c r="I348" s="104">
        <v>2264</v>
      </c>
      <c r="J348" s="104">
        <v>2544</v>
      </c>
      <c r="K348" s="104">
        <v>2108</v>
      </c>
      <c r="L348" s="104">
        <v>2055</v>
      </c>
      <c r="M348" s="104">
        <v>1918.3610000000001</v>
      </c>
    </row>
    <row r="349" spans="1:13" ht="18" customHeight="1" x14ac:dyDescent="0.35">
      <c r="A349" s="98" t="s">
        <v>46</v>
      </c>
      <c r="B349" s="106">
        <v>232</v>
      </c>
      <c r="C349" s="106">
        <v>205.90799999999999</v>
      </c>
      <c r="D349" s="107">
        <v>178</v>
      </c>
      <c r="E349" s="106">
        <v>226.108</v>
      </c>
      <c r="F349" s="106">
        <v>210</v>
      </c>
      <c r="G349" s="106">
        <v>203.95699999999999</v>
      </c>
      <c r="H349" s="106">
        <v>169</v>
      </c>
      <c r="I349" s="106">
        <v>175</v>
      </c>
      <c r="J349" s="106">
        <v>233</v>
      </c>
      <c r="K349" s="106">
        <v>181</v>
      </c>
      <c r="L349" s="106">
        <v>192</v>
      </c>
      <c r="M349" s="106">
        <v>179.352</v>
      </c>
    </row>
    <row r="350" spans="1:13" ht="15.95" customHeight="1" x14ac:dyDescent="0.25">
      <c r="A350" s="99" t="s">
        <v>875</v>
      </c>
      <c r="B350" s="108">
        <v>2491</v>
      </c>
      <c r="C350" s="108">
        <v>2327.7919999999999</v>
      </c>
      <c r="D350" s="109">
        <v>2175</v>
      </c>
      <c r="E350" s="108">
        <v>2485.9070000000002</v>
      </c>
      <c r="F350" s="108">
        <v>2530</v>
      </c>
      <c r="G350" s="108">
        <v>2477.0810000000001</v>
      </c>
      <c r="H350" s="108">
        <v>2183</v>
      </c>
      <c r="I350" s="108">
        <v>2438</v>
      </c>
      <c r="J350" s="108">
        <v>2777</v>
      </c>
      <c r="K350" s="108">
        <v>2289</v>
      </c>
      <c r="L350" s="108">
        <v>2247</v>
      </c>
      <c r="M350" s="108">
        <v>2097.7139999999999</v>
      </c>
    </row>
    <row r="351" spans="1:13" ht="15.95" customHeight="1" x14ac:dyDescent="0.25">
      <c r="A351" s="99"/>
      <c r="E351"/>
    </row>
    <row r="352" spans="1:13" ht="15.95" customHeight="1" x14ac:dyDescent="0.25">
      <c r="A352" s="125" t="s">
        <v>2</v>
      </c>
      <c r="B352" s="123"/>
      <c r="C352" s="123"/>
      <c r="D352" s="123"/>
      <c r="E352" s="123"/>
      <c r="F352" s="123"/>
      <c r="G352" s="123"/>
      <c r="H352" s="123"/>
      <c r="I352" s="123"/>
      <c r="J352" s="123"/>
      <c r="K352" s="123"/>
      <c r="L352" s="123"/>
      <c r="M352" s="123"/>
    </row>
    <row r="353" spans="1:13" ht="15.95" customHeight="1" x14ac:dyDescent="0.25">
      <c r="A353" s="98" t="s">
        <v>44</v>
      </c>
      <c r="B353" s="104">
        <v>0</v>
      </c>
      <c r="C353" s="104">
        <v>0</v>
      </c>
      <c r="D353" s="105">
        <v>0</v>
      </c>
      <c r="E353" s="104">
        <v>0</v>
      </c>
      <c r="F353" s="104">
        <v>0</v>
      </c>
      <c r="G353" s="104">
        <v>0</v>
      </c>
      <c r="H353" s="104">
        <v>0</v>
      </c>
      <c r="I353" s="104">
        <v>0</v>
      </c>
      <c r="J353" s="104">
        <v>0</v>
      </c>
      <c r="K353" s="104">
        <v>0</v>
      </c>
      <c r="L353" s="104">
        <v>0</v>
      </c>
      <c r="M353" s="104">
        <v>0</v>
      </c>
    </row>
    <row r="354" spans="1:13" ht="15.95" customHeight="1" x14ac:dyDescent="0.25">
      <c r="A354" s="98" t="s">
        <v>45</v>
      </c>
      <c r="B354" s="104">
        <v>831</v>
      </c>
      <c r="C354" s="104">
        <v>756.19399999999996</v>
      </c>
      <c r="D354" s="105">
        <v>1027</v>
      </c>
      <c r="E354" s="104">
        <v>741.05700000000002</v>
      </c>
      <c r="F354" s="104">
        <v>817</v>
      </c>
      <c r="G354" s="104">
        <v>1053.48</v>
      </c>
      <c r="H354" s="104">
        <v>686</v>
      </c>
      <c r="I354" s="104">
        <v>816</v>
      </c>
      <c r="J354" s="104">
        <v>1049</v>
      </c>
      <c r="K354" s="104">
        <v>797</v>
      </c>
      <c r="L354" s="104">
        <v>682</v>
      </c>
      <c r="M354" s="104">
        <v>1005.091</v>
      </c>
    </row>
    <row r="355" spans="1:13" ht="18" customHeight="1" x14ac:dyDescent="0.35">
      <c r="A355" s="98" t="s">
        <v>46</v>
      </c>
      <c r="B355" s="106">
        <v>7</v>
      </c>
      <c r="C355" s="106">
        <v>5.97</v>
      </c>
      <c r="D355" s="107">
        <v>15</v>
      </c>
      <c r="E355" s="106">
        <v>5.5529999999999999</v>
      </c>
      <c r="F355" s="106">
        <v>5</v>
      </c>
      <c r="G355" s="106">
        <v>11.965</v>
      </c>
      <c r="H355" s="106">
        <v>3</v>
      </c>
      <c r="I355" s="106">
        <v>5</v>
      </c>
      <c r="J355" s="106">
        <v>11</v>
      </c>
      <c r="K355" s="106">
        <v>7</v>
      </c>
      <c r="L355" s="106">
        <v>7</v>
      </c>
      <c r="M355" s="106">
        <v>17.132999999999999</v>
      </c>
    </row>
    <row r="356" spans="1:13" ht="15.95" customHeight="1" x14ac:dyDescent="0.25">
      <c r="A356" s="99" t="s">
        <v>51</v>
      </c>
      <c r="B356" s="108">
        <v>838</v>
      </c>
      <c r="C356" s="108">
        <v>762.24900000000002</v>
      </c>
      <c r="D356" s="109">
        <v>1042</v>
      </c>
      <c r="E356" s="108">
        <v>746.73400000000004</v>
      </c>
      <c r="F356" s="108">
        <v>822</v>
      </c>
      <c r="G356" s="108">
        <v>1065.489</v>
      </c>
      <c r="H356" s="108">
        <v>689</v>
      </c>
      <c r="I356" s="108">
        <v>821</v>
      </c>
      <c r="J356" s="108">
        <v>1060</v>
      </c>
      <c r="K356" s="108">
        <v>804</v>
      </c>
      <c r="L356" s="108">
        <v>688</v>
      </c>
      <c r="M356" s="108">
        <v>1022.237</v>
      </c>
    </row>
    <row r="357" spans="1:13" ht="15.95" customHeight="1" x14ac:dyDescent="0.25">
      <c r="A357" s="122"/>
      <c r="E357"/>
    </row>
    <row r="358" spans="1:13" ht="15.95" customHeight="1" x14ac:dyDescent="0.25">
      <c r="A358" s="125" t="s">
        <v>877</v>
      </c>
      <c r="B358" s="123"/>
      <c r="C358" s="123"/>
      <c r="D358" s="123"/>
      <c r="E358" s="123"/>
      <c r="F358" s="123"/>
      <c r="G358" s="123"/>
      <c r="H358" s="123"/>
      <c r="I358" s="123"/>
      <c r="J358" s="123"/>
      <c r="K358" s="123"/>
      <c r="L358" s="123"/>
      <c r="M358" s="123"/>
    </row>
    <row r="359" spans="1:13" ht="15.95" customHeight="1" x14ac:dyDescent="0.25">
      <c r="A359" s="98" t="s">
        <v>44</v>
      </c>
      <c r="B359" s="104">
        <v>33</v>
      </c>
      <c r="C359" s="104">
        <v>40.831000000000003</v>
      </c>
      <c r="D359" s="105">
        <v>39</v>
      </c>
      <c r="E359" s="104">
        <v>35.381</v>
      </c>
      <c r="F359" s="104">
        <v>66</v>
      </c>
      <c r="G359" s="104">
        <v>60.643000000000001</v>
      </c>
      <c r="H359" s="104">
        <v>36</v>
      </c>
      <c r="I359" s="104">
        <v>41</v>
      </c>
      <c r="J359" s="104">
        <v>26</v>
      </c>
      <c r="K359" s="104">
        <v>31</v>
      </c>
      <c r="L359" s="104">
        <v>27</v>
      </c>
      <c r="M359" s="104">
        <v>22.481999999999999</v>
      </c>
    </row>
    <row r="360" spans="1:13" ht="15.95" customHeight="1" x14ac:dyDescent="0.25">
      <c r="A360" s="98" t="s">
        <v>45</v>
      </c>
      <c r="B360" s="104">
        <v>1031</v>
      </c>
      <c r="C360" s="104">
        <v>1639.0630000000001</v>
      </c>
      <c r="D360" s="105">
        <v>1283</v>
      </c>
      <c r="E360" s="104">
        <v>1523.067</v>
      </c>
      <c r="F360" s="104">
        <v>1798</v>
      </c>
      <c r="G360" s="104">
        <v>1915.3910000000001</v>
      </c>
      <c r="H360" s="104">
        <v>1242</v>
      </c>
      <c r="I360" s="104">
        <v>1409</v>
      </c>
      <c r="J360" s="104">
        <v>1109</v>
      </c>
      <c r="K360" s="104">
        <v>1205</v>
      </c>
      <c r="L360" s="104">
        <v>1388</v>
      </c>
      <c r="M360" s="104">
        <v>1077.559</v>
      </c>
    </row>
    <row r="361" spans="1:13" ht="18" customHeight="1" x14ac:dyDescent="0.35">
      <c r="A361" s="98" t="s">
        <v>46</v>
      </c>
      <c r="B361" s="106">
        <v>32</v>
      </c>
      <c r="C361" s="106">
        <v>50.954000000000001</v>
      </c>
      <c r="D361" s="107">
        <v>28</v>
      </c>
      <c r="E361" s="106">
        <v>45.033999999999999</v>
      </c>
      <c r="F361" s="106">
        <v>31</v>
      </c>
      <c r="G361" s="106">
        <v>47.298000000000002</v>
      </c>
      <c r="H361" s="106">
        <v>25</v>
      </c>
      <c r="I361" s="106">
        <v>32</v>
      </c>
      <c r="J361" s="106">
        <v>25</v>
      </c>
      <c r="K361" s="106">
        <v>32</v>
      </c>
      <c r="L361" s="106">
        <v>35</v>
      </c>
      <c r="M361" s="106">
        <v>25.353000000000002</v>
      </c>
    </row>
    <row r="362" spans="1:13" ht="15.95" customHeight="1" x14ac:dyDescent="0.25">
      <c r="A362" s="99" t="s">
        <v>878</v>
      </c>
      <c r="B362" s="108">
        <v>1095</v>
      </c>
      <c r="C362" s="108">
        <v>1730.848</v>
      </c>
      <c r="D362" s="109">
        <v>1350</v>
      </c>
      <c r="E362" s="108">
        <v>1603.482</v>
      </c>
      <c r="F362" s="108">
        <v>1895</v>
      </c>
      <c r="G362" s="108">
        <v>2023.3309999999999</v>
      </c>
      <c r="H362" s="108">
        <v>1304</v>
      </c>
      <c r="I362" s="108">
        <v>1482</v>
      </c>
      <c r="J362" s="108">
        <v>1160</v>
      </c>
      <c r="K362" s="108">
        <v>1267</v>
      </c>
      <c r="L362" s="108">
        <v>1450</v>
      </c>
      <c r="M362" s="108">
        <v>1125.393</v>
      </c>
    </row>
    <row r="363" spans="1:13" ht="15.95" customHeight="1" x14ac:dyDescent="0.25">
      <c r="A363" s="99"/>
      <c r="D363" s="93"/>
      <c r="E363"/>
    </row>
    <row r="364" spans="1:13" ht="15.95" customHeight="1" x14ac:dyDescent="0.25">
      <c r="A364" s="125" t="s">
        <v>52</v>
      </c>
      <c r="B364" s="123"/>
      <c r="C364" s="123"/>
      <c r="D364" s="123"/>
      <c r="E364" s="123"/>
      <c r="F364" s="123"/>
      <c r="G364" s="123"/>
      <c r="H364" s="123"/>
      <c r="I364" s="123"/>
      <c r="J364" s="123"/>
      <c r="K364" s="123"/>
      <c r="L364" s="123"/>
      <c r="M364" s="123"/>
    </row>
    <row r="365" spans="1:13" ht="15.95" customHeight="1" x14ac:dyDescent="0.25">
      <c r="A365" s="98" t="s">
        <v>44</v>
      </c>
      <c r="B365" s="104">
        <v>0</v>
      </c>
      <c r="C365" s="104">
        <v>0</v>
      </c>
      <c r="D365" s="105">
        <v>0</v>
      </c>
      <c r="E365" s="104">
        <v>0</v>
      </c>
      <c r="F365" s="104">
        <v>0</v>
      </c>
      <c r="G365" s="104">
        <v>0</v>
      </c>
      <c r="H365" s="104">
        <v>0</v>
      </c>
      <c r="I365" s="104">
        <v>0</v>
      </c>
      <c r="J365" s="104">
        <v>0</v>
      </c>
      <c r="K365" s="104">
        <v>0</v>
      </c>
      <c r="L365" s="104">
        <v>0</v>
      </c>
      <c r="M365" s="104">
        <v>0</v>
      </c>
    </row>
    <row r="366" spans="1:13" ht="15.95" customHeight="1" x14ac:dyDescent="0.25">
      <c r="A366" s="98" t="s">
        <v>45</v>
      </c>
      <c r="B366" s="104">
        <v>530</v>
      </c>
      <c r="C366" s="104">
        <v>500.03</v>
      </c>
      <c r="D366" s="105">
        <v>561</v>
      </c>
      <c r="E366" s="104">
        <v>507.22899999999998</v>
      </c>
      <c r="F366" s="104">
        <v>559</v>
      </c>
      <c r="G366" s="104">
        <v>756.1</v>
      </c>
      <c r="H366" s="104">
        <v>721</v>
      </c>
      <c r="I366" s="104">
        <v>840</v>
      </c>
      <c r="J366" s="104">
        <v>783</v>
      </c>
      <c r="K366" s="104">
        <v>602</v>
      </c>
      <c r="L366" s="104">
        <v>775</v>
      </c>
      <c r="M366" s="104">
        <v>504.42899999999997</v>
      </c>
    </row>
    <row r="367" spans="1:13" ht="18" customHeight="1" x14ac:dyDescent="0.35">
      <c r="A367" s="98" t="s">
        <v>46</v>
      </c>
      <c r="B367" s="106">
        <v>34</v>
      </c>
      <c r="C367" s="106">
        <v>24.556999999999999</v>
      </c>
      <c r="D367" s="107">
        <v>31</v>
      </c>
      <c r="E367" s="106">
        <v>21.033000000000001</v>
      </c>
      <c r="F367" s="106">
        <v>22</v>
      </c>
      <c r="G367" s="106">
        <v>44.548000000000002</v>
      </c>
      <c r="H367" s="106">
        <v>38</v>
      </c>
      <c r="I367" s="106">
        <v>45</v>
      </c>
      <c r="J367" s="106">
        <v>35</v>
      </c>
      <c r="K367" s="106">
        <v>31</v>
      </c>
      <c r="L367" s="106">
        <v>29</v>
      </c>
      <c r="M367" s="106">
        <v>24.513999999999999</v>
      </c>
    </row>
    <row r="368" spans="1:13" ht="15.95" customHeight="1" x14ac:dyDescent="0.25">
      <c r="A368" s="99" t="s">
        <v>876</v>
      </c>
      <c r="B368" s="108">
        <v>564</v>
      </c>
      <c r="C368" s="108">
        <v>524.58699999999999</v>
      </c>
      <c r="D368" s="109">
        <v>592</v>
      </c>
      <c r="E368" s="108">
        <v>528.26199999999994</v>
      </c>
      <c r="F368" s="108">
        <v>582</v>
      </c>
      <c r="G368" s="108">
        <v>800.649</v>
      </c>
      <c r="H368" s="108">
        <v>760</v>
      </c>
      <c r="I368" s="108">
        <v>885</v>
      </c>
      <c r="J368" s="108">
        <v>818</v>
      </c>
      <c r="K368" s="108">
        <v>633</v>
      </c>
      <c r="L368" s="108">
        <v>804</v>
      </c>
      <c r="M368" s="108">
        <v>528.94399999999996</v>
      </c>
    </row>
    <row r="369" spans="1:13" ht="15.95" customHeight="1" x14ac:dyDescent="0.25">
      <c r="A369" s="98"/>
      <c r="E369"/>
    </row>
    <row r="370" spans="1:13" ht="15.95" customHeight="1" x14ac:dyDescent="0.25">
      <c r="A370" s="125" t="s">
        <v>53</v>
      </c>
      <c r="B370" s="123"/>
      <c r="C370" s="123"/>
      <c r="D370" s="123"/>
      <c r="E370" s="123"/>
      <c r="F370" s="123"/>
      <c r="G370" s="123"/>
      <c r="H370" s="123"/>
      <c r="I370" s="123"/>
      <c r="J370" s="123"/>
      <c r="K370" s="123"/>
      <c r="L370" s="123"/>
      <c r="M370" s="123"/>
    </row>
    <row r="371" spans="1:13" ht="15.95" customHeight="1" x14ac:dyDescent="0.25">
      <c r="A371" s="98" t="s">
        <v>44</v>
      </c>
      <c r="B371" s="104">
        <v>1322</v>
      </c>
      <c r="C371" s="104">
        <v>1191.6569999999999</v>
      </c>
      <c r="D371" s="105">
        <v>1329</v>
      </c>
      <c r="E371" s="260">
        <v>1104.134</v>
      </c>
      <c r="F371" s="260">
        <v>1558</v>
      </c>
      <c r="G371" s="104">
        <v>1854.924</v>
      </c>
      <c r="H371" s="104">
        <v>1085</v>
      </c>
      <c r="I371" s="104">
        <v>1275</v>
      </c>
      <c r="J371" s="104">
        <v>1171</v>
      </c>
      <c r="K371" s="104">
        <v>1003</v>
      </c>
      <c r="L371" s="104">
        <v>892</v>
      </c>
      <c r="M371" s="104">
        <v>692.08500000000004</v>
      </c>
    </row>
    <row r="372" spans="1:13" ht="15.95" customHeight="1" x14ac:dyDescent="0.25">
      <c r="A372" s="98" t="s">
        <v>45</v>
      </c>
      <c r="B372" s="104">
        <v>15735</v>
      </c>
      <c r="C372" s="104">
        <v>17058.896000000001</v>
      </c>
      <c r="D372" s="105">
        <v>16979</v>
      </c>
      <c r="E372" s="260">
        <v>14021.486999999999</v>
      </c>
      <c r="F372" s="260">
        <v>21473</v>
      </c>
      <c r="G372" s="104">
        <v>19947.749</v>
      </c>
      <c r="H372" s="104">
        <v>14895</v>
      </c>
      <c r="I372" s="104">
        <v>22135</v>
      </c>
      <c r="J372" s="104">
        <v>17770</v>
      </c>
      <c r="K372" s="104">
        <v>15355</v>
      </c>
      <c r="L372" s="104">
        <v>16559</v>
      </c>
      <c r="M372" s="104">
        <v>14211.1</v>
      </c>
    </row>
    <row r="373" spans="1:13" ht="18" customHeight="1" x14ac:dyDescent="0.35">
      <c r="A373" s="98" t="s">
        <v>46</v>
      </c>
      <c r="B373" s="106">
        <v>775</v>
      </c>
      <c r="C373" s="106">
        <v>793.9</v>
      </c>
      <c r="D373" s="107">
        <v>753</v>
      </c>
      <c r="E373" s="261">
        <v>611.87400000000002</v>
      </c>
      <c r="F373" s="261">
        <v>857</v>
      </c>
      <c r="G373" s="106">
        <v>1285.8879999999999</v>
      </c>
      <c r="H373" s="106">
        <v>633</v>
      </c>
      <c r="I373" s="106">
        <v>926</v>
      </c>
      <c r="J373" s="106">
        <v>806</v>
      </c>
      <c r="K373" s="106">
        <v>659</v>
      </c>
      <c r="L373" s="106">
        <v>730</v>
      </c>
      <c r="M373" s="106">
        <v>562.66</v>
      </c>
    </row>
    <row r="374" spans="1:13" ht="15.95" customHeight="1" x14ac:dyDescent="0.25">
      <c r="A374" s="99" t="s">
        <v>53</v>
      </c>
      <c r="B374" s="108">
        <f>SUM(B371:B373)</f>
        <v>17832</v>
      </c>
      <c r="C374" s="108">
        <v>19044.452000000001</v>
      </c>
      <c r="D374" s="109">
        <v>19061</v>
      </c>
      <c r="E374" s="262">
        <v>15737.495000000001</v>
      </c>
      <c r="F374" s="262">
        <v>23888</v>
      </c>
      <c r="G374" s="108">
        <v>23088.561000000002</v>
      </c>
      <c r="H374" s="108">
        <v>16614</v>
      </c>
      <c r="I374" s="108">
        <v>24336</v>
      </c>
      <c r="J374" s="108">
        <v>19746</v>
      </c>
      <c r="K374" s="108">
        <v>17018</v>
      </c>
      <c r="L374" s="108">
        <v>18182</v>
      </c>
      <c r="M374" s="108">
        <v>15465.846</v>
      </c>
    </row>
    <row r="375" spans="1:13" ht="15.95" customHeight="1" x14ac:dyDescent="0.25">
      <c r="A375" s="472"/>
      <c r="B375" s="472"/>
      <c r="C375" s="472"/>
      <c r="D375" s="472"/>
      <c r="E375" s="472"/>
      <c r="F375" s="472"/>
      <c r="G375" s="472"/>
      <c r="H375" s="472"/>
      <c r="I375" s="472"/>
      <c r="J375" s="472"/>
      <c r="K375" s="472"/>
      <c r="L375" s="472"/>
      <c r="M375" s="472"/>
    </row>
    <row r="376" spans="1:13" ht="15.95" customHeight="1" x14ac:dyDescent="0.25">
      <c r="A376" s="304"/>
      <c r="B376" s="304"/>
      <c r="C376" s="304"/>
      <c r="D376" s="304"/>
      <c r="E376" s="304"/>
      <c r="F376" s="304"/>
      <c r="G376" s="304"/>
      <c r="H376" s="304"/>
      <c r="I376" s="304"/>
      <c r="J376" s="304"/>
      <c r="K376" s="304"/>
      <c r="L376" s="304"/>
      <c r="M376" s="304"/>
    </row>
    <row r="377" spans="1:13" ht="15.95" customHeight="1" x14ac:dyDescent="0.25">
      <c r="A377" s="461" t="s">
        <v>1160</v>
      </c>
      <c r="B377" s="461"/>
      <c r="C377" s="461"/>
      <c r="D377" s="461"/>
      <c r="E377" s="461"/>
      <c r="F377" s="461"/>
      <c r="G377" s="461"/>
      <c r="H377" s="461"/>
      <c r="I377" s="461"/>
      <c r="J377" s="461"/>
      <c r="K377" s="461"/>
      <c r="L377" s="461"/>
      <c r="M377" s="461"/>
    </row>
    <row r="378" spans="1:13" ht="23.1" customHeight="1" x14ac:dyDescent="0.35">
      <c r="A378" s="345">
        <v>2018</v>
      </c>
      <c r="B378" s="83"/>
      <c r="C378" s="83"/>
      <c r="D378" s="83"/>
      <c r="E378" s="415"/>
      <c r="F378" s="83"/>
      <c r="G378" s="83"/>
      <c r="H378" s="83"/>
      <c r="I378" s="83"/>
      <c r="J378" s="83"/>
      <c r="K378" s="83"/>
      <c r="L378" s="83"/>
      <c r="M378" s="83"/>
    </row>
    <row r="379" spans="1:13" ht="15" customHeight="1" x14ac:dyDescent="0.25">
      <c r="A379" s="315"/>
      <c r="B379" s="119">
        <v>43101</v>
      </c>
      <c r="C379" s="119">
        <v>43132</v>
      </c>
      <c r="D379" s="119">
        <v>43160</v>
      </c>
      <c r="E379" s="119">
        <v>43191</v>
      </c>
      <c r="F379" s="119">
        <v>43221</v>
      </c>
      <c r="G379" s="119">
        <v>43252</v>
      </c>
      <c r="H379" s="119">
        <v>43282</v>
      </c>
      <c r="I379" s="119">
        <v>43313</v>
      </c>
      <c r="J379" s="119">
        <v>43344</v>
      </c>
      <c r="K379" s="119">
        <v>43374</v>
      </c>
      <c r="L379" s="119">
        <v>43405</v>
      </c>
      <c r="M379" s="119">
        <v>43435</v>
      </c>
    </row>
    <row r="380" spans="1:13" ht="15" customHeight="1" x14ac:dyDescent="0.25">
      <c r="A380" s="125" t="s">
        <v>0</v>
      </c>
      <c r="B380" s="124"/>
      <c r="C380" s="124"/>
      <c r="D380" s="124"/>
      <c r="E380" s="124"/>
      <c r="F380" s="124"/>
      <c r="G380" s="124"/>
      <c r="H380" s="124"/>
      <c r="I380" s="124"/>
      <c r="J380" s="124"/>
      <c r="K380" s="124"/>
      <c r="L380" s="124"/>
      <c r="M380" s="124"/>
    </row>
    <row r="381" spans="1:13" ht="15" customHeight="1" x14ac:dyDescent="0.25">
      <c r="A381" s="98" t="s">
        <v>44</v>
      </c>
      <c r="B381" s="104">
        <v>1198</v>
      </c>
      <c r="C381" s="104">
        <v>1823</v>
      </c>
      <c r="D381" s="105">
        <v>1271</v>
      </c>
      <c r="E381" s="105">
        <v>963</v>
      </c>
      <c r="F381" s="104">
        <v>983</v>
      </c>
      <c r="G381" s="104">
        <v>900</v>
      </c>
      <c r="H381" s="104">
        <v>736</v>
      </c>
      <c r="I381" s="104">
        <v>827</v>
      </c>
      <c r="J381" s="104">
        <v>958</v>
      </c>
      <c r="K381" s="104">
        <v>1081</v>
      </c>
      <c r="L381" s="104">
        <v>980</v>
      </c>
      <c r="M381" s="104">
        <v>1056.7560000000001</v>
      </c>
    </row>
    <row r="382" spans="1:13" ht="18" customHeight="1" x14ac:dyDescent="0.25">
      <c r="A382" s="98" t="s">
        <v>45</v>
      </c>
      <c r="B382" s="104">
        <v>8081</v>
      </c>
      <c r="C382" s="104">
        <v>13375</v>
      </c>
      <c r="D382" s="105">
        <v>9074</v>
      </c>
      <c r="E382" s="105">
        <v>6455</v>
      </c>
      <c r="F382" s="104">
        <v>10259</v>
      </c>
      <c r="G382" s="104">
        <v>7019</v>
      </c>
      <c r="H382" s="104">
        <v>5186</v>
      </c>
      <c r="I382" s="104">
        <v>7547</v>
      </c>
      <c r="J382" s="104">
        <v>7285</v>
      </c>
      <c r="K382" s="104">
        <v>9237</v>
      </c>
      <c r="L382" s="104">
        <v>10584</v>
      </c>
      <c r="M382" s="104">
        <v>8796.6470000000008</v>
      </c>
    </row>
    <row r="383" spans="1:13" ht="18" customHeight="1" x14ac:dyDescent="0.35">
      <c r="A383" s="98" t="s">
        <v>46</v>
      </c>
      <c r="B383" s="106">
        <v>405</v>
      </c>
      <c r="C383" s="106">
        <v>618</v>
      </c>
      <c r="D383" s="107">
        <v>368</v>
      </c>
      <c r="E383" s="107">
        <v>247</v>
      </c>
      <c r="F383" s="106">
        <v>362</v>
      </c>
      <c r="G383" s="106">
        <v>297</v>
      </c>
      <c r="H383" s="106">
        <v>229</v>
      </c>
      <c r="I383" s="106">
        <v>268</v>
      </c>
      <c r="J383" s="106">
        <v>355</v>
      </c>
      <c r="K383" s="106">
        <v>311</v>
      </c>
      <c r="L383" s="106">
        <v>325</v>
      </c>
      <c r="M383" s="106">
        <v>381.80599999999998</v>
      </c>
    </row>
    <row r="384" spans="1:13" ht="15.95" customHeight="1" x14ac:dyDescent="0.25">
      <c r="A384" s="99" t="s">
        <v>48</v>
      </c>
      <c r="B384" s="108">
        <v>9684</v>
      </c>
      <c r="C384" s="108">
        <v>15816</v>
      </c>
      <c r="D384" s="109">
        <v>10713</v>
      </c>
      <c r="E384" s="109">
        <v>7665</v>
      </c>
      <c r="F384" s="108">
        <v>11604</v>
      </c>
      <c r="G384" s="108">
        <v>8216</v>
      </c>
      <c r="H384" s="108">
        <v>6151</v>
      </c>
      <c r="I384" s="108">
        <v>8641</v>
      </c>
      <c r="J384" s="108">
        <v>8597</v>
      </c>
      <c r="K384" s="108">
        <v>10628</v>
      </c>
      <c r="L384" s="108">
        <v>11889</v>
      </c>
      <c r="M384" s="108">
        <v>10235.209000000001</v>
      </c>
    </row>
    <row r="385" spans="1:13" ht="15.95" customHeight="1" x14ac:dyDescent="0.25">
      <c r="A385" s="98"/>
      <c r="E385"/>
    </row>
    <row r="386" spans="1:13" ht="15.95" customHeight="1" x14ac:dyDescent="0.25">
      <c r="A386" s="125" t="s">
        <v>1</v>
      </c>
      <c r="B386" s="123"/>
      <c r="C386" s="123"/>
      <c r="D386" s="123"/>
      <c r="E386" s="123"/>
      <c r="F386" s="123"/>
      <c r="G386" s="123"/>
      <c r="H386" s="123"/>
      <c r="I386" s="123"/>
      <c r="J386" s="123"/>
      <c r="K386" s="123"/>
      <c r="L386" s="123"/>
      <c r="M386" s="123"/>
    </row>
    <row r="387" spans="1:13" ht="15.95" customHeight="1" x14ac:dyDescent="0.25">
      <c r="A387" s="98" t="s">
        <v>44</v>
      </c>
      <c r="B387" s="104">
        <v>87</v>
      </c>
      <c r="C387" s="104">
        <v>81</v>
      </c>
      <c r="D387" s="105">
        <v>46</v>
      </c>
      <c r="E387" s="105">
        <v>40</v>
      </c>
      <c r="F387" s="104">
        <v>34</v>
      </c>
      <c r="G387" s="104">
        <v>43</v>
      </c>
      <c r="H387" s="104">
        <v>40</v>
      </c>
      <c r="I387" s="104">
        <v>41</v>
      </c>
      <c r="J387" s="104">
        <v>42</v>
      </c>
      <c r="K387" s="104">
        <v>47</v>
      </c>
      <c r="L387" s="104">
        <v>44</v>
      </c>
      <c r="M387" s="104">
        <v>64.152000000000001</v>
      </c>
    </row>
    <row r="388" spans="1:13" ht="15.95" customHeight="1" x14ac:dyDescent="0.25">
      <c r="A388" s="98" t="s">
        <v>45</v>
      </c>
      <c r="B388" s="104">
        <v>2923</v>
      </c>
      <c r="C388" s="104">
        <v>4773</v>
      </c>
      <c r="D388" s="105">
        <v>4311</v>
      </c>
      <c r="E388" s="105">
        <v>3358</v>
      </c>
      <c r="F388" s="104">
        <v>2567</v>
      </c>
      <c r="G388" s="104">
        <v>3130</v>
      </c>
      <c r="H388" s="104">
        <v>2305</v>
      </c>
      <c r="I388" s="104">
        <v>2315</v>
      </c>
      <c r="J388" s="104">
        <v>3287</v>
      </c>
      <c r="K388" s="104">
        <v>4656</v>
      </c>
      <c r="L388" s="104">
        <v>3615</v>
      </c>
      <c r="M388" s="104">
        <v>5011.9319999999998</v>
      </c>
    </row>
    <row r="389" spans="1:13" ht="18" customHeight="1" x14ac:dyDescent="0.35">
      <c r="A389" s="98" t="s">
        <v>46</v>
      </c>
      <c r="B389" s="106">
        <v>38</v>
      </c>
      <c r="C389" s="106">
        <v>51</v>
      </c>
      <c r="D389" s="107">
        <v>54</v>
      </c>
      <c r="E389" s="107">
        <v>33</v>
      </c>
      <c r="F389" s="106">
        <v>21</v>
      </c>
      <c r="G389" s="106">
        <v>53</v>
      </c>
      <c r="H389" s="106">
        <v>16</v>
      </c>
      <c r="I389" s="106">
        <v>16</v>
      </c>
      <c r="J389" s="106">
        <v>47</v>
      </c>
      <c r="K389" s="106">
        <v>30</v>
      </c>
      <c r="L389" s="106">
        <v>20</v>
      </c>
      <c r="M389" s="106">
        <v>51.872</v>
      </c>
    </row>
    <row r="390" spans="1:13" ht="15.95" customHeight="1" x14ac:dyDescent="0.25">
      <c r="A390" s="99" t="s">
        <v>49</v>
      </c>
      <c r="B390" s="108">
        <v>3048</v>
      </c>
      <c r="C390" s="108">
        <v>4905</v>
      </c>
      <c r="D390" s="109">
        <v>4410</v>
      </c>
      <c r="E390" s="109">
        <v>3432</v>
      </c>
      <c r="F390" s="108">
        <v>2622</v>
      </c>
      <c r="G390" s="108">
        <v>3226</v>
      </c>
      <c r="H390" s="108">
        <v>2361</v>
      </c>
      <c r="I390" s="108">
        <v>2373</v>
      </c>
      <c r="J390" s="108">
        <v>3375</v>
      </c>
      <c r="K390" s="108">
        <v>4733</v>
      </c>
      <c r="L390" s="108">
        <v>3679</v>
      </c>
      <c r="M390" s="108">
        <v>5127.866</v>
      </c>
    </row>
    <row r="391" spans="1:13" ht="15.95" customHeight="1" x14ac:dyDescent="0.25">
      <c r="A391" s="99"/>
      <c r="E391"/>
    </row>
    <row r="392" spans="1:13" ht="15.95" customHeight="1" x14ac:dyDescent="0.25">
      <c r="A392" s="125" t="s">
        <v>50</v>
      </c>
      <c r="B392" s="123"/>
      <c r="C392" s="123"/>
      <c r="D392" s="123"/>
      <c r="E392" s="123"/>
      <c r="F392" s="123"/>
      <c r="G392" s="123"/>
      <c r="H392" s="123"/>
      <c r="I392" s="123"/>
      <c r="J392" s="123"/>
      <c r="K392" s="123"/>
      <c r="L392" s="123"/>
      <c r="M392" s="123"/>
    </row>
    <row r="393" spans="1:13" ht="15.95" customHeight="1" x14ac:dyDescent="0.25">
      <c r="A393" s="98" t="s">
        <v>44</v>
      </c>
      <c r="B393" s="104">
        <v>0</v>
      </c>
      <c r="C393" s="104">
        <v>0</v>
      </c>
      <c r="D393" s="105">
        <v>0</v>
      </c>
      <c r="E393" s="105">
        <v>0</v>
      </c>
      <c r="F393" s="104">
        <v>0</v>
      </c>
      <c r="G393" s="104">
        <v>0</v>
      </c>
      <c r="H393" s="104">
        <v>0</v>
      </c>
      <c r="I393" s="104">
        <v>0</v>
      </c>
      <c r="J393" s="104">
        <v>0</v>
      </c>
      <c r="K393" s="104">
        <v>0</v>
      </c>
      <c r="L393" s="104">
        <v>0</v>
      </c>
      <c r="M393" s="104">
        <v>0</v>
      </c>
    </row>
    <row r="394" spans="1:13" ht="15.95" customHeight="1" x14ac:dyDescent="0.25">
      <c r="A394" s="98" t="s">
        <v>45</v>
      </c>
      <c r="B394" s="104">
        <v>2784</v>
      </c>
      <c r="C394" s="104">
        <v>2556</v>
      </c>
      <c r="D394" s="105">
        <v>2135</v>
      </c>
      <c r="E394" s="105">
        <v>2382</v>
      </c>
      <c r="F394" s="104">
        <v>2464</v>
      </c>
      <c r="G394" s="104">
        <v>2376</v>
      </c>
      <c r="H394" s="104">
        <v>2011</v>
      </c>
      <c r="I394" s="104">
        <v>1779</v>
      </c>
      <c r="J394" s="104">
        <v>2294</v>
      </c>
      <c r="K394" s="104">
        <v>2295</v>
      </c>
      <c r="L394" s="104">
        <v>2832</v>
      </c>
      <c r="M394" s="104">
        <v>2144.665</v>
      </c>
    </row>
    <row r="395" spans="1:13" ht="18" customHeight="1" x14ac:dyDescent="0.35">
      <c r="A395" s="98" t="s">
        <v>46</v>
      </c>
      <c r="B395" s="106">
        <v>324</v>
      </c>
      <c r="C395" s="106">
        <v>252</v>
      </c>
      <c r="D395" s="107">
        <v>217</v>
      </c>
      <c r="E395" s="107">
        <v>229</v>
      </c>
      <c r="F395" s="106">
        <v>237</v>
      </c>
      <c r="G395" s="106">
        <v>200</v>
      </c>
      <c r="H395" s="106">
        <v>177</v>
      </c>
      <c r="I395" s="106">
        <v>170</v>
      </c>
      <c r="J395" s="106">
        <v>221</v>
      </c>
      <c r="K395" s="106">
        <v>229</v>
      </c>
      <c r="L395" s="106">
        <v>295</v>
      </c>
      <c r="M395" s="106">
        <v>196.047</v>
      </c>
    </row>
    <row r="396" spans="1:13" ht="15.95" customHeight="1" x14ac:dyDescent="0.25">
      <c r="A396" s="99" t="s">
        <v>875</v>
      </c>
      <c r="B396" s="108">
        <v>3108</v>
      </c>
      <c r="C396" s="108">
        <v>2808</v>
      </c>
      <c r="D396" s="109">
        <v>2352</v>
      </c>
      <c r="E396" s="109">
        <v>2611</v>
      </c>
      <c r="F396" s="108">
        <v>2701</v>
      </c>
      <c r="G396" s="108">
        <v>2576</v>
      </c>
      <c r="H396" s="108">
        <v>2188</v>
      </c>
      <c r="I396" s="108">
        <v>1949</v>
      </c>
      <c r="J396" s="108">
        <v>2514</v>
      </c>
      <c r="K396" s="108">
        <v>2524</v>
      </c>
      <c r="L396" s="108">
        <v>3128</v>
      </c>
      <c r="M396" s="108">
        <v>2340.712</v>
      </c>
    </row>
    <row r="397" spans="1:13" ht="15.95" customHeight="1" x14ac:dyDescent="0.25">
      <c r="A397" s="99"/>
      <c r="E397"/>
    </row>
    <row r="398" spans="1:13" ht="15.95" customHeight="1" x14ac:dyDescent="0.25">
      <c r="A398" s="125" t="s">
        <v>2</v>
      </c>
      <c r="B398" s="123"/>
      <c r="C398" s="123"/>
      <c r="D398" s="123"/>
      <c r="E398" s="123"/>
      <c r="F398" s="123"/>
      <c r="G398" s="123"/>
      <c r="H398" s="123"/>
      <c r="I398" s="123"/>
      <c r="J398" s="123"/>
      <c r="K398" s="123"/>
      <c r="L398" s="123"/>
      <c r="M398" s="123"/>
    </row>
    <row r="399" spans="1:13" ht="15.95" customHeight="1" x14ac:dyDescent="0.25">
      <c r="A399" s="98" t="s">
        <v>44</v>
      </c>
      <c r="B399" s="104">
        <v>0</v>
      </c>
      <c r="C399" s="104">
        <v>0</v>
      </c>
      <c r="D399" s="105">
        <v>0</v>
      </c>
      <c r="E399" s="105">
        <v>0</v>
      </c>
      <c r="F399" s="104">
        <v>0</v>
      </c>
      <c r="G399" s="104">
        <v>0</v>
      </c>
      <c r="H399" s="104">
        <v>0</v>
      </c>
      <c r="I399" s="104">
        <v>0</v>
      </c>
      <c r="J399" s="104">
        <v>0</v>
      </c>
      <c r="K399" s="104">
        <v>0</v>
      </c>
      <c r="L399" s="104">
        <v>0</v>
      </c>
      <c r="M399" s="104">
        <v>0</v>
      </c>
    </row>
    <row r="400" spans="1:13" ht="15.95" customHeight="1" x14ac:dyDescent="0.25">
      <c r="A400" s="98" t="s">
        <v>45</v>
      </c>
      <c r="B400" s="104">
        <v>1078</v>
      </c>
      <c r="C400" s="104">
        <v>1076</v>
      </c>
      <c r="D400" s="105">
        <v>1102</v>
      </c>
      <c r="E400" s="105">
        <v>825</v>
      </c>
      <c r="F400" s="104">
        <v>1088</v>
      </c>
      <c r="G400" s="104">
        <v>1147</v>
      </c>
      <c r="H400" s="104">
        <v>832</v>
      </c>
      <c r="I400" s="104">
        <v>877</v>
      </c>
      <c r="J400" s="104">
        <v>1115</v>
      </c>
      <c r="K400" s="104">
        <v>897</v>
      </c>
      <c r="L400" s="104">
        <v>897</v>
      </c>
      <c r="M400" s="104">
        <v>1006.828</v>
      </c>
    </row>
    <row r="401" spans="1:13" ht="18" customHeight="1" x14ac:dyDescent="0.35">
      <c r="A401" s="98" t="s">
        <v>46</v>
      </c>
      <c r="B401" s="106">
        <v>14</v>
      </c>
      <c r="C401" s="106">
        <v>10</v>
      </c>
      <c r="D401" s="107">
        <v>18</v>
      </c>
      <c r="E401" s="107">
        <v>7</v>
      </c>
      <c r="F401" s="106">
        <v>14</v>
      </c>
      <c r="G401" s="106">
        <v>20</v>
      </c>
      <c r="H401" s="106">
        <v>8</v>
      </c>
      <c r="I401" s="106">
        <v>6</v>
      </c>
      <c r="J401" s="106">
        <v>17</v>
      </c>
      <c r="K401" s="106">
        <v>5</v>
      </c>
      <c r="L401" s="106">
        <v>7</v>
      </c>
      <c r="M401" s="106">
        <v>19.199000000000002</v>
      </c>
    </row>
    <row r="402" spans="1:13" ht="15.95" customHeight="1" x14ac:dyDescent="0.25">
      <c r="A402" s="99" t="s">
        <v>51</v>
      </c>
      <c r="B402" s="108">
        <v>1093</v>
      </c>
      <c r="C402" s="108">
        <v>1087</v>
      </c>
      <c r="D402" s="109">
        <v>1120</v>
      </c>
      <c r="E402" s="109">
        <v>832</v>
      </c>
      <c r="F402" s="108">
        <v>1102</v>
      </c>
      <c r="G402" s="108">
        <v>1167</v>
      </c>
      <c r="H402" s="108">
        <v>840</v>
      </c>
      <c r="I402" s="108">
        <v>883</v>
      </c>
      <c r="J402" s="108">
        <v>1132</v>
      </c>
      <c r="K402" s="108">
        <v>903</v>
      </c>
      <c r="L402" s="108">
        <v>904</v>
      </c>
      <c r="M402" s="108">
        <v>1026.098</v>
      </c>
    </row>
    <row r="403" spans="1:13" ht="15.95" customHeight="1" x14ac:dyDescent="0.25">
      <c r="A403" s="122"/>
      <c r="E403"/>
    </row>
    <row r="404" spans="1:13" ht="15.95" customHeight="1" x14ac:dyDescent="0.25">
      <c r="A404" s="125" t="s">
        <v>877</v>
      </c>
      <c r="B404" s="123"/>
      <c r="C404" s="123"/>
      <c r="D404" s="123"/>
      <c r="E404" s="123"/>
      <c r="F404" s="123"/>
      <c r="G404" s="123"/>
      <c r="H404" s="123"/>
      <c r="I404" s="123"/>
      <c r="J404" s="123"/>
      <c r="K404" s="123"/>
      <c r="L404" s="123"/>
      <c r="M404" s="123"/>
    </row>
    <row r="405" spans="1:13" ht="15.95" customHeight="1" x14ac:dyDescent="0.25">
      <c r="A405" s="98" t="s">
        <v>44</v>
      </c>
      <c r="B405" s="104">
        <v>58</v>
      </c>
      <c r="C405" s="104">
        <v>66</v>
      </c>
      <c r="D405" s="105">
        <v>77</v>
      </c>
      <c r="E405" s="105">
        <v>66</v>
      </c>
      <c r="F405" s="104">
        <v>75</v>
      </c>
      <c r="G405" s="104">
        <v>91</v>
      </c>
      <c r="H405" s="104">
        <v>68</v>
      </c>
      <c r="I405" s="104">
        <v>63</v>
      </c>
      <c r="J405" s="104">
        <v>48</v>
      </c>
      <c r="K405" s="104">
        <v>41</v>
      </c>
      <c r="L405" s="104">
        <v>35</v>
      </c>
      <c r="M405" s="104">
        <v>31.015999999999998</v>
      </c>
    </row>
    <row r="406" spans="1:13" ht="15.95" customHeight="1" x14ac:dyDescent="0.25">
      <c r="A406" s="98" t="s">
        <v>45</v>
      </c>
      <c r="B406" s="104">
        <v>1199</v>
      </c>
      <c r="C406" s="104">
        <v>1874</v>
      </c>
      <c r="D406" s="105">
        <v>1436</v>
      </c>
      <c r="E406" s="105">
        <v>1665</v>
      </c>
      <c r="F406" s="104">
        <v>1335</v>
      </c>
      <c r="G406" s="104">
        <v>1850</v>
      </c>
      <c r="H406" s="104">
        <v>1249</v>
      </c>
      <c r="I406" s="104">
        <v>1327</v>
      </c>
      <c r="J406" s="104">
        <v>1180</v>
      </c>
      <c r="K406" s="104">
        <v>1156</v>
      </c>
      <c r="L406" s="104">
        <v>1385</v>
      </c>
      <c r="M406" s="104">
        <v>985.55799999999999</v>
      </c>
    </row>
    <row r="407" spans="1:13" ht="18" customHeight="1" x14ac:dyDescent="0.35">
      <c r="A407" s="98" t="s">
        <v>46</v>
      </c>
      <c r="B407" s="106">
        <v>26</v>
      </c>
      <c r="C407" s="106">
        <v>48</v>
      </c>
      <c r="D407" s="107">
        <v>33</v>
      </c>
      <c r="E407" s="107">
        <v>47</v>
      </c>
      <c r="F407" s="106">
        <v>33</v>
      </c>
      <c r="G407" s="106">
        <v>52</v>
      </c>
      <c r="H407" s="106">
        <v>30</v>
      </c>
      <c r="I407" s="106">
        <v>36</v>
      </c>
      <c r="J407" s="106">
        <v>27</v>
      </c>
      <c r="K407" s="106">
        <v>32</v>
      </c>
      <c r="L407" s="106">
        <v>40</v>
      </c>
      <c r="M407" s="106">
        <v>29.003</v>
      </c>
    </row>
    <row r="408" spans="1:13" ht="15.95" customHeight="1" x14ac:dyDescent="0.25">
      <c r="A408" s="99" t="s">
        <v>878</v>
      </c>
      <c r="B408" s="108">
        <v>1283</v>
      </c>
      <c r="C408" s="108">
        <v>1988</v>
      </c>
      <c r="D408" s="109">
        <v>1546</v>
      </c>
      <c r="E408" s="109">
        <v>1779</v>
      </c>
      <c r="F408" s="108">
        <v>1442</v>
      </c>
      <c r="G408" s="108">
        <v>1994</v>
      </c>
      <c r="H408" s="108">
        <v>1348</v>
      </c>
      <c r="I408" s="108">
        <v>1426</v>
      </c>
      <c r="J408" s="108">
        <v>1255</v>
      </c>
      <c r="K408" s="108">
        <v>1229</v>
      </c>
      <c r="L408" s="108">
        <v>1460</v>
      </c>
      <c r="M408" s="108">
        <v>1045.577</v>
      </c>
    </row>
    <row r="409" spans="1:13" ht="15.95" customHeight="1" x14ac:dyDescent="0.25">
      <c r="A409" s="99"/>
      <c r="D409" s="93"/>
      <c r="E409" s="93"/>
    </row>
    <row r="410" spans="1:13" ht="15.95" customHeight="1" x14ac:dyDescent="0.25">
      <c r="A410" s="125" t="s">
        <v>52</v>
      </c>
      <c r="B410" s="123"/>
      <c r="C410" s="123"/>
      <c r="D410" s="123"/>
      <c r="E410" s="123"/>
      <c r="F410" s="123"/>
      <c r="G410" s="123"/>
      <c r="H410" s="123"/>
      <c r="I410" s="123"/>
      <c r="J410" s="123"/>
      <c r="K410" s="123"/>
      <c r="L410" s="123"/>
      <c r="M410" s="123"/>
    </row>
    <row r="411" spans="1:13" ht="15.95" customHeight="1" x14ac:dyDescent="0.25">
      <c r="A411" s="98" t="s">
        <v>44</v>
      </c>
      <c r="B411" s="104">
        <v>0</v>
      </c>
      <c r="C411" s="104">
        <v>0</v>
      </c>
      <c r="D411" s="105">
        <v>0</v>
      </c>
      <c r="E411" s="105">
        <v>0</v>
      </c>
      <c r="F411" s="104">
        <v>0</v>
      </c>
      <c r="G411" s="104">
        <v>0</v>
      </c>
      <c r="H411" s="104">
        <v>0</v>
      </c>
      <c r="I411" s="104">
        <v>0</v>
      </c>
      <c r="J411" s="104">
        <v>0</v>
      </c>
      <c r="K411" s="104">
        <v>0</v>
      </c>
      <c r="L411" s="104">
        <v>0</v>
      </c>
      <c r="M411" s="104">
        <v>0</v>
      </c>
    </row>
    <row r="412" spans="1:13" ht="15.95" customHeight="1" x14ac:dyDescent="0.25">
      <c r="A412" s="98" t="s">
        <v>45</v>
      </c>
      <c r="B412" s="104">
        <v>732</v>
      </c>
      <c r="C412" s="104">
        <v>659</v>
      </c>
      <c r="D412" s="105">
        <v>653</v>
      </c>
      <c r="E412" s="105">
        <v>650</v>
      </c>
      <c r="F412" s="104">
        <v>645</v>
      </c>
      <c r="G412" s="104">
        <v>634</v>
      </c>
      <c r="H412" s="104">
        <v>615</v>
      </c>
      <c r="I412" s="104">
        <v>595</v>
      </c>
      <c r="J412" s="104">
        <v>570</v>
      </c>
      <c r="K412" s="104">
        <v>548</v>
      </c>
      <c r="L412" s="104">
        <v>596</v>
      </c>
      <c r="M412" s="104">
        <v>416.34</v>
      </c>
    </row>
    <row r="413" spans="1:13" ht="18" customHeight="1" x14ac:dyDescent="0.35">
      <c r="A413" s="98" t="s">
        <v>46</v>
      </c>
      <c r="B413" s="106">
        <v>32</v>
      </c>
      <c r="C413" s="106">
        <v>31</v>
      </c>
      <c r="D413" s="107">
        <v>30</v>
      </c>
      <c r="E413" s="107">
        <v>33</v>
      </c>
      <c r="F413" s="106">
        <v>29</v>
      </c>
      <c r="G413" s="106">
        <v>31</v>
      </c>
      <c r="H413" s="106">
        <v>27</v>
      </c>
      <c r="I413" s="106">
        <v>31</v>
      </c>
      <c r="J413" s="106">
        <v>28</v>
      </c>
      <c r="K413" s="106">
        <v>23</v>
      </c>
      <c r="L413" s="106">
        <v>28</v>
      </c>
      <c r="M413" s="106">
        <v>22.648</v>
      </c>
    </row>
    <row r="414" spans="1:13" ht="15.95" customHeight="1" x14ac:dyDescent="0.25">
      <c r="A414" s="99" t="s">
        <v>876</v>
      </c>
      <c r="B414" s="108">
        <v>763</v>
      </c>
      <c r="C414" s="108">
        <v>690</v>
      </c>
      <c r="D414" s="109">
        <v>683</v>
      </c>
      <c r="E414" s="109">
        <v>682</v>
      </c>
      <c r="F414" s="108">
        <v>674</v>
      </c>
      <c r="G414" s="108">
        <v>666</v>
      </c>
      <c r="H414" s="108">
        <v>642</v>
      </c>
      <c r="I414" s="108">
        <v>626</v>
      </c>
      <c r="J414" s="108">
        <v>598</v>
      </c>
      <c r="K414" s="108">
        <v>571</v>
      </c>
      <c r="L414" s="108">
        <v>624</v>
      </c>
      <c r="M414" s="108">
        <v>438.988</v>
      </c>
    </row>
    <row r="415" spans="1:13" ht="15.95" customHeight="1" x14ac:dyDescent="0.25">
      <c r="A415" s="98"/>
      <c r="E415"/>
    </row>
    <row r="416" spans="1:13" ht="15.95" customHeight="1" x14ac:dyDescent="0.25">
      <c r="A416" s="125" t="s">
        <v>53</v>
      </c>
      <c r="B416" s="123"/>
      <c r="C416" s="123"/>
      <c r="D416" s="123"/>
      <c r="E416" s="123"/>
      <c r="F416" s="123"/>
      <c r="G416" s="123"/>
      <c r="H416" s="123"/>
      <c r="I416" s="123"/>
      <c r="J416" s="123"/>
      <c r="K416" s="123"/>
      <c r="L416" s="123"/>
      <c r="M416" s="123"/>
    </row>
    <row r="417" spans="1:13" ht="15.95" customHeight="1" x14ac:dyDescent="0.25">
      <c r="A417" s="98" t="s">
        <v>44</v>
      </c>
      <c r="B417" s="104">
        <v>1343</v>
      </c>
      <c r="C417" s="104">
        <v>1971</v>
      </c>
      <c r="D417" s="105">
        <v>1395</v>
      </c>
      <c r="E417" s="105">
        <v>1070</v>
      </c>
      <c r="F417" s="104">
        <v>1092</v>
      </c>
      <c r="G417" s="104">
        <v>1035</v>
      </c>
      <c r="H417" s="104">
        <v>845</v>
      </c>
      <c r="I417" s="104">
        <v>931</v>
      </c>
      <c r="J417" s="104">
        <v>1048</v>
      </c>
      <c r="K417" s="104">
        <v>1169</v>
      </c>
      <c r="L417" s="104">
        <v>1059</v>
      </c>
      <c r="M417" s="104">
        <v>1151.9960000000001</v>
      </c>
    </row>
    <row r="418" spans="1:13" ht="15.95" customHeight="1" x14ac:dyDescent="0.25">
      <c r="A418" s="98" t="s">
        <v>45</v>
      </c>
      <c r="B418" s="104">
        <v>16797</v>
      </c>
      <c r="C418" s="104">
        <v>24313</v>
      </c>
      <c r="D418" s="105">
        <v>18710</v>
      </c>
      <c r="E418" s="105">
        <v>15335</v>
      </c>
      <c r="F418" s="104">
        <v>18358</v>
      </c>
      <c r="G418" s="104">
        <v>16156</v>
      </c>
      <c r="H418" s="104">
        <v>12198</v>
      </c>
      <c r="I418" s="104">
        <v>14440</v>
      </c>
      <c r="J418" s="104">
        <v>15730</v>
      </c>
      <c r="K418" s="104">
        <v>18790</v>
      </c>
      <c r="L418" s="104">
        <v>19909</v>
      </c>
      <c r="M418" s="104">
        <v>18361.97</v>
      </c>
    </row>
    <row r="419" spans="1:13" ht="18" customHeight="1" x14ac:dyDescent="0.35">
      <c r="A419" s="98" t="s">
        <v>46</v>
      </c>
      <c r="B419" s="106">
        <v>839</v>
      </c>
      <c r="C419" s="106">
        <v>1010</v>
      </c>
      <c r="D419" s="107">
        <v>719</v>
      </c>
      <c r="E419" s="107">
        <v>596</v>
      </c>
      <c r="F419" s="106">
        <v>696</v>
      </c>
      <c r="G419" s="106">
        <v>653</v>
      </c>
      <c r="H419" s="106">
        <v>487</v>
      </c>
      <c r="I419" s="106">
        <v>527</v>
      </c>
      <c r="J419" s="106">
        <v>695</v>
      </c>
      <c r="K419" s="106">
        <v>630</v>
      </c>
      <c r="L419" s="106">
        <v>716</v>
      </c>
      <c r="M419" s="106">
        <v>700.48500000000001</v>
      </c>
    </row>
    <row r="420" spans="1:13" ht="15.95" customHeight="1" x14ac:dyDescent="0.25">
      <c r="A420" s="99" t="s">
        <v>13</v>
      </c>
      <c r="B420" s="108">
        <v>18979</v>
      </c>
      <c r="C420" s="108">
        <v>27294</v>
      </c>
      <c r="D420" s="109">
        <v>20824</v>
      </c>
      <c r="E420" s="109">
        <v>17001</v>
      </c>
      <c r="F420" s="108">
        <v>20146</v>
      </c>
      <c r="G420" s="108">
        <v>17845</v>
      </c>
      <c r="H420" s="108">
        <v>13530</v>
      </c>
      <c r="I420" s="108">
        <v>15899</v>
      </c>
      <c r="J420" s="108">
        <v>17472</v>
      </c>
      <c r="K420" s="108">
        <v>20589</v>
      </c>
      <c r="L420" s="108">
        <v>21684</v>
      </c>
      <c r="M420" s="108">
        <v>20214.45</v>
      </c>
    </row>
    <row r="421" spans="1:13" ht="15.95" customHeight="1" x14ac:dyDescent="0.25">
      <c r="A421" s="472"/>
      <c r="B421" s="472"/>
      <c r="C421" s="472"/>
      <c r="D421" s="472"/>
      <c r="E421" s="472"/>
      <c r="F421" s="472"/>
      <c r="G421" s="472"/>
      <c r="H421" s="472"/>
      <c r="I421" s="472"/>
      <c r="J421" s="472"/>
      <c r="K421" s="472"/>
      <c r="L421" s="472"/>
      <c r="M421" s="472"/>
    </row>
    <row r="422" spans="1:13" ht="15.95" customHeight="1" x14ac:dyDescent="0.25">
      <c r="A422" s="304"/>
      <c r="B422" s="304"/>
      <c r="C422" s="304"/>
      <c r="D422" s="304"/>
      <c r="E422" s="304"/>
      <c r="F422" s="304"/>
      <c r="G422" s="304"/>
      <c r="H422" s="304"/>
      <c r="I422" s="304"/>
      <c r="J422" s="304"/>
      <c r="K422" s="304"/>
      <c r="L422" s="304"/>
      <c r="M422" s="304"/>
    </row>
    <row r="423" spans="1:13" ht="15.95" customHeight="1" x14ac:dyDescent="0.25">
      <c r="A423" s="461" t="s">
        <v>1160</v>
      </c>
      <c r="B423" s="461"/>
      <c r="C423" s="461"/>
      <c r="D423" s="461"/>
      <c r="E423" s="461"/>
      <c r="F423" s="461"/>
      <c r="G423" s="461"/>
      <c r="H423" s="461"/>
      <c r="I423" s="461"/>
      <c r="J423" s="461"/>
      <c r="K423" s="461"/>
      <c r="L423" s="461"/>
      <c r="M423" s="461"/>
    </row>
    <row r="424" spans="1:13" ht="36.950000000000003" customHeight="1" x14ac:dyDescent="0.35">
      <c r="A424" s="345">
        <v>2017</v>
      </c>
      <c r="B424" s="83"/>
      <c r="C424" s="83"/>
      <c r="D424" s="83"/>
      <c r="E424" s="415"/>
      <c r="F424" s="83"/>
      <c r="G424" s="83"/>
      <c r="H424" s="83"/>
      <c r="I424" s="83"/>
      <c r="J424" s="83"/>
      <c r="K424" s="83"/>
      <c r="L424" s="83"/>
      <c r="M424" s="83"/>
    </row>
    <row r="425" spans="1:13" ht="15" customHeight="1" x14ac:dyDescent="0.25">
      <c r="A425" s="317"/>
      <c r="B425" s="313">
        <v>42736</v>
      </c>
      <c r="C425" s="313">
        <v>42767</v>
      </c>
      <c r="D425" s="313">
        <v>42795</v>
      </c>
      <c r="E425" s="313">
        <v>42826</v>
      </c>
      <c r="F425" s="313">
        <v>42856</v>
      </c>
      <c r="G425" s="313">
        <v>42887</v>
      </c>
      <c r="H425" s="313">
        <v>42917</v>
      </c>
      <c r="I425" s="313">
        <v>42948</v>
      </c>
      <c r="J425" s="313">
        <v>42979</v>
      </c>
      <c r="K425" s="313">
        <v>43009</v>
      </c>
      <c r="L425" s="313">
        <v>43040</v>
      </c>
      <c r="M425" s="313">
        <v>43070</v>
      </c>
    </row>
    <row r="426" spans="1:13" ht="15" customHeight="1" x14ac:dyDescent="0.25">
      <c r="A426" s="125" t="s">
        <v>0</v>
      </c>
      <c r="B426" s="124"/>
      <c r="C426" s="124"/>
      <c r="D426" s="124"/>
      <c r="E426" s="124"/>
      <c r="F426" s="124"/>
      <c r="G426" s="124"/>
      <c r="H426" s="124"/>
      <c r="I426" s="124"/>
      <c r="J426" s="124"/>
      <c r="K426" s="124"/>
      <c r="L426" s="124"/>
      <c r="M426" s="124"/>
    </row>
    <row r="427" spans="1:13" ht="15" customHeight="1" x14ac:dyDescent="0.25">
      <c r="A427" s="98" t="s">
        <v>44</v>
      </c>
      <c r="B427" s="104">
        <v>1149</v>
      </c>
      <c r="C427" s="104">
        <v>1309</v>
      </c>
      <c r="D427" s="105">
        <v>1244.4760000000001</v>
      </c>
      <c r="E427" s="105">
        <v>1256</v>
      </c>
      <c r="F427" s="104">
        <v>926</v>
      </c>
      <c r="G427" s="104">
        <v>829</v>
      </c>
      <c r="H427" s="104">
        <v>603</v>
      </c>
      <c r="I427" s="104">
        <v>728</v>
      </c>
      <c r="J427" s="104">
        <v>962</v>
      </c>
      <c r="K427" s="104">
        <v>1051</v>
      </c>
      <c r="L427" s="104">
        <v>960.69</v>
      </c>
      <c r="M427" s="104">
        <v>855</v>
      </c>
    </row>
    <row r="428" spans="1:13" ht="18" customHeight="1" x14ac:dyDescent="0.25">
      <c r="A428" s="98" t="s">
        <v>45</v>
      </c>
      <c r="B428" s="104">
        <v>6904</v>
      </c>
      <c r="C428" s="104">
        <v>8874</v>
      </c>
      <c r="D428" s="105">
        <v>7066.741</v>
      </c>
      <c r="E428" s="105">
        <v>6700</v>
      </c>
      <c r="F428" s="104">
        <v>7641</v>
      </c>
      <c r="G428" s="104">
        <v>6257</v>
      </c>
      <c r="H428" s="104">
        <v>5482</v>
      </c>
      <c r="I428" s="104">
        <v>6815</v>
      </c>
      <c r="J428" s="104">
        <v>6996</v>
      </c>
      <c r="K428" s="104">
        <v>6314</v>
      </c>
      <c r="L428" s="104">
        <v>8100.7629999999999</v>
      </c>
      <c r="M428" s="104">
        <v>5835</v>
      </c>
    </row>
    <row r="429" spans="1:13" ht="18" customHeight="1" x14ac:dyDescent="0.35">
      <c r="A429" s="98" t="s">
        <v>46</v>
      </c>
      <c r="B429" s="106">
        <v>339</v>
      </c>
      <c r="C429" s="106">
        <v>370</v>
      </c>
      <c r="D429" s="107">
        <f>54.666+336.018</f>
        <v>390.68399999999997</v>
      </c>
      <c r="E429" s="107">
        <v>309</v>
      </c>
      <c r="F429" s="106">
        <v>348</v>
      </c>
      <c r="G429" s="106">
        <v>372</v>
      </c>
      <c r="H429" s="106">
        <v>194</v>
      </c>
      <c r="I429" s="106">
        <v>210</v>
      </c>
      <c r="J429" s="106">
        <v>233</v>
      </c>
      <c r="K429" s="106">
        <v>260</v>
      </c>
      <c r="L429" s="106">
        <v>286.62099999999998</v>
      </c>
      <c r="M429" s="106">
        <v>213</v>
      </c>
    </row>
    <row r="430" spans="1:13" ht="15.95" customHeight="1" x14ac:dyDescent="0.25">
      <c r="A430" s="99" t="s">
        <v>48</v>
      </c>
      <c r="B430" s="108">
        <v>8391</v>
      </c>
      <c r="C430" s="108">
        <v>10553</v>
      </c>
      <c r="D430" s="109">
        <v>8701.9009999999998</v>
      </c>
      <c r="E430" s="109">
        <v>8264</v>
      </c>
      <c r="F430" s="108">
        <v>8916</v>
      </c>
      <c r="G430" s="108">
        <v>7457</v>
      </c>
      <c r="H430" s="108">
        <v>6279</v>
      </c>
      <c r="I430" s="108">
        <v>7753</v>
      </c>
      <c r="J430" s="108">
        <v>8190</v>
      </c>
      <c r="K430" s="108">
        <v>7624</v>
      </c>
      <c r="L430" s="108">
        <v>9348.0740000000005</v>
      </c>
      <c r="M430" s="108">
        <v>6903</v>
      </c>
    </row>
    <row r="431" spans="1:13" ht="15.95" customHeight="1" x14ac:dyDescent="0.25">
      <c r="A431" s="98"/>
      <c r="E431"/>
    </row>
    <row r="432" spans="1:13" ht="15.95" customHeight="1" x14ac:dyDescent="0.25">
      <c r="A432" s="125" t="s">
        <v>1</v>
      </c>
      <c r="B432" s="123"/>
      <c r="C432" s="123"/>
      <c r="D432" s="123"/>
      <c r="E432" s="123"/>
      <c r="F432" s="123"/>
      <c r="G432" s="123"/>
      <c r="H432" s="123"/>
      <c r="I432" s="123"/>
      <c r="J432" s="123"/>
      <c r="K432" s="123"/>
      <c r="L432" s="123"/>
      <c r="M432" s="123"/>
    </row>
    <row r="433" spans="1:13" ht="15.95" customHeight="1" x14ac:dyDescent="0.25">
      <c r="A433" s="98" t="s">
        <v>44</v>
      </c>
      <c r="B433" s="104">
        <v>48</v>
      </c>
      <c r="C433" s="104">
        <v>62</v>
      </c>
      <c r="D433" s="105">
        <v>67.036000000000001</v>
      </c>
      <c r="E433" s="105">
        <v>49</v>
      </c>
      <c r="F433" s="104">
        <v>48</v>
      </c>
      <c r="G433" s="104">
        <v>57</v>
      </c>
      <c r="H433" s="104">
        <v>50</v>
      </c>
      <c r="I433" s="104">
        <v>59</v>
      </c>
      <c r="J433" s="104">
        <v>62</v>
      </c>
      <c r="K433" s="104">
        <v>58</v>
      </c>
      <c r="L433" s="104">
        <v>68.144000000000005</v>
      </c>
      <c r="M433" s="104">
        <v>64</v>
      </c>
    </row>
    <row r="434" spans="1:13" ht="15.95" customHeight="1" x14ac:dyDescent="0.25">
      <c r="A434" s="98" t="s">
        <v>45</v>
      </c>
      <c r="B434" s="104">
        <v>2435</v>
      </c>
      <c r="C434" s="104">
        <v>2463</v>
      </c>
      <c r="D434" s="105">
        <v>3095.98</v>
      </c>
      <c r="E434" s="105">
        <v>2537</v>
      </c>
      <c r="F434" s="104">
        <v>2288</v>
      </c>
      <c r="G434" s="104">
        <v>3078</v>
      </c>
      <c r="H434" s="104">
        <v>2029</v>
      </c>
      <c r="I434" s="104">
        <v>2612</v>
      </c>
      <c r="J434" s="104">
        <v>2964</v>
      </c>
      <c r="K434" s="104">
        <v>2165</v>
      </c>
      <c r="L434" s="104">
        <v>2637.9520000000002</v>
      </c>
      <c r="M434" s="104">
        <v>2836</v>
      </c>
    </row>
    <row r="435" spans="1:13" ht="18" customHeight="1" x14ac:dyDescent="0.35">
      <c r="A435" s="98" t="s">
        <v>46</v>
      </c>
      <c r="B435" s="106">
        <v>13</v>
      </c>
      <c r="C435" s="106">
        <v>12</v>
      </c>
      <c r="D435" s="107">
        <f>12.861+12.864</f>
        <v>25.725000000000001</v>
      </c>
      <c r="E435" s="107">
        <v>11</v>
      </c>
      <c r="F435" s="106">
        <v>12</v>
      </c>
      <c r="G435" s="106">
        <v>27</v>
      </c>
      <c r="H435" s="106">
        <v>12</v>
      </c>
      <c r="I435" s="106">
        <v>15</v>
      </c>
      <c r="J435" s="106">
        <v>57</v>
      </c>
      <c r="K435" s="106">
        <v>18</v>
      </c>
      <c r="L435" s="106">
        <v>18.614999999999998</v>
      </c>
      <c r="M435" s="106">
        <v>63</v>
      </c>
    </row>
    <row r="436" spans="1:13" ht="15.95" customHeight="1" x14ac:dyDescent="0.25">
      <c r="A436" s="99" t="s">
        <v>49</v>
      </c>
      <c r="B436" s="108">
        <v>2495</v>
      </c>
      <c r="C436" s="108">
        <v>2538</v>
      </c>
      <c r="D436" s="109">
        <v>3188.74</v>
      </c>
      <c r="E436" s="109">
        <v>2597</v>
      </c>
      <c r="F436" s="108">
        <v>2347</v>
      </c>
      <c r="G436" s="108">
        <v>3162</v>
      </c>
      <c r="H436" s="108">
        <v>2092</v>
      </c>
      <c r="I436" s="108">
        <v>2687</v>
      </c>
      <c r="J436" s="108">
        <v>3083</v>
      </c>
      <c r="K436" s="108">
        <v>2241</v>
      </c>
      <c r="L436" s="108">
        <v>2724.7109999999998</v>
      </c>
      <c r="M436" s="108">
        <v>2963</v>
      </c>
    </row>
    <row r="437" spans="1:13" ht="15.95" customHeight="1" x14ac:dyDescent="0.25">
      <c r="A437" s="99"/>
      <c r="E437"/>
    </row>
    <row r="438" spans="1:13" ht="15.95" customHeight="1" x14ac:dyDescent="0.25">
      <c r="A438" s="125" t="s">
        <v>50</v>
      </c>
      <c r="B438" s="123"/>
      <c r="C438" s="123"/>
      <c r="D438" s="123"/>
      <c r="E438" s="123"/>
      <c r="F438" s="123"/>
      <c r="G438" s="123"/>
      <c r="H438" s="123"/>
      <c r="I438" s="123"/>
      <c r="J438" s="123"/>
      <c r="K438" s="123"/>
      <c r="L438" s="123"/>
      <c r="M438" s="123"/>
    </row>
    <row r="439" spans="1:13" ht="15.95" customHeight="1" x14ac:dyDescent="0.25">
      <c r="A439" s="98" t="s">
        <v>44</v>
      </c>
      <c r="B439" s="104">
        <v>0</v>
      </c>
      <c r="C439" s="104">
        <v>0</v>
      </c>
      <c r="D439" s="105">
        <v>0</v>
      </c>
      <c r="E439" s="105">
        <v>0</v>
      </c>
      <c r="F439" s="104">
        <v>0</v>
      </c>
      <c r="G439" s="104">
        <v>0</v>
      </c>
      <c r="H439" s="104">
        <v>0</v>
      </c>
      <c r="I439" s="104">
        <v>0</v>
      </c>
      <c r="J439" s="104">
        <v>0</v>
      </c>
      <c r="K439" s="104">
        <v>0</v>
      </c>
      <c r="L439" s="104">
        <v>0</v>
      </c>
      <c r="M439" s="104">
        <v>0</v>
      </c>
    </row>
    <row r="440" spans="1:13" ht="15.95" customHeight="1" x14ac:dyDescent="0.25">
      <c r="A440" s="98" t="s">
        <v>45</v>
      </c>
      <c r="B440" s="104">
        <v>2135</v>
      </c>
      <c r="C440" s="104">
        <v>2168</v>
      </c>
      <c r="D440" s="105">
        <v>2170.9569999999999</v>
      </c>
      <c r="E440" s="105">
        <v>2161</v>
      </c>
      <c r="F440" s="104">
        <v>2364</v>
      </c>
      <c r="G440" s="104">
        <v>2389</v>
      </c>
      <c r="H440" s="104">
        <v>2372</v>
      </c>
      <c r="I440" s="104">
        <v>2550</v>
      </c>
      <c r="J440" s="104">
        <v>2405</v>
      </c>
      <c r="K440" s="104">
        <v>2178</v>
      </c>
      <c r="L440" s="104">
        <v>2431.239</v>
      </c>
      <c r="M440" s="104">
        <v>2137</v>
      </c>
    </row>
    <row r="441" spans="1:13" ht="18" customHeight="1" x14ac:dyDescent="0.35">
      <c r="A441" s="98" t="s">
        <v>46</v>
      </c>
      <c r="B441" s="106">
        <v>404</v>
      </c>
      <c r="C441" s="106">
        <v>321</v>
      </c>
      <c r="D441" s="107">
        <f>290.474+3.185</f>
        <v>293.65899999999999</v>
      </c>
      <c r="E441" s="107">
        <v>378</v>
      </c>
      <c r="F441" s="106">
        <v>306</v>
      </c>
      <c r="G441" s="106">
        <v>285</v>
      </c>
      <c r="H441" s="106">
        <v>239</v>
      </c>
      <c r="I441" s="106">
        <v>241</v>
      </c>
      <c r="J441" s="106">
        <v>259</v>
      </c>
      <c r="K441" s="106">
        <v>217</v>
      </c>
      <c r="L441" s="106">
        <v>259.483</v>
      </c>
      <c r="M441" s="106">
        <v>243</v>
      </c>
    </row>
    <row r="442" spans="1:13" ht="15.95" customHeight="1" x14ac:dyDescent="0.25">
      <c r="A442" s="99" t="s">
        <v>875</v>
      </c>
      <c r="B442" s="108">
        <v>2539</v>
      </c>
      <c r="C442" s="108">
        <v>2490</v>
      </c>
      <c r="D442" s="109">
        <v>2464.616</v>
      </c>
      <c r="E442" s="109">
        <v>2539</v>
      </c>
      <c r="F442" s="108">
        <v>2670</v>
      </c>
      <c r="G442" s="108">
        <v>2674</v>
      </c>
      <c r="H442" s="108">
        <v>2610</v>
      </c>
      <c r="I442" s="108">
        <v>2790</v>
      </c>
      <c r="J442" s="108">
        <v>2664</v>
      </c>
      <c r="K442" s="108">
        <v>2395</v>
      </c>
      <c r="L442" s="108">
        <v>2690.7220000000002</v>
      </c>
      <c r="M442" s="108">
        <v>2380</v>
      </c>
    </row>
    <row r="443" spans="1:13" ht="15.95" customHeight="1" x14ac:dyDescent="0.25">
      <c r="A443" s="99"/>
      <c r="E443"/>
    </row>
    <row r="444" spans="1:13" ht="15.95" customHeight="1" x14ac:dyDescent="0.25">
      <c r="A444" s="125" t="s">
        <v>2</v>
      </c>
      <c r="B444" s="123"/>
      <c r="C444" s="123"/>
      <c r="D444" s="123"/>
      <c r="E444" s="123"/>
      <c r="F444" s="123"/>
      <c r="G444" s="123"/>
      <c r="H444" s="123"/>
      <c r="I444" s="123"/>
      <c r="J444" s="123"/>
      <c r="K444" s="123"/>
      <c r="L444" s="123"/>
      <c r="M444" s="123"/>
    </row>
    <row r="445" spans="1:13" ht="15.95" customHeight="1" x14ac:dyDescent="0.25">
      <c r="A445" s="98" t="s">
        <v>44</v>
      </c>
      <c r="B445" s="104">
        <v>2</v>
      </c>
      <c r="C445" s="104">
        <v>1</v>
      </c>
      <c r="D445" s="105">
        <v>0.80200000000000005</v>
      </c>
      <c r="E445" s="105">
        <v>1</v>
      </c>
      <c r="F445" s="104">
        <v>0.43099999999999999</v>
      </c>
      <c r="G445" s="104">
        <v>0.49099999999999999</v>
      </c>
      <c r="H445" s="104">
        <v>0.20100000000000001</v>
      </c>
      <c r="I445" s="104">
        <v>0.38700000000000001</v>
      </c>
      <c r="J445" s="104">
        <v>0.50600000000000001</v>
      </c>
      <c r="K445" s="104">
        <v>0</v>
      </c>
      <c r="L445" s="104">
        <v>0.19600000000000001</v>
      </c>
      <c r="M445" s="104">
        <v>0</v>
      </c>
    </row>
    <row r="446" spans="1:13" ht="15.95" customHeight="1" x14ac:dyDescent="0.25">
      <c r="A446" s="98" t="s">
        <v>45</v>
      </c>
      <c r="B446" s="104">
        <v>908</v>
      </c>
      <c r="C446" s="104">
        <v>755</v>
      </c>
      <c r="D446" s="105">
        <v>959.68700000000001</v>
      </c>
      <c r="E446" s="105">
        <v>778</v>
      </c>
      <c r="F446" s="104">
        <v>816</v>
      </c>
      <c r="G446" s="104">
        <v>993</v>
      </c>
      <c r="H446" s="104">
        <v>854</v>
      </c>
      <c r="I446" s="104">
        <v>809</v>
      </c>
      <c r="J446" s="104">
        <v>1235</v>
      </c>
      <c r="K446" s="104">
        <v>880</v>
      </c>
      <c r="L446" s="104">
        <v>908.63800000000003</v>
      </c>
      <c r="M446" s="104">
        <v>1009</v>
      </c>
    </row>
    <row r="447" spans="1:13" ht="18" customHeight="1" x14ac:dyDescent="0.35">
      <c r="A447" s="98" t="s">
        <v>46</v>
      </c>
      <c r="B447" s="106">
        <v>10</v>
      </c>
      <c r="C447" s="106">
        <v>8</v>
      </c>
      <c r="D447" s="107">
        <f>4.964+12.249</f>
        <v>17.213000000000001</v>
      </c>
      <c r="E447" s="107">
        <v>10</v>
      </c>
      <c r="F447" s="106">
        <v>7</v>
      </c>
      <c r="G447" s="106">
        <v>21</v>
      </c>
      <c r="H447" s="106">
        <v>9</v>
      </c>
      <c r="I447" s="106">
        <v>7</v>
      </c>
      <c r="J447" s="106">
        <v>21</v>
      </c>
      <c r="K447" s="106">
        <v>7</v>
      </c>
      <c r="L447" s="106">
        <v>6.04</v>
      </c>
      <c r="M447" s="106">
        <v>18</v>
      </c>
    </row>
    <row r="448" spans="1:13" ht="15.95" customHeight="1" x14ac:dyDescent="0.25">
      <c r="A448" s="99" t="s">
        <v>51</v>
      </c>
      <c r="B448" s="108">
        <v>920</v>
      </c>
      <c r="C448" s="108">
        <v>764</v>
      </c>
      <c r="D448" s="109">
        <v>977.702</v>
      </c>
      <c r="E448" s="109">
        <v>788</v>
      </c>
      <c r="F448" s="108">
        <v>823</v>
      </c>
      <c r="G448" s="108">
        <v>1014</v>
      </c>
      <c r="H448" s="108">
        <v>863</v>
      </c>
      <c r="I448" s="108">
        <v>817</v>
      </c>
      <c r="J448" s="108">
        <v>1256</v>
      </c>
      <c r="K448" s="108">
        <v>888</v>
      </c>
      <c r="L448" s="108">
        <v>914.87400000000002</v>
      </c>
      <c r="M448" s="108">
        <v>1027</v>
      </c>
    </row>
    <row r="449" spans="1:13" ht="15.95" customHeight="1" x14ac:dyDescent="0.25">
      <c r="A449" s="122"/>
      <c r="E449"/>
    </row>
    <row r="450" spans="1:13" ht="15.95" customHeight="1" x14ac:dyDescent="0.25">
      <c r="A450" s="125" t="s">
        <v>877</v>
      </c>
      <c r="B450" s="123"/>
      <c r="C450" s="123"/>
      <c r="D450" s="123"/>
      <c r="E450" s="123"/>
      <c r="F450" s="123"/>
      <c r="G450" s="123"/>
      <c r="H450" s="123"/>
      <c r="I450" s="123"/>
      <c r="J450" s="123"/>
      <c r="K450" s="123"/>
      <c r="L450" s="123"/>
      <c r="M450" s="123"/>
    </row>
    <row r="451" spans="1:13" ht="15.95" customHeight="1" x14ac:dyDescent="0.25">
      <c r="A451" s="98" t="s">
        <v>44</v>
      </c>
      <c r="B451" s="104">
        <v>62</v>
      </c>
      <c r="C451" s="104">
        <v>70</v>
      </c>
      <c r="D451" s="105">
        <v>71.501999999999995</v>
      </c>
      <c r="E451" s="105">
        <v>66</v>
      </c>
      <c r="F451" s="104">
        <v>63</v>
      </c>
      <c r="G451" s="104">
        <v>84</v>
      </c>
      <c r="H451" s="104">
        <v>90</v>
      </c>
      <c r="I451" s="104">
        <v>62</v>
      </c>
      <c r="J451" s="104">
        <v>53</v>
      </c>
      <c r="K451" s="104">
        <v>49</v>
      </c>
      <c r="L451" s="104">
        <v>47.551000000000002</v>
      </c>
      <c r="M451" s="104">
        <v>34</v>
      </c>
    </row>
    <row r="452" spans="1:13" ht="15.95" customHeight="1" x14ac:dyDescent="0.25">
      <c r="A452" s="98" t="s">
        <v>45</v>
      </c>
      <c r="B452" s="104">
        <v>1080</v>
      </c>
      <c r="C452" s="104">
        <v>1431</v>
      </c>
      <c r="D452" s="105">
        <v>1016.633</v>
      </c>
      <c r="E452" s="105">
        <v>1454</v>
      </c>
      <c r="F452" s="104">
        <v>1100</v>
      </c>
      <c r="G452" s="104">
        <v>1610</v>
      </c>
      <c r="H452" s="104">
        <v>1524</v>
      </c>
      <c r="I452" s="104">
        <v>1287</v>
      </c>
      <c r="J452" s="104">
        <v>1043</v>
      </c>
      <c r="K452" s="104">
        <v>1092</v>
      </c>
      <c r="L452" s="104">
        <v>1470.7529999999999</v>
      </c>
      <c r="M452" s="104">
        <v>1040</v>
      </c>
    </row>
    <row r="453" spans="1:13" ht="18" customHeight="1" x14ac:dyDescent="0.35">
      <c r="A453" s="98" t="s">
        <v>46</v>
      </c>
      <c r="B453" s="106">
        <v>25</v>
      </c>
      <c r="C453" s="106">
        <v>41</v>
      </c>
      <c r="D453" s="107">
        <f>1.613+23.587</f>
        <v>25.2</v>
      </c>
      <c r="E453" s="107">
        <v>44</v>
      </c>
      <c r="F453" s="106">
        <v>21</v>
      </c>
      <c r="G453" s="106">
        <v>42</v>
      </c>
      <c r="H453" s="106">
        <v>27</v>
      </c>
      <c r="I453" s="106">
        <v>29</v>
      </c>
      <c r="J453" s="106">
        <v>27</v>
      </c>
      <c r="K453" s="106">
        <v>35</v>
      </c>
      <c r="L453" s="106">
        <v>33.49</v>
      </c>
      <c r="M453" s="106">
        <v>27</v>
      </c>
    </row>
    <row r="454" spans="1:13" ht="15.95" customHeight="1" x14ac:dyDescent="0.25">
      <c r="A454" s="99" t="s">
        <v>878</v>
      </c>
      <c r="B454" s="108">
        <v>1166</v>
      </c>
      <c r="C454" s="108">
        <v>1542</v>
      </c>
      <c r="D454" s="109">
        <v>1113.335</v>
      </c>
      <c r="E454" s="109">
        <v>1564</v>
      </c>
      <c r="F454" s="108">
        <v>1185</v>
      </c>
      <c r="G454" s="108">
        <v>1735</v>
      </c>
      <c r="H454" s="108">
        <v>1642</v>
      </c>
      <c r="I454" s="108">
        <v>1378</v>
      </c>
      <c r="J454" s="108">
        <v>1123</v>
      </c>
      <c r="K454" s="108">
        <v>1176</v>
      </c>
      <c r="L454" s="108">
        <v>1551.7950000000001</v>
      </c>
      <c r="M454" s="108">
        <v>1101</v>
      </c>
    </row>
    <row r="455" spans="1:13" ht="15.95" customHeight="1" x14ac:dyDescent="0.25">
      <c r="A455" s="99"/>
      <c r="D455" s="93"/>
      <c r="E455" s="93"/>
    </row>
    <row r="456" spans="1:13" ht="15.95" customHeight="1" x14ac:dyDescent="0.25">
      <c r="A456" s="125" t="s">
        <v>52</v>
      </c>
      <c r="B456" s="123"/>
      <c r="C456" s="123"/>
      <c r="D456" s="123"/>
      <c r="E456" s="123"/>
      <c r="F456" s="123"/>
      <c r="G456" s="123"/>
      <c r="H456" s="123"/>
      <c r="I456" s="123"/>
      <c r="J456" s="123"/>
      <c r="K456" s="123"/>
      <c r="L456" s="123"/>
      <c r="M456" s="123"/>
    </row>
    <row r="457" spans="1:13" ht="15.95" customHeight="1" x14ac:dyDescent="0.25">
      <c r="A457" s="98" t="s">
        <v>44</v>
      </c>
      <c r="B457" s="104">
        <v>0</v>
      </c>
      <c r="C457" s="104">
        <v>0</v>
      </c>
      <c r="D457" s="105">
        <v>0</v>
      </c>
      <c r="E457" s="105">
        <v>0</v>
      </c>
      <c r="F457" s="104">
        <v>0</v>
      </c>
      <c r="G457" s="104">
        <v>0</v>
      </c>
      <c r="H457" s="104">
        <v>0</v>
      </c>
      <c r="I457" s="104">
        <v>0</v>
      </c>
      <c r="J457" s="104">
        <v>0</v>
      </c>
      <c r="K457" s="104">
        <v>0</v>
      </c>
      <c r="L457" s="104">
        <v>0</v>
      </c>
      <c r="M457" s="104">
        <v>0</v>
      </c>
    </row>
    <row r="458" spans="1:13" ht="15.95" customHeight="1" x14ac:dyDescent="0.25">
      <c r="A458" s="98" t="s">
        <v>45</v>
      </c>
      <c r="B458" s="104">
        <v>501</v>
      </c>
      <c r="C458" s="104">
        <v>496</v>
      </c>
      <c r="D458" s="105">
        <v>467.80099999999999</v>
      </c>
      <c r="E458" s="105">
        <v>525</v>
      </c>
      <c r="F458" s="104">
        <v>510</v>
      </c>
      <c r="G458" s="104">
        <v>489</v>
      </c>
      <c r="H458" s="104">
        <v>527</v>
      </c>
      <c r="I458" s="104">
        <v>594</v>
      </c>
      <c r="J458" s="104">
        <v>633</v>
      </c>
      <c r="K458" s="104">
        <v>545</v>
      </c>
      <c r="L458" s="104">
        <v>718.30700000000002</v>
      </c>
      <c r="M458" s="104">
        <v>505</v>
      </c>
    </row>
    <row r="459" spans="1:13" ht="18" customHeight="1" x14ac:dyDescent="0.35">
      <c r="A459" s="98" t="s">
        <v>46</v>
      </c>
      <c r="B459" s="106">
        <v>25</v>
      </c>
      <c r="C459" s="106">
        <v>27</v>
      </c>
      <c r="D459" s="107">
        <f>22.708+0.026</f>
        <v>22.733999999999998</v>
      </c>
      <c r="E459" s="107">
        <v>24</v>
      </c>
      <c r="F459" s="106">
        <v>30</v>
      </c>
      <c r="G459" s="106">
        <v>23</v>
      </c>
      <c r="H459" s="106">
        <v>23</v>
      </c>
      <c r="I459" s="106">
        <v>28</v>
      </c>
      <c r="J459" s="106">
        <v>27</v>
      </c>
      <c r="K459" s="106">
        <v>21</v>
      </c>
      <c r="L459" s="106">
        <v>31.015999999999998</v>
      </c>
      <c r="M459" s="106">
        <v>26</v>
      </c>
    </row>
    <row r="460" spans="1:13" ht="15.95" customHeight="1" x14ac:dyDescent="0.25">
      <c r="A460" s="99" t="s">
        <v>876</v>
      </c>
      <c r="B460" s="108">
        <v>525</v>
      </c>
      <c r="C460" s="108">
        <v>523</v>
      </c>
      <c r="D460" s="109">
        <v>490.536</v>
      </c>
      <c r="E460" s="109">
        <v>548</v>
      </c>
      <c r="F460" s="108">
        <v>540</v>
      </c>
      <c r="G460" s="108">
        <v>512</v>
      </c>
      <c r="H460" s="108">
        <v>550</v>
      </c>
      <c r="I460" s="108">
        <v>622</v>
      </c>
      <c r="J460" s="108">
        <v>660</v>
      </c>
      <c r="K460" s="108">
        <v>565</v>
      </c>
      <c r="L460" s="108">
        <v>749.32299999999998</v>
      </c>
      <c r="M460" s="108">
        <v>531</v>
      </c>
    </row>
    <row r="461" spans="1:13" ht="15.95" customHeight="1" x14ac:dyDescent="0.25">
      <c r="A461" s="98"/>
      <c r="E461"/>
    </row>
    <row r="462" spans="1:13" ht="15.95" customHeight="1" x14ac:dyDescent="0.25">
      <c r="A462" s="125" t="s">
        <v>53</v>
      </c>
      <c r="B462" s="123"/>
      <c r="C462" s="123"/>
      <c r="D462" s="123"/>
      <c r="E462" s="123"/>
      <c r="F462" s="123"/>
      <c r="G462" s="123"/>
      <c r="H462" s="123"/>
      <c r="I462" s="123"/>
      <c r="J462" s="123"/>
      <c r="K462" s="123"/>
      <c r="L462" s="123"/>
      <c r="M462" s="123"/>
    </row>
    <row r="463" spans="1:13" ht="15.95" customHeight="1" x14ac:dyDescent="0.25">
      <c r="A463" s="98" t="s">
        <v>44</v>
      </c>
      <c r="B463" s="104">
        <v>1260</v>
      </c>
      <c r="C463" s="104">
        <v>1442</v>
      </c>
      <c r="D463" s="105">
        <v>1383.817</v>
      </c>
      <c r="E463" s="105">
        <v>1371</v>
      </c>
      <c r="F463" s="104">
        <v>1038</v>
      </c>
      <c r="G463" s="104">
        <v>970</v>
      </c>
      <c r="H463" s="104">
        <v>743</v>
      </c>
      <c r="I463" s="104">
        <v>851</v>
      </c>
      <c r="J463" s="104">
        <v>1078</v>
      </c>
      <c r="K463" s="104">
        <v>1159</v>
      </c>
      <c r="L463" s="104">
        <v>1076.5809999999999</v>
      </c>
      <c r="M463" s="104">
        <v>953</v>
      </c>
    </row>
    <row r="464" spans="1:13" ht="15.95" customHeight="1" x14ac:dyDescent="0.25">
      <c r="A464" s="98" t="s">
        <v>45</v>
      </c>
      <c r="B464" s="104">
        <v>13962</v>
      </c>
      <c r="C464" s="104">
        <v>16188</v>
      </c>
      <c r="D464" s="105">
        <v>14777.799000000001</v>
      </c>
      <c r="E464" s="105">
        <v>14154</v>
      </c>
      <c r="F464" s="104">
        <v>14719</v>
      </c>
      <c r="G464" s="104">
        <v>14816</v>
      </c>
      <c r="H464" s="104">
        <v>12787</v>
      </c>
      <c r="I464" s="104">
        <v>14667</v>
      </c>
      <c r="J464" s="104">
        <v>15276</v>
      </c>
      <c r="K464" s="104">
        <v>13173</v>
      </c>
      <c r="L464" s="104">
        <v>16267.652</v>
      </c>
      <c r="M464" s="104">
        <v>13362</v>
      </c>
    </row>
    <row r="465" spans="1:13" ht="18" customHeight="1" x14ac:dyDescent="0.35">
      <c r="A465" s="98" t="s">
        <v>46</v>
      </c>
      <c r="B465" s="106">
        <v>814</v>
      </c>
      <c r="C465" s="106">
        <v>779</v>
      </c>
      <c r="D465" s="107">
        <f>387.285+387.928</f>
        <v>775.21299999999997</v>
      </c>
      <c r="E465" s="107">
        <v>776</v>
      </c>
      <c r="F465" s="106">
        <v>724</v>
      </c>
      <c r="G465" s="106">
        <v>769</v>
      </c>
      <c r="H465" s="106">
        <v>505</v>
      </c>
      <c r="I465" s="106">
        <v>529</v>
      </c>
      <c r="J465" s="106">
        <v>623</v>
      </c>
      <c r="K465" s="106">
        <v>557</v>
      </c>
      <c r="L465" s="106">
        <v>635.26599999999996</v>
      </c>
      <c r="M465" s="106">
        <v>591</v>
      </c>
    </row>
    <row r="466" spans="1:13" ht="15.95" customHeight="1" x14ac:dyDescent="0.25">
      <c r="A466" s="99" t="s">
        <v>13</v>
      </c>
      <c r="B466" s="108">
        <v>16036</v>
      </c>
      <c r="C466" s="108">
        <v>18410</v>
      </c>
      <c r="D466" s="109">
        <v>16936.830000000002</v>
      </c>
      <c r="E466" s="109">
        <v>16301</v>
      </c>
      <c r="F466" s="108">
        <v>16481</v>
      </c>
      <c r="G466" s="108">
        <v>16555</v>
      </c>
      <c r="H466" s="108">
        <v>14036</v>
      </c>
      <c r="I466" s="108">
        <v>16048</v>
      </c>
      <c r="J466" s="108">
        <v>16977</v>
      </c>
      <c r="K466" s="108">
        <v>14890</v>
      </c>
      <c r="L466" s="108">
        <v>17979.499</v>
      </c>
      <c r="M466" s="108">
        <v>14906</v>
      </c>
    </row>
    <row r="467" spans="1:13" ht="15.95" customHeight="1" x14ac:dyDescent="0.25">
      <c r="A467" s="472"/>
      <c r="B467" s="472"/>
      <c r="C467" s="472"/>
      <c r="D467" s="472"/>
      <c r="E467" s="472"/>
      <c r="F467" s="472"/>
      <c r="G467" s="472"/>
      <c r="H467" s="472"/>
      <c r="I467" s="472"/>
      <c r="J467" s="472"/>
      <c r="K467" s="472"/>
      <c r="L467" s="472"/>
      <c r="M467" s="472"/>
    </row>
    <row r="468" spans="1:13" ht="15.95" customHeight="1" x14ac:dyDescent="0.25">
      <c r="A468" s="304"/>
      <c r="B468" s="304"/>
      <c r="C468" s="304"/>
      <c r="D468" s="304"/>
      <c r="E468" s="304"/>
      <c r="F468" s="304"/>
      <c r="G468" s="304"/>
      <c r="H468" s="304"/>
      <c r="I468" s="304"/>
      <c r="J468" s="304"/>
      <c r="K468" s="304"/>
      <c r="L468" s="304"/>
      <c r="M468" s="304"/>
    </row>
    <row r="469" spans="1:13" ht="15.95" customHeight="1" x14ac:dyDescent="0.25">
      <c r="A469" s="461" t="s">
        <v>1160</v>
      </c>
      <c r="B469" s="461"/>
      <c r="C469" s="461"/>
      <c r="D469" s="461"/>
      <c r="E469" s="461"/>
      <c r="F469" s="461"/>
      <c r="G469" s="461"/>
      <c r="H469" s="461"/>
      <c r="I469" s="461"/>
      <c r="J469" s="461"/>
      <c r="K469" s="461"/>
      <c r="L469" s="461"/>
      <c r="M469" s="461"/>
    </row>
    <row r="470" spans="1:13" ht="29.45" customHeight="1" x14ac:dyDescent="0.35">
      <c r="A470" s="345">
        <v>2016</v>
      </c>
      <c r="B470" s="83"/>
      <c r="C470" s="83"/>
      <c r="D470" s="83"/>
      <c r="E470" s="415"/>
      <c r="F470" s="83"/>
      <c r="G470" s="83"/>
      <c r="H470" s="83"/>
      <c r="I470" s="83"/>
      <c r="J470" s="83"/>
      <c r="K470" s="83"/>
      <c r="L470" s="83"/>
      <c r="M470" s="83"/>
    </row>
    <row r="471" spans="1:13" ht="15" customHeight="1" x14ac:dyDescent="0.25">
      <c r="A471" s="317"/>
      <c r="B471" s="313">
        <v>42370</v>
      </c>
      <c r="C471" s="313">
        <v>42401</v>
      </c>
      <c r="D471" s="313">
        <v>42430</v>
      </c>
      <c r="E471" s="313">
        <v>42461</v>
      </c>
      <c r="F471" s="313">
        <v>43586</v>
      </c>
      <c r="G471" s="313">
        <v>42522</v>
      </c>
      <c r="H471" s="313">
        <v>42552</v>
      </c>
      <c r="I471" s="313">
        <v>42583</v>
      </c>
      <c r="J471" s="313">
        <v>42614</v>
      </c>
      <c r="K471" s="313">
        <v>42644</v>
      </c>
      <c r="L471" s="313">
        <v>42675</v>
      </c>
      <c r="M471" s="313">
        <v>42705</v>
      </c>
    </row>
    <row r="472" spans="1:13" ht="15" customHeight="1" x14ac:dyDescent="0.25">
      <c r="A472" s="125" t="s">
        <v>0</v>
      </c>
      <c r="B472" s="124"/>
      <c r="C472" s="124"/>
      <c r="D472" s="124"/>
      <c r="E472" s="124"/>
      <c r="F472" s="124"/>
      <c r="G472" s="124"/>
      <c r="H472" s="124"/>
      <c r="I472" s="124"/>
      <c r="J472" s="124"/>
      <c r="K472" s="124"/>
      <c r="L472" s="124"/>
      <c r="M472" s="124"/>
    </row>
    <row r="473" spans="1:13" ht="15" customHeight="1" x14ac:dyDescent="0.25">
      <c r="A473" s="98" t="s">
        <v>44</v>
      </c>
      <c r="B473" s="104">
        <v>1799</v>
      </c>
      <c r="C473" s="104">
        <v>1250</v>
      </c>
      <c r="D473" s="105">
        <v>823</v>
      </c>
      <c r="E473" s="105">
        <v>765</v>
      </c>
      <c r="F473" s="104">
        <v>918</v>
      </c>
      <c r="G473" s="104">
        <v>989</v>
      </c>
      <c r="H473" s="104">
        <v>1067</v>
      </c>
      <c r="I473" s="104">
        <v>686</v>
      </c>
      <c r="J473" s="104">
        <v>827</v>
      </c>
      <c r="K473" s="104">
        <v>695</v>
      </c>
      <c r="L473" s="104">
        <v>1323</v>
      </c>
      <c r="M473" s="104">
        <v>1038</v>
      </c>
    </row>
    <row r="474" spans="1:13" ht="18" customHeight="1" x14ac:dyDescent="0.25">
      <c r="A474" s="98" t="s">
        <v>45</v>
      </c>
      <c r="B474" s="104">
        <v>6817</v>
      </c>
      <c r="C474" s="104">
        <v>8093</v>
      </c>
      <c r="D474" s="105">
        <v>5332</v>
      </c>
      <c r="E474" s="105">
        <v>4631</v>
      </c>
      <c r="F474" s="104">
        <v>6308</v>
      </c>
      <c r="G474" s="104">
        <v>6061</v>
      </c>
      <c r="H474" s="104">
        <v>5430</v>
      </c>
      <c r="I474" s="104">
        <v>6126</v>
      </c>
      <c r="J474" s="104">
        <v>5419</v>
      </c>
      <c r="K474" s="104">
        <v>4827</v>
      </c>
      <c r="L474" s="104">
        <v>9951</v>
      </c>
      <c r="M474" s="104">
        <v>6000</v>
      </c>
    </row>
    <row r="475" spans="1:13" ht="18" customHeight="1" x14ac:dyDescent="0.35">
      <c r="A475" s="98" t="s">
        <v>46</v>
      </c>
      <c r="B475" s="106">
        <v>319</v>
      </c>
      <c r="C475" s="106">
        <f>17+279</f>
        <v>296</v>
      </c>
      <c r="D475" s="107">
        <v>230</v>
      </c>
      <c r="E475" s="107">
        <v>128</v>
      </c>
      <c r="F475" s="106">
        <v>230</v>
      </c>
      <c r="G475" s="106">
        <f>14.723+257.414</f>
        <v>272.137</v>
      </c>
      <c r="H475" s="106">
        <v>291</v>
      </c>
      <c r="I475" s="106">
        <v>238</v>
      </c>
      <c r="J475" s="106">
        <v>261</v>
      </c>
      <c r="K475" s="106">
        <v>197</v>
      </c>
      <c r="L475" s="106">
        <v>573</v>
      </c>
      <c r="M475" s="106">
        <v>296</v>
      </c>
    </row>
    <row r="476" spans="1:13" ht="15.95" customHeight="1" x14ac:dyDescent="0.25">
      <c r="A476" s="99" t="s">
        <v>48</v>
      </c>
      <c r="B476" s="108">
        <v>8935</v>
      </c>
      <c r="C476" s="108">
        <v>9639</v>
      </c>
      <c r="D476" s="109">
        <v>6385</v>
      </c>
      <c r="E476" s="109">
        <v>5525</v>
      </c>
      <c r="F476" s="108">
        <v>7455</v>
      </c>
      <c r="G476" s="108">
        <f>SUM(G473:G475)</f>
        <v>7322.1369999999997</v>
      </c>
      <c r="H476" s="108">
        <v>6789</v>
      </c>
      <c r="I476" s="108">
        <v>7051</v>
      </c>
      <c r="J476" s="108">
        <v>6508</v>
      </c>
      <c r="K476" s="108">
        <v>5719</v>
      </c>
      <c r="L476" s="108">
        <v>11848</v>
      </c>
      <c r="M476" s="108">
        <v>7334</v>
      </c>
    </row>
    <row r="477" spans="1:13" ht="15.95" customHeight="1" x14ac:dyDescent="0.25">
      <c r="A477" s="98"/>
      <c r="E477"/>
    </row>
    <row r="478" spans="1:13" ht="15.95" customHeight="1" x14ac:dyDescent="0.25">
      <c r="A478" s="125" t="s">
        <v>1</v>
      </c>
      <c r="B478" s="123"/>
      <c r="C478" s="123"/>
      <c r="D478" s="123"/>
      <c r="E478" s="123"/>
      <c r="F478" s="123"/>
      <c r="G478" s="123"/>
      <c r="H478" s="123"/>
      <c r="I478" s="123"/>
      <c r="J478" s="123"/>
      <c r="K478" s="123"/>
      <c r="L478" s="123"/>
      <c r="M478" s="123"/>
    </row>
    <row r="479" spans="1:13" ht="15.95" customHeight="1" x14ac:dyDescent="0.25">
      <c r="A479" s="98" t="s">
        <v>44</v>
      </c>
      <c r="B479" s="104">
        <v>68</v>
      </c>
      <c r="C479" s="104">
        <v>67</v>
      </c>
      <c r="D479" s="105">
        <v>72</v>
      </c>
      <c r="E479" s="105">
        <v>49</v>
      </c>
      <c r="F479" s="104">
        <v>55</v>
      </c>
      <c r="G479" s="104">
        <v>83</v>
      </c>
      <c r="H479" s="104">
        <v>55</v>
      </c>
      <c r="I479" s="104">
        <v>40</v>
      </c>
      <c r="J479" s="104">
        <v>57</v>
      </c>
      <c r="K479" s="104">
        <v>45</v>
      </c>
      <c r="L479" s="104">
        <v>56</v>
      </c>
      <c r="M479" s="104">
        <v>52</v>
      </c>
    </row>
    <row r="480" spans="1:13" ht="15.95" customHeight="1" x14ac:dyDescent="0.25">
      <c r="A480" s="98" t="s">
        <v>45</v>
      </c>
      <c r="B480" s="104">
        <v>4053</v>
      </c>
      <c r="C480" s="104">
        <v>3399</v>
      </c>
      <c r="D480" s="105">
        <v>3027</v>
      </c>
      <c r="E480" s="105">
        <v>2635</v>
      </c>
      <c r="F480" s="104">
        <v>2534</v>
      </c>
      <c r="G480" s="104">
        <v>3431</v>
      </c>
      <c r="H480" s="104">
        <v>2499</v>
      </c>
      <c r="I480" s="104">
        <v>2284</v>
      </c>
      <c r="J480" s="104">
        <v>3679</v>
      </c>
      <c r="K480" s="104">
        <v>2545</v>
      </c>
      <c r="L480" s="104">
        <v>3107</v>
      </c>
      <c r="M480" s="104">
        <v>2766</v>
      </c>
    </row>
    <row r="481" spans="1:14" ht="18" customHeight="1" x14ac:dyDescent="0.35">
      <c r="A481" s="98" t="s">
        <v>46</v>
      </c>
      <c r="B481" s="106">
        <v>18</v>
      </c>
      <c r="C481" s="106">
        <f>5.349+9.18</f>
        <v>14.529</v>
      </c>
      <c r="D481" s="107">
        <v>25</v>
      </c>
      <c r="E481" s="107">
        <v>12</v>
      </c>
      <c r="F481" s="106">
        <v>14</v>
      </c>
      <c r="G481" s="106">
        <f>10.095+18.537</f>
        <v>28.631999999999998</v>
      </c>
      <c r="H481" s="106">
        <v>15</v>
      </c>
      <c r="I481" s="106">
        <v>11</v>
      </c>
      <c r="J481" s="106">
        <v>24</v>
      </c>
      <c r="K481" s="106">
        <v>11</v>
      </c>
      <c r="L481" s="106">
        <v>17</v>
      </c>
      <c r="M481" s="106">
        <v>28</v>
      </c>
    </row>
    <row r="482" spans="1:14" ht="15.95" customHeight="1" x14ac:dyDescent="0.25">
      <c r="A482" s="99" t="s">
        <v>49</v>
      </c>
      <c r="B482" s="108">
        <v>4139</v>
      </c>
      <c r="C482" s="108">
        <v>3481</v>
      </c>
      <c r="D482" s="109">
        <v>3124</v>
      </c>
      <c r="E482" s="109">
        <v>2696</v>
      </c>
      <c r="F482" s="108">
        <v>2602</v>
      </c>
      <c r="G482" s="108">
        <f>SUM(G479:G481)</f>
        <v>3542.6320000000001</v>
      </c>
      <c r="H482" s="108">
        <v>2569</v>
      </c>
      <c r="I482" s="108">
        <v>2336</v>
      </c>
      <c r="J482" s="108">
        <v>3761</v>
      </c>
      <c r="K482" s="108">
        <v>2601</v>
      </c>
      <c r="L482" s="108">
        <v>3179</v>
      </c>
      <c r="M482" s="108">
        <v>2846</v>
      </c>
    </row>
    <row r="483" spans="1:14" ht="15.95" customHeight="1" x14ac:dyDescent="0.25">
      <c r="A483" s="99"/>
      <c r="E483"/>
    </row>
    <row r="484" spans="1:14" ht="15.95" customHeight="1" x14ac:dyDescent="0.25">
      <c r="A484" s="125" t="s">
        <v>50</v>
      </c>
      <c r="B484" s="123"/>
      <c r="C484" s="123"/>
      <c r="D484" s="123"/>
      <c r="E484" s="123"/>
      <c r="F484" s="123"/>
      <c r="G484" s="123"/>
      <c r="H484" s="123"/>
      <c r="I484" s="123"/>
      <c r="J484" s="123"/>
      <c r="K484" s="123"/>
      <c r="L484" s="123"/>
      <c r="M484" s="123"/>
    </row>
    <row r="485" spans="1:14" ht="15.95" customHeight="1" x14ac:dyDescent="0.25">
      <c r="A485" s="98" t="s">
        <v>44</v>
      </c>
      <c r="B485" s="104">
        <v>4</v>
      </c>
      <c r="C485" s="104">
        <v>2</v>
      </c>
      <c r="D485" s="105">
        <v>2</v>
      </c>
      <c r="E485" s="105">
        <v>2</v>
      </c>
      <c r="F485" s="104">
        <v>2</v>
      </c>
      <c r="G485" s="104">
        <v>2</v>
      </c>
      <c r="H485" s="104">
        <v>1</v>
      </c>
      <c r="I485" s="104">
        <v>1</v>
      </c>
      <c r="J485" s="104">
        <v>0.316</v>
      </c>
      <c r="K485" s="104">
        <v>0</v>
      </c>
      <c r="L485" s="104">
        <v>0</v>
      </c>
      <c r="M485" s="104">
        <v>1</v>
      </c>
    </row>
    <row r="486" spans="1:14" ht="15.95" customHeight="1" x14ac:dyDescent="0.25">
      <c r="A486" s="98" t="s">
        <v>45</v>
      </c>
      <c r="B486" s="104">
        <v>2147</v>
      </c>
      <c r="C486" s="104">
        <v>2242</v>
      </c>
      <c r="D486" s="105">
        <v>1901</v>
      </c>
      <c r="E486" s="105">
        <v>2099</v>
      </c>
      <c r="F486" s="104">
        <v>1905</v>
      </c>
      <c r="G486" s="104">
        <v>1903</v>
      </c>
      <c r="H486" s="104">
        <v>1833</v>
      </c>
      <c r="I486" s="104">
        <v>1931</v>
      </c>
      <c r="J486" s="104">
        <v>2127</v>
      </c>
      <c r="K486" s="104">
        <v>2093</v>
      </c>
      <c r="L486" s="104">
        <v>2395</v>
      </c>
      <c r="M486" s="104">
        <v>2157</v>
      </c>
    </row>
    <row r="487" spans="1:14" ht="18" customHeight="1" x14ac:dyDescent="0.35">
      <c r="A487" s="98" t="s">
        <v>46</v>
      </c>
      <c r="B487" s="106">
        <v>447</v>
      </c>
      <c r="C487" s="106">
        <f>482.099+11.699</f>
        <v>493.798</v>
      </c>
      <c r="D487" s="107">
        <v>396</v>
      </c>
      <c r="E487" s="107">
        <v>361</v>
      </c>
      <c r="F487" s="106">
        <v>327</v>
      </c>
      <c r="G487" s="106">
        <f>356.978+9.016</f>
        <v>365.99400000000003</v>
      </c>
      <c r="H487" s="106">
        <v>373</v>
      </c>
      <c r="I487" s="106">
        <v>304</v>
      </c>
      <c r="J487" s="106">
        <v>313</v>
      </c>
      <c r="K487" s="106">
        <v>316</v>
      </c>
      <c r="L487" s="106">
        <v>377</v>
      </c>
      <c r="M487" s="106">
        <v>418</v>
      </c>
    </row>
    <row r="488" spans="1:14" ht="15.95" customHeight="1" x14ac:dyDescent="0.25">
      <c r="A488" s="99" t="s">
        <v>875</v>
      </c>
      <c r="B488" s="108">
        <v>2597</v>
      </c>
      <c r="C488" s="108">
        <v>2738</v>
      </c>
      <c r="D488" s="109">
        <v>2299</v>
      </c>
      <c r="E488" s="109">
        <v>2463</v>
      </c>
      <c r="F488" s="108">
        <v>2234</v>
      </c>
      <c r="G488" s="108">
        <f>SUM(G485:G487)</f>
        <v>2270.9940000000001</v>
      </c>
      <c r="H488" s="108">
        <v>2207</v>
      </c>
      <c r="I488" s="108">
        <v>2236</v>
      </c>
      <c r="J488" s="108">
        <v>2440</v>
      </c>
      <c r="K488" s="108">
        <v>2409</v>
      </c>
      <c r="L488" s="108">
        <v>2772</v>
      </c>
      <c r="M488" s="108">
        <v>2575</v>
      </c>
    </row>
    <row r="489" spans="1:14" ht="15.95" customHeight="1" x14ac:dyDescent="0.25">
      <c r="A489" s="99"/>
      <c r="E489"/>
    </row>
    <row r="490" spans="1:14" ht="15.95" customHeight="1" x14ac:dyDescent="0.25">
      <c r="A490" s="125" t="s">
        <v>2</v>
      </c>
      <c r="B490" s="123"/>
      <c r="C490" s="123"/>
      <c r="D490" s="123"/>
      <c r="E490" s="123"/>
      <c r="F490" s="123"/>
      <c r="G490" s="123"/>
      <c r="H490" s="123"/>
      <c r="I490" s="123"/>
      <c r="J490" s="123"/>
      <c r="K490" s="123"/>
      <c r="L490" s="123"/>
      <c r="M490" s="123"/>
    </row>
    <row r="491" spans="1:14" ht="15.95" customHeight="1" x14ac:dyDescent="0.25">
      <c r="A491" s="98" t="s">
        <v>44</v>
      </c>
      <c r="B491" s="104">
        <v>2</v>
      </c>
      <c r="C491" s="104">
        <v>1.7130000000000001</v>
      </c>
      <c r="D491" s="105">
        <v>2</v>
      </c>
      <c r="E491" s="105">
        <v>2</v>
      </c>
      <c r="F491" s="104">
        <v>1</v>
      </c>
      <c r="G491" s="104">
        <v>1</v>
      </c>
      <c r="H491" s="104">
        <v>1</v>
      </c>
      <c r="I491" s="104">
        <v>1</v>
      </c>
      <c r="J491" s="104">
        <v>1</v>
      </c>
      <c r="K491" s="104">
        <v>1</v>
      </c>
      <c r="L491" s="104">
        <v>1</v>
      </c>
      <c r="M491" s="104">
        <v>1</v>
      </c>
    </row>
    <row r="492" spans="1:14" ht="15.95" customHeight="1" x14ac:dyDescent="0.25">
      <c r="A492" s="98" t="s">
        <v>45</v>
      </c>
      <c r="B492" s="104">
        <v>961</v>
      </c>
      <c r="C492" s="104">
        <v>946</v>
      </c>
      <c r="D492" s="105">
        <v>899</v>
      </c>
      <c r="E492" s="105">
        <v>763</v>
      </c>
      <c r="F492" s="104">
        <v>708</v>
      </c>
      <c r="G492" s="104">
        <v>1004</v>
      </c>
      <c r="H492" s="104">
        <v>718</v>
      </c>
      <c r="I492" s="104">
        <v>625</v>
      </c>
      <c r="J492" s="104">
        <v>954</v>
      </c>
      <c r="K492" s="104">
        <v>762</v>
      </c>
      <c r="L492" s="104">
        <v>980</v>
      </c>
      <c r="M492" s="104">
        <v>870</v>
      </c>
    </row>
    <row r="493" spans="1:14" ht="18" customHeight="1" x14ac:dyDescent="0.35">
      <c r="A493" s="98" t="s">
        <v>46</v>
      </c>
      <c r="B493" s="106">
        <v>7</v>
      </c>
      <c r="C493" s="106">
        <f>2.745+3.095</f>
        <v>5.84</v>
      </c>
      <c r="D493" s="107">
        <v>12</v>
      </c>
      <c r="E493" s="107">
        <v>6</v>
      </c>
      <c r="F493" s="106">
        <v>7</v>
      </c>
      <c r="G493" s="106">
        <f>3.978+9.116</f>
        <v>13.093999999999999</v>
      </c>
      <c r="H493" s="106">
        <v>5</v>
      </c>
      <c r="I493" s="106">
        <v>6</v>
      </c>
      <c r="J493" s="106">
        <v>14</v>
      </c>
      <c r="K493" s="106">
        <v>8</v>
      </c>
      <c r="L493" s="106">
        <v>7</v>
      </c>
      <c r="M493" s="106">
        <v>22</v>
      </c>
      <c r="N493" s="32"/>
    </row>
    <row r="494" spans="1:14" ht="15.95" customHeight="1" x14ac:dyDescent="0.25">
      <c r="A494" s="99" t="s">
        <v>51</v>
      </c>
      <c r="B494" s="108">
        <v>970</v>
      </c>
      <c r="C494" s="108">
        <v>954</v>
      </c>
      <c r="D494" s="109">
        <v>912</v>
      </c>
      <c r="E494" s="109">
        <v>771</v>
      </c>
      <c r="F494" s="108">
        <v>716</v>
      </c>
      <c r="G494" s="108">
        <f>SUM(G491:G493)</f>
        <v>1018.0940000000001</v>
      </c>
      <c r="H494" s="108">
        <v>724</v>
      </c>
      <c r="I494" s="108">
        <v>632</v>
      </c>
      <c r="J494" s="108">
        <v>969</v>
      </c>
      <c r="K494" s="108">
        <v>771</v>
      </c>
      <c r="L494" s="108">
        <v>987</v>
      </c>
      <c r="M494" s="108">
        <v>892</v>
      </c>
    </row>
    <row r="495" spans="1:14" ht="15.95" customHeight="1" x14ac:dyDescent="0.25">
      <c r="A495" s="122"/>
      <c r="E495"/>
    </row>
    <row r="496" spans="1:14" ht="15.95" customHeight="1" x14ac:dyDescent="0.25">
      <c r="A496" s="125" t="s">
        <v>877</v>
      </c>
      <c r="B496" s="123"/>
      <c r="C496" s="123"/>
      <c r="D496" s="123"/>
      <c r="E496" s="123"/>
      <c r="F496" s="123"/>
      <c r="G496" s="123"/>
      <c r="H496" s="123"/>
      <c r="I496" s="123"/>
      <c r="J496" s="123"/>
      <c r="K496" s="123"/>
      <c r="L496" s="123"/>
      <c r="M496" s="123"/>
    </row>
    <row r="497" spans="1:13" ht="15.95" customHeight="1" x14ac:dyDescent="0.25">
      <c r="A497" s="98" t="s">
        <v>44</v>
      </c>
      <c r="B497" s="104">
        <v>76</v>
      </c>
      <c r="C497" s="104">
        <v>74</v>
      </c>
      <c r="D497" s="105">
        <v>81</v>
      </c>
      <c r="E497" s="105">
        <v>112</v>
      </c>
      <c r="F497" s="104">
        <v>88</v>
      </c>
      <c r="G497" s="104">
        <v>140</v>
      </c>
      <c r="H497" s="104">
        <v>108</v>
      </c>
      <c r="I497" s="104">
        <v>68</v>
      </c>
      <c r="J497" s="104">
        <v>55</v>
      </c>
      <c r="K497" s="104">
        <v>62</v>
      </c>
      <c r="L497" s="104">
        <v>59</v>
      </c>
      <c r="M497" s="104">
        <v>51</v>
      </c>
    </row>
    <row r="498" spans="1:13" ht="15.95" customHeight="1" x14ac:dyDescent="0.25">
      <c r="A498" s="98" t="s">
        <v>45</v>
      </c>
      <c r="B498" s="104">
        <v>1030</v>
      </c>
      <c r="C498" s="104">
        <v>1259</v>
      </c>
      <c r="D498" s="105">
        <v>1015</v>
      </c>
      <c r="E498" s="105">
        <v>1789</v>
      </c>
      <c r="F498" s="104">
        <v>1305</v>
      </c>
      <c r="G498" s="104">
        <v>1619</v>
      </c>
      <c r="H498" s="104">
        <v>1209</v>
      </c>
      <c r="I498" s="104">
        <v>1072</v>
      </c>
      <c r="J498" s="104">
        <v>886</v>
      </c>
      <c r="K498" s="104">
        <v>1092</v>
      </c>
      <c r="L498" s="104">
        <v>1265</v>
      </c>
      <c r="M498" s="104">
        <v>940</v>
      </c>
    </row>
    <row r="499" spans="1:13" ht="18" customHeight="1" x14ac:dyDescent="0.35">
      <c r="A499" s="98" t="s">
        <v>46</v>
      </c>
      <c r="B499" s="106">
        <v>26</v>
      </c>
      <c r="C499" s="106">
        <f>0.617+38.248</f>
        <v>38.864999999999995</v>
      </c>
      <c r="D499" s="107">
        <v>23</v>
      </c>
      <c r="E499" s="107">
        <v>40</v>
      </c>
      <c r="F499" s="106">
        <v>23</v>
      </c>
      <c r="G499" s="106">
        <f>1.491+44.666</f>
        <v>46.156999999999996</v>
      </c>
      <c r="H499" s="106">
        <v>25</v>
      </c>
      <c r="I499" s="106">
        <v>29</v>
      </c>
      <c r="J499" s="106">
        <v>23</v>
      </c>
      <c r="K499" s="106">
        <v>37</v>
      </c>
      <c r="L499" s="106">
        <v>39</v>
      </c>
      <c r="M499" s="106">
        <v>32</v>
      </c>
    </row>
    <row r="500" spans="1:13" ht="15.95" customHeight="1" x14ac:dyDescent="0.25">
      <c r="A500" s="99" t="s">
        <v>878</v>
      </c>
      <c r="B500" s="108">
        <v>1133</v>
      </c>
      <c r="C500" s="108">
        <v>1371</v>
      </c>
      <c r="D500" s="109">
        <v>1119</v>
      </c>
      <c r="E500" s="109">
        <v>1941</v>
      </c>
      <c r="F500" s="108">
        <v>1416</v>
      </c>
      <c r="G500" s="108">
        <f>SUM(G497:G499)</f>
        <v>1805.1569999999999</v>
      </c>
      <c r="H500" s="108">
        <v>1342</v>
      </c>
      <c r="I500" s="108">
        <v>1169</v>
      </c>
      <c r="J500" s="108">
        <v>964</v>
      </c>
      <c r="K500" s="108">
        <v>1192</v>
      </c>
      <c r="L500" s="108">
        <v>1363</v>
      </c>
      <c r="M500" s="108">
        <v>1024</v>
      </c>
    </row>
    <row r="501" spans="1:13" ht="15.95" customHeight="1" x14ac:dyDescent="0.25">
      <c r="A501" s="99"/>
      <c r="D501" s="93"/>
      <c r="E501" s="93"/>
    </row>
    <row r="502" spans="1:13" ht="15.95" customHeight="1" x14ac:dyDescent="0.25">
      <c r="A502" s="125" t="s">
        <v>52</v>
      </c>
      <c r="B502" s="123"/>
      <c r="C502" s="123"/>
      <c r="D502" s="123"/>
      <c r="E502" s="123"/>
      <c r="F502" s="123"/>
      <c r="G502" s="123"/>
      <c r="H502" s="123"/>
      <c r="I502" s="123"/>
      <c r="J502" s="123"/>
      <c r="K502" s="123"/>
      <c r="L502" s="123"/>
      <c r="M502" s="123"/>
    </row>
    <row r="503" spans="1:13" ht="15.95" customHeight="1" x14ac:dyDescent="0.25">
      <c r="A503" s="98" t="s">
        <v>44</v>
      </c>
      <c r="B503" s="104">
        <v>5</v>
      </c>
      <c r="C503" s="104">
        <v>7</v>
      </c>
      <c r="D503" s="105">
        <v>6</v>
      </c>
      <c r="E503" s="105">
        <v>3</v>
      </c>
      <c r="F503" s="104">
        <v>4</v>
      </c>
      <c r="G503" s="104">
        <v>4</v>
      </c>
      <c r="H503" s="104">
        <v>3</v>
      </c>
      <c r="I503" s="104">
        <v>3</v>
      </c>
      <c r="J503" s="104">
        <v>2</v>
      </c>
      <c r="K503" s="104">
        <v>1</v>
      </c>
      <c r="L503" s="104">
        <v>2</v>
      </c>
      <c r="M503" s="104">
        <v>0</v>
      </c>
    </row>
    <row r="504" spans="1:13" ht="15.95" customHeight="1" x14ac:dyDescent="0.25">
      <c r="A504" s="98" t="s">
        <v>45</v>
      </c>
      <c r="B504" s="104">
        <v>374</v>
      </c>
      <c r="C504" s="104">
        <v>450</v>
      </c>
      <c r="D504" s="105">
        <v>437</v>
      </c>
      <c r="E504" s="105">
        <v>414</v>
      </c>
      <c r="F504" s="104">
        <v>451</v>
      </c>
      <c r="G504" s="104">
        <v>451</v>
      </c>
      <c r="H504" s="104">
        <v>473</v>
      </c>
      <c r="I504" s="104">
        <v>390</v>
      </c>
      <c r="J504" s="104">
        <v>358</v>
      </c>
      <c r="K504" s="104">
        <v>359</v>
      </c>
      <c r="L504" s="104">
        <v>681</v>
      </c>
      <c r="M504" s="104">
        <v>338</v>
      </c>
    </row>
    <row r="505" spans="1:13" ht="18" customHeight="1" x14ac:dyDescent="0.35">
      <c r="A505" s="98" t="s">
        <v>46</v>
      </c>
      <c r="B505" s="106">
        <v>26</v>
      </c>
      <c r="C505" s="106">
        <f>21.031+8.376</f>
        <v>29.406999999999996</v>
      </c>
      <c r="D505" s="107">
        <v>25</v>
      </c>
      <c r="E505" s="107">
        <v>23</v>
      </c>
      <c r="F505" s="106">
        <v>24</v>
      </c>
      <c r="G505" s="106">
        <f>19.365+8</f>
        <v>27.364999999999998</v>
      </c>
      <c r="H505" s="106">
        <v>27</v>
      </c>
      <c r="I505" s="106">
        <v>21</v>
      </c>
      <c r="J505" s="106">
        <v>23</v>
      </c>
      <c r="K505" s="106">
        <v>26</v>
      </c>
      <c r="L505" s="106">
        <v>36</v>
      </c>
      <c r="M505" s="106">
        <v>21</v>
      </c>
    </row>
    <row r="506" spans="1:13" ht="15.95" customHeight="1" x14ac:dyDescent="0.25">
      <c r="A506" s="99" t="s">
        <v>876</v>
      </c>
      <c r="B506" s="108">
        <v>405</v>
      </c>
      <c r="C506" s="108">
        <v>487</v>
      </c>
      <c r="D506" s="109">
        <v>467</v>
      </c>
      <c r="E506" s="109">
        <v>440</v>
      </c>
      <c r="F506" s="108">
        <v>479</v>
      </c>
      <c r="G506" s="108">
        <v>483</v>
      </c>
      <c r="H506" s="108">
        <v>503</v>
      </c>
      <c r="I506" s="108">
        <v>414</v>
      </c>
      <c r="J506" s="108">
        <v>383</v>
      </c>
      <c r="K506" s="108">
        <v>386</v>
      </c>
      <c r="L506" s="108">
        <v>718</v>
      </c>
      <c r="M506" s="108">
        <v>359</v>
      </c>
    </row>
    <row r="507" spans="1:13" ht="15.95" customHeight="1" x14ac:dyDescent="0.25">
      <c r="A507" s="98"/>
      <c r="E507"/>
    </row>
    <row r="508" spans="1:13" ht="15.95" customHeight="1" x14ac:dyDescent="0.25">
      <c r="A508" s="125" t="s">
        <v>53</v>
      </c>
      <c r="B508" s="123"/>
      <c r="C508" s="123"/>
      <c r="D508" s="123"/>
      <c r="E508" s="123"/>
      <c r="F508" s="123"/>
      <c r="G508" s="123"/>
      <c r="H508" s="123"/>
      <c r="I508" s="123"/>
      <c r="J508" s="123"/>
      <c r="K508" s="123"/>
      <c r="L508" s="123"/>
      <c r="M508" s="123"/>
    </row>
    <row r="509" spans="1:13" ht="15.95" customHeight="1" x14ac:dyDescent="0.25">
      <c r="A509" s="98" t="s">
        <v>44</v>
      </c>
      <c r="B509" s="104">
        <v>1954</v>
      </c>
      <c r="C509" s="104">
        <v>1402</v>
      </c>
      <c r="D509" s="105">
        <v>985</v>
      </c>
      <c r="E509" s="105">
        <v>933</v>
      </c>
      <c r="F509" s="104">
        <v>1067</v>
      </c>
      <c r="G509" s="104">
        <v>1219</v>
      </c>
      <c r="H509" s="104">
        <v>1234</v>
      </c>
      <c r="I509" s="104">
        <v>798</v>
      </c>
      <c r="J509" s="104">
        <v>942</v>
      </c>
      <c r="K509" s="104">
        <v>806</v>
      </c>
      <c r="L509" s="104">
        <v>1441</v>
      </c>
      <c r="M509" s="104">
        <v>1142</v>
      </c>
    </row>
    <row r="510" spans="1:13" ht="15.95" customHeight="1" x14ac:dyDescent="0.25">
      <c r="A510" s="98" t="s">
        <v>45</v>
      </c>
      <c r="B510" s="104">
        <v>15382</v>
      </c>
      <c r="C510" s="104">
        <v>16390</v>
      </c>
      <c r="D510" s="105">
        <v>12611</v>
      </c>
      <c r="E510" s="105">
        <v>12332</v>
      </c>
      <c r="F510" s="104">
        <v>13212</v>
      </c>
      <c r="G510" s="104">
        <v>14469</v>
      </c>
      <c r="H510" s="104">
        <v>12163</v>
      </c>
      <c r="I510" s="104">
        <v>12429</v>
      </c>
      <c r="J510" s="104">
        <v>13424</v>
      </c>
      <c r="K510" s="104">
        <v>11678</v>
      </c>
      <c r="L510" s="104">
        <v>18378</v>
      </c>
      <c r="M510" s="104">
        <v>13070</v>
      </c>
    </row>
    <row r="511" spans="1:13" ht="18" customHeight="1" x14ac:dyDescent="0.35">
      <c r="A511" s="98" t="s">
        <v>46</v>
      </c>
      <c r="B511" s="106">
        <v>842</v>
      </c>
      <c r="C511" s="106">
        <v>879</v>
      </c>
      <c r="D511" s="107">
        <v>711</v>
      </c>
      <c r="E511" s="107">
        <v>570</v>
      </c>
      <c r="F511" s="106">
        <v>624</v>
      </c>
      <c r="G511" s="106">
        <f>406.629+346.749</f>
        <v>753.37800000000004</v>
      </c>
      <c r="H511" s="106">
        <v>737</v>
      </c>
      <c r="I511" s="106">
        <v>609</v>
      </c>
      <c r="J511" s="106">
        <v>659</v>
      </c>
      <c r="K511" s="106">
        <v>595</v>
      </c>
      <c r="L511" s="106">
        <v>1048</v>
      </c>
      <c r="M511" s="106">
        <v>817</v>
      </c>
    </row>
    <row r="512" spans="1:13" ht="15.95" customHeight="1" x14ac:dyDescent="0.25">
      <c r="A512" s="99" t="s">
        <v>13</v>
      </c>
      <c r="B512" s="108">
        <v>18179</v>
      </c>
      <c r="C512" s="108">
        <v>18671</v>
      </c>
      <c r="D512" s="109">
        <v>14307</v>
      </c>
      <c r="E512" s="109">
        <v>13836</v>
      </c>
      <c r="F512" s="108">
        <v>14903</v>
      </c>
      <c r="G512" s="108">
        <v>16442</v>
      </c>
      <c r="H512" s="108">
        <v>14133</v>
      </c>
      <c r="I512" s="108">
        <v>13836</v>
      </c>
      <c r="J512" s="108">
        <v>15025</v>
      </c>
      <c r="K512" s="108">
        <v>13078</v>
      </c>
      <c r="L512" s="108">
        <v>20867</v>
      </c>
      <c r="M512" s="108">
        <v>15030</v>
      </c>
    </row>
    <row r="513" spans="1:13" ht="15.95" customHeight="1" x14ac:dyDescent="0.25"/>
    <row r="514" spans="1:13" ht="15.95" customHeight="1" x14ac:dyDescent="0.25"/>
    <row r="515" spans="1:13" ht="15.95" customHeight="1" x14ac:dyDescent="0.25">
      <c r="A515" s="461" t="s">
        <v>1160</v>
      </c>
      <c r="B515" s="461"/>
      <c r="C515" s="461"/>
      <c r="D515" s="461"/>
      <c r="E515" s="461"/>
      <c r="F515" s="461"/>
      <c r="G515" s="461"/>
      <c r="H515" s="461"/>
      <c r="I515" s="461"/>
      <c r="J515" s="461"/>
      <c r="K515" s="461"/>
      <c r="L515" s="461"/>
      <c r="M515" s="461"/>
    </row>
    <row r="516" spans="1:13" ht="26.45" customHeight="1" x14ac:dyDescent="0.35">
      <c r="A516" s="345">
        <v>2015</v>
      </c>
      <c r="B516" s="83"/>
      <c r="C516" s="83"/>
      <c r="D516" s="83"/>
      <c r="E516" s="415"/>
      <c r="F516" s="83"/>
      <c r="G516" s="83"/>
      <c r="H516" s="83"/>
      <c r="I516" s="83"/>
      <c r="J516" s="83"/>
      <c r="K516" s="83"/>
      <c r="L516" s="83"/>
      <c r="M516" s="83"/>
    </row>
    <row r="517" spans="1:13" ht="15" customHeight="1" x14ac:dyDescent="0.25">
      <c r="A517" s="317"/>
      <c r="B517" s="313">
        <v>42005</v>
      </c>
      <c r="C517" s="313">
        <v>42036</v>
      </c>
      <c r="D517" s="313">
        <v>42064</v>
      </c>
      <c r="E517" s="313">
        <v>42095</v>
      </c>
      <c r="F517" s="313">
        <v>42125</v>
      </c>
      <c r="G517" s="313">
        <v>42156</v>
      </c>
      <c r="H517" s="313">
        <v>42186</v>
      </c>
      <c r="I517" s="313">
        <v>42217</v>
      </c>
      <c r="J517" s="313">
        <v>42248</v>
      </c>
      <c r="K517" s="313">
        <v>42278</v>
      </c>
      <c r="L517" s="313">
        <v>42309</v>
      </c>
      <c r="M517" s="313">
        <v>42339</v>
      </c>
    </row>
    <row r="518" spans="1:13" ht="15" customHeight="1" x14ac:dyDescent="0.25">
      <c r="A518" s="125" t="s">
        <v>0</v>
      </c>
      <c r="B518" s="124"/>
      <c r="C518" s="124"/>
      <c r="D518" s="124"/>
      <c r="E518" s="124"/>
      <c r="F518" s="124"/>
      <c r="G518" s="124"/>
      <c r="H518" s="124"/>
      <c r="I518" s="124"/>
      <c r="J518" s="124"/>
      <c r="K518" s="124"/>
      <c r="L518" s="124"/>
      <c r="M518" s="124"/>
    </row>
    <row r="519" spans="1:13" ht="15" customHeight="1" x14ac:dyDescent="0.25">
      <c r="A519" s="98" t="s">
        <v>44</v>
      </c>
      <c r="B519" s="104">
        <v>1105</v>
      </c>
      <c r="C519" s="104">
        <v>1250</v>
      </c>
      <c r="D519" s="105">
        <v>942</v>
      </c>
      <c r="E519" s="105">
        <v>788</v>
      </c>
      <c r="F519" s="104">
        <v>951</v>
      </c>
      <c r="G519" s="104">
        <v>985</v>
      </c>
      <c r="H519" s="104">
        <v>939</v>
      </c>
      <c r="I519" s="104">
        <v>923</v>
      </c>
      <c r="J519" s="104">
        <v>898</v>
      </c>
      <c r="K519" s="104">
        <v>927</v>
      </c>
      <c r="L519" s="104">
        <v>904</v>
      </c>
      <c r="M519" s="104">
        <v>919</v>
      </c>
    </row>
    <row r="520" spans="1:13" ht="18" customHeight="1" x14ac:dyDescent="0.25">
      <c r="A520" s="98" t="s">
        <v>45</v>
      </c>
      <c r="B520" s="104">
        <v>6346</v>
      </c>
      <c r="C520" s="104">
        <v>7215</v>
      </c>
      <c r="D520" s="105">
        <v>5314</v>
      </c>
      <c r="E520" s="105">
        <v>4185</v>
      </c>
      <c r="F520" s="104">
        <v>6690</v>
      </c>
      <c r="G520" s="104">
        <v>5779</v>
      </c>
      <c r="H520" s="104">
        <v>4852</v>
      </c>
      <c r="I520" s="104">
        <v>6730</v>
      </c>
      <c r="J520" s="104">
        <v>5049</v>
      </c>
      <c r="K520" s="104">
        <v>4646</v>
      </c>
      <c r="L520" s="104">
        <v>5714</v>
      </c>
      <c r="M520" s="104">
        <v>4527</v>
      </c>
    </row>
    <row r="521" spans="1:13" ht="18" customHeight="1" x14ac:dyDescent="0.35">
      <c r="A521" s="98" t="s">
        <v>46</v>
      </c>
      <c r="B521" s="106">
        <v>235</v>
      </c>
      <c r="C521" s="106">
        <v>241</v>
      </c>
      <c r="D521" s="107">
        <v>211</v>
      </c>
      <c r="E521" s="107">
        <v>152</v>
      </c>
      <c r="F521" s="106">
        <v>193</v>
      </c>
      <c r="G521" s="106">
        <f>10+175</f>
        <v>185</v>
      </c>
      <c r="H521" s="106">
        <v>139</v>
      </c>
      <c r="I521" s="106">
        <v>228</v>
      </c>
      <c r="J521" s="106">
        <f>248+0.976</f>
        <v>248.976</v>
      </c>
      <c r="K521" s="106">
        <f>17+214</f>
        <v>231</v>
      </c>
      <c r="L521" s="106">
        <f>242+5</f>
        <v>247</v>
      </c>
      <c r="M521" s="106">
        <v>247</v>
      </c>
    </row>
    <row r="522" spans="1:13" ht="15.95" customHeight="1" x14ac:dyDescent="0.25">
      <c r="A522" s="99" t="s">
        <v>48</v>
      </c>
      <c r="B522" s="108">
        <v>7686</v>
      </c>
      <c r="C522" s="108">
        <v>8706</v>
      </c>
      <c r="D522" s="109">
        <v>6467</v>
      </c>
      <c r="E522" s="109">
        <v>5126</v>
      </c>
      <c r="F522" s="108">
        <v>7834</v>
      </c>
      <c r="G522" s="108">
        <v>6949</v>
      </c>
      <c r="H522" s="108">
        <v>5930</v>
      </c>
      <c r="I522" s="108">
        <v>7881</v>
      </c>
      <c r="J522" s="108">
        <v>6196</v>
      </c>
      <c r="K522" s="108">
        <v>5804</v>
      </c>
      <c r="L522" s="108">
        <v>6866</v>
      </c>
      <c r="M522" s="108">
        <v>5692</v>
      </c>
    </row>
    <row r="523" spans="1:13" ht="15.95" customHeight="1" x14ac:dyDescent="0.25">
      <c r="A523" s="98"/>
      <c r="E523"/>
    </row>
    <row r="524" spans="1:13" ht="15.95" customHeight="1" x14ac:dyDescent="0.25">
      <c r="A524" s="125" t="s">
        <v>1</v>
      </c>
      <c r="B524" s="123"/>
      <c r="C524" s="123"/>
      <c r="D524" s="123"/>
      <c r="E524" s="123"/>
      <c r="F524" s="123"/>
      <c r="G524" s="123"/>
      <c r="H524" s="123"/>
      <c r="I524" s="123"/>
      <c r="J524" s="123"/>
      <c r="K524" s="123"/>
      <c r="L524" s="123"/>
      <c r="M524" s="123"/>
    </row>
    <row r="525" spans="1:13" ht="15.95" customHeight="1" x14ac:dyDescent="0.25">
      <c r="A525" s="98" t="s">
        <v>44</v>
      </c>
      <c r="B525" s="104">
        <v>56</v>
      </c>
      <c r="C525" s="104">
        <v>49</v>
      </c>
      <c r="D525" s="105">
        <v>55</v>
      </c>
      <c r="E525" s="105">
        <v>39</v>
      </c>
      <c r="F525" s="104">
        <v>46</v>
      </c>
      <c r="G525" s="104">
        <v>59</v>
      </c>
      <c r="H525" s="104">
        <v>63</v>
      </c>
      <c r="I525" s="104">
        <v>72</v>
      </c>
      <c r="J525" s="104">
        <v>58</v>
      </c>
      <c r="K525" s="104">
        <v>46</v>
      </c>
      <c r="L525" s="104">
        <v>48</v>
      </c>
      <c r="M525" s="104">
        <v>60</v>
      </c>
    </row>
    <row r="526" spans="1:13" ht="15.95" customHeight="1" x14ac:dyDescent="0.25">
      <c r="A526" s="98" t="s">
        <v>45</v>
      </c>
      <c r="B526" s="104">
        <v>3124</v>
      </c>
      <c r="C526" s="104">
        <v>2198</v>
      </c>
      <c r="D526" s="105">
        <v>2762</v>
      </c>
      <c r="E526" s="105">
        <v>2046</v>
      </c>
      <c r="F526" s="104">
        <v>2055</v>
      </c>
      <c r="G526" s="104">
        <v>2790</v>
      </c>
      <c r="H526" s="104">
        <v>2469</v>
      </c>
      <c r="I526" s="104">
        <v>3603</v>
      </c>
      <c r="J526" s="104">
        <v>3579</v>
      </c>
      <c r="K526" s="104">
        <v>2661</v>
      </c>
      <c r="L526" s="104">
        <v>2309</v>
      </c>
      <c r="M526" s="104">
        <v>3026</v>
      </c>
    </row>
    <row r="527" spans="1:13" ht="15.95" customHeight="1" x14ac:dyDescent="0.35">
      <c r="A527" s="98" t="s">
        <v>46</v>
      </c>
      <c r="B527" s="106">
        <v>10</v>
      </c>
      <c r="C527" s="106">
        <v>9</v>
      </c>
      <c r="D527" s="107">
        <v>16</v>
      </c>
      <c r="E527" s="107">
        <v>7</v>
      </c>
      <c r="F527" s="106">
        <f>2.7+5.1</f>
        <v>7.8</v>
      </c>
      <c r="G527" s="106">
        <f>8.4+10.5</f>
        <v>18.899999999999999</v>
      </c>
      <c r="H527" s="106">
        <v>10</v>
      </c>
      <c r="I527" s="106">
        <v>16</v>
      </c>
      <c r="J527" s="106">
        <f>11.647+15.15</f>
        <v>26.797000000000001</v>
      </c>
      <c r="K527" s="106">
        <f>5+7</f>
        <v>12</v>
      </c>
      <c r="L527" s="106">
        <v>11</v>
      </c>
      <c r="M527" s="106">
        <v>24</v>
      </c>
    </row>
    <row r="528" spans="1:13" ht="18" customHeight="1" x14ac:dyDescent="0.25">
      <c r="A528" s="99" t="s">
        <v>49</v>
      </c>
      <c r="B528" s="108">
        <v>3190</v>
      </c>
      <c r="C528" s="108">
        <v>2255</v>
      </c>
      <c r="D528" s="109">
        <v>2833</v>
      </c>
      <c r="E528" s="109">
        <v>2092</v>
      </c>
      <c r="F528" s="108">
        <v>2108</v>
      </c>
      <c r="G528" s="108">
        <v>2869</v>
      </c>
      <c r="H528" s="108">
        <v>2542</v>
      </c>
      <c r="I528" s="108">
        <v>3691</v>
      </c>
      <c r="J528" s="108">
        <v>3664</v>
      </c>
      <c r="K528" s="108">
        <v>2719</v>
      </c>
      <c r="L528" s="108">
        <v>2367</v>
      </c>
      <c r="M528" s="108">
        <v>3110</v>
      </c>
    </row>
    <row r="529" spans="1:13" ht="15.95" customHeight="1" x14ac:dyDescent="0.25">
      <c r="A529" s="99"/>
      <c r="E529"/>
    </row>
    <row r="530" spans="1:13" ht="15.95" customHeight="1" x14ac:dyDescent="0.25">
      <c r="A530" s="125" t="s">
        <v>50</v>
      </c>
      <c r="B530" s="123"/>
      <c r="C530" s="123"/>
      <c r="D530" s="123"/>
      <c r="E530" s="123"/>
      <c r="F530" s="123"/>
      <c r="G530" s="123"/>
      <c r="H530" s="123"/>
      <c r="I530" s="123"/>
      <c r="J530" s="123"/>
      <c r="K530" s="123"/>
      <c r="L530" s="123"/>
      <c r="M530" s="123"/>
    </row>
    <row r="531" spans="1:13" ht="15.95" customHeight="1" x14ac:dyDescent="0.25">
      <c r="A531" s="98" t="s">
        <v>44</v>
      </c>
      <c r="B531" s="104">
        <v>13</v>
      </c>
      <c r="C531" s="104">
        <v>12</v>
      </c>
      <c r="D531" s="105">
        <v>12</v>
      </c>
      <c r="E531" s="105">
        <v>9</v>
      </c>
      <c r="F531" s="104">
        <v>9</v>
      </c>
      <c r="G531" s="104">
        <v>6</v>
      </c>
      <c r="H531" s="104">
        <v>4</v>
      </c>
      <c r="I531" s="104">
        <v>5</v>
      </c>
      <c r="J531" s="104">
        <v>6</v>
      </c>
      <c r="K531" s="104">
        <v>4</v>
      </c>
      <c r="L531" s="104">
        <v>7</v>
      </c>
      <c r="M531" s="104">
        <v>5</v>
      </c>
    </row>
    <row r="532" spans="1:13" ht="15.95" customHeight="1" x14ac:dyDescent="0.25">
      <c r="A532" s="98" t="s">
        <v>45</v>
      </c>
      <c r="B532" s="104">
        <v>1733</v>
      </c>
      <c r="C532" s="104">
        <v>2032</v>
      </c>
      <c r="D532" s="105">
        <v>1570</v>
      </c>
      <c r="E532" s="105">
        <v>1511</v>
      </c>
      <c r="F532" s="104">
        <v>1431</v>
      </c>
      <c r="G532" s="104">
        <v>1420</v>
      </c>
      <c r="H532" s="104">
        <v>1478</v>
      </c>
      <c r="I532" s="104">
        <v>1764</v>
      </c>
      <c r="J532" s="104">
        <v>1512</v>
      </c>
      <c r="K532" s="104">
        <v>1622</v>
      </c>
      <c r="L532" s="104">
        <v>1601</v>
      </c>
      <c r="M532" s="104">
        <v>1700</v>
      </c>
    </row>
    <row r="533" spans="1:13" ht="15.95" customHeight="1" x14ac:dyDescent="0.35">
      <c r="A533" s="98" t="s">
        <v>46</v>
      </c>
      <c r="B533" s="106">
        <v>450</v>
      </c>
      <c r="C533" s="106">
        <v>369</v>
      </c>
      <c r="D533" s="107">
        <v>277</v>
      </c>
      <c r="E533" s="107">
        <v>271</v>
      </c>
      <c r="F533" s="106">
        <f>288+16</f>
        <v>304</v>
      </c>
      <c r="G533" s="106">
        <v>286</v>
      </c>
      <c r="H533" s="106">
        <v>353</v>
      </c>
      <c r="I533" s="106">
        <v>349</v>
      </c>
      <c r="J533" s="106">
        <f>418.549+12.123</f>
        <v>430.67199999999997</v>
      </c>
      <c r="K533" s="106">
        <f>428+12</f>
        <v>440</v>
      </c>
      <c r="L533" s="106">
        <f>352+12</f>
        <v>364</v>
      </c>
      <c r="M533" s="106">
        <v>351</v>
      </c>
    </row>
    <row r="534" spans="1:13" ht="15.95" customHeight="1" x14ac:dyDescent="0.25">
      <c r="A534" s="99" t="s">
        <v>875</v>
      </c>
      <c r="B534" s="108">
        <v>2196</v>
      </c>
      <c r="C534" s="108">
        <f>SUM(C531:C533)</f>
        <v>2413</v>
      </c>
      <c r="D534" s="109">
        <v>1859</v>
      </c>
      <c r="E534" s="109">
        <v>1791</v>
      </c>
      <c r="F534" s="108">
        <v>1743</v>
      </c>
      <c r="G534" s="108">
        <v>1713</v>
      </c>
      <c r="H534" s="108">
        <v>1835</v>
      </c>
      <c r="I534" s="108">
        <v>2118</v>
      </c>
      <c r="J534" s="108">
        <v>1948</v>
      </c>
      <c r="K534" s="108">
        <v>2065</v>
      </c>
      <c r="L534" s="108">
        <v>1971</v>
      </c>
      <c r="M534" s="108">
        <v>2055</v>
      </c>
    </row>
    <row r="535" spans="1:13" ht="18" customHeight="1" x14ac:dyDescent="0.25">
      <c r="A535" s="99"/>
      <c r="E535"/>
    </row>
    <row r="536" spans="1:13" ht="15.95" customHeight="1" x14ac:dyDescent="0.25">
      <c r="A536" s="125" t="s">
        <v>2</v>
      </c>
      <c r="B536" s="123"/>
      <c r="C536" s="123"/>
      <c r="D536" s="123"/>
      <c r="E536" s="123"/>
      <c r="F536" s="123"/>
      <c r="G536" s="123"/>
      <c r="H536" s="123"/>
      <c r="I536" s="123"/>
      <c r="J536" s="123"/>
      <c r="K536" s="123"/>
      <c r="L536" s="123"/>
      <c r="M536" s="123"/>
    </row>
    <row r="537" spans="1:13" ht="15.95" customHeight="1" x14ac:dyDescent="0.25">
      <c r="A537" s="98" t="s">
        <v>44</v>
      </c>
      <c r="B537" s="104">
        <v>6</v>
      </c>
      <c r="C537" s="104">
        <v>4</v>
      </c>
      <c r="D537" s="105">
        <v>5</v>
      </c>
      <c r="E537" s="105">
        <v>6</v>
      </c>
      <c r="F537" s="104">
        <v>4</v>
      </c>
      <c r="G537" s="104">
        <v>5</v>
      </c>
      <c r="H537" s="104">
        <v>2</v>
      </c>
      <c r="I537" s="104">
        <v>3</v>
      </c>
      <c r="J537" s="104">
        <v>2</v>
      </c>
      <c r="K537" s="104">
        <v>2</v>
      </c>
      <c r="L537" s="104">
        <v>1</v>
      </c>
      <c r="M537" s="104">
        <v>2</v>
      </c>
    </row>
    <row r="538" spans="1:13" ht="15.95" customHeight="1" x14ac:dyDescent="0.25">
      <c r="A538" s="98" t="s">
        <v>45</v>
      </c>
      <c r="B538" s="104">
        <v>983</v>
      </c>
      <c r="C538" s="104">
        <v>747</v>
      </c>
      <c r="D538" s="105">
        <v>1072</v>
      </c>
      <c r="E538" s="105">
        <v>828</v>
      </c>
      <c r="F538" s="104">
        <v>873</v>
      </c>
      <c r="G538" s="104">
        <v>972</v>
      </c>
      <c r="H538" s="104">
        <v>727</v>
      </c>
      <c r="I538" s="104">
        <v>881</v>
      </c>
      <c r="J538" s="104">
        <v>934</v>
      </c>
      <c r="K538" s="104">
        <v>728</v>
      </c>
      <c r="L538" s="104">
        <v>704</v>
      </c>
      <c r="M538" s="104">
        <v>873</v>
      </c>
    </row>
    <row r="539" spans="1:13" ht="15.95" customHeight="1" x14ac:dyDescent="0.35">
      <c r="A539" s="98" t="s">
        <v>46</v>
      </c>
      <c r="B539" s="106">
        <v>7</v>
      </c>
      <c r="C539" s="106">
        <v>5</v>
      </c>
      <c r="D539" s="107">
        <v>10</v>
      </c>
      <c r="E539" s="107">
        <v>4</v>
      </c>
      <c r="F539" s="106">
        <f>2.5+1</f>
        <v>3.5</v>
      </c>
      <c r="G539" s="106">
        <f>9.1+1.2</f>
        <v>10.299999999999999</v>
      </c>
      <c r="H539" s="106">
        <v>3</v>
      </c>
      <c r="I539" s="106">
        <v>6</v>
      </c>
      <c r="J539" s="106">
        <f>1.75+8.949</f>
        <v>10.699</v>
      </c>
      <c r="K539" s="106">
        <f>3+2</f>
        <v>5</v>
      </c>
      <c r="L539" s="106">
        <v>7</v>
      </c>
      <c r="M539" s="106">
        <v>9</v>
      </c>
    </row>
    <row r="540" spans="1:13" ht="15.95" customHeight="1" x14ac:dyDescent="0.25">
      <c r="A540" s="99" t="s">
        <v>51</v>
      </c>
      <c r="B540" s="108">
        <v>996</v>
      </c>
      <c r="C540" s="108">
        <v>755</v>
      </c>
      <c r="D540" s="109">
        <v>1087</v>
      </c>
      <c r="E540" s="109">
        <v>838</v>
      </c>
      <c r="F540" s="108">
        <v>880</v>
      </c>
      <c r="G540" s="108">
        <f>SUM(G537:G539)</f>
        <v>987.3</v>
      </c>
      <c r="H540" s="108">
        <v>733</v>
      </c>
      <c r="I540" s="108">
        <v>890</v>
      </c>
      <c r="J540" s="108">
        <v>947</v>
      </c>
      <c r="K540" s="108">
        <v>735</v>
      </c>
      <c r="L540" s="108">
        <v>713</v>
      </c>
      <c r="M540" s="108">
        <v>884</v>
      </c>
    </row>
    <row r="541" spans="1:13" ht="15.95" customHeight="1" x14ac:dyDescent="0.25">
      <c r="A541" s="122"/>
      <c r="E541"/>
    </row>
    <row r="542" spans="1:13" ht="18" customHeight="1" x14ac:dyDescent="0.25">
      <c r="A542" s="125" t="s">
        <v>877</v>
      </c>
      <c r="B542" s="123"/>
      <c r="C542" s="123"/>
      <c r="D542" s="123"/>
      <c r="E542" s="123"/>
      <c r="F542" s="123"/>
      <c r="G542" s="123"/>
      <c r="H542" s="123"/>
      <c r="I542" s="123"/>
      <c r="J542" s="123"/>
      <c r="K542" s="123"/>
      <c r="L542" s="123"/>
      <c r="M542" s="123"/>
    </row>
    <row r="543" spans="1:13" ht="15.95" customHeight="1" x14ac:dyDescent="0.25">
      <c r="A543" s="98" t="s">
        <v>44</v>
      </c>
      <c r="B543" s="104">
        <v>134</v>
      </c>
      <c r="C543" s="104">
        <v>112</v>
      </c>
      <c r="D543" s="105">
        <v>113</v>
      </c>
      <c r="E543" s="105">
        <v>105</v>
      </c>
      <c r="F543" s="104">
        <v>116</v>
      </c>
      <c r="G543" s="104">
        <v>170</v>
      </c>
      <c r="H543" s="104">
        <v>149</v>
      </c>
      <c r="I543" s="104">
        <v>104</v>
      </c>
      <c r="J543" s="104">
        <v>86</v>
      </c>
      <c r="K543" s="104">
        <v>84</v>
      </c>
      <c r="L543" s="104">
        <v>76</v>
      </c>
      <c r="M543" s="104">
        <v>64</v>
      </c>
    </row>
    <row r="544" spans="1:13" ht="15.95" customHeight="1" x14ac:dyDescent="0.25">
      <c r="A544" s="98" t="s">
        <v>45</v>
      </c>
      <c r="B544" s="104">
        <v>984</v>
      </c>
      <c r="C544" s="104">
        <v>1198</v>
      </c>
      <c r="D544" s="105">
        <v>953</v>
      </c>
      <c r="E544" s="105">
        <v>1138</v>
      </c>
      <c r="F544" s="104">
        <v>1023</v>
      </c>
      <c r="G544" s="104">
        <v>1523</v>
      </c>
      <c r="H544" s="104">
        <v>1238</v>
      </c>
      <c r="I544" s="104">
        <v>1184</v>
      </c>
      <c r="J544" s="104">
        <v>948</v>
      </c>
      <c r="K544" s="104">
        <v>1083</v>
      </c>
      <c r="L544" s="104">
        <v>1261</v>
      </c>
      <c r="M544" s="104">
        <v>941</v>
      </c>
    </row>
    <row r="545" spans="1:22" ht="15.95" customHeight="1" x14ac:dyDescent="0.35">
      <c r="A545" s="98" t="s">
        <v>46</v>
      </c>
      <c r="B545" s="106">
        <v>27</v>
      </c>
      <c r="C545" s="106">
        <v>42</v>
      </c>
      <c r="D545" s="107">
        <v>30</v>
      </c>
      <c r="E545" s="107">
        <v>36</v>
      </c>
      <c r="F545" s="106">
        <v>24</v>
      </c>
      <c r="G545" s="106">
        <f>46.2+0.4</f>
        <v>46.6</v>
      </c>
      <c r="H545" s="106">
        <v>27</v>
      </c>
      <c r="I545" s="106">
        <v>31</v>
      </c>
      <c r="J545" s="106">
        <f>0.458+25.381</f>
        <v>25.838999999999999</v>
      </c>
      <c r="K545" s="106">
        <f>0.535+38</f>
        <v>38.534999999999997</v>
      </c>
      <c r="L545" s="106">
        <v>39</v>
      </c>
      <c r="M545" s="106">
        <v>27</v>
      </c>
    </row>
    <row r="546" spans="1:22" ht="15.95" customHeight="1" x14ac:dyDescent="0.25">
      <c r="A546" s="99" t="s">
        <v>878</v>
      </c>
      <c r="B546" s="108">
        <v>1144</v>
      </c>
      <c r="C546" s="108">
        <v>1352</v>
      </c>
      <c r="D546" s="109">
        <v>1096</v>
      </c>
      <c r="E546" s="109">
        <v>1279</v>
      </c>
      <c r="F546" s="108">
        <v>1162</v>
      </c>
      <c r="G546" s="108">
        <v>1739</v>
      </c>
      <c r="H546" s="108">
        <v>1414</v>
      </c>
      <c r="I546" s="108">
        <v>1319</v>
      </c>
      <c r="J546" s="108">
        <v>1060</v>
      </c>
      <c r="K546" s="108">
        <v>1206</v>
      </c>
      <c r="L546" s="108">
        <v>1376</v>
      </c>
      <c r="M546" s="108">
        <v>1033</v>
      </c>
    </row>
    <row r="547" spans="1:22" ht="15.95" customHeight="1" x14ac:dyDescent="0.25">
      <c r="A547" s="99"/>
      <c r="D547" s="93"/>
      <c r="E547" s="93"/>
    </row>
    <row r="548" spans="1:22" ht="15.95" customHeight="1" x14ac:dyDescent="0.25">
      <c r="A548" s="125" t="s">
        <v>52</v>
      </c>
      <c r="B548" s="123"/>
      <c r="C548" s="123"/>
      <c r="D548" s="123"/>
      <c r="E548" s="123"/>
      <c r="F548" s="123"/>
      <c r="G548" s="123"/>
      <c r="H548" s="123"/>
      <c r="I548" s="123"/>
      <c r="J548" s="123"/>
      <c r="K548" s="123"/>
      <c r="L548" s="123"/>
      <c r="M548" s="123"/>
    </row>
    <row r="549" spans="1:22" ht="18" customHeight="1" x14ac:dyDescent="0.25">
      <c r="A549" s="98" t="s">
        <v>44</v>
      </c>
      <c r="B549" s="104">
        <v>10</v>
      </c>
      <c r="C549" s="104">
        <v>9</v>
      </c>
      <c r="D549" s="105">
        <v>10</v>
      </c>
      <c r="E549" s="105">
        <v>10</v>
      </c>
      <c r="F549" s="104">
        <v>9</v>
      </c>
      <c r="G549" s="104">
        <v>10</v>
      </c>
      <c r="H549" s="104">
        <v>7</v>
      </c>
      <c r="I549" s="104">
        <v>5</v>
      </c>
      <c r="J549" s="104">
        <v>4</v>
      </c>
      <c r="K549" s="104">
        <v>6</v>
      </c>
      <c r="L549" s="104">
        <v>4</v>
      </c>
      <c r="M549" s="104">
        <v>4</v>
      </c>
      <c r="N549" s="84"/>
      <c r="O549" s="84"/>
      <c r="P549" s="84"/>
      <c r="Q549" s="84"/>
      <c r="R549" s="84"/>
      <c r="S549" s="84"/>
      <c r="T549" s="84"/>
      <c r="U549" s="84"/>
      <c r="V549" s="84"/>
    </row>
    <row r="550" spans="1:22" ht="15.95" customHeight="1" x14ac:dyDescent="0.25">
      <c r="A550" s="98" t="s">
        <v>45</v>
      </c>
      <c r="B550" s="104">
        <v>374</v>
      </c>
      <c r="C550" s="104">
        <v>302</v>
      </c>
      <c r="D550" s="105">
        <v>333</v>
      </c>
      <c r="E550" s="105">
        <v>298</v>
      </c>
      <c r="F550" s="104">
        <v>310</v>
      </c>
      <c r="G550" s="104">
        <v>303</v>
      </c>
      <c r="H550" s="104">
        <v>353</v>
      </c>
      <c r="I550" s="104">
        <v>358</v>
      </c>
      <c r="J550" s="104">
        <v>273</v>
      </c>
      <c r="K550" s="104">
        <v>278</v>
      </c>
      <c r="L550" s="104">
        <v>391</v>
      </c>
      <c r="M550" s="104">
        <v>246</v>
      </c>
      <c r="S550" s="32"/>
    </row>
    <row r="551" spans="1:22" ht="15.95" customHeight="1" x14ac:dyDescent="0.35">
      <c r="A551" s="98" t="s">
        <v>46</v>
      </c>
      <c r="B551" s="106">
        <v>26</v>
      </c>
      <c r="C551" s="106">
        <v>18</v>
      </c>
      <c r="D551" s="107">
        <v>23</v>
      </c>
      <c r="E551" s="107">
        <v>17</v>
      </c>
      <c r="F551" s="106">
        <f>12.1+5.4</f>
        <v>17.5</v>
      </c>
      <c r="G551" s="106">
        <f>14.6+5.8</f>
        <v>20.399999999999999</v>
      </c>
      <c r="H551" s="106">
        <v>22</v>
      </c>
      <c r="I551" s="106">
        <v>18</v>
      </c>
      <c r="J551" s="106">
        <f>11.463+6.06</f>
        <v>17.523</v>
      </c>
      <c r="K551" s="106">
        <f>12+8</f>
        <v>20</v>
      </c>
      <c r="L551" s="106">
        <v>24</v>
      </c>
      <c r="M551" s="106">
        <v>15</v>
      </c>
    </row>
    <row r="552" spans="1:22" ht="15.95" customHeight="1" x14ac:dyDescent="0.25">
      <c r="A552" s="99" t="s">
        <v>876</v>
      </c>
      <c r="B552" s="108">
        <v>410</v>
      </c>
      <c r="C552" s="108">
        <v>329</v>
      </c>
      <c r="D552" s="109">
        <v>365</v>
      </c>
      <c r="E552" s="109">
        <v>324</v>
      </c>
      <c r="F552" s="108">
        <v>337</v>
      </c>
      <c r="G552" s="108">
        <v>333</v>
      </c>
      <c r="H552" s="108">
        <v>381</v>
      </c>
      <c r="I552" s="108">
        <v>381</v>
      </c>
      <c r="J552" s="108">
        <v>295</v>
      </c>
      <c r="K552" s="108">
        <v>304</v>
      </c>
      <c r="L552" s="108">
        <v>419</v>
      </c>
      <c r="M552" s="108">
        <v>264</v>
      </c>
    </row>
    <row r="553" spans="1:22" ht="15.95" customHeight="1" x14ac:dyDescent="0.25">
      <c r="A553" s="98"/>
      <c r="E553"/>
    </row>
    <row r="554" spans="1:22" ht="15.95" customHeight="1" x14ac:dyDescent="0.25">
      <c r="A554" s="125" t="s">
        <v>53</v>
      </c>
      <c r="B554" s="123"/>
      <c r="C554" s="123"/>
      <c r="D554" s="123"/>
      <c r="E554" s="123"/>
      <c r="F554" s="123"/>
      <c r="G554" s="123"/>
      <c r="H554" s="123"/>
      <c r="I554" s="123"/>
      <c r="J554" s="123"/>
      <c r="K554" s="123"/>
      <c r="L554" s="123"/>
      <c r="M554" s="123"/>
    </row>
    <row r="555" spans="1:22" ht="15.95" customHeight="1" x14ac:dyDescent="0.25">
      <c r="A555" s="98" t="s">
        <v>44</v>
      </c>
      <c r="B555" s="104">
        <v>1323</v>
      </c>
      <c r="C555" s="104">
        <v>1436</v>
      </c>
      <c r="D555" s="105">
        <v>1136</v>
      </c>
      <c r="E555" s="105">
        <v>956</v>
      </c>
      <c r="F555" s="104">
        <v>1134</v>
      </c>
      <c r="G555" s="104">
        <v>1236</v>
      </c>
      <c r="H555" s="104">
        <v>1164</v>
      </c>
      <c r="I555" s="104">
        <v>1111</v>
      </c>
      <c r="J555" s="104">
        <v>1054</v>
      </c>
      <c r="K555" s="104">
        <v>1068</v>
      </c>
      <c r="L555" s="104">
        <v>1041</v>
      </c>
      <c r="M555" s="104">
        <v>1054</v>
      </c>
    </row>
    <row r="556" spans="1:22" ht="18" customHeight="1" x14ac:dyDescent="0.25">
      <c r="A556" s="98" t="s">
        <v>45</v>
      </c>
      <c r="B556" s="104">
        <v>13545</v>
      </c>
      <c r="C556" s="104">
        <v>13690</v>
      </c>
      <c r="D556" s="105">
        <v>12004</v>
      </c>
      <c r="E556" s="105">
        <v>10007</v>
      </c>
      <c r="F556" s="104">
        <v>12383</v>
      </c>
      <c r="G556" s="104">
        <v>12787</v>
      </c>
      <c r="H556" s="104">
        <v>11117</v>
      </c>
      <c r="I556" s="104">
        <v>14519</v>
      </c>
      <c r="J556" s="104">
        <v>12296</v>
      </c>
      <c r="K556" s="104">
        <v>11019</v>
      </c>
      <c r="L556" s="104">
        <v>11980</v>
      </c>
      <c r="M556" s="104">
        <v>11312</v>
      </c>
    </row>
    <row r="557" spans="1:22" ht="15.95" customHeight="1" x14ac:dyDescent="0.35">
      <c r="A557" s="98" t="s">
        <v>46</v>
      </c>
      <c r="B557" s="106">
        <v>754</v>
      </c>
      <c r="C557" s="106">
        <v>684</v>
      </c>
      <c r="D557" s="107">
        <v>567</v>
      </c>
      <c r="E557" s="107">
        <v>487</v>
      </c>
      <c r="F557" s="106">
        <v>549</v>
      </c>
      <c r="G557" s="106">
        <f>309+258</f>
        <v>567</v>
      </c>
      <c r="H557" s="106">
        <v>554</v>
      </c>
      <c r="I557" s="106">
        <v>650</v>
      </c>
      <c r="J557" s="106">
        <v>760</v>
      </c>
      <c r="K557" s="106">
        <v>746</v>
      </c>
      <c r="L557" s="106">
        <v>692</v>
      </c>
      <c r="M557" s="106">
        <v>672</v>
      </c>
    </row>
    <row r="558" spans="1:22" ht="15.95" customHeight="1" x14ac:dyDescent="0.25">
      <c r="A558" s="99" t="s">
        <v>13</v>
      </c>
      <c r="B558" s="108">
        <v>15622</v>
      </c>
      <c r="C558" s="108">
        <v>15810</v>
      </c>
      <c r="D558" s="109">
        <v>13706</v>
      </c>
      <c r="E558" s="109">
        <v>11450</v>
      </c>
      <c r="F558" s="108">
        <v>14065</v>
      </c>
      <c r="G558" s="108">
        <v>14590</v>
      </c>
      <c r="H558" s="108">
        <v>12835</v>
      </c>
      <c r="I558" s="108">
        <v>16280</v>
      </c>
      <c r="J558" s="108">
        <v>14110</v>
      </c>
      <c r="K558" s="108">
        <v>12832</v>
      </c>
      <c r="L558" s="108">
        <v>13712</v>
      </c>
      <c r="M558" s="108">
        <v>13039</v>
      </c>
    </row>
    <row r="559" spans="1:22" ht="15.95" customHeight="1" x14ac:dyDescent="0.25">
      <c r="A559" s="475" t="s">
        <v>767</v>
      </c>
      <c r="B559" s="475"/>
      <c r="C559" s="475"/>
      <c r="D559" s="475"/>
      <c r="E559" s="475"/>
      <c r="F559" s="475"/>
      <c r="G559" s="475"/>
      <c r="H559" s="475"/>
      <c r="I559" s="475"/>
      <c r="J559" s="475"/>
      <c r="K559" s="475"/>
      <c r="L559" s="475"/>
      <c r="M559" s="475"/>
    </row>
    <row r="560" spans="1:22" ht="15.95" customHeight="1" x14ac:dyDescent="0.25"/>
    <row r="561" spans="1:13" ht="23.25" customHeight="1" x14ac:dyDescent="0.25">
      <c r="A561" s="461" t="s">
        <v>1160</v>
      </c>
      <c r="B561" s="461"/>
      <c r="C561" s="461"/>
      <c r="D561" s="461"/>
      <c r="E561" s="461"/>
      <c r="F561" s="461"/>
      <c r="G561" s="461"/>
      <c r="H561" s="461"/>
      <c r="I561" s="461"/>
      <c r="J561" s="461"/>
      <c r="K561" s="461"/>
      <c r="L561" s="461"/>
      <c r="M561" s="461"/>
    </row>
    <row r="562" spans="1:13" ht="35.25" customHeight="1" x14ac:dyDescent="0.35">
      <c r="A562" s="345">
        <v>2014</v>
      </c>
      <c r="B562" s="83"/>
      <c r="C562" s="83"/>
      <c r="D562" s="83"/>
      <c r="E562" s="415"/>
      <c r="F562" s="83"/>
      <c r="G562" s="83"/>
      <c r="H562" s="83"/>
      <c r="I562" s="83"/>
      <c r="J562" s="83"/>
      <c r="K562" s="83"/>
      <c r="L562" s="83"/>
      <c r="M562" s="83"/>
    </row>
    <row r="563" spans="1:13" ht="18" customHeight="1" x14ac:dyDescent="0.25">
      <c r="A563" s="317"/>
      <c r="B563" s="313">
        <v>41640</v>
      </c>
      <c r="C563" s="313">
        <v>41671</v>
      </c>
      <c r="D563" s="313">
        <v>41699</v>
      </c>
      <c r="E563" s="313">
        <v>41730</v>
      </c>
      <c r="F563" s="313">
        <v>41760</v>
      </c>
      <c r="G563" s="313">
        <v>41791</v>
      </c>
      <c r="H563" s="313">
        <v>41821</v>
      </c>
      <c r="I563" s="313">
        <v>41852</v>
      </c>
      <c r="J563" s="313">
        <v>41883</v>
      </c>
      <c r="K563" s="313">
        <v>41913</v>
      </c>
      <c r="L563" s="313">
        <v>41944</v>
      </c>
      <c r="M563" s="313">
        <v>41974</v>
      </c>
    </row>
    <row r="564" spans="1:13" ht="15.95" customHeight="1" x14ac:dyDescent="0.25">
      <c r="A564" s="125" t="s">
        <v>0</v>
      </c>
      <c r="B564" s="123"/>
      <c r="C564" s="123"/>
      <c r="D564" s="123"/>
      <c r="E564" s="123"/>
      <c r="F564" s="123"/>
      <c r="G564" s="123"/>
      <c r="H564" s="123"/>
      <c r="I564" s="123"/>
      <c r="J564" s="123"/>
      <c r="K564" s="123"/>
      <c r="L564" s="123"/>
      <c r="M564" s="123"/>
    </row>
    <row r="565" spans="1:13" ht="15.95" customHeight="1" x14ac:dyDescent="0.25">
      <c r="A565" s="98" t="s">
        <v>44</v>
      </c>
      <c r="B565" s="104">
        <v>911</v>
      </c>
      <c r="C565" s="104">
        <v>997</v>
      </c>
      <c r="D565" s="105">
        <v>964</v>
      </c>
      <c r="E565" s="105">
        <v>810</v>
      </c>
      <c r="F565" s="104">
        <v>977</v>
      </c>
      <c r="G565" s="104">
        <v>871</v>
      </c>
      <c r="H565" s="104">
        <v>831</v>
      </c>
      <c r="I565" s="104">
        <v>939</v>
      </c>
      <c r="J565" s="104">
        <v>1204</v>
      </c>
      <c r="K565" s="104">
        <v>1211</v>
      </c>
      <c r="L565" s="104">
        <v>779</v>
      </c>
      <c r="M565" s="104">
        <v>933</v>
      </c>
    </row>
    <row r="566" spans="1:13" ht="15.95" customHeight="1" x14ac:dyDescent="0.25">
      <c r="A566" s="98" t="s">
        <v>45</v>
      </c>
      <c r="B566" s="104">
        <v>5143</v>
      </c>
      <c r="C566" s="104">
        <v>5669</v>
      </c>
      <c r="D566" s="105">
        <v>5744</v>
      </c>
      <c r="E566" s="105">
        <v>4926</v>
      </c>
      <c r="F566" s="104">
        <v>6365</v>
      </c>
      <c r="G566" s="104">
        <v>5322</v>
      </c>
      <c r="H566" s="104">
        <v>5160</v>
      </c>
      <c r="I566" s="104">
        <v>6146</v>
      </c>
      <c r="J566" s="104">
        <v>6462</v>
      </c>
      <c r="K566" s="104">
        <v>7652</v>
      </c>
      <c r="L566" s="104">
        <v>5322</v>
      </c>
      <c r="M566" s="104">
        <v>5484</v>
      </c>
    </row>
    <row r="567" spans="1:13" ht="15.95" customHeight="1" x14ac:dyDescent="0.25">
      <c r="A567" s="98" t="s">
        <v>46</v>
      </c>
      <c r="B567" s="104">
        <v>249</v>
      </c>
      <c r="C567" s="104">
        <v>179</v>
      </c>
      <c r="D567" s="105">
        <v>328</v>
      </c>
      <c r="E567" s="105">
        <v>240</v>
      </c>
      <c r="F567" s="104">
        <v>252</v>
      </c>
      <c r="G567" s="104">
        <v>241</v>
      </c>
      <c r="H567" s="104">
        <v>227</v>
      </c>
      <c r="I567" s="104">
        <v>211</v>
      </c>
      <c r="J567" s="104">
        <v>408</v>
      </c>
      <c r="K567" s="104">
        <v>337</v>
      </c>
      <c r="L567" s="104">
        <v>170</v>
      </c>
      <c r="M567" s="104">
        <v>205</v>
      </c>
    </row>
    <row r="568" spans="1:13" ht="15.95" customHeight="1" x14ac:dyDescent="0.35">
      <c r="A568" s="98" t="s">
        <v>47</v>
      </c>
      <c r="B568" s="106">
        <v>0</v>
      </c>
      <c r="C568" s="106">
        <v>0</v>
      </c>
      <c r="D568" s="107">
        <v>0</v>
      </c>
      <c r="E568" s="107">
        <v>0</v>
      </c>
      <c r="F568" s="106">
        <v>0</v>
      </c>
      <c r="G568" s="106">
        <v>0</v>
      </c>
      <c r="H568" s="106">
        <v>0</v>
      </c>
      <c r="I568" s="106">
        <v>0</v>
      </c>
      <c r="J568" s="106">
        <v>0</v>
      </c>
      <c r="K568" s="106">
        <v>0</v>
      </c>
      <c r="L568" s="106">
        <v>0</v>
      </c>
      <c r="M568" s="106">
        <v>3</v>
      </c>
    </row>
    <row r="569" spans="1:13" ht="15" customHeight="1" x14ac:dyDescent="0.25">
      <c r="A569" s="99" t="s">
        <v>48</v>
      </c>
      <c r="B569" s="108">
        <v>6303</v>
      </c>
      <c r="C569" s="108">
        <v>6846</v>
      </c>
      <c r="D569" s="109">
        <v>7036</v>
      </c>
      <c r="E569" s="109">
        <v>5976</v>
      </c>
      <c r="F569" s="108">
        <v>7594</v>
      </c>
      <c r="G569" s="108">
        <v>6434</v>
      </c>
      <c r="H569" s="108">
        <v>6219</v>
      </c>
      <c r="I569" s="108">
        <v>7297</v>
      </c>
      <c r="J569" s="108">
        <v>8074</v>
      </c>
      <c r="K569" s="108">
        <v>9199</v>
      </c>
      <c r="L569" s="108">
        <v>6271</v>
      </c>
      <c r="M569" s="108">
        <v>6624</v>
      </c>
    </row>
    <row r="570" spans="1:13" ht="15" customHeight="1" x14ac:dyDescent="0.25">
      <c r="E570"/>
    </row>
    <row r="571" spans="1:13" ht="18" customHeight="1" x14ac:dyDescent="0.25">
      <c r="A571" s="125" t="s">
        <v>1</v>
      </c>
      <c r="B571" s="123"/>
      <c r="C571" s="123"/>
      <c r="D571" s="123"/>
      <c r="E571" s="123"/>
      <c r="F571" s="123"/>
      <c r="G571" s="123"/>
      <c r="H571" s="123"/>
      <c r="I571" s="123"/>
      <c r="J571" s="123"/>
      <c r="K571" s="123"/>
      <c r="L571" s="123"/>
      <c r="M571" s="123"/>
    </row>
    <row r="572" spans="1:13" ht="18" customHeight="1" x14ac:dyDescent="0.25">
      <c r="A572" s="98" t="s">
        <v>44</v>
      </c>
      <c r="B572" s="104">
        <v>41</v>
      </c>
      <c r="C572" s="104">
        <v>51</v>
      </c>
      <c r="D572" s="105">
        <v>58</v>
      </c>
      <c r="E572" s="105">
        <v>44</v>
      </c>
      <c r="F572" s="104">
        <v>41</v>
      </c>
      <c r="G572" s="104">
        <v>60</v>
      </c>
      <c r="H572" s="104">
        <v>50</v>
      </c>
      <c r="I572" s="104">
        <v>48</v>
      </c>
      <c r="J572" s="104">
        <v>60</v>
      </c>
      <c r="K572" s="104">
        <v>84</v>
      </c>
      <c r="L572" s="104">
        <v>52</v>
      </c>
      <c r="M572" s="104">
        <v>70</v>
      </c>
    </row>
    <row r="573" spans="1:13" ht="18" customHeight="1" x14ac:dyDescent="0.25">
      <c r="A573" s="98" t="s">
        <v>45</v>
      </c>
      <c r="B573" s="104">
        <v>2555</v>
      </c>
      <c r="C573" s="104">
        <v>2769</v>
      </c>
      <c r="D573" s="105">
        <v>3161</v>
      </c>
      <c r="E573" s="105">
        <v>2701</v>
      </c>
      <c r="F573" s="104">
        <v>2123</v>
      </c>
      <c r="G573" s="104">
        <v>2407</v>
      </c>
      <c r="H573" s="104">
        <v>2356</v>
      </c>
      <c r="I573" s="104">
        <v>2233</v>
      </c>
      <c r="J573" s="104">
        <v>3001</v>
      </c>
      <c r="K573" s="104">
        <v>3941</v>
      </c>
      <c r="L573" s="104">
        <v>1983</v>
      </c>
      <c r="M573" s="104">
        <v>2993</v>
      </c>
    </row>
    <row r="574" spans="1:13" ht="15.95" customHeight="1" x14ac:dyDescent="0.25">
      <c r="A574" s="98" t="s">
        <v>46</v>
      </c>
      <c r="B574" s="104">
        <v>13</v>
      </c>
      <c r="C574" s="104">
        <v>7</v>
      </c>
      <c r="D574" s="105">
        <v>6</v>
      </c>
      <c r="E574" s="105">
        <v>4</v>
      </c>
      <c r="F574" s="104">
        <v>4</v>
      </c>
      <c r="G574" s="104">
        <v>8</v>
      </c>
      <c r="H574" s="104">
        <v>4</v>
      </c>
      <c r="I574" s="104">
        <v>4</v>
      </c>
      <c r="J574" s="104">
        <v>7</v>
      </c>
      <c r="K574" s="104">
        <v>7</v>
      </c>
      <c r="L574" s="104">
        <v>5</v>
      </c>
      <c r="M574" s="104">
        <v>9</v>
      </c>
    </row>
    <row r="575" spans="1:13" ht="15.95" customHeight="1" x14ac:dyDescent="0.35">
      <c r="A575" s="98" t="s">
        <v>47</v>
      </c>
      <c r="B575" s="106">
        <v>0</v>
      </c>
      <c r="C575" s="106">
        <v>0</v>
      </c>
      <c r="D575" s="107">
        <v>0</v>
      </c>
      <c r="E575" s="107">
        <v>0</v>
      </c>
      <c r="F575" s="106">
        <v>0</v>
      </c>
      <c r="G575" s="106">
        <v>0</v>
      </c>
      <c r="H575" s="106">
        <v>0</v>
      </c>
      <c r="I575" s="106">
        <v>0</v>
      </c>
      <c r="J575" s="106">
        <v>2</v>
      </c>
      <c r="K575" s="106">
        <v>3</v>
      </c>
      <c r="L575" s="106">
        <v>2</v>
      </c>
      <c r="M575" s="106">
        <v>4</v>
      </c>
    </row>
    <row r="576" spans="1:13" ht="15.95" customHeight="1" x14ac:dyDescent="0.25">
      <c r="A576" s="99" t="s">
        <v>49</v>
      </c>
      <c r="B576" s="108">
        <v>2610</v>
      </c>
      <c r="C576" s="108">
        <v>2829</v>
      </c>
      <c r="D576" s="109">
        <v>3226</v>
      </c>
      <c r="E576" s="109">
        <v>2750</v>
      </c>
      <c r="F576" s="108">
        <f>SUM(F572:F575)</f>
        <v>2168</v>
      </c>
      <c r="G576" s="108">
        <v>2476</v>
      </c>
      <c r="H576" s="108">
        <v>2411</v>
      </c>
      <c r="I576" s="108">
        <v>2287</v>
      </c>
      <c r="J576" s="108">
        <f>SUM(J572:J575)</f>
        <v>3070</v>
      </c>
      <c r="K576" s="108">
        <v>4035</v>
      </c>
      <c r="L576" s="108">
        <v>2042</v>
      </c>
      <c r="M576" s="108">
        <v>3076</v>
      </c>
    </row>
    <row r="577" spans="1:13" ht="15.95" customHeight="1" x14ac:dyDescent="0.25">
      <c r="A577" s="7"/>
      <c r="E577"/>
    </row>
    <row r="578" spans="1:13" ht="15.95" customHeight="1" x14ac:dyDescent="0.25">
      <c r="A578" s="125" t="s">
        <v>50</v>
      </c>
      <c r="B578" s="123"/>
      <c r="C578" s="123"/>
      <c r="D578" s="123"/>
      <c r="E578" s="123"/>
      <c r="F578" s="123"/>
      <c r="G578" s="123"/>
      <c r="H578" s="123"/>
      <c r="I578" s="123"/>
      <c r="J578" s="123"/>
      <c r="K578" s="123"/>
      <c r="L578" s="123"/>
      <c r="M578" s="123"/>
    </row>
    <row r="579" spans="1:13" ht="15.95" customHeight="1" x14ac:dyDescent="0.25">
      <c r="A579" s="98" t="s">
        <v>44</v>
      </c>
      <c r="B579" s="104">
        <v>27</v>
      </c>
      <c r="C579" s="104">
        <v>35</v>
      </c>
      <c r="D579" s="105">
        <v>24</v>
      </c>
      <c r="E579" s="105">
        <v>24</v>
      </c>
      <c r="F579" s="104">
        <v>23</v>
      </c>
      <c r="G579" s="104">
        <v>18</v>
      </c>
      <c r="H579" s="104">
        <v>20</v>
      </c>
      <c r="I579" s="104">
        <v>18</v>
      </c>
      <c r="J579" s="104">
        <v>15</v>
      </c>
      <c r="K579" s="104">
        <v>23</v>
      </c>
      <c r="L579" s="104">
        <v>21</v>
      </c>
      <c r="M579" s="104">
        <v>19</v>
      </c>
    </row>
    <row r="580" spans="1:13" ht="18" customHeight="1" x14ac:dyDescent="0.25">
      <c r="A580" s="98" t="s">
        <v>45</v>
      </c>
      <c r="B580" s="104">
        <v>1315</v>
      </c>
      <c r="C580" s="104">
        <v>1302</v>
      </c>
      <c r="D580" s="105">
        <v>1102</v>
      </c>
      <c r="E580" s="105">
        <v>1130</v>
      </c>
      <c r="F580" s="104">
        <v>1062</v>
      </c>
      <c r="G580" s="104">
        <v>1150</v>
      </c>
      <c r="H580" s="104">
        <v>1230</v>
      </c>
      <c r="I580" s="104">
        <v>1160</v>
      </c>
      <c r="J580" s="104">
        <v>1305</v>
      </c>
      <c r="K580" s="104">
        <v>1428</v>
      </c>
      <c r="L580" s="104">
        <v>1541</v>
      </c>
      <c r="M580" s="104">
        <v>1382</v>
      </c>
    </row>
    <row r="581" spans="1:13" ht="15.95" customHeight="1" x14ac:dyDescent="0.25">
      <c r="A581" s="98" t="s">
        <v>46</v>
      </c>
      <c r="B581" s="104">
        <v>28</v>
      </c>
      <c r="C581" s="104">
        <v>27</v>
      </c>
      <c r="D581" s="105">
        <v>23</v>
      </c>
      <c r="E581" s="105">
        <v>21</v>
      </c>
      <c r="F581" s="104">
        <v>21</v>
      </c>
      <c r="G581" s="104">
        <v>21</v>
      </c>
      <c r="H581" s="104">
        <v>20</v>
      </c>
      <c r="I581" s="104">
        <v>16</v>
      </c>
      <c r="J581" s="104">
        <v>17</v>
      </c>
      <c r="K581" s="104">
        <v>20</v>
      </c>
      <c r="L581" s="104">
        <v>19</v>
      </c>
      <c r="M581" s="104">
        <v>22</v>
      </c>
    </row>
    <row r="582" spans="1:13" ht="15.95" customHeight="1" x14ac:dyDescent="0.35">
      <c r="A582" s="98" t="s">
        <v>47</v>
      </c>
      <c r="B582" s="106">
        <v>479</v>
      </c>
      <c r="C582" s="106">
        <v>462</v>
      </c>
      <c r="D582" s="107">
        <v>303</v>
      </c>
      <c r="E582" s="107">
        <v>276</v>
      </c>
      <c r="F582" s="106">
        <v>301</v>
      </c>
      <c r="G582" s="106">
        <v>322</v>
      </c>
      <c r="H582" s="106">
        <v>366</v>
      </c>
      <c r="I582" s="106">
        <v>254</v>
      </c>
      <c r="J582" s="106">
        <v>260</v>
      </c>
      <c r="K582" s="106">
        <v>294</v>
      </c>
      <c r="L582" s="106">
        <v>342</v>
      </c>
      <c r="M582" s="106">
        <v>297</v>
      </c>
    </row>
    <row r="583" spans="1:13" ht="15.95" customHeight="1" x14ac:dyDescent="0.25">
      <c r="A583" s="99" t="s">
        <v>875</v>
      </c>
      <c r="B583" s="108">
        <f>SUM(B579:B582)</f>
        <v>1849</v>
      </c>
      <c r="C583" s="108">
        <v>1825</v>
      </c>
      <c r="D583" s="109">
        <v>1452</v>
      </c>
      <c r="E583" s="109">
        <v>1452</v>
      </c>
      <c r="F583" s="108">
        <v>1407</v>
      </c>
      <c r="G583" s="108">
        <v>1512</v>
      </c>
      <c r="H583" s="108">
        <v>1636</v>
      </c>
      <c r="I583" s="108">
        <v>1449</v>
      </c>
      <c r="J583" s="108">
        <v>1597</v>
      </c>
      <c r="K583" s="108">
        <v>1766</v>
      </c>
      <c r="L583" s="108">
        <v>1923</v>
      </c>
      <c r="M583" s="108">
        <v>1719</v>
      </c>
    </row>
    <row r="584" spans="1:13" ht="15.95" customHeight="1" x14ac:dyDescent="0.25">
      <c r="A584" s="7"/>
      <c r="E584"/>
    </row>
    <row r="585" spans="1:13" ht="15.95" customHeight="1" x14ac:dyDescent="0.25">
      <c r="A585" s="125" t="s">
        <v>2</v>
      </c>
      <c r="B585" s="123"/>
      <c r="C585" s="123"/>
      <c r="D585" s="123"/>
      <c r="E585" s="123"/>
      <c r="F585" s="123"/>
      <c r="G585" s="123"/>
      <c r="H585" s="123"/>
      <c r="I585" s="123"/>
      <c r="J585" s="123"/>
      <c r="K585" s="123"/>
      <c r="L585" s="123"/>
      <c r="M585" s="123"/>
    </row>
    <row r="586" spans="1:13" ht="15.95" customHeight="1" x14ac:dyDescent="0.25">
      <c r="A586" s="98" t="s">
        <v>44</v>
      </c>
      <c r="B586" s="104">
        <v>8</v>
      </c>
      <c r="C586" s="104">
        <v>11</v>
      </c>
      <c r="D586" s="105">
        <v>8</v>
      </c>
      <c r="E586" s="105">
        <v>5</v>
      </c>
      <c r="F586" s="104">
        <v>8</v>
      </c>
      <c r="G586" s="104">
        <v>7</v>
      </c>
      <c r="H586" s="104">
        <v>6</v>
      </c>
      <c r="I586" s="104">
        <v>7</v>
      </c>
      <c r="J586" s="104">
        <v>11</v>
      </c>
      <c r="K586" s="104">
        <v>6</v>
      </c>
      <c r="L586" s="104">
        <v>7</v>
      </c>
      <c r="M586" s="104">
        <v>7</v>
      </c>
    </row>
    <row r="587" spans="1:13" ht="18" customHeight="1" x14ac:dyDescent="0.25">
      <c r="A587" s="98" t="s">
        <v>45</v>
      </c>
      <c r="B587" s="104">
        <v>800</v>
      </c>
      <c r="C587" s="104">
        <v>745</v>
      </c>
      <c r="D587" s="105">
        <v>803</v>
      </c>
      <c r="E587" s="105">
        <v>544</v>
      </c>
      <c r="F587" s="104">
        <v>568</v>
      </c>
      <c r="G587" s="104">
        <v>722</v>
      </c>
      <c r="H587" s="104">
        <v>565</v>
      </c>
      <c r="I587" s="104">
        <v>653</v>
      </c>
      <c r="J587" s="104">
        <v>1117</v>
      </c>
      <c r="K587" s="104">
        <v>971</v>
      </c>
      <c r="L587" s="104">
        <v>915</v>
      </c>
      <c r="M587" s="104">
        <v>930</v>
      </c>
    </row>
    <row r="588" spans="1:13" ht="15.95" customHeight="1" x14ac:dyDescent="0.25">
      <c r="A588" s="98" t="s">
        <v>46</v>
      </c>
      <c r="B588" s="104">
        <v>14</v>
      </c>
      <c r="C588" s="104">
        <v>13</v>
      </c>
      <c r="D588" s="105">
        <v>44</v>
      </c>
      <c r="E588" s="105">
        <v>9</v>
      </c>
      <c r="F588" s="104">
        <v>13</v>
      </c>
      <c r="G588" s="104">
        <v>36</v>
      </c>
      <c r="H588" s="104">
        <v>12</v>
      </c>
      <c r="I588" s="104">
        <v>6</v>
      </c>
      <c r="J588" s="104">
        <v>21</v>
      </c>
      <c r="K588" s="104">
        <v>9</v>
      </c>
      <c r="L588" s="104">
        <v>8</v>
      </c>
      <c r="M588" s="104">
        <v>20</v>
      </c>
    </row>
    <row r="589" spans="1:13" ht="15.95" customHeight="1" x14ac:dyDescent="0.35">
      <c r="A589" s="98" t="s">
        <v>47</v>
      </c>
      <c r="B589" s="106">
        <v>0</v>
      </c>
      <c r="C589" s="106">
        <v>0</v>
      </c>
      <c r="D589" s="107">
        <v>0</v>
      </c>
      <c r="E589" s="107">
        <v>0</v>
      </c>
      <c r="F589" s="106">
        <v>0</v>
      </c>
      <c r="G589" s="106">
        <v>0</v>
      </c>
      <c r="H589" s="106">
        <v>0</v>
      </c>
      <c r="I589" s="106">
        <v>2</v>
      </c>
      <c r="J589" s="106">
        <v>1</v>
      </c>
      <c r="K589" s="106">
        <v>0</v>
      </c>
      <c r="L589" s="106">
        <v>0</v>
      </c>
      <c r="M589" s="106">
        <v>0</v>
      </c>
    </row>
    <row r="590" spans="1:13" ht="15.95" customHeight="1" x14ac:dyDescent="0.25">
      <c r="A590" s="99" t="s">
        <v>51</v>
      </c>
      <c r="B590" s="108">
        <v>822</v>
      </c>
      <c r="C590" s="108">
        <v>769</v>
      </c>
      <c r="D590" s="109">
        <v>855</v>
      </c>
      <c r="E590" s="109">
        <v>559</v>
      </c>
      <c r="F590" s="108">
        <v>589</v>
      </c>
      <c r="G590" s="108">
        <v>765</v>
      </c>
      <c r="H590" s="108">
        <v>583</v>
      </c>
      <c r="I590" s="108">
        <v>669</v>
      </c>
      <c r="J590" s="108">
        <v>1150</v>
      </c>
      <c r="K590" s="108">
        <v>986</v>
      </c>
      <c r="L590" s="108">
        <v>929</v>
      </c>
      <c r="M590" s="108">
        <v>957</v>
      </c>
    </row>
    <row r="591" spans="1:13" ht="15.95" customHeight="1" x14ac:dyDescent="0.25">
      <c r="A591" s="7"/>
      <c r="E591"/>
    </row>
    <row r="592" spans="1:13" ht="15.95" customHeight="1" x14ac:dyDescent="0.25">
      <c r="A592" s="125" t="s">
        <v>877</v>
      </c>
      <c r="B592" s="123"/>
      <c r="C592" s="123"/>
      <c r="D592" s="123"/>
      <c r="E592" s="123"/>
      <c r="F592" s="123"/>
      <c r="G592" s="123"/>
      <c r="H592" s="123"/>
      <c r="I592" s="123"/>
      <c r="J592" s="123"/>
      <c r="K592" s="123"/>
      <c r="L592" s="123"/>
      <c r="M592" s="123"/>
    </row>
    <row r="593" spans="1:13" ht="15.95" customHeight="1" x14ac:dyDescent="0.25">
      <c r="A593" s="98" t="s">
        <v>44</v>
      </c>
      <c r="B593" s="104">
        <v>113</v>
      </c>
      <c r="C593" s="104">
        <v>118</v>
      </c>
      <c r="D593" s="105">
        <v>130</v>
      </c>
      <c r="E593" s="105">
        <v>125</v>
      </c>
      <c r="F593" s="104">
        <v>115</v>
      </c>
      <c r="G593" s="104">
        <v>123</v>
      </c>
      <c r="H593" s="104">
        <v>137</v>
      </c>
      <c r="I593" s="104">
        <v>112</v>
      </c>
      <c r="J593" s="104">
        <v>145</v>
      </c>
      <c r="K593" s="104">
        <v>148</v>
      </c>
      <c r="L593" s="104">
        <v>119</v>
      </c>
      <c r="M593" s="104">
        <v>96</v>
      </c>
    </row>
    <row r="594" spans="1:13" ht="18" customHeight="1" x14ac:dyDescent="0.25">
      <c r="A594" s="98" t="s">
        <v>45</v>
      </c>
      <c r="B594" s="104">
        <v>895</v>
      </c>
      <c r="C594" s="104">
        <v>1223</v>
      </c>
      <c r="D594" s="105">
        <v>957</v>
      </c>
      <c r="E594" s="105">
        <v>993</v>
      </c>
      <c r="F594" s="104">
        <v>776</v>
      </c>
      <c r="G594" s="104">
        <v>1012</v>
      </c>
      <c r="H594" s="104">
        <v>916</v>
      </c>
      <c r="I594" s="104">
        <v>922</v>
      </c>
      <c r="J594" s="104">
        <v>867</v>
      </c>
      <c r="K594" s="104">
        <v>1087</v>
      </c>
      <c r="L594" s="104">
        <v>1156</v>
      </c>
      <c r="M594" s="104">
        <v>826</v>
      </c>
    </row>
    <row r="595" spans="1:13" ht="15.95" customHeight="1" x14ac:dyDescent="0.25">
      <c r="A595" s="98" t="s">
        <v>46</v>
      </c>
      <c r="B595" s="104">
        <v>22</v>
      </c>
      <c r="C595" s="104">
        <v>40</v>
      </c>
      <c r="D595" s="105">
        <v>21</v>
      </c>
      <c r="E595" s="105">
        <v>41</v>
      </c>
      <c r="F595" s="104">
        <v>23</v>
      </c>
      <c r="G595" s="104">
        <v>41</v>
      </c>
      <c r="H595" s="104">
        <v>24</v>
      </c>
      <c r="I595" s="104">
        <v>24</v>
      </c>
      <c r="J595" s="104">
        <v>23</v>
      </c>
      <c r="K595" s="104">
        <v>34</v>
      </c>
      <c r="L595" s="104">
        <v>35</v>
      </c>
      <c r="M595" s="104">
        <v>27</v>
      </c>
    </row>
    <row r="596" spans="1:13" ht="15.95" customHeight="1" x14ac:dyDescent="0.35">
      <c r="A596" s="98" t="s">
        <v>47</v>
      </c>
      <c r="B596" s="106">
        <v>0</v>
      </c>
      <c r="C596" s="106">
        <v>1</v>
      </c>
      <c r="D596" s="107">
        <v>3</v>
      </c>
      <c r="E596" s="107">
        <v>0</v>
      </c>
      <c r="F596" s="106">
        <v>1</v>
      </c>
      <c r="G596" s="106">
        <v>3.6</v>
      </c>
      <c r="H596" s="106">
        <v>0</v>
      </c>
      <c r="I596" s="106">
        <v>0</v>
      </c>
      <c r="J596" s="106">
        <v>3</v>
      </c>
      <c r="K596" s="106">
        <v>1</v>
      </c>
      <c r="L596" s="106">
        <v>0</v>
      </c>
      <c r="M596" s="106">
        <v>4</v>
      </c>
    </row>
    <row r="597" spans="1:13" ht="15.95" customHeight="1" x14ac:dyDescent="0.25">
      <c r="A597" s="99" t="s">
        <v>878</v>
      </c>
      <c r="B597" s="108">
        <v>1031</v>
      </c>
      <c r="C597" s="108">
        <v>1383</v>
      </c>
      <c r="D597" s="109">
        <v>1111</v>
      </c>
      <c r="E597" s="109">
        <f>SUM(E593:E596)</f>
        <v>1159</v>
      </c>
      <c r="F597" s="108">
        <v>915</v>
      </c>
      <c r="G597" s="108">
        <v>1179</v>
      </c>
      <c r="H597" s="108">
        <v>1076</v>
      </c>
      <c r="I597" s="108">
        <v>1058</v>
      </c>
      <c r="J597" s="108">
        <v>1038</v>
      </c>
      <c r="K597" s="108">
        <v>1270</v>
      </c>
      <c r="L597" s="108">
        <v>1310</v>
      </c>
      <c r="M597" s="108">
        <v>952</v>
      </c>
    </row>
    <row r="598" spans="1:13" ht="15.95" customHeight="1" x14ac:dyDescent="0.25">
      <c r="A598" s="7"/>
      <c r="E598"/>
    </row>
    <row r="599" spans="1:13" ht="15.95" customHeight="1" x14ac:dyDescent="0.25">
      <c r="A599" s="125" t="s">
        <v>52</v>
      </c>
      <c r="B599" s="123"/>
      <c r="C599" s="123"/>
      <c r="D599" s="123"/>
      <c r="E599" s="123"/>
      <c r="F599" s="123"/>
      <c r="G599" s="123"/>
      <c r="H599" s="123"/>
      <c r="I599" s="123"/>
      <c r="J599" s="123"/>
      <c r="K599" s="123"/>
      <c r="L599" s="123"/>
      <c r="M599" s="123"/>
    </row>
    <row r="600" spans="1:13" ht="15.95" customHeight="1" x14ac:dyDescent="0.25">
      <c r="A600" s="98" t="s">
        <v>44</v>
      </c>
      <c r="B600" s="104">
        <v>15</v>
      </c>
      <c r="C600" s="104">
        <v>19</v>
      </c>
      <c r="D600" s="105">
        <v>10</v>
      </c>
      <c r="E600" s="105">
        <v>21</v>
      </c>
      <c r="F600" s="104">
        <v>16</v>
      </c>
      <c r="G600" s="104">
        <v>13</v>
      </c>
      <c r="H600" s="104">
        <v>11</v>
      </c>
      <c r="I600" s="104">
        <v>6.8</v>
      </c>
      <c r="J600" s="104">
        <v>10</v>
      </c>
      <c r="K600" s="104">
        <v>11</v>
      </c>
      <c r="L600" s="104">
        <v>16</v>
      </c>
      <c r="M600" s="104">
        <v>9</v>
      </c>
    </row>
    <row r="601" spans="1:13" ht="18" customHeight="1" x14ac:dyDescent="0.25">
      <c r="A601" s="98" t="s">
        <v>45</v>
      </c>
      <c r="B601" s="104">
        <v>296</v>
      </c>
      <c r="C601" s="104">
        <v>312</v>
      </c>
      <c r="D601" s="105">
        <v>349</v>
      </c>
      <c r="E601" s="105">
        <v>281</v>
      </c>
      <c r="F601" s="104">
        <v>288</v>
      </c>
      <c r="G601" s="104">
        <v>292</v>
      </c>
      <c r="H601" s="104">
        <v>291</v>
      </c>
      <c r="I601" s="104">
        <v>258</v>
      </c>
      <c r="J601" s="104">
        <v>295</v>
      </c>
      <c r="K601" s="104">
        <v>299</v>
      </c>
      <c r="L601" s="104">
        <v>439</v>
      </c>
      <c r="M601" s="104">
        <v>267</v>
      </c>
    </row>
    <row r="602" spans="1:13" ht="15.95" customHeight="1" x14ac:dyDescent="0.25">
      <c r="A602" s="98" t="s">
        <v>46</v>
      </c>
      <c r="B602" s="104">
        <v>8</v>
      </c>
      <c r="C602" s="104">
        <v>6</v>
      </c>
      <c r="D602" s="105">
        <v>6</v>
      </c>
      <c r="E602" s="105">
        <v>6</v>
      </c>
      <c r="F602" s="104">
        <v>6</v>
      </c>
      <c r="G602" s="104">
        <v>6</v>
      </c>
      <c r="H602" s="104">
        <v>7</v>
      </c>
      <c r="I602" s="104">
        <v>5.9</v>
      </c>
      <c r="J602" s="104">
        <v>7</v>
      </c>
      <c r="K602" s="104">
        <v>6</v>
      </c>
      <c r="L602" s="104">
        <v>7</v>
      </c>
      <c r="M602" s="104">
        <v>6</v>
      </c>
    </row>
    <row r="603" spans="1:13" ht="15.95" customHeight="1" x14ac:dyDescent="0.35">
      <c r="A603" s="98" t="s">
        <v>47</v>
      </c>
      <c r="B603" s="106">
        <v>12</v>
      </c>
      <c r="C603" s="106">
        <v>14</v>
      </c>
      <c r="D603" s="107">
        <v>15</v>
      </c>
      <c r="E603" s="107">
        <v>14</v>
      </c>
      <c r="F603" s="106">
        <v>13</v>
      </c>
      <c r="G603" s="106">
        <v>14</v>
      </c>
      <c r="H603" s="106">
        <v>10</v>
      </c>
      <c r="I603" s="106">
        <v>9.8000000000000007</v>
      </c>
      <c r="J603" s="106">
        <v>14</v>
      </c>
      <c r="K603" s="106">
        <v>13</v>
      </c>
      <c r="L603" s="106">
        <v>16</v>
      </c>
      <c r="M603" s="106">
        <v>10</v>
      </c>
    </row>
    <row r="604" spans="1:13" ht="15.95" customHeight="1" x14ac:dyDescent="0.25">
      <c r="A604" s="99" t="s">
        <v>876</v>
      </c>
      <c r="B604" s="108">
        <v>331</v>
      </c>
      <c r="C604" s="108">
        <v>351</v>
      </c>
      <c r="D604" s="109">
        <v>382</v>
      </c>
      <c r="E604" s="109">
        <v>321</v>
      </c>
      <c r="F604" s="108">
        <v>324</v>
      </c>
      <c r="G604" s="108">
        <v>325</v>
      </c>
      <c r="H604" s="108">
        <v>319</v>
      </c>
      <c r="I604" s="108">
        <v>281</v>
      </c>
      <c r="J604" s="108">
        <v>325</v>
      </c>
      <c r="K604" s="108">
        <v>330</v>
      </c>
      <c r="L604" s="108">
        <v>477</v>
      </c>
      <c r="M604" s="108">
        <v>293</v>
      </c>
    </row>
    <row r="605" spans="1:13" ht="15.95" customHeight="1" x14ac:dyDescent="0.25">
      <c r="E605"/>
    </row>
    <row r="606" spans="1:13" ht="15.95" customHeight="1" x14ac:dyDescent="0.25">
      <c r="A606" s="125" t="s">
        <v>53</v>
      </c>
      <c r="B606" s="123"/>
      <c r="C606" s="123"/>
      <c r="D606" s="123"/>
      <c r="E606" s="123"/>
      <c r="F606" s="123"/>
      <c r="G606" s="123"/>
      <c r="H606" s="123"/>
      <c r="I606" s="123"/>
      <c r="J606" s="123"/>
      <c r="K606" s="123"/>
      <c r="L606" s="123"/>
      <c r="M606" s="123"/>
    </row>
    <row r="607" spans="1:13" ht="15.95" customHeight="1" x14ac:dyDescent="0.25">
      <c r="A607" t="s">
        <v>44</v>
      </c>
      <c r="B607" s="104">
        <v>1116</v>
      </c>
      <c r="C607" s="104">
        <v>1231</v>
      </c>
      <c r="D607" s="105">
        <v>1194</v>
      </c>
      <c r="E607" s="105">
        <v>1029</v>
      </c>
      <c r="F607" s="104">
        <v>1181</v>
      </c>
      <c r="G607" s="104">
        <v>1091</v>
      </c>
      <c r="H607" s="104">
        <v>1053</v>
      </c>
      <c r="I607" s="104">
        <v>1133</v>
      </c>
      <c r="J607" s="104">
        <v>1445</v>
      </c>
      <c r="K607" s="104">
        <v>1484</v>
      </c>
      <c r="L607" s="104">
        <v>993</v>
      </c>
      <c r="M607" s="104">
        <v>1133</v>
      </c>
    </row>
    <row r="608" spans="1:13" ht="18" customHeight="1" x14ac:dyDescent="0.25">
      <c r="A608" t="s">
        <v>45</v>
      </c>
      <c r="B608" s="104">
        <v>11003</v>
      </c>
      <c r="C608" s="104">
        <v>12020</v>
      </c>
      <c r="D608" s="105">
        <v>12116</v>
      </c>
      <c r="E608" s="105">
        <v>10575</v>
      </c>
      <c r="F608" s="104">
        <v>11183</v>
      </c>
      <c r="G608" s="104">
        <v>10906</v>
      </c>
      <c r="H608" s="104">
        <v>10517</v>
      </c>
      <c r="I608" s="104">
        <v>11371</v>
      </c>
      <c r="J608" s="104">
        <v>13056</v>
      </c>
      <c r="K608" s="104">
        <v>15377</v>
      </c>
      <c r="L608" s="104">
        <v>11355</v>
      </c>
      <c r="M608" s="104">
        <v>11882</v>
      </c>
    </row>
    <row r="609" spans="1:13" ht="15.95" customHeight="1" x14ac:dyDescent="0.35">
      <c r="A609" t="s">
        <v>46</v>
      </c>
      <c r="B609" s="106">
        <v>827</v>
      </c>
      <c r="C609" s="106">
        <v>751</v>
      </c>
      <c r="D609" s="107">
        <v>752</v>
      </c>
      <c r="E609" s="107">
        <v>614</v>
      </c>
      <c r="F609" s="106">
        <v>634</v>
      </c>
      <c r="G609" s="106">
        <v>694</v>
      </c>
      <c r="H609" s="106">
        <v>673</v>
      </c>
      <c r="I609" s="106">
        <v>535</v>
      </c>
      <c r="J609" s="106">
        <v>763</v>
      </c>
      <c r="K609" s="106">
        <v>725</v>
      </c>
      <c r="L609" s="106">
        <v>604</v>
      </c>
      <c r="M609" s="106">
        <v>607</v>
      </c>
    </row>
    <row r="610" spans="1:13" ht="15.95" customHeight="1" x14ac:dyDescent="0.25">
      <c r="A610" s="99" t="s">
        <v>13</v>
      </c>
      <c r="B610" s="108">
        <v>12946</v>
      </c>
      <c r="C610" s="108">
        <v>14002</v>
      </c>
      <c r="D610" s="109">
        <v>14062</v>
      </c>
      <c r="E610" s="109">
        <v>12218</v>
      </c>
      <c r="F610" s="108">
        <v>12998</v>
      </c>
      <c r="G610" s="108">
        <v>12691</v>
      </c>
      <c r="H610" s="108">
        <v>12243</v>
      </c>
      <c r="I610" s="108">
        <v>13040</v>
      </c>
      <c r="J610" s="108">
        <v>15254</v>
      </c>
      <c r="K610" s="108">
        <v>17586</v>
      </c>
      <c r="L610" s="108">
        <v>12953</v>
      </c>
      <c r="M610" s="108">
        <v>13623</v>
      </c>
    </row>
    <row r="611" spans="1:13" ht="15.95" customHeight="1" x14ac:dyDescent="0.25">
      <c r="M611" s="81"/>
    </row>
    <row r="612" spans="1:13" ht="15.95" customHeight="1" x14ac:dyDescent="0.25">
      <c r="M612" s="81"/>
    </row>
    <row r="613" spans="1:13" ht="15.95" customHeight="1" x14ac:dyDescent="0.25">
      <c r="A613" s="461" t="s">
        <v>1160</v>
      </c>
      <c r="B613" s="461"/>
      <c r="C613" s="461"/>
      <c r="D613" s="461"/>
      <c r="E613" s="461"/>
      <c r="F613" s="461"/>
      <c r="G613" s="461"/>
      <c r="H613" s="461"/>
      <c r="I613" s="461"/>
      <c r="J613" s="461"/>
      <c r="K613" s="461"/>
      <c r="L613" s="461"/>
      <c r="M613" s="461"/>
    </row>
    <row r="614" spans="1:13" ht="26.45" customHeight="1" x14ac:dyDescent="0.35">
      <c r="A614" s="345">
        <v>2013</v>
      </c>
      <c r="B614" s="83"/>
      <c r="C614" s="83"/>
      <c r="D614" s="83"/>
      <c r="E614" s="415"/>
      <c r="F614" s="83"/>
      <c r="G614" s="83"/>
      <c r="H614" s="83"/>
      <c r="I614" s="83"/>
      <c r="J614" s="83"/>
      <c r="K614" s="83"/>
      <c r="L614" s="83"/>
      <c r="M614" s="83"/>
    </row>
    <row r="615" spans="1:13" ht="18" customHeight="1" x14ac:dyDescent="0.25">
      <c r="B615" s="313">
        <v>41275</v>
      </c>
      <c r="C615" s="313">
        <v>41306</v>
      </c>
      <c r="D615" s="313">
        <v>41334</v>
      </c>
      <c r="E615" s="313">
        <v>41365</v>
      </c>
      <c r="F615" s="313">
        <v>41395</v>
      </c>
      <c r="G615" s="313">
        <v>41426</v>
      </c>
      <c r="H615" s="313">
        <v>41456</v>
      </c>
      <c r="I615" s="313">
        <v>41487</v>
      </c>
      <c r="J615" s="313">
        <v>41518</v>
      </c>
      <c r="K615" s="313">
        <v>41548</v>
      </c>
      <c r="L615" s="313">
        <v>41579</v>
      </c>
      <c r="M615" s="313">
        <v>41609</v>
      </c>
    </row>
    <row r="616" spans="1:13" ht="15.95" customHeight="1" x14ac:dyDescent="0.25">
      <c r="A616" s="125" t="s">
        <v>0</v>
      </c>
      <c r="B616" s="123"/>
      <c r="C616" s="123"/>
      <c r="D616" s="123"/>
      <c r="E616" s="123"/>
      <c r="F616" s="123"/>
      <c r="G616" s="123"/>
      <c r="H616" s="123"/>
      <c r="I616" s="123"/>
      <c r="J616" s="123"/>
      <c r="K616" s="123"/>
      <c r="L616" s="123"/>
      <c r="M616" s="123"/>
    </row>
    <row r="617" spans="1:13" ht="15.95" customHeight="1" x14ac:dyDescent="0.25">
      <c r="A617" s="98" t="s">
        <v>44</v>
      </c>
      <c r="B617" s="104">
        <v>622</v>
      </c>
      <c r="C617" s="104">
        <v>675</v>
      </c>
      <c r="D617" s="105">
        <v>562</v>
      </c>
      <c r="E617" s="105">
        <v>468</v>
      </c>
      <c r="F617" s="104">
        <v>921</v>
      </c>
      <c r="G617" s="104">
        <v>1222</v>
      </c>
      <c r="H617" s="104">
        <v>778</v>
      </c>
      <c r="I617" s="104">
        <v>945</v>
      </c>
      <c r="J617" s="104">
        <v>1062</v>
      </c>
      <c r="K617" s="104">
        <v>766</v>
      </c>
      <c r="L617" s="104">
        <v>748</v>
      </c>
      <c r="M617" s="104">
        <v>757</v>
      </c>
    </row>
    <row r="618" spans="1:13" ht="15.95" customHeight="1" x14ac:dyDescent="0.25">
      <c r="A618" s="98" t="s">
        <v>45</v>
      </c>
      <c r="B618" s="104">
        <v>4578</v>
      </c>
      <c r="C618" s="104">
        <v>5582</v>
      </c>
      <c r="D618" s="105">
        <v>4520</v>
      </c>
      <c r="E618" s="105">
        <v>3694</v>
      </c>
      <c r="F618" s="104">
        <v>6706</v>
      </c>
      <c r="G618" s="104">
        <v>7091</v>
      </c>
      <c r="H618" s="104">
        <v>4010</v>
      </c>
      <c r="I618" s="104">
        <v>4884</v>
      </c>
      <c r="J618" s="104">
        <v>5244</v>
      </c>
      <c r="K618" s="104">
        <v>3946</v>
      </c>
      <c r="L618" s="104">
        <v>5088</v>
      </c>
      <c r="M618" s="104">
        <v>4052</v>
      </c>
    </row>
    <row r="619" spans="1:13" ht="15.95" customHeight="1" x14ac:dyDescent="0.25">
      <c r="A619" s="98" t="s">
        <v>46</v>
      </c>
      <c r="B619" s="104">
        <v>128</v>
      </c>
      <c r="C619" s="104">
        <v>216</v>
      </c>
      <c r="D619" s="105">
        <v>142</v>
      </c>
      <c r="E619" s="105">
        <v>110</v>
      </c>
      <c r="F619" s="104">
        <v>164</v>
      </c>
      <c r="G619" s="104">
        <v>268</v>
      </c>
      <c r="H619" s="104">
        <v>180</v>
      </c>
      <c r="I619" s="104">
        <v>232</v>
      </c>
      <c r="J619" s="104">
        <v>248</v>
      </c>
      <c r="K619" s="104">
        <v>156</v>
      </c>
      <c r="L619" s="104">
        <v>180</v>
      </c>
      <c r="M619" s="104">
        <v>202</v>
      </c>
    </row>
    <row r="620" spans="1:13" ht="15.95" customHeight="1" x14ac:dyDescent="0.35">
      <c r="A620" s="98" t="s">
        <v>47</v>
      </c>
      <c r="B620" s="106">
        <v>0</v>
      </c>
      <c r="C620" s="106">
        <v>0</v>
      </c>
      <c r="D620" s="107">
        <v>0</v>
      </c>
      <c r="E620" s="107">
        <v>0</v>
      </c>
      <c r="F620" s="106">
        <v>0</v>
      </c>
      <c r="G620" s="106">
        <v>0</v>
      </c>
      <c r="H620" s="106">
        <v>0</v>
      </c>
      <c r="I620" s="106">
        <v>0</v>
      </c>
      <c r="J620" s="106">
        <v>0</v>
      </c>
      <c r="K620" s="106">
        <v>0</v>
      </c>
      <c r="L620" s="106">
        <v>0</v>
      </c>
      <c r="M620" s="106">
        <v>0</v>
      </c>
    </row>
    <row r="621" spans="1:13" ht="15.95" customHeight="1" x14ac:dyDescent="0.25">
      <c r="A621" s="99" t="s">
        <v>48</v>
      </c>
      <c r="B621" s="108">
        <v>5328</v>
      </c>
      <c r="C621" s="108">
        <v>6472</v>
      </c>
      <c r="D621" s="109">
        <v>5225</v>
      </c>
      <c r="E621" s="109">
        <v>4272</v>
      </c>
      <c r="F621" s="108">
        <v>7790</v>
      </c>
      <c r="G621" s="108">
        <v>8581</v>
      </c>
      <c r="H621" s="108">
        <v>4968</v>
      </c>
      <c r="I621" s="108">
        <v>6060</v>
      </c>
      <c r="J621" s="108">
        <v>6554</v>
      </c>
      <c r="K621" s="108">
        <v>4868</v>
      </c>
      <c r="L621" s="108">
        <v>6017</v>
      </c>
      <c r="M621" s="108">
        <v>5011</v>
      </c>
    </row>
    <row r="622" spans="1:13" ht="15.95" customHeight="1" x14ac:dyDescent="0.25">
      <c r="E622"/>
    </row>
    <row r="623" spans="1:13" ht="15.95" customHeight="1" x14ac:dyDescent="0.25">
      <c r="A623" s="125" t="s">
        <v>1</v>
      </c>
      <c r="B623" s="123"/>
      <c r="C623" s="123"/>
      <c r="D623" s="123"/>
      <c r="E623" s="123"/>
      <c r="F623" s="123"/>
      <c r="G623" s="123"/>
      <c r="H623" s="123"/>
      <c r="I623" s="123"/>
      <c r="J623" s="123"/>
      <c r="K623" s="123"/>
      <c r="L623" s="123"/>
      <c r="M623" s="123"/>
    </row>
    <row r="624" spans="1:13" ht="15" customHeight="1" x14ac:dyDescent="0.25">
      <c r="A624" s="98" t="s">
        <v>44</v>
      </c>
      <c r="B624" s="104">
        <v>36</v>
      </c>
      <c r="C624" s="104">
        <v>41</v>
      </c>
      <c r="D624" s="105">
        <v>68</v>
      </c>
      <c r="E624" s="105">
        <v>51</v>
      </c>
      <c r="F624" s="104">
        <v>57</v>
      </c>
      <c r="G624" s="104">
        <v>72</v>
      </c>
      <c r="H624" s="104">
        <v>33</v>
      </c>
      <c r="I624" s="104">
        <v>32</v>
      </c>
      <c r="J624" s="104">
        <v>59</v>
      </c>
      <c r="K624" s="104">
        <v>44</v>
      </c>
      <c r="L624" s="104">
        <v>35</v>
      </c>
      <c r="M624" s="104">
        <v>51</v>
      </c>
    </row>
    <row r="625" spans="1:13" ht="15" customHeight="1" x14ac:dyDescent="0.25">
      <c r="A625" s="98" t="s">
        <v>45</v>
      </c>
      <c r="B625" s="104">
        <v>2059</v>
      </c>
      <c r="C625" s="104">
        <v>2632</v>
      </c>
      <c r="D625" s="105">
        <v>2984</v>
      </c>
      <c r="E625" s="105">
        <v>2661</v>
      </c>
      <c r="F625" s="104">
        <v>2710</v>
      </c>
      <c r="G625" s="104">
        <v>3722</v>
      </c>
      <c r="H625" s="104">
        <v>1989</v>
      </c>
      <c r="I625" s="104">
        <v>2313</v>
      </c>
      <c r="J625" s="104">
        <v>2822</v>
      </c>
      <c r="K625" s="104">
        <v>2626</v>
      </c>
      <c r="L625" s="104">
        <v>2171</v>
      </c>
      <c r="M625" s="104">
        <v>2423</v>
      </c>
    </row>
    <row r="626" spans="1:13" ht="15" customHeight="1" x14ac:dyDescent="0.25">
      <c r="A626" s="98" t="s">
        <v>46</v>
      </c>
      <c r="B626" s="104">
        <v>13</v>
      </c>
      <c r="C626" s="104">
        <v>13</v>
      </c>
      <c r="D626" s="105">
        <v>7</v>
      </c>
      <c r="E626" s="105">
        <v>7</v>
      </c>
      <c r="F626" s="104">
        <v>6</v>
      </c>
      <c r="G626" s="104">
        <v>16</v>
      </c>
      <c r="H626" s="104">
        <v>16</v>
      </c>
      <c r="I626" s="104">
        <v>6</v>
      </c>
      <c r="J626" s="104">
        <v>8</v>
      </c>
      <c r="K626" s="104">
        <v>10</v>
      </c>
      <c r="L626" s="104">
        <v>7</v>
      </c>
      <c r="M626" s="104">
        <v>11.8</v>
      </c>
    </row>
    <row r="627" spans="1:13" ht="18" customHeight="1" x14ac:dyDescent="0.35">
      <c r="A627" s="98" t="s">
        <v>47</v>
      </c>
      <c r="B627" s="106">
        <v>0</v>
      </c>
      <c r="C627" s="106">
        <v>0</v>
      </c>
      <c r="D627" s="107">
        <v>0</v>
      </c>
      <c r="E627" s="107">
        <v>0</v>
      </c>
      <c r="F627" s="106">
        <v>0</v>
      </c>
      <c r="G627" s="106">
        <v>0</v>
      </c>
      <c r="H627" s="106">
        <v>0</v>
      </c>
      <c r="I627" s="106">
        <v>0</v>
      </c>
      <c r="J627" s="106">
        <v>0</v>
      </c>
      <c r="K627" s="106">
        <v>1</v>
      </c>
      <c r="L627" s="106">
        <v>0</v>
      </c>
      <c r="M627" s="106">
        <v>1</v>
      </c>
    </row>
    <row r="628" spans="1:13" ht="18" customHeight="1" x14ac:dyDescent="0.25">
      <c r="A628" s="99" t="s">
        <v>49</v>
      </c>
      <c r="B628" s="108">
        <v>2108</v>
      </c>
      <c r="C628" s="108">
        <v>2686</v>
      </c>
      <c r="D628" s="109">
        <v>3059</v>
      </c>
      <c r="E628" s="109">
        <v>2720</v>
      </c>
      <c r="F628" s="108">
        <v>2773</v>
      </c>
      <c r="G628" s="108">
        <v>3810</v>
      </c>
      <c r="H628" s="108">
        <v>2029</v>
      </c>
      <c r="I628" s="108">
        <v>2351</v>
      </c>
      <c r="J628" s="108">
        <v>2888</v>
      </c>
      <c r="K628" s="108">
        <v>2682</v>
      </c>
      <c r="L628" s="108">
        <v>2213</v>
      </c>
      <c r="M628" s="108">
        <v>2487</v>
      </c>
    </row>
    <row r="629" spans="1:13" ht="15.95" customHeight="1" x14ac:dyDescent="0.25">
      <c r="A629" s="7"/>
      <c r="E629"/>
    </row>
    <row r="630" spans="1:13" ht="15.95" customHeight="1" x14ac:dyDescent="0.25">
      <c r="A630" s="125" t="s">
        <v>50</v>
      </c>
      <c r="B630" s="123"/>
      <c r="C630" s="123"/>
      <c r="D630" s="123"/>
      <c r="E630" s="123"/>
      <c r="F630" s="123"/>
      <c r="G630" s="123"/>
      <c r="H630" s="123"/>
      <c r="I630" s="123"/>
      <c r="J630" s="123"/>
      <c r="K630" s="123"/>
      <c r="L630" s="123"/>
      <c r="M630" s="123"/>
    </row>
    <row r="631" spans="1:13" ht="15.95" customHeight="1" x14ac:dyDescent="0.25">
      <c r="A631" s="98" t="s">
        <v>44</v>
      </c>
      <c r="B631" s="104">
        <v>37</v>
      </c>
      <c r="C631" s="104">
        <v>36</v>
      </c>
      <c r="D631" s="105">
        <v>35</v>
      </c>
      <c r="E631" s="105">
        <v>40</v>
      </c>
      <c r="F631" s="104">
        <v>39</v>
      </c>
      <c r="G631" s="104">
        <v>36</v>
      </c>
      <c r="H631" s="104">
        <v>46</v>
      </c>
      <c r="I631" s="104">
        <v>29</v>
      </c>
      <c r="J631" s="104">
        <v>26</v>
      </c>
      <c r="K631" s="104">
        <v>24</v>
      </c>
      <c r="L631" s="104">
        <v>25</v>
      </c>
      <c r="M631" s="104">
        <v>26</v>
      </c>
    </row>
    <row r="632" spans="1:13" ht="15.95" customHeight="1" x14ac:dyDescent="0.25">
      <c r="A632" s="98" t="s">
        <v>45</v>
      </c>
      <c r="B632" s="104">
        <v>1223</v>
      </c>
      <c r="C632" s="104">
        <v>1298</v>
      </c>
      <c r="D632" s="105">
        <v>1260</v>
      </c>
      <c r="E632" s="105">
        <v>1385</v>
      </c>
      <c r="F632" s="104">
        <v>1259</v>
      </c>
      <c r="G632" s="104">
        <v>1277</v>
      </c>
      <c r="H632" s="104">
        <v>1297</v>
      </c>
      <c r="I632" s="104">
        <v>1223</v>
      </c>
      <c r="J632" s="104">
        <v>1142</v>
      </c>
      <c r="K632" s="104">
        <v>1207</v>
      </c>
      <c r="L632" s="104">
        <v>1137</v>
      </c>
      <c r="M632" s="104">
        <v>1122</v>
      </c>
    </row>
    <row r="633" spans="1:13" ht="15.95" customHeight="1" x14ac:dyDescent="0.25">
      <c r="A633" s="98" t="s">
        <v>46</v>
      </c>
      <c r="B633" s="104">
        <v>42</v>
      </c>
      <c r="C633" s="104">
        <v>40</v>
      </c>
      <c r="D633" s="105">
        <v>32</v>
      </c>
      <c r="E633" s="105">
        <v>51</v>
      </c>
      <c r="F633" s="104">
        <v>41</v>
      </c>
      <c r="G633" s="104">
        <v>38</v>
      </c>
      <c r="H633" s="104">
        <v>41</v>
      </c>
      <c r="I633" s="104">
        <v>31</v>
      </c>
      <c r="J633" s="104">
        <v>34</v>
      </c>
      <c r="K633" s="104">
        <v>34</v>
      </c>
      <c r="L633" s="104">
        <v>29</v>
      </c>
      <c r="M633" s="104">
        <v>25</v>
      </c>
    </row>
    <row r="634" spans="1:13" ht="15.95" customHeight="1" x14ac:dyDescent="0.35">
      <c r="A634" s="98" t="s">
        <v>47</v>
      </c>
      <c r="B634" s="106">
        <v>377</v>
      </c>
      <c r="C634" s="106">
        <v>377</v>
      </c>
      <c r="D634" s="107">
        <v>436</v>
      </c>
      <c r="E634" s="107">
        <v>458</v>
      </c>
      <c r="F634" s="106">
        <v>373</v>
      </c>
      <c r="G634" s="106">
        <v>386</v>
      </c>
      <c r="H634" s="106">
        <v>314</v>
      </c>
      <c r="I634" s="106">
        <v>287</v>
      </c>
      <c r="J634" s="106">
        <v>352</v>
      </c>
      <c r="K634" s="106">
        <v>360</v>
      </c>
      <c r="L634" s="106">
        <v>341</v>
      </c>
      <c r="M634" s="106">
        <v>373</v>
      </c>
    </row>
    <row r="635" spans="1:13" ht="18" customHeight="1" x14ac:dyDescent="0.25">
      <c r="A635" s="99" t="s">
        <v>875</v>
      </c>
      <c r="B635" s="108">
        <v>1679</v>
      </c>
      <c r="C635" s="108">
        <v>1751</v>
      </c>
      <c r="D635" s="109">
        <v>1764</v>
      </c>
      <c r="E635" s="109">
        <v>1934</v>
      </c>
      <c r="F635" s="108">
        <v>1711</v>
      </c>
      <c r="G635" s="108">
        <v>1738</v>
      </c>
      <c r="H635" s="108">
        <v>1698</v>
      </c>
      <c r="I635" s="108">
        <v>1570</v>
      </c>
      <c r="J635" s="108">
        <v>1555</v>
      </c>
      <c r="K635" s="108">
        <v>1626</v>
      </c>
      <c r="L635" s="108">
        <v>1533</v>
      </c>
      <c r="M635" s="108">
        <v>1547</v>
      </c>
    </row>
    <row r="636" spans="1:13" ht="15.95" customHeight="1" x14ac:dyDescent="0.25">
      <c r="A636" s="7"/>
      <c r="E636"/>
    </row>
    <row r="637" spans="1:13" ht="15.95" customHeight="1" x14ac:dyDescent="0.25">
      <c r="A637" s="125" t="s">
        <v>2</v>
      </c>
      <c r="B637" s="123"/>
      <c r="C637" s="123"/>
      <c r="D637" s="123"/>
      <c r="E637" s="123"/>
      <c r="F637" s="123"/>
      <c r="G637" s="123"/>
      <c r="H637" s="123"/>
      <c r="I637" s="123"/>
      <c r="J637" s="123"/>
      <c r="K637" s="123"/>
      <c r="L637" s="123"/>
      <c r="M637" s="123"/>
    </row>
    <row r="638" spans="1:13" ht="15.95" customHeight="1" x14ac:dyDescent="0.25">
      <c r="A638" s="98" t="s">
        <v>44</v>
      </c>
      <c r="B638" s="104">
        <v>9</v>
      </c>
      <c r="C638" s="104">
        <v>11</v>
      </c>
      <c r="D638" s="105">
        <v>12</v>
      </c>
      <c r="E638" s="105">
        <v>9</v>
      </c>
      <c r="F638" s="104">
        <v>11</v>
      </c>
      <c r="G638" s="104">
        <v>12</v>
      </c>
      <c r="H638" s="104">
        <v>9</v>
      </c>
      <c r="I638" s="104">
        <v>9</v>
      </c>
      <c r="J638" s="104">
        <v>12</v>
      </c>
      <c r="K638" s="104">
        <v>6</v>
      </c>
      <c r="L638" s="104">
        <v>9</v>
      </c>
      <c r="M638" s="104">
        <v>10</v>
      </c>
    </row>
    <row r="639" spans="1:13" ht="15.95" customHeight="1" x14ac:dyDescent="0.25">
      <c r="A639" s="98" t="s">
        <v>45</v>
      </c>
      <c r="B639" s="104">
        <v>873</v>
      </c>
      <c r="C639" s="104">
        <v>1029</v>
      </c>
      <c r="D639" s="105">
        <v>1013</v>
      </c>
      <c r="E639" s="105">
        <v>864</v>
      </c>
      <c r="F639" s="104">
        <v>997</v>
      </c>
      <c r="G639" s="104">
        <v>1152</v>
      </c>
      <c r="H639" s="104">
        <v>784</v>
      </c>
      <c r="I639" s="104">
        <v>720</v>
      </c>
      <c r="J639" s="104">
        <v>773</v>
      </c>
      <c r="K639" s="104">
        <v>623</v>
      </c>
      <c r="L639" s="104">
        <v>689</v>
      </c>
      <c r="M639" s="104">
        <v>714</v>
      </c>
    </row>
    <row r="640" spans="1:13" ht="15.95" customHeight="1" x14ac:dyDescent="0.25">
      <c r="A640" s="98" t="s">
        <v>46</v>
      </c>
      <c r="B640" s="104">
        <v>18</v>
      </c>
      <c r="C640" s="104">
        <v>27</v>
      </c>
      <c r="D640" s="105">
        <v>45</v>
      </c>
      <c r="E640" s="105">
        <v>24</v>
      </c>
      <c r="F640" s="104">
        <v>23</v>
      </c>
      <c r="G640" s="104">
        <v>48</v>
      </c>
      <c r="H640" s="104">
        <v>15</v>
      </c>
      <c r="I640" s="104">
        <v>16</v>
      </c>
      <c r="J640" s="104">
        <v>39</v>
      </c>
      <c r="K640" s="104">
        <v>14</v>
      </c>
      <c r="L640" s="104">
        <v>20</v>
      </c>
      <c r="M640" s="104">
        <v>36</v>
      </c>
    </row>
    <row r="641" spans="1:13" ht="15.95" customHeight="1" x14ac:dyDescent="0.35">
      <c r="A641" s="98" t="s">
        <v>47</v>
      </c>
      <c r="B641" s="106">
        <v>0</v>
      </c>
      <c r="C641" s="106">
        <v>0</v>
      </c>
      <c r="D641" s="107">
        <v>0</v>
      </c>
      <c r="E641" s="107">
        <v>0</v>
      </c>
      <c r="F641" s="106">
        <v>0</v>
      </c>
      <c r="G641" s="106">
        <v>0</v>
      </c>
      <c r="H641" s="106">
        <v>0</v>
      </c>
      <c r="I641" s="106">
        <v>0</v>
      </c>
      <c r="J641" s="106">
        <v>0</v>
      </c>
      <c r="K641" s="106">
        <v>0</v>
      </c>
      <c r="L641" s="106">
        <v>0</v>
      </c>
      <c r="M641" s="106">
        <v>0</v>
      </c>
    </row>
    <row r="642" spans="1:13" ht="18" customHeight="1" x14ac:dyDescent="0.25">
      <c r="A642" s="99" t="s">
        <v>51</v>
      </c>
      <c r="B642" s="108">
        <v>900</v>
      </c>
      <c r="C642" s="108">
        <v>1067</v>
      </c>
      <c r="D642" s="109">
        <v>1072</v>
      </c>
      <c r="E642" s="109">
        <v>898</v>
      </c>
      <c r="F642" s="108">
        <v>1031</v>
      </c>
      <c r="G642" s="108">
        <v>1213</v>
      </c>
      <c r="H642" s="108">
        <v>807</v>
      </c>
      <c r="I642" s="108">
        <v>745</v>
      </c>
      <c r="J642" s="108">
        <v>825</v>
      </c>
      <c r="K642" s="108">
        <v>644</v>
      </c>
      <c r="L642" s="108">
        <v>718</v>
      </c>
      <c r="M642" s="108">
        <v>760</v>
      </c>
    </row>
    <row r="643" spans="1:13" ht="15.95" customHeight="1" x14ac:dyDescent="0.25">
      <c r="A643" s="7"/>
      <c r="E643"/>
    </row>
    <row r="644" spans="1:13" ht="15.95" customHeight="1" x14ac:dyDescent="0.25">
      <c r="A644" s="125" t="s">
        <v>877</v>
      </c>
      <c r="B644" s="123"/>
      <c r="C644" s="123"/>
      <c r="D644" s="123"/>
      <c r="E644" s="123"/>
      <c r="F644" s="123"/>
      <c r="G644" s="123"/>
      <c r="H644" s="123"/>
      <c r="I644" s="123"/>
      <c r="J644" s="123"/>
      <c r="K644" s="123"/>
      <c r="L644" s="123"/>
      <c r="M644" s="123"/>
    </row>
    <row r="645" spans="1:13" ht="15.95" customHeight="1" x14ac:dyDescent="0.25">
      <c r="A645" s="98" t="s">
        <v>44</v>
      </c>
      <c r="B645" s="104">
        <v>158</v>
      </c>
      <c r="C645" s="104">
        <v>155</v>
      </c>
      <c r="D645" s="105">
        <v>135</v>
      </c>
      <c r="E645" s="105">
        <v>152</v>
      </c>
      <c r="F645" s="104">
        <v>132</v>
      </c>
      <c r="G645" s="104">
        <v>144</v>
      </c>
      <c r="H645" s="104">
        <v>141</v>
      </c>
      <c r="I645" s="104">
        <v>164</v>
      </c>
      <c r="J645" s="104">
        <v>139</v>
      </c>
      <c r="K645" s="104">
        <v>114</v>
      </c>
      <c r="L645" s="104">
        <v>129</v>
      </c>
      <c r="M645" s="104">
        <v>79</v>
      </c>
    </row>
    <row r="646" spans="1:13" ht="15.95" customHeight="1" x14ac:dyDescent="0.25">
      <c r="A646" s="98" t="s">
        <v>45</v>
      </c>
      <c r="B646" s="104">
        <v>849</v>
      </c>
      <c r="C646" s="104">
        <v>1074</v>
      </c>
      <c r="D646" s="105">
        <v>811</v>
      </c>
      <c r="E646" s="105">
        <v>1021</v>
      </c>
      <c r="F646" s="104">
        <v>804</v>
      </c>
      <c r="G646" s="104">
        <v>972</v>
      </c>
      <c r="H646" s="104">
        <v>823</v>
      </c>
      <c r="I646" s="104">
        <v>927</v>
      </c>
      <c r="J646" s="104">
        <v>756</v>
      </c>
      <c r="K646" s="104">
        <v>829</v>
      </c>
      <c r="L646" s="104">
        <v>1058</v>
      </c>
      <c r="M646" s="104">
        <v>686</v>
      </c>
    </row>
    <row r="647" spans="1:13" ht="15.95" customHeight="1" x14ac:dyDescent="0.25">
      <c r="A647" s="98" t="s">
        <v>46</v>
      </c>
      <c r="B647" s="104">
        <v>21</v>
      </c>
      <c r="C647" s="104">
        <v>34</v>
      </c>
      <c r="D647" s="105">
        <v>22</v>
      </c>
      <c r="E647" s="105">
        <v>35</v>
      </c>
      <c r="F647" s="104">
        <v>21</v>
      </c>
      <c r="G647" s="104">
        <v>39</v>
      </c>
      <c r="H647" s="104">
        <v>20</v>
      </c>
      <c r="I647" s="104">
        <v>25</v>
      </c>
      <c r="J647" s="104">
        <v>22</v>
      </c>
      <c r="K647" s="104">
        <v>33</v>
      </c>
      <c r="L647" s="104">
        <v>32</v>
      </c>
      <c r="M647" s="104">
        <v>27</v>
      </c>
    </row>
    <row r="648" spans="1:13" ht="15.95" customHeight="1" x14ac:dyDescent="0.35">
      <c r="A648" s="98" t="s">
        <v>47</v>
      </c>
      <c r="B648" s="106">
        <v>1</v>
      </c>
      <c r="C648" s="106">
        <v>0</v>
      </c>
      <c r="D648" s="107">
        <v>1</v>
      </c>
      <c r="E648" s="107">
        <v>1</v>
      </c>
      <c r="F648" s="106">
        <v>0</v>
      </c>
      <c r="G648" s="106">
        <v>1</v>
      </c>
      <c r="H648" s="106">
        <v>0</v>
      </c>
      <c r="I648" s="106">
        <v>0</v>
      </c>
      <c r="J648" s="106">
        <v>1</v>
      </c>
      <c r="K648" s="106">
        <v>0</v>
      </c>
      <c r="L648" s="106">
        <v>1</v>
      </c>
      <c r="M648" s="106">
        <v>0</v>
      </c>
    </row>
    <row r="649" spans="1:13" ht="18" customHeight="1" x14ac:dyDescent="0.25">
      <c r="A649" s="99" t="s">
        <v>878</v>
      </c>
      <c r="B649" s="108">
        <v>1030</v>
      </c>
      <c r="C649" s="108">
        <v>1263</v>
      </c>
      <c r="D649" s="109">
        <v>969</v>
      </c>
      <c r="E649" s="109">
        <v>1210</v>
      </c>
      <c r="F649" s="108">
        <v>958</v>
      </c>
      <c r="G649" s="108">
        <v>1156</v>
      </c>
      <c r="H649" s="108">
        <v>984</v>
      </c>
      <c r="I649" s="108">
        <v>1117</v>
      </c>
      <c r="J649" s="108">
        <v>918</v>
      </c>
      <c r="K649" s="108">
        <v>976</v>
      </c>
      <c r="L649" s="108">
        <v>1220</v>
      </c>
      <c r="M649" s="108">
        <v>793</v>
      </c>
    </row>
    <row r="650" spans="1:13" ht="15.95" customHeight="1" x14ac:dyDescent="0.25">
      <c r="A650" s="7"/>
      <c r="E650"/>
    </row>
    <row r="651" spans="1:13" ht="15.95" customHeight="1" x14ac:dyDescent="0.25">
      <c r="A651" s="125" t="s">
        <v>52</v>
      </c>
      <c r="B651" s="123"/>
      <c r="C651" s="123"/>
      <c r="D651" s="123"/>
      <c r="E651" s="123"/>
      <c r="F651" s="123"/>
      <c r="G651" s="123"/>
      <c r="H651" s="123"/>
      <c r="I651" s="123"/>
      <c r="J651" s="123"/>
      <c r="K651" s="123"/>
      <c r="L651" s="123"/>
      <c r="M651" s="123"/>
    </row>
    <row r="652" spans="1:13" ht="15.95" customHeight="1" x14ac:dyDescent="0.25">
      <c r="A652" s="98" t="s">
        <v>44</v>
      </c>
      <c r="B652" s="104">
        <v>22</v>
      </c>
      <c r="C652" s="104">
        <v>23</v>
      </c>
      <c r="D652" s="105">
        <v>20</v>
      </c>
      <c r="E652" s="105">
        <v>29</v>
      </c>
      <c r="F652" s="104">
        <v>20</v>
      </c>
      <c r="G652" s="104">
        <v>22</v>
      </c>
      <c r="H652" s="104">
        <v>18</v>
      </c>
      <c r="I652" s="104">
        <v>15</v>
      </c>
      <c r="J652" s="104">
        <v>13</v>
      </c>
      <c r="K652" s="104">
        <v>11</v>
      </c>
      <c r="L652" s="104">
        <v>20</v>
      </c>
      <c r="M652" s="104">
        <v>15</v>
      </c>
    </row>
    <row r="653" spans="1:13" ht="15.95" customHeight="1" x14ac:dyDescent="0.25">
      <c r="A653" s="98" t="s">
        <v>45</v>
      </c>
      <c r="B653" s="104">
        <v>337</v>
      </c>
      <c r="C653" s="104">
        <v>386</v>
      </c>
      <c r="D653" s="105">
        <v>321</v>
      </c>
      <c r="E653" s="105">
        <v>470</v>
      </c>
      <c r="F653" s="104">
        <v>397</v>
      </c>
      <c r="G653" s="104">
        <v>385</v>
      </c>
      <c r="H653" s="104">
        <v>334</v>
      </c>
      <c r="I653" s="104">
        <v>33</v>
      </c>
      <c r="J653" s="104">
        <v>296</v>
      </c>
      <c r="K653" s="104">
        <v>272</v>
      </c>
      <c r="L653" s="104">
        <v>338</v>
      </c>
      <c r="M653" s="104">
        <v>245</v>
      </c>
    </row>
    <row r="654" spans="1:13" ht="15.95" customHeight="1" x14ac:dyDescent="0.25">
      <c r="A654" s="98" t="s">
        <v>46</v>
      </c>
      <c r="B654" s="104">
        <v>10</v>
      </c>
      <c r="C654" s="104">
        <v>10</v>
      </c>
      <c r="D654" s="105">
        <v>10</v>
      </c>
      <c r="E654" s="105">
        <v>11</v>
      </c>
      <c r="F654" s="104">
        <v>11</v>
      </c>
      <c r="G654" s="104">
        <v>10</v>
      </c>
      <c r="H654" s="104">
        <v>8</v>
      </c>
      <c r="I654" s="104">
        <v>7</v>
      </c>
      <c r="J654" s="104">
        <v>7</v>
      </c>
      <c r="K654" s="104">
        <v>7</v>
      </c>
      <c r="L654" s="104">
        <v>8</v>
      </c>
      <c r="M654" s="104">
        <v>7</v>
      </c>
    </row>
    <row r="655" spans="1:13" ht="15.95" customHeight="1" x14ac:dyDescent="0.35">
      <c r="A655" s="98" t="s">
        <v>47</v>
      </c>
      <c r="B655" s="106">
        <v>16</v>
      </c>
      <c r="C655" s="106">
        <v>20</v>
      </c>
      <c r="D655" s="107">
        <v>17</v>
      </c>
      <c r="E655" s="107">
        <v>22</v>
      </c>
      <c r="F655" s="106">
        <v>17</v>
      </c>
      <c r="G655" s="106">
        <v>18</v>
      </c>
      <c r="H655" s="106">
        <v>17</v>
      </c>
      <c r="I655" s="106">
        <v>15</v>
      </c>
      <c r="J655" s="106">
        <v>10</v>
      </c>
      <c r="K655" s="106">
        <v>12</v>
      </c>
      <c r="L655" s="106">
        <v>12</v>
      </c>
      <c r="M655" s="106">
        <v>9</v>
      </c>
    </row>
    <row r="656" spans="1:13" ht="18" customHeight="1" x14ac:dyDescent="0.25">
      <c r="A656" s="99" t="s">
        <v>876</v>
      </c>
      <c r="B656" s="108">
        <v>384</v>
      </c>
      <c r="C656" s="108">
        <v>439</v>
      </c>
      <c r="D656" s="109">
        <v>368</v>
      </c>
      <c r="E656" s="109">
        <v>532</v>
      </c>
      <c r="F656" s="108">
        <v>444</v>
      </c>
      <c r="G656" s="108">
        <v>435</v>
      </c>
      <c r="H656" s="108">
        <v>376</v>
      </c>
      <c r="I656" s="108">
        <v>374</v>
      </c>
      <c r="J656" s="108">
        <v>327</v>
      </c>
      <c r="K656" s="108">
        <v>302</v>
      </c>
      <c r="L656" s="108">
        <v>379</v>
      </c>
      <c r="M656" s="108">
        <v>276</v>
      </c>
    </row>
    <row r="657" spans="1:13" ht="15.95" customHeight="1" x14ac:dyDescent="0.25">
      <c r="E657"/>
    </row>
    <row r="658" spans="1:13" ht="15.95" customHeight="1" x14ac:dyDescent="0.25">
      <c r="A658" s="125" t="s">
        <v>53</v>
      </c>
      <c r="B658" s="123"/>
      <c r="C658" s="123"/>
      <c r="D658" s="123"/>
      <c r="E658" s="123"/>
      <c r="F658" s="123"/>
      <c r="G658" s="123"/>
      <c r="H658" s="123"/>
      <c r="I658" s="123"/>
      <c r="J658" s="123"/>
      <c r="K658" s="123"/>
      <c r="L658" s="123"/>
      <c r="M658" s="123"/>
    </row>
    <row r="659" spans="1:13" ht="15.95" customHeight="1" x14ac:dyDescent="0.25">
      <c r="A659" s="98" t="s">
        <v>44</v>
      </c>
      <c r="B659" s="104">
        <v>884</v>
      </c>
      <c r="C659" s="104">
        <v>941</v>
      </c>
      <c r="D659" s="105">
        <v>834</v>
      </c>
      <c r="E659" s="105">
        <v>749</v>
      </c>
      <c r="F659" s="104">
        <v>1180</v>
      </c>
      <c r="G659" s="104">
        <v>1508</v>
      </c>
      <c r="H659" s="104">
        <v>1025</v>
      </c>
      <c r="I659" s="104">
        <v>1195</v>
      </c>
      <c r="J659" s="104">
        <v>1312</v>
      </c>
      <c r="K659" s="104">
        <v>966</v>
      </c>
      <c r="L659" s="104">
        <v>966</v>
      </c>
      <c r="M659" s="104">
        <v>938</v>
      </c>
    </row>
    <row r="660" spans="1:13" ht="15.95" customHeight="1" x14ac:dyDescent="0.25">
      <c r="A660" s="98" t="s">
        <v>45</v>
      </c>
      <c r="B660" s="104">
        <v>9919</v>
      </c>
      <c r="C660" s="104">
        <v>12001</v>
      </c>
      <c r="D660" s="105">
        <v>10909</v>
      </c>
      <c r="E660" s="105">
        <v>10096</v>
      </c>
      <c r="F660" s="104">
        <v>12872</v>
      </c>
      <c r="G660" s="104">
        <v>14599</v>
      </c>
      <c r="H660" s="104">
        <v>9236</v>
      </c>
      <c r="I660" s="104">
        <v>10402</v>
      </c>
      <c r="J660" s="104">
        <v>11034</v>
      </c>
      <c r="K660" s="104">
        <v>9503</v>
      </c>
      <c r="L660" s="104">
        <v>10481</v>
      </c>
      <c r="M660" s="104">
        <v>9243</v>
      </c>
    </row>
    <row r="661" spans="1:13" ht="15.95" customHeight="1" x14ac:dyDescent="0.25">
      <c r="A661" s="98" t="s">
        <v>46</v>
      </c>
      <c r="B661" s="104">
        <v>232</v>
      </c>
      <c r="C661" s="104">
        <v>339</v>
      </c>
      <c r="D661" s="105">
        <v>259</v>
      </c>
      <c r="E661" s="105">
        <v>239</v>
      </c>
      <c r="F661" s="104">
        <v>264</v>
      </c>
      <c r="G661" s="104">
        <v>420</v>
      </c>
      <c r="H661" s="104">
        <v>271</v>
      </c>
      <c r="I661" s="104">
        <v>319</v>
      </c>
      <c r="J661" s="104">
        <v>357</v>
      </c>
      <c r="K661" s="104">
        <v>254</v>
      </c>
      <c r="L661" s="104">
        <v>278</v>
      </c>
      <c r="M661" s="104">
        <v>308</v>
      </c>
    </row>
    <row r="662" spans="1:13" ht="15.95" customHeight="1" x14ac:dyDescent="0.35">
      <c r="A662" s="98" t="s">
        <v>47</v>
      </c>
      <c r="B662" s="106">
        <v>394</v>
      </c>
      <c r="C662" s="106">
        <v>398</v>
      </c>
      <c r="D662" s="107">
        <v>455</v>
      </c>
      <c r="E662" s="107">
        <v>481</v>
      </c>
      <c r="F662" s="106">
        <v>391</v>
      </c>
      <c r="G662" s="106">
        <v>406</v>
      </c>
      <c r="H662" s="106">
        <v>331</v>
      </c>
      <c r="I662" s="106">
        <v>303</v>
      </c>
      <c r="J662" s="106">
        <v>364</v>
      </c>
      <c r="K662" s="106">
        <v>374</v>
      </c>
      <c r="L662" s="106">
        <v>355</v>
      </c>
      <c r="M662" s="106">
        <v>384</v>
      </c>
    </row>
    <row r="663" spans="1:13" ht="18" customHeight="1" x14ac:dyDescent="0.25">
      <c r="A663" s="99" t="s">
        <v>13</v>
      </c>
      <c r="B663" s="108">
        <v>11429</v>
      </c>
      <c r="C663" s="108">
        <v>13678</v>
      </c>
      <c r="D663" s="109">
        <v>12458</v>
      </c>
      <c r="E663" s="109">
        <v>11566</v>
      </c>
      <c r="F663" s="108">
        <v>14707</v>
      </c>
      <c r="G663" s="108">
        <v>16933</v>
      </c>
      <c r="H663" s="108">
        <v>10863</v>
      </c>
      <c r="I663" s="108">
        <v>12218</v>
      </c>
      <c r="J663" s="108">
        <v>13067</v>
      </c>
      <c r="K663" s="108">
        <v>11097</v>
      </c>
      <c r="L663" s="108">
        <v>12079</v>
      </c>
      <c r="M663" s="108">
        <v>10873</v>
      </c>
    </row>
    <row r="664" spans="1:13" ht="15.95" customHeight="1" x14ac:dyDescent="0.35">
      <c r="A664" s="98" t="s">
        <v>47</v>
      </c>
      <c r="B664" s="106">
        <v>394</v>
      </c>
      <c r="C664" s="106">
        <v>398</v>
      </c>
      <c r="D664" s="107">
        <v>455</v>
      </c>
      <c r="E664" s="107">
        <v>481</v>
      </c>
      <c r="F664" s="106">
        <v>391</v>
      </c>
      <c r="G664" s="106">
        <v>406</v>
      </c>
      <c r="H664" s="106">
        <v>331</v>
      </c>
      <c r="I664" s="106">
        <v>303</v>
      </c>
      <c r="J664" s="106">
        <v>364</v>
      </c>
      <c r="K664" s="106">
        <v>374</v>
      </c>
      <c r="L664" s="106">
        <v>355</v>
      </c>
      <c r="M664" s="106">
        <v>384</v>
      </c>
    </row>
    <row r="665" spans="1:13" ht="15.95" customHeight="1" x14ac:dyDescent="0.25">
      <c r="A665" s="99" t="s">
        <v>13</v>
      </c>
      <c r="B665" s="108">
        <v>11429</v>
      </c>
      <c r="C665" s="108">
        <v>13678</v>
      </c>
      <c r="D665" s="109">
        <v>12458</v>
      </c>
      <c r="E665" s="109">
        <v>11566</v>
      </c>
      <c r="F665" s="108">
        <v>14707</v>
      </c>
      <c r="G665" s="108">
        <v>16933</v>
      </c>
      <c r="H665" s="108">
        <v>10863</v>
      </c>
      <c r="I665" s="108">
        <v>12218</v>
      </c>
      <c r="J665" s="108">
        <v>13067</v>
      </c>
      <c r="K665" s="108">
        <v>11097</v>
      </c>
      <c r="L665" s="108">
        <v>12079</v>
      </c>
      <c r="M665" s="108">
        <v>10873</v>
      </c>
    </row>
    <row r="666" spans="1:13" ht="15.95" customHeight="1" x14ac:dyDescent="0.25"/>
    <row r="667" spans="1:13" ht="15.95" customHeight="1" x14ac:dyDescent="0.25"/>
    <row r="668" spans="1:13" ht="15.95" customHeight="1" x14ac:dyDescent="0.25">
      <c r="A668" s="461" t="s">
        <v>1160</v>
      </c>
      <c r="B668" s="461"/>
      <c r="C668" s="461"/>
      <c r="D668" s="461"/>
      <c r="E668" s="461"/>
      <c r="F668" s="461"/>
      <c r="G668" s="461"/>
      <c r="H668" s="461"/>
      <c r="I668" s="461"/>
      <c r="J668" s="461"/>
      <c r="K668" s="461"/>
      <c r="L668" s="461"/>
      <c r="M668" s="461"/>
    </row>
    <row r="669" spans="1:13" ht="22.5" customHeight="1" x14ac:dyDescent="0.35">
      <c r="A669" s="345">
        <v>2012</v>
      </c>
      <c r="B669" s="83"/>
      <c r="C669" s="83"/>
      <c r="D669" s="83"/>
      <c r="E669" s="415"/>
      <c r="F669" s="83"/>
      <c r="G669" s="83"/>
      <c r="H669" s="83"/>
      <c r="I669" s="83"/>
      <c r="J669" s="83"/>
      <c r="K669" s="83"/>
      <c r="L669" s="83"/>
      <c r="M669" s="83"/>
    </row>
    <row r="670" spans="1:13" ht="18" customHeight="1" x14ac:dyDescent="0.25">
      <c r="A670" s="317"/>
      <c r="B670" s="313">
        <v>40909</v>
      </c>
      <c r="C670" s="313">
        <v>40950</v>
      </c>
      <c r="D670" s="313">
        <v>40979</v>
      </c>
      <c r="E670" s="313">
        <v>41010</v>
      </c>
      <c r="F670" s="313">
        <v>41040</v>
      </c>
      <c r="G670" s="313">
        <v>41071</v>
      </c>
      <c r="H670" s="313">
        <v>41091</v>
      </c>
      <c r="I670" s="313">
        <v>41132</v>
      </c>
      <c r="J670" s="313">
        <v>41163</v>
      </c>
      <c r="K670" s="313">
        <v>41193</v>
      </c>
      <c r="L670" s="313">
        <v>41224</v>
      </c>
      <c r="M670" s="313">
        <v>41254</v>
      </c>
    </row>
    <row r="671" spans="1:13" ht="15.95" customHeight="1" x14ac:dyDescent="0.25">
      <c r="A671" s="125" t="s">
        <v>0</v>
      </c>
      <c r="B671" s="123"/>
      <c r="C671" s="123"/>
      <c r="D671" s="123"/>
      <c r="E671" s="123"/>
      <c r="F671" s="123"/>
      <c r="G671" s="123"/>
      <c r="H671" s="123"/>
      <c r="I671" s="123"/>
      <c r="J671" s="123"/>
      <c r="K671" s="123"/>
      <c r="L671" s="123"/>
      <c r="M671" s="123"/>
    </row>
    <row r="672" spans="1:13" ht="15.95" customHeight="1" x14ac:dyDescent="0.25">
      <c r="A672" s="98" t="s">
        <v>44</v>
      </c>
      <c r="B672" s="104">
        <v>977</v>
      </c>
      <c r="C672" s="104">
        <v>1007</v>
      </c>
      <c r="D672" s="105">
        <v>964</v>
      </c>
      <c r="E672" s="105">
        <v>622</v>
      </c>
      <c r="F672" s="104">
        <v>839</v>
      </c>
      <c r="G672" s="104">
        <v>692</v>
      </c>
      <c r="H672" s="104">
        <v>645</v>
      </c>
      <c r="I672" s="104">
        <v>617</v>
      </c>
      <c r="J672" s="104">
        <v>623</v>
      </c>
      <c r="K672" s="104">
        <v>545</v>
      </c>
      <c r="L672" s="104">
        <v>530</v>
      </c>
      <c r="M672" s="104">
        <v>400</v>
      </c>
    </row>
    <row r="673" spans="1:13" ht="15.95" customHeight="1" x14ac:dyDescent="0.25">
      <c r="A673" s="98" t="s">
        <v>45</v>
      </c>
      <c r="B673" s="104">
        <v>4111</v>
      </c>
      <c r="C673" s="104">
        <v>4865</v>
      </c>
      <c r="D673" s="105">
        <v>4543</v>
      </c>
      <c r="E673" s="105">
        <v>3611</v>
      </c>
      <c r="F673" s="104">
        <v>4995</v>
      </c>
      <c r="G673" s="104">
        <v>4223</v>
      </c>
      <c r="H673" s="104">
        <v>3132</v>
      </c>
      <c r="I673" s="104">
        <v>3973</v>
      </c>
      <c r="J673" s="104">
        <v>4245</v>
      </c>
      <c r="K673" s="104">
        <v>3407</v>
      </c>
      <c r="L673" s="104">
        <v>3921</v>
      </c>
      <c r="M673" s="104">
        <v>3158</v>
      </c>
    </row>
    <row r="674" spans="1:13" ht="15.95" customHeight="1" x14ac:dyDescent="0.25">
      <c r="A674" s="98" t="s">
        <v>46</v>
      </c>
      <c r="B674" s="104">
        <v>115</v>
      </c>
      <c r="C674" s="104">
        <v>118</v>
      </c>
      <c r="D674" s="105">
        <v>135</v>
      </c>
      <c r="E674" s="105">
        <v>117</v>
      </c>
      <c r="F674" s="104">
        <v>123</v>
      </c>
      <c r="G674" s="104">
        <v>143</v>
      </c>
      <c r="H674" s="104">
        <v>109</v>
      </c>
      <c r="I674" s="104">
        <v>110</v>
      </c>
      <c r="J674" s="104">
        <v>115</v>
      </c>
      <c r="K674" s="104">
        <v>98</v>
      </c>
      <c r="L674" s="104">
        <v>123</v>
      </c>
      <c r="M674" s="104">
        <v>84</v>
      </c>
    </row>
    <row r="675" spans="1:13" ht="15.95" customHeight="1" x14ac:dyDescent="0.35">
      <c r="A675" s="98" t="s">
        <v>47</v>
      </c>
      <c r="B675" s="106">
        <v>0</v>
      </c>
      <c r="C675" s="106">
        <v>0</v>
      </c>
      <c r="D675" s="107">
        <v>0</v>
      </c>
      <c r="E675" s="107">
        <v>0</v>
      </c>
      <c r="F675" s="106">
        <v>0</v>
      </c>
      <c r="G675" s="106">
        <v>0</v>
      </c>
      <c r="H675" s="106">
        <v>0</v>
      </c>
      <c r="I675" s="106">
        <v>0</v>
      </c>
      <c r="J675" s="106">
        <v>0</v>
      </c>
      <c r="K675" s="106">
        <v>0</v>
      </c>
      <c r="L675" s="106">
        <v>0</v>
      </c>
      <c r="M675" s="106">
        <v>0</v>
      </c>
    </row>
    <row r="676" spans="1:13" ht="15.95" customHeight="1" x14ac:dyDescent="0.25">
      <c r="A676" s="99" t="s">
        <v>48</v>
      </c>
      <c r="B676" s="108">
        <v>5202</v>
      </c>
      <c r="C676" s="108">
        <v>5991</v>
      </c>
      <c r="D676" s="109">
        <v>5643</v>
      </c>
      <c r="E676" s="109">
        <v>4351</v>
      </c>
      <c r="F676" s="108">
        <v>5959</v>
      </c>
      <c r="G676" s="108">
        <v>5059</v>
      </c>
      <c r="H676" s="108">
        <v>3886</v>
      </c>
      <c r="I676" s="108">
        <v>4700</v>
      </c>
      <c r="J676" s="108">
        <v>4983</v>
      </c>
      <c r="K676" s="108">
        <v>4050</v>
      </c>
      <c r="L676" s="108">
        <v>4574</v>
      </c>
      <c r="M676" s="108">
        <v>3642</v>
      </c>
    </row>
    <row r="677" spans="1:13" ht="15" customHeight="1" x14ac:dyDescent="0.25">
      <c r="E677"/>
    </row>
    <row r="678" spans="1:13" ht="15" customHeight="1" x14ac:dyDescent="0.25">
      <c r="A678" s="125" t="s">
        <v>1</v>
      </c>
      <c r="B678" s="123"/>
      <c r="C678" s="123"/>
      <c r="D678" s="123"/>
      <c r="E678" s="123"/>
      <c r="F678" s="123"/>
      <c r="G678" s="123"/>
      <c r="H678" s="123"/>
      <c r="I678" s="123"/>
      <c r="J678" s="123"/>
      <c r="K678" s="123"/>
      <c r="L678" s="123"/>
      <c r="M678" s="123"/>
    </row>
    <row r="679" spans="1:13" ht="15" customHeight="1" x14ac:dyDescent="0.25">
      <c r="A679" s="98" t="s">
        <v>44</v>
      </c>
      <c r="B679" s="104">
        <v>38</v>
      </c>
      <c r="C679" s="104">
        <v>45</v>
      </c>
      <c r="D679" s="105">
        <v>67</v>
      </c>
      <c r="E679" s="105">
        <v>35</v>
      </c>
      <c r="F679" s="104">
        <v>50</v>
      </c>
      <c r="G679" s="104">
        <v>75</v>
      </c>
      <c r="H679" s="104">
        <v>39</v>
      </c>
      <c r="I679" s="104">
        <v>34</v>
      </c>
      <c r="J679" s="104">
        <v>64</v>
      </c>
      <c r="K679" s="104">
        <v>34</v>
      </c>
      <c r="L679" s="104">
        <v>41</v>
      </c>
      <c r="M679" s="104">
        <v>61</v>
      </c>
    </row>
    <row r="680" spans="1:13" ht="18" customHeight="1" x14ac:dyDescent="0.25">
      <c r="A680" s="98" t="s">
        <v>45</v>
      </c>
      <c r="B680" s="104">
        <v>2182</v>
      </c>
      <c r="C680" s="104">
        <v>2146</v>
      </c>
      <c r="D680" s="105">
        <v>2634</v>
      </c>
      <c r="E680" s="105">
        <v>2309</v>
      </c>
      <c r="F680" s="104">
        <v>2887</v>
      </c>
      <c r="G680" s="104">
        <v>3375</v>
      </c>
      <c r="H680" s="104">
        <v>2440</v>
      </c>
      <c r="I680" s="104">
        <v>1940</v>
      </c>
      <c r="J680" s="104">
        <v>2708</v>
      </c>
      <c r="K680" s="104">
        <v>2223</v>
      </c>
      <c r="L680" s="104">
        <v>2634</v>
      </c>
      <c r="M680" s="104">
        <v>2609</v>
      </c>
    </row>
    <row r="681" spans="1:13" ht="18" customHeight="1" x14ac:dyDescent="0.25">
      <c r="A681" s="98" t="s">
        <v>46</v>
      </c>
      <c r="B681" s="104">
        <v>7</v>
      </c>
      <c r="C681" s="104">
        <v>8.7759999999999998</v>
      </c>
      <c r="D681" s="105">
        <v>9</v>
      </c>
      <c r="E681" s="105">
        <v>6.2830000000000004</v>
      </c>
      <c r="F681" s="104">
        <v>10</v>
      </c>
      <c r="G681" s="104">
        <v>8</v>
      </c>
      <c r="H681" s="104">
        <v>7</v>
      </c>
      <c r="I681" s="104">
        <v>7</v>
      </c>
      <c r="J681" s="104">
        <v>11</v>
      </c>
      <c r="K681" s="104">
        <v>6</v>
      </c>
      <c r="L681" s="104">
        <v>10</v>
      </c>
      <c r="M681" s="104">
        <v>12</v>
      </c>
    </row>
    <row r="682" spans="1:13" ht="15.95" customHeight="1" x14ac:dyDescent="0.35">
      <c r="A682" s="98" t="s">
        <v>47</v>
      </c>
      <c r="B682" s="106">
        <v>0</v>
      </c>
      <c r="C682" s="106">
        <v>0</v>
      </c>
      <c r="D682" s="107">
        <v>0</v>
      </c>
      <c r="E682" s="107">
        <v>0</v>
      </c>
      <c r="F682" s="106">
        <v>0</v>
      </c>
      <c r="G682" s="106">
        <v>0</v>
      </c>
      <c r="H682" s="106">
        <v>0</v>
      </c>
      <c r="I682" s="106">
        <v>0</v>
      </c>
      <c r="J682" s="106">
        <v>0</v>
      </c>
      <c r="K682" s="106">
        <v>0</v>
      </c>
      <c r="L682" s="106">
        <v>0</v>
      </c>
      <c r="M682" s="106">
        <v>0</v>
      </c>
    </row>
    <row r="683" spans="1:13" ht="15.95" customHeight="1" x14ac:dyDescent="0.25">
      <c r="A683" s="99" t="s">
        <v>49</v>
      </c>
      <c r="B683" s="108">
        <v>2227</v>
      </c>
      <c r="C683" s="108">
        <v>2201</v>
      </c>
      <c r="D683" s="109">
        <v>2710</v>
      </c>
      <c r="E683" s="109">
        <v>2350</v>
      </c>
      <c r="F683" s="108">
        <v>2948</v>
      </c>
      <c r="G683" s="108">
        <v>3458</v>
      </c>
      <c r="H683" s="108">
        <v>2486</v>
      </c>
      <c r="I683" s="108">
        <v>1981</v>
      </c>
      <c r="J683" s="108">
        <v>2783</v>
      </c>
      <c r="K683" s="108">
        <v>2263</v>
      </c>
      <c r="L683" s="108">
        <v>2685</v>
      </c>
      <c r="M683" s="108">
        <v>2682</v>
      </c>
    </row>
    <row r="684" spans="1:13" ht="15.95" customHeight="1" x14ac:dyDescent="0.25">
      <c r="A684" s="7"/>
      <c r="E684"/>
    </row>
    <row r="685" spans="1:13" ht="15.95" customHeight="1" x14ac:dyDescent="0.25">
      <c r="A685" s="125" t="s">
        <v>50</v>
      </c>
      <c r="B685" s="123"/>
      <c r="C685" s="123"/>
      <c r="D685" s="123"/>
      <c r="E685" s="123"/>
      <c r="F685" s="123"/>
      <c r="G685" s="123"/>
      <c r="H685" s="123"/>
      <c r="I685" s="123"/>
      <c r="J685" s="123"/>
      <c r="K685" s="123"/>
      <c r="L685" s="123"/>
      <c r="M685" s="123"/>
    </row>
    <row r="686" spans="1:13" ht="15.95" customHeight="1" x14ac:dyDescent="0.25">
      <c r="A686" s="98" t="s">
        <v>44</v>
      </c>
      <c r="B686" s="104">
        <v>67</v>
      </c>
      <c r="C686" s="104">
        <v>70</v>
      </c>
      <c r="D686" s="105">
        <v>59</v>
      </c>
      <c r="E686" s="105">
        <v>50</v>
      </c>
      <c r="F686" s="104">
        <v>72</v>
      </c>
      <c r="G686" s="104">
        <v>64</v>
      </c>
      <c r="H686" s="104">
        <v>59</v>
      </c>
      <c r="I686" s="104">
        <v>44</v>
      </c>
      <c r="J686" s="104">
        <v>59</v>
      </c>
      <c r="K686" s="104">
        <v>46</v>
      </c>
      <c r="L686" s="104">
        <v>42</v>
      </c>
      <c r="M686" s="104">
        <v>31</v>
      </c>
    </row>
    <row r="687" spans="1:13" ht="15.95" customHeight="1" x14ac:dyDescent="0.25">
      <c r="A687" s="98" t="s">
        <v>45</v>
      </c>
      <c r="B687" s="104">
        <v>1365</v>
      </c>
      <c r="C687" s="104">
        <v>1434</v>
      </c>
      <c r="D687" s="105">
        <v>1185</v>
      </c>
      <c r="E687" s="105">
        <v>1140</v>
      </c>
      <c r="F687" s="104">
        <v>1238</v>
      </c>
      <c r="G687" s="104">
        <v>1309</v>
      </c>
      <c r="H687" s="104">
        <v>1143</v>
      </c>
      <c r="I687" s="104">
        <v>1145</v>
      </c>
      <c r="J687" s="104">
        <v>1235</v>
      </c>
      <c r="K687" s="104">
        <v>1211</v>
      </c>
      <c r="L687" s="104">
        <v>1090</v>
      </c>
      <c r="M687" s="104">
        <v>982</v>
      </c>
    </row>
    <row r="688" spans="1:13" ht="18" customHeight="1" x14ac:dyDescent="0.25">
      <c r="A688" s="98" t="s">
        <v>46</v>
      </c>
      <c r="B688" s="104">
        <v>31</v>
      </c>
      <c r="C688" s="104">
        <v>36</v>
      </c>
      <c r="D688" s="105">
        <v>29</v>
      </c>
      <c r="E688" s="105">
        <v>30</v>
      </c>
      <c r="F688" s="104">
        <v>35</v>
      </c>
      <c r="G688" s="104">
        <v>33</v>
      </c>
      <c r="H688" s="104">
        <v>31</v>
      </c>
      <c r="I688" s="104">
        <v>25</v>
      </c>
      <c r="J688" s="104">
        <v>30</v>
      </c>
      <c r="K688" s="104">
        <v>33</v>
      </c>
      <c r="L688" s="104">
        <v>41</v>
      </c>
      <c r="M688" s="104">
        <v>33</v>
      </c>
    </row>
    <row r="689" spans="1:13" ht="15.95" customHeight="1" x14ac:dyDescent="0.35">
      <c r="A689" s="98" t="s">
        <v>47</v>
      </c>
      <c r="B689" s="106">
        <v>560</v>
      </c>
      <c r="C689" s="106">
        <v>603</v>
      </c>
      <c r="D689" s="107">
        <v>441</v>
      </c>
      <c r="E689" s="107">
        <v>393</v>
      </c>
      <c r="F689" s="106">
        <v>468</v>
      </c>
      <c r="G689" s="106">
        <v>382</v>
      </c>
      <c r="H689" s="106">
        <v>308</v>
      </c>
      <c r="I689" s="106">
        <v>356</v>
      </c>
      <c r="J689" s="106">
        <v>345</v>
      </c>
      <c r="K689" s="106">
        <v>319</v>
      </c>
      <c r="L689" s="106">
        <v>332</v>
      </c>
      <c r="M689" s="106">
        <v>288</v>
      </c>
    </row>
    <row r="690" spans="1:13" ht="15.95" customHeight="1" x14ac:dyDescent="0.25">
      <c r="A690" s="99" t="s">
        <v>875</v>
      </c>
      <c r="B690" s="108">
        <v>2024</v>
      </c>
      <c r="C690" s="108">
        <v>2143</v>
      </c>
      <c r="D690" s="109">
        <v>1714</v>
      </c>
      <c r="E690" s="109">
        <v>1613</v>
      </c>
      <c r="F690" s="108">
        <v>1813</v>
      </c>
      <c r="G690" s="108">
        <v>1788</v>
      </c>
      <c r="H690" s="108">
        <v>1540</v>
      </c>
      <c r="I690" s="108">
        <v>1570</v>
      </c>
      <c r="J690" s="108">
        <v>1669</v>
      </c>
      <c r="K690" s="108">
        <v>1608</v>
      </c>
      <c r="L690" s="108">
        <v>1505</v>
      </c>
      <c r="M690" s="108">
        <v>1334</v>
      </c>
    </row>
    <row r="691" spans="1:13" ht="15.95" customHeight="1" x14ac:dyDescent="0.25">
      <c r="A691" s="7"/>
      <c r="E691"/>
    </row>
    <row r="692" spans="1:13" ht="15.95" customHeight="1" x14ac:dyDescent="0.25">
      <c r="A692" s="125" t="s">
        <v>2</v>
      </c>
      <c r="B692" s="123"/>
      <c r="C692" s="123"/>
      <c r="D692" s="123"/>
      <c r="E692" s="123"/>
      <c r="F692" s="123"/>
      <c r="G692" s="123"/>
      <c r="H692" s="123"/>
      <c r="I692" s="123"/>
      <c r="J692" s="123"/>
      <c r="K692" s="123"/>
      <c r="L692" s="123"/>
      <c r="M692" s="123"/>
    </row>
    <row r="693" spans="1:13" ht="15.95" customHeight="1" x14ac:dyDescent="0.25">
      <c r="A693" s="98" t="s">
        <v>44</v>
      </c>
      <c r="B693" s="104">
        <v>10</v>
      </c>
      <c r="C693" s="104">
        <v>15</v>
      </c>
      <c r="D693" s="105">
        <v>12</v>
      </c>
      <c r="E693" s="105">
        <v>7.5789999999999997</v>
      </c>
      <c r="F693" s="104">
        <v>14</v>
      </c>
      <c r="G693" s="104">
        <v>12</v>
      </c>
      <c r="H693" s="104">
        <v>10</v>
      </c>
      <c r="I693" s="104">
        <v>13</v>
      </c>
      <c r="J693" s="104">
        <v>16</v>
      </c>
      <c r="K693" s="104">
        <v>8</v>
      </c>
      <c r="L693" s="104">
        <v>12</v>
      </c>
      <c r="M693" s="104">
        <v>12</v>
      </c>
    </row>
    <row r="694" spans="1:13" ht="15.95" customHeight="1" x14ac:dyDescent="0.25">
      <c r="A694" s="98" t="s">
        <v>45</v>
      </c>
      <c r="B694" s="104">
        <v>709</v>
      </c>
      <c r="C694" s="104">
        <v>807</v>
      </c>
      <c r="D694" s="105">
        <v>879</v>
      </c>
      <c r="E694" s="105">
        <v>730</v>
      </c>
      <c r="F694" s="104">
        <v>909</v>
      </c>
      <c r="G694" s="104">
        <v>996</v>
      </c>
      <c r="H694" s="104">
        <v>775</v>
      </c>
      <c r="I694" s="104">
        <v>702</v>
      </c>
      <c r="J694" s="104">
        <v>959</v>
      </c>
      <c r="K694" s="104">
        <v>683</v>
      </c>
      <c r="L694" s="104">
        <v>744</v>
      </c>
      <c r="M694" s="104">
        <v>759</v>
      </c>
    </row>
    <row r="695" spans="1:13" ht="18" customHeight="1" x14ac:dyDescent="0.25">
      <c r="A695" s="98" t="s">
        <v>46</v>
      </c>
      <c r="B695" s="104">
        <v>24</v>
      </c>
      <c r="C695" s="104">
        <v>25.323</v>
      </c>
      <c r="D695" s="105">
        <v>45</v>
      </c>
      <c r="E695" s="105">
        <v>20</v>
      </c>
      <c r="F695" s="104">
        <v>22</v>
      </c>
      <c r="G695" s="104">
        <v>45</v>
      </c>
      <c r="H695" s="104">
        <v>16</v>
      </c>
      <c r="I695" s="104">
        <v>16</v>
      </c>
      <c r="J695" s="104">
        <v>60</v>
      </c>
      <c r="K695" s="104">
        <v>18</v>
      </c>
      <c r="L695" s="104">
        <v>19</v>
      </c>
      <c r="M695" s="104">
        <v>55</v>
      </c>
    </row>
    <row r="696" spans="1:13" ht="15.95" customHeight="1" x14ac:dyDescent="0.35">
      <c r="A696" s="98" t="s">
        <v>47</v>
      </c>
      <c r="B696" s="106">
        <v>0.80600000000000005</v>
      </c>
      <c r="C696" s="106">
        <v>1.0289999999999999</v>
      </c>
      <c r="D696" s="107">
        <v>0.70299999999999996</v>
      </c>
      <c r="E696" s="107">
        <v>0.70299999999999996</v>
      </c>
      <c r="F696" s="106">
        <v>1</v>
      </c>
      <c r="G696" s="106">
        <v>0.69799999999999995</v>
      </c>
      <c r="H696" s="106">
        <v>0.58199999999999996</v>
      </c>
      <c r="I696" s="106">
        <v>0.36499999999999999</v>
      </c>
      <c r="J696" s="106">
        <v>0.32600000000000001</v>
      </c>
      <c r="K696" s="106">
        <v>0</v>
      </c>
      <c r="L696" s="106">
        <v>0</v>
      </c>
      <c r="M696" s="106">
        <v>0</v>
      </c>
    </row>
    <row r="697" spans="1:13" ht="15.95" customHeight="1" x14ac:dyDescent="0.25">
      <c r="A697" s="99" t="s">
        <v>51</v>
      </c>
      <c r="B697" s="108">
        <v>744</v>
      </c>
      <c r="C697" s="108">
        <v>848</v>
      </c>
      <c r="D697" s="109">
        <v>936</v>
      </c>
      <c r="E697" s="109">
        <v>759</v>
      </c>
      <c r="F697" s="108">
        <v>947</v>
      </c>
      <c r="G697" s="108">
        <v>1054</v>
      </c>
      <c r="H697" s="108">
        <v>801</v>
      </c>
      <c r="I697" s="108">
        <v>731</v>
      </c>
      <c r="J697" s="108">
        <v>1035</v>
      </c>
      <c r="K697" s="108">
        <v>709</v>
      </c>
      <c r="L697" s="108">
        <v>775</v>
      </c>
      <c r="M697" s="108">
        <v>826</v>
      </c>
    </row>
    <row r="698" spans="1:13" ht="15.95" customHeight="1" x14ac:dyDescent="0.25">
      <c r="A698" s="7"/>
      <c r="E698"/>
    </row>
    <row r="699" spans="1:13" ht="15.95" customHeight="1" x14ac:dyDescent="0.25">
      <c r="A699" s="125" t="s">
        <v>877</v>
      </c>
      <c r="B699" s="123"/>
      <c r="C699" s="123"/>
      <c r="D699" s="123"/>
      <c r="E699" s="123"/>
      <c r="F699" s="123"/>
      <c r="G699" s="123"/>
      <c r="H699" s="123"/>
      <c r="I699" s="123"/>
      <c r="J699" s="123"/>
      <c r="K699" s="123"/>
      <c r="L699" s="123"/>
      <c r="M699" s="123"/>
    </row>
    <row r="700" spans="1:13" ht="15.95" customHeight="1" x14ac:dyDescent="0.25">
      <c r="A700" s="98" t="s">
        <v>44</v>
      </c>
      <c r="B700" s="104">
        <v>217</v>
      </c>
      <c r="C700" s="104">
        <v>212</v>
      </c>
      <c r="D700" s="105">
        <v>210</v>
      </c>
      <c r="E700" s="105">
        <v>233</v>
      </c>
      <c r="F700" s="104">
        <v>227</v>
      </c>
      <c r="G700" s="104">
        <v>265</v>
      </c>
      <c r="H700" s="104">
        <v>280</v>
      </c>
      <c r="I700" s="104">
        <v>188</v>
      </c>
      <c r="J700" s="104">
        <v>196</v>
      </c>
      <c r="K700" s="104">
        <v>151</v>
      </c>
      <c r="L700" s="104">
        <v>149</v>
      </c>
      <c r="M700" s="104">
        <v>128</v>
      </c>
    </row>
    <row r="701" spans="1:13" ht="15.95" customHeight="1" x14ac:dyDescent="0.25">
      <c r="A701" s="98" t="s">
        <v>45</v>
      </c>
      <c r="B701" s="104">
        <v>812</v>
      </c>
      <c r="C701" s="104">
        <v>946</v>
      </c>
      <c r="D701" s="105">
        <v>879</v>
      </c>
      <c r="E701" s="105">
        <v>1015</v>
      </c>
      <c r="F701" s="104">
        <v>920</v>
      </c>
      <c r="G701" s="104">
        <v>1104</v>
      </c>
      <c r="H701" s="104">
        <v>1072</v>
      </c>
      <c r="I701" s="104">
        <v>836</v>
      </c>
      <c r="J701" s="104">
        <v>863</v>
      </c>
      <c r="K701" s="104">
        <v>792</v>
      </c>
      <c r="L701" s="104">
        <v>913</v>
      </c>
      <c r="M701" s="104">
        <v>727</v>
      </c>
    </row>
    <row r="702" spans="1:13" ht="18" customHeight="1" x14ac:dyDescent="0.25">
      <c r="A702" s="98" t="s">
        <v>46</v>
      </c>
      <c r="B702" s="104">
        <v>22</v>
      </c>
      <c r="C702" s="104">
        <v>29.579000000000001</v>
      </c>
      <c r="D702" s="105">
        <v>25</v>
      </c>
      <c r="E702" s="105">
        <v>38</v>
      </c>
      <c r="F702" s="104">
        <v>24</v>
      </c>
      <c r="G702" s="104">
        <v>34</v>
      </c>
      <c r="H702" s="104">
        <v>28</v>
      </c>
      <c r="I702" s="104">
        <v>21</v>
      </c>
      <c r="J702" s="104">
        <v>22</v>
      </c>
      <c r="K702" s="104">
        <v>27</v>
      </c>
      <c r="L702" s="104">
        <v>28</v>
      </c>
      <c r="M702" s="104">
        <v>22</v>
      </c>
    </row>
    <row r="703" spans="1:13" ht="15.95" customHeight="1" x14ac:dyDescent="0.35">
      <c r="A703" s="98" t="s">
        <v>47</v>
      </c>
      <c r="B703" s="106">
        <v>4.54</v>
      </c>
      <c r="C703" s="106">
        <v>3.532</v>
      </c>
      <c r="D703" s="107">
        <v>5</v>
      </c>
      <c r="E703" s="107">
        <v>6.1479999999999997</v>
      </c>
      <c r="F703" s="106">
        <v>4.4379999999999997</v>
      </c>
      <c r="G703" s="106">
        <v>3.7160000000000002</v>
      </c>
      <c r="H703" s="106">
        <v>3.4769999999999999</v>
      </c>
      <c r="I703" s="106">
        <v>2.6030000000000002</v>
      </c>
      <c r="J703" s="106">
        <v>4</v>
      </c>
      <c r="K703" s="106">
        <v>3</v>
      </c>
      <c r="L703" s="106">
        <v>2</v>
      </c>
      <c r="M703" s="106">
        <v>0.86299999999999999</v>
      </c>
    </row>
    <row r="704" spans="1:13" ht="15.95" customHeight="1" x14ac:dyDescent="0.25">
      <c r="A704" s="99" t="s">
        <v>878</v>
      </c>
      <c r="B704" s="108">
        <v>1056</v>
      </c>
      <c r="C704" s="108">
        <v>1191</v>
      </c>
      <c r="D704" s="109">
        <v>1118</v>
      </c>
      <c r="E704" s="109">
        <v>1293</v>
      </c>
      <c r="F704" s="108">
        <v>1175</v>
      </c>
      <c r="G704" s="108">
        <v>1407</v>
      </c>
      <c r="H704" s="108">
        <v>1384</v>
      </c>
      <c r="I704" s="108">
        <v>1047</v>
      </c>
      <c r="J704" s="108">
        <v>1084</v>
      </c>
      <c r="K704" s="108">
        <v>973</v>
      </c>
      <c r="L704" s="108">
        <v>1091</v>
      </c>
      <c r="M704" s="108">
        <v>878</v>
      </c>
    </row>
    <row r="705" spans="1:13" ht="15.95" customHeight="1" x14ac:dyDescent="0.25">
      <c r="A705" s="7"/>
      <c r="E705"/>
    </row>
    <row r="706" spans="1:13" ht="15.95" customHeight="1" x14ac:dyDescent="0.25">
      <c r="A706" s="125" t="s">
        <v>52</v>
      </c>
      <c r="B706" s="123"/>
      <c r="C706" s="123"/>
      <c r="D706" s="123"/>
      <c r="E706" s="123"/>
      <c r="F706" s="123"/>
      <c r="G706" s="123"/>
      <c r="H706" s="123"/>
      <c r="I706" s="123"/>
      <c r="J706" s="123"/>
      <c r="K706" s="123"/>
      <c r="L706" s="123"/>
      <c r="M706" s="123"/>
    </row>
    <row r="707" spans="1:13" ht="15.95" customHeight="1" x14ac:dyDescent="0.25">
      <c r="A707" s="98" t="s">
        <v>44</v>
      </c>
      <c r="B707" s="104">
        <v>27</v>
      </c>
      <c r="C707" s="104">
        <v>23</v>
      </c>
      <c r="D707" s="105">
        <v>23</v>
      </c>
      <c r="E707" s="105">
        <v>20.654</v>
      </c>
      <c r="F707" s="104">
        <v>22</v>
      </c>
      <c r="G707" s="104">
        <v>20</v>
      </c>
      <c r="H707" s="104">
        <v>19</v>
      </c>
      <c r="I707" s="104">
        <v>16</v>
      </c>
      <c r="J707" s="104">
        <v>22</v>
      </c>
      <c r="K707" s="104">
        <v>14</v>
      </c>
      <c r="L707" s="104">
        <v>21</v>
      </c>
      <c r="M707" s="104">
        <v>17</v>
      </c>
    </row>
    <row r="708" spans="1:13" ht="15.95" customHeight="1" x14ac:dyDescent="0.25">
      <c r="A708" s="98" t="s">
        <v>45</v>
      </c>
      <c r="B708" s="104">
        <v>314</v>
      </c>
      <c r="C708" s="104">
        <v>347</v>
      </c>
      <c r="D708" s="105">
        <v>344</v>
      </c>
      <c r="E708" s="105">
        <v>290</v>
      </c>
      <c r="F708" s="104">
        <v>358</v>
      </c>
      <c r="G708" s="104">
        <v>341</v>
      </c>
      <c r="H708" s="104">
        <v>279</v>
      </c>
      <c r="I708" s="104">
        <v>255</v>
      </c>
      <c r="J708" s="104">
        <v>319</v>
      </c>
      <c r="K708" s="104">
        <v>241</v>
      </c>
      <c r="L708" s="104">
        <v>370</v>
      </c>
      <c r="M708" s="104">
        <v>248</v>
      </c>
    </row>
    <row r="709" spans="1:13" ht="18" customHeight="1" x14ac:dyDescent="0.25">
      <c r="A709" s="98" t="s">
        <v>46</v>
      </c>
      <c r="B709" s="104">
        <v>8.76</v>
      </c>
      <c r="C709" s="104">
        <v>6.8440000000000003</v>
      </c>
      <c r="D709" s="105">
        <v>10</v>
      </c>
      <c r="E709" s="105">
        <v>6.19</v>
      </c>
      <c r="F709" s="104">
        <v>8</v>
      </c>
      <c r="G709" s="104">
        <v>7</v>
      </c>
      <c r="H709" s="104">
        <v>8</v>
      </c>
      <c r="I709" s="104">
        <v>7</v>
      </c>
      <c r="J709" s="104">
        <v>11</v>
      </c>
      <c r="K709" s="104">
        <v>7</v>
      </c>
      <c r="L709" s="104">
        <v>8</v>
      </c>
      <c r="M709" s="104">
        <v>8</v>
      </c>
    </row>
    <row r="710" spans="1:13" ht="15.95" customHeight="1" x14ac:dyDescent="0.35">
      <c r="A710" s="98" t="s">
        <v>47</v>
      </c>
      <c r="B710" s="106">
        <v>16</v>
      </c>
      <c r="C710" s="106">
        <v>17</v>
      </c>
      <c r="D710" s="107">
        <v>18</v>
      </c>
      <c r="E710" s="107">
        <v>11.933999999999999</v>
      </c>
      <c r="F710" s="106">
        <v>15</v>
      </c>
      <c r="G710" s="106">
        <v>14</v>
      </c>
      <c r="H710" s="106">
        <v>19</v>
      </c>
      <c r="I710" s="106">
        <v>13</v>
      </c>
      <c r="J710" s="106">
        <v>21</v>
      </c>
      <c r="K710" s="106">
        <v>13</v>
      </c>
      <c r="L710" s="106">
        <v>16</v>
      </c>
      <c r="M710" s="106">
        <v>11</v>
      </c>
    </row>
    <row r="711" spans="1:13" ht="15.95" customHeight="1" x14ac:dyDescent="0.25">
      <c r="A711" s="99" t="s">
        <v>876</v>
      </c>
      <c r="B711" s="108">
        <v>365</v>
      </c>
      <c r="C711" s="108">
        <v>395</v>
      </c>
      <c r="D711" s="109">
        <v>395</v>
      </c>
      <c r="E711" s="109">
        <v>329</v>
      </c>
      <c r="F711" s="108">
        <v>404</v>
      </c>
      <c r="G711" s="108">
        <v>381</v>
      </c>
      <c r="H711" s="108">
        <v>324</v>
      </c>
      <c r="I711" s="108">
        <v>290</v>
      </c>
      <c r="J711" s="108">
        <v>374</v>
      </c>
      <c r="K711" s="108">
        <v>275</v>
      </c>
      <c r="L711" s="108">
        <v>415</v>
      </c>
      <c r="M711" s="108">
        <v>284</v>
      </c>
    </row>
    <row r="712" spans="1:13" ht="15.95" customHeight="1" x14ac:dyDescent="0.25">
      <c r="E712"/>
    </row>
    <row r="713" spans="1:13" ht="15.95" customHeight="1" x14ac:dyDescent="0.25">
      <c r="A713" s="125" t="s">
        <v>53</v>
      </c>
      <c r="B713" s="123"/>
      <c r="C713" s="123"/>
      <c r="D713" s="123"/>
      <c r="E713" s="123"/>
      <c r="F713" s="123"/>
      <c r="G713" s="123"/>
      <c r="H713" s="123"/>
      <c r="I713" s="123"/>
      <c r="J713" s="123"/>
      <c r="K713" s="123"/>
      <c r="L713" s="123"/>
      <c r="M713" s="123"/>
    </row>
    <row r="714" spans="1:13" ht="15.95" customHeight="1" x14ac:dyDescent="0.25">
      <c r="A714" s="98" t="s">
        <v>44</v>
      </c>
      <c r="B714" s="104">
        <v>1336</v>
      </c>
      <c r="C714" s="104">
        <v>1374</v>
      </c>
      <c r="D714" s="105">
        <v>1335</v>
      </c>
      <c r="E714" s="105">
        <v>969</v>
      </c>
      <c r="F714" s="104">
        <v>1224</v>
      </c>
      <c r="G714" s="104">
        <v>1128</v>
      </c>
      <c r="H714" s="104">
        <v>1051</v>
      </c>
      <c r="I714" s="104">
        <v>913</v>
      </c>
      <c r="J714" s="104">
        <v>980</v>
      </c>
      <c r="K714" s="104">
        <v>798</v>
      </c>
      <c r="L714" s="104">
        <v>795</v>
      </c>
      <c r="M714" s="104">
        <v>649</v>
      </c>
    </row>
    <row r="715" spans="1:13" ht="15.95" customHeight="1" x14ac:dyDescent="0.25">
      <c r="A715" s="98" t="s">
        <v>45</v>
      </c>
      <c r="B715" s="104">
        <v>9492</v>
      </c>
      <c r="C715" s="104">
        <v>10545</v>
      </c>
      <c r="D715" s="105">
        <v>10464</v>
      </c>
      <c r="E715" s="105">
        <v>9095</v>
      </c>
      <c r="F715" s="104">
        <v>11308</v>
      </c>
      <c r="G715" s="104">
        <v>11348</v>
      </c>
      <c r="H715" s="104">
        <v>8841</v>
      </c>
      <c r="I715" s="104">
        <v>8850</v>
      </c>
      <c r="J715" s="104">
        <v>10330</v>
      </c>
      <c r="K715" s="104">
        <v>8556</v>
      </c>
      <c r="L715" s="104">
        <v>9670</v>
      </c>
      <c r="M715" s="104">
        <v>8482</v>
      </c>
    </row>
    <row r="716" spans="1:13" ht="18" customHeight="1" x14ac:dyDescent="0.25">
      <c r="A716" s="98" t="s">
        <v>46</v>
      </c>
      <c r="B716" s="104">
        <v>208</v>
      </c>
      <c r="C716" s="104">
        <v>225</v>
      </c>
      <c r="D716" s="105">
        <v>252</v>
      </c>
      <c r="E716" s="105">
        <v>219</v>
      </c>
      <c r="F716" s="104">
        <v>225</v>
      </c>
      <c r="G716" s="104">
        <v>271</v>
      </c>
      <c r="H716" s="104">
        <v>198</v>
      </c>
      <c r="I716" s="104">
        <v>185</v>
      </c>
      <c r="J716" s="104">
        <v>248</v>
      </c>
      <c r="K716" s="104">
        <v>188</v>
      </c>
      <c r="L716" s="104">
        <v>229</v>
      </c>
      <c r="M716" s="104">
        <v>214</v>
      </c>
    </row>
    <row r="717" spans="1:13" ht="15.95" customHeight="1" x14ac:dyDescent="0.35">
      <c r="A717" s="98" t="s">
        <v>47</v>
      </c>
      <c r="B717" s="106">
        <v>582</v>
      </c>
      <c r="C717" s="106">
        <v>624</v>
      </c>
      <c r="D717" s="107">
        <v>464</v>
      </c>
      <c r="E717" s="107">
        <v>412</v>
      </c>
      <c r="F717" s="106">
        <v>489</v>
      </c>
      <c r="G717" s="106">
        <v>400</v>
      </c>
      <c r="H717" s="106">
        <v>330</v>
      </c>
      <c r="I717" s="106">
        <v>373</v>
      </c>
      <c r="J717" s="106">
        <v>370</v>
      </c>
      <c r="K717" s="106">
        <v>335</v>
      </c>
      <c r="L717" s="106">
        <v>351</v>
      </c>
      <c r="M717" s="106">
        <v>300</v>
      </c>
    </row>
    <row r="718" spans="1:13" ht="15.95" customHeight="1" x14ac:dyDescent="0.25">
      <c r="A718" s="99" t="s">
        <v>13</v>
      </c>
      <c r="B718" s="108">
        <v>11619</v>
      </c>
      <c r="C718" s="108">
        <v>12768</v>
      </c>
      <c r="D718" s="109">
        <v>12516</v>
      </c>
      <c r="E718" s="109">
        <v>10694</v>
      </c>
      <c r="F718" s="108">
        <v>13245</v>
      </c>
      <c r="G718" s="108">
        <v>13147</v>
      </c>
      <c r="H718" s="108">
        <v>10421</v>
      </c>
      <c r="I718" s="108">
        <v>10320</v>
      </c>
      <c r="J718" s="108">
        <v>11928</v>
      </c>
      <c r="K718" s="108">
        <v>9878</v>
      </c>
      <c r="L718" s="108">
        <v>11045</v>
      </c>
      <c r="M718" s="108">
        <v>9645</v>
      </c>
    </row>
    <row r="719" spans="1:13" ht="15.95" customHeight="1" x14ac:dyDescent="0.25"/>
    <row r="720" spans="1:13" ht="15.95" customHeight="1" x14ac:dyDescent="0.25"/>
    <row r="721" spans="1:13" ht="15.95" customHeight="1" x14ac:dyDescent="0.25">
      <c r="A721" s="461" t="s">
        <v>1160</v>
      </c>
      <c r="B721" s="461"/>
      <c r="C721" s="461"/>
      <c r="D721" s="461"/>
      <c r="E721" s="461"/>
      <c r="F721" s="461"/>
      <c r="G721" s="461"/>
      <c r="H721" s="461"/>
      <c r="I721" s="461"/>
      <c r="J721" s="461"/>
      <c r="K721" s="461"/>
      <c r="L721" s="461"/>
      <c r="M721" s="461"/>
    </row>
    <row r="722" spans="1:13" ht="34.5" customHeight="1" x14ac:dyDescent="0.35">
      <c r="A722" s="345">
        <v>2011</v>
      </c>
      <c r="B722" s="83"/>
      <c r="C722" s="83"/>
      <c r="D722" s="83"/>
      <c r="E722" s="415"/>
      <c r="F722" s="83"/>
      <c r="G722" s="83"/>
      <c r="H722" s="83"/>
      <c r="I722" s="83"/>
      <c r="J722" s="83"/>
      <c r="K722" s="83"/>
      <c r="L722" s="83"/>
      <c r="M722" s="83"/>
    </row>
    <row r="723" spans="1:13" ht="18" customHeight="1" x14ac:dyDescent="0.25">
      <c r="A723" s="317"/>
      <c r="B723" s="313">
        <v>40544</v>
      </c>
      <c r="C723" s="313">
        <v>40585</v>
      </c>
      <c r="D723" s="313">
        <v>40613</v>
      </c>
      <c r="E723" s="313">
        <v>40644</v>
      </c>
      <c r="F723" s="313">
        <v>40674</v>
      </c>
      <c r="G723" s="313">
        <v>40705</v>
      </c>
      <c r="H723" s="313">
        <v>40725</v>
      </c>
      <c r="I723" s="313">
        <v>40766</v>
      </c>
      <c r="J723" s="313">
        <v>40797</v>
      </c>
      <c r="K723" s="313">
        <v>40827</v>
      </c>
      <c r="L723" s="313">
        <v>40858</v>
      </c>
      <c r="M723" s="313">
        <v>40888</v>
      </c>
    </row>
    <row r="724" spans="1:13" ht="15.95" customHeight="1" x14ac:dyDescent="0.25">
      <c r="A724" s="125" t="s">
        <v>0</v>
      </c>
      <c r="B724" s="123"/>
      <c r="C724" s="123"/>
      <c r="D724" s="123"/>
      <c r="E724" s="123"/>
      <c r="F724" s="123"/>
      <c r="G724" s="123"/>
      <c r="H724" s="123"/>
      <c r="I724" s="123"/>
      <c r="J724" s="123"/>
      <c r="K724" s="123"/>
      <c r="L724" s="123"/>
      <c r="M724" s="123"/>
    </row>
    <row r="725" spans="1:13" ht="15.95" customHeight="1" x14ac:dyDescent="0.25">
      <c r="A725" s="98" t="s">
        <v>44</v>
      </c>
      <c r="B725" s="104">
        <v>806</v>
      </c>
      <c r="C725" s="104">
        <v>1218</v>
      </c>
      <c r="D725" s="105">
        <v>966</v>
      </c>
      <c r="E725" s="105">
        <v>880</v>
      </c>
      <c r="F725" s="104">
        <v>947</v>
      </c>
      <c r="G725" s="104">
        <v>1001</v>
      </c>
      <c r="H725" s="104">
        <v>938</v>
      </c>
      <c r="I725" s="104">
        <v>1417</v>
      </c>
      <c r="J725" s="104">
        <v>923</v>
      </c>
      <c r="K725" s="104">
        <v>784</v>
      </c>
      <c r="L725" s="104">
        <v>1038</v>
      </c>
      <c r="M725" s="104">
        <v>577</v>
      </c>
    </row>
    <row r="726" spans="1:13" ht="15.95" customHeight="1" x14ac:dyDescent="0.25">
      <c r="A726" s="98" t="s">
        <v>45</v>
      </c>
      <c r="B726" s="104">
        <v>4421</v>
      </c>
      <c r="C726" s="104">
        <v>6015</v>
      </c>
      <c r="D726" s="105">
        <v>5515</v>
      </c>
      <c r="E726" s="105">
        <v>4722</v>
      </c>
      <c r="F726" s="104">
        <v>5442</v>
      </c>
      <c r="G726" s="104">
        <v>5889</v>
      </c>
      <c r="H726" s="104">
        <v>5041</v>
      </c>
      <c r="I726" s="104">
        <v>6368</v>
      </c>
      <c r="J726" s="104">
        <v>4250</v>
      </c>
      <c r="K726" s="104">
        <v>3919</v>
      </c>
      <c r="L726" s="104">
        <v>4699</v>
      </c>
      <c r="M726" s="104">
        <v>2893</v>
      </c>
    </row>
    <row r="727" spans="1:13" ht="15.95" customHeight="1" x14ac:dyDescent="0.25">
      <c r="A727" s="98" t="s">
        <v>46</v>
      </c>
      <c r="B727" s="104">
        <v>85</v>
      </c>
      <c r="C727" s="104">
        <v>134</v>
      </c>
      <c r="D727" s="105">
        <v>130</v>
      </c>
      <c r="E727" s="105">
        <v>132</v>
      </c>
      <c r="F727" s="104">
        <v>105</v>
      </c>
      <c r="G727" s="104">
        <v>166</v>
      </c>
      <c r="H727" s="104">
        <v>141</v>
      </c>
      <c r="I727" s="104">
        <v>194</v>
      </c>
      <c r="J727" s="104">
        <v>122</v>
      </c>
      <c r="K727" s="104">
        <v>96</v>
      </c>
      <c r="L727" s="104">
        <v>113</v>
      </c>
      <c r="M727" s="104">
        <v>70</v>
      </c>
    </row>
    <row r="728" spans="1:13" ht="15.95" customHeight="1" x14ac:dyDescent="0.35">
      <c r="A728" s="98" t="s">
        <v>47</v>
      </c>
      <c r="B728" s="106" t="s">
        <v>491</v>
      </c>
      <c r="C728" s="106" t="s">
        <v>491</v>
      </c>
      <c r="D728" s="107" t="s">
        <v>491</v>
      </c>
      <c r="E728" s="107">
        <v>0</v>
      </c>
      <c r="F728" s="106" t="s">
        <v>491</v>
      </c>
      <c r="G728" s="106">
        <v>0</v>
      </c>
      <c r="H728" s="106">
        <v>0</v>
      </c>
      <c r="I728" s="106">
        <v>0</v>
      </c>
      <c r="J728" s="106">
        <v>4.8000000000000001E-2</v>
      </c>
      <c r="K728" s="106">
        <v>0</v>
      </c>
      <c r="L728" s="106">
        <v>4.8000000000000001E-2</v>
      </c>
      <c r="M728" s="106">
        <v>0</v>
      </c>
    </row>
    <row r="729" spans="1:13" ht="15.95" customHeight="1" x14ac:dyDescent="0.25">
      <c r="A729" s="99" t="s">
        <v>48</v>
      </c>
      <c r="B729" s="108">
        <v>5312</v>
      </c>
      <c r="C729" s="108">
        <v>7368</v>
      </c>
      <c r="D729" s="109">
        <v>6611</v>
      </c>
      <c r="E729" s="109">
        <v>5734</v>
      </c>
      <c r="F729" s="108">
        <v>6494</v>
      </c>
      <c r="G729" s="108">
        <v>7056</v>
      </c>
      <c r="H729" s="108">
        <v>6121</v>
      </c>
      <c r="I729" s="108">
        <v>7979</v>
      </c>
      <c r="J729" s="108">
        <v>5296</v>
      </c>
      <c r="K729" s="108">
        <v>4799</v>
      </c>
      <c r="L729" s="108">
        <v>5850</v>
      </c>
      <c r="M729" s="108">
        <v>3539</v>
      </c>
    </row>
    <row r="730" spans="1:13" ht="15" customHeight="1" x14ac:dyDescent="0.25">
      <c r="E730"/>
    </row>
    <row r="731" spans="1:13" ht="15" customHeight="1" x14ac:dyDescent="0.25">
      <c r="A731" s="125" t="s">
        <v>1</v>
      </c>
      <c r="B731" s="123"/>
      <c r="C731" s="123"/>
      <c r="D731" s="123"/>
      <c r="E731" s="123"/>
      <c r="F731" s="123"/>
      <c r="G731" s="123"/>
      <c r="H731" s="123"/>
      <c r="I731" s="123"/>
      <c r="J731" s="123"/>
      <c r="K731" s="123"/>
      <c r="L731" s="123"/>
      <c r="M731" s="123"/>
    </row>
    <row r="732" spans="1:13" ht="15" customHeight="1" x14ac:dyDescent="0.25">
      <c r="A732" s="98" t="s">
        <v>44</v>
      </c>
      <c r="B732" s="104">
        <v>62</v>
      </c>
      <c r="C732" s="104">
        <v>69</v>
      </c>
      <c r="D732" s="105">
        <v>98</v>
      </c>
      <c r="E732" s="105">
        <v>66</v>
      </c>
      <c r="F732" s="104">
        <v>64</v>
      </c>
      <c r="G732" s="104">
        <v>90</v>
      </c>
      <c r="H732" s="104">
        <v>71</v>
      </c>
      <c r="I732" s="104">
        <v>96</v>
      </c>
      <c r="J732" s="104">
        <v>102</v>
      </c>
      <c r="K732" s="104">
        <v>76</v>
      </c>
      <c r="L732" s="104">
        <v>58</v>
      </c>
      <c r="M732" s="104">
        <v>70</v>
      </c>
    </row>
    <row r="733" spans="1:13" ht="18" customHeight="1" x14ac:dyDescent="0.25">
      <c r="A733" s="98" t="s">
        <v>45</v>
      </c>
      <c r="B733" s="104">
        <v>2480</v>
      </c>
      <c r="C733" s="104">
        <v>2476</v>
      </c>
      <c r="D733" s="105">
        <v>3391</v>
      </c>
      <c r="E733" s="105">
        <v>2148</v>
      </c>
      <c r="F733" s="104">
        <v>2665</v>
      </c>
      <c r="G733" s="104">
        <v>3402</v>
      </c>
      <c r="H733" s="104">
        <v>2805</v>
      </c>
      <c r="I733" s="104">
        <v>4608</v>
      </c>
      <c r="J733" s="104">
        <v>4273</v>
      </c>
      <c r="K733" s="104">
        <v>3345</v>
      </c>
      <c r="L733" s="104">
        <v>3119</v>
      </c>
      <c r="M733" s="104">
        <v>2731</v>
      </c>
    </row>
    <row r="734" spans="1:13" ht="18" customHeight="1" x14ac:dyDescent="0.25">
      <c r="A734" s="98" t="s">
        <v>46</v>
      </c>
      <c r="B734" s="104">
        <v>11</v>
      </c>
      <c r="C734" s="104">
        <v>8</v>
      </c>
      <c r="D734" s="105">
        <v>15</v>
      </c>
      <c r="E734" s="105">
        <v>10</v>
      </c>
      <c r="F734" s="104">
        <v>7</v>
      </c>
      <c r="G734" s="104">
        <v>13</v>
      </c>
      <c r="H734" s="104">
        <v>7</v>
      </c>
      <c r="I734" s="104">
        <v>21</v>
      </c>
      <c r="J734" s="104">
        <v>17</v>
      </c>
      <c r="K734" s="104">
        <v>18</v>
      </c>
      <c r="L734" s="104">
        <v>13</v>
      </c>
      <c r="M734" s="104">
        <v>10</v>
      </c>
    </row>
    <row r="735" spans="1:13" ht="15.95" customHeight="1" x14ac:dyDescent="0.35">
      <c r="A735" s="98" t="s">
        <v>47</v>
      </c>
      <c r="B735" s="106" t="s">
        <v>491</v>
      </c>
      <c r="C735" s="106" t="s">
        <v>491</v>
      </c>
      <c r="D735" s="107" t="s">
        <v>491</v>
      </c>
      <c r="E735" s="107">
        <v>0</v>
      </c>
      <c r="F735" s="106" t="s">
        <v>491</v>
      </c>
      <c r="G735" s="106">
        <v>0</v>
      </c>
      <c r="H735" s="106">
        <v>0</v>
      </c>
      <c r="I735" s="106">
        <v>0</v>
      </c>
      <c r="J735" s="106">
        <v>0</v>
      </c>
      <c r="K735" s="106">
        <v>0</v>
      </c>
      <c r="L735" s="106">
        <v>1.6E-2</v>
      </c>
      <c r="M735" s="106">
        <v>0</v>
      </c>
    </row>
    <row r="736" spans="1:13" ht="15.95" customHeight="1" x14ac:dyDescent="0.25">
      <c r="A736" s="99" t="s">
        <v>49</v>
      </c>
      <c r="B736" s="108">
        <v>2553</v>
      </c>
      <c r="C736" s="108">
        <v>2554</v>
      </c>
      <c r="D736" s="109">
        <v>3504</v>
      </c>
      <c r="E736" s="109">
        <v>2224</v>
      </c>
      <c r="F736" s="108">
        <v>2735</v>
      </c>
      <c r="G736" s="108">
        <v>3504</v>
      </c>
      <c r="H736" s="108">
        <v>2883</v>
      </c>
      <c r="I736" s="108">
        <v>4726</v>
      </c>
      <c r="J736" s="108">
        <v>4392</v>
      </c>
      <c r="K736" s="108">
        <v>3439</v>
      </c>
      <c r="L736" s="108">
        <v>3190</v>
      </c>
      <c r="M736" s="108">
        <v>2811</v>
      </c>
    </row>
    <row r="737" spans="1:13" ht="15.95" customHeight="1" x14ac:dyDescent="0.25">
      <c r="A737" s="7"/>
      <c r="E737"/>
    </row>
    <row r="738" spans="1:13" ht="15.95" customHeight="1" x14ac:dyDescent="0.25">
      <c r="A738" s="125" t="s">
        <v>50</v>
      </c>
      <c r="B738" s="123"/>
      <c r="C738" s="123"/>
      <c r="D738" s="123"/>
      <c r="E738" s="123"/>
      <c r="F738" s="123"/>
      <c r="G738" s="123"/>
      <c r="H738" s="123"/>
      <c r="I738" s="123"/>
      <c r="J738" s="123"/>
      <c r="K738" s="123"/>
      <c r="L738" s="123"/>
      <c r="M738" s="123"/>
    </row>
    <row r="739" spans="1:13" ht="15.95" customHeight="1" x14ac:dyDescent="0.25">
      <c r="A739" s="98" t="s">
        <v>44</v>
      </c>
      <c r="B739" s="104">
        <v>90</v>
      </c>
      <c r="C739" s="104">
        <v>95</v>
      </c>
      <c r="D739" s="105">
        <v>85</v>
      </c>
      <c r="E739" s="105">
        <v>81</v>
      </c>
      <c r="F739" s="104">
        <v>92</v>
      </c>
      <c r="G739" s="104">
        <v>71</v>
      </c>
      <c r="H739" s="104">
        <v>59</v>
      </c>
      <c r="I739" s="104">
        <v>78</v>
      </c>
      <c r="J739" s="104">
        <v>68</v>
      </c>
      <c r="K739" s="104">
        <v>82</v>
      </c>
      <c r="L739" s="104">
        <v>75</v>
      </c>
      <c r="M739" s="104">
        <v>58</v>
      </c>
    </row>
    <row r="740" spans="1:13" ht="15.95" customHeight="1" x14ac:dyDescent="0.25">
      <c r="A740" s="98" t="s">
        <v>45</v>
      </c>
      <c r="B740" s="104">
        <v>1450</v>
      </c>
      <c r="C740" s="104">
        <v>1486</v>
      </c>
      <c r="D740" s="105">
        <v>1209</v>
      </c>
      <c r="E740" s="105">
        <v>1144</v>
      </c>
      <c r="F740" s="104">
        <v>1285</v>
      </c>
      <c r="G740" s="104">
        <v>1246</v>
      </c>
      <c r="H740" s="104">
        <v>1035</v>
      </c>
      <c r="I740" s="104">
        <v>1289</v>
      </c>
      <c r="J740" s="104">
        <v>1190</v>
      </c>
      <c r="K740" s="104">
        <v>1295</v>
      </c>
      <c r="L740" s="104">
        <v>1187</v>
      </c>
      <c r="M740" s="104">
        <v>959</v>
      </c>
    </row>
    <row r="741" spans="1:13" ht="18" customHeight="1" x14ac:dyDescent="0.25">
      <c r="A741" s="98" t="s">
        <v>46</v>
      </c>
      <c r="B741" s="104">
        <v>32</v>
      </c>
      <c r="C741" s="104">
        <v>42</v>
      </c>
      <c r="D741" s="105">
        <v>24</v>
      </c>
      <c r="E741" s="105">
        <v>28</v>
      </c>
      <c r="F741" s="104">
        <v>29</v>
      </c>
      <c r="G741" s="104">
        <v>32</v>
      </c>
      <c r="H741" s="104">
        <v>26</v>
      </c>
      <c r="I741" s="104">
        <v>29</v>
      </c>
      <c r="J741" s="104">
        <v>27</v>
      </c>
      <c r="K741" s="104">
        <v>29</v>
      </c>
      <c r="L741" s="104">
        <v>29</v>
      </c>
      <c r="M741" s="104">
        <v>24</v>
      </c>
    </row>
    <row r="742" spans="1:13" ht="15.95" customHeight="1" x14ac:dyDescent="0.35">
      <c r="A742" s="98" t="s">
        <v>47</v>
      </c>
      <c r="B742" s="106">
        <v>438</v>
      </c>
      <c r="C742" s="106">
        <v>527</v>
      </c>
      <c r="D742" s="107">
        <v>476</v>
      </c>
      <c r="E742" s="107">
        <v>426</v>
      </c>
      <c r="F742" s="106">
        <v>420</v>
      </c>
      <c r="G742" s="106">
        <v>413</v>
      </c>
      <c r="H742" s="106">
        <v>328</v>
      </c>
      <c r="I742" s="106">
        <v>451</v>
      </c>
      <c r="J742" s="106">
        <v>403</v>
      </c>
      <c r="K742" s="106">
        <v>470</v>
      </c>
      <c r="L742" s="106">
        <v>529</v>
      </c>
      <c r="M742" s="106">
        <v>375</v>
      </c>
    </row>
    <row r="743" spans="1:13" ht="15.95" customHeight="1" x14ac:dyDescent="0.25">
      <c r="A743" s="99" t="s">
        <v>875</v>
      </c>
      <c r="B743" s="108">
        <v>2011</v>
      </c>
      <c r="C743" s="108">
        <v>2150</v>
      </c>
      <c r="D743" s="109">
        <v>1794</v>
      </c>
      <c r="E743" s="109">
        <v>1679</v>
      </c>
      <c r="F743" s="108">
        <v>1826</v>
      </c>
      <c r="G743" s="108">
        <v>1761</v>
      </c>
      <c r="H743" s="108">
        <v>1447</v>
      </c>
      <c r="I743" s="108">
        <v>1848</v>
      </c>
      <c r="J743" s="108">
        <v>1688</v>
      </c>
      <c r="K743" s="108">
        <v>1876</v>
      </c>
      <c r="L743" s="108">
        <v>1821</v>
      </c>
      <c r="M743" s="108">
        <v>1416</v>
      </c>
    </row>
    <row r="744" spans="1:13" ht="15.95" customHeight="1" x14ac:dyDescent="0.25">
      <c r="A744" s="7"/>
      <c r="E744"/>
    </row>
    <row r="745" spans="1:13" ht="15.95" customHeight="1" x14ac:dyDescent="0.25">
      <c r="A745" s="125" t="s">
        <v>2</v>
      </c>
      <c r="B745" s="123"/>
      <c r="C745" s="123"/>
      <c r="D745" s="123"/>
      <c r="E745" s="123"/>
      <c r="F745" s="123"/>
      <c r="G745" s="123"/>
      <c r="H745" s="123"/>
      <c r="I745" s="123"/>
      <c r="J745" s="123"/>
      <c r="K745" s="123"/>
      <c r="L745" s="123"/>
      <c r="M745" s="123"/>
    </row>
    <row r="746" spans="1:13" ht="15.95" customHeight="1" x14ac:dyDescent="0.25">
      <c r="A746" s="98" t="s">
        <v>44</v>
      </c>
      <c r="B746" s="104">
        <v>13</v>
      </c>
      <c r="C746" s="104">
        <v>12</v>
      </c>
      <c r="D746" s="105">
        <v>14</v>
      </c>
      <c r="E746" s="105">
        <v>10</v>
      </c>
      <c r="F746" s="104">
        <v>11</v>
      </c>
      <c r="G746" s="104">
        <v>13</v>
      </c>
      <c r="H746" s="104">
        <v>9</v>
      </c>
      <c r="I746" s="104">
        <v>13</v>
      </c>
      <c r="J746" s="104">
        <v>19</v>
      </c>
      <c r="K746" s="104">
        <v>11</v>
      </c>
      <c r="L746" s="104">
        <v>14</v>
      </c>
      <c r="M746" s="104">
        <v>11</v>
      </c>
    </row>
    <row r="747" spans="1:13" ht="15.95" customHeight="1" x14ac:dyDescent="0.25">
      <c r="A747" s="98" t="s">
        <v>45</v>
      </c>
      <c r="B747" s="104">
        <v>908</v>
      </c>
      <c r="C747" s="104">
        <v>898</v>
      </c>
      <c r="D747" s="105">
        <v>954</v>
      </c>
      <c r="E747" s="105">
        <v>766</v>
      </c>
      <c r="F747" s="104">
        <v>935</v>
      </c>
      <c r="G747" s="104">
        <v>930</v>
      </c>
      <c r="H747" s="104">
        <v>856</v>
      </c>
      <c r="I747" s="104">
        <v>949</v>
      </c>
      <c r="J747" s="104">
        <v>1020</v>
      </c>
      <c r="K747" s="104">
        <v>882</v>
      </c>
      <c r="L747" s="104">
        <v>770</v>
      </c>
      <c r="M747" s="104">
        <v>666</v>
      </c>
    </row>
    <row r="748" spans="1:13" ht="18" customHeight="1" x14ac:dyDescent="0.25">
      <c r="A748" s="98" t="s">
        <v>46</v>
      </c>
      <c r="B748" s="104">
        <v>17</v>
      </c>
      <c r="C748" s="104">
        <v>22</v>
      </c>
      <c r="D748" s="105">
        <v>33</v>
      </c>
      <c r="E748" s="105">
        <v>19</v>
      </c>
      <c r="F748" s="104">
        <v>25</v>
      </c>
      <c r="G748" s="104">
        <v>33</v>
      </c>
      <c r="H748" s="104">
        <v>19</v>
      </c>
      <c r="I748" s="104">
        <v>27</v>
      </c>
      <c r="J748" s="104">
        <v>42</v>
      </c>
      <c r="K748" s="104">
        <v>33</v>
      </c>
      <c r="L748" s="104">
        <v>27</v>
      </c>
      <c r="M748" s="104">
        <v>45</v>
      </c>
    </row>
    <row r="749" spans="1:13" ht="15.95" customHeight="1" x14ac:dyDescent="0.35">
      <c r="A749" s="98" t="s">
        <v>47</v>
      </c>
      <c r="B749" s="106">
        <v>1</v>
      </c>
      <c r="C749" s="106">
        <v>1</v>
      </c>
      <c r="D749" s="107">
        <v>1.413</v>
      </c>
      <c r="E749" s="107">
        <v>1.605</v>
      </c>
      <c r="F749" s="106">
        <v>1</v>
      </c>
      <c r="G749" s="106">
        <v>1.8120000000000001</v>
      </c>
      <c r="H749" s="106">
        <v>1</v>
      </c>
      <c r="I749" s="106">
        <v>2.093</v>
      </c>
      <c r="J749" s="106">
        <v>1.377</v>
      </c>
      <c r="K749" s="106">
        <v>0.59499999999999997</v>
      </c>
      <c r="L749" s="106">
        <v>0.623</v>
      </c>
      <c r="M749" s="106">
        <v>1</v>
      </c>
    </row>
    <row r="750" spans="1:13" ht="15.95" customHeight="1" x14ac:dyDescent="0.25">
      <c r="A750" s="99" t="s">
        <v>51</v>
      </c>
      <c r="B750" s="108">
        <v>939</v>
      </c>
      <c r="C750" s="108">
        <v>933</v>
      </c>
      <c r="D750" s="109">
        <v>1003</v>
      </c>
      <c r="E750" s="109">
        <v>796</v>
      </c>
      <c r="F750" s="108">
        <v>972</v>
      </c>
      <c r="G750" s="108">
        <v>977</v>
      </c>
      <c r="H750" s="108">
        <v>885</v>
      </c>
      <c r="I750" s="108">
        <v>991</v>
      </c>
      <c r="J750" s="108">
        <v>1083</v>
      </c>
      <c r="K750" s="108">
        <v>926</v>
      </c>
      <c r="L750" s="108">
        <v>811</v>
      </c>
      <c r="M750" s="108">
        <v>724</v>
      </c>
    </row>
    <row r="751" spans="1:13" ht="15.95" customHeight="1" x14ac:dyDescent="0.25">
      <c r="A751" s="7"/>
      <c r="E751"/>
    </row>
    <row r="752" spans="1:13" ht="15.95" customHeight="1" x14ac:dyDescent="0.25">
      <c r="A752" s="125" t="s">
        <v>877</v>
      </c>
      <c r="B752" s="123"/>
      <c r="C752" s="123"/>
      <c r="D752" s="123"/>
      <c r="E752" s="123"/>
      <c r="F752" s="123"/>
      <c r="G752" s="123"/>
      <c r="H752" s="123"/>
      <c r="I752" s="123"/>
      <c r="J752" s="123"/>
      <c r="K752" s="123"/>
      <c r="L752" s="123"/>
      <c r="M752" s="123"/>
    </row>
    <row r="753" spans="1:13" ht="15.95" customHeight="1" x14ac:dyDescent="0.25">
      <c r="A753" s="98" t="s">
        <v>44</v>
      </c>
      <c r="B753" s="104">
        <v>260</v>
      </c>
      <c r="C753" s="104">
        <v>287</v>
      </c>
      <c r="D753" s="105">
        <v>258</v>
      </c>
      <c r="E753" s="105">
        <v>272</v>
      </c>
      <c r="F753" s="104">
        <v>228</v>
      </c>
      <c r="G753" s="104">
        <v>272</v>
      </c>
      <c r="H753" s="104">
        <v>231</v>
      </c>
      <c r="I753" s="104">
        <v>244</v>
      </c>
      <c r="J753" s="104">
        <v>272</v>
      </c>
      <c r="K753" s="104">
        <v>230</v>
      </c>
      <c r="L753" s="104">
        <v>213</v>
      </c>
      <c r="M753" s="104">
        <v>160</v>
      </c>
    </row>
    <row r="754" spans="1:13" ht="15.95" customHeight="1" x14ac:dyDescent="0.25">
      <c r="A754" s="98" t="s">
        <v>45</v>
      </c>
      <c r="B754" s="104">
        <v>763</v>
      </c>
      <c r="C754" s="104">
        <v>978</v>
      </c>
      <c r="D754" s="105">
        <v>821</v>
      </c>
      <c r="E754" s="105">
        <v>969</v>
      </c>
      <c r="F754" s="104">
        <v>714</v>
      </c>
      <c r="G754" s="104">
        <v>908</v>
      </c>
      <c r="H754" s="104">
        <v>703</v>
      </c>
      <c r="I754" s="104">
        <v>756</v>
      </c>
      <c r="J754" s="104">
        <v>808</v>
      </c>
      <c r="K754" s="104">
        <v>810</v>
      </c>
      <c r="L754" s="104">
        <v>859</v>
      </c>
      <c r="M754" s="104">
        <v>637</v>
      </c>
    </row>
    <row r="755" spans="1:13" ht="18" customHeight="1" x14ac:dyDescent="0.25">
      <c r="A755" s="98" t="s">
        <v>46</v>
      </c>
      <c r="B755" s="104">
        <v>27</v>
      </c>
      <c r="C755" s="104">
        <v>41</v>
      </c>
      <c r="D755" s="105">
        <v>24</v>
      </c>
      <c r="E755" s="105">
        <v>39</v>
      </c>
      <c r="F755" s="104">
        <v>21</v>
      </c>
      <c r="G755" s="104">
        <v>42</v>
      </c>
      <c r="H755" s="104">
        <v>17</v>
      </c>
      <c r="I755" s="104">
        <v>25</v>
      </c>
      <c r="J755" s="104">
        <v>21</v>
      </c>
      <c r="K755" s="104">
        <v>30</v>
      </c>
      <c r="L755" s="104">
        <v>34</v>
      </c>
      <c r="M755" s="104">
        <v>20</v>
      </c>
    </row>
    <row r="756" spans="1:13" ht="15.95" customHeight="1" x14ac:dyDescent="0.35">
      <c r="A756" s="98" t="s">
        <v>47</v>
      </c>
      <c r="B756" s="106">
        <v>5</v>
      </c>
      <c r="C756" s="106">
        <v>9</v>
      </c>
      <c r="D756" s="107">
        <v>4</v>
      </c>
      <c r="E756" s="107">
        <v>4.625</v>
      </c>
      <c r="F756" s="106">
        <v>4</v>
      </c>
      <c r="G756" s="106">
        <v>5.26</v>
      </c>
      <c r="H756" s="106">
        <v>4</v>
      </c>
      <c r="I756" s="106">
        <v>4.9610000000000003</v>
      </c>
      <c r="J756" s="106">
        <v>6</v>
      </c>
      <c r="K756" s="106">
        <v>8.5090000000000003</v>
      </c>
      <c r="L756" s="106">
        <v>6</v>
      </c>
      <c r="M756" s="106">
        <v>4</v>
      </c>
    </row>
    <row r="757" spans="1:13" ht="15.95" customHeight="1" x14ac:dyDescent="0.25">
      <c r="A757" s="99" t="s">
        <v>878</v>
      </c>
      <c r="B757" s="108">
        <v>1056</v>
      </c>
      <c r="C757" s="108">
        <v>1315</v>
      </c>
      <c r="D757" s="109">
        <v>1108</v>
      </c>
      <c r="E757" s="109">
        <v>1284</v>
      </c>
      <c r="F757" s="108">
        <v>967</v>
      </c>
      <c r="G757" s="108">
        <v>1228</v>
      </c>
      <c r="H757" s="108">
        <v>955</v>
      </c>
      <c r="I757" s="108">
        <v>1030</v>
      </c>
      <c r="J757" s="108">
        <v>1107</v>
      </c>
      <c r="K757" s="108">
        <v>1078</v>
      </c>
      <c r="L757" s="108">
        <v>1112</v>
      </c>
      <c r="M757" s="108">
        <v>821</v>
      </c>
    </row>
    <row r="758" spans="1:13" ht="15.95" customHeight="1" x14ac:dyDescent="0.25">
      <c r="A758" s="7"/>
      <c r="E758"/>
    </row>
    <row r="759" spans="1:13" ht="15.95" customHeight="1" x14ac:dyDescent="0.25">
      <c r="A759" s="125" t="s">
        <v>52</v>
      </c>
      <c r="B759" s="123"/>
      <c r="C759" s="123"/>
      <c r="D759" s="123"/>
      <c r="E759" s="123"/>
      <c r="F759" s="123"/>
      <c r="G759" s="123"/>
      <c r="H759" s="123"/>
      <c r="I759" s="123"/>
      <c r="J759" s="123"/>
      <c r="K759" s="123"/>
      <c r="L759" s="123"/>
      <c r="M759" s="123"/>
    </row>
    <row r="760" spans="1:13" ht="15.95" customHeight="1" x14ac:dyDescent="0.25">
      <c r="A760" s="98" t="s">
        <v>44</v>
      </c>
      <c r="B760" s="104">
        <v>31</v>
      </c>
      <c r="C760" s="104">
        <v>27</v>
      </c>
      <c r="D760" s="105">
        <v>25</v>
      </c>
      <c r="E760" s="105">
        <v>27</v>
      </c>
      <c r="F760" s="104">
        <v>27</v>
      </c>
      <c r="G760" s="104">
        <v>20</v>
      </c>
      <c r="H760" s="104">
        <v>23</v>
      </c>
      <c r="I760" s="104">
        <v>37</v>
      </c>
      <c r="J760" s="104">
        <v>29</v>
      </c>
      <c r="K760" s="104">
        <v>20</v>
      </c>
      <c r="L760" s="104">
        <v>25</v>
      </c>
      <c r="M760" s="104">
        <v>17</v>
      </c>
    </row>
    <row r="761" spans="1:13" ht="15.95" customHeight="1" x14ac:dyDescent="0.25">
      <c r="A761" s="98" t="s">
        <v>45</v>
      </c>
      <c r="B761" s="104">
        <v>358</v>
      </c>
      <c r="C761" s="104">
        <v>306</v>
      </c>
      <c r="D761" s="105">
        <v>322</v>
      </c>
      <c r="E761" s="105">
        <v>377</v>
      </c>
      <c r="F761" s="104">
        <v>414</v>
      </c>
      <c r="G761" s="104">
        <v>288</v>
      </c>
      <c r="H761" s="104">
        <v>328</v>
      </c>
      <c r="I761" s="104">
        <v>449</v>
      </c>
      <c r="J761" s="104">
        <v>391</v>
      </c>
      <c r="K761" s="104">
        <v>263</v>
      </c>
      <c r="L761" s="104">
        <v>326</v>
      </c>
      <c r="M761" s="104">
        <v>231</v>
      </c>
    </row>
    <row r="762" spans="1:13" ht="18" customHeight="1" x14ac:dyDescent="0.25">
      <c r="A762" s="98" t="s">
        <v>46</v>
      </c>
      <c r="B762" s="104">
        <v>10</v>
      </c>
      <c r="C762" s="104">
        <v>7</v>
      </c>
      <c r="D762" s="105">
        <v>8</v>
      </c>
      <c r="E762" s="105">
        <v>9</v>
      </c>
      <c r="F762" s="104">
        <v>8</v>
      </c>
      <c r="G762" s="104">
        <v>7</v>
      </c>
      <c r="H762" s="104">
        <v>9</v>
      </c>
      <c r="I762" s="104">
        <v>11</v>
      </c>
      <c r="J762" s="104">
        <v>10</v>
      </c>
      <c r="K762" s="104">
        <v>6</v>
      </c>
      <c r="L762" s="104">
        <v>9</v>
      </c>
      <c r="M762" s="104">
        <v>6</v>
      </c>
    </row>
    <row r="763" spans="1:13" ht="15.95" customHeight="1" x14ac:dyDescent="0.35">
      <c r="A763" s="98" t="s">
        <v>47</v>
      </c>
      <c r="B763" s="106">
        <v>13</v>
      </c>
      <c r="C763" s="106">
        <v>12</v>
      </c>
      <c r="D763" s="107">
        <v>11</v>
      </c>
      <c r="E763" s="107">
        <v>11</v>
      </c>
      <c r="F763" s="106">
        <v>13</v>
      </c>
      <c r="G763" s="106">
        <v>12</v>
      </c>
      <c r="H763" s="106">
        <v>18</v>
      </c>
      <c r="I763" s="106">
        <v>26</v>
      </c>
      <c r="J763" s="106">
        <v>23</v>
      </c>
      <c r="K763" s="106">
        <v>13</v>
      </c>
      <c r="L763" s="106">
        <v>14</v>
      </c>
      <c r="M763" s="106">
        <v>14</v>
      </c>
    </row>
    <row r="764" spans="1:13" ht="15.95" customHeight="1" x14ac:dyDescent="0.25">
      <c r="A764" s="99" t="s">
        <v>876</v>
      </c>
      <c r="B764" s="108">
        <v>412</v>
      </c>
      <c r="C764" s="108">
        <v>352</v>
      </c>
      <c r="D764" s="109">
        <v>366</v>
      </c>
      <c r="E764" s="109">
        <v>424</v>
      </c>
      <c r="F764" s="108">
        <v>463</v>
      </c>
      <c r="G764" s="108">
        <v>326</v>
      </c>
      <c r="H764" s="108">
        <v>377</v>
      </c>
      <c r="I764" s="108">
        <v>522</v>
      </c>
      <c r="J764" s="108">
        <v>453</v>
      </c>
      <c r="K764" s="108">
        <v>303</v>
      </c>
      <c r="L764" s="108">
        <v>373</v>
      </c>
      <c r="M764" s="108">
        <v>268</v>
      </c>
    </row>
    <row r="765" spans="1:13" ht="15.95" customHeight="1" x14ac:dyDescent="0.25">
      <c r="E765"/>
    </row>
    <row r="766" spans="1:13" ht="15.95" customHeight="1" x14ac:dyDescent="0.25">
      <c r="A766" s="125" t="s">
        <v>53</v>
      </c>
      <c r="B766" s="123"/>
      <c r="C766" s="123"/>
      <c r="D766" s="123"/>
      <c r="E766" s="123"/>
      <c r="F766" s="123"/>
      <c r="G766" s="123"/>
      <c r="H766" s="123"/>
      <c r="I766" s="123"/>
      <c r="J766" s="123"/>
      <c r="K766" s="123"/>
      <c r="L766" s="123"/>
      <c r="M766" s="123"/>
    </row>
    <row r="767" spans="1:13" ht="15.95" customHeight="1" x14ac:dyDescent="0.25">
      <c r="A767" s="98" t="s">
        <v>44</v>
      </c>
      <c r="B767" s="104">
        <v>1263</v>
      </c>
      <c r="C767" s="104">
        <v>1709</v>
      </c>
      <c r="D767" s="105">
        <v>1445</v>
      </c>
      <c r="E767" s="105">
        <v>1337</v>
      </c>
      <c r="F767" s="104">
        <v>1369</v>
      </c>
      <c r="G767" s="104">
        <v>1466</v>
      </c>
      <c r="H767" s="104">
        <v>1332</v>
      </c>
      <c r="I767" s="104">
        <v>1884</v>
      </c>
      <c r="J767" s="104">
        <v>1413</v>
      </c>
      <c r="K767" s="104">
        <v>1203</v>
      </c>
      <c r="L767" s="104">
        <v>1422</v>
      </c>
      <c r="M767" s="104">
        <v>894</v>
      </c>
    </row>
    <row r="768" spans="1:13" ht="15.95" customHeight="1" x14ac:dyDescent="0.25">
      <c r="A768" s="98" t="s">
        <v>45</v>
      </c>
      <c r="B768" s="104">
        <v>10379</v>
      </c>
      <c r="C768" s="104">
        <v>12160</v>
      </c>
      <c r="D768" s="105">
        <v>12212</v>
      </c>
      <c r="E768" s="105">
        <v>10125</v>
      </c>
      <c r="F768" s="104">
        <v>11455</v>
      </c>
      <c r="G768" s="104">
        <v>12661</v>
      </c>
      <c r="H768" s="104">
        <v>10768</v>
      </c>
      <c r="I768" s="104">
        <v>14420</v>
      </c>
      <c r="J768" s="104">
        <v>11932</v>
      </c>
      <c r="K768" s="104">
        <v>10514</v>
      </c>
      <c r="L768" s="104">
        <v>10961</v>
      </c>
      <c r="M768" s="104">
        <v>8117</v>
      </c>
    </row>
    <row r="769" spans="1:13" ht="18" customHeight="1" x14ac:dyDescent="0.25">
      <c r="A769" s="98" t="s">
        <v>46</v>
      </c>
      <c r="B769" s="104">
        <v>182</v>
      </c>
      <c r="C769" s="104">
        <v>254</v>
      </c>
      <c r="D769" s="105">
        <v>234</v>
      </c>
      <c r="E769" s="105">
        <v>237</v>
      </c>
      <c r="F769" s="104">
        <v>194</v>
      </c>
      <c r="G769" s="104">
        <v>294</v>
      </c>
      <c r="H769" s="104">
        <v>219</v>
      </c>
      <c r="I769" s="104">
        <v>306</v>
      </c>
      <c r="J769" s="104">
        <v>239</v>
      </c>
      <c r="K769" s="104">
        <v>212</v>
      </c>
      <c r="L769" s="104">
        <v>224</v>
      </c>
      <c r="M769" s="104">
        <v>175</v>
      </c>
    </row>
    <row r="770" spans="1:13" ht="15.95" customHeight="1" x14ac:dyDescent="0.35">
      <c r="A770" s="98" t="s">
        <v>47</v>
      </c>
      <c r="B770" s="106">
        <v>457</v>
      </c>
      <c r="C770" s="106">
        <v>548</v>
      </c>
      <c r="D770" s="107">
        <v>493</v>
      </c>
      <c r="E770" s="107">
        <v>444</v>
      </c>
      <c r="F770" s="106">
        <v>440</v>
      </c>
      <c r="G770" s="106">
        <v>432</v>
      </c>
      <c r="H770" s="106">
        <v>350</v>
      </c>
      <c r="I770" s="106">
        <v>484</v>
      </c>
      <c r="J770" s="106">
        <v>433</v>
      </c>
      <c r="K770" s="106">
        <v>492</v>
      </c>
      <c r="L770" s="106">
        <v>549</v>
      </c>
      <c r="M770" s="106">
        <v>394</v>
      </c>
    </row>
    <row r="771" spans="1:13" ht="15.95" customHeight="1" x14ac:dyDescent="0.25">
      <c r="A771" s="99" t="s">
        <v>13</v>
      </c>
      <c r="B771" s="108">
        <v>12282</v>
      </c>
      <c r="C771" s="108">
        <v>14672</v>
      </c>
      <c r="D771" s="109">
        <v>14385</v>
      </c>
      <c r="E771" s="109">
        <v>12143</v>
      </c>
      <c r="F771" s="108">
        <v>13458</v>
      </c>
      <c r="G771" s="108">
        <v>14853</v>
      </c>
      <c r="H771" s="108">
        <v>12668</v>
      </c>
      <c r="I771" s="108">
        <v>17095</v>
      </c>
      <c r="J771" s="108">
        <v>14018</v>
      </c>
      <c r="K771" s="108">
        <v>12421</v>
      </c>
      <c r="L771" s="108">
        <v>13156</v>
      </c>
      <c r="M771" s="108">
        <v>9580</v>
      </c>
    </row>
    <row r="772" spans="1:13" ht="15.95" customHeight="1" x14ac:dyDescent="0.25">
      <c r="A772" s="99"/>
      <c r="B772" s="108"/>
      <c r="C772" s="108"/>
      <c r="D772" s="109"/>
      <c r="E772" s="262"/>
      <c r="F772" s="108"/>
      <c r="G772" s="108"/>
      <c r="H772" s="108"/>
      <c r="I772" s="108"/>
      <c r="J772" s="108"/>
      <c r="K772" s="108"/>
      <c r="L772" s="108"/>
      <c r="M772" s="108"/>
    </row>
    <row r="773" spans="1:13" ht="15.95" customHeight="1" x14ac:dyDescent="0.25">
      <c r="A773" s="99"/>
      <c r="B773" s="108"/>
      <c r="C773" s="108"/>
      <c r="D773" s="109"/>
      <c r="E773" s="262"/>
      <c r="F773" s="108"/>
      <c r="G773" s="108"/>
      <c r="H773" s="108"/>
      <c r="I773" s="108"/>
      <c r="J773" s="108"/>
      <c r="K773" s="108"/>
      <c r="L773" s="108"/>
      <c r="M773" s="108"/>
    </row>
    <row r="774" spans="1:13" ht="15.95" customHeight="1" x14ac:dyDescent="0.25">
      <c r="A774" s="461" t="s">
        <v>1160</v>
      </c>
      <c r="B774" s="461"/>
      <c r="C774" s="461"/>
      <c r="D774" s="461"/>
      <c r="E774" s="461"/>
      <c r="F774" s="461"/>
      <c r="G774" s="461"/>
      <c r="H774" s="461"/>
      <c r="I774" s="461"/>
      <c r="J774" s="461"/>
      <c r="K774" s="461"/>
      <c r="L774" s="461"/>
      <c r="M774" s="461"/>
    </row>
    <row r="775" spans="1:13" ht="29.45" customHeight="1" x14ac:dyDescent="0.35">
      <c r="A775" s="345">
        <v>2010</v>
      </c>
      <c r="B775" s="83"/>
      <c r="C775" s="83"/>
      <c r="D775" s="83"/>
      <c r="E775" s="415"/>
      <c r="F775" s="83"/>
      <c r="G775" s="83"/>
      <c r="H775" s="83"/>
      <c r="I775" s="83"/>
      <c r="J775" s="83"/>
      <c r="K775" s="83"/>
      <c r="L775" s="83"/>
      <c r="M775" s="83"/>
    </row>
    <row r="776" spans="1:13" ht="18" customHeight="1" x14ac:dyDescent="0.25">
      <c r="A776" s="317"/>
      <c r="B776" s="313">
        <v>40179</v>
      </c>
      <c r="C776" s="313">
        <v>40219</v>
      </c>
      <c r="D776" s="313">
        <v>40238</v>
      </c>
      <c r="E776" s="313">
        <v>40278</v>
      </c>
      <c r="F776" s="313">
        <v>40308</v>
      </c>
      <c r="G776" s="313">
        <v>40339</v>
      </c>
      <c r="H776" s="313">
        <v>40369</v>
      </c>
      <c r="I776" s="313">
        <v>40400</v>
      </c>
      <c r="J776" s="313">
        <v>40431</v>
      </c>
      <c r="K776" s="313">
        <v>40452</v>
      </c>
      <c r="L776" s="313">
        <v>40483</v>
      </c>
      <c r="M776" s="313">
        <v>40513</v>
      </c>
    </row>
    <row r="777" spans="1:13" ht="15.95" customHeight="1" x14ac:dyDescent="0.25">
      <c r="A777" s="125" t="s">
        <v>0</v>
      </c>
      <c r="B777" s="123"/>
      <c r="C777" s="123"/>
      <c r="D777" s="123"/>
      <c r="E777" s="123"/>
      <c r="F777" s="123"/>
      <c r="G777" s="123"/>
      <c r="H777" s="123"/>
      <c r="I777" s="123"/>
      <c r="J777" s="123"/>
      <c r="K777" s="123"/>
      <c r="L777" s="123"/>
      <c r="M777" s="123"/>
    </row>
    <row r="778" spans="1:13" ht="15.95" customHeight="1" x14ac:dyDescent="0.25">
      <c r="A778" s="98" t="s">
        <v>44</v>
      </c>
      <c r="B778" s="104">
        <v>878</v>
      </c>
      <c r="C778" s="104">
        <v>915</v>
      </c>
      <c r="D778" s="105">
        <v>883</v>
      </c>
      <c r="E778" s="105">
        <v>1015</v>
      </c>
      <c r="F778" s="104">
        <v>1472</v>
      </c>
      <c r="G778" s="104">
        <v>807</v>
      </c>
      <c r="H778" s="104">
        <v>804</v>
      </c>
      <c r="I778" s="104">
        <v>976</v>
      </c>
      <c r="J778" s="104">
        <v>910</v>
      </c>
      <c r="K778" s="104">
        <v>869</v>
      </c>
      <c r="L778" s="104">
        <v>1194</v>
      </c>
      <c r="M778" s="104">
        <v>823</v>
      </c>
    </row>
    <row r="779" spans="1:13" ht="15.95" customHeight="1" x14ac:dyDescent="0.25">
      <c r="A779" s="98" t="s">
        <v>45</v>
      </c>
      <c r="B779" s="104">
        <v>3810</v>
      </c>
      <c r="C779" s="104">
        <v>4665</v>
      </c>
      <c r="D779" s="105">
        <v>3983</v>
      </c>
      <c r="E779" s="105">
        <v>4500</v>
      </c>
      <c r="F779" s="104">
        <v>6488</v>
      </c>
      <c r="G779" s="104">
        <v>3806</v>
      </c>
      <c r="H779" s="104">
        <v>3609</v>
      </c>
      <c r="I779" s="104">
        <v>4344</v>
      </c>
      <c r="J779" s="104">
        <v>4127</v>
      </c>
      <c r="K779" s="104">
        <v>3742</v>
      </c>
      <c r="L779" s="104">
        <v>5625</v>
      </c>
      <c r="M779" s="104">
        <v>4110</v>
      </c>
    </row>
    <row r="780" spans="1:13" ht="15.95" customHeight="1" x14ac:dyDescent="0.25">
      <c r="A780" s="98" t="s">
        <v>46</v>
      </c>
      <c r="B780" s="104">
        <v>73</v>
      </c>
      <c r="C780" s="104">
        <v>91</v>
      </c>
      <c r="D780" s="105">
        <v>95</v>
      </c>
      <c r="E780" s="105">
        <v>90</v>
      </c>
      <c r="F780" s="104">
        <v>145</v>
      </c>
      <c r="G780" s="104">
        <v>84</v>
      </c>
      <c r="H780" s="104">
        <v>72</v>
      </c>
      <c r="I780" s="104">
        <v>107</v>
      </c>
      <c r="J780" s="104">
        <v>94</v>
      </c>
      <c r="K780" s="104">
        <v>110</v>
      </c>
      <c r="L780" s="104">
        <v>152</v>
      </c>
      <c r="M780" s="104">
        <v>98</v>
      </c>
    </row>
    <row r="781" spans="1:13" ht="15.95" customHeight="1" x14ac:dyDescent="0.35">
      <c r="A781" s="98" t="s">
        <v>47</v>
      </c>
      <c r="B781" s="106">
        <v>0</v>
      </c>
      <c r="C781" s="106">
        <v>0</v>
      </c>
      <c r="D781" s="107">
        <v>0</v>
      </c>
      <c r="E781" s="107">
        <v>0</v>
      </c>
      <c r="F781" s="106">
        <v>0</v>
      </c>
      <c r="G781" s="106">
        <v>0</v>
      </c>
      <c r="H781" s="106">
        <v>0</v>
      </c>
      <c r="I781" s="106">
        <v>0</v>
      </c>
      <c r="J781" s="106">
        <v>0</v>
      </c>
      <c r="K781" s="106">
        <v>0</v>
      </c>
      <c r="L781" s="106">
        <v>0</v>
      </c>
      <c r="M781" s="106">
        <v>0</v>
      </c>
    </row>
    <row r="782" spans="1:13" ht="15.95" customHeight="1" x14ac:dyDescent="0.25">
      <c r="A782" s="99" t="s">
        <v>48</v>
      </c>
      <c r="B782" s="108">
        <v>4761</v>
      </c>
      <c r="C782" s="108">
        <v>5671</v>
      </c>
      <c r="D782" s="109">
        <v>4961</v>
      </c>
      <c r="E782" s="109">
        <v>5605</v>
      </c>
      <c r="F782" s="108">
        <v>8105</v>
      </c>
      <c r="G782" s="108">
        <v>4697</v>
      </c>
      <c r="H782" s="108">
        <v>4484</v>
      </c>
      <c r="I782" s="108">
        <v>5427</v>
      </c>
      <c r="J782" s="108">
        <v>5130</v>
      </c>
      <c r="K782" s="108">
        <v>4722</v>
      </c>
      <c r="L782" s="108">
        <v>6971</v>
      </c>
      <c r="M782" s="108">
        <v>5031</v>
      </c>
    </row>
    <row r="783" spans="1:13" ht="15" customHeight="1" x14ac:dyDescent="0.25">
      <c r="E783"/>
    </row>
    <row r="784" spans="1:13" ht="15" customHeight="1" x14ac:dyDescent="0.25">
      <c r="A784" s="125" t="s">
        <v>1</v>
      </c>
      <c r="B784" s="123"/>
      <c r="C784" s="123"/>
      <c r="D784" s="123"/>
      <c r="E784" s="123"/>
      <c r="F784" s="123"/>
      <c r="G784" s="123"/>
      <c r="H784" s="123"/>
      <c r="I784" s="123"/>
      <c r="J784" s="123"/>
      <c r="K784" s="123"/>
      <c r="L784" s="123"/>
      <c r="M784" s="123"/>
    </row>
    <row r="785" spans="1:13" ht="15" customHeight="1" x14ac:dyDescent="0.25">
      <c r="A785" s="98" t="s">
        <v>44</v>
      </c>
      <c r="B785" s="104">
        <v>65</v>
      </c>
      <c r="C785" s="104">
        <v>68</v>
      </c>
      <c r="D785" s="105">
        <v>86</v>
      </c>
      <c r="E785" s="105">
        <v>58</v>
      </c>
      <c r="F785" s="104">
        <v>100</v>
      </c>
      <c r="G785" s="104">
        <v>100</v>
      </c>
      <c r="H785" s="104">
        <v>70</v>
      </c>
      <c r="I785" s="104">
        <v>59</v>
      </c>
      <c r="J785" s="104">
        <v>95</v>
      </c>
      <c r="K785" s="104">
        <v>59</v>
      </c>
      <c r="L785" s="104">
        <v>76</v>
      </c>
      <c r="M785" s="104">
        <v>83</v>
      </c>
    </row>
    <row r="786" spans="1:13" ht="18" customHeight="1" x14ac:dyDescent="0.25">
      <c r="A786" s="98" t="s">
        <v>45</v>
      </c>
      <c r="B786" s="104">
        <v>2785</v>
      </c>
      <c r="C786" s="104">
        <v>2878</v>
      </c>
      <c r="D786" s="105">
        <v>2567</v>
      </c>
      <c r="E786" s="105">
        <v>2523</v>
      </c>
      <c r="F786" s="104">
        <v>4116</v>
      </c>
      <c r="G786" s="104">
        <v>3507</v>
      </c>
      <c r="H786" s="104">
        <v>2771</v>
      </c>
      <c r="I786" s="104">
        <v>2515</v>
      </c>
      <c r="J786" s="104">
        <v>2896</v>
      </c>
      <c r="K786" s="104">
        <v>2590</v>
      </c>
      <c r="L786" s="104">
        <v>2762</v>
      </c>
      <c r="M786" s="104">
        <v>2055</v>
      </c>
    </row>
    <row r="787" spans="1:13" ht="18" customHeight="1" x14ac:dyDescent="0.25">
      <c r="A787" s="98" t="s">
        <v>46</v>
      </c>
      <c r="B787" s="104">
        <v>11</v>
      </c>
      <c r="C787" s="104">
        <v>10</v>
      </c>
      <c r="D787" s="105">
        <v>9</v>
      </c>
      <c r="E787" s="105">
        <v>8</v>
      </c>
      <c r="F787" s="104">
        <v>12</v>
      </c>
      <c r="G787" s="104">
        <v>10</v>
      </c>
      <c r="H787" s="104">
        <v>8</v>
      </c>
      <c r="I787" s="104">
        <v>10</v>
      </c>
      <c r="J787" s="104">
        <v>13</v>
      </c>
      <c r="K787" s="104">
        <v>8</v>
      </c>
      <c r="L787" s="104">
        <v>10</v>
      </c>
      <c r="M787" s="104">
        <v>9</v>
      </c>
    </row>
    <row r="788" spans="1:13" ht="15.95" customHeight="1" x14ac:dyDescent="0.35">
      <c r="A788" s="98" t="s">
        <v>47</v>
      </c>
      <c r="B788" s="106">
        <v>0</v>
      </c>
      <c r="C788" s="106">
        <v>0</v>
      </c>
      <c r="D788" s="107">
        <v>0</v>
      </c>
      <c r="E788" s="107">
        <v>0</v>
      </c>
      <c r="F788" s="106">
        <v>0</v>
      </c>
      <c r="G788" s="106">
        <v>0</v>
      </c>
      <c r="H788" s="106">
        <v>0</v>
      </c>
      <c r="I788" s="106">
        <v>0</v>
      </c>
      <c r="J788" s="106">
        <v>0</v>
      </c>
      <c r="K788" s="106">
        <v>0</v>
      </c>
      <c r="L788" s="106">
        <v>0</v>
      </c>
      <c r="M788" s="106">
        <v>0</v>
      </c>
    </row>
    <row r="789" spans="1:13" ht="15.95" customHeight="1" x14ac:dyDescent="0.25">
      <c r="A789" s="99" t="s">
        <v>49</v>
      </c>
      <c r="B789" s="108">
        <v>2861</v>
      </c>
      <c r="C789" s="108">
        <v>2956</v>
      </c>
      <c r="D789" s="109">
        <v>2662</v>
      </c>
      <c r="E789" s="109">
        <v>2590</v>
      </c>
      <c r="F789" s="108">
        <v>4228</v>
      </c>
      <c r="G789" s="108">
        <v>3617</v>
      </c>
      <c r="H789" s="108">
        <v>2850</v>
      </c>
      <c r="I789" s="108">
        <v>2584</v>
      </c>
      <c r="J789" s="108">
        <v>3004</v>
      </c>
      <c r="K789" s="108">
        <v>2657</v>
      </c>
      <c r="L789" s="108">
        <v>2849</v>
      </c>
      <c r="M789" s="108">
        <v>2147</v>
      </c>
    </row>
    <row r="790" spans="1:13" ht="15.95" customHeight="1" x14ac:dyDescent="0.25">
      <c r="A790" s="7"/>
      <c r="E790"/>
    </row>
    <row r="791" spans="1:13" ht="15.95" customHeight="1" x14ac:dyDescent="0.25">
      <c r="A791" s="125" t="s">
        <v>50</v>
      </c>
      <c r="B791" s="123"/>
      <c r="C791" s="123"/>
      <c r="D791" s="123"/>
      <c r="E791" s="123"/>
      <c r="F791" s="123"/>
      <c r="G791" s="123"/>
      <c r="H791" s="123"/>
      <c r="I791" s="123"/>
      <c r="J791" s="123"/>
      <c r="K791" s="123"/>
      <c r="L791" s="123"/>
      <c r="M791" s="123"/>
    </row>
    <row r="792" spans="1:13" ht="15.95" customHeight="1" x14ac:dyDescent="0.25">
      <c r="A792" s="98" t="s">
        <v>44</v>
      </c>
      <c r="B792" s="104">
        <v>111</v>
      </c>
      <c r="C792" s="104">
        <v>110</v>
      </c>
      <c r="D792" s="105">
        <v>95</v>
      </c>
      <c r="E792" s="105">
        <v>90</v>
      </c>
      <c r="F792" s="104">
        <v>138</v>
      </c>
      <c r="G792" s="104">
        <v>95</v>
      </c>
      <c r="H792" s="104">
        <v>78</v>
      </c>
      <c r="I792" s="104">
        <v>77</v>
      </c>
      <c r="J792" s="104">
        <v>71</v>
      </c>
      <c r="K792" s="104">
        <v>89</v>
      </c>
      <c r="L792" s="104">
        <v>76</v>
      </c>
      <c r="M792" s="104">
        <v>57</v>
      </c>
    </row>
    <row r="793" spans="1:13" ht="15.95" customHeight="1" x14ac:dyDescent="0.25">
      <c r="A793" s="98" t="s">
        <v>45</v>
      </c>
      <c r="B793" s="104">
        <v>973</v>
      </c>
      <c r="C793" s="104">
        <v>1069</v>
      </c>
      <c r="D793" s="105">
        <v>940</v>
      </c>
      <c r="E793" s="105">
        <v>1247</v>
      </c>
      <c r="F793" s="104">
        <v>1336</v>
      </c>
      <c r="G793" s="104">
        <v>1101</v>
      </c>
      <c r="H793" s="104">
        <v>953</v>
      </c>
      <c r="I793" s="104">
        <v>1112</v>
      </c>
      <c r="J793" s="104">
        <v>1224</v>
      </c>
      <c r="K793" s="104">
        <v>1157</v>
      </c>
      <c r="L793" s="104">
        <v>1110</v>
      </c>
      <c r="M793" s="104">
        <v>1005</v>
      </c>
    </row>
    <row r="794" spans="1:13" ht="18" customHeight="1" x14ac:dyDescent="0.25">
      <c r="A794" s="98" t="s">
        <v>46</v>
      </c>
      <c r="B794" s="104">
        <v>51</v>
      </c>
      <c r="C794" s="104">
        <v>66</v>
      </c>
      <c r="D794" s="105">
        <v>27</v>
      </c>
      <c r="E794" s="105">
        <v>31</v>
      </c>
      <c r="F794" s="104">
        <v>33</v>
      </c>
      <c r="G794" s="104">
        <v>26</v>
      </c>
      <c r="H794" s="104">
        <v>27</v>
      </c>
      <c r="I794" s="104">
        <v>32</v>
      </c>
      <c r="J794" s="104">
        <v>28</v>
      </c>
      <c r="K794" s="104">
        <v>33</v>
      </c>
      <c r="L794" s="104">
        <v>33</v>
      </c>
      <c r="M794" s="104">
        <v>32</v>
      </c>
    </row>
    <row r="795" spans="1:13" ht="15.95" customHeight="1" x14ac:dyDescent="0.35">
      <c r="A795" s="98" t="s">
        <v>47</v>
      </c>
      <c r="B795" s="106">
        <v>512</v>
      </c>
      <c r="C795" s="106">
        <v>461</v>
      </c>
      <c r="D795" s="107">
        <v>435</v>
      </c>
      <c r="E795" s="107">
        <v>379</v>
      </c>
      <c r="F795" s="106">
        <v>493</v>
      </c>
      <c r="G795" s="106">
        <v>443</v>
      </c>
      <c r="H795" s="106">
        <v>446</v>
      </c>
      <c r="I795" s="106">
        <v>484</v>
      </c>
      <c r="J795" s="106">
        <v>438</v>
      </c>
      <c r="K795" s="106">
        <v>433</v>
      </c>
      <c r="L795" s="106">
        <v>386</v>
      </c>
      <c r="M795" s="106">
        <v>338</v>
      </c>
    </row>
    <row r="796" spans="1:13" ht="15.95" customHeight="1" x14ac:dyDescent="0.25">
      <c r="A796" s="99" t="s">
        <v>875</v>
      </c>
      <c r="B796" s="108">
        <v>1646</v>
      </c>
      <c r="C796" s="108">
        <v>1706</v>
      </c>
      <c r="D796" s="109">
        <v>1497</v>
      </c>
      <c r="E796" s="109">
        <v>1748</v>
      </c>
      <c r="F796" s="108">
        <v>2000</v>
      </c>
      <c r="G796" s="108">
        <v>1665</v>
      </c>
      <c r="H796" s="108">
        <v>1504</v>
      </c>
      <c r="I796" s="108">
        <v>1704</v>
      </c>
      <c r="J796" s="108">
        <v>1761</v>
      </c>
      <c r="K796" s="108">
        <v>1712</v>
      </c>
      <c r="L796" s="108">
        <v>1606</v>
      </c>
      <c r="M796" s="108">
        <v>1433</v>
      </c>
    </row>
    <row r="797" spans="1:13" ht="15.95" customHeight="1" x14ac:dyDescent="0.25">
      <c r="A797" s="7"/>
      <c r="E797"/>
    </row>
    <row r="798" spans="1:13" ht="15.95" customHeight="1" x14ac:dyDescent="0.25">
      <c r="A798" s="125" t="s">
        <v>2</v>
      </c>
      <c r="B798" s="123"/>
      <c r="C798" s="123"/>
      <c r="D798" s="123"/>
      <c r="E798" s="123"/>
      <c r="F798" s="123"/>
      <c r="G798" s="123"/>
      <c r="H798" s="123"/>
      <c r="I798" s="123"/>
      <c r="J798" s="123"/>
      <c r="K798" s="123"/>
      <c r="L798" s="123"/>
      <c r="M798" s="123"/>
    </row>
    <row r="799" spans="1:13" ht="15.95" customHeight="1" x14ac:dyDescent="0.25">
      <c r="A799" s="98" t="s">
        <v>44</v>
      </c>
      <c r="B799" s="104">
        <v>18</v>
      </c>
      <c r="C799" s="104">
        <v>17</v>
      </c>
      <c r="D799" s="105">
        <v>16</v>
      </c>
      <c r="E799" s="105">
        <v>14</v>
      </c>
      <c r="F799" s="104">
        <v>31</v>
      </c>
      <c r="G799" s="104">
        <v>15</v>
      </c>
      <c r="H799" s="104">
        <v>15</v>
      </c>
      <c r="I799" s="104">
        <v>16</v>
      </c>
      <c r="J799" s="104">
        <v>22</v>
      </c>
      <c r="K799" s="104">
        <v>14</v>
      </c>
      <c r="L799" s="104">
        <v>17</v>
      </c>
      <c r="M799" s="104">
        <v>18</v>
      </c>
    </row>
    <row r="800" spans="1:13" ht="15.95" customHeight="1" x14ac:dyDescent="0.25">
      <c r="A800" s="98" t="s">
        <v>45</v>
      </c>
      <c r="B800" s="104">
        <v>791</v>
      </c>
      <c r="C800" s="104">
        <v>902</v>
      </c>
      <c r="D800" s="105">
        <v>872</v>
      </c>
      <c r="E800" s="105">
        <v>817</v>
      </c>
      <c r="F800" s="104">
        <v>1250</v>
      </c>
      <c r="G800" s="104">
        <v>946</v>
      </c>
      <c r="H800" s="104">
        <v>802</v>
      </c>
      <c r="I800" s="104">
        <v>789</v>
      </c>
      <c r="J800" s="104">
        <v>902</v>
      </c>
      <c r="K800" s="104">
        <v>861</v>
      </c>
      <c r="L800" s="104">
        <v>930</v>
      </c>
      <c r="M800" s="104">
        <v>770</v>
      </c>
    </row>
    <row r="801" spans="1:13" ht="18" customHeight="1" x14ac:dyDescent="0.25">
      <c r="A801" s="98" t="s">
        <v>46</v>
      </c>
      <c r="B801" s="104">
        <v>12</v>
      </c>
      <c r="C801" s="104">
        <v>13</v>
      </c>
      <c r="D801" s="105">
        <v>19</v>
      </c>
      <c r="E801" s="105">
        <v>11</v>
      </c>
      <c r="F801" s="104">
        <v>25</v>
      </c>
      <c r="G801" s="104">
        <v>20</v>
      </c>
      <c r="H801" s="104">
        <v>15</v>
      </c>
      <c r="I801" s="104">
        <v>13</v>
      </c>
      <c r="J801" s="104">
        <v>27</v>
      </c>
      <c r="K801" s="104">
        <v>14</v>
      </c>
      <c r="L801" s="104">
        <v>17</v>
      </c>
      <c r="M801" s="104">
        <v>23</v>
      </c>
    </row>
    <row r="802" spans="1:13" ht="15.95" customHeight="1" x14ac:dyDescent="0.35">
      <c r="A802" s="98" t="s">
        <v>47</v>
      </c>
      <c r="B802" s="106">
        <v>3.1E-2</v>
      </c>
      <c r="C802" s="106">
        <v>5.3999999999999999E-2</v>
      </c>
      <c r="D802" s="107">
        <v>4.7E-2</v>
      </c>
      <c r="E802" s="107">
        <v>3.5999999999999997E-2</v>
      </c>
      <c r="F802" s="106">
        <v>0.04</v>
      </c>
      <c r="G802" s="106">
        <v>0.03</v>
      </c>
      <c r="H802" s="106">
        <v>0.04</v>
      </c>
      <c r="I802" s="106">
        <v>5.3999999999999999E-2</v>
      </c>
      <c r="J802" s="106">
        <v>6.8000000000000005E-2</v>
      </c>
      <c r="K802" s="106">
        <v>0.17100000000000001</v>
      </c>
      <c r="L802" s="106">
        <v>0.156</v>
      </c>
      <c r="M802" s="106">
        <v>0.66600000000000004</v>
      </c>
    </row>
    <row r="803" spans="1:13" ht="15.95" customHeight="1" x14ac:dyDescent="0.25">
      <c r="A803" s="99" t="s">
        <v>51</v>
      </c>
      <c r="B803" s="108">
        <v>820</v>
      </c>
      <c r="C803" s="108">
        <v>931</v>
      </c>
      <c r="D803" s="109">
        <v>907</v>
      </c>
      <c r="E803" s="109">
        <v>842</v>
      </c>
      <c r="F803" s="108">
        <v>1306</v>
      </c>
      <c r="G803" s="108">
        <v>981</v>
      </c>
      <c r="H803" s="108">
        <v>833</v>
      </c>
      <c r="I803" s="108">
        <v>818</v>
      </c>
      <c r="J803" s="108">
        <v>951</v>
      </c>
      <c r="K803" s="108">
        <v>889</v>
      </c>
      <c r="L803" s="108">
        <v>964</v>
      </c>
      <c r="M803" s="108">
        <v>811</v>
      </c>
    </row>
    <row r="804" spans="1:13" ht="15.95" customHeight="1" x14ac:dyDescent="0.25">
      <c r="A804" s="7"/>
      <c r="E804"/>
    </row>
    <row r="805" spans="1:13" ht="15.95" customHeight="1" x14ac:dyDescent="0.25">
      <c r="A805" s="125" t="s">
        <v>877</v>
      </c>
      <c r="B805" s="123"/>
      <c r="C805" s="123"/>
      <c r="D805" s="123"/>
      <c r="E805" s="123"/>
      <c r="F805" s="123"/>
      <c r="G805" s="123"/>
      <c r="H805" s="123"/>
      <c r="I805" s="123"/>
      <c r="J805" s="123"/>
      <c r="K805" s="123"/>
      <c r="L805" s="123"/>
      <c r="M805" s="123"/>
    </row>
    <row r="806" spans="1:13" ht="15.95" customHeight="1" x14ac:dyDescent="0.25">
      <c r="A806" s="98" t="s">
        <v>44</v>
      </c>
      <c r="B806" s="104">
        <v>213</v>
      </c>
      <c r="C806" s="104">
        <v>216</v>
      </c>
      <c r="D806" s="105">
        <v>178</v>
      </c>
      <c r="E806" s="105">
        <v>207</v>
      </c>
      <c r="F806" s="104">
        <v>187</v>
      </c>
      <c r="G806" s="104">
        <v>229</v>
      </c>
      <c r="H806" s="104">
        <v>212</v>
      </c>
      <c r="I806" s="104">
        <v>232</v>
      </c>
      <c r="J806" s="104">
        <v>268</v>
      </c>
      <c r="K806" s="104">
        <v>274</v>
      </c>
      <c r="L806" s="104">
        <v>311</v>
      </c>
      <c r="M806" s="104">
        <v>197</v>
      </c>
    </row>
    <row r="807" spans="1:13" ht="15.95" customHeight="1" x14ac:dyDescent="0.25">
      <c r="A807" s="98" t="s">
        <v>45</v>
      </c>
      <c r="B807" s="104">
        <v>535</v>
      </c>
      <c r="C807" s="104">
        <v>668</v>
      </c>
      <c r="D807" s="105">
        <v>491</v>
      </c>
      <c r="E807" s="105">
        <v>659</v>
      </c>
      <c r="F807" s="104">
        <v>520</v>
      </c>
      <c r="G807" s="104">
        <v>665</v>
      </c>
      <c r="H807" s="104">
        <v>620</v>
      </c>
      <c r="I807" s="104">
        <v>701</v>
      </c>
      <c r="J807" s="104">
        <v>702</v>
      </c>
      <c r="K807" s="104">
        <v>799</v>
      </c>
      <c r="L807" s="104">
        <v>907</v>
      </c>
      <c r="M807" s="104">
        <v>606</v>
      </c>
    </row>
    <row r="808" spans="1:13" ht="18" customHeight="1" x14ac:dyDescent="0.25">
      <c r="A808" s="98" t="s">
        <v>46</v>
      </c>
      <c r="B808" s="104">
        <v>23</v>
      </c>
      <c r="C808" s="104">
        <v>30</v>
      </c>
      <c r="D808" s="105">
        <v>20</v>
      </c>
      <c r="E808" s="105">
        <v>26</v>
      </c>
      <c r="F808" s="104">
        <v>21</v>
      </c>
      <c r="G808" s="104">
        <v>33</v>
      </c>
      <c r="H808" s="104">
        <v>23</v>
      </c>
      <c r="I808" s="104">
        <v>27</v>
      </c>
      <c r="J808" s="104">
        <v>26</v>
      </c>
      <c r="K808" s="104">
        <v>36</v>
      </c>
      <c r="L808" s="104">
        <v>41</v>
      </c>
      <c r="M808" s="104">
        <v>28</v>
      </c>
    </row>
    <row r="809" spans="1:13" ht="15.95" customHeight="1" x14ac:dyDescent="0.35">
      <c r="A809" s="98" t="s">
        <v>47</v>
      </c>
      <c r="B809" s="106">
        <v>0.193</v>
      </c>
      <c r="C809" s="106">
        <v>6.8000000000000005E-2</v>
      </c>
      <c r="D809" s="107">
        <v>3</v>
      </c>
      <c r="E809" s="107">
        <v>2.5</v>
      </c>
      <c r="F809" s="106">
        <v>2.8</v>
      </c>
      <c r="G809" s="106">
        <v>2.8580000000000001</v>
      </c>
      <c r="H809" s="106">
        <v>3</v>
      </c>
      <c r="I809" s="106">
        <v>3</v>
      </c>
      <c r="J809" s="106">
        <v>3.9</v>
      </c>
      <c r="K809" s="106">
        <v>3</v>
      </c>
      <c r="L809" s="106">
        <v>4.0999999999999996</v>
      </c>
      <c r="M809" s="106">
        <v>5</v>
      </c>
    </row>
    <row r="810" spans="1:13" ht="15.95" customHeight="1" x14ac:dyDescent="0.25">
      <c r="A810" s="99" t="s">
        <v>878</v>
      </c>
      <c r="B810" s="108">
        <v>771</v>
      </c>
      <c r="C810" s="108">
        <v>913</v>
      </c>
      <c r="D810" s="109">
        <v>692</v>
      </c>
      <c r="E810" s="109">
        <v>894</v>
      </c>
      <c r="F810" s="108">
        <v>731</v>
      </c>
      <c r="G810" s="108">
        <v>929</v>
      </c>
      <c r="H810" s="108">
        <v>859</v>
      </c>
      <c r="I810" s="108">
        <v>964</v>
      </c>
      <c r="J810" s="108">
        <v>1000</v>
      </c>
      <c r="K810" s="108">
        <v>1113</v>
      </c>
      <c r="L810" s="108">
        <v>1263</v>
      </c>
      <c r="M810" s="108">
        <v>836</v>
      </c>
    </row>
    <row r="811" spans="1:13" ht="15.95" customHeight="1" x14ac:dyDescent="0.25">
      <c r="A811" s="7"/>
      <c r="E811"/>
    </row>
    <row r="812" spans="1:13" ht="15.95" customHeight="1" x14ac:dyDescent="0.25">
      <c r="A812" s="125" t="s">
        <v>52</v>
      </c>
      <c r="B812" s="123"/>
      <c r="C812" s="123"/>
      <c r="D812" s="123"/>
      <c r="E812" s="123"/>
      <c r="F812" s="123"/>
      <c r="G812" s="123"/>
      <c r="H812" s="123"/>
      <c r="I812" s="123"/>
      <c r="J812" s="123"/>
      <c r="K812" s="123"/>
      <c r="L812" s="123"/>
      <c r="M812" s="123"/>
    </row>
    <row r="813" spans="1:13" ht="15.95" customHeight="1" x14ac:dyDescent="0.25">
      <c r="A813" s="98" t="s">
        <v>44</v>
      </c>
      <c r="B813" s="104">
        <v>33</v>
      </c>
      <c r="C813" s="104">
        <v>29</v>
      </c>
      <c r="D813" s="105">
        <v>30</v>
      </c>
      <c r="E813" s="105">
        <v>25</v>
      </c>
      <c r="F813" s="104">
        <v>45</v>
      </c>
      <c r="G813" s="104">
        <v>27</v>
      </c>
      <c r="H813" s="104">
        <v>26</v>
      </c>
      <c r="I813" s="104">
        <v>21</v>
      </c>
      <c r="J813" s="104">
        <v>27</v>
      </c>
      <c r="K813" s="104">
        <v>39</v>
      </c>
      <c r="L813" s="104">
        <v>43</v>
      </c>
      <c r="M813" s="104">
        <v>24</v>
      </c>
    </row>
    <row r="814" spans="1:13" ht="15.95" customHeight="1" x14ac:dyDescent="0.25">
      <c r="A814" s="98" t="s">
        <v>45</v>
      </c>
      <c r="B814" s="104">
        <v>307</v>
      </c>
      <c r="C814" s="104">
        <v>294</v>
      </c>
      <c r="D814" s="105">
        <v>251</v>
      </c>
      <c r="E814" s="105">
        <v>222</v>
      </c>
      <c r="F814" s="104">
        <v>331</v>
      </c>
      <c r="G814" s="104">
        <v>231</v>
      </c>
      <c r="H814" s="104">
        <v>257</v>
      </c>
      <c r="I814" s="104">
        <v>190</v>
      </c>
      <c r="J814" s="104">
        <v>203</v>
      </c>
      <c r="K814" s="104">
        <v>294</v>
      </c>
      <c r="L814" s="104">
        <v>434</v>
      </c>
      <c r="M814" s="104">
        <v>232</v>
      </c>
    </row>
    <row r="815" spans="1:13" ht="18" customHeight="1" x14ac:dyDescent="0.25">
      <c r="A815" s="98" t="s">
        <v>46</v>
      </c>
      <c r="B815" s="104">
        <v>10</v>
      </c>
      <c r="C815" s="104">
        <v>10</v>
      </c>
      <c r="D815" s="105">
        <v>7</v>
      </c>
      <c r="E815" s="105">
        <v>6</v>
      </c>
      <c r="F815" s="104">
        <v>11</v>
      </c>
      <c r="G815" s="104">
        <v>8</v>
      </c>
      <c r="H815" s="104">
        <v>8</v>
      </c>
      <c r="I815" s="104">
        <v>6</v>
      </c>
      <c r="J815" s="104">
        <v>7</v>
      </c>
      <c r="K815" s="104">
        <v>8</v>
      </c>
      <c r="L815" s="104">
        <v>10</v>
      </c>
      <c r="M815" s="104">
        <v>7</v>
      </c>
    </row>
    <row r="816" spans="1:13" ht="15.95" customHeight="1" x14ac:dyDescent="0.35">
      <c r="A816" s="98" t="s">
        <v>47</v>
      </c>
      <c r="B816" s="106">
        <v>4</v>
      </c>
      <c r="C816" s="106">
        <v>5</v>
      </c>
      <c r="D816" s="107">
        <v>8</v>
      </c>
      <c r="E816" s="107">
        <v>6</v>
      </c>
      <c r="F816" s="106">
        <v>11</v>
      </c>
      <c r="G816" s="106">
        <v>7</v>
      </c>
      <c r="H816" s="106">
        <v>9</v>
      </c>
      <c r="I816" s="106">
        <v>8</v>
      </c>
      <c r="J816" s="106">
        <v>9</v>
      </c>
      <c r="K816" s="106">
        <v>11</v>
      </c>
      <c r="L816" s="106">
        <v>13</v>
      </c>
      <c r="M816" s="106">
        <v>7</v>
      </c>
    </row>
    <row r="817" spans="1:13" ht="15.95" customHeight="1" x14ac:dyDescent="0.25">
      <c r="A817" s="99" t="s">
        <v>876</v>
      </c>
      <c r="B817" s="108">
        <v>355</v>
      </c>
      <c r="C817" s="108">
        <v>338</v>
      </c>
      <c r="D817" s="109">
        <v>296</v>
      </c>
      <c r="E817" s="109">
        <v>260</v>
      </c>
      <c r="F817" s="108">
        <v>398</v>
      </c>
      <c r="G817" s="108">
        <v>273</v>
      </c>
      <c r="H817" s="108">
        <v>300</v>
      </c>
      <c r="I817" s="108">
        <v>226</v>
      </c>
      <c r="J817" s="108">
        <v>246</v>
      </c>
      <c r="K817" s="108">
        <v>351</v>
      </c>
      <c r="L817" s="108">
        <v>500</v>
      </c>
      <c r="M817" s="108">
        <v>270</v>
      </c>
    </row>
    <row r="818" spans="1:13" ht="15.95" customHeight="1" x14ac:dyDescent="0.25">
      <c r="E818"/>
    </row>
    <row r="819" spans="1:13" ht="15.95" customHeight="1" x14ac:dyDescent="0.25">
      <c r="A819" s="125" t="s">
        <v>53</v>
      </c>
      <c r="B819" s="123"/>
      <c r="C819" s="123"/>
      <c r="D819" s="123"/>
      <c r="E819" s="123"/>
      <c r="F819" s="123"/>
      <c r="G819" s="123"/>
      <c r="H819" s="123"/>
      <c r="I819" s="123"/>
      <c r="J819" s="123"/>
      <c r="K819" s="123"/>
      <c r="L819" s="123"/>
      <c r="M819" s="123"/>
    </row>
    <row r="820" spans="1:13" ht="15.95" customHeight="1" x14ac:dyDescent="0.25">
      <c r="A820" s="98" t="s">
        <v>44</v>
      </c>
      <c r="B820" s="104">
        <v>1317</v>
      </c>
      <c r="C820" s="104">
        <v>1354</v>
      </c>
      <c r="D820" s="105">
        <v>1288</v>
      </c>
      <c r="E820" s="105">
        <v>1409</v>
      </c>
      <c r="F820" s="104">
        <v>1974</v>
      </c>
      <c r="G820" s="104">
        <v>1273</v>
      </c>
      <c r="H820" s="104">
        <v>1206</v>
      </c>
      <c r="I820" s="104">
        <v>1380</v>
      </c>
      <c r="J820" s="104">
        <v>1392</v>
      </c>
      <c r="K820" s="104">
        <v>1344</v>
      </c>
      <c r="L820" s="104">
        <v>1717</v>
      </c>
      <c r="M820" s="104">
        <v>1203</v>
      </c>
    </row>
    <row r="821" spans="1:13" ht="15.95" customHeight="1" x14ac:dyDescent="0.25">
      <c r="A821" s="98" t="s">
        <v>45</v>
      </c>
      <c r="B821" s="104">
        <v>9201</v>
      </c>
      <c r="C821" s="104">
        <v>10476</v>
      </c>
      <c r="D821" s="105">
        <v>9105</v>
      </c>
      <c r="E821" s="105">
        <v>9970</v>
      </c>
      <c r="F821" s="104">
        <v>14041</v>
      </c>
      <c r="G821" s="104">
        <v>10256</v>
      </c>
      <c r="H821" s="104">
        <v>9012</v>
      </c>
      <c r="I821" s="104">
        <v>9652</v>
      </c>
      <c r="J821" s="104">
        <v>10054</v>
      </c>
      <c r="K821" s="104">
        <v>9444</v>
      </c>
      <c r="L821" s="104">
        <v>11769</v>
      </c>
      <c r="M821" s="104">
        <v>8777</v>
      </c>
    </row>
    <row r="822" spans="1:13" ht="18" customHeight="1" x14ac:dyDescent="0.25">
      <c r="A822" s="98" t="s">
        <v>46</v>
      </c>
      <c r="B822" s="104">
        <v>179</v>
      </c>
      <c r="C822" s="104">
        <v>218</v>
      </c>
      <c r="D822" s="105">
        <v>177</v>
      </c>
      <c r="E822" s="105">
        <v>172</v>
      </c>
      <c r="F822" s="104">
        <v>246</v>
      </c>
      <c r="G822" s="104">
        <v>181</v>
      </c>
      <c r="H822" s="104">
        <v>153</v>
      </c>
      <c r="I822" s="104">
        <v>196</v>
      </c>
      <c r="J822" s="104">
        <v>195</v>
      </c>
      <c r="K822" s="104">
        <v>209</v>
      </c>
      <c r="L822" s="104">
        <v>263</v>
      </c>
      <c r="M822" s="104">
        <v>196</v>
      </c>
    </row>
    <row r="823" spans="1:13" ht="15.95" customHeight="1" x14ac:dyDescent="0.35">
      <c r="A823" s="98" t="s">
        <v>47</v>
      </c>
      <c r="B823" s="106">
        <v>516</v>
      </c>
      <c r="C823" s="106">
        <v>467</v>
      </c>
      <c r="D823" s="107">
        <v>446</v>
      </c>
      <c r="E823" s="107">
        <v>388</v>
      </c>
      <c r="F823" s="106">
        <v>507</v>
      </c>
      <c r="G823" s="106">
        <v>452</v>
      </c>
      <c r="H823" s="106">
        <v>459</v>
      </c>
      <c r="I823" s="106">
        <v>495</v>
      </c>
      <c r="J823" s="106">
        <v>450</v>
      </c>
      <c r="K823" s="106">
        <v>447</v>
      </c>
      <c r="L823" s="106">
        <v>403</v>
      </c>
      <c r="M823" s="106">
        <v>351</v>
      </c>
    </row>
    <row r="824" spans="1:13" ht="15.95" customHeight="1" x14ac:dyDescent="0.25">
      <c r="A824" s="99" t="s">
        <v>13</v>
      </c>
      <c r="B824" s="108">
        <v>11213</v>
      </c>
      <c r="C824" s="108">
        <v>12515</v>
      </c>
      <c r="D824" s="109">
        <v>11016</v>
      </c>
      <c r="E824" s="109">
        <v>11939</v>
      </c>
      <c r="F824" s="108">
        <v>16768</v>
      </c>
      <c r="G824" s="108">
        <v>12162</v>
      </c>
      <c r="H824" s="108">
        <v>10829</v>
      </c>
      <c r="I824" s="108">
        <v>11722</v>
      </c>
      <c r="J824" s="108">
        <v>12092</v>
      </c>
      <c r="K824" s="108">
        <v>11445</v>
      </c>
      <c r="L824" s="108">
        <v>14152</v>
      </c>
      <c r="M824" s="108">
        <v>10528</v>
      </c>
    </row>
    <row r="825" spans="1:13" ht="15.95" customHeight="1" x14ac:dyDescent="0.25">
      <c r="A825" s="7"/>
    </row>
    <row r="826" spans="1:13" ht="15.95" customHeight="1" x14ac:dyDescent="0.25">
      <c r="A826" s="7"/>
    </row>
    <row r="827" spans="1:13" ht="15.95" customHeight="1" x14ac:dyDescent="0.25">
      <c r="A827" s="461" t="s">
        <v>1160</v>
      </c>
      <c r="B827" s="461"/>
      <c r="C827" s="461"/>
      <c r="D827" s="461"/>
      <c r="E827" s="461"/>
      <c r="F827" s="461"/>
      <c r="G827" s="461"/>
      <c r="H827" s="461"/>
      <c r="I827" s="461"/>
      <c r="J827" s="461"/>
      <c r="K827" s="461"/>
      <c r="L827" s="461"/>
      <c r="M827" s="461"/>
    </row>
    <row r="828" spans="1:13" ht="30.6" customHeight="1" x14ac:dyDescent="0.35">
      <c r="A828" s="345">
        <v>2009</v>
      </c>
      <c r="B828" s="83"/>
      <c r="C828" s="83"/>
      <c r="D828" s="83"/>
      <c r="E828" s="415"/>
      <c r="F828" s="83"/>
      <c r="G828" s="83"/>
      <c r="H828" s="83"/>
      <c r="I828" s="83"/>
      <c r="J828" s="83"/>
      <c r="K828" s="83"/>
      <c r="L828" s="83"/>
      <c r="M828" s="83"/>
    </row>
    <row r="829" spans="1:13" ht="18" customHeight="1" x14ac:dyDescent="0.25">
      <c r="A829" s="317"/>
      <c r="B829" s="313">
        <v>39814</v>
      </c>
      <c r="C829" s="313">
        <v>39845</v>
      </c>
      <c r="D829" s="313">
        <v>39873</v>
      </c>
      <c r="E829" s="313">
        <v>39904</v>
      </c>
      <c r="F829" s="313">
        <v>39934</v>
      </c>
      <c r="G829" s="313">
        <v>39965</v>
      </c>
      <c r="H829" s="313">
        <v>39995</v>
      </c>
      <c r="I829" s="313">
        <v>40026</v>
      </c>
      <c r="J829" s="313">
        <v>40057</v>
      </c>
      <c r="K829" s="313">
        <v>40087</v>
      </c>
      <c r="L829" s="313">
        <v>40126</v>
      </c>
      <c r="M829" s="313">
        <v>40148</v>
      </c>
    </row>
    <row r="830" spans="1:13" ht="15.95" customHeight="1" x14ac:dyDescent="0.25">
      <c r="A830" s="125" t="s">
        <v>0</v>
      </c>
      <c r="B830" s="123"/>
      <c r="C830" s="123"/>
      <c r="D830" s="123"/>
      <c r="E830" s="123"/>
      <c r="F830" s="123"/>
      <c r="G830" s="123"/>
      <c r="H830" s="123"/>
      <c r="I830" s="123"/>
      <c r="J830" s="123"/>
      <c r="K830" s="123"/>
      <c r="L830" s="123"/>
      <c r="M830" s="123"/>
    </row>
    <row r="831" spans="1:13" ht="15.95" customHeight="1" x14ac:dyDescent="0.25">
      <c r="A831" s="98" t="s">
        <v>44</v>
      </c>
      <c r="B831" s="104">
        <v>866</v>
      </c>
      <c r="C831" s="104">
        <v>910</v>
      </c>
      <c r="D831" s="105">
        <v>800</v>
      </c>
      <c r="E831" s="105">
        <v>707</v>
      </c>
      <c r="F831" s="104">
        <v>1083</v>
      </c>
      <c r="G831" s="104">
        <v>1089</v>
      </c>
      <c r="H831" s="104">
        <v>760</v>
      </c>
      <c r="I831" s="104">
        <v>922</v>
      </c>
      <c r="J831" s="104">
        <v>809</v>
      </c>
      <c r="K831" s="104">
        <v>746</v>
      </c>
      <c r="L831" s="104">
        <v>950</v>
      </c>
      <c r="M831" s="104">
        <v>714</v>
      </c>
    </row>
    <row r="832" spans="1:13" ht="15.95" customHeight="1" x14ac:dyDescent="0.25">
      <c r="A832" s="98" t="s">
        <v>45</v>
      </c>
      <c r="B832" s="104">
        <v>2619</v>
      </c>
      <c r="C832" s="104">
        <v>3150</v>
      </c>
      <c r="D832" s="105">
        <v>2939</v>
      </c>
      <c r="E832" s="105">
        <v>2551</v>
      </c>
      <c r="F832" s="104">
        <v>3549</v>
      </c>
      <c r="G832" s="104">
        <v>3888</v>
      </c>
      <c r="H832" s="104">
        <v>3325</v>
      </c>
      <c r="I832" s="104">
        <v>3742</v>
      </c>
      <c r="J832" s="104">
        <v>3493</v>
      </c>
      <c r="K832" s="104">
        <v>3666</v>
      </c>
      <c r="L832" s="104">
        <v>3767</v>
      </c>
      <c r="M832" s="104">
        <v>3108</v>
      </c>
    </row>
    <row r="833" spans="1:13" ht="15.95" customHeight="1" x14ac:dyDescent="0.25">
      <c r="A833" s="98" t="s">
        <v>46</v>
      </c>
      <c r="B833" s="104">
        <v>92</v>
      </c>
      <c r="C833" s="104">
        <v>83</v>
      </c>
      <c r="D833" s="105">
        <v>87</v>
      </c>
      <c r="E833" s="105">
        <v>63</v>
      </c>
      <c r="F833" s="104">
        <v>91</v>
      </c>
      <c r="G833" s="104">
        <v>130</v>
      </c>
      <c r="H833" s="104">
        <v>84</v>
      </c>
      <c r="I833" s="104">
        <v>73</v>
      </c>
      <c r="J833" s="104">
        <v>71</v>
      </c>
      <c r="K833" s="104">
        <v>60</v>
      </c>
      <c r="L833" s="104">
        <v>69</v>
      </c>
      <c r="M833" s="104">
        <v>64</v>
      </c>
    </row>
    <row r="834" spans="1:13" ht="15.95" customHeight="1" x14ac:dyDescent="0.35">
      <c r="A834" s="98" t="s">
        <v>47</v>
      </c>
      <c r="B834" s="106">
        <v>0</v>
      </c>
      <c r="C834" s="106">
        <v>0</v>
      </c>
      <c r="D834" s="107">
        <v>0</v>
      </c>
      <c r="E834" s="107">
        <v>0</v>
      </c>
      <c r="F834" s="106">
        <v>0</v>
      </c>
      <c r="G834" s="106">
        <v>0</v>
      </c>
      <c r="H834" s="106">
        <v>0</v>
      </c>
      <c r="I834" s="106">
        <v>0</v>
      </c>
      <c r="J834" s="106">
        <v>0</v>
      </c>
      <c r="K834" s="106">
        <v>0</v>
      </c>
      <c r="L834" s="106">
        <v>0</v>
      </c>
      <c r="M834" s="106">
        <v>0</v>
      </c>
    </row>
    <row r="835" spans="1:13" ht="15.95" customHeight="1" x14ac:dyDescent="0.25">
      <c r="A835" s="99" t="s">
        <v>48</v>
      </c>
      <c r="B835" s="108">
        <v>3577</v>
      </c>
      <c r="C835" s="108">
        <v>4143</v>
      </c>
      <c r="D835" s="109">
        <v>3825</v>
      </c>
      <c r="E835" s="109">
        <v>3321</v>
      </c>
      <c r="F835" s="108">
        <v>4723</v>
      </c>
      <c r="G835" s="108">
        <v>5107</v>
      </c>
      <c r="H835" s="108">
        <v>4168</v>
      </c>
      <c r="I835" s="108">
        <v>4738</v>
      </c>
      <c r="J835" s="108">
        <v>4373</v>
      </c>
      <c r="K835" s="108">
        <v>4472</v>
      </c>
      <c r="L835" s="108">
        <v>4786</v>
      </c>
      <c r="M835" s="108">
        <v>3886</v>
      </c>
    </row>
    <row r="836" spans="1:13" ht="15" customHeight="1" x14ac:dyDescent="0.25">
      <c r="E836"/>
    </row>
    <row r="837" spans="1:13" ht="15" customHeight="1" x14ac:dyDescent="0.25">
      <c r="A837" s="125" t="s">
        <v>1</v>
      </c>
      <c r="B837" s="123"/>
      <c r="C837" s="123"/>
      <c r="D837" s="123"/>
      <c r="E837" s="123"/>
      <c r="F837" s="123"/>
      <c r="G837" s="123"/>
      <c r="H837" s="123"/>
      <c r="I837" s="123"/>
      <c r="J837" s="123"/>
      <c r="K837" s="123"/>
      <c r="L837" s="123"/>
      <c r="M837" s="123"/>
    </row>
    <row r="838" spans="1:13" ht="15" customHeight="1" x14ac:dyDescent="0.25">
      <c r="A838" s="98" t="s">
        <v>44</v>
      </c>
      <c r="B838" s="104">
        <v>83</v>
      </c>
      <c r="C838" s="104">
        <v>99</v>
      </c>
      <c r="D838" s="105">
        <v>157</v>
      </c>
      <c r="E838" s="105">
        <v>69</v>
      </c>
      <c r="F838" s="104">
        <v>70</v>
      </c>
      <c r="G838" s="104">
        <v>114</v>
      </c>
      <c r="H838" s="104">
        <v>65</v>
      </c>
      <c r="I838" s="104">
        <v>64</v>
      </c>
      <c r="J838" s="104">
        <v>105</v>
      </c>
      <c r="K838" s="104">
        <v>64</v>
      </c>
      <c r="L838" s="104">
        <v>55</v>
      </c>
      <c r="M838" s="104">
        <v>81</v>
      </c>
    </row>
    <row r="839" spans="1:13" ht="18" customHeight="1" x14ac:dyDescent="0.25">
      <c r="A839" s="98" t="s">
        <v>45</v>
      </c>
      <c r="B839" s="104">
        <v>2892</v>
      </c>
      <c r="C839" s="104">
        <v>3327</v>
      </c>
      <c r="D839" s="105">
        <v>3959</v>
      </c>
      <c r="E839" s="105">
        <v>2969</v>
      </c>
      <c r="F839" s="104">
        <v>2918</v>
      </c>
      <c r="G839" s="104">
        <v>2801</v>
      </c>
      <c r="H839" s="104">
        <v>2460</v>
      </c>
      <c r="I839" s="104">
        <v>2379</v>
      </c>
      <c r="J839" s="104">
        <v>2878</v>
      </c>
      <c r="K839" s="104">
        <v>2752</v>
      </c>
      <c r="L839" s="104">
        <v>2415</v>
      </c>
      <c r="M839" s="104">
        <v>2149</v>
      </c>
    </row>
    <row r="840" spans="1:13" ht="18" customHeight="1" x14ac:dyDescent="0.25">
      <c r="A840" s="98" t="s">
        <v>46</v>
      </c>
      <c r="B840" s="104">
        <v>10</v>
      </c>
      <c r="C840" s="104">
        <v>10</v>
      </c>
      <c r="D840" s="105">
        <v>10</v>
      </c>
      <c r="E840" s="105">
        <v>7</v>
      </c>
      <c r="F840" s="104">
        <v>8</v>
      </c>
      <c r="G840" s="104">
        <v>11</v>
      </c>
      <c r="H840" s="104">
        <v>7</v>
      </c>
      <c r="I840" s="104">
        <v>9</v>
      </c>
      <c r="J840" s="104">
        <v>7</v>
      </c>
      <c r="K840" s="104">
        <v>7</v>
      </c>
      <c r="L840" s="104">
        <v>9</v>
      </c>
      <c r="M840" s="104">
        <v>7</v>
      </c>
    </row>
    <row r="841" spans="1:13" ht="15.95" customHeight="1" x14ac:dyDescent="0.35">
      <c r="A841" s="98" t="s">
        <v>47</v>
      </c>
      <c r="B841" s="106">
        <v>0</v>
      </c>
      <c r="C841" s="106">
        <v>0</v>
      </c>
      <c r="D841" s="107">
        <v>0</v>
      </c>
      <c r="E841" s="107">
        <v>0</v>
      </c>
      <c r="F841" s="106">
        <v>0</v>
      </c>
      <c r="G841" s="106">
        <v>0</v>
      </c>
      <c r="H841" s="106">
        <v>0</v>
      </c>
      <c r="I841" s="106">
        <v>0</v>
      </c>
      <c r="J841" s="106">
        <v>0</v>
      </c>
      <c r="K841" s="106">
        <v>0</v>
      </c>
      <c r="L841" s="106">
        <v>0</v>
      </c>
      <c r="M841" s="106">
        <v>0</v>
      </c>
    </row>
    <row r="842" spans="1:13" ht="15.95" customHeight="1" x14ac:dyDescent="0.25">
      <c r="A842" s="99" t="s">
        <v>49</v>
      </c>
      <c r="B842" s="108">
        <v>2985</v>
      </c>
      <c r="C842" s="108">
        <v>3436</v>
      </c>
      <c r="D842" s="109">
        <v>4126</v>
      </c>
      <c r="E842" s="109">
        <v>3045</v>
      </c>
      <c r="F842" s="108">
        <v>2996</v>
      </c>
      <c r="G842" s="108">
        <v>2926</v>
      </c>
      <c r="H842" s="108">
        <v>2532</v>
      </c>
      <c r="I842" s="108">
        <v>2452</v>
      </c>
      <c r="J842" s="108">
        <v>2990</v>
      </c>
      <c r="K842" s="108">
        <v>2824</v>
      </c>
      <c r="L842" s="108">
        <v>2479</v>
      </c>
      <c r="M842" s="108">
        <v>2237</v>
      </c>
    </row>
    <row r="843" spans="1:13" ht="15.95" customHeight="1" x14ac:dyDescent="0.25">
      <c r="A843" s="7"/>
      <c r="E843"/>
    </row>
    <row r="844" spans="1:13" ht="15.95" customHeight="1" x14ac:dyDescent="0.25">
      <c r="A844" s="125" t="s">
        <v>50</v>
      </c>
      <c r="B844" s="123"/>
      <c r="C844" s="123"/>
      <c r="D844" s="123"/>
      <c r="E844" s="123"/>
      <c r="F844" s="123"/>
      <c r="G844" s="123"/>
      <c r="H844" s="123"/>
      <c r="I844" s="123"/>
      <c r="J844" s="123"/>
      <c r="K844" s="123"/>
      <c r="L844" s="123"/>
      <c r="M844" s="123"/>
    </row>
    <row r="845" spans="1:13" ht="15.95" customHeight="1" x14ac:dyDescent="0.25">
      <c r="A845" s="98" t="s">
        <v>44</v>
      </c>
      <c r="B845" s="104">
        <v>129</v>
      </c>
      <c r="C845" s="104">
        <v>121</v>
      </c>
      <c r="D845" s="105">
        <v>112</v>
      </c>
      <c r="E845" s="105">
        <v>102</v>
      </c>
      <c r="F845" s="104">
        <v>119</v>
      </c>
      <c r="G845" s="104">
        <v>109</v>
      </c>
      <c r="H845" s="104">
        <v>113</v>
      </c>
      <c r="I845" s="104">
        <v>120</v>
      </c>
      <c r="J845" s="104">
        <v>117</v>
      </c>
      <c r="K845" s="104">
        <v>124</v>
      </c>
      <c r="L845" s="104">
        <v>99</v>
      </c>
      <c r="M845" s="104">
        <v>96</v>
      </c>
    </row>
    <row r="846" spans="1:13" ht="15.95" customHeight="1" x14ac:dyDescent="0.25">
      <c r="A846" s="98" t="s">
        <v>45</v>
      </c>
      <c r="B846" s="104">
        <v>802</v>
      </c>
      <c r="C846" s="104">
        <v>840</v>
      </c>
      <c r="D846" s="105">
        <v>750</v>
      </c>
      <c r="E846" s="105">
        <v>707</v>
      </c>
      <c r="F846" s="104">
        <v>795</v>
      </c>
      <c r="G846" s="104">
        <v>843</v>
      </c>
      <c r="H846" s="104">
        <v>851</v>
      </c>
      <c r="I846" s="104">
        <v>882</v>
      </c>
      <c r="J846" s="104">
        <v>932</v>
      </c>
      <c r="K846" s="104">
        <v>982</v>
      </c>
      <c r="L846" s="104">
        <v>946</v>
      </c>
      <c r="M846" s="104">
        <v>908</v>
      </c>
    </row>
    <row r="847" spans="1:13" ht="18" customHeight="1" x14ac:dyDescent="0.25">
      <c r="A847" s="98" t="s">
        <v>46</v>
      </c>
      <c r="B847" s="104">
        <v>26</v>
      </c>
      <c r="C847" s="104">
        <v>30</v>
      </c>
      <c r="D847" s="105">
        <v>22</v>
      </c>
      <c r="E847" s="105">
        <v>27</v>
      </c>
      <c r="F847" s="104">
        <v>28</v>
      </c>
      <c r="G847" s="104">
        <v>32</v>
      </c>
      <c r="H847" s="104">
        <v>27</v>
      </c>
      <c r="I847" s="104">
        <v>30</v>
      </c>
      <c r="J847" s="104">
        <v>29</v>
      </c>
      <c r="K847" s="104">
        <v>67</v>
      </c>
      <c r="L847" s="104">
        <v>51</v>
      </c>
      <c r="M847" s="104">
        <v>44</v>
      </c>
    </row>
    <row r="848" spans="1:13" ht="15.95" customHeight="1" x14ac:dyDescent="0.35">
      <c r="A848" s="98" t="s">
        <v>47</v>
      </c>
      <c r="B848" s="106">
        <v>553</v>
      </c>
      <c r="C848" s="106">
        <v>631</v>
      </c>
      <c r="D848" s="107">
        <v>569</v>
      </c>
      <c r="E848" s="107">
        <v>481</v>
      </c>
      <c r="F848" s="106">
        <v>466</v>
      </c>
      <c r="G848" s="106">
        <v>476</v>
      </c>
      <c r="H848" s="106">
        <v>429</v>
      </c>
      <c r="I848" s="106">
        <v>437</v>
      </c>
      <c r="J848" s="106">
        <v>486</v>
      </c>
      <c r="K848" s="106">
        <v>553</v>
      </c>
      <c r="L848" s="106">
        <v>417</v>
      </c>
      <c r="M848" s="106">
        <v>399</v>
      </c>
    </row>
    <row r="849" spans="1:13" ht="15.95" customHeight="1" x14ac:dyDescent="0.25">
      <c r="A849" s="99" t="s">
        <v>875</v>
      </c>
      <c r="B849" s="108">
        <v>1510</v>
      </c>
      <c r="C849" s="108">
        <v>1621</v>
      </c>
      <c r="D849" s="109">
        <v>1452</v>
      </c>
      <c r="E849" s="109">
        <v>1318</v>
      </c>
      <c r="F849" s="108">
        <v>1407</v>
      </c>
      <c r="G849" s="108">
        <v>1460</v>
      </c>
      <c r="H849" s="108">
        <v>1421</v>
      </c>
      <c r="I849" s="108">
        <v>1470</v>
      </c>
      <c r="J849" s="108">
        <v>1564</v>
      </c>
      <c r="K849" s="108">
        <v>1726</v>
      </c>
      <c r="L849" s="108">
        <v>1514</v>
      </c>
      <c r="M849" s="108">
        <v>1448</v>
      </c>
    </row>
    <row r="850" spans="1:13" ht="15.95" customHeight="1" x14ac:dyDescent="0.25">
      <c r="A850" s="7"/>
      <c r="E850"/>
    </row>
    <row r="851" spans="1:13" ht="15.95" customHeight="1" x14ac:dyDescent="0.25">
      <c r="A851" s="125" t="s">
        <v>2</v>
      </c>
      <c r="B851" s="123"/>
      <c r="C851" s="123"/>
      <c r="D851" s="123"/>
      <c r="E851" s="123"/>
      <c r="F851" s="123"/>
      <c r="G851" s="123"/>
      <c r="H851" s="123"/>
      <c r="I851" s="123"/>
      <c r="J851" s="123"/>
      <c r="K851" s="123"/>
      <c r="L851" s="123"/>
      <c r="M851" s="123"/>
    </row>
    <row r="852" spans="1:13" ht="15.95" customHeight="1" x14ac:dyDescent="0.25">
      <c r="A852" s="98" t="s">
        <v>44</v>
      </c>
      <c r="B852" s="104">
        <v>8</v>
      </c>
      <c r="C852" s="104">
        <v>9</v>
      </c>
      <c r="D852" s="105">
        <v>14</v>
      </c>
      <c r="E852" s="105">
        <v>7</v>
      </c>
      <c r="F852" s="104">
        <v>9</v>
      </c>
      <c r="G852" s="104">
        <v>11</v>
      </c>
      <c r="H852" s="104">
        <v>6</v>
      </c>
      <c r="I852" s="104">
        <v>8</v>
      </c>
      <c r="J852" s="104">
        <v>12</v>
      </c>
      <c r="K852" s="104">
        <v>8</v>
      </c>
      <c r="L852" s="104">
        <v>9</v>
      </c>
      <c r="M852" s="104">
        <v>18</v>
      </c>
    </row>
    <row r="853" spans="1:13" ht="15.95" customHeight="1" x14ac:dyDescent="0.25">
      <c r="A853" s="98" t="s">
        <v>45</v>
      </c>
      <c r="B853" s="104">
        <v>442</v>
      </c>
      <c r="C853" s="104">
        <v>493</v>
      </c>
      <c r="D853" s="105">
        <v>523</v>
      </c>
      <c r="E853" s="105">
        <v>437</v>
      </c>
      <c r="F853" s="104">
        <v>528</v>
      </c>
      <c r="G853" s="104">
        <v>678</v>
      </c>
      <c r="H853" s="104">
        <v>597</v>
      </c>
      <c r="I853" s="104">
        <v>598</v>
      </c>
      <c r="J853" s="104">
        <v>729</v>
      </c>
      <c r="K853" s="104">
        <v>729</v>
      </c>
      <c r="L853" s="104">
        <v>764</v>
      </c>
      <c r="M853" s="104">
        <v>700</v>
      </c>
    </row>
    <row r="854" spans="1:13" ht="18" customHeight="1" x14ac:dyDescent="0.25">
      <c r="A854" s="98" t="s">
        <v>46</v>
      </c>
      <c r="B854" s="104">
        <v>10</v>
      </c>
      <c r="C854" s="104">
        <v>10</v>
      </c>
      <c r="D854" s="105">
        <v>9</v>
      </c>
      <c r="E854" s="105">
        <v>7</v>
      </c>
      <c r="F854" s="104">
        <v>7</v>
      </c>
      <c r="G854" s="104">
        <v>13</v>
      </c>
      <c r="H854" s="104">
        <v>9</v>
      </c>
      <c r="I854" s="104">
        <v>10</v>
      </c>
      <c r="J854" s="104">
        <v>15</v>
      </c>
      <c r="K854" s="104">
        <v>9</v>
      </c>
      <c r="L854" s="104">
        <v>10</v>
      </c>
      <c r="M854" s="104">
        <v>17</v>
      </c>
    </row>
    <row r="855" spans="1:13" ht="15.95" customHeight="1" x14ac:dyDescent="0.35">
      <c r="A855" s="98" t="s">
        <v>47</v>
      </c>
      <c r="B855" s="106">
        <v>0</v>
      </c>
      <c r="C855" s="106">
        <v>0</v>
      </c>
      <c r="D855" s="107">
        <v>0</v>
      </c>
      <c r="E855" s="107">
        <v>0</v>
      </c>
      <c r="F855" s="106">
        <v>0</v>
      </c>
      <c r="G855" s="106">
        <v>0</v>
      </c>
      <c r="H855" s="106">
        <v>0</v>
      </c>
      <c r="I855" s="106">
        <v>0</v>
      </c>
      <c r="J855" s="106">
        <v>0</v>
      </c>
      <c r="K855" s="106">
        <v>0</v>
      </c>
      <c r="L855" s="106">
        <v>0</v>
      </c>
      <c r="M855" s="106">
        <v>0</v>
      </c>
    </row>
    <row r="856" spans="1:13" ht="15.95" customHeight="1" x14ac:dyDescent="0.25">
      <c r="A856" s="99" t="s">
        <v>51</v>
      </c>
      <c r="B856" s="108">
        <v>460</v>
      </c>
      <c r="C856" s="108">
        <v>512</v>
      </c>
      <c r="D856" s="109">
        <v>546</v>
      </c>
      <c r="E856" s="109">
        <v>451</v>
      </c>
      <c r="F856" s="108">
        <v>544</v>
      </c>
      <c r="G856" s="108">
        <v>702</v>
      </c>
      <c r="H856" s="108">
        <v>612</v>
      </c>
      <c r="I856" s="108">
        <v>616</v>
      </c>
      <c r="J856" s="108">
        <v>756</v>
      </c>
      <c r="K856" s="108">
        <v>747</v>
      </c>
      <c r="L856" s="108">
        <v>782</v>
      </c>
      <c r="M856" s="108">
        <v>735</v>
      </c>
    </row>
    <row r="857" spans="1:13" ht="15.95" customHeight="1" x14ac:dyDescent="0.25">
      <c r="A857" s="7"/>
      <c r="E857"/>
    </row>
    <row r="858" spans="1:13" ht="15.95" customHeight="1" x14ac:dyDescent="0.25">
      <c r="A858" s="125" t="s">
        <v>877</v>
      </c>
      <c r="B858" s="123"/>
      <c r="C858" s="123"/>
      <c r="D858" s="123"/>
      <c r="E858" s="123"/>
      <c r="F858" s="123"/>
      <c r="G858" s="123"/>
      <c r="H858" s="123"/>
      <c r="I858" s="123"/>
      <c r="J858" s="123"/>
      <c r="K858" s="123"/>
      <c r="L858" s="123"/>
      <c r="M858" s="123"/>
    </row>
    <row r="859" spans="1:13" ht="15.95" customHeight="1" x14ac:dyDescent="0.25">
      <c r="A859" s="98" t="s">
        <v>44</v>
      </c>
      <c r="B859" s="104">
        <v>212</v>
      </c>
      <c r="C859" s="104">
        <v>223</v>
      </c>
      <c r="D859" s="105">
        <v>189</v>
      </c>
      <c r="E859" s="105">
        <v>225</v>
      </c>
      <c r="F859" s="104">
        <v>222</v>
      </c>
      <c r="G859" s="104">
        <v>271</v>
      </c>
      <c r="H859" s="104">
        <v>217</v>
      </c>
      <c r="I859" s="104">
        <v>203</v>
      </c>
      <c r="J859" s="104">
        <v>200</v>
      </c>
      <c r="K859" s="104">
        <v>223</v>
      </c>
      <c r="L859" s="104">
        <v>218</v>
      </c>
      <c r="M859" s="104">
        <v>154</v>
      </c>
    </row>
    <row r="860" spans="1:13" ht="15.95" customHeight="1" x14ac:dyDescent="0.25">
      <c r="A860" s="98" t="s">
        <v>45</v>
      </c>
      <c r="B860" s="104">
        <v>424</v>
      </c>
      <c r="C860" s="104">
        <v>538</v>
      </c>
      <c r="D860" s="105">
        <v>414</v>
      </c>
      <c r="E860" s="105">
        <v>549</v>
      </c>
      <c r="F860" s="104">
        <v>491</v>
      </c>
      <c r="G860" s="104">
        <v>613</v>
      </c>
      <c r="H860" s="104">
        <v>513</v>
      </c>
      <c r="I860" s="104">
        <v>510</v>
      </c>
      <c r="J860" s="104">
        <v>425</v>
      </c>
      <c r="K860" s="104">
        <v>538</v>
      </c>
      <c r="L860" s="104">
        <v>618</v>
      </c>
      <c r="M860" s="104">
        <v>438</v>
      </c>
    </row>
    <row r="861" spans="1:13" ht="18" customHeight="1" x14ac:dyDescent="0.25">
      <c r="A861" s="98" t="s">
        <v>46</v>
      </c>
      <c r="B861" s="104">
        <v>19</v>
      </c>
      <c r="C861" s="104">
        <v>28</v>
      </c>
      <c r="D861" s="105">
        <v>21</v>
      </c>
      <c r="E861" s="105">
        <v>27</v>
      </c>
      <c r="F861" s="104">
        <v>18</v>
      </c>
      <c r="G861" s="104">
        <v>29</v>
      </c>
      <c r="H861" s="104">
        <v>18</v>
      </c>
      <c r="I861" s="104">
        <v>22</v>
      </c>
      <c r="J861" s="104">
        <v>15</v>
      </c>
      <c r="K861" s="104">
        <v>24</v>
      </c>
      <c r="L861" s="104">
        <v>26</v>
      </c>
      <c r="M861" s="104">
        <v>21</v>
      </c>
    </row>
    <row r="862" spans="1:13" ht="15.95" customHeight="1" x14ac:dyDescent="0.35">
      <c r="A862" s="98" t="s">
        <v>47</v>
      </c>
      <c r="B862" s="106">
        <v>0</v>
      </c>
      <c r="C862" s="106">
        <v>0</v>
      </c>
      <c r="D862" s="107">
        <v>0</v>
      </c>
      <c r="E862" s="107">
        <v>0</v>
      </c>
      <c r="F862" s="106">
        <v>0</v>
      </c>
      <c r="G862" s="106">
        <v>0</v>
      </c>
      <c r="H862" s="106">
        <v>0</v>
      </c>
      <c r="I862" s="106">
        <v>0</v>
      </c>
      <c r="J862" s="106">
        <v>0</v>
      </c>
      <c r="K862" s="106">
        <v>0</v>
      </c>
      <c r="L862" s="106">
        <v>0</v>
      </c>
      <c r="M862" s="106">
        <v>0</v>
      </c>
    </row>
    <row r="863" spans="1:13" ht="15.95" customHeight="1" x14ac:dyDescent="0.25">
      <c r="A863" s="99" t="s">
        <v>878</v>
      </c>
      <c r="B863" s="108">
        <v>655</v>
      </c>
      <c r="C863" s="108">
        <v>789</v>
      </c>
      <c r="D863" s="109">
        <v>624</v>
      </c>
      <c r="E863" s="109">
        <v>801</v>
      </c>
      <c r="F863" s="108">
        <v>731</v>
      </c>
      <c r="G863" s="108">
        <v>912</v>
      </c>
      <c r="H863" s="108">
        <v>748</v>
      </c>
      <c r="I863" s="108">
        <v>735</v>
      </c>
      <c r="J863" s="108">
        <v>639</v>
      </c>
      <c r="K863" s="108">
        <v>785</v>
      </c>
      <c r="L863" s="108">
        <v>862</v>
      </c>
      <c r="M863" s="108">
        <v>614</v>
      </c>
    </row>
    <row r="864" spans="1:13" ht="15.95" customHeight="1" x14ac:dyDescent="0.25">
      <c r="A864" s="7"/>
      <c r="E864"/>
    </row>
    <row r="865" spans="1:13" ht="15.95" customHeight="1" x14ac:dyDescent="0.25">
      <c r="A865" s="125" t="s">
        <v>52</v>
      </c>
      <c r="B865" s="123"/>
      <c r="C865" s="123"/>
      <c r="D865" s="123"/>
      <c r="E865" s="123"/>
      <c r="F865" s="123"/>
      <c r="G865" s="123"/>
      <c r="H865" s="123"/>
      <c r="I865" s="123"/>
      <c r="J865" s="123"/>
      <c r="K865" s="123"/>
      <c r="L865" s="123"/>
      <c r="M865" s="123"/>
    </row>
    <row r="866" spans="1:13" ht="15.95" customHeight="1" x14ac:dyDescent="0.25">
      <c r="A866" s="98" t="s">
        <v>44</v>
      </c>
      <c r="B866" s="104">
        <v>32</v>
      </c>
      <c r="C866" s="104">
        <v>31</v>
      </c>
      <c r="D866" s="105">
        <v>28</v>
      </c>
      <c r="E866" s="105">
        <v>23</v>
      </c>
      <c r="F866" s="104">
        <v>32</v>
      </c>
      <c r="G866" s="104">
        <v>27</v>
      </c>
      <c r="H866" s="104">
        <v>23</v>
      </c>
      <c r="I866" s="104">
        <v>21</v>
      </c>
      <c r="J866" s="104">
        <v>30</v>
      </c>
      <c r="K866" s="104">
        <v>21</v>
      </c>
      <c r="L866" s="104">
        <v>41</v>
      </c>
      <c r="M866" s="104">
        <v>24</v>
      </c>
    </row>
    <row r="867" spans="1:13" ht="15.95" customHeight="1" x14ac:dyDescent="0.25">
      <c r="A867" s="98" t="s">
        <v>45</v>
      </c>
      <c r="B867" s="104">
        <v>173</v>
      </c>
      <c r="C867" s="104">
        <v>171</v>
      </c>
      <c r="D867" s="105">
        <v>175</v>
      </c>
      <c r="E867" s="105">
        <v>131</v>
      </c>
      <c r="F867" s="104">
        <v>162</v>
      </c>
      <c r="G867" s="104">
        <v>165</v>
      </c>
      <c r="H867" s="104">
        <v>162</v>
      </c>
      <c r="I867" s="104">
        <v>156</v>
      </c>
      <c r="J867" s="104">
        <v>189</v>
      </c>
      <c r="K867" s="104">
        <v>206</v>
      </c>
      <c r="L867" s="104">
        <v>311</v>
      </c>
      <c r="M867" s="104">
        <v>237</v>
      </c>
    </row>
    <row r="868" spans="1:13" ht="18" customHeight="1" x14ac:dyDescent="0.25">
      <c r="A868" s="98" t="s">
        <v>46</v>
      </c>
      <c r="B868" s="104">
        <v>8</v>
      </c>
      <c r="C868" s="104">
        <v>10</v>
      </c>
      <c r="D868" s="105">
        <v>9</v>
      </c>
      <c r="E868" s="105">
        <v>7</v>
      </c>
      <c r="F868" s="104">
        <v>8</v>
      </c>
      <c r="G868" s="104">
        <v>6</v>
      </c>
      <c r="H868" s="104">
        <v>6</v>
      </c>
      <c r="I868" s="104">
        <v>5</v>
      </c>
      <c r="J868" s="104">
        <v>5</v>
      </c>
      <c r="K868" s="104">
        <v>7</v>
      </c>
      <c r="L868" s="104">
        <v>10</v>
      </c>
      <c r="M868" s="104">
        <v>7</v>
      </c>
    </row>
    <row r="869" spans="1:13" ht="15.95" customHeight="1" x14ac:dyDescent="0.35">
      <c r="A869" s="98" t="s">
        <v>47</v>
      </c>
      <c r="B869" s="106">
        <v>2</v>
      </c>
      <c r="C869" s="106">
        <v>3</v>
      </c>
      <c r="D869" s="107">
        <v>3</v>
      </c>
      <c r="E869" s="107">
        <v>3</v>
      </c>
      <c r="F869" s="106">
        <v>4</v>
      </c>
      <c r="G869" s="106">
        <v>3</v>
      </c>
      <c r="H869" s="106">
        <v>3</v>
      </c>
      <c r="I869" s="106">
        <v>2</v>
      </c>
      <c r="J869" s="106">
        <v>3</v>
      </c>
      <c r="K869" s="106">
        <v>5</v>
      </c>
      <c r="L869" s="106">
        <v>9</v>
      </c>
      <c r="M869" s="106">
        <v>4</v>
      </c>
    </row>
    <row r="870" spans="1:13" ht="15.95" customHeight="1" x14ac:dyDescent="0.25">
      <c r="A870" s="99" t="s">
        <v>876</v>
      </c>
      <c r="B870" s="108">
        <v>215</v>
      </c>
      <c r="C870" s="108">
        <v>216</v>
      </c>
      <c r="D870" s="109">
        <v>215</v>
      </c>
      <c r="E870" s="109">
        <v>164</v>
      </c>
      <c r="F870" s="108">
        <v>206</v>
      </c>
      <c r="G870" s="108">
        <v>201</v>
      </c>
      <c r="H870" s="108">
        <v>195</v>
      </c>
      <c r="I870" s="108">
        <v>184</v>
      </c>
      <c r="J870" s="108">
        <v>226</v>
      </c>
      <c r="K870" s="108">
        <v>239</v>
      </c>
      <c r="L870" s="108">
        <v>372</v>
      </c>
      <c r="M870" s="108">
        <v>273</v>
      </c>
    </row>
    <row r="871" spans="1:13" ht="15.95" customHeight="1" x14ac:dyDescent="0.25">
      <c r="E871"/>
    </row>
    <row r="872" spans="1:13" ht="15.95" customHeight="1" x14ac:dyDescent="0.25">
      <c r="A872" s="125" t="s">
        <v>53</v>
      </c>
      <c r="B872" s="123"/>
      <c r="C872" s="123"/>
      <c r="D872" s="123"/>
      <c r="E872" s="123"/>
      <c r="F872" s="123"/>
      <c r="G872" s="123"/>
      <c r="H872" s="123"/>
      <c r="I872" s="123"/>
      <c r="J872" s="123"/>
      <c r="K872" s="123"/>
      <c r="L872" s="123"/>
      <c r="M872" s="123"/>
    </row>
    <row r="873" spans="1:13" ht="15.95" customHeight="1" x14ac:dyDescent="0.25">
      <c r="A873" s="98" t="s">
        <v>44</v>
      </c>
      <c r="B873" s="104">
        <v>1330</v>
      </c>
      <c r="C873" s="104">
        <v>1393</v>
      </c>
      <c r="D873" s="105">
        <v>1298</v>
      </c>
      <c r="E873" s="105">
        <v>1134</v>
      </c>
      <c r="F873" s="104">
        <v>1535</v>
      </c>
      <c r="G873" s="104">
        <v>1621</v>
      </c>
      <c r="H873" s="104">
        <v>1185</v>
      </c>
      <c r="I873" s="104">
        <v>1334</v>
      </c>
      <c r="J873" s="104">
        <v>1268</v>
      </c>
      <c r="K873" s="104">
        <v>1186</v>
      </c>
      <c r="L873" s="104">
        <v>1372</v>
      </c>
      <c r="M873" s="104">
        <v>1087</v>
      </c>
    </row>
    <row r="874" spans="1:13" ht="15.95" customHeight="1" x14ac:dyDescent="0.25">
      <c r="A874" s="98" t="s">
        <v>45</v>
      </c>
      <c r="B874" s="104">
        <v>7353</v>
      </c>
      <c r="C874" s="104">
        <v>8519</v>
      </c>
      <c r="D874" s="105">
        <v>8759</v>
      </c>
      <c r="E874" s="105">
        <v>7343</v>
      </c>
      <c r="F874" s="104">
        <v>8443</v>
      </c>
      <c r="G874" s="104">
        <v>8987</v>
      </c>
      <c r="H874" s="104">
        <v>7908</v>
      </c>
      <c r="I874" s="104">
        <v>8267</v>
      </c>
      <c r="J874" s="104">
        <v>8645</v>
      </c>
      <c r="K874" s="104">
        <v>8873</v>
      </c>
      <c r="L874" s="104">
        <v>8822</v>
      </c>
      <c r="M874" s="104">
        <v>7540</v>
      </c>
    </row>
    <row r="875" spans="1:13" ht="18" customHeight="1" x14ac:dyDescent="0.25">
      <c r="A875" s="98" t="s">
        <v>46</v>
      </c>
      <c r="B875" s="104">
        <v>165</v>
      </c>
      <c r="C875" s="104">
        <v>171</v>
      </c>
      <c r="D875" s="105">
        <v>159</v>
      </c>
      <c r="E875" s="105">
        <v>138</v>
      </c>
      <c r="F875" s="104">
        <v>159</v>
      </c>
      <c r="G875" s="104">
        <v>220</v>
      </c>
      <c r="H875" s="104">
        <v>150</v>
      </c>
      <c r="I875" s="104">
        <v>152</v>
      </c>
      <c r="J875" s="104">
        <v>146</v>
      </c>
      <c r="K875" s="104">
        <v>175</v>
      </c>
      <c r="L875" s="104">
        <v>174</v>
      </c>
      <c r="M875" s="104">
        <v>160</v>
      </c>
    </row>
    <row r="876" spans="1:13" ht="15.95" customHeight="1" x14ac:dyDescent="0.35">
      <c r="A876" s="98" t="s">
        <v>47</v>
      </c>
      <c r="B876" s="106">
        <v>555</v>
      </c>
      <c r="C876" s="106">
        <v>634</v>
      </c>
      <c r="D876" s="107">
        <v>572</v>
      </c>
      <c r="E876" s="107">
        <v>484</v>
      </c>
      <c r="F876" s="106">
        <v>470</v>
      </c>
      <c r="G876" s="106">
        <v>479</v>
      </c>
      <c r="H876" s="106">
        <v>433</v>
      </c>
      <c r="I876" s="106">
        <v>440</v>
      </c>
      <c r="J876" s="106">
        <v>489</v>
      </c>
      <c r="K876" s="106">
        <v>559</v>
      </c>
      <c r="L876" s="106">
        <v>427</v>
      </c>
      <c r="M876" s="106">
        <v>403</v>
      </c>
    </row>
    <row r="877" spans="1:13" ht="15.95" customHeight="1" x14ac:dyDescent="0.25">
      <c r="A877" s="99" t="s">
        <v>13</v>
      </c>
      <c r="B877" s="108">
        <v>9403</v>
      </c>
      <c r="C877" s="108">
        <v>10717</v>
      </c>
      <c r="D877" s="109">
        <v>10788</v>
      </c>
      <c r="E877" s="109">
        <v>9099</v>
      </c>
      <c r="F877" s="108">
        <v>10606</v>
      </c>
      <c r="G877" s="108">
        <v>11307</v>
      </c>
      <c r="H877" s="108">
        <v>9676</v>
      </c>
      <c r="I877" s="108">
        <v>10193</v>
      </c>
      <c r="J877" s="108">
        <v>10547</v>
      </c>
      <c r="K877" s="108">
        <v>10793</v>
      </c>
      <c r="L877" s="108">
        <v>10794</v>
      </c>
      <c r="M877" s="108">
        <v>9191</v>
      </c>
    </row>
    <row r="878" spans="1:13" ht="15.95" customHeight="1" x14ac:dyDescent="0.25">
      <c r="A878" s="99"/>
      <c r="B878" s="108"/>
      <c r="C878" s="108"/>
      <c r="D878" s="109"/>
      <c r="E878" s="262"/>
      <c r="F878" s="108"/>
      <c r="G878" s="108"/>
      <c r="H878" s="108"/>
      <c r="I878" s="108"/>
      <c r="J878" s="108"/>
      <c r="K878" s="108"/>
      <c r="L878" s="108"/>
      <c r="M878" s="108"/>
    </row>
    <row r="879" spans="1:13" ht="15.95" customHeight="1" x14ac:dyDescent="0.25">
      <c r="A879" s="99"/>
      <c r="B879" s="108"/>
      <c r="C879" s="108"/>
      <c r="D879" s="109"/>
      <c r="E879" s="262"/>
      <c r="F879" s="108"/>
      <c r="G879" s="108"/>
      <c r="H879" s="108"/>
      <c r="I879" s="108"/>
      <c r="J879" s="108"/>
      <c r="K879" s="108"/>
      <c r="L879" s="108"/>
      <c r="M879" s="108"/>
    </row>
    <row r="880" spans="1:13" ht="15.95" customHeight="1" x14ac:dyDescent="0.25">
      <c r="A880" s="461" t="s">
        <v>1160</v>
      </c>
      <c r="B880" s="461"/>
      <c r="C880" s="461"/>
      <c r="D880" s="461"/>
      <c r="E880" s="461"/>
      <c r="F880" s="461"/>
      <c r="G880" s="461"/>
      <c r="H880" s="461"/>
      <c r="I880" s="461"/>
      <c r="J880" s="461"/>
      <c r="K880" s="461"/>
      <c r="L880" s="461"/>
      <c r="M880" s="461"/>
    </row>
    <row r="881" spans="1:13" ht="26.45" customHeight="1" x14ac:dyDescent="0.35">
      <c r="A881" s="345">
        <v>2008</v>
      </c>
      <c r="B881" s="83"/>
      <c r="C881" s="83"/>
      <c r="D881" s="83"/>
      <c r="E881" s="415"/>
      <c r="F881" s="83"/>
      <c r="G881" s="83"/>
      <c r="H881" s="83"/>
      <c r="I881" s="83"/>
      <c r="J881" s="83"/>
      <c r="K881" s="83"/>
      <c r="L881" s="83"/>
      <c r="M881" s="83"/>
    </row>
    <row r="882" spans="1:13" ht="18" customHeight="1" x14ac:dyDescent="0.25">
      <c r="A882" s="317"/>
      <c r="B882" s="313">
        <v>39448</v>
      </c>
      <c r="C882" s="313">
        <v>39479</v>
      </c>
      <c r="D882" s="313">
        <v>39508</v>
      </c>
      <c r="E882" s="313">
        <v>39539</v>
      </c>
      <c r="F882" s="313">
        <v>39569</v>
      </c>
      <c r="G882" s="313">
        <v>39600</v>
      </c>
      <c r="H882" s="313">
        <v>39630</v>
      </c>
      <c r="I882" s="313">
        <v>39661</v>
      </c>
      <c r="J882" s="313">
        <v>39692</v>
      </c>
      <c r="K882" s="313">
        <v>39722</v>
      </c>
      <c r="L882" s="313">
        <v>39753</v>
      </c>
      <c r="M882" s="313">
        <v>39783</v>
      </c>
    </row>
    <row r="883" spans="1:13" ht="15.95" customHeight="1" x14ac:dyDescent="0.25">
      <c r="A883" s="125" t="s">
        <v>0</v>
      </c>
      <c r="B883" s="123"/>
      <c r="C883" s="123"/>
      <c r="D883" s="123"/>
      <c r="E883" s="123"/>
      <c r="F883" s="123"/>
      <c r="G883" s="123"/>
      <c r="H883" s="123"/>
      <c r="I883" s="123"/>
      <c r="J883" s="123"/>
      <c r="K883" s="123"/>
      <c r="L883" s="123"/>
      <c r="M883" s="123"/>
    </row>
    <row r="884" spans="1:13" ht="15.95" customHeight="1" x14ac:dyDescent="0.25">
      <c r="A884" s="98" t="s">
        <v>44</v>
      </c>
      <c r="B884" s="104">
        <v>2256</v>
      </c>
      <c r="C884" s="104">
        <v>1678</v>
      </c>
      <c r="D884" s="105">
        <v>1475</v>
      </c>
      <c r="E884" s="105">
        <v>1417</v>
      </c>
      <c r="F884" s="104">
        <v>1392</v>
      </c>
      <c r="G884" s="104">
        <v>1319</v>
      </c>
      <c r="H884" s="104">
        <v>1066</v>
      </c>
      <c r="I884" s="104">
        <v>936</v>
      </c>
      <c r="J884" s="104">
        <v>1461</v>
      </c>
      <c r="K884" s="104">
        <v>1080</v>
      </c>
      <c r="L884" s="104">
        <v>935</v>
      </c>
      <c r="M884" s="104">
        <v>690</v>
      </c>
    </row>
    <row r="885" spans="1:13" ht="15.95" customHeight="1" x14ac:dyDescent="0.25">
      <c r="A885" s="98" t="s">
        <v>45</v>
      </c>
      <c r="B885" s="104">
        <v>6338</v>
      </c>
      <c r="C885" s="104">
        <v>6644</v>
      </c>
      <c r="D885" s="105">
        <v>5818</v>
      </c>
      <c r="E885" s="105">
        <v>4526</v>
      </c>
      <c r="F885" s="104">
        <v>5119</v>
      </c>
      <c r="G885" s="104">
        <v>5299</v>
      </c>
      <c r="H885" s="104">
        <v>4776</v>
      </c>
      <c r="I885" s="104">
        <v>4031</v>
      </c>
      <c r="J885" s="104">
        <v>5477</v>
      </c>
      <c r="K885" s="104">
        <v>3375</v>
      </c>
      <c r="L885" s="104">
        <v>2712</v>
      </c>
      <c r="M885" s="104">
        <v>1981</v>
      </c>
    </row>
    <row r="886" spans="1:13" ht="15.95" customHeight="1" x14ac:dyDescent="0.25">
      <c r="A886" s="98" t="s">
        <v>46</v>
      </c>
      <c r="B886" s="104">
        <v>139</v>
      </c>
      <c r="C886" s="104">
        <v>162</v>
      </c>
      <c r="D886" s="105">
        <v>219</v>
      </c>
      <c r="E886" s="105">
        <v>94</v>
      </c>
      <c r="F886" s="104">
        <v>116</v>
      </c>
      <c r="G886" s="104">
        <v>139</v>
      </c>
      <c r="H886" s="104">
        <v>110</v>
      </c>
      <c r="I886" s="104">
        <v>88</v>
      </c>
      <c r="J886" s="104">
        <v>147</v>
      </c>
      <c r="K886" s="104">
        <v>111</v>
      </c>
      <c r="L886" s="104">
        <v>90</v>
      </c>
      <c r="M886" s="104">
        <v>69</v>
      </c>
    </row>
    <row r="887" spans="1:13" ht="15.95" customHeight="1" x14ac:dyDescent="0.35">
      <c r="A887" s="98" t="s">
        <v>47</v>
      </c>
      <c r="B887" s="106">
        <v>0</v>
      </c>
      <c r="C887" s="106">
        <v>0</v>
      </c>
      <c r="D887" s="107">
        <v>0</v>
      </c>
      <c r="E887" s="107">
        <v>0</v>
      </c>
      <c r="F887" s="106">
        <v>0</v>
      </c>
      <c r="G887" s="106">
        <v>0</v>
      </c>
      <c r="H887" s="106">
        <v>0</v>
      </c>
      <c r="I887" s="106">
        <v>0</v>
      </c>
      <c r="J887" s="106">
        <v>0</v>
      </c>
      <c r="K887" s="106">
        <v>0</v>
      </c>
      <c r="L887" s="106">
        <v>0</v>
      </c>
      <c r="M887" s="106">
        <v>0</v>
      </c>
    </row>
    <row r="888" spans="1:13" x14ac:dyDescent="0.25">
      <c r="A888" s="99" t="s">
        <v>48</v>
      </c>
      <c r="B888" s="108">
        <v>8733</v>
      </c>
      <c r="C888" s="108">
        <v>8485</v>
      </c>
      <c r="D888" s="109">
        <v>7512</v>
      </c>
      <c r="E888" s="109">
        <v>6038</v>
      </c>
      <c r="F888" s="108">
        <v>6627</v>
      </c>
      <c r="G888" s="108">
        <v>6758</v>
      </c>
      <c r="H888" s="108">
        <v>5952</v>
      </c>
      <c r="I888" s="108">
        <v>5056</v>
      </c>
      <c r="J888" s="108">
        <v>7086</v>
      </c>
      <c r="K888" s="108">
        <v>4566</v>
      </c>
      <c r="L888" s="108">
        <v>3737</v>
      </c>
      <c r="M888" s="108">
        <v>2741</v>
      </c>
    </row>
    <row r="889" spans="1:13" x14ac:dyDescent="0.25">
      <c r="E889"/>
    </row>
    <row r="890" spans="1:13" x14ac:dyDescent="0.25">
      <c r="A890" s="125" t="s">
        <v>1</v>
      </c>
      <c r="B890" s="123"/>
      <c r="C890" s="123"/>
      <c r="D890" s="123"/>
      <c r="E890" s="123"/>
      <c r="F890" s="123"/>
      <c r="G890" s="123"/>
      <c r="H890" s="123"/>
      <c r="I890" s="123"/>
      <c r="J890" s="123"/>
      <c r="K890" s="123"/>
      <c r="L890" s="123"/>
      <c r="M890" s="123"/>
    </row>
    <row r="891" spans="1:13" x14ac:dyDescent="0.25">
      <c r="A891" s="98" t="s">
        <v>44</v>
      </c>
      <c r="B891" s="104">
        <v>130</v>
      </c>
      <c r="C891" s="104">
        <v>109</v>
      </c>
      <c r="D891" s="105">
        <v>199</v>
      </c>
      <c r="E891" s="105">
        <v>94</v>
      </c>
      <c r="F891" s="104">
        <v>101</v>
      </c>
      <c r="G891" s="104">
        <v>176</v>
      </c>
      <c r="H891" s="104">
        <v>124</v>
      </c>
      <c r="I891" s="104">
        <v>102</v>
      </c>
      <c r="J891" s="104">
        <v>223</v>
      </c>
      <c r="K891" s="104">
        <v>161</v>
      </c>
      <c r="L891" s="104">
        <v>108</v>
      </c>
      <c r="M891" s="104">
        <v>131</v>
      </c>
    </row>
    <row r="892" spans="1:13" x14ac:dyDescent="0.25">
      <c r="A892" s="98" t="s">
        <v>45</v>
      </c>
      <c r="B892" s="104">
        <v>3932</v>
      </c>
      <c r="C892" s="104">
        <v>2997</v>
      </c>
      <c r="D892" s="105">
        <v>4072</v>
      </c>
      <c r="E892" s="105">
        <v>2522</v>
      </c>
      <c r="F892" s="104">
        <v>2542</v>
      </c>
      <c r="G892" s="104">
        <v>3544</v>
      </c>
      <c r="H892" s="104">
        <v>3560</v>
      </c>
      <c r="I892" s="104">
        <v>2625</v>
      </c>
      <c r="J892" s="104">
        <v>4863</v>
      </c>
      <c r="K892" s="104">
        <v>4749</v>
      </c>
      <c r="L892" s="104">
        <v>3794</v>
      </c>
      <c r="M892" s="104">
        <v>2940</v>
      </c>
    </row>
    <row r="893" spans="1:13" x14ac:dyDescent="0.25">
      <c r="A893" s="98" t="s">
        <v>46</v>
      </c>
      <c r="B893" s="104">
        <v>16</v>
      </c>
      <c r="C893" s="104">
        <v>9</v>
      </c>
      <c r="D893" s="105">
        <v>11</v>
      </c>
      <c r="E893" s="105">
        <v>7</v>
      </c>
      <c r="F893" s="104">
        <v>6</v>
      </c>
      <c r="G893" s="104">
        <v>8</v>
      </c>
      <c r="H893" s="104">
        <v>9</v>
      </c>
      <c r="I893" s="104">
        <v>6</v>
      </c>
      <c r="J893" s="104">
        <v>20</v>
      </c>
      <c r="K893" s="104">
        <v>20</v>
      </c>
      <c r="L893" s="104">
        <v>12</v>
      </c>
      <c r="M893" s="104">
        <v>11</v>
      </c>
    </row>
    <row r="894" spans="1:13" ht="16.5" x14ac:dyDescent="0.35">
      <c r="A894" s="98" t="s">
        <v>47</v>
      </c>
      <c r="B894" s="106">
        <v>0</v>
      </c>
      <c r="C894" s="106">
        <v>0</v>
      </c>
      <c r="D894" s="107">
        <v>0</v>
      </c>
      <c r="E894" s="107">
        <v>0</v>
      </c>
      <c r="F894" s="106">
        <v>0</v>
      </c>
      <c r="G894" s="106">
        <v>0</v>
      </c>
      <c r="H894" s="106">
        <v>0</v>
      </c>
      <c r="I894" s="106">
        <v>0</v>
      </c>
      <c r="J894" s="106">
        <v>0</v>
      </c>
      <c r="K894" s="106">
        <v>0</v>
      </c>
      <c r="L894" s="106">
        <v>0</v>
      </c>
      <c r="M894" s="106">
        <v>0</v>
      </c>
    </row>
    <row r="895" spans="1:13" x14ac:dyDescent="0.25">
      <c r="A895" s="99" t="s">
        <v>49</v>
      </c>
      <c r="B895" s="108">
        <v>4078</v>
      </c>
      <c r="C895" s="108">
        <v>3115</v>
      </c>
      <c r="D895" s="109">
        <v>4282</v>
      </c>
      <c r="E895" s="109">
        <v>2622</v>
      </c>
      <c r="F895" s="108">
        <v>2649</v>
      </c>
      <c r="G895" s="108">
        <v>3729</v>
      </c>
      <c r="H895" s="108">
        <v>3693</v>
      </c>
      <c r="I895" s="108">
        <v>2733</v>
      </c>
      <c r="J895" s="108">
        <v>5105</v>
      </c>
      <c r="K895" s="108">
        <v>4930</v>
      </c>
      <c r="L895" s="108">
        <v>3913</v>
      </c>
      <c r="M895" s="108">
        <v>3083</v>
      </c>
    </row>
    <row r="896" spans="1:13" x14ac:dyDescent="0.25">
      <c r="A896" s="7"/>
      <c r="E896"/>
    </row>
    <row r="897" spans="1:13" x14ac:dyDescent="0.25">
      <c r="A897" s="125" t="s">
        <v>50</v>
      </c>
      <c r="B897" s="123"/>
      <c r="C897" s="123"/>
      <c r="D897" s="123"/>
      <c r="E897" s="123"/>
      <c r="F897" s="123"/>
      <c r="G897" s="123"/>
      <c r="H897" s="123"/>
      <c r="I897" s="123"/>
      <c r="J897" s="123"/>
      <c r="K897" s="123"/>
      <c r="L897" s="123"/>
      <c r="M897" s="123"/>
    </row>
    <row r="898" spans="1:13" x14ac:dyDescent="0.25">
      <c r="A898" s="98" t="s">
        <v>44</v>
      </c>
      <c r="B898" s="104">
        <v>210</v>
      </c>
      <c r="C898" s="104">
        <v>277</v>
      </c>
      <c r="D898" s="105">
        <v>216</v>
      </c>
      <c r="E898" s="105">
        <v>201</v>
      </c>
      <c r="F898" s="104">
        <v>198</v>
      </c>
      <c r="G898" s="104">
        <v>218</v>
      </c>
      <c r="H898" s="104">
        <v>209</v>
      </c>
      <c r="I898" s="104">
        <v>158</v>
      </c>
      <c r="J898" s="104">
        <v>177</v>
      </c>
      <c r="K898" s="104">
        <v>182</v>
      </c>
      <c r="L898" s="104">
        <v>146</v>
      </c>
      <c r="M898" s="104">
        <v>126</v>
      </c>
    </row>
    <row r="899" spans="1:13" x14ac:dyDescent="0.25">
      <c r="A899" s="98" t="s">
        <v>45</v>
      </c>
      <c r="B899" s="104">
        <v>743</v>
      </c>
      <c r="C899" s="104">
        <v>783</v>
      </c>
      <c r="D899" s="105">
        <v>920</v>
      </c>
      <c r="E899" s="105">
        <v>773</v>
      </c>
      <c r="F899" s="104">
        <v>883</v>
      </c>
      <c r="G899" s="104">
        <v>886</v>
      </c>
      <c r="H899" s="104">
        <v>820</v>
      </c>
      <c r="I899" s="104">
        <v>806</v>
      </c>
      <c r="J899" s="104">
        <v>855</v>
      </c>
      <c r="K899" s="104">
        <v>724</v>
      </c>
      <c r="L899" s="104">
        <v>668</v>
      </c>
      <c r="M899" s="104">
        <v>641</v>
      </c>
    </row>
    <row r="900" spans="1:13" x14ac:dyDescent="0.25">
      <c r="A900" s="98" t="s">
        <v>46</v>
      </c>
      <c r="B900" s="104">
        <v>24</v>
      </c>
      <c r="C900" s="104">
        <v>26</v>
      </c>
      <c r="D900" s="105">
        <v>28</v>
      </c>
      <c r="E900" s="105">
        <v>24</v>
      </c>
      <c r="F900" s="104">
        <v>26</v>
      </c>
      <c r="G900" s="104">
        <v>28</v>
      </c>
      <c r="H900" s="104">
        <v>22</v>
      </c>
      <c r="I900" s="104">
        <v>21</v>
      </c>
      <c r="J900" s="104">
        <v>24</v>
      </c>
      <c r="K900" s="104">
        <v>26</v>
      </c>
      <c r="L900" s="104">
        <v>24</v>
      </c>
      <c r="M900" s="104">
        <v>23</v>
      </c>
    </row>
    <row r="901" spans="1:13" ht="16.5" x14ac:dyDescent="0.35">
      <c r="A901" s="98" t="s">
        <v>47</v>
      </c>
      <c r="B901" s="106">
        <v>421</v>
      </c>
      <c r="C901" s="106">
        <v>449</v>
      </c>
      <c r="D901" s="107">
        <v>493</v>
      </c>
      <c r="E901" s="107">
        <v>413</v>
      </c>
      <c r="F901" s="106">
        <v>456</v>
      </c>
      <c r="G901" s="106">
        <v>360</v>
      </c>
      <c r="H901" s="106">
        <v>457</v>
      </c>
      <c r="I901" s="106">
        <v>411</v>
      </c>
      <c r="J901" s="106">
        <v>463</v>
      </c>
      <c r="K901" s="106">
        <v>482</v>
      </c>
      <c r="L901" s="106">
        <v>411</v>
      </c>
      <c r="M901" s="106">
        <v>406</v>
      </c>
    </row>
    <row r="902" spans="1:13" x14ac:dyDescent="0.25">
      <c r="A902" s="99" t="s">
        <v>875</v>
      </c>
      <c r="B902" s="108">
        <v>1398</v>
      </c>
      <c r="C902" s="108">
        <v>1535</v>
      </c>
      <c r="D902" s="109">
        <v>1657</v>
      </c>
      <c r="E902" s="109">
        <v>1410</v>
      </c>
      <c r="F902" s="108">
        <v>1563</v>
      </c>
      <c r="G902" s="108">
        <v>1492</v>
      </c>
      <c r="H902" s="108">
        <v>1509</v>
      </c>
      <c r="I902" s="108">
        <v>1396</v>
      </c>
      <c r="J902" s="108">
        <v>1519</v>
      </c>
      <c r="K902" s="108">
        <v>1413</v>
      </c>
      <c r="L902" s="108">
        <v>1249</v>
      </c>
      <c r="M902" s="108">
        <v>1196</v>
      </c>
    </row>
    <row r="903" spans="1:13" x14ac:dyDescent="0.25">
      <c r="A903" s="7"/>
      <c r="E903"/>
    </row>
    <row r="904" spans="1:13" x14ac:dyDescent="0.25">
      <c r="A904" s="125" t="s">
        <v>2</v>
      </c>
      <c r="B904" s="123"/>
      <c r="C904" s="123"/>
      <c r="D904" s="123"/>
      <c r="E904" s="123"/>
      <c r="F904" s="123"/>
      <c r="G904" s="123"/>
      <c r="H904" s="123"/>
      <c r="I904" s="123"/>
      <c r="J904" s="123"/>
      <c r="K904" s="123"/>
      <c r="L904" s="123"/>
      <c r="M904" s="123"/>
    </row>
    <row r="905" spans="1:13" x14ac:dyDescent="0.25">
      <c r="A905" s="98" t="s">
        <v>44</v>
      </c>
      <c r="B905" s="104">
        <v>10</v>
      </c>
      <c r="C905" s="104">
        <v>14</v>
      </c>
      <c r="D905" s="105">
        <v>24</v>
      </c>
      <c r="E905" s="105">
        <v>8</v>
      </c>
      <c r="F905" s="104">
        <v>10</v>
      </c>
      <c r="G905" s="104">
        <v>19</v>
      </c>
      <c r="H905" s="104">
        <v>9</v>
      </c>
      <c r="I905" s="104">
        <v>11</v>
      </c>
      <c r="J905" s="104">
        <v>18</v>
      </c>
      <c r="K905" s="104">
        <v>12</v>
      </c>
      <c r="L905" s="104">
        <v>7</v>
      </c>
      <c r="M905" s="104">
        <v>9</v>
      </c>
    </row>
    <row r="906" spans="1:13" x14ac:dyDescent="0.25">
      <c r="A906" s="98" t="s">
        <v>45</v>
      </c>
      <c r="B906" s="104">
        <v>568</v>
      </c>
      <c r="C906" s="104">
        <v>535</v>
      </c>
      <c r="D906" s="105">
        <v>709</v>
      </c>
      <c r="E906" s="105">
        <v>589</v>
      </c>
      <c r="F906" s="104">
        <v>594</v>
      </c>
      <c r="G906" s="104">
        <v>720</v>
      </c>
      <c r="H906" s="104">
        <v>614</v>
      </c>
      <c r="I906" s="104">
        <v>632</v>
      </c>
      <c r="J906" s="104">
        <v>795</v>
      </c>
      <c r="K906" s="104">
        <v>540</v>
      </c>
      <c r="L906" s="104">
        <v>456</v>
      </c>
      <c r="M906" s="104">
        <v>387</v>
      </c>
    </row>
    <row r="907" spans="1:13" x14ac:dyDescent="0.25">
      <c r="A907" s="98" t="s">
        <v>46</v>
      </c>
      <c r="B907" s="104">
        <v>18</v>
      </c>
      <c r="C907" s="104">
        <v>17</v>
      </c>
      <c r="D907" s="105">
        <v>26</v>
      </c>
      <c r="E907" s="105">
        <v>15</v>
      </c>
      <c r="F907" s="104">
        <v>17</v>
      </c>
      <c r="G907" s="104">
        <v>24</v>
      </c>
      <c r="H907" s="104">
        <v>18</v>
      </c>
      <c r="I907" s="104">
        <v>16</v>
      </c>
      <c r="J907" s="104">
        <v>21</v>
      </c>
      <c r="K907" s="104">
        <v>8</v>
      </c>
      <c r="L907" s="104">
        <v>7</v>
      </c>
      <c r="M907" s="104">
        <v>10</v>
      </c>
    </row>
    <row r="908" spans="1:13" ht="16.5" x14ac:dyDescent="0.35">
      <c r="A908" s="98" t="s">
        <v>47</v>
      </c>
      <c r="B908" s="106">
        <v>0</v>
      </c>
      <c r="C908" s="106">
        <v>0</v>
      </c>
      <c r="D908" s="107">
        <v>0</v>
      </c>
      <c r="E908" s="107">
        <v>0</v>
      </c>
      <c r="F908" s="106">
        <v>0</v>
      </c>
      <c r="G908" s="106">
        <v>0</v>
      </c>
      <c r="H908" s="106">
        <v>0</v>
      </c>
      <c r="I908" s="106">
        <v>0</v>
      </c>
      <c r="J908" s="106">
        <v>0</v>
      </c>
      <c r="K908" s="106">
        <v>0</v>
      </c>
      <c r="L908" s="106">
        <v>0</v>
      </c>
      <c r="M908" s="106">
        <v>0</v>
      </c>
    </row>
    <row r="909" spans="1:13" x14ac:dyDescent="0.25">
      <c r="A909" s="99" t="s">
        <v>51</v>
      </c>
      <c r="B909" s="108">
        <v>596</v>
      </c>
      <c r="C909" s="108">
        <v>566</v>
      </c>
      <c r="D909" s="109">
        <v>759</v>
      </c>
      <c r="E909" s="109">
        <v>613</v>
      </c>
      <c r="F909" s="108">
        <v>621</v>
      </c>
      <c r="G909" s="108">
        <v>764</v>
      </c>
      <c r="H909" s="108">
        <v>640</v>
      </c>
      <c r="I909" s="108">
        <v>659</v>
      </c>
      <c r="J909" s="108">
        <v>835</v>
      </c>
      <c r="K909" s="108">
        <v>561</v>
      </c>
      <c r="L909" s="108">
        <v>471</v>
      </c>
      <c r="M909" s="108">
        <v>405</v>
      </c>
    </row>
    <row r="910" spans="1:13" x14ac:dyDescent="0.25">
      <c r="A910" s="7"/>
      <c r="E910"/>
    </row>
    <row r="911" spans="1:13" x14ac:dyDescent="0.25">
      <c r="A911" s="125" t="s">
        <v>877</v>
      </c>
      <c r="B911" s="123"/>
      <c r="C911" s="123"/>
      <c r="D911" s="123"/>
      <c r="E911" s="123"/>
      <c r="F911" s="123"/>
      <c r="G911" s="123"/>
      <c r="H911" s="123"/>
      <c r="I911" s="123"/>
      <c r="J911" s="123"/>
      <c r="K911" s="123"/>
      <c r="L911" s="123"/>
      <c r="M911" s="123"/>
    </row>
    <row r="912" spans="1:13" x14ac:dyDescent="0.25">
      <c r="A912" s="98" t="s">
        <v>44</v>
      </c>
      <c r="B912" s="104">
        <v>364</v>
      </c>
      <c r="C912" s="104">
        <v>376</v>
      </c>
      <c r="D912" s="105">
        <v>351</v>
      </c>
      <c r="E912" s="105">
        <v>324</v>
      </c>
      <c r="F912" s="104">
        <v>264</v>
      </c>
      <c r="G912" s="104">
        <v>382</v>
      </c>
      <c r="H912" s="104">
        <v>303</v>
      </c>
      <c r="I912" s="104">
        <v>283</v>
      </c>
      <c r="J912" s="104">
        <v>249</v>
      </c>
      <c r="K912" s="104">
        <v>275</v>
      </c>
      <c r="L912" s="104">
        <v>222</v>
      </c>
      <c r="M912" s="104">
        <v>183</v>
      </c>
    </row>
    <row r="913" spans="1:13" x14ac:dyDescent="0.25">
      <c r="A913" s="98" t="s">
        <v>45</v>
      </c>
      <c r="B913" s="104">
        <v>516</v>
      </c>
      <c r="C913" s="104">
        <v>626</v>
      </c>
      <c r="D913" s="105">
        <v>523</v>
      </c>
      <c r="E913" s="105">
        <v>583</v>
      </c>
      <c r="F913" s="104">
        <v>466</v>
      </c>
      <c r="G913" s="104">
        <v>695</v>
      </c>
      <c r="H913" s="104">
        <v>551</v>
      </c>
      <c r="I913" s="104">
        <v>544</v>
      </c>
      <c r="J913" s="104">
        <v>462</v>
      </c>
      <c r="K913" s="104">
        <v>472</v>
      </c>
      <c r="L913" s="104">
        <v>478</v>
      </c>
      <c r="M913" s="104">
        <v>377</v>
      </c>
    </row>
    <row r="914" spans="1:13" x14ac:dyDescent="0.25">
      <c r="A914" s="98" t="s">
        <v>46</v>
      </c>
      <c r="B914" s="104">
        <v>26</v>
      </c>
      <c r="C914" s="104">
        <v>39</v>
      </c>
      <c r="D914" s="105">
        <v>29</v>
      </c>
      <c r="E914" s="105">
        <v>31</v>
      </c>
      <c r="F914" s="104">
        <v>21</v>
      </c>
      <c r="G914" s="104">
        <v>33</v>
      </c>
      <c r="H914" s="104">
        <v>24</v>
      </c>
      <c r="I914" s="104">
        <v>25</v>
      </c>
      <c r="J914" s="104">
        <v>25</v>
      </c>
      <c r="K914" s="104">
        <v>25</v>
      </c>
      <c r="L914" s="104">
        <v>24</v>
      </c>
      <c r="M914" s="104">
        <v>18</v>
      </c>
    </row>
    <row r="915" spans="1:13" ht="16.5" x14ac:dyDescent="0.35">
      <c r="A915" s="98" t="s">
        <v>47</v>
      </c>
      <c r="B915" s="106">
        <v>0</v>
      </c>
      <c r="C915" s="106">
        <v>0</v>
      </c>
      <c r="D915" s="107">
        <v>0</v>
      </c>
      <c r="E915" s="107">
        <v>0</v>
      </c>
      <c r="F915" s="106">
        <v>0</v>
      </c>
      <c r="G915" s="106">
        <v>0</v>
      </c>
      <c r="H915" s="106">
        <v>0</v>
      </c>
      <c r="I915" s="106">
        <v>0</v>
      </c>
      <c r="J915" s="106">
        <v>0</v>
      </c>
      <c r="K915" s="106">
        <v>0</v>
      </c>
      <c r="L915" s="106">
        <v>0</v>
      </c>
      <c r="M915" s="106">
        <v>0</v>
      </c>
    </row>
    <row r="916" spans="1:13" x14ac:dyDescent="0.25">
      <c r="A916" s="99" t="s">
        <v>878</v>
      </c>
      <c r="B916" s="108">
        <v>906</v>
      </c>
      <c r="C916" s="108">
        <v>1041</v>
      </c>
      <c r="D916" s="109">
        <v>903</v>
      </c>
      <c r="E916" s="109">
        <v>937</v>
      </c>
      <c r="F916" s="108">
        <v>751</v>
      </c>
      <c r="G916" s="108">
        <v>1110</v>
      </c>
      <c r="H916" s="108">
        <v>878</v>
      </c>
      <c r="I916" s="108">
        <v>852</v>
      </c>
      <c r="J916" s="108">
        <v>736</v>
      </c>
      <c r="K916" s="108">
        <v>772</v>
      </c>
      <c r="L916" s="108">
        <v>724</v>
      </c>
      <c r="M916" s="108">
        <v>577</v>
      </c>
    </row>
    <row r="917" spans="1:13" x14ac:dyDescent="0.25">
      <c r="A917" s="7"/>
      <c r="E917"/>
    </row>
    <row r="918" spans="1:13" x14ac:dyDescent="0.25">
      <c r="A918" s="125" t="s">
        <v>52</v>
      </c>
      <c r="B918" s="123"/>
      <c r="C918" s="123"/>
      <c r="D918" s="123"/>
      <c r="E918" s="123"/>
      <c r="F918" s="123"/>
      <c r="G918" s="123"/>
      <c r="H918" s="123"/>
      <c r="I918" s="123"/>
      <c r="J918" s="123"/>
      <c r="K918" s="123"/>
      <c r="L918" s="123"/>
      <c r="M918" s="123"/>
    </row>
    <row r="919" spans="1:13" x14ac:dyDescent="0.25">
      <c r="A919" s="98" t="s">
        <v>44</v>
      </c>
      <c r="B919" s="104">
        <v>34</v>
      </c>
      <c r="C919" s="104">
        <v>36</v>
      </c>
      <c r="D919" s="105">
        <v>40</v>
      </c>
      <c r="E919" s="105">
        <v>33</v>
      </c>
      <c r="F919" s="104">
        <v>37</v>
      </c>
      <c r="G919" s="104">
        <v>36</v>
      </c>
      <c r="H919" s="104">
        <v>36</v>
      </c>
      <c r="I919" s="104">
        <v>34</v>
      </c>
      <c r="J919" s="104">
        <v>37</v>
      </c>
      <c r="K919" s="104">
        <v>34</v>
      </c>
      <c r="L919" s="104">
        <v>37</v>
      </c>
      <c r="M919" s="104">
        <v>17</v>
      </c>
    </row>
    <row r="920" spans="1:13" x14ac:dyDescent="0.25">
      <c r="A920" s="98" t="s">
        <v>45</v>
      </c>
      <c r="B920" s="104">
        <v>209</v>
      </c>
      <c r="C920" s="104">
        <v>180</v>
      </c>
      <c r="D920" s="105">
        <v>225</v>
      </c>
      <c r="E920" s="105">
        <v>169</v>
      </c>
      <c r="F920" s="104">
        <v>180</v>
      </c>
      <c r="G920" s="104">
        <v>172</v>
      </c>
      <c r="H920" s="104">
        <v>223</v>
      </c>
      <c r="I920" s="104">
        <v>196</v>
      </c>
      <c r="J920" s="104">
        <v>232</v>
      </c>
      <c r="K920" s="104">
        <v>162</v>
      </c>
      <c r="L920" s="104">
        <v>174</v>
      </c>
      <c r="M920" s="104">
        <v>106</v>
      </c>
    </row>
    <row r="921" spans="1:13" x14ac:dyDescent="0.25">
      <c r="A921" s="98" t="s">
        <v>46</v>
      </c>
      <c r="B921" s="104">
        <v>9</v>
      </c>
      <c r="C921" s="104">
        <v>10</v>
      </c>
      <c r="D921" s="105">
        <v>10</v>
      </c>
      <c r="E921" s="105">
        <v>9</v>
      </c>
      <c r="F921" s="104">
        <v>10</v>
      </c>
      <c r="G921" s="104">
        <v>7</v>
      </c>
      <c r="H921" s="104">
        <v>10</v>
      </c>
      <c r="I921" s="104">
        <v>9</v>
      </c>
      <c r="J921" s="104">
        <v>13</v>
      </c>
      <c r="K921" s="104">
        <v>9</v>
      </c>
      <c r="L921" s="104">
        <v>8</v>
      </c>
      <c r="M921" s="104">
        <v>6</v>
      </c>
    </row>
    <row r="922" spans="1:13" ht="16.5" x14ac:dyDescent="0.35">
      <c r="A922" s="98" t="s">
        <v>47</v>
      </c>
      <c r="B922" s="106">
        <v>1</v>
      </c>
      <c r="C922" s="106">
        <v>1</v>
      </c>
      <c r="D922" s="107">
        <v>1</v>
      </c>
      <c r="E922" s="107">
        <v>1</v>
      </c>
      <c r="F922" s="106">
        <v>1</v>
      </c>
      <c r="G922" s="106">
        <v>0</v>
      </c>
      <c r="H922" s="106">
        <v>1</v>
      </c>
      <c r="I922" s="106">
        <v>1</v>
      </c>
      <c r="J922" s="106">
        <v>1</v>
      </c>
      <c r="K922" s="106">
        <v>1</v>
      </c>
      <c r="L922" s="106">
        <v>2</v>
      </c>
      <c r="M922" s="106">
        <v>1</v>
      </c>
    </row>
    <row r="923" spans="1:13" x14ac:dyDescent="0.25">
      <c r="A923" s="99" t="s">
        <v>876</v>
      </c>
      <c r="B923" s="108">
        <v>253</v>
      </c>
      <c r="C923" s="108">
        <v>226</v>
      </c>
      <c r="D923" s="109">
        <v>276</v>
      </c>
      <c r="E923" s="109">
        <v>212</v>
      </c>
      <c r="F923" s="108">
        <v>227</v>
      </c>
      <c r="G923" s="108">
        <v>216</v>
      </c>
      <c r="H923" s="108">
        <v>271</v>
      </c>
      <c r="I923" s="108">
        <v>240</v>
      </c>
      <c r="J923" s="108">
        <v>283</v>
      </c>
      <c r="K923" s="108">
        <v>206</v>
      </c>
      <c r="L923" s="108">
        <v>221</v>
      </c>
      <c r="M923" s="108">
        <v>130</v>
      </c>
    </row>
    <row r="924" spans="1:13" x14ac:dyDescent="0.25">
      <c r="E924"/>
    </row>
    <row r="925" spans="1:13" x14ac:dyDescent="0.25">
      <c r="A925" s="125" t="s">
        <v>53</v>
      </c>
      <c r="B925" s="123"/>
      <c r="C925" s="123"/>
      <c r="D925" s="123"/>
      <c r="E925" s="123"/>
      <c r="F925" s="123"/>
      <c r="G925" s="123"/>
      <c r="H925" s="123"/>
      <c r="I925" s="123"/>
      <c r="J925" s="123"/>
      <c r="K925" s="123"/>
      <c r="L925" s="123"/>
      <c r="M925" s="123"/>
    </row>
    <row r="926" spans="1:13" x14ac:dyDescent="0.25">
      <c r="A926" s="98" t="s">
        <v>44</v>
      </c>
      <c r="B926" s="104">
        <v>3004</v>
      </c>
      <c r="C926" s="104">
        <v>2491</v>
      </c>
      <c r="D926" s="105">
        <v>2304</v>
      </c>
      <c r="E926" s="105">
        <v>2078</v>
      </c>
      <c r="F926" s="104">
        <v>2003</v>
      </c>
      <c r="G926" s="104">
        <v>2151</v>
      </c>
      <c r="H926" s="104">
        <v>1747</v>
      </c>
      <c r="I926" s="104">
        <v>1524</v>
      </c>
      <c r="J926" s="104">
        <v>2164</v>
      </c>
      <c r="K926" s="104">
        <v>1743</v>
      </c>
      <c r="L926" s="104">
        <v>1455</v>
      </c>
      <c r="M926" s="104">
        <v>1156</v>
      </c>
    </row>
    <row r="927" spans="1:13" x14ac:dyDescent="0.25">
      <c r="A927" s="98" t="s">
        <v>45</v>
      </c>
      <c r="B927" s="104">
        <v>12307</v>
      </c>
      <c r="C927" s="104">
        <v>11766</v>
      </c>
      <c r="D927" s="105">
        <v>12267</v>
      </c>
      <c r="E927" s="105">
        <v>9162</v>
      </c>
      <c r="F927" s="104">
        <v>9784</v>
      </c>
      <c r="G927" s="104">
        <v>11317</v>
      </c>
      <c r="H927" s="104">
        <v>10544</v>
      </c>
      <c r="I927" s="104">
        <v>8835</v>
      </c>
      <c r="J927" s="104">
        <v>12685</v>
      </c>
      <c r="K927" s="104">
        <v>10023</v>
      </c>
      <c r="L927" s="104">
        <v>8282</v>
      </c>
      <c r="M927" s="104">
        <v>6432</v>
      </c>
    </row>
    <row r="928" spans="1:13" x14ac:dyDescent="0.25">
      <c r="A928" s="98" t="s">
        <v>46</v>
      </c>
      <c r="B928" s="104">
        <v>231</v>
      </c>
      <c r="C928" s="104">
        <v>262</v>
      </c>
      <c r="D928" s="105">
        <v>325</v>
      </c>
      <c r="E928" s="105">
        <v>180</v>
      </c>
      <c r="F928" s="104">
        <v>196</v>
      </c>
      <c r="G928" s="104">
        <v>240</v>
      </c>
      <c r="H928" s="104">
        <v>194</v>
      </c>
      <c r="I928" s="104">
        <v>165</v>
      </c>
      <c r="J928" s="104">
        <v>251</v>
      </c>
      <c r="K928" s="104">
        <v>199</v>
      </c>
      <c r="L928" s="104">
        <v>166</v>
      </c>
      <c r="M928" s="104">
        <v>137</v>
      </c>
    </row>
    <row r="929" spans="1:13" ht="16.5" x14ac:dyDescent="0.35">
      <c r="A929" s="98" t="s">
        <v>47</v>
      </c>
      <c r="B929" s="106">
        <v>421</v>
      </c>
      <c r="C929" s="106">
        <v>450</v>
      </c>
      <c r="D929" s="107">
        <v>493</v>
      </c>
      <c r="E929" s="107">
        <v>414</v>
      </c>
      <c r="F929" s="106">
        <v>457</v>
      </c>
      <c r="G929" s="106">
        <v>360</v>
      </c>
      <c r="H929" s="106">
        <v>458</v>
      </c>
      <c r="I929" s="106">
        <v>412</v>
      </c>
      <c r="J929" s="106">
        <v>464</v>
      </c>
      <c r="K929" s="106">
        <v>484</v>
      </c>
      <c r="L929" s="106">
        <v>413</v>
      </c>
      <c r="M929" s="106">
        <v>407</v>
      </c>
    </row>
    <row r="930" spans="1:13" x14ac:dyDescent="0.25">
      <c r="A930" s="99" t="s">
        <v>13</v>
      </c>
      <c r="B930" s="108">
        <v>15964</v>
      </c>
      <c r="C930" s="108">
        <v>14968</v>
      </c>
      <c r="D930" s="109">
        <v>15389</v>
      </c>
      <c r="E930" s="109">
        <v>11833</v>
      </c>
      <c r="F930" s="108">
        <v>12440</v>
      </c>
      <c r="G930" s="108">
        <v>14069</v>
      </c>
      <c r="H930" s="108">
        <v>12943</v>
      </c>
      <c r="I930" s="108">
        <v>10936</v>
      </c>
      <c r="J930" s="108">
        <v>15564</v>
      </c>
      <c r="K930" s="108">
        <v>12448</v>
      </c>
      <c r="L930" s="108">
        <v>10315</v>
      </c>
      <c r="M930" s="108">
        <v>8132</v>
      </c>
    </row>
  </sheetData>
  <mergeCells count="23">
    <mergeCell ref="A469:M469"/>
    <mergeCell ref="A515:M515"/>
    <mergeCell ref="A375:M375"/>
    <mergeCell ref="A285:M285"/>
    <mergeCell ref="A331:M331"/>
    <mergeCell ref="A377:M377"/>
    <mergeCell ref="A423:M423"/>
    <mergeCell ref="A3:M3"/>
    <mergeCell ref="A880:M880"/>
    <mergeCell ref="A561:M561"/>
    <mergeCell ref="A613:M613"/>
    <mergeCell ref="A668:M668"/>
    <mergeCell ref="A721:M721"/>
    <mergeCell ref="A774:M774"/>
    <mergeCell ref="A51:M51"/>
    <mergeCell ref="A147:M147"/>
    <mergeCell ref="A193:M193"/>
    <mergeCell ref="A99:M99"/>
    <mergeCell ref="A827:M827"/>
    <mergeCell ref="A559:M559"/>
    <mergeCell ref="A239:M239"/>
    <mergeCell ref="A421:M421"/>
    <mergeCell ref="A467:M467"/>
  </mergeCells>
  <pageMargins left="0.7" right="0.7" top="0.75" bottom="0.75" header="0.3" footer="0.3"/>
  <pageSetup scale="55" fitToHeight="19" orientation="landscape" r:id="rId1"/>
  <headerFooter>
    <oddFooter>&amp;L&amp;D
&amp;F&amp;C&amp;A&amp;RPage &amp;P of &amp;N</oddFooter>
  </headerFooter>
  <rowBreaks count="18" manualBreakCount="18">
    <brk id="48" max="12" man="1"/>
    <brk id="96" max="12" man="1"/>
    <brk id="144" max="12" man="1"/>
    <brk id="190" max="12" man="1"/>
    <brk id="236" max="12" man="1"/>
    <brk id="282" max="12" man="1"/>
    <brk id="328" max="12" man="1"/>
    <brk id="374" max="12" man="1"/>
    <brk id="420" max="12" man="1"/>
    <brk id="466" max="12" man="1"/>
    <brk id="512" max="12" man="1"/>
    <brk id="559" max="12" man="1"/>
    <brk id="610" max="12" man="1"/>
    <brk id="665" max="12" man="1"/>
    <brk id="718" max="12" man="1"/>
    <brk id="771" max="12" man="1"/>
    <brk id="824" max="12" man="1"/>
    <brk id="877" max="12" man="1"/>
  </rowBreaks>
  <ignoredErrors>
    <ignoredError sqref="B374"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C99"/>
  </sheetPr>
  <dimension ref="A1:Q135"/>
  <sheetViews>
    <sheetView zoomScaleNormal="100" workbookViewId="0">
      <pane xSplit="1" ySplit="4" topLeftCell="G104" activePane="bottomRight" state="frozen"/>
      <selection activeCell="B5" sqref="B5"/>
      <selection pane="topRight" activeCell="B5" sqref="B5"/>
      <selection pane="bottomLeft" activeCell="B5" sqref="B5"/>
      <selection pane="bottomRight" activeCell="K124" sqref="K124"/>
    </sheetView>
  </sheetViews>
  <sheetFormatPr defaultRowHeight="15" outlineLevelRow="1" x14ac:dyDescent="0.25"/>
  <cols>
    <col min="1" max="1" width="18.5703125" customWidth="1"/>
    <col min="2" max="2" width="13.42578125" customWidth="1"/>
    <col min="3" max="3" width="12.5703125" customWidth="1"/>
    <col min="4" max="5" width="11.5703125" bestFit="1" customWidth="1"/>
    <col min="6" max="6" width="10.85546875" bestFit="1" customWidth="1"/>
    <col min="7" max="7" width="10.5703125" bestFit="1" customWidth="1"/>
    <col min="8" max="10" width="10.85546875" bestFit="1" customWidth="1"/>
    <col min="11" max="11" width="10.5703125" bestFit="1" customWidth="1"/>
    <col min="12" max="14" width="10.85546875" bestFit="1" customWidth="1"/>
    <col min="15" max="15" width="12.5703125" customWidth="1"/>
    <col min="16" max="16" width="8" bestFit="1" customWidth="1"/>
  </cols>
  <sheetData>
    <row r="1" spans="1:15" x14ac:dyDescent="0.25">
      <c r="A1" s="484" t="s">
        <v>40</v>
      </c>
      <c r="B1" s="484"/>
      <c r="C1" s="484"/>
      <c r="D1" s="484"/>
      <c r="E1" s="484"/>
      <c r="F1" s="484"/>
      <c r="G1" s="484"/>
      <c r="H1" s="484"/>
      <c r="I1" s="484"/>
      <c r="J1" s="484"/>
      <c r="K1" s="484"/>
      <c r="L1" s="484"/>
      <c r="M1" s="484"/>
      <c r="N1" s="484"/>
    </row>
    <row r="2" spans="1:15" ht="15.75" thickBot="1" x14ac:dyDescent="0.3"/>
    <row r="3" spans="1:15" x14ac:dyDescent="0.25">
      <c r="A3" s="1"/>
      <c r="B3" s="476" t="s">
        <v>30</v>
      </c>
      <c r="C3" s="476"/>
      <c r="D3" s="476"/>
      <c r="E3" s="476"/>
      <c r="F3" s="476"/>
      <c r="G3" s="476"/>
      <c r="H3" s="476"/>
      <c r="I3" s="476"/>
      <c r="J3" s="476"/>
      <c r="K3" s="476"/>
      <c r="L3" s="476"/>
      <c r="M3" s="476"/>
      <c r="N3" s="477"/>
    </row>
    <row r="4" spans="1:15" x14ac:dyDescent="0.25">
      <c r="A4" s="2"/>
      <c r="B4" s="9">
        <v>39630</v>
      </c>
      <c r="C4" s="9">
        <v>39661</v>
      </c>
      <c r="D4" s="9">
        <v>39692</v>
      </c>
      <c r="E4" s="9">
        <v>39722</v>
      </c>
      <c r="F4" s="9">
        <v>39753</v>
      </c>
      <c r="G4" s="9">
        <v>39783</v>
      </c>
      <c r="H4" s="9">
        <v>39814</v>
      </c>
      <c r="I4" s="9">
        <v>39845</v>
      </c>
      <c r="J4" s="9">
        <v>39873</v>
      </c>
      <c r="K4" s="9">
        <v>39904</v>
      </c>
      <c r="L4" s="9">
        <v>39934</v>
      </c>
      <c r="M4" s="9">
        <v>39965</v>
      </c>
      <c r="N4" s="10">
        <v>39995</v>
      </c>
      <c r="O4" s="80" t="s">
        <v>69</v>
      </c>
    </row>
    <row r="5" spans="1:15" x14ac:dyDescent="0.25">
      <c r="A5" s="2" t="s">
        <v>0</v>
      </c>
      <c r="B5" s="4">
        <v>5952191.5</v>
      </c>
      <c r="C5" s="4">
        <v>5055574.333333333</v>
      </c>
      <c r="D5" s="4">
        <v>7085983.4523809524</v>
      </c>
      <c r="E5" s="4">
        <v>4565722.2608695654</v>
      </c>
      <c r="F5" s="4">
        <v>3737154.210526316</v>
      </c>
      <c r="G5" s="4">
        <v>2740980.8181818179</v>
      </c>
      <c r="H5" s="4">
        <v>3576917.1</v>
      </c>
      <c r="I5" s="4">
        <v>4143016.6842105268</v>
      </c>
      <c r="J5" s="4">
        <v>3825489.7727272729</v>
      </c>
      <c r="K5" s="4">
        <v>3320850.3809523811</v>
      </c>
      <c r="L5" s="4">
        <v>4722619.6500000004</v>
      </c>
      <c r="M5" s="4">
        <v>5106545.0909090908</v>
      </c>
      <c r="N5" s="5">
        <v>4168416.9090909092</v>
      </c>
    </row>
    <row r="6" spans="1:15" x14ac:dyDescent="0.25">
      <c r="A6" s="2" t="s">
        <v>1</v>
      </c>
      <c r="B6" s="4">
        <v>3693211.6818181816</v>
      </c>
      <c r="C6" s="4">
        <v>2733432.2380952383</v>
      </c>
      <c r="D6" s="4">
        <v>5105353.333333333</v>
      </c>
      <c r="E6" s="4">
        <v>4929782.6521739122</v>
      </c>
      <c r="F6" s="4">
        <v>3913307.3157894737</v>
      </c>
      <c r="G6" s="4">
        <v>3082565.0909090908</v>
      </c>
      <c r="H6" s="4">
        <v>2985283.9000000004</v>
      </c>
      <c r="I6" s="4">
        <v>3436479.4210526319</v>
      </c>
      <c r="J6" s="4">
        <v>4125536.8181818179</v>
      </c>
      <c r="K6" s="4">
        <v>3044583.6190476189</v>
      </c>
      <c r="L6" s="4">
        <v>2995754.55</v>
      </c>
      <c r="M6" s="4">
        <v>2925563.5454545454</v>
      </c>
      <c r="N6" s="5">
        <v>2531839.6818181816</v>
      </c>
    </row>
    <row r="7" spans="1:15" x14ac:dyDescent="0.25">
      <c r="A7" s="2" t="s">
        <v>2</v>
      </c>
      <c r="B7" s="4">
        <v>640347.13636363635</v>
      </c>
      <c r="C7" s="4">
        <v>659212.80952380958</v>
      </c>
      <c r="D7" s="4">
        <v>834799.33333333337</v>
      </c>
      <c r="E7" s="4">
        <v>560632.6086956521</v>
      </c>
      <c r="F7" s="4">
        <v>470675.84210526315</v>
      </c>
      <c r="G7" s="4">
        <v>405435.95454545459</v>
      </c>
      <c r="H7" s="4">
        <v>460486.30000000005</v>
      </c>
      <c r="I7" s="4">
        <v>511756.78947368421</v>
      </c>
      <c r="J7" s="4">
        <v>545709.45454545459</v>
      </c>
      <c r="K7" s="4">
        <v>450556.90476190473</v>
      </c>
      <c r="L7" s="4">
        <v>543870.75</v>
      </c>
      <c r="M7" s="4">
        <v>701789.54545454541</v>
      </c>
      <c r="N7" s="5">
        <v>611939.09090909094</v>
      </c>
    </row>
    <row r="8" spans="1:15" x14ac:dyDescent="0.25">
      <c r="A8" s="2" t="s">
        <v>3</v>
      </c>
      <c r="B8" s="4">
        <v>877546.81818181812</v>
      </c>
      <c r="C8" s="4">
        <v>851658</v>
      </c>
      <c r="D8" s="4">
        <v>735592.80952380958</v>
      </c>
      <c r="E8" s="4">
        <v>772344.65217391308</v>
      </c>
      <c r="F8" s="4">
        <v>724333.6315789473</v>
      </c>
      <c r="G8" s="4">
        <v>577213.59090909094</v>
      </c>
      <c r="H8" s="4">
        <v>654697.52500000002</v>
      </c>
      <c r="I8" s="4">
        <v>788781.78947368416</v>
      </c>
      <c r="J8" s="4">
        <v>623562.86363636365</v>
      </c>
      <c r="K8" s="4">
        <v>801177.95238095231</v>
      </c>
      <c r="L8" s="4">
        <v>730639.55</v>
      </c>
      <c r="M8" s="4">
        <v>912401.68181818188</v>
      </c>
      <c r="N8" s="5">
        <v>747885.90909090906</v>
      </c>
    </row>
    <row r="9" spans="1:15" x14ac:dyDescent="0.25">
      <c r="A9" s="2" t="s">
        <v>14</v>
      </c>
      <c r="B9" s="11">
        <f>SUM(B5:B8)</f>
        <v>11163297.136363637</v>
      </c>
      <c r="C9" s="11">
        <f t="shared" ref="C9:N9" si="0">SUM(C5:C8)</f>
        <v>9299877.3809523806</v>
      </c>
      <c r="D9" s="11">
        <f t="shared" si="0"/>
        <v>13761728.928571429</v>
      </c>
      <c r="E9" s="11">
        <f t="shared" si="0"/>
        <v>10828482.173913043</v>
      </c>
      <c r="F9" s="11">
        <f t="shared" si="0"/>
        <v>8845471</v>
      </c>
      <c r="G9" s="11">
        <f t="shared" si="0"/>
        <v>6806195.4545454541</v>
      </c>
      <c r="H9" s="11">
        <f t="shared" si="0"/>
        <v>7677384.8250000002</v>
      </c>
      <c r="I9" s="11">
        <f t="shared" si="0"/>
        <v>8880034.6842105277</v>
      </c>
      <c r="J9" s="11">
        <f t="shared" si="0"/>
        <v>9120298.9090909082</v>
      </c>
      <c r="K9" s="11">
        <f t="shared" si="0"/>
        <v>7617168.8571428573</v>
      </c>
      <c r="L9" s="11">
        <f t="shared" si="0"/>
        <v>8992884.5</v>
      </c>
      <c r="M9" s="11">
        <f t="shared" si="0"/>
        <v>9646299.8636363633</v>
      </c>
      <c r="N9" s="48">
        <f t="shared" si="0"/>
        <v>8060081.5909090908</v>
      </c>
    </row>
    <row r="10" spans="1:15" x14ac:dyDescent="0.25">
      <c r="A10" s="2" t="s">
        <v>6</v>
      </c>
      <c r="B10" s="12">
        <v>209265.81818181818</v>
      </c>
      <c r="C10" s="12">
        <v>158439.76190476189</v>
      </c>
      <c r="D10" s="12">
        <v>176893.47619047618</v>
      </c>
      <c r="E10" s="12">
        <v>181605.69565217392</v>
      </c>
      <c r="F10" s="12">
        <v>145978.84210526315</v>
      </c>
      <c r="G10" s="12">
        <v>125757.31818181818</v>
      </c>
      <c r="H10" s="12">
        <v>129018.9</v>
      </c>
      <c r="I10" s="12">
        <v>120856.78947368421</v>
      </c>
      <c r="J10" s="12">
        <v>111876.59090909091</v>
      </c>
      <c r="K10" s="12">
        <v>102348.57142857143</v>
      </c>
      <c r="L10" s="12">
        <v>119184.2</v>
      </c>
      <c r="M10" s="12">
        <v>108919.63636363637</v>
      </c>
      <c r="N10" s="21">
        <v>112825.04545454546</v>
      </c>
    </row>
    <row r="11" spans="1:15" x14ac:dyDescent="0.25">
      <c r="A11" s="2" t="s">
        <v>7</v>
      </c>
      <c r="B11" s="12">
        <v>822681.09090909094</v>
      </c>
      <c r="C11" s="12">
        <v>810372.61904761905</v>
      </c>
      <c r="D11" s="12">
        <v>859542.09523809527</v>
      </c>
      <c r="E11" s="12">
        <v>725986.04347826086</v>
      </c>
      <c r="F11" s="12">
        <v>671186.47368421056</v>
      </c>
      <c r="G11" s="12">
        <v>644450.04545454541</v>
      </c>
      <c r="H11" s="12">
        <v>803961.55</v>
      </c>
      <c r="I11" s="12">
        <v>843713.89473684214</v>
      </c>
      <c r="J11" s="12">
        <v>753700.18181818177</v>
      </c>
      <c r="K11" s="12">
        <v>708756.57142857148</v>
      </c>
      <c r="L11" s="12">
        <v>798277.3</v>
      </c>
      <c r="M11" s="12">
        <v>847117.63636363635</v>
      </c>
      <c r="N11" s="21">
        <v>854267.81818181823</v>
      </c>
    </row>
    <row r="12" spans="1:15" x14ac:dyDescent="0.25">
      <c r="A12" s="2" t="s">
        <v>8</v>
      </c>
      <c r="B12" s="12">
        <v>36408.909090909088</v>
      </c>
      <c r="C12" s="12">
        <v>33556.285714285717</v>
      </c>
      <c r="D12" s="12">
        <v>36692.047619047618</v>
      </c>
      <c r="E12" s="12">
        <v>33532.739130434784</v>
      </c>
      <c r="F12" s="12">
        <v>36565.789473684214</v>
      </c>
      <c r="G12" s="12">
        <v>17230.090909090908</v>
      </c>
      <c r="H12" s="12">
        <v>32361.55</v>
      </c>
      <c r="I12" s="12">
        <v>30768.894736842107</v>
      </c>
      <c r="J12" s="12">
        <v>27504.863636363636</v>
      </c>
      <c r="K12" s="12">
        <v>23484.619047619046</v>
      </c>
      <c r="L12" s="12">
        <v>32325.15</v>
      </c>
      <c r="M12" s="12">
        <v>27213.045454545456</v>
      </c>
      <c r="N12" s="21">
        <v>23029.727272727272</v>
      </c>
    </row>
    <row r="13" spans="1:15" x14ac:dyDescent="0.25">
      <c r="A13" s="2" t="s">
        <v>9</v>
      </c>
      <c r="B13" s="12">
        <v>220687.04545454544</v>
      </c>
      <c r="C13" s="12">
        <v>192250.14285714287</v>
      </c>
      <c r="D13" s="12">
        <v>227790.71428571429</v>
      </c>
      <c r="E13" s="12">
        <v>160094.5652173913</v>
      </c>
      <c r="F13" s="12">
        <v>170561.05263157896</v>
      </c>
      <c r="G13" s="12">
        <v>102559.09090909091</v>
      </c>
      <c r="H13" s="12">
        <v>170866.65</v>
      </c>
      <c r="I13" s="12">
        <v>167487.78947368421</v>
      </c>
      <c r="J13" s="12">
        <v>171394.54545454544</v>
      </c>
      <c r="K13" s="12">
        <v>128814.57142857143</v>
      </c>
      <c r="L13" s="12">
        <v>158589.75</v>
      </c>
      <c r="M13" s="12">
        <v>160646.22727272726</v>
      </c>
      <c r="N13" s="21">
        <v>158936.31818181818</v>
      </c>
    </row>
    <row r="14" spans="1:15" x14ac:dyDescent="0.25">
      <c r="A14" s="2" t="s">
        <v>10</v>
      </c>
      <c r="B14" s="12">
        <v>458193.09090909088</v>
      </c>
      <c r="C14" s="12">
        <v>411547.66666666669</v>
      </c>
      <c r="D14" s="12">
        <v>464143.23809523811</v>
      </c>
      <c r="E14" s="12">
        <v>483526.47826086957</v>
      </c>
      <c r="F14" s="12">
        <v>412754.5263157895</v>
      </c>
      <c r="G14" s="12">
        <v>406684.22727272729</v>
      </c>
      <c r="H14" s="12">
        <v>555063.19999999995</v>
      </c>
      <c r="I14" s="12">
        <v>633926.84210526315</v>
      </c>
      <c r="J14" s="12">
        <v>571861.59090909094</v>
      </c>
      <c r="K14" s="12">
        <v>483814.09523809527</v>
      </c>
      <c r="L14" s="12">
        <v>469518.85</v>
      </c>
      <c r="M14" s="12">
        <v>479187.04545454547</v>
      </c>
      <c r="N14" s="21">
        <v>432618.72727272729</v>
      </c>
    </row>
    <row r="15" spans="1:15" x14ac:dyDescent="0.25">
      <c r="A15" s="2" t="s">
        <v>11</v>
      </c>
      <c r="B15" s="12">
        <v>32535.045454545456</v>
      </c>
      <c r="C15" s="12">
        <v>30353.619047619046</v>
      </c>
      <c r="D15" s="12">
        <v>37304.761904761908</v>
      </c>
      <c r="E15" s="12">
        <v>35070.608695652176</v>
      </c>
      <c r="F15" s="12">
        <v>32878.473684210527</v>
      </c>
      <c r="G15" s="12">
        <v>28897.5</v>
      </c>
      <c r="H15" s="12">
        <v>33944.050000000003</v>
      </c>
      <c r="I15" s="12">
        <v>39991.57894736842</v>
      </c>
      <c r="J15" s="12">
        <v>31058.727272727272</v>
      </c>
      <c r="K15" s="12">
        <v>34648.619047619046</v>
      </c>
      <c r="L15" s="12">
        <v>35572.6</v>
      </c>
      <c r="M15" s="12">
        <v>37741.227272727272</v>
      </c>
      <c r="N15" s="21">
        <v>33873.63636363636</v>
      </c>
    </row>
    <row r="16" spans="1:15" x14ac:dyDescent="0.25">
      <c r="A16" s="2" t="s">
        <v>15</v>
      </c>
      <c r="B16" s="13">
        <f>SUM(B10:B15)</f>
        <v>1779771</v>
      </c>
      <c r="C16" s="13">
        <f>SUM(C10:C15)</f>
        <v>1636520.0952380951</v>
      </c>
      <c r="D16" s="13">
        <f t="shared" ref="D16:N16" si="1">SUM(D10:D15)</f>
        <v>1802366.3333333335</v>
      </c>
      <c r="E16" s="13">
        <f t="shared" si="1"/>
        <v>1619816.1304347827</v>
      </c>
      <c r="F16" s="13">
        <f t="shared" si="1"/>
        <v>1469925.1578947371</v>
      </c>
      <c r="G16" s="13">
        <f t="shared" si="1"/>
        <v>1325578.2727272727</v>
      </c>
      <c r="H16" s="13">
        <f t="shared" si="1"/>
        <v>1725215.9000000001</v>
      </c>
      <c r="I16" s="13">
        <f t="shared" si="1"/>
        <v>1836745.789473684</v>
      </c>
      <c r="J16" s="13">
        <f t="shared" si="1"/>
        <v>1667396.5000000002</v>
      </c>
      <c r="K16" s="13">
        <f t="shared" si="1"/>
        <v>1481867.0476190476</v>
      </c>
      <c r="L16" s="13">
        <f t="shared" si="1"/>
        <v>1613467.85</v>
      </c>
      <c r="M16" s="13">
        <f t="shared" si="1"/>
        <v>1660824.8181818181</v>
      </c>
      <c r="N16" s="49">
        <f t="shared" si="1"/>
        <v>1615551.2727272729</v>
      </c>
    </row>
    <row r="17" spans="1:14" s="7" customFormat="1" x14ac:dyDescent="0.25">
      <c r="A17" s="6" t="s">
        <v>16</v>
      </c>
      <c r="B17" s="13">
        <f>SUM(B9,B16)</f>
        <v>12943068.136363637</v>
      </c>
      <c r="C17" s="13">
        <f t="shared" ref="C17:N17" si="2">SUM(C9,C16)</f>
        <v>10936397.476190476</v>
      </c>
      <c r="D17" s="13">
        <f t="shared" si="2"/>
        <v>15564095.261904763</v>
      </c>
      <c r="E17" s="13">
        <f t="shared" si="2"/>
        <v>12448298.304347826</v>
      </c>
      <c r="F17" s="13">
        <f t="shared" si="2"/>
        <v>10315396.157894738</v>
      </c>
      <c r="G17" s="13">
        <f t="shared" si="2"/>
        <v>8131773.7272727266</v>
      </c>
      <c r="H17" s="13">
        <f t="shared" si="2"/>
        <v>9402600.7249999996</v>
      </c>
      <c r="I17" s="13">
        <f t="shared" si="2"/>
        <v>10716780.473684212</v>
      </c>
      <c r="J17" s="13">
        <f t="shared" si="2"/>
        <v>10787695.409090908</v>
      </c>
      <c r="K17" s="13">
        <f t="shared" si="2"/>
        <v>9099035.9047619049</v>
      </c>
      <c r="L17" s="13">
        <f t="shared" si="2"/>
        <v>10606352.35</v>
      </c>
      <c r="M17" s="13">
        <f t="shared" si="2"/>
        <v>11307124.681818182</v>
      </c>
      <c r="N17" s="49">
        <f t="shared" si="2"/>
        <v>9675632.8636363633</v>
      </c>
    </row>
    <row r="18" spans="1:14" x14ac:dyDescent="0.25">
      <c r="A18" s="2"/>
      <c r="B18" s="14"/>
      <c r="C18" s="14"/>
      <c r="D18" s="14"/>
      <c r="E18" s="14"/>
      <c r="F18" s="14"/>
      <c r="G18" s="14"/>
      <c r="H18" s="14"/>
      <c r="I18" s="14"/>
      <c r="J18" s="14"/>
      <c r="K18" s="14"/>
      <c r="L18" s="14"/>
      <c r="M18" s="14"/>
      <c r="N18" s="14"/>
    </row>
    <row r="19" spans="1:14" x14ac:dyDescent="0.25">
      <c r="A19" s="2"/>
      <c r="B19" s="485" t="s">
        <v>43</v>
      </c>
      <c r="C19" s="485"/>
      <c r="D19" s="485"/>
      <c r="E19" s="485"/>
      <c r="F19" s="485"/>
      <c r="G19" s="485"/>
      <c r="H19" s="485"/>
      <c r="I19" s="485"/>
      <c r="J19" s="485"/>
      <c r="K19" s="485"/>
      <c r="L19" s="485"/>
      <c r="M19" s="485"/>
      <c r="N19" s="478"/>
    </row>
    <row r="20" spans="1:14" x14ac:dyDescent="0.25">
      <c r="A20" s="2"/>
      <c r="B20" s="9">
        <v>39630</v>
      </c>
      <c r="C20" s="9">
        <v>39661</v>
      </c>
      <c r="D20" s="9">
        <v>39692</v>
      </c>
      <c r="E20" s="9">
        <v>39722</v>
      </c>
      <c r="F20" s="9">
        <v>39753</v>
      </c>
      <c r="G20" s="9">
        <v>39783</v>
      </c>
      <c r="H20" s="9">
        <v>39814</v>
      </c>
      <c r="I20" s="9">
        <v>39845</v>
      </c>
      <c r="J20" s="9">
        <v>39873</v>
      </c>
      <c r="K20" s="9">
        <v>39904</v>
      </c>
      <c r="L20" s="9">
        <v>39934</v>
      </c>
      <c r="M20" s="9">
        <v>39965</v>
      </c>
      <c r="N20" s="10">
        <v>39995</v>
      </c>
    </row>
    <row r="21" spans="1:14" x14ac:dyDescent="0.25">
      <c r="A21" s="2" t="s">
        <v>0</v>
      </c>
      <c r="B21" s="17">
        <v>6438044.40625</v>
      </c>
      <c r="C21" s="17">
        <v>5922293.4375</v>
      </c>
      <c r="D21" s="17">
        <v>6030014.4765625</v>
      </c>
      <c r="E21" s="17">
        <v>5538220.3923076922</v>
      </c>
      <c r="F21" s="17">
        <v>5155923.722222222</v>
      </c>
      <c r="G21" s="17">
        <v>3692486.25</v>
      </c>
      <c r="H21" s="17">
        <v>3325341.8032786883</v>
      </c>
      <c r="I21" s="17">
        <v>3451757.9836065574</v>
      </c>
      <c r="J21" s="17">
        <v>3842892.360655738</v>
      </c>
      <c r="K21" s="17">
        <v>3751870.1612903229</v>
      </c>
      <c r="L21" s="17">
        <v>3942079.777777778</v>
      </c>
      <c r="M21" s="17">
        <v>4389432.4285714282</v>
      </c>
      <c r="N21" s="18">
        <v>4664086.828125</v>
      </c>
    </row>
    <row r="22" spans="1:14" x14ac:dyDescent="0.25">
      <c r="A22" s="2" t="s">
        <v>1</v>
      </c>
      <c r="B22" s="17">
        <v>3362365.6875</v>
      </c>
      <c r="C22" s="17">
        <v>3389955.484375</v>
      </c>
      <c r="D22" s="17">
        <v>3841643.03125</v>
      </c>
      <c r="E22" s="17">
        <v>4276915.3538461542</v>
      </c>
      <c r="F22" s="17">
        <v>4681750.1587301586</v>
      </c>
      <c r="G22" s="17">
        <v>3993035.5</v>
      </c>
      <c r="H22" s="17">
        <v>3309425.3934426233</v>
      </c>
      <c r="I22" s="17">
        <v>3160905.2295081965</v>
      </c>
      <c r="J22" s="17">
        <v>3537058.9672131152</v>
      </c>
      <c r="K22" s="17">
        <v>3548244.7580645164</v>
      </c>
      <c r="L22" s="17">
        <v>3406558.0476190476</v>
      </c>
      <c r="M22" s="17">
        <v>2987519.7619047621</v>
      </c>
      <c r="N22" s="18">
        <v>2812155.65625</v>
      </c>
    </row>
    <row r="23" spans="1:14" x14ac:dyDescent="0.25">
      <c r="A23" s="2" t="s">
        <v>2</v>
      </c>
      <c r="B23" s="17">
        <v>674581.53125</v>
      </c>
      <c r="C23" s="17">
        <v>687010.46875</v>
      </c>
      <c r="D23" s="17">
        <v>710342.0625</v>
      </c>
      <c r="E23" s="17">
        <v>681058.5384615385</v>
      </c>
      <c r="F23" s="17">
        <v>624891.69841269846</v>
      </c>
      <c r="G23" s="17">
        <v>480577.84375</v>
      </c>
      <c r="H23" s="17">
        <v>443805.86885245901</v>
      </c>
      <c r="I23" s="17">
        <v>456601.57377049181</v>
      </c>
      <c r="J23" s="17">
        <v>507192.01639344264</v>
      </c>
      <c r="K23" s="17">
        <v>503075.51612903224</v>
      </c>
      <c r="L23" s="17">
        <v>513408.22222222225</v>
      </c>
      <c r="M23" s="17">
        <v>567912.38095238095</v>
      </c>
      <c r="N23" s="18">
        <v>621553.828125</v>
      </c>
    </row>
    <row r="24" spans="1:14" x14ac:dyDescent="0.25">
      <c r="A24" s="2" t="s">
        <v>3</v>
      </c>
      <c r="B24" s="17">
        <v>912530.84375</v>
      </c>
      <c r="C24" s="17">
        <v>945424.359375</v>
      </c>
      <c r="D24" s="17">
        <v>822473.390625</v>
      </c>
      <c r="E24" s="17">
        <v>786095.29230769235</v>
      </c>
      <c r="F24" s="17">
        <v>745614.52380952379</v>
      </c>
      <c r="G24" s="17">
        <v>691015.078125</v>
      </c>
      <c r="H24" s="17">
        <v>648442.43442622945</v>
      </c>
      <c r="I24" s="17">
        <v>668516.45081967209</v>
      </c>
      <c r="J24" s="17">
        <v>685232.58196721307</v>
      </c>
      <c r="K24" s="17">
        <v>734354.41935483878</v>
      </c>
      <c r="L24" s="17">
        <v>716760.49206349207</v>
      </c>
      <c r="M24" s="17">
        <v>817624.84126984118</v>
      </c>
      <c r="N24" s="18">
        <v>799048.71875</v>
      </c>
    </row>
    <row r="25" spans="1:14" x14ac:dyDescent="0.25">
      <c r="A25" s="2" t="s">
        <v>14</v>
      </c>
      <c r="B25" s="19">
        <f>SUM(B21:B24)</f>
        <v>11387522.46875</v>
      </c>
      <c r="C25" s="19">
        <f>SUM(C21:C24)</f>
        <v>10944683.75</v>
      </c>
      <c r="D25" s="19">
        <f>SUM(D21:D24)</f>
        <v>11404472.9609375</v>
      </c>
      <c r="E25" s="19">
        <f>SUM(E21:E24)</f>
        <v>11282289.576923076</v>
      </c>
      <c r="F25" s="19">
        <f>SUM(F21:F24)</f>
        <v>11208180.103174603</v>
      </c>
      <c r="G25" s="19">
        <f t="shared" ref="G25:N25" si="3">SUM(G21:G24)</f>
        <v>8857114.671875</v>
      </c>
      <c r="H25" s="19">
        <f t="shared" si="3"/>
        <v>7727015.5</v>
      </c>
      <c r="I25" s="19">
        <f t="shared" si="3"/>
        <v>7737781.2377049169</v>
      </c>
      <c r="J25" s="19">
        <f t="shared" si="3"/>
        <v>8572375.9262295086</v>
      </c>
      <c r="K25" s="19">
        <f t="shared" si="3"/>
        <v>8537544.8548387103</v>
      </c>
      <c r="L25" s="19">
        <f t="shared" si="3"/>
        <v>8578806.5396825392</v>
      </c>
      <c r="M25" s="19">
        <f t="shared" si="3"/>
        <v>8762489.4126984123</v>
      </c>
      <c r="N25" s="50">
        <f t="shared" si="3"/>
        <v>8896845.03125</v>
      </c>
    </row>
    <row r="26" spans="1:14" x14ac:dyDescent="0.25">
      <c r="A26" s="2" t="s">
        <v>6</v>
      </c>
      <c r="B26" s="12">
        <v>222699.078125</v>
      </c>
      <c r="C26" s="12">
        <v>195549.890625</v>
      </c>
      <c r="D26" s="12">
        <v>181966.34375</v>
      </c>
      <c r="E26" s="12">
        <v>172598.90769230769</v>
      </c>
      <c r="F26" s="12">
        <v>169290.3492063492</v>
      </c>
      <c r="G26" s="12">
        <v>151831.09375</v>
      </c>
      <c r="H26" s="12">
        <v>133125.19672131148</v>
      </c>
      <c r="I26" s="12">
        <v>125300.29508196721</v>
      </c>
      <c r="J26" s="12">
        <v>120294.13114754099</v>
      </c>
      <c r="K26" s="12">
        <v>111401.35483870968</v>
      </c>
      <c r="L26" s="12">
        <v>111020.46031746031</v>
      </c>
      <c r="M26" s="12">
        <v>109987.87301587302</v>
      </c>
      <c r="N26" s="21">
        <v>113469.796875</v>
      </c>
    </row>
    <row r="27" spans="1:14" x14ac:dyDescent="0.25">
      <c r="A27" s="2" t="s">
        <v>7</v>
      </c>
      <c r="B27" s="12">
        <v>882351.75</v>
      </c>
      <c r="C27" s="12">
        <v>840475.65625</v>
      </c>
      <c r="D27" s="12">
        <v>830737.390625</v>
      </c>
      <c r="E27" s="12">
        <v>796398.27692307695</v>
      </c>
      <c r="F27" s="12">
        <v>753977.87301587302</v>
      </c>
      <c r="G27" s="12">
        <v>681689.421875</v>
      </c>
      <c r="H27" s="12">
        <v>705076.63934426231</v>
      </c>
      <c r="I27" s="12">
        <v>758814.68852459011</v>
      </c>
      <c r="J27" s="12">
        <v>798216.37704918033</v>
      </c>
      <c r="K27" s="12">
        <v>766062.19354838715</v>
      </c>
      <c r="L27" s="12">
        <v>752870.4444444445</v>
      </c>
      <c r="M27" s="12">
        <v>785492.41269841266</v>
      </c>
      <c r="N27" s="21">
        <v>834312.90625</v>
      </c>
    </row>
    <row r="28" spans="1:14" x14ac:dyDescent="0.25">
      <c r="A28" s="2" t="s">
        <v>8</v>
      </c>
      <c r="B28" s="12">
        <v>36021.268833559297</v>
      </c>
      <c r="C28" s="12">
        <v>35383.140625</v>
      </c>
      <c r="D28" s="12">
        <v>35565.796875</v>
      </c>
      <c r="E28" s="12">
        <v>34561.046153846153</v>
      </c>
      <c r="F28" s="12">
        <v>35500.571428571428</v>
      </c>
      <c r="G28" s="12">
        <v>28829.140625</v>
      </c>
      <c r="H28" s="12">
        <v>28213.819672131147</v>
      </c>
      <c r="I28" s="12">
        <v>26408.22950819672</v>
      </c>
      <c r="J28" s="12">
        <v>30113.885245901638</v>
      </c>
      <c r="K28" s="12">
        <v>27143.435483870966</v>
      </c>
      <c r="L28" s="12">
        <v>27695.031746031746</v>
      </c>
      <c r="M28" s="12">
        <v>27593.126984126986</v>
      </c>
      <c r="N28" s="21">
        <v>27372.5625</v>
      </c>
    </row>
    <row r="29" spans="1:14" x14ac:dyDescent="0.25">
      <c r="A29" s="2" t="s">
        <v>9</v>
      </c>
      <c r="B29" s="12">
        <v>190132.515625</v>
      </c>
      <c r="C29" s="12">
        <v>194298.421875</v>
      </c>
      <c r="D29" s="12">
        <v>213687.078125</v>
      </c>
      <c r="E29" s="12">
        <v>192354.35384615386</v>
      </c>
      <c r="F29" s="12">
        <v>185816.50793650793</v>
      </c>
      <c r="G29" s="12">
        <v>143423.984375</v>
      </c>
      <c r="H29" s="12">
        <v>146135.95081967214</v>
      </c>
      <c r="I29" s="12">
        <v>145178.70491803277</v>
      </c>
      <c r="J29" s="12">
        <v>170004.60655737706</v>
      </c>
      <c r="K29" s="12">
        <v>155775.06451612903</v>
      </c>
      <c r="L29" s="12">
        <v>153136.20634920636</v>
      </c>
      <c r="M29" s="12">
        <v>149382.82539682538</v>
      </c>
      <c r="N29" s="21">
        <v>159415.796875</v>
      </c>
    </row>
    <row r="30" spans="1:14" x14ac:dyDescent="0.25">
      <c r="A30" s="2" t="s">
        <v>10</v>
      </c>
      <c r="B30" s="12">
        <v>399225.10228614323</v>
      </c>
      <c r="C30" s="12">
        <v>410816.375</v>
      </c>
      <c r="D30" s="12">
        <v>444839.953125</v>
      </c>
      <c r="E30" s="12">
        <v>454009.5076923077</v>
      </c>
      <c r="F30" s="12">
        <v>455721.47619047621</v>
      </c>
      <c r="G30" s="12">
        <v>436101.53125</v>
      </c>
      <c r="H30" s="12">
        <v>457223.81967213115</v>
      </c>
      <c r="I30" s="12">
        <v>526113.55737704923</v>
      </c>
      <c r="J30" s="12">
        <v>585685.72131147538</v>
      </c>
      <c r="K30" s="12">
        <v>561059.04838709673</v>
      </c>
      <c r="L30" s="12">
        <v>510022.66666666669</v>
      </c>
      <c r="M30" s="12">
        <v>477660.12698412698</v>
      </c>
      <c r="N30" s="21">
        <v>460157.875</v>
      </c>
    </row>
    <row r="31" spans="1:14" x14ac:dyDescent="0.25">
      <c r="A31" s="2" t="s">
        <v>11</v>
      </c>
      <c r="B31" s="12">
        <v>39763.90169085552</v>
      </c>
      <c r="C31" s="12">
        <v>32822.921875</v>
      </c>
      <c r="D31" s="12">
        <v>33384.328125</v>
      </c>
      <c r="E31" s="12">
        <v>34268.461538461539</v>
      </c>
      <c r="F31" s="12">
        <v>35154.206349206346</v>
      </c>
      <c r="G31" s="12">
        <v>32297.8125</v>
      </c>
      <c r="H31" s="12">
        <v>31792.081967213115</v>
      </c>
      <c r="I31" s="12">
        <v>34007.639344262294</v>
      </c>
      <c r="J31" s="12">
        <v>34787.098360655735</v>
      </c>
      <c r="K31" s="12">
        <v>35012.145161290326</v>
      </c>
      <c r="L31" s="12">
        <v>33688.333333333336</v>
      </c>
      <c r="M31" s="12">
        <v>36021.904761904763</v>
      </c>
      <c r="N31" s="21">
        <v>35734.046875</v>
      </c>
    </row>
    <row r="32" spans="1:14" s="7" customFormat="1" x14ac:dyDescent="0.25">
      <c r="A32" s="6" t="s">
        <v>15</v>
      </c>
      <c r="B32" s="13">
        <f>SUM(B26:B31)</f>
        <v>1770193.6165605581</v>
      </c>
      <c r="C32" s="13">
        <f t="shared" ref="C32:N32" si="4">SUM(C26:C31)</f>
        <v>1709346.40625</v>
      </c>
      <c r="D32" s="13">
        <f t="shared" si="4"/>
        <v>1740180.890625</v>
      </c>
      <c r="E32" s="13">
        <f t="shared" si="4"/>
        <v>1684190.5538461539</v>
      </c>
      <c r="F32" s="13">
        <f t="shared" si="4"/>
        <v>1635460.9841269844</v>
      </c>
      <c r="G32" s="13">
        <f t="shared" si="4"/>
        <v>1474172.984375</v>
      </c>
      <c r="H32" s="13">
        <f t="shared" si="4"/>
        <v>1501567.5081967216</v>
      </c>
      <c r="I32" s="13">
        <f t="shared" si="4"/>
        <v>1615823.1147540982</v>
      </c>
      <c r="J32" s="13">
        <f t="shared" si="4"/>
        <v>1739101.8196721312</v>
      </c>
      <c r="K32" s="13">
        <f t="shared" si="4"/>
        <v>1656453.2419354839</v>
      </c>
      <c r="L32" s="13">
        <f t="shared" si="4"/>
        <v>1588433.142857143</v>
      </c>
      <c r="M32" s="13">
        <f t="shared" si="4"/>
        <v>1586138.2698412701</v>
      </c>
      <c r="N32" s="49">
        <f t="shared" si="4"/>
        <v>1630462.984375</v>
      </c>
    </row>
    <row r="33" spans="1:14" x14ac:dyDescent="0.25">
      <c r="A33" s="2" t="s">
        <v>16</v>
      </c>
      <c r="B33" s="19">
        <f>SUM(B32,B25)</f>
        <v>13157716.085310558</v>
      </c>
      <c r="C33" s="19">
        <f t="shared" ref="C33:N33" si="5">SUM(C32,C25)</f>
        <v>12654030.15625</v>
      </c>
      <c r="D33" s="19">
        <f t="shared" si="5"/>
        <v>13144653.8515625</v>
      </c>
      <c r="E33" s="19">
        <f t="shared" si="5"/>
        <v>12966480.13076923</v>
      </c>
      <c r="F33" s="19">
        <f t="shared" si="5"/>
        <v>12843641.087301588</v>
      </c>
      <c r="G33" s="19">
        <f t="shared" si="5"/>
        <v>10331287.65625</v>
      </c>
      <c r="H33" s="19">
        <f t="shared" si="5"/>
        <v>9228583.0081967209</v>
      </c>
      <c r="I33" s="19">
        <f t="shared" si="5"/>
        <v>9353604.3524590153</v>
      </c>
      <c r="J33" s="19">
        <f t="shared" si="5"/>
        <v>10311477.745901641</v>
      </c>
      <c r="K33" s="19">
        <f t="shared" si="5"/>
        <v>10193998.096774194</v>
      </c>
      <c r="L33" s="19">
        <f t="shared" si="5"/>
        <v>10167239.682539683</v>
      </c>
      <c r="M33" s="19">
        <f t="shared" si="5"/>
        <v>10348627.682539683</v>
      </c>
      <c r="N33" s="50">
        <f t="shared" si="5"/>
        <v>10527308.015625</v>
      </c>
    </row>
    <row r="34" spans="1:14" x14ac:dyDescent="0.25">
      <c r="A34" s="2"/>
      <c r="B34" s="31"/>
      <c r="C34" s="31"/>
      <c r="D34" s="31"/>
      <c r="E34" s="31"/>
      <c r="F34" s="31"/>
      <c r="G34" s="31"/>
      <c r="H34" s="31"/>
      <c r="I34" s="31"/>
      <c r="J34" s="31"/>
      <c r="K34" s="31"/>
      <c r="L34" s="31"/>
      <c r="M34" s="31"/>
      <c r="N34" s="31"/>
    </row>
    <row r="35" spans="1:14" x14ac:dyDescent="0.25">
      <c r="A35" s="2"/>
      <c r="B35" s="478" t="s">
        <v>17</v>
      </c>
      <c r="C35" s="479"/>
      <c r="D35" s="479"/>
      <c r="E35" s="479"/>
      <c r="F35" s="479"/>
      <c r="G35" s="479"/>
      <c r="H35" s="479"/>
      <c r="I35" s="479"/>
      <c r="J35" s="479"/>
      <c r="K35" s="479"/>
      <c r="L35" s="479"/>
      <c r="M35" s="479"/>
      <c r="N35" s="480"/>
    </row>
    <row r="36" spans="1:14" x14ac:dyDescent="0.25">
      <c r="A36" s="2"/>
      <c r="B36" s="38">
        <v>39630</v>
      </c>
      <c r="C36" s="51">
        <v>39661</v>
      </c>
      <c r="D36" s="51">
        <v>39692</v>
      </c>
      <c r="E36" s="51">
        <v>39722</v>
      </c>
      <c r="F36" s="51">
        <v>39753</v>
      </c>
      <c r="G36" s="51">
        <v>39783</v>
      </c>
      <c r="H36" s="51">
        <v>39814</v>
      </c>
      <c r="I36" s="51">
        <v>39845</v>
      </c>
      <c r="J36" s="51">
        <v>39873</v>
      </c>
      <c r="K36" s="51">
        <v>39904</v>
      </c>
      <c r="L36" s="51">
        <v>39934</v>
      </c>
      <c r="M36" s="51">
        <v>39965</v>
      </c>
      <c r="N36" s="52">
        <v>39995</v>
      </c>
    </row>
    <row r="37" spans="1:14" x14ac:dyDescent="0.25">
      <c r="A37" s="2" t="s">
        <v>0</v>
      </c>
      <c r="B37" s="42">
        <v>0.51820877183973668</v>
      </c>
      <c r="C37" s="53">
        <v>0.51877495071192592</v>
      </c>
      <c r="D37" s="53">
        <v>0.52054013893180262</v>
      </c>
      <c r="E37" s="53">
        <v>0.53894372429001769</v>
      </c>
      <c r="F37" s="53">
        <v>0.5452022585690075</v>
      </c>
      <c r="G37" s="53">
        <v>0.56930565119318322</v>
      </c>
      <c r="H37" s="53">
        <v>0.56732113154890784</v>
      </c>
      <c r="I37" s="53">
        <v>0.55349877983058826</v>
      </c>
      <c r="J37" s="53">
        <v>0.5315710598600778</v>
      </c>
      <c r="K37" s="53">
        <v>0.52661723374944824</v>
      </c>
      <c r="L37" s="53">
        <v>0.52206309477457125</v>
      </c>
      <c r="M37" s="53">
        <v>0.52541682304060988</v>
      </c>
      <c r="N37" s="54">
        <v>0.51780033409674986</v>
      </c>
    </row>
    <row r="38" spans="1:14" x14ac:dyDescent="0.25">
      <c r="A38" s="2" t="s">
        <v>1</v>
      </c>
      <c r="B38" s="42">
        <v>0.70681985052711482</v>
      </c>
      <c r="C38" s="53">
        <v>0.71065015794293884</v>
      </c>
      <c r="D38" s="53">
        <v>0.72017982532002078</v>
      </c>
      <c r="E38" s="53">
        <v>0.74658481217832995</v>
      </c>
      <c r="F38" s="53">
        <v>0.74640500444040969</v>
      </c>
      <c r="G38" s="53">
        <v>0.74831103005392141</v>
      </c>
      <c r="H38" s="53">
        <v>0.7296209417246714</v>
      </c>
      <c r="I38" s="53">
        <v>0.72665138860226586</v>
      </c>
      <c r="J38" s="53">
        <v>0.71624526615951101</v>
      </c>
      <c r="K38" s="53">
        <v>0.70842282255185918</v>
      </c>
      <c r="L38" s="53">
        <v>0.70127101636643829</v>
      </c>
      <c r="M38" s="53">
        <v>0.71231890840181955</v>
      </c>
      <c r="N38" s="54">
        <v>0.72020327055538813</v>
      </c>
    </row>
    <row r="39" spans="1:14" x14ac:dyDescent="0.25">
      <c r="A39" s="2" t="s">
        <v>2</v>
      </c>
      <c r="B39" s="42">
        <v>0.90450371292684284</v>
      </c>
      <c r="C39" s="53">
        <v>0.91128802042454315</v>
      </c>
      <c r="D39" s="53">
        <v>0.93628890203249793</v>
      </c>
      <c r="E39" s="53">
        <v>0.93157723796700642</v>
      </c>
      <c r="F39" s="53">
        <v>0.91470551303404257</v>
      </c>
      <c r="G39" s="53">
        <v>0.89391007121569988</v>
      </c>
      <c r="H39" s="53">
        <v>0.92815445669310881</v>
      </c>
      <c r="I39" s="53">
        <v>0.94699984195425824</v>
      </c>
      <c r="J39" s="53">
        <v>0.91828880551689396</v>
      </c>
      <c r="K39" s="53">
        <v>0.91992782091138636</v>
      </c>
      <c r="L39" s="53">
        <v>0.90465965911342927</v>
      </c>
      <c r="M39" s="53">
        <v>0.90082661295281408</v>
      </c>
      <c r="N39" s="54">
        <v>0.87368434665189521</v>
      </c>
    </row>
    <row r="40" spans="1:14" x14ac:dyDescent="0.25">
      <c r="A40" s="2" t="s">
        <v>3</v>
      </c>
      <c r="B40" s="42">
        <v>1.1458320733473837</v>
      </c>
      <c r="C40" s="53">
        <v>1.1546216241453346</v>
      </c>
      <c r="D40" s="53">
        <v>1.1544754064516942</v>
      </c>
      <c r="E40" s="53">
        <v>1.1440042655427525</v>
      </c>
      <c r="F40" s="53">
        <v>1.1673878826488386</v>
      </c>
      <c r="G40" s="53">
        <v>1.153873436960323</v>
      </c>
      <c r="H40" s="53">
        <v>1.150494042995361</v>
      </c>
      <c r="I40" s="53">
        <v>1.1146042111572054</v>
      </c>
      <c r="J40" s="53">
        <v>1.108305357131643</v>
      </c>
      <c r="K40" s="53">
        <v>1.1255320041474217</v>
      </c>
      <c r="L40" s="53">
        <v>1.1074739174235684</v>
      </c>
      <c r="M40" s="53">
        <v>1.1299148146103959</v>
      </c>
      <c r="N40" s="54">
        <v>1.1291918008536794</v>
      </c>
    </row>
    <row r="41" spans="1:14" x14ac:dyDescent="0.25">
      <c r="A41" s="2" t="s">
        <v>14</v>
      </c>
      <c r="B41" s="43">
        <v>0.64707723089591374</v>
      </c>
      <c r="C41" s="55">
        <v>0.65776973281091833</v>
      </c>
      <c r="D41" s="55">
        <v>0.65940347248305098</v>
      </c>
      <c r="E41" s="55">
        <v>0.68351588721614132</v>
      </c>
      <c r="F41" s="55">
        <v>0.69123766542581444</v>
      </c>
      <c r="G41" s="55">
        <v>0.71322584711511383</v>
      </c>
      <c r="H41" s="55">
        <v>0.70649687448780862</v>
      </c>
      <c r="I41" s="55">
        <v>0.69592984223012599</v>
      </c>
      <c r="J41" s="55">
        <v>0.67675144543085197</v>
      </c>
      <c r="K41" s="55">
        <v>0.67686784845891168</v>
      </c>
      <c r="L41" s="55">
        <v>0.66503283690002724</v>
      </c>
      <c r="M41" s="55">
        <v>0.66987646869227502</v>
      </c>
      <c r="N41" s="56">
        <v>0.66155030351293342</v>
      </c>
    </row>
    <row r="42" spans="1:14" x14ac:dyDescent="0.25">
      <c r="A42" s="2" t="s">
        <v>6</v>
      </c>
      <c r="B42" s="44">
        <v>1.5892270848112655</v>
      </c>
      <c r="C42" s="57">
        <v>1.4042722753057022</v>
      </c>
      <c r="D42" s="57">
        <v>1.3850532078133266</v>
      </c>
      <c r="E42" s="57">
        <v>1.3580437945547208</v>
      </c>
      <c r="F42" s="57">
        <v>1.6059048622391208</v>
      </c>
      <c r="G42" s="57">
        <v>1.6016026886373529</v>
      </c>
      <c r="H42" s="57">
        <v>1.6015903641549301</v>
      </c>
      <c r="I42" s="57">
        <v>1.5739335639312666</v>
      </c>
      <c r="J42" s="57">
        <v>1.5437960466299678</v>
      </c>
      <c r="K42" s="57">
        <v>1.4886295628373898</v>
      </c>
      <c r="L42" s="57">
        <v>1.5017294305026228</v>
      </c>
      <c r="M42" s="57">
        <v>1.541467845166917</v>
      </c>
      <c r="N42" s="58">
        <v>1.5806314558090271</v>
      </c>
    </row>
    <row r="43" spans="1:14" x14ac:dyDescent="0.25">
      <c r="A43" s="2" t="s">
        <v>7</v>
      </c>
      <c r="B43" s="44">
        <v>1.3165272471763672</v>
      </c>
      <c r="C43" s="57">
        <v>1.3167526191734957</v>
      </c>
      <c r="D43" s="57">
        <v>1.3153757150579684</v>
      </c>
      <c r="E43" s="57">
        <v>1.2997432488746259</v>
      </c>
      <c r="F43" s="57">
        <v>1.2957886474122036</v>
      </c>
      <c r="G43" s="57">
        <v>1.3084906297710768</v>
      </c>
      <c r="H43" s="57">
        <v>1.381332849178702</v>
      </c>
      <c r="I43" s="57">
        <v>1.401907664403949</v>
      </c>
      <c r="J43" s="57">
        <v>1.3466217547857058</v>
      </c>
      <c r="K43" s="57">
        <v>1.316823169974809</v>
      </c>
      <c r="L43" s="57">
        <v>1.3131499190970637</v>
      </c>
      <c r="M43" s="57">
        <v>1.3646266026267113</v>
      </c>
      <c r="N43" s="58">
        <v>1.3530548316733109</v>
      </c>
    </row>
    <row r="44" spans="1:14" x14ac:dyDescent="0.25">
      <c r="A44" s="2" t="s">
        <v>8</v>
      </c>
      <c r="B44" s="44">
        <v>1.8297989357219211</v>
      </c>
      <c r="C44" s="57">
        <v>1.7961818194664567</v>
      </c>
      <c r="D44" s="57">
        <v>1.799272062212159</v>
      </c>
      <c r="E44" s="57">
        <v>1.8634340974365093</v>
      </c>
      <c r="F44" s="57">
        <v>1.8929790086097431</v>
      </c>
      <c r="G44" s="57">
        <v>1.9094290824442499</v>
      </c>
      <c r="H44" s="57">
        <v>1.8241309368795553</v>
      </c>
      <c r="I44" s="57">
        <v>1.8101961013146677</v>
      </c>
      <c r="J44" s="57">
        <v>1.7756558790210066</v>
      </c>
      <c r="K44" s="57">
        <v>1.7913205751864416</v>
      </c>
      <c r="L44" s="57">
        <v>1.7350841753953576</v>
      </c>
      <c r="M44" s="57">
        <v>1.790578605975518</v>
      </c>
      <c r="N44" s="58">
        <v>1.7953454079619735</v>
      </c>
    </row>
    <row r="45" spans="1:14" x14ac:dyDescent="0.25">
      <c r="A45" s="2" t="s">
        <v>9</v>
      </c>
      <c r="B45" s="44">
        <v>1.7332893661912279</v>
      </c>
      <c r="C45" s="57">
        <v>1.7329318817646726</v>
      </c>
      <c r="D45" s="57">
        <v>1.7188164520359901</v>
      </c>
      <c r="E45" s="57">
        <v>1.7378877501163115</v>
      </c>
      <c r="F45" s="57">
        <v>1.7466765011395438</v>
      </c>
      <c r="G45" s="57">
        <v>1.7909054273632536</v>
      </c>
      <c r="H45" s="57">
        <v>1.7919853150440532</v>
      </c>
      <c r="I45" s="57">
        <v>1.8115226220347316</v>
      </c>
      <c r="J45" s="57">
        <v>1.7972991040454929</v>
      </c>
      <c r="K45" s="57">
        <v>1.795570176912715</v>
      </c>
      <c r="L45" s="57">
        <v>1.7652901014038087</v>
      </c>
      <c r="M45" s="57">
        <v>1.7381080073770585</v>
      </c>
      <c r="N45" s="58">
        <v>1.7304231704048161</v>
      </c>
    </row>
    <row r="46" spans="1:14" x14ac:dyDescent="0.25">
      <c r="A46" s="2" t="s">
        <v>10</v>
      </c>
      <c r="B46" s="44">
        <v>2.1504005554826748</v>
      </c>
      <c r="C46" s="57">
        <v>2.1291969001661628</v>
      </c>
      <c r="D46" s="57">
        <v>2.1392807778443625</v>
      </c>
      <c r="E46" s="57">
        <v>2.2506404796402433</v>
      </c>
      <c r="F46" s="57">
        <v>2.3590316648782936</v>
      </c>
      <c r="G46" s="57">
        <v>2.3522863135584324</v>
      </c>
      <c r="H46" s="57">
        <v>2.1775079812580937</v>
      </c>
      <c r="I46" s="57">
        <v>1.9591304912761618</v>
      </c>
      <c r="J46" s="57">
        <v>1.8741637459624529</v>
      </c>
      <c r="K46" s="57">
        <v>1.8497661409109449</v>
      </c>
      <c r="L46" s="57">
        <v>1.9721759334915736</v>
      </c>
      <c r="M46" s="57">
        <v>2.0314658429993435</v>
      </c>
      <c r="N46" s="58">
        <v>2.1634065095803234</v>
      </c>
    </row>
    <row r="47" spans="1:14" x14ac:dyDescent="0.25">
      <c r="A47" s="2" t="s">
        <v>11</v>
      </c>
      <c r="B47" s="44">
        <v>4.5289301547316398</v>
      </c>
      <c r="C47" s="57">
        <v>4.842701356283504</v>
      </c>
      <c r="D47" s="57">
        <v>4.2737502299216938</v>
      </c>
      <c r="E47" s="57">
        <v>3.9474666367370768</v>
      </c>
      <c r="F47" s="57">
        <v>4.5049567235513388</v>
      </c>
      <c r="G47" s="57">
        <v>4.9689677851634695</v>
      </c>
      <c r="H47" s="57">
        <v>5.0339775188893823</v>
      </c>
      <c r="I47" s="57">
        <v>4.2505116449245248</v>
      </c>
      <c r="J47" s="57">
        <v>3.8143523908666004</v>
      </c>
      <c r="K47" s="57">
        <v>3.7001417620595856</v>
      </c>
      <c r="L47" s="57">
        <v>3.855170301839919</v>
      </c>
      <c r="M47" s="57">
        <v>3.6075051883657121</v>
      </c>
      <c r="N47" s="58">
        <v>3.5041498783698768</v>
      </c>
    </row>
    <row r="48" spans="1:14" x14ac:dyDescent="0.25">
      <c r="A48" s="2" t="s">
        <v>15</v>
      </c>
      <c r="B48" s="45">
        <v>1.6662627531951923</v>
      </c>
      <c r="C48" s="59">
        <v>1.6469598236423884</v>
      </c>
      <c r="D48" s="59">
        <v>1.649460768073707</v>
      </c>
      <c r="E48" s="59">
        <v>1.6775349112240963</v>
      </c>
      <c r="F48" s="59">
        <v>1.7573350428201193</v>
      </c>
      <c r="G48" s="59">
        <v>1.7863478584300727</v>
      </c>
      <c r="H48" s="59">
        <v>1.7689153917821698</v>
      </c>
      <c r="I48" s="59">
        <v>1.7001093771321547</v>
      </c>
      <c r="J48" s="59">
        <v>1.6387696981627344</v>
      </c>
      <c r="K48" s="59">
        <v>1.6120644486186817</v>
      </c>
      <c r="L48" s="59">
        <v>1.6427925840432418</v>
      </c>
      <c r="M48" s="59">
        <v>1.6712270621262939</v>
      </c>
      <c r="N48" s="60">
        <v>1.6890607494897725</v>
      </c>
    </row>
    <row r="49" spans="1:14" x14ac:dyDescent="0.25">
      <c r="A49" s="2" t="s">
        <v>16</v>
      </c>
      <c r="B49" s="43">
        <v>0.78419491615745807</v>
      </c>
      <c r="C49" s="55">
        <v>0.79139264823893241</v>
      </c>
      <c r="D49" s="55">
        <v>0.79047400419371938</v>
      </c>
      <c r="E49" s="55">
        <v>0.81262690523736381</v>
      </c>
      <c r="F49" s="55">
        <v>0.82698940052628556</v>
      </c>
      <c r="G49" s="55">
        <v>0.86634978127197082</v>
      </c>
      <c r="H49" s="55">
        <v>0.87936122410423145</v>
      </c>
      <c r="I49" s="55">
        <v>0.86928296106460878</v>
      </c>
      <c r="J49" s="55">
        <v>0.83900244342392383</v>
      </c>
      <c r="K49" s="55">
        <v>0.82883073347015401</v>
      </c>
      <c r="L49" s="55">
        <v>0.8178934915940812</v>
      </c>
      <c r="M49" s="55">
        <v>0.82335394206244283</v>
      </c>
      <c r="N49" s="56">
        <v>0.82069151078929259</v>
      </c>
    </row>
    <row r="51" spans="1:14" x14ac:dyDescent="0.25">
      <c r="A51" s="2"/>
      <c r="B51" s="481" t="s">
        <v>29</v>
      </c>
      <c r="C51" s="482"/>
      <c r="D51" s="482"/>
      <c r="E51" s="482"/>
      <c r="F51" s="482"/>
      <c r="G51" s="482"/>
      <c r="H51" s="482"/>
      <c r="I51" s="482"/>
      <c r="J51" s="482"/>
      <c r="K51" s="482"/>
      <c r="L51" s="482"/>
      <c r="M51" s="482"/>
      <c r="N51" s="483"/>
    </row>
    <row r="52" spans="1:14" x14ac:dyDescent="0.25">
      <c r="A52" s="2"/>
      <c r="B52" s="38">
        <v>39630</v>
      </c>
      <c r="C52" s="51">
        <v>39661</v>
      </c>
      <c r="D52" s="51">
        <v>39692</v>
      </c>
      <c r="E52" s="51">
        <v>39722</v>
      </c>
      <c r="F52" s="51">
        <v>39753</v>
      </c>
      <c r="G52" s="51">
        <v>39783</v>
      </c>
      <c r="H52" s="51">
        <v>39814</v>
      </c>
      <c r="I52" s="51">
        <v>39845</v>
      </c>
      <c r="J52" s="51">
        <v>39873</v>
      </c>
      <c r="K52" s="51">
        <v>39904</v>
      </c>
      <c r="L52" s="51">
        <v>39934</v>
      </c>
      <c r="M52" s="51">
        <v>39965</v>
      </c>
      <c r="N52" s="52">
        <v>39995</v>
      </c>
    </row>
    <row r="53" spans="1:14" x14ac:dyDescent="0.25">
      <c r="A53" s="2" t="s">
        <v>18</v>
      </c>
      <c r="B53" s="40">
        <v>1501079.4090909092</v>
      </c>
      <c r="C53" s="14">
        <v>1332344.7142857143</v>
      </c>
      <c r="D53" s="14">
        <v>1950711.142857143</v>
      </c>
      <c r="E53" s="14">
        <v>1527903.8695652173</v>
      </c>
      <c r="F53" s="14">
        <v>1272546.3684210526</v>
      </c>
      <c r="G53" s="14">
        <v>1012887.4090909091</v>
      </c>
      <c r="H53" s="14">
        <v>1168598.9750000001</v>
      </c>
      <c r="I53" s="14">
        <v>1241109.4736842106</v>
      </c>
      <c r="J53" s="14">
        <v>1158696.3636363635</v>
      </c>
      <c r="K53" s="14">
        <v>1007792.5238095238</v>
      </c>
      <c r="L53" s="14">
        <v>1383517.55</v>
      </c>
      <c r="M53" s="14">
        <v>1484727.5454545454</v>
      </c>
      <c r="N53" s="61">
        <v>1049122.6363636365</v>
      </c>
    </row>
    <row r="54" spans="1:14" x14ac:dyDescent="0.25">
      <c r="A54" s="2" t="s">
        <v>24</v>
      </c>
      <c r="B54" s="40">
        <v>9500465.8636363633</v>
      </c>
      <c r="C54" s="14">
        <v>7832627.7142857146</v>
      </c>
      <c r="D54" s="14">
        <v>11597595.452380951</v>
      </c>
      <c r="E54" s="14">
        <v>9136615.4347826093</v>
      </c>
      <c r="F54" s="14">
        <v>7439837.3157894732</v>
      </c>
      <c r="G54" s="14">
        <v>5685378.5</v>
      </c>
      <c r="H54" s="14">
        <v>6377838.2999999998</v>
      </c>
      <c r="I54" s="14">
        <v>7508184.5789473681</v>
      </c>
      <c r="J54" s="14">
        <v>7833981.3636363633</v>
      </c>
      <c r="K54" s="14">
        <v>6505645.8095238097</v>
      </c>
      <c r="L54" s="14">
        <v>7486038.2000000002</v>
      </c>
      <c r="M54" s="14">
        <v>7979318.0909090908</v>
      </c>
      <c r="N54" s="61">
        <v>6894433.6818181816</v>
      </c>
    </row>
    <row r="55" spans="1:14" x14ac:dyDescent="0.25">
      <c r="A55" s="2" t="s">
        <v>25</v>
      </c>
      <c r="B55" s="40">
        <v>161751.86363636365</v>
      </c>
      <c r="C55" s="14">
        <v>134904.95238095237</v>
      </c>
      <c r="D55" s="14">
        <v>213422.33333333334</v>
      </c>
      <c r="E55" s="14">
        <v>163962.86956521738</v>
      </c>
      <c r="F55" s="14">
        <v>133087.31578947368</v>
      </c>
      <c r="G55" s="14">
        <v>107929.54545454546</v>
      </c>
      <c r="H55" s="14">
        <v>130947.55</v>
      </c>
      <c r="I55" s="14">
        <v>130740.63157894737</v>
      </c>
      <c r="J55" s="14">
        <v>127621.18181818182</v>
      </c>
      <c r="K55" s="14">
        <v>103730.5238095238</v>
      </c>
      <c r="L55" s="14">
        <v>123328.75</v>
      </c>
      <c r="M55" s="14">
        <v>182254.22727272729</v>
      </c>
      <c r="N55" s="61">
        <v>116525.27272727274</v>
      </c>
    </row>
    <row r="56" spans="1:14" x14ac:dyDescent="0.25">
      <c r="A56" s="6" t="s">
        <v>27</v>
      </c>
      <c r="B56" s="41">
        <f>SUM(B53:B55)</f>
        <v>11163297.136363637</v>
      </c>
      <c r="C56" s="62">
        <f t="shared" ref="C56:N56" si="6">SUM(C53:C55)</f>
        <v>9299877.3809523806</v>
      </c>
      <c r="D56" s="62">
        <f t="shared" si="6"/>
        <v>13761728.928571429</v>
      </c>
      <c r="E56" s="62">
        <f t="shared" si="6"/>
        <v>10828482.173913043</v>
      </c>
      <c r="F56" s="62">
        <f t="shared" si="6"/>
        <v>8845471</v>
      </c>
      <c r="G56" s="62">
        <f t="shared" si="6"/>
        <v>6806195.4545454551</v>
      </c>
      <c r="H56" s="62">
        <f t="shared" si="6"/>
        <v>7677384.8250000002</v>
      </c>
      <c r="I56" s="62">
        <f t="shared" si="6"/>
        <v>8880034.6842105258</v>
      </c>
      <c r="J56" s="62">
        <f t="shared" si="6"/>
        <v>9120298.9090909082</v>
      </c>
      <c r="K56" s="62">
        <f t="shared" si="6"/>
        <v>7617168.8571428582</v>
      </c>
      <c r="L56" s="62">
        <f t="shared" si="6"/>
        <v>8992884.5</v>
      </c>
      <c r="M56" s="62">
        <f t="shared" si="6"/>
        <v>9646299.8636363633</v>
      </c>
      <c r="N56" s="63">
        <f t="shared" si="6"/>
        <v>8060081.5909090908</v>
      </c>
    </row>
    <row r="57" spans="1:14" x14ac:dyDescent="0.25">
      <c r="A57" s="2" t="s">
        <v>20</v>
      </c>
      <c r="B57" s="39">
        <v>209265.81818181818</v>
      </c>
      <c r="C57" s="64">
        <v>158439.76190476189</v>
      </c>
      <c r="D57" s="64">
        <v>176893.47619047618</v>
      </c>
      <c r="E57" s="64">
        <v>181605.69565217392</v>
      </c>
      <c r="F57" s="64">
        <v>145978.84210526315</v>
      </c>
      <c r="G57" s="64">
        <v>125757.31818181818</v>
      </c>
      <c r="H57" s="64">
        <v>129018.9</v>
      </c>
      <c r="I57" s="64">
        <v>120856.78947368421</v>
      </c>
      <c r="J57" s="64">
        <v>111876.59090909091</v>
      </c>
      <c r="K57" s="64">
        <v>102348.57142857143</v>
      </c>
      <c r="L57" s="64">
        <v>119184.2</v>
      </c>
      <c r="M57" s="64">
        <v>108919.63636363637</v>
      </c>
      <c r="N57" s="65">
        <v>112825.04545454546</v>
      </c>
    </row>
    <row r="58" spans="1:14" x14ac:dyDescent="0.25">
      <c r="A58" s="2" t="s">
        <v>21</v>
      </c>
      <c r="B58" s="39">
        <v>822681.09090909094</v>
      </c>
      <c r="C58" s="64">
        <v>810372.61904761905</v>
      </c>
      <c r="D58" s="64">
        <v>859542.09523809527</v>
      </c>
      <c r="E58" s="64">
        <v>725986.04347826086</v>
      </c>
      <c r="F58" s="64">
        <v>671186.47368421056</v>
      </c>
      <c r="G58" s="64">
        <v>644450.04545454541</v>
      </c>
      <c r="H58" s="64">
        <v>803961.55</v>
      </c>
      <c r="I58" s="64">
        <v>843713.89473684214</v>
      </c>
      <c r="J58" s="64">
        <v>753700.18181818177</v>
      </c>
      <c r="K58" s="64">
        <v>708756.57142857148</v>
      </c>
      <c r="L58" s="64">
        <v>798277.3</v>
      </c>
      <c r="M58" s="64">
        <v>847117.63636363635</v>
      </c>
      <c r="N58" s="65">
        <v>854267.81818181823</v>
      </c>
    </row>
    <row r="59" spans="1:14" x14ac:dyDescent="0.25">
      <c r="A59" s="2" t="s">
        <v>22</v>
      </c>
      <c r="B59" s="39">
        <v>36408.909090909088</v>
      </c>
      <c r="C59" s="64">
        <v>33556.285714285717</v>
      </c>
      <c r="D59" s="64">
        <v>36692.047619047618</v>
      </c>
      <c r="E59" s="64">
        <v>33532.739130434784</v>
      </c>
      <c r="F59" s="64">
        <v>36565.789473684214</v>
      </c>
      <c r="G59" s="64">
        <v>17230.090909090908</v>
      </c>
      <c r="H59" s="64">
        <v>32361.55</v>
      </c>
      <c r="I59" s="64">
        <v>30768.894736842107</v>
      </c>
      <c r="J59" s="64">
        <v>27504.863636363636</v>
      </c>
      <c r="K59" s="64">
        <v>23484.619047619046</v>
      </c>
      <c r="L59" s="64">
        <v>32325.15</v>
      </c>
      <c r="M59" s="64">
        <v>27213.045454545456</v>
      </c>
      <c r="N59" s="65">
        <v>23029.727272727272</v>
      </c>
    </row>
    <row r="60" spans="1:14" x14ac:dyDescent="0.25">
      <c r="A60" s="2" t="s">
        <v>23</v>
      </c>
      <c r="B60" s="39">
        <v>220687.04545454544</v>
      </c>
      <c r="C60" s="64">
        <v>192250.14285714287</v>
      </c>
      <c r="D60" s="64">
        <v>227790.71428571429</v>
      </c>
      <c r="E60" s="64">
        <v>160094.5652173913</v>
      </c>
      <c r="F60" s="64">
        <v>170561.05263157896</v>
      </c>
      <c r="G60" s="64">
        <v>102559.09090909091</v>
      </c>
      <c r="H60" s="64">
        <v>170866.65</v>
      </c>
      <c r="I60" s="64">
        <v>167487.78947368421</v>
      </c>
      <c r="J60" s="64">
        <v>171394.54545454544</v>
      </c>
      <c r="K60" s="64">
        <v>128814.57142857143</v>
      </c>
      <c r="L60" s="64">
        <v>158589.75</v>
      </c>
      <c r="M60" s="64">
        <v>160646.22727272726</v>
      </c>
      <c r="N60" s="65">
        <v>158936.31818181818</v>
      </c>
    </row>
    <row r="61" spans="1:14" x14ac:dyDescent="0.25">
      <c r="A61" s="2" t="s">
        <v>10</v>
      </c>
      <c r="B61" s="39">
        <v>458193.09090909088</v>
      </c>
      <c r="C61" s="64">
        <v>411547.66666666669</v>
      </c>
      <c r="D61" s="64">
        <v>464143.23809523811</v>
      </c>
      <c r="E61" s="64">
        <v>483526.47826086957</v>
      </c>
      <c r="F61" s="64">
        <v>412754.5263157895</v>
      </c>
      <c r="G61" s="64">
        <v>406684.22727272729</v>
      </c>
      <c r="H61" s="64">
        <v>555063.19999999995</v>
      </c>
      <c r="I61" s="64">
        <v>633926.84210526315</v>
      </c>
      <c r="J61" s="64">
        <v>571861.59090909094</v>
      </c>
      <c r="K61" s="64">
        <v>483814.09523809527</v>
      </c>
      <c r="L61" s="64">
        <v>469518.85</v>
      </c>
      <c r="M61" s="64">
        <v>479187.04545454547</v>
      </c>
      <c r="N61" s="65">
        <v>432618.72727272729</v>
      </c>
    </row>
    <row r="62" spans="1:14" x14ac:dyDescent="0.25">
      <c r="A62" s="2" t="s">
        <v>11</v>
      </c>
      <c r="B62" s="39">
        <v>32535.045454545456</v>
      </c>
      <c r="C62" s="64">
        <v>30353.619047619046</v>
      </c>
      <c r="D62" s="64">
        <v>37304.761904761908</v>
      </c>
      <c r="E62" s="64">
        <v>35070.608695652176</v>
      </c>
      <c r="F62" s="64">
        <v>32878.473684210527</v>
      </c>
      <c r="G62" s="64">
        <v>28897.5</v>
      </c>
      <c r="H62" s="64">
        <v>33944.050000000003</v>
      </c>
      <c r="I62" s="64">
        <v>39991.57894736842</v>
      </c>
      <c r="J62" s="64">
        <v>31058.727272727272</v>
      </c>
      <c r="K62" s="64">
        <v>34648.619047619046</v>
      </c>
      <c r="L62" s="64">
        <v>35572.6</v>
      </c>
      <c r="M62" s="64">
        <v>37741.227272727272</v>
      </c>
      <c r="N62" s="65">
        <v>33873.63636363636</v>
      </c>
    </row>
    <row r="63" spans="1:14" x14ac:dyDescent="0.25">
      <c r="A63" s="6" t="s">
        <v>26</v>
      </c>
      <c r="B63" s="41">
        <f>SUM(B57:B62)</f>
        <v>1779771</v>
      </c>
      <c r="C63" s="62">
        <f t="shared" ref="C63:N63" si="7">SUM(C57:C62)</f>
        <v>1636520.0952380951</v>
      </c>
      <c r="D63" s="62">
        <f t="shared" si="7"/>
        <v>1802366.3333333335</v>
      </c>
      <c r="E63" s="62">
        <f t="shared" si="7"/>
        <v>1619816.1304347827</v>
      </c>
      <c r="F63" s="62">
        <f t="shared" si="7"/>
        <v>1469925.1578947371</v>
      </c>
      <c r="G63" s="62">
        <f t="shared" si="7"/>
        <v>1325578.2727272727</v>
      </c>
      <c r="H63" s="62">
        <f t="shared" si="7"/>
        <v>1725215.9000000001</v>
      </c>
      <c r="I63" s="62">
        <f t="shared" si="7"/>
        <v>1836745.789473684</v>
      </c>
      <c r="J63" s="62">
        <f t="shared" si="7"/>
        <v>1667396.5000000002</v>
      </c>
      <c r="K63" s="62">
        <f t="shared" si="7"/>
        <v>1481867.0476190476</v>
      </c>
      <c r="L63" s="62">
        <f t="shared" si="7"/>
        <v>1613467.85</v>
      </c>
      <c r="M63" s="62">
        <f t="shared" si="7"/>
        <v>1660824.8181818181</v>
      </c>
      <c r="N63" s="63">
        <f t="shared" si="7"/>
        <v>1615551.2727272729</v>
      </c>
    </row>
    <row r="64" spans="1:14" x14ac:dyDescent="0.25">
      <c r="A64" s="2" t="s">
        <v>16</v>
      </c>
      <c r="B64" s="46">
        <f>SUM(B63,B56)</f>
        <v>12943068.136363637</v>
      </c>
      <c r="C64" s="66">
        <f t="shared" ref="C64:N64" si="8">SUM(C63,C56)</f>
        <v>10936397.476190476</v>
      </c>
      <c r="D64" s="66">
        <f t="shared" si="8"/>
        <v>15564095.261904763</v>
      </c>
      <c r="E64" s="66">
        <f t="shared" si="8"/>
        <v>12448298.304347826</v>
      </c>
      <c r="F64" s="66">
        <f t="shared" si="8"/>
        <v>10315396.157894738</v>
      </c>
      <c r="G64" s="66">
        <f t="shared" si="8"/>
        <v>8131773.7272727275</v>
      </c>
      <c r="H64" s="66">
        <f t="shared" si="8"/>
        <v>9402600.7249999996</v>
      </c>
      <c r="I64" s="66">
        <f t="shared" si="8"/>
        <v>10716780.47368421</v>
      </c>
      <c r="J64" s="66">
        <f t="shared" si="8"/>
        <v>10787695.409090908</v>
      </c>
      <c r="K64" s="66">
        <f t="shared" si="8"/>
        <v>9099035.9047619067</v>
      </c>
      <c r="L64" s="66">
        <f t="shared" si="8"/>
        <v>10606352.35</v>
      </c>
      <c r="M64" s="66">
        <f t="shared" si="8"/>
        <v>11307124.681818182</v>
      </c>
      <c r="N64" s="67">
        <f t="shared" si="8"/>
        <v>9675632.8636363633</v>
      </c>
    </row>
    <row r="66" spans="1:14" x14ac:dyDescent="0.25">
      <c r="A66" s="2"/>
      <c r="B66" s="478" t="s">
        <v>36</v>
      </c>
      <c r="C66" s="479"/>
      <c r="D66" s="479"/>
      <c r="E66" s="479"/>
      <c r="F66" s="479"/>
      <c r="G66" s="479"/>
      <c r="H66" s="479"/>
      <c r="I66" s="479"/>
      <c r="J66" s="479"/>
      <c r="K66" s="479"/>
      <c r="L66" s="479"/>
      <c r="M66" s="479"/>
      <c r="N66" s="480"/>
    </row>
    <row r="67" spans="1:14" x14ac:dyDescent="0.25">
      <c r="A67" s="2"/>
      <c r="B67" s="38">
        <v>39630</v>
      </c>
      <c r="C67" s="51">
        <v>39661</v>
      </c>
      <c r="D67" s="51">
        <v>39692</v>
      </c>
      <c r="E67" s="51">
        <v>39722</v>
      </c>
      <c r="F67" s="51">
        <v>39753</v>
      </c>
      <c r="G67" s="51">
        <v>39783</v>
      </c>
      <c r="H67" s="51">
        <v>39814</v>
      </c>
      <c r="I67" s="51">
        <v>39845</v>
      </c>
      <c r="J67" s="51">
        <v>39873</v>
      </c>
      <c r="K67" s="51">
        <v>39904</v>
      </c>
      <c r="L67" s="51">
        <v>39934</v>
      </c>
      <c r="M67" s="51">
        <v>39965</v>
      </c>
      <c r="N67" s="52">
        <v>39995</v>
      </c>
    </row>
    <row r="68" spans="1:14" x14ac:dyDescent="0.25">
      <c r="A68" s="2" t="s">
        <v>18</v>
      </c>
      <c r="B68" s="42">
        <v>0.58472356527955383</v>
      </c>
      <c r="C68" s="53">
        <v>0.59961786369245995</v>
      </c>
      <c r="D68" s="53">
        <v>0.59753712913826229</v>
      </c>
      <c r="E68" s="53">
        <v>0.59790201607590465</v>
      </c>
      <c r="F68" s="53">
        <v>0.60750076208725878</v>
      </c>
      <c r="G68" s="53">
        <v>0.65177579230390958</v>
      </c>
      <c r="H68" s="53">
        <v>0.6574042907408979</v>
      </c>
      <c r="I68" s="53">
        <v>0.63881781800827619</v>
      </c>
      <c r="J68" s="53">
        <v>0.59889266426804033</v>
      </c>
      <c r="K68" s="53">
        <v>0.62175433130457081</v>
      </c>
      <c r="L68" s="53">
        <v>0.60566022895938343</v>
      </c>
      <c r="M68" s="53">
        <v>0.60986038781882634</v>
      </c>
      <c r="N68" s="54">
        <v>0.59605708009499458</v>
      </c>
    </row>
    <row r="69" spans="1:14" x14ac:dyDescent="0.25">
      <c r="A69" s="2" t="s">
        <v>24</v>
      </c>
      <c r="B69" s="42">
        <v>0.62366116317635467</v>
      </c>
      <c r="C69" s="53">
        <v>0.63415468955104015</v>
      </c>
      <c r="D69" s="53">
        <v>0.63720488401934228</v>
      </c>
      <c r="E69" s="53">
        <v>0.66529924149544506</v>
      </c>
      <c r="F69" s="53">
        <v>0.67239000209442568</v>
      </c>
      <c r="G69" s="53">
        <v>0.69089398007132907</v>
      </c>
      <c r="H69" s="53">
        <v>0.68047531147599283</v>
      </c>
      <c r="I69" s="53">
        <v>0.67250862684313772</v>
      </c>
      <c r="J69" s="53">
        <v>0.65862257658010892</v>
      </c>
      <c r="K69" s="53">
        <v>0.65752604583862406</v>
      </c>
      <c r="L69" s="53">
        <v>0.64682840537514641</v>
      </c>
      <c r="M69" s="53">
        <v>0.64786530054469371</v>
      </c>
      <c r="N69" s="54">
        <v>0.63971098044168428</v>
      </c>
    </row>
    <row r="70" spans="1:14" x14ac:dyDescent="0.25">
      <c r="A70" s="2" t="s">
        <v>25</v>
      </c>
      <c r="B70" s="42">
        <v>2.4398426636877568</v>
      </c>
      <c r="C70" s="53">
        <v>2.4571989564921783</v>
      </c>
      <c r="D70" s="53">
        <v>2.49929561083575</v>
      </c>
      <c r="E70" s="53">
        <v>2.5031330692289089</v>
      </c>
      <c r="F70" s="53">
        <v>2.510328016781068</v>
      </c>
      <c r="G70" s="53">
        <v>2.5182701234861091</v>
      </c>
      <c r="H70" s="53">
        <v>2.5252291739231008</v>
      </c>
      <c r="I70" s="53">
        <v>2.462894117437803</v>
      </c>
      <c r="J70" s="53">
        <v>2.4039765714465577</v>
      </c>
      <c r="K70" s="53">
        <v>2.3645168387905549</v>
      </c>
      <c r="L70" s="53">
        <v>2.3778972307620245</v>
      </c>
      <c r="M70" s="53">
        <v>2.4101136736937225</v>
      </c>
      <c r="N70" s="54">
        <v>2.4186249807459337</v>
      </c>
    </row>
    <row r="71" spans="1:14" x14ac:dyDescent="0.25">
      <c r="A71" s="6" t="s">
        <v>27</v>
      </c>
      <c r="B71" s="43">
        <v>0.64707723089591374</v>
      </c>
      <c r="C71" s="55">
        <v>0.65776973281091833</v>
      </c>
      <c r="D71" s="55">
        <v>0.65940347248305098</v>
      </c>
      <c r="E71" s="55">
        <v>0.6835158872161412</v>
      </c>
      <c r="F71" s="55">
        <v>0.69123766542581433</v>
      </c>
      <c r="G71" s="55">
        <v>0.71322584711511372</v>
      </c>
      <c r="H71" s="55">
        <v>0.70649687448780873</v>
      </c>
      <c r="I71" s="55">
        <v>0.69592984223012611</v>
      </c>
      <c r="J71" s="55">
        <v>0.67675144543085208</v>
      </c>
      <c r="K71" s="55">
        <v>0.67686784845891168</v>
      </c>
      <c r="L71" s="55">
        <v>0.66503283690002735</v>
      </c>
      <c r="M71" s="55">
        <v>0.66987646869227502</v>
      </c>
      <c r="N71" s="56">
        <v>0.66155030351293342</v>
      </c>
    </row>
    <row r="72" spans="1:14" x14ac:dyDescent="0.25">
      <c r="A72" s="2" t="s">
        <v>20</v>
      </c>
      <c r="B72" s="44">
        <v>1.5892270848112655</v>
      </c>
      <c r="C72" s="57">
        <v>1.4042722753057022</v>
      </c>
      <c r="D72" s="57">
        <v>1.3850532078133266</v>
      </c>
      <c r="E72" s="57">
        <v>1.3580437945547208</v>
      </c>
      <c r="F72" s="57">
        <v>1.6059048622391208</v>
      </c>
      <c r="G72" s="57">
        <v>1.6016026886373529</v>
      </c>
      <c r="H72" s="57">
        <v>1.6015903641549301</v>
      </c>
      <c r="I72" s="57">
        <v>1.5739335639312666</v>
      </c>
      <c r="J72" s="57">
        <v>1.5437960466299678</v>
      </c>
      <c r="K72" s="57">
        <v>1.4886295628373898</v>
      </c>
      <c r="L72" s="57">
        <v>1.5017294305026228</v>
      </c>
      <c r="M72" s="57">
        <v>1.541467845166917</v>
      </c>
      <c r="N72" s="58">
        <v>1.5806314558090271</v>
      </c>
    </row>
    <row r="73" spans="1:14" x14ac:dyDescent="0.25">
      <c r="A73" s="2" t="s">
        <v>21</v>
      </c>
      <c r="B73" s="44">
        <v>1.3165272471763672</v>
      </c>
      <c r="C73" s="57">
        <v>1.3167526191734957</v>
      </c>
      <c r="D73" s="57">
        <v>1.3153757150579684</v>
      </c>
      <c r="E73" s="57">
        <v>1.2997432488746259</v>
      </c>
      <c r="F73" s="57">
        <v>1.2957886474122036</v>
      </c>
      <c r="G73" s="57">
        <v>1.3084906297710768</v>
      </c>
      <c r="H73" s="57">
        <v>1.381332849178702</v>
      </c>
      <c r="I73" s="57">
        <v>1.401907664403949</v>
      </c>
      <c r="J73" s="57">
        <v>1.3466217547857058</v>
      </c>
      <c r="K73" s="57">
        <v>1.316823169974809</v>
      </c>
      <c r="L73" s="57">
        <v>1.3131499190970637</v>
      </c>
      <c r="M73" s="57">
        <v>1.3646266026267113</v>
      </c>
      <c r="N73" s="58">
        <v>1.3530548316733109</v>
      </c>
    </row>
    <row r="74" spans="1:14" x14ac:dyDescent="0.25">
      <c r="A74" s="2" t="s">
        <v>22</v>
      </c>
      <c r="B74" s="44">
        <v>1.8297989357219211</v>
      </c>
      <c r="C74" s="57">
        <v>1.7961818194664567</v>
      </c>
      <c r="D74" s="57">
        <v>1.799272062212159</v>
      </c>
      <c r="E74" s="57">
        <v>1.8634340974365093</v>
      </c>
      <c r="F74" s="57">
        <v>1.8929790086097431</v>
      </c>
      <c r="G74" s="57">
        <v>1.9094290824442499</v>
      </c>
      <c r="H74" s="57">
        <v>1.8241309368795553</v>
      </c>
      <c r="I74" s="57">
        <v>1.8101961013146677</v>
      </c>
      <c r="J74" s="57">
        <v>1.7756558790210066</v>
      </c>
      <c r="K74" s="57">
        <v>1.7913205751864416</v>
      </c>
      <c r="L74" s="57">
        <v>1.7350841753953576</v>
      </c>
      <c r="M74" s="57">
        <v>1.790578605975518</v>
      </c>
      <c r="N74" s="58">
        <v>1.7953454079619735</v>
      </c>
    </row>
    <row r="75" spans="1:14" x14ac:dyDescent="0.25">
      <c r="A75" s="2" t="s">
        <v>23</v>
      </c>
      <c r="B75" s="44">
        <v>1.7332893661912279</v>
      </c>
      <c r="C75" s="57">
        <v>1.7329318817646726</v>
      </c>
      <c r="D75" s="57">
        <v>1.7188164520359901</v>
      </c>
      <c r="E75" s="57">
        <v>1.7378877501163115</v>
      </c>
      <c r="F75" s="57">
        <v>1.7466765011395438</v>
      </c>
      <c r="G75" s="57">
        <v>1.7909054273632536</v>
      </c>
      <c r="H75" s="57">
        <v>1.7919853150440532</v>
      </c>
      <c r="I75" s="57">
        <v>1.8115226220347316</v>
      </c>
      <c r="J75" s="57">
        <v>1.7972991040454929</v>
      </c>
      <c r="K75" s="57">
        <v>1.795570176912715</v>
      </c>
      <c r="L75" s="57">
        <v>1.7652901014038087</v>
      </c>
      <c r="M75" s="57">
        <v>1.7381080073770585</v>
      </c>
      <c r="N75" s="58">
        <v>1.7304231704048161</v>
      </c>
    </row>
    <row r="76" spans="1:14" x14ac:dyDescent="0.25">
      <c r="A76" s="2" t="s">
        <v>10</v>
      </c>
      <c r="B76" s="44">
        <v>2.1504005554826748</v>
      </c>
      <c r="C76" s="57">
        <v>2.1291969001661628</v>
      </c>
      <c r="D76" s="57">
        <v>2.1392807778443625</v>
      </c>
      <c r="E76" s="57">
        <v>2.2506404796402433</v>
      </c>
      <c r="F76" s="57">
        <v>2.3590316648782936</v>
      </c>
      <c r="G76" s="57">
        <v>2.3522863135584324</v>
      </c>
      <c r="H76" s="57">
        <v>2.1775079812580937</v>
      </c>
      <c r="I76" s="57">
        <v>1.9591304912761618</v>
      </c>
      <c r="J76" s="57">
        <v>1.8741637459624529</v>
      </c>
      <c r="K76" s="57">
        <v>1.8497661409109449</v>
      </c>
      <c r="L76" s="57">
        <v>1.9721759334915736</v>
      </c>
      <c r="M76" s="57">
        <v>2.0314658429993435</v>
      </c>
      <c r="N76" s="58">
        <v>2.1634065095803234</v>
      </c>
    </row>
    <row r="77" spans="1:14" x14ac:dyDescent="0.25">
      <c r="A77" s="2" t="s">
        <v>11</v>
      </c>
      <c r="B77" s="44">
        <v>4.5289301547316398</v>
      </c>
      <c r="C77" s="57">
        <v>4.842701356283504</v>
      </c>
      <c r="D77" s="57">
        <v>4.2737502299216938</v>
      </c>
      <c r="E77" s="57">
        <v>3.9474666367370768</v>
      </c>
      <c r="F77" s="57">
        <v>4.5049567235513388</v>
      </c>
      <c r="G77" s="57">
        <v>4.9689677851634695</v>
      </c>
      <c r="H77" s="57">
        <v>5.0339775188893823</v>
      </c>
      <c r="I77" s="57">
        <v>4.2505116449245248</v>
      </c>
      <c r="J77" s="57">
        <v>3.8143523908666004</v>
      </c>
      <c r="K77" s="57">
        <v>3.7001417620595856</v>
      </c>
      <c r="L77" s="57">
        <v>3.855170301839919</v>
      </c>
      <c r="M77" s="57">
        <v>3.6075051883657121</v>
      </c>
      <c r="N77" s="58">
        <v>3.5041498783698768</v>
      </c>
    </row>
    <row r="78" spans="1:14" x14ac:dyDescent="0.25">
      <c r="A78" s="6" t="s">
        <v>26</v>
      </c>
      <c r="B78" s="44">
        <v>1.6662627531951923</v>
      </c>
      <c r="C78" s="57">
        <v>1.6469598236423884</v>
      </c>
      <c r="D78" s="57">
        <v>1.649460768073707</v>
      </c>
      <c r="E78" s="57">
        <v>1.6775349112240963</v>
      </c>
      <c r="F78" s="57">
        <v>1.7573350428201193</v>
      </c>
      <c r="G78" s="57">
        <v>1.7863478584300727</v>
      </c>
      <c r="H78" s="57">
        <v>1.7689153917821698</v>
      </c>
      <c r="I78" s="57">
        <v>1.7001093771321547</v>
      </c>
      <c r="J78" s="57">
        <v>1.6387696981627344</v>
      </c>
      <c r="K78" s="57">
        <v>1.6120644486186817</v>
      </c>
      <c r="L78" s="57">
        <v>1.6427925840432418</v>
      </c>
      <c r="M78" s="57">
        <v>1.6712270621262939</v>
      </c>
      <c r="N78" s="58">
        <v>1.6890607494897725</v>
      </c>
    </row>
    <row r="79" spans="1:14" x14ac:dyDescent="0.25">
      <c r="A79" s="2" t="s">
        <v>16</v>
      </c>
      <c r="B79" s="47">
        <v>0.78419492624421983</v>
      </c>
      <c r="C79" s="68">
        <v>0.79139265815425186</v>
      </c>
      <c r="D79" s="68">
        <v>0.7904741576350931</v>
      </c>
      <c r="E79" s="68">
        <v>0.81262705953845249</v>
      </c>
      <c r="F79" s="68">
        <v>0.82699049861050467</v>
      </c>
      <c r="G79" s="68">
        <v>0.86634978777527449</v>
      </c>
      <c r="H79" s="68">
        <v>0.87936123776642117</v>
      </c>
      <c r="I79" s="68">
        <v>0.86940056460798132</v>
      </c>
      <c r="J79" s="68">
        <v>0.83900245688736075</v>
      </c>
      <c r="K79" s="68">
        <v>0.82883074127835377</v>
      </c>
      <c r="L79" s="68">
        <v>0.81778875065910472</v>
      </c>
      <c r="M79" s="68">
        <v>0.82335387134864146</v>
      </c>
      <c r="N79" s="69">
        <v>0.82069048880411322</v>
      </c>
    </row>
    <row r="82" spans="1:14" x14ac:dyDescent="0.25">
      <c r="A82" s="3"/>
      <c r="B82" t="s">
        <v>12</v>
      </c>
    </row>
    <row r="84" spans="1:14" hidden="1" outlineLevel="1" x14ac:dyDescent="0.25">
      <c r="A84" t="s">
        <v>54</v>
      </c>
      <c r="B84" s="35">
        <v>1871189.1363636362</v>
      </c>
      <c r="C84" s="35">
        <v>1710853.7619047619</v>
      </c>
      <c r="D84" s="35">
        <v>1899070.9047619049</v>
      </c>
      <c r="E84" s="35">
        <v>1699590.1304347825</v>
      </c>
      <c r="F84" s="35">
        <v>1633446.8421052631</v>
      </c>
      <c r="G84" s="35">
        <v>1421345.9545454546</v>
      </c>
      <c r="H84" s="35">
        <v>1801661.3</v>
      </c>
      <c r="I84" s="35">
        <v>1955936.4210526315</v>
      </c>
      <c r="J84" s="35">
        <v>1709133.1363636365</v>
      </c>
      <c r="K84" s="35">
        <v>1557837.2857142857</v>
      </c>
      <c r="L84" s="35">
        <v>1724387.7999999998</v>
      </c>
      <c r="M84" s="35">
        <v>1742895.8636363633</v>
      </c>
      <c r="N84" s="35">
        <v>1695445.1818181821</v>
      </c>
    </row>
    <row r="85" spans="1:14" hidden="1" outlineLevel="1" x14ac:dyDescent="0.25">
      <c r="A85" t="s">
        <v>55</v>
      </c>
      <c r="B85" s="35">
        <f>B63-B84</f>
        <v>-91418.136363636237</v>
      </c>
      <c r="C85" s="35">
        <f t="shared" ref="C85:N85" si="9">C63-C84</f>
        <v>-74333.666666666744</v>
      </c>
      <c r="D85" s="35">
        <f t="shared" si="9"/>
        <v>-96704.571428571362</v>
      </c>
      <c r="E85" s="35">
        <f t="shared" si="9"/>
        <v>-79773.999999999767</v>
      </c>
      <c r="F85" s="35">
        <f t="shared" si="9"/>
        <v>-163521.68421052606</v>
      </c>
      <c r="G85" s="35">
        <f t="shared" si="9"/>
        <v>-95767.681818181882</v>
      </c>
      <c r="H85" s="35">
        <f t="shared" si="9"/>
        <v>-76445.399999999907</v>
      </c>
      <c r="I85" s="35">
        <f t="shared" si="9"/>
        <v>-119190.63157894742</v>
      </c>
      <c r="J85" s="35">
        <f t="shared" si="9"/>
        <v>-41736.636363636237</v>
      </c>
      <c r="K85" s="35">
        <f t="shared" si="9"/>
        <v>-75970.238095238106</v>
      </c>
      <c r="L85" s="35">
        <f t="shared" si="9"/>
        <v>-110919.94999999972</v>
      </c>
      <c r="M85" s="35">
        <f t="shared" si="9"/>
        <v>-82071.045454545179</v>
      </c>
      <c r="N85" s="35">
        <f t="shared" si="9"/>
        <v>-79893.909090909176</v>
      </c>
    </row>
    <row r="86" spans="1:14" hidden="1" outlineLevel="1" x14ac:dyDescent="0.25"/>
    <row r="87" spans="1:14" hidden="1" outlineLevel="1" x14ac:dyDescent="0.25">
      <c r="A87" t="s">
        <v>56</v>
      </c>
      <c r="B87" s="36">
        <v>1.57688649954169</v>
      </c>
      <c r="C87" s="36">
        <v>1.5559731150944447</v>
      </c>
      <c r="D87" s="36">
        <v>1.5667369483936495</v>
      </c>
      <c r="E87" s="36">
        <v>1.5984897324896228</v>
      </c>
      <c r="F87" s="36">
        <v>1.6550615522901322</v>
      </c>
      <c r="G87" s="36">
        <v>1.670914209589305</v>
      </c>
      <c r="H87" s="36">
        <v>1.6559098988633678</v>
      </c>
      <c r="I87" s="36">
        <v>1.6040694450654565</v>
      </c>
      <c r="J87" s="36">
        <v>1.5690795993683835</v>
      </c>
      <c r="K87" s="36">
        <v>1.5403962988813811</v>
      </c>
      <c r="L87" s="36">
        <v>1.5686187362216175</v>
      </c>
      <c r="M87" s="36">
        <v>1.582249897717376</v>
      </c>
      <c r="N87" s="36">
        <v>1.6003890952144766</v>
      </c>
    </row>
    <row r="88" spans="1:14" hidden="1" outlineLevel="1" x14ac:dyDescent="0.25">
      <c r="A88" t="s">
        <v>55</v>
      </c>
      <c r="B88" s="36">
        <f>B78-B87</f>
        <v>8.9376253653502324E-2</v>
      </c>
      <c r="C88" s="36">
        <f t="shared" ref="C88:N88" si="10">C78-C87</f>
        <v>9.0986708547943662E-2</v>
      </c>
      <c r="D88" s="36">
        <f t="shared" si="10"/>
        <v>8.2723819680057487E-2</v>
      </c>
      <c r="E88" s="36">
        <f t="shared" si="10"/>
        <v>7.9045178734473476E-2</v>
      </c>
      <c r="F88" s="36">
        <f t="shared" si="10"/>
        <v>0.10227349052998713</v>
      </c>
      <c r="G88" s="36">
        <f t="shared" si="10"/>
        <v>0.11543364884076768</v>
      </c>
      <c r="H88" s="36">
        <f t="shared" si="10"/>
        <v>0.11300549291880202</v>
      </c>
      <c r="I88" s="36">
        <f t="shared" si="10"/>
        <v>9.6039932066698253E-2</v>
      </c>
      <c r="J88" s="36">
        <f t="shared" si="10"/>
        <v>6.9690098794350952E-2</v>
      </c>
      <c r="K88" s="36">
        <f t="shared" si="10"/>
        <v>7.1668149737300624E-2</v>
      </c>
      <c r="L88" s="36">
        <f t="shared" si="10"/>
        <v>7.4173847821624284E-2</v>
      </c>
      <c r="M88" s="36">
        <f t="shared" si="10"/>
        <v>8.8977164408917897E-2</v>
      </c>
      <c r="N88" s="36">
        <f t="shared" si="10"/>
        <v>8.8671654275295886E-2</v>
      </c>
    </row>
    <row r="89" spans="1:14" collapsed="1" x14ac:dyDescent="0.25"/>
    <row r="90" spans="1:14" x14ac:dyDescent="0.25">
      <c r="A90" s="72" t="s">
        <v>62</v>
      </c>
    </row>
    <row r="91" spans="1:14" x14ac:dyDescent="0.25">
      <c r="A91" t="s">
        <v>58</v>
      </c>
      <c r="B91" s="35">
        <f>SUM(B10:B11)</f>
        <v>1031946.9090909092</v>
      </c>
      <c r="C91" s="35">
        <f t="shared" ref="C91:N91" si="11">SUM(C10:C11)</f>
        <v>968812.38095238095</v>
      </c>
      <c r="D91" s="35">
        <f t="shared" si="11"/>
        <v>1036435.5714285715</v>
      </c>
      <c r="E91" s="35">
        <f t="shared" si="11"/>
        <v>907591.73913043481</v>
      </c>
      <c r="F91" s="35">
        <f t="shared" si="11"/>
        <v>817165.31578947371</v>
      </c>
      <c r="G91" s="35">
        <f t="shared" si="11"/>
        <v>770207.36363636353</v>
      </c>
      <c r="H91" s="35">
        <f t="shared" si="11"/>
        <v>932980.45000000007</v>
      </c>
      <c r="I91" s="35">
        <f t="shared" si="11"/>
        <v>964570.68421052629</v>
      </c>
      <c r="J91" s="35">
        <f t="shared" si="11"/>
        <v>865576.77272727271</v>
      </c>
      <c r="K91" s="35">
        <f t="shared" si="11"/>
        <v>811105.14285714296</v>
      </c>
      <c r="L91" s="35">
        <f t="shared" si="11"/>
        <v>917461.5</v>
      </c>
      <c r="M91" s="35">
        <f t="shared" si="11"/>
        <v>956037.27272727271</v>
      </c>
      <c r="N91" s="35">
        <f t="shared" si="11"/>
        <v>967092.86363636365</v>
      </c>
    </row>
    <row r="92" spans="1:14" x14ac:dyDescent="0.25">
      <c r="A92" t="s">
        <v>59</v>
      </c>
      <c r="B92" s="35">
        <f>SUM(B12:B13)</f>
        <v>257095.95454545453</v>
      </c>
      <c r="C92" s="35">
        <f t="shared" ref="C92:N92" si="12">SUM(C12:C13)</f>
        <v>225806.42857142858</v>
      </c>
      <c r="D92" s="35">
        <f t="shared" si="12"/>
        <v>264482.76190476189</v>
      </c>
      <c r="E92" s="35">
        <f t="shared" si="12"/>
        <v>193627.30434782608</v>
      </c>
      <c r="F92" s="35">
        <f t="shared" si="12"/>
        <v>207126.84210526317</v>
      </c>
      <c r="G92" s="35">
        <f t="shared" si="12"/>
        <v>119789.18181818182</v>
      </c>
      <c r="H92" s="35">
        <f t="shared" si="12"/>
        <v>203228.19999999998</v>
      </c>
      <c r="I92" s="35">
        <f t="shared" si="12"/>
        <v>198256.68421052632</v>
      </c>
      <c r="J92" s="35">
        <f t="shared" si="12"/>
        <v>198899.40909090909</v>
      </c>
      <c r="K92" s="35">
        <f t="shared" si="12"/>
        <v>152299.19047619047</v>
      </c>
      <c r="L92" s="35">
        <f t="shared" si="12"/>
        <v>190914.9</v>
      </c>
      <c r="M92" s="35">
        <f t="shared" si="12"/>
        <v>187859.27272727271</v>
      </c>
      <c r="N92" s="35">
        <f t="shared" si="12"/>
        <v>181966.04545454544</v>
      </c>
    </row>
    <row r="93" spans="1:14" x14ac:dyDescent="0.25">
      <c r="A93" t="s">
        <v>11</v>
      </c>
      <c r="B93" s="35">
        <f>B15</f>
        <v>32535.045454545456</v>
      </c>
      <c r="C93" s="35">
        <f t="shared" ref="C93:N93" si="13">C15</f>
        <v>30353.619047619046</v>
      </c>
      <c r="D93" s="35">
        <f t="shared" si="13"/>
        <v>37304.761904761908</v>
      </c>
      <c r="E93" s="35">
        <f t="shared" si="13"/>
        <v>35070.608695652176</v>
      </c>
      <c r="F93" s="35">
        <f t="shared" si="13"/>
        <v>32878.473684210527</v>
      </c>
      <c r="G93" s="35">
        <f t="shared" si="13"/>
        <v>28897.5</v>
      </c>
      <c r="H93" s="35">
        <f t="shared" si="13"/>
        <v>33944.050000000003</v>
      </c>
      <c r="I93" s="35">
        <f t="shared" si="13"/>
        <v>39991.57894736842</v>
      </c>
      <c r="J93" s="35">
        <f t="shared" si="13"/>
        <v>31058.727272727272</v>
      </c>
      <c r="K93" s="35">
        <f t="shared" si="13"/>
        <v>34648.619047619046</v>
      </c>
      <c r="L93" s="35">
        <f t="shared" si="13"/>
        <v>35572.6</v>
      </c>
      <c r="M93" s="35">
        <f t="shared" si="13"/>
        <v>37741.227272727272</v>
      </c>
      <c r="N93" s="35">
        <f t="shared" si="13"/>
        <v>33873.63636363636</v>
      </c>
    </row>
    <row r="94" spans="1:14" x14ac:dyDescent="0.25">
      <c r="A94" t="s">
        <v>60</v>
      </c>
      <c r="B94" s="35">
        <f>B14</f>
        <v>458193.09090909088</v>
      </c>
      <c r="C94" s="35">
        <f t="shared" ref="C94:N94" si="14">C14</f>
        <v>411547.66666666669</v>
      </c>
      <c r="D94" s="35">
        <f t="shared" si="14"/>
        <v>464143.23809523811</v>
      </c>
      <c r="E94" s="35">
        <f t="shared" si="14"/>
        <v>483526.47826086957</v>
      </c>
      <c r="F94" s="35">
        <f t="shared" si="14"/>
        <v>412754.5263157895</v>
      </c>
      <c r="G94" s="35">
        <f t="shared" si="14"/>
        <v>406684.22727272729</v>
      </c>
      <c r="H94" s="35">
        <f t="shared" si="14"/>
        <v>555063.19999999995</v>
      </c>
      <c r="I94" s="35">
        <f t="shared" si="14"/>
        <v>633926.84210526315</v>
      </c>
      <c r="J94" s="35">
        <f t="shared" si="14"/>
        <v>571861.59090909094</v>
      </c>
      <c r="K94" s="35">
        <f t="shared" si="14"/>
        <v>483814.09523809527</v>
      </c>
      <c r="L94" s="35">
        <f t="shared" si="14"/>
        <v>469518.85</v>
      </c>
      <c r="M94" s="35">
        <f t="shared" si="14"/>
        <v>479187.04545454547</v>
      </c>
      <c r="N94" s="35">
        <f t="shared" si="14"/>
        <v>432618.72727272729</v>
      </c>
    </row>
    <row r="95" spans="1:14" x14ac:dyDescent="0.25">
      <c r="A95" t="s">
        <v>13</v>
      </c>
      <c r="B95" s="30">
        <f>SUM(B91:B94)</f>
        <v>1779771</v>
      </c>
      <c r="C95" s="30">
        <f t="shared" ref="C95:N95" si="15">SUM(C91:C94)</f>
        <v>1636520.0952380951</v>
      </c>
      <c r="D95" s="30">
        <f t="shared" si="15"/>
        <v>1802366.3333333335</v>
      </c>
      <c r="E95" s="30">
        <f t="shared" si="15"/>
        <v>1619816.1304347827</v>
      </c>
      <c r="F95" s="30">
        <f t="shared" si="15"/>
        <v>1469925.1578947369</v>
      </c>
      <c r="G95" s="30">
        <f t="shared" si="15"/>
        <v>1325578.2727272727</v>
      </c>
      <c r="H95" s="30">
        <f t="shared" si="15"/>
        <v>1725215.9000000001</v>
      </c>
      <c r="I95" s="30">
        <f t="shared" si="15"/>
        <v>1836745.789473684</v>
      </c>
      <c r="J95" s="30">
        <f t="shared" si="15"/>
        <v>1667396.5</v>
      </c>
      <c r="K95" s="30">
        <f t="shared" si="15"/>
        <v>1481867.0476190478</v>
      </c>
      <c r="L95" s="30">
        <f t="shared" si="15"/>
        <v>1613467.85</v>
      </c>
      <c r="M95" s="30">
        <f t="shared" si="15"/>
        <v>1660824.8181818181</v>
      </c>
      <c r="N95" s="30">
        <f t="shared" si="15"/>
        <v>1615551.2727272729</v>
      </c>
    </row>
    <row r="97" spans="1:17" x14ac:dyDescent="0.25">
      <c r="A97" s="72" t="s">
        <v>61</v>
      </c>
    </row>
    <row r="98" spans="1:17" x14ac:dyDescent="0.25">
      <c r="A98" t="s">
        <v>58</v>
      </c>
      <c r="B98" s="35" t="e">
        <f>SUM(#REF!,#REF!)</f>
        <v>#REF!</v>
      </c>
      <c r="C98" s="35" t="e">
        <f>SUM(#REF!,#REF!)</f>
        <v>#REF!</v>
      </c>
      <c r="D98" s="35" t="e">
        <f>SUM(#REF!,#REF!)</f>
        <v>#REF!</v>
      </c>
      <c r="E98" s="35" t="e">
        <f>SUM(#REF!,#REF!)</f>
        <v>#REF!</v>
      </c>
      <c r="F98" s="35" t="e">
        <f>SUM(#REF!,#REF!)</f>
        <v>#REF!</v>
      </c>
      <c r="G98" s="35" t="e">
        <f>SUM(#REF!,#REF!)</f>
        <v>#REF!</v>
      </c>
      <c r="H98" s="35" t="e">
        <f>SUM(#REF!,#REF!)</f>
        <v>#REF!</v>
      </c>
      <c r="I98" s="35" t="e">
        <f>SUM(#REF!,#REF!)</f>
        <v>#REF!</v>
      </c>
      <c r="J98" s="35" t="e">
        <f>SUM(#REF!,#REF!)</f>
        <v>#REF!</v>
      </c>
      <c r="K98" s="35" t="e">
        <f>SUM(#REF!,#REF!)</f>
        <v>#REF!</v>
      </c>
      <c r="L98" s="35" t="e">
        <f>SUM(#REF!,#REF!)</f>
        <v>#REF!</v>
      </c>
      <c r="M98" s="35" t="e">
        <f>SUM(#REF!,#REF!)</f>
        <v>#REF!</v>
      </c>
      <c r="N98" s="35" t="e">
        <f>SUM(#REF!,#REF!)</f>
        <v>#REF!</v>
      </c>
    </row>
    <row r="99" spans="1:17" x14ac:dyDescent="0.25">
      <c r="A99" t="s">
        <v>59</v>
      </c>
      <c r="B99" s="35" t="e">
        <f>SUM(#REF!)</f>
        <v>#REF!</v>
      </c>
      <c r="C99" s="35" t="e">
        <f>SUM(#REF!)</f>
        <v>#REF!</v>
      </c>
      <c r="D99" s="35" t="e">
        <f>SUM(#REF!)</f>
        <v>#REF!</v>
      </c>
      <c r="E99" s="35" t="e">
        <f>SUM(#REF!)</f>
        <v>#REF!</v>
      </c>
      <c r="F99" s="35" t="e">
        <f>SUM(#REF!)</f>
        <v>#REF!</v>
      </c>
      <c r="G99" s="35" t="e">
        <f>SUM(#REF!)</f>
        <v>#REF!</v>
      </c>
      <c r="H99" s="35" t="e">
        <f>SUM(#REF!)</f>
        <v>#REF!</v>
      </c>
      <c r="I99" s="35" t="e">
        <f>SUM(#REF!)</f>
        <v>#REF!</v>
      </c>
      <c r="J99" s="35" t="e">
        <f>SUM(#REF!)</f>
        <v>#REF!</v>
      </c>
      <c r="K99" s="35" t="e">
        <f>SUM(#REF!)</f>
        <v>#REF!</v>
      </c>
      <c r="L99" s="35" t="e">
        <f>SUM(#REF!)</f>
        <v>#REF!</v>
      </c>
      <c r="M99" s="35" t="e">
        <f>SUM(#REF!)</f>
        <v>#REF!</v>
      </c>
      <c r="N99" s="35" t="e">
        <f>SUM(#REF!)</f>
        <v>#REF!</v>
      </c>
    </row>
    <row r="100" spans="1:17" x14ac:dyDescent="0.25">
      <c r="A100" t="s">
        <v>11</v>
      </c>
      <c r="B100" s="35" t="e">
        <f>#REF!</f>
        <v>#REF!</v>
      </c>
      <c r="C100" s="35" t="e">
        <f>#REF!</f>
        <v>#REF!</v>
      </c>
      <c r="D100" s="35" t="e">
        <f>#REF!</f>
        <v>#REF!</v>
      </c>
      <c r="E100" s="35" t="e">
        <f>#REF!</f>
        <v>#REF!</v>
      </c>
      <c r="F100" s="35" t="e">
        <f>#REF!</f>
        <v>#REF!</v>
      </c>
      <c r="G100" s="35" t="e">
        <f>#REF!</f>
        <v>#REF!</v>
      </c>
      <c r="H100" s="35" t="e">
        <f>#REF!</f>
        <v>#REF!</v>
      </c>
      <c r="I100" s="35" t="e">
        <f>#REF!</f>
        <v>#REF!</v>
      </c>
      <c r="J100" s="35" t="e">
        <f>#REF!</f>
        <v>#REF!</v>
      </c>
      <c r="K100" s="35" t="e">
        <f>#REF!</f>
        <v>#REF!</v>
      </c>
      <c r="L100" s="35" t="e">
        <f>#REF!</f>
        <v>#REF!</v>
      </c>
      <c r="M100" s="35" t="e">
        <f>#REF!</f>
        <v>#REF!</v>
      </c>
      <c r="N100" s="35" t="e">
        <f>#REF!</f>
        <v>#REF!</v>
      </c>
    </row>
    <row r="101" spans="1:17" x14ac:dyDescent="0.25">
      <c r="A101" t="s">
        <v>60</v>
      </c>
      <c r="B101" s="35" t="e">
        <f>#REF!</f>
        <v>#REF!</v>
      </c>
      <c r="C101" s="35" t="e">
        <f>#REF!</f>
        <v>#REF!</v>
      </c>
      <c r="D101" s="35" t="e">
        <f>#REF!</f>
        <v>#REF!</v>
      </c>
      <c r="E101" s="35" t="e">
        <f>#REF!</f>
        <v>#REF!</v>
      </c>
      <c r="F101" s="35" t="e">
        <f>#REF!</f>
        <v>#REF!</v>
      </c>
      <c r="G101" s="35" t="e">
        <f>#REF!</f>
        <v>#REF!</v>
      </c>
      <c r="H101" s="35" t="e">
        <f>#REF!</f>
        <v>#REF!</v>
      </c>
      <c r="I101" s="35" t="e">
        <f>#REF!</f>
        <v>#REF!</v>
      </c>
      <c r="J101" s="35" t="e">
        <f>#REF!</f>
        <v>#REF!</v>
      </c>
      <c r="K101" s="35" t="e">
        <f>#REF!</f>
        <v>#REF!</v>
      </c>
      <c r="L101" s="35" t="e">
        <f>#REF!</f>
        <v>#REF!</v>
      </c>
      <c r="M101" s="35" t="e">
        <f>#REF!</f>
        <v>#REF!</v>
      </c>
      <c r="N101" s="35" t="e">
        <f>#REF!</f>
        <v>#REF!</v>
      </c>
    </row>
    <row r="102" spans="1:17" s="7" customFormat="1" x14ac:dyDescent="0.25">
      <c r="A102" s="7" t="s">
        <v>13</v>
      </c>
      <c r="B102" s="30" t="e">
        <f>SUM(B98:B101)</f>
        <v>#REF!</v>
      </c>
      <c r="C102" s="30" t="e">
        <f t="shared" ref="C102:N102" si="16">SUM(C98:C101)</f>
        <v>#REF!</v>
      </c>
      <c r="D102" s="30" t="e">
        <f t="shared" si="16"/>
        <v>#REF!</v>
      </c>
      <c r="E102" s="30" t="e">
        <f t="shared" si="16"/>
        <v>#REF!</v>
      </c>
      <c r="F102" s="30" t="e">
        <f t="shared" si="16"/>
        <v>#REF!</v>
      </c>
      <c r="G102" s="30" t="e">
        <f t="shared" si="16"/>
        <v>#REF!</v>
      </c>
      <c r="H102" s="30" t="e">
        <f t="shared" si="16"/>
        <v>#REF!</v>
      </c>
      <c r="I102" s="30" t="e">
        <f t="shared" si="16"/>
        <v>#REF!</v>
      </c>
      <c r="J102" s="30" t="e">
        <f t="shared" si="16"/>
        <v>#REF!</v>
      </c>
      <c r="K102" s="30" t="e">
        <f t="shared" si="16"/>
        <v>#REF!</v>
      </c>
      <c r="L102" s="30" t="e">
        <f t="shared" si="16"/>
        <v>#REF!</v>
      </c>
      <c r="M102" s="30" t="e">
        <f t="shared" si="16"/>
        <v>#REF!</v>
      </c>
      <c r="N102" s="30" t="e">
        <f t="shared" si="16"/>
        <v>#REF!</v>
      </c>
    </row>
    <row r="104" spans="1:17" x14ac:dyDescent="0.25">
      <c r="A104" s="72" t="s">
        <v>63</v>
      </c>
    </row>
    <row r="105" spans="1:17" x14ac:dyDescent="0.25">
      <c r="A105" t="s">
        <v>58</v>
      </c>
      <c r="B105" s="35" t="e">
        <f>B91-B98</f>
        <v>#REF!</v>
      </c>
      <c r="C105" s="35" t="e">
        <f t="shared" ref="C105:N105" si="17">C91-C98</f>
        <v>#REF!</v>
      </c>
      <c r="D105" s="35" t="e">
        <f t="shared" si="17"/>
        <v>#REF!</v>
      </c>
      <c r="E105" s="35" t="e">
        <f t="shared" si="17"/>
        <v>#REF!</v>
      </c>
      <c r="F105" s="35" t="e">
        <f t="shared" si="17"/>
        <v>#REF!</v>
      </c>
      <c r="G105" s="35" t="e">
        <f t="shared" si="17"/>
        <v>#REF!</v>
      </c>
      <c r="H105" s="35" t="e">
        <f t="shared" si="17"/>
        <v>#REF!</v>
      </c>
      <c r="I105" s="35" t="e">
        <f t="shared" si="17"/>
        <v>#REF!</v>
      </c>
      <c r="J105" s="35" t="e">
        <f t="shared" si="17"/>
        <v>#REF!</v>
      </c>
      <c r="K105" s="35" t="e">
        <f t="shared" si="17"/>
        <v>#REF!</v>
      </c>
      <c r="L105" s="35" t="e">
        <f t="shared" si="17"/>
        <v>#REF!</v>
      </c>
      <c r="M105" s="35" t="e">
        <f t="shared" si="17"/>
        <v>#REF!</v>
      </c>
      <c r="N105" s="35" t="e">
        <f t="shared" si="17"/>
        <v>#REF!</v>
      </c>
      <c r="O105" s="73" t="e">
        <f>AVERAGE(H105:I105,K105:N105)</f>
        <v>#REF!</v>
      </c>
    </row>
    <row r="106" spans="1:17" x14ac:dyDescent="0.25">
      <c r="A106" t="s">
        <v>59</v>
      </c>
      <c r="B106" s="35" t="e">
        <f t="shared" ref="B106:N109" si="18">B92-B99</f>
        <v>#REF!</v>
      </c>
      <c r="C106" s="35" t="e">
        <f t="shared" si="18"/>
        <v>#REF!</v>
      </c>
      <c r="D106" s="35" t="e">
        <f t="shared" si="18"/>
        <v>#REF!</v>
      </c>
      <c r="E106" s="35" t="e">
        <f t="shared" si="18"/>
        <v>#REF!</v>
      </c>
      <c r="F106" s="35" t="e">
        <f t="shared" si="18"/>
        <v>#REF!</v>
      </c>
      <c r="G106" s="35" t="e">
        <f t="shared" si="18"/>
        <v>#REF!</v>
      </c>
      <c r="H106" s="35" t="e">
        <f t="shared" si="18"/>
        <v>#REF!</v>
      </c>
      <c r="I106" s="35" t="e">
        <f t="shared" si="18"/>
        <v>#REF!</v>
      </c>
      <c r="J106" s="35" t="e">
        <f t="shared" si="18"/>
        <v>#REF!</v>
      </c>
      <c r="K106" s="35" t="e">
        <f t="shared" si="18"/>
        <v>#REF!</v>
      </c>
      <c r="L106" s="35" t="e">
        <f t="shared" si="18"/>
        <v>#REF!</v>
      </c>
      <c r="M106" s="35" t="e">
        <f t="shared" si="18"/>
        <v>#REF!</v>
      </c>
      <c r="N106" s="35" t="e">
        <f t="shared" si="18"/>
        <v>#REF!</v>
      </c>
      <c r="O106" s="73" t="e">
        <f>AVERAGE(H106:I106,K106:N106)</f>
        <v>#REF!</v>
      </c>
    </row>
    <row r="107" spans="1:17" x14ac:dyDescent="0.25">
      <c r="A107" t="s">
        <v>11</v>
      </c>
      <c r="B107" s="35" t="e">
        <f t="shared" si="18"/>
        <v>#REF!</v>
      </c>
      <c r="C107" s="35" t="e">
        <f t="shared" si="18"/>
        <v>#REF!</v>
      </c>
      <c r="D107" s="35" t="e">
        <f t="shared" si="18"/>
        <v>#REF!</v>
      </c>
      <c r="E107" s="35" t="e">
        <f t="shared" si="18"/>
        <v>#REF!</v>
      </c>
      <c r="F107" s="35" t="e">
        <f t="shared" si="18"/>
        <v>#REF!</v>
      </c>
      <c r="G107" s="35" t="e">
        <f t="shared" si="18"/>
        <v>#REF!</v>
      </c>
      <c r="H107" s="35" t="e">
        <f t="shared" si="18"/>
        <v>#REF!</v>
      </c>
      <c r="I107" s="35" t="e">
        <f t="shared" si="18"/>
        <v>#REF!</v>
      </c>
      <c r="J107" s="35" t="e">
        <f t="shared" si="18"/>
        <v>#REF!</v>
      </c>
      <c r="K107" s="35" t="e">
        <f t="shared" si="18"/>
        <v>#REF!</v>
      </c>
      <c r="L107" s="35" t="e">
        <f t="shared" si="18"/>
        <v>#REF!</v>
      </c>
      <c r="M107" s="35" t="e">
        <f t="shared" si="18"/>
        <v>#REF!</v>
      </c>
      <c r="N107" s="35" t="e">
        <f t="shared" si="18"/>
        <v>#REF!</v>
      </c>
      <c r="O107" s="73" t="e">
        <f>AVERAGE(H107:I107,K107:N107)</f>
        <v>#REF!</v>
      </c>
    </row>
    <row r="108" spans="1:17" x14ac:dyDescent="0.25">
      <c r="A108" t="s">
        <v>60</v>
      </c>
      <c r="B108" s="35" t="e">
        <f t="shared" si="18"/>
        <v>#REF!</v>
      </c>
      <c r="C108" s="35" t="e">
        <f t="shared" si="18"/>
        <v>#REF!</v>
      </c>
      <c r="D108" s="35" t="e">
        <f t="shared" si="18"/>
        <v>#REF!</v>
      </c>
      <c r="E108" s="35" t="e">
        <f t="shared" si="18"/>
        <v>#REF!</v>
      </c>
      <c r="F108" s="35" t="e">
        <f t="shared" si="18"/>
        <v>#REF!</v>
      </c>
      <c r="G108" s="35" t="e">
        <f t="shared" si="18"/>
        <v>#REF!</v>
      </c>
      <c r="H108" s="35" t="e">
        <f t="shared" si="18"/>
        <v>#REF!</v>
      </c>
      <c r="I108" s="35" t="e">
        <f t="shared" si="18"/>
        <v>#REF!</v>
      </c>
      <c r="J108" s="35" t="e">
        <f t="shared" si="18"/>
        <v>#REF!</v>
      </c>
      <c r="K108" s="35" t="e">
        <f t="shared" si="18"/>
        <v>#REF!</v>
      </c>
      <c r="L108" s="35" t="e">
        <f t="shared" si="18"/>
        <v>#REF!</v>
      </c>
      <c r="M108" s="35" t="e">
        <f t="shared" si="18"/>
        <v>#REF!</v>
      </c>
      <c r="N108" s="35" t="e">
        <f t="shared" si="18"/>
        <v>#REF!</v>
      </c>
      <c r="O108" s="73" t="e">
        <f>AVERAGE(H108:I108,K108:N108)</f>
        <v>#REF!</v>
      </c>
    </row>
    <row r="109" spans="1:17" x14ac:dyDescent="0.25">
      <c r="A109" s="7" t="s">
        <v>13</v>
      </c>
      <c r="B109" s="30" t="e">
        <f t="shared" si="18"/>
        <v>#REF!</v>
      </c>
      <c r="C109" s="30" t="e">
        <f t="shared" si="18"/>
        <v>#REF!</v>
      </c>
      <c r="D109" s="30" t="e">
        <f t="shared" si="18"/>
        <v>#REF!</v>
      </c>
      <c r="E109" s="30" t="e">
        <f t="shared" si="18"/>
        <v>#REF!</v>
      </c>
      <c r="F109" s="30" t="e">
        <f t="shared" si="18"/>
        <v>#REF!</v>
      </c>
      <c r="G109" s="30" t="e">
        <f t="shared" si="18"/>
        <v>#REF!</v>
      </c>
      <c r="H109" s="30" t="e">
        <f t="shared" si="18"/>
        <v>#REF!</v>
      </c>
      <c r="I109" s="30" t="e">
        <f t="shared" si="18"/>
        <v>#REF!</v>
      </c>
      <c r="J109" s="30" t="e">
        <f t="shared" si="18"/>
        <v>#REF!</v>
      </c>
      <c r="K109" s="30" t="e">
        <f t="shared" si="18"/>
        <v>#REF!</v>
      </c>
      <c r="L109" s="30" t="e">
        <f t="shared" si="18"/>
        <v>#REF!</v>
      </c>
      <c r="M109" s="30" t="e">
        <f t="shared" si="18"/>
        <v>#REF!</v>
      </c>
      <c r="N109" s="30" t="e">
        <f t="shared" si="18"/>
        <v>#REF!</v>
      </c>
      <c r="O109" s="74" t="e">
        <f>AVERAGE(H109:I109,K109:N109)</f>
        <v>#REF!</v>
      </c>
    </row>
    <row r="111" spans="1:17" x14ac:dyDescent="0.25">
      <c r="A111" t="s">
        <v>11</v>
      </c>
    </row>
    <row r="112" spans="1:17" x14ac:dyDescent="0.25">
      <c r="A112" t="s">
        <v>64</v>
      </c>
      <c r="B112" s="35" t="e">
        <f>ROUND(B107*0.67,0)</f>
        <v>#REF!</v>
      </c>
      <c r="C112" s="35" t="e">
        <f t="shared" ref="C112:N112" si="19">ROUND(C107*0.67,0)</f>
        <v>#REF!</v>
      </c>
      <c r="D112" s="35" t="e">
        <f t="shared" si="19"/>
        <v>#REF!</v>
      </c>
      <c r="E112" s="35" t="e">
        <f t="shared" si="19"/>
        <v>#REF!</v>
      </c>
      <c r="F112" s="35" t="e">
        <f t="shared" si="19"/>
        <v>#REF!</v>
      </c>
      <c r="G112" s="35" t="e">
        <f t="shared" si="19"/>
        <v>#REF!</v>
      </c>
      <c r="H112" s="35" t="e">
        <f t="shared" si="19"/>
        <v>#REF!</v>
      </c>
      <c r="I112" s="35" t="e">
        <f t="shared" si="19"/>
        <v>#REF!</v>
      </c>
      <c r="J112" s="35" t="e">
        <f t="shared" si="19"/>
        <v>#REF!</v>
      </c>
      <c r="K112" s="35" t="e">
        <f t="shared" si="19"/>
        <v>#REF!</v>
      </c>
      <c r="L112" s="35" t="e">
        <f t="shared" si="19"/>
        <v>#REF!</v>
      </c>
      <c r="M112" s="35" t="e">
        <f t="shared" si="19"/>
        <v>#REF!</v>
      </c>
      <c r="N112" s="35" t="e">
        <f t="shared" si="19"/>
        <v>#REF!</v>
      </c>
      <c r="O112" s="35" t="e">
        <f>AVERAGE(H112:N112)</f>
        <v>#REF!</v>
      </c>
      <c r="P112" s="30">
        <v>-9700</v>
      </c>
      <c r="Q112" s="75">
        <f>P112/P114</f>
        <v>0.66896551724137931</v>
      </c>
    </row>
    <row r="113" spans="1:17" x14ac:dyDescent="0.25">
      <c r="A113" t="s">
        <v>65</v>
      </c>
      <c r="B113" s="35" t="e">
        <f>B107-B112</f>
        <v>#REF!</v>
      </c>
      <c r="C113" s="35" t="e">
        <f t="shared" ref="C113:N113" si="20">C107-C112</f>
        <v>#REF!</v>
      </c>
      <c r="D113" s="35" t="e">
        <f t="shared" si="20"/>
        <v>#REF!</v>
      </c>
      <c r="E113" s="35" t="e">
        <f t="shared" si="20"/>
        <v>#REF!</v>
      </c>
      <c r="F113" s="35" t="e">
        <f t="shared" si="20"/>
        <v>#REF!</v>
      </c>
      <c r="G113" s="35" t="e">
        <f t="shared" si="20"/>
        <v>#REF!</v>
      </c>
      <c r="H113" s="35" t="e">
        <f t="shared" si="20"/>
        <v>#REF!</v>
      </c>
      <c r="I113" s="35" t="e">
        <f t="shared" si="20"/>
        <v>#REF!</v>
      </c>
      <c r="J113" s="35" t="e">
        <f t="shared" si="20"/>
        <v>#REF!</v>
      </c>
      <c r="K113" s="35" t="e">
        <f t="shared" si="20"/>
        <v>#REF!</v>
      </c>
      <c r="L113" s="35" t="e">
        <f t="shared" si="20"/>
        <v>#REF!</v>
      </c>
      <c r="M113" s="35" t="e">
        <f t="shared" si="20"/>
        <v>#REF!</v>
      </c>
      <c r="N113" s="35" t="e">
        <f t="shared" si="20"/>
        <v>#REF!</v>
      </c>
      <c r="O113" s="35" t="e">
        <f>AVERAGE(H113:N113)</f>
        <v>#REF!</v>
      </c>
      <c r="P113" s="30">
        <v>-4800</v>
      </c>
      <c r="Q113" s="76">
        <f>1-Q112</f>
        <v>0.33103448275862069</v>
      </c>
    </row>
    <row r="114" spans="1:17" x14ac:dyDescent="0.25">
      <c r="A114" t="s">
        <v>13</v>
      </c>
      <c r="B114" s="30" t="e">
        <f>SUM(B112:B113)</f>
        <v>#REF!</v>
      </c>
      <c r="C114" s="30" t="e">
        <f t="shared" ref="C114:N114" si="21">SUM(C112:C113)</f>
        <v>#REF!</v>
      </c>
      <c r="D114" s="30" t="e">
        <f t="shared" si="21"/>
        <v>#REF!</v>
      </c>
      <c r="E114" s="30" t="e">
        <f t="shared" si="21"/>
        <v>#REF!</v>
      </c>
      <c r="F114" s="30" t="e">
        <f t="shared" si="21"/>
        <v>#REF!</v>
      </c>
      <c r="G114" s="30" t="e">
        <f t="shared" si="21"/>
        <v>#REF!</v>
      </c>
      <c r="H114" s="30" t="e">
        <f t="shared" si="21"/>
        <v>#REF!</v>
      </c>
      <c r="I114" s="30" t="e">
        <f t="shared" si="21"/>
        <v>#REF!</v>
      </c>
      <c r="J114" s="30" t="e">
        <f t="shared" si="21"/>
        <v>#REF!</v>
      </c>
      <c r="K114" s="30" t="e">
        <f t="shared" si="21"/>
        <v>#REF!</v>
      </c>
      <c r="L114" s="30" t="e">
        <f t="shared" si="21"/>
        <v>#REF!</v>
      </c>
      <c r="M114" s="30" t="e">
        <f t="shared" si="21"/>
        <v>#REF!</v>
      </c>
      <c r="N114" s="30" t="e">
        <f t="shared" si="21"/>
        <v>#REF!</v>
      </c>
      <c r="O114" s="35" t="e">
        <f>AVERAGE(H114:N114)</f>
        <v>#REF!</v>
      </c>
      <c r="P114" s="30">
        <f>SUM(P112:P113)</f>
        <v>-14500</v>
      </c>
      <c r="Q114" s="77">
        <f>SUM(Q112:Q113)</f>
        <v>1</v>
      </c>
    </row>
    <row r="116" spans="1:17" x14ac:dyDescent="0.25">
      <c r="A116" s="72" t="s">
        <v>66</v>
      </c>
      <c r="H116">
        <v>20</v>
      </c>
      <c r="I116">
        <v>19</v>
      </c>
      <c r="J116">
        <v>22</v>
      </c>
      <c r="K116">
        <v>21</v>
      </c>
      <c r="L116">
        <v>20</v>
      </c>
      <c r="M116">
        <v>22</v>
      </c>
      <c r="N116">
        <v>22</v>
      </c>
      <c r="O116">
        <f>SUM(H116:N116)</f>
        <v>146</v>
      </c>
    </row>
    <row r="117" spans="1:17" x14ac:dyDescent="0.25">
      <c r="A117" t="s">
        <v>50</v>
      </c>
      <c r="B117" s="35">
        <f>B91+(B$93*0.67)</f>
        <v>1053745.3895454546</v>
      </c>
      <c r="C117" s="35">
        <f>C91+(C$93*0.67)</f>
        <v>989149.3057142857</v>
      </c>
      <c r="D117" s="35">
        <f t="shared" ref="D117:N117" si="22">D91+(D$93*0.67)</f>
        <v>1061429.7619047619</v>
      </c>
      <c r="E117" s="35">
        <f t="shared" si="22"/>
        <v>931089.04695652181</v>
      </c>
      <c r="F117" s="35">
        <f t="shared" si="22"/>
        <v>839193.89315789472</v>
      </c>
      <c r="G117" s="35">
        <f t="shared" si="22"/>
        <v>789568.68863636348</v>
      </c>
      <c r="H117" s="35">
        <f t="shared" si="22"/>
        <v>955722.96350000007</v>
      </c>
      <c r="I117" s="35">
        <f t="shared" si="22"/>
        <v>991365.0421052631</v>
      </c>
      <c r="J117" s="35">
        <f t="shared" si="22"/>
        <v>886386.12</v>
      </c>
      <c r="K117" s="35">
        <f t="shared" si="22"/>
        <v>834319.71761904773</v>
      </c>
      <c r="L117" s="35">
        <f t="shared" si="22"/>
        <v>941295.14199999999</v>
      </c>
      <c r="M117" s="35">
        <f t="shared" si="22"/>
        <v>981323.89500000002</v>
      </c>
      <c r="N117" s="35">
        <f t="shared" si="22"/>
        <v>989788.2</v>
      </c>
      <c r="O117" s="30">
        <f>((H117*H$116)+(I117*I$116)+(J117*J$116)+(K117*K$116)+(L117*L$116)+(M117*M$116)+(N117*N$116))/O$116</f>
        <v>939465.56650684937</v>
      </c>
    </row>
    <row r="118" spans="1:17" x14ac:dyDescent="0.25">
      <c r="A118" t="s">
        <v>52</v>
      </c>
      <c r="B118" s="35">
        <f>B92+(B$93*0.33)</f>
        <v>267832.51954545453</v>
      </c>
      <c r="C118" s="35">
        <f>C92+(C$93*0.33)</f>
        <v>235823.12285714288</v>
      </c>
      <c r="D118" s="35">
        <f t="shared" ref="D118:N118" si="23">D92+(D$93*0.33)</f>
        <v>276793.33333333331</v>
      </c>
      <c r="E118" s="35">
        <f t="shared" si="23"/>
        <v>205200.6052173913</v>
      </c>
      <c r="F118" s="35">
        <f t="shared" si="23"/>
        <v>217976.73842105264</v>
      </c>
      <c r="G118" s="35">
        <f t="shared" si="23"/>
        <v>129325.35681818183</v>
      </c>
      <c r="H118" s="35">
        <f t="shared" si="23"/>
        <v>214429.7365</v>
      </c>
      <c r="I118" s="35">
        <f t="shared" si="23"/>
        <v>211453.90526315791</v>
      </c>
      <c r="J118" s="35">
        <f t="shared" si="23"/>
        <v>209148.78909090909</v>
      </c>
      <c r="K118" s="35">
        <f t="shared" si="23"/>
        <v>163733.23476190475</v>
      </c>
      <c r="L118" s="35">
        <f t="shared" si="23"/>
        <v>202653.85800000001</v>
      </c>
      <c r="M118" s="35">
        <f t="shared" si="23"/>
        <v>200313.87772727272</v>
      </c>
      <c r="N118" s="35">
        <f t="shared" si="23"/>
        <v>193144.34545454543</v>
      </c>
      <c r="O118" s="30">
        <f>((H118*H$116)+(I118*I$116)+(J118*J$116)+(K118*K$116)+(L118*L$116)+(M118*M$116)+(N118*N$116))/O$116</f>
        <v>199007.18006849315</v>
      </c>
    </row>
    <row r="119" spans="1:17" x14ac:dyDescent="0.25">
      <c r="A119" t="s">
        <v>60</v>
      </c>
      <c r="B119" s="35">
        <f>B94</f>
        <v>458193.09090909088</v>
      </c>
      <c r="C119" s="35">
        <f>C94</f>
        <v>411547.66666666669</v>
      </c>
      <c r="D119" s="35">
        <f t="shared" ref="D119:N119" si="24">D94</f>
        <v>464143.23809523811</v>
      </c>
      <c r="E119" s="35">
        <f t="shared" si="24"/>
        <v>483526.47826086957</v>
      </c>
      <c r="F119" s="35">
        <f t="shared" si="24"/>
        <v>412754.5263157895</v>
      </c>
      <c r="G119" s="35">
        <f t="shared" si="24"/>
        <v>406684.22727272729</v>
      </c>
      <c r="H119" s="35">
        <f t="shared" si="24"/>
        <v>555063.19999999995</v>
      </c>
      <c r="I119" s="35">
        <f t="shared" si="24"/>
        <v>633926.84210526315</v>
      </c>
      <c r="J119" s="35">
        <f t="shared" si="24"/>
        <v>571861.59090909094</v>
      </c>
      <c r="K119" s="35">
        <f t="shared" si="24"/>
        <v>483814.09523809527</v>
      </c>
      <c r="L119" s="35">
        <f t="shared" si="24"/>
        <v>469518.85</v>
      </c>
      <c r="M119" s="35">
        <f t="shared" si="24"/>
        <v>479187.04545454547</v>
      </c>
      <c r="N119" s="35">
        <f t="shared" si="24"/>
        <v>432618.72727272729</v>
      </c>
      <c r="O119" s="30">
        <f>((H119*H$116)+(I119*I$116)+(J119*J$116)+(K119*K$116)+(L119*L$116)+(M119*M$116)+(N119*N$116))/O$116</f>
        <v>516007.04794520547</v>
      </c>
    </row>
    <row r="120" spans="1:17" s="7" customFormat="1" x14ac:dyDescent="0.25">
      <c r="A120" s="7" t="s">
        <v>13</v>
      </c>
      <c r="B120" s="30">
        <f>SUM(B117:B119)</f>
        <v>1779771</v>
      </c>
      <c r="C120" s="30">
        <f>SUM(C117:C119)</f>
        <v>1636520.0952380954</v>
      </c>
      <c r="D120" s="30">
        <f t="shared" ref="D120:N120" si="25">SUM(D117:D119)</f>
        <v>1802366.3333333333</v>
      </c>
      <c r="E120" s="30">
        <f t="shared" si="25"/>
        <v>1619816.1304347827</v>
      </c>
      <c r="F120" s="30">
        <f t="shared" si="25"/>
        <v>1469925.1578947369</v>
      </c>
      <c r="G120" s="30">
        <f t="shared" si="25"/>
        <v>1325578.2727272725</v>
      </c>
      <c r="H120" s="30">
        <f t="shared" si="25"/>
        <v>1725215.9000000001</v>
      </c>
      <c r="I120" s="30">
        <f t="shared" si="25"/>
        <v>1836745.7894736843</v>
      </c>
      <c r="J120" s="30">
        <f t="shared" si="25"/>
        <v>1667396.5</v>
      </c>
      <c r="K120" s="30">
        <f t="shared" si="25"/>
        <v>1481867.0476190476</v>
      </c>
      <c r="L120" s="30">
        <f t="shared" si="25"/>
        <v>1613467.85</v>
      </c>
      <c r="M120" s="30">
        <f t="shared" si="25"/>
        <v>1660824.8181818181</v>
      </c>
      <c r="N120" s="30">
        <f t="shared" si="25"/>
        <v>1615551.2727272727</v>
      </c>
      <c r="O120" s="30">
        <f>SUM(O117:O119)</f>
        <v>1654479.7945205481</v>
      </c>
    </row>
    <row r="121" spans="1:17" x14ac:dyDescent="0.25">
      <c r="B121" s="35"/>
    </row>
    <row r="122" spans="1:17" x14ac:dyDescent="0.25">
      <c r="A122" s="72" t="s">
        <v>67</v>
      </c>
    </row>
    <row r="123" spans="1:17" x14ac:dyDescent="0.25">
      <c r="A123" t="s">
        <v>50</v>
      </c>
      <c r="H123" s="35">
        <v>27628136.73</v>
      </c>
      <c r="I123" s="35">
        <v>25714427.300000001</v>
      </c>
      <c r="J123" s="35">
        <v>23554349.659999996</v>
      </c>
      <c r="K123" s="35">
        <v>23556658.408075616</v>
      </c>
      <c r="L123" s="35">
        <v>25676322.65107109</v>
      </c>
      <c r="M123" s="35">
        <v>28978155.505797021</v>
      </c>
      <c r="N123" s="35">
        <v>29071924.348978307</v>
      </c>
      <c r="O123" s="35">
        <f>SUM(H123:N123)</f>
        <v>184179974.60392204</v>
      </c>
    </row>
    <row r="124" spans="1:17" x14ac:dyDescent="0.25">
      <c r="A124" t="s">
        <v>52</v>
      </c>
      <c r="H124" s="35">
        <v>7283281.8399999999</v>
      </c>
      <c r="I124" s="35">
        <v>6852430.4299999997</v>
      </c>
      <c r="J124" s="35">
        <v>7764570.2199999997</v>
      </c>
      <c r="K124" s="35">
        <v>5739313.9361497909</v>
      </c>
      <c r="L124" s="35">
        <v>6554247.3987772102</v>
      </c>
      <c r="M124" s="35">
        <v>7176660.9787772093</v>
      </c>
      <c r="N124" s="35">
        <v>7069091.176338369</v>
      </c>
      <c r="O124" s="35">
        <f>SUM(H124:N124)</f>
        <v>48439595.980042577</v>
      </c>
    </row>
    <row r="125" spans="1:17" x14ac:dyDescent="0.25">
      <c r="A125" t="s">
        <v>60</v>
      </c>
      <c r="H125" s="35">
        <v>21538680.289999995</v>
      </c>
      <c r="I125" s="35">
        <v>21652072.699999999</v>
      </c>
      <c r="J125" s="35">
        <v>23767174.68</v>
      </c>
      <c r="K125" s="35">
        <v>18926090.527006365</v>
      </c>
      <c r="L125" s="35">
        <v>20675563.803310923</v>
      </c>
      <c r="M125" s="35">
        <v>21530410.319134645</v>
      </c>
      <c r="N125" s="35">
        <v>21506572.578971948</v>
      </c>
      <c r="O125" s="35">
        <f>SUM(H125:N125)</f>
        <v>149596564.89842388</v>
      </c>
    </row>
    <row r="126" spans="1:17" x14ac:dyDescent="0.25">
      <c r="A126" t="s">
        <v>11</v>
      </c>
      <c r="H126" s="35">
        <v>2586753.5799999996</v>
      </c>
      <c r="I126" s="35">
        <v>2942341.61</v>
      </c>
      <c r="J126" s="35">
        <v>2565010.1700000074</v>
      </c>
      <c r="K126" s="35">
        <v>2524742.0504161245</v>
      </c>
      <c r="L126" s="35">
        <v>3092326.2972483491</v>
      </c>
      <c r="M126" s="35">
        <v>2569731.776708907</v>
      </c>
      <c r="N126" s="35">
        <v>2351859.1107272068</v>
      </c>
      <c r="O126" s="35">
        <f>SUM(H126:N126)</f>
        <v>18632764.595100593</v>
      </c>
    </row>
    <row r="127" spans="1:17" x14ac:dyDescent="0.25">
      <c r="A127" s="7" t="s">
        <v>13</v>
      </c>
      <c r="H127" s="78">
        <f>SUM(H123:H126)</f>
        <v>59036852.439999998</v>
      </c>
      <c r="I127" s="78">
        <f t="shared" ref="I127:N127" si="26">SUM(I123:I126)</f>
        <v>57161272.039999999</v>
      </c>
      <c r="J127" s="78">
        <f t="shared" si="26"/>
        <v>57651104.730000004</v>
      </c>
      <c r="K127" s="78">
        <f t="shared" si="26"/>
        <v>50746804.921647899</v>
      </c>
      <c r="L127" s="78">
        <f t="shared" si="26"/>
        <v>55998460.150407568</v>
      </c>
      <c r="M127" s="78">
        <f t="shared" si="26"/>
        <v>60254958.580417782</v>
      </c>
      <c r="N127" s="78">
        <f t="shared" si="26"/>
        <v>59999447.215015829</v>
      </c>
      <c r="O127" s="30">
        <f>SUM(H127:N127)</f>
        <v>400848900.07748908</v>
      </c>
    </row>
    <row r="128" spans="1:17" x14ac:dyDescent="0.25">
      <c r="H128" s="35"/>
      <c r="I128" s="35"/>
      <c r="J128" s="35"/>
      <c r="K128" s="35"/>
      <c r="L128" s="35"/>
      <c r="M128" s="35"/>
      <c r="N128" s="35"/>
      <c r="O128" s="35"/>
    </row>
    <row r="129" spans="1:16" x14ac:dyDescent="0.25">
      <c r="A129" s="72" t="s">
        <v>68</v>
      </c>
    </row>
    <row r="130" spans="1:16" x14ac:dyDescent="0.25">
      <c r="A130" t="s">
        <v>50</v>
      </c>
      <c r="O130" s="33">
        <f>O123+(O$126*0.67)</f>
        <v>196663926.88263944</v>
      </c>
      <c r="P130" s="36">
        <f>O130/O117/O$116</f>
        <v>1.4338079498057654</v>
      </c>
    </row>
    <row r="131" spans="1:16" x14ac:dyDescent="0.25">
      <c r="A131" t="s">
        <v>52</v>
      </c>
      <c r="O131" s="33">
        <f>O124+(O$126*0.33)</f>
        <v>54588408.296425775</v>
      </c>
      <c r="P131" s="36">
        <f>O131/O118/O$116</f>
        <v>1.878792551007864</v>
      </c>
    </row>
    <row r="132" spans="1:16" x14ac:dyDescent="0.25">
      <c r="A132" t="s">
        <v>60</v>
      </c>
      <c r="O132" s="33">
        <f>O125</f>
        <v>149596564.89842388</v>
      </c>
      <c r="P132" s="36">
        <f>O132/O119/O$116</f>
        <v>1.9856976958624675</v>
      </c>
    </row>
    <row r="133" spans="1:16" x14ac:dyDescent="0.25">
      <c r="A133" s="7" t="s">
        <v>13</v>
      </c>
      <c r="O133" s="70">
        <f>SUM(O130:O132)</f>
        <v>400848900.07748914</v>
      </c>
      <c r="P133" s="79">
        <f>O133/O120/O$116</f>
        <v>1.6594584113886277</v>
      </c>
    </row>
    <row r="134" spans="1:16" x14ac:dyDescent="0.25">
      <c r="O134" s="33"/>
    </row>
    <row r="135" spans="1:16" x14ac:dyDescent="0.25">
      <c r="O135" s="33"/>
    </row>
  </sheetData>
  <dataConsolidate/>
  <mergeCells count="6">
    <mergeCell ref="B3:N3"/>
    <mergeCell ref="B35:N35"/>
    <mergeCell ref="B51:N51"/>
    <mergeCell ref="B66:N66"/>
    <mergeCell ref="A1:N1"/>
    <mergeCell ref="B19:N19"/>
  </mergeCells>
  <pageMargins left="0.25" right="0.25" top="0.5" bottom="0.5" header="0.25" footer="0.25"/>
  <pageSetup scale="70" orientation="landscape" r:id="rId1"/>
  <headerFooter>
    <oddFooter>&amp;L&amp;D
&amp;F&amp;C&amp;A&amp;RPage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33CC33"/>
  </sheetPr>
  <dimension ref="A1:O44"/>
  <sheetViews>
    <sheetView workbookViewId="0">
      <pane xSplit="1" ySplit="4" topLeftCell="E5" activePane="bottomRight" state="frozen"/>
      <selection pane="topRight" activeCell="B1" sqref="B1"/>
      <selection pane="bottomLeft" activeCell="A5" sqref="A5"/>
      <selection pane="bottomRight" activeCell="Q41" sqref="Q41"/>
    </sheetView>
  </sheetViews>
  <sheetFormatPr defaultRowHeight="15" x14ac:dyDescent="0.25"/>
  <cols>
    <col min="1" max="1" width="23.42578125" customWidth="1"/>
    <col min="2" max="2" width="11.85546875" customWidth="1"/>
    <col min="3" max="7" width="11.5703125" bestFit="1" customWidth="1"/>
    <col min="8" max="8" width="10.5703125" bestFit="1" customWidth="1"/>
    <col min="9" max="14" width="11.5703125" bestFit="1" customWidth="1"/>
    <col min="15" max="15" width="12.5703125" bestFit="1" customWidth="1"/>
  </cols>
  <sheetData>
    <row r="1" spans="1:14" x14ac:dyDescent="0.25">
      <c r="A1" s="484" t="s">
        <v>41</v>
      </c>
      <c r="B1" s="484"/>
      <c r="C1" s="484"/>
      <c r="D1" s="484"/>
      <c r="E1" s="484"/>
      <c r="F1" s="484"/>
      <c r="G1" s="484"/>
      <c r="H1" s="484"/>
      <c r="I1" s="484"/>
      <c r="J1" s="484"/>
      <c r="K1" s="484"/>
      <c r="L1" s="484"/>
      <c r="M1" s="484"/>
      <c r="N1" s="484"/>
    </row>
    <row r="2" spans="1:14" x14ac:dyDescent="0.25">
      <c r="B2" s="25">
        <v>22</v>
      </c>
      <c r="C2" s="25">
        <v>21</v>
      </c>
      <c r="D2" s="25">
        <v>21</v>
      </c>
      <c r="E2" s="25">
        <v>23</v>
      </c>
      <c r="F2" s="25">
        <v>19</v>
      </c>
      <c r="G2" s="25">
        <v>22</v>
      </c>
      <c r="H2" s="25">
        <v>20</v>
      </c>
      <c r="I2" s="25">
        <v>19</v>
      </c>
      <c r="J2" s="25">
        <v>22</v>
      </c>
      <c r="K2" s="25">
        <v>21</v>
      </c>
      <c r="L2" s="25">
        <v>20</v>
      </c>
      <c r="M2" s="25">
        <v>22</v>
      </c>
      <c r="N2" s="25">
        <v>22</v>
      </c>
    </row>
    <row r="3" spans="1:14" x14ac:dyDescent="0.25">
      <c r="B3" s="485" t="s">
        <v>39</v>
      </c>
      <c r="C3" s="485"/>
      <c r="D3" s="485"/>
      <c r="E3" s="485"/>
      <c r="F3" s="485"/>
      <c r="G3" s="485"/>
      <c r="H3" s="485"/>
      <c r="I3" s="485"/>
      <c r="J3" s="485"/>
      <c r="K3" s="485"/>
      <c r="L3" s="485"/>
      <c r="M3" s="485"/>
      <c r="N3" s="485"/>
    </row>
    <row r="4" spans="1:14" x14ac:dyDescent="0.25">
      <c r="B4" s="9">
        <v>39630</v>
      </c>
      <c r="C4" s="9">
        <v>39661</v>
      </c>
      <c r="D4" s="9">
        <v>39692</v>
      </c>
      <c r="E4" s="9">
        <v>39722</v>
      </c>
      <c r="F4" s="9">
        <v>39753</v>
      </c>
      <c r="G4" s="9">
        <v>39783</v>
      </c>
      <c r="H4" s="9">
        <v>39814</v>
      </c>
      <c r="I4" s="9">
        <v>39845</v>
      </c>
      <c r="J4" s="9">
        <v>39873</v>
      </c>
      <c r="K4" s="9">
        <v>39904</v>
      </c>
      <c r="L4" s="9">
        <v>39934</v>
      </c>
      <c r="M4" s="9">
        <v>39965</v>
      </c>
      <c r="N4" s="9">
        <v>39995</v>
      </c>
    </row>
    <row r="5" spans="1:14" x14ac:dyDescent="0.25">
      <c r="A5" t="s">
        <v>0</v>
      </c>
      <c r="B5" s="4">
        <v>5952191.5</v>
      </c>
      <c r="C5" s="4">
        <v>5055574.333333333</v>
      </c>
      <c r="D5" s="4">
        <v>7085983.4523809524</v>
      </c>
      <c r="E5" s="4">
        <v>4565722.2608695654</v>
      </c>
      <c r="F5" s="4">
        <v>3737154.210526316</v>
      </c>
      <c r="G5" s="4">
        <v>2740980.8181818179</v>
      </c>
      <c r="H5" s="4">
        <v>3576917.1</v>
      </c>
      <c r="I5" s="4">
        <v>4143016.6842105268</v>
      </c>
      <c r="J5" s="4">
        <v>3825489.7727272729</v>
      </c>
      <c r="K5" s="4">
        <v>3320850.3809523811</v>
      </c>
      <c r="L5" s="4">
        <v>4722619.6500000004</v>
      </c>
      <c r="M5" s="4">
        <v>5106545.0909090908</v>
      </c>
      <c r="N5" s="4">
        <v>4168416.9090909092</v>
      </c>
    </row>
    <row r="6" spans="1:14" x14ac:dyDescent="0.25">
      <c r="A6" t="s">
        <v>1</v>
      </c>
      <c r="B6" s="4">
        <v>3693211.6818181816</v>
      </c>
      <c r="C6" s="4">
        <v>2733432.2380952383</v>
      </c>
      <c r="D6" s="4">
        <v>5105353.333333333</v>
      </c>
      <c r="E6" s="4">
        <v>4929782.6521739122</v>
      </c>
      <c r="F6" s="4">
        <v>3913307.3157894737</v>
      </c>
      <c r="G6" s="4">
        <v>3082565.0909090908</v>
      </c>
      <c r="H6" s="4">
        <v>2985283.9000000004</v>
      </c>
      <c r="I6" s="4">
        <v>3436479.4210526319</v>
      </c>
      <c r="J6" s="4">
        <v>4125536.8181818179</v>
      </c>
      <c r="K6" s="4">
        <v>3044583.6190476189</v>
      </c>
      <c r="L6" s="4">
        <v>2995754.55</v>
      </c>
      <c r="M6" s="4">
        <v>2925563.5454545454</v>
      </c>
      <c r="N6" s="4">
        <v>2531839.6818181816</v>
      </c>
    </row>
    <row r="7" spans="1:14" x14ac:dyDescent="0.25">
      <c r="A7" t="s">
        <v>4</v>
      </c>
      <c r="B7" s="16">
        <v>1590270.3181818146</v>
      </c>
      <c r="C7" s="16">
        <v>1466005.5238095282</v>
      </c>
      <c r="D7" s="16">
        <v>1610049.119047622</v>
      </c>
      <c r="E7" s="16">
        <v>1487852.9999999979</v>
      </c>
      <c r="F7" s="16">
        <v>1401476.4736842082</v>
      </c>
      <c r="G7" s="16">
        <v>1290081.2727272727</v>
      </c>
      <c r="H7" s="16">
        <v>1582802.75</v>
      </c>
      <c r="I7" s="16">
        <v>1736038.9473684211</v>
      </c>
      <c r="J7" s="16">
        <v>1487896.2727272729</v>
      </c>
      <c r="K7" s="16">
        <v>1386509.8095238095</v>
      </c>
      <c r="L7" s="16">
        <v>1511887.9</v>
      </c>
      <c r="M7" s="16">
        <v>1538475.7727272725</v>
      </c>
      <c r="N7" s="16">
        <v>1496740.0909090908</v>
      </c>
    </row>
    <row r="8" spans="1:14" x14ac:dyDescent="0.25">
      <c r="A8" t="s">
        <v>2</v>
      </c>
      <c r="B8" s="4">
        <v>640347.13636363635</v>
      </c>
      <c r="C8" s="4">
        <v>659212.80952380958</v>
      </c>
      <c r="D8" s="4">
        <v>834799.33333333337</v>
      </c>
      <c r="E8" s="4">
        <v>560632.6086956521</v>
      </c>
      <c r="F8" s="4">
        <v>470675.84210526315</v>
      </c>
      <c r="G8" s="4">
        <v>405435.95454545459</v>
      </c>
      <c r="H8" s="4">
        <v>460486.30000000005</v>
      </c>
      <c r="I8" s="4">
        <v>511756.78947368421</v>
      </c>
      <c r="J8" s="4">
        <v>545709.45454545459</v>
      </c>
      <c r="K8" s="4">
        <v>450556.90476190473</v>
      </c>
      <c r="L8" s="4">
        <v>543870.75</v>
      </c>
      <c r="M8" s="4">
        <v>701789.54545454541</v>
      </c>
      <c r="N8" s="4">
        <v>611939.09090909094</v>
      </c>
    </row>
    <row r="9" spans="1:14" x14ac:dyDescent="0.25">
      <c r="A9" t="s">
        <v>3</v>
      </c>
      <c r="B9" s="4">
        <v>877546.81818181812</v>
      </c>
      <c r="C9" s="4">
        <v>851658</v>
      </c>
      <c r="D9" s="4">
        <v>735592.80952380958</v>
      </c>
      <c r="E9" s="4">
        <v>772344.65217391308</v>
      </c>
      <c r="F9" s="4">
        <v>724333.6315789473</v>
      </c>
      <c r="G9" s="4">
        <v>577213.59090909094</v>
      </c>
      <c r="H9" s="4">
        <v>654697.52500000002</v>
      </c>
      <c r="I9" s="4">
        <v>788781.78947368416</v>
      </c>
      <c r="J9" s="4">
        <v>623562.86363636365</v>
      </c>
      <c r="K9" s="4">
        <v>801177.95238095231</v>
      </c>
      <c r="L9" s="4">
        <v>730639.55</v>
      </c>
      <c r="M9" s="4">
        <v>912401.68181818188</v>
      </c>
      <c r="N9" s="4">
        <v>747850</v>
      </c>
    </row>
    <row r="10" spans="1:14" x14ac:dyDescent="0.25">
      <c r="A10" t="s">
        <v>5</v>
      </c>
      <c r="B10" s="16">
        <v>281021.54545454547</v>
      </c>
      <c r="C10" s="16">
        <v>244886.38095238095</v>
      </c>
      <c r="D10" s="16">
        <v>289097.42857142858</v>
      </c>
      <c r="E10" s="16">
        <v>211810.60869565216</v>
      </c>
      <c r="F10" s="16">
        <v>232056.42105263157</v>
      </c>
      <c r="G10" s="16">
        <v>131314.22727272726</v>
      </c>
      <c r="H10" s="16">
        <v>218858.55</v>
      </c>
      <c r="I10" s="16">
        <v>219897.47368421053</v>
      </c>
      <c r="J10" s="16">
        <v>221236.86363636365</v>
      </c>
      <c r="K10" s="16">
        <v>171327.47619047618</v>
      </c>
      <c r="L10" s="16">
        <v>212499.9</v>
      </c>
      <c r="M10" s="16">
        <v>204420.09090909091</v>
      </c>
      <c r="N10" s="16">
        <v>198705.09090909091</v>
      </c>
    </row>
    <row r="11" spans="1:14" x14ac:dyDescent="0.25">
      <c r="A11" t="s">
        <v>13</v>
      </c>
      <c r="B11" s="15">
        <f>SUM(B5:B10)</f>
        <v>13034588.999999996</v>
      </c>
      <c r="C11" s="15">
        <f t="shared" ref="C11:N11" si="0">SUM(C5:C10)</f>
        <v>11010769.285714289</v>
      </c>
      <c r="D11" s="15">
        <f t="shared" si="0"/>
        <v>15660875.476190479</v>
      </c>
      <c r="E11" s="15">
        <f t="shared" si="0"/>
        <v>12528145.782608692</v>
      </c>
      <c r="F11" s="15">
        <f t="shared" si="0"/>
        <v>10479003.894736839</v>
      </c>
      <c r="G11" s="15">
        <f t="shared" si="0"/>
        <v>8227590.9545454532</v>
      </c>
      <c r="H11" s="15">
        <f t="shared" si="0"/>
        <v>9479046.1250000019</v>
      </c>
      <c r="I11" s="15">
        <f t="shared" si="0"/>
        <v>10835971.105263159</v>
      </c>
      <c r="J11" s="15">
        <f t="shared" si="0"/>
        <v>10829432.045454545</v>
      </c>
      <c r="K11" s="15">
        <f t="shared" si="0"/>
        <v>9175006.1428571418</v>
      </c>
      <c r="L11" s="15">
        <f t="shared" si="0"/>
        <v>10717272.300000001</v>
      </c>
      <c r="M11" s="15">
        <f t="shared" si="0"/>
        <v>11389195.727272728</v>
      </c>
      <c r="N11" s="15">
        <f t="shared" si="0"/>
        <v>9755490.8636363652</v>
      </c>
    </row>
    <row r="12" spans="1:14" x14ac:dyDescent="0.25">
      <c r="B12" s="26"/>
      <c r="C12" s="26"/>
      <c r="D12" s="26">
        <v>64</v>
      </c>
      <c r="E12" s="26">
        <v>65</v>
      </c>
      <c r="F12" s="26">
        <v>63</v>
      </c>
      <c r="G12" s="26">
        <v>64</v>
      </c>
      <c r="H12" s="26">
        <v>61</v>
      </c>
      <c r="I12" s="26">
        <v>61</v>
      </c>
      <c r="J12" s="26">
        <v>61</v>
      </c>
      <c r="K12" s="26">
        <v>62</v>
      </c>
      <c r="L12" s="26">
        <v>63</v>
      </c>
      <c r="M12" s="26">
        <v>63</v>
      </c>
      <c r="N12" s="27">
        <v>64</v>
      </c>
    </row>
    <row r="13" spans="1:14" x14ac:dyDescent="0.25">
      <c r="B13" s="485" t="s">
        <v>42</v>
      </c>
      <c r="C13" s="485"/>
      <c r="D13" s="485"/>
      <c r="E13" s="485"/>
      <c r="F13" s="485"/>
      <c r="G13" s="485"/>
      <c r="H13" s="485"/>
      <c r="I13" s="485"/>
      <c r="J13" s="485"/>
      <c r="K13" s="485"/>
      <c r="L13" s="485"/>
      <c r="M13" s="485"/>
      <c r="N13" s="485"/>
    </row>
    <row r="14" spans="1:14" x14ac:dyDescent="0.25">
      <c r="B14" s="9">
        <v>39630</v>
      </c>
      <c r="C14" s="9">
        <v>39661</v>
      </c>
      <c r="D14" s="9">
        <v>39692</v>
      </c>
      <c r="E14" s="9">
        <v>39722</v>
      </c>
      <c r="F14" s="9">
        <v>39753</v>
      </c>
      <c r="G14" s="9">
        <v>39783</v>
      </c>
      <c r="H14" s="9">
        <v>39814</v>
      </c>
      <c r="I14" s="9">
        <v>39845</v>
      </c>
      <c r="J14" s="9">
        <v>39873</v>
      </c>
      <c r="K14" s="9">
        <v>39904</v>
      </c>
      <c r="L14" s="9">
        <v>39934</v>
      </c>
      <c r="M14" s="9">
        <v>39965</v>
      </c>
      <c r="N14" s="9">
        <v>39995</v>
      </c>
    </row>
    <row r="15" spans="1:14" x14ac:dyDescent="0.25">
      <c r="A15" t="s">
        <v>0</v>
      </c>
      <c r="B15" s="4"/>
      <c r="C15" s="4"/>
      <c r="D15" s="4">
        <v>6030014.4765625</v>
      </c>
      <c r="E15" s="4">
        <v>5538220.3923076922</v>
      </c>
      <c r="F15" s="4">
        <v>5155923.722222222</v>
      </c>
      <c r="G15" s="4">
        <v>3692486.25</v>
      </c>
      <c r="H15" s="4">
        <v>3325341.8032786883</v>
      </c>
      <c r="I15" s="4">
        <v>3451757.9836065574</v>
      </c>
      <c r="J15" s="4">
        <v>3842892.3606557376</v>
      </c>
      <c r="K15" s="4">
        <v>3751870.1612903224</v>
      </c>
      <c r="L15" s="4">
        <v>3942079.777777778</v>
      </c>
      <c r="M15" s="4">
        <v>4389432.4285714282</v>
      </c>
      <c r="N15" s="4">
        <v>4664086.828125</v>
      </c>
    </row>
    <row r="16" spans="1:14" x14ac:dyDescent="0.25">
      <c r="A16" t="s">
        <v>1</v>
      </c>
      <c r="B16" s="4"/>
      <c r="C16" s="4"/>
      <c r="D16" s="4">
        <v>3841643.03125</v>
      </c>
      <c r="E16" s="4">
        <v>4276915.3538461542</v>
      </c>
      <c r="F16" s="4">
        <v>4681750.1587301586</v>
      </c>
      <c r="G16" s="4">
        <v>3993035.5</v>
      </c>
      <c r="H16" s="4">
        <v>3309425.3934426229</v>
      </c>
      <c r="I16" s="4">
        <v>3160905.2295081969</v>
      </c>
      <c r="J16" s="4">
        <v>3537058.9672131147</v>
      </c>
      <c r="K16" s="4">
        <v>3548244.7580645164</v>
      </c>
      <c r="L16" s="4">
        <v>3406558.0476190476</v>
      </c>
      <c r="M16" s="4">
        <v>2987519.7619047621</v>
      </c>
      <c r="N16" s="4">
        <v>2812155.65625</v>
      </c>
    </row>
    <row r="17" spans="1:14" x14ac:dyDescent="0.25">
      <c r="A17" t="s">
        <v>4</v>
      </c>
      <c r="B17" s="16"/>
      <c r="C17" s="16"/>
      <c r="D17" s="16">
        <v>1555985.8515625</v>
      </c>
      <c r="E17" s="16">
        <v>1520273.330769232</v>
      </c>
      <c r="F17" s="16">
        <v>1502534.9761904781</v>
      </c>
      <c r="G17" s="16">
        <v>1394225.9374999981</v>
      </c>
      <c r="H17" s="16">
        <v>1420752.4180327877</v>
      </c>
      <c r="I17" s="16">
        <v>1524960.4016393432</v>
      </c>
      <c r="J17" s="16">
        <v>1596303.4918032787</v>
      </c>
      <c r="K17" s="16">
        <v>1529599.4193548388</v>
      </c>
      <c r="L17" s="16">
        <v>1461717.1746031747</v>
      </c>
      <c r="M17" s="16">
        <v>1479379.857142857</v>
      </c>
      <c r="N17" s="16">
        <v>1515820.421875</v>
      </c>
    </row>
    <row r="18" spans="1:14" x14ac:dyDescent="0.25">
      <c r="A18" t="s">
        <v>2</v>
      </c>
      <c r="B18" s="4"/>
      <c r="C18" s="4"/>
      <c r="D18" s="4">
        <v>710342.0625</v>
      </c>
      <c r="E18" s="4">
        <v>681058.5384615385</v>
      </c>
      <c r="F18" s="4">
        <v>624891.69841269846</v>
      </c>
      <c r="G18" s="4">
        <v>480577.84375</v>
      </c>
      <c r="H18" s="4">
        <v>443805.86885245901</v>
      </c>
      <c r="I18" s="4">
        <v>456601.57377049181</v>
      </c>
      <c r="J18" s="4">
        <v>507192.01639344264</v>
      </c>
      <c r="K18" s="4">
        <v>503075.51612903224</v>
      </c>
      <c r="L18" s="4">
        <v>513408.22222222225</v>
      </c>
      <c r="M18" s="4">
        <v>567912.38095238095</v>
      </c>
      <c r="N18" s="4">
        <v>621553.828125</v>
      </c>
    </row>
    <row r="19" spans="1:14" x14ac:dyDescent="0.25">
      <c r="A19" t="s">
        <v>3</v>
      </c>
      <c r="B19" s="4"/>
      <c r="C19" s="4"/>
      <c r="D19" s="4">
        <v>822473.390625</v>
      </c>
      <c r="E19" s="4">
        <v>786095.29230769235</v>
      </c>
      <c r="F19" s="4">
        <v>745614.52380952379</v>
      </c>
      <c r="G19" s="4">
        <v>691015.078125</v>
      </c>
      <c r="H19" s="4">
        <v>648442.43442622956</v>
      </c>
      <c r="I19" s="4">
        <v>668516.45081967209</v>
      </c>
      <c r="J19" s="4">
        <v>685232.58196721307</v>
      </c>
      <c r="K19" s="4">
        <v>734354.41935483867</v>
      </c>
      <c r="L19" s="4">
        <v>716760.49206349207</v>
      </c>
      <c r="M19" s="4">
        <v>817624.8412698413</v>
      </c>
      <c r="N19" s="4">
        <v>799048.71875</v>
      </c>
    </row>
    <row r="20" spans="1:14" x14ac:dyDescent="0.25">
      <c r="A20" t="s">
        <v>5</v>
      </c>
      <c r="B20" s="16"/>
      <c r="C20" s="16"/>
      <c r="D20" s="16">
        <v>271814.59375</v>
      </c>
      <c r="E20" s="16">
        <v>247466.21538461538</v>
      </c>
      <c r="F20" s="16">
        <v>243678.76190476189</v>
      </c>
      <c r="G20" s="16">
        <v>190150.453125</v>
      </c>
      <c r="H20" s="16">
        <v>191396</v>
      </c>
      <c r="I20" s="16">
        <v>187608.78688524591</v>
      </c>
      <c r="J20" s="16">
        <v>220039.90163934426</v>
      </c>
      <c r="K20" s="16">
        <v>203921.61290322582</v>
      </c>
      <c r="L20" s="16">
        <v>201826.76190476189</v>
      </c>
      <c r="M20" s="16">
        <v>195954.23809523811</v>
      </c>
      <c r="N20" s="16">
        <v>204980.5</v>
      </c>
    </row>
    <row r="21" spans="1:14" x14ac:dyDescent="0.25">
      <c r="A21" t="s">
        <v>13</v>
      </c>
      <c r="B21" s="15">
        <f>SUM(B15:B20)</f>
        <v>0</v>
      </c>
      <c r="C21" s="15">
        <f>SUM(C15:C20)</f>
        <v>0</v>
      </c>
      <c r="D21" s="15">
        <f>SUM(D15:D20)</f>
        <v>13232273.40625</v>
      </c>
      <c r="E21" s="15">
        <f t="shared" ref="E21:N21" si="1">SUM(E15:E20)</f>
        <v>13050029.123076923</v>
      </c>
      <c r="F21" s="15">
        <f t="shared" si="1"/>
        <v>12954393.841269841</v>
      </c>
      <c r="G21" s="15">
        <f t="shared" si="1"/>
        <v>10441491.062499998</v>
      </c>
      <c r="H21" s="15">
        <f t="shared" si="1"/>
        <v>9339163.9180327877</v>
      </c>
      <c r="I21" s="15">
        <f t="shared" si="1"/>
        <v>9450350.4262295067</v>
      </c>
      <c r="J21" s="15">
        <f t="shared" si="1"/>
        <v>10388719.319672132</v>
      </c>
      <c r="K21" s="15">
        <f t="shared" si="1"/>
        <v>10271065.887096776</v>
      </c>
      <c r="L21" s="15">
        <f t="shared" si="1"/>
        <v>10242350.476190476</v>
      </c>
      <c r="M21" s="15">
        <f t="shared" si="1"/>
        <v>10437823.507936507</v>
      </c>
      <c r="N21" s="15">
        <f t="shared" si="1"/>
        <v>10617645.953125</v>
      </c>
    </row>
    <row r="22" spans="1:14" x14ac:dyDescent="0.25">
      <c r="B22" s="32"/>
      <c r="C22" s="32"/>
      <c r="D22" s="32"/>
      <c r="E22" s="32"/>
      <c r="F22" s="32"/>
      <c r="G22" s="32"/>
      <c r="H22" s="33"/>
      <c r="I22" s="33"/>
      <c r="J22" s="24"/>
      <c r="K22" s="24"/>
      <c r="L22" s="24"/>
      <c r="M22" s="24"/>
      <c r="N22" s="28"/>
    </row>
    <row r="23" spans="1:14" x14ac:dyDescent="0.25">
      <c r="D23" s="32"/>
      <c r="E23" s="32"/>
      <c r="F23" s="32"/>
      <c r="G23" s="32"/>
      <c r="H23" s="32"/>
      <c r="I23" s="32"/>
      <c r="N23" s="29"/>
    </row>
    <row r="24" spans="1:14" x14ac:dyDescent="0.25">
      <c r="B24" s="485" t="s">
        <v>38</v>
      </c>
      <c r="C24" s="485"/>
      <c r="D24" s="485"/>
      <c r="E24" s="485"/>
      <c r="F24" s="485"/>
      <c r="G24" s="485"/>
      <c r="H24" s="485"/>
      <c r="I24" s="485"/>
      <c r="J24" s="485"/>
      <c r="K24" s="485"/>
      <c r="L24" s="485"/>
      <c r="M24" s="485"/>
      <c r="N24" s="485"/>
    </row>
    <row r="25" spans="1:14" x14ac:dyDescent="0.25">
      <c r="B25" s="9">
        <v>39630</v>
      </c>
      <c r="C25" s="9">
        <v>39661</v>
      </c>
      <c r="D25" s="9">
        <v>39692</v>
      </c>
      <c r="E25" s="9">
        <v>39722</v>
      </c>
      <c r="F25" s="9">
        <v>39753</v>
      </c>
      <c r="G25" s="9">
        <v>39783</v>
      </c>
      <c r="H25" s="9">
        <v>39814</v>
      </c>
      <c r="I25" s="9">
        <v>39845</v>
      </c>
      <c r="J25" s="9">
        <v>39873</v>
      </c>
      <c r="K25" s="9">
        <v>39904</v>
      </c>
      <c r="L25" s="9">
        <v>39934</v>
      </c>
      <c r="M25" s="9">
        <v>39965</v>
      </c>
      <c r="N25" s="9">
        <v>39995</v>
      </c>
    </row>
    <row r="26" spans="1:14" x14ac:dyDescent="0.25">
      <c r="A26" t="s">
        <v>0</v>
      </c>
      <c r="B26" s="8">
        <v>0.51820877183973668</v>
      </c>
      <c r="C26" s="8">
        <v>0.51877495071192592</v>
      </c>
      <c r="D26" s="8">
        <v>0.52054013893180262</v>
      </c>
      <c r="E26" s="8">
        <v>0.53894372429001769</v>
      </c>
      <c r="F26" s="8">
        <v>0.5452022585690075</v>
      </c>
      <c r="G26" s="8">
        <v>0.56930565119318322</v>
      </c>
      <c r="H26" s="8">
        <v>0.56732113154890784</v>
      </c>
      <c r="I26" s="8">
        <v>0.55349877983058826</v>
      </c>
      <c r="J26" s="8">
        <v>0.5315710598600778</v>
      </c>
      <c r="K26" s="8">
        <v>0.52661723374944824</v>
      </c>
      <c r="L26" s="8">
        <v>0.52206309477457125</v>
      </c>
      <c r="M26" s="8">
        <v>0.52541682304060988</v>
      </c>
      <c r="N26" s="8">
        <v>0.51780033409674986</v>
      </c>
    </row>
    <row r="27" spans="1:14" x14ac:dyDescent="0.25">
      <c r="A27" t="s">
        <v>1</v>
      </c>
      <c r="B27" s="8">
        <v>0.70681985052711482</v>
      </c>
      <c r="C27" s="8">
        <v>0.71065015794293884</v>
      </c>
      <c r="D27" s="8">
        <v>0.72017982532002078</v>
      </c>
      <c r="E27" s="8">
        <v>0.74658481217832995</v>
      </c>
      <c r="F27" s="8">
        <v>0.74640500444040969</v>
      </c>
      <c r="G27" s="8">
        <v>0.74831103005392141</v>
      </c>
      <c r="H27" s="8">
        <v>0.7296209417246714</v>
      </c>
      <c r="I27" s="8">
        <v>0.72665138860226586</v>
      </c>
      <c r="J27" s="8">
        <v>0.71624526615951101</v>
      </c>
      <c r="K27" s="8">
        <v>0.70842282255185918</v>
      </c>
      <c r="L27" s="8">
        <v>0.70127101636643829</v>
      </c>
      <c r="M27" s="8">
        <v>0.71231890840181955</v>
      </c>
      <c r="N27" s="8">
        <v>0.72020327055538813</v>
      </c>
    </row>
    <row r="28" spans="1:14" x14ac:dyDescent="0.25">
      <c r="A28" t="s">
        <v>4</v>
      </c>
      <c r="B28" s="22">
        <v>1.5547863402203115</v>
      </c>
      <c r="C28" s="22">
        <v>1.5338284519588494</v>
      </c>
      <c r="D28" s="22">
        <v>1.5448058336319668</v>
      </c>
      <c r="E28" s="22">
        <v>1.573806698863488</v>
      </c>
      <c r="F28" s="22">
        <v>1.6278282043623991</v>
      </c>
      <c r="G28" s="22">
        <v>1.6413385672323411</v>
      </c>
      <c r="H28" s="22">
        <v>1.6253141369770567</v>
      </c>
      <c r="I28" s="22">
        <v>1.5750583885440537</v>
      </c>
      <c r="J28" s="22">
        <v>1.5348553260543649</v>
      </c>
      <c r="K28" s="22">
        <v>1.5049417898521897</v>
      </c>
      <c r="L28" s="22">
        <v>1.5405782194635258</v>
      </c>
      <c r="M28" s="22">
        <v>1.5591393310167334</v>
      </c>
      <c r="N28" s="22">
        <v>1.5782432712700312</v>
      </c>
    </row>
    <row r="29" spans="1:14" x14ac:dyDescent="0.25">
      <c r="A29" t="s">
        <v>2</v>
      </c>
      <c r="B29" s="8">
        <v>0.90450371292684284</v>
      </c>
      <c r="C29" s="8">
        <v>0.91128802042454315</v>
      </c>
      <c r="D29" s="8">
        <v>0.93628890203249793</v>
      </c>
      <c r="E29" s="8">
        <v>0.93157723796700642</v>
      </c>
      <c r="F29" s="8">
        <v>0.91470551303404257</v>
      </c>
      <c r="G29" s="8">
        <v>0.89391007121569988</v>
      </c>
      <c r="H29" s="8">
        <v>0.92815445669310881</v>
      </c>
      <c r="I29" s="8">
        <v>0.94699984195425824</v>
      </c>
      <c r="J29" s="8">
        <v>0.91828880551689396</v>
      </c>
      <c r="K29" s="8">
        <v>0.91992782091138636</v>
      </c>
      <c r="L29" s="8">
        <v>0.90465965911342927</v>
      </c>
      <c r="M29" s="8">
        <v>0.90082661295281408</v>
      </c>
      <c r="N29" s="8">
        <v>0.87368434665189521</v>
      </c>
    </row>
    <row r="30" spans="1:14" x14ac:dyDescent="0.25">
      <c r="A30" t="s">
        <v>3</v>
      </c>
      <c r="B30" s="8">
        <v>1.1458320733473837</v>
      </c>
      <c r="C30" s="8">
        <v>1.1546216241453346</v>
      </c>
      <c r="D30" s="8">
        <v>1.1544754064516942</v>
      </c>
      <c r="E30" s="8">
        <v>1.1440042655427525</v>
      </c>
      <c r="F30" s="8">
        <v>1.1673878826488386</v>
      </c>
      <c r="G30" s="8">
        <v>1.153873436960323</v>
      </c>
      <c r="H30" s="8">
        <v>1.150494042995361</v>
      </c>
      <c r="I30" s="8">
        <v>1.1146042111572054</v>
      </c>
      <c r="J30" s="8">
        <v>1.108305357131643</v>
      </c>
      <c r="K30" s="8">
        <v>1.1255320041474217</v>
      </c>
      <c r="L30" s="8">
        <v>1.1074739174235684</v>
      </c>
      <c r="M30" s="8">
        <v>1.1299148146103959</v>
      </c>
      <c r="N30" s="8">
        <v>1.1291918008536794</v>
      </c>
    </row>
    <row r="31" spans="1:14" x14ac:dyDescent="0.25">
      <c r="A31" t="s">
        <v>5</v>
      </c>
      <c r="B31" s="22">
        <v>1.7370942564850467</v>
      </c>
      <c r="C31" s="22">
        <v>1.7424826183054043</v>
      </c>
      <c r="D31" s="22">
        <v>1.7172484530183543</v>
      </c>
      <c r="E31" s="22">
        <v>1.7487954713196587</v>
      </c>
      <c r="F31" s="22">
        <v>1.7576872133635213</v>
      </c>
      <c r="G31" s="22">
        <v>1.8215069251494849</v>
      </c>
      <c r="H31" s="22">
        <v>1.8200835594830598</v>
      </c>
      <c r="I31" s="22">
        <v>1.8467647832916354</v>
      </c>
      <c r="J31" s="22">
        <v>1.8173959216338857</v>
      </c>
      <c r="K31" s="22">
        <v>1.8063722888904139</v>
      </c>
      <c r="L31" s="22">
        <v>1.7717347600214697</v>
      </c>
      <c r="M31" s="22">
        <v>1.7567258733146469</v>
      </c>
      <c r="N31" s="22">
        <v>1.7640610588609631</v>
      </c>
    </row>
    <row r="32" spans="1:14" s="7" customFormat="1" ht="15.75" thickBot="1" x14ac:dyDescent="0.3">
      <c r="A32" s="37" t="s">
        <v>13</v>
      </c>
      <c r="B32" s="23">
        <v>0.77826037847561191</v>
      </c>
      <c r="C32" s="23">
        <v>0.78519035861524211</v>
      </c>
      <c r="D32" s="23">
        <v>0.78498691432870149</v>
      </c>
      <c r="E32" s="23">
        <v>0.8074407531414044</v>
      </c>
      <c r="F32" s="23">
        <v>0.82053291194047517</v>
      </c>
      <c r="G32" s="23">
        <v>0.85789299437124333</v>
      </c>
      <c r="H32" s="23">
        <v>0.86970417928906063</v>
      </c>
      <c r="I32" s="23">
        <v>0.86038407064997846</v>
      </c>
      <c r="J32" s="23">
        <v>0.8327643435215385</v>
      </c>
      <c r="K32" s="23">
        <v>0.82261169506828435</v>
      </c>
      <c r="L32" s="23">
        <v>0.81189558814230445</v>
      </c>
      <c r="M32" s="23">
        <v>0.81631801731679998</v>
      </c>
      <c r="N32" s="23">
        <v>0.81370882646600617</v>
      </c>
    </row>
    <row r="33" spans="1:15" x14ac:dyDescent="0.25">
      <c r="N33" s="29"/>
    </row>
    <row r="34" spans="1:15" x14ac:dyDescent="0.25">
      <c r="B34" s="485" t="s">
        <v>37</v>
      </c>
      <c r="C34" s="485"/>
      <c r="D34" s="485"/>
      <c r="E34" s="485"/>
      <c r="F34" s="485"/>
      <c r="G34" s="485"/>
      <c r="H34" s="485"/>
      <c r="I34" s="485"/>
      <c r="J34" s="485"/>
      <c r="K34" s="485"/>
      <c r="L34" s="485"/>
      <c r="M34" s="485"/>
      <c r="N34" s="485"/>
    </row>
    <row r="35" spans="1:15" x14ac:dyDescent="0.25">
      <c r="A35" t="s">
        <v>28</v>
      </c>
      <c r="B35" s="17">
        <v>1761408.7272727273</v>
      </c>
      <c r="C35" s="17">
        <v>1532566.5238095236</v>
      </c>
      <c r="D35" s="17">
        <v>2183181.7142857146</v>
      </c>
      <c r="E35" s="17">
        <v>1757015.1304347827</v>
      </c>
      <c r="F35" s="17">
        <v>1469979.4210526315</v>
      </c>
      <c r="G35" s="17">
        <v>1164399.9090909092</v>
      </c>
      <c r="H35" s="17">
        <v>1354770.425</v>
      </c>
      <c r="I35" s="17">
        <v>1417665.6842105263</v>
      </c>
      <c r="J35" s="17">
        <v>1320906.7272727273</v>
      </c>
      <c r="K35" s="17">
        <v>1158360.2857142857</v>
      </c>
      <c r="L35" s="17">
        <v>1564047.5</v>
      </c>
      <c r="M35" s="17">
        <v>1667310.3181818181</v>
      </c>
      <c r="N35" s="17">
        <v>1213644.6363636365</v>
      </c>
    </row>
    <row r="36" spans="1:15" x14ac:dyDescent="0.25">
      <c r="A36" t="s">
        <v>33</v>
      </c>
      <c r="B36" s="17">
        <v>10532521.18181818</v>
      </c>
      <c r="C36" s="17">
        <v>8830555.4285714328</v>
      </c>
      <c r="D36" s="17">
        <v>12688524.714285716</v>
      </c>
      <c r="E36" s="17">
        <v>10024458.956521736</v>
      </c>
      <c r="F36" s="17">
        <v>8307609.7368421033</v>
      </c>
      <c r="G36" s="17">
        <v>6434666.2727272734</v>
      </c>
      <c r="H36" s="17">
        <v>7352666.7999999998</v>
      </c>
      <c r="I36" s="17">
        <v>8519386.2631578948</v>
      </c>
      <c r="J36" s="17">
        <v>8759076.2272727266</v>
      </c>
      <c r="K36" s="17">
        <v>7343216.9523809534</v>
      </c>
      <c r="L36" s="17">
        <v>8442905.25</v>
      </c>
      <c r="M36" s="17">
        <v>8987081.9545454532</v>
      </c>
      <c r="N36" s="17">
        <f>7907637.81818182-36</f>
        <v>7907601.8181818202</v>
      </c>
    </row>
    <row r="37" spans="1:15" x14ac:dyDescent="0.25">
      <c r="A37" t="s">
        <v>19</v>
      </c>
      <c r="B37" s="17">
        <v>237911.36363636365</v>
      </c>
      <c r="C37" s="17">
        <v>194925.47619047621</v>
      </c>
      <c r="D37" s="17">
        <v>267918.04761904763</v>
      </c>
      <c r="E37" s="17">
        <v>222360.95652173914</v>
      </c>
      <c r="F37" s="17">
        <v>223877.78947368421</v>
      </c>
      <c r="G37" s="17">
        <v>167006.59090909091</v>
      </c>
      <c r="H37" s="17">
        <v>168845</v>
      </c>
      <c r="I37" s="17">
        <v>193210.57894736843</v>
      </c>
      <c r="J37" s="17">
        <v>162798.31818181818</v>
      </c>
      <c r="K37" s="17">
        <v>140768.80952380953</v>
      </c>
      <c r="L37" s="17">
        <v>173283.4</v>
      </c>
      <c r="M37" s="17">
        <v>192709.27272727274</v>
      </c>
      <c r="N37" s="17">
        <v>139842.90909090909</v>
      </c>
    </row>
    <row r="38" spans="1:15" x14ac:dyDescent="0.25">
      <c r="A38" t="s">
        <v>10</v>
      </c>
      <c r="B38" s="16">
        <v>502747.72727272729</v>
      </c>
      <c r="C38" s="16">
        <v>452721.85714285716</v>
      </c>
      <c r="D38" s="16">
        <v>521251</v>
      </c>
      <c r="E38" s="16">
        <v>524310.73913043481</v>
      </c>
      <c r="F38" s="16">
        <v>477536.94736842107</v>
      </c>
      <c r="G38" s="16">
        <v>461518.18181818182</v>
      </c>
      <c r="H38" s="16">
        <v>602763.9</v>
      </c>
      <c r="I38" s="16">
        <v>705708.57894736843</v>
      </c>
      <c r="J38" s="16">
        <v>586650.77272727271</v>
      </c>
      <c r="K38" s="16">
        <v>532660.09523809527</v>
      </c>
      <c r="L38" s="16">
        <v>537036.15</v>
      </c>
      <c r="M38" s="16">
        <v>542094.18181818177</v>
      </c>
      <c r="N38" s="16">
        <v>494401.40909090912</v>
      </c>
    </row>
    <row r="39" spans="1:15" x14ac:dyDescent="0.25">
      <c r="A39" t="s">
        <v>16</v>
      </c>
      <c r="B39" s="20">
        <f>SUM(B35:B38)</f>
        <v>13034588.999999996</v>
      </c>
      <c r="C39" s="20">
        <f t="shared" ref="C39:N39" si="2">SUM(C35:C38)</f>
        <v>11010769.285714289</v>
      </c>
      <c r="D39" s="20">
        <f t="shared" si="2"/>
        <v>15660875.476190479</v>
      </c>
      <c r="E39" s="20">
        <f t="shared" si="2"/>
        <v>12528145.782608693</v>
      </c>
      <c r="F39" s="20">
        <f t="shared" si="2"/>
        <v>10479003.894736839</v>
      </c>
      <c r="G39" s="20">
        <f t="shared" si="2"/>
        <v>8227590.9545454551</v>
      </c>
      <c r="H39" s="20">
        <f t="shared" si="2"/>
        <v>9479046.125</v>
      </c>
      <c r="I39" s="20">
        <f t="shared" si="2"/>
        <v>10835971.105263159</v>
      </c>
      <c r="J39" s="20">
        <f t="shared" si="2"/>
        <v>10829432.045454545</v>
      </c>
      <c r="K39" s="20">
        <f t="shared" si="2"/>
        <v>9175006.1428571437</v>
      </c>
      <c r="L39" s="20">
        <f t="shared" si="2"/>
        <v>10717272.300000001</v>
      </c>
      <c r="M39" s="20">
        <f t="shared" si="2"/>
        <v>11389195.727272727</v>
      </c>
      <c r="N39" s="20">
        <f t="shared" si="2"/>
        <v>9755490.7727272734</v>
      </c>
    </row>
    <row r="40" spans="1:15" x14ac:dyDescent="0.25">
      <c r="B40" s="30"/>
      <c r="C40" s="30"/>
      <c r="D40" s="30"/>
      <c r="E40" s="30"/>
      <c r="F40" s="30"/>
      <c r="G40" s="30"/>
      <c r="H40" s="30"/>
      <c r="I40" s="30"/>
      <c r="J40" s="30"/>
      <c r="K40" s="30"/>
      <c r="L40" s="30"/>
      <c r="M40" s="30"/>
      <c r="N40" s="30"/>
    </row>
    <row r="41" spans="1:15" x14ac:dyDescent="0.25">
      <c r="B41" s="33">
        <v>458193.09090909088</v>
      </c>
      <c r="C41" s="33">
        <v>411547.66666666669</v>
      </c>
      <c r="D41" s="33">
        <v>464143.23809523811</v>
      </c>
      <c r="E41" s="33">
        <v>483526.47826086957</v>
      </c>
      <c r="F41" s="33">
        <v>412754.5263157895</v>
      </c>
      <c r="G41" s="33">
        <v>406684.22727272729</v>
      </c>
      <c r="H41" s="33">
        <v>555063.19999999995</v>
      </c>
      <c r="I41" s="33">
        <v>633926.84210526315</v>
      </c>
      <c r="J41" s="33">
        <v>571861.59090909094</v>
      </c>
      <c r="K41" s="33">
        <v>483814.09523809527</v>
      </c>
      <c r="L41" s="33">
        <v>469518.85</v>
      </c>
      <c r="M41" s="33">
        <v>479187.04545454547</v>
      </c>
      <c r="N41" s="33">
        <v>432618.72727272729</v>
      </c>
    </row>
    <row r="42" spans="1:15" x14ac:dyDescent="0.25">
      <c r="B42" s="33">
        <f>B41-B38</f>
        <v>-44554.636363636411</v>
      </c>
      <c r="C42" s="33">
        <f t="shared" ref="C42:N42" si="3">C41-C38</f>
        <v>-41174.190476190473</v>
      </c>
      <c r="D42" s="33">
        <f t="shared" si="3"/>
        <v>-57107.761904761894</v>
      </c>
      <c r="E42" s="33">
        <f t="shared" si="3"/>
        <v>-40784.260869565245</v>
      </c>
      <c r="F42" s="33">
        <f t="shared" si="3"/>
        <v>-64782.421052631573</v>
      </c>
      <c r="G42" s="33">
        <f t="shared" si="3"/>
        <v>-54833.95454545453</v>
      </c>
      <c r="H42" s="33">
        <f t="shared" si="3"/>
        <v>-47700.70000000007</v>
      </c>
      <c r="I42" s="33">
        <f t="shared" si="3"/>
        <v>-71781.736842105282</v>
      </c>
      <c r="J42" s="33">
        <f t="shared" si="3"/>
        <v>-14789.181818181765</v>
      </c>
      <c r="K42" s="33">
        <f t="shared" si="3"/>
        <v>-48846</v>
      </c>
      <c r="L42" s="33">
        <f t="shared" si="3"/>
        <v>-67517.300000000047</v>
      </c>
      <c r="M42" s="33">
        <f t="shared" si="3"/>
        <v>-62907.136363636295</v>
      </c>
      <c r="N42" s="33">
        <f t="shared" si="3"/>
        <v>-61782.681818181823</v>
      </c>
    </row>
    <row r="43" spans="1:15" x14ac:dyDescent="0.25">
      <c r="N43" s="34"/>
    </row>
    <row r="44" spans="1:15" x14ac:dyDescent="0.25">
      <c r="N44" s="24">
        <f>AVERAGE(H42:I42,K42:N42)</f>
        <v>-60089.259170653917</v>
      </c>
      <c r="O44" s="71" t="s">
        <v>57</v>
      </c>
    </row>
  </sheetData>
  <mergeCells count="5">
    <mergeCell ref="B24:N24"/>
    <mergeCell ref="B34:N34"/>
    <mergeCell ref="B3:N3"/>
    <mergeCell ref="A1:N1"/>
    <mergeCell ref="B13:N13"/>
  </mergeCells>
  <pageMargins left="0.25" right="0.25" top="0.75" bottom="0.5" header="0.25" footer="0.25"/>
  <pageSetup scale="75" orientation="landscape" r:id="rId1"/>
  <headerFooter>
    <oddFooter>&amp;L&amp;D
&amp;F&amp;C&amp;A&amp;RPage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4:Q186"/>
  <sheetViews>
    <sheetView showGridLines="0" zoomScale="80" zoomScaleNormal="80" workbookViewId="0">
      <pane xSplit="1" topLeftCell="B1" activePane="topRight" state="frozen"/>
      <selection pane="topRight" activeCell="A5" sqref="A5"/>
    </sheetView>
  </sheetViews>
  <sheetFormatPr defaultRowHeight="15" x14ac:dyDescent="0.25"/>
  <cols>
    <col min="1" max="1" width="29" customWidth="1"/>
    <col min="2" max="13" width="18.5703125" customWidth="1"/>
    <col min="15" max="15" width="12" bestFit="1" customWidth="1"/>
  </cols>
  <sheetData>
    <row r="4" spans="1:13" ht="17.100000000000001" customHeight="1" x14ac:dyDescent="0.25">
      <c r="A4" s="461" t="s">
        <v>1161</v>
      </c>
      <c r="B4" s="486"/>
      <c r="C4" s="486"/>
      <c r="D4" s="486"/>
      <c r="E4" s="486"/>
      <c r="F4" s="486"/>
      <c r="G4" s="486"/>
      <c r="H4" s="486"/>
      <c r="I4" s="486"/>
      <c r="J4" s="486"/>
      <c r="K4" s="486"/>
      <c r="L4" s="486"/>
      <c r="M4" s="486"/>
    </row>
    <row r="5" spans="1:13" ht="17.100000000000001" customHeight="1" x14ac:dyDescent="0.25">
      <c r="A5" s="271"/>
      <c r="B5" s="378"/>
      <c r="C5" s="378"/>
      <c r="D5" s="378"/>
      <c r="E5" s="378"/>
      <c r="F5" s="378"/>
      <c r="G5" s="378"/>
      <c r="H5" s="378"/>
      <c r="I5" s="378"/>
      <c r="J5" s="378"/>
      <c r="K5" s="378"/>
      <c r="L5" s="378"/>
      <c r="M5" s="378"/>
    </row>
    <row r="6" spans="1:13" ht="17.100000000000001" customHeight="1" x14ac:dyDescent="0.25">
      <c r="A6" s="126">
        <v>2026</v>
      </c>
      <c r="B6" s="123">
        <v>46023</v>
      </c>
      <c r="C6" s="123">
        <v>46054</v>
      </c>
      <c r="D6" s="123">
        <v>46082</v>
      </c>
      <c r="E6" s="123">
        <v>46113</v>
      </c>
      <c r="F6" s="123">
        <v>46143</v>
      </c>
      <c r="G6" s="123">
        <v>46174</v>
      </c>
      <c r="H6" s="123">
        <v>46204</v>
      </c>
      <c r="I6" s="123">
        <v>46235</v>
      </c>
      <c r="J6" s="123">
        <v>46266</v>
      </c>
      <c r="K6" s="123">
        <v>46296</v>
      </c>
      <c r="L6" s="123">
        <v>46327</v>
      </c>
      <c r="M6" s="123">
        <v>46357</v>
      </c>
    </row>
    <row r="7" spans="1:13" ht="17.100000000000001" customHeight="1" x14ac:dyDescent="0.25">
      <c r="A7" s="98" t="s">
        <v>0</v>
      </c>
      <c r="B7" s="128">
        <v>82020894</v>
      </c>
      <c r="C7" s="128">
        <v>90581089</v>
      </c>
      <c r="D7" s="129">
        <v>86442087</v>
      </c>
      <c r="E7" s="128">
        <v>85430591</v>
      </c>
      <c r="F7" s="128">
        <v>87315848</v>
      </c>
      <c r="G7" s="128">
        <v>84498255</v>
      </c>
      <c r="H7" s="129">
        <v>88985418</v>
      </c>
      <c r="I7" s="129">
        <v>88805827</v>
      </c>
      <c r="J7" s="332"/>
      <c r="K7" s="128"/>
      <c r="L7" s="128"/>
      <c r="M7" s="128"/>
    </row>
    <row r="8" spans="1:13" ht="17.100000000000001" customHeight="1" x14ac:dyDescent="0.25">
      <c r="A8" s="98" t="s">
        <v>1</v>
      </c>
      <c r="B8" s="128">
        <v>10486101</v>
      </c>
      <c r="C8" s="128">
        <v>10970987</v>
      </c>
      <c r="D8" s="129">
        <v>10659910</v>
      </c>
      <c r="E8" s="128">
        <v>12211134</v>
      </c>
      <c r="F8" s="128">
        <v>12461691</v>
      </c>
      <c r="G8" s="128">
        <v>10742390</v>
      </c>
      <c r="H8" s="129">
        <v>11097791</v>
      </c>
      <c r="I8" s="129">
        <v>11519088</v>
      </c>
      <c r="J8" s="332"/>
      <c r="K8" s="128"/>
      <c r="L8" s="128"/>
      <c r="M8" s="128"/>
    </row>
    <row r="9" spans="1:13" ht="17.100000000000001" customHeight="1" x14ac:dyDescent="0.25">
      <c r="A9" s="98" t="s">
        <v>50</v>
      </c>
      <c r="B9" s="129">
        <v>16836772</v>
      </c>
      <c r="C9" s="129">
        <v>16788036</v>
      </c>
      <c r="D9" s="129">
        <v>17389289</v>
      </c>
      <c r="E9" s="129">
        <v>17049728</v>
      </c>
      <c r="F9" s="128">
        <v>16626578</v>
      </c>
      <c r="G9" s="129">
        <v>16170427</v>
      </c>
      <c r="H9" s="129">
        <v>15903732</v>
      </c>
      <c r="I9" s="129">
        <v>15823937</v>
      </c>
      <c r="J9" s="332"/>
      <c r="K9" s="129"/>
      <c r="L9" s="129"/>
      <c r="M9" s="128"/>
    </row>
    <row r="10" spans="1:13" ht="17.100000000000001" customHeight="1" x14ac:dyDescent="0.25">
      <c r="A10" s="98" t="s">
        <v>2</v>
      </c>
      <c r="B10" s="128">
        <v>3584097</v>
      </c>
      <c r="C10" s="128">
        <v>3795431</v>
      </c>
      <c r="D10" s="129">
        <v>3455210</v>
      </c>
      <c r="E10" s="128">
        <v>3702697</v>
      </c>
      <c r="F10" s="128">
        <v>3912181</v>
      </c>
      <c r="G10" s="128">
        <v>3702804</v>
      </c>
      <c r="H10" s="129">
        <v>3738816</v>
      </c>
      <c r="I10" s="129">
        <v>4099593</v>
      </c>
      <c r="J10" s="332"/>
      <c r="K10" s="128"/>
      <c r="L10" s="128"/>
      <c r="M10" s="128"/>
    </row>
    <row r="11" spans="1:13" ht="17.100000000000001" customHeight="1" x14ac:dyDescent="0.25">
      <c r="A11" s="98" t="s">
        <v>877</v>
      </c>
      <c r="B11" s="128">
        <v>9913972</v>
      </c>
      <c r="C11" s="128">
        <v>9821268</v>
      </c>
      <c r="D11" s="129">
        <v>11170668</v>
      </c>
      <c r="E11" s="128">
        <v>10491544</v>
      </c>
      <c r="F11" s="128">
        <v>11546342</v>
      </c>
      <c r="G11" s="128">
        <v>10284289</v>
      </c>
      <c r="H11" s="129">
        <v>11042384</v>
      </c>
      <c r="I11" s="129">
        <v>10821697</v>
      </c>
      <c r="J11" s="332"/>
      <c r="K11" s="128"/>
      <c r="L11" s="128"/>
      <c r="M11" s="128"/>
    </row>
    <row r="12" spans="1:13" ht="17.100000000000001" customHeight="1" x14ac:dyDescent="0.35">
      <c r="A12" s="98" t="s">
        <v>52</v>
      </c>
      <c r="B12" s="132">
        <v>2710626</v>
      </c>
      <c r="C12" s="132">
        <v>2505547</v>
      </c>
      <c r="D12" s="132">
        <v>2340227</v>
      </c>
      <c r="E12" s="132">
        <v>2284024</v>
      </c>
      <c r="F12" s="133">
        <v>2166185</v>
      </c>
      <c r="G12" s="132">
        <v>2202014</v>
      </c>
      <c r="H12" s="132">
        <v>2256199</v>
      </c>
      <c r="I12" s="132">
        <v>2459887</v>
      </c>
      <c r="J12" s="357"/>
      <c r="K12" s="132"/>
      <c r="L12" s="132"/>
      <c r="M12" s="133"/>
    </row>
    <row r="13" spans="1:13" ht="17.100000000000001" customHeight="1" x14ac:dyDescent="0.25">
      <c r="A13" s="99" t="s">
        <v>13</v>
      </c>
      <c r="B13" s="130">
        <v>125552462</v>
      </c>
      <c r="C13" s="130">
        <v>134462358</v>
      </c>
      <c r="D13" s="131">
        <v>131457391</v>
      </c>
      <c r="E13" s="130">
        <v>131169718</v>
      </c>
      <c r="F13" s="130">
        <v>134028825</v>
      </c>
      <c r="G13" s="130">
        <v>127600179</v>
      </c>
      <c r="H13" s="131">
        <v>133024340</v>
      </c>
      <c r="I13" s="131">
        <v>133530029</v>
      </c>
      <c r="J13" s="398"/>
      <c r="K13" s="130"/>
      <c r="L13" s="130"/>
      <c r="M13" s="130"/>
    </row>
    <row r="14" spans="1:13" ht="17.100000000000001" customHeight="1" x14ac:dyDescent="0.25">
      <c r="A14" s="271"/>
      <c r="B14" s="378"/>
      <c r="C14" s="378"/>
      <c r="D14" s="378"/>
      <c r="E14" s="378"/>
      <c r="F14" s="378"/>
      <c r="G14" s="378"/>
      <c r="H14" s="378"/>
      <c r="I14" s="378"/>
      <c r="J14" s="378"/>
      <c r="K14" s="378"/>
      <c r="L14" s="378"/>
      <c r="M14" s="378"/>
    </row>
    <row r="15" spans="1:13" ht="17.100000000000001" customHeight="1" x14ac:dyDescent="0.25">
      <c r="A15" s="126">
        <v>2025</v>
      </c>
      <c r="B15" s="123">
        <v>45658</v>
      </c>
      <c r="C15" s="123">
        <v>45689</v>
      </c>
      <c r="D15" s="123">
        <v>45717</v>
      </c>
      <c r="E15" s="123">
        <v>45748</v>
      </c>
      <c r="F15" s="123">
        <v>45778</v>
      </c>
      <c r="G15" s="123">
        <v>45809</v>
      </c>
      <c r="H15" s="123">
        <v>45839</v>
      </c>
      <c r="I15" s="123">
        <v>45870</v>
      </c>
      <c r="J15" s="123">
        <v>45901</v>
      </c>
      <c r="K15" s="123">
        <v>45931</v>
      </c>
      <c r="L15" s="123">
        <v>45962</v>
      </c>
      <c r="M15" s="123">
        <v>45992</v>
      </c>
    </row>
    <row r="16" spans="1:13" ht="17.100000000000001" customHeight="1" x14ac:dyDescent="0.25">
      <c r="A16" s="98" t="s">
        <v>0</v>
      </c>
      <c r="B16" s="128">
        <v>76023029</v>
      </c>
      <c r="C16" s="128">
        <v>80705661</v>
      </c>
      <c r="D16" s="129">
        <v>75550790</v>
      </c>
      <c r="E16" s="128">
        <v>80444109</v>
      </c>
      <c r="F16" s="128">
        <v>80543707</v>
      </c>
      <c r="G16" s="128">
        <v>76997745</v>
      </c>
      <c r="H16" s="129">
        <v>81717140</v>
      </c>
      <c r="I16" s="129">
        <v>87469324</v>
      </c>
      <c r="J16" s="332">
        <v>82978231</v>
      </c>
      <c r="K16" s="128">
        <v>87461762</v>
      </c>
      <c r="L16" s="128">
        <v>89067853</v>
      </c>
      <c r="M16" s="128">
        <v>70695824</v>
      </c>
    </row>
    <row r="17" spans="1:13" ht="17.100000000000001" customHeight="1" x14ac:dyDescent="0.25">
      <c r="A17" s="98" t="s">
        <v>1</v>
      </c>
      <c r="B17" s="128">
        <v>10972382</v>
      </c>
      <c r="C17" s="128">
        <v>11212345</v>
      </c>
      <c r="D17" s="129">
        <v>10449592</v>
      </c>
      <c r="E17" s="128">
        <v>11463252</v>
      </c>
      <c r="F17" s="128">
        <v>11709627</v>
      </c>
      <c r="G17" s="128">
        <v>10379146</v>
      </c>
      <c r="H17" s="129">
        <v>11434474</v>
      </c>
      <c r="I17" s="129">
        <v>12132585</v>
      </c>
      <c r="J17" s="332">
        <v>10872977</v>
      </c>
      <c r="K17" s="128">
        <v>11650410</v>
      </c>
      <c r="L17" s="128">
        <v>11935609</v>
      </c>
      <c r="M17" s="128">
        <v>9785415</v>
      </c>
    </row>
    <row r="18" spans="1:13" ht="17.100000000000001" customHeight="1" x14ac:dyDescent="0.25">
      <c r="A18" s="98" t="s">
        <v>50</v>
      </c>
      <c r="B18" s="129">
        <v>15377922</v>
      </c>
      <c r="C18" s="129">
        <v>15682319</v>
      </c>
      <c r="D18" s="129">
        <v>16217661</v>
      </c>
      <c r="E18" s="129">
        <v>16888401</v>
      </c>
      <c r="F18" s="128">
        <v>16749866</v>
      </c>
      <c r="G18" s="129">
        <v>16770194</v>
      </c>
      <c r="H18" s="129">
        <v>16914850</v>
      </c>
      <c r="I18" s="129">
        <v>16491555</v>
      </c>
      <c r="J18" s="332">
        <v>15986067</v>
      </c>
      <c r="K18" s="129">
        <v>16191194</v>
      </c>
      <c r="L18" s="129">
        <v>15492014</v>
      </c>
      <c r="M18" s="128">
        <v>15344653</v>
      </c>
    </row>
    <row r="19" spans="1:13" ht="17.100000000000001" customHeight="1" x14ac:dyDescent="0.25">
      <c r="A19" s="98" t="s">
        <v>2</v>
      </c>
      <c r="B19" s="128">
        <v>3171717</v>
      </c>
      <c r="C19" s="128">
        <v>3463529</v>
      </c>
      <c r="D19" s="129">
        <v>3210938</v>
      </c>
      <c r="E19" s="128">
        <v>3265471</v>
      </c>
      <c r="F19" s="128">
        <v>3321446</v>
      </c>
      <c r="G19" s="128">
        <v>2977343</v>
      </c>
      <c r="H19" s="129">
        <v>3141050</v>
      </c>
      <c r="I19" s="129">
        <v>3238711</v>
      </c>
      <c r="J19" s="332">
        <v>3209330</v>
      </c>
      <c r="K19" s="128">
        <v>3323228</v>
      </c>
      <c r="L19" s="128">
        <v>3483107</v>
      </c>
      <c r="M19" s="128">
        <v>3261223</v>
      </c>
    </row>
    <row r="20" spans="1:13" ht="17.100000000000001" customHeight="1" x14ac:dyDescent="0.25">
      <c r="A20" s="98" t="s">
        <v>877</v>
      </c>
      <c r="B20" s="128">
        <v>10345726</v>
      </c>
      <c r="C20" s="128">
        <v>9292467</v>
      </c>
      <c r="D20" s="129">
        <v>10365049</v>
      </c>
      <c r="E20" s="128">
        <v>9178440</v>
      </c>
      <c r="F20" s="128">
        <v>10025446</v>
      </c>
      <c r="G20" s="128">
        <v>9098566</v>
      </c>
      <c r="H20" s="129">
        <v>9929668</v>
      </c>
      <c r="I20" s="129">
        <v>9443548</v>
      </c>
      <c r="J20" s="332">
        <v>10166812</v>
      </c>
      <c r="K20" s="128">
        <v>10588958</v>
      </c>
      <c r="L20" s="128">
        <v>9377232</v>
      </c>
      <c r="M20" s="128">
        <v>8785606</v>
      </c>
    </row>
    <row r="21" spans="1:13" ht="17.100000000000001" customHeight="1" x14ac:dyDescent="0.35">
      <c r="A21" s="98" t="s">
        <v>52</v>
      </c>
      <c r="B21" s="132">
        <v>2429097</v>
      </c>
      <c r="C21" s="132">
        <v>2338493</v>
      </c>
      <c r="D21" s="132">
        <v>2524311</v>
      </c>
      <c r="E21" s="132">
        <v>2553781</v>
      </c>
      <c r="F21" s="133">
        <v>2234085</v>
      </c>
      <c r="G21" s="132">
        <v>2194829</v>
      </c>
      <c r="H21" s="132">
        <v>2226096</v>
      </c>
      <c r="I21" s="132">
        <v>2221183</v>
      </c>
      <c r="J21" s="357">
        <v>2522280</v>
      </c>
      <c r="K21" s="132">
        <v>2801492</v>
      </c>
      <c r="L21" s="132">
        <v>2222317</v>
      </c>
      <c r="M21" s="133">
        <v>2412859</v>
      </c>
    </row>
    <row r="22" spans="1:13" ht="17.100000000000001" customHeight="1" x14ac:dyDescent="0.25">
      <c r="A22" s="99" t="s">
        <v>13</v>
      </c>
      <c r="B22" s="130">
        <v>118319873</v>
      </c>
      <c r="C22" s="130">
        <v>122694814</v>
      </c>
      <c r="D22" s="131">
        <v>118318341</v>
      </c>
      <c r="E22" s="130">
        <v>123793454</v>
      </c>
      <c r="F22" s="130">
        <v>124584177</v>
      </c>
      <c r="G22" s="130">
        <v>118417823</v>
      </c>
      <c r="H22" s="131">
        <v>125363278</v>
      </c>
      <c r="I22" s="131">
        <v>130996906</v>
      </c>
      <c r="J22" s="398">
        <v>125735697</v>
      </c>
      <c r="K22" s="130">
        <v>132017044</v>
      </c>
      <c r="L22" s="130">
        <v>131578132</v>
      </c>
      <c r="M22" s="130">
        <v>110285580</v>
      </c>
    </row>
    <row r="24" spans="1:13" ht="15.75" x14ac:dyDescent="0.25">
      <c r="A24" s="126">
        <v>2024</v>
      </c>
      <c r="B24" s="123">
        <v>45292</v>
      </c>
      <c r="C24" s="123">
        <v>45323</v>
      </c>
      <c r="D24" s="123">
        <v>45352</v>
      </c>
      <c r="E24" s="123">
        <v>45383</v>
      </c>
      <c r="F24" s="123">
        <v>45413</v>
      </c>
      <c r="G24" s="123">
        <v>45444</v>
      </c>
      <c r="H24" s="123">
        <v>45474</v>
      </c>
      <c r="I24" s="123">
        <v>45505</v>
      </c>
      <c r="J24" s="123">
        <v>45536</v>
      </c>
      <c r="K24" s="123">
        <v>45566</v>
      </c>
      <c r="L24" s="123">
        <v>45597</v>
      </c>
      <c r="M24" s="123">
        <v>45627</v>
      </c>
    </row>
    <row r="25" spans="1:13" x14ac:dyDescent="0.25">
      <c r="A25" s="98" t="s">
        <v>0</v>
      </c>
      <c r="B25" s="128">
        <v>80778651</v>
      </c>
      <c r="C25" s="128">
        <v>81339939</v>
      </c>
      <c r="D25" s="129">
        <v>71956232</v>
      </c>
      <c r="E25" s="128">
        <v>74295135</v>
      </c>
      <c r="F25" s="128">
        <v>78281103</v>
      </c>
      <c r="G25" s="128">
        <v>71061753</v>
      </c>
      <c r="H25" s="128">
        <v>78881488</v>
      </c>
      <c r="I25" s="128">
        <v>83243884</v>
      </c>
      <c r="J25" s="128">
        <v>78896126</v>
      </c>
      <c r="K25" s="128">
        <v>81515731</v>
      </c>
      <c r="L25" s="128">
        <v>79937451</v>
      </c>
      <c r="M25" s="128">
        <v>68788724</v>
      </c>
    </row>
    <row r="26" spans="1:13" x14ac:dyDescent="0.25">
      <c r="A26" s="98" t="s">
        <v>1</v>
      </c>
      <c r="B26" s="128">
        <v>11414103</v>
      </c>
      <c r="C26" s="128">
        <v>12896698</v>
      </c>
      <c r="D26" s="129">
        <v>11069192</v>
      </c>
      <c r="E26" s="128">
        <v>11599265</v>
      </c>
      <c r="F26" s="128">
        <v>11949888</v>
      </c>
      <c r="G26" s="128">
        <v>10836397</v>
      </c>
      <c r="H26" s="128">
        <v>11812449</v>
      </c>
      <c r="I26" s="128">
        <v>12338284</v>
      </c>
      <c r="J26" s="128">
        <v>11272233</v>
      </c>
      <c r="K26" s="128">
        <v>11942586</v>
      </c>
      <c r="L26" s="128">
        <v>12348381</v>
      </c>
      <c r="M26" s="128">
        <v>10210904</v>
      </c>
    </row>
    <row r="27" spans="1:13" x14ac:dyDescent="0.25">
      <c r="A27" s="98" t="s">
        <v>50</v>
      </c>
      <c r="B27" s="129">
        <v>14074895</v>
      </c>
      <c r="C27" s="129">
        <v>14329279</v>
      </c>
      <c r="D27" s="129">
        <v>14606610</v>
      </c>
      <c r="E27" s="129">
        <v>14985667</v>
      </c>
      <c r="F27" s="128">
        <v>15255559</v>
      </c>
      <c r="G27" s="129">
        <v>15100650</v>
      </c>
      <c r="H27" s="129">
        <v>15595891</v>
      </c>
      <c r="I27" s="129">
        <v>15030286</v>
      </c>
      <c r="J27" s="129">
        <v>14289754</v>
      </c>
      <c r="K27" s="129">
        <v>15161737</v>
      </c>
      <c r="L27" s="129">
        <v>14502337</v>
      </c>
      <c r="M27" s="128">
        <v>14556225</v>
      </c>
    </row>
    <row r="28" spans="1:13" x14ac:dyDescent="0.25">
      <c r="A28" s="98" t="s">
        <v>2</v>
      </c>
      <c r="B28" s="128">
        <v>2688184</v>
      </c>
      <c r="C28" s="128">
        <v>2969361</v>
      </c>
      <c r="D28" s="129">
        <v>2972559</v>
      </c>
      <c r="E28" s="128">
        <v>3140577</v>
      </c>
      <c r="F28" s="128">
        <v>3211616</v>
      </c>
      <c r="G28" s="128">
        <v>3044448</v>
      </c>
      <c r="H28" s="128">
        <v>3352754</v>
      </c>
      <c r="I28" s="128">
        <v>3337800</v>
      </c>
      <c r="J28" s="128">
        <v>2868990</v>
      </c>
      <c r="K28" s="128">
        <v>2986939</v>
      </c>
      <c r="L28" s="128">
        <v>3073027</v>
      </c>
      <c r="M28" s="128">
        <v>2925512</v>
      </c>
    </row>
    <row r="29" spans="1:13" x14ac:dyDescent="0.25">
      <c r="A29" s="98" t="s">
        <v>877</v>
      </c>
      <c r="B29" s="128">
        <v>8431839</v>
      </c>
      <c r="C29" s="128">
        <v>7940616</v>
      </c>
      <c r="D29" s="129">
        <v>8917089</v>
      </c>
      <c r="E29" s="128">
        <v>8072679</v>
      </c>
      <c r="F29" s="128">
        <v>9000334</v>
      </c>
      <c r="G29" s="128">
        <v>8562717</v>
      </c>
      <c r="H29" s="128">
        <v>8836808</v>
      </c>
      <c r="I29" s="128">
        <v>7974174</v>
      </c>
      <c r="J29" s="128">
        <v>8757425</v>
      </c>
      <c r="K29" s="128">
        <v>9416286</v>
      </c>
      <c r="L29" s="128">
        <v>8927151</v>
      </c>
      <c r="M29" s="128">
        <v>8951721</v>
      </c>
    </row>
    <row r="30" spans="1:13" ht="16.5" x14ac:dyDescent="0.35">
      <c r="A30" s="98" t="s">
        <v>52</v>
      </c>
      <c r="B30" s="132">
        <v>2089895</v>
      </c>
      <c r="C30" s="132">
        <v>2054494</v>
      </c>
      <c r="D30" s="132">
        <v>2532172</v>
      </c>
      <c r="E30" s="132">
        <v>2806601</v>
      </c>
      <c r="F30" s="133">
        <v>2766997</v>
      </c>
      <c r="G30" s="132">
        <v>2575011</v>
      </c>
      <c r="H30" s="132">
        <v>2819575</v>
      </c>
      <c r="I30" s="132">
        <v>2658242</v>
      </c>
      <c r="J30" s="132">
        <v>2766995</v>
      </c>
      <c r="K30" s="132">
        <v>2868305</v>
      </c>
      <c r="L30" s="132">
        <v>2352531</v>
      </c>
      <c r="M30" s="133">
        <v>2223102</v>
      </c>
    </row>
    <row r="31" spans="1:13" x14ac:dyDescent="0.25">
      <c r="A31" s="99" t="s">
        <v>13</v>
      </c>
      <c r="B31" s="130">
        <v>119477567</v>
      </c>
      <c r="C31" s="130">
        <v>121530387</v>
      </c>
      <c r="D31" s="131">
        <f>SUM(D25:D30)</f>
        <v>112053854</v>
      </c>
      <c r="E31" s="130">
        <v>114899924</v>
      </c>
      <c r="F31" s="130">
        <v>120465497</v>
      </c>
      <c r="G31" s="130">
        <v>111180976</v>
      </c>
      <c r="H31" s="130">
        <v>121298965</v>
      </c>
      <c r="I31" s="130">
        <v>124582670</v>
      </c>
      <c r="J31" s="130">
        <v>118851523</v>
      </c>
      <c r="K31" s="130">
        <v>123891584</v>
      </c>
      <c r="L31" s="130">
        <v>121140878</v>
      </c>
      <c r="M31" s="130">
        <v>107656188</v>
      </c>
    </row>
    <row r="32" spans="1:13" ht="17.100000000000001" customHeight="1" x14ac:dyDescent="0.25">
      <c r="A32" s="271"/>
      <c r="B32" s="271"/>
      <c r="C32" s="271"/>
      <c r="D32" s="271"/>
      <c r="E32" s="271"/>
      <c r="F32" s="271"/>
      <c r="G32" s="271"/>
      <c r="H32" s="271"/>
      <c r="I32" s="271"/>
      <c r="J32" s="271"/>
      <c r="K32" s="271"/>
      <c r="L32" s="271"/>
    </row>
    <row r="33" spans="1:13" ht="15.95" customHeight="1" x14ac:dyDescent="0.25">
      <c r="A33" s="126">
        <v>2023</v>
      </c>
      <c r="B33" s="123">
        <v>44927</v>
      </c>
      <c r="C33" s="123">
        <v>44958</v>
      </c>
      <c r="D33" s="123">
        <v>44986</v>
      </c>
      <c r="E33" s="123">
        <v>45017</v>
      </c>
      <c r="F33" s="123">
        <v>45047</v>
      </c>
      <c r="G33" s="123">
        <v>45078</v>
      </c>
      <c r="H33" s="123">
        <v>45108</v>
      </c>
      <c r="I33" s="123">
        <v>45139</v>
      </c>
      <c r="J33" s="123">
        <v>45170</v>
      </c>
      <c r="K33" s="123">
        <v>45200</v>
      </c>
      <c r="L33" s="123">
        <v>45231</v>
      </c>
      <c r="M33" s="123">
        <v>45261</v>
      </c>
    </row>
    <row r="34" spans="1:13" ht="15.95" customHeight="1" x14ac:dyDescent="0.25">
      <c r="A34" s="98" t="s">
        <v>0</v>
      </c>
      <c r="B34" s="128">
        <v>80667751</v>
      </c>
      <c r="C34" s="128">
        <v>87758100</v>
      </c>
      <c r="D34" s="129">
        <v>81135091</v>
      </c>
      <c r="E34" s="128">
        <v>75521542</v>
      </c>
      <c r="F34" s="128">
        <v>79636542</v>
      </c>
      <c r="G34" s="128">
        <v>68306864</v>
      </c>
      <c r="H34" s="128">
        <v>70920022</v>
      </c>
      <c r="I34" s="128">
        <v>75527913</v>
      </c>
      <c r="J34" s="128">
        <v>72319263</v>
      </c>
      <c r="K34" s="128">
        <v>78230465</v>
      </c>
      <c r="L34" s="128">
        <v>82294869</v>
      </c>
      <c r="M34" s="128">
        <v>70162014</v>
      </c>
    </row>
    <row r="35" spans="1:13" ht="15.95" customHeight="1" x14ac:dyDescent="0.25">
      <c r="A35" s="98" t="s">
        <v>1</v>
      </c>
      <c r="B35" s="128">
        <v>9091320</v>
      </c>
      <c r="C35" s="128">
        <v>9578944</v>
      </c>
      <c r="D35" s="129">
        <v>9593385</v>
      </c>
      <c r="E35" s="128">
        <v>10273645</v>
      </c>
      <c r="F35" s="128">
        <v>10942488</v>
      </c>
      <c r="G35" s="128">
        <v>10121887</v>
      </c>
      <c r="H35" s="128">
        <v>10285229</v>
      </c>
      <c r="I35" s="128">
        <v>11222836</v>
      </c>
      <c r="J35" s="128">
        <v>10391263</v>
      </c>
      <c r="K35" s="128">
        <v>11418693</v>
      </c>
      <c r="L35" s="128">
        <v>12467071</v>
      </c>
      <c r="M35" s="128">
        <v>10276081</v>
      </c>
    </row>
    <row r="36" spans="1:13" ht="15.95" customHeight="1" x14ac:dyDescent="0.25">
      <c r="A36" s="98" t="s">
        <v>50</v>
      </c>
      <c r="B36" s="129">
        <v>12420643</v>
      </c>
      <c r="C36" s="129">
        <v>12728332</v>
      </c>
      <c r="D36" s="129">
        <v>13397906</v>
      </c>
      <c r="E36" s="129">
        <v>13492413</v>
      </c>
      <c r="F36" s="128">
        <v>13458022</v>
      </c>
      <c r="G36" s="129">
        <v>13223468</v>
      </c>
      <c r="H36" s="129">
        <v>13041480</v>
      </c>
      <c r="I36" s="129">
        <v>12937348</v>
      </c>
      <c r="J36" s="129">
        <v>12728693</v>
      </c>
      <c r="K36" s="129">
        <v>13040953</v>
      </c>
      <c r="L36" s="129">
        <v>12952538</v>
      </c>
      <c r="M36" s="128">
        <v>12998866</v>
      </c>
    </row>
    <row r="37" spans="1:13" ht="15.95" customHeight="1" x14ac:dyDescent="0.25">
      <c r="A37" s="98" t="s">
        <v>2</v>
      </c>
      <c r="B37" s="128">
        <v>2881450</v>
      </c>
      <c r="C37" s="128">
        <v>2972884</v>
      </c>
      <c r="D37" s="129">
        <v>2810331</v>
      </c>
      <c r="E37" s="128">
        <v>2927333</v>
      </c>
      <c r="F37" s="128">
        <v>3046488</v>
      </c>
      <c r="G37" s="128">
        <v>2790226</v>
      </c>
      <c r="H37" s="128">
        <v>2793700</v>
      </c>
      <c r="I37" s="128">
        <v>2974710</v>
      </c>
      <c r="J37" s="128">
        <v>2846414</v>
      </c>
      <c r="K37" s="128">
        <v>2905020</v>
      </c>
      <c r="L37" s="128">
        <v>3063110</v>
      </c>
      <c r="M37" s="128">
        <v>2602063</v>
      </c>
    </row>
    <row r="38" spans="1:13" ht="15.95" customHeight="1" x14ac:dyDescent="0.25">
      <c r="A38" s="98" t="s">
        <v>877</v>
      </c>
      <c r="B38" s="128">
        <v>7175935</v>
      </c>
      <c r="C38" s="128">
        <v>6852880</v>
      </c>
      <c r="D38" s="129">
        <v>7787066</v>
      </c>
      <c r="E38" s="128">
        <v>7245635</v>
      </c>
      <c r="F38" s="128">
        <v>8316846</v>
      </c>
      <c r="G38" s="128">
        <v>7779908</v>
      </c>
      <c r="H38" s="128">
        <v>8118432</v>
      </c>
      <c r="I38" s="128">
        <v>7539577</v>
      </c>
      <c r="J38" s="128">
        <v>8038407</v>
      </c>
      <c r="K38" s="128">
        <v>7944111</v>
      </c>
      <c r="L38" s="128">
        <v>7115941</v>
      </c>
      <c r="M38" s="128">
        <v>6943322</v>
      </c>
    </row>
    <row r="39" spans="1:13" ht="15.95" customHeight="1" x14ac:dyDescent="0.35">
      <c r="A39" s="98" t="s">
        <v>52</v>
      </c>
      <c r="B39" s="132">
        <v>2038887</v>
      </c>
      <c r="C39" s="132">
        <v>1924657</v>
      </c>
      <c r="D39" s="132">
        <v>2130492</v>
      </c>
      <c r="E39" s="132">
        <v>2212953</v>
      </c>
      <c r="F39" s="133">
        <v>2159017</v>
      </c>
      <c r="G39" s="132">
        <v>1998730</v>
      </c>
      <c r="H39" s="132">
        <v>2086958</v>
      </c>
      <c r="I39" s="132">
        <v>2019083</v>
      </c>
      <c r="J39" s="132">
        <v>2103188</v>
      </c>
      <c r="K39" s="132">
        <v>2347183</v>
      </c>
      <c r="L39" s="132">
        <v>2125284</v>
      </c>
      <c r="M39" s="133">
        <v>2064761</v>
      </c>
    </row>
    <row r="40" spans="1:13" ht="15.95" customHeight="1" x14ac:dyDescent="0.25">
      <c r="A40" s="99" t="s">
        <v>13</v>
      </c>
      <c r="B40" s="130">
        <v>114275986</v>
      </c>
      <c r="C40" s="130">
        <v>121815797</v>
      </c>
      <c r="D40" s="131">
        <v>116854271</v>
      </c>
      <c r="E40" s="130">
        <f>SUM(E34:E39)</f>
        <v>111673521</v>
      </c>
      <c r="F40" s="130">
        <v>117559403</v>
      </c>
      <c r="G40" s="130">
        <v>104221083</v>
      </c>
      <c r="H40" s="130">
        <v>107245821</v>
      </c>
      <c r="I40" s="130">
        <v>112221467</v>
      </c>
      <c r="J40" s="130">
        <v>108427676</v>
      </c>
      <c r="K40" s="130">
        <v>115886425</v>
      </c>
      <c r="L40" s="130">
        <v>120018813</v>
      </c>
      <c r="M40" s="130">
        <v>105047107</v>
      </c>
    </row>
    <row r="41" spans="1:13" ht="15.95" customHeight="1" x14ac:dyDescent="0.25"/>
    <row r="42" spans="1:13" x14ac:dyDescent="0.25">
      <c r="A42" s="98"/>
      <c r="B42" s="128"/>
      <c r="C42" s="128"/>
      <c r="D42" s="129"/>
      <c r="E42" s="128"/>
      <c r="F42" s="128"/>
      <c r="G42" s="128"/>
      <c r="H42" s="128"/>
      <c r="I42" s="128"/>
      <c r="J42" s="128"/>
      <c r="K42" s="128"/>
      <c r="L42" s="128"/>
      <c r="M42" s="128"/>
    </row>
    <row r="43" spans="1:13" x14ac:dyDescent="0.25">
      <c r="A43" s="98"/>
      <c r="B43" s="128"/>
      <c r="C43" s="128"/>
      <c r="D43" s="129"/>
      <c r="E43" s="128"/>
      <c r="F43" s="128"/>
      <c r="G43" s="128"/>
      <c r="H43" s="128"/>
      <c r="I43" s="128"/>
      <c r="J43" s="128"/>
      <c r="K43" s="128"/>
      <c r="L43" s="128"/>
      <c r="M43" s="128"/>
    </row>
    <row r="44" spans="1:13" ht="17.100000000000001" customHeight="1" x14ac:dyDescent="0.35">
      <c r="A44" s="98"/>
      <c r="B44" s="132"/>
      <c r="C44" s="132"/>
      <c r="D44" s="132"/>
      <c r="E44" s="132"/>
      <c r="F44" s="133"/>
      <c r="G44" s="133"/>
      <c r="H44" s="133"/>
      <c r="I44" s="132"/>
      <c r="J44" s="132"/>
      <c r="K44" s="132"/>
      <c r="L44" s="132"/>
      <c r="M44" s="133"/>
    </row>
    <row r="45" spans="1:13" ht="17.100000000000001" customHeight="1" x14ac:dyDescent="0.25">
      <c r="A45" s="461" t="s">
        <v>1161</v>
      </c>
      <c r="B45" s="486"/>
      <c r="C45" s="486"/>
      <c r="D45" s="486"/>
      <c r="E45" s="486"/>
      <c r="F45" s="486"/>
      <c r="G45" s="486"/>
      <c r="H45" s="486"/>
      <c r="I45" s="486"/>
      <c r="J45" s="486"/>
      <c r="K45" s="486"/>
      <c r="L45" s="486"/>
      <c r="M45" s="486"/>
    </row>
    <row r="46" spans="1:13" ht="17.100000000000001" customHeight="1" x14ac:dyDescent="0.25">
      <c r="A46" s="271"/>
      <c r="B46" s="271"/>
      <c r="C46" s="271"/>
      <c r="D46" s="271"/>
      <c r="E46" s="271"/>
      <c r="F46" s="271"/>
      <c r="G46" s="271"/>
      <c r="H46" s="271"/>
      <c r="I46" s="271"/>
      <c r="J46" s="271"/>
      <c r="K46" s="271"/>
      <c r="L46" s="271"/>
    </row>
    <row r="47" spans="1:13" ht="15.95" customHeight="1" x14ac:dyDescent="0.25">
      <c r="A47" s="126">
        <v>2022</v>
      </c>
      <c r="B47" s="123">
        <v>44562</v>
      </c>
      <c r="C47" s="123">
        <v>44593</v>
      </c>
      <c r="D47" s="123">
        <v>44621</v>
      </c>
      <c r="E47" s="123">
        <v>44652</v>
      </c>
      <c r="F47" s="123">
        <v>44682</v>
      </c>
      <c r="G47" s="123">
        <v>44713</v>
      </c>
      <c r="H47" s="123">
        <v>44743</v>
      </c>
      <c r="I47" s="123">
        <v>44774</v>
      </c>
      <c r="J47" s="123">
        <v>44805</v>
      </c>
      <c r="K47" s="123">
        <v>44835</v>
      </c>
      <c r="L47" s="123">
        <v>44866</v>
      </c>
      <c r="M47" s="123">
        <v>44896</v>
      </c>
    </row>
    <row r="48" spans="1:13" ht="15.95" customHeight="1" x14ac:dyDescent="0.25">
      <c r="A48" s="98" t="s">
        <v>0</v>
      </c>
      <c r="B48" s="128">
        <v>69775248</v>
      </c>
      <c r="C48" s="128">
        <v>74545755</v>
      </c>
      <c r="D48" s="129">
        <v>73204736</v>
      </c>
      <c r="E48" s="128">
        <v>73897229</v>
      </c>
      <c r="F48" s="128">
        <v>75945694</v>
      </c>
      <c r="G48" s="128">
        <v>72258326</v>
      </c>
      <c r="H48" s="128">
        <v>74105479</v>
      </c>
      <c r="I48" s="128">
        <v>75803821</v>
      </c>
      <c r="J48" s="128">
        <v>72528666</v>
      </c>
      <c r="K48" s="128">
        <v>76083543</v>
      </c>
      <c r="L48" s="128">
        <v>77723637</v>
      </c>
      <c r="M48" s="128">
        <v>66481706</v>
      </c>
    </row>
    <row r="49" spans="1:13" ht="15.95" customHeight="1" x14ac:dyDescent="0.25">
      <c r="A49" s="98" t="s">
        <v>1</v>
      </c>
      <c r="B49" s="128">
        <v>9226115</v>
      </c>
      <c r="C49" s="128">
        <v>9362883</v>
      </c>
      <c r="D49" s="129">
        <v>8653659</v>
      </c>
      <c r="E49" s="128">
        <v>9486565</v>
      </c>
      <c r="F49" s="128">
        <v>9616128</v>
      </c>
      <c r="G49" s="128">
        <v>9056179</v>
      </c>
      <c r="H49" s="128">
        <v>9471794</v>
      </c>
      <c r="I49" s="128">
        <v>10029004</v>
      </c>
      <c r="J49" s="128">
        <v>9841530</v>
      </c>
      <c r="K49" s="128">
        <v>9977641</v>
      </c>
      <c r="L49" s="128">
        <v>10102978</v>
      </c>
      <c r="M49" s="128">
        <v>8177217</v>
      </c>
    </row>
    <row r="50" spans="1:13" ht="15.95" customHeight="1" x14ac:dyDescent="0.25">
      <c r="A50" s="98" t="s">
        <v>50</v>
      </c>
      <c r="B50" s="129">
        <v>13345996</v>
      </c>
      <c r="C50" s="129">
        <v>13177414</v>
      </c>
      <c r="D50" s="129">
        <v>12904944</v>
      </c>
      <c r="E50" s="129">
        <v>13326890</v>
      </c>
      <c r="F50" s="128">
        <v>13324846</v>
      </c>
      <c r="G50" s="129">
        <v>12902077</v>
      </c>
      <c r="H50" s="129">
        <v>12553125</v>
      </c>
      <c r="I50" s="129">
        <v>12434555</v>
      </c>
      <c r="J50" s="129">
        <v>12277252</v>
      </c>
      <c r="K50" s="129">
        <v>12587833</v>
      </c>
      <c r="L50" s="129">
        <v>11686192</v>
      </c>
      <c r="M50" s="128">
        <v>11762477</v>
      </c>
    </row>
    <row r="51" spans="1:13" ht="15.95" customHeight="1" x14ac:dyDescent="0.25">
      <c r="A51" s="98" t="s">
        <v>2</v>
      </c>
      <c r="B51" s="128">
        <v>2843801</v>
      </c>
      <c r="C51" s="128">
        <v>2994618</v>
      </c>
      <c r="D51" s="129">
        <v>2830538</v>
      </c>
      <c r="E51" s="128">
        <v>3003589</v>
      </c>
      <c r="F51" s="128">
        <v>2993925</v>
      </c>
      <c r="G51" s="128">
        <v>2808167</v>
      </c>
      <c r="H51" s="128">
        <v>2955286</v>
      </c>
      <c r="I51" s="128">
        <v>3117468</v>
      </c>
      <c r="J51" s="128">
        <v>2929815</v>
      </c>
      <c r="K51" s="128">
        <v>3112775</v>
      </c>
      <c r="L51" s="128">
        <v>3017608</v>
      </c>
      <c r="M51" s="128">
        <v>2657849</v>
      </c>
    </row>
    <row r="52" spans="1:13" ht="15.95" customHeight="1" x14ac:dyDescent="0.25">
      <c r="A52" s="98" t="s">
        <v>877</v>
      </c>
      <c r="B52" s="128">
        <v>7882882</v>
      </c>
      <c r="C52" s="128">
        <v>7752345</v>
      </c>
      <c r="D52" s="129">
        <v>8447484</v>
      </c>
      <c r="E52" s="128">
        <v>8115061</v>
      </c>
      <c r="F52" s="128">
        <v>8680451</v>
      </c>
      <c r="G52" s="128">
        <v>7525173</v>
      </c>
      <c r="H52" s="128">
        <v>7713190</v>
      </c>
      <c r="I52" s="128">
        <v>7276997</v>
      </c>
      <c r="J52" s="128">
        <v>7696973</v>
      </c>
      <c r="K52" s="128">
        <v>7518446</v>
      </c>
      <c r="L52" s="128">
        <v>6326631</v>
      </c>
      <c r="M52" s="128">
        <v>6332971</v>
      </c>
    </row>
    <row r="53" spans="1:13" ht="15.95" customHeight="1" x14ac:dyDescent="0.35">
      <c r="A53" s="98" t="s">
        <v>52</v>
      </c>
      <c r="B53" s="132">
        <v>1920747</v>
      </c>
      <c r="C53" s="132">
        <v>2078613</v>
      </c>
      <c r="D53" s="132">
        <v>2131870</v>
      </c>
      <c r="E53" s="132">
        <v>2110180</v>
      </c>
      <c r="F53" s="133">
        <v>1978114</v>
      </c>
      <c r="G53" s="132">
        <v>2040867</v>
      </c>
      <c r="H53" s="132">
        <v>2073873</v>
      </c>
      <c r="I53" s="132">
        <v>1971129</v>
      </c>
      <c r="J53" s="132">
        <v>1968415</v>
      </c>
      <c r="K53" s="132">
        <v>2052646</v>
      </c>
      <c r="L53" s="132">
        <v>1713741</v>
      </c>
      <c r="M53" s="133">
        <v>1744744</v>
      </c>
    </row>
    <row r="54" spans="1:13" ht="15.95" customHeight="1" x14ac:dyDescent="0.25">
      <c r="A54" s="99" t="s">
        <v>13</v>
      </c>
      <c r="B54" s="130">
        <v>104994789</v>
      </c>
      <c r="C54" s="130">
        <v>109911628</v>
      </c>
      <c r="D54" s="131">
        <v>108173231</v>
      </c>
      <c r="E54" s="130">
        <v>109939514</v>
      </c>
      <c r="F54" s="130">
        <v>112539158</v>
      </c>
      <c r="G54" s="130">
        <v>106590789</v>
      </c>
      <c r="H54" s="130">
        <v>108872747</v>
      </c>
      <c r="I54" s="130">
        <v>110632974</v>
      </c>
      <c r="J54" s="130">
        <v>107242651</v>
      </c>
      <c r="K54" s="130">
        <v>111332884</v>
      </c>
      <c r="L54" s="130">
        <v>110570787</v>
      </c>
      <c r="M54" s="130">
        <v>97156964</v>
      </c>
    </row>
    <row r="55" spans="1:13" ht="15.95" customHeight="1" x14ac:dyDescent="0.25"/>
    <row r="56" spans="1:13" ht="15.95" customHeight="1" x14ac:dyDescent="0.25">
      <c r="A56" s="126">
        <v>2021</v>
      </c>
      <c r="B56" s="123">
        <v>44197</v>
      </c>
      <c r="C56" s="123">
        <v>44228</v>
      </c>
      <c r="D56" s="123">
        <v>44256</v>
      </c>
      <c r="E56" s="123">
        <v>44287</v>
      </c>
      <c r="F56" s="123">
        <v>44317</v>
      </c>
      <c r="G56" s="123">
        <v>44348</v>
      </c>
      <c r="H56" s="123">
        <v>44378</v>
      </c>
      <c r="I56" s="123">
        <v>44409</v>
      </c>
      <c r="J56" s="123">
        <v>44440</v>
      </c>
      <c r="K56" s="123">
        <v>44470</v>
      </c>
      <c r="L56" s="123">
        <v>44501</v>
      </c>
      <c r="M56" s="123">
        <v>44531</v>
      </c>
    </row>
    <row r="57" spans="1:13" ht="15.95" customHeight="1" x14ac:dyDescent="0.25">
      <c r="A57" s="98" t="s">
        <v>0</v>
      </c>
      <c r="B57" s="128">
        <v>59951307</v>
      </c>
      <c r="C57" s="128">
        <v>66721379</v>
      </c>
      <c r="D57" s="129">
        <v>66326570</v>
      </c>
      <c r="E57" s="128">
        <v>69938287</v>
      </c>
      <c r="F57" s="128">
        <v>73780293</v>
      </c>
      <c r="G57" s="128">
        <v>68444534</v>
      </c>
      <c r="H57" s="128">
        <v>68938749</v>
      </c>
      <c r="I57" s="128">
        <v>69617474</v>
      </c>
      <c r="J57" s="128">
        <v>64505251</v>
      </c>
      <c r="K57" s="128">
        <v>65851137</v>
      </c>
      <c r="L57" s="128">
        <v>68915903</v>
      </c>
      <c r="M57" s="128">
        <v>61510243</v>
      </c>
    </row>
    <row r="58" spans="1:13" ht="15.95" customHeight="1" x14ac:dyDescent="0.25">
      <c r="A58" s="98" t="s">
        <v>1</v>
      </c>
      <c r="B58" s="128">
        <v>7619096</v>
      </c>
      <c r="C58" s="128">
        <v>8019399</v>
      </c>
      <c r="D58" s="129">
        <v>6962011</v>
      </c>
      <c r="E58" s="128">
        <v>7553720</v>
      </c>
      <c r="F58" s="128">
        <v>7917868</v>
      </c>
      <c r="G58" s="128">
        <v>7417529</v>
      </c>
      <c r="H58" s="128">
        <v>8436413</v>
      </c>
      <c r="I58" s="128">
        <v>8952735</v>
      </c>
      <c r="J58" s="128">
        <v>8405262</v>
      </c>
      <c r="K58" s="128">
        <v>8844588</v>
      </c>
      <c r="L58" s="128">
        <v>9409018</v>
      </c>
      <c r="M58" s="128">
        <v>8060329</v>
      </c>
    </row>
    <row r="59" spans="1:13" ht="15.95" customHeight="1" x14ac:dyDescent="0.25">
      <c r="A59" s="98" t="s">
        <v>50</v>
      </c>
      <c r="B59" s="129">
        <v>13561558</v>
      </c>
      <c r="C59" s="129">
        <v>14146995</v>
      </c>
      <c r="D59" s="129">
        <v>13949933</v>
      </c>
      <c r="E59" s="129">
        <v>13822341</v>
      </c>
      <c r="F59" s="128">
        <v>13783256</v>
      </c>
      <c r="G59" s="129">
        <v>14160162</v>
      </c>
      <c r="H59" s="129">
        <v>14092244</v>
      </c>
      <c r="I59" s="129">
        <v>14056323</v>
      </c>
      <c r="J59" s="129">
        <v>14189079</v>
      </c>
      <c r="K59" s="129">
        <v>13876318</v>
      </c>
      <c r="L59" s="129">
        <v>12953722</v>
      </c>
      <c r="M59" s="128">
        <v>12481392</v>
      </c>
    </row>
    <row r="60" spans="1:13" ht="15.95" customHeight="1" x14ac:dyDescent="0.25">
      <c r="A60" s="98" t="s">
        <v>2</v>
      </c>
      <c r="B60" s="128">
        <v>2322555</v>
      </c>
      <c r="C60" s="128">
        <v>2462588</v>
      </c>
      <c r="D60" s="129">
        <v>2217605</v>
      </c>
      <c r="E60" s="128">
        <v>2297848</v>
      </c>
      <c r="F60" s="128">
        <v>2590273</v>
      </c>
      <c r="G60" s="128">
        <v>2660528</v>
      </c>
      <c r="H60" s="128">
        <v>2777453</v>
      </c>
      <c r="I60" s="128">
        <v>2872918</v>
      </c>
      <c r="J60" s="128">
        <v>2853533</v>
      </c>
      <c r="K60" s="128">
        <v>2821864</v>
      </c>
      <c r="L60" s="128">
        <v>2945375</v>
      </c>
      <c r="M60" s="128">
        <v>2661130</v>
      </c>
    </row>
    <row r="61" spans="1:13" ht="15.95" customHeight="1" x14ac:dyDescent="0.25">
      <c r="A61" s="98" t="s">
        <v>877</v>
      </c>
      <c r="B61" s="128">
        <v>9452655</v>
      </c>
      <c r="C61" s="128">
        <v>8577686</v>
      </c>
      <c r="D61" s="129">
        <v>9202205</v>
      </c>
      <c r="E61" s="128">
        <v>8834957</v>
      </c>
      <c r="F61" s="128">
        <v>9416210</v>
      </c>
      <c r="G61" s="128">
        <v>8085716</v>
      </c>
      <c r="H61" s="128">
        <v>7953846</v>
      </c>
      <c r="I61" s="128">
        <v>7467326</v>
      </c>
      <c r="J61" s="128">
        <v>7603564</v>
      </c>
      <c r="K61" s="128">
        <v>7566581</v>
      </c>
      <c r="L61" s="128">
        <v>6772377</v>
      </c>
      <c r="M61" s="128">
        <v>6912464</v>
      </c>
    </row>
    <row r="62" spans="1:13" ht="15.95" customHeight="1" x14ac:dyDescent="0.35">
      <c r="A62" s="98" t="s">
        <v>52</v>
      </c>
      <c r="B62" s="132">
        <v>2258711</v>
      </c>
      <c r="C62" s="132">
        <v>2174016</v>
      </c>
      <c r="D62" s="132">
        <v>2141748</v>
      </c>
      <c r="E62" s="132">
        <v>2220023</v>
      </c>
      <c r="F62" s="133">
        <v>2121720</v>
      </c>
      <c r="G62" s="132">
        <v>2043618</v>
      </c>
      <c r="H62" s="132">
        <v>2062591</v>
      </c>
      <c r="I62" s="132">
        <v>2001889</v>
      </c>
      <c r="J62" s="132">
        <v>2021941</v>
      </c>
      <c r="K62" s="132">
        <v>2177892</v>
      </c>
      <c r="L62" s="132">
        <v>1956814</v>
      </c>
      <c r="M62" s="133">
        <v>1882338</v>
      </c>
    </row>
    <row r="63" spans="1:13" ht="15.95" customHeight="1" x14ac:dyDescent="0.25">
      <c r="A63" s="99" t="s">
        <v>13</v>
      </c>
      <c r="B63" s="130">
        <v>95165882</v>
      </c>
      <c r="C63" s="130">
        <v>102102063</v>
      </c>
      <c r="D63" s="131">
        <v>100800072</v>
      </c>
      <c r="E63" s="130">
        <v>104667176</v>
      </c>
      <c r="F63" s="130">
        <v>109609620</v>
      </c>
      <c r="G63" s="130">
        <v>102812087</v>
      </c>
      <c r="H63" s="130">
        <v>104261296</v>
      </c>
      <c r="I63" s="130">
        <v>104968665</v>
      </c>
      <c r="J63" s="130">
        <v>99578630</v>
      </c>
      <c r="K63" s="130">
        <v>101138380</v>
      </c>
      <c r="L63" s="130">
        <v>102953209</v>
      </c>
      <c r="M63" s="130">
        <v>93507896</v>
      </c>
    </row>
    <row r="64" spans="1:13" ht="15.95" customHeight="1" x14ac:dyDescent="0.25">
      <c r="B64" s="127"/>
      <c r="C64" s="127"/>
      <c r="D64" s="127"/>
      <c r="E64" s="127"/>
      <c r="F64" s="127"/>
      <c r="G64" s="127"/>
      <c r="H64" s="127"/>
      <c r="I64" s="127"/>
      <c r="J64" s="127"/>
      <c r="K64" s="127"/>
      <c r="L64" s="127"/>
      <c r="M64" s="127"/>
    </row>
    <row r="65" spans="1:15" ht="15.95" customHeight="1" x14ac:dyDescent="0.25">
      <c r="A65" s="126">
        <v>2020</v>
      </c>
      <c r="B65" s="123">
        <v>43831</v>
      </c>
      <c r="C65" s="123">
        <v>43862</v>
      </c>
      <c r="D65" s="123">
        <v>43891</v>
      </c>
      <c r="E65" s="123">
        <v>43922</v>
      </c>
      <c r="F65" s="123">
        <v>43952</v>
      </c>
      <c r="G65" s="123">
        <v>43983</v>
      </c>
      <c r="H65" s="123">
        <v>44013</v>
      </c>
      <c r="I65" s="123">
        <v>44044</v>
      </c>
      <c r="J65" s="123">
        <v>44075</v>
      </c>
      <c r="K65" s="123">
        <v>44105</v>
      </c>
      <c r="L65" s="123">
        <v>44136</v>
      </c>
      <c r="M65" s="123">
        <v>44166</v>
      </c>
    </row>
    <row r="66" spans="1:15" ht="15.95" customHeight="1" x14ac:dyDescent="0.25">
      <c r="A66" s="98" t="s">
        <v>0</v>
      </c>
      <c r="B66" s="128">
        <v>85905876</v>
      </c>
      <c r="C66" s="128">
        <v>93392690</v>
      </c>
      <c r="D66" s="129">
        <v>84716262</v>
      </c>
      <c r="E66" s="128">
        <v>82251099</v>
      </c>
      <c r="F66" s="128">
        <v>77334305</v>
      </c>
      <c r="G66" s="128">
        <v>66463722</v>
      </c>
      <c r="H66" s="128">
        <v>65993323</v>
      </c>
      <c r="I66" s="128">
        <v>66182693</v>
      </c>
      <c r="J66" s="128">
        <v>54815063</v>
      </c>
      <c r="K66" s="128">
        <v>58482123</v>
      </c>
      <c r="L66" s="128">
        <v>59954361</v>
      </c>
      <c r="M66" s="128">
        <v>49425102</v>
      </c>
      <c r="O66" s="32"/>
    </row>
    <row r="67" spans="1:15" ht="15.95" customHeight="1" x14ac:dyDescent="0.25">
      <c r="A67" s="98" t="s">
        <v>1</v>
      </c>
      <c r="B67" s="128">
        <v>8336555</v>
      </c>
      <c r="C67" s="128">
        <v>10079632</v>
      </c>
      <c r="D67" s="129">
        <v>9889471</v>
      </c>
      <c r="E67" s="128">
        <v>9096405</v>
      </c>
      <c r="F67" s="128">
        <v>8982609</v>
      </c>
      <c r="G67" s="128">
        <v>7543748</v>
      </c>
      <c r="H67" s="128">
        <v>7827144</v>
      </c>
      <c r="I67" s="128">
        <v>8318910</v>
      </c>
      <c r="J67" s="128">
        <v>7561819</v>
      </c>
      <c r="K67" s="128">
        <v>7852201</v>
      </c>
      <c r="L67" s="128">
        <v>7936890</v>
      </c>
      <c r="M67" s="128">
        <v>6618784</v>
      </c>
    </row>
    <row r="68" spans="1:15" ht="15.95" customHeight="1" x14ac:dyDescent="0.25">
      <c r="A68" s="98" t="s">
        <v>50</v>
      </c>
      <c r="B68" s="129">
        <v>15228528</v>
      </c>
      <c r="C68" s="129">
        <v>15225033</v>
      </c>
      <c r="D68" s="129">
        <v>16110132</v>
      </c>
      <c r="E68" s="129">
        <v>16161077</v>
      </c>
      <c r="F68" s="128">
        <v>15103207</v>
      </c>
      <c r="G68" s="129">
        <v>14764042</v>
      </c>
      <c r="H68" s="129">
        <v>14478853</v>
      </c>
      <c r="I68" s="129">
        <v>14125172</v>
      </c>
      <c r="J68" s="129">
        <v>13807992</v>
      </c>
      <c r="K68" s="129">
        <v>13822158</v>
      </c>
      <c r="L68" s="129">
        <v>13326325</v>
      </c>
      <c r="M68" s="128">
        <v>13193433</v>
      </c>
    </row>
    <row r="69" spans="1:15" ht="15.95" customHeight="1" x14ac:dyDescent="0.25">
      <c r="A69" s="98" t="s">
        <v>2</v>
      </c>
      <c r="B69" s="128">
        <v>2654709</v>
      </c>
      <c r="C69" s="128">
        <v>3113093</v>
      </c>
      <c r="D69" s="129">
        <v>2175187</v>
      </c>
      <c r="E69" s="128">
        <v>2146474</v>
      </c>
      <c r="F69" s="128">
        <v>2258194</v>
      </c>
      <c r="G69" s="128">
        <v>2119562</v>
      </c>
      <c r="H69" s="128">
        <v>2356618</v>
      </c>
      <c r="I69" s="128">
        <v>2365095</v>
      </c>
      <c r="J69" s="128">
        <v>2253847</v>
      </c>
      <c r="K69" s="128">
        <v>2302253</v>
      </c>
      <c r="L69" s="128">
        <v>2354888</v>
      </c>
      <c r="M69" s="128">
        <v>2274362</v>
      </c>
    </row>
    <row r="70" spans="1:15" ht="15.95" customHeight="1" x14ac:dyDescent="0.25">
      <c r="A70" s="98" t="s">
        <v>877</v>
      </c>
      <c r="B70" s="128">
        <v>8184183</v>
      </c>
      <c r="C70" s="128">
        <v>7348479</v>
      </c>
      <c r="D70" s="129">
        <v>7481410</v>
      </c>
      <c r="E70" s="128">
        <v>7414760</v>
      </c>
      <c r="F70" s="128">
        <v>8013710</v>
      </c>
      <c r="G70" s="128">
        <v>7506931</v>
      </c>
      <c r="H70" s="128">
        <v>7853043</v>
      </c>
      <c r="I70" s="128">
        <v>7190644</v>
      </c>
      <c r="J70" s="128">
        <v>7979324</v>
      </c>
      <c r="K70" s="128">
        <v>8406657</v>
      </c>
      <c r="L70" s="128">
        <v>8062150</v>
      </c>
      <c r="M70" s="128">
        <v>8219264</v>
      </c>
    </row>
    <row r="71" spans="1:15" ht="15.95" customHeight="1" x14ac:dyDescent="0.35">
      <c r="A71" s="98" t="s">
        <v>52</v>
      </c>
      <c r="B71" s="132">
        <v>3035461</v>
      </c>
      <c r="C71" s="132">
        <v>3242899</v>
      </c>
      <c r="D71" s="132">
        <v>2840101</v>
      </c>
      <c r="E71" s="132">
        <v>2714785</v>
      </c>
      <c r="F71" s="133">
        <v>2386692</v>
      </c>
      <c r="G71" s="132">
        <v>2478697</v>
      </c>
      <c r="H71" s="132">
        <v>2620700</v>
      </c>
      <c r="I71" s="132">
        <v>2585839</v>
      </c>
      <c r="J71" s="132">
        <v>2497524</v>
      </c>
      <c r="K71" s="132">
        <v>2506352</v>
      </c>
      <c r="L71" s="132">
        <v>2212436</v>
      </c>
      <c r="M71" s="133">
        <v>2209464</v>
      </c>
    </row>
    <row r="72" spans="1:15" ht="15.95" customHeight="1" x14ac:dyDescent="0.25">
      <c r="A72" s="99" t="s">
        <v>13</v>
      </c>
      <c r="B72" s="130">
        <v>123255312</v>
      </c>
      <c r="C72" s="130">
        <v>132401826</v>
      </c>
      <c r="D72" s="131">
        <v>123212565</v>
      </c>
      <c r="E72" s="130">
        <v>119784816</v>
      </c>
      <c r="F72" s="130">
        <v>114079290</v>
      </c>
      <c r="G72" s="130">
        <v>100876702</v>
      </c>
      <c r="H72" s="130">
        <v>101129681</v>
      </c>
      <c r="I72" s="130">
        <v>100768353</v>
      </c>
      <c r="J72" s="130">
        <v>88915569</v>
      </c>
      <c r="K72" s="130">
        <v>93371744</v>
      </c>
      <c r="L72" s="130">
        <v>93847050</v>
      </c>
      <c r="M72" s="130">
        <v>81940409</v>
      </c>
    </row>
    <row r="73" spans="1:15" ht="15.95" customHeight="1" x14ac:dyDescent="0.25">
      <c r="B73" s="127"/>
      <c r="C73" s="127"/>
      <c r="D73" s="127"/>
      <c r="E73" s="127"/>
      <c r="F73" s="127"/>
      <c r="G73" s="127"/>
      <c r="H73" s="127"/>
      <c r="I73" s="127"/>
      <c r="J73" s="127"/>
      <c r="K73" s="127"/>
      <c r="L73" s="127"/>
      <c r="M73" s="127"/>
    </row>
    <row r="74" spans="1:15" ht="15.95" customHeight="1" x14ac:dyDescent="0.25">
      <c r="A74" s="126">
        <v>2019</v>
      </c>
      <c r="B74" s="123">
        <v>43466</v>
      </c>
      <c r="C74" s="123">
        <v>43497</v>
      </c>
      <c r="D74" s="123">
        <v>43525</v>
      </c>
      <c r="E74" s="123">
        <v>43556</v>
      </c>
      <c r="F74" s="123">
        <v>43586</v>
      </c>
      <c r="G74" s="123">
        <v>43617</v>
      </c>
      <c r="H74" s="123">
        <v>43647</v>
      </c>
      <c r="I74" s="123">
        <v>43678</v>
      </c>
      <c r="J74" s="123">
        <v>43709</v>
      </c>
      <c r="K74" s="123">
        <v>43739</v>
      </c>
      <c r="L74" s="123">
        <v>43770</v>
      </c>
      <c r="M74" s="123">
        <v>43800</v>
      </c>
    </row>
    <row r="75" spans="1:15" ht="15.95" customHeight="1" x14ac:dyDescent="0.25">
      <c r="A75" s="98" t="s">
        <v>0</v>
      </c>
      <c r="B75" s="128">
        <v>82830582</v>
      </c>
      <c r="C75" s="128">
        <v>88255324</v>
      </c>
      <c r="D75" s="129">
        <v>89034734</v>
      </c>
      <c r="E75" s="128">
        <v>93674760</v>
      </c>
      <c r="F75" s="128">
        <v>102663532</v>
      </c>
      <c r="G75" s="128">
        <v>103145868</v>
      </c>
      <c r="H75" s="128">
        <v>99832754</v>
      </c>
      <c r="I75" s="128">
        <v>100812768</v>
      </c>
      <c r="J75" s="128">
        <v>90233338</v>
      </c>
      <c r="K75" s="128">
        <v>94044153</v>
      </c>
      <c r="L75" s="128">
        <v>94594950</v>
      </c>
      <c r="M75" s="128">
        <v>78587966</v>
      </c>
      <c r="O75" s="32"/>
    </row>
    <row r="76" spans="1:15" ht="15.95" customHeight="1" x14ac:dyDescent="0.25">
      <c r="A76" s="98" t="s">
        <v>1</v>
      </c>
      <c r="B76" s="128">
        <v>8506218</v>
      </c>
      <c r="C76" s="128">
        <v>8489634</v>
      </c>
      <c r="D76" s="129">
        <v>7601724</v>
      </c>
      <c r="E76" s="128">
        <v>8329315</v>
      </c>
      <c r="F76" s="128">
        <v>9095360</v>
      </c>
      <c r="G76" s="128">
        <v>7839120</v>
      </c>
      <c r="H76" s="128">
        <v>8270411</v>
      </c>
      <c r="I76" s="128">
        <v>9179308</v>
      </c>
      <c r="J76" s="128">
        <v>8099686</v>
      </c>
      <c r="K76" s="128">
        <v>8594201</v>
      </c>
      <c r="L76" s="128">
        <v>8978703</v>
      </c>
      <c r="M76" s="128">
        <v>7785736</v>
      </c>
    </row>
    <row r="77" spans="1:15" ht="15.95" customHeight="1" x14ac:dyDescent="0.25">
      <c r="A77" s="98" t="s">
        <v>50</v>
      </c>
      <c r="B77" s="129">
        <v>17864787</v>
      </c>
      <c r="C77" s="129">
        <v>16697081</v>
      </c>
      <c r="D77" s="129">
        <v>16215334</v>
      </c>
      <c r="E77" s="129">
        <v>16753223</v>
      </c>
      <c r="F77" s="128">
        <v>16561741</v>
      </c>
      <c r="G77" s="128">
        <v>16304252</v>
      </c>
      <c r="H77" s="128">
        <v>16177309</v>
      </c>
      <c r="I77" s="129">
        <v>15796973</v>
      </c>
      <c r="J77" s="129">
        <v>15220085</v>
      </c>
      <c r="K77" s="129">
        <v>15084807</v>
      </c>
      <c r="L77" s="129">
        <v>14511621</v>
      </c>
      <c r="M77" s="128">
        <v>14280631</v>
      </c>
    </row>
    <row r="78" spans="1:15" ht="15.95" customHeight="1" x14ac:dyDescent="0.25">
      <c r="A78" s="98" t="s">
        <v>2</v>
      </c>
      <c r="B78" s="128">
        <v>2365810</v>
      </c>
      <c r="C78" s="128">
        <v>2468381</v>
      </c>
      <c r="D78" s="129">
        <v>2274872</v>
      </c>
      <c r="E78" s="128">
        <v>2544888</v>
      </c>
      <c r="F78" s="128">
        <v>2618612</v>
      </c>
      <c r="G78" s="128">
        <v>2332920</v>
      </c>
      <c r="H78" s="128">
        <v>2576796</v>
      </c>
      <c r="I78" s="128">
        <v>2574384</v>
      </c>
      <c r="J78" s="128">
        <v>2490228</v>
      </c>
      <c r="K78" s="128">
        <v>2647840</v>
      </c>
      <c r="L78" s="128">
        <v>2744640</v>
      </c>
      <c r="M78" s="128">
        <v>2442922</v>
      </c>
    </row>
    <row r="79" spans="1:15" ht="15.95" customHeight="1" x14ac:dyDescent="0.25">
      <c r="A79" s="98" t="s">
        <v>877</v>
      </c>
      <c r="B79" s="128">
        <v>7956571</v>
      </c>
      <c r="C79" s="128">
        <v>7574788</v>
      </c>
      <c r="D79" s="129">
        <v>8588705</v>
      </c>
      <c r="E79" s="128">
        <v>8213768</v>
      </c>
      <c r="F79" s="128">
        <v>9533973</v>
      </c>
      <c r="G79" s="128">
        <v>8490367</v>
      </c>
      <c r="H79" s="128">
        <v>8527785</v>
      </c>
      <c r="I79" s="128">
        <v>7766303</v>
      </c>
      <c r="J79" s="128">
        <v>8100784</v>
      </c>
      <c r="K79" s="128">
        <v>8117580</v>
      </c>
      <c r="L79" s="128">
        <v>7264098</v>
      </c>
      <c r="M79" s="128">
        <v>7251080</v>
      </c>
    </row>
    <row r="80" spans="1:15" ht="15.95" customHeight="1" x14ac:dyDescent="0.35">
      <c r="A80" s="98" t="s">
        <v>52</v>
      </c>
      <c r="B80" s="132">
        <v>2697150</v>
      </c>
      <c r="C80" s="132">
        <v>2636567</v>
      </c>
      <c r="D80" s="132">
        <v>2675132</v>
      </c>
      <c r="E80" s="132">
        <v>2697465</v>
      </c>
      <c r="F80" s="133">
        <v>2620735</v>
      </c>
      <c r="G80" s="133">
        <v>3045925</v>
      </c>
      <c r="H80" s="133">
        <v>3157885</v>
      </c>
      <c r="I80" s="132">
        <v>3306971</v>
      </c>
      <c r="J80" s="132">
        <v>3268877</v>
      </c>
      <c r="K80" s="132">
        <v>3402579</v>
      </c>
      <c r="L80" s="132">
        <v>2758525</v>
      </c>
      <c r="M80" s="133">
        <v>2990465</v>
      </c>
    </row>
    <row r="81" spans="1:15" ht="15.95" customHeight="1" x14ac:dyDescent="0.25">
      <c r="A81" s="99" t="s">
        <v>13</v>
      </c>
      <c r="B81" s="130">
        <v>122221118</v>
      </c>
      <c r="C81" s="130">
        <v>126121775</v>
      </c>
      <c r="D81" s="131">
        <v>126390501</v>
      </c>
      <c r="E81" s="130">
        <v>132213419</v>
      </c>
      <c r="F81" s="130">
        <v>143093953</v>
      </c>
      <c r="G81" s="130">
        <v>141158452</v>
      </c>
      <c r="H81" s="130">
        <v>138542940</v>
      </c>
      <c r="I81" s="130">
        <v>139436707</v>
      </c>
      <c r="J81" s="130">
        <v>127412998</v>
      </c>
      <c r="K81" s="130">
        <v>131891160</v>
      </c>
      <c r="L81" s="130">
        <v>130852537</v>
      </c>
      <c r="M81" s="130">
        <v>113338800</v>
      </c>
    </row>
    <row r="82" spans="1:15" ht="15.95" customHeight="1" x14ac:dyDescent="0.25">
      <c r="B82" s="127"/>
      <c r="C82" s="127"/>
      <c r="D82" s="127"/>
      <c r="E82" s="127"/>
      <c r="F82" s="127"/>
      <c r="G82" s="127"/>
      <c r="H82" s="127"/>
      <c r="I82" s="127"/>
      <c r="J82" s="127"/>
      <c r="K82" s="127"/>
      <c r="L82" s="127"/>
      <c r="M82" s="127"/>
    </row>
    <row r="83" spans="1:15" ht="15.95" customHeight="1" x14ac:dyDescent="0.25">
      <c r="A83" s="126">
        <v>2018</v>
      </c>
      <c r="B83" s="123">
        <v>43101</v>
      </c>
      <c r="C83" s="123">
        <v>43132</v>
      </c>
      <c r="D83" s="123">
        <v>43160</v>
      </c>
      <c r="E83" s="123">
        <v>43191</v>
      </c>
      <c r="F83" s="123">
        <v>43221</v>
      </c>
      <c r="G83" s="123">
        <v>43252</v>
      </c>
      <c r="H83" s="123">
        <v>43282</v>
      </c>
      <c r="I83" s="123">
        <v>43313</v>
      </c>
      <c r="J83" s="123">
        <v>43344</v>
      </c>
      <c r="K83" s="123">
        <v>43374</v>
      </c>
      <c r="L83" s="123">
        <v>43405</v>
      </c>
      <c r="M83" s="123">
        <v>43435</v>
      </c>
    </row>
    <row r="84" spans="1:15" ht="15.95" customHeight="1" x14ac:dyDescent="0.25">
      <c r="A84" s="98" t="s">
        <v>0</v>
      </c>
      <c r="B84" s="128">
        <v>76425099</v>
      </c>
      <c r="C84" s="128">
        <v>86124003</v>
      </c>
      <c r="D84" s="129">
        <v>82150423</v>
      </c>
      <c r="E84" s="128">
        <v>81928137</v>
      </c>
      <c r="F84" s="128">
        <v>79925525</v>
      </c>
      <c r="G84" s="128">
        <v>72068069</v>
      </c>
      <c r="H84" s="128">
        <v>77088366</v>
      </c>
      <c r="I84" s="128">
        <v>78935483</v>
      </c>
      <c r="J84" s="128">
        <v>77683502</v>
      </c>
      <c r="K84" s="128">
        <v>84942263</v>
      </c>
      <c r="L84" s="128">
        <v>87019281</v>
      </c>
      <c r="M84" s="128">
        <v>77212025</v>
      </c>
    </row>
    <row r="85" spans="1:15" ht="15.95" customHeight="1" x14ac:dyDescent="0.25">
      <c r="A85" s="98" t="s">
        <v>1</v>
      </c>
      <c r="B85" s="128">
        <v>10796225</v>
      </c>
      <c r="C85" s="128">
        <v>10020400</v>
      </c>
      <c r="D85" s="129">
        <v>8713885</v>
      </c>
      <c r="E85" s="128">
        <v>8927552</v>
      </c>
      <c r="F85" s="128">
        <v>9370928</v>
      </c>
      <c r="G85" s="128">
        <v>8187324</v>
      </c>
      <c r="H85" s="128">
        <v>8920138</v>
      </c>
      <c r="I85" s="128">
        <v>9698432</v>
      </c>
      <c r="J85" s="128">
        <v>8832821</v>
      </c>
      <c r="K85" s="128">
        <v>9837637</v>
      </c>
      <c r="L85" s="128">
        <v>9626500</v>
      </c>
      <c r="M85" s="128">
        <v>8117519</v>
      </c>
    </row>
    <row r="86" spans="1:15" ht="15.95" customHeight="1" x14ac:dyDescent="0.25">
      <c r="A86" s="98" t="s">
        <v>50</v>
      </c>
      <c r="B86" s="129">
        <v>23078071</v>
      </c>
      <c r="C86" s="129">
        <v>21343437</v>
      </c>
      <c r="D86" s="129">
        <v>21266464</v>
      </c>
      <c r="E86" s="129">
        <v>21755029</v>
      </c>
      <c r="F86" s="128">
        <v>21514545</v>
      </c>
      <c r="G86" s="128">
        <v>20933129</v>
      </c>
      <c r="H86" s="128">
        <v>20388035</v>
      </c>
      <c r="I86" s="129">
        <v>19943512</v>
      </c>
      <c r="J86" s="129">
        <v>19783643</v>
      </c>
      <c r="K86" s="129">
        <v>19638272</v>
      </c>
      <c r="L86" s="129">
        <v>19151999</v>
      </c>
      <c r="M86" s="128">
        <v>18313745</v>
      </c>
    </row>
    <row r="87" spans="1:15" ht="15.95" customHeight="1" x14ac:dyDescent="0.25">
      <c r="A87" s="98" t="s">
        <v>2</v>
      </c>
      <c r="B87" s="128">
        <v>2910384</v>
      </c>
      <c r="C87" s="128">
        <v>2741486</v>
      </c>
      <c r="D87" s="129">
        <v>2325750</v>
      </c>
      <c r="E87" s="128">
        <v>2469126</v>
      </c>
      <c r="F87" s="128">
        <v>2728398</v>
      </c>
      <c r="G87" s="128">
        <v>2358143</v>
      </c>
      <c r="H87" s="128">
        <v>2420288</v>
      </c>
      <c r="I87" s="128">
        <v>2646203</v>
      </c>
      <c r="J87" s="128">
        <v>2447943</v>
      </c>
      <c r="K87" s="128">
        <v>2563202</v>
      </c>
      <c r="L87" s="128">
        <v>2572731</v>
      </c>
      <c r="M87" s="128">
        <v>2292750</v>
      </c>
      <c r="N87" s="92"/>
      <c r="O87" s="92"/>
    </row>
    <row r="88" spans="1:15" ht="15.95" customHeight="1" x14ac:dyDescent="0.25">
      <c r="A88" s="98" t="s">
        <v>877</v>
      </c>
      <c r="B88" s="128">
        <v>8260787</v>
      </c>
      <c r="C88" s="128">
        <v>7877806</v>
      </c>
      <c r="D88" s="129">
        <v>8991807</v>
      </c>
      <c r="E88" s="128">
        <v>8694357</v>
      </c>
      <c r="F88" s="128">
        <v>9589184</v>
      </c>
      <c r="G88" s="128">
        <v>8875812</v>
      </c>
      <c r="H88" s="128">
        <v>9081579</v>
      </c>
      <c r="I88" s="128">
        <v>8324217</v>
      </c>
      <c r="J88" s="128">
        <v>8754214</v>
      </c>
      <c r="K88" s="128">
        <v>8573671</v>
      </c>
      <c r="L88" s="128">
        <v>7416647</v>
      </c>
      <c r="M88" s="128">
        <v>7216910</v>
      </c>
      <c r="N88" s="92"/>
      <c r="O88" s="92"/>
    </row>
    <row r="89" spans="1:15" ht="15.95" customHeight="1" x14ac:dyDescent="0.35">
      <c r="A89" s="98" t="s">
        <v>52</v>
      </c>
      <c r="B89" s="132">
        <v>2427316</v>
      </c>
      <c r="C89" s="132">
        <v>2375744</v>
      </c>
      <c r="D89" s="132">
        <v>2454265</v>
      </c>
      <c r="E89" s="132">
        <v>2486610</v>
      </c>
      <c r="F89" s="133">
        <v>2492253</v>
      </c>
      <c r="G89" s="133">
        <v>2605017</v>
      </c>
      <c r="H89" s="133">
        <v>2664717</v>
      </c>
      <c r="I89" s="132">
        <v>2688928</v>
      </c>
      <c r="J89" s="132">
        <v>2669476</v>
      </c>
      <c r="K89" s="132">
        <v>2867981</v>
      </c>
      <c r="L89" s="132">
        <v>2340710</v>
      </c>
      <c r="M89" s="133">
        <v>2516215</v>
      </c>
      <c r="N89" s="92"/>
      <c r="O89" s="92"/>
    </row>
    <row r="90" spans="1:15" ht="15.95" customHeight="1" x14ac:dyDescent="0.25">
      <c r="A90" s="99" t="s">
        <v>13</v>
      </c>
      <c r="B90" s="130">
        <v>123897882</v>
      </c>
      <c r="C90" s="130">
        <v>130482876</v>
      </c>
      <c r="D90" s="131">
        <v>125902594</v>
      </c>
      <c r="E90" s="130">
        <v>126260811</v>
      </c>
      <c r="F90" s="130">
        <v>125620833</v>
      </c>
      <c r="G90" s="130">
        <v>115027494</v>
      </c>
      <c r="H90" s="130">
        <v>120563123</v>
      </c>
      <c r="I90" s="130">
        <v>122236775</v>
      </c>
      <c r="J90" s="130">
        <v>120171599</v>
      </c>
      <c r="K90" s="130">
        <v>128423026</v>
      </c>
      <c r="L90" s="130">
        <v>128127868</v>
      </c>
      <c r="M90" s="130">
        <v>115669164</v>
      </c>
      <c r="N90" s="92"/>
      <c r="O90" s="92"/>
    </row>
    <row r="91" spans="1:15" ht="15.95" customHeight="1" x14ac:dyDescent="0.25">
      <c r="A91" s="99"/>
      <c r="B91" s="130"/>
      <c r="C91" s="130"/>
      <c r="D91" s="131"/>
      <c r="E91" s="130"/>
      <c r="F91" s="130"/>
      <c r="G91" s="130"/>
      <c r="H91" s="130"/>
      <c r="I91" s="130"/>
      <c r="J91" s="130"/>
      <c r="K91" s="130"/>
      <c r="L91" s="130"/>
      <c r="M91" s="130"/>
      <c r="N91" s="92"/>
      <c r="O91" s="92"/>
    </row>
    <row r="92" spans="1:15" ht="17.100000000000001" customHeight="1" x14ac:dyDescent="0.25">
      <c r="N92" s="92"/>
      <c r="O92" s="92"/>
    </row>
    <row r="93" spans="1:15" ht="17.100000000000001" customHeight="1" x14ac:dyDescent="0.25">
      <c r="A93" s="461" t="s">
        <v>1161</v>
      </c>
      <c r="B93" s="461"/>
      <c r="C93" s="461"/>
      <c r="D93" s="461"/>
      <c r="E93" s="461"/>
      <c r="F93" s="461"/>
      <c r="G93" s="461"/>
      <c r="H93" s="461"/>
      <c r="I93" s="461"/>
      <c r="J93" s="461"/>
      <c r="K93" s="461"/>
      <c r="L93" s="461"/>
      <c r="N93" s="92"/>
      <c r="O93" s="92"/>
    </row>
    <row r="94" spans="1:15" ht="17.100000000000001" customHeight="1" x14ac:dyDescent="0.25">
      <c r="A94" s="271"/>
      <c r="B94" s="271"/>
      <c r="C94" s="271"/>
      <c r="D94" s="271"/>
      <c r="E94" s="271"/>
      <c r="F94" s="271"/>
      <c r="G94" s="271"/>
      <c r="H94" s="271"/>
      <c r="I94" s="271"/>
      <c r="J94" s="271"/>
      <c r="K94" s="271"/>
      <c r="L94" s="271"/>
      <c r="N94" s="92"/>
      <c r="O94" s="92"/>
    </row>
    <row r="95" spans="1:15" ht="15.95" customHeight="1" x14ac:dyDescent="0.25">
      <c r="A95" s="126">
        <v>2017</v>
      </c>
      <c r="B95" s="123">
        <v>42736</v>
      </c>
      <c r="C95" s="123">
        <v>42767</v>
      </c>
      <c r="D95" s="123">
        <v>42795</v>
      </c>
      <c r="E95" s="123">
        <v>42826</v>
      </c>
      <c r="F95" s="123">
        <v>42856</v>
      </c>
      <c r="G95" s="123">
        <v>42887</v>
      </c>
      <c r="H95" s="123">
        <v>42917</v>
      </c>
      <c r="I95" s="123">
        <v>42948</v>
      </c>
      <c r="J95" s="123">
        <v>42979</v>
      </c>
      <c r="K95" s="123">
        <v>43009</v>
      </c>
      <c r="L95" s="123">
        <v>43040</v>
      </c>
      <c r="M95" s="123">
        <v>43070</v>
      </c>
      <c r="N95" s="92"/>
      <c r="O95" s="92"/>
    </row>
    <row r="96" spans="1:15" ht="15.95" customHeight="1" x14ac:dyDescent="0.25">
      <c r="A96" s="98" t="s">
        <v>0</v>
      </c>
      <c r="B96" s="128">
        <v>64617356</v>
      </c>
      <c r="C96" s="128">
        <v>70883964</v>
      </c>
      <c r="D96" s="129">
        <v>66422306</v>
      </c>
      <c r="E96" s="128">
        <v>72943452</v>
      </c>
      <c r="F96" s="128">
        <v>74725900</v>
      </c>
      <c r="G96" s="128">
        <v>66540463</v>
      </c>
      <c r="H96" s="128">
        <v>65993620</v>
      </c>
      <c r="I96" s="128">
        <v>71993667</v>
      </c>
      <c r="J96" s="128">
        <v>67554327</v>
      </c>
      <c r="K96" s="128">
        <v>73682103</v>
      </c>
      <c r="L96" s="128">
        <v>76666325</v>
      </c>
      <c r="M96" s="128">
        <v>64270141</v>
      </c>
      <c r="N96" s="92"/>
      <c r="O96" s="92"/>
    </row>
    <row r="97" spans="1:17" ht="15.95" customHeight="1" x14ac:dyDescent="0.25">
      <c r="A97" s="98" t="s">
        <v>1</v>
      </c>
      <c r="B97" s="128">
        <v>8399504</v>
      </c>
      <c r="C97" s="128">
        <v>9062631</v>
      </c>
      <c r="D97" s="129">
        <v>8214203</v>
      </c>
      <c r="E97" s="128">
        <v>8481211</v>
      </c>
      <c r="F97" s="128">
        <v>8563707</v>
      </c>
      <c r="G97" s="128">
        <v>7894202</v>
      </c>
      <c r="H97" s="128">
        <v>8544028</v>
      </c>
      <c r="I97" s="128">
        <v>9646237</v>
      </c>
      <c r="J97" s="128">
        <v>9268906</v>
      </c>
      <c r="K97" s="128">
        <v>10229579</v>
      </c>
      <c r="L97" s="128">
        <v>11151413</v>
      </c>
      <c r="M97" s="128">
        <v>9244845</v>
      </c>
    </row>
    <row r="98" spans="1:17" ht="15.95" customHeight="1" x14ac:dyDescent="0.25">
      <c r="A98" s="98" t="s">
        <v>50</v>
      </c>
      <c r="B98" s="129">
        <v>26837099</v>
      </c>
      <c r="C98" s="129">
        <v>26616557</v>
      </c>
      <c r="D98" s="129">
        <v>27093959</v>
      </c>
      <c r="E98" s="129">
        <v>27409988</v>
      </c>
      <c r="F98" s="128">
        <v>26895424</v>
      </c>
      <c r="G98" s="128">
        <v>26382081</v>
      </c>
      <c r="H98" s="128">
        <v>25633177</v>
      </c>
      <c r="I98" s="129">
        <v>25076382</v>
      </c>
      <c r="J98" s="129">
        <v>24572044</v>
      </c>
      <c r="K98" s="129">
        <v>24219059</v>
      </c>
      <c r="L98" s="129">
        <v>23436599</v>
      </c>
      <c r="M98" s="128">
        <v>22756673</v>
      </c>
    </row>
    <row r="99" spans="1:17" ht="15.95" customHeight="1" x14ac:dyDescent="0.25">
      <c r="A99" s="98" t="s">
        <v>2</v>
      </c>
      <c r="B99" s="128">
        <v>2336358</v>
      </c>
      <c r="C99" s="128">
        <v>2481999</v>
      </c>
      <c r="D99" s="129">
        <v>2295964</v>
      </c>
      <c r="E99" s="128">
        <v>2411797</v>
      </c>
      <c r="F99" s="128">
        <v>2589089</v>
      </c>
      <c r="G99" s="128">
        <v>2282340</v>
      </c>
      <c r="H99" s="128">
        <v>2596634</v>
      </c>
      <c r="I99" s="128">
        <v>2706774</v>
      </c>
      <c r="J99" s="128">
        <v>2549144</v>
      </c>
      <c r="K99" s="128">
        <v>2639358</v>
      </c>
      <c r="L99" s="128">
        <v>2712664</v>
      </c>
      <c r="M99" s="128">
        <v>2415333</v>
      </c>
    </row>
    <row r="100" spans="1:17" ht="15.95" customHeight="1" x14ac:dyDescent="0.25">
      <c r="A100" s="98" t="s">
        <v>877</v>
      </c>
      <c r="B100" s="128">
        <v>7156405</v>
      </c>
      <c r="C100" s="128">
        <v>6679651</v>
      </c>
      <c r="D100" s="129">
        <v>7864524</v>
      </c>
      <c r="E100" s="128">
        <v>7497570</v>
      </c>
      <c r="F100" s="128">
        <v>8061075</v>
      </c>
      <c r="G100" s="128">
        <v>7392397</v>
      </c>
      <c r="H100" s="128">
        <v>7670577</v>
      </c>
      <c r="I100" s="128">
        <v>7139255</v>
      </c>
      <c r="J100" s="128">
        <v>7504194</v>
      </c>
      <c r="K100" s="128">
        <v>7734529</v>
      </c>
      <c r="L100" s="128">
        <v>7224683</v>
      </c>
      <c r="M100" s="128">
        <v>7171572</v>
      </c>
    </row>
    <row r="101" spans="1:17" ht="15.95" customHeight="1" x14ac:dyDescent="0.35">
      <c r="A101" s="98" t="s">
        <v>52</v>
      </c>
      <c r="B101" s="132">
        <v>2136982</v>
      </c>
      <c r="C101" s="132">
        <v>2252866</v>
      </c>
      <c r="D101" s="132">
        <v>2239501</v>
      </c>
      <c r="E101" s="132">
        <v>2260701</v>
      </c>
      <c r="F101" s="133">
        <v>2183889</v>
      </c>
      <c r="G101" s="133">
        <v>2233826</v>
      </c>
      <c r="H101" s="133">
        <v>2298683</v>
      </c>
      <c r="I101" s="132">
        <v>2497304</v>
      </c>
      <c r="J101" s="132">
        <v>2375400</v>
      </c>
      <c r="K101" s="132">
        <v>2470585</v>
      </c>
      <c r="L101" s="132">
        <v>2091425</v>
      </c>
      <c r="M101" s="133">
        <v>2184815</v>
      </c>
    </row>
    <row r="102" spans="1:17" ht="15.95" customHeight="1" x14ac:dyDescent="0.25">
      <c r="A102" s="99" t="s">
        <v>13</v>
      </c>
      <c r="B102" s="130">
        <v>111483704</v>
      </c>
      <c r="C102" s="130">
        <v>117977668</v>
      </c>
      <c r="D102" s="131">
        <v>114130457</v>
      </c>
      <c r="E102" s="130">
        <v>121004719</v>
      </c>
      <c r="F102" s="130">
        <v>123019084</v>
      </c>
      <c r="G102" s="130">
        <v>112725309</v>
      </c>
      <c r="H102" s="130">
        <v>112736719</v>
      </c>
      <c r="I102" s="130">
        <v>119059619</v>
      </c>
      <c r="J102" s="130">
        <v>113824015</v>
      </c>
      <c r="K102" s="130">
        <v>120975213</v>
      </c>
      <c r="L102" s="130">
        <v>123283109</v>
      </c>
      <c r="M102" s="130">
        <v>108043379</v>
      </c>
    </row>
    <row r="103" spans="1:17" ht="15.95" customHeight="1" x14ac:dyDescent="0.25"/>
    <row r="104" spans="1:17" ht="15.95" customHeight="1" x14ac:dyDescent="0.25">
      <c r="A104" s="126">
        <v>2016</v>
      </c>
      <c r="B104" s="123">
        <v>42370</v>
      </c>
      <c r="C104" s="123">
        <v>42401</v>
      </c>
      <c r="D104" s="123">
        <v>42430</v>
      </c>
      <c r="E104" s="123">
        <v>42461</v>
      </c>
      <c r="F104" s="123">
        <v>42491</v>
      </c>
      <c r="G104" s="123">
        <v>42522</v>
      </c>
      <c r="H104" s="123">
        <v>42552</v>
      </c>
      <c r="I104" s="123">
        <v>42583</v>
      </c>
      <c r="J104" s="123">
        <v>42614</v>
      </c>
      <c r="K104" s="123">
        <v>42644</v>
      </c>
      <c r="L104" s="123">
        <v>42675</v>
      </c>
      <c r="M104" s="123">
        <v>42705</v>
      </c>
    </row>
    <row r="105" spans="1:17" ht="15.95" customHeight="1" x14ac:dyDescent="0.25">
      <c r="A105" s="98" t="s">
        <v>0</v>
      </c>
      <c r="B105" s="128">
        <v>60080797</v>
      </c>
      <c r="C105" s="128">
        <v>62760901</v>
      </c>
      <c r="D105" s="129">
        <v>56253649</v>
      </c>
      <c r="E105" s="128">
        <v>58792841</v>
      </c>
      <c r="F105" s="128">
        <v>62297614</v>
      </c>
      <c r="G105" s="128">
        <v>55664528</v>
      </c>
      <c r="H105" s="128">
        <v>54379732</v>
      </c>
      <c r="I105" s="128">
        <v>56759396</v>
      </c>
      <c r="J105" s="128">
        <v>55478138</v>
      </c>
      <c r="K105" s="128">
        <v>57241646</v>
      </c>
      <c r="L105" s="128">
        <v>67647305</v>
      </c>
      <c r="M105" s="128">
        <v>58491296</v>
      </c>
    </row>
    <row r="106" spans="1:17" ht="15.95" customHeight="1" x14ac:dyDescent="0.25">
      <c r="A106" s="98" t="s">
        <v>1</v>
      </c>
      <c r="B106" s="128">
        <v>8063741</v>
      </c>
      <c r="C106" s="128">
        <v>8293851</v>
      </c>
      <c r="D106" s="129">
        <v>8083752</v>
      </c>
      <c r="E106" s="128">
        <v>8786248</v>
      </c>
      <c r="F106" s="128">
        <v>9280060</v>
      </c>
      <c r="G106" s="128">
        <v>9330296</v>
      </c>
      <c r="H106" s="128">
        <v>9214668</v>
      </c>
      <c r="I106" s="128">
        <v>9555031</v>
      </c>
      <c r="J106" s="128">
        <v>8384406</v>
      </c>
      <c r="K106" s="128">
        <v>8754114</v>
      </c>
      <c r="L106" s="128">
        <v>8900078</v>
      </c>
      <c r="M106" s="128">
        <v>7593865</v>
      </c>
    </row>
    <row r="107" spans="1:17" ht="15.95" customHeight="1" x14ac:dyDescent="0.25">
      <c r="A107" s="98" t="s">
        <v>50</v>
      </c>
      <c r="B107" s="129">
        <v>28019828</v>
      </c>
      <c r="C107" s="129">
        <v>28417027</v>
      </c>
      <c r="D107" s="129">
        <v>28858887</v>
      </c>
      <c r="E107" s="129">
        <v>29539660</v>
      </c>
      <c r="F107" s="128">
        <v>28098315</v>
      </c>
      <c r="G107" s="128">
        <v>28208024</v>
      </c>
      <c r="H107" s="128">
        <v>27435504</v>
      </c>
      <c r="I107" s="129">
        <v>27300174</v>
      </c>
      <c r="J107" s="129">
        <v>26715610</v>
      </c>
      <c r="K107" s="129">
        <v>26201874</v>
      </c>
      <c r="L107" s="129">
        <v>25760191</v>
      </c>
      <c r="M107" s="128">
        <v>26313931</v>
      </c>
    </row>
    <row r="108" spans="1:17" ht="15.95" customHeight="1" x14ac:dyDescent="0.25">
      <c r="A108" s="98" t="s">
        <v>2</v>
      </c>
      <c r="B108" s="128">
        <v>2324626</v>
      </c>
      <c r="C108" s="128">
        <v>2406832</v>
      </c>
      <c r="D108" s="129">
        <v>2032127</v>
      </c>
      <c r="E108" s="128">
        <v>2162031</v>
      </c>
      <c r="F108" s="128">
        <v>2222340</v>
      </c>
      <c r="G108" s="128">
        <v>2032286</v>
      </c>
      <c r="H108" s="128">
        <v>2092951</v>
      </c>
      <c r="I108" s="128">
        <v>2098707</v>
      </c>
      <c r="J108" s="128">
        <v>2016404</v>
      </c>
      <c r="K108" s="128">
        <v>2315865</v>
      </c>
      <c r="L108" s="128">
        <v>2401236</v>
      </c>
      <c r="M108" s="128">
        <v>2099272</v>
      </c>
      <c r="O108" s="75"/>
      <c r="P108" s="75"/>
      <c r="Q108" s="75"/>
    </row>
    <row r="109" spans="1:17" ht="15.95" customHeight="1" x14ac:dyDescent="0.25">
      <c r="A109" s="98" t="s">
        <v>877</v>
      </c>
      <c r="B109" s="128">
        <v>7347079</v>
      </c>
      <c r="C109" s="128">
        <v>6935945</v>
      </c>
      <c r="D109" s="129">
        <v>7966861</v>
      </c>
      <c r="E109" s="128">
        <v>7957414</v>
      </c>
      <c r="F109" s="128">
        <v>8569783</v>
      </c>
      <c r="G109" s="128">
        <v>8020448</v>
      </c>
      <c r="H109" s="128">
        <v>7785873</v>
      </c>
      <c r="I109" s="128">
        <v>7109583</v>
      </c>
      <c r="J109" s="128">
        <v>7468540</v>
      </c>
      <c r="K109" s="128">
        <v>7368798</v>
      </c>
      <c r="L109" s="128">
        <v>6449387</v>
      </c>
      <c r="M109" s="128">
        <v>6338823</v>
      </c>
      <c r="O109" s="75"/>
      <c r="P109" s="75"/>
      <c r="Q109" s="75"/>
    </row>
    <row r="110" spans="1:17" ht="15.95" customHeight="1" x14ac:dyDescent="0.35">
      <c r="A110" s="98" t="s">
        <v>52</v>
      </c>
      <c r="B110" s="132">
        <v>2057116</v>
      </c>
      <c r="C110" s="132">
        <v>2268959</v>
      </c>
      <c r="D110" s="132">
        <v>2311654</v>
      </c>
      <c r="E110" s="132">
        <v>2455992</v>
      </c>
      <c r="F110" s="133">
        <v>2302412</v>
      </c>
      <c r="G110" s="133">
        <v>2440683</v>
      </c>
      <c r="H110" s="133">
        <v>2416918</v>
      </c>
      <c r="I110" s="132">
        <v>2384157</v>
      </c>
      <c r="J110" s="132">
        <v>2410147</v>
      </c>
      <c r="K110" s="132">
        <v>2401610</v>
      </c>
      <c r="L110" s="132">
        <v>2098629</v>
      </c>
      <c r="M110" s="133">
        <v>2092722</v>
      </c>
      <c r="O110" s="75"/>
      <c r="P110" s="75"/>
      <c r="Q110" s="75"/>
    </row>
    <row r="111" spans="1:17" ht="15.95" customHeight="1" x14ac:dyDescent="0.25">
      <c r="A111" s="99" t="s">
        <v>13</v>
      </c>
      <c r="B111" s="130">
        <v>107893187</v>
      </c>
      <c r="C111" s="130">
        <v>111083515</v>
      </c>
      <c r="D111" s="131">
        <v>105506930</v>
      </c>
      <c r="E111" s="130">
        <v>109694186</v>
      </c>
      <c r="F111" s="130">
        <v>112770524</v>
      </c>
      <c r="G111" s="130">
        <v>105696265</v>
      </c>
      <c r="H111" s="130">
        <v>103325646</v>
      </c>
      <c r="I111" s="130">
        <v>105207048</v>
      </c>
      <c r="J111" s="130">
        <v>102473245</v>
      </c>
      <c r="K111" s="130">
        <v>104283907</v>
      </c>
      <c r="L111" s="130">
        <v>113256826</v>
      </c>
      <c r="M111" s="130">
        <v>102929909</v>
      </c>
      <c r="O111" s="75"/>
      <c r="P111" s="75"/>
      <c r="Q111" s="75"/>
    </row>
    <row r="112" spans="1:17" ht="15.95" customHeight="1" x14ac:dyDescent="0.25">
      <c r="O112" s="75"/>
      <c r="P112" s="75"/>
      <c r="Q112" s="75"/>
    </row>
    <row r="113" spans="1:17" ht="15.95" customHeight="1" x14ac:dyDescent="0.25">
      <c r="A113" s="126">
        <v>2015</v>
      </c>
      <c r="B113" s="123">
        <v>42005</v>
      </c>
      <c r="C113" s="123">
        <v>42036</v>
      </c>
      <c r="D113" s="123">
        <v>42064</v>
      </c>
      <c r="E113" s="123">
        <v>42095</v>
      </c>
      <c r="F113" s="123">
        <v>42125</v>
      </c>
      <c r="G113" s="123">
        <v>42156</v>
      </c>
      <c r="H113" s="123">
        <v>42186</v>
      </c>
      <c r="I113" s="123">
        <v>42217</v>
      </c>
      <c r="J113" s="123">
        <v>42248</v>
      </c>
      <c r="K113" s="123">
        <v>42278</v>
      </c>
      <c r="L113" s="123">
        <v>42309</v>
      </c>
      <c r="M113" s="123">
        <v>42339</v>
      </c>
      <c r="O113" s="75"/>
      <c r="P113" s="75"/>
      <c r="Q113" s="75"/>
    </row>
    <row r="114" spans="1:17" ht="15.95" customHeight="1" x14ac:dyDescent="0.25">
      <c r="A114" s="98" t="s">
        <v>0</v>
      </c>
      <c r="B114" s="128">
        <v>49933794</v>
      </c>
      <c r="C114" s="128">
        <v>51806660</v>
      </c>
      <c r="D114" s="129">
        <v>48230952</v>
      </c>
      <c r="E114" s="128">
        <v>51452358</v>
      </c>
      <c r="F114" s="128">
        <v>53016352</v>
      </c>
      <c r="G114" s="128">
        <v>48505941</v>
      </c>
      <c r="H114" s="128">
        <v>51769474</v>
      </c>
      <c r="I114" s="128">
        <v>53971320</v>
      </c>
      <c r="J114" s="128">
        <v>48144154</v>
      </c>
      <c r="K114" s="128">
        <v>52755340</v>
      </c>
      <c r="L114" s="128">
        <v>55696695</v>
      </c>
      <c r="M114" s="128">
        <v>46828260</v>
      </c>
      <c r="O114" s="75"/>
      <c r="P114" s="75"/>
      <c r="Q114" s="75"/>
    </row>
    <row r="115" spans="1:17" ht="15.95" customHeight="1" x14ac:dyDescent="0.25">
      <c r="A115" s="98" t="s">
        <v>1</v>
      </c>
      <c r="B115" s="128">
        <v>7261473</v>
      </c>
      <c r="C115" s="128">
        <v>7565735</v>
      </c>
      <c r="D115" s="129">
        <v>7142802</v>
      </c>
      <c r="E115" s="128">
        <v>8025768</v>
      </c>
      <c r="F115" s="128">
        <v>8067305</v>
      </c>
      <c r="G115" s="128">
        <v>7886454</v>
      </c>
      <c r="H115" s="128">
        <v>8232280</v>
      </c>
      <c r="I115" s="128">
        <v>8820597</v>
      </c>
      <c r="J115" s="128">
        <v>7941809</v>
      </c>
      <c r="K115" s="128">
        <v>7901873</v>
      </c>
      <c r="L115" s="128">
        <v>7750791</v>
      </c>
      <c r="M115" s="128">
        <v>6715979</v>
      </c>
    </row>
    <row r="116" spans="1:17" ht="15.95" customHeight="1" x14ac:dyDescent="0.25">
      <c r="A116" s="98" t="s">
        <v>50</v>
      </c>
      <c r="B116" s="129">
        <v>29889906</v>
      </c>
      <c r="C116" s="129">
        <v>28692427</v>
      </c>
      <c r="D116" s="129">
        <v>28244944</v>
      </c>
      <c r="E116" s="129">
        <v>27946351</v>
      </c>
      <c r="F116" s="128">
        <v>26843155</v>
      </c>
      <c r="G116" s="128">
        <v>26749847</v>
      </c>
      <c r="H116" s="128">
        <v>27451735</v>
      </c>
      <c r="I116" s="129">
        <v>27579992</v>
      </c>
      <c r="J116" s="129">
        <v>28062415</v>
      </c>
      <c r="K116" s="129">
        <v>28812777</v>
      </c>
      <c r="L116" s="129">
        <v>27348019</v>
      </c>
      <c r="M116" s="128">
        <v>27109355</v>
      </c>
    </row>
    <row r="117" spans="1:17" ht="15.95" customHeight="1" x14ac:dyDescent="0.25">
      <c r="A117" s="98" t="s">
        <v>2</v>
      </c>
      <c r="B117" s="128">
        <v>2416045</v>
      </c>
      <c r="C117" s="128">
        <v>2417608</v>
      </c>
      <c r="D117" s="129">
        <v>2338453</v>
      </c>
      <c r="E117" s="128">
        <v>2420259</v>
      </c>
      <c r="F117" s="128">
        <v>2454034</v>
      </c>
      <c r="G117" s="128">
        <v>2093986</v>
      </c>
      <c r="H117" s="128">
        <v>2337059</v>
      </c>
      <c r="I117" s="128">
        <v>2414104</v>
      </c>
      <c r="J117" s="128">
        <v>2003580</v>
      </c>
      <c r="K117" s="128">
        <v>2141368</v>
      </c>
      <c r="L117" s="128">
        <v>2454658</v>
      </c>
      <c r="M117" s="128">
        <v>2019487</v>
      </c>
    </row>
    <row r="118" spans="1:17" ht="15.95" customHeight="1" x14ac:dyDescent="0.25">
      <c r="A118" s="98" t="s">
        <v>877</v>
      </c>
      <c r="B118" s="128">
        <v>7881110</v>
      </c>
      <c r="C118" s="128">
        <v>7194277</v>
      </c>
      <c r="D118" s="129">
        <v>7958000</v>
      </c>
      <c r="E118" s="128">
        <v>7457346</v>
      </c>
      <c r="F118" s="128">
        <v>8370610</v>
      </c>
      <c r="G118" s="128">
        <v>7895146</v>
      </c>
      <c r="H118" s="128">
        <v>7967750</v>
      </c>
      <c r="I118" s="128">
        <v>7080168</v>
      </c>
      <c r="J118" s="128">
        <v>7614678</v>
      </c>
      <c r="K118" s="128">
        <v>7356813</v>
      </c>
      <c r="L118" s="128">
        <v>6736886</v>
      </c>
      <c r="M118" s="128">
        <v>6614406</v>
      </c>
      <c r="N118" s="75"/>
      <c r="O118" s="75"/>
    </row>
    <row r="119" spans="1:17" ht="15.95" customHeight="1" x14ac:dyDescent="0.35">
      <c r="A119" s="98" t="s">
        <v>52</v>
      </c>
      <c r="B119" s="132">
        <v>2539791</v>
      </c>
      <c r="C119" s="132">
        <v>2497114</v>
      </c>
      <c r="D119" s="132">
        <v>2513896</v>
      </c>
      <c r="E119" s="132">
        <v>2636781</v>
      </c>
      <c r="F119" s="133">
        <v>2318476</v>
      </c>
      <c r="G119" s="133">
        <v>2422411</v>
      </c>
      <c r="H119" s="133">
        <v>2526842</v>
      </c>
      <c r="I119" s="132">
        <v>2458436</v>
      </c>
      <c r="J119" s="132">
        <v>2436203</v>
      </c>
      <c r="K119" s="132">
        <v>2584489</v>
      </c>
      <c r="L119" s="132">
        <v>2017039</v>
      </c>
      <c r="M119" s="133">
        <v>2033040</v>
      </c>
      <c r="N119" s="75"/>
      <c r="O119" s="75"/>
    </row>
    <row r="120" spans="1:17" ht="15.95" customHeight="1" x14ac:dyDescent="0.25">
      <c r="A120" s="99" t="s">
        <v>13</v>
      </c>
      <c r="B120" s="130">
        <v>99922119</v>
      </c>
      <c r="C120" s="130">
        <v>100173821</v>
      </c>
      <c r="D120" s="131">
        <v>96429047</v>
      </c>
      <c r="E120" s="130">
        <v>99938863</v>
      </c>
      <c r="F120" s="130">
        <v>101069932</v>
      </c>
      <c r="G120" s="130">
        <v>95553785</v>
      </c>
      <c r="H120" s="130">
        <v>100285140</v>
      </c>
      <c r="I120" s="130">
        <v>102324617</v>
      </c>
      <c r="J120" s="130">
        <v>96202839</v>
      </c>
      <c r="K120" s="130">
        <v>101552660</v>
      </c>
      <c r="L120" s="130">
        <v>102004088</v>
      </c>
      <c r="M120" s="130">
        <v>91320527</v>
      </c>
      <c r="N120" s="75"/>
      <c r="O120" s="75"/>
    </row>
    <row r="121" spans="1:17" ht="15.95" customHeight="1" x14ac:dyDescent="0.25">
      <c r="N121" s="75"/>
      <c r="O121" s="75"/>
    </row>
    <row r="122" spans="1:17" ht="15.95" customHeight="1" x14ac:dyDescent="0.25">
      <c r="A122" s="126">
        <v>2014</v>
      </c>
      <c r="B122" s="123">
        <v>41640</v>
      </c>
      <c r="C122" s="123">
        <v>41681</v>
      </c>
      <c r="D122" s="123">
        <v>41709</v>
      </c>
      <c r="E122" s="123">
        <v>41740</v>
      </c>
      <c r="F122" s="123">
        <v>41770</v>
      </c>
      <c r="G122" s="123">
        <v>41801</v>
      </c>
      <c r="H122" s="123">
        <v>41821</v>
      </c>
      <c r="I122" s="123">
        <v>41862</v>
      </c>
      <c r="J122" s="123">
        <v>41893</v>
      </c>
      <c r="K122" s="123">
        <v>41923</v>
      </c>
      <c r="L122" s="123">
        <v>41954</v>
      </c>
      <c r="M122" s="123">
        <v>41984</v>
      </c>
      <c r="N122" s="75"/>
      <c r="O122" s="75"/>
    </row>
    <row r="123" spans="1:17" ht="15.95" customHeight="1" x14ac:dyDescent="0.25">
      <c r="A123" s="98" t="s">
        <v>0</v>
      </c>
      <c r="B123" s="128">
        <v>41329286</v>
      </c>
      <c r="C123" s="128">
        <v>42421062</v>
      </c>
      <c r="D123" s="129">
        <v>42863515</v>
      </c>
      <c r="E123" s="128">
        <v>43870318</v>
      </c>
      <c r="F123" s="128">
        <v>45888047</v>
      </c>
      <c r="G123" s="128">
        <v>43622015</v>
      </c>
      <c r="H123" s="128">
        <v>49582275</v>
      </c>
      <c r="I123" s="128">
        <v>52986735</v>
      </c>
      <c r="J123" s="128">
        <v>53932934</v>
      </c>
      <c r="K123" s="128">
        <v>53357961</v>
      </c>
      <c r="L123" s="128">
        <v>51563140</v>
      </c>
      <c r="M123" s="128">
        <v>46795789</v>
      </c>
      <c r="N123" s="75"/>
      <c r="O123" s="75"/>
    </row>
    <row r="124" spans="1:17" ht="15.95" customHeight="1" x14ac:dyDescent="0.25">
      <c r="A124" s="98" t="s">
        <v>1</v>
      </c>
      <c r="B124" s="128">
        <v>7435102</v>
      </c>
      <c r="C124" s="128">
        <v>7862239</v>
      </c>
      <c r="D124" s="129">
        <v>6764298</v>
      </c>
      <c r="E124" s="128">
        <v>7004056</v>
      </c>
      <c r="F124" s="128">
        <v>7397049</v>
      </c>
      <c r="G124" s="128">
        <v>6881254</v>
      </c>
      <c r="H124" s="128">
        <v>7569855</v>
      </c>
      <c r="I124" s="128">
        <v>8069016</v>
      </c>
      <c r="J124" s="128">
        <v>7540856</v>
      </c>
      <c r="K124" s="128">
        <v>8537640</v>
      </c>
      <c r="L124" s="128">
        <v>8271943</v>
      </c>
      <c r="M124" s="128">
        <v>7062789</v>
      </c>
    </row>
    <row r="125" spans="1:17" ht="15.95" customHeight="1" x14ac:dyDescent="0.25">
      <c r="A125" s="98" t="s">
        <v>879</v>
      </c>
      <c r="B125" s="129">
        <v>30492694</v>
      </c>
      <c r="C125" s="129">
        <v>29514081</v>
      </c>
      <c r="D125" s="129">
        <v>28810144</v>
      </c>
      <c r="E125" s="129">
        <v>28563937</v>
      </c>
      <c r="F125" s="128">
        <v>28182210</v>
      </c>
      <c r="G125" s="128">
        <v>29596427</v>
      </c>
      <c r="H125" s="128">
        <v>30823247</v>
      </c>
      <c r="I125" s="129">
        <v>30175049</v>
      </c>
      <c r="J125" s="129">
        <v>29156995</v>
      </c>
      <c r="K125" s="129">
        <v>29414111</v>
      </c>
      <c r="L125" s="129">
        <v>28599619</v>
      </c>
      <c r="M125" s="128">
        <v>28296557</v>
      </c>
    </row>
    <row r="126" spans="1:17" ht="15.95" customHeight="1" x14ac:dyDescent="0.25">
      <c r="A126" s="98" t="s">
        <v>2</v>
      </c>
      <c r="B126" s="128">
        <v>2152713</v>
      </c>
      <c r="C126" s="128">
        <v>2144621</v>
      </c>
      <c r="D126" s="129">
        <v>1792254</v>
      </c>
      <c r="E126" s="128">
        <v>1830619</v>
      </c>
      <c r="F126" s="128">
        <v>1956002</v>
      </c>
      <c r="G126" s="128">
        <v>1866120</v>
      </c>
      <c r="H126" s="128">
        <v>2120747</v>
      </c>
      <c r="I126" s="128">
        <v>2370391</v>
      </c>
      <c r="J126" s="128">
        <v>2364402</v>
      </c>
      <c r="K126" s="128">
        <v>2437958</v>
      </c>
      <c r="L126" s="128">
        <v>2588571</v>
      </c>
      <c r="M126" s="128">
        <v>2148024</v>
      </c>
    </row>
    <row r="127" spans="1:17" ht="15.95" customHeight="1" x14ac:dyDescent="0.25">
      <c r="A127" s="98" t="s">
        <v>877</v>
      </c>
      <c r="B127" s="128">
        <v>7032174</v>
      </c>
      <c r="C127" s="128">
        <v>6668965</v>
      </c>
      <c r="D127" s="129">
        <v>7604005</v>
      </c>
      <c r="E127" s="128">
        <v>7233231</v>
      </c>
      <c r="F127" s="128">
        <v>7788305</v>
      </c>
      <c r="G127" s="128">
        <v>7300172</v>
      </c>
      <c r="H127" s="128">
        <v>8138821</v>
      </c>
      <c r="I127" s="128">
        <v>7578670</v>
      </c>
      <c r="J127" s="128">
        <v>8511983</v>
      </c>
      <c r="K127" s="128">
        <v>8251026</v>
      </c>
      <c r="L127" s="128">
        <v>7161403</v>
      </c>
      <c r="M127" s="128">
        <v>6920018</v>
      </c>
    </row>
    <row r="128" spans="1:17" ht="15.95" customHeight="1" x14ac:dyDescent="0.35">
      <c r="A128" t="s">
        <v>880</v>
      </c>
      <c r="B128" s="132">
        <v>2397502</v>
      </c>
      <c r="C128" s="132">
        <v>2517118</v>
      </c>
      <c r="D128" s="132">
        <v>2542053</v>
      </c>
      <c r="E128" s="132">
        <v>2710531</v>
      </c>
      <c r="F128" s="133">
        <v>2627974</v>
      </c>
      <c r="G128" s="133">
        <v>2686104</v>
      </c>
      <c r="H128" s="133">
        <v>2583113</v>
      </c>
      <c r="I128" s="132">
        <v>2506081</v>
      </c>
      <c r="J128" s="132">
        <v>2674022</v>
      </c>
      <c r="K128" s="132">
        <v>2877653</v>
      </c>
      <c r="L128" s="132">
        <v>2443005</v>
      </c>
      <c r="M128" s="133">
        <v>2432028</v>
      </c>
    </row>
    <row r="129" spans="1:13" ht="15.95" customHeight="1" x14ac:dyDescent="0.25">
      <c r="A129" s="99" t="s">
        <v>13</v>
      </c>
      <c r="B129" s="130">
        <v>90839471</v>
      </c>
      <c r="C129" s="130">
        <v>91128086</v>
      </c>
      <c r="D129" s="131">
        <v>90376269</v>
      </c>
      <c r="E129" s="130">
        <v>91212692</v>
      </c>
      <c r="F129" s="130">
        <v>93839557</v>
      </c>
      <c r="G129" s="130">
        <v>91952092</v>
      </c>
      <c r="H129" s="130">
        <v>100818058</v>
      </c>
      <c r="I129" s="130">
        <v>103685942</v>
      </c>
      <c r="J129" s="130">
        <v>104181192</v>
      </c>
      <c r="K129" s="130">
        <v>104876349</v>
      </c>
      <c r="L129" s="130">
        <v>100627681</v>
      </c>
      <c r="M129" s="130">
        <v>93655205</v>
      </c>
    </row>
    <row r="130" spans="1:13" ht="15.95" customHeight="1" x14ac:dyDescent="0.25">
      <c r="B130" s="461"/>
      <c r="C130" s="461"/>
      <c r="D130" s="461"/>
      <c r="E130" s="461"/>
      <c r="F130" s="461"/>
      <c r="G130" s="461"/>
      <c r="H130" s="461"/>
      <c r="I130" s="461"/>
      <c r="J130" s="461"/>
      <c r="K130" s="461"/>
      <c r="L130" s="461"/>
      <c r="M130" s="461"/>
    </row>
    <row r="131" spans="1:13" ht="15.95" customHeight="1" x14ac:dyDescent="0.25">
      <c r="A131" s="126">
        <v>2013</v>
      </c>
      <c r="B131" s="123">
        <v>41275</v>
      </c>
      <c r="C131" s="123">
        <v>41316</v>
      </c>
      <c r="D131" s="123">
        <v>41344</v>
      </c>
      <c r="E131" s="123">
        <v>41375</v>
      </c>
      <c r="F131" s="123">
        <v>41405</v>
      </c>
      <c r="G131" s="123">
        <v>41436</v>
      </c>
      <c r="H131" s="123">
        <v>41456</v>
      </c>
      <c r="I131" s="123">
        <v>41497</v>
      </c>
      <c r="J131" s="123">
        <v>41528</v>
      </c>
      <c r="K131" s="123">
        <v>41558</v>
      </c>
      <c r="L131" s="123">
        <v>41589</v>
      </c>
      <c r="M131" s="123">
        <v>41619</v>
      </c>
    </row>
    <row r="132" spans="1:13" ht="15.95" customHeight="1" x14ac:dyDescent="0.25">
      <c r="A132" s="98" t="s">
        <v>0</v>
      </c>
      <c r="B132" s="128">
        <v>30683030</v>
      </c>
      <c r="C132" s="128">
        <v>32327217</v>
      </c>
      <c r="D132" s="129">
        <v>29336003</v>
      </c>
      <c r="E132" s="128">
        <v>31942485</v>
      </c>
      <c r="F132" s="128">
        <v>36092371</v>
      </c>
      <c r="G132" s="128">
        <v>36213995</v>
      </c>
      <c r="H132" s="128">
        <v>37875734</v>
      </c>
      <c r="I132" s="128">
        <v>41377467</v>
      </c>
      <c r="J132" s="128">
        <v>40111960</v>
      </c>
      <c r="K132" s="128">
        <v>41691674</v>
      </c>
      <c r="L132" s="128">
        <v>42738793</v>
      </c>
      <c r="M132" s="128">
        <v>36687609</v>
      </c>
    </row>
    <row r="133" spans="1:13" ht="15.95" customHeight="1" x14ac:dyDescent="0.25">
      <c r="A133" s="98" t="s">
        <v>1</v>
      </c>
      <c r="B133" s="128">
        <v>6626755</v>
      </c>
      <c r="C133" s="128">
        <v>7274849</v>
      </c>
      <c r="D133" s="129">
        <v>6832297</v>
      </c>
      <c r="E133" s="128">
        <v>7059263</v>
      </c>
      <c r="F133" s="128">
        <v>8151464</v>
      </c>
      <c r="G133" s="128">
        <v>6670386</v>
      </c>
      <c r="H133" s="128">
        <v>7042544</v>
      </c>
      <c r="I133" s="128">
        <v>7333522</v>
      </c>
      <c r="J133" s="128">
        <v>6719849</v>
      </c>
      <c r="K133" s="128">
        <v>7598084</v>
      </c>
      <c r="L133" s="128">
        <v>7666794</v>
      </c>
      <c r="M133" s="128">
        <v>6609628</v>
      </c>
    </row>
    <row r="134" spans="1:13" ht="15.95" customHeight="1" x14ac:dyDescent="0.25">
      <c r="A134" s="98" t="s">
        <v>879</v>
      </c>
      <c r="B134" s="129">
        <v>29160135</v>
      </c>
      <c r="C134" s="129">
        <v>29320630</v>
      </c>
      <c r="D134" s="129">
        <v>30266944</v>
      </c>
      <c r="E134" s="129">
        <v>31455585</v>
      </c>
      <c r="F134" s="128">
        <v>31340685</v>
      </c>
      <c r="G134" s="128">
        <v>31653737</v>
      </c>
      <c r="H134" s="128">
        <v>31668320</v>
      </c>
      <c r="I134" s="129">
        <v>31288627</v>
      </c>
      <c r="J134" s="129">
        <v>30971143</v>
      </c>
      <c r="K134" s="129">
        <v>31137456</v>
      </c>
      <c r="L134" s="129">
        <v>29888089</v>
      </c>
      <c r="M134" s="128">
        <v>29763683</v>
      </c>
    </row>
    <row r="135" spans="1:13" ht="15.95" customHeight="1" x14ac:dyDescent="0.25">
      <c r="A135" s="98" t="s">
        <v>2</v>
      </c>
      <c r="B135" s="128">
        <v>2066549</v>
      </c>
      <c r="C135" s="128">
        <v>2274817</v>
      </c>
      <c r="D135" s="129">
        <v>2096077</v>
      </c>
      <c r="E135" s="128">
        <v>2064258</v>
      </c>
      <c r="F135" s="128">
        <v>2266512</v>
      </c>
      <c r="G135" s="128">
        <v>1697872</v>
      </c>
      <c r="H135" s="128">
        <v>1899893</v>
      </c>
      <c r="I135" s="128">
        <v>1937129</v>
      </c>
      <c r="J135" s="128">
        <v>1825752</v>
      </c>
      <c r="K135" s="128">
        <v>2038775</v>
      </c>
      <c r="L135" s="128">
        <v>2175332</v>
      </c>
      <c r="M135" s="128">
        <v>1977005</v>
      </c>
    </row>
    <row r="136" spans="1:13" ht="15.95" customHeight="1" x14ac:dyDescent="0.25">
      <c r="A136" s="98" t="s">
        <v>877</v>
      </c>
      <c r="B136" s="128">
        <v>7326920</v>
      </c>
      <c r="C136" s="128">
        <v>6712512</v>
      </c>
      <c r="D136" s="129">
        <v>7463979</v>
      </c>
      <c r="E136" s="128">
        <v>7066270</v>
      </c>
      <c r="F136" s="128">
        <v>7806501</v>
      </c>
      <c r="G136" s="128">
        <v>6992494</v>
      </c>
      <c r="H136" s="128">
        <v>7313588</v>
      </c>
      <c r="I136" s="128">
        <v>7051153</v>
      </c>
      <c r="J136" s="128">
        <v>7477732</v>
      </c>
      <c r="K136" s="128">
        <v>7308274</v>
      </c>
      <c r="L136" s="128">
        <v>6290390</v>
      </c>
      <c r="M136" s="128">
        <v>6230660</v>
      </c>
    </row>
    <row r="137" spans="1:13" ht="15.95" customHeight="1" x14ac:dyDescent="0.35">
      <c r="A137" t="s">
        <v>880</v>
      </c>
      <c r="B137" s="132">
        <v>2212608</v>
      </c>
      <c r="C137" s="132">
        <v>2412745</v>
      </c>
      <c r="D137" s="132">
        <v>2445548</v>
      </c>
      <c r="E137" s="132">
        <v>2734621</v>
      </c>
      <c r="F137" s="133">
        <v>2486404</v>
      </c>
      <c r="G137" s="133">
        <v>2673419</v>
      </c>
      <c r="H137" s="133">
        <v>2664551</v>
      </c>
      <c r="I137" s="132">
        <v>2637127</v>
      </c>
      <c r="J137" s="132">
        <v>2594936</v>
      </c>
      <c r="K137" s="132">
        <v>2713001</v>
      </c>
      <c r="L137" s="132">
        <v>2382778</v>
      </c>
      <c r="M137" s="133">
        <v>2457726</v>
      </c>
    </row>
    <row r="138" spans="1:13" ht="15.95" customHeight="1" x14ac:dyDescent="0.25">
      <c r="A138" s="99" t="s">
        <v>13</v>
      </c>
      <c r="B138" s="130">
        <v>78075997</v>
      </c>
      <c r="C138" s="130">
        <v>80322770</v>
      </c>
      <c r="D138" s="131">
        <v>78440848</v>
      </c>
      <c r="E138" s="130">
        <v>82322482</v>
      </c>
      <c r="F138" s="130">
        <v>88143937</v>
      </c>
      <c r="G138" s="130">
        <v>85901903</v>
      </c>
      <c r="H138" s="130">
        <v>88464630</v>
      </c>
      <c r="I138" s="130">
        <v>91625025</v>
      </c>
      <c r="J138" s="130">
        <v>89701372</v>
      </c>
      <c r="K138" s="130">
        <v>92487264</v>
      </c>
      <c r="L138" s="130">
        <v>91142176</v>
      </c>
      <c r="M138" s="130">
        <v>83726311</v>
      </c>
    </row>
    <row r="139" spans="1:13" ht="17.100000000000001" customHeight="1" x14ac:dyDescent="0.25">
      <c r="A139" s="99"/>
      <c r="B139" s="130"/>
      <c r="C139" s="130"/>
      <c r="D139" s="131"/>
      <c r="E139" s="130"/>
      <c r="F139" s="130"/>
      <c r="G139" s="130"/>
      <c r="H139" s="130"/>
      <c r="I139" s="130"/>
      <c r="J139" s="130"/>
      <c r="K139" s="130"/>
      <c r="L139" s="130"/>
      <c r="M139" s="130"/>
    </row>
    <row r="140" spans="1:13" ht="17.100000000000001" customHeight="1" x14ac:dyDescent="0.25"/>
    <row r="141" spans="1:13" ht="17.100000000000001" customHeight="1" x14ac:dyDescent="0.25">
      <c r="A141" s="461" t="s">
        <v>1161</v>
      </c>
      <c r="B141" s="461"/>
      <c r="C141" s="461"/>
      <c r="D141" s="461"/>
      <c r="E141" s="461"/>
      <c r="F141" s="461"/>
      <c r="G141" s="461"/>
      <c r="H141" s="461"/>
      <c r="I141" s="461"/>
      <c r="J141" s="461"/>
      <c r="K141" s="461"/>
      <c r="L141" s="461"/>
    </row>
    <row r="142" spans="1:13" ht="17.100000000000001" customHeight="1" x14ac:dyDescent="0.25">
      <c r="A142" s="271"/>
      <c r="B142" s="271"/>
      <c r="C142" s="271"/>
      <c r="D142" s="271"/>
      <c r="E142" s="271"/>
      <c r="F142" s="271"/>
      <c r="G142" s="271"/>
      <c r="H142" s="271"/>
      <c r="I142" s="271"/>
      <c r="J142" s="271"/>
      <c r="K142" s="271"/>
      <c r="L142" s="271"/>
    </row>
    <row r="143" spans="1:13" ht="15.95" customHeight="1" x14ac:dyDescent="0.25">
      <c r="A143" s="126">
        <v>2012</v>
      </c>
      <c r="B143" s="123">
        <v>40909</v>
      </c>
      <c r="C143" s="123">
        <v>40950</v>
      </c>
      <c r="D143" s="123">
        <v>40979</v>
      </c>
      <c r="E143" s="123">
        <v>41010</v>
      </c>
      <c r="F143" s="123">
        <v>41040</v>
      </c>
      <c r="G143" s="123">
        <v>41071</v>
      </c>
      <c r="H143" s="123">
        <v>41091</v>
      </c>
      <c r="I143" s="123">
        <v>41132</v>
      </c>
      <c r="J143" s="123">
        <v>41163</v>
      </c>
      <c r="K143" s="123">
        <v>41193</v>
      </c>
      <c r="L143" s="123">
        <v>41224</v>
      </c>
      <c r="M143" s="123">
        <v>41254</v>
      </c>
    </row>
    <row r="144" spans="1:13" ht="15.95" customHeight="1" x14ac:dyDescent="0.25">
      <c r="A144" s="98" t="s">
        <v>0</v>
      </c>
      <c r="B144" s="128">
        <v>33890141</v>
      </c>
      <c r="C144" s="128">
        <v>37418906</v>
      </c>
      <c r="D144" s="129">
        <v>34660635</v>
      </c>
      <c r="E144" s="128">
        <v>36095792</v>
      </c>
      <c r="F144" s="128">
        <v>36662829</v>
      </c>
      <c r="G144" s="128">
        <v>30583586</v>
      </c>
      <c r="H144" s="128">
        <v>31071939</v>
      </c>
      <c r="I144" s="128">
        <v>31313976</v>
      </c>
      <c r="J144" s="128">
        <v>28530308</v>
      </c>
      <c r="K144" s="128">
        <v>30656468</v>
      </c>
      <c r="L144" s="128">
        <v>30474656</v>
      </c>
      <c r="M144" s="128">
        <v>25499893</v>
      </c>
    </row>
    <row r="145" spans="1:13" ht="15.95" customHeight="1" x14ac:dyDescent="0.25">
      <c r="A145" s="98" t="s">
        <v>1</v>
      </c>
      <c r="B145" s="128">
        <v>5441249</v>
      </c>
      <c r="C145" s="128">
        <v>6054626</v>
      </c>
      <c r="D145" s="129">
        <v>5910955</v>
      </c>
      <c r="E145" s="128">
        <v>5942009</v>
      </c>
      <c r="F145" s="128">
        <v>6560168</v>
      </c>
      <c r="G145" s="128">
        <v>5990694</v>
      </c>
      <c r="H145" s="128">
        <v>5955584</v>
      </c>
      <c r="I145" s="128">
        <v>6520461</v>
      </c>
      <c r="J145" s="128">
        <v>6034302</v>
      </c>
      <c r="K145" s="128">
        <v>6314722</v>
      </c>
      <c r="L145" s="128">
        <v>6607504</v>
      </c>
      <c r="M145" s="128">
        <v>5761961</v>
      </c>
    </row>
    <row r="146" spans="1:13" ht="15.95" customHeight="1" x14ac:dyDescent="0.25">
      <c r="A146" s="98" t="s">
        <v>50</v>
      </c>
      <c r="B146" s="129">
        <v>37027547</v>
      </c>
      <c r="C146" s="129">
        <v>37676600</v>
      </c>
      <c r="D146" s="129">
        <v>37468283</v>
      </c>
      <c r="E146" s="129">
        <v>37076075</v>
      </c>
      <c r="F146" s="128">
        <v>36341327</v>
      </c>
      <c r="G146" s="128">
        <v>35939951</v>
      </c>
      <c r="H146" s="128">
        <v>34755116</v>
      </c>
      <c r="I146" s="129">
        <v>34223318</v>
      </c>
      <c r="J146" s="129">
        <v>32392025</v>
      </c>
      <c r="K146" s="129">
        <v>31641047</v>
      </c>
      <c r="L146" s="129">
        <v>29603490</v>
      </c>
      <c r="M146" s="128">
        <v>28340805</v>
      </c>
    </row>
    <row r="147" spans="1:13" ht="15.95" customHeight="1" x14ac:dyDescent="0.25">
      <c r="A147" s="98" t="s">
        <v>2</v>
      </c>
      <c r="B147" s="128">
        <v>1824635</v>
      </c>
      <c r="C147" s="128">
        <v>1918376</v>
      </c>
      <c r="D147" s="129">
        <v>1719747</v>
      </c>
      <c r="E147" s="128">
        <v>1892080</v>
      </c>
      <c r="F147" s="128">
        <v>2143344</v>
      </c>
      <c r="G147" s="128">
        <v>1681624</v>
      </c>
      <c r="H147" s="128">
        <v>1788594</v>
      </c>
      <c r="I147" s="128">
        <v>2030633</v>
      </c>
      <c r="J147" s="128">
        <v>1925389</v>
      </c>
      <c r="K147" s="128">
        <v>1887952</v>
      </c>
      <c r="L147" s="128">
        <v>2007552</v>
      </c>
      <c r="M147" s="128">
        <v>1833895</v>
      </c>
    </row>
    <row r="148" spans="1:13" ht="15.95" customHeight="1" x14ac:dyDescent="0.25">
      <c r="A148" s="98" t="s">
        <v>877</v>
      </c>
      <c r="B148" s="128">
        <v>6865990</v>
      </c>
      <c r="C148" s="128">
        <v>6556606</v>
      </c>
      <c r="D148" s="129">
        <v>7774999</v>
      </c>
      <c r="E148" s="128">
        <v>7650965</v>
      </c>
      <c r="F148" s="128">
        <v>8000130</v>
      </c>
      <c r="G148" s="128">
        <v>7149818</v>
      </c>
      <c r="H148" s="128">
        <v>8298213</v>
      </c>
      <c r="I148" s="128">
        <v>8136235</v>
      </c>
      <c r="J148" s="128">
        <v>8398084</v>
      </c>
      <c r="K148" s="128">
        <v>7883285</v>
      </c>
      <c r="L148" s="128">
        <v>6602935</v>
      </c>
      <c r="M148" s="128">
        <v>6467808</v>
      </c>
    </row>
    <row r="149" spans="1:13" ht="15.95" customHeight="1" x14ac:dyDescent="0.35">
      <c r="A149" t="s">
        <v>52</v>
      </c>
      <c r="B149" s="132">
        <v>2003581</v>
      </c>
      <c r="C149" s="132">
        <v>2220066</v>
      </c>
      <c r="D149" s="132">
        <v>2147005</v>
      </c>
      <c r="E149" s="132">
        <v>2244048</v>
      </c>
      <c r="F149" s="133">
        <v>2264959</v>
      </c>
      <c r="G149" s="133">
        <v>2243948</v>
      </c>
      <c r="H149" s="133">
        <v>2135361</v>
      </c>
      <c r="I149" s="132">
        <v>2242570</v>
      </c>
      <c r="J149" s="132">
        <v>2398667</v>
      </c>
      <c r="K149" s="132">
        <v>2459482</v>
      </c>
      <c r="L149" s="132">
        <v>2009470</v>
      </c>
      <c r="M149" s="133">
        <v>2036375</v>
      </c>
    </row>
    <row r="150" spans="1:13" ht="15.95" customHeight="1" x14ac:dyDescent="0.25">
      <c r="A150" s="99" t="s">
        <v>13</v>
      </c>
      <c r="B150" s="130">
        <v>87053143</v>
      </c>
      <c r="C150" s="130">
        <v>91845180</v>
      </c>
      <c r="D150" s="131">
        <v>89681624</v>
      </c>
      <c r="E150" s="130">
        <v>90900969</v>
      </c>
      <c r="F150" s="130">
        <v>91972757</v>
      </c>
      <c r="G150" s="130">
        <v>83589621</v>
      </c>
      <c r="H150" s="130">
        <v>84004807</v>
      </c>
      <c r="I150" s="130">
        <v>84467193</v>
      </c>
      <c r="J150" s="130">
        <v>79678775</v>
      </c>
      <c r="K150" s="130">
        <v>80842956</v>
      </c>
      <c r="L150" s="130">
        <v>77305607</v>
      </c>
      <c r="M150" s="130">
        <v>69940737</v>
      </c>
    </row>
    <row r="151" spans="1:13" ht="15.95" customHeight="1" x14ac:dyDescent="0.25">
      <c r="A151" s="7"/>
      <c r="B151" s="85"/>
      <c r="C151" s="85"/>
      <c r="D151" s="85"/>
      <c r="E151" s="85"/>
      <c r="F151" s="85"/>
      <c r="G151" s="85"/>
      <c r="H151" s="85"/>
      <c r="I151" s="85"/>
      <c r="J151" s="85"/>
      <c r="K151" s="85"/>
      <c r="L151" s="85"/>
      <c r="M151" s="85"/>
    </row>
    <row r="152" spans="1:13" ht="15.95" customHeight="1" x14ac:dyDescent="0.25">
      <c r="A152" s="126">
        <v>2011</v>
      </c>
      <c r="B152" s="123">
        <v>40544</v>
      </c>
      <c r="C152" s="123">
        <v>40585</v>
      </c>
      <c r="D152" s="123">
        <v>40613</v>
      </c>
      <c r="E152" s="123">
        <v>40644</v>
      </c>
      <c r="F152" s="123">
        <v>40674</v>
      </c>
      <c r="G152" s="123">
        <v>40705</v>
      </c>
      <c r="H152" s="123">
        <v>40725</v>
      </c>
      <c r="I152" s="123">
        <v>40766</v>
      </c>
      <c r="J152" s="123">
        <v>40797</v>
      </c>
      <c r="K152" s="123">
        <v>40827</v>
      </c>
      <c r="L152" s="123">
        <v>40858</v>
      </c>
      <c r="M152" s="123">
        <v>40888</v>
      </c>
    </row>
    <row r="153" spans="1:13" ht="15.95" customHeight="1" x14ac:dyDescent="0.25">
      <c r="A153" s="98" t="s">
        <v>0</v>
      </c>
      <c r="B153" s="128">
        <v>34820496</v>
      </c>
      <c r="C153" s="128">
        <v>38014200</v>
      </c>
      <c r="D153" s="129">
        <v>36154731</v>
      </c>
      <c r="E153" s="128">
        <v>39231643</v>
      </c>
      <c r="F153" s="128">
        <v>41624423</v>
      </c>
      <c r="G153" s="128">
        <v>40339363</v>
      </c>
      <c r="H153" s="128">
        <v>42655000</v>
      </c>
      <c r="I153" s="128">
        <v>43938680</v>
      </c>
      <c r="J153" s="128">
        <v>36904404</v>
      </c>
      <c r="K153" s="128">
        <v>36335271</v>
      </c>
      <c r="L153" s="128">
        <v>35914223</v>
      </c>
      <c r="M153" s="128">
        <v>28870361</v>
      </c>
    </row>
    <row r="154" spans="1:13" ht="15.95" customHeight="1" x14ac:dyDescent="0.25">
      <c r="A154" s="98" t="s">
        <v>1</v>
      </c>
      <c r="B154" s="128">
        <v>5403169</v>
      </c>
      <c r="C154" s="128">
        <v>5871352</v>
      </c>
      <c r="D154" s="129">
        <v>5441910</v>
      </c>
      <c r="E154" s="128">
        <v>5707301</v>
      </c>
      <c r="F154" s="128">
        <v>5774535</v>
      </c>
      <c r="G154" s="128">
        <v>5308801</v>
      </c>
      <c r="H154" s="128">
        <v>5742113</v>
      </c>
      <c r="I154" s="128">
        <v>7373643</v>
      </c>
      <c r="J154" s="128">
        <v>6299550</v>
      </c>
      <c r="K154" s="128">
        <v>6029875</v>
      </c>
      <c r="L154" s="128">
        <v>6194062</v>
      </c>
      <c r="M154" s="128">
        <v>4978575</v>
      </c>
    </row>
    <row r="155" spans="1:13" ht="15.95" customHeight="1" x14ac:dyDescent="0.25">
      <c r="A155" s="98" t="s">
        <v>50</v>
      </c>
      <c r="B155" s="129">
        <v>38612871</v>
      </c>
      <c r="C155" s="129">
        <v>38167036</v>
      </c>
      <c r="D155" s="129">
        <v>38579945</v>
      </c>
      <c r="E155" s="129">
        <v>38910103</v>
      </c>
      <c r="F155" s="128">
        <v>37796704</v>
      </c>
      <c r="G155" s="128">
        <v>37891610</v>
      </c>
      <c r="H155" s="128">
        <v>37215598</v>
      </c>
      <c r="I155" s="129">
        <v>37301901</v>
      </c>
      <c r="J155" s="129">
        <v>36252547</v>
      </c>
      <c r="K155" s="129">
        <v>36773976</v>
      </c>
      <c r="L155" s="129">
        <v>35672232</v>
      </c>
      <c r="M155" s="128">
        <v>34862669</v>
      </c>
    </row>
    <row r="156" spans="1:13" ht="15.95" customHeight="1" x14ac:dyDescent="0.25">
      <c r="A156" s="98" t="s">
        <v>2</v>
      </c>
      <c r="B156" s="128">
        <v>1572062</v>
      </c>
      <c r="C156" s="128">
        <v>1738315</v>
      </c>
      <c r="D156" s="129">
        <v>1600014</v>
      </c>
      <c r="E156" s="128">
        <v>1744928</v>
      </c>
      <c r="F156" s="128">
        <v>1702014</v>
      </c>
      <c r="G156" s="128">
        <v>1375682</v>
      </c>
      <c r="H156" s="128">
        <v>1523270</v>
      </c>
      <c r="I156" s="128">
        <v>1514141</v>
      </c>
      <c r="J156" s="128">
        <v>1500239</v>
      </c>
      <c r="K156" s="128">
        <v>1632205</v>
      </c>
      <c r="L156" s="128">
        <v>1798062</v>
      </c>
      <c r="M156" s="128">
        <v>1600883</v>
      </c>
    </row>
    <row r="157" spans="1:13" ht="15.95" customHeight="1" x14ac:dyDescent="0.25">
      <c r="A157" s="98" t="s">
        <v>877</v>
      </c>
      <c r="B157" s="128">
        <v>8698028</v>
      </c>
      <c r="C157" s="128">
        <v>8015387</v>
      </c>
      <c r="D157" s="129">
        <v>8743702</v>
      </c>
      <c r="E157" s="128">
        <v>7948334</v>
      </c>
      <c r="F157" s="128">
        <v>8257936</v>
      </c>
      <c r="G157" s="128">
        <v>6971266</v>
      </c>
      <c r="H157" s="128">
        <v>7286181</v>
      </c>
      <c r="I157" s="128">
        <v>7447967</v>
      </c>
      <c r="J157" s="128">
        <v>7876888</v>
      </c>
      <c r="K157" s="128">
        <v>7440738</v>
      </c>
      <c r="L157" s="128">
        <v>6173358</v>
      </c>
      <c r="M157" s="128">
        <v>6089383</v>
      </c>
    </row>
    <row r="158" spans="1:13" ht="15.95" customHeight="1" x14ac:dyDescent="0.35">
      <c r="A158" t="s">
        <v>52</v>
      </c>
      <c r="B158" s="132">
        <v>1867202</v>
      </c>
      <c r="C158" s="132">
        <v>2042302</v>
      </c>
      <c r="D158" s="132">
        <v>1942010</v>
      </c>
      <c r="E158" s="132">
        <v>2141934</v>
      </c>
      <c r="F158" s="133">
        <v>1993402</v>
      </c>
      <c r="G158" s="133">
        <v>2049423</v>
      </c>
      <c r="H158" s="133">
        <v>2146509</v>
      </c>
      <c r="I158" s="132">
        <v>2348010</v>
      </c>
      <c r="J158" s="132">
        <v>2282376</v>
      </c>
      <c r="K158" s="132">
        <v>2286861</v>
      </c>
      <c r="L158" s="132">
        <v>1805708</v>
      </c>
      <c r="M158" s="133">
        <v>1915666</v>
      </c>
    </row>
    <row r="159" spans="1:13" ht="15.95" customHeight="1" x14ac:dyDescent="0.25">
      <c r="A159" s="99" t="s">
        <v>13</v>
      </c>
      <c r="B159" s="130">
        <v>90973828</v>
      </c>
      <c r="C159" s="130">
        <v>93848592</v>
      </c>
      <c r="D159" s="131">
        <v>92462312</v>
      </c>
      <c r="E159" s="130">
        <v>95684243</v>
      </c>
      <c r="F159" s="130">
        <v>97149014</v>
      </c>
      <c r="G159" s="130">
        <v>93936145</v>
      </c>
      <c r="H159" s="130">
        <v>96568671</v>
      </c>
      <c r="I159" s="130">
        <v>99924342</v>
      </c>
      <c r="J159" s="130">
        <v>91116004</v>
      </c>
      <c r="K159" s="130">
        <f>SUM(K153:K158)</f>
        <v>90498926</v>
      </c>
      <c r="L159" s="130">
        <v>87557645</v>
      </c>
      <c r="M159" s="130">
        <f>SUM(M153:M158)</f>
        <v>78317537</v>
      </c>
    </row>
    <row r="160" spans="1:13" ht="15.95" customHeight="1" x14ac:dyDescent="0.25">
      <c r="A160" s="7"/>
      <c r="B160" s="85"/>
      <c r="C160" s="85"/>
      <c r="D160" s="85"/>
      <c r="E160" s="85"/>
      <c r="F160" s="85"/>
      <c r="G160" s="85"/>
      <c r="H160" s="85"/>
      <c r="I160" s="85"/>
      <c r="J160" s="85"/>
      <c r="K160" s="85"/>
      <c r="L160" s="85"/>
      <c r="M160" s="85"/>
    </row>
    <row r="161" spans="1:13" ht="15.95" customHeight="1" x14ac:dyDescent="0.25">
      <c r="A161" s="126">
        <v>2010</v>
      </c>
      <c r="B161" s="123">
        <v>40179</v>
      </c>
      <c r="C161" s="123">
        <v>40219</v>
      </c>
      <c r="D161" s="123">
        <v>40238</v>
      </c>
      <c r="E161" s="123">
        <v>40278</v>
      </c>
      <c r="F161" s="123">
        <v>40308</v>
      </c>
      <c r="G161" s="123">
        <v>40339</v>
      </c>
      <c r="H161" s="123">
        <v>40369</v>
      </c>
      <c r="I161" s="123">
        <v>40400</v>
      </c>
      <c r="J161" s="123">
        <v>40431</v>
      </c>
      <c r="K161" s="123">
        <v>40452</v>
      </c>
      <c r="L161" s="123">
        <v>40483</v>
      </c>
      <c r="M161" s="123">
        <v>40513</v>
      </c>
    </row>
    <row r="162" spans="1:13" ht="15.95" customHeight="1" x14ac:dyDescent="0.25">
      <c r="A162" s="98" t="s">
        <v>0</v>
      </c>
      <c r="B162" s="128">
        <v>33261709</v>
      </c>
      <c r="C162" s="128">
        <v>34845146</v>
      </c>
      <c r="D162" s="129">
        <v>32906842</v>
      </c>
      <c r="E162" s="128">
        <v>36669471</v>
      </c>
      <c r="F162" s="128">
        <v>35961768</v>
      </c>
      <c r="G162" s="128">
        <v>32245733</v>
      </c>
      <c r="H162" s="128">
        <v>34126658</v>
      </c>
      <c r="I162" s="128">
        <v>36316800</v>
      </c>
      <c r="J162" s="128">
        <v>32958806</v>
      </c>
      <c r="K162" s="128">
        <v>35121249</v>
      </c>
      <c r="L162" s="128">
        <v>35218141</v>
      </c>
      <c r="M162" s="128">
        <v>30900971</v>
      </c>
    </row>
    <row r="163" spans="1:13" ht="15.95" customHeight="1" x14ac:dyDescent="0.25">
      <c r="A163" s="98" t="s">
        <v>1</v>
      </c>
      <c r="B163" s="128">
        <v>5065461</v>
      </c>
      <c r="C163" s="128">
        <v>5315531</v>
      </c>
      <c r="D163" s="129">
        <v>4537689</v>
      </c>
      <c r="E163" s="128">
        <v>5181327</v>
      </c>
      <c r="F163" s="128">
        <v>5378671</v>
      </c>
      <c r="G163" s="128">
        <v>5091746</v>
      </c>
      <c r="H163" s="128">
        <v>5250204</v>
      </c>
      <c r="I163" s="128">
        <v>5576462</v>
      </c>
      <c r="J163" s="128">
        <v>5192131</v>
      </c>
      <c r="K163" s="128">
        <v>5444491</v>
      </c>
      <c r="L163" s="128">
        <v>5742802</v>
      </c>
      <c r="M163" s="128">
        <v>4761228</v>
      </c>
    </row>
    <row r="164" spans="1:13" ht="15.95" customHeight="1" x14ac:dyDescent="0.25">
      <c r="A164" s="98" t="s">
        <v>50</v>
      </c>
      <c r="B164" s="129">
        <v>38367583</v>
      </c>
      <c r="C164" s="129">
        <v>38496678</v>
      </c>
      <c r="D164" s="129">
        <v>39093263</v>
      </c>
      <c r="E164" s="129">
        <v>39570262</v>
      </c>
      <c r="F164" s="128">
        <v>39548591</v>
      </c>
      <c r="G164" s="128">
        <v>39610452</v>
      </c>
      <c r="H164" s="128">
        <v>40693320</v>
      </c>
      <c r="I164" s="129">
        <v>41155727</v>
      </c>
      <c r="J164" s="129">
        <v>40772140</v>
      </c>
      <c r="K164" s="129">
        <v>40911126</v>
      </c>
      <c r="L164" s="129">
        <v>38974498</v>
      </c>
      <c r="M164" s="128">
        <v>38007869</v>
      </c>
    </row>
    <row r="165" spans="1:13" ht="15.95" customHeight="1" x14ac:dyDescent="0.25">
      <c r="A165" s="98" t="s">
        <v>2</v>
      </c>
      <c r="B165" s="128">
        <v>1295505</v>
      </c>
      <c r="C165" s="128">
        <v>1531133</v>
      </c>
      <c r="D165" s="129">
        <v>1584006</v>
      </c>
      <c r="E165" s="128">
        <v>1779659</v>
      </c>
      <c r="F165" s="128">
        <v>1843964</v>
      </c>
      <c r="G165" s="128">
        <v>1433471</v>
      </c>
      <c r="H165" s="128">
        <v>1542378</v>
      </c>
      <c r="I165" s="128">
        <v>1649755</v>
      </c>
      <c r="J165" s="128">
        <v>1549671</v>
      </c>
      <c r="K165" s="128">
        <v>1604356</v>
      </c>
      <c r="L165" s="128">
        <v>1607371</v>
      </c>
      <c r="M165" s="128">
        <v>1405825</v>
      </c>
    </row>
    <row r="166" spans="1:13" ht="15.95" customHeight="1" x14ac:dyDescent="0.25">
      <c r="A166" s="98" t="s">
        <v>877</v>
      </c>
      <c r="B166" s="128">
        <v>5638241</v>
      </c>
      <c r="C166" s="128">
        <v>5276016</v>
      </c>
      <c r="D166" s="129">
        <v>6088623</v>
      </c>
      <c r="E166" s="128">
        <v>5998979</v>
      </c>
      <c r="F166" s="128">
        <v>6301766</v>
      </c>
      <c r="G166" s="128">
        <v>5605750</v>
      </c>
      <c r="H166" s="128">
        <v>6248422</v>
      </c>
      <c r="I166" s="128">
        <v>6614701</v>
      </c>
      <c r="J166" s="128">
        <v>7660697</v>
      </c>
      <c r="K166" s="128">
        <v>8122621</v>
      </c>
      <c r="L166" s="128">
        <v>7361829</v>
      </c>
      <c r="M166" s="128">
        <v>7778506</v>
      </c>
    </row>
    <row r="167" spans="1:13" ht="15.95" customHeight="1" x14ac:dyDescent="0.35">
      <c r="A167" t="s">
        <v>52</v>
      </c>
      <c r="B167" s="132">
        <v>1566119</v>
      </c>
      <c r="C167" s="132">
        <v>1615272</v>
      </c>
      <c r="D167" s="132">
        <v>1615317</v>
      </c>
      <c r="E167" s="132">
        <v>1761019</v>
      </c>
      <c r="F167" s="133">
        <v>1725607</v>
      </c>
      <c r="G167" s="133">
        <v>1856735</v>
      </c>
      <c r="H167" s="133">
        <v>1726263</v>
      </c>
      <c r="I167" s="132">
        <v>1872423</v>
      </c>
      <c r="J167" s="132">
        <v>2042678</v>
      </c>
      <c r="K167" s="132">
        <v>2277343</v>
      </c>
      <c r="L167" s="132">
        <v>1905011</v>
      </c>
      <c r="M167" s="133">
        <v>2018877</v>
      </c>
    </row>
    <row r="168" spans="1:13" ht="15.95" customHeight="1" x14ac:dyDescent="0.25">
      <c r="A168" s="99" t="s">
        <v>13</v>
      </c>
      <c r="B168" s="130">
        <v>85194618</v>
      </c>
      <c r="C168" s="130">
        <v>87079776</v>
      </c>
      <c r="D168" s="131">
        <v>85825740</v>
      </c>
      <c r="E168" s="130">
        <v>90960717</v>
      </c>
      <c r="F168" s="130">
        <v>90760367</v>
      </c>
      <c r="G168" s="130">
        <v>85843887</v>
      </c>
      <c r="H168" s="130">
        <v>89587245</v>
      </c>
      <c r="I168" s="130">
        <v>93185868</v>
      </c>
      <c r="J168" s="130">
        <v>90176123</v>
      </c>
      <c r="K168" s="130">
        <v>93481186</v>
      </c>
      <c r="L168" s="130">
        <v>90809652</v>
      </c>
      <c r="M168" s="130">
        <v>84873276</v>
      </c>
    </row>
    <row r="169" spans="1:13" ht="15.95" customHeight="1" x14ac:dyDescent="0.25">
      <c r="A169" s="7"/>
      <c r="B169" s="85"/>
      <c r="C169" s="85"/>
      <c r="D169" s="85"/>
      <c r="E169" s="85"/>
      <c r="F169" s="85"/>
      <c r="G169" s="85"/>
      <c r="H169" s="85"/>
      <c r="I169" s="85"/>
      <c r="J169" s="85"/>
      <c r="K169" s="85"/>
      <c r="L169" s="85"/>
      <c r="M169" s="85"/>
    </row>
    <row r="170" spans="1:13" ht="15.95" customHeight="1" x14ac:dyDescent="0.25">
      <c r="A170" s="126">
        <v>2009</v>
      </c>
      <c r="B170" s="123">
        <v>39814</v>
      </c>
      <c r="C170" s="123">
        <v>39845</v>
      </c>
      <c r="D170" s="123">
        <v>39873</v>
      </c>
      <c r="E170" s="123">
        <v>39904</v>
      </c>
      <c r="F170" s="123">
        <v>39934</v>
      </c>
      <c r="G170" s="123">
        <v>39965</v>
      </c>
      <c r="H170" s="123">
        <v>39995</v>
      </c>
      <c r="I170" s="123">
        <v>40026</v>
      </c>
      <c r="J170" s="123">
        <v>40057</v>
      </c>
      <c r="K170" s="123">
        <v>40087</v>
      </c>
      <c r="L170" s="123">
        <v>40126</v>
      </c>
      <c r="M170" s="123">
        <v>40148</v>
      </c>
    </row>
    <row r="171" spans="1:13" ht="15.95" customHeight="1" x14ac:dyDescent="0.25">
      <c r="A171" s="98" t="s">
        <v>0</v>
      </c>
      <c r="B171" s="128">
        <v>29120339</v>
      </c>
      <c r="C171" s="128">
        <v>30141936</v>
      </c>
      <c r="D171" s="129">
        <v>25815109</v>
      </c>
      <c r="E171" s="128">
        <v>27891995</v>
      </c>
      <c r="F171" s="128">
        <v>29127588</v>
      </c>
      <c r="G171" s="128">
        <v>27385171</v>
      </c>
      <c r="H171" s="128">
        <v>29067752</v>
      </c>
      <c r="I171" s="128">
        <v>30686715</v>
      </c>
      <c r="J171" s="128">
        <v>28245984</v>
      </c>
      <c r="K171" s="128">
        <v>31087552</v>
      </c>
      <c r="L171" s="128">
        <v>33158010</v>
      </c>
      <c r="M171" s="128">
        <v>29425067</v>
      </c>
    </row>
    <row r="172" spans="1:13" ht="15.95" customHeight="1" x14ac:dyDescent="0.25">
      <c r="A172" s="98" t="s">
        <v>1</v>
      </c>
      <c r="B172" s="128">
        <v>5266564</v>
      </c>
      <c r="C172" s="128">
        <v>6010128</v>
      </c>
      <c r="D172" s="129">
        <v>4835102</v>
      </c>
      <c r="E172" s="128">
        <v>5056904</v>
      </c>
      <c r="F172" s="128">
        <v>5235997</v>
      </c>
      <c r="G172" s="128">
        <v>4284093</v>
      </c>
      <c r="H172" s="128">
        <v>4695544</v>
      </c>
      <c r="I172" s="128">
        <v>4909765</v>
      </c>
      <c r="J172" s="128">
        <v>4472741</v>
      </c>
      <c r="K172" s="128">
        <v>4901737</v>
      </c>
      <c r="L172" s="128">
        <v>5006458</v>
      </c>
      <c r="M172" s="128">
        <v>4292591</v>
      </c>
    </row>
    <row r="173" spans="1:13" ht="15.95" customHeight="1" x14ac:dyDescent="0.25">
      <c r="A173" s="98" t="s">
        <v>50</v>
      </c>
      <c r="B173" s="129">
        <v>28664917</v>
      </c>
      <c r="C173" s="129">
        <v>30510576</v>
      </c>
      <c r="D173" s="129">
        <v>31534294</v>
      </c>
      <c r="E173" s="129">
        <v>33516183</v>
      </c>
      <c r="F173" s="128">
        <v>33284399</v>
      </c>
      <c r="G173" s="128">
        <v>34411178</v>
      </c>
      <c r="H173" s="128">
        <v>35480656</v>
      </c>
      <c r="I173" s="129">
        <v>35842303</v>
      </c>
      <c r="J173" s="129">
        <v>35470709</v>
      </c>
      <c r="K173" s="129">
        <v>38142685</v>
      </c>
      <c r="L173" s="129">
        <v>36783754</v>
      </c>
      <c r="M173" s="128">
        <v>36831339</v>
      </c>
    </row>
    <row r="174" spans="1:13" ht="15.95" customHeight="1" x14ac:dyDescent="0.25">
      <c r="A174" s="98" t="s">
        <v>2</v>
      </c>
      <c r="B174" s="128">
        <v>934596</v>
      </c>
      <c r="C174" s="128">
        <v>1050526</v>
      </c>
      <c r="D174" s="129">
        <v>878352</v>
      </c>
      <c r="E174" s="128">
        <v>924457</v>
      </c>
      <c r="F174" s="128">
        <v>1076283</v>
      </c>
      <c r="G174" s="128">
        <v>926165</v>
      </c>
      <c r="H174" s="128">
        <v>1021837</v>
      </c>
      <c r="I174" s="128">
        <v>1099287</v>
      </c>
      <c r="J174" s="128">
        <v>1074251</v>
      </c>
      <c r="K174" s="128">
        <v>1178331</v>
      </c>
      <c r="L174" s="128">
        <v>1316926</v>
      </c>
      <c r="M174" s="128">
        <v>1168076</v>
      </c>
    </row>
    <row r="175" spans="1:13" ht="15.95" customHeight="1" x14ac:dyDescent="0.25">
      <c r="A175" s="98" t="s">
        <v>877</v>
      </c>
      <c r="B175" s="128">
        <v>5040491</v>
      </c>
      <c r="C175" s="128">
        <v>4258779</v>
      </c>
      <c r="D175" s="129">
        <v>4921647</v>
      </c>
      <c r="E175" s="128">
        <v>4751026</v>
      </c>
      <c r="F175" s="128">
        <v>5557681</v>
      </c>
      <c r="G175" s="128">
        <v>5101940</v>
      </c>
      <c r="H175" s="128">
        <v>5349007</v>
      </c>
      <c r="I175" s="128">
        <v>5235751</v>
      </c>
      <c r="J175" s="128">
        <v>5667589</v>
      </c>
      <c r="K175" s="128">
        <v>5730059</v>
      </c>
      <c r="L175" s="128">
        <v>4926598</v>
      </c>
      <c r="M175" s="128">
        <v>4866402</v>
      </c>
    </row>
    <row r="176" spans="1:13" ht="15.95" customHeight="1" x14ac:dyDescent="0.35">
      <c r="A176" t="s">
        <v>52</v>
      </c>
      <c r="B176" s="132">
        <v>1106003</v>
      </c>
      <c r="C176" s="132">
        <v>1219477</v>
      </c>
      <c r="D176" s="132">
        <v>1176662</v>
      </c>
      <c r="E176" s="132">
        <v>1195894</v>
      </c>
      <c r="F176" s="133">
        <v>1254050</v>
      </c>
      <c r="G176" s="133">
        <v>1303105</v>
      </c>
      <c r="H176" s="133">
        <v>1313661</v>
      </c>
      <c r="I176" s="132">
        <v>1361922</v>
      </c>
      <c r="J176" s="132">
        <v>1468321</v>
      </c>
      <c r="K176" s="132">
        <v>1667365</v>
      </c>
      <c r="L176" s="132">
        <v>1563940</v>
      </c>
      <c r="M176" s="133">
        <v>1615450</v>
      </c>
    </row>
    <row r="177" spans="1:13" ht="15.95" customHeight="1" x14ac:dyDescent="0.25">
      <c r="A177" s="99" t="s">
        <v>13</v>
      </c>
      <c r="B177" s="130">
        <f t="shared" ref="B177:H177" si="0">SUM(B171:B176)</f>
        <v>70132910</v>
      </c>
      <c r="C177" s="130">
        <f t="shared" si="0"/>
        <v>73191422</v>
      </c>
      <c r="D177" s="131">
        <f t="shared" si="0"/>
        <v>69161166</v>
      </c>
      <c r="E177" s="130">
        <f t="shared" si="0"/>
        <v>73336459</v>
      </c>
      <c r="F177" s="130">
        <f t="shared" si="0"/>
        <v>75535998</v>
      </c>
      <c r="G177" s="130">
        <f t="shared" si="0"/>
        <v>73411652</v>
      </c>
      <c r="H177" s="130">
        <f t="shared" si="0"/>
        <v>76928457</v>
      </c>
      <c r="I177" s="130">
        <f>SUM(I171:I176)</f>
        <v>79135743</v>
      </c>
      <c r="J177" s="130">
        <f>SUM(J171:J176)</f>
        <v>76399595</v>
      </c>
      <c r="K177" s="130">
        <f>SUM(K171:K176)</f>
        <v>82707729</v>
      </c>
      <c r="L177" s="130">
        <v>82755686</v>
      </c>
      <c r="M177" s="130">
        <v>78198925</v>
      </c>
    </row>
    <row r="178" spans="1:13" ht="15.95" customHeight="1" x14ac:dyDescent="0.25"/>
    <row r="179" spans="1:13" ht="15.95" customHeight="1" x14ac:dyDescent="0.25">
      <c r="A179" s="126">
        <v>2008</v>
      </c>
      <c r="B179" s="123">
        <v>39448</v>
      </c>
      <c r="C179" s="123">
        <v>39479</v>
      </c>
      <c r="D179" s="123">
        <v>39508</v>
      </c>
      <c r="E179" s="123">
        <v>39539</v>
      </c>
      <c r="F179" s="123">
        <v>39569</v>
      </c>
      <c r="G179" s="123">
        <v>39600</v>
      </c>
      <c r="H179" s="123">
        <v>39630</v>
      </c>
      <c r="I179" s="123">
        <v>39661</v>
      </c>
      <c r="J179" s="123">
        <v>39692</v>
      </c>
      <c r="K179" s="123">
        <v>39722</v>
      </c>
      <c r="L179" s="123">
        <v>39753</v>
      </c>
      <c r="M179" s="123">
        <v>39783</v>
      </c>
    </row>
    <row r="180" spans="1:13" ht="15.95" customHeight="1" x14ac:dyDescent="0.25">
      <c r="A180" s="98" t="s">
        <v>0</v>
      </c>
      <c r="B180" s="128">
        <v>51361111</v>
      </c>
      <c r="C180" s="128">
        <v>49730087</v>
      </c>
      <c r="D180" s="129">
        <v>40148574</v>
      </c>
      <c r="E180" s="128">
        <v>42757073</v>
      </c>
      <c r="F180" s="128">
        <v>43562915</v>
      </c>
      <c r="G180" s="128">
        <v>39313774</v>
      </c>
      <c r="H180" s="128">
        <v>40818922</v>
      </c>
      <c r="I180" s="128">
        <v>40344845</v>
      </c>
      <c r="J180" s="128">
        <v>33648621</v>
      </c>
      <c r="K180" s="128">
        <v>35591889</v>
      </c>
      <c r="L180" s="128">
        <v>33882975</v>
      </c>
      <c r="M180" s="128">
        <v>26138135</v>
      </c>
    </row>
    <row r="181" spans="1:13" ht="15.95" customHeight="1" x14ac:dyDescent="0.25">
      <c r="A181" s="98" t="s">
        <v>1</v>
      </c>
      <c r="B181" s="128">
        <v>6316205</v>
      </c>
      <c r="C181" s="128">
        <v>6388173</v>
      </c>
      <c r="D181" s="129">
        <v>5452690</v>
      </c>
      <c r="E181" s="128">
        <v>5818649</v>
      </c>
      <c r="F181" s="128">
        <v>6318106</v>
      </c>
      <c r="G181" s="128">
        <v>5594167</v>
      </c>
      <c r="H181" s="128">
        <v>6245859</v>
      </c>
      <c r="I181" s="128">
        <v>6185896</v>
      </c>
      <c r="J181" s="128">
        <v>5768336</v>
      </c>
      <c r="K181" s="128">
        <v>6388645</v>
      </c>
      <c r="L181" s="128">
        <v>6388880</v>
      </c>
      <c r="M181" s="128">
        <v>4502824</v>
      </c>
    </row>
    <row r="182" spans="1:13" ht="15.95" customHeight="1" x14ac:dyDescent="0.25">
      <c r="A182" s="98" t="s">
        <v>50</v>
      </c>
      <c r="B182" s="129">
        <v>22993625</v>
      </c>
      <c r="C182" s="129">
        <v>23877230</v>
      </c>
      <c r="D182" s="129">
        <v>24829735</v>
      </c>
      <c r="E182" s="129">
        <v>25351192</v>
      </c>
      <c r="F182" s="128">
        <v>25591626</v>
      </c>
      <c r="G182" s="128">
        <v>26043181</v>
      </c>
      <c r="H182" s="128">
        <v>26480108</v>
      </c>
      <c r="I182" s="129">
        <v>26597330</v>
      </c>
      <c r="J182" s="129">
        <v>25948973</v>
      </c>
      <c r="K182" s="129">
        <v>26808631</v>
      </c>
      <c r="L182" s="129">
        <v>25554629</v>
      </c>
      <c r="M182" s="128">
        <v>26001948</v>
      </c>
    </row>
    <row r="183" spans="1:13" ht="15.95" customHeight="1" x14ac:dyDescent="0.25">
      <c r="A183" s="98" t="s">
        <v>2</v>
      </c>
      <c r="B183" s="128">
        <v>1376755</v>
      </c>
      <c r="C183" s="128">
        <v>1604697</v>
      </c>
      <c r="D183" s="129">
        <v>1379061</v>
      </c>
      <c r="E183" s="128">
        <v>1478184</v>
      </c>
      <c r="F183" s="128">
        <v>1600775</v>
      </c>
      <c r="G183" s="128">
        <v>1304104</v>
      </c>
      <c r="H183" s="128">
        <v>1355137</v>
      </c>
      <c r="I183" s="128">
        <v>1417464</v>
      </c>
      <c r="J183" s="128">
        <v>1183305</v>
      </c>
      <c r="K183" s="128">
        <v>1259133</v>
      </c>
      <c r="L183" s="128">
        <v>1201582</v>
      </c>
      <c r="M183" s="128">
        <v>762486</v>
      </c>
    </row>
    <row r="184" spans="1:13" ht="15.95" customHeight="1" x14ac:dyDescent="0.25">
      <c r="A184" s="98" t="s">
        <v>877</v>
      </c>
      <c r="B184" s="128">
        <v>6984420</v>
      </c>
      <c r="C184" s="128">
        <v>7064729</v>
      </c>
      <c r="D184" s="129">
        <v>7507950</v>
      </c>
      <c r="E184" s="128">
        <v>6977508</v>
      </c>
      <c r="F184" s="128">
        <v>7349006</v>
      </c>
      <c r="G184" s="128">
        <v>6957408</v>
      </c>
      <c r="H184" s="128">
        <v>6957700</v>
      </c>
      <c r="I184" s="128">
        <v>6509728</v>
      </c>
      <c r="J184" s="128">
        <v>6524161</v>
      </c>
      <c r="K184" s="128">
        <v>6116912</v>
      </c>
      <c r="L184" s="128">
        <v>4602297</v>
      </c>
      <c r="M184" s="128">
        <v>4628237</v>
      </c>
    </row>
    <row r="185" spans="1:13" ht="15.95" customHeight="1" x14ac:dyDescent="0.35">
      <c r="A185" t="s">
        <v>52</v>
      </c>
      <c r="B185" s="132">
        <v>1281440</v>
      </c>
      <c r="C185" s="132">
        <v>1350250</v>
      </c>
      <c r="D185" s="132">
        <v>1234556</v>
      </c>
      <c r="E185" s="132">
        <v>1289312</v>
      </c>
      <c r="F185" s="133">
        <v>1155891</v>
      </c>
      <c r="G185" s="133">
        <v>1260539</v>
      </c>
      <c r="H185" s="133">
        <v>1279238</v>
      </c>
      <c r="I185" s="132">
        <v>1215547</v>
      </c>
      <c r="J185" s="132">
        <v>1179641</v>
      </c>
      <c r="K185" s="132">
        <v>1238496</v>
      </c>
      <c r="L185" s="132">
        <v>927543</v>
      </c>
      <c r="M185" s="133">
        <v>1015336</v>
      </c>
    </row>
    <row r="186" spans="1:13" ht="15.95" customHeight="1" x14ac:dyDescent="0.25">
      <c r="A186" s="99" t="s">
        <v>13</v>
      </c>
      <c r="B186" s="130">
        <f t="shared" ref="B186:M186" si="1">SUM(B180:B185)</f>
        <v>90313556</v>
      </c>
      <c r="C186" s="130">
        <f t="shared" si="1"/>
        <v>90015166</v>
      </c>
      <c r="D186" s="131">
        <f t="shared" si="1"/>
        <v>80552566</v>
      </c>
      <c r="E186" s="130">
        <f t="shared" si="1"/>
        <v>83671918</v>
      </c>
      <c r="F186" s="130">
        <f t="shared" si="1"/>
        <v>85578319</v>
      </c>
      <c r="G186" s="130">
        <f t="shared" si="1"/>
        <v>80473173</v>
      </c>
      <c r="H186" s="130">
        <f t="shared" si="1"/>
        <v>83136964</v>
      </c>
      <c r="I186" s="130">
        <f t="shared" si="1"/>
        <v>82270810</v>
      </c>
      <c r="J186" s="130">
        <f t="shared" si="1"/>
        <v>74253037</v>
      </c>
      <c r="K186" s="130">
        <f t="shared" si="1"/>
        <v>77403706</v>
      </c>
      <c r="L186" s="130">
        <f t="shared" si="1"/>
        <v>72557906</v>
      </c>
      <c r="M186" s="130">
        <f t="shared" si="1"/>
        <v>63048966</v>
      </c>
    </row>
  </sheetData>
  <mergeCells count="5">
    <mergeCell ref="A4:M4"/>
    <mergeCell ref="B130:M130"/>
    <mergeCell ref="A93:L93"/>
    <mergeCell ref="A141:L141"/>
    <mergeCell ref="A45:M45"/>
  </mergeCells>
  <pageMargins left="0.7" right="0.7" top="0.75" bottom="0.75" header="0.3" footer="0.3"/>
  <pageSetup scale="48" fitToHeight="4" orientation="landscape" r:id="rId1"/>
  <headerFooter>
    <oddFooter>&amp;L&amp;D
&amp;F&amp;C&amp;A&amp;RPage &amp;P of &amp;N</oddFooter>
  </headerFooter>
  <rowBreaks count="3" manualBreakCount="3">
    <brk id="42" max="12" man="1"/>
    <brk id="91" max="12" man="1"/>
    <brk id="139" max="12" man="1"/>
  </rowBreaks>
  <ignoredErrors>
    <ignoredError sqref="K159 M159 B177 C177:K177 B186:M186 E40 D31" formulaRange="1"/>
  </ignoredErrors>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7238B-3584-4AC5-BC37-5FC66B221FE3}">
  <sheetPr>
    <tabColor theme="9"/>
  </sheetPr>
  <dimension ref="A1:V235"/>
  <sheetViews>
    <sheetView showGridLines="0" zoomScaleNormal="100" workbookViewId="0">
      <selection activeCell="A3" sqref="A3"/>
    </sheetView>
  </sheetViews>
  <sheetFormatPr defaultColWidth="8.5703125" defaultRowHeight="12.75" x14ac:dyDescent="0.2"/>
  <cols>
    <col min="1" max="1" width="21.42578125" style="247" customWidth="1"/>
    <col min="2" max="2" width="2.42578125" style="247" customWidth="1"/>
    <col min="3" max="14" width="13.5703125" style="247" customWidth="1"/>
    <col min="15" max="15" width="10.5703125" style="247" bestFit="1" customWidth="1"/>
    <col min="16" max="16" width="9.85546875" style="247" bestFit="1" customWidth="1"/>
    <col min="17" max="18" width="10.42578125" style="247" bestFit="1" customWidth="1"/>
    <col min="19" max="22" width="15.5703125" style="247" customWidth="1"/>
    <col min="23" max="24" width="9.42578125" style="247" customWidth="1"/>
    <col min="25" max="26" width="10.42578125" style="247" bestFit="1" customWidth="1"/>
    <col min="27" max="29" width="8.5703125" style="247"/>
    <col min="30" max="31" width="10.42578125" style="247" bestFit="1" customWidth="1"/>
    <col min="32" max="32" width="8.5703125" style="247"/>
    <col min="33" max="33" width="10.42578125" style="247" bestFit="1" customWidth="1"/>
    <col min="34" max="34" width="9.85546875" style="247" bestFit="1" customWidth="1"/>
    <col min="35" max="36" width="10.42578125" style="247" bestFit="1" customWidth="1"/>
    <col min="37" max="38" width="10.140625" style="247" bestFit="1" customWidth="1"/>
    <col min="39" max="39" width="10.42578125" style="247" bestFit="1" customWidth="1"/>
    <col min="40" max="40" width="9.85546875" style="247" bestFit="1" customWidth="1"/>
    <col min="41" max="44" width="10.140625" style="247" bestFit="1" customWidth="1"/>
    <col min="45" max="45" width="10.42578125" style="247" bestFit="1" customWidth="1"/>
    <col min="46" max="46" width="10.140625" style="247" bestFit="1" customWidth="1"/>
    <col min="47" max="16384" width="8.5703125" style="247"/>
  </cols>
  <sheetData>
    <row r="1" spans="1:22" ht="48.95" customHeight="1" x14ac:dyDescent="0.2"/>
    <row r="2" spans="1:22" ht="15.75" x14ac:dyDescent="0.2">
      <c r="A2" s="259"/>
      <c r="B2" s="487" t="s">
        <v>1175</v>
      </c>
      <c r="C2" s="487"/>
      <c r="D2" s="487"/>
      <c r="E2" s="487"/>
      <c r="F2" s="487"/>
      <c r="G2" s="487"/>
      <c r="H2" s="487"/>
      <c r="I2" s="487"/>
      <c r="J2" s="487"/>
      <c r="K2" s="487"/>
      <c r="L2" s="487"/>
      <c r="M2" s="487"/>
      <c r="N2" s="487"/>
    </row>
    <row r="3" spans="1:22" x14ac:dyDescent="0.2">
      <c r="V3" s="257"/>
    </row>
    <row r="4" spans="1:22" x14ac:dyDescent="0.2">
      <c r="C4" s="250">
        <v>42736</v>
      </c>
      <c r="D4" s="250">
        <v>42767</v>
      </c>
      <c r="E4" s="250">
        <v>42795</v>
      </c>
      <c r="F4" s="250">
        <v>42826</v>
      </c>
      <c r="G4" s="250">
        <v>42856</v>
      </c>
      <c r="H4" s="250">
        <v>42887</v>
      </c>
      <c r="I4" s="250">
        <v>42917</v>
      </c>
      <c r="J4" s="250">
        <v>42948</v>
      </c>
      <c r="K4" s="250">
        <v>42979</v>
      </c>
      <c r="L4" s="250">
        <v>43009</v>
      </c>
      <c r="M4" s="250">
        <v>43040</v>
      </c>
      <c r="N4" s="250">
        <v>43070</v>
      </c>
      <c r="S4" s="257"/>
      <c r="T4" s="257"/>
      <c r="U4" s="257"/>
      <c r="V4" s="257"/>
    </row>
    <row r="5" spans="1:22" x14ac:dyDescent="0.2">
      <c r="S5" s="257"/>
      <c r="T5" s="257"/>
      <c r="U5" s="257"/>
      <c r="V5" s="257"/>
    </row>
    <row r="6" spans="1:22" ht="15" x14ac:dyDescent="0.25">
      <c r="A6" s="247" t="s">
        <v>1174</v>
      </c>
      <c r="C6" s="255">
        <v>22</v>
      </c>
      <c r="D6" s="255">
        <v>20</v>
      </c>
      <c r="E6" s="255">
        <v>23</v>
      </c>
      <c r="F6" s="255">
        <v>20</v>
      </c>
      <c r="G6" s="255">
        <v>23</v>
      </c>
      <c r="H6" s="255">
        <v>22</v>
      </c>
      <c r="I6" s="255">
        <v>21</v>
      </c>
      <c r="J6" s="255">
        <v>23</v>
      </c>
      <c r="K6" s="255">
        <v>21</v>
      </c>
      <c r="L6" s="255">
        <v>22</v>
      </c>
      <c r="M6" s="255">
        <v>22</v>
      </c>
      <c r="N6" s="255">
        <v>21</v>
      </c>
      <c r="O6" s="256"/>
      <c r="S6" s="257"/>
      <c r="T6" s="257"/>
      <c r="U6" s="257"/>
      <c r="V6" s="257"/>
    </row>
    <row r="7" spans="1:22" ht="15" x14ac:dyDescent="0.25">
      <c r="A7" s="247" t="s">
        <v>1173</v>
      </c>
      <c r="C7" s="255">
        <v>20</v>
      </c>
      <c r="D7" s="255">
        <v>19</v>
      </c>
      <c r="E7" s="255">
        <v>23</v>
      </c>
      <c r="F7" s="255">
        <v>19</v>
      </c>
      <c r="G7" s="255">
        <v>22</v>
      </c>
      <c r="H7" s="255">
        <v>22</v>
      </c>
      <c r="I7" s="255">
        <v>20</v>
      </c>
      <c r="J7" s="255">
        <v>23</v>
      </c>
      <c r="K7" s="255">
        <v>20</v>
      </c>
      <c r="L7" s="255">
        <v>21</v>
      </c>
      <c r="M7" s="255">
        <v>21</v>
      </c>
      <c r="N7" s="255">
        <v>20</v>
      </c>
      <c r="O7" s="256"/>
      <c r="S7" s="257"/>
      <c r="T7" s="257"/>
      <c r="U7" s="257"/>
      <c r="V7" s="257"/>
    </row>
    <row r="8" spans="1:22" ht="15" x14ac:dyDescent="0.25">
      <c r="A8" s="247" t="s">
        <v>1172</v>
      </c>
      <c r="C8" s="255">
        <v>21</v>
      </c>
      <c r="D8" s="255">
        <v>20</v>
      </c>
      <c r="E8" s="255">
        <v>23</v>
      </c>
      <c r="F8" s="255">
        <v>18</v>
      </c>
      <c r="G8" s="255">
        <v>22</v>
      </c>
      <c r="H8" s="255">
        <v>22</v>
      </c>
      <c r="I8" s="255">
        <v>21</v>
      </c>
      <c r="J8" s="255">
        <v>22</v>
      </c>
      <c r="K8" s="255">
        <v>21</v>
      </c>
      <c r="L8" s="255">
        <v>22</v>
      </c>
      <c r="M8" s="255">
        <v>22</v>
      </c>
      <c r="N8" s="255">
        <v>19</v>
      </c>
      <c r="O8" s="256"/>
      <c r="S8" s="257"/>
      <c r="T8" s="257"/>
      <c r="U8" s="257"/>
      <c r="V8" s="257"/>
    </row>
    <row r="9" spans="1:22" ht="15" x14ac:dyDescent="0.25">
      <c r="C9" s="255"/>
      <c r="D9" s="255"/>
      <c r="E9" s="255"/>
      <c r="F9" s="255"/>
      <c r="G9" s="255"/>
      <c r="H9" s="255"/>
      <c r="I9" s="255"/>
      <c r="J9" s="255"/>
      <c r="K9" s="255"/>
      <c r="L9" s="255"/>
      <c r="M9" s="255"/>
      <c r="N9" s="255"/>
      <c r="S9" s="257"/>
      <c r="T9" s="257"/>
      <c r="U9" s="257"/>
      <c r="V9" s="257"/>
    </row>
    <row r="10" spans="1:22" x14ac:dyDescent="0.2">
      <c r="A10" s="249" t="s">
        <v>1171</v>
      </c>
      <c r="S10" s="257"/>
      <c r="T10" s="257"/>
      <c r="U10" s="257"/>
      <c r="V10" s="257"/>
    </row>
    <row r="11" spans="1:22" x14ac:dyDescent="0.2">
      <c r="A11" s="247" t="s">
        <v>1170</v>
      </c>
      <c r="C11" s="254">
        <v>178.5</v>
      </c>
      <c r="D11" s="254">
        <v>173.4</v>
      </c>
      <c r="E11" s="254">
        <v>172</v>
      </c>
      <c r="F11" s="254">
        <v>167.1</v>
      </c>
      <c r="G11" s="254">
        <v>170</v>
      </c>
      <c r="H11" s="254">
        <v>166.1</v>
      </c>
      <c r="I11" s="254">
        <v>145.19999999999999</v>
      </c>
      <c r="J11" s="254">
        <v>131.19999999999999</v>
      </c>
      <c r="K11" s="254">
        <v>160.1</v>
      </c>
      <c r="L11" s="254">
        <v>160.69999999999999</v>
      </c>
      <c r="M11" s="254">
        <v>156.69999999999999</v>
      </c>
      <c r="N11" s="254">
        <v>148.5</v>
      </c>
      <c r="O11" s="252"/>
      <c r="P11" s="252"/>
      <c r="S11" s="257"/>
      <c r="T11" s="257"/>
      <c r="U11" s="257"/>
      <c r="V11" s="257"/>
    </row>
    <row r="12" spans="1:22" x14ac:dyDescent="0.2">
      <c r="A12" s="247" t="s">
        <v>1169</v>
      </c>
      <c r="C12" s="254">
        <v>213.9</v>
      </c>
      <c r="D12" s="254">
        <v>202</v>
      </c>
      <c r="E12" s="254">
        <v>225.2</v>
      </c>
      <c r="F12" s="254">
        <v>212.5</v>
      </c>
      <c r="G12" s="254">
        <v>216.5</v>
      </c>
      <c r="H12" s="254">
        <v>226.5</v>
      </c>
      <c r="I12" s="254">
        <v>225.2</v>
      </c>
      <c r="J12" s="254">
        <v>225.8</v>
      </c>
      <c r="K12" s="254">
        <v>236.4</v>
      </c>
      <c r="L12" s="254">
        <v>247.5</v>
      </c>
      <c r="M12" s="254">
        <v>252.6</v>
      </c>
      <c r="N12" s="254">
        <v>260.10000000000002</v>
      </c>
      <c r="O12" s="252"/>
    </row>
    <row r="13" spans="1:22" x14ac:dyDescent="0.2">
      <c r="A13" s="247" t="s">
        <v>1168</v>
      </c>
      <c r="C13" s="254">
        <v>208.7</v>
      </c>
      <c r="D13" s="254">
        <v>214.6</v>
      </c>
      <c r="E13" s="254">
        <v>215</v>
      </c>
      <c r="F13" s="254">
        <v>218.9</v>
      </c>
      <c r="G13" s="254">
        <v>226.9</v>
      </c>
      <c r="H13" s="254">
        <v>220.2</v>
      </c>
      <c r="I13" s="254">
        <v>228</v>
      </c>
      <c r="J13" s="254">
        <v>228</v>
      </c>
      <c r="K13" s="254">
        <v>244.5</v>
      </c>
      <c r="L13" s="254">
        <v>241.1</v>
      </c>
      <c r="M13" s="254">
        <v>240.4</v>
      </c>
      <c r="N13" s="254">
        <v>223.1</v>
      </c>
      <c r="O13" s="252"/>
      <c r="Q13" s="252"/>
    </row>
    <row r="15" spans="1:22" x14ac:dyDescent="0.2">
      <c r="A15" s="249" t="s">
        <v>1167</v>
      </c>
      <c r="C15" s="253">
        <v>93.2</v>
      </c>
      <c r="D15" s="253">
        <v>80.7</v>
      </c>
      <c r="E15" s="253">
        <v>86.5</v>
      </c>
      <c r="F15" s="253">
        <v>76.099999999999994</v>
      </c>
      <c r="G15" s="253">
        <v>81.3</v>
      </c>
      <c r="H15" s="253">
        <v>83.3</v>
      </c>
      <c r="I15" s="253">
        <v>81.599999999999994</v>
      </c>
      <c r="J15" s="253">
        <v>83</v>
      </c>
      <c r="K15" s="253">
        <v>97.4</v>
      </c>
      <c r="L15" s="253">
        <v>80.599999999999994</v>
      </c>
      <c r="M15" s="253">
        <v>82.3</v>
      </c>
      <c r="N15" s="253">
        <v>65.5</v>
      </c>
      <c r="O15" s="252"/>
    </row>
    <row r="17" spans="1:22" x14ac:dyDescent="0.2">
      <c r="S17" s="258"/>
      <c r="T17" s="258"/>
      <c r="U17" s="258"/>
      <c r="V17" s="258"/>
    </row>
    <row r="18" spans="1:22" x14ac:dyDescent="0.2">
      <c r="S18" s="257"/>
      <c r="T18" s="257"/>
      <c r="U18" s="257"/>
      <c r="V18" s="257"/>
    </row>
    <row r="19" spans="1:22" x14ac:dyDescent="0.2">
      <c r="C19" s="250">
        <v>43101</v>
      </c>
      <c r="D19" s="250">
        <v>43132</v>
      </c>
      <c r="E19" s="250">
        <v>43160</v>
      </c>
      <c r="F19" s="250">
        <v>43191</v>
      </c>
      <c r="G19" s="250">
        <v>43221</v>
      </c>
      <c r="H19" s="250">
        <v>43252</v>
      </c>
      <c r="I19" s="250">
        <v>43282</v>
      </c>
      <c r="J19" s="250">
        <v>43313</v>
      </c>
      <c r="K19" s="250">
        <v>43344</v>
      </c>
      <c r="L19" s="250">
        <v>43374</v>
      </c>
      <c r="M19" s="250">
        <v>43405</v>
      </c>
      <c r="N19" s="250">
        <v>43435</v>
      </c>
    </row>
    <row r="21" spans="1:22" ht="15" x14ac:dyDescent="0.25">
      <c r="A21" s="247" t="s">
        <v>1174</v>
      </c>
      <c r="C21" s="255">
        <v>22</v>
      </c>
      <c r="D21" s="255">
        <v>20</v>
      </c>
      <c r="E21" s="255">
        <v>22</v>
      </c>
      <c r="F21" s="255">
        <v>21</v>
      </c>
      <c r="G21" s="255">
        <v>23</v>
      </c>
      <c r="H21" s="255">
        <v>21</v>
      </c>
      <c r="I21" s="255">
        <v>22</v>
      </c>
      <c r="J21" s="255">
        <v>23</v>
      </c>
      <c r="K21" s="255">
        <v>20</v>
      </c>
      <c r="L21" s="255">
        <v>23</v>
      </c>
      <c r="M21" s="255">
        <v>22</v>
      </c>
      <c r="N21" s="255">
        <v>21</v>
      </c>
      <c r="O21" s="256"/>
    </row>
    <row r="22" spans="1:22" ht="15" x14ac:dyDescent="0.25">
      <c r="A22" s="247" t="s">
        <v>1173</v>
      </c>
      <c r="C22" s="255">
        <v>21</v>
      </c>
      <c r="D22" s="255">
        <v>19</v>
      </c>
      <c r="E22" s="255">
        <v>21</v>
      </c>
      <c r="F22" s="255">
        <v>21</v>
      </c>
      <c r="G22" s="255">
        <v>22</v>
      </c>
      <c r="H22" s="255">
        <v>21</v>
      </c>
      <c r="I22" s="255">
        <v>21</v>
      </c>
      <c r="J22" s="255">
        <v>23</v>
      </c>
      <c r="K22" s="255">
        <v>19</v>
      </c>
      <c r="L22" s="255">
        <v>22</v>
      </c>
      <c r="M22" s="255">
        <v>20</v>
      </c>
      <c r="N22" s="255">
        <v>19</v>
      </c>
      <c r="O22" s="256"/>
    </row>
    <row r="23" spans="1:22" ht="15" x14ac:dyDescent="0.25">
      <c r="A23" s="247" t="s">
        <v>1172</v>
      </c>
      <c r="C23" s="255">
        <v>22</v>
      </c>
      <c r="D23" s="255">
        <v>20</v>
      </c>
      <c r="E23" s="255">
        <v>21</v>
      </c>
      <c r="F23" s="255">
        <v>20</v>
      </c>
      <c r="G23" s="255">
        <v>22</v>
      </c>
      <c r="H23" s="255">
        <v>21</v>
      </c>
      <c r="I23" s="255">
        <v>22</v>
      </c>
      <c r="J23" s="255">
        <v>22</v>
      </c>
      <c r="K23" s="255">
        <v>20</v>
      </c>
      <c r="L23" s="255">
        <v>23</v>
      </c>
      <c r="M23" s="255">
        <v>22</v>
      </c>
      <c r="N23" s="255">
        <v>19</v>
      </c>
      <c r="O23" s="256"/>
    </row>
    <row r="24" spans="1:22" ht="15" x14ac:dyDescent="0.25">
      <c r="C24" s="255"/>
      <c r="D24" s="255"/>
      <c r="E24" s="255"/>
      <c r="F24" s="255"/>
      <c r="G24" s="255"/>
      <c r="H24" s="255"/>
      <c r="I24" s="255"/>
      <c r="J24" s="255"/>
      <c r="K24" s="255"/>
      <c r="L24" s="255"/>
      <c r="M24" s="255"/>
      <c r="N24" s="255"/>
    </row>
    <row r="25" spans="1:22" x14ac:dyDescent="0.2">
      <c r="A25" s="249" t="s">
        <v>1171</v>
      </c>
    </row>
    <row r="26" spans="1:22" x14ac:dyDescent="0.2">
      <c r="A26" s="247" t="s">
        <v>1170</v>
      </c>
      <c r="C26" s="254">
        <v>185.2</v>
      </c>
      <c r="D26" s="254">
        <v>238.7</v>
      </c>
      <c r="E26" s="254">
        <v>188.9</v>
      </c>
      <c r="F26" s="254">
        <v>155.1</v>
      </c>
      <c r="G26" s="254">
        <v>178.2</v>
      </c>
      <c r="H26" s="254">
        <v>156.6</v>
      </c>
      <c r="I26" s="254">
        <v>125.4</v>
      </c>
      <c r="J26" s="254">
        <v>127.8</v>
      </c>
      <c r="K26" s="254">
        <v>147.30000000000001</v>
      </c>
      <c r="L26" s="254">
        <v>201.3</v>
      </c>
      <c r="M26" s="254">
        <v>174.2</v>
      </c>
      <c r="N26" s="254">
        <v>200.8</v>
      </c>
      <c r="O26" s="252"/>
    </row>
    <row r="27" spans="1:22" x14ac:dyDescent="0.2">
      <c r="A27" s="247" t="s">
        <v>1169</v>
      </c>
      <c r="C27" s="254">
        <v>252</v>
      </c>
      <c r="D27" s="254">
        <v>271.39999999999998</v>
      </c>
      <c r="E27" s="254">
        <v>264.8</v>
      </c>
      <c r="F27" s="254">
        <v>233.6</v>
      </c>
      <c r="G27" s="254">
        <v>229.2</v>
      </c>
      <c r="H27" s="254">
        <v>230.1</v>
      </c>
      <c r="I27" s="254">
        <v>222.2</v>
      </c>
      <c r="J27" s="254">
        <v>217.9</v>
      </c>
      <c r="K27" s="254">
        <v>225.9</v>
      </c>
      <c r="L27" s="254">
        <v>229.1</v>
      </c>
      <c r="M27" s="254">
        <v>230.8</v>
      </c>
      <c r="N27" s="254">
        <v>255.8</v>
      </c>
      <c r="O27" s="252"/>
    </row>
    <row r="28" spans="1:22" x14ac:dyDescent="0.2">
      <c r="A28" s="247" t="s">
        <v>1168</v>
      </c>
      <c r="C28" s="254">
        <v>244.2</v>
      </c>
      <c r="D28" s="254">
        <v>269</v>
      </c>
      <c r="E28" s="254">
        <v>268.39999999999998</v>
      </c>
      <c r="F28" s="254">
        <v>255.4</v>
      </c>
      <c r="G28" s="254">
        <v>260.39999999999998</v>
      </c>
      <c r="H28" s="254">
        <v>269.7</v>
      </c>
      <c r="I28" s="254">
        <v>250.3</v>
      </c>
      <c r="J28" s="254">
        <v>261.2</v>
      </c>
      <c r="K28" s="254">
        <v>269.10000000000002</v>
      </c>
      <c r="L28" s="254">
        <v>266.3</v>
      </c>
      <c r="M28" s="254">
        <v>252.7</v>
      </c>
      <c r="N28" s="254">
        <v>254.5</v>
      </c>
      <c r="O28" s="252"/>
      <c r="Q28" s="252"/>
    </row>
    <row r="30" spans="1:22" x14ac:dyDescent="0.2">
      <c r="A30" s="249" t="s">
        <v>1167</v>
      </c>
      <c r="C30" s="253">
        <v>104.9</v>
      </c>
      <c r="D30" s="253">
        <v>108.3</v>
      </c>
      <c r="E30" s="253">
        <v>92.7</v>
      </c>
      <c r="F30" s="253">
        <v>83.4</v>
      </c>
      <c r="G30" s="253">
        <v>101.3</v>
      </c>
      <c r="H30" s="253">
        <v>95.8</v>
      </c>
      <c r="I30" s="253">
        <v>81.900000000000006</v>
      </c>
      <c r="J30" s="253">
        <v>84.7</v>
      </c>
      <c r="K30" s="253">
        <v>86.1</v>
      </c>
      <c r="L30" s="253">
        <v>88.7</v>
      </c>
      <c r="M30" s="253">
        <v>81.599999999999994</v>
      </c>
      <c r="N30" s="253">
        <v>76.2</v>
      </c>
      <c r="O30" s="252"/>
    </row>
    <row r="34" spans="1:17" x14ac:dyDescent="0.2">
      <c r="C34" s="250">
        <v>43466</v>
      </c>
      <c r="D34" s="250">
        <v>43515</v>
      </c>
      <c r="E34" s="250">
        <v>43543</v>
      </c>
      <c r="F34" s="250">
        <v>43574</v>
      </c>
      <c r="G34" s="250">
        <v>43604</v>
      </c>
      <c r="H34" s="250">
        <v>43635</v>
      </c>
      <c r="I34" s="250">
        <v>43665</v>
      </c>
      <c r="J34" s="250">
        <v>43696</v>
      </c>
      <c r="K34" s="250">
        <v>43727</v>
      </c>
      <c r="L34" s="250">
        <v>43757</v>
      </c>
      <c r="M34" s="250">
        <v>43788</v>
      </c>
      <c r="N34" s="250">
        <v>43818</v>
      </c>
    </row>
    <row r="36" spans="1:17" ht="15" x14ac:dyDescent="0.25">
      <c r="A36" s="247" t="s">
        <v>1174</v>
      </c>
      <c r="C36" s="255">
        <v>22</v>
      </c>
      <c r="D36" s="255">
        <v>20</v>
      </c>
      <c r="E36" s="255">
        <v>21</v>
      </c>
      <c r="F36" s="255">
        <v>22</v>
      </c>
      <c r="G36" s="255">
        <v>23</v>
      </c>
      <c r="H36" s="255">
        <v>20</v>
      </c>
      <c r="I36" s="255">
        <v>23</v>
      </c>
      <c r="J36" s="255">
        <v>22</v>
      </c>
      <c r="K36" s="255">
        <v>21</v>
      </c>
      <c r="L36" s="255">
        <v>23</v>
      </c>
      <c r="M36" s="255">
        <v>21</v>
      </c>
      <c r="N36" s="255">
        <v>22</v>
      </c>
      <c r="O36" s="256"/>
    </row>
    <row r="37" spans="1:17" ht="15" x14ac:dyDescent="0.25">
      <c r="A37" s="247" t="s">
        <v>1173</v>
      </c>
      <c r="C37" s="255">
        <v>21</v>
      </c>
      <c r="D37" s="255">
        <v>19</v>
      </c>
      <c r="E37" s="255">
        <v>21</v>
      </c>
      <c r="F37" s="255">
        <v>21</v>
      </c>
      <c r="G37" s="255">
        <v>22</v>
      </c>
      <c r="H37" s="255">
        <v>20</v>
      </c>
      <c r="I37" s="255">
        <v>22</v>
      </c>
      <c r="J37" s="255">
        <v>22</v>
      </c>
      <c r="K37" s="255">
        <v>20</v>
      </c>
      <c r="L37" s="255">
        <v>22</v>
      </c>
      <c r="M37" s="255">
        <v>20</v>
      </c>
      <c r="N37" s="255">
        <v>21</v>
      </c>
      <c r="O37" s="256"/>
    </row>
    <row r="38" spans="1:17" ht="15" x14ac:dyDescent="0.25">
      <c r="A38" s="247" t="s">
        <v>1172</v>
      </c>
      <c r="C38" s="255">
        <v>22</v>
      </c>
      <c r="D38" s="255">
        <v>20</v>
      </c>
      <c r="E38" s="255">
        <v>21</v>
      </c>
      <c r="F38" s="255">
        <v>20</v>
      </c>
      <c r="G38" s="292">
        <v>21</v>
      </c>
      <c r="H38" s="255">
        <v>20</v>
      </c>
      <c r="I38" s="255">
        <v>23</v>
      </c>
      <c r="J38" s="255">
        <v>21</v>
      </c>
      <c r="K38" s="255">
        <v>21</v>
      </c>
      <c r="L38" s="255">
        <v>23</v>
      </c>
      <c r="M38" s="255">
        <v>21</v>
      </c>
      <c r="N38" s="255">
        <v>20</v>
      </c>
      <c r="O38" s="256"/>
    </row>
    <row r="39" spans="1:17" ht="15" x14ac:dyDescent="0.25">
      <c r="C39" s="255"/>
      <c r="D39" s="255"/>
      <c r="E39" s="255"/>
      <c r="F39" s="255"/>
      <c r="G39" s="255"/>
      <c r="H39" s="255"/>
      <c r="I39" s="255"/>
      <c r="J39" s="255"/>
      <c r="K39" s="255"/>
      <c r="L39" s="255"/>
      <c r="M39" s="255"/>
      <c r="N39" s="255"/>
    </row>
    <row r="40" spans="1:17" x14ac:dyDescent="0.2">
      <c r="A40" s="249" t="s">
        <v>1171</v>
      </c>
      <c r="N40" s="268"/>
    </row>
    <row r="41" spans="1:17" x14ac:dyDescent="0.2">
      <c r="A41" s="247" t="s">
        <v>1170</v>
      </c>
      <c r="C41" s="254">
        <v>183.5</v>
      </c>
      <c r="D41" s="254">
        <v>155.6</v>
      </c>
      <c r="E41" s="254">
        <v>176.6</v>
      </c>
      <c r="F41" s="254">
        <v>143.19999999999999</v>
      </c>
      <c r="G41" s="254">
        <v>177.6</v>
      </c>
      <c r="H41" s="254">
        <v>199.6</v>
      </c>
      <c r="I41" s="254">
        <v>151.69999999999999</v>
      </c>
      <c r="J41" s="254">
        <v>211.3</v>
      </c>
      <c r="K41" s="254">
        <v>172</v>
      </c>
      <c r="L41" s="254">
        <v>154.5</v>
      </c>
      <c r="M41" s="254">
        <v>131.4</v>
      </c>
      <c r="N41" s="269">
        <v>117.9</v>
      </c>
      <c r="O41" s="252"/>
    </row>
    <row r="42" spans="1:17" x14ac:dyDescent="0.2">
      <c r="A42" s="247" t="s">
        <v>1169</v>
      </c>
      <c r="C42" s="254">
        <v>261.3</v>
      </c>
      <c r="D42" s="254">
        <v>246.3</v>
      </c>
      <c r="E42" s="254">
        <v>261.5</v>
      </c>
      <c r="F42" s="254">
        <v>246.9</v>
      </c>
      <c r="G42" s="254">
        <v>263.10000000000002</v>
      </c>
      <c r="H42" s="254">
        <v>251.6</v>
      </c>
      <c r="I42" s="254">
        <v>261.10000000000002</v>
      </c>
      <c r="J42" s="254">
        <v>266.60000000000002</v>
      </c>
      <c r="K42" s="254">
        <v>288.2</v>
      </c>
      <c r="L42" s="254">
        <v>235.8</v>
      </c>
      <c r="M42" s="254">
        <v>229.8</v>
      </c>
      <c r="N42" s="269">
        <v>238.9</v>
      </c>
      <c r="O42" s="252"/>
    </row>
    <row r="43" spans="1:17" x14ac:dyDescent="0.2">
      <c r="A43" s="247" t="s">
        <v>1168</v>
      </c>
      <c r="C43" s="254">
        <v>257.60000000000002</v>
      </c>
      <c r="D43" s="254">
        <v>270.5</v>
      </c>
      <c r="E43" s="254">
        <v>286.8</v>
      </c>
      <c r="F43" s="254">
        <v>280.7</v>
      </c>
      <c r="G43" s="254">
        <v>286.10000000000002</v>
      </c>
      <c r="H43" s="254">
        <v>279.60000000000002</v>
      </c>
      <c r="I43" s="254">
        <v>263</v>
      </c>
      <c r="J43" s="254">
        <v>272.39999999999998</v>
      </c>
      <c r="K43" s="254">
        <v>281</v>
      </c>
      <c r="L43" s="254">
        <v>257.8</v>
      </c>
      <c r="M43" s="254">
        <v>259.89999999999998</v>
      </c>
      <c r="N43" s="269">
        <v>240.7</v>
      </c>
      <c r="O43" s="252"/>
      <c r="Q43" s="252"/>
    </row>
    <row r="44" spans="1:17" ht="15" x14ac:dyDescent="0.25">
      <c r="L44"/>
      <c r="N44" s="268"/>
    </row>
    <row r="45" spans="1:17" x14ac:dyDescent="0.2">
      <c r="A45" s="249" t="s">
        <v>1167</v>
      </c>
      <c r="C45" s="253">
        <v>87.1</v>
      </c>
      <c r="D45" s="253">
        <v>73.900000000000006</v>
      </c>
      <c r="E45" s="253">
        <v>83</v>
      </c>
      <c r="F45" s="253">
        <v>67.3</v>
      </c>
      <c r="G45" s="253">
        <v>78.400000000000006</v>
      </c>
      <c r="H45" s="253">
        <v>88.6</v>
      </c>
      <c r="I45" s="253">
        <v>67.599999999999994</v>
      </c>
      <c r="J45" s="253">
        <v>90.7</v>
      </c>
      <c r="K45" s="253">
        <v>77.8</v>
      </c>
      <c r="L45" s="253">
        <v>68.900000000000006</v>
      </c>
      <c r="M45" s="253">
        <v>62</v>
      </c>
      <c r="N45" s="270">
        <v>56.9</v>
      </c>
      <c r="O45" s="252"/>
    </row>
    <row r="46" spans="1:17" x14ac:dyDescent="0.2">
      <c r="A46" s="249"/>
      <c r="C46" s="253"/>
      <c r="D46" s="253"/>
      <c r="E46" s="253"/>
      <c r="F46" s="253"/>
      <c r="G46" s="253"/>
      <c r="H46" s="253"/>
      <c r="I46" s="253"/>
      <c r="J46" s="253"/>
      <c r="K46" s="253"/>
      <c r="L46" s="253"/>
      <c r="M46" s="253"/>
      <c r="N46" s="270"/>
      <c r="O46" s="252"/>
    </row>
    <row r="47" spans="1:17" ht="54.95" customHeight="1" x14ac:dyDescent="0.2">
      <c r="A47" s="249"/>
      <c r="C47" s="253"/>
      <c r="D47" s="253"/>
      <c r="E47" s="253"/>
      <c r="F47" s="253"/>
      <c r="G47" s="253"/>
      <c r="H47" s="253"/>
      <c r="I47" s="253"/>
      <c r="J47" s="253"/>
      <c r="K47" s="253"/>
      <c r="L47" s="253"/>
      <c r="M47" s="253"/>
      <c r="N47" s="270"/>
      <c r="O47" s="252"/>
    </row>
    <row r="48" spans="1:17" ht="18" customHeight="1" x14ac:dyDescent="0.2">
      <c r="A48" s="259"/>
      <c r="B48" s="487" t="s">
        <v>1175</v>
      </c>
      <c r="C48" s="487"/>
      <c r="D48" s="487"/>
      <c r="E48" s="487"/>
      <c r="F48" s="487"/>
      <c r="G48" s="487"/>
      <c r="H48" s="487"/>
      <c r="I48" s="487"/>
      <c r="J48" s="487"/>
      <c r="K48" s="487"/>
      <c r="L48" s="487"/>
      <c r="M48" s="487"/>
      <c r="N48" s="487"/>
      <c r="O48" s="252"/>
    </row>
    <row r="49" spans="1:15" ht="18" customHeight="1" x14ac:dyDescent="0.2">
      <c r="A49" s="249"/>
      <c r="C49" s="253"/>
      <c r="D49" s="253"/>
      <c r="E49" s="253"/>
      <c r="F49" s="253"/>
      <c r="G49" s="253"/>
      <c r="H49" s="253"/>
      <c r="I49" s="253"/>
      <c r="J49" s="253"/>
      <c r="K49" s="253"/>
      <c r="L49" s="253"/>
      <c r="M49" s="253"/>
      <c r="N49" s="270"/>
      <c r="O49" s="252"/>
    </row>
    <row r="50" spans="1:15" x14ac:dyDescent="0.2">
      <c r="C50" s="250">
        <v>43831</v>
      </c>
      <c r="D50" s="250">
        <v>43862</v>
      </c>
      <c r="E50" s="250">
        <v>43891</v>
      </c>
      <c r="F50" s="250">
        <v>43922</v>
      </c>
      <c r="G50" s="250">
        <v>43952</v>
      </c>
      <c r="H50" s="250">
        <v>43983</v>
      </c>
      <c r="I50" s="250">
        <v>44013</v>
      </c>
      <c r="J50" s="250">
        <v>44044</v>
      </c>
      <c r="K50" s="250">
        <v>44075</v>
      </c>
      <c r="L50" s="250">
        <v>44105</v>
      </c>
      <c r="M50" s="250">
        <v>44136</v>
      </c>
      <c r="N50" s="250">
        <v>44166</v>
      </c>
    </row>
    <row r="51" spans="1:15" x14ac:dyDescent="0.2">
      <c r="C51" s="281"/>
      <c r="D51" s="281"/>
      <c r="E51" s="281"/>
      <c r="F51" s="281"/>
      <c r="G51" s="281"/>
      <c r="H51" s="281"/>
      <c r="I51" s="281"/>
      <c r="J51" s="281"/>
      <c r="K51" s="281"/>
      <c r="L51" s="281"/>
      <c r="M51" s="281"/>
      <c r="N51" s="281"/>
    </row>
    <row r="52" spans="1:15" ht="15" x14ac:dyDescent="0.25">
      <c r="A52" s="247" t="s">
        <v>1174</v>
      </c>
      <c r="C52" s="255">
        <v>22</v>
      </c>
      <c r="D52" s="255">
        <v>20</v>
      </c>
      <c r="E52" s="285">
        <v>22</v>
      </c>
      <c r="F52" s="255">
        <v>22</v>
      </c>
      <c r="G52" s="255">
        <v>21</v>
      </c>
      <c r="H52" s="255">
        <v>22</v>
      </c>
      <c r="I52" s="255">
        <v>23</v>
      </c>
      <c r="J52" s="255">
        <v>21</v>
      </c>
      <c r="K52" s="255">
        <v>22</v>
      </c>
      <c r="L52" s="255">
        <v>22</v>
      </c>
      <c r="M52" s="255">
        <v>21</v>
      </c>
      <c r="N52" s="255">
        <v>23</v>
      </c>
      <c r="O52" s="256"/>
    </row>
    <row r="53" spans="1:15" ht="15" x14ac:dyDescent="0.25">
      <c r="A53" s="247" t="s">
        <v>1173</v>
      </c>
      <c r="C53" s="255">
        <v>21</v>
      </c>
      <c r="D53" s="255">
        <v>19</v>
      </c>
      <c r="E53" s="285">
        <v>22</v>
      </c>
      <c r="F53" s="255">
        <v>21</v>
      </c>
      <c r="G53" s="255">
        <v>20</v>
      </c>
      <c r="H53" s="255">
        <v>22</v>
      </c>
      <c r="I53" s="255">
        <v>22</v>
      </c>
      <c r="J53" s="255">
        <v>21</v>
      </c>
      <c r="K53" s="255">
        <v>21</v>
      </c>
      <c r="L53" s="255">
        <v>21</v>
      </c>
      <c r="M53" s="255">
        <v>19</v>
      </c>
      <c r="N53" s="255">
        <v>22</v>
      </c>
      <c r="O53" s="256"/>
    </row>
    <row r="54" spans="1:15" ht="15" x14ac:dyDescent="0.25">
      <c r="A54" s="247" t="s">
        <v>1172</v>
      </c>
      <c r="C54" s="255">
        <v>22</v>
      </c>
      <c r="D54" s="255">
        <v>20</v>
      </c>
      <c r="E54" s="285">
        <v>22</v>
      </c>
      <c r="F54" s="255">
        <v>20</v>
      </c>
      <c r="G54" s="255">
        <v>19</v>
      </c>
      <c r="H54" s="255">
        <v>22</v>
      </c>
      <c r="I54" s="255">
        <v>23</v>
      </c>
      <c r="J54" s="255">
        <v>20</v>
      </c>
      <c r="K54" s="255">
        <v>22</v>
      </c>
      <c r="L54" s="255">
        <v>22</v>
      </c>
      <c r="M54" s="255">
        <v>21</v>
      </c>
      <c r="N54" s="255">
        <v>21</v>
      </c>
      <c r="O54" s="256"/>
    </row>
    <row r="55" spans="1:15" ht="15" x14ac:dyDescent="0.25">
      <c r="C55" s="255"/>
      <c r="D55" s="255"/>
      <c r="E55" s="285"/>
      <c r="F55" s="255"/>
      <c r="G55" s="255"/>
      <c r="H55" s="255"/>
      <c r="I55" s="255"/>
      <c r="J55" s="255"/>
      <c r="K55" s="255"/>
      <c r="L55" s="255"/>
      <c r="M55" s="255"/>
      <c r="N55" s="255"/>
      <c r="O55" s="256"/>
    </row>
    <row r="56" spans="1:15" x14ac:dyDescent="0.2">
      <c r="A56" s="249" t="s">
        <v>1171</v>
      </c>
      <c r="N56" s="268"/>
      <c r="O56" s="256"/>
    </row>
    <row r="57" spans="1:15" x14ac:dyDescent="0.2">
      <c r="A57" s="247" t="s">
        <v>1170</v>
      </c>
      <c r="C57" s="254">
        <v>139.80000000000001</v>
      </c>
      <c r="D57" s="254">
        <v>189.8</v>
      </c>
      <c r="E57" s="254">
        <v>246.1</v>
      </c>
      <c r="F57" s="254">
        <v>127</v>
      </c>
      <c r="G57" s="254">
        <v>119</v>
      </c>
      <c r="H57" s="254">
        <v>118.2</v>
      </c>
      <c r="I57" s="254">
        <v>81</v>
      </c>
      <c r="J57" s="254">
        <v>104.1</v>
      </c>
      <c r="K57" s="254">
        <v>95.1</v>
      </c>
      <c r="L57" s="254">
        <v>98.7</v>
      </c>
      <c r="M57" s="254">
        <v>109</v>
      </c>
      <c r="N57" s="269">
        <v>86</v>
      </c>
      <c r="O57" s="256"/>
    </row>
    <row r="58" spans="1:15" x14ac:dyDescent="0.2">
      <c r="A58" s="247" t="s">
        <v>1169</v>
      </c>
      <c r="C58" s="254">
        <v>213.9</v>
      </c>
      <c r="D58" s="254">
        <v>220.1</v>
      </c>
      <c r="E58" s="254">
        <v>266.2</v>
      </c>
      <c r="F58" s="254">
        <v>222.2</v>
      </c>
      <c r="G58" s="254">
        <v>210.2</v>
      </c>
      <c r="H58" s="254">
        <v>207.8</v>
      </c>
      <c r="I58" s="254">
        <v>192.8</v>
      </c>
      <c r="J58" s="254">
        <v>192.9</v>
      </c>
      <c r="K58" s="254">
        <v>198.6</v>
      </c>
      <c r="L58" s="254">
        <v>191.9</v>
      </c>
      <c r="M58" s="254">
        <v>207.3</v>
      </c>
      <c r="N58" s="269">
        <v>196.3</v>
      </c>
    </row>
    <row r="59" spans="1:15" x14ac:dyDescent="0.2">
      <c r="A59" s="247" t="s">
        <v>1168</v>
      </c>
      <c r="C59" s="254">
        <v>251</v>
      </c>
      <c r="D59" s="254">
        <v>250.9</v>
      </c>
      <c r="E59" s="254">
        <v>284.7</v>
      </c>
      <c r="F59" s="254">
        <v>266.8</v>
      </c>
      <c r="G59" s="254">
        <v>278.8</v>
      </c>
      <c r="H59" s="254">
        <v>276.8</v>
      </c>
      <c r="I59" s="254">
        <v>266.39999999999998</v>
      </c>
      <c r="J59" s="254">
        <v>253.6</v>
      </c>
      <c r="K59" s="254">
        <v>263.8</v>
      </c>
      <c r="L59" s="254">
        <v>257.2</v>
      </c>
      <c r="M59" s="254">
        <v>268.7</v>
      </c>
      <c r="N59" s="269">
        <v>253.3</v>
      </c>
    </row>
    <row r="60" spans="1:15" ht="15" x14ac:dyDescent="0.25">
      <c r="L60"/>
      <c r="N60" s="268"/>
    </row>
    <row r="61" spans="1:15" x14ac:dyDescent="0.2">
      <c r="A61" s="249" t="s">
        <v>1167</v>
      </c>
      <c r="C61" s="253">
        <v>71.2</v>
      </c>
      <c r="D61" s="253">
        <v>90.4</v>
      </c>
      <c r="E61" s="253">
        <v>131.30000000000001</v>
      </c>
      <c r="F61" s="253">
        <v>60.9</v>
      </c>
      <c r="G61" s="253">
        <v>56.7</v>
      </c>
      <c r="H61" s="253">
        <v>69.3</v>
      </c>
      <c r="I61" s="253">
        <v>62.6</v>
      </c>
      <c r="J61" s="253">
        <v>61.2</v>
      </c>
      <c r="K61" s="253">
        <v>65.900000000000006</v>
      </c>
      <c r="L61" s="253">
        <v>61.7</v>
      </c>
      <c r="M61" s="253">
        <v>69.900000000000006</v>
      </c>
      <c r="N61" s="270">
        <v>58.7</v>
      </c>
    </row>
    <row r="62" spans="1:15" x14ac:dyDescent="0.2">
      <c r="A62" s="249"/>
      <c r="C62" s="253"/>
      <c r="D62" s="253"/>
      <c r="E62" s="253"/>
      <c r="F62" s="253"/>
      <c r="G62" s="253"/>
      <c r="H62" s="253"/>
      <c r="I62" s="253"/>
      <c r="J62" s="253"/>
      <c r="K62" s="253"/>
      <c r="L62" s="253"/>
      <c r="M62" s="253"/>
      <c r="N62" s="270"/>
    </row>
    <row r="63" spans="1:15" x14ac:dyDescent="0.2">
      <c r="A63" s="249"/>
      <c r="C63" s="253"/>
      <c r="D63" s="253"/>
      <c r="E63" s="253"/>
      <c r="F63" s="253"/>
      <c r="G63" s="253"/>
      <c r="H63" s="253"/>
      <c r="I63" s="253"/>
      <c r="J63" s="253"/>
      <c r="K63" s="253"/>
      <c r="L63" s="253"/>
      <c r="M63" s="253"/>
      <c r="N63" s="270"/>
    </row>
    <row r="64" spans="1:15" x14ac:dyDescent="0.2">
      <c r="C64" s="250">
        <v>44197</v>
      </c>
      <c r="D64" s="250">
        <v>44228</v>
      </c>
      <c r="E64" s="250">
        <v>44256</v>
      </c>
      <c r="F64" s="250">
        <v>44287</v>
      </c>
      <c r="G64" s="250">
        <v>44317</v>
      </c>
      <c r="H64" s="250">
        <v>44348</v>
      </c>
      <c r="I64" s="250">
        <v>44378</v>
      </c>
      <c r="J64" s="250">
        <v>44409</v>
      </c>
      <c r="K64" s="250">
        <v>44440</v>
      </c>
      <c r="L64" s="250">
        <v>44470</v>
      </c>
      <c r="M64" s="250">
        <v>44501</v>
      </c>
      <c r="N64" s="250">
        <v>44531</v>
      </c>
    </row>
    <row r="65" spans="1:15" ht="6.6" customHeight="1" x14ac:dyDescent="0.2">
      <c r="C65" s="281"/>
      <c r="D65" s="281"/>
      <c r="E65" s="281"/>
      <c r="F65" s="281"/>
      <c r="G65" s="281"/>
      <c r="H65" s="281"/>
      <c r="I65" s="281"/>
      <c r="J65" s="281"/>
      <c r="K65" s="281"/>
      <c r="L65" s="281"/>
      <c r="M65" s="281"/>
      <c r="N65" s="281"/>
    </row>
    <row r="66" spans="1:15" ht="15" x14ac:dyDescent="0.25">
      <c r="A66" s="247" t="s">
        <v>1174</v>
      </c>
      <c r="C66" s="255">
        <v>20</v>
      </c>
      <c r="D66" s="292">
        <v>20</v>
      </c>
      <c r="E66" s="285">
        <v>23</v>
      </c>
      <c r="F66" s="255">
        <v>22</v>
      </c>
      <c r="G66" s="255">
        <v>21</v>
      </c>
      <c r="H66" s="255">
        <v>22</v>
      </c>
      <c r="I66" s="255">
        <v>22</v>
      </c>
      <c r="J66" s="255">
        <v>22</v>
      </c>
      <c r="K66" s="255">
        <v>22</v>
      </c>
      <c r="L66" s="255">
        <v>21</v>
      </c>
      <c r="M66" s="255">
        <v>22</v>
      </c>
      <c r="N66" s="255">
        <v>23</v>
      </c>
    </row>
    <row r="67" spans="1:15" ht="15" x14ac:dyDescent="0.25">
      <c r="A67" s="247" t="s">
        <v>1173</v>
      </c>
      <c r="C67" s="255">
        <v>19</v>
      </c>
      <c r="D67" s="292">
        <v>19</v>
      </c>
      <c r="E67" s="285">
        <v>23</v>
      </c>
      <c r="F67" s="255">
        <v>21</v>
      </c>
      <c r="G67" s="255">
        <v>20</v>
      </c>
      <c r="H67" s="255">
        <v>22</v>
      </c>
      <c r="I67" s="255">
        <v>21</v>
      </c>
      <c r="J67" s="255">
        <v>22</v>
      </c>
      <c r="K67" s="255">
        <v>21</v>
      </c>
      <c r="L67" s="255">
        <v>20</v>
      </c>
      <c r="M67" s="255">
        <v>20</v>
      </c>
      <c r="N67" s="255">
        <v>22</v>
      </c>
    </row>
    <row r="68" spans="1:15" ht="15" x14ac:dyDescent="0.25">
      <c r="A68" s="247" t="s">
        <v>1172</v>
      </c>
      <c r="C68" s="255">
        <v>20</v>
      </c>
      <c r="D68" s="292">
        <v>20</v>
      </c>
      <c r="E68" s="285">
        <v>23</v>
      </c>
      <c r="F68" s="255">
        <v>20</v>
      </c>
      <c r="G68" s="255">
        <v>20</v>
      </c>
      <c r="H68" s="255">
        <v>22</v>
      </c>
      <c r="I68" s="255">
        <v>22</v>
      </c>
      <c r="J68" s="255">
        <v>21</v>
      </c>
      <c r="K68" s="255">
        <v>22</v>
      </c>
      <c r="L68" s="255">
        <v>21</v>
      </c>
      <c r="M68" s="255">
        <v>22</v>
      </c>
      <c r="N68" s="255">
        <v>21</v>
      </c>
    </row>
    <row r="69" spans="1:15" ht="23.45" customHeight="1" x14ac:dyDescent="0.25">
      <c r="C69" s="255"/>
      <c r="D69" s="292"/>
      <c r="E69" s="285"/>
      <c r="F69" s="255"/>
      <c r="G69" s="255"/>
      <c r="H69" s="255"/>
      <c r="I69" s="255"/>
      <c r="J69" s="255"/>
      <c r="K69" s="255"/>
      <c r="L69" s="255"/>
      <c r="M69" s="255"/>
      <c r="N69" s="255"/>
      <c r="O69" s="266"/>
    </row>
    <row r="70" spans="1:15" x14ac:dyDescent="0.2">
      <c r="A70" s="249" t="s">
        <v>1171</v>
      </c>
      <c r="D70" s="268"/>
      <c r="N70" s="268"/>
    </row>
    <row r="71" spans="1:15" x14ac:dyDescent="0.2">
      <c r="A71" s="247" t="s">
        <v>1170</v>
      </c>
      <c r="C71" s="254">
        <v>128.19999999999999</v>
      </c>
      <c r="D71" s="269">
        <v>146.9</v>
      </c>
      <c r="E71" s="254">
        <v>133.4</v>
      </c>
      <c r="F71" s="254">
        <v>101.6</v>
      </c>
      <c r="G71" s="254">
        <v>105.2</v>
      </c>
      <c r="H71" s="254">
        <v>110.6</v>
      </c>
      <c r="I71" s="254">
        <v>105.3</v>
      </c>
      <c r="J71" s="254">
        <v>90.4</v>
      </c>
      <c r="K71" s="254">
        <v>98.7</v>
      </c>
      <c r="L71" s="254">
        <v>131.30000000000001</v>
      </c>
      <c r="M71" s="254">
        <v>137.4</v>
      </c>
      <c r="N71" s="269">
        <v>96.9</v>
      </c>
    </row>
    <row r="72" spans="1:15" x14ac:dyDescent="0.2">
      <c r="A72" s="247" t="s">
        <v>1169</v>
      </c>
      <c r="C72" s="254">
        <v>208.1</v>
      </c>
      <c r="D72" s="269">
        <v>223.4</v>
      </c>
      <c r="E72" s="254">
        <v>240.1</v>
      </c>
      <c r="F72" s="254">
        <v>212.5</v>
      </c>
      <c r="G72" s="254">
        <v>201.1</v>
      </c>
      <c r="H72" s="254">
        <v>224.2</v>
      </c>
      <c r="I72" s="254">
        <v>221.1</v>
      </c>
      <c r="J72" s="254">
        <v>227.3</v>
      </c>
      <c r="K72" s="254">
        <v>242.8</v>
      </c>
      <c r="L72" s="254">
        <v>273.89999999999998</v>
      </c>
      <c r="M72" s="254">
        <v>258</v>
      </c>
      <c r="N72" s="269">
        <v>257.39999999999998</v>
      </c>
    </row>
    <row r="73" spans="1:15" x14ac:dyDescent="0.2">
      <c r="A73" s="247" t="s">
        <v>1168</v>
      </c>
      <c r="C73" s="254">
        <v>270.2</v>
      </c>
      <c r="D73" s="269">
        <v>290.8</v>
      </c>
      <c r="E73" s="254">
        <v>299</v>
      </c>
      <c r="F73" s="254">
        <v>294.5</v>
      </c>
      <c r="G73" s="254">
        <v>318.2</v>
      </c>
      <c r="H73" s="254">
        <v>291.10000000000002</v>
      </c>
      <c r="I73" s="254">
        <v>296.8</v>
      </c>
      <c r="J73" s="254">
        <v>285.10000000000002</v>
      </c>
      <c r="K73" s="254">
        <v>297.8</v>
      </c>
      <c r="L73" s="254">
        <v>304.3</v>
      </c>
      <c r="M73" s="254">
        <v>301.60000000000002</v>
      </c>
      <c r="N73" s="269">
        <v>256.89999999999998</v>
      </c>
    </row>
    <row r="74" spans="1:15" ht="15" x14ac:dyDescent="0.25">
      <c r="D74" s="268"/>
      <c r="L74"/>
      <c r="N74" s="268"/>
    </row>
    <row r="75" spans="1:15" x14ac:dyDescent="0.2">
      <c r="A75" s="249" t="s">
        <v>1167</v>
      </c>
      <c r="C75" s="253">
        <v>72.8</v>
      </c>
      <c r="D75" s="270">
        <v>70</v>
      </c>
      <c r="E75" s="253">
        <v>74.900000000000006</v>
      </c>
      <c r="F75" s="253">
        <v>61.6</v>
      </c>
      <c r="G75" s="253">
        <v>62.4</v>
      </c>
      <c r="H75" s="253">
        <v>61.1</v>
      </c>
      <c r="I75" s="253">
        <v>57.4</v>
      </c>
      <c r="J75" s="253">
        <v>47.6</v>
      </c>
      <c r="K75" s="253">
        <v>58.2</v>
      </c>
      <c r="L75" s="253">
        <v>58.5</v>
      </c>
      <c r="M75" s="253">
        <v>62.5</v>
      </c>
      <c r="N75" s="270">
        <v>49.3</v>
      </c>
    </row>
    <row r="76" spans="1:15" ht="15" x14ac:dyDescent="0.25">
      <c r="C76" s="255"/>
      <c r="D76" s="255"/>
      <c r="E76" s="255"/>
      <c r="F76" s="255"/>
      <c r="G76" s="255"/>
      <c r="H76" s="255"/>
      <c r="I76" s="255"/>
      <c r="J76" s="255"/>
      <c r="K76" s="255"/>
      <c r="L76" s="255"/>
      <c r="M76" s="255"/>
      <c r="N76" s="255"/>
    </row>
    <row r="77" spans="1:15" ht="15" x14ac:dyDescent="0.25">
      <c r="C77" s="255"/>
      <c r="D77" s="255"/>
      <c r="E77" s="255"/>
      <c r="F77" s="255"/>
      <c r="G77" s="255"/>
      <c r="H77" s="255"/>
      <c r="I77" s="255"/>
      <c r="J77" s="255"/>
      <c r="K77" s="255"/>
      <c r="L77" s="255"/>
      <c r="M77" s="255"/>
      <c r="N77" s="255"/>
    </row>
    <row r="78" spans="1:15" x14ac:dyDescent="0.2">
      <c r="C78" s="250">
        <v>44562</v>
      </c>
      <c r="D78" s="250">
        <v>44593</v>
      </c>
      <c r="E78" s="250">
        <v>44621</v>
      </c>
      <c r="F78" s="250">
        <v>44652</v>
      </c>
      <c r="G78" s="250">
        <v>44682</v>
      </c>
      <c r="H78" s="250">
        <v>44713</v>
      </c>
      <c r="I78" s="250">
        <v>44743</v>
      </c>
      <c r="J78" s="250">
        <v>44774</v>
      </c>
      <c r="K78" s="250">
        <v>44805</v>
      </c>
      <c r="L78" s="250">
        <v>44835</v>
      </c>
      <c r="M78" s="250">
        <v>44866</v>
      </c>
      <c r="N78" s="250">
        <v>44896</v>
      </c>
    </row>
    <row r="79" spans="1:15" x14ac:dyDescent="0.2">
      <c r="C79" s="281"/>
      <c r="D79" s="281"/>
      <c r="E79" s="281"/>
      <c r="F79" s="281"/>
      <c r="G79" s="281"/>
      <c r="H79" s="281"/>
      <c r="I79" s="281"/>
      <c r="J79" s="281"/>
      <c r="K79" s="281"/>
      <c r="L79" s="281"/>
      <c r="M79" s="281"/>
      <c r="N79" s="281"/>
    </row>
    <row r="80" spans="1:15" ht="15" x14ac:dyDescent="0.25">
      <c r="A80" s="247" t="s">
        <v>1174</v>
      </c>
      <c r="C80" s="255">
        <v>21</v>
      </c>
      <c r="D80" s="292">
        <v>20</v>
      </c>
      <c r="E80" s="285">
        <v>23</v>
      </c>
      <c r="F80" s="255">
        <v>21</v>
      </c>
      <c r="G80" s="255">
        <v>22</v>
      </c>
      <c r="H80" s="292">
        <v>22</v>
      </c>
      <c r="I80" s="255">
        <v>21</v>
      </c>
      <c r="J80" s="255">
        <v>23</v>
      </c>
      <c r="K80" s="255">
        <v>22</v>
      </c>
      <c r="L80" s="255">
        <v>21</v>
      </c>
      <c r="M80" s="255">
        <v>22</v>
      </c>
      <c r="N80" s="255">
        <v>22</v>
      </c>
    </row>
    <row r="81" spans="1:14" ht="15" x14ac:dyDescent="0.25">
      <c r="A81" s="247" t="s">
        <v>1173</v>
      </c>
      <c r="C81" s="255">
        <v>20</v>
      </c>
      <c r="D81" s="292">
        <v>19</v>
      </c>
      <c r="E81" s="285">
        <v>23</v>
      </c>
      <c r="F81" s="255">
        <v>20</v>
      </c>
      <c r="G81" s="255">
        <v>21</v>
      </c>
      <c r="H81" s="292">
        <v>21</v>
      </c>
      <c r="I81" s="255">
        <v>20</v>
      </c>
      <c r="J81" s="255">
        <v>23</v>
      </c>
      <c r="K81" s="255">
        <v>21</v>
      </c>
      <c r="L81" s="255">
        <v>20</v>
      </c>
      <c r="M81" s="255">
        <v>20</v>
      </c>
      <c r="N81" s="255">
        <v>21</v>
      </c>
    </row>
    <row r="82" spans="1:14" ht="15" x14ac:dyDescent="0.25">
      <c r="A82" s="247" t="s">
        <v>1172</v>
      </c>
      <c r="C82" s="255">
        <v>21</v>
      </c>
      <c r="D82" s="292">
        <v>20</v>
      </c>
      <c r="E82" s="285">
        <v>23</v>
      </c>
      <c r="F82" s="255">
        <v>19</v>
      </c>
      <c r="G82" s="255">
        <v>22</v>
      </c>
      <c r="H82" s="292">
        <v>22</v>
      </c>
      <c r="I82" s="255">
        <v>21</v>
      </c>
      <c r="J82" s="255">
        <v>23</v>
      </c>
      <c r="K82" s="255">
        <v>22</v>
      </c>
      <c r="L82" s="255">
        <v>21</v>
      </c>
      <c r="M82" s="255">
        <v>22</v>
      </c>
      <c r="N82" s="255">
        <v>21</v>
      </c>
    </row>
    <row r="83" spans="1:14" ht="15" x14ac:dyDescent="0.25">
      <c r="C83" s="255"/>
      <c r="D83" s="292"/>
      <c r="E83" s="285"/>
      <c r="F83" s="255"/>
      <c r="G83" s="255"/>
      <c r="H83" s="292"/>
      <c r="I83" s="255"/>
      <c r="J83" s="255"/>
      <c r="K83" s="255"/>
      <c r="L83" s="255"/>
      <c r="M83" s="255"/>
      <c r="N83" s="255"/>
    </row>
    <row r="84" spans="1:14" x14ac:dyDescent="0.2">
      <c r="A84" s="249" t="s">
        <v>1171</v>
      </c>
      <c r="D84" s="268"/>
      <c r="H84" s="268"/>
      <c r="N84" s="268"/>
    </row>
    <row r="85" spans="1:14" x14ac:dyDescent="0.2">
      <c r="A85" s="247" t="s">
        <v>1170</v>
      </c>
      <c r="C85" s="254">
        <v>141.19999999999999</v>
      </c>
      <c r="D85" s="269">
        <v>153.69999999999999</v>
      </c>
      <c r="E85" s="254">
        <v>147.69999999999999</v>
      </c>
      <c r="F85" s="254">
        <v>142.80000000000001</v>
      </c>
      <c r="G85" s="254">
        <v>131.4</v>
      </c>
      <c r="H85" s="269">
        <v>128.4</v>
      </c>
      <c r="I85" s="254">
        <v>121.6</v>
      </c>
      <c r="J85" s="254">
        <v>111.4</v>
      </c>
      <c r="K85" s="254">
        <v>127.5</v>
      </c>
      <c r="L85" s="254">
        <v>121.2</v>
      </c>
      <c r="M85" s="254">
        <v>103.8</v>
      </c>
      <c r="N85" s="269">
        <v>84.7</v>
      </c>
    </row>
    <row r="86" spans="1:14" x14ac:dyDescent="0.2">
      <c r="A86" s="247" t="s">
        <v>1169</v>
      </c>
      <c r="C86" s="254">
        <v>269.39999999999998</v>
      </c>
      <c r="D86" s="269">
        <v>280.5</v>
      </c>
      <c r="E86" s="254">
        <v>287.39999999999998</v>
      </c>
      <c r="F86" s="254">
        <v>287.5</v>
      </c>
      <c r="G86" s="254">
        <v>270.8</v>
      </c>
      <c r="H86" s="269">
        <v>261.89999999999998</v>
      </c>
      <c r="I86" s="254">
        <v>260.8</v>
      </c>
      <c r="J86" s="254">
        <v>268</v>
      </c>
      <c r="K86" s="254">
        <v>299.39999999999998</v>
      </c>
      <c r="L86" s="254">
        <v>284.60000000000002</v>
      </c>
      <c r="M86" s="254">
        <v>291.5</v>
      </c>
      <c r="N86" s="269">
        <v>267.89999999999998</v>
      </c>
    </row>
    <row r="87" spans="1:14" x14ac:dyDescent="0.2">
      <c r="A87" s="247" t="s">
        <v>1168</v>
      </c>
      <c r="C87" s="254">
        <v>285.89999999999998</v>
      </c>
      <c r="D87" s="269">
        <v>335.6</v>
      </c>
      <c r="E87" s="254">
        <v>339.8</v>
      </c>
      <c r="F87" s="254">
        <v>333.8</v>
      </c>
      <c r="G87" s="254">
        <v>344.3</v>
      </c>
      <c r="H87" s="269">
        <v>357.5</v>
      </c>
      <c r="I87" s="254">
        <v>344.5</v>
      </c>
      <c r="J87" s="254">
        <v>333.2</v>
      </c>
      <c r="K87" s="254">
        <v>389.4</v>
      </c>
      <c r="L87" s="254">
        <v>376.4</v>
      </c>
      <c r="M87" s="254">
        <v>364.4</v>
      </c>
      <c r="N87" s="269">
        <v>323.10000000000002</v>
      </c>
    </row>
    <row r="88" spans="1:14" ht="26.1" customHeight="1" x14ac:dyDescent="0.25">
      <c r="D88" s="268"/>
      <c r="H88" s="268"/>
      <c r="L88"/>
      <c r="N88" s="268"/>
    </row>
    <row r="89" spans="1:14" x14ac:dyDescent="0.2">
      <c r="A89" s="249" t="s">
        <v>1167</v>
      </c>
      <c r="C89" s="253">
        <v>62.1</v>
      </c>
      <c r="D89" s="270">
        <v>66.8</v>
      </c>
      <c r="E89" s="253">
        <v>74.8</v>
      </c>
      <c r="F89" s="253">
        <v>66.3</v>
      </c>
      <c r="G89" s="253">
        <v>64.5</v>
      </c>
      <c r="H89" s="270">
        <v>65.400000000000006</v>
      </c>
      <c r="I89" s="253">
        <v>64.5</v>
      </c>
      <c r="J89" s="253">
        <v>58.8</v>
      </c>
      <c r="K89" s="253">
        <v>76.3</v>
      </c>
      <c r="L89" s="253">
        <v>67</v>
      </c>
      <c r="M89" s="253">
        <v>67.2</v>
      </c>
      <c r="N89" s="270">
        <v>54.9</v>
      </c>
    </row>
    <row r="90" spans="1:14" ht="12.75" customHeight="1" x14ac:dyDescent="0.2">
      <c r="A90" s="249"/>
      <c r="C90" s="253"/>
      <c r="D90" s="270"/>
      <c r="E90" s="253"/>
      <c r="F90" s="253"/>
      <c r="G90" s="253"/>
      <c r="H90" s="270"/>
      <c r="I90" s="253"/>
      <c r="J90" s="253"/>
      <c r="K90" s="253"/>
      <c r="L90" s="253"/>
      <c r="M90" s="253"/>
      <c r="N90" s="270"/>
    </row>
    <row r="91" spans="1:14" ht="48.95" customHeight="1" x14ac:dyDescent="0.2"/>
    <row r="92" spans="1:14" ht="15.75" customHeight="1" x14ac:dyDescent="0.2">
      <c r="A92" s="259"/>
      <c r="B92" s="487" t="s">
        <v>1175</v>
      </c>
      <c r="C92" s="487"/>
      <c r="D92" s="487"/>
      <c r="E92" s="487"/>
      <c r="F92" s="487"/>
      <c r="G92" s="487"/>
      <c r="H92" s="487"/>
      <c r="I92" s="487"/>
      <c r="J92" s="487"/>
      <c r="K92" s="487"/>
      <c r="L92" s="487"/>
      <c r="M92" s="487"/>
      <c r="N92" s="487"/>
    </row>
    <row r="94" spans="1:14" ht="12.75" customHeight="1" x14ac:dyDescent="0.2">
      <c r="C94" s="250">
        <v>44927</v>
      </c>
      <c r="D94" s="250">
        <v>44958</v>
      </c>
      <c r="E94" s="250">
        <v>44986</v>
      </c>
      <c r="F94" s="250">
        <v>45017</v>
      </c>
      <c r="G94" s="250">
        <v>45047</v>
      </c>
      <c r="H94" s="250">
        <v>45078</v>
      </c>
      <c r="I94" s="250">
        <v>45108</v>
      </c>
      <c r="J94" s="250">
        <v>45139</v>
      </c>
      <c r="K94" s="250">
        <v>45170</v>
      </c>
      <c r="L94" s="250">
        <v>45200</v>
      </c>
      <c r="M94" s="250">
        <v>45231</v>
      </c>
      <c r="N94" s="250">
        <v>45261</v>
      </c>
    </row>
    <row r="95" spans="1:14" ht="12.75" customHeight="1" x14ac:dyDescent="0.2"/>
    <row r="96" spans="1:14" ht="15" customHeight="1" x14ac:dyDescent="0.25">
      <c r="A96" s="247" t="s">
        <v>1174</v>
      </c>
      <c r="C96" s="255">
        <v>22</v>
      </c>
      <c r="D96" s="292">
        <v>20</v>
      </c>
      <c r="E96" s="255">
        <v>23</v>
      </c>
      <c r="F96" s="255">
        <v>20</v>
      </c>
      <c r="G96" s="255">
        <v>23</v>
      </c>
      <c r="H96" s="255">
        <v>22</v>
      </c>
      <c r="I96" s="255">
        <v>21</v>
      </c>
      <c r="J96" s="255">
        <v>23</v>
      </c>
      <c r="K96" s="292">
        <v>21</v>
      </c>
      <c r="L96" s="255">
        <v>22</v>
      </c>
      <c r="M96" s="255">
        <v>22</v>
      </c>
      <c r="N96" s="255">
        <v>21</v>
      </c>
    </row>
    <row r="97" spans="1:14" ht="15" x14ac:dyDescent="0.25">
      <c r="A97" s="247" t="s">
        <v>1173</v>
      </c>
      <c r="C97" s="255">
        <v>20</v>
      </c>
      <c r="D97" s="292">
        <v>19</v>
      </c>
      <c r="E97" s="255">
        <v>23</v>
      </c>
      <c r="F97" s="255">
        <v>19</v>
      </c>
      <c r="G97" s="255">
        <v>22</v>
      </c>
      <c r="H97" s="255">
        <v>21</v>
      </c>
      <c r="I97" s="255">
        <v>20</v>
      </c>
      <c r="J97" s="255">
        <v>23</v>
      </c>
      <c r="K97" s="292">
        <v>20</v>
      </c>
      <c r="L97" s="255">
        <v>21</v>
      </c>
      <c r="M97" s="255">
        <v>21</v>
      </c>
      <c r="N97" s="255">
        <v>20</v>
      </c>
    </row>
    <row r="98" spans="1:14" ht="15" x14ac:dyDescent="0.25">
      <c r="A98" s="247" t="s">
        <v>1172</v>
      </c>
      <c r="C98" s="255">
        <v>22</v>
      </c>
      <c r="D98" s="292">
        <v>20</v>
      </c>
      <c r="E98" s="255">
        <v>23</v>
      </c>
      <c r="F98" s="255">
        <v>18</v>
      </c>
      <c r="G98" s="255">
        <v>22</v>
      </c>
      <c r="H98" s="255">
        <v>22</v>
      </c>
      <c r="I98" s="255">
        <v>21</v>
      </c>
      <c r="J98" s="255">
        <v>23</v>
      </c>
      <c r="K98" s="292">
        <v>21</v>
      </c>
      <c r="L98" s="255">
        <v>22</v>
      </c>
      <c r="M98" s="255">
        <v>22</v>
      </c>
      <c r="N98" s="255">
        <v>19</v>
      </c>
    </row>
    <row r="99" spans="1:14" ht="15" customHeight="1" x14ac:dyDescent="0.25">
      <c r="C99" s="255"/>
      <c r="D99" s="292"/>
      <c r="E99" s="255"/>
      <c r="F99" s="255"/>
      <c r="G99" s="255"/>
      <c r="H99" s="255"/>
      <c r="I99" s="274"/>
      <c r="J99" s="274"/>
      <c r="K99" s="292"/>
      <c r="L99" s="255"/>
      <c r="M99" s="255"/>
      <c r="N99" s="255"/>
    </row>
    <row r="100" spans="1:14" ht="14.25" x14ac:dyDescent="0.2">
      <c r="A100" s="249" t="s">
        <v>1171</v>
      </c>
      <c r="D100" s="268"/>
      <c r="I100" s="274"/>
      <c r="J100" s="274"/>
      <c r="K100" s="268"/>
    </row>
    <row r="101" spans="1:14" x14ac:dyDescent="0.2">
      <c r="A101" s="247" t="s">
        <v>1170</v>
      </c>
      <c r="C101" s="254">
        <v>105.4</v>
      </c>
      <c r="D101" s="269">
        <v>117.4</v>
      </c>
      <c r="E101" s="254">
        <v>144.80000000000001</v>
      </c>
      <c r="F101" s="254">
        <v>91.6</v>
      </c>
      <c r="G101" s="254">
        <v>104.6</v>
      </c>
      <c r="H101" s="254">
        <v>99.5</v>
      </c>
      <c r="I101" s="254">
        <v>96</v>
      </c>
      <c r="J101" s="254">
        <v>99</v>
      </c>
      <c r="K101" s="269">
        <v>99.9</v>
      </c>
      <c r="L101" s="254">
        <v>111.6</v>
      </c>
      <c r="M101" s="254">
        <v>107.9</v>
      </c>
      <c r="N101" s="254">
        <v>91.3</v>
      </c>
    </row>
    <row r="102" spans="1:14" x14ac:dyDescent="0.2">
      <c r="A102" s="247" t="s">
        <v>1169</v>
      </c>
      <c r="C102" s="254">
        <v>260.10000000000002</v>
      </c>
      <c r="D102" s="269">
        <v>291.89999999999998</v>
      </c>
      <c r="E102" s="254">
        <v>289.3</v>
      </c>
      <c r="F102" s="254">
        <v>279.89999999999998</v>
      </c>
      <c r="G102" s="254">
        <v>292.3</v>
      </c>
      <c r="H102" s="254">
        <v>270.39999999999998</v>
      </c>
      <c r="I102" s="254">
        <v>270.3</v>
      </c>
      <c r="J102" s="254">
        <v>291.89999999999998</v>
      </c>
      <c r="K102" s="269">
        <v>294.89999999999998</v>
      </c>
      <c r="L102" s="254">
        <v>284.89999999999998</v>
      </c>
      <c r="M102" s="254">
        <v>283.39999999999998</v>
      </c>
      <c r="N102" s="254">
        <v>313.5</v>
      </c>
    </row>
    <row r="103" spans="1:14" x14ac:dyDescent="0.2">
      <c r="A103" s="247" t="s">
        <v>1168</v>
      </c>
      <c r="C103" s="254">
        <v>331.7</v>
      </c>
      <c r="D103" s="269">
        <v>359.7</v>
      </c>
      <c r="E103" s="254">
        <v>372.3</v>
      </c>
      <c r="F103" s="254">
        <v>351.2</v>
      </c>
      <c r="G103" s="254">
        <v>346.4</v>
      </c>
      <c r="H103" s="254">
        <v>358.7</v>
      </c>
      <c r="I103" s="254">
        <v>326.7</v>
      </c>
      <c r="J103" s="254">
        <v>308.7</v>
      </c>
      <c r="K103" s="269">
        <v>306.8</v>
      </c>
      <c r="L103" s="254">
        <v>295.5</v>
      </c>
      <c r="M103" s="254">
        <v>290.3</v>
      </c>
      <c r="N103" s="254">
        <v>267</v>
      </c>
    </row>
    <row r="104" spans="1:14" x14ac:dyDescent="0.2">
      <c r="D104" s="268"/>
      <c r="I104" s="254"/>
      <c r="J104" s="254"/>
      <c r="K104" s="268"/>
    </row>
    <row r="105" spans="1:14" x14ac:dyDescent="0.2">
      <c r="A105" s="249" t="s">
        <v>1167</v>
      </c>
      <c r="C105" s="253">
        <v>62.4</v>
      </c>
      <c r="D105" s="270">
        <v>62.5</v>
      </c>
      <c r="E105" s="253">
        <v>68</v>
      </c>
      <c r="F105" s="253">
        <v>52.9</v>
      </c>
      <c r="G105" s="253">
        <v>53.4</v>
      </c>
      <c r="H105" s="253">
        <v>58.1</v>
      </c>
      <c r="I105" s="253">
        <v>57.7</v>
      </c>
      <c r="J105" s="253">
        <v>52.2</v>
      </c>
      <c r="K105" s="270">
        <v>53.4</v>
      </c>
      <c r="L105" s="253">
        <v>50.8</v>
      </c>
      <c r="M105" s="253">
        <v>56.1</v>
      </c>
      <c r="N105" s="253">
        <v>52.6</v>
      </c>
    </row>
    <row r="106" spans="1:14" x14ac:dyDescent="0.2">
      <c r="K106" s="268"/>
    </row>
    <row r="109" spans="1:14" x14ac:dyDescent="0.2">
      <c r="C109" s="250">
        <v>45292</v>
      </c>
      <c r="D109" s="250">
        <v>45323</v>
      </c>
      <c r="E109" s="250">
        <v>45352</v>
      </c>
      <c r="F109" s="250">
        <v>45383</v>
      </c>
      <c r="G109" s="250">
        <v>45413</v>
      </c>
      <c r="H109" s="250">
        <v>45444</v>
      </c>
      <c r="I109" s="250">
        <v>45474</v>
      </c>
      <c r="J109" s="250">
        <v>45505</v>
      </c>
      <c r="K109" s="250">
        <v>45536</v>
      </c>
      <c r="L109" s="250">
        <v>45566</v>
      </c>
      <c r="M109" s="250">
        <v>45597</v>
      </c>
      <c r="N109" s="250">
        <v>45627</v>
      </c>
    </row>
    <row r="111" spans="1:14" ht="15" x14ac:dyDescent="0.25">
      <c r="A111" s="247" t="s">
        <v>1174</v>
      </c>
      <c r="C111" s="255">
        <v>22</v>
      </c>
      <c r="D111" s="255">
        <v>21</v>
      </c>
      <c r="E111" s="255">
        <v>21</v>
      </c>
      <c r="F111" s="255">
        <v>22</v>
      </c>
      <c r="G111" s="255">
        <v>23</v>
      </c>
      <c r="H111" s="255">
        <v>20</v>
      </c>
      <c r="I111" s="368">
        <v>23</v>
      </c>
      <c r="J111" s="255">
        <v>22</v>
      </c>
      <c r="K111" s="255">
        <v>21</v>
      </c>
      <c r="L111" s="292">
        <v>23</v>
      </c>
      <c r="M111" s="255">
        <v>21</v>
      </c>
      <c r="N111" s="255">
        <v>22</v>
      </c>
    </row>
    <row r="112" spans="1:14" ht="15" x14ac:dyDescent="0.25">
      <c r="A112" s="247" t="s">
        <v>1173</v>
      </c>
      <c r="C112" s="255">
        <v>21</v>
      </c>
      <c r="D112" s="255">
        <v>20</v>
      </c>
      <c r="E112" s="255">
        <v>20</v>
      </c>
      <c r="F112" s="255">
        <v>22</v>
      </c>
      <c r="G112" s="255">
        <v>22</v>
      </c>
      <c r="H112" s="255">
        <v>19</v>
      </c>
      <c r="I112" s="368">
        <v>22</v>
      </c>
      <c r="J112" s="255">
        <v>22</v>
      </c>
      <c r="K112" s="255">
        <v>20</v>
      </c>
      <c r="L112" s="292">
        <v>22</v>
      </c>
      <c r="M112" s="255">
        <v>19</v>
      </c>
      <c r="N112" s="255">
        <v>21</v>
      </c>
    </row>
    <row r="113" spans="1:14" ht="15" x14ac:dyDescent="0.25">
      <c r="A113" s="247" t="s">
        <v>1172</v>
      </c>
      <c r="C113" s="255">
        <v>22</v>
      </c>
      <c r="D113" s="255">
        <v>21</v>
      </c>
      <c r="E113" s="255">
        <v>20</v>
      </c>
      <c r="F113" s="255">
        <v>21</v>
      </c>
      <c r="G113" s="255">
        <v>22</v>
      </c>
      <c r="H113" s="255">
        <v>20</v>
      </c>
      <c r="I113" s="368">
        <v>23</v>
      </c>
      <c r="J113" s="255">
        <v>22</v>
      </c>
      <c r="K113" s="255">
        <v>21</v>
      </c>
      <c r="L113" s="292">
        <v>23</v>
      </c>
      <c r="M113" s="255">
        <v>21</v>
      </c>
      <c r="N113" s="255">
        <v>20</v>
      </c>
    </row>
    <row r="114" spans="1:14" ht="15" x14ac:dyDescent="0.25">
      <c r="C114" s="255"/>
      <c r="D114" s="255"/>
      <c r="E114" s="255"/>
      <c r="F114" s="255"/>
      <c r="G114" s="255"/>
      <c r="H114" s="255"/>
      <c r="I114" s="368"/>
      <c r="J114" s="255"/>
      <c r="K114" s="255"/>
      <c r="L114" s="292"/>
      <c r="M114" s="255"/>
      <c r="N114" s="255"/>
    </row>
    <row r="115" spans="1:14" x14ac:dyDescent="0.2">
      <c r="A115" s="249" t="s">
        <v>1171</v>
      </c>
      <c r="L115" s="268"/>
    </row>
    <row r="116" spans="1:14" x14ac:dyDescent="0.2">
      <c r="A116" s="247" t="s">
        <v>1170</v>
      </c>
      <c r="C116" s="254">
        <v>107.7</v>
      </c>
      <c r="D116" s="254">
        <v>107</v>
      </c>
      <c r="E116" s="254">
        <v>91.6</v>
      </c>
      <c r="F116" s="254">
        <v>108.2</v>
      </c>
      <c r="G116" s="254">
        <v>84.4</v>
      </c>
      <c r="H116" s="254">
        <v>91.1</v>
      </c>
      <c r="I116" s="369">
        <v>94.9</v>
      </c>
      <c r="J116" s="254">
        <v>114.7</v>
      </c>
      <c r="K116" s="254">
        <v>119.1</v>
      </c>
      <c r="L116" s="269">
        <v>112.8</v>
      </c>
      <c r="M116" s="254">
        <v>111.3</v>
      </c>
      <c r="N116" s="369">
        <v>80.3</v>
      </c>
    </row>
    <row r="117" spans="1:14" x14ac:dyDescent="0.2">
      <c r="A117" s="247" t="s">
        <v>1169</v>
      </c>
      <c r="C117" s="254">
        <v>288.2</v>
      </c>
      <c r="D117" s="254">
        <v>298.60000000000002</v>
      </c>
      <c r="E117" s="254">
        <v>285.7</v>
      </c>
      <c r="F117" s="254">
        <v>294</v>
      </c>
      <c r="G117" s="254">
        <v>273.8</v>
      </c>
      <c r="H117" s="254">
        <v>304.39999999999998</v>
      </c>
      <c r="I117" s="369">
        <v>291.39999999999998</v>
      </c>
      <c r="J117" s="254">
        <v>295.2</v>
      </c>
      <c r="K117" s="254">
        <v>305.8</v>
      </c>
      <c r="L117" s="269">
        <v>316.7</v>
      </c>
      <c r="M117" s="254">
        <v>329.2</v>
      </c>
      <c r="N117" s="369">
        <v>339.9</v>
      </c>
    </row>
    <row r="118" spans="1:14" x14ac:dyDescent="0.2">
      <c r="A118" s="247" t="s">
        <v>1168</v>
      </c>
      <c r="C118" s="254">
        <v>273.39999999999998</v>
      </c>
      <c r="D118" s="254">
        <v>275.60000000000002</v>
      </c>
      <c r="E118" s="254">
        <v>299.10000000000002</v>
      </c>
      <c r="F118" s="254">
        <v>296.10000000000002</v>
      </c>
      <c r="G118" s="254">
        <v>297.89999999999998</v>
      </c>
      <c r="H118" s="254">
        <v>307.8</v>
      </c>
      <c r="I118" s="369">
        <v>297.39999999999998</v>
      </c>
      <c r="J118" s="254">
        <v>272.39999999999998</v>
      </c>
      <c r="K118" s="254">
        <v>287.39999999999998</v>
      </c>
      <c r="L118" s="269">
        <v>299.7</v>
      </c>
      <c r="M118" s="254">
        <v>300.10000000000002</v>
      </c>
      <c r="N118" s="369">
        <v>274</v>
      </c>
    </row>
    <row r="119" spans="1:14" x14ac:dyDescent="0.2">
      <c r="L119" s="268"/>
    </row>
    <row r="120" spans="1:14" x14ac:dyDescent="0.2">
      <c r="A120" s="249" t="s">
        <v>1167</v>
      </c>
      <c r="C120" s="253">
        <v>55</v>
      </c>
      <c r="D120" s="253">
        <v>45.8</v>
      </c>
      <c r="E120" s="253">
        <v>54.9</v>
      </c>
      <c r="F120" s="253">
        <v>61.2</v>
      </c>
      <c r="G120" s="253">
        <v>53.5</v>
      </c>
      <c r="H120" s="253">
        <v>57.6</v>
      </c>
      <c r="I120" s="370">
        <v>61.7</v>
      </c>
      <c r="J120" s="253">
        <v>71.7</v>
      </c>
      <c r="K120" s="253">
        <v>67.900000000000006</v>
      </c>
      <c r="L120" s="270">
        <v>58.3</v>
      </c>
      <c r="M120" s="253">
        <v>70.8</v>
      </c>
      <c r="N120" s="370">
        <v>55.8</v>
      </c>
    </row>
    <row r="121" spans="1:14" x14ac:dyDescent="0.2">
      <c r="L121" s="268"/>
    </row>
    <row r="124" spans="1:14" x14ac:dyDescent="0.2">
      <c r="C124" s="250">
        <v>45658</v>
      </c>
      <c r="D124" s="250">
        <v>45689</v>
      </c>
      <c r="E124" s="250">
        <v>45717</v>
      </c>
      <c r="F124" s="250">
        <v>45748</v>
      </c>
      <c r="G124" s="250">
        <v>45778</v>
      </c>
      <c r="H124" s="250">
        <v>45809</v>
      </c>
      <c r="I124" s="250">
        <v>45839</v>
      </c>
      <c r="J124" s="250">
        <v>45870</v>
      </c>
      <c r="K124" s="250">
        <v>45901</v>
      </c>
      <c r="L124" s="250">
        <v>45931</v>
      </c>
      <c r="M124" s="250">
        <v>45962</v>
      </c>
      <c r="N124" s="250">
        <v>45992</v>
      </c>
    </row>
    <row r="126" spans="1:14" ht="15" x14ac:dyDescent="0.25">
      <c r="A126" s="247" t="s">
        <v>1174</v>
      </c>
      <c r="C126" s="255">
        <v>22</v>
      </c>
      <c r="D126" s="255">
        <v>20</v>
      </c>
      <c r="E126" s="255">
        <v>21</v>
      </c>
      <c r="F126" s="368">
        <v>22</v>
      </c>
      <c r="G126" s="255">
        <v>22</v>
      </c>
      <c r="H126" s="368">
        <v>21</v>
      </c>
      <c r="I126" s="255">
        <v>23</v>
      </c>
      <c r="J126" s="255">
        <v>21</v>
      </c>
      <c r="K126" s="255">
        <v>22</v>
      </c>
      <c r="L126" s="255">
        <v>23</v>
      </c>
      <c r="M126" s="255">
        <v>20</v>
      </c>
      <c r="N126" s="255">
        <v>23</v>
      </c>
    </row>
    <row r="127" spans="1:14" ht="15" x14ac:dyDescent="0.25">
      <c r="A127" s="247" t="s">
        <v>1173</v>
      </c>
      <c r="C127" s="255">
        <v>21</v>
      </c>
      <c r="D127" s="255">
        <v>19</v>
      </c>
      <c r="E127" s="255">
        <v>21</v>
      </c>
      <c r="F127" s="368">
        <v>21</v>
      </c>
      <c r="G127" s="255">
        <v>21</v>
      </c>
      <c r="H127" s="368">
        <v>20</v>
      </c>
      <c r="I127" s="255">
        <v>22</v>
      </c>
      <c r="J127" s="255">
        <v>21</v>
      </c>
      <c r="K127" s="255">
        <v>21</v>
      </c>
      <c r="L127" s="255">
        <v>22</v>
      </c>
      <c r="M127" s="255">
        <v>18</v>
      </c>
      <c r="N127" s="255">
        <v>22</v>
      </c>
    </row>
    <row r="128" spans="1:14" ht="15" x14ac:dyDescent="0.25">
      <c r="A128" s="247" t="s">
        <v>1172</v>
      </c>
      <c r="C128" s="255">
        <v>22</v>
      </c>
      <c r="D128" s="255">
        <v>20</v>
      </c>
      <c r="E128" s="255">
        <v>21</v>
      </c>
      <c r="F128" s="368">
        <v>20</v>
      </c>
      <c r="G128" s="292">
        <v>21</v>
      </c>
      <c r="H128" s="368">
        <v>21</v>
      </c>
      <c r="I128" s="255">
        <v>23</v>
      </c>
      <c r="J128" s="255">
        <v>21</v>
      </c>
      <c r="K128" s="255">
        <v>22</v>
      </c>
      <c r="L128" s="255">
        <v>23</v>
      </c>
      <c r="M128" s="255">
        <v>20</v>
      </c>
      <c r="N128" s="255">
        <v>21</v>
      </c>
    </row>
    <row r="129" spans="1:14" ht="15" x14ac:dyDescent="0.25">
      <c r="C129" s="255"/>
      <c r="D129" s="255"/>
      <c r="E129" s="255"/>
      <c r="F129" s="368"/>
      <c r="G129" s="255"/>
      <c r="H129" s="368"/>
      <c r="I129" s="255"/>
      <c r="J129" s="255"/>
      <c r="K129" s="255"/>
      <c r="L129" s="255"/>
      <c r="M129" s="255"/>
      <c r="N129" s="255"/>
    </row>
    <row r="130" spans="1:14" x14ac:dyDescent="0.2">
      <c r="A130" s="249" t="s">
        <v>1171</v>
      </c>
      <c r="N130" s="268"/>
    </row>
    <row r="131" spans="1:14" x14ac:dyDescent="0.2">
      <c r="A131" s="247" t="s">
        <v>1170</v>
      </c>
      <c r="C131" s="254">
        <v>103.3</v>
      </c>
      <c r="D131" s="254">
        <v>112.5</v>
      </c>
      <c r="E131" s="254">
        <v>119.5</v>
      </c>
      <c r="F131" s="369">
        <v>150.80000000000001</v>
      </c>
      <c r="G131" s="369">
        <v>101.1</v>
      </c>
      <c r="H131" s="369">
        <v>89.1</v>
      </c>
      <c r="I131" s="369">
        <v>80.400000000000006</v>
      </c>
      <c r="J131" s="369">
        <v>82.2</v>
      </c>
      <c r="K131" s="369">
        <v>89.1</v>
      </c>
      <c r="L131" s="369">
        <v>80.2</v>
      </c>
      <c r="M131" s="254">
        <v>82.9</v>
      </c>
      <c r="N131" s="269">
        <v>69.7</v>
      </c>
    </row>
    <row r="132" spans="1:14" x14ac:dyDescent="0.2">
      <c r="A132" s="247" t="s">
        <v>1169</v>
      </c>
      <c r="C132" s="254">
        <v>318.39999999999998</v>
      </c>
      <c r="D132" s="254">
        <v>323.8</v>
      </c>
      <c r="E132" s="254">
        <v>351.5</v>
      </c>
      <c r="F132" s="369">
        <v>377.7</v>
      </c>
      <c r="G132" s="369">
        <v>352</v>
      </c>
      <c r="H132" s="369">
        <v>358.9</v>
      </c>
      <c r="I132" s="369">
        <v>358.7</v>
      </c>
      <c r="J132" s="369">
        <v>379.9</v>
      </c>
      <c r="K132" s="369">
        <v>400.6</v>
      </c>
      <c r="L132" s="369">
        <v>391.8</v>
      </c>
      <c r="M132" s="254">
        <v>386.1</v>
      </c>
      <c r="N132" s="269">
        <v>386.2</v>
      </c>
    </row>
    <row r="133" spans="1:14" x14ac:dyDescent="0.2">
      <c r="A133" s="247" t="s">
        <v>1168</v>
      </c>
      <c r="C133" s="254">
        <v>310.3</v>
      </c>
      <c r="D133" s="254">
        <v>331.3</v>
      </c>
      <c r="E133" s="254">
        <v>336.9</v>
      </c>
      <c r="F133" s="369">
        <v>321.2</v>
      </c>
      <c r="G133" s="369">
        <v>306.7</v>
      </c>
      <c r="H133" s="369">
        <v>305.39999999999998</v>
      </c>
      <c r="I133" s="369">
        <v>296.60000000000002</v>
      </c>
      <c r="J133" s="369">
        <v>281.3</v>
      </c>
      <c r="K133" s="369">
        <v>297.8</v>
      </c>
      <c r="L133" s="369">
        <v>299.89999999999998</v>
      </c>
      <c r="M133" s="254">
        <v>304.3</v>
      </c>
      <c r="N133" s="269">
        <v>305.2</v>
      </c>
    </row>
    <row r="134" spans="1:14" x14ac:dyDescent="0.2">
      <c r="K134" s="369"/>
      <c r="L134" s="369"/>
      <c r="N134" s="268"/>
    </row>
    <row r="135" spans="1:14" ht="15" x14ac:dyDescent="0.25">
      <c r="A135" s="249" t="s">
        <v>1167</v>
      </c>
      <c r="C135" s="270">
        <v>66.5</v>
      </c>
      <c r="D135" s="253">
        <v>70.099999999999994</v>
      </c>
      <c r="E135" s="253">
        <v>76.2</v>
      </c>
      <c r="F135" s="370">
        <v>89.3</v>
      </c>
      <c r="G135" s="370">
        <v>67.8</v>
      </c>
      <c r="H135" s="370">
        <v>63.6</v>
      </c>
      <c r="I135" s="370">
        <v>56.1</v>
      </c>
      <c r="J135" s="370">
        <v>55.4</v>
      </c>
      <c r="K135" s="370">
        <v>58.2</v>
      </c>
      <c r="L135" s="409">
        <v>59.7</v>
      </c>
      <c r="M135" s="253">
        <v>52.5</v>
      </c>
      <c r="N135" s="270">
        <v>50.9</v>
      </c>
    </row>
    <row r="136" spans="1:14" ht="12.75" customHeight="1" x14ac:dyDescent="0.25">
      <c r="A136" s="249"/>
      <c r="C136" s="270"/>
      <c r="D136" s="253"/>
      <c r="E136" s="253"/>
      <c r="F136" s="370"/>
      <c r="G136" s="370"/>
      <c r="H136" s="370"/>
      <c r="I136" s="370"/>
      <c r="J136" s="370"/>
      <c r="K136" s="370"/>
      <c r="L136" s="409"/>
      <c r="M136" s="253"/>
      <c r="N136" s="270"/>
    </row>
    <row r="137" spans="1:14" ht="48.95" customHeight="1" x14ac:dyDescent="0.2"/>
    <row r="138" spans="1:14" ht="15.75" customHeight="1" x14ac:dyDescent="0.2">
      <c r="A138" s="259"/>
      <c r="B138" s="487" t="s">
        <v>1175</v>
      </c>
      <c r="C138" s="487"/>
      <c r="D138" s="487"/>
      <c r="E138" s="487"/>
      <c r="F138" s="487"/>
      <c r="G138" s="487"/>
      <c r="H138" s="487"/>
      <c r="I138" s="487"/>
      <c r="J138" s="487"/>
      <c r="K138" s="487"/>
      <c r="L138" s="487"/>
      <c r="M138" s="487"/>
      <c r="N138" s="487"/>
    </row>
    <row r="139" spans="1:14" ht="12.75" customHeight="1" x14ac:dyDescent="0.2"/>
    <row r="140" spans="1:14" ht="12.75" customHeight="1" x14ac:dyDescent="0.2">
      <c r="C140" s="250">
        <v>46023</v>
      </c>
      <c r="D140" s="250">
        <v>46054</v>
      </c>
      <c r="E140" s="250">
        <v>46082</v>
      </c>
      <c r="F140" s="250">
        <v>46113</v>
      </c>
      <c r="G140" s="250">
        <v>46143</v>
      </c>
      <c r="H140" s="250">
        <v>46174</v>
      </c>
      <c r="I140" s="250">
        <v>46204</v>
      </c>
      <c r="J140" s="250">
        <v>46235</v>
      </c>
      <c r="K140" s="250">
        <v>46266</v>
      </c>
      <c r="L140" s="250">
        <v>46296</v>
      </c>
      <c r="M140" s="250">
        <v>46327</v>
      </c>
      <c r="N140" s="250">
        <v>46357</v>
      </c>
    </row>
    <row r="141" spans="1:14" ht="12.75" customHeight="1" x14ac:dyDescent="0.2">
      <c r="F141" s="268"/>
    </row>
    <row r="142" spans="1:14" ht="15" customHeight="1" x14ac:dyDescent="0.25">
      <c r="A142" s="247" t="s">
        <v>1174</v>
      </c>
      <c r="C142" s="255">
        <v>21</v>
      </c>
      <c r="D142" s="255">
        <v>20</v>
      </c>
      <c r="E142" s="255">
        <v>22</v>
      </c>
      <c r="F142" s="292">
        <v>22</v>
      </c>
      <c r="G142" s="255">
        <v>21</v>
      </c>
      <c r="H142" s="255">
        <v>22</v>
      </c>
      <c r="I142" s="368">
        <v>23</v>
      </c>
      <c r="J142" s="255">
        <v>21</v>
      </c>
      <c r="K142" s="292"/>
      <c r="L142" s="255"/>
      <c r="M142" s="255"/>
      <c r="N142" s="255"/>
    </row>
    <row r="143" spans="1:14" ht="15" customHeight="1" x14ac:dyDescent="0.25">
      <c r="A143" s="247" t="s">
        <v>1173</v>
      </c>
      <c r="C143" s="255">
        <v>20</v>
      </c>
      <c r="D143" s="255">
        <v>19</v>
      </c>
      <c r="E143" s="255">
        <v>22</v>
      </c>
      <c r="F143" s="292">
        <v>21</v>
      </c>
      <c r="G143" s="255">
        <v>20</v>
      </c>
      <c r="H143" s="255">
        <v>21</v>
      </c>
      <c r="I143" s="368">
        <v>22</v>
      </c>
      <c r="J143" s="255">
        <v>21</v>
      </c>
      <c r="K143" s="292"/>
      <c r="L143" s="255"/>
      <c r="M143" s="255"/>
      <c r="N143" s="255"/>
    </row>
    <row r="144" spans="1:14" ht="15" customHeight="1" x14ac:dyDescent="0.25">
      <c r="A144" s="247" t="s">
        <v>1172</v>
      </c>
      <c r="C144" s="255">
        <v>21</v>
      </c>
      <c r="D144" s="255">
        <v>20</v>
      </c>
      <c r="E144" s="255">
        <v>22</v>
      </c>
      <c r="F144" s="292">
        <v>20</v>
      </c>
      <c r="G144" s="255">
        <v>20</v>
      </c>
      <c r="H144" s="255">
        <v>22</v>
      </c>
      <c r="I144" s="368">
        <v>23</v>
      </c>
      <c r="J144" s="255">
        <v>21</v>
      </c>
      <c r="K144" s="292"/>
      <c r="L144" s="255"/>
      <c r="M144" s="255"/>
      <c r="N144" s="255"/>
    </row>
    <row r="145" spans="1:14" ht="15" customHeight="1" x14ac:dyDescent="0.25">
      <c r="C145" s="255"/>
      <c r="D145" s="255"/>
      <c r="E145" s="255"/>
      <c r="F145" s="292"/>
      <c r="G145" s="255"/>
      <c r="H145" s="255"/>
      <c r="I145" s="98"/>
      <c r="J145" s="274"/>
      <c r="K145" s="292"/>
      <c r="L145" s="255"/>
      <c r="M145" s="255"/>
      <c r="N145" s="255"/>
    </row>
    <row r="146" spans="1:14" ht="15" customHeight="1" x14ac:dyDescent="0.2">
      <c r="A146" s="249" t="s">
        <v>1171</v>
      </c>
      <c r="F146" s="268"/>
      <c r="I146" s="98"/>
      <c r="J146" s="274"/>
      <c r="K146" s="268"/>
    </row>
    <row r="147" spans="1:14" ht="15" customHeight="1" x14ac:dyDescent="0.2">
      <c r="A147" s="247" t="s">
        <v>1170</v>
      </c>
      <c r="C147" s="254">
        <v>93.4</v>
      </c>
      <c r="D147" s="254">
        <v>92.2</v>
      </c>
      <c r="E147" s="254">
        <v>134.6</v>
      </c>
      <c r="F147" s="286">
        <v>82.2</v>
      </c>
      <c r="G147" s="254">
        <v>99.2</v>
      </c>
      <c r="H147" s="254">
        <v>93.2</v>
      </c>
      <c r="I147" s="369">
        <v>90.6</v>
      </c>
      <c r="J147" s="254">
        <v>84.1</v>
      </c>
      <c r="K147" s="269"/>
      <c r="L147" s="254"/>
      <c r="M147" s="254"/>
      <c r="N147" s="254"/>
    </row>
    <row r="148" spans="1:14" ht="15" customHeight="1" x14ac:dyDescent="0.2">
      <c r="A148" s="247" t="s">
        <v>1169</v>
      </c>
      <c r="C148" s="254">
        <v>382.4</v>
      </c>
      <c r="D148" s="254">
        <v>382.5</v>
      </c>
      <c r="E148" s="254">
        <v>412.2</v>
      </c>
      <c r="F148" s="286">
        <v>388.6</v>
      </c>
      <c r="G148" s="254">
        <v>405.9</v>
      </c>
      <c r="H148" s="254">
        <v>397.7</v>
      </c>
      <c r="I148" s="369">
        <v>392.8</v>
      </c>
      <c r="J148" s="254">
        <v>389.5</v>
      </c>
      <c r="K148" s="269"/>
      <c r="L148" s="254"/>
      <c r="M148" s="254"/>
      <c r="N148" s="254"/>
    </row>
    <row r="149" spans="1:14" ht="15" customHeight="1" x14ac:dyDescent="0.2">
      <c r="A149" s="247" t="s">
        <v>1168</v>
      </c>
      <c r="C149" s="254">
        <v>345.9</v>
      </c>
      <c r="D149" s="254">
        <v>369</v>
      </c>
      <c r="E149" s="254">
        <v>388.8</v>
      </c>
      <c r="F149" s="286">
        <v>369</v>
      </c>
      <c r="G149" s="254">
        <v>360.4</v>
      </c>
      <c r="H149" s="254">
        <v>362.8</v>
      </c>
      <c r="I149" s="369">
        <v>355.6</v>
      </c>
      <c r="J149" s="254">
        <v>356.4</v>
      </c>
      <c r="K149" s="269"/>
      <c r="L149" s="254"/>
      <c r="M149" s="254"/>
      <c r="N149" s="254"/>
    </row>
    <row r="150" spans="1:14" ht="15" customHeight="1" x14ac:dyDescent="0.2">
      <c r="F150" s="274"/>
      <c r="I150" s="369"/>
      <c r="J150" s="254"/>
      <c r="K150" s="268"/>
    </row>
    <row r="151" spans="1:14" ht="15" customHeight="1" x14ac:dyDescent="0.25">
      <c r="A151" s="249" t="s">
        <v>1167</v>
      </c>
      <c r="C151" s="253">
        <v>74.8</v>
      </c>
      <c r="D151" s="253">
        <v>68.400000000000006</v>
      </c>
      <c r="E151" s="253">
        <v>86.3</v>
      </c>
      <c r="F151" s="418">
        <v>65.400000000000006</v>
      </c>
      <c r="G151" s="253">
        <v>68.099999999999994</v>
      </c>
      <c r="H151" s="253">
        <v>68.099999999999994</v>
      </c>
      <c r="I151" s="370">
        <v>70</v>
      </c>
      <c r="J151" s="253">
        <v>57.3</v>
      </c>
      <c r="K151" s="270"/>
      <c r="L151" s="253"/>
      <c r="M151" s="253"/>
      <c r="N151" s="253"/>
    </row>
    <row r="152" spans="1:14" ht="12.75" customHeight="1" x14ac:dyDescent="0.2">
      <c r="K152" s="268"/>
    </row>
    <row r="153" spans="1:14" ht="12.75" customHeight="1" x14ac:dyDescent="0.2"/>
    <row r="154" spans="1:14" ht="12.75" customHeight="1" x14ac:dyDescent="0.2"/>
    <row r="155" spans="1:14" ht="12.75" customHeight="1" x14ac:dyDescent="0.2">
      <c r="C155" s="250"/>
      <c r="D155" s="250"/>
      <c r="E155" s="250"/>
      <c r="F155" s="250"/>
      <c r="G155" s="250"/>
      <c r="H155" s="250"/>
      <c r="I155" s="250"/>
      <c r="J155" s="250"/>
      <c r="K155" s="250"/>
      <c r="L155" s="250"/>
      <c r="M155" s="250"/>
      <c r="N155" s="250"/>
    </row>
    <row r="156" spans="1:14" ht="12.75" customHeight="1" x14ac:dyDescent="0.2"/>
    <row r="157" spans="1:14" ht="12.75" customHeight="1" x14ac:dyDescent="0.25">
      <c r="C157" s="255"/>
      <c r="D157" s="255"/>
      <c r="E157" s="255"/>
      <c r="F157" s="255"/>
      <c r="G157" s="255"/>
      <c r="H157" s="255"/>
      <c r="I157" s="368"/>
      <c r="J157" s="255"/>
      <c r="K157" s="255"/>
      <c r="L157" s="292"/>
      <c r="M157" s="255"/>
      <c r="N157" s="255"/>
    </row>
    <row r="158" spans="1:14" ht="12.75" customHeight="1" x14ac:dyDescent="0.25">
      <c r="C158" s="255"/>
      <c r="D158" s="255"/>
      <c r="E158" s="255"/>
      <c r="F158" s="255"/>
      <c r="G158" s="255"/>
      <c r="H158" s="255"/>
      <c r="I158" s="368"/>
      <c r="J158" s="255"/>
      <c r="K158" s="255"/>
      <c r="L158" s="292"/>
      <c r="M158" s="255"/>
      <c r="N158" s="255"/>
    </row>
    <row r="159" spans="1:14" ht="12.75" customHeight="1" x14ac:dyDescent="0.25">
      <c r="C159" s="255"/>
      <c r="D159" s="255"/>
      <c r="E159" s="255"/>
      <c r="F159" s="255"/>
      <c r="G159" s="255"/>
      <c r="H159" s="255"/>
      <c r="I159" s="368"/>
      <c r="J159" s="255"/>
      <c r="K159" s="255"/>
      <c r="L159" s="292"/>
      <c r="M159" s="255"/>
      <c r="N159" s="255"/>
    </row>
    <row r="160" spans="1:14" ht="12.75" customHeight="1" x14ac:dyDescent="0.25">
      <c r="C160" s="255"/>
      <c r="D160" s="255"/>
      <c r="E160" s="255"/>
      <c r="F160" s="255"/>
      <c r="G160" s="255"/>
      <c r="H160" s="255"/>
      <c r="I160" s="368"/>
      <c r="J160" s="255"/>
      <c r="K160" s="255"/>
      <c r="L160" s="292"/>
      <c r="M160" s="255"/>
      <c r="N160" s="255"/>
    </row>
    <row r="161" spans="1:14" ht="12.75" customHeight="1" x14ac:dyDescent="0.2">
      <c r="A161" s="249"/>
      <c r="L161" s="268"/>
    </row>
    <row r="162" spans="1:14" ht="12.75" customHeight="1" x14ac:dyDescent="0.2">
      <c r="C162" s="254"/>
      <c r="D162" s="254"/>
      <c r="E162" s="254"/>
      <c r="F162" s="254"/>
      <c r="G162" s="254"/>
      <c r="H162" s="254"/>
      <c r="I162" s="369"/>
      <c r="J162" s="254"/>
      <c r="K162" s="254"/>
      <c r="L162" s="269"/>
      <c r="M162" s="254"/>
      <c r="N162" s="369"/>
    </row>
    <row r="163" spans="1:14" ht="12.75" customHeight="1" x14ac:dyDescent="0.2">
      <c r="C163" s="254"/>
      <c r="D163" s="254"/>
      <c r="E163" s="254"/>
      <c r="F163" s="254"/>
      <c r="G163" s="254"/>
      <c r="H163" s="254"/>
      <c r="I163" s="369"/>
      <c r="J163" s="254"/>
      <c r="K163" s="254"/>
      <c r="L163" s="269"/>
      <c r="M163" s="254"/>
      <c r="N163" s="369"/>
    </row>
    <row r="164" spans="1:14" ht="12.75" customHeight="1" x14ac:dyDescent="0.2">
      <c r="C164" s="254"/>
      <c r="D164" s="254"/>
      <c r="E164" s="254"/>
      <c r="F164" s="254"/>
      <c r="G164" s="254"/>
      <c r="H164" s="254"/>
      <c r="I164" s="369"/>
      <c r="J164" s="254"/>
      <c r="K164" s="254"/>
      <c r="L164" s="269"/>
      <c r="M164" s="254"/>
      <c r="N164" s="369"/>
    </row>
    <row r="165" spans="1:14" ht="12.75" customHeight="1" x14ac:dyDescent="0.2">
      <c r="L165" s="268"/>
    </row>
    <row r="166" spans="1:14" ht="12.75" customHeight="1" x14ac:dyDescent="0.2">
      <c r="A166" s="249"/>
      <c r="C166" s="253"/>
      <c r="D166" s="253"/>
      <c r="E166" s="253"/>
      <c r="F166" s="253"/>
      <c r="G166" s="253"/>
      <c r="H166" s="253"/>
      <c r="I166" s="370"/>
      <c r="J166" s="253"/>
      <c r="K166" s="253"/>
      <c r="L166" s="270"/>
      <c r="M166" s="253"/>
      <c r="N166" s="370"/>
    </row>
    <row r="167" spans="1:14" ht="12.75" customHeight="1" x14ac:dyDescent="0.2">
      <c r="L167" s="268"/>
    </row>
    <row r="168" spans="1:14" ht="12.75" customHeight="1" x14ac:dyDescent="0.2"/>
    <row r="169" spans="1:14" ht="12.75" customHeight="1" x14ac:dyDescent="0.2"/>
    <row r="170" spans="1:14" ht="12.75" customHeight="1" x14ac:dyDescent="0.2">
      <c r="C170" s="250"/>
      <c r="D170" s="250"/>
      <c r="E170" s="250"/>
      <c r="F170" s="250"/>
      <c r="G170" s="250"/>
      <c r="H170" s="250"/>
      <c r="I170" s="250"/>
      <c r="J170" s="250"/>
      <c r="K170" s="250"/>
      <c r="L170" s="250"/>
      <c r="M170" s="250"/>
      <c r="N170" s="250"/>
    </row>
    <row r="171" spans="1:14" ht="12.75" customHeight="1" x14ac:dyDescent="0.2"/>
    <row r="172" spans="1:14" ht="12.75" customHeight="1" x14ac:dyDescent="0.25">
      <c r="C172" s="255"/>
      <c r="D172" s="255"/>
      <c r="E172" s="255"/>
      <c r="F172" s="368"/>
      <c r="G172" s="255"/>
      <c r="H172" s="368"/>
      <c r="I172" s="255"/>
      <c r="J172" s="255"/>
      <c r="K172" s="255"/>
      <c r="L172" s="255"/>
      <c r="M172" s="255"/>
      <c r="N172" s="255"/>
    </row>
    <row r="173" spans="1:14" ht="12.75" customHeight="1" x14ac:dyDescent="0.25">
      <c r="C173" s="255"/>
      <c r="D173" s="255"/>
      <c r="E173" s="255"/>
      <c r="F173" s="368"/>
      <c r="G173" s="255"/>
      <c r="H173" s="368"/>
      <c r="I173" s="255"/>
      <c r="J173" s="255"/>
      <c r="K173" s="255"/>
      <c r="L173" s="255"/>
      <c r="M173" s="255"/>
      <c r="N173" s="255"/>
    </row>
    <row r="174" spans="1:14" ht="12.75" customHeight="1" x14ac:dyDescent="0.25">
      <c r="C174" s="255"/>
      <c r="D174" s="255"/>
      <c r="E174" s="255"/>
      <c r="F174" s="368"/>
      <c r="G174" s="292"/>
      <c r="H174" s="368"/>
      <c r="I174" s="255"/>
      <c r="J174" s="255"/>
      <c r="K174" s="255"/>
      <c r="L174" s="255"/>
      <c r="M174" s="255"/>
      <c r="N174" s="255"/>
    </row>
    <row r="175" spans="1:14" ht="12.75" customHeight="1" x14ac:dyDescent="0.25">
      <c r="C175" s="255"/>
      <c r="D175" s="255"/>
      <c r="E175" s="255"/>
      <c r="F175" s="368"/>
      <c r="G175" s="255"/>
      <c r="H175" s="368"/>
      <c r="I175" s="255"/>
      <c r="J175" s="255"/>
      <c r="K175" s="255"/>
      <c r="L175" s="255"/>
      <c r="M175" s="255"/>
      <c r="N175" s="255"/>
    </row>
    <row r="176" spans="1:14" ht="12.75" customHeight="1" x14ac:dyDescent="0.2">
      <c r="A176" s="249"/>
      <c r="N176" s="268"/>
    </row>
    <row r="177" spans="1:14" ht="12.75" customHeight="1" x14ac:dyDescent="0.2">
      <c r="C177" s="254"/>
      <c r="D177" s="254"/>
      <c r="E177" s="254"/>
      <c r="F177" s="369"/>
      <c r="G177" s="369"/>
      <c r="H177" s="369"/>
      <c r="I177" s="369"/>
      <c r="J177" s="369"/>
      <c r="K177" s="369"/>
      <c r="L177" s="369"/>
      <c r="M177" s="254"/>
      <c r="N177" s="269"/>
    </row>
    <row r="178" spans="1:14" ht="12.75" customHeight="1" x14ac:dyDescent="0.2">
      <c r="C178" s="254"/>
      <c r="D178" s="254"/>
      <c r="E178" s="254"/>
      <c r="F178" s="369"/>
      <c r="G178" s="369"/>
      <c r="H178" s="369"/>
      <c r="I178" s="369"/>
      <c r="J178" s="369"/>
      <c r="K178" s="369"/>
      <c r="L178" s="369"/>
      <c r="M178" s="254"/>
      <c r="N178" s="269"/>
    </row>
    <row r="179" spans="1:14" ht="12.75" customHeight="1" x14ac:dyDescent="0.2">
      <c r="C179" s="254"/>
      <c r="D179" s="254"/>
      <c r="E179" s="254"/>
      <c r="F179" s="369"/>
      <c r="G179" s="369"/>
      <c r="H179" s="369"/>
      <c r="I179" s="369"/>
      <c r="J179" s="369"/>
      <c r="K179" s="369"/>
      <c r="L179" s="369"/>
      <c r="M179" s="254"/>
      <c r="N179" s="269"/>
    </row>
    <row r="180" spans="1:14" ht="12.75" customHeight="1" x14ac:dyDescent="0.2">
      <c r="K180" s="369"/>
      <c r="L180" s="369"/>
      <c r="N180" s="268"/>
    </row>
    <row r="181" spans="1:14" ht="12.75" customHeight="1" x14ac:dyDescent="0.25">
      <c r="A181" s="249"/>
      <c r="C181" s="270"/>
      <c r="D181" s="253"/>
      <c r="E181" s="253"/>
      <c r="F181" s="370"/>
      <c r="G181" s="370"/>
      <c r="H181" s="370"/>
      <c r="I181" s="370"/>
      <c r="J181" s="370"/>
      <c r="K181" s="370"/>
      <c r="L181" s="409"/>
      <c r="M181" s="253"/>
      <c r="N181" s="270"/>
    </row>
    <row r="182" spans="1:14" ht="33.75" customHeight="1" x14ac:dyDescent="0.2">
      <c r="A182" s="249"/>
      <c r="C182" s="384"/>
      <c r="D182" s="253"/>
      <c r="E182" s="253"/>
      <c r="F182" s="253"/>
      <c r="G182" s="253"/>
      <c r="H182" s="253"/>
      <c r="I182" s="253"/>
      <c r="J182" s="253"/>
      <c r="K182" s="369"/>
      <c r="L182" s="253"/>
      <c r="M182" s="253"/>
      <c r="N182" s="270"/>
    </row>
    <row r="183" spans="1:14" ht="49.5" customHeight="1" x14ac:dyDescent="0.2">
      <c r="A183" s="249"/>
      <c r="C183" s="384"/>
      <c r="D183" s="253"/>
      <c r="E183" s="253"/>
      <c r="F183" s="253"/>
      <c r="G183" s="253"/>
      <c r="H183" s="253"/>
      <c r="I183" s="253"/>
      <c r="J183" s="253"/>
      <c r="K183" s="253"/>
      <c r="L183" s="253"/>
      <c r="M183" s="253"/>
      <c r="N183" s="270"/>
    </row>
    <row r="184" spans="1:14" ht="18.75" customHeight="1" x14ac:dyDescent="0.2">
      <c r="A184" s="487" t="s">
        <v>1166</v>
      </c>
      <c r="B184" s="487"/>
      <c r="C184" s="487"/>
      <c r="D184" s="487"/>
      <c r="E184" s="487"/>
      <c r="F184" s="487"/>
      <c r="G184" s="487"/>
      <c r="H184" s="487"/>
      <c r="I184" s="487"/>
      <c r="J184" s="487"/>
      <c r="K184" s="487"/>
      <c r="L184" s="487"/>
      <c r="M184" s="487"/>
      <c r="N184" s="487"/>
    </row>
    <row r="186" spans="1:14" ht="26.1" customHeight="1" x14ac:dyDescent="0.2">
      <c r="A186" s="251" t="s">
        <v>1165</v>
      </c>
      <c r="C186" s="250">
        <v>43466</v>
      </c>
      <c r="D186" s="250">
        <v>43515</v>
      </c>
      <c r="E186" s="250">
        <v>43543</v>
      </c>
      <c r="F186" s="250">
        <v>43574</v>
      </c>
      <c r="G186" s="250">
        <v>43604</v>
      </c>
      <c r="H186" s="250">
        <v>43635</v>
      </c>
      <c r="I186" s="250">
        <v>43665</v>
      </c>
      <c r="J186" s="250">
        <v>43696</v>
      </c>
      <c r="K186" s="250">
        <v>43727</v>
      </c>
      <c r="L186" s="250">
        <v>43757</v>
      </c>
      <c r="M186" s="250">
        <v>43788</v>
      </c>
      <c r="N186" s="250">
        <v>43818</v>
      </c>
    </row>
    <row r="187" spans="1:14" ht="12" customHeight="1" x14ac:dyDescent="0.2"/>
    <row r="188" spans="1:14" x14ac:dyDescent="0.2">
      <c r="A188" s="249" t="s">
        <v>1164</v>
      </c>
      <c r="C188" s="248"/>
      <c r="D188" s="247">
        <v>47.3</v>
      </c>
      <c r="E188" s="247">
        <v>47.6</v>
      </c>
      <c r="F188" s="247">
        <v>46.9</v>
      </c>
      <c r="G188" s="247">
        <v>48.4</v>
      </c>
      <c r="H188" s="247">
        <v>48.5</v>
      </c>
      <c r="I188" s="247">
        <v>48.9</v>
      </c>
      <c r="J188" s="247">
        <v>49.4</v>
      </c>
      <c r="K188" s="247">
        <v>51.1</v>
      </c>
      <c r="L188" s="247">
        <v>50.5</v>
      </c>
      <c r="M188" s="268">
        <v>47.9</v>
      </c>
      <c r="N188" s="268">
        <v>44.3</v>
      </c>
    </row>
    <row r="189" spans="1:14" x14ac:dyDescent="0.2">
      <c r="C189" s="248"/>
      <c r="M189" s="268"/>
      <c r="N189" s="268"/>
    </row>
    <row r="190" spans="1:14" ht="13.5" customHeight="1" x14ac:dyDescent="0.2">
      <c r="A190" s="249" t="s">
        <v>1163</v>
      </c>
      <c r="C190" s="248"/>
      <c r="D190" s="247">
        <v>48.3</v>
      </c>
      <c r="E190" s="247">
        <v>48.9</v>
      </c>
      <c r="F190" s="247">
        <v>46.2</v>
      </c>
      <c r="G190" s="247">
        <v>48.5</v>
      </c>
      <c r="H190" s="247">
        <v>48.6</v>
      </c>
      <c r="I190" s="247">
        <v>48.7</v>
      </c>
      <c r="J190" s="247">
        <v>49.7</v>
      </c>
      <c r="K190" s="247">
        <v>49.6</v>
      </c>
      <c r="L190" s="247">
        <v>49.5</v>
      </c>
      <c r="M190" s="268">
        <v>45.5</v>
      </c>
      <c r="N190" s="268">
        <v>43.4</v>
      </c>
    </row>
    <row r="191" spans="1:14" x14ac:dyDescent="0.2">
      <c r="A191" s="249"/>
      <c r="M191" s="268"/>
      <c r="N191" s="268"/>
    </row>
    <row r="192" spans="1:14" ht="26.1" customHeight="1" x14ac:dyDescent="0.2">
      <c r="A192" s="251" t="s">
        <v>1165</v>
      </c>
      <c r="C192" s="250">
        <v>43831</v>
      </c>
      <c r="D192" s="250">
        <v>43862</v>
      </c>
      <c r="E192" s="250">
        <v>43891</v>
      </c>
      <c r="F192" s="250">
        <v>43922</v>
      </c>
      <c r="G192" s="250">
        <v>43952</v>
      </c>
      <c r="H192" s="250">
        <v>43983</v>
      </c>
      <c r="I192" s="250">
        <v>44013</v>
      </c>
      <c r="J192" s="250">
        <v>44044</v>
      </c>
      <c r="K192" s="250">
        <v>44075</v>
      </c>
      <c r="L192" s="250">
        <v>44105</v>
      </c>
      <c r="M192" s="250">
        <v>44136</v>
      </c>
      <c r="N192" s="250">
        <v>44166</v>
      </c>
    </row>
    <row r="193" spans="1:14" x14ac:dyDescent="0.2">
      <c r="A193" s="249"/>
      <c r="M193" s="268"/>
      <c r="N193" s="268"/>
    </row>
    <row r="194" spans="1:14" x14ac:dyDescent="0.2">
      <c r="A194" s="249" t="s">
        <v>1164</v>
      </c>
      <c r="C194" s="247">
        <v>43.1</v>
      </c>
      <c r="D194" s="247">
        <v>44.1</v>
      </c>
      <c r="E194" s="247">
        <v>50.3</v>
      </c>
      <c r="F194" s="247">
        <v>50.8</v>
      </c>
      <c r="G194" s="247">
        <v>49.5</v>
      </c>
      <c r="H194" s="247">
        <v>43.2</v>
      </c>
      <c r="I194" s="268">
        <v>41.7</v>
      </c>
      <c r="J194" s="247">
        <v>41.1</v>
      </c>
      <c r="K194" s="247">
        <v>39.799999999999997</v>
      </c>
      <c r="L194" s="268">
        <v>39.700000000000003</v>
      </c>
      <c r="M194" s="247">
        <v>39.700000000000003</v>
      </c>
      <c r="N194" s="287">
        <v>40</v>
      </c>
    </row>
    <row r="195" spans="1:14" x14ac:dyDescent="0.2">
      <c r="I195" s="268"/>
      <c r="L195" s="268"/>
    </row>
    <row r="196" spans="1:14" x14ac:dyDescent="0.2">
      <c r="A196" s="249" t="s">
        <v>1163</v>
      </c>
      <c r="C196" s="247">
        <v>42.5</v>
      </c>
      <c r="D196" s="287">
        <v>45</v>
      </c>
      <c r="E196" s="287">
        <v>52.5</v>
      </c>
      <c r="F196" s="247">
        <v>51.8</v>
      </c>
      <c r="G196" s="247">
        <v>48.4</v>
      </c>
      <c r="H196" s="247">
        <v>42.1</v>
      </c>
      <c r="I196" s="268">
        <v>42.6</v>
      </c>
      <c r="J196" s="247">
        <v>42.9</v>
      </c>
      <c r="K196" s="247">
        <v>42.3</v>
      </c>
      <c r="L196" s="268">
        <v>41.7</v>
      </c>
      <c r="M196" s="247">
        <v>42.9</v>
      </c>
      <c r="N196" s="247">
        <v>42.3</v>
      </c>
    </row>
    <row r="197" spans="1:14" x14ac:dyDescent="0.2">
      <c r="A197" s="249"/>
      <c r="D197" s="287"/>
      <c r="E197" s="287"/>
      <c r="I197" s="268"/>
      <c r="L197" s="268"/>
    </row>
    <row r="198" spans="1:14" ht="26.1" customHeight="1" x14ac:dyDescent="0.2">
      <c r="A198" s="251" t="s">
        <v>1165</v>
      </c>
      <c r="C198" s="250">
        <v>44197</v>
      </c>
      <c r="D198" s="250">
        <v>44228</v>
      </c>
      <c r="E198" s="250">
        <v>44256</v>
      </c>
      <c r="F198" s="250">
        <v>44287</v>
      </c>
      <c r="G198" s="250">
        <v>44317</v>
      </c>
      <c r="H198" s="250">
        <v>44348</v>
      </c>
      <c r="I198" s="250">
        <v>44378</v>
      </c>
      <c r="J198" s="250">
        <v>44409</v>
      </c>
      <c r="K198" s="250">
        <v>44440</v>
      </c>
      <c r="L198" s="250">
        <v>44470</v>
      </c>
      <c r="M198" s="250">
        <v>44501</v>
      </c>
      <c r="N198" s="250">
        <v>44531</v>
      </c>
    </row>
    <row r="199" spans="1:14" x14ac:dyDescent="0.2">
      <c r="A199" s="249"/>
      <c r="M199" s="268"/>
      <c r="N199" s="268"/>
    </row>
    <row r="200" spans="1:14" x14ac:dyDescent="0.2">
      <c r="A200" s="249" t="s">
        <v>1164</v>
      </c>
      <c r="C200" s="247">
        <v>41.1</v>
      </c>
      <c r="D200" s="247">
        <v>42.2</v>
      </c>
      <c r="E200" s="247">
        <v>45.5</v>
      </c>
      <c r="F200" s="247">
        <v>45.3</v>
      </c>
      <c r="G200" s="268">
        <v>44.9</v>
      </c>
      <c r="H200" s="247">
        <v>42.8</v>
      </c>
      <c r="I200" s="268">
        <v>42.9</v>
      </c>
      <c r="J200" s="247">
        <v>42.2</v>
      </c>
      <c r="K200" s="247">
        <v>40.700000000000003</v>
      </c>
      <c r="L200" s="268">
        <v>41.3</v>
      </c>
      <c r="M200" s="247">
        <v>42.3</v>
      </c>
      <c r="N200" s="247">
        <v>42.7</v>
      </c>
    </row>
    <row r="201" spans="1:14" x14ac:dyDescent="0.2">
      <c r="G201" s="268"/>
      <c r="I201" s="268"/>
      <c r="L201" s="268"/>
      <c r="N201" s="268"/>
    </row>
    <row r="202" spans="1:14" x14ac:dyDescent="0.2">
      <c r="A202" s="249" t="s">
        <v>1163</v>
      </c>
      <c r="C202" s="247">
        <v>43.1</v>
      </c>
      <c r="D202" s="287">
        <v>43</v>
      </c>
      <c r="E202" s="287">
        <v>45.3</v>
      </c>
      <c r="F202" s="247">
        <v>44.7</v>
      </c>
      <c r="G202" s="268">
        <v>43.8</v>
      </c>
      <c r="H202" s="247">
        <v>41.4</v>
      </c>
      <c r="I202" s="268">
        <v>40.9</v>
      </c>
      <c r="J202" s="247">
        <v>39.5</v>
      </c>
      <c r="K202" s="247">
        <v>38.799999999999997</v>
      </c>
      <c r="L202" s="268">
        <v>38.299999999999997</v>
      </c>
      <c r="M202" s="247">
        <v>39.700000000000003</v>
      </c>
      <c r="N202" s="301">
        <v>38.799999999999997</v>
      </c>
    </row>
    <row r="204" spans="1:14" ht="26.1" customHeight="1" x14ac:dyDescent="0.2">
      <c r="A204" s="251" t="s">
        <v>1165</v>
      </c>
      <c r="C204" s="250">
        <v>44562</v>
      </c>
      <c r="D204" s="250">
        <v>44593</v>
      </c>
      <c r="E204" s="250">
        <v>44621</v>
      </c>
      <c r="F204" s="250">
        <v>44652</v>
      </c>
      <c r="G204" s="250">
        <v>44682</v>
      </c>
      <c r="H204" s="250">
        <v>44713</v>
      </c>
      <c r="I204" s="250">
        <v>44743</v>
      </c>
      <c r="J204" s="250">
        <v>44774</v>
      </c>
      <c r="K204" s="250">
        <v>44805</v>
      </c>
      <c r="L204" s="250">
        <v>44835</v>
      </c>
      <c r="M204" s="250">
        <v>44866</v>
      </c>
      <c r="N204" s="250">
        <v>44896</v>
      </c>
    </row>
    <row r="205" spans="1:14" x14ac:dyDescent="0.2">
      <c r="A205" s="249"/>
      <c r="M205" s="268"/>
      <c r="N205" s="268"/>
    </row>
    <row r="206" spans="1:14" x14ac:dyDescent="0.2">
      <c r="A206" s="249" t="s">
        <v>1164</v>
      </c>
      <c r="C206" s="247">
        <v>41.6</v>
      </c>
      <c r="D206" s="247">
        <v>41.7</v>
      </c>
      <c r="E206" s="268">
        <v>43.9</v>
      </c>
      <c r="F206" s="247">
        <v>44.2</v>
      </c>
      <c r="G206" s="268">
        <v>43.5</v>
      </c>
      <c r="H206" s="287">
        <v>41.7</v>
      </c>
      <c r="I206" s="247">
        <v>40.799999999999997</v>
      </c>
      <c r="J206" s="247">
        <v>40.6</v>
      </c>
      <c r="K206" s="247">
        <v>40.700000000000003</v>
      </c>
      <c r="L206" s="268">
        <v>40.5</v>
      </c>
      <c r="M206" s="247">
        <v>39.6</v>
      </c>
      <c r="N206" s="287">
        <v>37.700000000000003</v>
      </c>
    </row>
    <row r="208" spans="1:14" x14ac:dyDescent="0.2">
      <c r="A208" s="249" t="s">
        <v>1163</v>
      </c>
      <c r="C208" s="247">
        <v>39.299999999999997</v>
      </c>
      <c r="D208" s="247">
        <v>38.9</v>
      </c>
      <c r="E208" s="247">
        <v>42.3</v>
      </c>
      <c r="F208" s="247">
        <v>42.5</v>
      </c>
      <c r="G208" s="268">
        <v>42.3</v>
      </c>
      <c r="H208" s="247">
        <v>39.799999999999997</v>
      </c>
      <c r="I208" s="247">
        <v>37.700000000000003</v>
      </c>
      <c r="J208" s="247">
        <v>36.200000000000003</v>
      </c>
      <c r="K208" s="247">
        <v>36.4</v>
      </c>
      <c r="L208" s="268">
        <v>37.200000000000003</v>
      </c>
      <c r="M208" s="247">
        <v>38.299999999999997</v>
      </c>
      <c r="N208" s="247">
        <v>35.5</v>
      </c>
    </row>
    <row r="210" spans="1:14" ht="26.1" customHeight="1" x14ac:dyDescent="0.2">
      <c r="A210" s="251" t="s">
        <v>1165</v>
      </c>
      <c r="C210" s="250">
        <v>44927</v>
      </c>
      <c r="D210" s="250">
        <v>44958</v>
      </c>
      <c r="E210" s="250">
        <v>44986</v>
      </c>
      <c r="F210" s="250">
        <v>45017</v>
      </c>
      <c r="G210" s="250">
        <v>45047</v>
      </c>
      <c r="H210" s="250">
        <v>45078</v>
      </c>
      <c r="I210" s="250">
        <v>45108</v>
      </c>
      <c r="J210" s="250">
        <v>45139</v>
      </c>
      <c r="K210" s="250">
        <v>45170</v>
      </c>
      <c r="L210" s="250">
        <v>45200</v>
      </c>
      <c r="M210" s="250">
        <v>45231</v>
      </c>
      <c r="N210" s="250">
        <v>45261</v>
      </c>
    </row>
    <row r="211" spans="1:14" x14ac:dyDescent="0.2">
      <c r="A211" s="249"/>
      <c r="M211" s="268"/>
      <c r="N211" s="268"/>
    </row>
    <row r="212" spans="1:14" x14ac:dyDescent="0.2">
      <c r="A212" s="249" t="s">
        <v>1164</v>
      </c>
      <c r="C212" s="247">
        <v>37.5</v>
      </c>
      <c r="D212" s="247">
        <v>37.6</v>
      </c>
      <c r="E212" s="268">
        <v>39.200000000000003</v>
      </c>
      <c r="F212" s="247">
        <v>38.1</v>
      </c>
      <c r="G212" s="268">
        <v>38.6</v>
      </c>
      <c r="H212" s="287">
        <v>37.9</v>
      </c>
      <c r="I212" s="247">
        <v>38.299999999999997</v>
      </c>
      <c r="J212" s="247">
        <v>37.9</v>
      </c>
      <c r="K212" s="247">
        <v>37.200000000000003</v>
      </c>
      <c r="L212" s="301">
        <v>38</v>
      </c>
      <c r="M212" s="287">
        <v>38</v>
      </c>
      <c r="N212" s="287">
        <v>37.799999999999997</v>
      </c>
    </row>
    <row r="214" spans="1:14" x14ac:dyDescent="0.2">
      <c r="A214" s="249" t="s">
        <v>1163</v>
      </c>
      <c r="C214" s="247">
        <v>35.1</v>
      </c>
      <c r="D214" s="247">
        <v>33.700000000000003</v>
      </c>
      <c r="E214" s="247">
        <v>35.700000000000003</v>
      </c>
      <c r="F214" s="247">
        <v>33.9</v>
      </c>
      <c r="G214" s="268">
        <v>33.299999999999997</v>
      </c>
      <c r="H214" s="287">
        <v>32</v>
      </c>
      <c r="I214" s="287">
        <v>33</v>
      </c>
      <c r="J214" s="247">
        <v>33.200000000000003</v>
      </c>
      <c r="K214" s="247">
        <v>32.200000000000003</v>
      </c>
      <c r="L214" s="268">
        <v>31.8</v>
      </c>
      <c r="M214" s="247">
        <v>32.700000000000003</v>
      </c>
      <c r="N214" s="247">
        <v>32.6</v>
      </c>
    </row>
    <row r="216" spans="1:14" ht="26.1" customHeight="1" x14ac:dyDescent="0.2">
      <c r="A216" s="251" t="s">
        <v>1165</v>
      </c>
      <c r="C216" s="250">
        <v>45292</v>
      </c>
      <c r="D216" s="250">
        <v>45323</v>
      </c>
      <c r="E216" s="250">
        <v>45352</v>
      </c>
      <c r="F216" s="250">
        <v>45383</v>
      </c>
      <c r="G216" s="250">
        <v>45413</v>
      </c>
      <c r="H216" s="250">
        <v>45444</v>
      </c>
      <c r="I216" s="250">
        <v>45474</v>
      </c>
      <c r="J216" s="250">
        <v>45505</v>
      </c>
      <c r="K216" s="250">
        <v>45536</v>
      </c>
      <c r="L216" s="250">
        <v>45566</v>
      </c>
      <c r="M216" s="250">
        <v>45597</v>
      </c>
      <c r="N216" s="250">
        <v>45627</v>
      </c>
    </row>
    <row r="217" spans="1:14" x14ac:dyDescent="0.2">
      <c r="A217" s="249"/>
      <c r="M217" s="268"/>
      <c r="N217" s="268"/>
    </row>
    <row r="218" spans="1:14" x14ac:dyDescent="0.2">
      <c r="A218" s="249" t="s">
        <v>1164</v>
      </c>
      <c r="C218" s="247">
        <v>37.799999999999997</v>
      </c>
      <c r="D218" s="247">
        <v>37.4</v>
      </c>
      <c r="E218" s="268">
        <v>37.799999999999997</v>
      </c>
      <c r="F218" s="247">
        <v>38.200000000000003</v>
      </c>
      <c r="G218" s="268">
        <v>38.299999999999997</v>
      </c>
      <c r="H218" s="287">
        <v>37.9</v>
      </c>
      <c r="I218" s="247">
        <v>36.5</v>
      </c>
      <c r="J218" s="247">
        <v>34.9</v>
      </c>
      <c r="K218" s="247">
        <v>33.299999999999997</v>
      </c>
      <c r="L218" s="301">
        <v>33.700000000000003</v>
      </c>
      <c r="M218" s="287">
        <v>34.4</v>
      </c>
      <c r="N218" s="287">
        <v>36.200000000000003</v>
      </c>
    </row>
    <row r="220" spans="1:14" x14ac:dyDescent="0.2">
      <c r="A220" s="249" t="s">
        <v>1163</v>
      </c>
      <c r="C220" s="247">
        <v>33.4</v>
      </c>
      <c r="D220" s="287">
        <v>31</v>
      </c>
      <c r="E220" s="247">
        <v>31.3</v>
      </c>
      <c r="F220" s="247">
        <v>31.6</v>
      </c>
      <c r="G220" s="268">
        <v>32.9</v>
      </c>
      <c r="H220" s="287">
        <v>32.5</v>
      </c>
      <c r="I220" s="287">
        <v>32.4</v>
      </c>
      <c r="J220" s="247">
        <v>34.1</v>
      </c>
      <c r="K220" s="247">
        <v>35.200000000000003</v>
      </c>
      <c r="L220" s="268">
        <v>34.700000000000003</v>
      </c>
      <c r="M220" s="247">
        <v>33.9</v>
      </c>
      <c r="N220" s="247">
        <v>32.6</v>
      </c>
    </row>
    <row r="221" spans="1:14" x14ac:dyDescent="0.2">
      <c r="A221" s="249"/>
      <c r="D221" s="287"/>
      <c r="G221" s="268"/>
      <c r="H221" s="287"/>
      <c r="I221" s="287"/>
      <c r="L221" s="268"/>
    </row>
    <row r="222" spans="1:14" ht="49.5" customHeight="1" x14ac:dyDescent="0.2">
      <c r="A222" s="249"/>
      <c r="D222" s="287"/>
      <c r="G222" s="268"/>
      <c r="H222" s="287"/>
      <c r="I222" s="287"/>
      <c r="L222" s="268"/>
    </row>
    <row r="223" spans="1:14" ht="18.75" customHeight="1" x14ac:dyDescent="0.2">
      <c r="A223" s="487" t="s">
        <v>1166</v>
      </c>
      <c r="B223" s="487"/>
      <c r="C223" s="487"/>
      <c r="D223" s="487"/>
      <c r="E223" s="487"/>
      <c r="F223" s="487"/>
      <c r="G223" s="487"/>
      <c r="H223" s="487"/>
      <c r="I223" s="487"/>
      <c r="J223" s="487"/>
      <c r="K223" s="487"/>
      <c r="L223" s="487"/>
      <c r="M223" s="487"/>
      <c r="N223" s="487"/>
    </row>
    <row r="224" spans="1:14" ht="13.5" customHeight="1" x14ac:dyDescent="0.2"/>
    <row r="225" spans="1:14" ht="26.1" customHeight="1" x14ac:dyDescent="0.2">
      <c r="A225" s="251" t="s">
        <v>1165</v>
      </c>
      <c r="C225" s="250">
        <v>45658</v>
      </c>
      <c r="D225" s="250">
        <v>45689</v>
      </c>
      <c r="E225" s="250">
        <v>45717</v>
      </c>
      <c r="F225" s="250">
        <v>45748</v>
      </c>
      <c r="G225" s="250">
        <v>45778</v>
      </c>
      <c r="H225" s="250">
        <v>45809</v>
      </c>
      <c r="I225" s="250">
        <v>45839</v>
      </c>
      <c r="J225" s="250">
        <v>45870</v>
      </c>
      <c r="K225" s="250">
        <v>45901</v>
      </c>
      <c r="L225" s="250">
        <v>45931</v>
      </c>
      <c r="M225" s="250">
        <v>45962</v>
      </c>
      <c r="N225" s="250">
        <v>45992</v>
      </c>
    </row>
    <row r="226" spans="1:14" x14ac:dyDescent="0.2">
      <c r="A226" s="249"/>
      <c r="M226" s="268"/>
      <c r="N226" s="268"/>
    </row>
    <row r="227" spans="1:14" x14ac:dyDescent="0.2">
      <c r="A227" s="249" t="s">
        <v>1164</v>
      </c>
      <c r="C227" s="247">
        <v>35.9</v>
      </c>
      <c r="D227" s="247">
        <v>35.700000000000003</v>
      </c>
      <c r="E227" s="268">
        <v>35.9</v>
      </c>
      <c r="F227" s="247">
        <v>35.9</v>
      </c>
      <c r="G227" s="268">
        <v>36.700000000000003</v>
      </c>
      <c r="H227" s="287">
        <v>37</v>
      </c>
      <c r="I227" s="247">
        <v>38.200000000000003</v>
      </c>
      <c r="J227" s="247">
        <v>38.700000000000003</v>
      </c>
      <c r="K227" s="247">
        <v>39.299999999999997</v>
      </c>
      <c r="L227" s="301">
        <v>39.6</v>
      </c>
      <c r="M227" s="287">
        <v>39</v>
      </c>
      <c r="N227" s="287">
        <v>38.9</v>
      </c>
    </row>
    <row r="229" spans="1:14" x14ac:dyDescent="0.2">
      <c r="A229" s="249" t="s">
        <v>1163</v>
      </c>
      <c r="C229" s="247">
        <v>33.200000000000003</v>
      </c>
      <c r="D229" s="287">
        <v>33</v>
      </c>
      <c r="E229" s="247">
        <v>35.1</v>
      </c>
      <c r="F229" s="247">
        <v>37.700000000000003</v>
      </c>
      <c r="G229" s="268">
        <v>38.4</v>
      </c>
      <c r="H229" s="287">
        <v>37.5</v>
      </c>
      <c r="I229" s="287">
        <v>33.799999999999997</v>
      </c>
      <c r="J229" s="247">
        <v>31.5</v>
      </c>
      <c r="K229" s="247">
        <v>30.5</v>
      </c>
      <c r="L229" s="268">
        <v>30.8</v>
      </c>
      <c r="M229" s="247">
        <v>29.9</v>
      </c>
      <c r="N229" s="247">
        <v>29.4</v>
      </c>
    </row>
    <row r="231" spans="1:14" ht="26.1" customHeight="1" x14ac:dyDescent="0.2">
      <c r="A231" s="251" t="s">
        <v>1165</v>
      </c>
      <c r="C231" s="250">
        <v>46023</v>
      </c>
      <c r="D231" s="250">
        <v>46054</v>
      </c>
      <c r="E231" s="250">
        <v>46082</v>
      </c>
      <c r="F231" s="250">
        <v>46113</v>
      </c>
      <c r="G231" s="250">
        <v>46143</v>
      </c>
      <c r="H231" s="250">
        <v>46174</v>
      </c>
      <c r="I231" s="250">
        <v>46204</v>
      </c>
      <c r="J231" s="250">
        <v>46235</v>
      </c>
      <c r="K231" s="250">
        <v>46266</v>
      </c>
      <c r="L231" s="250">
        <v>46296</v>
      </c>
      <c r="M231" s="250">
        <v>46327</v>
      </c>
      <c r="N231" s="250">
        <v>46357</v>
      </c>
    </row>
    <row r="232" spans="1:14" x14ac:dyDescent="0.2">
      <c r="A232" s="249"/>
      <c r="M232" s="268"/>
      <c r="N232" s="268"/>
    </row>
    <row r="233" spans="1:14" ht="14.25" x14ac:dyDescent="0.2">
      <c r="A233" s="249" t="s">
        <v>1164</v>
      </c>
      <c r="C233" s="406">
        <v>38.5</v>
      </c>
      <c r="D233" s="247">
        <v>38.700000000000003</v>
      </c>
      <c r="E233" s="406">
        <v>40.200000000000003</v>
      </c>
      <c r="F233" s="247">
        <v>40.299999999999997</v>
      </c>
      <c r="G233" s="301">
        <v>41</v>
      </c>
      <c r="H233" s="287">
        <v>40.1</v>
      </c>
      <c r="I233" s="247">
        <v>40.799999999999997</v>
      </c>
      <c r="L233" s="301"/>
      <c r="M233" s="287"/>
      <c r="N233" s="287"/>
    </row>
    <row r="234" spans="1:14" ht="14.25" x14ac:dyDescent="0.2">
      <c r="C234" s="407"/>
      <c r="E234" s="407"/>
    </row>
    <row r="235" spans="1:14" ht="14.25" x14ac:dyDescent="0.2">
      <c r="A235" s="249" t="s">
        <v>1163</v>
      </c>
      <c r="C235" s="406">
        <v>30.7</v>
      </c>
      <c r="D235" s="287">
        <v>32.700000000000003</v>
      </c>
      <c r="E235" s="406">
        <v>36.4</v>
      </c>
      <c r="F235" s="247">
        <v>35.5</v>
      </c>
      <c r="G235" s="268">
        <v>35.799999999999997</v>
      </c>
      <c r="H235" s="287">
        <v>33.799999999999997</v>
      </c>
      <c r="I235" s="287">
        <v>34.5</v>
      </c>
      <c r="L235" s="268"/>
    </row>
  </sheetData>
  <mergeCells count="6">
    <mergeCell ref="B2:N2"/>
    <mergeCell ref="A184:N184"/>
    <mergeCell ref="B48:N48"/>
    <mergeCell ref="B92:N92"/>
    <mergeCell ref="A223:N223"/>
    <mergeCell ref="B138:N138"/>
  </mergeCells>
  <pageMargins left="0.7" right="0.7" top="0.75" bottom="0.75" header="0.3" footer="0.3"/>
  <pageSetup paperSize="9" scale="63" fitToHeight="7" orientation="landscape" r:id="rId1"/>
  <headerFooter alignWithMargins="0"/>
  <rowBreaks count="5" manualBreakCount="5">
    <brk id="45" max="13" man="1"/>
    <brk id="89" max="13" man="1"/>
    <brk id="135" max="13" man="1"/>
    <brk id="181" max="13" man="1"/>
    <brk id="220" max="13" man="1"/>
  </rowBreaks>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FD2985"/>
  <sheetViews>
    <sheetView showGridLines="0" zoomScale="80" zoomScaleNormal="80" zoomScaleSheetLayoutView="50" zoomScalePageLayoutView="60" workbookViewId="0">
      <selection activeCell="A3" sqref="A3"/>
    </sheetView>
  </sheetViews>
  <sheetFormatPr defaultRowHeight="15" x14ac:dyDescent="0.25"/>
  <cols>
    <col min="1" max="1" width="19.140625" customWidth="1"/>
    <col min="2" max="2" width="18.5703125" customWidth="1"/>
    <col min="3" max="3" width="17.85546875" customWidth="1"/>
    <col min="4" max="5" width="16.85546875" customWidth="1"/>
    <col min="6" max="6" width="17.140625" customWidth="1"/>
    <col min="7" max="7" width="16.5703125" customWidth="1"/>
    <col min="8" max="8" width="18.5703125" customWidth="1"/>
    <col min="9" max="9" width="2.42578125" customWidth="1"/>
    <col min="10" max="10" width="16.140625" customWidth="1"/>
    <col min="11" max="11" width="19.5703125" customWidth="1"/>
    <col min="12" max="12" width="18" customWidth="1"/>
    <col min="13" max="13" width="17" customWidth="1"/>
    <col min="14" max="14" width="17.5703125" customWidth="1"/>
    <col min="15" max="15" width="16.85546875" customWidth="1"/>
    <col min="16" max="16" width="17.42578125" customWidth="1"/>
    <col min="17" max="17" width="18.42578125" customWidth="1"/>
  </cols>
  <sheetData>
    <row r="1" spans="1:241" ht="38.1" customHeight="1" x14ac:dyDescent="0.25">
      <c r="A1" s="461" t="s">
        <v>1162</v>
      </c>
      <c r="B1" s="461"/>
      <c r="C1" s="461"/>
      <c r="D1" s="461"/>
      <c r="E1" s="461"/>
      <c r="F1" s="461"/>
      <c r="G1" s="461"/>
      <c r="H1" s="461"/>
      <c r="I1" s="461"/>
      <c r="J1" s="461"/>
      <c r="K1" s="461"/>
      <c r="L1" s="461"/>
      <c r="M1" s="461"/>
      <c r="N1" s="461"/>
      <c r="O1" s="461"/>
      <c r="P1" s="461"/>
      <c r="Q1" s="461"/>
    </row>
    <row r="2" spans="1:241" ht="12" customHeight="1" x14ac:dyDescent="0.25">
      <c r="A2" s="300"/>
    </row>
    <row r="3" spans="1:241" ht="21" customHeight="1" x14ac:dyDescent="0.3">
      <c r="A3" s="134">
        <v>2008</v>
      </c>
    </row>
    <row r="4" spans="1:241" ht="27.95" customHeight="1" x14ac:dyDescent="0.25">
      <c r="A4" s="166" t="s">
        <v>177</v>
      </c>
      <c r="B4" s="238" t="s">
        <v>0</v>
      </c>
      <c r="C4" s="238" t="s">
        <v>1</v>
      </c>
      <c r="D4" s="238" t="s">
        <v>2</v>
      </c>
      <c r="E4" s="238" t="s">
        <v>877</v>
      </c>
      <c r="F4" s="238" t="s">
        <v>50</v>
      </c>
      <c r="G4" s="238" t="s">
        <v>52</v>
      </c>
      <c r="H4" s="238" t="s">
        <v>13</v>
      </c>
      <c r="J4" s="166" t="s">
        <v>177</v>
      </c>
      <c r="K4" s="238" t="s">
        <v>0</v>
      </c>
      <c r="L4" s="238" t="s">
        <v>1</v>
      </c>
      <c r="M4" s="238" t="s">
        <v>2</v>
      </c>
      <c r="N4" s="238" t="s">
        <v>877</v>
      </c>
      <c r="O4" s="238" t="s">
        <v>50</v>
      </c>
      <c r="P4" s="238" t="s">
        <v>52</v>
      </c>
      <c r="Q4" s="238" t="s">
        <v>13</v>
      </c>
    </row>
    <row r="5" spans="1:241" ht="15" customHeight="1" x14ac:dyDescent="0.25">
      <c r="A5" s="137" t="s">
        <v>259</v>
      </c>
      <c r="B5" s="138">
        <v>5962862</v>
      </c>
      <c r="C5" s="138">
        <v>2657833</v>
      </c>
      <c r="D5" s="138">
        <v>434612</v>
      </c>
      <c r="E5" s="138">
        <v>817900</v>
      </c>
      <c r="F5" s="139">
        <v>1247594.5238095238</v>
      </c>
      <c r="G5" s="139">
        <v>225212.47619047621</v>
      </c>
      <c r="H5" s="235">
        <v>11346014</v>
      </c>
      <c r="I5" s="136"/>
      <c r="J5" s="155" t="s">
        <v>219</v>
      </c>
      <c r="K5" s="156">
        <v>8660164</v>
      </c>
      <c r="L5" s="156">
        <v>3108486</v>
      </c>
      <c r="M5" s="156">
        <v>699269</v>
      </c>
      <c r="N5" s="156">
        <v>997051</v>
      </c>
      <c r="O5" s="152">
        <v>1588738.95</v>
      </c>
      <c r="P5" s="152">
        <v>227880.05</v>
      </c>
      <c r="Q5" s="235">
        <v>15281589</v>
      </c>
      <c r="R5" s="136"/>
      <c r="S5" s="136"/>
      <c r="T5" s="136"/>
      <c r="U5" s="136"/>
      <c r="V5" s="136"/>
      <c r="W5" s="136"/>
      <c r="X5" s="136"/>
      <c r="Y5" s="136"/>
      <c r="Z5" s="136"/>
      <c r="AA5" s="136"/>
      <c r="AB5" s="136"/>
      <c r="AC5" s="136"/>
      <c r="AD5" s="136"/>
      <c r="AE5" s="136"/>
      <c r="AF5" s="136"/>
      <c r="AG5" s="136"/>
      <c r="AH5" s="136"/>
      <c r="AI5" s="136"/>
      <c r="AJ5" s="136"/>
      <c r="AK5" s="136"/>
      <c r="AL5" s="136"/>
      <c r="AM5" s="136"/>
      <c r="AN5" s="136"/>
      <c r="AO5" s="136"/>
      <c r="AP5" s="136"/>
      <c r="AQ5" s="136"/>
      <c r="AR5" s="136"/>
      <c r="AS5" s="136"/>
      <c r="AT5" s="136"/>
      <c r="AU5" s="136"/>
      <c r="AV5" s="136"/>
      <c r="AW5" s="136"/>
      <c r="AX5" s="136"/>
      <c r="AY5" s="136"/>
      <c r="AZ5" s="136"/>
      <c r="BA5" s="136"/>
      <c r="BB5" s="136"/>
      <c r="BC5" s="136"/>
      <c r="BD5" s="136"/>
      <c r="BE5" s="136"/>
      <c r="BF5" s="136"/>
      <c r="BG5" s="136"/>
      <c r="BH5" s="136"/>
      <c r="BI5" s="136"/>
      <c r="BJ5" s="136"/>
      <c r="BK5" s="136"/>
      <c r="BL5" s="136"/>
      <c r="BM5" s="136"/>
      <c r="BN5" s="136"/>
      <c r="BO5" s="136"/>
      <c r="BP5" s="136"/>
      <c r="BQ5" s="136"/>
      <c r="BR5" s="136"/>
      <c r="BS5" s="136"/>
      <c r="BT5" s="136"/>
      <c r="BU5" s="136"/>
      <c r="BV5" s="136"/>
      <c r="BW5" s="136"/>
      <c r="BX5" s="136"/>
      <c r="BY5" s="136"/>
      <c r="BZ5" s="136"/>
      <c r="CA5" s="136"/>
      <c r="CB5" s="136"/>
      <c r="CC5" s="136"/>
      <c r="CD5" s="136"/>
      <c r="CE5" s="136"/>
      <c r="CF5" s="136"/>
      <c r="CG5" s="136"/>
      <c r="CH5" s="136"/>
      <c r="CI5" s="136"/>
      <c r="CJ5" s="136"/>
      <c r="CK5" s="136"/>
      <c r="CL5" s="136"/>
      <c r="CM5" s="136"/>
      <c r="CN5" s="136"/>
      <c r="CO5" s="136"/>
      <c r="CP5" s="136"/>
      <c r="CQ5" s="136"/>
      <c r="CR5" s="136"/>
      <c r="CS5" s="136"/>
      <c r="CT5" s="136"/>
      <c r="CU5" s="136"/>
      <c r="CV5" s="136"/>
      <c r="CW5" s="136"/>
      <c r="CX5" s="136"/>
      <c r="CY5" s="136"/>
      <c r="CZ5" s="136"/>
      <c r="DA5" s="136"/>
      <c r="DB5" s="136"/>
      <c r="DC5" s="136"/>
      <c r="DD5" s="136"/>
      <c r="DE5" s="136"/>
      <c r="DF5" s="136"/>
      <c r="DG5" s="136"/>
      <c r="DH5" s="136"/>
      <c r="DI5" s="136"/>
      <c r="DJ5" s="136"/>
      <c r="DK5" s="136"/>
      <c r="DL5" s="136"/>
      <c r="DM5" s="136"/>
      <c r="DN5" s="136"/>
      <c r="DO5" s="136"/>
      <c r="DP5" s="136"/>
      <c r="DQ5" s="136"/>
      <c r="DR5" s="136"/>
      <c r="DS5" s="136"/>
      <c r="DT5" s="136"/>
      <c r="DU5" s="136"/>
      <c r="DV5" s="136"/>
      <c r="DW5" s="136"/>
      <c r="DX5" s="136"/>
      <c r="DY5" s="136"/>
      <c r="DZ5" s="136"/>
      <c r="EA5" s="136"/>
      <c r="EB5" s="136"/>
      <c r="EC5" s="136"/>
      <c r="ED5" s="136"/>
      <c r="EE5" s="136"/>
      <c r="EF5" s="136"/>
      <c r="EG5" s="136"/>
      <c r="EH5" s="136"/>
      <c r="EI5" s="136"/>
      <c r="EJ5" s="136"/>
      <c r="EK5" s="136"/>
      <c r="EL5" s="136"/>
      <c r="EM5" s="136"/>
      <c r="EN5" s="136"/>
      <c r="EO5" s="136"/>
      <c r="EP5" s="136"/>
      <c r="EQ5" s="136"/>
      <c r="ER5" s="136"/>
      <c r="ES5" s="136"/>
      <c r="ET5" s="136"/>
      <c r="EU5" s="136"/>
      <c r="EV5" s="136"/>
      <c r="EW5" s="136"/>
      <c r="EX5" s="136"/>
      <c r="EY5" s="136"/>
      <c r="EZ5" s="136"/>
      <c r="FA5" s="136"/>
      <c r="FB5" s="136"/>
      <c r="FC5" s="136"/>
      <c r="FD5" s="136"/>
      <c r="FE5" s="136"/>
      <c r="FF5" s="136"/>
      <c r="FG5" s="136"/>
      <c r="FH5" s="136"/>
      <c r="FI5" s="136"/>
      <c r="FJ5" s="136"/>
      <c r="FK5" s="136"/>
      <c r="FL5" s="136"/>
      <c r="FM5" s="136"/>
      <c r="FN5" s="136"/>
      <c r="FO5" s="136"/>
      <c r="FP5" s="136"/>
      <c r="FQ5" s="136"/>
      <c r="FR5" s="136"/>
      <c r="FS5" s="136"/>
      <c r="FT5" s="136"/>
      <c r="FU5" s="136"/>
      <c r="FV5" s="136"/>
      <c r="FW5" s="136"/>
      <c r="FX5" s="136"/>
      <c r="FY5" s="136"/>
      <c r="FZ5" s="136"/>
      <c r="GA5" s="136"/>
      <c r="GB5" s="136"/>
      <c r="GC5" s="136"/>
      <c r="GD5" s="136"/>
      <c r="GE5" s="136"/>
      <c r="GF5" s="136"/>
      <c r="GG5" s="136"/>
      <c r="GH5" s="136"/>
      <c r="GI5" s="136"/>
      <c r="GJ5" s="136"/>
      <c r="GK5" s="136"/>
      <c r="GL5" s="136"/>
      <c r="GM5" s="136"/>
      <c r="GN5" s="136"/>
      <c r="GO5" s="136"/>
      <c r="GP5" s="136"/>
      <c r="GQ5" s="136"/>
      <c r="GR5" s="136"/>
      <c r="GS5" s="136"/>
      <c r="GT5" s="136"/>
      <c r="GU5" s="136"/>
      <c r="GV5" s="136"/>
      <c r="GW5" s="136"/>
      <c r="GX5" s="136"/>
      <c r="GY5" s="136"/>
      <c r="GZ5" s="136"/>
      <c r="HA5" s="136"/>
      <c r="HB5" s="136"/>
      <c r="HC5" s="136"/>
      <c r="HD5" s="136"/>
      <c r="HE5" s="136"/>
      <c r="HF5" s="136"/>
      <c r="HG5" s="136"/>
      <c r="HH5" s="136"/>
      <c r="HI5" s="136"/>
      <c r="HJ5" s="136"/>
      <c r="HK5" s="136"/>
      <c r="HL5" s="136"/>
      <c r="HM5" s="136"/>
      <c r="HN5" s="136"/>
      <c r="HO5" s="136"/>
      <c r="HP5" s="136"/>
      <c r="HQ5" s="136"/>
      <c r="HR5" s="136"/>
      <c r="HS5" s="136"/>
      <c r="HT5" s="136"/>
      <c r="HU5" s="136"/>
      <c r="HV5" s="136"/>
      <c r="HW5" s="136"/>
      <c r="HX5" s="136"/>
      <c r="HY5" s="136"/>
      <c r="HZ5" s="136"/>
      <c r="IA5" s="136"/>
      <c r="IB5" s="136"/>
      <c r="IC5" s="136"/>
      <c r="ID5" s="136"/>
      <c r="IE5" s="136"/>
      <c r="IF5" s="136"/>
      <c r="IG5" s="136"/>
    </row>
    <row r="6" spans="1:241" ht="15" customHeight="1" x14ac:dyDescent="0.25">
      <c r="A6" s="137" t="s">
        <v>373</v>
      </c>
      <c r="B6" s="138">
        <v>5525914</v>
      </c>
      <c r="C6" s="138">
        <v>2084570</v>
      </c>
      <c r="D6" s="138">
        <v>482287</v>
      </c>
      <c r="E6" s="138">
        <v>741618</v>
      </c>
      <c r="F6" s="139">
        <v>1347381.5238095238</v>
      </c>
      <c r="G6" s="139">
        <v>217256.47619047621</v>
      </c>
      <c r="H6" s="235">
        <v>10399027</v>
      </c>
      <c r="I6" s="136"/>
      <c r="J6" s="155" t="s">
        <v>218</v>
      </c>
      <c r="K6" s="156">
        <v>9616021</v>
      </c>
      <c r="L6" s="156">
        <v>4283424</v>
      </c>
      <c r="M6" s="156">
        <v>626276</v>
      </c>
      <c r="N6" s="156">
        <v>1144213</v>
      </c>
      <c r="O6" s="152">
        <v>1799483.95</v>
      </c>
      <c r="P6" s="152">
        <v>283978.05</v>
      </c>
      <c r="Q6" s="235">
        <v>17753396</v>
      </c>
      <c r="R6" s="136"/>
      <c r="S6" s="136"/>
      <c r="T6" s="136"/>
      <c r="U6" s="136"/>
      <c r="V6" s="136"/>
      <c r="W6" s="136"/>
      <c r="X6" s="136"/>
      <c r="Y6" s="136"/>
      <c r="Z6" s="136"/>
      <c r="AA6" s="136"/>
      <c r="AB6" s="136"/>
      <c r="AC6" s="136"/>
      <c r="AD6" s="136"/>
      <c r="AE6" s="136"/>
      <c r="AF6" s="136"/>
      <c r="AG6" s="136"/>
      <c r="AH6" s="136"/>
      <c r="AI6" s="136"/>
      <c r="AJ6" s="136"/>
      <c r="AK6" s="136"/>
      <c r="AL6" s="136"/>
      <c r="AM6" s="136"/>
      <c r="AN6" s="136"/>
      <c r="AO6" s="136"/>
      <c r="AP6" s="136"/>
      <c r="AQ6" s="136"/>
      <c r="AR6" s="136"/>
      <c r="AS6" s="136"/>
      <c r="AT6" s="136"/>
      <c r="AU6" s="136"/>
      <c r="AV6" s="136"/>
      <c r="AW6" s="136"/>
      <c r="AX6" s="136"/>
      <c r="AY6" s="136"/>
      <c r="AZ6" s="136"/>
      <c r="BA6" s="136"/>
      <c r="BB6" s="136"/>
      <c r="BC6" s="136"/>
      <c r="BD6" s="136"/>
      <c r="BE6" s="136"/>
      <c r="BF6" s="136"/>
      <c r="BG6" s="136"/>
      <c r="BH6" s="136"/>
      <c r="BI6" s="136"/>
      <c r="BJ6" s="136"/>
      <c r="BK6" s="136"/>
      <c r="BL6" s="136"/>
      <c r="BM6" s="136"/>
      <c r="BN6" s="136"/>
      <c r="BO6" s="136"/>
      <c r="BP6" s="136"/>
      <c r="BQ6" s="136"/>
      <c r="BR6" s="136"/>
      <c r="BS6" s="136"/>
      <c r="BT6" s="136"/>
      <c r="BU6" s="136"/>
      <c r="BV6" s="136"/>
      <c r="BW6" s="136"/>
      <c r="BX6" s="136"/>
      <c r="BY6" s="136"/>
      <c r="BZ6" s="136"/>
      <c r="CA6" s="136"/>
      <c r="CB6" s="136"/>
      <c r="CC6" s="136"/>
      <c r="CD6" s="136"/>
      <c r="CE6" s="136"/>
      <c r="CF6" s="136"/>
      <c r="CG6" s="136"/>
      <c r="CH6" s="136"/>
      <c r="CI6" s="136"/>
      <c r="CJ6" s="136"/>
      <c r="CK6" s="136"/>
      <c r="CL6" s="136"/>
      <c r="CM6" s="136"/>
      <c r="CN6" s="136"/>
      <c r="CO6" s="136"/>
      <c r="CP6" s="136"/>
      <c r="CQ6" s="136"/>
      <c r="CR6" s="136"/>
      <c r="CS6" s="136"/>
      <c r="CT6" s="136"/>
      <c r="CU6" s="136"/>
      <c r="CV6" s="136"/>
      <c r="CW6" s="136"/>
      <c r="CX6" s="136"/>
      <c r="CY6" s="136"/>
      <c r="CZ6" s="136"/>
      <c r="DA6" s="136"/>
      <c r="DB6" s="136"/>
      <c r="DC6" s="136"/>
      <c r="DD6" s="136"/>
      <c r="DE6" s="136"/>
      <c r="DF6" s="136"/>
      <c r="DG6" s="136"/>
      <c r="DH6" s="136"/>
      <c r="DI6" s="136"/>
      <c r="DJ6" s="136"/>
      <c r="DK6" s="136"/>
      <c r="DL6" s="136"/>
      <c r="DM6" s="136"/>
      <c r="DN6" s="136"/>
      <c r="DO6" s="136"/>
      <c r="DP6" s="136"/>
      <c r="DQ6" s="136"/>
      <c r="DR6" s="136"/>
      <c r="DS6" s="136"/>
      <c r="DT6" s="136"/>
      <c r="DU6" s="136"/>
      <c r="DV6" s="136"/>
      <c r="DW6" s="136"/>
      <c r="DX6" s="136"/>
      <c r="DY6" s="136"/>
      <c r="DZ6" s="136"/>
      <c r="EA6" s="136"/>
      <c r="EB6" s="136"/>
      <c r="EC6" s="136"/>
      <c r="ED6" s="136"/>
      <c r="EE6" s="136"/>
      <c r="EF6" s="136"/>
      <c r="EG6" s="136"/>
      <c r="EH6" s="136"/>
      <c r="EI6" s="136"/>
      <c r="EJ6" s="136"/>
      <c r="EK6" s="136"/>
      <c r="EL6" s="136"/>
      <c r="EM6" s="136"/>
      <c r="EN6" s="136"/>
      <c r="EO6" s="136"/>
      <c r="EP6" s="136"/>
      <c r="EQ6" s="136"/>
      <c r="ER6" s="136"/>
      <c r="ES6" s="136"/>
      <c r="ET6" s="136"/>
      <c r="EU6" s="136"/>
      <c r="EV6" s="136"/>
      <c r="EW6" s="136"/>
      <c r="EX6" s="136"/>
      <c r="EY6" s="136"/>
      <c r="EZ6" s="136"/>
      <c r="FA6" s="136"/>
      <c r="FB6" s="136"/>
      <c r="FC6" s="136"/>
      <c r="FD6" s="136"/>
      <c r="FE6" s="136"/>
      <c r="FF6" s="136"/>
      <c r="FG6" s="136"/>
      <c r="FH6" s="136"/>
      <c r="FI6" s="136"/>
      <c r="FJ6" s="136"/>
      <c r="FK6" s="136"/>
      <c r="FL6" s="136"/>
      <c r="FM6" s="136"/>
      <c r="FN6" s="136"/>
      <c r="FO6" s="136"/>
      <c r="FP6" s="136"/>
      <c r="FQ6" s="136"/>
      <c r="FR6" s="136"/>
      <c r="FS6" s="136"/>
      <c r="FT6" s="136"/>
      <c r="FU6" s="136"/>
      <c r="FV6" s="136"/>
      <c r="FW6" s="136"/>
      <c r="FX6" s="136"/>
      <c r="FY6" s="136"/>
      <c r="FZ6" s="136"/>
      <c r="GA6" s="136"/>
      <c r="GB6" s="136"/>
      <c r="GC6" s="136"/>
      <c r="GD6" s="136"/>
      <c r="GE6" s="136"/>
      <c r="GF6" s="136"/>
      <c r="GG6" s="136"/>
      <c r="GH6" s="136"/>
      <c r="GI6" s="136"/>
      <c r="GJ6" s="136"/>
      <c r="GK6" s="136"/>
      <c r="GL6" s="136"/>
      <c r="GM6" s="136"/>
      <c r="GN6" s="136"/>
      <c r="GO6" s="136"/>
      <c r="GP6" s="136"/>
      <c r="GQ6" s="136"/>
      <c r="GR6" s="136"/>
      <c r="GS6" s="136"/>
      <c r="GT6" s="136"/>
      <c r="GU6" s="136"/>
      <c r="GV6" s="136"/>
      <c r="GW6" s="136"/>
      <c r="GX6" s="136"/>
      <c r="GY6" s="136"/>
      <c r="GZ6" s="136"/>
      <c r="HA6" s="136"/>
      <c r="HB6" s="136"/>
      <c r="HC6" s="136"/>
      <c r="HD6" s="136"/>
      <c r="HE6" s="136"/>
      <c r="HF6" s="136"/>
      <c r="HG6" s="136"/>
      <c r="HH6" s="136"/>
      <c r="HI6" s="136"/>
      <c r="HJ6" s="136"/>
      <c r="HK6" s="136"/>
      <c r="HL6" s="136"/>
      <c r="HM6" s="136"/>
      <c r="HN6" s="136"/>
      <c r="HO6" s="136"/>
      <c r="HP6" s="136"/>
      <c r="HQ6" s="136"/>
      <c r="HR6" s="136"/>
      <c r="HS6" s="136"/>
      <c r="HT6" s="136"/>
      <c r="HU6" s="136"/>
      <c r="HV6" s="136"/>
      <c r="HW6" s="136"/>
      <c r="HX6" s="136"/>
      <c r="HY6" s="136"/>
      <c r="HZ6" s="136"/>
      <c r="IA6" s="136"/>
      <c r="IB6" s="136"/>
      <c r="IC6" s="136"/>
      <c r="ID6" s="136"/>
      <c r="IE6" s="136"/>
      <c r="IF6" s="136"/>
      <c r="IG6" s="136"/>
    </row>
    <row r="7" spans="1:241" ht="15" customHeight="1" x14ac:dyDescent="0.25">
      <c r="A7" s="137" t="s">
        <v>372</v>
      </c>
      <c r="B7" s="138">
        <v>8856867</v>
      </c>
      <c r="C7" s="138">
        <v>3577575</v>
      </c>
      <c r="D7" s="138">
        <v>638028</v>
      </c>
      <c r="E7" s="138">
        <v>749764</v>
      </c>
      <c r="F7" s="139">
        <v>1157679.5238095238</v>
      </c>
      <c r="G7" s="139">
        <v>219552.47619047621</v>
      </c>
      <c r="H7" s="235">
        <v>15199466</v>
      </c>
      <c r="I7" s="136"/>
      <c r="J7" s="155" t="s">
        <v>217</v>
      </c>
      <c r="K7" s="156">
        <v>9551790</v>
      </c>
      <c r="L7" s="156">
        <v>3779437</v>
      </c>
      <c r="M7" s="156">
        <v>721779</v>
      </c>
      <c r="N7" s="156">
        <v>1031929</v>
      </c>
      <c r="O7" s="152">
        <v>2109931.9500000002</v>
      </c>
      <c r="P7" s="152">
        <v>263231.05</v>
      </c>
      <c r="Q7" s="235">
        <v>17458098</v>
      </c>
      <c r="R7" s="136"/>
      <c r="S7" s="136"/>
      <c r="T7" s="136"/>
      <c r="U7" s="136"/>
      <c r="V7" s="136"/>
      <c r="W7" s="136"/>
      <c r="X7" s="136"/>
      <c r="Y7" s="136"/>
      <c r="Z7" s="136"/>
      <c r="AA7" s="136"/>
      <c r="AB7" s="136"/>
      <c r="AC7" s="136"/>
      <c r="AD7" s="136"/>
      <c r="AE7" s="136"/>
      <c r="AF7" s="136"/>
      <c r="AG7" s="136"/>
      <c r="AH7" s="136"/>
      <c r="AI7" s="136"/>
      <c r="AJ7" s="136"/>
      <c r="AK7" s="136"/>
      <c r="AL7" s="136"/>
      <c r="AM7" s="136"/>
      <c r="AN7" s="136"/>
      <c r="AO7" s="136"/>
      <c r="AP7" s="136"/>
      <c r="AQ7" s="136"/>
      <c r="AR7" s="136"/>
      <c r="AS7" s="136"/>
      <c r="AT7" s="136"/>
      <c r="AU7" s="136"/>
      <c r="AV7" s="136"/>
      <c r="AW7" s="136"/>
      <c r="AX7" s="136"/>
      <c r="AY7" s="136"/>
      <c r="AZ7" s="136"/>
      <c r="BA7" s="136"/>
      <c r="BB7" s="136"/>
      <c r="BC7" s="136"/>
      <c r="BD7" s="136"/>
      <c r="BE7" s="136"/>
      <c r="BF7" s="136"/>
      <c r="BG7" s="136"/>
      <c r="BH7" s="136"/>
      <c r="BI7" s="136"/>
      <c r="BJ7" s="136"/>
      <c r="BK7" s="136"/>
      <c r="BL7" s="136"/>
      <c r="BM7" s="136"/>
      <c r="BN7" s="136"/>
      <c r="BO7" s="136"/>
      <c r="BP7" s="136"/>
      <c r="BQ7" s="136"/>
      <c r="BR7" s="136"/>
      <c r="BS7" s="136"/>
      <c r="BT7" s="136"/>
      <c r="BU7" s="136"/>
      <c r="BV7" s="136"/>
      <c r="BW7" s="136"/>
      <c r="BX7" s="136"/>
      <c r="BY7" s="136"/>
      <c r="BZ7" s="136"/>
      <c r="CA7" s="136"/>
      <c r="CB7" s="136"/>
      <c r="CC7" s="136"/>
      <c r="CD7" s="136"/>
      <c r="CE7" s="136"/>
      <c r="CF7" s="136"/>
      <c r="CG7" s="136"/>
      <c r="CH7" s="136"/>
      <c r="CI7" s="136"/>
      <c r="CJ7" s="136"/>
      <c r="CK7" s="136"/>
      <c r="CL7" s="136"/>
      <c r="CM7" s="136"/>
      <c r="CN7" s="136"/>
      <c r="CO7" s="136"/>
      <c r="CP7" s="136"/>
      <c r="CQ7" s="136"/>
      <c r="CR7" s="136"/>
      <c r="CS7" s="136"/>
      <c r="CT7" s="136"/>
      <c r="CU7" s="136"/>
      <c r="CV7" s="136"/>
      <c r="CW7" s="136"/>
      <c r="CX7" s="136"/>
      <c r="CY7" s="136"/>
      <c r="CZ7" s="136"/>
      <c r="DA7" s="136"/>
      <c r="DB7" s="136"/>
      <c r="DC7" s="136"/>
      <c r="DD7" s="136"/>
      <c r="DE7" s="136"/>
      <c r="DF7" s="136"/>
      <c r="DG7" s="136"/>
      <c r="DH7" s="136"/>
      <c r="DI7" s="136"/>
      <c r="DJ7" s="136"/>
      <c r="DK7" s="136"/>
      <c r="DL7" s="136"/>
      <c r="DM7" s="136"/>
      <c r="DN7" s="136"/>
      <c r="DO7" s="136"/>
      <c r="DP7" s="136"/>
      <c r="DQ7" s="136"/>
      <c r="DR7" s="136"/>
      <c r="DS7" s="136"/>
      <c r="DT7" s="136"/>
      <c r="DU7" s="136"/>
      <c r="DV7" s="136"/>
      <c r="DW7" s="136"/>
      <c r="DX7" s="136"/>
      <c r="DY7" s="136"/>
      <c r="DZ7" s="136"/>
      <c r="EA7" s="136"/>
      <c r="EB7" s="136"/>
      <c r="EC7" s="136"/>
      <c r="ED7" s="136"/>
      <c r="EE7" s="136"/>
      <c r="EF7" s="136"/>
      <c r="EG7" s="136"/>
      <c r="EH7" s="136"/>
      <c r="EI7" s="136"/>
      <c r="EJ7" s="136"/>
      <c r="EK7" s="136"/>
      <c r="EL7" s="136"/>
      <c r="EM7" s="136"/>
      <c r="EN7" s="136"/>
      <c r="EO7" s="136"/>
      <c r="EP7" s="136"/>
      <c r="EQ7" s="136"/>
      <c r="ER7" s="136"/>
      <c r="ES7" s="136"/>
      <c r="ET7" s="136"/>
      <c r="EU7" s="136"/>
      <c r="EV7" s="136"/>
      <c r="EW7" s="136"/>
      <c r="EX7" s="136"/>
      <c r="EY7" s="136"/>
      <c r="EZ7" s="136"/>
      <c r="FA7" s="136"/>
      <c r="FB7" s="136"/>
      <c r="FC7" s="136"/>
      <c r="FD7" s="136"/>
      <c r="FE7" s="136"/>
      <c r="FF7" s="136"/>
      <c r="FG7" s="136"/>
      <c r="FH7" s="136"/>
      <c r="FI7" s="136"/>
      <c r="FJ7" s="136"/>
      <c r="FK7" s="136"/>
      <c r="FL7" s="136"/>
      <c r="FM7" s="136"/>
      <c r="FN7" s="136"/>
      <c r="FO7" s="136"/>
      <c r="FP7" s="136"/>
      <c r="FQ7" s="136"/>
      <c r="FR7" s="136"/>
      <c r="FS7" s="136"/>
      <c r="FT7" s="136"/>
      <c r="FU7" s="136"/>
      <c r="FV7" s="136"/>
      <c r="FW7" s="136"/>
      <c r="FX7" s="136"/>
      <c r="FY7" s="136"/>
      <c r="FZ7" s="136"/>
      <c r="GA7" s="136"/>
      <c r="GB7" s="136"/>
      <c r="GC7" s="136"/>
      <c r="GD7" s="136"/>
      <c r="GE7" s="136"/>
      <c r="GF7" s="136"/>
      <c r="GG7" s="136"/>
      <c r="GH7" s="136"/>
      <c r="GI7" s="136"/>
      <c r="GJ7" s="136"/>
      <c r="GK7" s="136"/>
      <c r="GL7" s="136"/>
      <c r="GM7" s="136"/>
      <c r="GN7" s="136"/>
      <c r="GO7" s="136"/>
      <c r="GP7" s="136"/>
      <c r="GQ7" s="136"/>
      <c r="GR7" s="136"/>
      <c r="GS7" s="136"/>
      <c r="GT7" s="136"/>
      <c r="GU7" s="136"/>
      <c r="GV7" s="136"/>
      <c r="GW7" s="136"/>
      <c r="GX7" s="136"/>
      <c r="GY7" s="136"/>
      <c r="GZ7" s="136"/>
      <c r="HA7" s="136"/>
      <c r="HB7" s="136"/>
      <c r="HC7" s="136"/>
      <c r="HD7" s="136"/>
      <c r="HE7" s="136"/>
      <c r="HF7" s="136"/>
      <c r="HG7" s="136"/>
      <c r="HH7" s="136"/>
      <c r="HI7" s="136"/>
      <c r="HJ7" s="136"/>
      <c r="HK7" s="136"/>
      <c r="HL7" s="136"/>
      <c r="HM7" s="136"/>
      <c r="HN7" s="136"/>
      <c r="HO7" s="136"/>
      <c r="HP7" s="136"/>
      <c r="HQ7" s="136"/>
      <c r="HR7" s="136"/>
      <c r="HS7" s="136"/>
      <c r="HT7" s="136"/>
      <c r="HU7" s="136"/>
      <c r="HV7" s="136"/>
      <c r="HW7" s="136"/>
      <c r="HX7" s="136"/>
      <c r="HY7" s="136"/>
      <c r="HZ7" s="136"/>
      <c r="IA7" s="136"/>
      <c r="IB7" s="136"/>
      <c r="IC7" s="136"/>
      <c r="ID7" s="136"/>
      <c r="IE7" s="136"/>
      <c r="IF7" s="136"/>
      <c r="IG7" s="136"/>
    </row>
    <row r="8" spans="1:241" ht="15" customHeight="1" x14ac:dyDescent="0.25">
      <c r="A8" s="137" t="s">
        <v>256</v>
      </c>
      <c r="B8" s="138">
        <v>5902641</v>
      </c>
      <c r="C8" s="138">
        <v>3846640</v>
      </c>
      <c r="D8" s="138">
        <v>439165</v>
      </c>
      <c r="E8" s="138">
        <v>670223</v>
      </c>
      <c r="F8" s="139">
        <v>1222838.5238095238</v>
      </c>
      <c r="G8" s="139">
        <v>134003.47619047621</v>
      </c>
      <c r="H8" s="235">
        <v>12215511</v>
      </c>
      <c r="I8" s="136"/>
      <c r="J8" s="155" t="s">
        <v>216</v>
      </c>
      <c r="K8" s="156">
        <v>9726951</v>
      </c>
      <c r="L8" s="156">
        <v>3857501</v>
      </c>
      <c r="M8" s="156">
        <v>746179</v>
      </c>
      <c r="N8" s="156">
        <v>935251</v>
      </c>
      <c r="O8" s="152">
        <v>1722567.95</v>
      </c>
      <c r="P8" s="152">
        <v>281462.05</v>
      </c>
      <c r="Q8" s="235">
        <v>17269912</v>
      </c>
      <c r="R8" s="136"/>
      <c r="S8" s="136"/>
      <c r="T8" s="136"/>
      <c r="U8" s="136"/>
      <c r="V8" s="136"/>
      <c r="W8" s="136"/>
      <c r="X8" s="136"/>
      <c r="Y8" s="136"/>
      <c r="Z8" s="136"/>
      <c r="AA8" s="136"/>
      <c r="AB8" s="136"/>
      <c r="AC8" s="136"/>
      <c r="AD8" s="136"/>
      <c r="AE8" s="136"/>
      <c r="AF8" s="136"/>
      <c r="AG8" s="136"/>
      <c r="AH8" s="136"/>
      <c r="AI8" s="136"/>
      <c r="AJ8" s="136"/>
      <c r="AK8" s="136"/>
      <c r="AL8" s="136"/>
      <c r="AM8" s="136"/>
      <c r="AN8" s="136"/>
      <c r="AO8" s="136"/>
      <c r="AP8" s="136"/>
      <c r="AQ8" s="136"/>
      <c r="AR8" s="136"/>
      <c r="AS8" s="136"/>
      <c r="AT8" s="136"/>
      <c r="AU8" s="136"/>
      <c r="AV8" s="136"/>
      <c r="AW8" s="136"/>
      <c r="AX8" s="136"/>
      <c r="AY8" s="136"/>
      <c r="AZ8" s="136"/>
      <c r="BA8" s="136"/>
      <c r="BB8" s="136"/>
      <c r="BC8" s="136"/>
      <c r="BD8" s="136"/>
      <c r="BE8" s="136"/>
      <c r="BF8" s="136"/>
      <c r="BG8" s="136"/>
      <c r="BH8" s="136"/>
      <c r="BI8" s="136"/>
      <c r="BJ8" s="136"/>
      <c r="BK8" s="136"/>
      <c r="BL8" s="136"/>
      <c r="BM8" s="136"/>
      <c r="BN8" s="136"/>
      <c r="BO8" s="136"/>
      <c r="BP8" s="136"/>
      <c r="BQ8" s="136"/>
      <c r="BR8" s="136"/>
      <c r="BS8" s="136"/>
      <c r="BT8" s="136"/>
      <c r="BU8" s="136"/>
      <c r="BV8" s="136"/>
      <c r="BW8" s="136"/>
      <c r="BX8" s="136"/>
      <c r="BY8" s="136"/>
      <c r="BZ8" s="136"/>
      <c r="CA8" s="136"/>
      <c r="CB8" s="136"/>
      <c r="CC8" s="136"/>
      <c r="CD8" s="136"/>
      <c r="CE8" s="136"/>
      <c r="CF8" s="136"/>
      <c r="CG8" s="136"/>
      <c r="CH8" s="136"/>
      <c r="CI8" s="136"/>
      <c r="CJ8" s="136"/>
      <c r="CK8" s="136"/>
      <c r="CL8" s="136"/>
      <c r="CM8" s="136"/>
      <c r="CN8" s="136"/>
      <c r="CO8" s="136"/>
      <c r="CP8" s="136"/>
      <c r="CQ8" s="136"/>
      <c r="CR8" s="136"/>
      <c r="CS8" s="136"/>
      <c r="CT8" s="136"/>
      <c r="CU8" s="136"/>
      <c r="CV8" s="136"/>
      <c r="CW8" s="136"/>
      <c r="CX8" s="136"/>
      <c r="CY8" s="136"/>
      <c r="CZ8" s="136"/>
      <c r="DA8" s="136"/>
      <c r="DB8" s="136"/>
      <c r="DC8" s="136"/>
      <c r="DD8" s="136"/>
      <c r="DE8" s="136"/>
      <c r="DF8" s="136"/>
      <c r="DG8" s="136"/>
      <c r="DH8" s="136"/>
      <c r="DI8" s="136"/>
      <c r="DJ8" s="136"/>
      <c r="DK8" s="136"/>
      <c r="DL8" s="136"/>
      <c r="DM8" s="136"/>
      <c r="DN8" s="136"/>
      <c r="DO8" s="136"/>
      <c r="DP8" s="136"/>
      <c r="DQ8" s="136"/>
      <c r="DR8" s="136"/>
      <c r="DS8" s="136"/>
      <c r="DT8" s="136"/>
      <c r="DU8" s="136"/>
      <c r="DV8" s="136"/>
      <c r="DW8" s="136"/>
      <c r="DX8" s="136"/>
      <c r="DY8" s="136"/>
      <c r="DZ8" s="136"/>
      <c r="EA8" s="136"/>
      <c r="EB8" s="136"/>
      <c r="EC8" s="136"/>
      <c r="ED8" s="136"/>
      <c r="EE8" s="136"/>
      <c r="EF8" s="136"/>
      <c r="EG8" s="136"/>
      <c r="EH8" s="136"/>
      <c r="EI8" s="136"/>
      <c r="EJ8" s="136"/>
      <c r="EK8" s="136"/>
      <c r="EL8" s="136"/>
      <c r="EM8" s="136"/>
      <c r="EN8" s="136"/>
      <c r="EO8" s="136"/>
      <c r="EP8" s="136"/>
      <c r="EQ8" s="136"/>
      <c r="ER8" s="136"/>
      <c r="ES8" s="136"/>
      <c r="ET8" s="136"/>
      <c r="EU8" s="136"/>
      <c r="EV8" s="136"/>
      <c r="EW8" s="136"/>
      <c r="EX8" s="136"/>
      <c r="EY8" s="136"/>
      <c r="EZ8" s="136"/>
      <c r="FA8" s="136"/>
      <c r="FB8" s="136"/>
      <c r="FC8" s="136"/>
      <c r="FD8" s="136"/>
      <c r="FE8" s="136"/>
      <c r="FF8" s="136"/>
      <c r="FG8" s="136"/>
      <c r="FH8" s="136"/>
      <c r="FI8" s="136"/>
      <c r="FJ8" s="136"/>
      <c r="FK8" s="136"/>
      <c r="FL8" s="136"/>
      <c r="FM8" s="136"/>
      <c r="FN8" s="136"/>
      <c r="FO8" s="136"/>
      <c r="FP8" s="136"/>
      <c r="FQ8" s="136"/>
      <c r="FR8" s="136"/>
      <c r="FS8" s="136"/>
      <c r="FT8" s="136"/>
      <c r="FU8" s="136"/>
      <c r="FV8" s="136"/>
      <c r="FW8" s="136"/>
      <c r="FX8" s="136"/>
      <c r="FY8" s="136"/>
      <c r="FZ8" s="136"/>
      <c r="GA8" s="136"/>
      <c r="GB8" s="136"/>
      <c r="GC8" s="136"/>
      <c r="GD8" s="136"/>
      <c r="GE8" s="136"/>
      <c r="GF8" s="136"/>
      <c r="GG8" s="136"/>
      <c r="GH8" s="136"/>
      <c r="GI8" s="136"/>
      <c r="GJ8" s="136"/>
      <c r="GK8" s="136"/>
      <c r="GL8" s="136"/>
      <c r="GM8" s="136"/>
      <c r="GN8" s="136"/>
      <c r="GO8" s="136"/>
      <c r="GP8" s="136"/>
      <c r="GQ8" s="136"/>
      <c r="GR8" s="136"/>
      <c r="GS8" s="136"/>
      <c r="GT8" s="136"/>
      <c r="GU8" s="136"/>
      <c r="GV8" s="136"/>
      <c r="GW8" s="136"/>
      <c r="GX8" s="136"/>
      <c r="GY8" s="136"/>
      <c r="GZ8" s="136"/>
      <c r="HA8" s="136"/>
      <c r="HB8" s="136"/>
      <c r="HC8" s="136"/>
      <c r="HD8" s="136"/>
      <c r="HE8" s="136"/>
      <c r="HF8" s="136"/>
      <c r="HG8" s="136"/>
      <c r="HH8" s="136"/>
      <c r="HI8" s="136"/>
      <c r="HJ8" s="136"/>
      <c r="HK8" s="136"/>
      <c r="HL8" s="136"/>
      <c r="HM8" s="136"/>
      <c r="HN8" s="136"/>
      <c r="HO8" s="136"/>
      <c r="HP8" s="136"/>
      <c r="HQ8" s="136"/>
      <c r="HR8" s="136"/>
      <c r="HS8" s="136"/>
      <c r="HT8" s="136"/>
      <c r="HU8" s="136"/>
      <c r="HV8" s="136"/>
      <c r="HW8" s="136"/>
      <c r="HX8" s="136"/>
      <c r="HY8" s="136"/>
      <c r="HZ8" s="136"/>
      <c r="IA8" s="136"/>
      <c r="IB8" s="136"/>
      <c r="IC8" s="136"/>
      <c r="ID8" s="136"/>
      <c r="IE8" s="136"/>
      <c r="IF8" s="136"/>
      <c r="IG8" s="136"/>
    </row>
    <row r="9" spans="1:241" ht="15" customHeight="1" x14ac:dyDescent="0.25">
      <c r="A9" s="137" t="s">
        <v>255</v>
      </c>
      <c r="B9" s="138">
        <v>6431840</v>
      </c>
      <c r="C9" s="138">
        <v>4397391</v>
      </c>
      <c r="D9" s="138">
        <v>470364</v>
      </c>
      <c r="E9" s="138">
        <v>972039</v>
      </c>
      <c r="F9" s="139">
        <v>1398193.5238095238</v>
      </c>
      <c r="G9" s="139">
        <v>224040.47619047621</v>
      </c>
      <c r="H9" s="235">
        <v>13893868</v>
      </c>
      <c r="I9" s="136"/>
      <c r="J9" s="155" t="s">
        <v>353</v>
      </c>
      <c r="K9" s="156">
        <v>9529736</v>
      </c>
      <c r="L9" s="156">
        <v>4697228</v>
      </c>
      <c r="M9" s="156">
        <v>862149</v>
      </c>
      <c r="N9" s="156">
        <v>822717</v>
      </c>
      <c r="O9" s="152">
        <v>1603479.95</v>
      </c>
      <c r="P9" s="152">
        <v>227113.05</v>
      </c>
      <c r="Q9" s="235">
        <v>17742423</v>
      </c>
      <c r="R9" s="136"/>
      <c r="S9" s="136"/>
      <c r="T9" s="136"/>
      <c r="U9" s="136"/>
      <c r="V9" s="136"/>
      <c r="W9" s="136"/>
      <c r="X9" s="136"/>
      <c r="Y9" s="136"/>
      <c r="Z9" s="136"/>
      <c r="AA9" s="136"/>
      <c r="AB9" s="136"/>
      <c r="AC9" s="136"/>
      <c r="AD9" s="136"/>
      <c r="AE9" s="136"/>
      <c r="AF9" s="136"/>
      <c r="AG9" s="136"/>
      <c r="AH9" s="136"/>
      <c r="AI9" s="136"/>
      <c r="AJ9" s="136"/>
      <c r="AK9" s="136"/>
      <c r="AL9" s="136"/>
      <c r="AM9" s="136"/>
      <c r="AN9" s="136"/>
      <c r="AO9" s="136"/>
      <c r="AP9" s="136"/>
      <c r="AQ9" s="136"/>
      <c r="AR9" s="136"/>
      <c r="AS9" s="136"/>
      <c r="AT9" s="136"/>
      <c r="AU9" s="136"/>
      <c r="AV9" s="136"/>
      <c r="AW9" s="136"/>
      <c r="AX9" s="136"/>
      <c r="AY9" s="136"/>
      <c r="AZ9" s="136"/>
      <c r="BA9" s="136"/>
      <c r="BB9" s="136"/>
      <c r="BC9" s="136"/>
      <c r="BD9" s="136"/>
      <c r="BE9" s="136"/>
      <c r="BF9" s="136"/>
      <c r="BG9" s="136"/>
      <c r="BH9" s="136"/>
      <c r="BI9" s="136"/>
      <c r="BJ9" s="136"/>
      <c r="BK9" s="136"/>
      <c r="BL9" s="136"/>
      <c r="BM9" s="136"/>
      <c r="BN9" s="136"/>
      <c r="BO9" s="136"/>
      <c r="BP9" s="136"/>
      <c r="BQ9" s="136"/>
      <c r="BR9" s="136"/>
      <c r="BS9" s="136"/>
      <c r="BT9" s="136"/>
      <c r="BU9" s="136"/>
      <c r="BV9" s="136"/>
      <c r="BW9" s="136"/>
      <c r="BX9" s="136"/>
      <c r="BY9" s="136"/>
      <c r="BZ9" s="136"/>
      <c r="CA9" s="136"/>
      <c r="CB9" s="136"/>
      <c r="CC9" s="136"/>
      <c r="CD9" s="136"/>
      <c r="CE9" s="136"/>
      <c r="CF9" s="136"/>
      <c r="CG9" s="136"/>
      <c r="CH9" s="136"/>
      <c r="CI9" s="136"/>
      <c r="CJ9" s="136"/>
      <c r="CK9" s="136"/>
      <c r="CL9" s="136"/>
      <c r="CM9" s="136"/>
      <c r="CN9" s="136"/>
      <c r="CO9" s="136"/>
      <c r="CP9" s="136"/>
      <c r="CQ9" s="136"/>
      <c r="CR9" s="136"/>
      <c r="CS9" s="136"/>
      <c r="CT9" s="136"/>
      <c r="CU9" s="136"/>
      <c r="CV9" s="136"/>
      <c r="CW9" s="136"/>
      <c r="CX9" s="136"/>
      <c r="CY9" s="136"/>
      <c r="CZ9" s="136"/>
      <c r="DA9" s="136"/>
      <c r="DB9" s="136"/>
      <c r="DC9" s="136"/>
      <c r="DD9" s="136"/>
      <c r="DE9" s="136"/>
      <c r="DF9" s="136"/>
      <c r="DG9" s="136"/>
      <c r="DH9" s="136"/>
      <c r="DI9" s="136"/>
      <c r="DJ9" s="136"/>
      <c r="DK9" s="136"/>
      <c r="DL9" s="136"/>
      <c r="DM9" s="136"/>
      <c r="DN9" s="136"/>
      <c r="DO9" s="136"/>
      <c r="DP9" s="136"/>
      <c r="DQ9" s="136"/>
      <c r="DR9" s="136"/>
      <c r="DS9" s="136"/>
      <c r="DT9" s="136"/>
      <c r="DU9" s="136"/>
      <c r="DV9" s="136"/>
      <c r="DW9" s="136"/>
      <c r="DX9" s="136"/>
      <c r="DY9" s="136"/>
      <c r="DZ9" s="136"/>
      <c r="EA9" s="136"/>
      <c r="EB9" s="136"/>
      <c r="EC9" s="136"/>
      <c r="ED9" s="136"/>
      <c r="EE9" s="136"/>
      <c r="EF9" s="136"/>
      <c r="EG9" s="136"/>
      <c r="EH9" s="136"/>
      <c r="EI9" s="136"/>
      <c r="EJ9" s="136"/>
      <c r="EK9" s="136"/>
      <c r="EL9" s="136"/>
      <c r="EM9" s="136"/>
      <c r="EN9" s="136"/>
      <c r="EO9" s="136"/>
      <c r="EP9" s="136"/>
      <c r="EQ9" s="136"/>
      <c r="ER9" s="136"/>
      <c r="ES9" s="136"/>
      <c r="ET9" s="136"/>
      <c r="EU9" s="136"/>
      <c r="EV9" s="136"/>
      <c r="EW9" s="136"/>
      <c r="EX9" s="136"/>
      <c r="EY9" s="136"/>
      <c r="EZ9" s="136"/>
      <c r="FA9" s="136"/>
      <c r="FB9" s="136"/>
      <c r="FC9" s="136"/>
      <c r="FD9" s="136"/>
      <c r="FE9" s="136"/>
      <c r="FF9" s="136"/>
      <c r="FG9" s="136"/>
      <c r="FH9" s="136"/>
      <c r="FI9" s="136"/>
      <c r="FJ9" s="136"/>
      <c r="FK9" s="136"/>
      <c r="FL9" s="136"/>
      <c r="FM9" s="136"/>
      <c r="FN9" s="136"/>
      <c r="FO9" s="136"/>
      <c r="FP9" s="136"/>
      <c r="FQ9" s="136"/>
      <c r="FR9" s="136"/>
      <c r="FS9" s="136"/>
      <c r="FT9" s="136"/>
      <c r="FU9" s="136"/>
      <c r="FV9" s="136"/>
      <c r="FW9" s="136"/>
      <c r="FX9" s="136"/>
      <c r="FY9" s="136"/>
      <c r="FZ9" s="136"/>
      <c r="GA9" s="136"/>
      <c r="GB9" s="136"/>
      <c r="GC9" s="136"/>
      <c r="GD9" s="136"/>
      <c r="GE9" s="136"/>
      <c r="GF9" s="136"/>
      <c r="GG9" s="136"/>
      <c r="GH9" s="136"/>
      <c r="GI9" s="136"/>
      <c r="GJ9" s="136"/>
      <c r="GK9" s="136"/>
      <c r="GL9" s="136"/>
      <c r="GM9" s="136"/>
      <c r="GN9" s="136"/>
      <c r="GO9" s="136"/>
      <c r="GP9" s="136"/>
      <c r="GQ9" s="136"/>
      <c r="GR9" s="136"/>
      <c r="GS9" s="136"/>
      <c r="GT9" s="136"/>
      <c r="GU9" s="136"/>
      <c r="GV9" s="136"/>
      <c r="GW9" s="136"/>
      <c r="GX9" s="136"/>
      <c r="GY9" s="136"/>
      <c r="GZ9" s="136"/>
      <c r="HA9" s="136"/>
      <c r="HB9" s="136"/>
      <c r="HC9" s="136"/>
      <c r="HD9" s="136"/>
      <c r="HE9" s="136"/>
      <c r="HF9" s="136"/>
      <c r="HG9" s="136"/>
      <c r="HH9" s="136"/>
      <c r="HI9" s="136"/>
      <c r="HJ9" s="136"/>
      <c r="HK9" s="136"/>
      <c r="HL9" s="136"/>
      <c r="HM9" s="136"/>
      <c r="HN9" s="136"/>
      <c r="HO9" s="136"/>
      <c r="HP9" s="136"/>
      <c r="HQ9" s="136"/>
      <c r="HR9" s="136"/>
      <c r="HS9" s="136"/>
      <c r="HT9" s="136"/>
      <c r="HU9" s="136"/>
      <c r="HV9" s="136"/>
      <c r="HW9" s="136"/>
      <c r="HX9" s="136"/>
      <c r="HY9" s="136"/>
      <c r="HZ9" s="136"/>
      <c r="IA9" s="136"/>
      <c r="IB9" s="136"/>
      <c r="IC9" s="136"/>
      <c r="ID9" s="136"/>
      <c r="IE9" s="136"/>
      <c r="IF9" s="136"/>
      <c r="IG9" s="136"/>
    </row>
    <row r="10" spans="1:241" ht="15" customHeight="1" x14ac:dyDescent="0.25">
      <c r="A10" s="137" t="s">
        <v>254</v>
      </c>
      <c r="B10" s="138">
        <v>7972673</v>
      </c>
      <c r="C10" s="138">
        <v>4531521</v>
      </c>
      <c r="D10" s="138">
        <v>505908</v>
      </c>
      <c r="E10" s="138">
        <v>963202</v>
      </c>
      <c r="F10" s="139">
        <v>1711772.5238095238</v>
      </c>
      <c r="G10" s="139">
        <v>238388.47619047621</v>
      </c>
      <c r="H10" s="235">
        <v>15923465</v>
      </c>
      <c r="I10" s="136"/>
      <c r="J10" s="155" t="s">
        <v>214</v>
      </c>
      <c r="K10" s="156">
        <v>6770135</v>
      </c>
      <c r="L10" s="156">
        <v>3799586</v>
      </c>
      <c r="M10" s="156">
        <v>867661</v>
      </c>
      <c r="N10" s="156">
        <v>1050629</v>
      </c>
      <c r="O10" s="157">
        <v>1505514.95</v>
      </c>
      <c r="P10" s="157">
        <v>207846.05</v>
      </c>
      <c r="Q10" s="235">
        <v>14201372</v>
      </c>
      <c r="R10" s="136"/>
      <c r="S10" s="136"/>
      <c r="T10" s="136"/>
      <c r="U10" s="136"/>
      <c r="V10" s="136"/>
      <c r="W10" s="136"/>
      <c r="X10" s="136"/>
      <c r="Y10" s="136"/>
      <c r="Z10" s="136"/>
      <c r="AA10" s="136"/>
      <c r="AB10" s="136"/>
      <c r="AC10" s="136"/>
      <c r="AD10" s="136"/>
      <c r="AE10" s="136"/>
      <c r="AF10" s="136"/>
      <c r="AG10" s="136"/>
      <c r="AH10" s="136"/>
      <c r="AI10" s="136"/>
      <c r="AJ10" s="136"/>
      <c r="AK10" s="136"/>
      <c r="AL10" s="136"/>
      <c r="AM10" s="136"/>
      <c r="AN10" s="136"/>
      <c r="AO10" s="136"/>
      <c r="AP10" s="136"/>
      <c r="AQ10" s="136"/>
      <c r="AR10" s="136"/>
      <c r="AS10" s="136"/>
      <c r="AT10" s="136"/>
      <c r="AU10" s="136"/>
      <c r="AV10" s="136"/>
      <c r="AW10" s="136"/>
      <c r="AX10" s="136"/>
      <c r="AY10" s="136"/>
      <c r="AZ10" s="136"/>
      <c r="BA10" s="136"/>
      <c r="BB10" s="136"/>
      <c r="BC10" s="136"/>
      <c r="BD10" s="136"/>
      <c r="BE10" s="136"/>
      <c r="BF10" s="136"/>
      <c r="BG10" s="136"/>
      <c r="BH10" s="136"/>
      <c r="BI10" s="136"/>
      <c r="BJ10" s="136"/>
      <c r="BK10" s="136"/>
      <c r="BL10" s="136"/>
      <c r="BM10" s="136"/>
      <c r="BN10" s="136"/>
      <c r="BO10" s="136"/>
      <c r="BP10" s="136"/>
      <c r="BQ10" s="136"/>
      <c r="BR10" s="136"/>
      <c r="BS10" s="136"/>
      <c r="BT10" s="136"/>
      <c r="BU10" s="136"/>
      <c r="BV10" s="136"/>
      <c r="BW10" s="136"/>
      <c r="BX10" s="136"/>
      <c r="BY10" s="136"/>
      <c r="BZ10" s="136"/>
      <c r="CA10" s="136"/>
      <c r="CB10" s="136"/>
      <c r="CC10" s="136"/>
      <c r="CD10" s="136"/>
      <c r="CE10" s="136"/>
      <c r="CF10" s="136"/>
      <c r="CG10" s="136"/>
      <c r="CH10" s="136"/>
      <c r="CI10" s="136"/>
      <c r="CJ10" s="136"/>
      <c r="CK10" s="136"/>
      <c r="CL10" s="136"/>
      <c r="CM10" s="136"/>
      <c r="CN10" s="136"/>
      <c r="CO10" s="136"/>
      <c r="CP10" s="136"/>
      <c r="CQ10" s="136"/>
      <c r="CR10" s="136"/>
      <c r="CS10" s="136"/>
      <c r="CT10" s="136"/>
      <c r="CU10" s="136"/>
      <c r="CV10" s="136"/>
      <c r="CW10" s="136"/>
      <c r="CX10" s="136"/>
      <c r="CY10" s="136"/>
      <c r="CZ10" s="136"/>
      <c r="DA10" s="136"/>
      <c r="DB10" s="136"/>
      <c r="DC10" s="136"/>
      <c r="DD10" s="136"/>
      <c r="DE10" s="136"/>
      <c r="DF10" s="136"/>
      <c r="DG10" s="136"/>
      <c r="DH10" s="136"/>
      <c r="DI10" s="136"/>
      <c r="DJ10" s="136"/>
      <c r="DK10" s="136"/>
      <c r="DL10" s="136"/>
      <c r="DM10" s="136"/>
      <c r="DN10" s="136"/>
      <c r="DO10" s="136"/>
      <c r="DP10" s="136"/>
      <c r="DQ10" s="136"/>
      <c r="DR10" s="136"/>
      <c r="DS10" s="136"/>
      <c r="DT10" s="136"/>
      <c r="DU10" s="136"/>
      <c r="DV10" s="136"/>
      <c r="DW10" s="136"/>
      <c r="DX10" s="136"/>
      <c r="DY10" s="136"/>
      <c r="DZ10" s="136"/>
      <c r="EA10" s="136"/>
      <c r="EB10" s="136"/>
      <c r="EC10" s="136"/>
      <c r="ED10" s="136"/>
      <c r="EE10" s="136"/>
      <c r="EF10" s="136"/>
      <c r="EG10" s="136"/>
      <c r="EH10" s="136"/>
      <c r="EI10" s="136"/>
      <c r="EJ10" s="136"/>
      <c r="EK10" s="136"/>
      <c r="EL10" s="136"/>
      <c r="EM10" s="136"/>
      <c r="EN10" s="136"/>
      <c r="EO10" s="136"/>
      <c r="EP10" s="136"/>
      <c r="EQ10" s="136"/>
      <c r="ER10" s="136"/>
      <c r="ES10" s="136"/>
      <c r="ET10" s="136"/>
      <c r="EU10" s="136"/>
      <c r="EV10" s="136"/>
      <c r="EW10" s="136"/>
      <c r="EX10" s="136"/>
      <c r="EY10" s="136"/>
      <c r="EZ10" s="136"/>
      <c r="FA10" s="136"/>
      <c r="FB10" s="136"/>
      <c r="FC10" s="136"/>
      <c r="FD10" s="136"/>
      <c r="FE10" s="136"/>
      <c r="FF10" s="136"/>
      <c r="FG10" s="136"/>
      <c r="FH10" s="136"/>
      <c r="FI10" s="136"/>
      <c r="FJ10" s="136"/>
      <c r="FK10" s="136"/>
      <c r="FL10" s="136"/>
      <c r="FM10" s="136"/>
      <c r="FN10" s="136"/>
      <c r="FO10" s="136"/>
      <c r="FP10" s="136"/>
      <c r="FQ10" s="136"/>
      <c r="FR10" s="136"/>
      <c r="FS10" s="136"/>
      <c r="FT10" s="136"/>
      <c r="FU10" s="136"/>
      <c r="FV10" s="136"/>
      <c r="FW10" s="136"/>
      <c r="FX10" s="136"/>
      <c r="FY10" s="136"/>
      <c r="FZ10" s="136"/>
      <c r="GA10" s="136"/>
      <c r="GB10" s="136"/>
      <c r="GC10" s="136"/>
      <c r="GD10" s="136"/>
      <c r="GE10" s="136"/>
      <c r="GF10" s="136"/>
      <c r="GG10" s="136"/>
      <c r="GH10" s="136"/>
      <c r="GI10" s="136"/>
      <c r="GJ10" s="136"/>
      <c r="GK10" s="136"/>
      <c r="GL10" s="136"/>
      <c r="GM10" s="136"/>
      <c r="GN10" s="136"/>
      <c r="GO10" s="136"/>
      <c r="GP10" s="136"/>
      <c r="GQ10" s="136"/>
      <c r="GR10" s="136"/>
      <c r="GS10" s="136"/>
      <c r="GT10" s="136"/>
      <c r="GU10" s="136"/>
      <c r="GV10" s="136"/>
      <c r="GW10" s="136"/>
      <c r="GX10" s="136"/>
      <c r="GY10" s="136"/>
      <c r="GZ10" s="136"/>
      <c r="HA10" s="136"/>
      <c r="HB10" s="136"/>
      <c r="HC10" s="136"/>
      <c r="HD10" s="136"/>
      <c r="HE10" s="136"/>
      <c r="HF10" s="136"/>
      <c r="HG10" s="136"/>
      <c r="HH10" s="136"/>
      <c r="HI10" s="136"/>
      <c r="HJ10" s="136"/>
      <c r="HK10" s="136"/>
      <c r="HL10" s="136"/>
      <c r="HM10" s="136"/>
      <c r="HN10" s="136"/>
      <c r="HO10" s="136"/>
      <c r="HP10" s="136"/>
      <c r="HQ10" s="136"/>
      <c r="HR10" s="136"/>
      <c r="HS10" s="136"/>
      <c r="HT10" s="136"/>
      <c r="HU10" s="136"/>
      <c r="HV10" s="136"/>
      <c r="HW10" s="136"/>
      <c r="HX10" s="136"/>
      <c r="HY10" s="136"/>
      <c r="HZ10" s="136"/>
      <c r="IA10" s="136"/>
      <c r="IB10" s="136"/>
      <c r="IC10" s="136"/>
      <c r="ID10" s="136"/>
      <c r="IE10" s="136"/>
      <c r="IF10" s="136"/>
      <c r="IG10" s="136"/>
    </row>
    <row r="11" spans="1:241" ht="15" customHeight="1" x14ac:dyDescent="0.25">
      <c r="A11" s="137" t="s">
        <v>371</v>
      </c>
      <c r="B11" s="138">
        <v>9300823</v>
      </c>
      <c r="C11" s="138">
        <v>4360551</v>
      </c>
      <c r="D11" s="138">
        <v>694193</v>
      </c>
      <c r="E11" s="138">
        <v>1008546</v>
      </c>
      <c r="F11" s="139">
        <v>1651736.5238095238</v>
      </c>
      <c r="G11" s="139">
        <v>298169.47619047621</v>
      </c>
      <c r="H11" s="235">
        <v>17314019</v>
      </c>
      <c r="I11" s="136"/>
      <c r="J11" s="155" t="s">
        <v>213</v>
      </c>
      <c r="K11" s="156">
        <v>9136739</v>
      </c>
      <c r="L11" s="156">
        <v>5080835</v>
      </c>
      <c r="M11" s="156">
        <v>1086761</v>
      </c>
      <c r="N11" s="156">
        <v>937504</v>
      </c>
      <c r="O11" s="157">
        <v>1784134.95</v>
      </c>
      <c r="P11" s="157">
        <v>269391.05</v>
      </c>
      <c r="Q11" s="235">
        <v>18295365</v>
      </c>
      <c r="R11" s="136"/>
      <c r="S11" s="136"/>
      <c r="T11" s="136"/>
      <c r="U11" s="136"/>
      <c r="V11" s="136"/>
      <c r="W11" s="136"/>
      <c r="X11" s="136"/>
      <c r="Y11" s="136"/>
      <c r="Z11" s="136"/>
      <c r="AA11" s="136"/>
      <c r="AB11" s="136"/>
      <c r="AC11" s="136"/>
      <c r="AD11" s="136"/>
      <c r="AE11" s="136"/>
      <c r="AF11" s="136"/>
      <c r="AG11" s="136"/>
      <c r="AH11" s="136"/>
      <c r="AI11" s="136"/>
      <c r="AJ11" s="136"/>
      <c r="AK11" s="136"/>
      <c r="AL11" s="136"/>
      <c r="AM11" s="136"/>
      <c r="AN11" s="136"/>
      <c r="AO11" s="136"/>
      <c r="AP11" s="136"/>
      <c r="AQ11" s="136"/>
      <c r="AR11" s="136"/>
      <c r="AS11" s="136"/>
      <c r="AT11" s="136"/>
      <c r="AU11" s="136"/>
      <c r="AV11" s="136"/>
      <c r="AW11" s="136"/>
      <c r="AX11" s="136"/>
      <c r="AY11" s="136"/>
      <c r="AZ11" s="136"/>
      <c r="BA11" s="136"/>
      <c r="BB11" s="136"/>
      <c r="BC11" s="136"/>
      <c r="BD11" s="136"/>
      <c r="BE11" s="136"/>
      <c r="BF11" s="136"/>
      <c r="BG11" s="136"/>
      <c r="BH11" s="136"/>
      <c r="BI11" s="136"/>
      <c r="BJ11" s="136"/>
      <c r="BK11" s="136"/>
      <c r="BL11" s="136"/>
      <c r="BM11" s="136"/>
      <c r="BN11" s="136"/>
      <c r="BO11" s="136"/>
      <c r="BP11" s="136"/>
      <c r="BQ11" s="136"/>
      <c r="BR11" s="136"/>
      <c r="BS11" s="136"/>
      <c r="BT11" s="136"/>
      <c r="BU11" s="136"/>
      <c r="BV11" s="136"/>
      <c r="BW11" s="136"/>
      <c r="BX11" s="136"/>
      <c r="BY11" s="136"/>
      <c r="BZ11" s="136"/>
      <c r="CA11" s="136"/>
      <c r="CB11" s="136"/>
      <c r="CC11" s="136"/>
      <c r="CD11" s="136"/>
      <c r="CE11" s="136"/>
      <c r="CF11" s="136"/>
      <c r="CG11" s="136"/>
      <c r="CH11" s="136"/>
      <c r="CI11" s="136"/>
      <c r="CJ11" s="136"/>
      <c r="CK11" s="136"/>
      <c r="CL11" s="136"/>
      <c r="CM11" s="136"/>
      <c r="CN11" s="136"/>
      <c r="CO11" s="136"/>
      <c r="CP11" s="136"/>
      <c r="CQ11" s="136"/>
      <c r="CR11" s="136"/>
      <c r="CS11" s="136"/>
      <c r="CT11" s="136"/>
      <c r="CU11" s="136"/>
      <c r="CV11" s="136"/>
      <c r="CW11" s="136"/>
      <c r="CX11" s="136"/>
      <c r="CY11" s="136"/>
      <c r="CZ11" s="136"/>
      <c r="DA11" s="136"/>
      <c r="DB11" s="136"/>
      <c r="DC11" s="136"/>
      <c r="DD11" s="136"/>
      <c r="DE11" s="136"/>
      <c r="DF11" s="136"/>
      <c r="DG11" s="136"/>
      <c r="DH11" s="136"/>
      <c r="DI11" s="136"/>
      <c r="DJ11" s="136"/>
      <c r="DK11" s="136"/>
      <c r="DL11" s="136"/>
      <c r="DM11" s="136"/>
      <c r="DN11" s="136"/>
      <c r="DO11" s="136"/>
      <c r="DP11" s="136"/>
      <c r="DQ11" s="136"/>
      <c r="DR11" s="136"/>
      <c r="DS11" s="136"/>
      <c r="DT11" s="136"/>
      <c r="DU11" s="136"/>
      <c r="DV11" s="136"/>
      <c r="DW11" s="136"/>
      <c r="DX11" s="136"/>
      <c r="DY11" s="136"/>
      <c r="DZ11" s="136"/>
      <c r="EA11" s="136"/>
      <c r="EB11" s="136"/>
      <c r="EC11" s="136"/>
      <c r="ED11" s="136"/>
      <c r="EE11" s="136"/>
      <c r="EF11" s="136"/>
      <c r="EG11" s="136"/>
      <c r="EH11" s="136"/>
      <c r="EI11" s="136"/>
      <c r="EJ11" s="136"/>
      <c r="EK11" s="136"/>
      <c r="EL11" s="136"/>
      <c r="EM11" s="136"/>
      <c r="EN11" s="136"/>
      <c r="EO11" s="136"/>
      <c r="EP11" s="136"/>
      <c r="EQ11" s="136"/>
      <c r="ER11" s="136"/>
      <c r="ES11" s="136"/>
      <c r="ET11" s="136"/>
      <c r="EU11" s="136"/>
      <c r="EV11" s="136"/>
      <c r="EW11" s="136"/>
      <c r="EX11" s="136"/>
      <c r="EY11" s="136"/>
      <c r="EZ11" s="136"/>
      <c r="FA11" s="136"/>
      <c r="FB11" s="136"/>
      <c r="FC11" s="136"/>
      <c r="FD11" s="136"/>
      <c r="FE11" s="136"/>
      <c r="FF11" s="136"/>
      <c r="FG11" s="136"/>
      <c r="FH11" s="136"/>
      <c r="FI11" s="136"/>
      <c r="FJ11" s="136"/>
      <c r="FK11" s="136"/>
      <c r="FL11" s="136"/>
      <c r="FM11" s="136"/>
      <c r="FN11" s="136"/>
      <c r="FO11" s="136"/>
      <c r="FP11" s="136"/>
      <c r="FQ11" s="136"/>
      <c r="FR11" s="136"/>
      <c r="FS11" s="136"/>
      <c r="FT11" s="136"/>
      <c r="FU11" s="136"/>
      <c r="FV11" s="136"/>
      <c r="FW11" s="136"/>
      <c r="FX11" s="136"/>
      <c r="FY11" s="136"/>
      <c r="FZ11" s="136"/>
      <c r="GA11" s="136"/>
      <c r="GB11" s="136"/>
      <c r="GC11" s="136"/>
      <c r="GD11" s="136"/>
      <c r="GE11" s="136"/>
      <c r="GF11" s="136"/>
      <c r="GG11" s="136"/>
      <c r="GH11" s="136"/>
      <c r="GI11" s="136"/>
      <c r="GJ11" s="136"/>
      <c r="GK11" s="136"/>
      <c r="GL11" s="136"/>
      <c r="GM11" s="136"/>
      <c r="GN11" s="136"/>
      <c r="GO11" s="136"/>
      <c r="GP11" s="136"/>
      <c r="GQ11" s="136"/>
      <c r="GR11" s="136"/>
      <c r="GS11" s="136"/>
      <c r="GT11" s="136"/>
      <c r="GU11" s="136"/>
      <c r="GV11" s="136"/>
      <c r="GW11" s="136"/>
      <c r="GX11" s="136"/>
      <c r="GY11" s="136"/>
      <c r="GZ11" s="136"/>
      <c r="HA11" s="136"/>
      <c r="HB11" s="136"/>
      <c r="HC11" s="136"/>
      <c r="HD11" s="136"/>
      <c r="HE11" s="136"/>
      <c r="HF11" s="136"/>
      <c r="HG11" s="136"/>
      <c r="HH11" s="136"/>
      <c r="HI11" s="136"/>
      <c r="HJ11" s="136"/>
      <c r="HK11" s="136"/>
      <c r="HL11" s="136"/>
      <c r="HM11" s="136"/>
      <c r="HN11" s="136"/>
      <c r="HO11" s="136"/>
      <c r="HP11" s="136"/>
      <c r="HQ11" s="136"/>
      <c r="HR11" s="136"/>
      <c r="HS11" s="136"/>
      <c r="HT11" s="136"/>
      <c r="HU11" s="136"/>
      <c r="HV11" s="136"/>
      <c r="HW11" s="136"/>
      <c r="HX11" s="136"/>
      <c r="HY11" s="136"/>
      <c r="HZ11" s="136"/>
      <c r="IA11" s="136"/>
      <c r="IB11" s="136"/>
      <c r="IC11" s="136"/>
      <c r="ID11" s="136"/>
      <c r="IE11" s="136"/>
      <c r="IF11" s="136"/>
      <c r="IG11" s="136"/>
    </row>
    <row r="12" spans="1:241" ht="15" customHeight="1" x14ac:dyDescent="0.25">
      <c r="A12" s="137" t="s">
        <v>370</v>
      </c>
      <c r="B12" s="138">
        <v>9622194</v>
      </c>
      <c r="C12" s="138">
        <v>3429806</v>
      </c>
      <c r="D12" s="138">
        <v>485044</v>
      </c>
      <c r="E12" s="138">
        <v>1035747</v>
      </c>
      <c r="F12" s="139">
        <v>1471606.5238095238</v>
      </c>
      <c r="G12" s="139">
        <v>224698.47619047621</v>
      </c>
      <c r="H12" s="235">
        <v>16269096</v>
      </c>
      <c r="I12" s="136"/>
      <c r="J12" s="155" t="s">
        <v>212</v>
      </c>
      <c r="K12" s="156">
        <v>7084583</v>
      </c>
      <c r="L12" s="156">
        <v>4347982</v>
      </c>
      <c r="M12" s="156">
        <v>1173261</v>
      </c>
      <c r="N12" s="156">
        <v>847684</v>
      </c>
      <c r="O12" s="157">
        <v>1683170.95</v>
      </c>
      <c r="P12" s="157">
        <v>191600.05</v>
      </c>
      <c r="Q12" s="235">
        <v>15328281</v>
      </c>
      <c r="R12" s="136"/>
      <c r="S12" s="136"/>
      <c r="T12" s="136"/>
      <c r="U12" s="136"/>
      <c r="V12" s="136"/>
      <c r="W12" s="136"/>
      <c r="X12" s="136"/>
      <c r="Y12" s="136"/>
      <c r="Z12" s="136"/>
      <c r="AA12" s="136"/>
      <c r="AB12" s="136"/>
      <c r="AC12" s="136"/>
      <c r="AD12" s="136"/>
      <c r="AE12" s="136"/>
      <c r="AF12" s="136"/>
      <c r="AG12" s="136"/>
      <c r="AH12" s="136"/>
      <c r="AI12" s="136"/>
      <c r="AJ12" s="136"/>
      <c r="AK12" s="136"/>
      <c r="AL12" s="136"/>
      <c r="AM12" s="136"/>
      <c r="AN12" s="136"/>
      <c r="AO12" s="136"/>
      <c r="AP12" s="136"/>
      <c r="AQ12" s="136"/>
      <c r="AR12" s="136"/>
      <c r="AS12" s="136"/>
      <c r="AT12" s="136"/>
      <c r="AU12" s="136"/>
      <c r="AV12" s="136"/>
      <c r="AW12" s="136"/>
      <c r="AX12" s="136"/>
      <c r="AY12" s="136"/>
      <c r="AZ12" s="136"/>
      <c r="BA12" s="136"/>
      <c r="BB12" s="136"/>
      <c r="BC12" s="136"/>
      <c r="BD12" s="136"/>
      <c r="BE12" s="136"/>
      <c r="BF12" s="136"/>
      <c r="BG12" s="136"/>
      <c r="BH12" s="136"/>
      <c r="BI12" s="136"/>
      <c r="BJ12" s="136"/>
      <c r="BK12" s="136"/>
      <c r="BL12" s="136"/>
      <c r="BM12" s="136"/>
      <c r="BN12" s="136"/>
      <c r="BO12" s="136"/>
      <c r="BP12" s="136"/>
      <c r="BQ12" s="136"/>
      <c r="BR12" s="136"/>
      <c r="BS12" s="136"/>
      <c r="BT12" s="136"/>
      <c r="BU12" s="136"/>
      <c r="BV12" s="136"/>
      <c r="BW12" s="136"/>
      <c r="BX12" s="136"/>
      <c r="BY12" s="136"/>
      <c r="BZ12" s="136"/>
      <c r="CA12" s="136"/>
      <c r="CB12" s="136"/>
      <c r="CC12" s="136"/>
      <c r="CD12" s="136"/>
      <c r="CE12" s="136"/>
      <c r="CF12" s="136"/>
      <c r="CG12" s="136"/>
      <c r="CH12" s="136"/>
      <c r="CI12" s="136"/>
      <c r="CJ12" s="136"/>
      <c r="CK12" s="136"/>
      <c r="CL12" s="136"/>
      <c r="CM12" s="136"/>
      <c r="CN12" s="136"/>
      <c r="CO12" s="136"/>
      <c r="CP12" s="136"/>
      <c r="CQ12" s="136"/>
      <c r="CR12" s="136"/>
      <c r="CS12" s="136"/>
      <c r="CT12" s="136"/>
      <c r="CU12" s="136"/>
      <c r="CV12" s="136"/>
      <c r="CW12" s="136"/>
      <c r="CX12" s="136"/>
      <c r="CY12" s="136"/>
      <c r="CZ12" s="136"/>
      <c r="DA12" s="136"/>
      <c r="DB12" s="136"/>
      <c r="DC12" s="136"/>
      <c r="DD12" s="136"/>
      <c r="DE12" s="136"/>
      <c r="DF12" s="136"/>
      <c r="DG12" s="136"/>
      <c r="DH12" s="136"/>
      <c r="DI12" s="136"/>
      <c r="DJ12" s="136"/>
      <c r="DK12" s="136"/>
      <c r="DL12" s="136"/>
      <c r="DM12" s="136"/>
      <c r="DN12" s="136"/>
      <c r="DO12" s="136"/>
      <c r="DP12" s="136"/>
      <c r="DQ12" s="136"/>
      <c r="DR12" s="136"/>
      <c r="DS12" s="136"/>
      <c r="DT12" s="136"/>
      <c r="DU12" s="136"/>
      <c r="DV12" s="136"/>
      <c r="DW12" s="136"/>
      <c r="DX12" s="136"/>
      <c r="DY12" s="136"/>
      <c r="DZ12" s="136"/>
      <c r="EA12" s="136"/>
      <c r="EB12" s="136"/>
      <c r="EC12" s="136"/>
      <c r="ED12" s="136"/>
      <c r="EE12" s="136"/>
      <c r="EF12" s="136"/>
      <c r="EG12" s="136"/>
      <c r="EH12" s="136"/>
      <c r="EI12" s="136"/>
      <c r="EJ12" s="136"/>
      <c r="EK12" s="136"/>
      <c r="EL12" s="136"/>
      <c r="EM12" s="136"/>
      <c r="EN12" s="136"/>
      <c r="EO12" s="136"/>
      <c r="EP12" s="136"/>
      <c r="EQ12" s="136"/>
      <c r="ER12" s="136"/>
      <c r="ES12" s="136"/>
      <c r="ET12" s="136"/>
      <c r="EU12" s="136"/>
      <c r="EV12" s="136"/>
      <c r="EW12" s="136"/>
      <c r="EX12" s="136"/>
      <c r="EY12" s="136"/>
      <c r="EZ12" s="136"/>
      <c r="FA12" s="136"/>
      <c r="FB12" s="136"/>
      <c r="FC12" s="136"/>
      <c r="FD12" s="136"/>
      <c r="FE12" s="136"/>
      <c r="FF12" s="136"/>
      <c r="FG12" s="136"/>
      <c r="FH12" s="136"/>
      <c r="FI12" s="136"/>
      <c r="FJ12" s="136"/>
      <c r="FK12" s="136"/>
      <c r="FL12" s="136"/>
      <c r="FM12" s="136"/>
      <c r="FN12" s="136"/>
      <c r="FO12" s="136"/>
      <c r="FP12" s="136"/>
      <c r="FQ12" s="136"/>
      <c r="FR12" s="136"/>
      <c r="FS12" s="136"/>
      <c r="FT12" s="136"/>
      <c r="FU12" s="136"/>
      <c r="FV12" s="136"/>
      <c r="FW12" s="136"/>
      <c r="FX12" s="136"/>
      <c r="FY12" s="136"/>
      <c r="FZ12" s="136"/>
      <c r="GA12" s="136"/>
      <c r="GB12" s="136"/>
      <c r="GC12" s="136"/>
      <c r="GD12" s="136"/>
      <c r="GE12" s="136"/>
      <c r="GF12" s="136"/>
      <c r="GG12" s="136"/>
      <c r="GH12" s="136"/>
      <c r="GI12" s="136"/>
      <c r="GJ12" s="136"/>
      <c r="GK12" s="136"/>
      <c r="GL12" s="136"/>
      <c r="GM12" s="136"/>
      <c r="GN12" s="136"/>
      <c r="GO12" s="136"/>
      <c r="GP12" s="136"/>
      <c r="GQ12" s="136"/>
      <c r="GR12" s="136"/>
      <c r="GS12" s="136"/>
      <c r="GT12" s="136"/>
      <c r="GU12" s="136"/>
      <c r="GV12" s="136"/>
      <c r="GW12" s="136"/>
      <c r="GX12" s="136"/>
      <c r="GY12" s="136"/>
      <c r="GZ12" s="136"/>
      <c r="HA12" s="136"/>
      <c r="HB12" s="136"/>
      <c r="HC12" s="136"/>
      <c r="HD12" s="136"/>
      <c r="HE12" s="136"/>
      <c r="HF12" s="136"/>
      <c r="HG12" s="136"/>
      <c r="HH12" s="136"/>
      <c r="HI12" s="136"/>
      <c r="HJ12" s="136"/>
      <c r="HK12" s="136"/>
      <c r="HL12" s="136"/>
      <c r="HM12" s="136"/>
      <c r="HN12" s="136"/>
      <c r="HO12" s="136"/>
      <c r="HP12" s="136"/>
      <c r="HQ12" s="136"/>
      <c r="HR12" s="136"/>
      <c r="HS12" s="136"/>
      <c r="HT12" s="136"/>
      <c r="HU12" s="136"/>
      <c r="HV12" s="136"/>
      <c r="HW12" s="136"/>
      <c r="HX12" s="136"/>
      <c r="HY12" s="136"/>
      <c r="HZ12" s="136"/>
      <c r="IA12" s="136"/>
      <c r="IB12" s="136"/>
      <c r="IC12" s="136"/>
      <c r="ID12" s="136"/>
      <c r="IE12" s="136"/>
      <c r="IF12" s="136"/>
      <c r="IG12" s="136"/>
    </row>
    <row r="13" spans="1:241" ht="15" customHeight="1" x14ac:dyDescent="0.25">
      <c r="A13" s="137" t="s">
        <v>251</v>
      </c>
      <c r="B13" s="138">
        <v>7757572</v>
      </c>
      <c r="C13" s="138">
        <v>2370750</v>
      </c>
      <c r="D13" s="138">
        <v>437165</v>
      </c>
      <c r="E13" s="138">
        <v>1232348</v>
      </c>
      <c r="F13" s="139">
        <v>1267392.5238095238</v>
      </c>
      <c r="G13" s="139">
        <v>223768.47619047621</v>
      </c>
      <c r="H13" s="235">
        <v>13288996</v>
      </c>
      <c r="I13" s="136"/>
      <c r="J13" s="155" t="s">
        <v>211</v>
      </c>
      <c r="K13" s="156">
        <v>9858489</v>
      </c>
      <c r="L13" s="156">
        <v>7092398</v>
      </c>
      <c r="M13" s="156">
        <v>1217674</v>
      </c>
      <c r="N13" s="156">
        <v>783764</v>
      </c>
      <c r="O13" s="157">
        <v>1812074.95</v>
      </c>
      <c r="P13" s="157">
        <v>219733.05</v>
      </c>
      <c r="Q13" s="235">
        <v>20984133</v>
      </c>
      <c r="R13" s="136"/>
      <c r="S13" s="136"/>
      <c r="T13" s="136"/>
      <c r="U13" s="136"/>
      <c r="V13" s="136"/>
      <c r="W13" s="136"/>
      <c r="X13" s="136"/>
      <c r="Y13" s="136"/>
      <c r="Z13" s="136"/>
      <c r="AA13" s="136"/>
      <c r="AB13" s="136"/>
      <c r="AC13" s="136"/>
      <c r="AD13" s="136"/>
      <c r="AE13" s="136"/>
      <c r="AF13" s="136"/>
      <c r="AG13" s="136"/>
      <c r="AH13" s="136"/>
      <c r="AI13" s="136"/>
      <c r="AJ13" s="136"/>
      <c r="AK13" s="136"/>
      <c r="AL13" s="136"/>
      <c r="AM13" s="136"/>
      <c r="AN13" s="136"/>
      <c r="AO13" s="136"/>
      <c r="AP13" s="136"/>
      <c r="AQ13" s="136"/>
      <c r="AR13" s="136"/>
      <c r="AS13" s="136"/>
      <c r="AT13" s="136"/>
      <c r="AU13" s="136"/>
      <c r="AV13" s="136"/>
      <c r="AW13" s="136"/>
      <c r="AX13" s="136"/>
      <c r="AY13" s="136"/>
      <c r="AZ13" s="136"/>
      <c r="BA13" s="136"/>
      <c r="BB13" s="136"/>
      <c r="BC13" s="136"/>
      <c r="BD13" s="136"/>
      <c r="BE13" s="136"/>
      <c r="BF13" s="136"/>
      <c r="BG13" s="136"/>
      <c r="BH13" s="136"/>
      <c r="BI13" s="136"/>
      <c r="BJ13" s="136"/>
      <c r="BK13" s="136"/>
      <c r="BL13" s="136"/>
      <c r="BM13" s="136"/>
      <c r="BN13" s="136"/>
      <c r="BO13" s="136"/>
      <c r="BP13" s="136"/>
      <c r="BQ13" s="136"/>
      <c r="BR13" s="136"/>
      <c r="BS13" s="136"/>
      <c r="BT13" s="136"/>
      <c r="BU13" s="136"/>
      <c r="BV13" s="136"/>
      <c r="BW13" s="136"/>
      <c r="BX13" s="136"/>
      <c r="BY13" s="136"/>
      <c r="BZ13" s="136"/>
      <c r="CA13" s="136"/>
      <c r="CB13" s="136"/>
      <c r="CC13" s="136"/>
      <c r="CD13" s="136"/>
      <c r="CE13" s="136"/>
      <c r="CF13" s="136"/>
      <c r="CG13" s="136"/>
      <c r="CH13" s="136"/>
      <c r="CI13" s="136"/>
      <c r="CJ13" s="136"/>
      <c r="CK13" s="136"/>
      <c r="CL13" s="136"/>
      <c r="CM13" s="136"/>
      <c r="CN13" s="136"/>
      <c r="CO13" s="136"/>
      <c r="CP13" s="136"/>
      <c r="CQ13" s="136"/>
      <c r="CR13" s="136"/>
      <c r="CS13" s="136"/>
      <c r="CT13" s="136"/>
      <c r="CU13" s="136"/>
      <c r="CV13" s="136"/>
      <c r="CW13" s="136"/>
      <c r="CX13" s="136"/>
      <c r="CY13" s="136"/>
      <c r="CZ13" s="136"/>
      <c r="DA13" s="136"/>
      <c r="DB13" s="136"/>
      <c r="DC13" s="136"/>
      <c r="DD13" s="136"/>
      <c r="DE13" s="136"/>
      <c r="DF13" s="136"/>
      <c r="DG13" s="136"/>
      <c r="DH13" s="136"/>
      <c r="DI13" s="136"/>
      <c r="DJ13" s="136"/>
      <c r="DK13" s="136"/>
      <c r="DL13" s="136"/>
      <c r="DM13" s="136"/>
      <c r="DN13" s="136"/>
      <c r="DO13" s="136"/>
      <c r="DP13" s="136"/>
      <c r="DQ13" s="136"/>
      <c r="DR13" s="136"/>
      <c r="DS13" s="136"/>
      <c r="DT13" s="136"/>
      <c r="DU13" s="136"/>
      <c r="DV13" s="136"/>
      <c r="DW13" s="136"/>
      <c r="DX13" s="136"/>
      <c r="DY13" s="136"/>
      <c r="DZ13" s="136"/>
      <c r="EA13" s="136"/>
      <c r="EB13" s="136"/>
      <c r="EC13" s="136"/>
      <c r="ED13" s="136"/>
      <c r="EE13" s="136"/>
      <c r="EF13" s="136"/>
      <c r="EG13" s="136"/>
      <c r="EH13" s="136"/>
      <c r="EI13" s="136"/>
      <c r="EJ13" s="136"/>
      <c r="EK13" s="136"/>
      <c r="EL13" s="136"/>
      <c r="EM13" s="136"/>
      <c r="EN13" s="136"/>
      <c r="EO13" s="136"/>
      <c r="EP13" s="136"/>
      <c r="EQ13" s="136"/>
      <c r="ER13" s="136"/>
      <c r="ES13" s="136"/>
      <c r="ET13" s="136"/>
      <c r="EU13" s="136"/>
      <c r="EV13" s="136"/>
      <c r="EW13" s="136"/>
      <c r="EX13" s="136"/>
      <c r="EY13" s="136"/>
      <c r="EZ13" s="136"/>
      <c r="FA13" s="136"/>
      <c r="FB13" s="136"/>
      <c r="FC13" s="136"/>
      <c r="FD13" s="136"/>
      <c r="FE13" s="136"/>
      <c r="FF13" s="136"/>
      <c r="FG13" s="136"/>
      <c r="FH13" s="136"/>
      <c r="FI13" s="136"/>
      <c r="FJ13" s="136"/>
      <c r="FK13" s="136"/>
      <c r="FL13" s="136"/>
      <c r="FM13" s="136"/>
      <c r="FN13" s="136"/>
      <c r="FO13" s="136"/>
      <c r="FP13" s="136"/>
      <c r="FQ13" s="136"/>
      <c r="FR13" s="136"/>
      <c r="FS13" s="136"/>
      <c r="FT13" s="136"/>
      <c r="FU13" s="136"/>
      <c r="FV13" s="136"/>
      <c r="FW13" s="136"/>
      <c r="FX13" s="136"/>
      <c r="FY13" s="136"/>
      <c r="FZ13" s="136"/>
      <c r="GA13" s="136"/>
      <c r="GB13" s="136"/>
      <c r="GC13" s="136"/>
      <c r="GD13" s="136"/>
      <c r="GE13" s="136"/>
      <c r="GF13" s="136"/>
      <c r="GG13" s="136"/>
      <c r="GH13" s="136"/>
      <c r="GI13" s="136"/>
      <c r="GJ13" s="136"/>
      <c r="GK13" s="136"/>
      <c r="GL13" s="136"/>
      <c r="GM13" s="136"/>
      <c r="GN13" s="136"/>
      <c r="GO13" s="136"/>
      <c r="GP13" s="136"/>
      <c r="GQ13" s="136"/>
      <c r="GR13" s="136"/>
      <c r="GS13" s="136"/>
      <c r="GT13" s="136"/>
      <c r="GU13" s="136"/>
      <c r="GV13" s="136"/>
      <c r="GW13" s="136"/>
      <c r="GX13" s="136"/>
      <c r="GY13" s="136"/>
      <c r="GZ13" s="136"/>
      <c r="HA13" s="136"/>
      <c r="HB13" s="136"/>
      <c r="HC13" s="136"/>
      <c r="HD13" s="136"/>
      <c r="HE13" s="136"/>
      <c r="HF13" s="136"/>
      <c r="HG13" s="136"/>
      <c r="HH13" s="136"/>
      <c r="HI13" s="136"/>
      <c r="HJ13" s="136"/>
      <c r="HK13" s="136"/>
      <c r="HL13" s="136"/>
      <c r="HM13" s="136"/>
      <c r="HN13" s="136"/>
      <c r="HO13" s="136"/>
      <c r="HP13" s="136"/>
      <c r="HQ13" s="136"/>
      <c r="HR13" s="136"/>
      <c r="HS13" s="136"/>
      <c r="HT13" s="136"/>
      <c r="HU13" s="136"/>
      <c r="HV13" s="136"/>
      <c r="HW13" s="136"/>
      <c r="HX13" s="136"/>
      <c r="HY13" s="136"/>
      <c r="HZ13" s="136"/>
      <c r="IA13" s="136"/>
      <c r="IB13" s="136"/>
      <c r="IC13" s="136"/>
      <c r="ID13" s="136"/>
      <c r="IE13" s="136"/>
      <c r="IF13" s="136"/>
      <c r="IG13" s="136"/>
    </row>
    <row r="14" spans="1:241" ht="15" customHeight="1" x14ac:dyDescent="0.25">
      <c r="A14" s="137" t="s">
        <v>250</v>
      </c>
      <c r="B14" s="138">
        <v>9213726</v>
      </c>
      <c r="C14" s="138">
        <v>3800260</v>
      </c>
      <c r="D14" s="138">
        <v>630641</v>
      </c>
      <c r="E14" s="138">
        <v>1039554</v>
      </c>
      <c r="F14" s="139">
        <v>1542376.5238095238</v>
      </c>
      <c r="G14" s="139">
        <v>264333.47619047621</v>
      </c>
      <c r="H14" s="235">
        <v>16490891</v>
      </c>
      <c r="I14" s="136"/>
      <c r="J14" s="155" t="s">
        <v>352</v>
      </c>
      <c r="K14" s="156">
        <v>11690880</v>
      </c>
      <c r="L14" s="156">
        <v>7833182</v>
      </c>
      <c r="M14" s="156">
        <v>1113515</v>
      </c>
      <c r="N14" s="156">
        <v>893169</v>
      </c>
      <c r="O14" s="157">
        <v>1722497.95</v>
      </c>
      <c r="P14" s="157">
        <v>242422.05</v>
      </c>
      <c r="Q14" s="235">
        <v>23495666</v>
      </c>
      <c r="R14" s="136"/>
      <c r="S14" s="136"/>
      <c r="T14" s="136"/>
      <c r="U14" s="136"/>
      <c r="V14" s="136"/>
      <c r="W14" s="136"/>
      <c r="X14" s="136"/>
      <c r="Y14" s="136"/>
      <c r="Z14" s="136"/>
      <c r="AA14" s="136"/>
      <c r="AB14" s="136"/>
      <c r="AC14" s="136"/>
      <c r="AD14" s="136"/>
      <c r="AE14" s="136"/>
      <c r="AF14" s="136"/>
      <c r="AG14" s="136"/>
      <c r="AH14" s="136"/>
      <c r="AI14" s="136"/>
      <c r="AJ14" s="136"/>
      <c r="AK14" s="136"/>
      <c r="AL14" s="136"/>
      <c r="AM14" s="136"/>
      <c r="AN14" s="136"/>
      <c r="AO14" s="136"/>
      <c r="AP14" s="136"/>
      <c r="AQ14" s="136"/>
      <c r="AR14" s="136"/>
      <c r="AS14" s="136"/>
      <c r="AT14" s="136"/>
      <c r="AU14" s="136"/>
      <c r="AV14" s="136"/>
      <c r="AW14" s="136"/>
      <c r="AX14" s="136"/>
      <c r="AY14" s="136"/>
      <c r="AZ14" s="136"/>
      <c r="BA14" s="136"/>
      <c r="BB14" s="136"/>
      <c r="BC14" s="136"/>
      <c r="BD14" s="136"/>
      <c r="BE14" s="136"/>
      <c r="BF14" s="136"/>
      <c r="BG14" s="136"/>
      <c r="BH14" s="136"/>
      <c r="BI14" s="136"/>
      <c r="BJ14" s="136"/>
      <c r="BK14" s="136"/>
      <c r="BL14" s="136"/>
      <c r="BM14" s="136"/>
      <c r="BN14" s="136"/>
      <c r="BO14" s="136"/>
      <c r="BP14" s="136"/>
      <c r="BQ14" s="136"/>
      <c r="BR14" s="136"/>
      <c r="BS14" s="136"/>
      <c r="BT14" s="136"/>
      <c r="BU14" s="136"/>
      <c r="BV14" s="136"/>
      <c r="BW14" s="136"/>
      <c r="BX14" s="136"/>
      <c r="BY14" s="136"/>
      <c r="BZ14" s="136"/>
      <c r="CA14" s="136"/>
      <c r="CB14" s="136"/>
      <c r="CC14" s="136"/>
      <c r="CD14" s="136"/>
      <c r="CE14" s="136"/>
      <c r="CF14" s="136"/>
      <c r="CG14" s="136"/>
      <c r="CH14" s="136"/>
      <c r="CI14" s="136"/>
      <c r="CJ14" s="136"/>
      <c r="CK14" s="136"/>
      <c r="CL14" s="136"/>
      <c r="CM14" s="136"/>
      <c r="CN14" s="136"/>
      <c r="CO14" s="136"/>
      <c r="CP14" s="136"/>
      <c r="CQ14" s="136"/>
      <c r="CR14" s="136"/>
      <c r="CS14" s="136"/>
      <c r="CT14" s="136"/>
      <c r="CU14" s="136"/>
      <c r="CV14" s="136"/>
      <c r="CW14" s="136"/>
      <c r="CX14" s="136"/>
      <c r="CY14" s="136"/>
      <c r="CZ14" s="136"/>
      <c r="DA14" s="136"/>
      <c r="DB14" s="136"/>
      <c r="DC14" s="136"/>
      <c r="DD14" s="136"/>
      <c r="DE14" s="136"/>
      <c r="DF14" s="136"/>
      <c r="DG14" s="136"/>
      <c r="DH14" s="136"/>
      <c r="DI14" s="136"/>
      <c r="DJ14" s="136"/>
      <c r="DK14" s="136"/>
      <c r="DL14" s="136"/>
      <c r="DM14" s="136"/>
      <c r="DN14" s="136"/>
      <c r="DO14" s="136"/>
      <c r="DP14" s="136"/>
      <c r="DQ14" s="136"/>
      <c r="DR14" s="136"/>
      <c r="DS14" s="136"/>
      <c r="DT14" s="136"/>
      <c r="DU14" s="136"/>
      <c r="DV14" s="136"/>
      <c r="DW14" s="136"/>
      <c r="DX14" s="136"/>
      <c r="DY14" s="136"/>
      <c r="DZ14" s="136"/>
      <c r="EA14" s="136"/>
      <c r="EB14" s="136"/>
      <c r="EC14" s="136"/>
      <c r="ED14" s="136"/>
      <c r="EE14" s="136"/>
      <c r="EF14" s="136"/>
      <c r="EG14" s="136"/>
      <c r="EH14" s="136"/>
      <c r="EI14" s="136"/>
      <c r="EJ14" s="136"/>
      <c r="EK14" s="136"/>
      <c r="EL14" s="136"/>
      <c r="EM14" s="136"/>
      <c r="EN14" s="136"/>
      <c r="EO14" s="136"/>
      <c r="EP14" s="136"/>
      <c r="EQ14" s="136"/>
      <c r="ER14" s="136"/>
      <c r="ES14" s="136"/>
      <c r="ET14" s="136"/>
      <c r="EU14" s="136"/>
      <c r="EV14" s="136"/>
      <c r="EW14" s="136"/>
      <c r="EX14" s="136"/>
      <c r="EY14" s="136"/>
      <c r="EZ14" s="136"/>
      <c r="FA14" s="136"/>
      <c r="FB14" s="136"/>
      <c r="FC14" s="136"/>
      <c r="FD14" s="136"/>
      <c r="FE14" s="136"/>
      <c r="FF14" s="136"/>
      <c r="FG14" s="136"/>
      <c r="FH14" s="136"/>
      <c r="FI14" s="136"/>
      <c r="FJ14" s="136"/>
      <c r="FK14" s="136"/>
      <c r="FL14" s="136"/>
      <c r="FM14" s="136"/>
      <c r="FN14" s="136"/>
      <c r="FO14" s="136"/>
      <c r="FP14" s="136"/>
      <c r="FQ14" s="136"/>
      <c r="FR14" s="136"/>
      <c r="FS14" s="136"/>
      <c r="FT14" s="136"/>
      <c r="FU14" s="136"/>
      <c r="FV14" s="136"/>
      <c r="FW14" s="136"/>
      <c r="FX14" s="136"/>
      <c r="FY14" s="136"/>
      <c r="FZ14" s="136"/>
      <c r="GA14" s="136"/>
      <c r="GB14" s="136"/>
      <c r="GC14" s="136"/>
      <c r="GD14" s="136"/>
      <c r="GE14" s="136"/>
      <c r="GF14" s="136"/>
      <c r="GG14" s="136"/>
      <c r="GH14" s="136"/>
      <c r="GI14" s="136"/>
      <c r="GJ14" s="136"/>
      <c r="GK14" s="136"/>
      <c r="GL14" s="136"/>
      <c r="GM14" s="136"/>
      <c r="GN14" s="136"/>
      <c r="GO14" s="136"/>
      <c r="GP14" s="136"/>
      <c r="GQ14" s="136"/>
      <c r="GR14" s="136"/>
      <c r="GS14" s="136"/>
      <c r="GT14" s="136"/>
      <c r="GU14" s="136"/>
      <c r="GV14" s="136"/>
      <c r="GW14" s="136"/>
      <c r="GX14" s="136"/>
      <c r="GY14" s="136"/>
      <c r="GZ14" s="136"/>
      <c r="HA14" s="136"/>
      <c r="HB14" s="136"/>
      <c r="HC14" s="136"/>
      <c r="HD14" s="136"/>
      <c r="HE14" s="136"/>
      <c r="HF14" s="136"/>
      <c r="HG14" s="136"/>
      <c r="HH14" s="136"/>
      <c r="HI14" s="136"/>
      <c r="HJ14" s="136"/>
      <c r="HK14" s="136"/>
      <c r="HL14" s="136"/>
      <c r="HM14" s="136"/>
      <c r="HN14" s="136"/>
      <c r="HO14" s="136"/>
      <c r="HP14" s="136"/>
      <c r="HQ14" s="136"/>
      <c r="HR14" s="136"/>
      <c r="HS14" s="136"/>
      <c r="HT14" s="136"/>
      <c r="HU14" s="136"/>
      <c r="HV14" s="136"/>
      <c r="HW14" s="136"/>
      <c r="HX14" s="136"/>
      <c r="HY14" s="136"/>
      <c r="HZ14" s="136"/>
      <c r="IA14" s="136"/>
      <c r="IB14" s="136"/>
      <c r="IC14" s="136"/>
      <c r="ID14" s="136"/>
      <c r="IE14" s="136"/>
      <c r="IF14" s="136"/>
      <c r="IG14" s="136"/>
    </row>
    <row r="15" spans="1:241" ht="15" customHeight="1" x14ac:dyDescent="0.25">
      <c r="A15" s="137" t="s">
        <v>249</v>
      </c>
      <c r="B15" s="138">
        <v>8856704</v>
      </c>
      <c r="C15" s="138">
        <v>4942506</v>
      </c>
      <c r="D15" s="138">
        <v>871113</v>
      </c>
      <c r="E15" s="138">
        <v>1075946</v>
      </c>
      <c r="F15" s="139">
        <v>1594111.5238095238</v>
      </c>
      <c r="G15" s="139">
        <v>329050.47619047621</v>
      </c>
      <c r="H15" s="235">
        <v>17669431</v>
      </c>
      <c r="I15" s="136"/>
      <c r="J15" s="155" t="s">
        <v>209</v>
      </c>
      <c r="K15" s="156">
        <v>7946850</v>
      </c>
      <c r="L15" s="156">
        <v>7249844</v>
      </c>
      <c r="M15" s="156">
        <v>838822</v>
      </c>
      <c r="N15" s="156">
        <v>752566</v>
      </c>
      <c r="O15" s="157">
        <v>1739197.95</v>
      </c>
      <c r="P15" s="157">
        <v>349506.05</v>
      </c>
      <c r="Q15" s="235">
        <v>18876786</v>
      </c>
      <c r="R15" s="136"/>
      <c r="S15" s="136"/>
      <c r="T15" s="136"/>
      <c r="U15" s="136"/>
      <c r="V15" s="136"/>
      <c r="W15" s="136"/>
      <c r="X15" s="136"/>
      <c r="Y15" s="136"/>
      <c r="Z15" s="136"/>
      <c r="AA15" s="136"/>
      <c r="AB15" s="136"/>
      <c r="AC15" s="136"/>
      <c r="AD15" s="136"/>
      <c r="AE15" s="136"/>
      <c r="AF15" s="136"/>
      <c r="AG15" s="136"/>
      <c r="AH15" s="136"/>
      <c r="AI15" s="136"/>
      <c r="AJ15" s="136"/>
      <c r="AK15" s="136"/>
      <c r="AL15" s="136"/>
      <c r="AM15" s="136"/>
      <c r="AN15" s="136"/>
      <c r="AO15" s="136"/>
      <c r="AP15" s="136"/>
      <c r="AQ15" s="136"/>
      <c r="AR15" s="136"/>
      <c r="AS15" s="136"/>
      <c r="AT15" s="136"/>
      <c r="AU15" s="136"/>
      <c r="AV15" s="136"/>
      <c r="AW15" s="136"/>
      <c r="AX15" s="136"/>
      <c r="AY15" s="136"/>
      <c r="AZ15" s="136"/>
      <c r="BA15" s="136"/>
      <c r="BB15" s="136"/>
      <c r="BC15" s="136"/>
      <c r="BD15" s="136"/>
      <c r="BE15" s="136"/>
      <c r="BF15" s="136"/>
      <c r="BG15" s="136"/>
      <c r="BH15" s="136"/>
      <c r="BI15" s="136"/>
      <c r="BJ15" s="136"/>
      <c r="BK15" s="136"/>
      <c r="BL15" s="136"/>
      <c r="BM15" s="136"/>
      <c r="BN15" s="136"/>
      <c r="BO15" s="136"/>
      <c r="BP15" s="136"/>
      <c r="BQ15" s="136"/>
      <c r="BR15" s="136"/>
      <c r="BS15" s="136"/>
      <c r="BT15" s="136"/>
      <c r="BU15" s="136"/>
      <c r="BV15" s="136"/>
      <c r="BW15" s="136"/>
      <c r="BX15" s="136"/>
      <c r="BY15" s="136"/>
      <c r="BZ15" s="136"/>
      <c r="CA15" s="136"/>
      <c r="CB15" s="136"/>
      <c r="CC15" s="136"/>
      <c r="CD15" s="136"/>
      <c r="CE15" s="136"/>
      <c r="CF15" s="136"/>
      <c r="CG15" s="136"/>
      <c r="CH15" s="136"/>
      <c r="CI15" s="136"/>
      <c r="CJ15" s="136"/>
      <c r="CK15" s="136"/>
      <c r="CL15" s="136"/>
      <c r="CM15" s="136"/>
      <c r="CN15" s="136"/>
      <c r="CO15" s="136"/>
      <c r="CP15" s="136"/>
      <c r="CQ15" s="136"/>
      <c r="CR15" s="136"/>
      <c r="CS15" s="136"/>
      <c r="CT15" s="136"/>
      <c r="CU15" s="136"/>
      <c r="CV15" s="136"/>
      <c r="CW15" s="136"/>
      <c r="CX15" s="136"/>
      <c r="CY15" s="136"/>
      <c r="CZ15" s="136"/>
      <c r="DA15" s="136"/>
      <c r="DB15" s="136"/>
      <c r="DC15" s="136"/>
      <c r="DD15" s="136"/>
      <c r="DE15" s="136"/>
      <c r="DF15" s="136"/>
      <c r="DG15" s="136"/>
      <c r="DH15" s="136"/>
      <c r="DI15" s="136"/>
      <c r="DJ15" s="136"/>
      <c r="DK15" s="136"/>
      <c r="DL15" s="136"/>
      <c r="DM15" s="136"/>
      <c r="DN15" s="136"/>
      <c r="DO15" s="136"/>
      <c r="DP15" s="136"/>
      <c r="DQ15" s="136"/>
      <c r="DR15" s="136"/>
      <c r="DS15" s="136"/>
      <c r="DT15" s="136"/>
      <c r="DU15" s="136"/>
      <c r="DV15" s="136"/>
      <c r="DW15" s="136"/>
      <c r="DX15" s="136"/>
      <c r="DY15" s="136"/>
      <c r="DZ15" s="136"/>
      <c r="EA15" s="136"/>
      <c r="EB15" s="136"/>
      <c r="EC15" s="136"/>
      <c r="ED15" s="136"/>
      <c r="EE15" s="136"/>
      <c r="EF15" s="136"/>
      <c r="EG15" s="136"/>
      <c r="EH15" s="136"/>
      <c r="EI15" s="136"/>
      <c r="EJ15" s="136"/>
      <c r="EK15" s="136"/>
      <c r="EL15" s="136"/>
      <c r="EM15" s="136"/>
      <c r="EN15" s="136"/>
      <c r="EO15" s="136"/>
      <c r="EP15" s="136"/>
      <c r="EQ15" s="136"/>
      <c r="ER15" s="136"/>
      <c r="ES15" s="136"/>
      <c r="ET15" s="136"/>
      <c r="EU15" s="136"/>
      <c r="EV15" s="136"/>
      <c r="EW15" s="136"/>
      <c r="EX15" s="136"/>
      <c r="EY15" s="136"/>
      <c r="EZ15" s="136"/>
      <c r="FA15" s="136"/>
      <c r="FB15" s="136"/>
      <c r="FC15" s="136"/>
      <c r="FD15" s="136"/>
      <c r="FE15" s="136"/>
      <c r="FF15" s="136"/>
      <c r="FG15" s="136"/>
      <c r="FH15" s="136"/>
      <c r="FI15" s="136"/>
      <c r="FJ15" s="136"/>
      <c r="FK15" s="136"/>
      <c r="FL15" s="136"/>
      <c r="FM15" s="136"/>
      <c r="FN15" s="136"/>
      <c r="FO15" s="136"/>
      <c r="FP15" s="136"/>
      <c r="FQ15" s="136"/>
      <c r="FR15" s="136"/>
      <c r="FS15" s="136"/>
      <c r="FT15" s="136"/>
      <c r="FU15" s="136"/>
      <c r="FV15" s="136"/>
      <c r="FW15" s="136"/>
      <c r="FX15" s="136"/>
      <c r="FY15" s="136"/>
      <c r="FZ15" s="136"/>
      <c r="GA15" s="136"/>
      <c r="GB15" s="136"/>
      <c r="GC15" s="136"/>
      <c r="GD15" s="136"/>
      <c r="GE15" s="136"/>
      <c r="GF15" s="136"/>
      <c r="GG15" s="136"/>
      <c r="GH15" s="136"/>
      <c r="GI15" s="136"/>
      <c r="GJ15" s="136"/>
      <c r="GK15" s="136"/>
      <c r="GL15" s="136"/>
      <c r="GM15" s="136"/>
      <c r="GN15" s="136"/>
      <c r="GO15" s="136"/>
      <c r="GP15" s="136"/>
      <c r="GQ15" s="136"/>
      <c r="GR15" s="136"/>
      <c r="GS15" s="136"/>
      <c r="GT15" s="136"/>
      <c r="GU15" s="136"/>
      <c r="GV15" s="136"/>
      <c r="GW15" s="136"/>
      <c r="GX15" s="136"/>
      <c r="GY15" s="136"/>
      <c r="GZ15" s="136"/>
      <c r="HA15" s="136"/>
      <c r="HB15" s="136"/>
      <c r="HC15" s="136"/>
      <c r="HD15" s="136"/>
      <c r="HE15" s="136"/>
      <c r="HF15" s="136"/>
      <c r="HG15" s="136"/>
      <c r="HH15" s="136"/>
      <c r="HI15" s="136"/>
      <c r="HJ15" s="136"/>
      <c r="HK15" s="136"/>
      <c r="HL15" s="136"/>
      <c r="HM15" s="136"/>
      <c r="HN15" s="136"/>
      <c r="HO15" s="136"/>
      <c r="HP15" s="136"/>
      <c r="HQ15" s="136"/>
      <c r="HR15" s="136"/>
      <c r="HS15" s="136"/>
      <c r="HT15" s="136"/>
      <c r="HU15" s="136"/>
      <c r="HV15" s="136"/>
      <c r="HW15" s="136"/>
      <c r="HX15" s="136"/>
      <c r="HY15" s="136"/>
      <c r="HZ15" s="136"/>
      <c r="IA15" s="136"/>
      <c r="IB15" s="136"/>
      <c r="IC15" s="136"/>
      <c r="ID15" s="136"/>
      <c r="IE15" s="136"/>
      <c r="IF15" s="136"/>
      <c r="IG15" s="136"/>
    </row>
    <row r="16" spans="1:241" ht="15" customHeight="1" x14ac:dyDescent="0.25">
      <c r="A16" s="137" t="s">
        <v>369</v>
      </c>
      <c r="B16" s="138">
        <v>8721503</v>
      </c>
      <c r="C16" s="138">
        <v>5270933</v>
      </c>
      <c r="D16" s="138">
        <v>685922</v>
      </c>
      <c r="E16" s="138">
        <v>919574</v>
      </c>
      <c r="F16" s="139">
        <v>1374533.5238095238</v>
      </c>
      <c r="G16" s="139">
        <v>228013.47619047601</v>
      </c>
      <c r="H16" s="235">
        <v>17200479</v>
      </c>
      <c r="I16" s="136"/>
      <c r="J16" s="155" t="s">
        <v>208</v>
      </c>
      <c r="K16" s="156">
        <v>8274961</v>
      </c>
      <c r="L16" s="156">
        <v>6102692</v>
      </c>
      <c r="M16" s="156">
        <v>782405</v>
      </c>
      <c r="N16" s="156">
        <v>881988</v>
      </c>
      <c r="O16" s="157">
        <v>1809450.95</v>
      </c>
      <c r="P16" s="157">
        <v>277343.05</v>
      </c>
      <c r="Q16" s="235">
        <v>18128840</v>
      </c>
      <c r="R16" s="136"/>
      <c r="S16" s="136"/>
      <c r="T16" s="136"/>
      <c r="U16" s="136"/>
      <c r="V16" s="136"/>
      <c r="W16" s="136"/>
      <c r="X16" s="136"/>
      <c r="Y16" s="136"/>
      <c r="Z16" s="136"/>
      <c r="AA16" s="136"/>
      <c r="AB16" s="136"/>
      <c r="AC16" s="136"/>
      <c r="AD16" s="136"/>
      <c r="AE16" s="136"/>
      <c r="AF16" s="136"/>
      <c r="AG16" s="136"/>
      <c r="AH16" s="136"/>
      <c r="AI16" s="136"/>
      <c r="AJ16" s="136"/>
      <c r="AK16" s="136"/>
      <c r="AL16" s="136"/>
      <c r="AM16" s="136"/>
      <c r="AN16" s="136"/>
      <c r="AO16" s="136"/>
      <c r="AP16" s="136"/>
      <c r="AQ16" s="136"/>
      <c r="AR16" s="136"/>
      <c r="AS16" s="136"/>
      <c r="AT16" s="136"/>
      <c r="AU16" s="136"/>
      <c r="AV16" s="136"/>
      <c r="AW16" s="136"/>
      <c r="AX16" s="136"/>
      <c r="AY16" s="136"/>
      <c r="AZ16" s="136"/>
      <c r="BA16" s="136"/>
      <c r="BB16" s="136"/>
      <c r="BC16" s="136"/>
      <c r="BD16" s="136"/>
      <c r="BE16" s="136"/>
      <c r="BF16" s="136"/>
      <c r="BG16" s="136"/>
      <c r="BH16" s="136"/>
      <c r="BI16" s="136"/>
      <c r="BJ16" s="136"/>
      <c r="BK16" s="136"/>
      <c r="BL16" s="136"/>
      <c r="BM16" s="136"/>
      <c r="BN16" s="136"/>
      <c r="BO16" s="136"/>
      <c r="BP16" s="136"/>
      <c r="BQ16" s="136"/>
      <c r="BR16" s="136"/>
      <c r="BS16" s="136"/>
      <c r="BT16" s="136"/>
      <c r="BU16" s="136"/>
      <c r="BV16" s="136"/>
      <c r="BW16" s="136"/>
      <c r="BX16" s="136"/>
      <c r="BY16" s="136"/>
      <c r="BZ16" s="136"/>
      <c r="CA16" s="136"/>
      <c r="CB16" s="136"/>
      <c r="CC16" s="136"/>
      <c r="CD16" s="136"/>
      <c r="CE16" s="136"/>
      <c r="CF16" s="136"/>
      <c r="CG16" s="136"/>
      <c r="CH16" s="136"/>
      <c r="CI16" s="136"/>
      <c r="CJ16" s="136"/>
      <c r="CK16" s="136"/>
      <c r="CL16" s="136"/>
      <c r="CM16" s="136"/>
      <c r="CN16" s="136"/>
      <c r="CO16" s="136"/>
      <c r="CP16" s="136"/>
      <c r="CQ16" s="136"/>
      <c r="CR16" s="136"/>
      <c r="CS16" s="136"/>
      <c r="CT16" s="136"/>
      <c r="CU16" s="136"/>
      <c r="CV16" s="136"/>
      <c r="CW16" s="136"/>
      <c r="CX16" s="136"/>
      <c r="CY16" s="136"/>
      <c r="CZ16" s="136"/>
      <c r="DA16" s="136"/>
      <c r="DB16" s="136"/>
      <c r="DC16" s="136"/>
      <c r="DD16" s="136"/>
      <c r="DE16" s="136"/>
      <c r="DF16" s="136"/>
      <c r="DG16" s="136"/>
      <c r="DH16" s="136"/>
      <c r="DI16" s="136"/>
      <c r="DJ16" s="136"/>
      <c r="DK16" s="136"/>
      <c r="DL16" s="136"/>
      <c r="DM16" s="136"/>
      <c r="DN16" s="136"/>
      <c r="DO16" s="136"/>
      <c r="DP16" s="136"/>
      <c r="DQ16" s="136"/>
      <c r="DR16" s="136"/>
      <c r="DS16" s="136"/>
      <c r="DT16" s="136"/>
      <c r="DU16" s="136"/>
      <c r="DV16" s="136"/>
      <c r="DW16" s="136"/>
      <c r="DX16" s="136"/>
      <c r="DY16" s="136"/>
      <c r="DZ16" s="136"/>
      <c r="EA16" s="136"/>
      <c r="EB16" s="136"/>
      <c r="EC16" s="136"/>
      <c r="ED16" s="136"/>
      <c r="EE16" s="136"/>
      <c r="EF16" s="136"/>
      <c r="EG16" s="136"/>
      <c r="EH16" s="136"/>
      <c r="EI16" s="136"/>
      <c r="EJ16" s="136"/>
      <c r="EK16" s="136"/>
      <c r="EL16" s="136"/>
      <c r="EM16" s="136"/>
      <c r="EN16" s="136"/>
      <c r="EO16" s="136"/>
      <c r="EP16" s="136"/>
      <c r="EQ16" s="136"/>
      <c r="ER16" s="136"/>
      <c r="ES16" s="136"/>
      <c r="ET16" s="136"/>
      <c r="EU16" s="136"/>
      <c r="EV16" s="136"/>
      <c r="EW16" s="136"/>
      <c r="EX16" s="136"/>
      <c r="EY16" s="136"/>
      <c r="EZ16" s="136"/>
      <c r="FA16" s="136"/>
      <c r="FB16" s="136"/>
      <c r="FC16" s="136"/>
      <c r="FD16" s="136"/>
      <c r="FE16" s="136"/>
      <c r="FF16" s="136"/>
      <c r="FG16" s="136"/>
      <c r="FH16" s="136"/>
      <c r="FI16" s="136"/>
      <c r="FJ16" s="136"/>
      <c r="FK16" s="136"/>
      <c r="FL16" s="136"/>
      <c r="FM16" s="136"/>
      <c r="FN16" s="136"/>
      <c r="FO16" s="136"/>
      <c r="FP16" s="136"/>
      <c r="FQ16" s="136"/>
      <c r="FR16" s="136"/>
      <c r="FS16" s="136"/>
      <c r="FT16" s="136"/>
      <c r="FU16" s="136"/>
      <c r="FV16" s="136"/>
      <c r="FW16" s="136"/>
      <c r="FX16" s="136"/>
      <c r="FY16" s="136"/>
      <c r="FZ16" s="136"/>
      <c r="GA16" s="136"/>
      <c r="GB16" s="136"/>
      <c r="GC16" s="136"/>
      <c r="GD16" s="136"/>
      <c r="GE16" s="136"/>
      <c r="GF16" s="136"/>
      <c r="GG16" s="136"/>
      <c r="GH16" s="136"/>
      <c r="GI16" s="136"/>
      <c r="GJ16" s="136"/>
      <c r="GK16" s="136"/>
      <c r="GL16" s="136"/>
      <c r="GM16" s="136"/>
      <c r="GN16" s="136"/>
      <c r="GO16" s="136"/>
      <c r="GP16" s="136"/>
      <c r="GQ16" s="136"/>
      <c r="GR16" s="136"/>
      <c r="GS16" s="136"/>
      <c r="GT16" s="136"/>
      <c r="GU16" s="136"/>
      <c r="GV16" s="136"/>
      <c r="GW16" s="136"/>
      <c r="GX16" s="136"/>
      <c r="GY16" s="136"/>
      <c r="GZ16" s="136"/>
      <c r="HA16" s="136"/>
      <c r="HB16" s="136"/>
      <c r="HC16" s="136"/>
      <c r="HD16" s="136"/>
      <c r="HE16" s="136"/>
      <c r="HF16" s="136"/>
      <c r="HG16" s="136"/>
      <c r="HH16" s="136"/>
      <c r="HI16" s="136"/>
      <c r="HJ16" s="136"/>
      <c r="HK16" s="136"/>
      <c r="HL16" s="136"/>
      <c r="HM16" s="136"/>
      <c r="HN16" s="136"/>
      <c r="HO16" s="136"/>
      <c r="HP16" s="136"/>
      <c r="HQ16" s="136"/>
      <c r="HR16" s="136"/>
      <c r="HS16" s="136"/>
      <c r="HT16" s="136"/>
      <c r="HU16" s="136"/>
      <c r="HV16" s="136"/>
      <c r="HW16" s="136"/>
      <c r="HX16" s="136"/>
      <c r="HY16" s="136"/>
      <c r="HZ16" s="136"/>
      <c r="IA16" s="136"/>
      <c r="IB16" s="136"/>
      <c r="IC16" s="136"/>
      <c r="ID16" s="136"/>
      <c r="IE16" s="136"/>
      <c r="IF16" s="136"/>
      <c r="IG16" s="136"/>
    </row>
    <row r="17" spans="1:241" ht="15" customHeight="1" x14ac:dyDescent="0.25">
      <c r="A17" s="137" t="s">
        <v>368</v>
      </c>
      <c r="B17" s="138">
        <v>6783990</v>
      </c>
      <c r="C17" s="138">
        <v>5172581</v>
      </c>
      <c r="D17" s="138">
        <v>589137</v>
      </c>
      <c r="E17" s="138">
        <v>815539</v>
      </c>
      <c r="F17" s="139">
        <v>1276475.5238095238</v>
      </c>
      <c r="G17" s="139">
        <v>183981.47619047621</v>
      </c>
      <c r="H17" s="235">
        <v>14821704</v>
      </c>
      <c r="I17" s="136"/>
      <c r="J17" s="155" t="s">
        <v>207</v>
      </c>
      <c r="K17" s="156">
        <v>8921742</v>
      </c>
      <c r="L17" s="156">
        <v>5784002</v>
      </c>
      <c r="M17" s="156">
        <v>802582</v>
      </c>
      <c r="N17" s="156">
        <v>890209</v>
      </c>
      <c r="O17" s="157">
        <v>2018991.95</v>
      </c>
      <c r="P17" s="157">
        <v>473388.05</v>
      </c>
      <c r="Q17" s="235">
        <v>18890915</v>
      </c>
      <c r="R17" s="136"/>
      <c r="S17" s="136"/>
      <c r="T17" s="136"/>
      <c r="U17" s="136"/>
      <c r="V17" s="136"/>
      <c r="W17" s="136"/>
      <c r="X17" s="136"/>
      <c r="Y17" s="136"/>
      <c r="Z17" s="136"/>
      <c r="AA17" s="136"/>
      <c r="AB17" s="136"/>
      <c r="AC17" s="136"/>
      <c r="AD17" s="136"/>
      <c r="AE17" s="136"/>
      <c r="AF17" s="136"/>
      <c r="AG17" s="136"/>
      <c r="AH17" s="136"/>
      <c r="AI17" s="136"/>
      <c r="AJ17" s="136"/>
      <c r="AK17" s="136"/>
      <c r="AL17" s="136"/>
      <c r="AM17" s="136"/>
      <c r="AN17" s="136"/>
      <c r="AO17" s="136"/>
      <c r="AP17" s="136"/>
      <c r="AQ17" s="136"/>
      <c r="AR17" s="136"/>
      <c r="AS17" s="136"/>
      <c r="AT17" s="136"/>
      <c r="AU17" s="136"/>
      <c r="AV17" s="136"/>
      <c r="AW17" s="136"/>
      <c r="AX17" s="136"/>
      <c r="AY17" s="136"/>
      <c r="AZ17" s="136"/>
      <c r="BA17" s="136"/>
      <c r="BB17" s="136"/>
      <c r="BC17" s="136"/>
      <c r="BD17" s="136"/>
      <c r="BE17" s="136"/>
      <c r="BF17" s="136"/>
      <c r="BG17" s="136"/>
      <c r="BH17" s="136"/>
      <c r="BI17" s="136"/>
      <c r="BJ17" s="136"/>
      <c r="BK17" s="136"/>
      <c r="BL17" s="136"/>
      <c r="BM17" s="136"/>
      <c r="BN17" s="136"/>
      <c r="BO17" s="136"/>
      <c r="BP17" s="136"/>
      <c r="BQ17" s="136"/>
      <c r="BR17" s="136"/>
      <c r="BS17" s="136"/>
      <c r="BT17" s="136"/>
      <c r="BU17" s="136"/>
      <c r="BV17" s="136"/>
      <c r="BW17" s="136"/>
      <c r="BX17" s="136"/>
      <c r="BY17" s="136"/>
      <c r="BZ17" s="136"/>
      <c r="CA17" s="136"/>
      <c r="CB17" s="136"/>
      <c r="CC17" s="136"/>
      <c r="CD17" s="136"/>
      <c r="CE17" s="136"/>
      <c r="CF17" s="136"/>
      <c r="CG17" s="136"/>
      <c r="CH17" s="136"/>
      <c r="CI17" s="136"/>
      <c r="CJ17" s="136"/>
      <c r="CK17" s="136"/>
      <c r="CL17" s="136"/>
      <c r="CM17" s="136"/>
      <c r="CN17" s="136"/>
      <c r="CO17" s="136"/>
      <c r="CP17" s="136"/>
      <c r="CQ17" s="136"/>
      <c r="CR17" s="136"/>
      <c r="CS17" s="136"/>
      <c r="CT17" s="136"/>
      <c r="CU17" s="136"/>
      <c r="CV17" s="136"/>
      <c r="CW17" s="136"/>
      <c r="CX17" s="136"/>
      <c r="CY17" s="136"/>
      <c r="CZ17" s="136"/>
      <c r="DA17" s="136"/>
      <c r="DB17" s="136"/>
      <c r="DC17" s="136"/>
      <c r="DD17" s="136"/>
      <c r="DE17" s="136"/>
      <c r="DF17" s="136"/>
      <c r="DG17" s="136"/>
      <c r="DH17" s="136"/>
      <c r="DI17" s="136"/>
      <c r="DJ17" s="136"/>
      <c r="DK17" s="136"/>
      <c r="DL17" s="136"/>
      <c r="DM17" s="136"/>
      <c r="DN17" s="136"/>
      <c r="DO17" s="136"/>
      <c r="DP17" s="136"/>
      <c r="DQ17" s="136"/>
      <c r="DR17" s="136"/>
      <c r="DS17" s="136"/>
      <c r="DT17" s="136"/>
      <c r="DU17" s="136"/>
      <c r="DV17" s="136"/>
      <c r="DW17" s="136"/>
      <c r="DX17" s="136"/>
      <c r="DY17" s="136"/>
      <c r="DZ17" s="136"/>
      <c r="EA17" s="136"/>
      <c r="EB17" s="136"/>
      <c r="EC17" s="136"/>
      <c r="ED17" s="136"/>
      <c r="EE17" s="136"/>
      <c r="EF17" s="136"/>
      <c r="EG17" s="136"/>
      <c r="EH17" s="136"/>
      <c r="EI17" s="136"/>
      <c r="EJ17" s="136"/>
      <c r="EK17" s="136"/>
      <c r="EL17" s="136"/>
      <c r="EM17" s="136"/>
      <c r="EN17" s="136"/>
      <c r="EO17" s="136"/>
      <c r="EP17" s="136"/>
      <c r="EQ17" s="136"/>
      <c r="ER17" s="136"/>
      <c r="ES17" s="136"/>
      <c r="ET17" s="136"/>
      <c r="EU17" s="136"/>
      <c r="EV17" s="136"/>
      <c r="EW17" s="136"/>
      <c r="EX17" s="136"/>
      <c r="EY17" s="136"/>
      <c r="EZ17" s="136"/>
      <c r="FA17" s="136"/>
      <c r="FB17" s="136"/>
      <c r="FC17" s="136"/>
      <c r="FD17" s="136"/>
      <c r="FE17" s="136"/>
      <c r="FF17" s="136"/>
      <c r="FG17" s="136"/>
      <c r="FH17" s="136"/>
      <c r="FI17" s="136"/>
      <c r="FJ17" s="136"/>
      <c r="FK17" s="136"/>
      <c r="FL17" s="136"/>
      <c r="FM17" s="136"/>
      <c r="FN17" s="136"/>
      <c r="FO17" s="136"/>
      <c r="FP17" s="136"/>
      <c r="FQ17" s="136"/>
      <c r="FR17" s="136"/>
      <c r="FS17" s="136"/>
      <c r="FT17" s="136"/>
      <c r="FU17" s="136"/>
      <c r="FV17" s="136"/>
      <c r="FW17" s="136"/>
      <c r="FX17" s="136"/>
      <c r="FY17" s="136"/>
      <c r="FZ17" s="136"/>
      <c r="GA17" s="136"/>
      <c r="GB17" s="136"/>
      <c r="GC17" s="136"/>
      <c r="GD17" s="136"/>
      <c r="GE17" s="136"/>
      <c r="GF17" s="136"/>
      <c r="GG17" s="136"/>
      <c r="GH17" s="136"/>
      <c r="GI17" s="136"/>
      <c r="GJ17" s="136"/>
      <c r="GK17" s="136"/>
      <c r="GL17" s="136"/>
      <c r="GM17" s="136"/>
      <c r="GN17" s="136"/>
      <c r="GO17" s="136"/>
      <c r="GP17" s="136"/>
      <c r="GQ17" s="136"/>
      <c r="GR17" s="136"/>
      <c r="GS17" s="136"/>
      <c r="GT17" s="136"/>
      <c r="GU17" s="136"/>
      <c r="GV17" s="136"/>
      <c r="GW17" s="136"/>
      <c r="GX17" s="136"/>
      <c r="GY17" s="136"/>
      <c r="GZ17" s="136"/>
      <c r="HA17" s="136"/>
      <c r="HB17" s="136"/>
      <c r="HC17" s="136"/>
      <c r="HD17" s="136"/>
      <c r="HE17" s="136"/>
      <c r="HF17" s="136"/>
      <c r="HG17" s="136"/>
      <c r="HH17" s="136"/>
      <c r="HI17" s="136"/>
      <c r="HJ17" s="136"/>
      <c r="HK17" s="136"/>
      <c r="HL17" s="136"/>
      <c r="HM17" s="136"/>
      <c r="HN17" s="136"/>
      <c r="HO17" s="136"/>
      <c r="HP17" s="136"/>
      <c r="HQ17" s="136"/>
      <c r="HR17" s="136"/>
      <c r="HS17" s="136"/>
      <c r="HT17" s="136"/>
      <c r="HU17" s="136"/>
      <c r="HV17" s="136"/>
      <c r="HW17" s="136"/>
      <c r="HX17" s="136"/>
      <c r="HY17" s="136"/>
      <c r="HZ17" s="136"/>
      <c r="IA17" s="136"/>
      <c r="IB17" s="136"/>
      <c r="IC17" s="136"/>
      <c r="ID17" s="136"/>
      <c r="IE17" s="136"/>
      <c r="IF17" s="136"/>
      <c r="IG17" s="136"/>
    </row>
    <row r="18" spans="1:241" ht="15" customHeight="1" x14ac:dyDescent="0.25">
      <c r="A18" s="137" t="s">
        <v>246</v>
      </c>
      <c r="B18" s="138">
        <v>14070212</v>
      </c>
      <c r="C18" s="138">
        <v>6978599</v>
      </c>
      <c r="D18" s="138">
        <v>1217776</v>
      </c>
      <c r="E18" s="138">
        <v>994717</v>
      </c>
      <c r="F18" s="140">
        <v>1460408.5238095238</v>
      </c>
      <c r="G18" s="141">
        <v>448489.47619047621</v>
      </c>
      <c r="H18" s="235">
        <v>25170202</v>
      </c>
      <c r="I18" s="136"/>
      <c r="J18" s="155" t="s">
        <v>206</v>
      </c>
      <c r="K18" s="156">
        <v>5540175</v>
      </c>
      <c r="L18" s="156">
        <v>3352214</v>
      </c>
      <c r="M18" s="156">
        <v>665796</v>
      </c>
      <c r="N18" s="156">
        <v>1117774</v>
      </c>
      <c r="O18" s="157">
        <v>1711698.95</v>
      </c>
      <c r="P18" s="157">
        <v>418559.05</v>
      </c>
      <c r="Q18" s="235">
        <v>12806217</v>
      </c>
      <c r="R18" s="136"/>
      <c r="S18" s="136"/>
      <c r="T18" s="136"/>
      <c r="U18" s="136"/>
      <c r="V18" s="136"/>
      <c r="W18" s="136"/>
      <c r="X18" s="136"/>
      <c r="Y18" s="136"/>
      <c r="Z18" s="136"/>
      <c r="AA18" s="136"/>
      <c r="AB18" s="136"/>
      <c r="AC18" s="136"/>
      <c r="AD18" s="136"/>
      <c r="AE18" s="136"/>
      <c r="AF18" s="136"/>
      <c r="AG18" s="136"/>
      <c r="AH18" s="136"/>
      <c r="AI18" s="136"/>
      <c r="AJ18" s="136"/>
      <c r="AK18" s="136"/>
      <c r="AL18" s="136"/>
      <c r="AM18" s="136"/>
      <c r="AN18" s="136"/>
      <c r="AO18" s="136"/>
      <c r="AP18" s="136"/>
      <c r="AQ18" s="136"/>
      <c r="AR18" s="136"/>
      <c r="AS18" s="136"/>
      <c r="AT18" s="136"/>
      <c r="AU18" s="136"/>
      <c r="AV18" s="136"/>
      <c r="AW18" s="136"/>
      <c r="AX18" s="136"/>
      <c r="AY18" s="136"/>
      <c r="AZ18" s="136"/>
      <c r="BA18" s="136"/>
      <c r="BB18" s="136"/>
      <c r="BC18" s="136"/>
      <c r="BD18" s="136"/>
      <c r="BE18" s="136"/>
      <c r="BF18" s="136"/>
      <c r="BG18" s="136"/>
      <c r="BH18" s="136"/>
      <c r="BI18" s="136"/>
      <c r="BJ18" s="136"/>
      <c r="BK18" s="136"/>
      <c r="BL18" s="136"/>
      <c r="BM18" s="136"/>
      <c r="BN18" s="136"/>
      <c r="BO18" s="136"/>
      <c r="BP18" s="136"/>
      <c r="BQ18" s="136"/>
      <c r="BR18" s="136"/>
      <c r="BS18" s="136"/>
      <c r="BT18" s="136"/>
      <c r="BU18" s="136"/>
      <c r="BV18" s="136"/>
      <c r="BW18" s="136"/>
      <c r="BX18" s="136"/>
      <c r="BY18" s="136"/>
      <c r="BZ18" s="136"/>
      <c r="CA18" s="136"/>
      <c r="CB18" s="136"/>
      <c r="CC18" s="136"/>
      <c r="CD18" s="136"/>
      <c r="CE18" s="136"/>
      <c r="CF18" s="136"/>
      <c r="CG18" s="136"/>
      <c r="CH18" s="136"/>
      <c r="CI18" s="136"/>
      <c r="CJ18" s="136"/>
      <c r="CK18" s="136"/>
      <c r="CL18" s="136"/>
      <c r="CM18" s="136"/>
      <c r="CN18" s="136"/>
      <c r="CO18" s="136"/>
      <c r="CP18" s="136"/>
      <c r="CQ18" s="136"/>
      <c r="CR18" s="136"/>
      <c r="CS18" s="136"/>
      <c r="CT18" s="136"/>
      <c r="CU18" s="136"/>
      <c r="CV18" s="136"/>
      <c r="CW18" s="136"/>
      <c r="CX18" s="136"/>
      <c r="CY18" s="136"/>
      <c r="CZ18" s="136"/>
      <c r="DA18" s="136"/>
      <c r="DB18" s="136"/>
      <c r="DC18" s="136"/>
      <c r="DD18" s="136"/>
      <c r="DE18" s="136"/>
      <c r="DF18" s="136"/>
      <c r="DG18" s="136"/>
      <c r="DH18" s="136"/>
      <c r="DI18" s="136"/>
      <c r="DJ18" s="136"/>
      <c r="DK18" s="136"/>
      <c r="DL18" s="136"/>
      <c r="DM18" s="136"/>
      <c r="DN18" s="136"/>
      <c r="DO18" s="136"/>
      <c r="DP18" s="136"/>
      <c r="DQ18" s="136"/>
      <c r="DR18" s="136"/>
      <c r="DS18" s="136"/>
      <c r="DT18" s="136"/>
      <c r="DU18" s="136"/>
      <c r="DV18" s="136"/>
      <c r="DW18" s="136"/>
      <c r="DX18" s="136"/>
      <c r="DY18" s="136"/>
      <c r="DZ18" s="136"/>
      <c r="EA18" s="136"/>
      <c r="EB18" s="136"/>
      <c r="EC18" s="136"/>
      <c r="ED18" s="136"/>
      <c r="EE18" s="136"/>
      <c r="EF18" s="136"/>
      <c r="EG18" s="136"/>
      <c r="EH18" s="136"/>
      <c r="EI18" s="136"/>
      <c r="EJ18" s="136"/>
      <c r="EK18" s="136"/>
      <c r="EL18" s="136"/>
      <c r="EM18" s="136"/>
      <c r="EN18" s="136"/>
      <c r="EO18" s="136"/>
      <c r="EP18" s="136"/>
      <c r="EQ18" s="136"/>
      <c r="ER18" s="136"/>
      <c r="ES18" s="136"/>
      <c r="ET18" s="136"/>
      <c r="EU18" s="136"/>
      <c r="EV18" s="136"/>
      <c r="EW18" s="136"/>
      <c r="EX18" s="136"/>
      <c r="EY18" s="136"/>
      <c r="EZ18" s="136"/>
      <c r="FA18" s="136"/>
      <c r="FB18" s="136"/>
      <c r="FC18" s="136"/>
      <c r="FD18" s="136"/>
      <c r="FE18" s="136"/>
      <c r="FF18" s="136"/>
      <c r="FG18" s="136"/>
      <c r="FH18" s="136"/>
      <c r="FI18" s="136"/>
      <c r="FJ18" s="136"/>
      <c r="FK18" s="136"/>
      <c r="FL18" s="136"/>
      <c r="FM18" s="136"/>
      <c r="FN18" s="136"/>
      <c r="FO18" s="136"/>
      <c r="FP18" s="136"/>
      <c r="FQ18" s="136"/>
      <c r="FR18" s="136"/>
      <c r="FS18" s="136"/>
      <c r="FT18" s="136"/>
      <c r="FU18" s="136"/>
      <c r="FV18" s="136"/>
      <c r="FW18" s="136"/>
      <c r="FX18" s="136"/>
      <c r="FY18" s="136"/>
      <c r="FZ18" s="136"/>
      <c r="GA18" s="136"/>
      <c r="GB18" s="136"/>
      <c r="GC18" s="136"/>
      <c r="GD18" s="136"/>
      <c r="GE18" s="136"/>
      <c r="GF18" s="136"/>
      <c r="GG18" s="136"/>
      <c r="GH18" s="136"/>
      <c r="GI18" s="136"/>
      <c r="GJ18" s="136"/>
      <c r="GK18" s="136"/>
      <c r="GL18" s="136"/>
      <c r="GM18" s="136"/>
      <c r="GN18" s="136"/>
      <c r="GO18" s="136"/>
      <c r="GP18" s="136"/>
      <c r="GQ18" s="136"/>
      <c r="GR18" s="136"/>
      <c r="GS18" s="136"/>
      <c r="GT18" s="136"/>
      <c r="GU18" s="136"/>
      <c r="GV18" s="136"/>
      <c r="GW18" s="136"/>
      <c r="GX18" s="136"/>
      <c r="GY18" s="136"/>
      <c r="GZ18" s="136"/>
      <c r="HA18" s="136"/>
      <c r="HB18" s="136"/>
      <c r="HC18" s="136"/>
      <c r="HD18" s="136"/>
      <c r="HE18" s="136"/>
      <c r="HF18" s="136"/>
      <c r="HG18" s="136"/>
      <c r="HH18" s="136"/>
      <c r="HI18" s="136"/>
      <c r="HJ18" s="136"/>
      <c r="HK18" s="136"/>
      <c r="HL18" s="136"/>
      <c r="HM18" s="136"/>
      <c r="HN18" s="136"/>
      <c r="HO18" s="136"/>
      <c r="HP18" s="136"/>
      <c r="HQ18" s="136"/>
      <c r="HR18" s="136"/>
      <c r="HS18" s="136"/>
      <c r="HT18" s="136"/>
      <c r="HU18" s="136"/>
      <c r="HV18" s="136"/>
      <c r="HW18" s="136"/>
      <c r="HX18" s="136"/>
      <c r="HY18" s="136"/>
      <c r="HZ18" s="136"/>
      <c r="IA18" s="136"/>
      <c r="IB18" s="136"/>
      <c r="IC18" s="136"/>
      <c r="ID18" s="136"/>
      <c r="IE18" s="136"/>
      <c r="IF18" s="136"/>
      <c r="IG18" s="136"/>
    </row>
    <row r="19" spans="1:241" ht="15" customHeight="1" x14ac:dyDescent="0.25">
      <c r="A19" s="137" t="s">
        <v>245</v>
      </c>
      <c r="B19" s="138">
        <v>13669514</v>
      </c>
      <c r="C19" s="138">
        <v>6301415</v>
      </c>
      <c r="D19" s="138">
        <v>747059</v>
      </c>
      <c r="E19" s="138">
        <v>1118329</v>
      </c>
      <c r="F19" s="142">
        <v>1383139.5238095238</v>
      </c>
      <c r="G19" s="142">
        <v>279318.47619047621</v>
      </c>
      <c r="H19" s="235">
        <v>23498775</v>
      </c>
      <c r="I19" s="136"/>
      <c r="J19" s="155" t="s">
        <v>204</v>
      </c>
      <c r="K19" s="156">
        <v>4758655</v>
      </c>
      <c r="L19" s="156">
        <v>2376815</v>
      </c>
      <c r="M19" s="156">
        <v>349512</v>
      </c>
      <c r="N19" s="156">
        <v>750167</v>
      </c>
      <c r="O19" s="157">
        <v>1185340.95</v>
      </c>
      <c r="P19" s="157">
        <v>188267.05</v>
      </c>
      <c r="Q19" s="235">
        <v>9608757</v>
      </c>
      <c r="R19" s="136"/>
      <c r="S19" s="136"/>
      <c r="T19" s="136"/>
      <c r="U19" s="136"/>
      <c r="V19" s="136"/>
      <c r="W19" s="136"/>
      <c r="X19" s="136"/>
      <c r="Y19" s="136"/>
      <c r="Z19" s="136"/>
      <c r="AA19" s="136"/>
      <c r="AB19" s="136"/>
      <c r="AC19" s="136"/>
      <c r="AD19" s="136"/>
      <c r="AE19" s="136"/>
      <c r="AF19" s="136"/>
      <c r="AG19" s="136"/>
      <c r="AH19" s="136"/>
      <c r="AI19" s="136"/>
      <c r="AJ19" s="136"/>
      <c r="AK19" s="136"/>
      <c r="AL19" s="136"/>
      <c r="AM19" s="136"/>
      <c r="AN19" s="136"/>
      <c r="AO19" s="136"/>
      <c r="AP19" s="136"/>
      <c r="AQ19" s="136"/>
      <c r="AR19" s="136"/>
      <c r="AS19" s="136"/>
      <c r="AT19" s="136"/>
      <c r="AU19" s="136"/>
      <c r="AV19" s="136"/>
      <c r="AW19" s="136"/>
      <c r="AX19" s="136"/>
      <c r="AY19" s="136"/>
      <c r="AZ19" s="136"/>
      <c r="BA19" s="136"/>
      <c r="BB19" s="136"/>
      <c r="BC19" s="136"/>
      <c r="BD19" s="136"/>
      <c r="BE19" s="136"/>
      <c r="BF19" s="136"/>
      <c r="BG19" s="136"/>
      <c r="BH19" s="136"/>
      <c r="BI19" s="136"/>
      <c r="BJ19" s="136"/>
      <c r="BK19" s="136"/>
      <c r="BL19" s="136"/>
      <c r="BM19" s="136"/>
      <c r="BN19" s="136"/>
      <c r="BO19" s="136"/>
      <c r="BP19" s="136"/>
      <c r="BQ19" s="136"/>
      <c r="BR19" s="136"/>
      <c r="BS19" s="136"/>
      <c r="BT19" s="136"/>
      <c r="BU19" s="136"/>
      <c r="BV19" s="136"/>
      <c r="BW19" s="136"/>
      <c r="BX19" s="136"/>
      <c r="BY19" s="136"/>
      <c r="BZ19" s="136"/>
      <c r="CA19" s="136"/>
      <c r="CB19" s="136"/>
      <c r="CC19" s="136"/>
      <c r="CD19" s="136"/>
      <c r="CE19" s="136"/>
      <c r="CF19" s="136"/>
      <c r="CG19" s="136"/>
      <c r="CH19" s="136"/>
      <c r="CI19" s="136"/>
      <c r="CJ19" s="136"/>
      <c r="CK19" s="136"/>
      <c r="CL19" s="136"/>
      <c r="CM19" s="136"/>
      <c r="CN19" s="136"/>
      <c r="CO19" s="136"/>
      <c r="CP19" s="136"/>
      <c r="CQ19" s="136"/>
      <c r="CR19" s="136"/>
      <c r="CS19" s="136"/>
      <c r="CT19" s="136"/>
      <c r="CU19" s="136"/>
      <c r="CV19" s="136"/>
      <c r="CW19" s="136"/>
      <c r="CX19" s="136"/>
      <c r="CY19" s="136"/>
      <c r="CZ19" s="136"/>
      <c r="DA19" s="136"/>
      <c r="DB19" s="136"/>
      <c r="DC19" s="136"/>
      <c r="DD19" s="136"/>
      <c r="DE19" s="136"/>
      <c r="DF19" s="136"/>
      <c r="DG19" s="136"/>
      <c r="DH19" s="136"/>
      <c r="DI19" s="136"/>
      <c r="DJ19" s="136"/>
      <c r="DK19" s="136"/>
      <c r="DL19" s="136"/>
      <c r="DM19" s="136"/>
      <c r="DN19" s="136"/>
      <c r="DO19" s="136"/>
      <c r="DP19" s="136"/>
      <c r="DQ19" s="136"/>
      <c r="DR19" s="136"/>
      <c r="DS19" s="136"/>
      <c r="DT19" s="136"/>
      <c r="DU19" s="136"/>
      <c r="DV19" s="136"/>
      <c r="DW19" s="136"/>
      <c r="DX19" s="136"/>
      <c r="DY19" s="136"/>
      <c r="DZ19" s="136"/>
      <c r="EA19" s="136"/>
      <c r="EB19" s="136"/>
      <c r="EC19" s="136"/>
      <c r="ED19" s="136"/>
      <c r="EE19" s="136"/>
      <c r="EF19" s="136"/>
      <c r="EG19" s="136"/>
      <c r="EH19" s="136"/>
      <c r="EI19" s="136"/>
      <c r="EJ19" s="136"/>
      <c r="EK19" s="136"/>
      <c r="EL19" s="136"/>
      <c r="EM19" s="136"/>
      <c r="EN19" s="136"/>
      <c r="EO19" s="136"/>
      <c r="EP19" s="136"/>
      <c r="EQ19" s="136"/>
      <c r="ER19" s="136"/>
      <c r="ES19" s="136"/>
      <c r="ET19" s="136"/>
      <c r="EU19" s="136"/>
      <c r="EV19" s="136"/>
      <c r="EW19" s="136"/>
      <c r="EX19" s="136"/>
      <c r="EY19" s="136"/>
      <c r="EZ19" s="136"/>
      <c r="FA19" s="136"/>
      <c r="FB19" s="136"/>
      <c r="FC19" s="136"/>
      <c r="FD19" s="136"/>
      <c r="FE19" s="136"/>
      <c r="FF19" s="136"/>
      <c r="FG19" s="136"/>
      <c r="FH19" s="136"/>
      <c r="FI19" s="136"/>
      <c r="FJ19" s="136"/>
      <c r="FK19" s="136"/>
      <c r="FL19" s="136"/>
      <c r="FM19" s="136"/>
      <c r="FN19" s="136"/>
      <c r="FO19" s="136"/>
      <c r="FP19" s="136"/>
      <c r="FQ19" s="136"/>
      <c r="FR19" s="136"/>
      <c r="FS19" s="136"/>
      <c r="FT19" s="136"/>
      <c r="FU19" s="136"/>
      <c r="FV19" s="136"/>
      <c r="FW19" s="136"/>
      <c r="FX19" s="136"/>
      <c r="FY19" s="136"/>
      <c r="FZ19" s="136"/>
      <c r="GA19" s="136"/>
      <c r="GB19" s="136"/>
      <c r="GC19" s="136"/>
      <c r="GD19" s="136"/>
      <c r="GE19" s="136"/>
      <c r="GF19" s="136"/>
      <c r="GG19" s="136"/>
      <c r="GH19" s="136"/>
      <c r="GI19" s="136"/>
      <c r="GJ19" s="136"/>
      <c r="GK19" s="136"/>
      <c r="GL19" s="136"/>
      <c r="GM19" s="136"/>
      <c r="GN19" s="136"/>
      <c r="GO19" s="136"/>
      <c r="GP19" s="136"/>
      <c r="GQ19" s="136"/>
      <c r="GR19" s="136"/>
      <c r="GS19" s="136"/>
      <c r="GT19" s="136"/>
      <c r="GU19" s="136"/>
      <c r="GV19" s="136"/>
      <c r="GW19" s="136"/>
      <c r="GX19" s="136"/>
      <c r="GY19" s="136"/>
      <c r="GZ19" s="136"/>
      <c r="HA19" s="136"/>
      <c r="HB19" s="136"/>
      <c r="HC19" s="136"/>
      <c r="HD19" s="136"/>
      <c r="HE19" s="136"/>
      <c r="HF19" s="136"/>
      <c r="HG19" s="136"/>
      <c r="HH19" s="136"/>
      <c r="HI19" s="136"/>
      <c r="HJ19" s="136"/>
      <c r="HK19" s="136"/>
      <c r="HL19" s="136"/>
      <c r="HM19" s="136"/>
      <c r="HN19" s="136"/>
      <c r="HO19" s="136"/>
      <c r="HP19" s="136"/>
      <c r="HQ19" s="136"/>
      <c r="HR19" s="136"/>
      <c r="HS19" s="136"/>
      <c r="HT19" s="136"/>
      <c r="HU19" s="136"/>
      <c r="HV19" s="136"/>
      <c r="HW19" s="136"/>
      <c r="HX19" s="136"/>
      <c r="HY19" s="136"/>
      <c r="HZ19" s="136"/>
      <c r="IA19" s="136"/>
      <c r="IB19" s="136"/>
      <c r="IC19" s="136"/>
      <c r="ID19" s="136"/>
      <c r="IE19" s="136"/>
      <c r="IF19" s="136"/>
      <c r="IG19" s="136"/>
    </row>
    <row r="20" spans="1:241" ht="15" customHeight="1" x14ac:dyDescent="0.25">
      <c r="A20" s="137" t="s">
        <v>367</v>
      </c>
      <c r="B20" s="138">
        <v>12183233</v>
      </c>
      <c r="C20" s="138">
        <v>3764620</v>
      </c>
      <c r="D20" s="138">
        <v>660856</v>
      </c>
      <c r="E20" s="138">
        <v>941968</v>
      </c>
      <c r="F20" s="142">
        <v>1406308.5238095238</v>
      </c>
      <c r="G20" s="142">
        <v>273926.47619047621</v>
      </c>
      <c r="H20" s="235">
        <v>19230912</v>
      </c>
      <c r="I20" s="136"/>
      <c r="J20" s="155" t="s">
        <v>203</v>
      </c>
      <c r="K20" s="156">
        <v>5318676</v>
      </c>
      <c r="L20" s="156">
        <v>2648042</v>
      </c>
      <c r="M20" s="156">
        <v>503810</v>
      </c>
      <c r="N20" s="156">
        <v>728292</v>
      </c>
      <c r="O20" s="157">
        <v>1597075.95</v>
      </c>
      <c r="P20" s="157">
        <v>300501.05</v>
      </c>
      <c r="Q20" s="235">
        <v>11096397</v>
      </c>
      <c r="R20" s="136"/>
      <c r="S20" s="136"/>
      <c r="T20" s="136"/>
      <c r="U20" s="136"/>
      <c r="V20" s="136"/>
      <c r="W20" s="136"/>
      <c r="X20" s="136"/>
      <c r="Y20" s="136"/>
      <c r="Z20" s="136"/>
      <c r="AA20" s="136"/>
      <c r="AB20" s="136"/>
      <c r="AC20" s="136"/>
      <c r="AD20" s="136"/>
      <c r="AE20" s="136"/>
      <c r="AF20" s="136"/>
      <c r="AG20" s="136"/>
      <c r="AH20" s="136"/>
      <c r="AI20" s="136"/>
      <c r="AJ20" s="136"/>
      <c r="AK20" s="136"/>
      <c r="AL20" s="136"/>
      <c r="AM20" s="136"/>
      <c r="AN20" s="136"/>
      <c r="AO20" s="136"/>
      <c r="AP20" s="136"/>
      <c r="AQ20" s="136"/>
      <c r="AR20" s="136"/>
      <c r="AS20" s="136"/>
      <c r="AT20" s="136"/>
      <c r="AU20" s="136"/>
      <c r="AV20" s="136"/>
      <c r="AW20" s="136"/>
      <c r="AX20" s="136"/>
      <c r="AY20" s="136"/>
      <c r="AZ20" s="136"/>
      <c r="BA20" s="136"/>
      <c r="BB20" s="136"/>
      <c r="BC20" s="136"/>
      <c r="BD20" s="136"/>
      <c r="BE20" s="136"/>
      <c r="BF20" s="136"/>
      <c r="BG20" s="136"/>
      <c r="BH20" s="136"/>
      <c r="BI20" s="136"/>
      <c r="BJ20" s="136"/>
      <c r="BK20" s="136"/>
      <c r="BL20" s="136"/>
      <c r="BM20" s="136"/>
      <c r="BN20" s="136"/>
      <c r="BO20" s="136"/>
      <c r="BP20" s="136"/>
      <c r="BQ20" s="136"/>
      <c r="BR20" s="136"/>
      <c r="BS20" s="136"/>
      <c r="BT20" s="136"/>
      <c r="BU20" s="136"/>
      <c r="BV20" s="136"/>
      <c r="BW20" s="136"/>
      <c r="BX20" s="136"/>
      <c r="BY20" s="136"/>
      <c r="BZ20" s="136"/>
      <c r="CA20" s="136"/>
      <c r="CB20" s="136"/>
      <c r="CC20" s="136"/>
      <c r="CD20" s="136"/>
      <c r="CE20" s="136"/>
      <c r="CF20" s="136"/>
      <c r="CG20" s="136"/>
      <c r="CH20" s="136"/>
      <c r="CI20" s="136"/>
      <c r="CJ20" s="136"/>
      <c r="CK20" s="136"/>
      <c r="CL20" s="136"/>
      <c r="CM20" s="136"/>
      <c r="CN20" s="136"/>
      <c r="CO20" s="136"/>
      <c r="CP20" s="136"/>
      <c r="CQ20" s="136"/>
      <c r="CR20" s="136"/>
      <c r="CS20" s="136"/>
      <c r="CT20" s="136"/>
      <c r="CU20" s="136"/>
      <c r="CV20" s="136"/>
      <c r="CW20" s="136"/>
      <c r="CX20" s="136"/>
      <c r="CY20" s="136"/>
      <c r="CZ20" s="136"/>
      <c r="DA20" s="136"/>
      <c r="DB20" s="136"/>
      <c r="DC20" s="136"/>
      <c r="DD20" s="136"/>
      <c r="DE20" s="136"/>
      <c r="DF20" s="136"/>
      <c r="DG20" s="136"/>
      <c r="DH20" s="136"/>
      <c r="DI20" s="136"/>
      <c r="DJ20" s="136"/>
      <c r="DK20" s="136"/>
      <c r="DL20" s="136"/>
      <c r="DM20" s="136"/>
      <c r="DN20" s="136"/>
      <c r="DO20" s="136"/>
      <c r="DP20" s="136"/>
      <c r="DQ20" s="136"/>
      <c r="DR20" s="136"/>
      <c r="DS20" s="136"/>
      <c r="DT20" s="136"/>
      <c r="DU20" s="136"/>
      <c r="DV20" s="136"/>
      <c r="DW20" s="136"/>
      <c r="DX20" s="136"/>
      <c r="DY20" s="136"/>
      <c r="DZ20" s="136"/>
      <c r="EA20" s="136"/>
      <c r="EB20" s="136"/>
      <c r="EC20" s="136"/>
      <c r="ED20" s="136"/>
      <c r="EE20" s="136"/>
      <c r="EF20" s="136"/>
      <c r="EG20" s="136"/>
      <c r="EH20" s="136"/>
      <c r="EI20" s="136"/>
      <c r="EJ20" s="136"/>
      <c r="EK20" s="136"/>
      <c r="EL20" s="136"/>
      <c r="EM20" s="136"/>
      <c r="EN20" s="136"/>
      <c r="EO20" s="136"/>
      <c r="EP20" s="136"/>
      <c r="EQ20" s="136"/>
      <c r="ER20" s="136"/>
      <c r="ES20" s="136"/>
      <c r="ET20" s="136"/>
      <c r="EU20" s="136"/>
      <c r="EV20" s="136"/>
      <c r="EW20" s="136"/>
      <c r="EX20" s="136"/>
      <c r="EY20" s="136"/>
      <c r="EZ20" s="136"/>
      <c r="FA20" s="136"/>
      <c r="FB20" s="136"/>
      <c r="FC20" s="136"/>
      <c r="FD20" s="136"/>
      <c r="FE20" s="136"/>
      <c r="FF20" s="136"/>
      <c r="FG20" s="136"/>
      <c r="FH20" s="136"/>
      <c r="FI20" s="136"/>
      <c r="FJ20" s="136"/>
      <c r="FK20" s="136"/>
      <c r="FL20" s="136"/>
      <c r="FM20" s="136"/>
      <c r="FN20" s="136"/>
      <c r="FO20" s="136"/>
      <c r="FP20" s="136"/>
      <c r="FQ20" s="136"/>
      <c r="FR20" s="136"/>
      <c r="FS20" s="136"/>
      <c r="FT20" s="136"/>
      <c r="FU20" s="136"/>
      <c r="FV20" s="136"/>
      <c r="FW20" s="136"/>
      <c r="FX20" s="136"/>
      <c r="FY20" s="136"/>
      <c r="FZ20" s="136"/>
      <c r="GA20" s="136"/>
      <c r="GB20" s="136"/>
      <c r="GC20" s="136"/>
      <c r="GD20" s="136"/>
      <c r="GE20" s="136"/>
      <c r="GF20" s="136"/>
      <c r="GG20" s="136"/>
      <c r="GH20" s="136"/>
      <c r="GI20" s="136"/>
      <c r="GJ20" s="136"/>
      <c r="GK20" s="136"/>
      <c r="GL20" s="136"/>
      <c r="GM20" s="136"/>
      <c r="GN20" s="136"/>
      <c r="GO20" s="136"/>
      <c r="GP20" s="136"/>
      <c r="GQ20" s="136"/>
      <c r="GR20" s="136"/>
      <c r="GS20" s="136"/>
      <c r="GT20" s="136"/>
      <c r="GU20" s="136"/>
      <c r="GV20" s="136"/>
      <c r="GW20" s="136"/>
      <c r="GX20" s="136"/>
      <c r="GY20" s="136"/>
      <c r="GZ20" s="136"/>
      <c r="HA20" s="136"/>
      <c r="HB20" s="136"/>
      <c r="HC20" s="136"/>
      <c r="HD20" s="136"/>
      <c r="HE20" s="136"/>
      <c r="HF20" s="136"/>
      <c r="HG20" s="136"/>
      <c r="HH20" s="136"/>
      <c r="HI20" s="136"/>
      <c r="HJ20" s="136"/>
      <c r="HK20" s="136"/>
      <c r="HL20" s="136"/>
      <c r="HM20" s="136"/>
      <c r="HN20" s="136"/>
      <c r="HO20" s="136"/>
      <c r="HP20" s="136"/>
      <c r="HQ20" s="136"/>
      <c r="HR20" s="136"/>
      <c r="HS20" s="136"/>
      <c r="HT20" s="136"/>
      <c r="HU20" s="136"/>
      <c r="HV20" s="136"/>
      <c r="HW20" s="136"/>
      <c r="HX20" s="136"/>
      <c r="HY20" s="136"/>
      <c r="HZ20" s="136"/>
      <c r="IA20" s="136"/>
      <c r="IB20" s="136"/>
      <c r="IC20" s="136"/>
      <c r="ID20" s="136"/>
      <c r="IE20" s="136"/>
      <c r="IF20" s="136"/>
      <c r="IG20" s="136"/>
    </row>
    <row r="21" spans="1:241" ht="15" customHeight="1" x14ac:dyDescent="0.25">
      <c r="A21" s="137" t="s">
        <v>366</v>
      </c>
      <c r="B21" s="138">
        <v>11352362</v>
      </c>
      <c r="C21" s="138">
        <v>3850648</v>
      </c>
      <c r="D21" s="138">
        <v>561624</v>
      </c>
      <c r="E21" s="138">
        <v>893419</v>
      </c>
      <c r="F21" s="142">
        <v>1532041.5238095238</v>
      </c>
      <c r="G21" s="142">
        <v>275317.47619047621</v>
      </c>
      <c r="H21" s="235">
        <v>18465412</v>
      </c>
      <c r="I21" s="136"/>
      <c r="J21" s="155" t="s">
        <v>202</v>
      </c>
      <c r="K21" s="156">
        <v>4767340</v>
      </c>
      <c r="L21" s="156">
        <v>2439716</v>
      </c>
      <c r="M21" s="156">
        <v>570980</v>
      </c>
      <c r="N21" s="156">
        <v>904439</v>
      </c>
      <c r="O21" s="158">
        <v>1646272.95</v>
      </c>
      <c r="P21" s="158">
        <v>350357.05</v>
      </c>
      <c r="Q21" s="235">
        <v>10679105</v>
      </c>
      <c r="R21" s="136"/>
      <c r="S21" s="136"/>
      <c r="T21" s="136"/>
      <c r="U21" s="136"/>
      <c r="V21" s="136"/>
      <c r="W21" s="136"/>
      <c r="X21" s="136"/>
      <c r="Y21" s="136"/>
      <c r="Z21" s="136"/>
      <c r="AA21" s="136"/>
      <c r="AB21" s="136"/>
      <c r="AC21" s="136"/>
      <c r="AD21" s="136"/>
      <c r="AE21" s="136"/>
      <c r="AF21" s="136"/>
      <c r="AG21" s="136"/>
      <c r="AH21" s="136"/>
      <c r="AI21" s="136"/>
      <c r="AJ21" s="136"/>
      <c r="AK21" s="136"/>
      <c r="AL21" s="136"/>
      <c r="AM21" s="136"/>
      <c r="AN21" s="136"/>
      <c r="AO21" s="136"/>
      <c r="AP21" s="136"/>
      <c r="AQ21" s="136"/>
      <c r="AR21" s="136"/>
      <c r="AS21" s="136"/>
      <c r="AT21" s="136"/>
      <c r="AU21" s="136"/>
      <c r="AV21" s="136"/>
      <c r="AW21" s="136"/>
      <c r="AX21" s="136"/>
      <c r="AY21" s="136"/>
      <c r="AZ21" s="136"/>
      <c r="BA21" s="136"/>
      <c r="BB21" s="136"/>
      <c r="BC21" s="136"/>
      <c r="BD21" s="136"/>
      <c r="BE21" s="136"/>
      <c r="BF21" s="136"/>
      <c r="BG21" s="136"/>
      <c r="BH21" s="136"/>
      <c r="BI21" s="136"/>
      <c r="BJ21" s="136"/>
      <c r="BK21" s="136"/>
      <c r="BL21" s="136"/>
      <c r="BM21" s="136"/>
      <c r="BN21" s="136"/>
      <c r="BO21" s="136"/>
      <c r="BP21" s="136"/>
      <c r="BQ21" s="136"/>
      <c r="BR21" s="136"/>
      <c r="BS21" s="136"/>
      <c r="BT21" s="136"/>
      <c r="BU21" s="136"/>
      <c r="BV21" s="136"/>
      <c r="BW21" s="136"/>
      <c r="BX21" s="136"/>
      <c r="BY21" s="136"/>
      <c r="BZ21" s="136"/>
      <c r="CA21" s="136"/>
      <c r="CB21" s="136"/>
      <c r="CC21" s="136"/>
      <c r="CD21" s="136"/>
      <c r="CE21" s="136"/>
      <c r="CF21" s="136"/>
      <c r="CG21" s="136"/>
      <c r="CH21" s="136"/>
      <c r="CI21" s="136"/>
      <c r="CJ21" s="136"/>
      <c r="CK21" s="136"/>
      <c r="CL21" s="136"/>
      <c r="CM21" s="136"/>
      <c r="CN21" s="136"/>
      <c r="CO21" s="136"/>
      <c r="CP21" s="136"/>
      <c r="CQ21" s="136"/>
      <c r="CR21" s="136"/>
      <c r="CS21" s="136"/>
      <c r="CT21" s="136"/>
      <c r="CU21" s="136"/>
      <c r="CV21" s="136"/>
      <c r="CW21" s="136"/>
      <c r="CX21" s="136"/>
      <c r="CY21" s="136"/>
      <c r="CZ21" s="136"/>
      <c r="DA21" s="136"/>
      <c r="DB21" s="136"/>
      <c r="DC21" s="136"/>
      <c r="DD21" s="136"/>
      <c r="DE21" s="136"/>
      <c r="DF21" s="136"/>
      <c r="DG21" s="136"/>
      <c r="DH21" s="136"/>
      <c r="DI21" s="136"/>
      <c r="DJ21" s="136"/>
      <c r="DK21" s="136"/>
      <c r="DL21" s="136"/>
      <c r="DM21" s="136"/>
      <c r="DN21" s="136"/>
      <c r="DO21" s="136"/>
      <c r="DP21" s="136"/>
      <c r="DQ21" s="136"/>
      <c r="DR21" s="136"/>
      <c r="DS21" s="136"/>
      <c r="DT21" s="136"/>
      <c r="DU21" s="136"/>
      <c r="DV21" s="136"/>
      <c r="DW21" s="136"/>
      <c r="DX21" s="136"/>
      <c r="DY21" s="136"/>
      <c r="DZ21" s="136"/>
      <c r="EA21" s="136"/>
      <c r="EB21" s="136"/>
      <c r="EC21" s="136"/>
      <c r="ED21" s="136"/>
      <c r="EE21" s="136"/>
      <c r="EF21" s="136"/>
      <c r="EG21" s="136"/>
      <c r="EH21" s="136"/>
      <c r="EI21" s="136"/>
      <c r="EJ21" s="136"/>
      <c r="EK21" s="136"/>
      <c r="EL21" s="136"/>
      <c r="EM21" s="136"/>
      <c r="EN21" s="136"/>
      <c r="EO21" s="136"/>
      <c r="EP21" s="136"/>
      <c r="EQ21" s="136"/>
      <c r="ER21" s="136"/>
      <c r="ES21" s="136"/>
      <c r="ET21" s="136"/>
      <c r="EU21" s="136"/>
      <c r="EV21" s="136"/>
      <c r="EW21" s="136"/>
      <c r="EX21" s="136"/>
      <c r="EY21" s="136"/>
      <c r="EZ21" s="136"/>
      <c r="FA21" s="136"/>
      <c r="FB21" s="136"/>
      <c r="FC21" s="136"/>
      <c r="FD21" s="136"/>
      <c r="FE21" s="136"/>
      <c r="FF21" s="136"/>
      <c r="FG21" s="136"/>
      <c r="FH21" s="136"/>
      <c r="FI21" s="136"/>
      <c r="FJ21" s="136"/>
      <c r="FK21" s="136"/>
      <c r="FL21" s="136"/>
      <c r="FM21" s="136"/>
      <c r="FN21" s="136"/>
      <c r="FO21" s="136"/>
      <c r="FP21" s="136"/>
      <c r="FQ21" s="136"/>
      <c r="FR21" s="136"/>
      <c r="FS21" s="136"/>
      <c r="FT21" s="136"/>
      <c r="FU21" s="136"/>
      <c r="FV21" s="136"/>
      <c r="FW21" s="136"/>
      <c r="FX21" s="136"/>
      <c r="FY21" s="136"/>
      <c r="FZ21" s="136"/>
      <c r="GA21" s="136"/>
      <c r="GB21" s="136"/>
      <c r="GC21" s="136"/>
      <c r="GD21" s="136"/>
      <c r="GE21" s="136"/>
      <c r="GF21" s="136"/>
      <c r="GG21" s="136"/>
      <c r="GH21" s="136"/>
      <c r="GI21" s="136"/>
      <c r="GJ21" s="136"/>
      <c r="GK21" s="136"/>
      <c r="GL21" s="136"/>
      <c r="GM21" s="136"/>
      <c r="GN21" s="136"/>
      <c r="GO21" s="136"/>
      <c r="GP21" s="136"/>
      <c r="GQ21" s="136"/>
      <c r="GR21" s="136"/>
      <c r="GS21" s="136"/>
      <c r="GT21" s="136"/>
      <c r="GU21" s="136"/>
      <c r="GV21" s="136"/>
      <c r="GW21" s="136"/>
      <c r="GX21" s="136"/>
      <c r="GY21" s="136"/>
      <c r="GZ21" s="136"/>
      <c r="HA21" s="136"/>
      <c r="HB21" s="136"/>
      <c r="HC21" s="136"/>
      <c r="HD21" s="136"/>
      <c r="HE21" s="136"/>
      <c r="HF21" s="136"/>
      <c r="HG21" s="136"/>
      <c r="HH21" s="136"/>
      <c r="HI21" s="136"/>
      <c r="HJ21" s="136"/>
      <c r="HK21" s="136"/>
      <c r="HL21" s="136"/>
      <c r="HM21" s="136"/>
      <c r="HN21" s="136"/>
      <c r="HO21" s="136"/>
      <c r="HP21" s="136"/>
      <c r="HQ21" s="136"/>
      <c r="HR21" s="136"/>
      <c r="HS21" s="136"/>
      <c r="HT21" s="136"/>
      <c r="HU21" s="136"/>
      <c r="HV21" s="136"/>
      <c r="HW21" s="136"/>
      <c r="HX21" s="136"/>
      <c r="HY21" s="136"/>
      <c r="HZ21" s="136"/>
      <c r="IA21" s="136"/>
      <c r="IB21" s="136"/>
      <c r="IC21" s="136"/>
      <c r="ID21" s="136"/>
      <c r="IE21" s="136"/>
      <c r="IF21" s="136"/>
      <c r="IG21" s="136"/>
    </row>
    <row r="22" spans="1:241" ht="15" customHeight="1" x14ac:dyDescent="0.25">
      <c r="A22" s="137" t="s">
        <v>242</v>
      </c>
      <c r="B22" s="138">
        <v>6189461</v>
      </c>
      <c r="C22" s="138">
        <v>3087018</v>
      </c>
      <c r="D22" s="138">
        <v>416346</v>
      </c>
      <c r="E22" s="138">
        <v>702683</v>
      </c>
      <c r="F22" s="142">
        <v>1284950.5238095238</v>
      </c>
      <c r="G22" s="142">
        <v>299931.47619047621</v>
      </c>
      <c r="H22" s="235">
        <v>11980390</v>
      </c>
      <c r="I22" s="136"/>
      <c r="J22" s="155" t="s">
        <v>201</v>
      </c>
      <c r="K22" s="156">
        <v>5131990</v>
      </c>
      <c r="L22" s="156">
        <v>2992377</v>
      </c>
      <c r="M22" s="156">
        <v>546921</v>
      </c>
      <c r="N22" s="156">
        <v>683219</v>
      </c>
      <c r="O22" s="158">
        <v>1446650.95</v>
      </c>
      <c r="P22" s="158">
        <v>303915.05</v>
      </c>
      <c r="Q22" s="235">
        <v>11105073</v>
      </c>
      <c r="R22" s="136"/>
      <c r="S22" s="136"/>
      <c r="T22" s="136"/>
      <c r="U22" s="136"/>
      <c r="V22" s="136"/>
      <c r="W22" s="136"/>
      <c r="X22" s="136"/>
      <c r="Y22" s="136"/>
      <c r="Z22" s="136"/>
      <c r="AA22" s="136"/>
      <c r="AB22" s="136"/>
      <c r="AC22" s="136"/>
      <c r="AD22" s="136"/>
      <c r="AE22" s="136"/>
      <c r="AF22" s="136"/>
      <c r="AG22" s="136"/>
      <c r="AH22" s="136"/>
      <c r="AI22" s="136"/>
      <c r="AJ22" s="136"/>
      <c r="AK22" s="136"/>
      <c r="AL22" s="136"/>
      <c r="AM22" s="136"/>
      <c r="AN22" s="136"/>
      <c r="AO22" s="136"/>
      <c r="AP22" s="136"/>
      <c r="AQ22" s="136"/>
      <c r="AR22" s="136"/>
      <c r="AS22" s="136"/>
      <c r="AT22" s="136"/>
      <c r="AU22" s="136"/>
      <c r="AV22" s="136"/>
      <c r="AW22" s="136"/>
      <c r="AX22" s="136"/>
      <c r="AY22" s="136"/>
      <c r="AZ22" s="136"/>
      <c r="BA22" s="136"/>
      <c r="BB22" s="136"/>
      <c r="BC22" s="136"/>
      <c r="BD22" s="136"/>
      <c r="BE22" s="136"/>
      <c r="BF22" s="136"/>
      <c r="BG22" s="136"/>
      <c r="BH22" s="136"/>
      <c r="BI22" s="136"/>
      <c r="BJ22" s="136"/>
      <c r="BK22" s="136"/>
      <c r="BL22" s="136"/>
      <c r="BM22" s="136"/>
      <c r="BN22" s="136"/>
      <c r="BO22" s="136"/>
      <c r="BP22" s="136"/>
      <c r="BQ22" s="136"/>
      <c r="BR22" s="136"/>
      <c r="BS22" s="136"/>
      <c r="BT22" s="136"/>
      <c r="BU22" s="136"/>
      <c r="BV22" s="136"/>
      <c r="BW22" s="136"/>
      <c r="BX22" s="136"/>
      <c r="BY22" s="136"/>
      <c r="BZ22" s="136"/>
      <c r="CA22" s="136"/>
      <c r="CB22" s="136"/>
      <c r="CC22" s="136"/>
      <c r="CD22" s="136"/>
      <c r="CE22" s="136"/>
      <c r="CF22" s="136"/>
      <c r="CG22" s="136"/>
      <c r="CH22" s="136"/>
      <c r="CI22" s="136"/>
      <c r="CJ22" s="136"/>
      <c r="CK22" s="136"/>
      <c r="CL22" s="136"/>
      <c r="CM22" s="136"/>
      <c r="CN22" s="136"/>
      <c r="CO22" s="136"/>
      <c r="CP22" s="136"/>
      <c r="CQ22" s="136"/>
      <c r="CR22" s="136"/>
      <c r="CS22" s="136"/>
      <c r="CT22" s="136"/>
      <c r="CU22" s="136"/>
      <c r="CV22" s="136"/>
      <c r="CW22" s="136"/>
      <c r="CX22" s="136"/>
      <c r="CY22" s="136"/>
      <c r="CZ22" s="136"/>
      <c r="DA22" s="136"/>
      <c r="DB22" s="136"/>
      <c r="DC22" s="136"/>
      <c r="DD22" s="136"/>
      <c r="DE22" s="136"/>
      <c r="DF22" s="136"/>
      <c r="DG22" s="136"/>
      <c r="DH22" s="136"/>
      <c r="DI22" s="136"/>
      <c r="DJ22" s="136"/>
      <c r="DK22" s="136"/>
      <c r="DL22" s="136"/>
      <c r="DM22" s="136"/>
      <c r="DN22" s="136"/>
      <c r="DO22" s="136"/>
      <c r="DP22" s="136"/>
      <c r="DQ22" s="136"/>
      <c r="DR22" s="136"/>
      <c r="DS22" s="136"/>
      <c r="DT22" s="136"/>
      <c r="DU22" s="136"/>
      <c r="DV22" s="136"/>
      <c r="DW22" s="136"/>
      <c r="DX22" s="136"/>
      <c r="DY22" s="136"/>
      <c r="DZ22" s="136"/>
      <c r="EA22" s="136"/>
      <c r="EB22" s="136"/>
      <c r="EC22" s="136"/>
      <c r="ED22" s="136"/>
      <c r="EE22" s="136"/>
      <c r="EF22" s="136"/>
      <c r="EG22" s="136"/>
      <c r="EH22" s="136"/>
      <c r="EI22" s="136"/>
      <c r="EJ22" s="136"/>
      <c r="EK22" s="136"/>
      <c r="EL22" s="136"/>
      <c r="EM22" s="136"/>
      <c r="EN22" s="136"/>
      <c r="EO22" s="136"/>
      <c r="EP22" s="136"/>
      <c r="EQ22" s="136"/>
      <c r="ER22" s="136"/>
      <c r="ES22" s="136"/>
      <c r="ET22" s="136"/>
      <c r="EU22" s="136"/>
      <c r="EV22" s="136"/>
      <c r="EW22" s="136"/>
      <c r="EX22" s="136"/>
      <c r="EY22" s="136"/>
      <c r="EZ22" s="136"/>
      <c r="FA22" s="136"/>
      <c r="FB22" s="136"/>
      <c r="FC22" s="136"/>
      <c r="FD22" s="136"/>
      <c r="FE22" s="136"/>
      <c r="FF22" s="136"/>
      <c r="FG22" s="136"/>
      <c r="FH22" s="136"/>
      <c r="FI22" s="136"/>
      <c r="FJ22" s="136"/>
      <c r="FK22" s="136"/>
      <c r="FL22" s="136"/>
      <c r="FM22" s="136"/>
      <c r="FN22" s="136"/>
      <c r="FO22" s="136"/>
      <c r="FP22" s="136"/>
      <c r="FQ22" s="136"/>
      <c r="FR22" s="136"/>
      <c r="FS22" s="136"/>
      <c r="FT22" s="136"/>
      <c r="FU22" s="136"/>
      <c r="FV22" s="136"/>
      <c r="FW22" s="136"/>
      <c r="FX22" s="136"/>
      <c r="FY22" s="136"/>
      <c r="FZ22" s="136"/>
      <c r="GA22" s="136"/>
      <c r="GB22" s="136"/>
      <c r="GC22" s="136"/>
      <c r="GD22" s="136"/>
      <c r="GE22" s="136"/>
      <c r="GF22" s="136"/>
      <c r="GG22" s="136"/>
      <c r="GH22" s="136"/>
      <c r="GI22" s="136"/>
      <c r="GJ22" s="136"/>
      <c r="GK22" s="136"/>
      <c r="GL22" s="136"/>
      <c r="GM22" s="136"/>
      <c r="GN22" s="136"/>
      <c r="GO22" s="136"/>
      <c r="GP22" s="136"/>
      <c r="GQ22" s="136"/>
      <c r="GR22" s="136"/>
      <c r="GS22" s="136"/>
      <c r="GT22" s="136"/>
      <c r="GU22" s="136"/>
      <c r="GV22" s="136"/>
      <c r="GW22" s="136"/>
      <c r="GX22" s="136"/>
      <c r="GY22" s="136"/>
      <c r="GZ22" s="136"/>
      <c r="HA22" s="136"/>
      <c r="HB22" s="136"/>
      <c r="HC22" s="136"/>
      <c r="HD22" s="136"/>
      <c r="HE22" s="136"/>
      <c r="HF22" s="136"/>
      <c r="HG22" s="136"/>
      <c r="HH22" s="136"/>
      <c r="HI22" s="136"/>
      <c r="HJ22" s="136"/>
      <c r="HK22" s="136"/>
      <c r="HL22" s="136"/>
      <c r="HM22" s="136"/>
      <c r="HN22" s="136"/>
      <c r="HO22" s="136"/>
      <c r="HP22" s="136"/>
      <c r="HQ22" s="136"/>
      <c r="HR22" s="136"/>
      <c r="HS22" s="136"/>
      <c r="HT22" s="136"/>
      <c r="HU22" s="136"/>
      <c r="HV22" s="136"/>
      <c r="HW22" s="136"/>
      <c r="HX22" s="136"/>
      <c r="HY22" s="136"/>
      <c r="HZ22" s="136"/>
      <c r="IA22" s="136"/>
      <c r="IB22" s="136"/>
      <c r="IC22" s="136"/>
      <c r="ID22" s="136"/>
      <c r="IE22" s="136"/>
      <c r="IF22" s="136"/>
      <c r="IG22" s="136"/>
    </row>
    <row r="23" spans="1:241" ht="15" customHeight="1" x14ac:dyDescent="0.25">
      <c r="A23" s="137" t="s">
        <v>241</v>
      </c>
      <c r="B23" s="138">
        <v>6766003</v>
      </c>
      <c r="C23" s="138">
        <v>2455391</v>
      </c>
      <c r="D23" s="138">
        <v>383717</v>
      </c>
      <c r="E23" s="138">
        <v>842722</v>
      </c>
      <c r="F23" s="142">
        <v>1264155.5238095238</v>
      </c>
      <c r="G23" s="142">
        <v>314787.47619047621</v>
      </c>
      <c r="H23" s="235">
        <v>12026776</v>
      </c>
      <c r="I23" s="136"/>
      <c r="J23" s="155" t="s">
        <v>351</v>
      </c>
      <c r="K23" s="156">
        <v>3960375</v>
      </c>
      <c r="L23" s="156">
        <v>2319243</v>
      </c>
      <c r="M23" s="156">
        <v>450641</v>
      </c>
      <c r="N23" s="156">
        <v>798045</v>
      </c>
      <c r="O23" s="158">
        <v>1173741.95</v>
      </c>
      <c r="P23" s="158">
        <v>254155.05</v>
      </c>
      <c r="Q23" s="235">
        <v>8956201</v>
      </c>
      <c r="R23" s="136"/>
      <c r="S23" s="136"/>
      <c r="T23" s="136"/>
      <c r="U23" s="136"/>
      <c r="V23" s="136"/>
      <c r="W23" s="136"/>
      <c r="X23" s="136"/>
      <c r="Y23" s="136"/>
      <c r="Z23" s="136"/>
      <c r="AA23" s="136"/>
      <c r="AB23" s="136"/>
      <c r="AC23" s="136"/>
      <c r="AD23" s="136"/>
      <c r="AE23" s="136"/>
      <c r="AF23" s="136"/>
      <c r="AG23" s="136"/>
      <c r="AH23" s="136"/>
      <c r="AI23" s="136"/>
      <c r="AJ23" s="136"/>
      <c r="AK23" s="136"/>
      <c r="AL23" s="136"/>
      <c r="AM23" s="136"/>
      <c r="AN23" s="136"/>
      <c r="AO23" s="136"/>
      <c r="AP23" s="136"/>
      <c r="AQ23" s="136"/>
      <c r="AR23" s="136"/>
      <c r="AS23" s="136"/>
      <c r="AT23" s="136"/>
      <c r="AU23" s="136"/>
      <c r="AV23" s="136"/>
      <c r="AW23" s="136"/>
      <c r="AX23" s="136"/>
      <c r="AY23" s="136"/>
      <c r="AZ23" s="136"/>
      <c r="BA23" s="136"/>
      <c r="BB23" s="136"/>
      <c r="BC23" s="136"/>
      <c r="BD23" s="136"/>
      <c r="BE23" s="136"/>
      <c r="BF23" s="136"/>
      <c r="BG23" s="136"/>
      <c r="BH23" s="136"/>
      <c r="BI23" s="136"/>
      <c r="BJ23" s="136"/>
      <c r="BK23" s="136"/>
      <c r="BL23" s="136"/>
      <c r="BM23" s="136"/>
      <c r="BN23" s="136"/>
      <c r="BO23" s="136"/>
      <c r="BP23" s="136"/>
      <c r="BQ23" s="136"/>
      <c r="BR23" s="136"/>
      <c r="BS23" s="136"/>
      <c r="BT23" s="136"/>
      <c r="BU23" s="136"/>
      <c r="BV23" s="136"/>
      <c r="BW23" s="136"/>
      <c r="BX23" s="136"/>
      <c r="BY23" s="136"/>
      <c r="BZ23" s="136"/>
      <c r="CA23" s="136"/>
      <c r="CB23" s="136"/>
      <c r="CC23" s="136"/>
      <c r="CD23" s="136"/>
      <c r="CE23" s="136"/>
      <c r="CF23" s="136"/>
      <c r="CG23" s="136"/>
      <c r="CH23" s="136"/>
      <c r="CI23" s="136"/>
      <c r="CJ23" s="136"/>
      <c r="CK23" s="136"/>
      <c r="CL23" s="136"/>
      <c r="CM23" s="136"/>
      <c r="CN23" s="136"/>
      <c r="CO23" s="136"/>
      <c r="CP23" s="136"/>
      <c r="CQ23" s="136"/>
      <c r="CR23" s="136"/>
      <c r="CS23" s="136"/>
      <c r="CT23" s="136"/>
      <c r="CU23" s="136"/>
      <c r="CV23" s="136"/>
      <c r="CW23" s="136"/>
      <c r="CX23" s="136"/>
      <c r="CY23" s="136"/>
      <c r="CZ23" s="136"/>
      <c r="DA23" s="136"/>
      <c r="DB23" s="136"/>
      <c r="DC23" s="136"/>
      <c r="DD23" s="136"/>
      <c r="DE23" s="136"/>
      <c r="DF23" s="136"/>
      <c r="DG23" s="136"/>
      <c r="DH23" s="136"/>
      <c r="DI23" s="136"/>
      <c r="DJ23" s="136"/>
      <c r="DK23" s="136"/>
      <c r="DL23" s="136"/>
      <c r="DM23" s="136"/>
      <c r="DN23" s="136"/>
      <c r="DO23" s="136"/>
      <c r="DP23" s="136"/>
      <c r="DQ23" s="136"/>
      <c r="DR23" s="136"/>
      <c r="DS23" s="136"/>
      <c r="DT23" s="136"/>
      <c r="DU23" s="136"/>
      <c r="DV23" s="136"/>
      <c r="DW23" s="136"/>
      <c r="DX23" s="136"/>
      <c r="DY23" s="136"/>
      <c r="DZ23" s="136"/>
      <c r="EA23" s="136"/>
      <c r="EB23" s="136"/>
      <c r="EC23" s="136"/>
      <c r="ED23" s="136"/>
      <c r="EE23" s="136"/>
      <c r="EF23" s="136"/>
      <c r="EG23" s="136"/>
      <c r="EH23" s="136"/>
      <c r="EI23" s="136"/>
      <c r="EJ23" s="136"/>
      <c r="EK23" s="136"/>
      <c r="EL23" s="136"/>
      <c r="EM23" s="136"/>
      <c r="EN23" s="136"/>
      <c r="EO23" s="136"/>
      <c r="EP23" s="136"/>
      <c r="EQ23" s="136"/>
      <c r="ER23" s="136"/>
      <c r="ES23" s="136"/>
      <c r="ET23" s="136"/>
      <c r="EU23" s="136"/>
      <c r="EV23" s="136"/>
      <c r="EW23" s="136"/>
      <c r="EX23" s="136"/>
      <c r="EY23" s="136"/>
      <c r="EZ23" s="136"/>
      <c r="FA23" s="136"/>
      <c r="FB23" s="136"/>
      <c r="FC23" s="136"/>
      <c r="FD23" s="136"/>
      <c r="FE23" s="136"/>
      <c r="FF23" s="136"/>
      <c r="FG23" s="136"/>
      <c r="FH23" s="136"/>
      <c r="FI23" s="136"/>
      <c r="FJ23" s="136"/>
      <c r="FK23" s="136"/>
      <c r="FL23" s="136"/>
      <c r="FM23" s="136"/>
      <c r="FN23" s="136"/>
      <c r="FO23" s="136"/>
      <c r="FP23" s="136"/>
      <c r="FQ23" s="136"/>
      <c r="FR23" s="136"/>
      <c r="FS23" s="136"/>
      <c r="FT23" s="136"/>
      <c r="FU23" s="136"/>
      <c r="FV23" s="136"/>
      <c r="FW23" s="136"/>
      <c r="FX23" s="136"/>
      <c r="FY23" s="136"/>
      <c r="FZ23" s="136"/>
      <c r="GA23" s="136"/>
      <c r="GB23" s="136"/>
      <c r="GC23" s="136"/>
      <c r="GD23" s="136"/>
      <c r="GE23" s="136"/>
      <c r="GF23" s="136"/>
      <c r="GG23" s="136"/>
      <c r="GH23" s="136"/>
      <c r="GI23" s="136"/>
      <c r="GJ23" s="136"/>
      <c r="GK23" s="136"/>
      <c r="GL23" s="136"/>
      <c r="GM23" s="136"/>
      <c r="GN23" s="136"/>
      <c r="GO23" s="136"/>
      <c r="GP23" s="136"/>
      <c r="GQ23" s="136"/>
      <c r="GR23" s="136"/>
      <c r="GS23" s="136"/>
      <c r="GT23" s="136"/>
      <c r="GU23" s="136"/>
      <c r="GV23" s="136"/>
      <c r="GW23" s="136"/>
      <c r="GX23" s="136"/>
      <c r="GY23" s="136"/>
      <c r="GZ23" s="136"/>
      <c r="HA23" s="136"/>
      <c r="HB23" s="136"/>
      <c r="HC23" s="136"/>
      <c r="HD23" s="136"/>
      <c r="HE23" s="136"/>
      <c r="HF23" s="136"/>
      <c r="HG23" s="136"/>
      <c r="HH23" s="136"/>
      <c r="HI23" s="136"/>
      <c r="HJ23" s="136"/>
      <c r="HK23" s="136"/>
      <c r="HL23" s="136"/>
      <c r="HM23" s="136"/>
      <c r="HN23" s="136"/>
      <c r="HO23" s="136"/>
      <c r="HP23" s="136"/>
      <c r="HQ23" s="136"/>
      <c r="HR23" s="136"/>
      <c r="HS23" s="136"/>
      <c r="HT23" s="136"/>
      <c r="HU23" s="136"/>
      <c r="HV23" s="136"/>
      <c r="HW23" s="136"/>
      <c r="HX23" s="136"/>
      <c r="HY23" s="136"/>
      <c r="HZ23" s="136"/>
      <c r="IA23" s="136"/>
      <c r="IB23" s="136"/>
      <c r="IC23" s="136"/>
      <c r="ID23" s="136"/>
      <c r="IE23" s="136"/>
      <c r="IF23" s="136"/>
      <c r="IG23" s="136"/>
    </row>
    <row r="24" spans="1:241" ht="15" customHeight="1" x14ac:dyDescent="0.25">
      <c r="A24" s="137" t="s">
        <v>240</v>
      </c>
      <c r="B24" s="138">
        <v>8920574</v>
      </c>
      <c r="C24" s="138">
        <v>4020702</v>
      </c>
      <c r="D24" s="138">
        <v>508903</v>
      </c>
      <c r="E24" s="138">
        <v>739003</v>
      </c>
      <c r="F24" s="142">
        <v>1306366.5238095238</v>
      </c>
      <c r="G24" s="142">
        <v>237488.47619047621</v>
      </c>
      <c r="H24" s="235">
        <v>15733037</v>
      </c>
      <c r="I24" s="136"/>
      <c r="J24" s="155" t="s">
        <v>199</v>
      </c>
      <c r="K24" s="156">
        <v>3988241</v>
      </c>
      <c r="L24" s="156">
        <v>2502548</v>
      </c>
      <c r="M24" s="156">
        <v>554356</v>
      </c>
      <c r="N24" s="156">
        <v>1109989</v>
      </c>
      <c r="O24" s="158">
        <v>1476401.95</v>
      </c>
      <c r="P24" s="158">
        <v>196460.05</v>
      </c>
      <c r="Q24" s="235">
        <v>9827996</v>
      </c>
      <c r="R24" s="136"/>
      <c r="S24" s="136"/>
      <c r="T24" s="136"/>
      <c r="U24" s="136"/>
      <c r="V24" s="136"/>
      <c r="W24" s="136"/>
      <c r="X24" s="136"/>
      <c r="Y24" s="136"/>
      <c r="Z24" s="136"/>
      <c r="AA24" s="136"/>
      <c r="AB24" s="136"/>
      <c r="AC24" s="136"/>
      <c r="AD24" s="136"/>
      <c r="AE24" s="136"/>
      <c r="AF24" s="136"/>
      <c r="AG24" s="136"/>
      <c r="AH24" s="136"/>
      <c r="AI24" s="136"/>
      <c r="AJ24" s="136"/>
      <c r="AK24" s="136"/>
      <c r="AL24" s="136"/>
      <c r="AM24" s="136"/>
      <c r="AN24" s="136"/>
      <c r="AO24" s="136"/>
      <c r="AP24" s="136"/>
      <c r="AQ24" s="136"/>
      <c r="AR24" s="136"/>
      <c r="AS24" s="136"/>
      <c r="AT24" s="136"/>
      <c r="AU24" s="136"/>
      <c r="AV24" s="136"/>
      <c r="AW24" s="136"/>
      <c r="AX24" s="136"/>
      <c r="AY24" s="136"/>
      <c r="AZ24" s="136"/>
      <c r="BA24" s="136"/>
      <c r="BB24" s="136"/>
      <c r="BC24" s="136"/>
      <c r="BD24" s="136"/>
      <c r="BE24" s="136"/>
      <c r="BF24" s="136"/>
      <c r="BG24" s="136"/>
      <c r="BH24" s="136"/>
      <c r="BI24" s="136"/>
      <c r="BJ24" s="136"/>
      <c r="BK24" s="136"/>
      <c r="BL24" s="136"/>
      <c r="BM24" s="136"/>
      <c r="BN24" s="136"/>
      <c r="BO24" s="136"/>
      <c r="BP24" s="136"/>
      <c r="BQ24" s="136"/>
      <c r="BR24" s="136"/>
      <c r="BS24" s="136"/>
      <c r="BT24" s="136"/>
      <c r="BU24" s="136"/>
      <c r="BV24" s="136"/>
      <c r="BW24" s="136"/>
      <c r="BX24" s="136"/>
      <c r="BY24" s="136"/>
      <c r="BZ24" s="136"/>
      <c r="CA24" s="136"/>
      <c r="CB24" s="136"/>
      <c r="CC24" s="136"/>
      <c r="CD24" s="136"/>
      <c r="CE24" s="136"/>
      <c r="CF24" s="136"/>
      <c r="CG24" s="136"/>
      <c r="CH24" s="136"/>
      <c r="CI24" s="136"/>
      <c r="CJ24" s="136"/>
      <c r="CK24" s="136"/>
      <c r="CL24" s="136"/>
      <c r="CM24" s="136"/>
      <c r="CN24" s="136"/>
      <c r="CO24" s="136"/>
      <c r="CP24" s="136"/>
      <c r="CQ24" s="136"/>
      <c r="CR24" s="136"/>
      <c r="CS24" s="136"/>
      <c r="CT24" s="136"/>
      <c r="CU24" s="136"/>
      <c r="CV24" s="136"/>
      <c r="CW24" s="136"/>
      <c r="CX24" s="136"/>
      <c r="CY24" s="136"/>
      <c r="CZ24" s="136"/>
      <c r="DA24" s="136"/>
      <c r="DB24" s="136"/>
      <c r="DC24" s="136"/>
      <c r="DD24" s="136"/>
      <c r="DE24" s="136"/>
      <c r="DF24" s="136"/>
      <c r="DG24" s="136"/>
      <c r="DH24" s="136"/>
      <c r="DI24" s="136"/>
      <c r="DJ24" s="136"/>
      <c r="DK24" s="136"/>
      <c r="DL24" s="136"/>
      <c r="DM24" s="136"/>
      <c r="DN24" s="136"/>
      <c r="DO24" s="136"/>
      <c r="DP24" s="136"/>
      <c r="DQ24" s="136"/>
      <c r="DR24" s="136"/>
      <c r="DS24" s="136"/>
      <c r="DT24" s="136"/>
      <c r="DU24" s="136"/>
      <c r="DV24" s="136"/>
      <c r="DW24" s="136"/>
      <c r="DX24" s="136"/>
      <c r="DY24" s="136"/>
      <c r="DZ24" s="136"/>
      <c r="EA24" s="136"/>
      <c r="EB24" s="136"/>
      <c r="EC24" s="136"/>
      <c r="ED24" s="136"/>
      <c r="EE24" s="136"/>
      <c r="EF24" s="136"/>
      <c r="EG24" s="136"/>
      <c r="EH24" s="136"/>
      <c r="EI24" s="136"/>
      <c r="EJ24" s="136"/>
      <c r="EK24" s="136"/>
      <c r="EL24" s="136"/>
      <c r="EM24" s="136"/>
      <c r="EN24" s="136"/>
      <c r="EO24" s="136"/>
      <c r="EP24" s="136"/>
      <c r="EQ24" s="136"/>
      <c r="ER24" s="136"/>
      <c r="ES24" s="136"/>
      <c r="ET24" s="136"/>
      <c r="EU24" s="136"/>
      <c r="EV24" s="136"/>
      <c r="EW24" s="136"/>
      <c r="EX24" s="136"/>
      <c r="EY24" s="136"/>
      <c r="EZ24" s="136"/>
      <c r="FA24" s="136"/>
      <c r="FB24" s="136"/>
      <c r="FC24" s="136"/>
      <c r="FD24" s="136"/>
      <c r="FE24" s="136"/>
      <c r="FF24" s="136"/>
      <c r="FG24" s="136"/>
      <c r="FH24" s="136"/>
      <c r="FI24" s="136"/>
      <c r="FJ24" s="136"/>
      <c r="FK24" s="136"/>
      <c r="FL24" s="136"/>
      <c r="FM24" s="136"/>
      <c r="FN24" s="136"/>
      <c r="FO24" s="136"/>
      <c r="FP24" s="136"/>
      <c r="FQ24" s="136"/>
      <c r="FR24" s="136"/>
      <c r="FS24" s="136"/>
      <c r="FT24" s="136"/>
      <c r="FU24" s="136"/>
      <c r="FV24" s="136"/>
      <c r="FW24" s="136"/>
      <c r="FX24" s="136"/>
      <c r="FY24" s="136"/>
      <c r="FZ24" s="136"/>
      <c r="GA24" s="136"/>
      <c r="GB24" s="136"/>
      <c r="GC24" s="136"/>
      <c r="GD24" s="136"/>
      <c r="GE24" s="136"/>
      <c r="GF24" s="136"/>
      <c r="GG24" s="136"/>
      <c r="GH24" s="136"/>
      <c r="GI24" s="136"/>
      <c r="GJ24" s="136"/>
      <c r="GK24" s="136"/>
      <c r="GL24" s="136"/>
      <c r="GM24" s="136"/>
      <c r="GN24" s="136"/>
      <c r="GO24" s="136"/>
      <c r="GP24" s="136"/>
      <c r="GQ24" s="136"/>
      <c r="GR24" s="136"/>
      <c r="GS24" s="136"/>
      <c r="GT24" s="136"/>
      <c r="GU24" s="136"/>
      <c r="GV24" s="136"/>
      <c r="GW24" s="136"/>
      <c r="GX24" s="136"/>
      <c r="GY24" s="136"/>
      <c r="GZ24" s="136"/>
      <c r="HA24" s="136"/>
      <c r="HB24" s="136"/>
      <c r="HC24" s="136"/>
      <c r="HD24" s="136"/>
      <c r="HE24" s="136"/>
      <c r="HF24" s="136"/>
      <c r="HG24" s="136"/>
      <c r="HH24" s="136"/>
      <c r="HI24" s="136"/>
      <c r="HJ24" s="136"/>
      <c r="HK24" s="136"/>
      <c r="HL24" s="136"/>
      <c r="HM24" s="136"/>
      <c r="HN24" s="136"/>
      <c r="HO24" s="136"/>
      <c r="HP24" s="136"/>
      <c r="HQ24" s="136"/>
      <c r="HR24" s="136"/>
      <c r="HS24" s="136"/>
      <c r="HT24" s="136"/>
      <c r="HU24" s="136"/>
      <c r="HV24" s="136"/>
      <c r="HW24" s="136"/>
      <c r="HX24" s="136"/>
      <c r="HY24" s="136"/>
      <c r="HZ24" s="136"/>
      <c r="IA24" s="136"/>
      <c r="IB24" s="136"/>
      <c r="IC24" s="136"/>
      <c r="ID24" s="136"/>
      <c r="IE24" s="136"/>
      <c r="IF24" s="136"/>
      <c r="IG24" s="136"/>
    </row>
    <row r="25" spans="1:241" ht="15" customHeight="1" x14ac:dyDescent="0.25">
      <c r="A25" s="137" t="s">
        <v>365</v>
      </c>
      <c r="B25" s="138">
        <v>9327853</v>
      </c>
      <c r="C25" s="138">
        <v>4736157</v>
      </c>
      <c r="D25" s="138">
        <v>657102</v>
      </c>
      <c r="E25" s="138">
        <v>751219</v>
      </c>
      <c r="F25" s="142">
        <v>1464181.5238095238</v>
      </c>
      <c r="G25" s="142">
        <v>169460.47619047621</v>
      </c>
      <c r="H25" s="235">
        <v>17105973</v>
      </c>
      <c r="I25" s="136"/>
      <c r="J25" s="143" t="s">
        <v>883</v>
      </c>
      <c r="K25" s="159">
        <v>150234493</v>
      </c>
      <c r="L25" s="159">
        <v>85647552</v>
      </c>
      <c r="M25" s="159">
        <v>15180349</v>
      </c>
      <c r="N25" s="159">
        <v>18060599</v>
      </c>
      <c r="O25" s="160">
        <v>33136420.999999989</v>
      </c>
      <c r="P25" s="160">
        <v>5527107.9999999981</v>
      </c>
      <c r="Q25" s="237">
        <v>307786522</v>
      </c>
      <c r="R25" s="136"/>
      <c r="S25" s="136"/>
      <c r="T25" s="136"/>
      <c r="U25" s="136"/>
      <c r="V25" s="136"/>
      <c r="W25" s="136"/>
      <c r="X25" s="136"/>
      <c r="Y25" s="136"/>
      <c r="Z25" s="136"/>
      <c r="AA25" s="136"/>
      <c r="AB25" s="136"/>
      <c r="AC25" s="136"/>
      <c r="AD25" s="136"/>
      <c r="AE25" s="136"/>
      <c r="AF25" s="136"/>
      <c r="AG25" s="136"/>
      <c r="AH25" s="136"/>
      <c r="AI25" s="136"/>
      <c r="AJ25" s="136"/>
      <c r="AK25" s="136"/>
      <c r="AL25" s="136"/>
      <c r="AM25" s="136"/>
      <c r="AN25" s="136"/>
      <c r="AO25" s="136"/>
      <c r="AP25" s="136"/>
      <c r="AQ25" s="136"/>
      <c r="AR25" s="136"/>
      <c r="AS25" s="136"/>
      <c r="AT25" s="136"/>
      <c r="AU25" s="136"/>
      <c r="AV25" s="136"/>
      <c r="AW25" s="136"/>
      <c r="AX25" s="136"/>
      <c r="AY25" s="136"/>
      <c r="AZ25" s="136"/>
      <c r="BA25" s="136"/>
      <c r="BB25" s="136"/>
      <c r="BC25" s="136"/>
      <c r="BD25" s="136"/>
      <c r="BE25" s="136"/>
      <c r="BF25" s="136"/>
      <c r="BG25" s="136"/>
      <c r="BH25" s="136"/>
      <c r="BI25" s="136"/>
      <c r="BJ25" s="136"/>
      <c r="BK25" s="136"/>
      <c r="BL25" s="136"/>
      <c r="BM25" s="136"/>
      <c r="BN25" s="136"/>
      <c r="BO25" s="136"/>
      <c r="BP25" s="136"/>
      <c r="BQ25" s="136"/>
      <c r="BR25" s="136"/>
      <c r="BS25" s="136"/>
      <c r="BT25" s="136"/>
      <c r="BU25" s="136"/>
      <c r="BV25" s="136"/>
      <c r="BW25" s="136"/>
      <c r="BX25" s="136"/>
      <c r="BY25" s="136"/>
      <c r="BZ25" s="136"/>
      <c r="CA25" s="136"/>
      <c r="CB25" s="136"/>
      <c r="CC25" s="136"/>
      <c r="CD25" s="136"/>
      <c r="CE25" s="136"/>
      <c r="CF25" s="136"/>
      <c r="CG25" s="136"/>
      <c r="CH25" s="136"/>
      <c r="CI25" s="136"/>
      <c r="CJ25" s="136"/>
      <c r="CK25" s="136"/>
      <c r="CL25" s="136"/>
      <c r="CM25" s="136"/>
      <c r="CN25" s="136"/>
      <c r="CO25" s="136"/>
      <c r="CP25" s="136"/>
      <c r="CQ25" s="136"/>
      <c r="CR25" s="136"/>
      <c r="CS25" s="136"/>
      <c r="CT25" s="136"/>
      <c r="CU25" s="136"/>
      <c r="CV25" s="136"/>
      <c r="CW25" s="136"/>
      <c r="CX25" s="136"/>
      <c r="CY25" s="136"/>
      <c r="CZ25" s="136"/>
      <c r="DA25" s="136"/>
      <c r="DB25" s="136"/>
      <c r="DC25" s="136"/>
      <c r="DD25" s="136"/>
      <c r="DE25" s="136"/>
      <c r="DF25" s="136"/>
      <c r="DG25" s="136"/>
      <c r="DH25" s="136"/>
      <c r="DI25" s="136"/>
      <c r="DJ25" s="136"/>
      <c r="DK25" s="136"/>
      <c r="DL25" s="136"/>
      <c r="DM25" s="136"/>
      <c r="DN25" s="136"/>
      <c r="DO25" s="136"/>
      <c r="DP25" s="136"/>
      <c r="DQ25" s="136"/>
      <c r="DR25" s="136"/>
      <c r="DS25" s="136"/>
      <c r="DT25" s="136"/>
      <c r="DU25" s="136"/>
      <c r="DV25" s="136"/>
      <c r="DW25" s="136"/>
      <c r="DX25" s="136"/>
      <c r="DY25" s="136"/>
      <c r="DZ25" s="136"/>
      <c r="EA25" s="136"/>
      <c r="EB25" s="136"/>
      <c r="EC25" s="136"/>
      <c r="ED25" s="136"/>
      <c r="EE25" s="136"/>
      <c r="EF25" s="136"/>
      <c r="EG25" s="136"/>
      <c r="EH25" s="136"/>
      <c r="EI25" s="136"/>
      <c r="EJ25" s="136"/>
      <c r="EK25" s="136"/>
      <c r="EL25" s="136"/>
      <c r="EM25" s="136"/>
      <c r="EN25" s="136"/>
      <c r="EO25" s="136"/>
      <c r="EP25" s="136"/>
      <c r="EQ25" s="136"/>
      <c r="ER25" s="136"/>
      <c r="ES25" s="136"/>
      <c r="ET25" s="136"/>
      <c r="EU25" s="136"/>
      <c r="EV25" s="136"/>
      <c r="EW25" s="136"/>
      <c r="EX25" s="136"/>
      <c r="EY25" s="136"/>
      <c r="EZ25" s="136"/>
      <c r="FA25" s="136"/>
      <c r="FB25" s="136"/>
      <c r="FC25" s="136"/>
      <c r="FD25" s="136"/>
      <c r="FE25" s="136"/>
      <c r="FF25" s="136"/>
      <c r="FG25" s="136"/>
      <c r="FH25" s="136"/>
      <c r="FI25" s="136"/>
      <c r="FJ25" s="136"/>
      <c r="FK25" s="136"/>
      <c r="FL25" s="136"/>
      <c r="FM25" s="136"/>
      <c r="FN25" s="136"/>
      <c r="FO25" s="136"/>
      <c r="FP25" s="136"/>
      <c r="FQ25" s="136"/>
      <c r="FR25" s="136"/>
      <c r="FS25" s="136"/>
      <c r="FT25" s="136"/>
      <c r="FU25" s="136"/>
      <c r="FV25" s="136"/>
      <c r="FW25" s="136"/>
      <c r="FX25" s="136"/>
      <c r="FY25" s="136"/>
      <c r="FZ25" s="136"/>
      <c r="GA25" s="136"/>
      <c r="GB25" s="136"/>
      <c r="GC25" s="136"/>
      <c r="GD25" s="136"/>
      <c r="GE25" s="136"/>
      <c r="GF25" s="136"/>
      <c r="GG25" s="136"/>
      <c r="GH25" s="136"/>
      <c r="GI25" s="136"/>
      <c r="GJ25" s="136"/>
      <c r="GK25" s="136"/>
      <c r="GL25" s="136"/>
      <c r="GM25" s="136"/>
      <c r="GN25" s="136"/>
      <c r="GO25" s="136"/>
      <c r="GP25" s="136"/>
      <c r="GQ25" s="136"/>
      <c r="GR25" s="136"/>
      <c r="GS25" s="136"/>
      <c r="GT25" s="136"/>
      <c r="GU25" s="136"/>
      <c r="GV25" s="136"/>
      <c r="GW25" s="136"/>
      <c r="GX25" s="136"/>
      <c r="GY25" s="136"/>
      <c r="GZ25" s="136"/>
      <c r="HA25" s="136"/>
      <c r="HB25" s="136"/>
      <c r="HC25" s="136"/>
      <c r="HD25" s="136"/>
      <c r="HE25" s="136"/>
      <c r="HF25" s="136"/>
      <c r="HG25" s="136"/>
      <c r="HH25" s="136"/>
      <c r="HI25" s="136"/>
      <c r="HJ25" s="136"/>
      <c r="HK25" s="136"/>
      <c r="HL25" s="136"/>
      <c r="HM25" s="136"/>
      <c r="HN25" s="136"/>
      <c r="HO25" s="136"/>
      <c r="HP25" s="136"/>
      <c r="HQ25" s="136"/>
      <c r="HR25" s="136"/>
      <c r="HS25" s="136"/>
      <c r="HT25" s="136"/>
      <c r="HU25" s="136"/>
      <c r="HV25" s="136"/>
      <c r="HW25" s="136"/>
      <c r="HX25" s="136"/>
      <c r="HY25" s="136"/>
      <c r="HZ25" s="136"/>
      <c r="IA25" s="136"/>
      <c r="IB25" s="136"/>
      <c r="IC25" s="136"/>
      <c r="ID25" s="136"/>
      <c r="IE25" s="136"/>
      <c r="IF25" s="136"/>
      <c r="IG25" s="136"/>
    </row>
    <row r="26" spans="1:241" ht="15" customHeight="1" x14ac:dyDescent="0.25">
      <c r="A26" s="143" t="s">
        <v>881</v>
      </c>
      <c r="B26" s="144">
        <v>183388521</v>
      </c>
      <c r="C26" s="144">
        <v>85637467</v>
      </c>
      <c r="D26" s="144">
        <v>12516962</v>
      </c>
      <c r="E26" s="144">
        <v>19026060</v>
      </c>
      <c r="F26" s="145">
        <v>29365244.999999989</v>
      </c>
      <c r="G26" s="145">
        <v>5309188.9999999981</v>
      </c>
      <c r="H26" s="236">
        <v>335243444</v>
      </c>
      <c r="I26" s="136"/>
      <c r="J26" s="146" t="s">
        <v>884</v>
      </c>
      <c r="K26" s="147">
        <v>7511724.6500000004</v>
      </c>
      <c r="L26" s="147">
        <v>4282377.5999999996</v>
      </c>
      <c r="M26" s="147">
        <v>759017.45</v>
      </c>
      <c r="N26" s="147">
        <v>903029.95</v>
      </c>
      <c r="O26" s="148">
        <v>1656821.0499999993</v>
      </c>
      <c r="P26" s="148">
        <v>276355.39999999991</v>
      </c>
      <c r="Q26" s="148">
        <v>15389326.1</v>
      </c>
      <c r="R26" s="136"/>
      <c r="S26" s="136"/>
      <c r="T26" s="136"/>
      <c r="U26" s="136"/>
      <c r="V26" s="136"/>
      <c r="W26" s="136"/>
      <c r="X26" s="136"/>
      <c r="Y26" s="136"/>
      <c r="Z26" s="136"/>
      <c r="AA26" s="136"/>
      <c r="AB26" s="136"/>
      <c r="AC26" s="136"/>
      <c r="AD26" s="136"/>
      <c r="AE26" s="136"/>
      <c r="AF26" s="136"/>
      <c r="AG26" s="136"/>
      <c r="AH26" s="136"/>
      <c r="AI26" s="136"/>
      <c r="AJ26" s="136"/>
      <c r="AK26" s="136"/>
      <c r="AL26" s="136"/>
      <c r="AM26" s="136"/>
      <c r="AN26" s="136"/>
      <c r="AO26" s="136"/>
      <c r="AP26" s="136"/>
      <c r="AQ26" s="136"/>
      <c r="AR26" s="136"/>
      <c r="AS26" s="136"/>
      <c r="AT26" s="136"/>
      <c r="AU26" s="136"/>
      <c r="AV26" s="136"/>
      <c r="AW26" s="136"/>
      <c r="AX26" s="136"/>
      <c r="AY26" s="136"/>
      <c r="AZ26" s="136"/>
      <c r="BA26" s="136"/>
      <c r="BB26" s="136"/>
      <c r="BC26" s="136"/>
      <c r="BD26" s="136"/>
      <c r="BE26" s="136"/>
      <c r="BF26" s="136"/>
      <c r="BG26" s="136"/>
      <c r="BH26" s="136"/>
      <c r="BI26" s="136"/>
      <c r="BJ26" s="136"/>
      <c r="BK26" s="136"/>
      <c r="BL26" s="136"/>
      <c r="BM26" s="136"/>
      <c r="BN26" s="136"/>
      <c r="BO26" s="136"/>
      <c r="BP26" s="136"/>
      <c r="BQ26" s="136"/>
      <c r="BR26" s="136"/>
      <c r="BS26" s="136"/>
      <c r="BT26" s="136"/>
      <c r="BU26" s="136"/>
      <c r="BV26" s="136"/>
      <c r="BW26" s="136"/>
      <c r="BX26" s="136"/>
      <c r="BY26" s="136"/>
      <c r="BZ26" s="136"/>
      <c r="CA26" s="136"/>
      <c r="CB26" s="136"/>
      <c r="CC26" s="136"/>
      <c r="CD26" s="136"/>
      <c r="CE26" s="136"/>
      <c r="CF26" s="136"/>
      <c r="CG26" s="136"/>
      <c r="CH26" s="136"/>
      <c r="CI26" s="136"/>
      <c r="CJ26" s="136"/>
      <c r="CK26" s="136"/>
      <c r="CL26" s="136"/>
      <c r="CM26" s="136"/>
      <c r="CN26" s="136"/>
      <c r="CO26" s="136"/>
      <c r="CP26" s="136"/>
      <c r="CQ26" s="136"/>
      <c r="CR26" s="136"/>
      <c r="CS26" s="136"/>
      <c r="CT26" s="136"/>
      <c r="CU26" s="136"/>
      <c r="CV26" s="136"/>
      <c r="CW26" s="136"/>
      <c r="CX26" s="136"/>
      <c r="CY26" s="136"/>
      <c r="CZ26" s="136"/>
      <c r="DA26" s="136"/>
      <c r="DB26" s="136"/>
      <c r="DC26" s="136"/>
      <c r="DD26" s="136"/>
      <c r="DE26" s="136"/>
      <c r="DF26" s="136"/>
      <c r="DG26" s="136"/>
      <c r="DH26" s="136"/>
      <c r="DI26" s="136"/>
      <c r="DJ26" s="136"/>
      <c r="DK26" s="136"/>
      <c r="DL26" s="136"/>
      <c r="DM26" s="136"/>
      <c r="DN26" s="136"/>
      <c r="DO26" s="136"/>
      <c r="DP26" s="136"/>
      <c r="DQ26" s="136"/>
      <c r="DR26" s="136"/>
      <c r="DS26" s="136"/>
      <c r="DT26" s="136"/>
      <c r="DU26" s="136"/>
      <c r="DV26" s="136"/>
      <c r="DW26" s="136"/>
      <c r="DX26" s="136"/>
      <c r="DY26" s="136"/>
      <c r="DZ26" s="136"/>
      <c r="EA26" s="136"/>
      <c r="EB26" s="136"/>
      <c r="EC26" s="136"/>
      <c r="ED26" s="136"/>
      <c r="EE26" s="136"/>
      <c r="EF26" s="136"/>
      <c r="EG26" s="136"/>
      <c r="EH26" s="136"/>
      <c r="EI26" s="136"/>
      <c r="EJ26" s="136"/>
      <c r="EK26" s="136"/>
      <c r="EL26" s="136"/>
      <c r="EM26" s="136"/>
      <c r="EN26" s="136"/>
      <c r="EO26" s="136"/>
      <c r="EP26" s="136"/>
      <c r="EQ26" s="136"/>
      <c r="ER26" s="136"/>
      <c r="ES26" s="136"/>
      <c r="ET26" s="136"/>
      <c r="EU26" s="136"/>
      <c r="EV26" s="136"/>
      <c r="EW26" s="136"/>
      <c r="EX26" s="136"/>
      <c r="EY26" s="136"/>
      <c r="EZ26" s="136"/>
      <c r="FA26" s="136"/>
      <c r="FB26" s="136"/>
      <c r="FC26" s="136"/>
      <c r="FD26" s="136"/>
      <c r="FE26" s="136"/>
      <c r="FF26" s="136"/>
      <c r="FG26" s="136"/>
      <c r="FH26" s="136"/>
      <c r="FI26" s="136"/>
      <c r="FJ26" s="136"/>
      <c r="FK26" s="136"/>
      <c r="FL26" s="136"/>
      <c r="FM26" s="136"/>
      <c r="FN26" s="136"/>
      <c r="FO26" s="136"/>
      <c r="FP26" s="136"/>
      <c r="FQ26" s="136"/>
      <c r="FR26" s="136"/>
      <c r="FS26" s="136"/>
      <c r="FT26" s="136"/>
      <c r="FU26" s="136"/>
      <c r="FV26" s="136"/>
      <c r="FW26" s="136"/>
      <c r="FX26" s="136"/>
      <c r="FY26" s="136"/>
      <c r="FZ26" s="136"/>
      <c r="GA26" s="136"/>
      <c r="GB26" s="136"/>
      <c r="GC26" s="136"/>
      <c r="GD26" s="136"/>
      <c r="GE26" s="136"/>
      <c r="GF26" s="136"/>
      <c r="GG26" s="136"/>
      <c r="GH26" s="136"/>
      <c r="GI26" s="136"/>
      <c r="GJ26" s="136"/>
      <c r="GK26" s="136"/>
      <c r="GL26" s="136"/>
      <c r="GM26" s="136"/>
      <c r="GN26" s="136"/>
      <c r="GO26" s="136"/>
      <c r="GP26" s="136"/>
      <c r="GQ26" s="136"/>
      <c r="GR26" s="136"/>
      <c r="GS26" s="136"/>
      <c r="GT26" s="136"/>
      <c r="GU26" s="136"/>
      <c r="GV26" s="136"/>
      <c r="GW26" s="136"/>
      <c r="GX26" s="136"/>
      <c r="GY26" s="136"/>
      <c r="GZ26" s="136"/>
      <c r="HA26" s="136"/>
      <c r="HB26" s="136"/>
      <c r="HC26" s="136"/>
      <c r="HD26" s="136"/>
      <c r="HE26" s="136"/>
      <c r="HF26" s="136"/>
      <c r="HG26" s="136"/>
      <c r="HH26" s="136"/>
      <c r="HI26" s="136"/>
      <c r="HJ26" s="136"/>
      <c r="HK26" s="136"/>
      <c r="HL26" s="136"/>
      <c r="HM26" s="136"/>
      <c r="HN26" s="136"/>
      <c r="HO26" s="136"/>
      <c r="HP26" s="136"/>
      <c r="HQ26" s="136"/>
      <c r="HR26" s="136"/>
      <c r="HS26" s="136"/>
      <c r="HT26" s="136"/>
      <c r="HU26" s="136"/>
      <c r="HV26" s="136"/>
      <c r="HW26" s="136"/>
      <c r="HX26" s="136"/>
      <c r="HY26" s="136"/>
      <c r="HZ26" s="136"/>
      <c r="IA26" s="136"/>
      <c r="IB26" s="136"/>
      <c r="IC26" s="136"/>
      <c r="ID26" s="136"/>
      <c r="IE26" s="136"/>
      <c r="IF26" s="136"/>
      <c r="IG26" s="136"/>
    </row>
    <row r="27" spans="1:241" ht="15" customHeight="1" x14ac:dyDescent="0.25">
      <c r="A27" s="146" t="s">
        <v>882</v>
      </c>
      <c r="B27" s="147">
        <v>8732786.7142857146</v>
      </c>
      <c r="C27" s="147">
        <v>4077974.6190476189</v>
      </c>
      <c r="D27" s="147">
        <v>596045.80952380947</v>
      </c>
      <c r="E27" s="147">
        <v>906002.85714285716</v>
      </c>
      <c r="F27" s="148">
        <v>1398344.9999999995</v>
      </c>
      <c r="G27" s="148">
        <v>252818.52380952373</v>
      </c>
      <c r="H27" s="148">
        <v>15963973.523809524</v>
      </c>
      <c r="I27" s="136"/>
      <c r="J27" s="136"/>
      <c r="K27" s="136"/>
      <c r="L27" s="136"/>
      <c r="M27" s="136"/>
      <c r="N27" s="136"/>
      <c r="O27" s="136"/>
      <c r="P27" s="136"/>
      <c r="Q27" s="136"/>
      <c r="R27" s="136"/>
      <c r="S27" s="136"/>
      <c r="T27" s="136"/>
      <c r="U27" s="136"/>
      <c r="V27" s="136"/>
      <c r="W27" s="136"/>
      <c r="X27" s="136"/>
      <c r="Y27" s="136"/>
      <c r="Z27" s="136"/>
      <c r="AA27" s="136"/>
      <c r="AB27" s="136"/>
      <c r="AC27" s="136"/>
      <c r="AD27" s="136"/>
      <c r="AE27" s="136"/>
      <c r="AF27" s="136"/>
      <c r="AG27" s="136"/>
      <c r="AH27" s="136"/>
      <c r="AI27" s="136"/>
      <c r="AJ27" s="136"/>
      <c r="AK27" s="136"/>
      <c r="AL27" s="136"/>
      <c r="AM27" s="136"/>
      <c r="AN27" s="136"/>
      <c r="AO27" s="136"/>
      <c r="AP27" s="136"/>
      <c r="AQ27" s="136"/>
      <c r="AR27" s="136"/>
      <c r="AS27" s="136"/>
      <c r="AT27" s="136"/>
      <c r="AU27" s="136"/>
      <c r="AV27" s="136"/>
      <c r="AW27" s="136"/>
      <c r="AX27" s="136"/>
      <c r="AY27" s="136"/>
      <c r="AZ27" s="136"/>
      <c r="BA27" s="136"/>
      <c r="BB27" s="136"/>
      <c r="BC27" s="136"/>
      <c r="BD27" s="136"/>
      <c r="BE27" s="136"/>
      <c r="BF27" s="136"/>
      <c r="BG27" s="136"/>
      <c r="BH27" s="136"/>
      <c r="BI27" s="136"/>
      <c r="BJ27" s="136"/>
      <c r="BK27" s="136"/>
      <c r="BL27" s="136"/>
      <c r="BM27" s="136"/>
      <c r="BN27" s="136"/>
      <c r="BO27" s="136"/>
      <c r="BP27" s="136"/>
      <c r="BQ27" s="136"/>
      <c r="BR27" s="136"/>
      <c r="BS27" s="136"/>
      <c r="BT27" s="136"/>
      <c r="BU27" s="136"/>
      <c r="BV27" s="136"/>
      <c r="BW27" s="136"/>
      <c r="BX27" s="136"/>
      <c r="BY27" s="136"/>
      <c r="BZ27" s="136"/>
      <c r="CA27" s="136"/>
      <c r="CB27" s="136"/>
      <c r="CC27" s="136"/>
      <c r="CD27" s="136"/>
      <c r="CE27" s="136"/>
      <c r="CF27" s="136"/>
      <c r="CG27" s="136"/>
      <c r="CH27" s="136"/>
      <c r="CI27" s="136"/>
      <c r="CJ27" s="136"/>
      <c r="CK27" s="136"/>
      <c r="CL27" s="136"/>
      <c r="CM27" s="136"/>
      <c r="CN27" s="136"/>
      <c r="CO27" s="136"/>
      <c r="CP27" s="136"/>
      <c r="CQ27" s="136"/>
      <c r="CR27" s="136"/>
      <c r="CS27" s="136"/>
      <c r="CT27" s="136"/>
      <c r="CU27" s="136"/>
      <c r="CV27" s="136"/>
      <c r="CW27" s="136"/>
      <c r="CX27" s="136"/>
      <c r="CY27" s="136"/>
      <c r="CZ27" s="136"/>
      <c r="DA27" s="136"/>
      <c r="DB27" s="136"/>
      <c r="DC27" s="136"/>
      <c r="DD27" s="136"/>
      <c r="DE27" s="136"/>
      <c r="DF27" s="136"/>
      <c r="DG27" s="136"/>
      <c r="DH27" s="136"/>
      <c r="DI27" s="136"/>
      <c r="DJ27" s="136"/>
      <c r="DK27" s="136"/>
      <c r="DL27" s="136"/>
      <c r="DM27" s="136"/>
      <c r="DN27" s="136"/>
      <c r="DO27" s="136"/>
      <c r="DP27" s="136"/>
      <c r="DQ27" s="136"/>
      <c r="DR27" s="136"/>
      <c r="DS27" s="136"/>
      <c r="DT27" s="136"/>
      <c r="DU27" s="136"/>
      <c r="DV27" s="136"/>
      <c r="DW27" s="136"/>
      <c r="DX27" s="136"/>
      <c r="DY27" s="136"/>
      <c r="DZ27" s="136"/>
      <c r="EA27" s="136"/>
      <c r="EB27" s="136"/>
      <c r="EC27" s="136"/>
      <c r="ED27" s="136"/>
      <c r="EE27" s="136"/>
      <c r="EF27" s="136"/>
      <c r="EG27" s="136"/>
      <c r="EH27" s="136"/>
      <c r="EI27" s="136"/>
      <c r="EJ27" s="136"/>
      <c r="EK27" s="136"/>
      <c r="EL27" s="136"/>
      <c r="EM27" s="136"/>
      <c r="EN27" s="136"/>
      <c r="EO27" s="136"/>
      <c r="EP27" s="136"/>
      <c r="EQ27" s="136"/>
      <c r="ER27" s="136"/>
      <c r="ES27" s="136"/>
      <c r="ET27" s="136"/>
      <c r="EU27" s="136"/>
      <c r="EV27" s="136"/>
      <c r="EW27" s="136"/>
      <c r="EX27" s="136"/>
      <c r="EY27" s="136"/>
      <c r="EZ27" s="136"/>
      <c r="FA27" s="136"/>
      <c r="FB27" s="136"/>
      <c r="FC27" s="136"/>
      <c r="FD27" s="136"/>
      <c r="FE27" s="136"/>
      <c r="FF27" s="136"/>
      <c r="FG27" s="136"/>
      <c r="FH27" s="136"/>
      <c r="FI27" s="136"/>
      <c r="FJ27" s="136"/>
      <c r="FK27" s="136"/>
      <c r="FL27" s="136"/>
      <c r="FM27" s="136"/>
      <c r="FN27" s="136"/>
      <c r="FO27" s="136"/>
      <c r="FP27" s="136"/>
      <c r="FQ27" s="136"/>
      <c r="FR27" s="136"/>
      <c r="FS27" s="136"/>
      <c r="FT27" s="136"/>
      <c r="FU27" s="136"/>
      <c r="FV27" s="136"/>
      <c r="FW27" s="136"/>
      <c r="FX27" s="136"/>
      <c r="FY27" s="136"/>
      <c r="FZ27" s="136"/>
      <c r="GA27" s="136"/>
      <c r="GB27" s="136"/>
      <c r="GC27" s="136"/>
      <c r="GD27" s="136"/>
      <c r="GE27" s="136"/>
      <c r="GF27" s="136"/>
      <c r="GG27" s="136"/>
      <c r="GH27" s="136"/>
      <c r="GI27" s="136"/>
      <c r="GJ27" s="136"/>
      <c r="GK27" s="136"/>
      <c r="GL27" s="136"/>
      <c r="GM27" s="136"/>
      <c r="GN27" s="136"/>
      <c r="GO27" s="136"/>
      <c r="GP27" s="136"/>
      <c r="GQ27" s="136"/>
      <c r="GR27" s="136"/>
      <c r="GS27" s="136"/>
      <c r="GT27" s="136"/>
      <c r="GU27" s="136"/>
      <c r="GV27" s="136"/>
      <c r="GW27" s="136"/>
      <c r="GX27" s="136"/>
      <c r="GY27" s="136"/>
      <c r="GZ27" s="136"/>
      <c r="HA27" s="136"/>
      <c r="HB27" s="136"/>
      <c r="HC27" s="136"/>
      <c r="HD27" s="136"/>
      <c r="HE27" s="136"/>
      <c r="HF27" s="136"/>
      <c r="HG27" s="136"/>
      <c r="HH27" s="136"/>
      <c r="HI27" s="136"/>
      <c r="HJ27" s="136"/>
      <c r="HK27" s="136"/>
      <c r="HL27" s="136"/>
      <c r="HM27" s="136"/>
      <c r="HN27" s="136"/>
      <c r="HO27" s="136"/>
      <c r="HP27" s="136"/>
      <c r="HQ27" s="136"/>
      <c r="HR27" s="136"/>
      <c r="HS27" s="136"/>
      <c r="HT27" s="136"/>
      <c r="HU27" s="136"/>
      <c r="HV27" s="136"/>
      <c r="HW27" s="136"/>
      <c r="HX27" s="136"/>
      <c r="HY27" s="136"/>
      <c r="HZ27" s="136"/>
      <c r="IA27" s="136"/>
      <c r="IB27" s="136"/>
      <c r="IC27" s="136"/>
      <c r="ID27" s="136"/>
      <c r="IE27" s="136"/>
      <c r="IF27" s="136"/>
      <c r="IG27" s="136"/>
    </row>
    <row r="28" spans="1:241" ht="15" customHeight="1" x14ac:dyDescent="0.25">
      <c r="A28" s="149"/>
      <c r="B28" s="135"/>
      <c r="C28" s="135"/>
      <c r="D28" s="135"/>
      <c r="E28" s="135"/>
      <c r="F28" s="135"/>
      <c r="G28" s="135"/>
      <c r="H28" s="135"/>
      <c r="I28" s="136"/>
      <c r="J28" s="136"/>
      <c r="K28" s="136"/>
      <c r="L28" s="136"/>
      <c r="M28" s="136"/>
      <c r="N28" s="136"/>
      <c r="O28" s="136"/>
      <c r="P28" s="136"/>
      <c r="Q28" s="136"/>
      <c r="R28" s="136"/>
      <c r="S28" s="136"/>
      <c r="T28" s="136"/>
      <c r="U28" s="136"/>
      <c r="V28" s="136"/>
      <c r="W28" s="136"/>
      <c r="X28" s="136"/>
      <c r="Y28" s="136"/>
      <c r="Z28" s="136"/>
      <c r="AA28" s="136"/>
      <c r="AB28" s="136"/>
      <c r="AC28" s="136"/>
      <c r="AD28" s="136"/>
      <c r="AE28" s="136"/>
      <c r="AF28" s="136"/>
      <c r="AG28" s="136"/>
      <c r="AH28" s="136"/>
      <c r="AI28" s="136"/>
      <c r="AJ28" s="136"/>
      <c r="AK28" s="136"/>
      <c r="AL28" s="136"/>
      <c r="AM28" s="136"/>
      <c r="AN28" s="136"/>
      <c r="AO28" s="136"/>
      <c r="AP28" s="136"/>
      <c r="AQ28" s="136"/>
      <c r="AR28" s="136"/>
      <c r="AS28" s="136"/>
      <c r="AT28" s="136"/>
      <c r="AU28" s="136"/>
      <c r="AV28" s="136"/>
      <c r="AW28" s="136"/>
      <c r="AX28" s="136"/>
      <c r="AY28" s="136"/>
      <c r="AZ28" s="136"/>
      <c r="BA28" s="136"/>
      <c r="BB28" s="136"/>
      <c r="BC28" s="136"/>
      <c r="BD28" s="136"/>
      <c r="BE28" s="136"/>
      <c r="BF28" s="136"/>
      <c r="BG28" s="136"/>
      <c r="BH28" s="136"/>
      <c r="BI28" s="136"/>
      <c r="BJ28" s="136"/>
      <c r="BK28" s="136"/>
      <c r="BL28" s="136"/>
      <c r="BM28" s="136"/>
      <c r="BN28" s="136"/>
      <c r="BO28" s="136"/>
      <c r="BP28" s="136"/>
      <c r="BQ28" s="136"/>
      <c r="BR28" s="136"/>
      <c r="BS28" s="136"/>
      <c r="BT28" s="136"/>
      <c r="BU28" s="136"/>
      <c r="BV28" s="136"/>
      <c r="BW28" s="136"/>
      <c r="BX28" s="136"/>
      <c r="BY28" s="136"/>
      <c r="BZ28" s="136"/>
      <c r="CA28" s="136"/>
      <c r="CB28" s="136"/>
      <c r="CC28" s="136"/>
      <c r="CD28" s="136"/>
      <c r="CE28" s="136"/>
      <c r="CF28" s="136"/>
      <c r="CG28" s="136"/>
      <c r="CH28" s="136"/>
      <c r="CI28" s="136"/>
      <c r="CJ28" s="136"/>
      <c r="CK28" s="136"/>
      <c r="CL28" s="136"/>
      <c r="CM28" s="136"/>
      <c r="CN28" s="136"/>
      <c r="CO28" s="136"/>
      <c r="CP28" s="136"/>
      <c r="CQ28" s="136"/>
      <c r="CR28" s="136"/>
      <c r="CS28" s="136"/>
      <c r="CT28" s="136"/>
      <c r="CU28" s="136"/>
      <c r="CV28" s="136"/>
      <c r="CW28" s="136"/>
      <c r="CX28" s="136"/>
      <c r="CY28" s="136"/>
      <c r="CZ28" s="136"/>
      <c r="DA28" s="136"/>
      <c r="DB28" s="136"/>
      <c r="DC28" s="136"/>
      <c r="DD28" s="136"/>
      <c r="DE28" s="136"/>
      <c r="DF28" s="136"/>
      <c r="DG28" s="136"/>
      <c r="DH28" s="136"/>
      <c r="DI28" s="136"/>
      <c r="DJ28" s="136"/>
      <c r="DK28" s="136"/>
      <c r="DL28" s="136"/>
      <c r="DM28" s="136"/>
      <c r="DN28" s="136"/>
      <c r="DO28" s="136"/>
      <c r="DP28" s="136"/>
      <c r="DQ28" s="136"/>
      <c r="DR28" s="136"/>
      <c r="DS28" s="136"/>
      <c r="DT28" s="136"/>
      <c r="DU28" s="136"/>
      <c r="DV28" s="136"/>
      <c r="DW28" s="136"/>
      <c r="DX28" s="136"/>
      <c r="DY28" s="136"/>
      <c r="DZ28" s="136"/>
      <c r="EA28" s="136"/>
      <c r="EB28" s="136"/>
      <c r="EC28" s="136"/>
      <c r="ED28" s="136"/>
      <c r="EE28" s="136"/>
      <c r="EF28" s="136"/>
      <c r="EG28" s="136"/>
      <c r="EH28" s="136"/>
      <c r="EI28" s="136"/>
      <c r="EJ28" s="136"/>
      <c r="EK28" s="136"/>
      <c r="EL28" s="136"/>
      <c r="EM28" s="136"/>
      <c r="EN28" s="136"/>
      <c r="EO28" s="136"/>
      <c r="EP28" s="136"/>
      <c r="EQ28" s="136"/>
      <c r="ER28" s="136"/>
      <c r="ES28" s="136"/>
      <c r="ET28" s="136"/>
      <c r="EU28" s="136"/>
      <c r="EV28" s="136"/>
      <c r="EW28" s="136"/>
      <c r="EX28" s="136"/>
      <c r="EY28" s="136"/>
      <c r="EZ28" s="136"/>
      <c r="FA28" s="136"/>
      <c r="FB28" s="136"/>
      <c r="FC28" s="136"/>
      <c r="FD28" s="136"/>
      <c r="FE28" s="136"/>
      <c r="FF28" s="136"/>
      <c r="FG28" s="136"/>
      <c r="FH28" s="136"/>
      <c r="FI28" s="136"/>
      <c r="FJ28" s="136"/>
      <c r="FK28" s="136"/>
      <c r="FL28" s="136"/>
      <c r="FM28" s="136"/>
      <c r="FN28" s="136"/>
      <c r="FO28" s="136"/>
      <c r="FP28" s="136"/>
      <c r="FQ28" s="136"/>
      <c r="FR28" s="136"/>
      <c r="FS28" s="136"/>
      <c r="FT28" s="136"/>
      <c r="FU28" s="136"/>
      <c r="FV28" s="136"/>
      <c r="FW28" s="136"/>
      <c r="FX28" s="136"/>
      <c r="FY28" s="136"/>
      <c r="FZ28" s="136"/>
      <c r="GA28" s="136"/>
      <c r="GB28" s="136"/>
      <c r="GC28" s="136"/>
      <c r="GD28" s="136"/>
      <c r="GE28" s="136"/>
      <c r="GF28" s="136"/>
      <c r="GG28" s="136"/>
      <c r="GH28" s="136"/>
      <c r="GI28" s="136"/>
      <c r="GJ28" s="136"/>
      <c r="GK28" s="136"/>
      <c r="GL28" s="136"/>
      <c r="GM28" s="136"/>
      <c r="GN28" s="136"/>
      <c r="GO28" s="136"/>
      <c r="GP28" s="136"/>
      <c r="GQ28" s="136"/>
      <c r="GR28" s="136"/>
      <c r="GS28" s="136"/>
      <c r="GT28" s="136"/>
      <c r="GU28" s="136"/>
      <c r="GV28" s="136"/>
      <c r="GW28" s="136"/>
      <c r="GX28" s="136"/>
      <c r="GY28" s="136"/>
      <c r="GZ28" s="136"/>
      <c r="HA28" s="136"/>
      <c r="HB28" s="136"/>
      <c r="HC28" s="136"/>
      <c r="HD28" s="136"/>
      <c r="HE28" s="136"/>
      <c r="HF28" s="136"/>
      <c r="HG28" s="136"/>
      <c r="HH28" s="136"/>
      <c r="HI28" s="136"/>
      <c r="HJ28" s="136"/>
      <c r="HK28" s="136"/>
      <c r="HL28" s="136"/>
      <c r="HM28" s="136"/>
      <c r="HN28" s="136"/>
      <c r="HO28" s="136"/>
      <c r="HP28" s="136"/>
      <c r="HQ28" s="136"/>
      <c r="HR28" s="136"/>
      <c r="HS28" s="136"/>
      <c r="HT28" s="136"/>
      <c r="HU28" s="136"/>
      <c r="HV28" s="136"/>
      <c r="HW28" s="136"/>
      <c r="HX28" s="136"/>
      <c r="HY28" s="136"/>
      <c r="HZ28" s="136"/>
      <c r="IA28" s="136"/>
      <c r="IB28" s="136"/>
      <c r="IC28" s="136"/>
      <c r="ID28" s="136"/>
      <c r="IE28" s="136"/>
      <c r="IF28" s="136"/>
      <c r="IG28" s="136"/>
    </row>
    <row r="29" spans="1:241" ht="15" customHeight="1" x14ac:dyDescent="0.25">
      <c r="A29" s="150" t="s">
        <v>364</v>
      </c>
      <c r="B29" s="151">
        <v>10436711</v>
      </c>
      <c r="C29" s="151">
        <v>3475140</v>
      </c>
      <c r="D29" s="151">
        <v>734039</v>
      </c>
      <c r="E29" s="151">
        <v>896165</v>
      </c>
      <c r="F29" s="141">
        <v>1259508.6000000001</v>
      </c>
      <c r="G29" s="141">
        <v>268011.39999999991</v>
      </c>
      <c r="H29" s="235">
        <v>17069575</v>
      </c>
      <c r="I29" s="136"/>
      <c r="J29" s="161" t="s">
        <v>198</v>
      </c>
      <c r="K29" s="162">
        <v>6442027</v>
      </c>
      <c r="L29" s="162">
        <v>3523980</v>
      </c>
      <c r="M29" s="162">
        <v>723822</v>
      </c>
      <c r="N29" s="162">
        <v>1357966</v>
      </c>
      <c r="O29" s="158">
        <v>1423935.6499999962</v>
      </c>
      <c r="P29" s="158">
        <v>318487.35000000393</v>
      </c>
      <c r="Q29" s="235">
        <v>13790218</v>
      </c>
      <c r="R29" s="136"/>
      <c r="S29" s="136"/>
      <c r="T29" s="136"/>
      <c r="U29" s="136"/>
      <c r="V29" s="136"/>
      <c r="W29" s="136"/>
      <c r="X29" s="136"/>
      <c r="Y29" s="136"/>
      <c r="Z29" s="136"/>
      <c r="AA29" s="136"/>
      <c r="AB29" s="136"/>
      <c r="AC29" s="136"/>
      <c r="AD29" s="136"/>
      <c r="AE29" s="136"/>
      <c r="AF29" s="136"/>
      <c r="AG29" s="136"/>
      <c r="AH29" s="136"/>
      <c r="AI29" s="136"/>
      <c r="AJ29" s="136"/>
      <c r="AK29" s="136"/>
      <c r="AL29" s="136"/>
      <c r="AM29" s="136"/>
      <c r="AN29" s="136"/>
      <c r="AO29" s="136"/>
      <c r="AP29" s="136"/>
      <c r="AQ29" s="136"/>
      <c r="AR29" s="136"/>
      <c r="AS29" s="136"/>
      <c r="AT29" s="136"/>
      <c r="AU29" s="136"/>
      <c r="AV29" s="136"/>
      <c r="AW29" s="136"/>
      <c r="AX29" s="136"/>
      <c r="AY29" s="136"/>
      <c r="AZ29" s="136"/>
      <c r="BA29" s="136"/>
      <c r="BB29" s="136"/>
      <c r="BC29" s="136"/>
      <c r="BD29" s="136"/>
      <c r="BE29" s="136"/>
      <c r="BF29" s="136"/>
      <c r="BG29" s="136"/>
      <c r="BH29" s="136"/>
      <c r="BI29" s="136"/>
      <c r="BJ29" s="136"/>
      <c r="BK29" s="136"/>
      <c r="BL29" s="136"/>
      <c r="BM29" s="136"/>
      <c r="BN29" s="136"/>
      <c r="BO29" s="136"/>
      <c r="BP29" s="136"/>
      <c r="BQ29" s="136"/>
      <c r="BR29" s="136"/>
      <c r="BS29" s="136"/>
      <c r="BT29" s="136"/>
      <c r="BU29" s="136"/>
      <c r="BV29" s="136"/>
      <c r="BW29" s="136"/>
      <c r="BX29" s="136"/>
      <c r="BY29" s="136"/>
      <c r="BZ29" s="136"/>
      <c r="CA29" s="136"/>
      <c r="CB29" s="136"/>
      <c r="CC29" s="136"/>
      <c r="CD29" s="136"/>
      <c r="CE29" s="136"/>
      <c r="CF29" s="136"/>
      <c r="CG29" s="136"/>
      <c r="CH29" s="136"/>
      <c r="CI29" s="136"/>
      <c r="CJ29" s="136"/>
      <c r="CK29" s="136"/>
      <c r="CL29" s="136"/>
      <c r="CM29" s="136"/>
      <c r="CN29" s="136"/>
      <c r="CO29" s="136"/>
      <c r="CP29" s="136"/>
      <c r="CQ29" s="136"/>
      <c r="CR29" s="136"/>
      <c r="CS29" s="136"/>
      <c r="CT29" s="136"/>
      <c r="CU29" s="136"/>
      <c r="CV29" s="136"/>
      <c r="CW29" s="136"/>
      <c r="CX29" s="136"/>
      <c r="CY29" s="136"/>
      <c r="CZ29" s="136"/>
      <c r="DA29" s="136"/>
      <c r="DB29" s="136"/>
      <c r="DC29" s="136"/>
      <c r="DD29" s="136"/>
      <c r="DE29" s="136"/>
      <c r="DF29" s="136"/>
      <c r="DG29" s="136"/>
      <c r="DH29" s="136"/>
      <c r="DI29" s="136"/>
      <c r="DJ29" s="136"/>
      <c r="DK29" s="136"/>
      <c r="DL29" s="136"/>
      <c r="DM29" s="136"/>
      <c r="DN29" s="136"/>
      <c r="DO29" s="136"/>
      <c r="DP29" s="136"/>
      <c r="DQ29" s="136"/>
      <c r="DR29" s="136"/>
      <c r="DS29" s="136"/>
      <c r="DT29" s="136"/>
      <c r="DU29" s="136"/>
      <c r="DV29" s="136"/>
      <c r="DW29" s="136"/>
      <c r="DX29" s="136"/>
      <c r="DY29" s="136"/>
      <c r="DZ29" s="136"/>
      <c r="EA29" s="136"/>
      <c r="EB29" s="136"/>
      <c r="EC29" s="136"/>
      <c r="ED29" s="136"/>
      <c r="EE29" s="136"/>
      <c r="EF29" s="136"/>
      <c r="EG29" s="136"/>
      <c r="EH29" s="136"/>
      <c r="EI29" s="136"/>
      <c r="EJ29" s="136"/>
      <c r="EK29" s="136"/>
      <c r="EL29" s="136"/>
      <c r="EM29" s="136"/>
      <c r="EN29" s="136"/>
      <c r="EO29" s="136"/>
      <c r="EP29" s="136"/>
      <c r="EQ29" s="136"/>
      <c r="ER29" s="136"/>
      <c r="ES29" s="136"/>
      <c r="ET29" s="136"/>
      <c r="EU29" s="136"/>
      <c r="EV29" s="136"/>
      <c r="EW29" s="136"/>
      <c r="EX29" s="136"/>
      <c r="EY29" s="136"/>
      <c r="EZ29" s="136"/>
      <c r="FA29" s="136"/>
      <c r="FB29" s="136"/>
      <c r="FC29" s="136"/>
      <c r="FD29" s="136"/>
      <c r="FE29" s="136"/>
      <c r="FF29" s="136"/>
      <c r="FG29" s="136"/>
      <c r="FH29" s="136"/>
      <c r="FI29" s="136"/>
      <c r="FJ29" s="136"/>
      <c r="FK29" s="136"/>
      <c r="FL29" s="136"/>
      <c r="FM29" s="136"/>
      <c r="FN29" s="136"/>
      <c r="FO29" s="136"/>
      <c r="FP29" s="136"/>
      <c r="FQ29" s="136"/>
      <c r="FR29" s="136"/>
      <c r="FS29" s="136"/>
      <c r="FT29" s="136"/>
      <c r="FU29" s="136"/>
      <c r="FV29" s="136"/>
      <c r="FW29" s="136"/>
      <c r="FX29" s="136"/>
      <c r="FY29" s="136"/>
      <c r="FZ29" s="136"/>
      <c r="GA29" s="136"/>
      <c r="GB29" s="136"/>
      <c r="GC29" s="136"/>
      <c r="GD29" s="136"/>
      <c r="GE29" s="136"/>
      <c r="GF29" s="136"/>
      <c r="GG29" s="136"/>
      <c r="GH29" s="136"/>
      <c r="GI29" s="136"/>
      <c r="GJ29" s="136"/>
      <c r="GK29" s="136"/>
      <c r="GL29" s="136"/>
      <c r="GM29" s="136"/>
      <c r="GN29" s="136"/>
      <c r="GO29" s="136"/>
      <c r="GP29" s="136"/>
      <c r="GQ29" s="136"/>
      <c r="GR29" s="136"/>
      <c r="GS29" s="136"/>
      <c r="GT29" s="136"/>
      <c r="GU29" s="136"/>
      <c r="GV29" s="136"/>
      <c r="GW29" s="136"/>
      <c r="GX29" s="136"/>
      <c r="GY29" s="136"/>
      <c r="GZ29" s="136"/>
      <c r="HA29" s="136"/>
      <c r="HB29" s="136"/>
      <c r="HC29" s="136"/>
      <c r="HD29" s="136"/>
      <c r="HE29" s="136"/>
      <c r="HF29" s="136"/>
      <c r="HG29" s="136"/>
      <c r="HH29" s="136"/>
      <c r="HI29" s="136"/>
      <c r="HJ29" s="136"/>
      <c r="HK29" s="136"/>
      <c r="HL29" s="136"/>
      <c r="HM29" s="136"/>
      <c r="HN29" s="136"/>
      <c r="HO29" s="136"/>
      <c r="HP29" s="136"/>
      <c r="HQ29" s="136"/>
      <c r="HR29" s="136"/>
      <c r="HS29" s="136"/>
      <c r="HT29" s="136"/>
      <c r="HU29" s="136"/>
      <c r="HV29" s="136"/>
      <c r="HW29" s="136"/>
      <c r="HX29" s="136"/>
      <c r="HY29" s="136"/>
      <c r="HZ29" s="136"/>
      <c r="IA29" s="136"/>
      <c r="IB29" s="136"/>
      <c r="IC29" s="136"/>
      <c r="ID29" s="136"/>
      <c r="IE29" s="136"/>
      <c r="IF29" s="136"/>
      <c r="IG29" s="136"/>
    </row>
    <row r="30" spans="1:241" ht="15" customHeight="1" x14ac:dyDescent="0.25">
      <c r="A30" s="150" t="s">
        <v>237</v>
      </c>
      <c r="B30" s="151">
        <v>4943176</v>
      </c>
      <c r="C30" s="151">
        <v>2022386</v>
      </c>
      <c r="D30" s="151">
        <v>393012</v>
      </c>
      <c r="E30" s="151">
        <v>831592</v>
      </c>
      <c r="F30" s="152">
        <v>928544.6</v>
      </c>
      <c r="G30" s="152">
        <v>186408.39999999991</v>
      </c>
      <c r="H30" s="235">
        <v>9305119</v>
      </c>
      <c r="I30" s="136"/>
      <c r="J30" s="161" t="s">
        <v>197</v>
      </c>
      <c r="K30" s="162">
        <v>7336374</v>
      </c>
      <c r="L30" s="162">
        <v>2862048</v>
      </c>
      <c r="M30" s="162">
        <v>572627</v>
      </c>
      <c r="N30" s="162">
        <v>1059669</v>
      </c>
      <c r="O30" s="158">
        <v>1567940.6499999962</v>
      </c>
      <c r="P30" s="158">
        <v>199991.35000000391</v>
      </c>
      <c r="Q30" s="235">
        <v>13598650</v>
      </c>
      <c r="R30" s="136"/>
      <c r="S30" s="136"/>
      <c r="T30" s="136"/>
      <c r="U30" s="136"/>
      <c r="V30" s="136"/>
      <c r="W30" s="136"/>
      <c r="X30" s="136"/>
      <c r="Y30" s="136"/>
      <c r="Z30" s="136"/>
      <c r="AA30" s="136"/>
      <c r="AB30" s="136"/>
      <c r="AC30" s="136"/>
      <c r="AD30" s="136"/>
      <c r="AE30" s="136"/>
      <c r="AF30" s="136"/>
      <c r="AG30" s="136"/>
      <c r="AH30" s="136"/>
      <c r="AI30" s="136"/>
      <c r="AJ30" s="136"/>
      <c r="AK30" s="136"/>
      <c r="AL30" s="136"/>
      <c r="AM30" s="136"/>
      <c r="AN30" s="136"/>
      <c r="AO30" s="136"/>
      <c r="AP30" s="136"/>
      <c r="AQ30" s="136"/>
      <c r="AR30" s="136"/>
      <c r="AS30" s="136"/>
      <c r="AT30" s="136"/>
      <c r="AU30" s="136"/>
      <c r="AV30" s="136"/>
      <c r="AW30" s="136"/>
      <c r="AX30" s="136"/>
      <c r="AY30" s="136"/>
      <c r="AZ30" s="136"/>
      <c r="BA30" s="136"/>
      <c r="BB30" s="136"/>
      <c r="BC30" s="136"/>
      <c r="BD30" s="136"/>
      <c r="BE30" s="136"/>
      <c r="BF30" s="136"/>
      <c r="BG30" s="136"/>
      <c r="BH30" s="136"/>
      <c r="BI30" s="136"/>
      <c r="BJ30" s="136"/>
      <c r="BK30" s="136"/>
      <c r="BL30" s="136"/>
      <c r="BM30" s="136"/>
      <c r="BN30" s="136"/>
      <c r="BO30" s="136"/>
      <c r="BP30" s="136"/>
      <c r="BQ30" s="136"/>
      <c r="BR30" s="136"/>
      <c r="BS30" s="136"/>
      <c r="BT30" s="136"/>
      <c r="BU30" s="136"/>
      <c r="BV30" s="136"/>
      <c r="BW30" s="136"/>
      <c r="BX30" s="136"/>
      <c r="BY30" s="136"/>
      <c r="BZ30" s="136"/>
      <c r="CA30" s="136"/>
      <c r="CB30" s="136"/>
      <c r="CC30" s="136"/>
      <c r="CD30" s="136"/>
      <c r="CE30" s="136"/>
      <c r="CF30" s="136"/>
      <c r="CG30" s="136"/>
      <c r="CH30" s="136"/>
      <c r="CI30" s="136"/>
      <c r="CJ30" s="136"/>
      <c r="CK30" s="136"/>
      <c r="CL30" s="136"/>
      <c r="CM30" s="136"/>
      <c r="CN30" s="136"/>
      <c r="CO30" s="136"/>
      <c r="CP30" s="136"/>
      <c r="CQ30" s="136"/>
      <c r="CR30" s="136"/>
      <c r="CS30" s="136"/>
      <c r="CT30" s="136"/>
      <c r="CU30" s="136"/>
      <c r="CV30" s="136"/>
      <c r="CW30" s="136"/>
      <c r="CX30" s="136"/>
      <c r="CY30" s="136"/>
      <c r="CZ30" s="136"/>
      <c r="DA30" s="136"/>
      <c r="DB30" s="136"/>
      <c r="DC30" s="136"/>
      <c r="DD30" s="136"/>
      <c r="DE30" s="136"/>
      <c r="DF30" s="136"/>
      <c r="DG30" s="136"/>
      <c r="DH30" s="136"/>
      <c r="DI30" s="136"/>
      <c r="DJ30" s="136"/>
      <c r="DK30" s="136"/>
      <c r="DL30" s="136"/>
      <c r="DM30" s="136"/>
      <c r="DN30" s="136"/>
      <c r="DO30" s="136"/>
      <c r="DP30" s="136"/>
      <c r="DQ30" s="136"/>
      <c r="DR30" s="136"/>
      <c r="DS30" s="136"/>
      <c r="DT30" s="136"/>
      <c r="DU30" s="136"/>
      <c r="DV30" s="136"/>
      <c r="DW30" s="136"/>
      <c r="DX30" s="136"/>
      <c r="DY30" s="136"/>
      <c r="DZ30" s="136"/>
      <c r="EA30" s="136"/>
      <c r="EB30" s="136"/>
      <c r="EC30" s="136"/>
      <c r="ED30" s="136"/>
      <c r="EE30" s="136"/>
      <c r="EF30" s="136"/>
      <c r="EG30" s="136"/>
      <c r="EH30" s="136"/>
      <c r="EI30" s="136"/>
      <c r="EJ30" s="136"/>
      <c r="EK30" s="136"/>
      <c r="EL30" s="136"/>
      <c r="EM30" s="136"/>
      <c r="EN30" s="136"/>
      <c r="EO30" s="136"/>
      <c r="EP30" s="136"/>
      <c r="EQ30" s="136"/>
      <c r="ER30" s="136"/>
      <c r="ES30" s="136"/>
      <c r="ET30" s="136"/>
      <c r="EU30" s="136"/>
      <c r="EV30" s="136"/>
      <c r="EW30" s="136"/>
      <c r="EX30" s="136"/>
      <c r="EY30" s="136"/>
      <c r="EZ30" s="136"/>
      <c r="FA30" s="136"/>
      <c r="FB30" s="136"/>
      <c r="FC30" s="136"/>
      <c r="FD30" s="136"/>
      <c r="FE30" s="136"/>
      <c r="FF30" s="136"/>
      <c r="FG30" s="136"/>
      <c r="FH30" s="136"/>
      <c r="FI30" s="136"/>
      <c r="FJ30" s="136"/>
      <c r="FK30" s="136"/>
      <c r="FL30" s="136"/>
      <c r="FM30" s="136"/>
      <c r="FN30" s="136"/>
      <c r="FO30" s="136"/>
      <c r="FP30" s="136"/>
      <c r="FQ30" s="136"/>
      <c r="FR30" s="136"/>
      <c r="FS30" s="136"/>
      <c r="FT30" s="136"/>
      <c r="FU30" s="136"/>
      <c r="FV30" s="136"/>
      <c r="FW30" s="136"/>
      <c r="FX30" s="136"/>
      <c r="FY30" s="136"/>
      <c r="FZ30" s="136"/>
      <c r="GA30" s="136"/>
      <c r="GB30" s="136"/>
      <c r="GC30" s="136"/>
      <c r="GD30" s="136"/>
      <c r="GE30" s="136"/>
      <c r="GF30" s="136"/>
      <c r="GG30" s="136"/>
      <c r="GH30" s="136"/>
      <c r="GI30" s="136"/>
      <c r="GJ30" s="136"/>
      <c r="GK30" s="136"/>
      <c r="GL30" s="136"/>
      <c r="GM30" s="136"/>
      <c r="GN30" s="136"/>
      <c r="GO30" s="136"/>
      <c r="GP30" s="136"/>
      <c r="GQ30" s="136"/>
      <c r="GR30" s="136"/>
      <c r="GS30" s="136"/>
      <c r="GT30" s="136"/>
      <c r="GU30" s="136"/>
      <c r="GV30" s="136"/>
      <c r="GW30" s="136"/>
      <c r="GX30" s="136"/>
      <c r="GY30" s="136"/>
      <c r="GZ30" s="136"/>
      <c r="HA30" s="136"/>
      <c r="HB30" s="136"/>
      <c r="HC30" s="136"/>
      <c r="HD30" s="136"/>
      <c r="HE30" s="136"/>
      <c r="HF30" s="136"/>
      <c r="HG30" s="136"/>
      <c r="HH30" s="136"/>
      <c r="HI30" s="136"/>
      <c r="HJ30" s="136"/>
      <c r="HK30" s="136"/>
      <c r="HL30" s="136"/>
      <c r="HM30" s="136"/>
      <c r="HN30" s="136"/>
      <c r="HO30" s="136"/>
      <c r="HP30" s="136"/>
      <c r="HQ30" s="136"/>
      <c r="HR30" s="136"/>
      <c r="HS30" s="136"/>
      <c r="HT30" s="136"/>
      <c r="HU30" s="136"/>
      <c r="HV30" s="136"/>
      <c r="HW30" s="136"/>
      <c r="HX30" s="136"/>
      <c r="HY30" s="136"/>
      <c r="HZ30" s="136"/>
      <c r="IA30" s="136"/>
      <c r="IB30" s="136"/>
      <c r="IC30" s="136"/>
      <c r="ID30" s="136"/>
      <c r="IE30" s="136"/>
      <c r="IF30" s="136"/>
      <c r="IG30" s="136"/>
    </row>
    <row r="31" spans="1:241" ht="15" customHeight="1" x14ac:dyDescent="0.25">
      <c r="A31" s="150" t="s">
        <v>236</v>
      </c>
      <c r="B31" s="151">
        <v>7724533</v>
      </c>
      <c r="C31" s="151">
        <v>3804686</v>
      </c>
      <c r="D31" s="151">
        <v>701212</v>
      </c>
      <c r="E31" s="151">
        <v>857083</v>
      </c>
      <c r="F31" s="152">
        <v>1216565.6000000001</v>
      </c>
      <c r="G31" s="152">
        <v>234293.39999999991</v>
      </c>
      <c r="H31" s="235">
        <v>14538373</v>
      </c>
      <c r="I31" s="136"/>
      <c r="J31" s="161" t="s">
        <v>196</v>
      </c>
      <c r="K31" s="162">
        <v>6019310</v>
      </c>
      <c r="L31" s="162">
        <v>2394448</v>
      </c>
      <c r="M31" s="162">
        <v>600784</v>
      </c>
      <c r="N31" s="162">
        <v>789250</v>
      </c>
      <c r="O31" s="158">
        <v>1516123.6499999962</v>
      </c>
      <c r="P31" s="158">
        <v>198651.35000000391</v>
      </c>
      <c r="Q31" s="235">
        <v>11518567</v>
      </c>
      <c r="R31" s="136"/>
      <c r="S31" s="136"/>
      <c r="T31" s="136"/>
      <c r="U31" s="136"/>
      <c r="V31" s="136"/>
      <c r="W31" s="136"/>
      <c r="X31" s="136"/>
      <c r="Y31" s="136"/>
      <c r="Z31" s="136"/>
      <c r="AA31" s="136"/>
      <c r="AB31" s="136"/>
      <c r="AC31" s="136"/>
      <c r="AD31" s="136"/>
      <c r="AE31" s="136"/>
      <c r="AF31" s="136"/>
      <c r="AG31" s="136"/>
      <c r="AH31" s="136"/>
      <c r="AI31" s="136"/>
      <c r="AJ31" s="136"/>
      <c r="AK31" s="136"/>
      <c r="AL31" s="136"/>
      <c r="AM31" s="136"/>
      <c r="AN31" s="136"/>
      <c r="AO31" s="136"/>
      <c r="AP31" s="136"/>
      <c r="AQ31" s="136"/>
      <c r="AR31" s="136"/>
      <c r="AS31" s="136"/>
      <c r="AT31" s="136"/>
      <c r="AU31" s="136"/>
      <c r="AV31" s="136"/>
      <c r="AW31" s="136"/>
      <c r="AX31" s="136"/>
      <c r="AY31" s="136"/>
      <c r="AZ31" s="136"/>
      <c r="BA31" s="136"/>
      <c r="BB31" s="136"/>
      <c r="BC31" s="136"/>
      <c r="BD31" s="136"/>
      <c r="BE31" s="136"/>
      <c r="BF31" s="136"/>
      <c r="BG31" s="136"/>
      <c r="BH31" s="136"/>
      <c r="BI31" s="136"/>
      <c r="BJ31" s="136"/>
      <c r="BK31" s="136"/>
      <c r="BL31" s="136"/>
      <c r="BM31" s="136"/>
      <c r="BN31" s="136"/>
      <c r="BO31" s="136"/>
      <c r="BP31" s="136"/>
      <c r="BQ31" s="136"/>
      <c r="BR31" s="136"/>
      <c r="BS31" s="136"/>
      <c r="BT31" s="136"/>
      <c r="BU31" s="136"/>
      <c r="BV31" s="136"/>
      <c r="BW31" s="136"/>
      <c r="BX31" s="136"/>
      <c r="BY31" s="136"/>
      <c r="BZ31" s="136"/>
      <c r="CA31" s="136"/>
      <c r="CB31" s="136"/>
      <c r="CC31" s="136"/>
      <c r="CD31" s="136"/>
      <c r="CE31" s="136"/>
      <c r="CF31" s="136"/>
      <c r="CG31" s="136"/>
      <c r="CH31" s="136"/>
      <c r="CI31" s="136"/>
      <c r="CJ31" s="136"/>
      <c r="CK31" s="136"/>
      <c r="CL31" s="136"/>
      <c r="CM31" s="136"/>
      <c r="CN31" s="136"/>
      <c r="CO31" s="136"/>
      <c r="CP31" s="136"/>
      <c r="CQ31" s="136"/>
      <c r="CR31" s="136"/>
      <c r="CS31" s="136"/>
      <c r="CT31" s="136"/>
      <c r="CU31" s="136"/>
      <c r="CV31" s="136"/>
      <c r="CW31" s="136"/>
      <c r="CX31" s="136"/>
      <c r="CY31" s="136"/>
      <c r="CZ31" s="136"/>
      <c r="DA31" s="136"/>
      <c r="DB31" s="136"/>
      <c r="DC31" s="136"/>
      <c r="DD31" s="136"/>
      <c r="DE31" s="136"/>
      <c r="DF31" s="136"/>
      <c r="DG31" s="136"/>
      <c r="DH31" s="136"/>
      <c r="DI31" s="136"/>
      <c r="DJ31" s="136"/>
      <c r="DK31" s="136"/>
      <c r="DL31" s="136"/>
      <c r="DM31" s="136"/>
      <c r="DN31" s="136"/>
      <c r="DO31" s="136"/>
      <c r="DP31" s="136"/>
      <c r="DQ31" s="136"/>
      <c r="DR31" s="136"/>
      <c r="DS31" s="136"/>
      <c r="DT31" s="136"/>
      <c r="DU31" s="136"/>
      <c r="DV31" s="136"/>
      <c r="DW31" s="136"/>
      <c r="DX31" s="136"/>
      <c r="DY31" s="136"/>
      <c r="DZ31" s="136"/>
      <c r="EA31" s="136"/>
      <c r="EB31" s="136"/>
      <c r="EC31" s="136"/>
      <c r="ED31" s="136"/>
      <c r="EE31" s="136"/>
      <c r="EF31" s="136"/>
      <c r="EG31" s="136"/>
      <c r="EH31" s="136"/>
      <c r="EI31" s="136"/>
      <c r="EJ31" s="136"/>
      <c r="EK31" s="136"/>
      <c r="EL31" s="136"/>
      <c r="EM31" s="136"/>
      <c r="EN31" s="136"/>
      <c r="EO31" s="136"/>
      <c r="EP31" s="136"/>
      <c r="EQ31" s="136"/>
      <c r="ER31" s="136"/>
      <c r="ES31" s="136"/>
      <c r="ET31" s="136"/>
      <c r="EU31" s="136"/>
      <c r="EV31" s="136"/>
      <c r="EW31" s="136"/>
      <c r="EX31" s="136"/>
      <c r="EY31" s="136"/>
      <c r="EZ31" s="136"/>
      <c r="FA31" s="136"/>
      <c r="FB31" s="136"/>
      <c r="FC31" s="136"/>
      <c r="FD31" s="136"/>
      <c r="FE31" s="136"/>
      <c r="FF31" s="136"/>
      <c r="FG31" s="136"/>
      <c r="FH31" s="136"/>
      <c r="FI31" s="136"/>
      <c r="FJ31" s="136"/>
      <c r="FK31" s="136"/>
      <c r="FL31" s="136"/>
      <c r="FM31" s="136"/>
      <c r="FN31" s="136"/>
      <c r="FO31" s="136"/>
      <c r="FP31" s="136"/>
      <c r="FQ31" s="136"/>
      <c r="FR31" s="136"/>
      <c r="FS31" s="136"/>
      <c r="FT31" s="136"/>
      <c r="FU31" s="136"/>
      <c r="FV31" s="136"/>
      <c r="FW31" s="136"/>
      <c r="FX31" s="136"/>
      <c r="FY31" s="136"/>
      <c r="FZ31" s="136"/>
      <c r="GA31" s="136"/>
      <c r="GB31" s="136"/>
      <c r="GC31" s="136"/>
      <c r="GD31" s="136"/>
      <c r="GE31" s="136"/>
      <c r="GF31" s="136"/>
      <c r="GG31" s="136"/>
      <c r="GH31" s="136"/>
      <c r="GI31" s="136"/>
      <c r="GJ31" s="136"/>
      <c r="GK31" s="136"/>
      <c r="GL31" s="136"/>
      <c r="GM31" s="136"/>
      <c r="GN31" s="136"/>
      <c r="GO31" s="136"/>
      <c r="GP31" s="136"/>
      <c r="GQ31" s="136"/>
      <c r="GR31" s="136"/>
      <c r="GS31" s="136"/>
      <c r="GT31" s="136"/>
      <c r="GU31" s="136"/>
      <c r="GV31" s="136"/>
      <c r="GW31" s="136"/>
      <c r="GX31" s="136"/>
      <c r="GY31" s="136"/>
      <c r="GZ31" s="136"/>
      <c r="HA31" s="136"/>
      <c r="HB31" s="136"/>
      <c r="HC31" s="136"/>
      <c r="HD31" s="136"/>
      <c r="HE31" s="136"/>
      <c r="HF31" s="136"/>
      <c r="HG31" s="136"/>
      <c r="HH31" s="136"/>
      <c r="HI31" s="136"/>
      <c r="HJ31" s="136"/>
      <c r="HK31" s="136"/>
      <c r="HL31" s="136"/>
      <c r="HM31" s="136"/>
      <c r="HN31" s="136"/>
      <c r="HO31" s="136"/>
      <c r="HP31" s="136"/>
      <c r="HQ31" s="136"/>
      <c r="HR31" s="136"/>
      <c r="HS31" s="136"/>
      <c r="HT31" s="136"/>
      <c r="HU31" s="136"/>
      <c r="HV31" s="136"/>
      <c r="HW31" s="136"/>
      <c r="HX31" s="136"/>
      <c r="HY31" s="136"/>
      <c r="HZ31" s="136"/>
      <c r="IA31" s="136"/>
      <c r="IB31" s="136"/>
      <c r="IC31" s="136"/>
      <c r="ID31" s="136"/>
      <c r="IE31" s="136"/>
      <c r="IF31" s="136"/>
      <c r="IG31" s="136"/>
    </row>
    <row r="32" spans="1:241" ht="15" customHeight="1" x14ac:dyDescent="0.25">
      <c r="A32" s="150" t="s">
        <v>235</v>
      </c>
      <c r="B32" s="151">
        <v>5550550</v>
      </c>
      <c r="C32" s="151">
        <v>3282654</v>
      </c>
      <c r="D32" s="151">
        <v>450989</v>
      </c>
      <c r="E32" s="151">
        <v>1355672</v>
      </c>
      <c r="F32" s="152">
        <v>1451298.6</v>
      </c>
      <c r="G32" s="152">
        <v>215096.39999999991</v>
      </c>
      <c r="H32" s="235">
        <v>12306260</v>
      </c>
      <c r="I32" s="136"/>
      <c r="J32" s="161" t="s">
        <v>350</v>
      </c>
      <c r="K32" s="162">
        <v>6976946</v>
      </c>
      <c r="L32" s="162">
        <v>2803891</v>
      </c>
      <c r="M32" s="162">
        <v>526381</v>
      </c>
      <c r="N32" s="162">
        <v>751776</v>
      </c>
      <c r="O32" s="158">
        <v>1109502.6499999962</v>
      </c>
      <c r="P32" s="158">
        <v>168002.35000000391</v>
      </c>
      <c r="Q32" s="235">
        <v>12336499</v>
      </c>
      <c r="R32" s="136"/>
      <c r="S32" s="136"/>
      <c r="T32" s="136"/>
      <c r="U32" s="136"/>
      <c r="V32" s="136"/>
      <c r="W32" s="136"/>
      <c r="X32" s="136"/>
      <c r="Y32" s="136"/>
      <c r="Z32" s="136"/>
      <c r="AA32" s="136"/>
      <c r="AB32" s="136"/>
      <c r="AC32" s="136"/>
      <c r="AD32" s="136"/>
      <c r="AE32" s="136"/>
      <c r="AF32" s="136"/>
      <c r="AG32" s="136"/>
      <c r="AH32" s="136"/>
      <c r="AI32" s="136"/>
      <c r="AJ32" s="136"/>
      <c r="AK32" s="136"/>
      <c r="AL32" s="136"/>
      <c r="AM32" s="136"/>
      <c r="AN32" s="136"/>
      <c r="AO32" s="136"/>
      <c r="AP32" s="136"/>
      <c r="AQ32" s="136"/>
      <c r="AR32" s="136"/>
      <c r="AS32" s="136"/>
      <c r="AT32" s="136"/>
      <c r="AU32" s="136"/>
      <c r="AV32" s="136"/>
      <c r="AW32" s="136"/>
      <c r="AX32" s="136"/>
      <c r="AY32" s="136"/>
      <c r="AZ32" s="136"/>
      <c r="BA32" s="136"/>
      <c r="BB32" s="136"/>
      <c r="BC32" s="136"/>
      <c r="BD32" s="136"/>
      <c r="BE32" s="136"/>
      <c r="BF32" s="136"/>
      <c r="BG32" s="136"/>
      <c r="BH32" s="136"/>
      <c r="BI32" s="136"/>
      <c r="BJ32" s="136"/>
      <c r="BK32" s="136"/>
      <c r="BL32" s="136"/>
      <c r="BM32" s="136"/>
      <c r="BN32" s="136"/>
      <c r="BO32" s="136"/>
      <c r="BP32" s="136"/>
      <c r="BQ32" s="136"/>
      <c r="BR32" s="136"/>
      <c r="BS32" s="136"/>
      <c r="BT32" s="136"/>
      <c r="BU32" s="136"/>
      <c r="BV32" s="136"/>
      <c r="BW32" s="136"/>
      <c r="BX32" s="136"/>
      <c r="BY32" s="136"/>
      <c r="BZ32" s="136"/>
      <c r="CA32" s="136"/>
      <c r="CB32" s="136"/>
      <c r="CC32" s="136"/>
      <c r="CD32" s="136"/>
      <c r="CE32" s="136"/>
      <c r="CF32" s="136"/>
      <c r="CG32" s="136"/>
      <c r="CH32" s="136"/>
      <c r="CI32" s="136"/>
      <c r="CJ32" s="136"/>
      <c r="CK32" s="136"/>
      <c r="CL32" s="136"/>
      <c r="CM32" s="136"/>
      <c r="CN32" s="136"/>
      <c r="CO32" s="136"/>
      <c r="CP32" s="136"/>
      <c r="CQ32" s="136"/>
      <c r="CR32" s="136"/>
      <c r="CS32" s="136"/>
      <c r="CT32" s="136"/>
      <c r="CU32" s="136"/>
      <c r="CV32" s="136"/>
      <c r="CW32" s="136"/>
      <c r="CX32" s="136"/>
      <c r="CY32" s="136"/>
      <c r="CZ32" s="136"/>
      <c r="DA32" s="136"/>
      <c r="DB32" s="136"/>
      <c r="DC32" s="136"/>
      <c r="DD32" s="136"/>
      <c r="DE32" s="136"/>
      <c r="DF32" s="136"/>
      <c r="DG32" s="136"/>
      <c r="DH32" s="136"/>
      <c r="DI32" s="136"/>
      <c r="DJ32" s="136"/>
      <c r="DK32" s="136"/>
      <c r="DL32" s="136"/>
      <c r="DM32" s="136"/>
      <c r="DN32" s="136"/>
      <c r="DO32" s="136"/>
      <c r="DP32" s="136"/>
      <c r="DQ32" s="136"/>
      <c r="DR32" s="136"/>
      <c r="DS32" s="136"/>
      <c r="DT32" s="136"/>
      <c r="DU32" s="136"/>
      <c r="DV32" s="136"/>
      <c r="DW32" s="136"/>
      <c r="DX32" s="136"/>
      <c r="DY32" s="136"/>
      <c r="DZ32" s="136"/>
      <c r="EA32" s="136"/>
      <c r="EB32" s="136"/>
      <c r="EC32" s="136"/>
      <c r="ED32" s="136"/>
      <c r="EE32" s="136"/>
      <c r="EF32" s="136"/>
      <c r="EG32" s="136"/>
      <c r="EH32" s="136"/>
      <c r="EI32" s="136"/>
      <c r="EJ32" s="136"/>
      <c r="EK32" s="136"/>
      <c r="EL32" s="136"/>
      <c r="EM32" s="136"/>
      <c r="EN32" s="136"/>
      <c r="EO32" s="136"/>
      <c r="EP32" s="136"/>
      <c r="EQ32" s="136"/>
      <c r="ER32" s="136"/>
      <c r="ES32" s="136"/>
      <c r="ET32" s="136"/>
      <c r="EU32" s="136"/>
      <c r="EV32" s="136"/>
      <c r="EW32" s="136"/>
      <c r="EX32" s="136"/>
      <c r="EY32" s="136"/>
      <c r="EZ32" s="136"/>
      <c r="FA32" s="136"/>
      <c r="FB32" s="136"/>
      <c r="FC32" s="136"/>
      <c r="FD32" s="136"/>
      <c r="FE32" s="136"/>
      <c r="FF32" s="136"/>
      <c r="FG32" s="136"/>
      <c r="FH32" s="136"/>
      <c r="FI32" s="136"/>
      <c r="FJ32" s="136"/>
      <c r="FK32" s="136"/>
      <c r="FL32" s="136"/>
      <c r="FM32" s="136"/>
      <c r="FN32" s="136"/>
      <c r="FO32" s="136"/>
      <c r="FP32" s="136"/>
      <c r="FQ32" s="136"/>
      <c r="FR32" s="136"/>
      <c r="FS32" s="136"/>
      <c r="FT32" s="136"/>
      <c r="FU32" s="136"/>
      <c r="FV32" s="136"/>
      <c r="FW32" s="136"/>
      <c r="FX32" s="136"/>
      <c r="FY32" s="136"/>
      <c r="FZ32" s="136"/>
      <c r="GA32" s="136"/>
      <c r="GB32" s="136"/>
      <c r="GC32" s="136"/>
      <c r="GD32" s="136"/>
      <c r="GE32" s="136"/>
      <c r="GF32" s="136"/>
      <c r="GG32" s="136"/>
      <c r="GH32" s="136"/>
      <c r="GI32" s="136"/>
      <c r="GJ32" s="136"/>
      <c r="GK32" s="136"/>
      <c r="GL32" s="136"/>
      <c r="GM32" s="136"/>
      <c r="GN32" s="136"/>
      <c r="GO32" s="136"/>
      <c r="GP32" s="136"/>
      <c r="GQ32" s="136"/>
      <c r="GR32" s="136"/>
      <c r="GS32" s="136"/>
      <c r="GT32" s="136"/>
      <c r="GU32" s="136"/>
      <c r="GV32" s="136"/>
      <c r="GW32" s="136"/>
      <c r="GX32" s="136"/>
      <c r="GY32" s="136"/>
      <c r="GZ32" s="136"/>
      <c r="HA32" s="136"/>
      <c r="HB32" s="136"/>
      <c r="HC32" s="136"/>
      <c r="HD32" s="136"/>
      <c r="HE32" s="136"/>
      <c r="HF32" s="136"/>
      <c r="HG32" s="136"/>
      <c r="HH32" s="136"/>
      <c r="HI32" s="136"/>
      <c r="HJ32" s="136"/>
      <c r="HK32" s="136"/>
      <c r="HL32" s="136"/>
      <c r="HM32" s="136"/>
      <c r="HN32" s="136"/>
      <c r="HO32" s="136"/>
      <c r="HP32" s="136"/>
      <c r="HQ32" s="136"/>
      <c r="HR32" s="136"/>
      <c r="HS32" s="136"/>
      <c r="HT32" s="136"/>
      <c r="HU32" s="136"/>
      <c r="HV32" s="136"/>
      <c r="HW32" s="136"/>
      <c r="HX32" s="136"/>
      <c r="HY32" s="136"/>
      <c r="HZ32" s="136"/>
      <c r="IA32" s="136"/>
      <c r="IB32" s="136"/>
      <c r="IC32" s="136"/>
      <c r="ID32" s="136"/>
      <c r="IE32" s="136"/>
      <c r="IF32" s="136"/>
      <c r="IG32" s="136"/>
    </row>
    <row r="33" spans="1:241" ht="15" customHeight="1" x14ac:dyDescent="0.25">
      <c r="A33" s="150" t="s">
        <v>363</v>
      </c>
      <c r="B33" s="151">
        <v>8839568</v>
      </c>
      <c r="C33" s="151">
        <v>4443106</v>
      </c>
      <c r="D33" s="151">
        <v>752317</v>
      </c>
      <c r="E33" s="151">
        <v>1163162</v>
      </c>
      <c r="F33" s="152">
        <v>1531183.6</v>
      </c>
      <c r="G33" s="152">
        <v>213391.39999999991</v>
      </c>
      <c r="H33" s="235">
        <v>16942728</v>
      </c>
      <c r="I33" s="136"/>
      <c r="J33" s="161" t="s">
        <v>194</v>
      </c>
      <c r="K33" s="163">
        <v>4593796</v>
      </c>
      <c r="L33" s="163">
        <v>2251447</v>
      </c>
      <c r="M33" s="163">
        <v>371790</v>
      </c>
      <c r="N33" s="163">
        <v>885756</v>
      </c>
      <c r="O33" s="158">
        <v>1303792.6499999962</v>
      </c>
      <c r="P33" s="158">
        <v>179975.35000000391</v>
      </c>
      <c r="Q33" s="235">
        <v>9586557</v>
      </c>
      <c r="R33" s="136"/>
      <c r="S33" s="136"/>
      <c r="T33" s="136"/>
      <c r="U33" s="136"/>
      <c r="V33" s="136"/>
      <c r="W33" s="136"/>
      <c r="X33" s="136"/>
      <c r="Y33" s="136"/>
      <c r="Z33" s="136"/>
      <c r="AA33" s="136"/>
      <c r="AB33" s="136"/>
      <c r="AC33" s="136"/>
      <c r="AD33" s="136"/>
      <c r="AE33" s="136"/>
      <c r="AF33" s="136"/>
      <c r="AG33" s="136"/>
      <c r="AH33" s="136"/>
      <c r="AI33" s="136"/>
      <c r="AJ33" s="136"/>
      <c r="AK33" s="136"/>
      <c r="AL33" s="136"/>
      <c r="AM33" s="136"/>
      <c r="AN33" s="136"/>
      <c r="AO33" s="136"/>
      <c r="AP33" s="136"/>
      <c r="AQ33" s="136"/>
      <c r="AR33" s="136"/>
      <c r="AS33" s="136"/>
      <c r="AT33" s="136"/>
      <c r="AU33" s="136"/>
      <c r="AV33" s="136"/>
      <c r="AW33" s="136"/>
      <c r="AX33" s="136"/>
      <c r="AY33" s="136"/>
      <c r="AZ33" s="136"/>
      <c r="BA33" s="136"/>
      <c r="BB33" s="136"/>
      <c r="BC33" s="136"/>
      <c r="BD33" s="136"/>
      <c r="BE33" s="136"/>
      <c r="BF33" s="136"/>
      <c r="BG33" s="136"/>
      <c r="BH33" s="136"/>
      <c r="BI33" s="136"/>
      <c r="BJ33" s="136"/>
      <c r="BK33" s="136"/>
      <c r="BL33" s="136"/>
      <c r="BM33" s="136"/>
      <c r="BN33" s="136"/>
      <c r="BO33" s="136"/>
      <c r="BP33" s="136"/>
      <c r="BQ33" s="136"/>
      <c r="BR33" s="136"/>
      <c r="BS33" s="136"/>
      <c r="BT33" s="136"/>
      <c r="BU33" s="136"/>
      <c r="BV33" s="136"/>
      <c r="BW33" s="136"/>
      <c r="BX33" s="136"/>
      <c r="BY33" s="136"/>
      <c r="BZ33" s="136"/>
      <c r="CA33" s="136"/>
      <c r="CB33" s="136"/>
      <c r="CC33" s="136"/>
      <c r="CD33" s="136"/>
      <c r="CE33" s="136"/>
      <c r="CF33" s="136"/>
      <c r="CG33" s="136"/>
      <c r="CH33" s="136"/>
      <c r="CI33" s="136"/>
      <c r="CJ33" s="136"/>
      <c r="CK33" s="136"/>
      <c r="CL33" s="136"/>
      <c r="CM33" s="136"/>
      <c r="CN33" s="136"/>
      <c r="CO33" s="136"/>
      <c r="CP33" s="136"/>
      <c r="CQ33" s="136"/>
      <c r="CR33" s="136"/>
      <c r="CS33" s="136"/>
      <c r="CT33" s="136"/>
      <c r="CU33" s="136"/>
      <c r="CV33" s="136"/>
      <c r="CW33" s="136"/>
      <c r="CX33" s="136"/>
      <c r="CY33" s="136"/>
      <c r="CZ33" s="136"/>
      <c r="DA33" s="136"/>
      <c r="DB33" s="136"/>
      <c r="DC33" s="136"/>
      <c r="DD33" s="136"/>
      <c r="DE33" s="136"/>
      <c r="DF33" s="136"/>
      <c r="DG33" s="136"/>
      <c r="DH33" s="136"/>
      <c r="DI33" s="136"/>
      <c r="DJ33" s="136"/>
      <c r="DK33" s="136"/>
      <c r="DL33" s="136"/>
      <c r="DM33" s="136"/>
      <c r="DN33" s="136"/>
      <c r="DO33" s="136"/>
      <c r="DP33" s="136"/>
      <c r="DQ33" s="136"/>
      <c r="DR33" s="136"/>
      <c r="DS33" s="136"/>
      <c r="DT33" s="136"/>
      <c r="DU33" s="136"/>
      <c r="DV33" s="136"/>
      <c r="DW33" s="136"/>
      <c r="DX33" s="136"/>
      <c r="DY33" s="136"/>
      <c r="DZ33" s="136"/>
      <c r="EA33" s="136"/>
      <c r="EB33" s="136"/>
      <c r="EC33" s="136"/>
      <c r="ED33" s="136"/>
      <c r="EE33" s="136"/>
      <c r="EF33" s="136"/>
      <c r="EG33" s="136"/>
      <c r="EH33" s="136"/>
      <c r="EI33" s="136"/>
      <c r="EJ33" s="136"/>
      <c r="EK33" s="136"/>
      <c r="EL33" s="136"/>
      <c r="EM33" s="136"/>
      <c r="EN33" s="136"/>
      <c r="EO33" s="136"/>
      <c r="EP33" s="136"/>
      <c r="EQ33" s="136"/>
      <c r="ER33" s="136"/>
      <c r="ES33" s="136"/>
      <c r="ET33" s="136"/>
      <c r="EU33" s="136"/>
      <c r="EV33" s="136"/>
      <c r="EW33" s="136"/>
      <c r="EX33" s="136"/>
      <c r="EY33" s="136"/>
      <c r="EZ33" s="136"/>
      <c r="FA33" s="136"/>
      <c r="FB33" s="136"/>
      <c r="FC33" s="136"/>
      <c r="FD33" s="136"/>
      <c r="FE33" s="136"/>
      <c r="FF33" s="136"/>
      <c r="FG33" s="136"/>
      <c r="FH33" s="136"/>
      <c r="FI33" s="136"/>
      <c r="FJ33" s="136"/>
      <c r="FK33" s="136"/>
      <c r="FL33" s="136"/>
      <c r="FM33" s="136"/>
      <c r="FN33" s="136"/>
      <c r="FO33" s="136"/>
      <c r="FP33" s="136"/>
      <c r="FQ33" s="136"/>
      <c r="FR33" s="136"/>
      <c r="FS33" s="136"/>
      <c r="FT33" s="136"/>
      <c r="FU33" s="136"/>
      <c r="FV33" s="136"/>
      <c r="FW33" s="136"/>
      <c r="FX33" s="136"/>
      <c r="FY33" s="136"/>
      <c r="FZ33" s="136"/>
      <c r="GA33" s="136"/>
      <c r="GB33" s="136"/>
      <c r="GC33" s="136"/>
      <c r="GD33" s="136"/>
      <c r="GE33" s="136"/>
      <c r="GF33" s="136"/>
      <c r="GG33" s="136"/>
      <c r="GH33" s="136"/>
      <c r="GI33" s="136"/>
      <c r="GJ33" s="136"/>
      <c r="GK33" s="136"/>
      <c r="GL33" s="136"/>
      <c r="GM33" s="136"/>
      <c r="GN33" s="136"/>
      <c r="GO33" s="136"/>
      <c r="GP33" s="136"/>
      <c r="GQ33" s="136"/>
      <c r="GR33" s="136"/>
      <c r="GS33" s="136"/>
      <c r="GT33" s="136"/>
      <c r="GU33" s="136"/>
      <c r="GV33" s="136"/>
      <c r="GW33" s="136"/>
      <c r="GX33" s="136"/>
      <c r="GY33" s="136"/>
      <c r="GZ33" s="136"/>
      <c r="HA33" s="136"/>
      <c r="HB33" s="136"/>
      <c r="HC33" s="136"/>
      <c r="HD33" s="136"/>
      <c r="HE33" s="136"/>
      <c r="HF33" s="136"/>
      <c r="HG33" s="136"/>
      <c r="HH33" s="136"/>
      <c r="HI33" s="136"/>
      <c r="HJ33" s="136"/>
      <c r="HK33" s="136"/>
      <c r="HL33" s="136"/>
      <c r="HM33" s="136"/>
      <c r="HN33" s="136"/>
      <c r="HO33" s="136"/>
      <c r="HP33" s="136"/>
      <c r="HQ33" s="136"/>
      <c r="HR33" s="136"/>
      <c r="HS33" s="136"/>
      <c r="HT33" s="136"/>
      <c r="HU33" s="136"/>
      <c r="HV33" s="136"/>
      <c r="HW33" s="136"/>
      <c r="HX33" s="136"/>
      <c r="HY33" s="136"/>
      <c r="HZ33" s="136"/>
      <c r="IA33" s="136"/>
      <c r="IB33" s="136"/>
      <c r="IC33" s="136"/>
      <c r="ID33" s="136"/>
      <c r="IE33" s="136"/>
      <c r="IF33" s="136"/>
      <c r="IG33" s="136"/>
    </row>
    <row r="34" spans="1:241" ht="15" customHeight="1" x14ac:dyDescent="0.25">
      <c r="A34" s="150" t="s">
        <v>362</v>
      </c>
      <c r="B34" s="151">
        <v>5606002</v>
      </c>
      <c r="C34" s="151">
        <v>2716161</v>
      </c>
      <c r="D34" s="151">
        <v>405149</v>
      </c>
      <c r="E34" s="151">
        <v>1255703</v>
      </c>
      <c r="F34" s="152">
        <v>1737788.6</v>
      </c>
      <c r="G34" s="152">
        <v>213112.39999999991</v>
      </c>
      <c r="H34" s="235">
        <v>11933916</v>
      </c>
      <c r="I34" s="136"/>
      <c r="J34" s="161" t="s">
        <v>193</v>
      </c>
      <c r="K34" s="163">
        <v>4781998</v>
      </c>
      <c r="L34" s="163">
        <v>2121417</v>
      </c>
      <c r="M34" s="163">
        <v>467951</v>
      </c>
      <c r="N34" s="163">
        <v>875237</v>
      </c>
      <c r="O34" s="158">
        <v>1533746.6499999962</v>
      </c>
      <c r="P34" s="158">
        <v>176595.35000000391</v>
      </c>
      <c r="Q34" s="235">
        <v>9956945</v>
      </c>
      <c r="R34" s="136"/>
      <c r="S34" s="136"/>
      <c r="T34" s="136"/>
      <c r="U34" s="136"/>
      <c r="V34" s="136"/>
      <c r="W34" s="136"/>
      <c r="X34" s="136"/>
      <c r="Y34" s="136"/>
      <c r="Z34" s="136"/>
      <c r="AA34" s="136"/>
      <c r="AB34" s="136"/>
      <c r="AC34" s="136"/>
      <c r="AD34" s="136"/>
      <c r="AE34" s="136"/>
      <c r="AF34" s="136"/>
      <c r="AG34" s="136"/>
      <c r="AH34" s="136"/>
      <c r="AI34" s="136"/>
      <c r="AJ34" s="136"/>
      <c r="AK34" s="136"/>
      <c r="AL34" s="136"/>
      <c r="AM34" s="136"/>
      <c r="AN34" s="136"/>
      <c r="AO34" s="136"/>
      <c r="AP34" s="136"/>
      <c r="AQ34" s="136"/>
      <c r="AR34" s="136"/>
      <c r="AS34" s="136"/>
      <c r="AT34" s="136"/>
      <c r="AU34" s="136"/>
      <c r="AV34" s="136"/>
      <c r="AW34" s="136"/>
      <c r="AX34" s="136"/>
      <c r="AY34" s="136"/>
      <c r="AZ34" s="136"/>
      <c r="BA34" s="136"/>
      <c r="BB34" s="136"/>
      <c r="BC34" s="136"/>
      <c r="BD34" s="136"/>
      <c r="BE34" s="136"/>
      <c r="BF34" s="136"/>
      <c r="BG34" s="136"/>
      <c r="BH34" s="136"/>
      <c r="BI34" s="136"/>
      <c r="BJ34" s="136"/>
      <c r="BK34" s="136"/>
      <c r="BL34" s="136"/>
      <c r="BM34" s="136"/>
      <c r="BN34" s="136"/>
      <c r="BO34" s="136"/>
      <c r="BP34" s="136"/>
      <c r="BQ34" s="136"/>
      <c r="BR34" s="136"/>
      <c r="BS34" s="136"/>
      <c r="BT34" s="136"/>
      <c r="BU34" s="136"/>
      <c r="BV34" s="136"/>
      <c r="BW34" s="136"/>
      <c r="BX34" s="136"/>
      <c r="BY34" s="136"/>
      <c r="BZ34" s="136"/>
      <c r="CA34" s="136"/>
      <c r="CB34" s="136"/>
      <c r="CC34" s="136"/>
      <c r="CD34" s="136"/>
      <c r="CE34" s="136"/>
      <c r="CF34" s="136"/>
      <c r="CG34" s="136"/>
      <c r="CH34" s="136"/>
      <c r="CI34" s="136"/>
      <c r="CJ34" s="136"/>
      <c r="CK34" s="136"/>
      <c r="CL34" s="136"/>
      <c r="CM34" s="136"/>
      <c r="CN34" s="136"/>
      <c r="CO34" s="136"/>
      <c r="CP34" s="136"/>
      <c r="CQ34" s="136"/>
      <c r="CR34" s="136"/>
      <c r="CS34" s="136"/>
      <c r="CT34" s="136"/>
      <c r="CU34" s="136"/>
      <c r="CV34" s="136"/>
      <c r="CW34" s="136"/>
      <c r="CX34" s="136"/>
      <c r="CY34" s="136"/>
      <c r="CZ34" s="136"/>
      <c r="DA34" s="136"/>
      <c r="DB34" s="136"/>
      <c r="DC34" s="136"/>
      <c r="DD34" s="136"/>
      <c r="DE34" s="136"/>
      <c r="DF34" s="136"/>
      <c r="DG34" s="136"/>
      <c r="DH34" s="136"/>
      <c r="DI34" s="136"/>
      <c r="DJ34" s="136"/>
      <c r="DK34" s="136"/>
      <c r="DL34" s="136"/>
      <c r="DM34" s="136"/>
      <c r="DN34" s="136"/>
      <c r="DO34" s="136"/>
      <c r="DP34" s="136"/>
      <c r="DQ34" s="136"/>
      <c r="DR34" s="136"/>
      <c r="DS34" s="136"/>
      <c r="DT34" s="136"/>
      <c r="DU34" s="136"/>
      <c r="DV34" s="136"/>
      <c r="DW34" s="136"/>
      <c r="DX34" s="136"/>
      <c r="DY34" s="136"/>
      <c r="DZ34" s="136"/>
      <c r="EA34" s="136"/>
      <c r="EB34" s="136"/>
      <c r="EC34" s="136"/>
      <c r="ED34" s="136"/>
      <c r="EE34" s="136"/>
      <c r="EF34" s="136"/>
      <c r="EG34" s="136"/>
      <c r="EH34" s="136"/>
      <c r="EI34" s="136"/>
      <c r="EJ34" s="136"/>
      <c r="EK34" s="136"/>
      <c r="EL34" s="136"/>
      <c r="EM34" s="136"/>
      <c r="EN34" s="136"/>
      <c r="EO34" s="136"/>
      <c r="EP34" s="136"/>
      <c r="EQ34" s="136"/>
      <c r="ER34" s="136"/>
      <c r="ES34" s="136"/>
      <c r="ET34" s="136"/>
      <c r="EU34" s="136"/>
      <c r="EV34" s="136"/>
      <c r="EW34" s="136"/>
      <c r="EX34" s="136"/>
      <c r="EY34" s="136"/>
      <c r="EZ34" s="136"/>
      <c r="FA34" s="136"/>
      <c r="FB34" s="136"/>
      <c r="FC34" s="136"/>
      <c r="FD34" s="136"/>
      <c r="FE34" s="136"/>
      <c r="FF34" s="136"/>
      <c r="FG34" s="136"/>
      <c r="FH34" s="136"/>
      <c r="FI34" s="136"/>
      <c r="FJ34" s="136"/>
      <c r="FK34" s="136"/>
      <c r="FL34" s="136"/>
      <c r="FM34" s="136"/>
      <c r="FN34" s="136"/>
      <c r="FO34" s="136"/>
      <c r="FP34" s="136"/>
      <c r="FQ34" s="136"/>
      <c r="FR34" s="136"/>
      <c r="FS34" s="136"/>
      <c r="FT34" s="136"/>
      <c r="FU34" s="136"/>
      <c r="FV34" s="136"/>
      <c r="FW34" s="136"/>
      <c r="FX34" s="136"/>
      <c r="FY34" s="136"/>
      <c r="FZ34" s="136"/>
      <c r="GA34" s="136"/>
      <c r="GB34" s="136"/>
      <c r="GC34" s="136"/>
      <c r="GD34" s="136"/>
      <c r="GE34" s="136"/>
      <c r="GF34" s="136"/>
      <c r="GG34" s="136"/>
      <c r="GH34" s="136"/>
      <c r="GI34" s="136"/>
      <c r="GJ34" s="136"/>
      <c r="GK34" s="136"/>
      <c r="GL34" s="136"/>
      <c r="GM34" s="136"/>
      <c r="GN34" s="136"/>
      <c r="GO34" s="136"/>
      <c r="GP34" s="136"/>
      <c r="GQ34" s="136"/>
      <c r="GR34" s="136"/>
      <c r="GS34" s="136"/>
      <c r="GT34" s="136"/>
      <c r="GU34" s="136"/>
      <c r="GV34" s="136"/>
      <c r="GW34" s="136"/>
      <c r="GX34" s="136"/>
      <c r="GY34" s="136"/>
      <c r="GZ34" s="136"/>
      <c r="HA34" s="136"/>
      <c r="HB34" s="136"/>
      <c r="HC34" s="136"/>
      <c r="HD34" s="136"/>
      <c r="HE34" s="136"/>
      <c r="HF34" s="136"/>
      <c r="HG34" s="136"/>
      <c r="HH34" s="136"/>
      <c r="HI34" s="136"/>
      <c r="HJ34" s="136"/>
      <c r="HK34" s="136"/>
      <c r="HL34" s="136"/>
      <c r="HM34" s="136"/>
      <c r="HN34" s="136"/>
      <c r="HO34" s="136"/>
      <c r="HP34" s="136"/>
      <c r="HQ34" s="136"/>
      <c r="HR34" s="136"/>
      <c r="HS34" s="136"/>
      <c r="HT34" s="136"/>
      <c r="HU34" s="136"/>
      <c r="HV34" s="136"/>
      <c r="HW34" s="136"/>
      <c r="HX34" s="136"/>
      <c r="HY34" s="136"/>
      <c r="HZ34" s="136"/>
      <c r="IA34" s="136"/>
      <c r="IB34" s="136"/>
      <c r="IC34" s="136"/>
      <c r="ID34" s="136"/>
      <c r="IE34" s="136"/>
      <c r="IF34" s="136"/>
      <c r="IG34" s="136"/>
    </row>
    <row r="35" spans="1:241" ht="15" customHeight="1" x14ac:dyDescent="0.25">
      <c r="A35" s="150" t="s">
        <v>232</v>
      </c>
      <c r="B35" s="151">
        <v>4651692</v>
      </c>
      <c r="C35" s="151">
        <v>2835416</v>
      </c>
      <c r="D35" s="151">
        <v>419967</v>
      </c>
      <c r="E35" s="151">
        <v>1040481</v>
      </c>
      <c r="F35" s="152">
        <v>1819673.6000000001</v>
      </c>
      <c r="G35" s="152">
        <v>178867.39999999991</v>
      </c>
      <c r="H35" s="235">
        <v>10946097</v>
      </c>
      <c r="I35" s="136"/>
      <c r="J35" s="161" t="s">
        <v>192</v>
      </c>
      <c r="K35" s="163">
        <v>6065398</v>
      </c>
      <c r="L35" s="163">
        <v>2737860</v>
      </c>
      <c r="M35" s="163">
        <v>519220</v>
      </c>
      <c r="N35" s="163">
        <v>1166397</v>
      </c>
      <c r="O35" s="158">
        <v>1775908.6499999962</v>
      </c>
      <c r="P35" s="158">
        <v>224898.35000000391</v>
      </c>
      <c r="Q35" s="235">
        <v>12489682</v>
      </c>
      <c r="R35" s="136"/>
      <c r="S35" s="136"/>
      <c r="T35" s="136"/>
      <c r="U35" s="136"/>
      <c r="V35" s="136"/>
      <c r="W35" s="136"/>
      <c r="X35" s="136"/>
      <c r="Y35" s="136"/>
      <c r="Z35" s="136"/>
      <c r="AA35" s="136"/>
      <c r="AB35" s="136"/>
      <c r="AC35" s="136"/>
      <c r="AD35" s="136"/>
      <c r="AE35" s="136"/>
      <c r="AF35" s="136"/>
      <c r="AG35" s="136"/>
      <c r="AH35" s="136"/>
      <c r="AI35" s="136"/>
      <c r="AJ35" s="136"/>
      <c r="AK35" s="136"/>
      <c r="AL35" s="136"/>
      <c r="AM35" s="136"/>
      <c r="AN35" s="136"/>
      <c r="AO35" s="136"/>
      <c r="AP35" s="136"/>
      <c r="AQ35" s="136"/>
      <c r="AR35" s="136"/>
      <c r="AS35" s="136"/>
      <c r="AT35" s="136"/>
      <c r="AU35" s="136"/>
      <c r="AV35" s="136"/>
      <c r="AW35" s="136"/>
      <c r="AX35" s="136"/>
      <c r="AY35" s="136"/>
      <c r="AZ35" s="136"/>
      <c r="BA35" s="136"/>
      <c r="BB35" s="136"/>
      <c r="BC35" s="136"/>
      <c r="BD35" s="136"/>
      <c r="BE35" s="136"/>
      <c r="BF35" s="136"/>
      <c r="BG35" s="136"/>
      <c r="BH35" s="136"/>
      <c r="BI35" s="136"/>
      <c r="BJ35" s="136"/>
      <c r="BK35" s="136"/>
      <c r="BL35" s="136"/>
      <c r="BM35" s="136"/>
      <c r="BN35" s="136"/>
      <c r="BO35" s="136"/>
      <c r="BP35" s="136"/>
      <c r="BQ35" s="136"/>
      <c r="BR35" s="136"/>
      <c r="BS35" s="136"/>
      <c r="BT35" s="136"/>
      <c r="BU35" s="136"/>
      <c r="BV35" s="136"/>
      <c r="BW35" s="136"/>
      <c r="BX35" s="136"/>
      <c r="BY35" s="136"/>
      <c r="BZ35" s="136"/>
      <c r="CA35" s="136"/>
      <c r="CB35" s="136"/>
      <c r="CC35" s="136"/>
      <c r="CD35" s="136"/>
      <c r="CE35" s="136"/>
      <c r="CF35" s="136"/>
      <c r="CG35" s="136"/>
      <c r="CH35" s="136"/>
      <c r="CI35" s="136"/>
      <c r="CJ35" s="136"/>
      <c r="CK35" s="136"/>
      <c r="CL35" s="136"/>
      <c r="CM35" s="136"/>
      <c r="CN35" s="136"/>
      <c r="CO35" s="136"/>
      <c r="CP35" s="136"/>
      <c r="CQ35" s="136"/>
      <c r="CR35" s="136"/>
      <c r="CS35" s="136"/>
      <c r="CT35" s="136"/>
      <c r="CU35" s="136"/>
      <c r="CV35" s="136"/>
      <c r="CW35" s="136"/>
      <c r="CX35" s="136"/>
      <c r="CY35" s="136"/>
      <c r="CZ35" s="136"/>
      <c r="DA35" s="136"/>
      <c r="DB35" s="136"/>
      <c r="DC35" s="136"/>
      <c r="DD35" s="136"/>
      <c r="DE35" s="136"/>
      <c r="DF35" s="136"/>
      <c r="DG35" s="136"/>
      <c r="DH35" s="136"/>
      <c r="DI35" s="136"/>
      <c r="DJ35" s="136"/>
      <c r="DK35" s="136"/>
      <c r="DL35" s="136"/>
      <c r="DM35" s="136"/>
      <c r="DN35" s="136"/>
      <c r="DO35" s="136"/>
      <c r="DP35" s="136"/>
      <c r="DQ35" s="136"/>
      <c r="DR35" s="136"/>
      <c r="DS35" s="136"/>
      <c r="DT35" s="136"/>
      <c r="DU35" s="136"/>
      <c r="DV35" s="136"/>
      <c r="DW35" s="136"/>
      <c r="DX35" s="136"/>
      <c r="DY35" s="136"/>
      <c r="DZ35" s="136"/>
      <c r="EA35" s="136"/>
      <c r="EB35" s="136"/>
      <c r="EC35" s="136"/>
      <c r="ED35" s="136"/>
      <c r="EE35" s="136"/>
      <c r="EF35" s="136"/>
      <c r="EG35" s="136"/>
      <c r="EH35" s="136"/>
      <c r="EI35" s="136"/>
      <c r="EJ35" s="136"/>
      <c r="EK35" s="136"/>
      <c r="EL35" s="136"/>
      <c r="EM35" s="136"/>
      <c r="EN35" s="136"/>
      <c r="EO35" s="136"/>
      <c r="EP35" s="136"/>
      <c r="EQ35" s="136"/>
      <c r="ER35" s="136"/>
      <c r="ES35" s="136"/>
      <c r="ET35" s="136"/>
      <c r="EU35" s="136"/>
      <c r="EV35" s="136"/>
      <c r="EW35" s="136"/>
      <c r="EX35" s="136"/>
      <c r="EY35" s="136"/>
      <c r="EZ35" s="136"/>
      <c r="FA35" s="136"/>
      <c r="FB35" s="136"/>
      <c r="FC35" s="136"/>
      <c r="FD35" s="136"/>
      <c r="FE35" s="136"/>
      <c r="FF35" s="136"/>
      <c r="FG35" s="136"/>
      <c r="FH35" s="136"/>
      <c r="FI35" s="136"/>
      <c r="FJ35" s="136"/>
      <c r="FK35" s="136"/>
      <c r="FL35" s="136"/>
      <c r="FM35" s="136"/>
      <c r="FN35" s="136"/>
      <c r="FO35" s="136"/>
      <c r="FP35" s="136"/>
      <c r="FQ35" s="136"/>
      <c r="FR35" s="136"/>
      <c r="FS35" s="136"/>
      <c r="FT35" s="136"/>
      <c r="FU35" s="136"/>
      <c r="FV35" s="136"/>
      <c r="FW35" s="136"/>
      <c r="FX35" s="136"/>
      <c r="FY35" s="136"/>
      <c r="FZ35" s="136"/>
      <c r="GA35" s="136"/>
      <c r="GB35" s="136"/>
      <c r="GC35" s="136"/>
      <c r="GD35" s="136"/>
      <c r="GE35" s="136"/>
      <c r="GF35" s="136"/>
      <c r="GG35" s="136"/>
      <c r="GH35" s="136"/>
      <c r="GI35" s="136"/>
      <c r="GJ35" s="136"/>
      <c r="GK35" s="136"/>
      <c r="GL35" s="136"/>
      <c r="GM35" s="136"/>
      <c r="GN35" s="136"/>
      <c r="GO35" s="136"/>
      <c r="GP35" s="136"/>
      <c r="GQ35" s="136"/>
      <c r="GR35" s="136"/>
      <c r="GS35" s="136"/>
      <c r="GT35" s="136"/>
      <c r="GU35" s="136"/>
      <c r="GV35" s="136"/>
      <c r="GW35" s="136"/>
      <c r="GX35" s="136"/>
      <c r="GY35" s="136"/>
      <c r="GZ35" s="136"/>
      <c r="HA35" s="136"/>
      <c r="HB35" s="136"/>
      <c r="HC35" s="136"/>
      <c r="HD35" s="136"/>
      <c r="HE35" s="136"/>
      <c r="HF35" s="136"/>
      <c r="HG35" s="136"/>
      <c r="HH35" s="136"/>
      <c r="HI35" s="136"/>
      <c r="HJ35" s="136"/>
      <c r="HK35" s="136"/>
      <c r="HL35" s="136"/>
      <c r="HM35" s="136"/>
      <c r="HN35" s="136"/>
      <c r="HO35" s="136"/>
      <c r="HP35" s="136"/>
      <c r="HQ35" s="136"/>
      <c r="HR35" s="136"/>
      <c r="HS35" s="136"/>
      <c r="HT35" s="136"/>
      <c r="HU35" s="136"/>
      <c r="HV35" s="136"/>
      <c r="HW35" s="136"/>
      <c r="HX35" s="136"/>
      <c r="HY35" s="136"/>
      <c r="HZ35" s="136"/>
      <c r="IA35" s="136"/>
      <c r="IB35" s="136"/>
      <c r="IC35" s="136"/>
      <c r="ID35" s="136"/>
      <c r="IE35" s="136"/>
      <c r="IF35" s="136"/>
      <c r="IG35" s="136"/>
    </row>
    <row r="36" spans="1:241" ht="15" customHeight="1" x14ac:dyDescent="0.25">
      <c r="A36" s="150" t="s">
        <v>231</v>
      </c>
      <c r="B36" s="151">
        <v>6499616</v>
      </c>
      <c r="C36" s="151">
        <v>3432041</v>
      </c>
      <c r="D36" s="151">
        <v>480679</v>
      </c>
      <c r="E36" s="151">
        <v>1048017</v>
      </c>
      <c r="F36" s="152">
        <v>1707867.6</v>
      </c>
      <c r="G36" s="152">
        <v>201224.39999999991</v>
      </c>
      <c r="H36" s="235">
        <v>13369445</v>
      </c>
      <c r="I36" s="136"/>
      <c r="J36" s="161" t="s">
        <v>349</v>
      </c>
      <c r="K36" s="162">
        <v>6364397</v>
      </c>
      <c r="L36" s="162">
        <v>2644674</v>
      </c>
      <c r="M36" s="162">
        <v>718444</v>
      </c>
      <c r="N36" s="162">
        <v>1150393</v>
      </c>
      <c r="O36" s="158">
        <v>1614664.6499999962</v>
      </c>
      <c r="P36" s="158">
        <v>199890.35000000391</v>
      </c>
      <c r="Q36" s="235">
        <v>12692463</v>
      </c>
      <c r="R36" s="136"/>
      <c r="S36" s="136"/>
      <c r="T36" s="136"/>
      <c r="U36" s="136"/>
      <c r="V36" s="136"/>
      <c r="W36" s="136"/>
      <c r="X36" s="136"/>
      <c r="Y36" s="136"/>
      <c r="Z36" s="136"/>
      <c r="AA36" s="136"/>
      <c r="AB36" s="136"/>
      <c r="AC36" s="136"/>
      <c r="AD36" s="136"/>
      <c r="AE36" s="136"/>
      <c r="AF36" s="136"/>
      <c r="AG36" s="136"/>
      <c r="AH36" s="136"/>
      <c r="AI36" s="136"/>
      <c r="AJ36" s="136"/>
      <c r="AK36" s="136"/>
      <c r="AL36" s="136"/>
      <c r="AM36" s="136"/>
      <c r="AN36" s="136"/>
      <c r="AO36" s="136"/>
      <c r="AP36" s="136"/>
      <c r="AQ36" s="136"/>
      <c r="AR36" s="136"/>
      <c r="AS36" s="136"/>
      <c r="AT36" s="136"/>
      <c r="AU36" s="136"/>
      <c r="AV36" s="136"/>
      <c r="AW36" s="136"/>
      <c r="AX36" s="136"/>
      <c r="AY36" s="136"/>
      <c r="AZ36" s="136"/>
      <c r="BA36" s="136"/>
      <c r="BB36" s="136"/>
      <c r="BC36" s="136"/>
      <c r="BD36" s="136"/>
      <c r="BE36" s="136"/>
      <c r="BF36" s="136"/>
      <c r="BG36" s="136"/>
      <c r="BH36" s="136"/>
      <c r="BI36" s="136"/>
      <c r="BJ36" s="136"/>
      <c r="BK36" s="136"/>
      <c r="BL36" s="136"/>
      <c r="BM36" s="136"/>
      <c r="BN36" s="136"/>
      <c r="BO36" s="136"/>
      <c r="BP36" s="136"/>
      <c r="BQ36" s="136"/>
      <c r="BR36" s="136"/>
      <c r="BS36" s="136"/>
      <c r="BT36" s="136"/>
      <c r="BU36" s="136"/>
      <c r="BV36" s="136"/>
      <c r="BW36" s="136"/>
      <c r="BX36" s="136"/>
      <c r="BY36" s="136"/>
      <c r="BZ36" s="136"/>
      <c r="CA36" s="136"/>
      <c r="CB36" s="136"/>
      <c r="CC36" s="136"/>
      <c r="CD36" s="136"/>
      <c r="CE36" s="136"/>
      <c r="CF36" s="136"/>
      <c r="CG36" s="136"/>
      <c r="CH36" s="136"/>
      <c r="CI36" s="136"/>
      <c r="CJ36" s="136"/>
      <c r="CK36" s="136"/>
      <c r="CL36" s="136"/>
      <c r="CM36" s="136"/>
      <c r="CN36" s="136"/>
      <c r="CO36" s="136"/>
      <c r="CP36" s="136"/>
      <c r="CQ36" s="136"/>
      <c r="CR36" s="136"/>
      <c r="CS36" s="136"/>
      <c r="CT36" s="136"/>
      <c r="CU36" s="136"/>
      <c r="CV36" s="136"/>
      <c r="CW36" s="136"/>
      <c r="CX36" s="136"/>
      <c r="CY36" s="136"/>
      <c r="CZ36" s="136"/>
      <c r="DA36" s="136"/>
      <c r="DB36" s="136"/>
      <c r="DC36" s="136"/>
      <c r="DD36" s="136"/>
      <c r="DE36" s="136"/>
      <c r="DF36" s="136"/>
      <c r="DG36" s="136"/>
      <c r="DH36" s="136"/>
      <c r="DI36" s="136"/>
      <c r="DJ36" s="136"/>
      <c r="DK36" s="136"/>
      <c r="DL36" s="136"/>
      <c r="DM36" s="136"/>
      <c r="DN36" s="136"/>
      <c r="DO36" s="136"/>
      <c r="DP36" s="136"/>
      <c r="DQ36" s="136"/>
      <c r="DR36" s="136"/>
      <c r="DS36" s="136"/>
      <c r="DT36" s="136"/>
      <c r="DU36" s="136"/>
      <c r="DV36" s="136"/>
      <c r="DW36" s="136"/>
      <c r="DX36" s="136"/>
      <c r="DY36" s="136"/>
      <c r="DZ36" s="136"/>
      <c r="EA36" s="136"/>
      <c r="EB36" s="136"/>
      <c r="EC36" s="136"/>
      <c r="ED36" s="136"/>
      <c r="EE36" s="136"/>
      <c r="EF36" s="136"/>
      <c r="EG36" s="136"/>
      <c r="EH36" s="136"/>
      <c r="EI36" s="136"/>
      <c r="EJ36" s="136"/>
      <c r="EK36" s="136"/>
      <c r="EL36" s="136"/>
      <c r="EM36" s="136"/>
      <c r="EN36" s="136"/>
      <c r="EO36" s="136"/>
      <c r="EP36" s="136"/>
      <c r="EQ36" s="136"/>
      <c r="ER36" s="136"/>
      <c r="ES36" s="136"/>
      <c r="ET36" s="136"/>
      <c r="EU36" s="136"/>
      <c r="EV36" s="136"/>
      <c r="EW36" s="136"/>
      <c r="EX36" s="136"/>
      <c r="EY36" s="136"/>
      <c r="EZ36" s="136"/>
      <c r="FA36" s="136"/>
      <c r="FB36" s="136"/>
      <c r="FC36" s="136"/>
      <c r="FD36" s="136"/>
      <c r="FE36" s="136"/>
      <c r="FF36" s="136"/>
      <c r="FG36" s="136"/>
      <c r="FH36" s="136"/>
      <c r="FI36" s="136"/>
      <c r="FJ36" s="136"/>
      <c r="FK36" s="136"/>
      <c r="FL36" s="136"/>
      <c r="FM36" s="136"/>
      <c r="FN36" s="136"/>
      <c r="FO36" s="136"/>
      <c r="FP36" s="136"/>
      <c r="FQ36" s="136"/>
      <c r="FR36" s="136"/>
      <c r="FS36" s="136"/>
      <c r="FT36" s="136"/>
      <c r="FU36" s="136"/>
      <c r="FV36" s="136"/>
      <c r="FW36" s="136"/>
      <c r="FX36" s="136"/>
      <c r="FY36" s="136"/>
      <c r="FZ36" s="136"/>
      <c r="GA36" s="136"/>
      <c r="GB36" s="136"/>
      <c r="GC36" s="136"/>
      <c r="GD36" s="136"/>
      <c r="GE36" s="136"/>
      <c r="GF36" s="136"/>
      <c r="GG36" s="136"/>
      <c r="GH36" s="136"/>
      <c r="GI36" s="136"/>
      <c r="GJ36" s="136"/>
      <c r="GK36" s="136"/>
      <c r="GL36" s="136"/>
      <c r="GM36" s="136"/>
      <c r="GN36" s="136"/>
      <c r="GO36" s="136"/>
      <c r="GP36" s="136"/>
      <c r="GQ36" s="136"/>
      <c r="GR36" s="136"/>
      <c r="GS36" s="136"/>
      <c r="GT36" s="136"/>
      <c r="GU36" s="136"/>
      <c r="GV36" s="136"/>
      <c r="GW36" s="136"/>
      <c r="GX36" s="136"/>
      <c r="GY36" s="136"/>
      <c r="GZ36" s="136"/>
      <c r="HA36" s="136"/>
      <c r="HB36" s="136"/>
      <c r="HC36" s="136"/>
      <c r="HD36" s="136"/>
      <c r="HE36" s="136"/>
      <c r="HF36" s="136"/>
      <c r="HG36" s="136"/>
      <c r="HH36" s="136"/>
      <c r="HI36" s="136"/>
      <c r="HJ36" s="136"/>
      <c r="HK36" s="136"/>
      <c r="HL36" s="136"/>
      <c r="HM36" s="136"/>
      <c r="HN36" s="136"/>
      <c r="HO36" s="136"/>
      <c r="HP36" s="136"/>
      <c r="HQ36" s="136"/>
      <c r="HR36" s="136"/>
      <c r="HS36" s="136"/>
      <c r="HT36" s="136"/>
      <c r="HU36" s="136"/>
      <c r="HV36" s="136"/>
      <c r="HW36" s="136"/>
      <c r="HX36" s="136"/>
      <c r="HY36" s="136"/>
      <c r="HZ36" s="136"/>
      <c r="IA36" s="136"/>
      <c r="IB36" s="136"/>
      <c r="IC36" s="136"/>
      <c r="ID36" s="136"/>
      <c r="IE36" s="136"/>
      <c r="IF36" s="136"/>
      <c r="IG36" s="136"/>
    </row>
    <row r="37" spans="1:241" ht="15" customHeight="1" x14ac:dyDescent="0.25">
      <c r="A37" s="150" t="s">
        <v>230</v>
      </c>
      <c r="B37" s="151">
        <v>7070431</v>
      </c>
      <c r="C37" s="151">
        <v>2881296</v>
      </c>
      <c r="D37" s="151">
        <v>450345</v>
      </c>
      <c r="E37" s="151">
        <v>950742</v>
      </c>
      <c r="F37" s="152">
        <v>1418478.6</v>
      </c>
      <c r="G37" s="152">
        <v>193418.39999999991</v>
      </c>
      <c r="H37" s="235">
        <v>12964711</v>
      </c>
      <c r="I37" s="136"/>
      <c r="J37" s="161" t="s">
        <v>348</v>
      </c>
      <c r="K37" s="162">
        <v>4431994</v>
      </c>
      <c r="L37" s="162">
        <v>3013695</v>
      </c>
      <c r="M37" s="162">
        <v>549500</v>
      </c>
      <c r="N37" s="162">
        <v>940684</v>
      </c>
      <c r="O37" s="158">
        <v>1255941.6499999962</v>
      </c>
      <c r="P37" s="158">
        <v>159191.35000000391</v>
      </c>
      <c r="Q37" s="235">
        <v>10351006</v>
      </c>
      <c r="R37" s="136"/>
      <c r="S37" s="136"/>
      <c r="T37" s="136"/>
      <c r="U37" s="136"/>
      <c r="V37" s="136"/>
      <c r="W37" s="136"/>
      <c r="X37" s="136"/>
      <c r="Y37" s="136"/>
      <c r="Z37" s="136"/>
      <c r="AA37" s="136"/>
      <c r="AB37" s="136"/>
      <c r="AC37" s="136"/>
      <c r="AD37" s="136"/>
      <c r="AE37" s="136"/>
      <c r="AF37" s="136"/>
      <c r="AG37" s="136"/>
      <c r="AH37" s="136"/>
      <c r="AI37" s="136"/>
      <c r="AJ37" s="136"/>
      <c r="AK37" s="136"/>
      <c r="AL37" s="136"/>
      <c r="AM37" s="136"/>
      <c r="AN37" s="136"/>
      <c r="AO37" s="136"/>
      <c r="AP37" s="136"/>
      <c r="AQ37" s="136"/>
      <c r="AR37" s="136"/>
      <c r="AS37" s="136"/>
      <c r="AT37" s="136"/>
      <c r="AU37" s="136"/>
      <c r="AV37" s="136"/>
      <c r="AW37" s="136"/>
      <c r="AX37" s="136"/>
      <c r="AY37" s="136"/>
      <c r="AZ37" s="136"/>
      <c r="BA37" s="136"/>
      <c r="BB37" s="136"/>
      <c r="BC37" s="136"/>
      <c r="BD37" s="136"/>
      <c r="BE37" s="136"/>
      <c r="BF37" s="136"/>
      <c r="BG37" s="136"/>
      <c r="BH37" s="136"/>
      <c r="BI37" s="136"/>
      <c r="BJ37" s="136"/>
      <c r="BK37" s="136"/>
      <c r="BL37" s="136"/>
      <c r="BM37" s="136"/>
      <c r="BN37" s="136"/>
      <c r="BO37" s="136"/>
      <c r="BP37" s="136"/>
      <c r="BQ37" s="136"/>
      <c r="BR37" s="136"/>
      <c r="BS37" s="136"/>
      <c r="BT37" s="136"/>
      <c r="BU37" s="136"/>
      <c r="BV37" s="136"/>
      <c r="BW37" s="136"/>
      <c r="BX37" s="136"/>
      <c r="BY37" s="136"/>
      <c r="BZ37" s="136"/>
      <c r="CA37" s="136"/>
      <c r="CB37" s="136"/>
      <c r="CC37" s="136"/>
      <c r="CD37" s="136"/>
      <c r="CE37" s="136"/>
      <c r="CF37" s="136"/>
      <c r="CG37" s="136"/>
      <c r="CH37" s="136"/>
      <c r="CI37" s="136"/>
      <c r="CJ37" s="136"/>
      <c r="CK37" s="136"/>
      <c r="CL37" s="136"/>
      <c r="CM37" s="136"/>
      <c r="CN37" s="136"/>
      <c r="CO37" s="136"/>
      <c r="CP37" s="136"/>
      <c r="CQ37" s="136"/>
      <c r="CR37" s="136"/>
      <c r="CS37" s="136"/>
      <c r="CT37" s="136"/>
      <c r="CU37" s="136"/>
      <c r="CV37" s="136"/>
      <c r="CW37" s="136"/>
      <c r="CX37" s="136"/>
      <c r="CY37" s="136"/>
      <c r="CZ37" s="136"/>
      <c r="DA37" s="136"/>
      <c r="DB37" s="136"/>
      <c r="DC37" s="136"/>
      <c r="DD37" s="136"/>
      <c r="DE37" s="136"/>
      <c r="DF37" s="136"/>
      <c r="DG37" s="136"/>
      <c r="DH37" s="136"/>
      <c r="DI37" s="136"/>
      <c r="DJ37" s="136"/>
      <c r="DK37" s="136"/>
      <c r="DL37" s="136"/>
      <c r="DM37" s="136"/>
      <c r="DN37" s="136"/>
      <c r="DO37" s="136"/>
      <c r="DP37" s="136"/>
      <c r="DQ37" s="136"/>
      <c r="DR37" s="136"/>
      <c r="DS37" s="136"/>
      <c r="DT37" s="136"/>
      <c r="DU37" s="136"/>
      <c r="DV37" s="136"/>
      <c r="DW37" s="136"/>
      <c r="DX37" s="136"/>
      <c r="DY37" s="136"/>
      <c r="DZ37" s="136"/>
      <c r="EA37" s="136"/>
      <c r="EB37" s="136"/>
      <c r="EC37" s="136"/>
      <c r="ED37" s="136"/>
      <c r="EE37" s="136"/>
      <c r="EF37" s="136"/>
      <c r="EG37" s="136"/>
      <c r="EH37" s="136"/>
      <c r="EI37" s="136"/>
      <c r="EJ37" s="136"/>
      <c r="EK37" s="136"/>
      <c r="EL37" s="136"/>
      <c r="EM37" s="136"/>
      <c r="EN37" s="136"/>
      <c r="EO37" s="136"/>
      <c r="EP37" s="136"/>
      <c r="EQ37" s="136"/>
      <c r="ER37" s="136"/>
      <c r="ES37" s="136"/>
      <c r="ET37" s="136"/>
      <c r="EU37" s="136"/>
      <c r="EV37" s="136"/>
      <c r="EW37" s="136"/>
      <c r="EX37" s="136"/>
      <c r="EY37" s="136"/>
      <c r="EZ37" s="136"/>
      <c r="FA37" s="136"/>
      <c r="FB37" s="136"/>
      <c r="FC37" s="136"/>
      <c r="FD37" s="136"/>
      <c r="FE37" s="136"/>
      <c r="FF37" s="136"/>
      <c r="FG37" s="136"/>
      <c r="FH37" s="136"/>
      <c r="FI37" s="136"/>
      <c r="FJ37" s="136"/>
      <c r="FK37" s="136"/>
      <c r="FL37" s="136"/>
      <c r="FM37" s="136"/>
      <c r="FN37" s="136"/>
      <c r="FO37" s="136"/>
      <c r="FP37" s="136"/>
      <c r="FQ37" s="136"/>
      <c r="FR37" s="136"/>
      <c r="FS37" s="136"/>
      <c r="FT37" s="136"/>
      <c r="FU37" s="136"/>
      <c r="FV37" s="136"/>
      <c r="FW37" s="136"/>
      <c r="FX37" s="136"/>
      <c r="FY37" s="136"/>
      <c r="FZ37" s="136"/>
      <c r="GA37" s="136"/>
      <c r="GB37" s="136"/>
      <c r="GC37" s="136"/>
      <c r="GD37" s="136"/>
      <c r="GE37" s="136"/>
      <c r="GF37" s="136"/>
      <c r="GG37" s="136"/>
      <c r="GH37" s="136"/>
      <c r="GI37" s="136"/>
      <c r="GJ37" s="136"/>
      <c r="GK37" s="136"/>
      <c r="GL37" s="136"/>
      <c r="GM37" s="136"/>
      <c r="GN37" s="136"/>
      <c r="GO37" s="136"/>
      <c r="GP37" s="136"/>
      <c r="GQ37" s="136"/>
      <c r="GR37" s="136"/>
      <c r="GS37" s="136"/>
      <c r="GT37" s="136"/>
      <c r="GU37" s="136"/>
      <c r="GV37" s="136"/>
      <c r="GW37" s="136"/>
      <c r="GX37" s="136"/>
      <c r="GY37" s="136"/>
      <c r="GZ37" s="136"/>
      <c r="HA37" s="136"/>
      <c r="HB37" s="136"/>
      <c r="HC37" s="136"/>
      <c r="HD37" s="136"/>
      <c r="HE37" s="136"/>
      <c r="HF37" s="136"/>
      <c r="HG37" s="136"/>
      <c r="HH37" s="136"/>
      <c r="HI37" s="136"/>
      <c r="HJ37" s="136"/>
      <c r="HK37" s="136"/>
      <c r="HL37" s="136"/>
      <c r="HM37" s="136"/>
      <c r="HN37" s="136"/>
      <c r="HO37" s="136"/>
      <c r="HP37" s="136"/>
      <c r="HQ37" s="136"/>
      <c r="HR37" s="136"/>
      <c r="HS37" s="136"/>
      <c r="HT37" s="136"/>
      <c r="HU37" s="136"/>
      <c r="HV37" s="136"/>
      <c r="HW37" s="136"/>
      <c r="HX37" s="136"/>
      <c r="HY37" s="136"/>
      <c r="HZ37" s="136"/>
      <c r="IA37" s="136"/>
      <c r="IB37" s="136"/>
      <c r="IC37" s="136"/>
      <c r="ID37" s="136"/>
      <c r="IE37" s="136"/>
      <c r="IF37" s="136"/>
      <c r="IG37" s="136"/>
    </row>
    <row r="38" spans="1:241" ht="15" customHeight="1" x14ac:dyDescent="0.25">
      <c r="A38" s="150" t="s">
        <v>361</v>
      </c>
      <c r="B38" s="151">
        <v>9020865</v>
      </c>
      <c r="C38" s="151">
        <v>3023367</v>
      </c>
      <c r="D38" s="151">
        <v>507707</v>
      </c>
      <c r="E38" s="151">
        <v>893847</v>
      </c>
      <c r="F38" s="152">
        <v>1601364.6</v>
      </c>
      <c r="G38" s="152">
        <v>155786.39999999991</v>
      </c>
      <c r="H38" s="235">
        <v>15202937</v>
      </c>
      <c r="I38" s="136"/>
      <c r="J38" s="161" t="s">
        <v>190</v>
      </c>
      <c r="K38" s="162">
        <v>4604083</v>
      </c>
      <c r="L38" s="162">
        <v>2213076</v>
      </c>
      <c r="M38" s="162">
        <v>558076</v>
      </c>
      <c r="N38" s="162">
        <v>847897</v>
      </c>
      <c r="O38" s="158">
        <v>987051.64999999607</v>
      </c>
      <c r="P38" s="158">
        <v>167818.35000000391</v>
      </c>
      <c r="Q38" s="235">
        <v>9378002</v>
      </c>
      <c r="R38" s="136"/>
      <c r="S38" s="136"/>
      <c r="T38" s="136"/>
      <c r="U38" s="136"/>
      <c r="V38" s="136"/>
      <c r="W38" s="136"/>
      <c r="X38" s="136"/>
      <c r="Y38" s="136"/>
      <c r="Z38" s="136"/>
      <c r="AA38" s="136"/>
      <c r="AB38" s="136"/>
      <c r="AC38" s="136"/>
      <c r="AD38" s="136"/>
      <c r="AE38" s="136"/>
      <c r="AF38" s="136"/>
      <c r="AG38" s="136"/>
      <c r="AH38" s="136"/>
      <c r="AI38" s="136"/>
      <c r="AJ38" s="136"/>
      <c r="AK38" s="136"/>
      <c r="AL38" s="136"/>
      <c r="AM38" s="136"/>
      <c r="AN38" s="136"/>
      <c r="AO38" s="136"/>
      <c r="AP38" s="136"/>
      <c r="AQ38" s="136"/>
      <c r="AR38" s="136"/>
      <c r="AS38" s="136"/>
      <c r="AT38" s="136"/>
      <c r="AU38" s="136"/>
      <c r="AV38" s="136"/>
      <c r="AW38" s="136"/>
      <c r="AX38" s="136"/>
      <c r="AY38" s="136"/>
      <c r="AZ38" s="136"/>
      <c r="BA38" s="136"/>
      <c r="BB38" s="136"/>
      <c r="BC38" s="136"/>
      <c r="BD38" s="136"/>
      <c r="BE38" s="136"/>
      <c r="BF38" s="136"/>
      <c r="BG38" s="136"/>
      <c r="BH38" s="136"/>
      <c r="BI38" s="136"/>
      <c r="BJ38" s="136"/>
      <c r="BK38" s="136"/>
      <c r="BL38" s="136"/>
      <c r="BM38" s="136"/>
      <c r="BN38" s="136"/>
      <c r="BO38" s="136"/>
      <c r="BP38" s="136"/>
      <c r="BQ38" s="136"/>
      <c r="BR38" s="136"/>
      <c r="BS38" s="136"/>
      <c r="BT38" s="136"/>
      <c r="BU38" s="136"/>
      <c r="BV38" s="136"/>
      <c r="BW38" s="136"/>
      <c r="BX38" s="136"/>
      <c r="BY38" s="136"/>
      <c r="BZ38" s="136"/>
      <c r="CA38" s="136"/>
      <c r="CB38" s="136"/>
      <c r="CC38" s="136"/>
      <c r="CD38" s="136"/>
      <c r="CE38" s="136"/>
      <c r="CF38" s="136"/>
      <c r="CG38" s="136"/>
      <c r="CH38" s="136"/>
      <c r="CI38" s="136"/>
      <c r="CJ38" s="136"/>
      <c r="CK38" s="136"/>
      <c r="CL38" s="136"/>
      <c r="CM38" s="136"/>
      <c r="CN38" s="136"/>
      <c r="CO38" s="136"/>
      <c r="CP38" s="136"/>
      <c r="CQ38" s="136"/>
      <c r="CR38" s="136"/>
      <c r="CS38" s="136"/>
      <c r="CT38" s="136"/>
      <c r="CU38" s="136"/>
      <c r="CV38" s="136"/>
      <c r="CW38" s="136"/>
      <c r="CX38" s="136"/>
      <c r="CY38" s="136"/>
      <c r="CZ38" s="136"/>
      <c r="DA38" s="136"/>
      <c r="DB38" s="136"/>
      <c r="DC38" s="136"/>
      <c r="DD38" s="136"/>
      <c r="DE38" s="136"/>
      <c r="DF38" s="136"/>
      <c r="DG38" s="136"/>
      <c r="DH38" s="136"/>
      <c r="DI38" s="136"/>
      <c r="DJ38" s="136"/>
      <c r="DK38" s="136"/>
      <c r="DL38" s="136"/>
      <c r="DM38" s="136"/>
      <c r="DN38" s="136"/>
      <c r="DO38" s="136"/>
      <c r="DP38" s="136"/>
      <c r="DQ38" s="136"/>
      <c r="DR38" s="136"/>
      <c r="DS38" s="136"/>
      <c r="DT38" s="136"/>
      <c r="DU38" s="136"/>
      <c r="DV38" s="136"/>
      <c r="DW38" s="136"/>
      <c r="DX38" s="136"/>
      <c r="DY38" s="136"/>
      <c r="DZ38" s="136"/>
      <c r="EA38" s="136"/>
      <c r="EB38" s="136"/>
      <c r="EC38" s="136"/>
      <c r="ED38" s="136"/>
      <c r="EE38" s="136"/>
      <c r="EF38" s="136"/>
      <c r="EG38" s="136"/>
      <c r="EH38" s="136"/>
      <c r="EI38" s="136"/>
      <c r="EJ38" s="136"/>
      <c r="EK38" s="136"/>
      <c r="EL38" s="136"/>
      <c r="EM38" s="136"/>
      <c r="EN38" s="136"/>
      <c r="EO38" s="136"/>
      <c r="EP38" s="136"/>
      <c r="EQ38" s="136"/>
      <c r="ER38" s="136"/>
      <c r="ES38" s="136"/>
      <c r="ET38" s="136"/>
      <c r="EU38" s="136"/>
      <c r="EV38" s="136"/>
      <c r="EW38" s="136"/>
      <c r="EX38" s="136"/>
      <c r="EY38" s="136"/>
      <c r="EZ38" s="136"/>
      <c r="FA38" s="136"/>
      <c r="FB38" s="136"/>
      <c r="FC38" s="136"/>
      <c r="FD38" s="136"/>
      <c r="FE38" s="136"/>
      <c r="FF38" s="136"/>
      <c r="FG38" s="136"/>
      <c r="FH38" s="136"/>
      <c r="FI38" s="136"/>
      <c r="FJ38" s="136"/>
      <c r="FK38" s="136"/>
      <c r="FL38" s="136"/>
      <c r="FM38" s="136"/>
      <c r="FN38" s="136"/>
      <c r="FO38" s="136"/>
      <c r="FP38" s="136"/>
      <c r="FQ38" s="136"/>
      <c r="FR38" s="136"/>
      <c r="FS38" s="136"/>
      <c r="FT38" s="136"/>
      <c r="FU38" s="136"/>
      <c r="FV38" s="136"/>
      <c r="FW38" s="136"/>
      <c r="FX38" s="136"/>
      <c r="FY38" s="136"/>
      <c r="FZ38" s="136"/>
      <c r="GA38" s="136"/>
      <c r="GB38" s="136"/>
      <c r="GC38" s="136"/>
      <c r="GD38" s="136"/>
      <c r="GE38" s="136"/>
      <c r="GF38" s="136"/>
      <c r="GG38" s="136"/>
      <c r="GH38" s="136"/>
      <c r="GI38" s="136"/>
      <c r="GJ38" s="136"/>
      <c r="GK38" s="136"/>
      <c r="GL38" s="136"/>
      <c r="GM38" s="136"/>
      <c r="GN38" s="136"/>
      <c r="GO38" s="136"/>
      <c r="GP38" s="136"/>
      <c r="GQ38" s="136"/>
      <c r="GR38" s="136"/>
      <c r="GS38" s="136"/>
      <c r="GT38" s="136"/>
      <c r="GU38" s="136"/>
      <c r="GV38" s="136"/>
      <c r="GW38" s="136"/>
      <c r="GX38" s="136"/>
      <c r="GY38" s="136"/>
      <c r="GZ38" s="136"/>
      <c r="HA38" s="136"/>
      <c r="HB38" s="136"/>
      <c r="HC38" s="136"/>
      <c r="HD38" s="136"/>
      <c r="HE38" s="136"/>
      <c r="HF38" s="136"/>
      <c r="HG38" s="136"/>
      <c r="HH38" s="136"/>
      <c r="HI38" s="136"/>
      <c r="HJ38" s="136"/>
      <c r="HK38" s="136"/>
      <c r="HL38" s="136"/>
      <c r="HM38" s="136"/>
      <c r="HN38" s="136"/>
      <c r="HO38" s="136"/>
      <c r="HP38" s="136"/>
      <c r="HQ38" s="136"/>
      <c r="HR38" s="136"/>
      <c r="HS38" s="136"/>
      <c r="HT38" s="136"/>
      <c r="HU38" s="136"/>
      <c r="HV38" s="136"/>
      <c r="HW38" s="136"/>
      <c r="HX38" s="136"/>
      <c r="HY38" s="136"/>
      <c r="HZ38" s="136"/>
      <c r="IA38" s="136"/>
      <c r="IB38" s="136"/>
      <c r="IC38" s="136"/>
      <c r="ID38" s="136"/>
      <c r="IE38" s="136"/>
      <c r="IF38" s="136"/>
      <c r="IG38" s="136"/>
    </row>
    <row r="39" spans="1:241" ht="15" customHeight="1" x14ac:dyDescent="0.25">
      <c r="A39" s="150" t="s">
        <v>360</v>
      </c>
      <c r="B39" s="151">
        <v>5367234</v>
      </c>
      <c r="C39" s="151">
        <v>2364271</v>
      </c>
      <c r="D39" s="151">
        <v>435562</v>
      </c>
      <c r="E39" s="151">
        <v>881221</v>
      </c>
      <c r="F39" s="152">
        <v>1792374.6</v>
      </c>
      <c r="G39" s="152">
        <v>177218.39999999991</v>
      </c>
      <c r="H39" s="235">
        <v>11017881</v>
      </c>
      <c r="I39" s="136"/>
      <c r="J39" s="161" t="s">
        <v>189</v>
      </c>
      <c r="K39" s="162">
        <v>5851749</v>
      </c>
      <c r="L39" s="162">
        <v>2549240</v>
      </c>
      <c r="M39" s="162">
        <v>546797</v>
      </c>
      <c r="N39" s="162">
        <v>1015199</v>
      </c>
      <c r="O39" s="158">
        <v>1353387.6499999962</v>
      </c>
      <c r="P39" s="158">
        <v>179863.35000000391</v>
      </c>
      <c r="Q39" s="235">
        <v>11496236</v>
      </c>
      <c r="R39" s="136"/>
      <c r="S39" s="136"/>
      <c r="T39" s="136"/>
      <c r="U39" s="136"/>
      <c r="V39" s="136"/>
      <c r="W39" s="136"/>
      <c r="X39" s="136"/>
      <c r="Y39" s="136"/>
      <c r="Z39" s="136"/>
      <c r="AA39" s="136"/>
      <c r="AB39" s="136"/>
      <c r="AC39" s="136"/>
      <c r="AD39" s="136"/>
      <c r="AE39" s="136"/>
      <c r="AF39" s="136"/>
      <c r="AG39" s="136"/>
      <c r="AH39" s="136"/>
      <c r="AI39" s="136"/>
      <c r="AJ39" s="136"/>
      <c r="AK39" s="136"/>
      <c r="AL39" s="136"/>
      <c r="AM39" s="136"/>
      <c r="AN39" s="136"/>
      <c r="AO39" s="136"/>
      <c r="AP39" s="136"/>
      <c r="AQ39" s="136"/>
      <c r="AR39" s="136"/>
      <c r="AS39" s="136"/>
      <c r="AT39" s="136"/>
      <c r="AU39" s="136"/>
      <c r="AV39" s="136"/>
      <c r="AW39" s="136"/>
      <c r="AX39" s="136"/>
      <c r="AY39" s="136"/>
      <c r="AZ39" s="136"/>
      <c r="BA39" s="136"/>
      <c r="BB39" s="136"/>
      <c r="BC39" s="136"/>
      <c r="BD39" s="136"/>
      <c r="BE39" s="136"/>
      <c r="BF39" s="136"/>
      <c r="BG39" s="136"/>
      <c r="BH39" s="136"/>
      <c r="BI39" s="136"/>
      <c r="BJ39" s="136"/>
      <c r="BK39" s="136"/>
      <c r="BL39" s="136"/>
      <c r="BM39" s="136"/>
      <c r="BN39" s="136"/>
      <c r="BO39" s="136"/>
      <c r="BP39" s="136"/>
      <c r="BQ39" s="136"/>
      <c r="BR39" s="136"/>
      <c r="BS39" s="136"/>
      <c r="BT39" s="136"/>
      <c r="BU39" s="136"/>
      <c r="BV39" s="136"/>
      <c r="BW39" s="136"/>
      <c r="BX39" s="136"/>
      <c r="BY39" s="136"/>
      <c r="BZ39" s="136"/>
      <c r="CA39" s="136"/>
      <c r="CB39" s="136"/>
      <c r="CC39" s="136"/>
      <c r="CD39" s="136"/>
      <c r="CE39" s="136"/>
      <c r="CF39" s="136"/>
      <c r="CG39" s="136"/>
      <c r="CH39" s="136"/>
      <c r="CI39" s="136"/>
      <c r="CJ39" s="136"/>
      <c r="CK39" s="136"/>
      <c r="CL39" s="136"/>
      <c r="CM39" s="136"/>
      <c r="CN39" s="136"/>
      <c r="CO39" s="136"/>
      <c r="CP39" s="136"/>
      <c r="CQ39" s="136"/>
      <c r="CR39" s="136"/>
      <c r="CS39" s="136"/>
      <c r="CT39" s="136"/>
      <c r="CU39" s="136"/>
      <c r="CV39" s="136"/>
      <c r="CW39" s="136"/>
      <c r="CX39" s="136"/>
      <c r="CY39" s="136"/>
      <c r="CZ39" s="136"/>
      <c r="DA39" s="136"/>
      <c r="DB39" s="136"/>
      <c r="DC39" s="136"/>
      <c r="DD39" s="136"/>
      <c r="DE39" s="136"/>
      <c r="DF39" s="136"/>
      <c r="DG39" s="136"/>
      <c r="DH39" s="136"/>
      <c r="DI39" s="136"/>
      <c r="DJ39" s="136"/>
      <c r="DK39" s="136"/>
      <c r="DL39" s="136"/>
      <c r="DM39" s="136"/>
      <c r="DN39" s="136"/>
      <c r="DO39" s="136"/>
      <c r="DP39" s="136"/>
      <c r="DQ39" s="136"/>
      <c r="DR39" s="136"/>
      <c r="DS39" s="136"/>
      <c r="DT39" s="136"/>
      <c r="DU39" s="136"/>
      <c r="DV39" s="136"/>
      <c r="DW39" s="136"/>
      <c r="DX39" s="136"/>
      <c r="DY39" s="136"/>
      <c r="DZ39" s="136"/>
      <c r="EA39" s="136"/>
      <c r="EB39" s="136"/>
      <c r="EC39" s="136"/>
      <c r="ED39" s="136"/>
      <c r="EE39" s="136"/>
      <c r="EF39" s="136"/>
      <c r="EG39" s="136"/>
      <c r="EH39" s="136"/>
      <c r="EI39" s="136"/>
      <c r="EJ39" s="136"/>
      <c r="EK39" s="136"/>
      <c r="EL39" s="136"/>
      <c r="EM39" s="136"/>
      <c r="EN39" s="136"/>
      <c r="EO39" s="136"/>
      <c r="EP39" s="136"/>
      <c r="EQ39" s="136"/>
      <c r="ER39" s="136"/>
      <c r="ES39" s="136"/>
      <c r="ET39" s="136"/>
      <c r="EU39" s="136"/>
      <c r="EV39" s="136"/>
      <c r="EW39" s="136"/>
      <c r="EX39" s="136"/>
      <c r="EY39" s="136"/>
      <c r="EZ39" s="136"/>
      <c r="FA39" s="136"/>
      <c r="FB39" s="136"/>
      <c r="FC39" s="136"/>
      <c r="FD39" s="136"/>
      <c r="FE39" s="136"/>
      <c r="FF39" s="136"/>
      <c r="FG39" s="136"/>
      <c r="FH39" s="136"/>
      <c r="FI39" s="136"/>
      <c r="FJ39" s="136"/>
      <c r="FK39" s="136"/>
      <c r="FL39" s="136"/>
      <c r="FM39" s="136"/>
      <c r="FN39" s="136"/>
      <c r="FO39" s="136"/>
      <c r="FP39" s="136"/>
      <c r="FQ39" s="136"/>
      <c r="FR39" s="136"/>
      <c r="FS39" s="136"/>
      <c r="FT39" s="136"/>
      <c r="FU39" s="136"/>
      <c r="FV39" s="136"/>
      <c r="FW39" s="136"/>
      <c r="FX39" s="136"/>
      <c r="FY39" s="136"/>
      <c r="FZ39" s="136"/>
      <c r="GA39" s="136"/>
      <c r="GB39" s="136"/>
      <c r="GC39" s="136"/>
      <c r="GD39" s="136"/>
      <c r="GE39" s="136"/>
      <c r="GF39" s="136"/>
      <c r="GG39" s="136"/>
      <c r="GH39" s="136"/>
      <c r="GI39" s="136"/>
      <c r="GJ39" s="136"/>
      <c r="GK39" s="136"/>
      <c r="GL39" s="136"/>
      <c r="GM39" s="136"/>
      <c r="GN39" s="136"/>
      <c r="GO39" s="136"/>
      <c r="GP39" s="136"/>
      <c r="GQ39" s="136"/>
      <c r="GR39" s="136"/>
      <c r="GS39" s="136"/>
      <c r="GT39" s="136"/>
      <c r="GU39" s="136"/>
      <c r="GV39" s="136"/>
      <c r="GW39" s="136"/>
      <c r="GX39" s="136"/>
      <c r="GY39" s="136"/>
      <c r="GZ39" s="136"/>
      <c r="HA39" s="136"/>
      <c r="HB39" s="136"/>
      <c r="HC39" s="136"/>
      <c r="HD39" s="136"/>
      <c r="HE39" s="136"/>
      <c r="HF39" s="136"/>
      <c r="HG39" s="136"/>
      <c r="HH39" s="136"/>
      <c r="HI39" s="136"/>
      <c r="HJ39" s="136"/>
      <c r="HK39" s="136"/>
      <c r="HL39" s="136"/>
      <c r="HM39" s="136"/>
      <c r="HN39" s="136"/>
      <c r="HO39" s="136"/>
      <c r="HP39" s="136"/>
      <c r="HQ39" s="136"/>
      <c r="HR39" s="136"/>
      <c r="HS39" s="136"/>
      <c r="HT39" s="136"/>
      <c r="HU39" s="136"/>
      <c r="HV39" s="136"/>
      <c r="HW39" s="136"/>
      <c r="HX39" s="136"/>
      <c r="HY39" s="136"/>
      <c r="HZ39" s="136"/>
      <c r="IA39" s="136"/>
      <c r="IB39" s="136"/>
      <c r="IC39" s="136"/>
      <c r="ID39" s="136"/>
      <c r="IE39" s="136"/>
      <c r="IF39" s="136"/>
      <c r="IG39" s="136"/>
    </row>
    <row r="40" spans="1:241" ht="15" customHeight="1" x14ac:dyDescent="0.25">
      <c r="A40" s="150" t="s">
        <v>227</v>
      </c>
      <c r="B40" s="151">
        <v>9083183</v>
      </c>
      <c r="C40" s="151">
        <v>2684528</v>
      </c>
      <c r="D40" s="151">
        <v>682513</v>
      </c>
      <c r="E40" s="151">
        <v>1116251</v>
      </c>
      <c r="F40" s="152">
        <v>1802123.6</v>
      </c>
      <c r="G40" s="152">
        <v>236164.39999999991</v>
      </c>
      <c r="H40" s="235">
        <v>15604763</v>
      </c>
      <c r="I40" s="136"/>
      <c r="J40" s="161" t="s">
        <v>188</v>
      </c>
      <c r="K40" s="162">
        <v>8432313</v>
      </c>
      <c r="L40" s="162">
        <v>3197300</v>
      </c>
      <c r="M40" s="162">
        <v>653314</v>
      </c>
      <c r="N40" s="162">
        <v>944816</v>
      </c>
      <c r="O40" s="158">
        <v>1778932.6499999962</v>
      </c>
      <c r="P40" s="158">
        <v>219192.35000000391</v>
      </c>
      <c r="Q40" s="235">
        <v>15225868</v>
      </c>
      <c r="R40" s="136"/>
      <c r="S40" s="136"/>
      <c r="T40" s="136"/>
      <c r="U40" s="136"/>
      <c r="V40" s="136"/>
      <c r="W40" s="136"/>
      <c r="X40" s="136"/>
      <c r="Y40" s="136"/>
      <c r="Z40" s="136"/>
      <c r="AA40" s="136"/>
      <c r="AB40" s="136"/>
      <c r="AC40" s="136"/>
      <c r="AD40" s="136"/>
      <c r="AE40" s="136"/>
      <c r="AF40" s="136"/>
      <c r="AG40" s="136"/>
      <c r="AH40" s="136"/>
      <c r="AI40" s="136"/>
      <c r="AJ40" s="136"/>
      <c r="AK40" s="136"/>
      <c r="AL40" s="136"/>
      <c r="AM40" s="136"/>
      <c r="AN40" s="136"/>
      <c r="AO40" s="136"/>
      <c r="AP40" s="136"/>
      <c r="AQ40" s="136"/>
      <c r="AR40" s="136"/>
      <c r="AS40" s="136"/>
      <c r="AT40" s="136"/>
      <c r="AU40" s="136"/>
      <c r="AV40" s="136"/>
      <c r="AW40" s="136"/>
      <c r="AX40" s="136"/>
      <c r="AY40" s="136"/>
      <c r="AZ40" s="136"/>
      <c r="BA40" s="136"/>
      <c r="BB40" s="136"/>
      <c r="BC40" s="136"/>
      <c r="BD40" s="136"/>
      <c r="BE40" s="136"/>
      <c r="BF40" s="136"/>
      <c r="BG40" s="136"/>
      <c r="BH40" s="136"/>
      <c r="BI40" s="136"/>
      <c r="BJ40" s="136"/>
      <c r="BK40" s="136"/>
      <c r="BL40" s="136"/>
      <c r="BM40" s="136"/>
      <c r="BN40" s="136"/>
      <c r="BO40" s="136"/>
      <c r="BP40" s="136"/>
      <c r="BQ40" s="136"/>
      <c r="BR40" s="136"/>
      <c r="BS40" s="136"/>
      <c r="BT40" s="136"/>
      <c r="BU40" s="136"/>
      <c r="BV40" s="136"/>
      <c r="BW40" s="136"/>
      <c r="BX40" s="136"/>
      <c r="BY40" s="136"/>
      <c r="BZ40" s="136"/>
      <c r="CA40" s="136"/>
      <c r="CB40" s="136"/>
      <c r="CC40" s="136"/>
      <c r="CD40" s="136"/>
      <c r="CE40" s="136"/>
      <c r="CF40" s="136"/>
      <c r="CG40" s="136"/>
      <c r="CH40" s="136"/>
      <c r="CI40" s="136"/>
      <c r="CJ40" s="136"/>
      <c r="CK40" s="136"/>
      <c r="CL40" s="136"/>
      <c r="CM40" s="136"/>
      <c r="CN40" s="136"/>
      <c r="CO40" s="136"/>
      <c r="CP40" s="136"/>
      <c r="CQ40" s="136"/>
      <c r="CR40" s="136"/>
      <c r="CS40" s="136"/>
      <c r="CT40" s="136"/>
      <c r="CU40" s="136"/>
      <c r="CV40" s="136"/>
      <c r="CW40" s="136"/>
      <c r="CX40" s="136"/>
      <c r="CY40" s="136"/>
      <c r="CZ40" s="136"/>
      <c r="DA40" s="136"/>
      <c r="DB40" s="136"/>
      <c r="DC40" s="136"/>
      <c r="DD40" s="136"/>
      <c r="DE40" s="136"/>
      <c r="DF40" s="136"/>
      <c r="DG40" s="136"/>
      <c r="DH40" s="136"/>
      <c r="DI40" s="136"/>
      <c r="DJ40" s="136"/>
      <c r="DK40" s="136"/>
      <c r="DL40" s="136"/>
      <c r="DM40" s="136"/>
      <c r="DN40" s="136"/>
      <c r="DO40" s="136"/>
      <c r="DP40" s="136"/>
      <c r="DQ40" s="136"/>
      <c r="DR40" s="136"/>
      <c r="DS40" s="136"/>
      <c r="DT40" s="136"/>
      <c r="DU40" s="136"/>
      <c r="DV40" s="136"/>
      <c r="DW40" s="136"/>
      <c r="DX40" s="136"/>
      <c r="DY40" s="136"/>
      <c r="DZ40" s="136"/>
      <c r="EA40" s="136"/>
      <c r="EB40" s="136"/>
      <c r="EC40" s="136"/>
      <c r="ED40" s="136"/>
      <c r="EE40" s="136"/>
      <c r="EF40" s="136"/>
      <c r="EG40" s="136"/>
      <c r="EH40" s="136"/>
      <c r="EI40" s="136"/>
      <c r="EJ40" s="136"/>
      <c r="EK40" s="136"/>
      <c r="EL40" s="136"/>
      <c r="EM40" s="136"/>
      <c r="EN40" s="136"/>
      <c r="EO40" s="136"/>
      <c r="EP40" s="136"/>
      <c r="EQ40" s="136"/>
      <c r="ER40" s="136"/>
      <c r="ES40" s="136"/>
      <c r="ET40" s="136"/>
      <c r="EU40" s="136"/>
      <c r="EV40" s="136"/>
      <c r="EW40" s="136"/>
      <c r="EX40" s="136"/>
      <c r="EY40" s="136"/>
      <c r="EZ40" s="136"/>
      <c r="FA40" s="136"/>
      <c r="FB40" s="136"/>
      <c r="FC40" s="136"/>
      <c r="FD40" s="136"/>
      <c r="FE40" s="136"/>
      <c r="FF40" s="136"/>
      <c r="FG40" s="136"/>
      <c r="FH40" s="136"/>
      <c r="FI40" s="136"/>
      <c r="FJ40" s="136"/>
      <c r="FK40" s="136"/>
      <c r="FL40" s="136"/>
      <c r="FM40" s="136"/>
      <c r="FN40" s="136"/>
      <c r="FO40" s="136"/>
      <c r="FP40" s="136"/>
      <c r="FQ40" s="136"/>
      <c r="FR40" s="136"/>
      <c r="FS40" s="136"/>
      <c r="FT40" s="136"/>
      <c r="FU40" s="136"/>
      <c r="FV40" s="136"/>
      <c r="FW40" s="136"/>
      <c r="FX40" s="136"/>
      <c r="FY40" s="136"/>
      <c r="FZ40" s="136"/>
      <c r="GA40" s="136"/>
      <c r="GB40" s="136"/>
      <c r="GC40" s="136"/>
      <c r="GD40" s="136"/>
      <c r="GE40" s="136"/>
      <c r="GF40" s="136"/>
      <c r="GG40" s="136"/>
      <c r="GH40" s="136"/>
      <c r="GI40" s="136"/>
      <c r="GJ40" s="136"/>
      <c r="GK40" s="136"/>
      <c r="GL40" s="136"/>
      <c r="GM40" s="136"/>
      <c r="GN40" s="136"/>
      <c r="GO40" s="136"/>
      <c r="GP40" s="136"/>
      <c r="GQ40" s="136"/>
      <c r="GR40" s="136"/>
      <c r="GS40" s="136"/>
      <c r="GT40" s="136"/>
      <c r="GU40" s="136"/>
      <c r="GV40" s="136"/>
      <c r="GW40" s="136"/>
      <c r="GX40" s="136"/>
      <c r="GY40" s="136"/>
      <c r="GZ40" s="136"/>
      <c r="HA40" s="136"/>
      <c r="HB40" s="136"/>
      <c r="HC40" s="136"/>
      <c r="HD40" s="136"/>
      <c r="HE40" s="136"/>
      <c r="HF40" s="136"/>
      <c r="HG40" s="136"/>
      <c r="HH40" s="136"/>
      <c r="HI40" s="136"/>
      <c r="HJ40" s="136"/>
      <c r="HK40" s="136"/>
      <c r="HL40" s="136"/>
      <c r="HM40" s="136"/>
      <c r="HN40" s="136"/>
      <c r="HO40" s="136"/>
      <c r="HP40" s="136"/>
      <c r="HQ40" s="136"/>
      <c r="HR40" s="136"/>
      <c r="HS40" s="136"/>
      <c r="HT40" s="136"/>
      <c r="HU40" s="136"/>
      <c r="HV40" s="136"/>
      <c r="HW40" s="136"/>
      <c r="HX40" s="136"/>
      <c r="HY40" s="136"/>
      <c r="HZ40" s="136"/>
      <c r="IA40" s="136"/>
      <c r="IB40" s="136"/>
      <c r="IC40" s="136"/>
      <c r="ID40" s="136"/>
      <c r="IE40" s="136"/>
      <c r="IF40" s="136"/>
      <c r="IG40" s="136"/>
    </row>
    <row r="41" spans="1:241" ht="15" customHeight="1" x14ac:dyDescent="0.25">
      <c r="A41" s="150" t="s">
        <v>226</v>
      </c>
      <c r="B41" s="151">
        <v>10766702</v>
      </c>
      <c r="C41" s="151">
        <v>3376344</v>
      </c>
      <c r="D41" s="151">
        <v>628805</v>
      </c>
      <c r="E41" s="151">
        <v>954788</v>
      </c>
      <c r="F41" s="152">
        <v>1521770.6</v>
      </c>
      <c r="G41" s="152">
        <v>259774.39999999991</v>
      </c>
      <c r="H41" s="235">
        <v>17508184</v>
      </c>
      <c r="I41" s="136"/>
      <c r="J41" s="161" t="s">
        <v>187</v>
      </c>
      <c r="K41" s="162">
        <v>9021670</v>
      </c>
      <c r="L41" s="162">
        <v>2692221</v>
      </c>
      <c r="M41" s="162">
        <v>691096</v>
      </c>
      <c r="N41" s="162">
        <v>755340</v>
      </c>
      <c r="O41" s="158">
        <v>1421722.6499999962</v>
      </c>
      <c r="P41" s="158">
        <v>183056.35000000391</v>
      </c>
      <c r="Q41" s="235">
        <v>14765106</v>
      </c>
      <c r="R41" s="136"/>
      <c r="S41" s="136"/>
      <c r="T41" s="136"/>
      <c r="U41" s="136"/>
      <c r="V41" s="136"/>
      <c r="W41" s="136"/>
      <c r="X41" s="136"/>
      <c r="Y41" s="136"/>
      <c r="Z41" s="136"/>
      <c r="AA41" s="136"/>
      <c r="AB41" s="136"/>
      <c r="AC41" s="136"/>
      <c r="AD41" s="136"/>
      <c r="AE41" s="136"/>
      <c r="AF41" s="136"/>
      <c r="AG41" s="136"/>
      <c r="AH41" s="136"/>
      <c r="AI41" s="136"/>
      <c r="AJ41" s="136"/>
      <c r="AK41" s="136"/>
      <c r="AL41" s="136"/>
      <c r="AM41" s="136"/>
      <c r="AN41" s="136"/>
      <c r="AO41" s="136"/>
      <c r="AP41" s="136"/>
      <c r="AQ41" s="136"/>
      <c r="AR41" s="136"/>
      <c r="AS41" s="136"/>
      <c r="AT41" s="136"/>
      <c r="AU41" s="136"/>
      <c r="AV41" s="136"/>
      <c r="AW41" s="136"/>
      <c r="AX41" s="136"/>
      <c r="AY41" s="136"/>
      <c r="AZ41" s="136"/>
      <c r="BA41" s="136"/>
      <c r="BB41" s="136"/>
      <c r="BC41" s="136"/>
      <c r="BD41" s="136"/>
      <c r="BE41" s="136"/>
      <c r="BF41" s="136"/>
      <c r="BG41" s="136"/>
      <c r="BH41" s="136"/>
      <c r="BI41" s="136"/>
      <c r="BJ41" s="136"/>
      <c r="BK41" s="136"/>
      <c r="BL41" s="136"/>
      <c r="BM41" s="136"/>
      <c r="BN41" s="136"/>
      <c r="BO41" s="136"/>
      <c r="BP41" s="136"/>
      <c r="BQ41" s="136"/>
      <c r="BR41" s="136"/>
      <c r="BS41" s="136"/>
      <c r="BT41" s="136"/>
      <c r="BU41" s="136"/>
      <c r="BV41" s="136"/>
      <c r="BW41" s="136"/>
      <c r="BX41" s="136"/>
      <c r="BY41" s="136"/>
      <c r="BZ41" s="136"/>
      <c r="CA41" s="136"/>
      <c r="CB41" s="136"/>
      <c r="CC41" s="136"/>
      <c r="CD41" s="136"/>
      <c r="CE41" s="136"/>
      <c r="CF41" s="136"/>
      <c r="CG41" s="136"/>
      <c r="CH41" s="136"/>
      <c r="CI41" s="136"/>
      <c r="CJ41" s="136"/>
      <c r="CK41" s="136"/>
      <c r="CL41" s="136"/>
      <c r="CM41" s="136"/>
      <c r="CN41" s="136"/>
      <c r="CO41" s="136"/>
      <c r="CP41" s="136"/>
      <c r="CQ41" s="136"/>
      <c r="CR41" s="136"/>
      <c r="CS41" s="136"/>
      <c r="CT41" s="136"/>
      <c r="CU41" s="136"/>
      <c r="CV41" s="136"/>
      <c r="CW41" s="136"/>
      <c r="CX41" s="136"/>
      <c r="CY41" s="136"/>
      <c r="CZ41" s="136"/>
      <c r="DA41" s="136"/>
      <c r="DB41" s="136"/>
      <c r="DC41" s="136"/>
      <c r="DD41" s="136"/>
      <c r="DE41" s="136"/>
      <c r="DF41" s="136"/>
      <c r="DG41" s="136"/>
      <c r="DH41" s="136"/>
      <c r="DI41" s="136"/>
      <c r="DJ41" s="136"/>
      <c r="DK41" s="136"/>
      <c r="DL41" s="136"/>
      <c r="DM41" s="136"/>
      <c r="DN41" s="136"/>
      <c r="DO41" s="136"/>
      <c r="DP41" s="136"/>
      <c r="DQ41" s="136"/>
      <c r="DR41" s="136"/>
      <c r="DS41" s="136"/>
      <c r="DT41" s="136"/>
      <c r="DU41" s="136"/>
      <c r="DV41" s="136"/>
      <c r="DW41" s="136"/>
      <c r="DX41" s="136"/>
      <c r="DY41" s="136"/>
      <c r="DZ41" s="136"/>
      <c r="EA41" s="136"/>
      <c r="EB41" s="136"/>
      <c r="EC41" s="136"/>
      <c r="ED41" s="136"/>
      <c r="EE41" s="136"/>
      <c r="EF41" s="136"/>
      <c r="EG41" s="136"/>
      <c r="EH41" s="136"/>
      <c r="EI41" s="136"/>
      <c r="EJ41" s="136"/>
      <c r="EK41" s="136"/>
      <c r="EL41" s="136"/>
      <c r="EM41" s="136"/>
      <c r="EN41" s="136"/>
      <c r="EO41" s="136"/>
      <c r="EP41" s="136"/>
      <c r="EQ41" s="136"/>
      <c r="ER41" s="136"/>
      <c r="ES41" s="136"/>
      <c r="ET41" s="136"/>
      <c r="EU41" s="136"/>
      <c r="EV41" s="136"/>
      <c r="EW41" s="136"/>
      <c r="EX41" s="136"/>
      <c r="EY41" s="136"/>
      <c r="EZ41" s="136"/>
      <c r="FA41" s="136"/>
      <c r="FB41" s="136"/>
      <c r="FC41" s="136"/>
      <c r="FD41" s="136"/>
      <c r="FE41" s="136"/>
      <c r="FF41" s="136"/>
      <c r="FG41" s="136"/>
      <c r="FH41" s="136"/>
      <c r="FI41" s="136"/>
      <c r="FJ41" s="136"/>
      <c r="FK41" s="136"/>
      <c r="FL41" s="136"/>
      <c r="FM41" s="136"/>
      <c r="FN41" s="136"/>
      <c r="FO41" s="136"/>
      <c r="FP41" s="136"/>
      <c r="FQ41" s="136"/>
      <c r="FR41" s="136"/>
      <c r="FS41" s="136"/>
      <c r="FT41" s="136"/>
      <c r="FU41" s="136"/>
      <c r="FV41" s="136"/>
      <c r="FW41" s="136"/>
      <c r="FX41" s="136"/>
      <c r="FY41" s="136"/>
      <c r="FZ41" s="136"/>
      <c r="GA41" s="136"/>
      <c r="GB41" s="136"/>
      <c r="GC41" s="136"/>
      <c r="GD41" s="136"/>
      <c r="GE41" s="136"/>
      <c r="GF41" s="136"/>
      <c r="GG41" s="136"/>
      <c r="GH41" s="136"/>
      <c r="GI41" s="136"/>
      <c r="GJ41" s="136"/>
      <c r="GK41" s="136"/>
      <c r="GL41" s="136"/>
      <c r="GM41" s="136"/>
      <c r="GN41" s="136"/>
      <c r="GO41" s="136"/>
      <c r="GP41" s="136"/>
      <c r="GQ41" s="136"/>
      <c r="GR41" s="136"/>
      <c r="GS41" s="136"/>
      <c r="GT41" s="136"/>
      <c r="GU41" s="136"/>
      <c r="GV41" s="136"/>
      <c r="GW41" s="136"/>
      <c r="GX41" s="136"/>
      <c r="GY41" s="136"/>
      <c r="GZ41" s="136"/>
      <c r="HA41" s="136"/>
      <c r="HB41" s="136"/>
      <c r="HC41" s="136"/>
      <c r="HD41" s="136"/>
      <c r="HE41" s="136"/>
      <c r="HF41" s="136"/>
      <c r="HG41" s="136"/>
      <c r="HH41" s="136"/>
      <c r="HI41" s="136"/>
      <c r="HJ41" s="136"/>
      <c r="HK41" s="136"/>
      <c r="HL41" s="136"/>
      <c r="HM41" s="136"/>
      <c r="HN41" s="136"/>
      <c r="HO41" s="136"/>
      <c r="HP41" s="136"/>
      <c r="HQ41" s="136"/>
      <c r="HR41" s="136"/>
      <c r="HS41" s="136"/>
      <c r="HT41" s="136"/>
      <c r="HU41" s="136"/>
      <c r="HV41" s="136"/>
      <c r="HW41" s="136"/>
      <c r="HX41" s="136"/>
      <c r="HY41" s="136"/>
      <c r="HZ41" s="136"/>
      <c r="IA41" s="136"/>
      <c r="IB41" s="136"/>
      <c r="IC41" s="136"/>
      <c r="ID41" s="136"/>
      <c r="IE41" s="136"/>
      <c r="IF41" s="136"/>
      <c r="IG41" s="136"/>
    </row>
    <row r="42" spans="1:241" ht="15" customHeight="1" x14ac:dyDescent="0.25">
      <c r="A42" s="150" t="s">
        <v>359</v>
      </c>
      <c r="B42" s="151">
        <v>10088935</v>
      </c>
      <c r="C42" s="151">
        <v>3112889</v>
      </c>
      <c r="D42" s="151">
        <v>640463</v>
      </c>
      <c r="E42" s="151">
        <v>1060886</v>
      </c>
      <c r="F42" s="152">
        <v>1710687.6</v>
      </c>
      <c r="G42" s="152">
        <v>265302.39999999991</v>
      </c>
      <c r="H42" s="235">
        <v>16879163</v>
      </c>
      <c r="I42" s="136"/>
      <c r="J42" s="161" t="s">
        <v>347</v>
      </c>
      <c r="K42" s="162">
        <v>8554143</v>
      </c>
      <c r="L42" s="162">
        <v>3133444</v>
      </c>
      <c r="M42" s="162">
        <v>764912</v>
      </c>
      <c r="N42" s="162">
        <v>747056</v>
      </c>
      <c r="O42" s="158">
        <v>1298374.6499999962</v>
      </c>
      <c r="P42" s="158">
        <v>247161.35000000391</v>
      </c>
      <c r="Q42" s="235">
        <v>14745091</v>
      </c>
      <c r="R42" s="136"/>
      <c r="S42" s="136"/>
      <c r="T42" s="136"/>
      <c r="U42" s="136"/>
      <c r="V42" s="136"/>
      <c r="W42" s="136"/>
      <c r="X42" s="136"/>
      <c r="Y42" s="136"/>
      <c r="Z42" s="136"/>
      <c r="AA42" s="136"/>
      <c r="AB42" s="136"/>
      <c r="AC42" s="136"/>
      <c r="AD42" s="136"/>
      <c r="AE42" s="136"/>
      <c r="AF42" s="136"/>
      <c r="AG42" s="136"/>
      <c r="AH42" s="136"/>
      <c r="AI42" s="136"/>
      <c r="AJ42" s="136"/>
      <c r="AK42" s="136"/>
      <c r="AL42" s="136"/>
      <c r="AM42" s="136"/>
      <c r="AN42" s="136"/>
      <c r="AO42" s="136"/>
      <c r="AP42" s="136"/>
      <c r="AQ42" s="136"/>
      <c r="AR42" s="136"/>
      <c r="AS42" s="136"/>
      <c r="AT42" s="136"/>
      <c r="AU42" s="136"/>
      <c r="AV42" s="136"/>
      <c r="AW42" s="136"/>
      <c r="AX42" s="136"/>
      <c r="AY42" s="136"/>
      <c r="AZ42" s="136"/>
      <c r="BA42" s="136"/>
      <c r="BB42" s="136"/>
      <c r="BC42" s="136"/>
      <c r="BD42" s="136"/>
      <c r="BE42" s="136"/>
      <c r="BF42" s="136"/>
      <c r="BG42" s="136"/>
      <c r="BH42" s="136"/>
      <c r="BI42" s="136"/>
      <c r="BJ42" s="136"/>
      <c r="BK42" s="136"/>
      <c r="BL42" s="136"/>
      <c r="BM42" s="136"/>
      <c r="BN42" s="136"/>
      <c r="BO42" s="136"/>
      <c r="BP42" s="136"/>
      <c r="BQ42" s="136"/>
      <c r="BR42" s="136"/>
      <c r="BS42" s="136"/>
      <c r="BT42" s="136"/>
      <c r="BU42" s="136"/>
      <c r="BV42" s="136"/>
      <c r="BW42" s="136"/>
      <c r="BX42" s="136"/>
      <c r="BY42" s="136"/>
      <c r="BZ42" s="136"/>
      <c r="CA42" s="136"/>
      <c r="CB42" s="136"/>
      <c r="CC42" s="136"/>
      <c r="CD42" s="136"/>
      <c r="CE42" s="136"/>
      <c r="CF42" s="136"/>
      <c r="CG42" s="136"/>
      <c r="CH42" s="136"/>
      <c r="CI42" s="136"/>
      <c r="CJ42" s="136"/>
      <c r="CK42" s="136"/>
      <c r="CL42" s="136"/>
      <c r="CM42" s="136"/>
      <c r="CN42" s="136"/>
      <c r="CO42" s="136"/>
      <c r="CP42" s="136"/>
      <c r="CQ42" s="136"/>
      <c r="CR42" s="136"/>
      <c r="CS42" s="136"/>
      <c r="CT42" s="136"/>
      <c r="CU42" s="136"/>
      <c r="CV42" s="136"/>
      <c r="CW42" s="136"/>
      <c r="CX42" s="136"/>
      <c r="CY42" s="136"/>
      <c r="CZ42" s="136"/>
      <c r="DA42" s="136"/>
      <c r="DB42" s="136"/>
      <c r="DC42" s="136"/>
      <c r="DD42" s="136"/>
      <c r="DE42" s="136"/>
      <c r="DF42" s="136"/>
      <c r="DG42" s="136"/>
      <c r="DH42" s="136"/>
      <c r="DI42" s="136"/>
      <c r="DJ42" s="136"/>
      <c r="DK42" s="136"/>
      <c r="DL42" s="136"/>
      <c r="DM42" s="136"/>
      <c r="DN42" s="136"/>
      <c r="DO42" s="136"/>
      <c r="DP42" s="136"/>
      <c r="DQ42" s="136"/>
      <c r="DR42" s="136"/>
      <c r="DS42" s="136"/>
      <c r="DT42" s="136"/>
      <c r="DU42" s="136"/>
      <c r="DV42" s="136"/>
      <c r="DW42" s="136"/>
      <c r="DX42" s="136"/>
      <c r="DY42" s="136"/>
      <c r="DZ42" s="136"/>
      <c r="EA42" s="136"/>
      <c r="EB42" s="136"/>
      <c r="EC42" s="136"/>
      <c r="ED42" s="136"/>
      <c r="EE42" s="136"/>
      <c r="EF42" s="136"/>
      <c r="EG42" s="136"/>
      <c r="EH42" s="136"/>
      <c r="EI42" s="136"/>
      <c r="EJ42" s="136"/>
      <c r="EK42" s="136"/>
      <c r="EL42" s="136"/>
      <c r="EM42" s="136"/>
      <c r="EN42" s="136"/>
      <c r="EO42" s="136"/>
      <c r="EP42" s="136"/>
      <c r="EQ42" s="136"/>
      <c r="ER42" s="136"/>
      <c r="ES42" s="136"/>
      <c r="ET42" s="136"/>
      <c r="EU42" s="136"/>
      <c r="EV42" s="136"/>
      <c r="EW42" s="136"/>
      <c r="EX42" s="136"/>
      <c r="EY42" s="136"/>
      <c r="EZ42" s="136"/>
      <c r="FA42" s="136"/>
      <c r="FB42" s="136"/>
      <c r="FC42" s="136"/>
      <c r="FD42" s="136"/>
      <c r="FE42" s="136"/>
      <c r="FF42" s="136"/>
      <c r="FG42" s="136"/>
      <c r="FH42" s="136"/>
      <c r="FI42" s="136"/>
      <c r="FJ42" s="136"/>
      <c r="FK42" s="136"/>
      <c r="FL42" s="136"/>
      <c r="FM42" s="136"/>
      <c r="FN42" s="136"/>
      <c r="FO42" s="136"/>
      <c r="FP42" s="136"/>
      <c r="FQ42" s="136"/>
      <c r="FR42" s="136"/>
      <c r="FS42" s="136"/>
      <c r="FT42" s="136"/>
      <c r="FU42" s="136"/>
      <c r="FV42" s="136"/>
      <c r="FW42" s="136"/>
      <c r="FX42" s="136"/>
      <c r="FY42" s="136"/>
      <c r="FZ42" s="136"/>
      <c r="GA42" s="136"/>
      <c r="GB42" s="136"/>
      <c r="GC42" s="136"/>
      <c r="GD42" s="136"/>
      <c r="GE42" s="136"/>
      <c r="GF42" s="136"/>
      <c r="GG42" s="136"/>
      <c r="GH42" s="136"/>
      <c r="GI42" s="136"/>
      <c r="GJ42" s="136"/>
      <c r="GK42" s="136"/>
      <c r="GL42" s="136"/>
      <c r="GM42" s="136"/>
      <c r="GN42" s="136"/>
      <c r="GO42" s="136"/>
      <c r="GP42" s="136"/>
      <c r="GQ42" s="136"/>
      <c r="GR42" s="136"/>
      <c r="GS42" s="136"/>
      <c r="GT42" s="136"/>
      <c r="GU42" s="136"/>
      <c r="GV42" s="136"/>
      <c r="GW42" s="136"/>
      <c r="GX42" s="136"/>
      <c r="GY42" s="136"/>
      <c r="GZ42" s="136"/>
      <c r="HA42" s="136"/>
      <c r="HB42" s="136"/>
      <c r="HC42" s="136"/>
      <c r="HD42" s="136"/>
      <c r="HE42" s="136"/>
      <c r="HF42" s="136"/>
      <c r="HG42" s="136"/>
      <c r="HH42" s="136"/>
      <c r="HI42" s="136"/>
      <c r="HJ42" s="136"/>
      <c r="HK42" s="136"/>
      <c r="HL42" s="136"/>
      <c r="HM42" s="136"/>
      <c r="HN42" s="136"/>
      <c r="HO42" s="136"/>
      <c r="HP42" s="136"/>
      <c r="HQ42" s="136"/>
      <c r="HR42" s="136"/>
      <c r="HS42" s="136"/>
      <c r="HT42" s="136"/>
      <c r="HU42" s="136"/>
      <c r="HV42" s="136"/>
      <c r="HW42" s="136"/>
      <c r="HX42" s="136"/>
      <c r="HY42" s="136"/>
      <c r="HZ42" s="136"/>
      <c r="IA42" s="136"/>
      <c r="IB42" s="136"/>
      <c r="IC42" s="136"/>
      <c r="ID42" s="136"/>
      <c r="IE42" s="136"/>
      <c r="IF42" s="136"/>
      <c r="IG42" s="136"/>
    </row>
    <row r="43" spans="1:241" ht="15" customHeight="1" x14ac:dyDescent="0.25">
      <c r="A43" s="150" t="s">
        <v>358</v>
      </c>
      <c r="B43" s="151">
        <v>8132134</v>
      </c>
      <c r="C43" s="151">
        <v>3121812</v>
      </c>
      <c r="D43" s="151">
        <v>451629</v>
      </c>
      <c r="E43" s="151">
        <v>897834</v>
      </c>
      <c r="F43" s="152">
        <v>1391668.6</v>
      </c>
      <c r="G43" s="152">
        <v>214060.39999999991</v>
      </c>
      <c r="H43" s="235">
        <v>14209138</v>
      </c>
      <c r="I43" s="136"/>
      <c r="J43" s="161" t="s">
        <v>185</v>
      </c>
      <c r="K43" s="162">
        <v>4593628</v>
      </c>
      <c r="L43" s="162">
        <v>1880355</v>
      </c>
      <c r="M43" s="162">
        <v>530489</v>
      </c>
      <c r="N43" s="162">
        <v>941718</v>
      </c>
      <c r="O43" s="158">
        <v>1329101.6499999962</v>
      </c>
      <c r="P43" s="158">
        <v>196216.35000000391</v>
      </c>
      <c r="Q43" s="235">
        <v>9471508</v>
      </c>
      <c r="R43" s="136"/>
      <c r="S43" s="136"/>
      <c r="T43" s="136"/>
      <c r="U43" s="136"/>
      <c r="V43" s="136"/>
      <c r="W43" s="136"/>
      <c r="X43" s="136"/>
      <c r="Y43" s="136"/>
      <c r="Z43" s="136"/>
      <c r="AA43" s="136"/>
      <c r="AB43" s="136"/>
      <c r="AC43" s="136"/>
      <c r="AD43" s="136"/>
      <c r="AE43" s="136"/>
      <c r="AF43" s="136"/>
      <c r="AG43" s="136"/>
      <c r="AH43" s="136"/>
      <c r="AI43" s="136"/>
      <c r="AJ43" s="136"/>
      <c r="AK43" s="136"/>
      <c r="AL43" s="136"/>
      <c r="AM43" s="136"/>
      <c r="AN43" s="136"/>
      <c r="AO43" s="136"/>
      <c r="AP43" s="136"/>
      <c r="AQ43" s="136"/>
      <c r="AR43" s="136"/>
      <c r="AS43" s="136"/>
      <c r="AT43" s="136"/>
      <c r="AU43" s="136"/>
      <c r="AV43" s="136"/>
      <c r="AW43" s="136"/>
      <c r="AX43" s="136"/>
      <c r="AY43" s="136"/>
      <c r="AZ43" s="136"/>
      <c r="BA43" s="136"/>
      <c r="BB43" s="136"/>
      <c r="BC43" s="136"/>
      <c r="BD43" s="136"/>
      <c r="BE43" s="136"/>
      <c r="BF43" s="136"/>
      <c r="BG43" s="136"/>
      <c r="BH43" s="136"/>
      <c r="BI43" s="136"/>
      <c r="BJ43" s="136"/>
      <c r="BK43" s="136"/>
      <c r="BL43" s="136"/>
      <c r="BM43" s="136"/>
      <c r="BN43" s="136"/>
      <c r="BO43" s="136"/>
      <c r="BP43" s="136"/>
      <c r="BQ43" s="136"/>
      <c r="BR43" s="136"/>
      <c r="BS43" s="136"/>
      <c r="BT43" s="136"/>
      <c r="BU43" s="136"/>
      <c r="BV43" s="136"/>
      <c r="BW43" s="136"/>
      <c r="BX43" s="136"/>
      <c r="BY43" s="136"/>
      <c r="BZ43" s="136"/>
      <c r="CA43" s="136"/>
      <c r="CB43" s="136"/>
      <c r="CC43" s="136"/>
      <c r="CD43" s="136"/>
      <c r="CE43" s="136"/>
      <c r="CF43" s="136"/>
      <c r="CG43" s="136"/>
      <c r="CH43" s="136"/>
      <c r="CI43" s="136"/>
      <c r="CJ43" s="136"/>
      <c r="CK43" s="136"/>
      <c r="CL43" s="136"/>
      <c r="CM43" s="136"/>
      <c r="CN43" s="136"/>
      <c r="CO43" s="136"/>
      <c r="CP43" s="136"/>
      <c r="CQ43" s="136"/>
      <c r="CR43" s="136"/>
      <c r="CS43" s="136"/>
      <c r="CT43" s="136"/>
      <c r="CU43" s="136"/>
      <c r="CV43" s="136"/>
      <c r="CW43" s="136"/>
      <c r="CX43" s="136"/>
      <c r="CY43" s="136"/>
      <c r="CZ43" s="136"/>
      <c r="DA43" s="136"/>
      <c r="DB43" s="136"/>
      <c r="DC43" s="136"/>
      <c r="DD43" s="136"/>
      <c r="DE43" s="136"/>
      <c r="DF43" s="136"/>
      <c r="DG43" s="136"/>
      <c r="DH43" s="136"/>
      <c r="DI43" s="136"/>
      <c r="DJ43" s="136"/>
      <c r="DK43" s="136"/>
      <c r="DL43" s="136"/>
      <c r="DM43" s="136"/>
      <c r="DN43" s="136"/>
      <c r="DO43" s="136"/>
      <c r="DP43" s="136"/>
      <c r="DQ43" s="136"/>
      <c r="DR43" s="136"/>
      <c r="DS43" s="136"/>
      <c r="DT43" s="136"/>
      <c r="DU43" s="136"/>
      <c r="DV43" s="136"/>
      <c r="DW43" s="136"/>
      <c r="DX43" s="136"/>
      <c r="DY43" s="136"/>
      <c r="DZ43" s="136"/>
      <c r="EA43" s="136"/>
      <c r="EB43" s="136"/>
      <c r="EC43" s="136"/>
      <c r="ED43" s="136"/>
      <c r="EE43" s="136"/>
      <c r="EF43" s="136"/>
      <c r="EG43" s="136"/>
      <c r="EH43" s="136"/>
      <c r="EI43" s="136"/>
      <c r="EJ43" s="136"/>
      <c r="EK43" s="136"/>
      <c r="EL43" s="136"/>
      <c r="EM43" s="136"/>
      <c r="EN43" s="136"/>
      <c r="EO43" s="136"/>
      <c r="EP43" s="136"/>
      <c r="EQ43" s="136"/>
      <c r="ER43" s="136"/>
      <c r="ES43" s="136"/>
      <c r="ET43" s="136"/>
      <c r="EU43" s="136"/>
      <c r="EV43" s="136"/>
      <c r="EW43" s="136"/>
      <c r="EX43" s="136"/>
      <c r="EY43" s="136"/>
      <c r="EZ43" s="136"/>
      <c r="FA43" s="136"/>
      <c r="FB43" s="136"/>
      <c r="FC43" s="136"/>
      <c r="FD43" s="136"/>
      <c r="FE43" s="136"/>
      <c r="FF43" s="136"/>
      <c r="FG43" s="136"/>
      <c r="FH43" s="136"/>
      <c r="FI43" s="136"/>
      <c r="FJ43" s="136"/>
      <c r="FK43" s="136"/>
      <c r="FL43" s="136"/>
      <c r="FM43" s="136"/>
      <c r="FN43" s="136"/>
      <c r="FO43" s="136"/>
      <c r="FP43" s="136"/>
      <c r="FQ43" s="136"/>
      <c r="FR43" s="136"/>
      <c r="FS43" s="136"/>
      <c r="FT43" s="136"/>
      <c r="FU43" s="136"/>
      <c r="FV43" s="136"/>
      <c r="FW43" s="136"/>
      <c r="FX43" s="136"/>
      <c r="FY43" s="136"/>
      <c r="FZ43" s="136"/>
      <c r="GA43" s="136"/>
      <c r="GB43" s="136"/>
      <c r="GC43" s="136"/>
      <c r="GD43" s="136"/>
      <c r="GE43" s="136"/>
      <c r="GF43" s="136"/>
      <c r="GG43" s="136"/>
      <c r="GH43" s="136"/>
      <c r="GI43" s="136"/>
      <c r="GJ43" s="136"/>
      <c r="GK43" s="136"/>
      <c r="GL43" s="136"/>
      <c r="GM43" s="136"/>
      <c r="GN43" s="136"/>
      <c r="GO43" s="136"/>
      <c r="GP43" s="136"/>
      <c r="GQ43" s="136"/>
      <c r="GR43" s="136"/>
      <c r="GS43" s="136"/>
      <c r="GT43" s="136"/>
      <c r="GU43" s="136"/>
      <c r="GV43" s="136"/>
      <c r="GW43" s="136"/>
      <c r="GX43" s="136"/>
      <c r="GY43" s="136"/>
      <c r="GZ43" s="136"/>
      <c r="HA43" s="136"/>
      <c r="HB43" s="136"/>
      <c r="HC43" s="136"/>
      <c r="HD43" s="136"/>
      <c r="HE43" s="136"/>
      <c r="HF43" s="136"/>
      <c r="HG43" s="136"/>
      <c r="HH43" s="136"/>
      <c r="HI43" s="136"/>
      <c r="HJ43" s="136"/>
      <c r="HK43" s="136"/>
      <c r="HL43" s="136"/>
      <c r="HM43" s="136"/>
      <c r="HN43" s="136"/>
      <c r="HO43" s="136"/>
      <c r="HP43" s="136"/>
      <c r="HQ43" s="136"/>
      <c r="HR43" s="136"/>
      <c r="HS43" s="136"/>
      <c r="HT43" s="136"/>
      <c r="HU43" s="136"/>
      <c r="HV43" s="136"/>
      <c r="HW43" s="136"/>
      <c r="HX43" s="136"/>
      <c r="HY43" s="136"/>
      <c r="HZ43" s="136"/>
      <c r="IA43" s="136"/>
      <c r="IB43" s="136"/>
      <c r="IC43" s="136"/>
      <c r="ID43" s="136"/>
      <c r="IE43" s="136"/>
      <c r="IF43" s="136"/>
      <c r="IG43" s="136"/>
    </row>
    <row r="44" spans="1:241" ht="15" customHeight="1" x14ac:dyDescent="0.25">
      <c r="A44" s="150" t="s">
        <v>223</v>
      </c>
      <c r="B44" s="151">
        <v>8325909</v>
      </c>
      <c r="C44" s="151">
        <v>3174480</v>
      </c>
      <c r="D44" s="151">
        <v>493472</v>
      </c>
      <c r="E44" s="151">
        <v>1176158</v>
      </c>
      <c r="F44" s="152">
        <v>1295845.6000000001</v>
      </c>
      <c r="G44" s="152">
        <v>253366.39999999991</v>
      </c>
      <c r="H44" s="235">
        <v>14719231</v>
      </c>
      <c r="I44" s="136"/>
      <c r="J44" s="161" t="s">
        <v>184</v>
      </c>
      <c r="K44" s="162">
        <v>5327285</v>
      </c>
      <c r="L44" s="162">
        <v>2604310</v>
      </c>
      <c r="M44" s="162">
        <v>703518</v>
      </c>
      <c r="N44" s="162">
        <v>862156</v>
      </c>
      <c r="O44" s="158">
        <v>1514792.6499999962</v>
      </c>
      <c r="P44" s="158">
        <v>184273.35000000391</v>
      </c>
      <c r="Q44" s="235">
        <v>11196335</v>
      </c>
      <c r="R44" s="136"/>
      <c r="S44" s="136"/>
      <c r="T44" s="136"/>
      <c r="U44" s="136"/>
      <c r="V44" s="136"/>
      <c r="W44" s="136"/>
      <c r="X44" s="136"/>
      <c r="Y44" s="136"/>
      <c r="Z44" s="136"/>
      <c r="AA44" s="136"/>
      <c r="AB44" s="136"/>
      <c r="AC44" s="136"/>
      <c r="AD44" s="136"/>
      <c r="AE44" s="136"/>
      <c r="AF44" s="136"/>
      <c r="AG44" s="136"/>
      <c r="AH44" s="136"/>
      <c r="AI44" s="136"/>
      <c r="AJ44" s="136"/>
      <c r="AK44" s="136"/>
      <c r="AL44" s="136"/>
      <c r="AM44" s="136"/>
      <c r="AN44" s="136"/>
      <c r="AO44" s="136"/>
      <c r="AP44" s="136"/>
      <c r="AQ44" s="136"/>
      <c r="AR44" s="136"/>
      <c r="AS44" s="136"/>
      <c r="AT44" s="136"/>
      <c r="AU44" s="136"/>
      <c r="AV44" s="136"/>
      <c r="AW44" s="136"/>
      <c r="AX44" s="136"/>
      <c r="AY44" s="136"/>
      <c r="AZ44" s="136"/>
      <c r="BA44" s="136"/>
      <c r="BB44" s="136"/>
      <c r="BC44" s="136"/>
      <c r="BD44" s="136"/>
      <c r="BE44" s="136"/>
      <c r="BF44" s="136"/>
      <c r="BG44" s="136"/>
      <c r="BH44" s="136"/>
      <c r="BI44" s="136"/>
      <c r="BJ44" s="136"/>
      <c r="BK44" s="136"/>
      <c r="BL44" s="136"/>
      <c r="BM44" s="136"/>
      <c r="BN44" s="136"/>
      <c r="BO44" s="136"/>
      <c r="BP44" s="136"/>
      <c r="BQ44" s="136"/>
      <c r="BR44" s="136"/>
      <c r="BS44" s="136"/>
      <c r="BT44" s="136"/>
      <c r="BU44" s="136"/>
      <c r="BV44" s="136"/>
      <c r="BW44" s="136"/>
      <c r="BX44" s="136"/>
      <c r="BY44" s="136"/>
      <c r="BZ44" s="136"/>
      <c r="CA44" s="136"/>
      <c r="CB44" s="136"/>
      <c r="CC44" s="136"/>
      <c r="CD44" s="136"/>
      <c r="CE44" s="136"/>
      <c r="CF44" s="136"/>
      <c r="CG44" s="136"/>
      <c r="CH44" s="136"/>
      <c r="CI44" s="136"/>
      <c r="CJ44" s="136"/>
      <c r="CK44" s="136"/>
      <c r="CL44" s="136"/>
      <c r="CM44" s="136"/>
      <c r="CN44" s="136"/>
      <c r="CO44" s="136"/>
      <c r="CP44" s="136"/>
      <c r="CQ44" s="136"/>
      <c r="CR44" s="136"/>
      <c r="CS44" s="136"/>
      <c r="CT44" s="136"/>
      <c r="CU44" s="136"/>
      <c r="CV44" s="136"/>
      <c r="CW44" s="136"/>
      <c r="CX44" s="136"/>
      <c r="CY44" s="136"/>
      <c r="CZ44" s="136"/>
      <c r="DA44" s="136"/>
      <c r="DB44" s="136"/>
      <c r="DC44" s="136"/>
      <c r="DD44" s="136"/>
      <c r="DE44" s="136"/>
      <c r="DF44" s="136"/>
      <c r="DG44" s="136"/>
      <c r="DH44" s="136"/>
      <c r="DI44" s="136"/>
      <c r="DJ44" s="136"/>
      <c r="DK44" s="136"/>
      <c r="DL44" s="136"/>
      <c r="DM44" s="136"/>
      <c r="DN44" s="136"/>
      <c r="DO44" s="136"/>
      <c r="DP44" s="136"/>
      <c r="DQ44" s="136"/>
      <c r="DR44" s="136"/>
      <c r="DS44" s="136"/>
      <c r="DT44" s="136"/>
      <c r="DU44" s="136"/>
      <c r="DV44" s="136"/>
      <c r="DW44" s="136"/>
      <c r="DX44" s="136"/>
      <c r="DY44" s="136"/>
      <c r="DZ44" s="136"/>
      <c r="EA44" s="136"/>
      <c r="EB44" s="136"/>
      <c r="EC44" s="136"/>
      <c r="ED44" s="136"/>
      <c r="EE44" s="136"/>
      <c r="EF44" s="136"/>
      <c r="EG44" s="136"/>
      <c r="EH44" s="136"/>
      <c r="EI44" s="136"/>
      <c r="EJ44" s="136"/>
      <c r="EK44" s="136"/>
      <c r="EL44" s="136"/>
      <c r="EM44" s="136"/>
      <c r="EN44" s="136"/>
      <c r="EO44" s="136"/>
      <c r="EP44" s="136"/>
      <c r="EQ44" s="136"/>
      <c r="ER44" s="136"/>
      <c r="ES44" s="136"/>
      <c r="ET44" s="136"/>
      <c r="EU44" s="136"/>
      <c r="EV44" s="136"/>
      <c r="EW44" s="136"/>
      <c r="EX44" s="136"/>
      <c r="EY44" s="136"/>
      <c r="EZ44" s="136"/>
      <c r="FA44" s="136"/>
      <c r="FB44" s="136"/>
      <c r="FC44" s="136"/>
      <c r="FD44" s="136"/>
      <c r="FE44" s="136"/>
      <c r="FF44" s="136"/>
      <c r="FG44" s="136"/>
      <c r="FH44" s="136"/>
      <c r="FI44" s="136"/>
      <c r="FJ44" s="136"/>
      <c r="FK44" s="136"/>
      <c r="FL44" s="136"/>
      <c r="FM44" s="136"/>
      <c r="FN44" s="136"/>
      <c r="FO44" s="136"/>
      <c r="FP44" s="136"/>
      <c r="FQ44" s="136"/>
      <c r="FR44" s="136"/>
      <c r="FS44" s="136"/>
      <c r="FT44" s="136"/>
      <c r="FU44" s="136"/>
      <c r="FV44" s="136"/>
      <c r="FW44" s="136"/>
      <c r="FX44" s="136"/>
      <c r="FY44" s="136"/>
      <c r="FZ44" s="136"/>
      <c r="GA44" s="136"/>
      <c r="GB44" s="136"/>
      <c r="GC44" s="136"/>
      <c r="GD44" s="136"/>
      <c r="GE44" s="136"/>
      <c r="GF44" s="136"/>
      <c r="GG44" s="136"/>
      <c r="GH44" s="136"/>
      <c r="GI44" s="136"/>
      <c r="GJ44" s="136"/>
      <c r="GK44" s="136"/>
      <c r="GL44" s="136"/>
      <c r="GM44" s="136"/>
      <c r="GN44" s="136"/>
      <c r="GO44" s="136"/>
      <c r="GP44" s="136"/>
      <c r="GQ44" s="136"/>
      <c r="GR44" s="136"/>
      <c r="GS44" s="136"/>
      <c r="GT44" s="136"/>
      <c r="GU44" s="136"/>
      <c r="GV44" s="136"/>
      <c r="GW44" s="136"/>
      <c r="GX44" s="136"/>
      <c r="GY44" s="136"/>
      <c r="GZ44" s="136"/>
      <c r="HA44" s="136"/>
      <c r="HB44" s="136"/>
      <c r="HC44" s="136"/>
      <c r="HD44" s="136"/>
      <c r="HE44" s="136"/>
      <c r="HF44" s="136"/>
      <c r="HG44" s="136"/>
      <c r="HH44" s="136"/>
      <c r="HI44" s="136"/>
      <c r="HJ44" s="136"/>
      <c r="HK44" s="136"/>
      <c r="HL44" s="136"/>
      <c r="HM44" s="136"/>
      <c r="HN44" s="136"/>
      <c r="HO44" s="136"/>
      <c r="HP44" s="136"/>
      <c r="HQ44" s="136"/>
      <c r="HR44" s="136"/>
      <c r="HS44" s="136"/>
      <c r="HT44" s="136"/>
      <c r="HU44" s="136"/>
      <c r="HV44" s="136"/>
      <c r="HW44" s="136"/>
      <c r="HX44" s="136"/>
      <c r="HY44" s="136"/>
      <c r="HZ44" s="136"/>
      <c r="IA44" s="136"/>
      <c r="IB44" s="136"/>
      <c r="IC44" s="136"/>
      <c r="ID44" s="136"/>
      <c r="IE44" s="136"/>
      <c r="IF44" s="136"/>
      <c r="IG44" s="136"/>
    </row>
    <row r="45" spans="1:241" ht="15" customHeight="1" x14ac:dyDescent="0.25">
      <c r="A45" s="150" t="s">
        <v>222</v>
      </c>
      <c r="B45" s="151">
        <v>10500043</v>
      </c>
      <c r="C45" s="151">
        <v>3318255</v>
      </c>
      <c r="D45" s="151">
        <v>673069</v>
      </c>
      <c r="E45" s="151">
        <v>1102626</v>
      </c>
      <c r="F45" s="152">
        <v>1630543.6</v>
      </c>
      <c r="G45" s="152">
        <v>261616.39999999991</v>
      </c>
      <c r="H45" s="235">
        <v>17486153</v>
      </c>
      <c r="I45" s="136"/>
      <c r="J45" s="161" t="s">
        <v>183</v>
      </c>
      <c r="K45" s="162">
        <v>5236617</v>
      </c>
      <c r="L45" s="162">
        <v>2623091</v>
      </c>
      <c r="M45" s="162">
        <v>634611</v>
      </c>
      <c r="N45" s="162">
        <v>843221</v>
      </c>
      <c r="O45" s="158">
        <v>1431823.6499999962</v>
      </c>
      <c r="P45" s="158">
        <v>289829.35000000393</v>
      </c>
      <c r="Q45" s="235">
        <v>11059193</v>
      </c>
      <c r="R45" s="136"/>
      <c r="S45" s="136"/>
      <c r="T45" s="136"/>
      <c r="U45" s="136"/>
      <c r="V45" s="136"/>
      <c r="W45" s="136"/>
      <c r="X45" s="136"/>
      <c r="Y45" s="136"/>
      <c r="Z45" s="136"/>
      <c r="AA45" s="136"/>
      <c r="AB45" s="136"/>
      <c r="AC45" s="136"/>
      <c r="AD45" s="136"/>
      <c r="AE45" s="136"/>
      <c r="AF45" s="136"/>
      <c r="AG45" s="136"/>
      <c r="AH45" s="136"/>
      <c r="AI45" s="136"/>
      <c r="AJ45" s="136"/>
      <c r="AK45" s="136"/>
      <c r="AL45" s="136"/>
      <c r="AM45" s="136"/>
      <c r="AN45" s="136"/>
      <c r="AO45" s="136"/>
      <c r="AP45" s="136"/>
      <c r="AQ45" s="136"/>
      <c r="AR45" s="136"/>
      <c r="AS45" s="136"/>
      <c r="AT45" s="136"/>
      <c r="AU45" s="136"/>
      <c r="AV45" s="136"/>
      <c r="AW45" s="136"/>
      <c r="AX45" s="136"/>
      <c r="AY45" s="136"/>
      <c r="AZ45" s="136"/>
      <c r="BA45" s="136"/>
      <c r="BB45" s="136"/>
      <c r="BC45" s="136"/>
      <c r="BD45" s="136"/>
      <c r="BE45" s="136"/>
      <c r="BF45" s="136"/>
      <c r="BG45" s="136"/>
      <c r="BH45" s="136"/>
      <c r="BI45" s="136"/>
      <c r="BJ45" s="136"/>
      <c r="BK45" s="136"/>
      <c r="BL45" s="136"/>
      <c r="BM45" s="136"/>
      <c r="BN45" s="136"/>
      <c r="BO45" s="136"/>
      <c r="BP45" s="136"/>
      <c r="BQ45" s="136"/>
      <c r="BR45" s="136"/>
      <c r="BS45" s="136"/>
      <c r="BT45" s="136"/>
      <c r="BU45" s="136"/>
      <c r="BV45" s="136"/>
      <c r="BW45" s="136"/>
      <c r="BX45" s="136"/>
      <c r="BY45" s="136"/>
      <c r="BZ45" s="136"/>
      <c r="CA45" s="136"/>
      <c r="CB45" s="136"/>
      <c r="CC45" s="136"/>
      <c r="CD45" s="136"/>
      <c r="CE45" s="136"/>
      <c r="CF45" s="136"/>
      <c r="CG45" s="136"/>
      <c r="CH45" s="136"/>
      <c r="CI45" s="136"/>
      <c r="CJ45" s="136"/>
      <c r="CK45" s="136"/>
      <c r="CL45" s="136"/>
      <c r="CM45" s="136"/>
      <c r="CN45" s="136"/>
      <c r="CO45" s="136"/>
      <c r="CP45" s="136"/>
      <c r="CQ45" s="136"/>
      <c r="CR45" s="136"/>
      <c r="CS45" s="136"/>
      <c r="CT45" s="136"/>
      <c r="CU45" s="136"/>
      <c r="CV45" s="136"/>
      <c r="CW45" s="136"/>
      <c r="CX45" s="136"/>
      <c r="CY45" s="136"/>
      <c r="CZ45" s="136"/>
      <c r="DA45" s="136"/>
      <c r="DB45" s="136"/>
      <c r="DC45" s="136"/>
      <c r="DD45" s="136"/>
      <c r="DE45" s="136"/>
      <c r="DF45" s="136"/>
      <c r="DG45" s="136"/>
      <c r="DH45" s="136"/>
      <c r="DI45" s="136"/>
      <c r="DJ45" s="136"/>
      <c r="DK45" s="136"/>
      <c r="DL45" s="136"/>
      <c r="DM45" s="136"/>
      <c r="DN45" s="136"/>
      <c r="DO45" s="136"/>
      <c r="DP45" s="136"/>
      <c r="DQ45" s="136"/>
      <c r="DR45" s="136"/>
      <c r="DS45" s="136"/>
      <c r="DT45" s="136"/>
      <c r="DU45" s="136"/>
      <c r="DV45" s="136"/>
      <c r="DW45" s="136"/>
      <c r="DX45" s="136"/>
      <c r="DY45" s="136"/>
      <c r="DZ45" s="136"/>
      <c r="EA45" s="136"/>
      <c r="EB45" s="136"/>
      <c r="EC45" s="136"/>
      <c r="ED45" s="136"/>
      <c r="EE45" s="136"/>
      <c r="EF45" s="136"/>
      <c r="EG45" s="136"/>
      <c r="EH45" s="136"/>
      <c r="EI45" s="136"/>
      <c r="EJ45" s="136"/>
      <c r="EK45" s="136"/>
      <c r="EL45" s="136"/>
      <c r="EM45" s="136"/>
      <c r="EN45" s="136"/>
      <c r="EO45" s="136"/>
      <c r="EP45" s="136"/>
      <c r="EQ45" s="136"/>
      <c r="ER45" s="136"/>
      <c r="ES45" s="136"/>
      <c r="ET45" s="136"/>
      <c r="EU45" s="136"/>
      <c r="EV45" s="136"/>
      <c r="EW45" s="136"/>
      <c r="EX45" s="136"/>
      <c r="EY45" s="136"/>
      <c r="EZ45" s="136"/>
      <c r="FA45" s="136"/>
      <c r="FB45" s="136"/>
      <c r="FC45" s="136"/>
      <c r="FD45" s="136"/>
      <c r="FE45" s="136"/>
      <c r="FF45" s="136"/>
      <c r="FG45" s="136"/>
      <c r="FH45" s="136"/>
      <c r="FI45" s="136"/>
      <c r="FJ45" s="136"/>
      <c r="FK45" s="136"/>
      <c r="FL45" s="136"/>
      <c r="FM45" s="136"/>
      <c r="FN45" s="136"/>
      <c r="FO45" s="136"/>
      <c r="FP45" s="136"/>
      <c r="FQ45" s="136"/>
      <c r="FR45" s="136"/>
      <c r="FS45" s="136"/>
      <c r="FT45" s="136"/>
      <c r="FU45" s="136"/>
      <c r="FV45" s="136"/>
      <c r="FW45" s="136"/>
      <c r="FX45" s="136"/>
      <c r="FY45" s="136"/>
      <c r="FZ45" s="136"/>
      <c r="GA45" s="136"/>
      <c r="GB45" s="136"/>
      <c r="GC45" s="136"/>
      <c r="GD45" s="136"/>
      <c r="GE45" s="136"/>
      <c r="GF45" s="136"/>
      <c r="GG45" s="136"/>
      <c r="GH45" s="136"/>
      <c r="GI45" s="136"/>
      <c r="GJ45" s="136"/>
      <c r="GK45" s="136"/>
      <c r="GL45" s="136"/>
      <c r="GM45" s="136"/>
      <c r="GN45" s="136"/>
      <c r="GO45" s="136"/>
      <c r="GP45" s="136"/>
      <c r="GQ45" s="136"/>
      <c r="GR45" s="136"/>
      <c r="GS45" s="136"/>
      <c r="GT45" s="136"/>
      <c r="GU45" s="136"/>
      <c r="GV45" s="136"/>
      <c r="GW45" s="136"/>
      <c r="GX45" s="136"/>
      <c r="GY45" s="136"/>
      <c r="GZ45" s="136"/>
      <c r="HA45" s="136"/>
      <c r="HB45" s="136"/>
      <c r="HC45" s="136"/>
      <c r="HD45" s="136"/>
      <c r="HE45" s="136"/>
      <c r="HF45" s="136"/>
      <c r="HG45" s="136"/>
      <c r="HH45" s="136"/>
      <c r="HI45" s="136"/>
      <c r="HJ45" s="136"/>
      <c r="HK45" s="136"/>
      <c r="HL45" s="136"/>
      <c r="HM45" s="136"/>
      <c r="HN45" s="136"/>
      <c r="HO45" s="136"/>
      <c r="HP45" s="136"/>
      <c r="HQ45" s="136"/>
      <c r="HR45" s="136"/>
      <c r="HS45" s="136"/>
      <c r="HT45" s="136"/>
      <c r="HU45" s="136"/>
      <c r="HV45" s="136"/>
      <c r="HW45" s="136"/>
      <c r="HX45" s="136"/>
      <c r="HY45" s="136"/>
      <c r="HZ45" s="136"/>
      <c r="IA45" s="136"/>
      <c r="IB45" s="136"/>
      <c r="IC45" s="136"/>
      <c r="ID45" s="136"/>
      <c r="IE45" s="136"/>
      <c r="IF45" s="136"/>
      <c r="IG45" s="136"/>
    </row>
    <row r="46" spans="1:241" ht="15" customHeight="1" x14ac:dyDescent="0.25">
      <c r="A46" s="150" t="s">
        <v>221</v>
      </c>
      <c r="B46" s="151">
        <v>11927205</v>
      </c>
      <c r="C46" s="151">
        <v>2864031</v>
      </c>
      <c r="D46" s="151">
        <v>768180</v>
      </c>
      <c r="E46" s="151">
        <v>1125656</v>
      </c>
      <c r="F46" s="152">
        <v>1620888.6</v>
      </c>
      <c r="G46" s="152">
        <v>318777.39999999991</v>
      </c>
      <c r="H46" s="235">
        <v>18624738</v>
      </c>
      <c r="I46" s="136"/>
      <c r="J46" s="161" t="s">
        <v>182</v>
      </c>
      <c r="K46" s="162">
        <v>7633602</v>
      </c>
      <c r="L46" s="162">
        <v>3283317</v>
      </c>
      <c r="M46" s="162">
        <v>800494</v>
      </c>
      <c r="N46" s="162">
        <v>966392</v>
      </c>
      <c r="O46" s="158">
        <v>1487877.6499999962</v>
      </c>
      <c r="P46" s="158">
        <v>277220.35000000393</v>
      </c>
      <c r="Q46" s="235">
        <v>14448903</v>
      </c>
      <c r="R46" s="136"/>
      <c r="S46" s="136"/>
      <c r="T46" s="136"/>
      <c r="U46" s="136"/>
      <c r="V46" s="136"/>
      <c r="W46" s="136"/>
      <c r="X46" s="136"/>
      <c r="Y46" s="136"/>
      <c r="Z46" s="136"/>
      <c r="AA46" s="136"/>
      <c r="AB46" s="136"/>
      <c r="AC46" s="136"/>
      <c r="AD46" s="136"/>
      <c r="AE46" s="136"/>
      <c r="AF46" s="136"/>
      <c r="AG46" s="136"/>
      <c r="AH46" s="136"/>
      <c r="AI46" s="136"/>
      <c r="AJ46" s="136"/>
      <c r="AK46" s="136"/>
      <c r="AL46" s="136"/>
      <c r="AM46" s="136"/>
      <c r="AN46" s="136"/>
      <c r="AO46" s="136"/>
      <c r="AP46" s="136"/>
      <c r="AQ46" s="136"/>
      <c r="AR46" s="136"/>
      <c r="AS46" s="136"/>
      <c r="AT46" s="136"/>
      <c r="AU46" s="136"/>
      <c r="AV46" s="136"/>
      <c r="AW46" s="136"/>
      <c r="AX46" s="136"/>
      <c r="AY46" s="136"/>
      <c r="AZ46" s="136"/>
      <c r="BA46" s="136"/>
      <c r="BB46" s="136"/>
      <c r="BC46" s="136"/>
      <c r="BD46" s="136"/>
      <c r="BE46" s="136"/>
      <c r="BF46" s="136"/>
      <c r="BG46" s="136"/>
      <c r="BH46" s="136"/>
      <c r="BI46" s="136"/>
      <c r="BJ46" s="136"/>
      <c r="BK46" s="136"/>
      <c r="BL46" s="136"/>
      <c r="BM46" s="136"/>
      <c r="BN46" s="136"/>
      <c r="BO46" s="136"/>
      <c r="BP46" s="136"/>
      <c r="BQ46" s="136"/>
      <c r="BR46" s="136"/>
      <c r="BS46" s="136"/>
      <c r="BT46" s="136"/>
      <c r="BU46" s="136"/>
      <c r="BV46" s="136"/>
      <c r="BW46" s="136"/>
      <c r="BX46" s="136"/>
      <c r="BY46" s="136"/>
      <c r="BZ46" s="136"/>
      <c r="CA46" s="136"/>
      <c r="CB46" s="136"/>
      <c r="CC46" s="136"/>
      <c r="CD46" s="136"/>
      <c r="CE46" s="136"/>
      <c r="CF46" s="136"/>
      <c r="CG46" s="136"/>
      <c r="CH46" s="136"/>
      <c r="CI46" s="136"/>
      <c r="CJ46" s="136"/>
      <c r="CK46" s="136"/>
      <c r="CL46" s="136"/>
      <c r="CM46" s="136"/>
      <c r="CN46" s="136"/>
      <c r="CO46" s="136"/>
      <c r="CP46" s="136"/>
      <c r="CQ46" s="136"/>
      <c r="CR46" s="136"/>
      <c r="CS46" s="136"/>
      <c r="CT46" s="136"/>
      <c r="CU46" s="136"/>
      <c r="CV46" s="136"/>
      <c r="CW46" s="136"/>
      <c r="CX46" s="136"/>
      <c r="CY46" s="136"/>
      <c r="CZ46" s="136"/>
      <c r="DA46" s="136"/>
      <c r="DB46" s="136"/>
      <c r="DC46" s="136"/>
      <c r="DD46" s="136"/>
      <c r="DE46" s="136"/>
      <c r="DF46" s="136"/>
      <c r="DG46" s="136"/>
      <c r="DH46" s="136"/>
      <c r="DI46" s="136"/>
      <c r="DJ46" s="136"/>
      <c r="DK46" s="136"/>
      <c r="DL46" s="136"/>
      <c r="DM46" s="136"/>
      <c r="DN46" s="136"/>
      <c r="DO46" s="136"/>
      <c r="DP46" s="136"/>
      <c r="DQ46" s="136"/>
      <c r="DR46" s="136"/>
      <c r="DS46" s="136"/>
      <c r="DT46" s="136"/>
      <c r="DU46" s="136"/>
      <c r="DV46" s="136"/>
      <c r="DW46" s="136"/>
      <c r="DX46" s="136"/>
      <c r="DY46" s="136"/>
      <c r="DZ46" s="136"/>
      <c r="EA46" s="136"/>
      <c r="EB46" s="136"/>
      <c r="EC46" s="136"/>
      <c r="ED46" s="136"/>
      <c r="EE46" s="136"/>
      <c r="EF46" s="136"/>
      <c r="EG46" s="136"/>
      <c r="EH46" s="136"/>
      <c r="EI46" s="136"/>
      <c r="EJ46" s="136"/>
      <c r="EK46" s="136"/>
      <c r="EL46" s="136"/>
      <c r="EM46" s="136"/>
      <c r="EN46" s="136"/>
      <c r="EO46" s="136"/>
      <c r="EP46" s="136"/>
      <c r="EQ46" s="136"/>
      <c r="ER46" s="136"/>
      <c r="ES46" s="136"/>
      <c r="ET46" s="136"/>
      <c r="EU46" s="136"/>
      <c r="EV46" s="136"/>
      <c r="EW46" s="136"/>
      <c r="EX46" s="136"/>
      <c r="EY46" s="136"/>
      <c r="EZ46" s="136"/>
      <c r="FA46" s="136"/>
      <c r="FB46" s="136"/>
      <c r="FC46" s="136"/>
      <c r="FD46" s="136"/>
      <c r="FE46" s="136"/>
      <c r="FF46" s="136"/>
      <c r="FG46" s="136"/>
      <c r="FH46" s="136"/>
      <c r="FI46" s="136"/>
      <c r="FJ46" s="136"/>
      <c r="FK46" s="136"/>
      <c r="FL46" s="136"/>
      <c r="FM46" s="136"/>
      <c r="FN46" s="136"/>
      <c r="FO46" s="136"/>
      <c r="FP46" s="136"/>
      <c r="FQ46" s="136"/>
      <c r="FR46" s="136"/>
      <c r="FS46" s="136"/>
      <c r="FT46" s="136"/>
      <c r="FU46" s="136"/>
      <c r="FV46" s="136"/>
      <c r="FW46" s="136"/>
      <c r="FX46" s="136"/>
      <c r="FY46" s="136"/>
      <c r="FZ46" s="136"/>
      <c r="GA46" s="136"/>
      <c r="GB46" s="136"/>
      <c r="GC46" s="136"/>
      <c r="GD46" s="136"/>
      <c r="GE46" s="136"/>
      <c r="GF46" s="136"/>
      <c r="GG46" s="136"/>
      <c r="GH46" s="136"/>
      <c r="GI46" s="136"/>
      <c r="GJ46" s="136"/>
      <c r="GK46" s="136"/>
      <c r="GL46" s="136"/>
      <c r="GM46" s="136"/>
      <c r="GN46" s="136"/>
      <c r="GO46" s="136"/>
      <c r="GP46" s="136"/>
      <c r="GQ46" s="136"/>
      <c r="GR46" s="136"/>
      <c r="GS46" s="136"/>
      <c r="GT46" s="136"/>
      <c r="GU46" s="136"/>
      <c r="GV46" s="136"/>
      <c r="GW46" s="136"/>
      <c r="GX46" s="136"/>
      <c r="GY46" s="136"/>
      <c r="GZ46" s="136"/>
      <c r="HA46" s="136"/>
      <c r="HB46" s="136"/>
      <c r="HC46" s="136"/>
      <c r="HD46" s="136"/>
      <c r="HE46" s="136"/>
      <c r="HF46" s="136"/>
      <c r="HG46" s="136"/>
      <c r="HH46" s="136"/>
      <c r="HI46" s="136"/>
      <c r="HJ46" s="136"/>
      <c r="HK46" s="136"/>
      <c r="HL46" s="136"/>
      <c r="HM46" s="136"/>
      <c r="HN46" s="136"/>
      <c r="HO46" s="136"/>
      <c r="HP46" s="136"/>
      <c r="HQ46" s="136"/>
      <c r="HR46" s="136"/>
      <c r="HS46" s="136"/>
      <c r="HT46" s="136"/>
      <c r="HU46" s="136"/>
      <c r="HV46" s="136"/>
      <c r="HW46" s="136"/>
      <c r="HX46" s="136"/>
      <c r="HY46" s="136"/>
      <c r="HZ46" s="136"/>
      <c r="IA46" s="136"/>
      <c r="IB46" s="136"/>
      <c r="IC46" s="136"/>
      <c r="ID46" s="136"/>
      <c r="IE46" s="136"/>
      <c r="IF46" s="136"/>
      <c r="IG46" s="136"/>
    </row>
    <row r="47" spans="1:241" ht="15" customHeight="1" x14ac:dyDescent="0.25">
      <c r="A47" s="150" t="s">
        <v>357</v>
      </c>
      <c r="B47" s="151">
        <v>14123164</v>
      </c>
      <c r="C47" s="151">
        <v>2771352</v>
      </c>
      <c r="D47" s="151">
        <v>594959</v>
      </c>
      <c r="E47" s="151">
        <v>1167220</v>
      </c>
      <c r="F47" s="152">
        <v>1875509.6</v>
      </c>
      <c r="G47" s="152">
        <v>256212.39999999991</v>
      </c>
      <c r="H47" s="235">
        <v>20788417</v>
      </c>
      <c r="I47" s="136"/>
      <c r="J47" s="161" t="s">
        <v>346</v>
      </c>
      <c r="K47" s="162">
        <v>6197286</v>
      </c>
      <c r="L47" s="162">
        <v>2362499</v>
      </c>
      <c r="M47" s="162">
        <v>618362</v>
      </c>
      <c r="N47" s="162">
        <v>868343</v>
      </c>
      <c r="O47" s="158">
        <v>1214811.6499999962</v>
      </c>
      <c r="P47" s="158">
        <v>217547.35000000391</v>
      </c>
      <c r="Q47" s="235">
        <v>11478849</v>
      </c>
      <c r="R47" s="136"/>
      <c r="S47" s="136"/>
      <c r="T47" s="136"/>
      <c r="U47" s="136"/>
      <c r="V47" s="136"/>
      <c r="W47" s="136"/>
      <c r="X47" s="136"/>
      <c r="Y47" s="136"/>
      <c r="Z47" s="136"/>
      <c r="AA47" s="136"/>
      <c r="AB47" s="136"/>
      <c r="AC47" s="136"/>
      <c r="AD47" s="136"/>
      <c r="AE47" s="136"/>
      <c r="AF47" s="136"/>
      <c r="AG47" s="136"/>
      <c r="AH47" s="136"/>
      <c r="AI47" s="136"/>
      <c r="AJ47" s="136"/>
      <c r="AK47" s="136"/>
      <c r="AL47" s="136"/>
      <c r="AM47" s="136"/>
      <c r="AN47" s="136"/>
      <c r="AO47" s="136"/>
      <c r="AP47" s="136"/>
      <c r="AQ47" s="136"/>
      <c r="AR47" s="136"/>
      <c r="AS47" s="136"/>
      <c r="AT47" s="136"/>
      <c r="AU47" s="136"/>
      <c r="AV47" s="136"/>
      <c r="AW47" s="136"/>
      <c r="AX47" s="136"/>
      <c r="AY47" s="136"/>
      <c r="AZ47" s="136"/>
      <c r="BA47" s="136"/>
      <c r="BB47" s="136"/>
      <c r="BC47" s="136"/>
      <c r="BD47" s="136"/>
      <c r="BE47" s="136"/>
      <c r="BF47" s="136"/>
      <c r="BG47" s="136"/>
      <c r="BH47" s="136"/>
      <c r="BI47" s="136"/>
      <c r="BJ47" s="136"/>
      <c r="BK47" s="136"/>
      <c r="BL47" s="136"/>
      <c r="BM47" s="136"/>
      <c r="BN47" s="136"/>
      <c r="BO47" s="136"/>
      <c r="BP47" s="136"/>
      <c r="BQ47" s="136"/>
      <c r="BR47" s="136"/>
      <c r="BS47" s="136"/>
      <c r="BT47" s="136"/>
      <c r="BU47" s="136"/>
      <c r="BV47" s="136"/>
      <c r="BW47" s="136"/>
      <c r="BX47" s="136"/>
      <c r="BY47" s="136"/>
      <c r="BZ47" s="136"/>
      <c r="CA47" s="136"/>
      <c r="CB47" s="136"/>
      <c r="CC47" s="136"/>
      <c r="CD47" s="136"/>
      <c r="CE47" s="136"/>
      <c r="CF47" s="136"/>
      <c r="CG47" s="136"/>
      <c r="CH47" s="136"/>
      <c r="CI47" s="136"/>
      <c r="CJ47" s="136"/>
      <c r="CK47" s="136"/>
      <c r="CL47" s="136"/>
      <c r="CM47" s="136"/>
      <c r="CN47" s="136"/>
      <c r="CO47" s="136"/>
      <c r="CP47" s="136"/>
      <c r="CQ47" s="136"/>
      <c r="CR47" s="136"/>
      <c r="CS47" s="136"/>
      <c r="CT47" s="136"/>
      <c r="CU47" s="136"/>
      <c r="CV47" s="136"/>
      <c r="CW47" s="136"/>
      <c r="CX47" s="136"/>
      <c r="CY47" s="136"/>
      <c r="CZ47" s="136"/>
      <c r="DA47" s="136"/>
      <c r="DB47" s="136"/>
      <c r="DC47" s="136"/>
      <c r="DD47" s="136"/>
      <c r="DE47" s="136"/>
      <c r="DF47" s="136"/>
      <c r="DG47" s="136"/>
      <c r="DH47" s="136"/>
      <c r="DI47" s="136"/>
      <c r="DJ47" s="136"/>
      <c r="DK47" s="136"/>
      <c r="DL47" s="136"/>
      <c r="DM47" s="136"/>
      <c r="DN47" s="136"/>
      <c r="DO47" s="136"/>
      <c r="DP47" s="136"/>
      <c r="DQ47" s="136"/>
      <c r="DR47" s="136"/>
      <c r="DS47" s="136"/>
      <c r="DT47" s="136"/>
      <c r="DU47" s="136"/>
      <c r="DV47" s="136"/>
      <c r="DW47" s="136"/>
      <c r="DX47" s="136"/>
      <c r="DY47" s="136"/>
      <c r="DZ47" s="136"/>
      <c r="EA47" s="136"/>
      <c r="EB47" s="136"/>
      <c r="EC47" s="136"/>
      <c r="ED47" s="136"/>
      <c r="EE47" s="136"/>
      <c r="EF47" s="136"/>
      <c r="EG47" s="136"/>
      <c r="EH47" s="136"/>
      <c r="EI47" s="136"/>
      <c r="EJ47" s="136"/>
      <c r="EK47" s="136"/>
      <c r="EL47" s="136"/>
      <c r="EM47" s="136"/>
      <c r="EN47" s="136"/>
      <c r="EO47" s="136"/>
      <c r="EP47" s="136"/>
      <c r="EQ47" s="136"/>
      <c r="ER47" s="136"/>
      <c r="ES47" s="136"/>
      <c r="ET47" s="136"/>
      <c r="EU47" s="136"/>
      <c r="EV47" s="136"/>
      <c r="EW47" s="136"/>
      <c r="EX47" s="136"/>
      <c r="EY47" s="136"/>
      <c r="EZ47" s="136"/>
      <c r="FA47" s="136"/>
      <c r="FB47" s="136"/>
      <c r="FC47" s="136"/>
      <c r="FD47" s="136"/>
      <c r="FE47" s="136"/>
      <c r="FF47" s="136"/>
      <c r="FG47" s="136"/>
      <c r="FH47" s="136"/>
      <c r="FI47" s="136"/>
      <c r="FJ47" s="136"/>
      <c r="FK47" s="136"/>
      <c r="FL47" s="136"/>
      <c r="FM47" s="136"/>
      <c r="FN47" s="136"/>
      <c r="FO47" s="136"/>
      <c r="FP47" s="136"/>
      <c r="FQ47" s="136"/>
      <c r="FR47" s="136"/>
      <c r="FS47" s="136"/>
      <c r="FT47" s="136"/>
      <c r="FU47" s="136"/>
      <c r="FV47" s="136"/>
      <c r="FW47" s="136"/>
      <c r="FX47" s="136"/>
      <c r="FY47" s="136"/>
      <c r="FZ47" s="136"/>
      <c r="GA47" s="136"/>
      <c r="GB47" s="136"/>
      <c r="GC47" s="136"/>
      <c r="GD47" s="136"/>
      <c r="GE47" s="136"/>
      <c r="GF47" s="136"/>
      <c r="GG47" s="136"/>
      <c r="GH47" s="136"/>
      <c r="GI47" s="136"/>
      <c r="GJ47" s="136"/>
      <c r="GK47" s="136"/>
      <c r="GL47" s="136"/>
      <c r="GM47" s="136"/>
      <c r="GN47" s="136"/>
      <c r="GO47" s="136"/>
      <c r="GP47" s="136"/>
      <c r="GQ47" s="136"/>
      <c r="GR47" s="136"/>
      <c r="GS47" s="136"/>
      <c r="GT47" s="136"/>
      <c r="GU47" s="136"/>
      <c r="GV47" s="136"/>
      <c r="GW47" s="136"/>
      <c r="GX47" s="136"/>
      <c r="GY47" s="136"/>
      <c r="GZ47" s="136"/>
      <c r="HA47" s="136"/>
      <c r="HB47" s="136"/>
      <c r="HC47" s="136"/>
      <c r="HD47" s="136"/>
      <c r="HE47" s="136"/>
      <c r="HF47" s="136"/>
      <c r="HG47" s="136"/>
      <c r="HH47" s="136"/>
      <c r="HI47" s="136"/>
      <c r="HJ47" s="136"/>
      <c r="HK47" s="136"/>
      <c r="HL47" s="136"/>
      <c r="HM47" s="136"/>
      <c r="HN47" s="136"/>
      <c r="HO47" s="136"/>
      <c r="HP47" s="136"/>
      <c r="HQ47" s="136"/>
      <c r="HR47" s="136"/>
      <c r="HS47" s="136"/>
      <c r="HT47" s="136"/>
      <c r="HU47" s="136"/>
      <c r="HV47" s="136"/>
      <c r="HW47" s="136"/>
      <c r="HX47" s="136"/>
      <c r="HY47" s="136"/>
      <c r="HZ47" s="136"/>
      <c r="IA47" s="136"/>
      <c r="IB47" s="136"/>
      <c r="IC47" s="136"/>
      <c r="ID47" s="136"/>
      <c r="IE47" s="136"/>
      <c r="IF47" s="136"/>
      <c r="IG47" s="136"/>
    </row>
    <row r="48" spans="1:241" ht="15" customHeight="1" x14ac:dyDescent="0.25">
      <c r="A48" s="150" t="s">
        <v>356</v>
      </c>
      <c r="B48" s="151">
        <v>11038772</v>
      </c>
      <c r="C48" s="151">
        <v>3600491</v>
      </c>
      <c r="D48" s="151">
        <v>660037</v>
      </c>
      <c r="E48" s="151">
        <v>1037270</v>
      </c>
      <c r="F48" s="152">
        <v>1386554.6</v>
      </c>
      <c r="G48" s="152">
        <v>226610.39999999991</v>
      </c>
      <c r="H48" s="235">
        <v>17949735</v>
      </c>
      <c r="I48" s="136"/>
      <c r="J48" s="161" t="s">
        <v>180</v>
      </c>
      <c r="K48" s="162">
        <v>3611762</v>
      </c>
      <c r="L48" s="162">
        <v>1713504</v>
      </c>
      <c r="M48" s="162">
        <v>459228</v>
      </c>
      <c r="N48" s="162">
        <v>966576</v>
      </c>
      <c r="O48" s="158">
        <v>1261773.6499999962</v>
      </c>
      <c r="P48" s="158">
        <v>216360.35000000391</v>
      </c>
      <c r="Q48" s="235">
        <v>8229204.0000000009</v>
      </c>
      <c r="R48" s="136"/>
      <c r="S48" s="136"/>
      <c r="T48" s="136"/>
      <c r="U48" s="136"/>
      <c r="V48" s="136"/>
      <c r="W48" s="136"/>
      <c r="X48" s="136"/>
      <c r="Y48" s="136"/>
      <c r="Z48" s="136"/>
      <c r="AA48" s="136"/>
      <c r="AB48" s="136"/>
      <c r="AC48" s="136"/>
      <c r="AD48" s="136"/>
      <c r="AE48" s="136"/>
      <c r="AF48" s="136"/>
      <c r="AG48" s="136"/>
      <c r="AH48" s="136"/>
      <c r="AI48" s="136"/>
      <c r="AJ48" s="136"/>
      <c r="AK48" s="136"/>
      <c r="AL48" s="136"/>
      <c r="AM48" s="136"/>
      <c r="AN48" s="136"/>
      <c r="AO48" s="136"/>
      <c r="AP48" s="136"/>
      <c r="AQ48" s="136"/>
      <c r="AR48" s="136"/>
      <c r="AS48" s="136"/>
      <c r="AT48" s="136"/>
      <c r="AU48" s="136"/>
      <c r="AV48" s="136"/>
      <c r="AW48" s="136"/>
      <c r="AX48" s="136"/>
      <c r="AY48" s="136"/>
      <c r="AZ48" s="136"/>
      <c r="BA48" s="136"/>
      <c r="BB48" s="136"/>
      <c r="BC48" s="136"/>
      <c r="BD48" s="136"/>
      <c r="BE48" s="136"/>
      <c r="BF48" s="136"/>
      <c r="BG48" s="136"/>
      <c r="BH48" s="136"/>
      <c r="BI48" s="136"/>
      <c r="BJ48" s="136"/>
      <c r="BK48" s="136"/>
      <c r="BL48" s="136"/>
      <c r="BM48" s="136"/>
      <c r="BN48" s="136"/>
      <c r="BO48" s="136"/>
      <c r="BP48" s="136"/>
      <c r="BQ48" s="136"/>
      <c r="BR48" s="136"/>
      <c r="BS48" s="136"/>
      <c r="BT48" s="136"/>
      <c r="BU48" s="136"/>
      <c r="BV48" s="136"/>
      <c r="BW48" s="136"/>
      <c r="BX48" s="136"/>
      <c r="BY48" s="136"/>
      <c r="BZ48" s="136"/>
      <c r="CA48" s="136"/>
      <c r="CB48" s="136"/>
      <c r="CC48" s="136"/>
      <c r="CD48" s="136"/>
      <c r="CE48" s="136"/>
      <c r="CF48" s="136"/>
      <c r="CG48" s="136"/>
      <c r="CH48" s="136"/>
      <c r="CI48" s="136"/>
      <c r="CJ48" s="136"/>
      <c r="CK48" s="136"/>
      <c r="CL48" s="136"/>
      <c r="CM48" s="136"/>
      <c r="CN48" s="136"/>
      <c r="CO48" s="136"/>
      <c r="CP48" s="136"/>
      <c r="CQ48" s="136"/>
      <c r="CR48" s="136"/>
      <c r="CS48" s="136"/>
      <c r="CT48" s="136"/>
      <c r="CU48" s="136"/>
      <c r="CV48" s="136"/>
      <c r="CW48" s="136"/>
      <c r="CX48" s="136"/>
      <c r="CY48" s="136"/>
      <c r="CZ48" s="136"/>
      <c r="DA48" s="136"/>
      <c r="DB48" s="136"/>
      <c r="DC48" s="136"/>
      <c r="DD48" s="136"/>
      <c r="DE48" s="136"/>
      <c r="DF48" s="136"/>
      <c r="DG48" s="136"/>
      <c r="DH48" s="136"/>
      <c r="DI48" s="136"/>
      <c r="DJ48" s="136"/>
      <c r="DK48" s="136"/>
      <c r="DL48" s="136"/>
      <c r="DM48" s="136"/>
      <c r="DN48" s="136"/>
      <c r="DO48" s="136"/>
      <c r="DP48" s="136"/>
      <c r="DQ48" s="136"/>
      <c r="DR48" s="136"/>
      <c r="DS48" s="136"/>
      <c r="DT48" s="136"/>
      <c r="DU48" s="136"/>
      <c r="DV48" s="136"/>
      <c r="DW48" s="136"/>
      <c r="DX48" s="136"/>
      <c r="DY48" s="136"/>
      <c r="DZ48" s="136"/>
      <c r="EA48" s="136"/>
      <c r="EB48" s="136"/>
      <c r="EC48" s="136"/>
      <c r="ED48" s="136"/>
      <c r="EE48" s="136"/>
      <c r="EF48" s="136"/>
      <c r="EG48" s="136"/>
      <c r="EH48" s="136"/>
      <c r="EI48" s="136"/>
      <c r="EJ48" s="136"/>
      <c r="EK48" s="136"/>
      <c r="EL48" s="136"/>
      <c r="EM48" s="136"/>
      <c r="EN48" s="136"/>
      <c r="EO48" s="136"/>
      <c r="EP48" s="136"/>
      <c r="EQ48" s="136"/>
      <c r="ER48" s="136"/>
      <c r="ES48" s="136"/>
      <c r="ET48" s="136"/>
      <c r="EU48" s="136"/>
      <c r="EV48" s="136"/>
      <c r="EW48" s="136"/>
      <c r="EX48" s="136"/>
      <c r="EY48" s="136"/>
      <c r="EZ48" s="136"/>
      <c r="FA48" s="136"/>
      <c r="FB48" s="136"/>
      <c r="FC48" s="136"/>
      <c r="FD48" s="136"/>
      <c r="FE48" s="136"/>
      <c r="FF48" s="136"/>
      <c r="FG48" s="136"/>
      <c r="FH48" s="136"/>
      <c r="FI48" s="136"/>
      <c r="FJ48" s="136"/>
      <c r="FK48" s="136"/>
      <c r="FL48" s="136"/>
      <c r="FM48" s="136"/>
      <c r="FN48" s="136"/>
      <c r="FO48" s="136"/>
      <c r="FP48" s="136"/>
      <c r="FQ48" s="136"/>
      <c r="FR48" s="136"/>
      <c r="FS48" s="136"/>
      <c r="FT48" s="136"/>
      <c r="FU48" s="136"/>
      <c r="FV48" s="136"/>
      <c r="FW48" s="136"/>
      <c r="FX48" s="136"/>
      <c r="FY48" s="136"/>
      <c r="FZ48" s="136"/>
      <c r="GA48" s="136"/>
      <c r="GB48" s="136"/>
      <c r="GC48" s="136"/>
      <c r="GD48" s="136"/>
      <c r="GE48" s="136"/>
      <c r="GF48" s="136"/>
      <c r="GG48" s="136"/>
      <c r="GH48" s="136"/>
      <c r="GI48" s="136"/>
      <c r="GJ48" s="136"/>
      <c r="GK48" s="136"/>
      <c r="GL48" s="136"/>
      <c r="GM48" s="136"/>
      <c r="GN48" s="136"/>
      <c r="GO48" s="136"/>
      <c r="GP48" s="136"/>
      <c r="GQ48" s="136"/>
      <c r="GR48" s="136"/>
      <c r="GS48" s="136"/>
      <c r="GT48" s="136"/>
      <c r="GU48" s="136"/>
      <c r="GV48" s="136"/>
      <c r="GW48" s="136"/>
      <c r="GX48" s="136"/>
      <c r="GY48" s="136"/>
      <c r="GZ48" s="136"/>
      <c r="HA48" s="136"/>
      <c r="HB48" s="136"/>
      <c r="HC48" s="136"/>
      <c r="HD48" s="136"/>
      <c r="HE48" s="136"/>
      <c r="HF48" s="136"/>
      <c r="HG48" s="136"/>
      <c r="HH48" s="136"/>
      <c r="HI48" s="136"/>
      <c r="HJ48" s="136"/>
      <c r="HK48" s="136"/>
      <c r="HL48" s="136"/>
      <c r="HM48" s="136"/>
      <c r="HN48" s="136"/>
      <c r="HO48" s="136"/>
      <c r="HP48" s="136"/>
      <c r="HQ48" s="136"/>
      <c r="HR48" s="136"/>
      <c r="HS48" s="136"/>
      <c r="HT48" s="136"/>
      <c r="HU48" s="136"/>
      <c r="HV48" s="136"/>
      <c r="HW48" s="136"/>
      <c r="HX48" s="136"/>
      <c r="HY48" s="136"/>
      <c r="HZ48" s="136"/>
      <c r="IA48" s="136"/>
      <c r="IB48" s="136"/>
      <c r="IC48" s="136"/>
      <c r="ID48" s="136"/>
      <c r="IE48" s="136"/>
      <c r="IF48" s="136"/>
      <c r="IG48" s="136"/>
    </row>
    <row r="49" spans="1:241" ht="15" customHeight="1" x14ac:dyDescent="0.25">
      <c r="A49" s="143" t="s">
        <v>355</v>
      </c>
      <c r="B49" s="153">
        <v>169696425</v>
      </c>
      <c r="C49" s="153">
        <v>62304706</v>
      </c>
      <c r="D49" s="153">
        <v>11324105</v>
      </c>
      <c r="E49" s="153">
        <v>20812374</v>
      </c>
      <c r="F49" s="154">
        <v>30700241.000000011</v>
      </c>
      <c r="G49" s="154">
        <v>4528712.9999999981</v>
      </c>
      <c r="H49" s="236">
        <v>299366564</v>
      </c>
      <c r="I49" s="136"/>
      <c r="J49" s="161" t="s">
        <v>179</v>
      </c>
      <c r="K49" s="162">
        <v>4750679</v>
      </c>
      <c r="L49" s="162">
        <v>2176362</v>
      </c>
      <c r="M49" s="162">
        <v>627850</v>
      </c>
      <c r="N49" s="162">
        <v>1020616</v>
      </c>
      <c r="O49" s="158">
        <v>1381524.6499999962</v>
      </c>
      <c r="P49" s="158">
        <v>227998.35000000391</v>
      </c>
      <c r="Q49" s="235">
        <v>10185030</v>
      </c>
      <c r="R49" s="136"/>
      <c r="S49" s="136"/>
      <c r="T49" s="136"/>
      <c r="U49" s="136"/>
      <c r="V49" s="136"/>
      <c r="W49" s="136"/>
      <c r="X49" s="136"/>
      <c r="Y49" s="136"/>
      <c r="Z49" s="136"/>
      <c r="AA49" s="136"/>
      <c r="AB49" s="136"/>
      <c r="AC49" s="136"/>
      <c r="AD49" s="136"/>
      <c r="AE49" s="136"/>
      <c r="AF49" s="136"/>
      <c r="AG49" s="136"/>
      <c r="AH49" s="136"/>
      <c r="AI49" s="136"/>
      <c r="AJ49" s="136"/>
      <c r="AK49" s="136"/>
      <c r="AL49" s="136"/>
      <c r="AM49" s="136"/>
      <c r="AN49" s="136"/>
      <c r="AO49" s="136"/>
      <c r="AP49" s="136"/>
      <c r="AQ49" s="136"/>
      <c r="AR49" s="136"/>
      <c r="AS49" s="136"/>
      <c r="AT49" s="136"/>
      <c r="AU49" s="136"/>
      <c r="AV49" s="136"/>
      <c r="AW49" s="136"/>
      <c r="AX49" s="136"/>
      <c r="AY49" s="136"/>
      <c r="AZ49" s="136"/>
      <c r="BA49" s="136"/>
      <c r="BB49" s="136"/>
      <c r="BC49" s="136"/>
      <c r="BD49" s="136"/>
      <c r="BE49" s="136"/>
      <c r="BF49" s="136"/>
      <c r="BG49" s="136"/>
      <c r="BH49" s="136"/>
      <c r="BI49" s="136"/>
      <c r="BJ49" s="136"/>
      <c r="BK49" s="136"/>
      <c r="BL49" s="136"/>
      <c r="BM49" s="136"/>
      <c r="BN49" s="136"/>
      <c r="BO49" s="136"/>
      <c r="BP49" s="136"/>
      <c r="BQ49" s="136"/>
      <c r="BR49" s="136"/>
      <c r="BS49" s="136"/>
      <c r="BT49" s="136"/>
      <c r="BU49" s="136"/>
      <c r="BV49" s="136"/>
      <c r="BW49" s="136"/>
      <c r="BX49" s="136"/>
      <c r="BY49" s="136"/>
      <c r="BZ49" s="136"/>
      <c r="CA49" s="136"/>
      <c r="CB49" s="136"/>
      <c r="CC49" s="136"/>
      <c r="CD49" s="136"/>
      <c r="CE49" s="136"/>
      <c r="CF49" s="136"/>
      <c r="CG49" s="136"/>
      <c r="CH49" s="136"/>
      <c r="CI49" s="136"/>
      <c r="CJ49" s="136"/>
      <c r="CK49" s="136"/>
      <c r="CL49" s="136"/>
      <c r="CM49" s="136"/>
      <c r="CN49" s="136"/>
      <c r="CO49" s="136"/>
      <c r="CP49" s="136"/>
      <c r="CQ49" s="136"/>
      <c r="CR49" s="136"/>
      <c r="CS49" s="136"/>
      <c r="CT49" s="136"/>
      <c r="CU49" s="136"/>
      <c r="CV49" s="136"/>
      <c r="CW49" s="136"/>
      <c r="CX49" s="136"/>
      <c r="CY49" s="136"/>
      <c r="CZ49" s="136"/>
      <c r="DA49" s="136"/>
      <c r="DB49" s="136"/>
      <c r="DC49" s="136"/>
      <c r="DD49" s="136"/>
      <c r="DE49" s="136"/>
      <c r="DF49" s="136"/>
      <c r="DG49" s="136"/>
      <c r="DH49" s="136"/>
      <c r="DI49" s="136"/>
      <c r="DJ49" s="136"/>
      <c r="DK49" s="136"/>
      <c r="DL49" s="136"/>
      <c r="DM49" s="136"/>
      <c r="DN49" s="136"/>
      <c r="DO49" s="136"/>
      <c r="DP49" s="136"/>
      <c r="DQ49" s="136"/>
      <c r="DR49" s="136"/>
      <c r="DS49" s="136"/>
      <c r="DT49" s="136"/>
      <c r="DU49" s="136"/>
      <c r="DV49" s="136"/>
      <c r="DW49" s="136"/>
      <c r="DX49" s="136"/>
      <c r="DY49" s="136"/>
      <c r="DZ49" s="136"/>
      <c r="EA49" s="136"/>
      <c r="EB49" s="136"/>
      <c r="EC49" s="136"/>
      <c r="ED49" s="136"/>
      <c r="EE49" s="136"/>
      <c r="EF49" s="136"/>
      <c r="EG49" s="136"/>
      <c r="EH49" s="136"/>
      <c r="EI49" s="136"/>
      <c r="EJ49" s="136"/>
      <c r="EK49" s="136"/>
      <c r="EL49" s="136"/>
      <c r="EM49" s="136"/>
      <c r="EN49" s="136"/>
      <c r="EO49" s="136"/>
      <c r="EP49" s="136"/>
      <c r="EQ49" s="136"/>
      <c r="ER49" s="136"/>
      <c r="ES49" s="136"/>
      <c r="ET49" s="136"/>
      <c r="EU49" s="136"/>
      <c r="EV49" s="136"/>
      <c r="EW49" s="136"/>
      <c r="EX49" s="136"/>
      <c r="EY49" s="136"/>
      <c r="EZ49" s="136"/>
      <c r="FA49" s="136"/>
      <c r="FB49" s="136"/>
      <c r="FC49" s="136"/>
      <c r="FD49" s="136"/>
      <c r="FE49" s="136"/>
      <c r="FF49" s="136"/>
      <c r="FG49" s="136"/>
      <c r="FH49" s="136"/>
      <c r="FI49" s="136"/>
      <c r="FJ49" s="136"/>
      <c r="FK49" s="136"/>
      <c r="FL49" s="136"/>
      <c r="FM49" s="136"/>
      <c r="FN49" s="136"/>
      <c r="FO49" s="136"/>
      <c r="FP49" s="136"/>
      <c r="FQ49" s="136"/>
      <c r="FR49" s="136"/>
      <c r="FS49" s="136"/>
      <c r="FT49" s="136"/>
      <c r="FU49" s="136"/>
      <c r="FV49" s="136"/>
      <c r="FW49" s="136"/>
      <c r="FX49" s="136"/>
      <c r="FY49" s="136"/>
      <c r="FZ49" s="136"/>
      <c r="GA49" s="136"/>
      <c r="GB49" s="136"/>
      <c r="GC49" s="136"/>
      <c r="GD49" s="136"/>
      <c r="GE49" s="136"/>
      <c r="GF49" s="136"/>
      <c r="GG49" s="136"/>
      <c r="GH49" s="136"/>
      <c r="GI49" s="136"/>
      <c r="GJ49" s="136"/>
      <c r="GK49" s="136"/>
      <c r="GL49" s="136"/>
      <c r="GM49" s="136"/>
      <c r="GN49" s="136"/>
      <c r="GO49" s="136"/>
      <c r="GP49" s="136"/>
      <c r="GQ49" s="136"/>
      <c r="GR49" s="136"/>
      <c r="GS49" s="136"/>
      <c r="GT49" s="136"/>
      <c r="GU49" s="136"/>
      <c r="GV49" s="136"/>
      <c r="GW49" s="136"/>
      <c r="GX49" s="136"/>
      <c r="GY49" s="136"/>
      <c r="GZ49" s="136"/>
      <c r="HA49" s="136"/>
      <c r="HB49" s="136"/>
      <c r="HC49" s="136"/>
      <c r="HD49" s="136"/>
      <c r="HE49" s="136"/>
      <c r="HF49" s="136"/>
      <c r="HG49" s="136"/>
      <c r="HH49" s="136"/>
      <c r="HI49" s="136"/>
      <c r="HJ49" s="136"/>
      <c r="HK49" s="136"/>
      <c r="HL49" s="136"/>
      <c r="HM49" s="136"/>
      <c r="HN49" s="136"/>
      <c r="HO49" s="136"/>
      <c r="HP49" s="136"/>
      <c r="HQ49" s="136"/>
      <c r="HR49" s="136"/>
      <c r="HS49" s="136"/>
      <c r="HT49" s="136"/>
      <c r="HU49" s="136"/>
      <c r="HV49" s="136"/>
      <c r="HW49" s="136"/>
      <c r="HX49" s="136"/>
      <c r="HY49" s="136"/>
      <c r="HZ49" s="136"/>
      <c r="IA49" s="136"/>
      <c r="IB49" s="136"/>
      <c r="IC49" s="136"/>
      <c r="ID49" s="136"/>
      <c r="IE49" s="136"/>
      <c r="IF49" s="136"/>
      <c r="IG49" s="136"/>
    </row>
    <row r="50" spans="1:241" ht="15" customHeight="1" x14ac:dyDescent="0.25">
      <c r="A50" s="146" t="s">
        <v>354</v>
      </c>
      <c r="B50" s="147">
        <v>8484821.25</v>
      </c>
      <c r="C50" s="147">
        <v>3115235.3</v>
      </c>
      <c r="D50" s="147">
        <v>566205.25</v>
      </c>
      <c r="E50" s="147">
        <v>1040618.7</v>
      </c>
      <c r="F50" s="148">
        <v>1535012.0500000005</v>
      </c>
      <c r="G50" s="148">
        <v>226435.64999999991</v>
      </c>
      <c r="H50" s="148">
        <v>14968328.199999999</v>
      </c>
      <c r="I50" s="136"/>
      <c r="J50" s="161" t="s">
        <v>178</v>
      </c>
      <c r="K50" s="162">
        <v>6000919</v>
      </c>
      <c r="L50" s="162">
        <v>2911041</v>
      </c>
      <c r="M50" s="162">
        <v>844308</v>
      </c>
      <c r="N50" s="162">
        <v>868329</v>
      </c>
      <c r="O50" s="158">
        <v>1478377.6499999962</v>
      </c>
      <c r="P50" s="158">
        <v>222783.35000000391</v>
      </c>
      <c r="Q50" s="235">
        <v>12325758</v>
      </c>
      <c r="R50" s="136"/>
      <c r="S50" s="136"/>
      <c r="T50" s="136"/>
      <c r="U50" s="136"/>
      <c r="V50" s="136"/>
      <c r="W50" s="136"/>
      <c r="X50" s="136"/>
      <c r="Y50" s="136"/>
      <c r="Z50" s="136"/>
      <c r="AA50" s="136"/>
      <c r="AB50" s="136"/>
      <c r="AC50" s="136"/>
      <c r="AD50" s="136"/>
      <c r="AE50" s="136"/>
      <c r="AF50" s="136"/>
      <c r="AG50" s="136"/>
      <c r="AH50" s="136"/>
      <c r="AI50" s="136"/>
      <c r="AJ50" s="136"/>
      <c r="AK50" s="136"/>
      <c r="AL50" s="136"/>
      <c r="AM50" s="136"/>
      <c r="AN50" s="136"/>
      <c r="AO50" s="136"/>
      <c r="AP50" s="136"/>
      <c r="AQ50" s="136"/>
      <c r="AR50" s="136"/>
      <c r="AS50" s="136"/>
      <c r="AT50" s="136"/>
      <c r="AU50" s="136"/>
      <c r="AV50" s="136"/>
      <c r="AW50" s="136"/>
      <c r="AX50" s="136"/>
      <c r="AY50" s="136"/>
      <c r="AZ50" s="136"/>
      <c r="BA50" s="136"/>
      <c r="BB50" s="136"/>
      <c r="BC50" s="136"/>
      <c r="BD50" s="136"/>
      <c r="BE50" s="136"/>
      <c r="BF50" s="136"/>
      <c r="BG50" s="136"/>
      <c r="BH50" s="136"/>
      <c r="BI50" s="136"/>
      <c r="BJ50" s="136"/>
      <c r="BK50" s="136"/>
      <c r="BL50" s="136"/>
      <c r="BM50" s="136"/>
      <c r="BN50" s="136"/>
      <c r="BO50" s="136"/>
      <c r="BP50" s="136"/>
      <c r="BQ50" s="136"/>
      <c r="BR50" s="136"/>
      <c r="BS50" s="136"/>
      <c r="BT50" s="136"/>
      <c r="BU50" s="136"/>
      <c r="BV50" s="136"/>
      <c r="BW50" s="136"/>
      <c r="BX50" s="136"/>
      <c r="BY50" s="136"/>
      <c r="BZ50" s="136"/>
      <c r="CA50" s="136"/>
      <c r="CB50" s="136"/>
      <c r="CC50" s="136"/>
      <c r="CD50" s="136"/>
      <c r="CE50" s="136"/>
      <c r="CF50" s="136"/>
      <c r="CG50" s="136"/>
      <c r="CH50" s="136"/>
      <c r="CI50" s="136"/>
      <c r="CJ50" s="136"/>
      <c r="CK50" s="136"/>
      <c r="CL50" s="136"/>
      <c r="CM50" s="136"/>
      <c r="CN50" s="136"/>
      <c r="CO50" s="136"/>
      <c r="CP50" s="136"/>
      <c r="CQ50" s="136"/>
      <c r="CR50" s="136"/>
      <c r="CS50" s="136"/>
      <c r="CT50" s="136"/>
      <c r="CU50" s="136"/>
      <c r="CV50" s="136"/>
      <c r="CW50" s="136"/>
      <c r="CX50" s="136"/>
      <c r="CY50" s="136"/>
      <c r="CZ50" s="136"/>
      <c r="DA50" s="136"/>
      <c r="DB50" s="136"/>
      <c r="DC50" s="136"/>
      <c r="DD50" s="136"/>
      <c r="DE50" s="136"/>
      <c r="DF50" s="136"/>
      <c r="DG50" s="136"/>
      <c r="DH50" s="136"/>
      <c r="DI50" s="136"/>
      <c r="DJ50" s="136"/>
      <c r="DK50" s="136"/>
      <c r="DL50" s="136"/>
      <c r="DM50" s="136"/>
      <c r="DN50" s="136"/>
      <c r="DO50" s="136"/>
      <c r="DP50" s="136"/>
      <c r="DQ50" s="136"/>
      <c r="DR50" s="136"/>
      <c r="DS50" s="136"/>
      <c r="DT50" s="136"/>
      <c r="DU50" s="136"/>
      <c r="DV50" s="136"/>
      <c r="DW50" s="136"/>
      <c r="DX50" s="136"/>
      <c r="DY50" s="136"/>
      <c r="DZ50" s="136"/>
      <c r="EA50" s="136"/>
      <c r="EB50" s="136"/>
      <c r="EC50" s="136"/>
      <c r="ED50" s="136"/>
      <c r="EE50" s="136"/>
      <c r="EF50" s="136"/>
      <c r="EG50" s="136"/>
      <c r="EH50" s="136"/>
      <c r="EI50" s="136"/>
      <c r="EJ50" s="136"/>
      <c r="EK50" s="136"/>
      <c r="EL50" s="136"/>
      <c r="EM50" s="136"/>
      <c r="EN50" s="136"/>
      <c r="EO50" s="136"/>
      <c r="EP50" s="136"/>
      <c r="EQ50" s="136"/>
      <c r="ER50" s="136"/>
      <c r="ES50" s="136"/>
      <c r="ET50" s="136"/>
      <c r="EU50" s="136"/>
      <c r="EV50" s="136"/>
      <c r="EW50" s="136"/>
      <c r="EX50" s="136"/>
      <c r="EY50" s="136"/>
      <c r="EZ50" s="136"/>
      <c r="FA50" s="136"/>
      <c r="FB50" s="136"/>
      <c r="FC50" s="136"/>
      <c r="FD50" s="136"/>
      <c r="FE50" s="136"/>
      <c r="FF50" s="136"/>
      <c r="FG50" s="136"/>
      <c r="FH50" s="136"/>
      <c r="FI50" s="136"/>
      <c r="FJ50" s="136"/>
      <c r="FK50" s="136"/>
      <c r="FL50" s="136"/>
      <c r="FM50" s="136"/>
      <c r="FN50" s="136"/>
      <c r="FO50" s="136"/>
      <c r="FP50" s="136"/>
      <c r="FQ50" s="136"/>
      <c r="FR50" s="136"/>
      <c r="FS50" s="136"/>
      <c r="FT50" s="136"/>
      <c r="FU50" s="136"/>
      <c r="FV50" s="136"/>
      <c r="FW50" s="136"/>
      <c r="FX50" s="136"/>
      <c r="FY50" s="136"/>
      <c r="FZ50" s="136"/>
      <c r="GA50" s="136"/>
      <c r="GB50" s="136"/>
      <c r="GC50" s="136"/>
      <c r="GD50" s="136"/>
      <c r="GE50" s="136"/>
      <c r="GF50" s="136"/>
      <c r="GG50" s="136"/>
      <c r="GH50" s="136"/>
      <c r="GI50" s="136"/>
      <c r="GJ50" s="136"/>
      <c r="GK50" s="136"/>
      <c r="GL50" s="136"/>
      <c r="GM50" s="136"/>
      <c r="GN50" s="136"/>
      <c r="GO50" s="136"/>
      <c r="GP50" s="136"/>
      <c r="GQ50" s="136"/>
      <c r="GR50" s="136"/>
      <c r="GS50" s="136"/>
      <c r="GT50" s="136"/>
      <c r="GU50" s="136"/>
      <c r="GV50" s="136"/>
      <c r="GW50" s="136"/>
      <c r="GX50" s="136"/>
      <c r="GY50" s="136"/>
      <c r="GZ50" s="136"/>
      <c r="HA50" s="136"/>
      <c r="HB50" s="136"/>
      <c r="HC50" s="136"/>
      <c r="HD50" s="136"/>
      <c r="HE50" s="136"/>
      <c r="HF50" s="136"/>
      <c r="HG50" s="136"/>
      <c r="HH50" s="136"/>
      <c r="HI50" s="136"/>
      <c r="HJ50" s="136"/>
      <c r="HK50" s="136"/>
      <c r="HL50" s="136"/>
      <c r="HM50" s="136"/>
      <c r="HN50" s="136"/>
      <c r="HO50" s="136"/>
      <c r="HP50" s="136"/>
      <c r="HQ50" s="136"/>
      <c r="HR50" s="136"/>
      <c r="HS50" s="136"/>
      <c r="HT50" s="136"/>
      <c r="HU50" s="136"/>
      <c r="HV50" s="136"/>
      <c r="HW50" s="136"/>
      <c r="HX50" s="136"/>
      <c r="HY50" s="136"/>
      <c r="HZ50" s="136"/>
      <c r="IA50" s="136"/>
      <c r="IB50" s="136"/>
      <c r="IC50" s="136"/>
      <c r="ID50" s="136"/>
      <c r="IE50" s="136"/>
      <c r="IF50" s="136"/>
      <c r="IG50" s="136"/>
    </row>
    <row r="51" spans="1:241" ht="15" customHeight="1" x14ac:dyDescent="0.25">
      <c r="A51" s="135"/>
      <c r="B51" s="135"/>
      <c r="C51" s="135"/>
      <c r="D51" s="135"/>
      <c r="E51" s="135"/>
      <c r="F51" s="135"/>
      <c r="G51" s="135"/>
      <c r="I51" s="136"/>
      <c r="J51" s="143" t="s">
        <v>885</v>
      </c>
      <c r="K51" s="164">
        <v>132827976</v>
      </c>
      <c r="L51" s="164">
        <v>57693220</v>
      </c>
      <c r="M51" s="164">
        <v>13483574</v>
      </c>
      <c r="N51" s="164">
        <v>20624787</v>
      </c>
      <c r="O51" s="160">
        <v>31041109.299999904</v>
      </c>
      <c r="P51" s="160">
        <v>4655003.7000000859</v>
      </c>
      <c r="Q51" s="236">
        <v>260325670</v>
      </c>
      <c r="R51" s="136"/>
      <c r="S51" s="136"/>
      <c r="T51" s="136"/>
      <c r="U51" s="136"/>
      <c r="V51" s="136"/>
      <c r="W51" s="136"/>
      <c r="X51" s="136"/>
      <c r="Y51" s="136"/>
      <c r="Z51" s="136"/>
      <c r="AA51" s="136"/>
      <c r="AB51" s="136"/>
      <c r="AC51" s="136"/>
      <c r="AD51" s="136"/>
      <c r="AE51" s="136"/>
      <c r="AF51" s="136"/>
      <c r="AG51" s="136"/>
      <c r="AH51" s="136"/>
      <c r="AI51" s="136"/>
      <c r="AJ51" s="136"/>
      <c r="AK51" s="136"/>
      <c r="AL51" s="136"/>
      <c r="AM51" s="136"/>
      <c r="AN51" s="136"/>
      <c r="AO51" s="136"/>
      <c r="AP51" s="136"/>
      <c r="AQ51" s="136"/>
      <c r="AR51" s="136"/>
      <c r="AS51" s="136"/>
      <c r="AT51" s="136"/>
      <c r="AU51" s="136"/>
      <c r="AV51" s="136"/>
      <c r="AW51" s="136"/>
      <c r="AX51" s="136"/>
      <c r="AY51" s="136"/>
      <c r="AZ51" s="136"/>
      <c r="BA51" s="136"/>
      <c r="BB51" s="136"/>
      <c r="BC51" s="136"/>
      <c r="BD51" s="136"/>
      <c r="BE51" s="136"/>
      <c r="BF51" s="136"/>
      <c r="BG51" s="136"/>
      <c r="BH51" s="136"/>
      <c r="BI51" s="136"/>
      <c r="BJ51" s="136"/>
      <c r="BK51" s="136"/>
      <c r="BL51" s="136"/>
      <c r="BM51" s="136"/>
      <c r="BN51" s="136"/>
      <c r="BO51" s="136"/>
      <c r="BP51" s="136"/>
      <c r="BQ51" s="136"/>
      <c r="BR51" s="136"/>
      <c r="BS51" s="136"/>
      <c r="BT51" s="136"/>
      <c r="BU51" s="136"/>
      <c r="BV51" s="136"/>
      <c r="BW51" s="136"/>
      <c r="BX51" s="136"/>
      <c r="BY51" s="136"/>
      <c r="BZ51" s="136"/>
      <c r="CA51" s="136"/>
      <c r="CB51" s="136"/>
      <c r="CC51" s="136"/>
      <c r="CD51" s="136"/>
      <c r="CE51" s="136"/>
      <c r="CF51" s="136"/>
      <c r="CG51" s="136"/>
      <c r="CH51" s="136"/>
      <c r="CI51" s="136"/>
      <c r="CJ51" s="136"/>
      <c r="CK51" s="136"/>
      <c r="CL51" s="136"/>
      <c r="CM51" s="136"/>
      <c r="CN51" s="136"/>
      <c r="CO51" s="136"/>
      <c r="CP51" s="136"/>
      <c r="CQ51" s="136"/>
      <c r="CR51" s="136"/>
      <c r="CS51" s="136"/>
      <c r="CT51" s="136"/>
      <c r="CU51" s="136"/>
      <c r="CV51" s="136"/>
      <c r="CW51" s="136"/>
      <c r="CX51" s="136"/>
      <c r="CY51" s="136"/>
      <c r="CZ51" s="136"/>
      <c r="DA51" s="136"/>
      <c r="DB51" s="136"/>
      <c r="DC51" s="136"/>
      <c r="DD51" s="136"/>
      <c r="DE51" s="136"/>
      <c r="DF51" s="136"/>
      <c r="DG51" s="136"/>
      <c r="DH51" s="136"/>
      <c r="DI51" s="136"/>
      <c r="DJ51" s="136"/>
      <c r="DK51" s="136"/>
      <c r="DL51" s="136"/>
      <c r="DM51" s="136"/>
      <c r="DN51" s="136"/>
      <c r="DO51" s="136"/>
      <c r="DP51" s="136"/>
      <c r="DQ51" s="136"/>
      <c r="DR51" s="136"/>
      <c r="DS51" s="136"/>
      <c r="DT51" s="136"/>
      <c r="DU51" s="136"/>
      <c r="DV51" s="136"/>
      <c r="DW51" s="136"/>
      <c r="DX51" s="136"/>
      <c r="DY51" s="136"/>
      <c r="DZ51" s="136"/>
      <c r="EA51" s="136"/>
      <c r="EB51" s="136"/>
      <c r="EC51" s="136"/>
      <c r="ED51" s="136"/>
      <c r="EE51" s="136"/>
      <c r="EF51" s="136"/>
      <c r="EG51" s="136"/>
      <c r="EH51" s="136"/>
      <c r="EI51" s="136"/>
      <c r="EJ51" s="136"/>
      <c r="EK51" s="136"/>
      <c r="EL51" s="136"/>
      <c r="EM51" s="136"/>
      <c r="EN51" s="136"/>
      <c r="EO51" s="136"/>
      <c r="EP51" s="136"/>
      <c r="EQ51" s="136"/>
      <c r="ER51" s="136"/>
      <c r="ES51" s="136"/>
      <c r="ET51" s="136"/>
      <c r="EU51" s="136"/>
      <c r="EV51" s="136"/>
      <c r="EW51" s="136"/>
      <c r="EX51" s="136"/>
      <c r="EY51" s="136"/>
      <c r="EZ51" s="136"/>
      <c r="FA51" s="136"/>
      <c r="FB51" s="136"/>
      <c r="FC51" s="136"/>
      <c r="FD51" s="136"/>
      <c r="FE51" s="136"/>
      <c r="FF51" s="136"/>
      <c r="FG51" s="136"/>
      <c r="FH51" s="136"/>
      <c r="FI51" s="136"/>
      <c r="FJ51" s="136"/>
      <c r="FK51" s="136"/>
      <c r="FL51" s="136"/>
      <c r="FM51" s="136"/>
      <c r="FN51" s="136"/>
      <c r="FO51" s="136"/>
      <c r="FP51" s="136"/>
      <c r="FQ51" s="136"/>
      <c r="FR51" s="136"/>
      <c r="FS51" s="136"/>
      <c r="FT51" s="136"/>
      <c r="FU51" s="136"/>
      <c r="FV51" s="136"/>
      <c r="FW51" s="136"/>
      <c r="FX51" s="136"/>
      <c r="FY51" s="136"/>
      <c r="FZ51" s="136"/>
      <c r="GA51" s="136"/>
      <c r="GB51" s="136"/>
      <c r="GC51" s="136"/>
      <c r="GD51" s="136"/>
      <c r="GE51" s="136"/>
      <c r="GF51" s="136"/>
      <c r="GG51" s="136"/>
      <c r="GH51" s="136"/>
      <c r="GI51" s="136"/>
      <c r="GJ51" s="136"/>
      <c r="GK51" s="136"/>
      <c r="GL51" s="136"/>
      <c r="GM51" s="136"/>
      <c r="GN51" s="136"/>
      <c r="GO51" s="136"/>
      <c r="GP51" s="136"/>
      <c r="GQ51" s="136"/>
      <c r="GR51" s="136"/>
      <c r="GS51" s="136"/>
      <c r="GT51" s="136"/>
      <c r="GU51" s="136"/>
      <c r="GV51" s="136"/>
      <c r="GW51" s="136"/>
      <c r="GX51" s="136"/>
      <c r="GY51" s="136"/>
      <c r="GZ51" s="136"/>
      <c r="HA51" s="136"/>
      <c r="HB51" s="136"/>
      <c r="HC51" s="136"/>
      <c r="HD51" s="136"/>
      <c r="HE51" s="136"/>
      <c r="HF51" s="136"/>
      <c r="HG51" s="136"/>
      <c r="HH51" s="136"/>
      <c r="HI51" s="136"/>
      <c r="HJ51" s="136"/>
      <c r="HK51" s="136"/>
      <c r="HL51" s="136"/>
      <c r="HM51" s="136"/>
      <c r="HN51" s="136"/>
      <c r="HO51" s="136"/>
      <c r="HP51" s="136"/>
      <c r="HQ51" s="136"/>
      <c r="HR51" s="136"/>
      <c r="HS51" s="136"/>
      <c r="HT51" s="136"/>
      <c r="HU51" s="136"/>
      <c r="HV51" s="136"/>
      <c r="HW51" s="136"/>
      <c r="HX51" s="136"/>
      <c r="HY51" s="136"/>
      <c r="HZ51" s="136"/>
      <c r="IA51" s="136"/>
      <c r="IB51" s="136"/>
      <c r="IC51" s="136"/>
      <c r="ID51" s="136"/>
      <c r="IE51" s="136"/>
      <c r="IF51" s="136"/>
      <c r="IG51" s="136"/>
    </row>
    <row r="52" spans="1:241" ht="15" customHeight="1" x14ac:dyDescent="0.25">
      <c r="I52" s="136"/>
      <c r="J52" s="146" t="s">
        <v>886</v>
      </c>
      <c r="K52" s="147">
        <v>6037635.2727272725</v>
      </c>
      <c r="L52" s="147">
        <v>2622419.0909090908</v>
      </c>
      <c r="M52" s="147">
        <v>612889.72727272729</v>
      </c>
      <c r="N52" s="147">
        <v>937490.31818181823</v>
      </c>
      <c r="O52" s="148">
        <v>1410959.5136363592</v>
      </c>
      <c r="P52" s="148">
        <v>211591.07727273117</v>
      </c>
      <c r="Q52" s="148">
        <v>11832985</v>
      </c>
      <c r="R52" s="136"/>
      <c r="S52" s="136"/>
      <c r="T52" s="136"/>
      <c r="U52" s="136"/>
      <c r="V52" s="136"/>
      <c r="W52" s="136"/>
      <c r="X52" s="136"/>
      <c r="Y52" s="136"/>
      <c r="Z52" s="136"/>
      <c r="AA52" s="136"/>
      <c r="AB52" s="136"/>
      <c r="AC52" s="136"/>
      <c r="AD52" s="136"/>
      <c r="AE52" s="136"/>
      <c r="AF52" s="136"/>
      <c r="AG52" s="136"/>
      <c r="AH52" s="136"/>
      <c r="AI52" s="136"/>
      <c r="AJ52" s="136"/>
      <c r="AK52" s="136"/>
      <c r="AL52" s="136"/>
      <c r="AM52" s="136"/>
      <c r="AN52" s="136"/>
      <c r="AO52" s="136"/>
      <c r="AP52" s="136"/>
      <c r="AQ52" s="136"/>
      <c r="AR52" s="136"/>
      <c r="AS52" s="136"/>
      <c r="AT52" s="136"/>
      <c r="AU52" s="136"/>
      <c r="AV52" s="136"/>
      <c r="AW52" s="136"/>
      <c r="AX52" s="136"/>
      <c r="AY52" s="136"/>
      <c r="AZ52" s="136"/>
      <c r="BA52" s="136"/>
      <c r="BB52" s="136"/>
      <c r="BC52" s="136"/>
      <c r="BD52" s="136"/>
      <c r="BE52" s="136"/>
      <c r="BF52" s="136"/>
      <c r="BG52" s="136"/>
      <c r="BH52" s="136"/>
      <c r="BI52" s="136"/>
      <c r="BJ52" s="136"/>
      <c r="BK52" s="136"/>
      <c r="BL52" s="136"/>
      <c r="BM52" s="136"/>
      <c r="BN52" s="136"/>
      <c r="BO52" s="136"/>
      <c r="BP52" s="136"/>
      <c r="BQ52" s="136"/>
      <c r="BR52" s="136"/>
      <c r="BS52" s="136"/>
      <c r="BT52" s="136"/>
      <c r="BU52" s="136"/>
      <c r="BV52" s="136"/>
      <c r="BW52" s="136"/>
      <c r="BX52" s="136"/>
      <c r="BY52" s="136"/>
      <c r="BZ52" s="136"/>
      <c r="CA52" s="136"/>
      <c r="CB52" s="136"/>
      <c r="CC52" s="136"/>
      <c r="CD52" s="136"/>
      <c r="CE52" s="136"/>
      <c r="CF52" s="136"/>
      <c r="CG52" s="136"/>
      <c r="CH52" s="136"/>
      <c r="CI52" s="136"/>
      <c r="CJ52" s="136"/>
      <c r="CK52" s="136"/>
      <c r="CL52" s="136"/>
      <c r="CM52" s="136"/>
      <c r="CN52" s="136"/>
      <c r="CO52" s="136"/>
      <c r="CP52" s="136"/>
      <c r="CQ52" s="136"/>
      <c r="CR52" s="136"/>
      <c r="CS52" s="136"/>
      <c r="CT52" s="136"/>
      <c r="CU52" s="136"/>
      <c r="CV52" s="136"/>
      <c r="CW52" s="136"/>
      <c r="CX52" s="136"/>
      <c r="CY52" s="136"/>
      <c r="CZ52" s="136"/>
      <c r="DA52" s="136"/>
      <c r="DB52" s="136"/>
      <c r="DC52" s="136"/>
      <c r="DD52" s="136"/>
      <c r="DE52" s="136"/>
      <c r="DF52" s="136"/>
      <c r="DG52" s="136"/>
      <c r="DH52" s="136"/>
      <c r="DI52" s="136"/>
      <c r="DJ52" s="136"/>
      <c r="DK52" s="136"/>
      <c r="DL52" s="136"/>
      <c r="DM52" s="136"/>
      <c r="DN52" s="136"/>
      <c r="DO52" s="136"/>
      <c r="DP52" s="136"/>
      <c r="DQ52" s="136"/>
      <c r="DR52" s="136"/>
      <c r="DS52" s="136"/>
      <c r="DT52" s="136"/>
      <c r="DU52" s="136"/>
      <c r="DV52" s="136"/>
      <c r="DW52" s="136"/>
      <c r="DX52" s="136"/>
      <c r="DY52" s="136"/>
      <c r="DZ52" s="136"/>
      <c r="EA52" s="136"/>
      <c r="EB52" s="136"/>
      <c r="EC52" s="136"/>
      <c r="ED52" s="136"/>
      <c r="EE52" s="136"/>
      <c r="EF52" s="136"/>
      <c r="EG52" s="136"/>
      <c r="EH52" s="136"/>
      <c r="EI52" s="136"/>
      <c r="EJ52" s="136"/>
      <c r="EK52" s="136"/>
      <c r="EL52" s="136"/>
      <c r="EM52" s="136"/>
      <c r="EN52" s="136"/>
      <c r="EO52" s="136"/>
      <c r="EP52" s="136"/>
      <c r="EQ52" s="136"/>
      <c r="ER52" s="136"/>
      <c r="ES52" s="136"/>
      <c r="ET52" s="136"/>
      <c r="EU52" s="136"/>
      <c r="EV52" s="136"/>
      <c r="EW52" s="136"/>
      <c r="EX52" s="136"/>
      <c r="EY52" s="136"/>
      <c r="EZ52" s="136"/>
      <c r="FA52" s="136"/>
      <c r="FB52" s="136"/>
      <c r="FC52" s="136"/>
      <c r="FD52" s="136"/>
      <c r="FE52" s="136"/>
      <c r="FF52" s="136"/>
      <c r="FG52" s="136"/>
      <c r="FH52" s="136"/>
      <c r="FI52" s="136"/>
      <c r="FJ52" s="136"/>
      <c r="FK52" s="136"/>
      <c r="FL52" s="136"/>
      <c r="FM52" s="136"/>
      <c r="FN52" s="136"/>
      <c r="FO52" s="136"/>
      <c r="FP52" s="136"/>
      <c r="FQ52" s="136"/>
      <c r="FR52" s="136"/>
      <c r="FS52" s="136"/>
      <c r="FT52" s="136"/>
      <c r="FU52" s="136"/>
      <c r="FV52" s="136"/>
      <c r="FW52" s="136"/>
      <c r="FX52" s="136"/>
      <c r="FY52" s="136"/>
      <c r="FZ52" s="136"/>
      <c r="GA52" s="136"/>
      <c r="GB52" s="136"/>
      <c r="GC52" s="136"/>
      <c r="GD52" s="136"/>
      <c r="GE52" s="136"/>
      <c r="GF52" s="136"/>
      <c r="GG52" s="136"/>
      <c r="GH52" s="136"/>
      <c r="GI52" s="136"/>
      <c r="GJ52" s="136"/>
      <c r="GK52" s="136"/>
      <c r="GL52" s="136"/>
      <c r="GM52" s="136"/>
      <c r="GN52" s="136"/>
      <c r="GO52" s="136"/>
      <c r="GP52" s="136"/>
      <c r="GQ52" s="136"/>
      <c r="GR52" s="136"/>
      <c r="GS52" s="136"/>
      <c r="GT52" s="136"/>
      <c r="GU52" s="136"/>
      <c r="GV52" s="136"/>
      <c r="GW52" s="136"/>
      <c r="GX52" s="136"/>
      <c r="GY52" s="136"/>
      <c r="GZ52" s="136"/>
      <c r="HA52" s="136"/>
      <c r="HB52" s="136"/>
      <c r="HC52" s="136"/>
      <c r="HD52" s="136"/>
      <c r="HE52" s="136"/>
      <c r="HF52" s="136"/>
      <c r="HG52" s="136"/>
      <c r="HH52" s="136"/>
      <c r="HI52" s="136"/>
      <c r="HJ52" s="136"/>
      <c r="HK52" s="136"/>
      <c r="HL52" s="136"/>
      <c r="HM52" s="136"/>
      <c r="HN52" s="136"/>
      <c r="HO52" s="136"/>
      <c r="HP52" s="136"/>
      <c r="HQ52" s="136"/>
      <c r="HR52" s="136"/>
      <c r="HS52" s="136"/>
      <c r="HT52" s="136"/>
      <c r="HU52" s="136"/>
      <c r="HV52" s="136"/>
      <c r="HW52" s="136"/>
      <c r="HX52" s="136"/>
      <c r="HY52" s="136"/>
      <c r="HZ52" s="136"/>
      <c r="IA52" s="136"/>
      <c r="IB52" s="136"/>
      <c r="IC52" s="136"/>
      <c r="ID52" s="136"/>
      <c r="IE52" s="136"/>
      <c r="IF52" s="136"/>
      <c r="IG52" s="136"/>
    </row>
    <row r="53" spans="1:241" ht="15" customHeight="1" x14ac:dyDescent="0.25">
      <c r="I53" s="136"/>
      <c r="R53" s="136"/>
      <c r="S53" s="136"/>
      <c r="T53" s="136"/>
      <c r="U53" s="136"/>
      <c r="V53" s="136"/>
      <c r="W53" s="136"/>
      <c r="X53" s="136"/>
      <c r="Y53" s="136"/>
      <c r="Z53" s="136"/>
      <c r="AA53" s="136"/>
      <c r="AB53" s="136"/>
      <c r="AC53" s="136"/>
      <c r="AD53" s="136"/>
      <c r="AE53" s="136"/>
      <c r="AF53" s="136"/>
      <c r="AG53" s="136"/>
      <c r="AH53" s="136"/>
      <c r="AI53" s="136"/>
      <c r="AJ53" s="136"/>
      <c r="AK53" s="136"/>
      <c r="AL53" s="136"/>
      <c r="AM53" s="136"/>
      <c r="AN53" s="136"/>
      <c r="AO53" s="136"/>
      <c r="AP53" s="136"/>
      <c r="AQ53" s="136"/>
      <c r="AR53" s="136"/>
      <c r="AS53" s="136"/>
      <c r="AT53" s="136"/>
      <c r="AU53" s="136"/>
      <c r="AV53" s="136"/>
      <c r="AW53" s="136"/>
      <c r="AX53" s="136"/>
      <c r="AY53" s="136"/>
      <c r="AZ53" s="136"/>
      <c r="BA53" s="136"/>
      <c r="BB53" s="136"/>
      <c r="BC53" s="136"/>
      <c r="BD53" s="136"/>
      <c r="BE53" s="136"/>
      <c r="BF53" s="136"/>
      <c r="BG53" s="136"/>
      <c r="BH53" s="136"/>
      <c r="BI53" s="136"/>
      <c r="BJ53" s="136"/>
      <c r="BK53" s="136"/>
      <c r="BL53" s="136"/>
      <c r="BM53" s="136"/>
      <c r="BN53" s="136"/>
      <c r="BO53" s="136"/>
      <c r="BP53" s="136"/>
      <c r="BQ53" s="136"/>
      <c r="BR53" s="136"/>
      <c r="BS53" s="136"/>
      <c r="BT53" s="136"/>
      <c r="BU53" s="136"/>
      <c r="BV53" s="136"/>
      <c r="BW53" s="136"/>
      <c r="BX53" s="136"/>
      <c r="BY53" s="136"/>
      <c r="BZ53" s="136"/>
      <c r="CA53" s="136"/>
      <c r="CB53" s="136"/>
      <c r="CC53" s="136"/>
      <c r="CD53" s="136"/>
      <c r="CE53" s="136"/>
      <c r="CF53" s="136"/>
      <c r="CG53" s="136"/>
      <c r="CH53" s="136"/>
      <c r="CI53" s="136"/>
      <c r="CJ53" s="136"/>
      <c r="CK53" s="136"/>
      <c r="CL53" s="136"/>
      <c r="CM53" s="136"/>
      <c r="CN53" s="136"/>
      <c r="CO53" s="136"/>
      <c r="CP53" s="136"/>
      <c r="CQ53" s="136"/>
      <c r="CR53" s="136"/>
      <c r="CS53" s="136"/>
      <c r="CT53" s="136"/>
      <c r="CU53" s="136"/>
      <c r="CV53" s="136"/>
      <c r="CW53" s="136"/>
      <c r="CX53" s="136"/>
      <c r="CY53" s="136"/>
      <c r="CZ53" s="136"/>
      <c r="DA53" s="136"/>
      <c r="DB53" s="136"/>
      <c r="DC53" s="136"/>
      <c r="DD53" s="136"/>
      <c r="DE53" s="136"/>
      <c r="DF53" s="136"/>
      <c r="DG53" s="136"/>
      <c r="DH53" s="136"/>
      <c r="DI53" s="136"/>
      <c r="DJ53" s="136"/>
      <c r="DK53" s="136"/>
      <c r="DL53" s="136"/>
      <c r="DM53" s="136"/>
      <c r="DN53" s="136"/>
      <c r="DO53" s="136"/>
      <c r="DP53" s="136"/>
      <c r="DQ53" s="136"/>
      <c r="DR53" s="136"/>
      <c r="DS53" s="136"/>
      <c r="DT53" s="136"/>
      <c r="DU53" s="136"/>
      <c r="DV53" s="136"/>
      <c r="DW53" s="136"/>
      <c r="DX53" s="136"/>
      <c r="DY53" s="136"/>
      <c r="DZ53" s="136"/>
      <c r="EA53" s="136"/>
      <c r="EB53" s="136"/>
      <c r="EC53" s="136"/>
      <c r="ED53" s="136"/>
      <c r="EE53" s="136"/>
      <c r="EF53" s="136"/>
      <c r="EG53" s="136"/>
      <c r="EH53" s="136"/>
      <c r="EI53" s="136"/>
      <c r="EJ53" s="136"/>
      <c r="EK53" s="136"/>
      <c r="EL53" s="136"/>
      <c r="EM53" s="136"/>
      <c r="EN53" s="136"/>
      <c r="EO53" s="136"/>
      <c r="EP53" s="136"/>
      <c r="EQ53" s="136"/>
      <c r="ER53" s="136"/>
      <c r="ES53" s="136"/>
      <c r="ET53" s="136"/>
      <c r="EU53" s="136"/>
      <c r="EV53" s="136"/>
      <c r="EW53" s="136"/>
      <c r="EX53" s="136"/>
      <c r="EY53" s="136"/>
      <c r="EZ53" s="136"/>
      <c r="FA53" s="136"/>
      <c r="FB53" s="136"/>
      <c r="FC53" s="136"/>
      <c r="FD53" s="136"/>
      <c r="FE53" s="136"/>
      <c r="FF53" s="136"/>
      <c r="FG53" s="136"/>
      <c r="FH53" s="136"/>
      <c r="FI53" s="136"/>
      <c r="FJ53" s="136"/>
      <c r="FK53" s="136"/>
      <c r="FL53" s="136"/>
      <c r="FM53" s="136"/>
      <c r="FN53" s="136"/>
      <c r="FO53" s="136"/>
      <c r="FP53" s="136"/>
      <c r="FQ53" s="136"/>
      <c r="FR53" s="136"/>
      <c r="FS53" s="136"/>
      <c r="FT53" s="136"/>
      <c r="FU53" s="136"/>
      <c r="FV53" s="136"/>
      <c r="FW53" s="136"/>
      <c r="FX53" s="136"/>
      <c r="FY53" s="136"/>
      <c r="FZ53" s="136"/>
      <c r="GA53" s="136"/>
      <c r="GB53" s="136"/>
      <c r="GC53" s="136"/>
      <c r="GD53" s="136"/>
      <c r="GE53" s="136"/>
      <c r="GF53" s="136"/>
      <c r="GG53" s="136"/>
      <c r="GH53" s="136"/>
      <c r="GI53" s="136"/>
      <c r="GJ53" s="136"/>
      <c r="GK53" s="136"/>
      <c r="GL53" s="136"/>
      <c r="GM53" s="136"/>
      <c r="GN53" s="136"/>
      <c r="GO53" s="136"/>
      <c r="GP53" s="136"/>
      <c r="GQ53" s="136"/>
      <c r="GR53" s="136"/>
      <c r="GS53" s="136"/>
      <c r="GT53" s="136"/>
      <c r="GU53" s="136"/>
      <c r="GV53" s="136"/>
      <c r="GW53" s="136"/>
      <c r="GX53" s="136"/>
      <c r="GY53" s="136"/>
      <c r="GZ53" s="136"/>
      <c r="HA53" s="136"/>
      <c r="HB53" s="136"/>
      <c r="HC53" s="136"/>
      <c r="HD53" s="136"/>
      <c r="HE53" s="136"/>
      <c r="HF53" s="136"/>
      <c r="HG53" s="136"/>
      <c r="HH53" s="136"/>
      <c r="HI53" s="136"/>
      <c r="HJ53" s="136"/>
      <c r="HK53" s="136"/>
      <c r="HL53" s="136"/>
      <c r="HM53" s="136"/>
      <c r="HN53" s="136"/>
      <c r="HO53" s="136"/>
      <c r="HP53" s="136"/>
      <c r="HQ53" s="136"/>
      <c r="HR53" s="136"/>
      <c r="HS53" s="136"/>
      <c r="HT53" s="136"/>
      <c r="HU53" s="136"/>
      <c r="HV53" s="136"/>
      <c r="HW53" s="136"/>
      <c r="HX53" s="136"/>
      <c r="HY53" s="136"/>
      <c r="HZ53" s="136"/>
      <c r="IA53" s="136"/>
      <c r="IB53" s="136"/>
      <c r="IC53" s="136"/>
      <c r="ID53" s="136"/>
      <c r="IE53" s="136"/>
      <c r="IF53" s="136"/>
      <c r="IG53" s="136"/>
    </row>
    <row r="54" spans="1:241" ht="38.1" customHeight="1" x14ac:dyDescent="0.25">
      <c r="A54" s="461" t="s">
        <v>1162</v>
      </c>
      <c r="B54" s="461"/>
      <c r="C54" s="461"/>
      <c r="D54" s="461"/>
      <c r="E54" s="461"/>
      <c r="F54" s="461"/>
      <c r="G54" s="461"/>
      <c r="H54" s="461"/>
      <c r="I54" s="461"/>
      <c r="J54" s="461"/>
      <c r="K54" s="461"/>
      <c r="L54" s="461"/>
      <c r="M54" s="461"/>
      <c r="N54" s="461"/>
      <c r="O54" s="461"/>
      <c r="P54" s="461"/>
      <c r="Q54" s="461"/>
      <c r="R54" s="136"/>
      <c r="S54" s="136"/>
      <c r="T54" s="136"/>
      <c r="U54" s="136"/>
      <c r="V54" s="136"/>
      <c r="W54" s="136"/>
      <c r="X54" s="136"/>
      <c r="Y54" s="136"/>
      <c r="Z54" s="136"/>
      <c r="AA54" s="136"/>
      <c r="AB54" s="136"/>
      <c r="AC54" s="136"/>
      <c r="AD54" s="136"/>
      <c r="AE54" s="136"/>
      <c r="AF54" s="136"/>
      <c r="AG54" s="136"/>
      <c r="AH54" s="136"/>
      <c r="AI54" s="136"/>
      <c r="AJ54" s="136"/>
      <c r="AK54" s="136"/>
      <c r="AL54" s="136"/>
      <c r="AM54" s="136"/>
      <c r="AN54" s="136"/>
      <c r="AO54" s="136"/>
      <c r="AP54" s="136"/>
      <c r="AQ54" s="136"/>
      <c r="AR54" s="136"/>
      <c r="AS54" s="136"/>
      <c r="AT54" s="136"/>
      <c r="AU54" s="136"/>
      <c r="AV54" s="136"/>
      <c r="AW54" s="136"/>
      <c r="AX54" s="136"/>
      <c r="AY54" s="136"/>
      <c r="AZ54" s="136"/>
      <c r="BA54" s="136"/>
      <c r="BB54" s="136"/>
      <c r="BC54" s="136"/>
      <c r="BD54" s="136"/>
      <c r="BE54" s="136"/>
      <c r="BF54" s="136"/>
      <c r="BG54" s="136"/>
      <c r="BH54" s="136"/>
      <c r="BI54" s="136"/>
      <c r="BJ54" s="136"/>
      <c r="BK54" s="136"/>
      <c r="BL54" s="136"/>
      <c r="BM54" s="136"/>
      <c r="BN54" s="136"/>
      <c r="BO54" s="136"/>
      <c r="BP54" s="136"/>
      <c r="BQ54" s="136"/>
      <c r="BR54" s="136"/>
      <c r="BS54" s="136"/>
      <c r="BT54" s="136"/>
      <c r="BU54" s="136"/>
      <c r="BV54" s="136"/>
      <c r="BW54" s="136"/>
      <c r="BX54" s="136"/>
      <c r="BY54" s="136"/>
      <c r="BZ54" s="136"/>
      <c r="CA54" s="136"/>
      <c r="CB54" s="136"/>
      <c r="CC54" s="136"/>
      <c r="CD54" s="136"/>
      <c r="CE54" s="136"/>
      <c r="CF54" s="136"/>
      <c r="CG54" s="136"/>
      <c r="CH54" s="136"/>
      <c r="CI54" s="136"/>
      <c r="CJ54" s="136"/>
      <c r="CK54" s="136"/>
      <c r="CL54" s="136"/>
      <c r="CM54" s="136"/>
      <c r="CN54" s="136"/>
      <c r="CO54" s="136"/>
      <c r="CP54" s="136"/>
      <c r="CQ54" s="136"/>
      <c r="CR54" s="136"/>
      <c r="CS54" s="136"/>
      <c r="CT54" s="136"/>
      <c r="CU54" s="136"/>
      <c r="CV54" s="136"/>
      <c r="CW54" s="136"/>
      <c r="CX54" s="136"/>
      <c r="CY54" s="136"/>
      <c r="CZ54" s="136"/>
      <c r="DA54" s="136"/>
      <c r="DB54" s="136"/>
      <c r="DC54" s="136"/>
      <c r="DD54" s="136"/>
      <c r="DE54" s="136"/>
      <c r="DF54" s="136"/>
      <c r="DG54" s="136"/>
      <c r="DH54" s="136"/>
      <c r="DI54" s="136"/>
      <c r="DJ54" s="136"/>
      <c r="DK54" s="136"/>
      <c r="DL54" s="136"/>
      <c r="DM54" s="136"/>
      <c r="DN54" s="136"/>
      <c r="DO54" s="136"/>
      <c r="DP54" s="136"/>
      <c r="DQ54" s="136"/>
      <c r="DR54" s="136"/>
      <c r="DS54" s="136"/>
      <c r="DT54" s="136"/>
      <c r="DU54" s="136"/>
      <c r="DV54" s="136"/>
      <c r="DW54" s="136"/>
      <c r="DX54" s="136"/>
      <c r="DY54" s="136"/>
      <c r="DZ54" s="136"/>
      <c r="EA54" s="136"/>
      <c r="EB54" s="136"/>
      <c r="EC54" s="136"/>
      <c r="ED54" s="136"/>
      <c r="EE54" s="136"/>
      <c r="EF54" s="136"/>
      <c r="EG54" s="136"/>
      <c r="EH54" s="136"/>
      <c r="EI54" s="136"/>
      <c r="EJ54" s="136"/>
      <c r="EK54" s="136"/>
      <c r="EL54" s="136"/>
      <c r="EM54" s="136"/>
      <c r="EN54" s="136"/>
      <c r="EO54" s="136"/>
      <c r="EP54" s="136"/>
      <c r="EQ54" s="136"/>
      <c r="ER54" s="136"/>
      <c r="ES54" s="136"/>
      <c r="ET54" s="136"/>
      <c r="EU54" s="136"/>
      <c r="EV54" s="136"/>
      <c r="EW54" s="136"/>
      <c r="EX54" s="136"/>
      <c r="EY54" s="136"/>
      <c r="EZ54" s="136"/>
      <c r="FA54" s="136"/>
      <c r="FB54" s="136"/>
      <c r="FC54" s="136"/>
      <c r="FD54" s="136"/>
      <c r="FE54" s="136"/>
      <c r="FF54" s="136"/>
      <c r="FG54" s="136"/>
      <c r="FH54" s="136"/>
      <c r="FI54" s="136"/>
      <c r="FJ54" s="136"/>
      <c r="FK54" s="136"/>
      <c r="FL54" s="136"/>
      <c r="FM54" s="136"/>
      <c r="FN54" s="136"/>
      <c r="FO54" s="136"/>
      <c r="FP54" s="136"/>
      <c r="FQ54" s="136"/>
      <c r="FR54" s="136"/>
      <c r="FS54" s="136"/>
      <c r="FT54" s="136"/>
      <c r="FU54" s="136"/>
      <c r="FV54" s="136"/>
      <c r="FW54" s="136"/>
      <c r="FX54" s="136"/>
      <c r="FY54" s="136"/>
      <c r="FZ54" s="136"/>
      <c r="GA54" s="136"/>
      <c r="GB54" s="136"/>
      <c r="GC54" s="136"/>
      <c r="GD54" s="136"/>
      <c r="GE54" s="136"/>
      <c r="GF54" s="136"/>
      <c r="GG54" s="136"/>
      <c r="GH54" s="136"/>
      <c r="GI54" s="136"/>
      <c r="GJ54" s="136"/>
      <c r="GK54" s="136"/>
      <c r="GL54" s="136"/>
      <c r="GM54" s="136"/>
      <c r="GN54" s="136"/>
      <c r="GO54" s="136"/>
      <c r="GP54" s="136"/>
      <c r="GQ54" s="136"/>
      <c r="GR54" s="136"/>
      <c r="GS54" s="136"/>
      <c r="GT54" s="136"/>
      <c r="GU54" s="136"/>
      <c r="GV54" s="136"/>
      <c r="GW54" s="136"/>
      <c r="GX54" s="136"/>
      <c r="GY54" s="136"/>
      <c r="GZ54" s="136"/>
      <c r="HA54" s="136"/>
      <c r="HB54" s="136"/>
      <c r="HC54" s="136"/>
      <c r="HD54" s="136"/>
      <c r="HE54" s="136"/>
      <c r="HF54" s="136"/>
      <c r="HG54" s="136"/>
      <c r="HH54" s="136"/>
      <c r="HI54" s="136"/>
      <c r="HJ54" s="136"/>
      <c r="HK54" s="136"/>
      <c r="HL54" s="136"/>
      <c r="HM54" s="136"/>
      <c r="HN54" s="136"/>
      <c r="HO54" s="136"/>
      <c r="HP54" s="136"/>
      <c r="HQ54" s="136"/>
      <c r="HR54" s="136"/>
      <c r="HS54" s="136"/>
      <c r="HT54" s="136"/>
      <c r="HU54" s="136"/>
      <c r="HV54" s="136"/>
      <c r="HW54" s="136"/>
      <c r="HX54" s="136"/>
      <c r="HY54" s="136"/>
      <c r="HZ54" s="136"/>
      <c r="IA54" s="136"/>
      <c r="IB54" s="136"/>
      <c r="IC54" s="136"/>
      <c r="ID54" s="136"/>
      <c r="IE54" s="136"/>
      <c r="IF54" s="136"/>
      <c r="IG54" s="136"/>
    </row>
    <row r="55" spans="1:241" ht="12" customHeight="1" x14ac:dyDescent="0.25">
      <c r="A55" s="300"/>
      <c r="R55" s="136"/>
      <c r="S55" s="136"/>
      <c r="T55" s="136"/>
      <c r="U55" s="136"/>
      <c r="V55" s="136"/>
      <c r="W55" s="136"/>
      <c r="X55" s="136"/>
      <c r="Y55" s="136"/>
      <c r="Z55" s="136"/>
      <c r="AA55" s="136"/>
      <c r="AB55" s="136"/>
      <c r="AC55" s="136"/>
      <c r="AD55" s="136"/>
      <c r="AE55" s="136"/>
      <c r="AF55" s="136"/>
      <c r="AG55" s="136"/>
      <c r="AH55" s="136"/>
      <c r="AI55" s="136"/>
      <c r="AJ55" s="136"/>
      <c r="AK55" s="136"/>
      <c r="AL55" s="136"/>
      <c r="AM55" s="136"/>
      <c r="AN55" s="136"/>
      <c r="AO55" s="136"/>
      <c r="AP55" s="136"/>
      <c r="AQ55" s="136"/>
      <c r="AR55" s="136"/>
      <c r="AS55" s="136"/>
      <c r="AT55" s="136"/>
      <c r="AU55" s="136"/>
      <c r="AV55" s="136"/>
      <c r="AW55" s="136"/>
      <c r="AX55" s="136"/>
      <c r="AY55" s="136"/>
      <c r="AZ55" s="136"/>
      <c r="BA55" s="136"/>
      <c r="BB55" s="136"/>
      <c r="BC55" s="136"/>
      <c r="BD55" s="136"/>
      <c r="BE55" s="136"/>
      <c r="BF55" s="136"/>
      <c r="BG55" s="136"/>
      <c r="BH55" s="136"/>
      <c r="BI55" s="136"/>
      <c r="BJ55" s="136"/>
      <c r="BK55" s="136"/>
      <c r="BL55" s="136"/>
      <c r="BM55" s="136"/>
      <c r="BN55" s="136"/>
      <c r="BO55" s="136"/>
      <c r="BP55" s="136"/>
      <c r="BQ55" s="136"/>
      <c r="BR55" s="136"/>
      <c r="BS55" s="136"/>
      <c r="BT55" s="136"/>
      <c r="BU55" s="136"/>
      <c r="BV55" s="136"/>
      <c r="BW55" s="136"/>
      <c r="BX55" s="136"/>
      <c r="BY55" s="136"/>
      <c r="BZ55" s="136"/>
      <c r="CA55" s="136"/>
      <c r="CB55" s="136"/>
      <c r="CC55" s="136"/>
      <c r="CD55" s="136"/>
      <c r="CE55" s="136"/>
      <c r="CF55" s="136"/>
      <c r="CG55" s="136"/>
      <c r="CH55" s="136"/>
      <c r="CI55" s="136"/>
      <c r="CJ55" s="136"/>
      <c r="CK55" s="136"/>
      <c r="CL55" s="136"/>
      <c r="CM55" s="136"/>
      <c r="CN55" s="136"/>
      <c r="CO55" s="136"/>
      <c r="CP55" s="136"/>
      <c r="CQ55" s="136"/>
      <c r="CR55" s="136"/>
      <c r="CS55" s="136"/>
      <c r="CT55" s="136"/>
      <c r="CU55" s="136"/>
      <c r="CV55" s="136"/>
      <c r="CW55" s="136"/>
      <c r="CX55" s="136"/>
      <c r="CY55" s="136"/>
      <c r="CZ55" s="136"/>
      <c r="DA55" s="136"/>
      <c r="DB55" s="136"/>
      <c r="DC55" s="136"/>
      <c r="DD55" s="136"/>
      <c r="DE55" s="136"/>
      <c r="DF55" s="136"/>
      <c r="DG55" s="136"/>
      <c r="DH55" s="136"/>
      <c r="DI55" s="136"/>
      <c r="DJ55" s="136"/>
      <c r="DK55" s="136"/>
      <c r="DL55" s="136"/>
      <c r="DM55" s="136"/>
      <c r="DN55" s="136"/>
      <c r="DO55" s="136"/>
      <c r="DP55" s="136"/>
      <c r="DQ55" s="136"/>
      <c r="DR55" s="136"/>
      <c r="DS55" s="136"/>
      <c r="DT55" s="136"/>
      <c r="DU55" s="136"/>
      <c r="DV55" s="136"/>
      <c r="DW55" s="136"/>
      <c r="DX55" s="136"/>
      <c r="DY55" s="136"/>
      <c r="DZ55" s="136"/>
      <c r="EA55" s="136"/>
      <c r="EB55" s="136"/>
      <c r="EC55" s="136"/>
      <c r="ED55" s="136"/>
      <c r="EE55" s="136"/>
      <c r="EF55" s="136"/>
      <c r="EG55" s="136"/>
      <c r="EH55" s="136"/>
      <c r="EI55" s="136"/>
      <c r="EJ55" s="136"/>
      <c r="EK55" s="136"/>
      <c r="EL55" s="136"/>
      <c r="EM55" s="136"/>
      <c r="EN55" s="136"/>
      <c r="EO55" s="136"/>
      <c r="EP55" s="136"/>
      <c r="EQ55" s="136"/>
      <c r="ER55" s="136"/>
      <c r="ES55" s="136"/>
      <c r="ET55" s="136"/>
      <c r="EU55" s="136"/>
      <c r="EV55" s="136"/>
      <c r="EW55" s="136"/>
      <c r="EX55" s="136"/>
      <c r="EY55" s="136"/>
      <c r="EZ55" s="136"/>
      <c r="FA55" s="136"/>
      <c r="FB55" s="136"/>
      <c r="FC55" s="136"/>
      <c r="FD55" s="136"/>
      <c r="FE55" s="136"/>
      <c r="FF55" s="136"/>
      <c r="FG55" s="136"/>
      <c r="FH55" s="136"/>
      <c r="FI55" s="136"/>
      <c r="FJ55" s="136"/>
      <c r="FK55" s="136"/>
      <c r="FL55" s="136"/>
      <c r="FM55" s="136"/>
      <c r="FN55" s="136"/>
      <c r="FO55" s="136"/>
      <c r="FP55" s="136"/>
      <c r="FQ55" s="136"/>
      <c r="FR55" s="136"/>
      <c r="FS55" s="136"/>
      <c r="FT55" s="136"/>
      <c r="FU55" s="136"/>
      <c r="FV55" s="136"/>
      <c r="FW55" s="136"/>
      <c r="FX55" s="136"/>
      <c r="FY55" s="136"/>
      <c r="FZ55" s="136"/>
      <c r="GA55" s="136"/>
      <c r="GB55" s="136"/>
      <c r="GC55" s="136"/>
      <c r="GD55" s="136"/>
      <c r="GE55" s="136"/>
      <c r="GF55" s="136"/>
      <c r="GG55" s="136"/>
      <c r="GH55" s="136"/>
      <c r="GI55" s="136"/>
      <c r="GJ55" s="136"/>
      <c r="GK55" s="136"/>
      <c r="GL55" s="136"/>
      <c r="GM55" s="136"/>
      <c r="GN55" s="136"/>
      <c r="GO55" s="136"/>
      <c r="GP55" s="136"/>
      <c r="GQ55" s="136"/>
      <c r="GR55" s="136"/>
      <c r="GS55" s="136"/>
      <c r="GT55" s="136"/>
      <c r="GU55" s="136"/>
      <c r="GV55" s="136"/>
      <c r="GW55" s="136"/>
      <c r="GX55" s="136"/>
      <c r="GY55" s="136"/>
      <c r="GZ55" s="136"/>
      <c r="HA55" s="136"/>
      <c r="HB55" s="136"/>
      <c r="HC55" s="136"/>
      <c r="HD55" s="136"/>
      <c r="HE55" s="136"/>
      <c r="HF55" s="136"/>
      <c r="HG55" s="136"/>
      <c r="HH55" s="136"/>
      <c r="HI55" s="136"/>
      <c r="HJ55" s="136"/>
      <c r="HK55" s="136"/>
      <c r="HL55" s="136"/>
      <c r="HM55" s="136"/>
      <c r="HN55" s="136"/>
      <c r="HO55" s="136"/>
      <c r="HP55" s="136"/>
      <c r="HQ55" s="136"/>
      <c r="HR55" s="136"/>
      <c r="HS55" s="136"/>
      <c r="HT55" s="136"/>
      <c r="HU55" s="136"/>
      <c r="HV55" s="136"/>
      <c r="HW55" s="136"/>
      <c r="HX55" s="136"/>
      <c r="HY55" s="136"/>
      <c r="HZ55" s="136"/>
      <c r="IA55" s="136"/>
      <c r="IB55" s="136"/>
      <c r="IC55" s="136"/>
      <c r="ID55" s="136"/>
      <c r="IE55" s="136"/>
      <c r="IF55" s="136"/>
      <c r="IG55" s="136"/>
    </row>
    <row r="56" spans="1:241" ht="21" customHeight="1" x14ac:dyDescent="0.3">
      <c r="A56" s="134">
        <v>2008</v>
      </c>
      <c r="B56" s="135"/>
      <c r="C56" s="135"/>
      <c r="D56" s="135"/>
      <c r="E56" s="135"/>
      <c r="F56" s="135"/>
      <c r="G56" s="135"/>
      <c r="H56" s="135"/>
      <c r="I56" s="136"/>
      <c r="J56" s="136"/>
      <c r="K56" s="136"/>
      <c r="L56" s="136"/>
      <c r="M56" s="136"/>
      <c r="N56" s="136"/>
      <c r="O56" s="136"/>
      <c r="P56" s="136"/>
      <c r="Q56" s="136"/>
      <c r="R56" s="136"/>
      <c r="S56" s="136"/>
      <c r="T56" s="136"/>
      <c r="U56" s="136"/>
      <c r="V56" s="136"/>
      <c r="W56" s="136"/>
      <c r="X56" s="136"/>
      <c r="Y56" s="136"/>
      <c r="Z56" s="136"/>
      <c r="AA56" s="136"/>
      <c r="AB56" s="136"/>
      <c r="AC56" s="136"/>
      <c r="AD56" s="136"/>
      <c r="AE56" s="136"/>
      <c r="AF56" s="136"/>
      <c r="AG56" s="136"/>
      <c r="AH56" s="136"/>
      <c r="AI56" s="136"/>
      <c r="AJ56" s="136"/>
      <c r="AK56" s="136"/>
      <c r="AL56" s="136"/>
      <c r="AM56" s="136"/>
      <c r="AN56" s="136"/>
      <c r="AO56" s="136"/>
      <c r="AP56" s="136"/>
      <c r="AQ56" s="136"/>
      <c r="AR56" s="136"/>
      <c r="AS56" s="136"/>
      <c r="AT56" s="136"/>
      <c r="AU56" s="136"/>
      <c r="AV56" s="136"/>
      <c r="AW56" s="136"/>
      <c r="AX56" s="136"/>
      <c r="AY56" s="136"/>
      <c r="AZ56" s="136"/>
      <c r="BA56" s="136"/>
      <c r="BB56" s="136"/>
      <c r="BC56" s="136"/>
      <c r="BD56" s="136"/>
      <c r="BE56" s="136"/>
      <c r="BF56" s="136"/>
      <c r="BG56" s="136"/>
      <c r="BH56" s="136"/>
      <c r="BI56" s="136"/>
      <c r="BJ56" s="136"/>
      <c r="BK56" s="136"/>
      <c r="BL56" s="136"/>
      <c r="BM56" s="136"/>
      <c r="BN56" s="136"/>
      <c r="BO56" s="136"/>
      <c r="BP56" s="136"/>
      <c r="BQ56" s="136"/>
      <c r="BR56" s="136"/>
      <c r="BS56" s="136"/>
      <c r="BT56" s="136"/>
      <c r="BU56" s="136"/>
      <c r="BV56" s="136"/>
      <c r="BW56" s="136"/>
      <c r="BX56" s="136"/>
      <c r="BY56" s="136"/>
      <c r="BZ56" s="136"/>
      <c r="CA56" s="136"/>
      <c r="CB56" s="136"/>
      <c r="CC56" s="136"/>
      <c r="CD56" s="136"/>
      <c r="CE56" s="136"/>
      <c r="CF56" s="136"/>
      <c r="CG56" s="136"/>
      <c r="CH56" s="136"/>
      <c r="CI56" s="136"/>
      <c r="CJ56" s="136"/>
      <c r="CK56" s="136"/>
      <c r="CL56" s="136"/>
      <c r="CM56" s="136"/>
      <c r="CN56" s="136"/>
      <c r="CO56" s="136"/>
      <c r="CP56" s="136"/>
      <c r="CQ56" s="136"/>
      <c r="CR56" s="136"/>
      <c r="CS56" s="136"/>
      <c r="CT56" s="136"/>
      <c r="CU56" s="136"/>
      <c r="CV56" s="136"/>
      <c r="CW56" s="136"/>
      <c r="CX56" s="136"/>
      <c r="CY56" s="136"/>
      <c r="CZ56" s="136"/>
      <c r="DA56" s="136"/>
      <c r="DB56" s="136"/>
      <c r="DC56" s="136"/>
      <c r="DD56" s="136"/>
      <c r="DE56" s="136"/>
      <c r="DF56" s="136"/>
      <c r="DG56" s="136"/>
      <c r="DH56" s="136"/>
      <c r="DI56" s="136"/>
      <c r="DJ56" s="136"/>
      <c r="DK56" s="136"/>
      <c r="DL56" s="136"/>
      <c r="DM56" s="136"/>
      <c r="DN56" s="136"/>
      <c r="DO56" s="136"/>
      <c r="DP56" s="136"/>
      <c r="DQ56" s="136"/>
      <c r="DR56" s="136"/>
      <c r="DS56" s="136"/>
      <c r="DT56" s="136"/>
      <c r="DU56" s="136"/>
      <c r="DV56" s="136"/>
      <c r="DW56" s="136"/>
      <c r="DX56" s="136"/>
      <c r="DY56" s="136"/>
      <c r="DZ56" s="136"/>
      <c r="EA56" s="136"/>
      <c r="EB56" s="136"/>
      <c r="EC56" s="136"/>
      <c r="ED56" s="136"/>
      <c r="EE56" s="136"/>
      <c r="EF56" s="136"/>
      <c r="EG56" s="136"/>
      <c r="EH56" s="136"/>
      <c r="EI56" s="136"/>
      <c r="EJ56" s="136"/>
      <c r="EK56" s="136"/>
      <c r="EL56" s="136"/>
      <c r="EM56" s="136"/>
      <c r="EN56" s="136"/>
      <c r="EO56" s="136"/>
      <c r="EP56" s="136"/>
      <c r="EQ56" s="136"/>
      <c r="ER56" s="136"/>
      <c r="ES56" s="136"/>
      <c r="ET56" s="136"/>
      <c r="EU56" s="136"/>
      <c r="EV56" s="136"/>
      <c r="EW56" s="136"/>
      <c r="EX56" s="136"/>
      <c r="EY56" s="136"/>
      <c r="EZ56" s="136"/>
      <c r="FA56" s="136"/>
      <c r="FB56" s="136"/>
      <c r="FC56" s="136"/>
      <c r="FD56" s="136"/>
      <c r="FE56" s="136"/>
      <c r="FF56" s="136"/>
      <c r="FG56" s="136"/>
      <c r="FH56" s="136"/>
      <c r="FI56" s="136"/>
      <c r="FJ56" s="136"/>
      <c r="FK56" s="136"/>
      <c r="FL56" s="136"/>
      <c r="FM56" s="136"/>
      <c r="FN56" s="136"/>
      <c r="FO56" s="136"/>
      <c r="FP56" s="136"/>
      <c r="FQ56" s="136"/>
      <c r="FR56" s="136"/>
      <c r="FS56" s="136"/>
      <c r="FT56" s="136"/>
      <c r="FU56" s="136"/>
      <c r="FV56" s="136"/>
      <c r="FW56" s="136"/>
      <c r="FX56" s="136"/>
      <c r="FY56" s="136"/>
      <c r="FZ56" s="136"/>
      <c r="GA56" s="136"/>
      <c r="GB56" s="136"/>
      <c r="GC56" s="136"/>
      <c r="GD56" s="136"/>
      <c r="GE56" s="136"/>
      <c r="GF56" s="136"/>
      <c r="GG56" s="136"/>
      <c r="GH56" s="136"/>
      <c r="GI56" s="136"/>
      <c r="GJ56" s="136"/>
      <c r="GK56" s="136"/>
      <c r="GL56" s="136"/>
      <c r="GM56" s="136"/>
      <c r="GN56" s="136"/>
      <c r="GO56" s="136"/>
      <c r="GP56" s="136"/>
      <c r="GQ56" s="136"/>
      <c r="GR56" s="136"/>
      <c r="GS56" s="136"/>
      <c r="GT56" s="136"/>
      <c r="GU56" s="136"/>
      <c r="GV56" s="136"/>
      <c r="GW56" s="136"/>
      <c r="GX56" s="136"/>
      <c r="GY56" s="136"/>
      <c r="GZ56" s="136"/>
      <c r="HA56" s="136"/>
      <c r="HB56" s="136"/>
      <c r="HC56" s="136"/>
      <c r="HD56" s="136"/>
      <c r="HE56" s="136"/>
      <c r="HF56" s="136"/>
      <c r="HG56" s="136"/>
      <c r="HH56" s="136"/>
      <c r="HI56" s="136"/>
      <c r="HJ56" s="136"/>
      <c r="HK56" s="136"/>
      <c r="HL56" s="136"/>
      <c r="HM56" s="136"/>
      <c r="HN56" s="136"/>
      <c r="HO56" s="136"/>
      <c r="HP56" s="136"/>
      <c r="HQ56" s="136"/>
      <c r="HR56" s="136"/>
      <c r="HS56" s="136"/>
      <c r="HT56" s="136"/>
      <c r="HU56" s="136"/>
      <c r="HV56" s="136"/>
      <c r="HW56" s="136"/>
      <c r="HX56" s="136"/>
      <c r="HY56" s="136"/>
      <c r="HZ56" s="136"/>
      <c r="IA56" s="136"/>
      <c r="IB56" s="136"/>
      <c r="IC56" s="136"/>
      <c r="ID56" s="136"/>
      <c r="IE56" s="136"/>
      <c r="IF56" s="136"/>
      <c r="IG56" s="136"/>
    </row>
    <row r="57" spans="1:241" ht="27.95" customHeight="1" x14ac:dyDescent="0.25">
      <c r="A57" s="166" t="s">
        <v>177</v>
      </c>
      <c r="B57" s="238" t="s">
        <v>0</v>
      </c>
      <c r="C57" s="238" t="s">
        <v>1</v>
      </c>
      <c r="D57" s="238" t="s">
        <v>2</v>
      </c>
      <c r="E57" s="238" t="s">
        <v>877</v>
      </c>
      <c r="F57" s="238" t="s">
        <v>50</v>
      </c>
      <c r="G57" s="238" t="s">
        <v>52</v>
      </c>
      <c r="H57" s="238" t="s">
        <v>13</v>
      </c>
      <c r="J57" s="166" t="s">
        <v>177</v>
      </c>
      <c r="K57" s="238" t="s">
        <v>0</v>
      </c>
      <c r="L57" s="238" t="s">
        <v>1</v>
      </c>
      <c r="M57" s="238" t="s">
        <v>2</v>
      </c>
      <c r="N57" s="238" t="s">
        <v>877</v>
      </c>
      <c r="O57" s="238" t="s">
        <v>50</v>
      </c>
      <c r="P57" s="238" t="s">
        <v>52</v>
      </c>
      <c r="Q57" s="238" t="s">
        <v>13</v>
      </c>
      <c r="R57" s="136"/>
      <c r="S57" s="136"/>
      <c r="T57" s="136"/>
      <c r="U57" s="136"/>
      <c r="V57" s="136"/>
      <c r="W57" s="136"/>
      <c r="X57" s="136"/>
      <c r="Y57" s="136"/>
      <c r="Z57" s="136"/>
      <c r="AA57" s="136"/>
      <c r="AB57" s="136"/>
      <c r="AC57" s="136"/>
      <c r="AD57" s="136"/>
      <c r="AE57" s="136"/>
      <c r="AF57" s="136"/>
      <c r="AG57" s="136"/>
      <c r="AH57" s="136"/>
      <c r="AI57" s="136"/>
      <c r="AJ57" s="136"/>
      <c r="AK57" s="136"/>
      <c r="AL57" s="136"/>
      <c r="AM57" s="136"/>
      <c r="AN57" s="136"/>
      <c r="AO57" s="136"/>
      <c r="AP57" s="136"/>
      <c r="AQ57" s="136"/>
      <c r="AR57" s="136"/>
      <c r="AS57" s="136"/>
      <c r="AT57" s="136"/>
      <c r="AU57" s="136"/>
      <c r="AV57" s="136"/>
      <c r="AW57" s="136"/>
      <c r="AX57" s="136"/>
      <c r="AY57" s="136"/>
      <c r="AZ57" s="136"/>
      <c r="BA57" s="136"/>
      <c r="BB57" s="136"/>
      <c r="BC57" s="136"/>
      <c r="BD57" s="136"/>
      <c r="BE57" s="136"/>
      <c r="BF57" s="136"/>
      <c r="BG57" s="136"/>
      <c r="BH57" s="136"/>
      <c r="BI57" s="136"/>
      <c r="BJ57" s="136"/>
      <c r="BK57" s="136"/>
      <c r="BL57" s="136"/>
      <c r="BM57" s="136"/>
      <c r="BN57" s="136"/>
      <c r="BO57" s="136"/>
      <c r="BP57" s="136"/>
      <c r="BQ57" s="136"/>
      <c r="BR57" s="136"/>
      <c r="BS57" s="136"/>
      <c r="BT57" s="136"/>
      <c r="BU57" s="136"/>
      <c r="BV57" s="136"/>
      <c r="BW57" s="136"/>
      <c r="BX57" s="136"/>
      <c r="BY57" s="136"/>
      <c r="BZ57" s="136"/>
      <c r="CA57" s="136"/>
      <c r="CB57" s="136"/>
      <c r="CC57" s="136"/>
      <c r="CD57" s="136"/>
      <c r="CE57" s="136"/>
      <c r="CF57" s="136"/>
      <c r="CG57" s="136"/>
      <c r="CH57" s="136"/>
      <c r="CI57" s="136"/>
      <c r="CJ57" s="136"/>
      <c r="CK57" s="136"/>
      <c r="CL57" s="136"/>
      <c r="CM57" s="136"/>
      <c r="CN57" s="136"/>
      <c r="CO57" s="136"/>
      <c r="CP57" s="136"/>
      <c r="CQ57" s="136"/>
      <c r="CR57" s="136"/>
      <c r="CS57" s="136"/>
      <c r="CT57" s="136"/>
      <c r="CU57" s="136"/>
      <c r="CV57" s="136"/>
      <c r="CW57" s="136"/>
      <c r="CX57" s="136"/>
      <c r="CY57" s="136"/>
      <c r="CZ57" s="136"/>
      <c r="DA57" s="136"/>
      <c r="DB57" s="136"/>
      <c r="DC57" s="136"/>
      <c r="DD57" s="136"/>
      <c r="DE57" s="136"/>
      <c r="DF57" s="136"/>
      <c r="DG57" s="136"/>
      <c r="DH57" s="136"/>
      <c r="DI57" s="136"/>
      <c r="DJ57" s="136"/>
      <c r="DK57" s="136"/>
      <c r="DL57" s="136"/>
      <c r="DM57" s="136"/>
      <c r="DN57" s="136"/>
      <c r="DO57" s="136"/>
      <c r="DP57" s="136"/>
      <c r="DQ57" s="136"/>
      <c r="DR57" s="136"/>
      <c r="DS57" s="136"/>
      <c r="DT57" s="136"/>
      <c r="DU57" s="136"/>
      <c r="DV57" s="136"/>
      <c r="DW57" s="136"/>
      <c r="DX57" s="136"/>
      <c r="DY57" s="136"/>
      <c r="DZ57" s="136"/>
      <c r="EA57" s="136"/>
      <c r="EB57" s="136"/>
      <c r="EC57" s="136"/>
      <c r="ED57" s="136"/>
      <c r="EE57" s="136"/>
      <c r="EF57" s="136"/>
      <c r="EG57" s="136"/>
      <c r="EH57" s="136"/>
      <c r="EI57" s="136"/>
      <c r="EJ57" s="136"/>
      <c r="EK57" s="136"/>
      <c r="EL57" s="136"/>
      <c r="EM57" s="136"/>
      <c r="EN57" s="136"/>
      <c r="EO57" s="136"/>
      <c r="EP57" s="136"/>
      <c r="EQ57" s="136"/>
      <c r="ER57" s="136"/>
      <c r="ES57" s="136"/>
      <c r="ET57" s="136"/>
      <c r="EU57" s="136"/>
      <c r="EV57" s="136"/>
      <c r="EW57" s="136"/>
      <c r="EX57" s="136"/>
      <c r="EY57" s="136"/>
      <c r="EZ57" s="136"/>
      <c r="FA57" s="136"/>
      <c r="FB57" s="136"/>
      <c r="FC57" s="136"/>
      <c r="FD57" s="136"/>
      <c r="FE57" s="136"/>
      <c r="FF57" s="136"/>
      <c r="FG57" s="136"/>
      <c r="FH57" s="136"/>
      <c r="FI57" s="136"/>
      <c r="FJ57" s="136"/>
      <c r="FK57" s="136"/>
      <c r="FL57" s="136"/>
      <c r="FM57" s="136"/>
      <c r="FN57" s="136"/>
      <c r="FO57" s="136"/>
      <c r="FP57" s="136"/>
      <c r="FQ57" s="136"/>
      <c r="FR57" s="136"/>
      <c r="FS57" s="136"/>
      <c r="FT57" s="136"/>
      <c r="FU57" s="136"/>
      <c r="FV57" s="136"/>
      <c r="FW57" s="136"/>
      <c r="FX57" s="136"/>
      <c r="FY57" s="136"/>
      <c r="FZ57" s="136"/>
      <c r="GA57" s="136"/>
      <c r="GB57" s="136"/>
      <c r="GC57" s="136"/>
      <c r="GD57" s="136"/>
      <c r="GE57" s="136"/>
      <c r="GF57" s="136"/>
      <c r="GG57" s="136"/>
      <c r="GH57" s="136"/>
      <c r="GI57" s="136"/>
      <c r="GJ57" s="136"/>
      <c r="GK57" s="136"/>
      <c r="GL57" s="136"/>
      <c r="GM57" s="136"/>
      <c r="GN57" s="136"/>
      <c r="GO57" s="136"/>
      <c r="GP57" s="136"/>
      <c r="GQ57" s="136"/>
      <c r="GR57" s="136"/>
      <c r="GS57" s="136"/>
      <c r="GT57" s="136"/>
      <c r="GU57" s="136"/>
      <c r="GV57" s="136"/>
      <c r="GW57" s="136"/>
      <c r="GX57" s="136"/>
      <c r="GY57" s="136"/>
      <c r="GZ57" s="136"/>
      <c r="HA57" s="136"/>
      <c r="HB57" s="136"/>
      <c r="HC57" s="136"/>
      <c r="HD57" s="136"/>
      <c r="HE57" s="136"/>
      <c r="HF57" s="136"/>
      <c r="HG57" s="136"/>
      <c r="HH57" s="136"/>
      <c r="HI57" s="136"/>
      <c r="HJ57" s="136"/>
      <c r="HK57" s="136"/>
      <c r="HL57" s="136"/>
      <c r="HM57" s="136"/>
      <c r="HN57" s="136"/>
      <c r="HO57" s="136"/>
      <c r="HP57" s="136"/>
      <c r="HQ57" s="136"/>
      <c r="HR57" s="136"/>
      <c r="HS57" s="136"/>
      <c r="HT57" s="136"/>
      <c r="HU57" s="136"/>
      <c r="HV57" s="136"/>
      <c r="HW57" s="136"/>
      <c r="HX57" s="136"/>
      <c r="HY57" s="136"/>
      <c r="HZ57" s="136"/>
      <c r="IA57" s="136"/>
      <c r="IB57" s="136"/>
      <c r="IC57" s="136"/>
      <c r="ID57" s="136"/>
      <c r="IE57" s="136"/>
      <c r="IF57" s="136"/>
      <c r="IG57" s="136"/>
    </row>
    <row r="58" spans="1:241" ht="15" customHeight="1" x14ac:dyDescent="0.25">
      <c r="A58" s="168" t="s">
        <v>176</v>
      </c>
      <c r="B58" s="169">
        <v>6252638</v>
      </c>
      <c r="C58" s="169">
        <v>2931290</v>
      </c>
      <c r="D58" s="169">
        <v>667479</v>
      </c>
      <c r="E58" s="169">
        <v>836085</v>
      </c>
      <c r="F58" s="158">
        <v>1389023.1000000036</v>
      </c>
      <c r="G58" s="158">
        <v>255383.89999999647</v>
      </c>
      <c r="H58" s="235">
        <v>12331899</v>
      </c>
      <c r="I58" s="136"/>
      <c r="J58" s="174" t="s">
        <v>134</v>
      </c>
      <c r="K58" s="175">
        <v>6719026</v>
      </c>
      <c r="L58" s="175">
        <v>4769266</v>
      </c>
      <c r="M58" s="175">
        <v>697964</v>
      </c>
      <c r="N58" s="175">
        <v>992656</v>
      </c>
      <c r="O58" s="158">
        <v>1317393</v>
      </c>
      <c r="P58" s="158">
        <v>240547</v>
      </c>
      <c r="Q58" s="235">
        <v>14736852</v>
      </c>
      <c r="R58" s="136"/>
      <c r="S58" s="136"/>
      <c r="T58" s="136"/>
      <c r="U58" s="136"/>
      <c r="V58" s="136"/>
      <c r="W58" s="136"/>
      <c r="X58" s="136"/>
      <c r="Y58" s="136"/>
      <c r="Z58" s="136"/>
      <c r="AA58" s="136"/>
      <c r="AB58" s="136"/>
      <c r="AC58" s="136"/>
      <c r="AD58" s="136"/>
      <c r="AE58" s="136"/>
      <c r="AF58" s="136"/>
      <c r="AG58" s="136"/>
      <c r="AH58" s="136"/>
      <c r="AI58" s="136"/>
      <c r="AJ58" s="136"/>
      <c r="AK58" s="136"/>
      <c r="AL58" s="136"/>
      <c r="AM58" s="136"/>
      <c r="AN58" s="136"/>
      <c r="AO58" s="136"/>
      <c r="AP58" s="136"/>
      <c r="AQ58" s="136"/>
      <c r="AR58" s="136"/>
      <c r="AS58" s="136"/>
      <c r="AT58" s="136"/>
      <c r="AU58" s="136"/>
      <c r="AV58" s="136"/>
      <c r="AW58" s="136"/>
      <c r="AX58" s="136"/>
      <c r="AY58" s="136"/>
      <c r="AZ58" s="136"/>
      <c r="BA58" s="136"/>
      <c r="BB58" s="136"/>
      <c r="BC58" s="136"/>
      <c r="BD58" s="136"/>
      <c r="BE58" s="136"/>
      <c r="BF58" s="136"/>
      <c r="BG58" s="136"/>
      <c r="BH58" s="136"/>
      <c r="BI58" s="136"/>
      <c r="BJ58" s="136"/>
      <c r="BK58" s="136"/>
      <c r="BL58" s="136"/>
      <c r="BM58" s="136"/>
      <c r="BN58" s="136"/>
      <c r="BO58" s="136"/>
      <c r="BP58" s="136"/>
      <c r="BQ58" s="136"/>
      <c r="BR58" s="136"/>
      <c r="BS58" s="136"/>
      <c r="BT58" s="136"/>
      <c r="BU58" s="136"/>
      <c r="BV58" s="136"/>
      <c r="BW58" s="136"/>
      <c r="BX58" s="136"/>
      <c r="BY58" s="136"/>
      <c r="BZ58" s="136"/>
      <c r="CA58" s="136"/>
      <c r="CB58" s="136"/>
      <c r="CC58" s="136"/>
      <c r="CD58" s="136"/>
      <c r="CE58" s="136"/>
      <c r="CF58" s="136"/>
      <c r="CG58" s="136"/>
      <c r="CH58" s="136"/>
      <c r="CI58" s="136"/>
      <c r="CJ58" s="136"/>
      <c r="CK58" s="136"/>
      <c r="CL58" s="136"/>
      <c r="CM58" s="136"/>
      <c r="CN58" s="136"/>
      <c r="CO58" s="136"/>
      <c r="CP58" s="136"/>
      <c r="CQ58" s="136"/>
      <c r="CR58" s="136"/>
      <c r="CS58" s="136"/>
      <c r="CT58" s="136"/>
      <c r="CU58" s="136"/>
      <c r="CV58" s="136"/>
      <c r="CW58" s="136"/>
      <c r="CX58" s="136"/>
      <c r="CY58" s="136"/>
      <c r="CZ58" s="136"/>
      <c r="DA58" s="136"/>
      <c r="DB58" s="136"/>
      <c r="DC58" s="136"/>
      <c r="DD58" s="136"/>
      <c r="DE58" s="136"/>
      <c r="DF58" s="136"/>
      <c r="DG58" s="136"/>
      <c r="DH58" s="136"/>
      <c r="DI58" s="136"/>
      <c r="DJ58" s="136"/>
      <c r="DK58" s="136"/>
      <c r="DL58" s="136"/>
      <c r="DM58" s="136"/>
      <c r="DN58" s="136"/>
      <c r="DO58" s="136"/>
      <c r="DP58" s="136"/>
      <c r="DQ58" s="136"/>
      <c r="DR58" s="136"/>
      <c r="DS58" s="136"/>
      <c r="DT58" s="136"/>
      <c r="DU58" s="136"/>
      <c r="DV58" s="136"/>
      <c r="DW58" s="136"/>
      <c r="DX58" s="136"/>
      <c r="DY58" s="136"/>
      <c r="DZ58" s="136"/>
      <c r="EA58" s="136"/>
      <c r="EB58" s="136"/>
      <c r="EC58" s="136"/>
      <c r="ED58" s="136"/>
      <c r="EE58" s="136"/>
      <c r="EF58" s="136"/>
      <c r="EG58" s="136"/>
      <c r="EH58" s="136"/>
      <c r="EI58" s="136"/>
      <c r="EJ58" s="136"/>
      <c r="EK58" s="136"/>
      <c r="EL58" s="136"/>
      <c r="EM58" s="136"/>
      <c r="EN58" s="136"/>
      <c r="EO58" s="136"/>
      <c r="EP58" s="136"/>
      <c r="EQ58" s="136"/>
      <c r="ER58" s="136"/>
      <c r="ES58" s="136"/>
      <c r="ET58" s="136"/>
      <c r="EU58" s="136"/>
      <c r="EV58" s="136"/>
      <c r="EW58" s="136"/>
      <c r="EX58" s="136"/>
      <c r="EY58" s="136"/>
      <c r="EZ58" s="136"/>
      <c r="FA58" s="136"/>
      <c r="FB58" s="136"/>
      <c r="FC58" s="136"/>
      <c r="FD58" s="136"/>
      <c r="FE58" s="136"/>
      <c r="FF58" s="136"/>
      <c r="FG58" s="136"/>
      <c r="FH58" s="136"/>
      <c r="FI58" s="136"/>
      <c r="FJ58" s="136"/>
      <c r="FK58" s="136"/>
      <c r="FL58" s="136"/>
      <c r="FM58" s="136"/>
      <c r="FN58" s="136"/>
      <c r="FO58" s="136"/>
      <c r="FP58" s="136"/>
      <c r="FQ58" s="136"/>
      <c r="FR58" s="136"/>
      <c r="FS58" s="136"/>
      <c r="FT58" s="136"/>
      <c r="FU58" s="136"/>
      <c r="FV58" s="136"/>
      <c r="FW58" s="136"/>
      <c r="FX58" s="136"/>
      <c r="FY58" s="136"/>
      <c r="FZ58" s="136"/>
      <c r="GA58" s="136"/>
      <c r="GB58" s="136"/>
      <c r="GC58" s="136"/>
      <c r="GD58" s="136"/>
      <c r="GE58" s="136"/>
      <c r="GF58" s="136"/>
      <c r="GG58" s="136"/>
      <c r="GH58" s="136"/>
      <c r="GI58" s="136"/>
      <c r="GJ58" s="136"/>
      <c r="GK58" s="136"/>
      <c r="GL58" s="136"/>
      <c r="GM58" s="136"/>
      <c r="GN58" s="136"/>
      <c r="GO58" s="136"/>
      <c r="GP58" s="136"/>
      <c r="GQ58" s="136"/>
      <c r="GR58" s="136"/>
      <c r="GS58" s="136"/>
      <c r="GT58" s="136"/>
      <c r="GU58" s="136"/>
      <c r="GV58" s="136"/>
      <c r="GW58" s="136"/>
      <c r="GX58" s="136"/>
      <c r="GY58" s="136"/>
      <c r="GZ58" s="136"/>
      <c r="HA58" s="136"/>
      <c r="HB58" s="136"/>
      <c r="HC58" s="136"/>
      <c r="HD58" s="136"/>
      <c r="HE58" s="136"/>
      <c r="HF58" s="136"/>
      <c r="HG58" s="136"/>
      <c r="HH58" s="136"/>
      <c r="HI58" s="136"/>
      <c r="HJ58" s="136"/>
      <c r="HK58" s="136"/>
      <c r="HL58" s="136"/>
      <c r="HM58" s="136"/>
      <c r="HN58" s="136"/>
      <c r="HO58" s="136"/>
      <c r="HP58" s="136"/>
      <c r="HQ58" s="136"/>
      <c r="HR58" s="136"/>
      <c r="HS58" s="136"/>
      <c r="HT58" s="136"/>
      <c r="HU58" s="136"/>
      <c r="HV58" s="136"/>
      <c r="HW58" s="136"/>
      <c r="HX58" s="136"/>
      <c r="HY58" s="136"/>
      <c r="HZ58" s="136"/>
      <c r="IA58" s="136"/>
      <c r="IB58" s="136"/>
      <c r="IC58" s="136"/>
      <c r="ID58" s="136"/>
      <c r="IE58" s="136"/>
      <c r="IF58" s="136"/>
      <c r="IG58" s="136"/>
    </row>
    <row r="59" spans="1:241" ht="15" customHeight="1" x14ac:dyDescent="0.25">
      <c r="A59" s="168" t="s">
        <v>345</v>
      </c>
      <c r="B59" s="169">
        <v>8426735</v>
      </c>
      <c r="C59" s="169">
        <v>2948534</v>
      </c>
      <c r="D59" s="169">
        <v>775252</v>
      </c>
      <c r="E59" s="169">
        <v>669390</v>
      </c>
      <c r="F59" s="158">
        <v>1060680.1000000036</v>
      </c>
      <c r="G59" s="158">
        <v>165278.89999999647</v>
      </c>
      <c r="H59" s="235">
        <v>14045870</v>
      </c>
      <c r="I59" s="136"/>
      <c r="J59" s="174" t="s">
        <v>133</v>
      </c>
      <c r="K59" s="175">
        <v>5343917</v>
      </c>
      <c r="L59" s="175">
        <v>3716024</v>
      </c>
      <c r="M59" s="175">
        <v>648588</v>
      </c>
      <c r="N59" s="175">
        <v>860006</v>
      </c>
      <c r="O59" s="158">
        <v>1267407</v>
      </c>
      <c r="P59" s="158">
        <v>214166</v>
      </c>
      <c r="Q59" s="235">
        <v>12050108</v>
      </c>
      <c r="R59" s="136"/>
      <c r="S59" s="136"/>
      <c r="T59" s="136"/>
      <c r="U59" s="136"/>
      <c r="V59" s="136"/>
      <c r="W59" s="136"/>
      <c r="X59" s="136"/>
      <c r="Y59" s="136"/>
      <c r="Z59" s="136"/>
      <c r="AA59" s="136"/>
      <c r="AB59" s="136"/>
      <c r="AC59" s="136"/>
      <c r="AD59" s="136"/>
      <c r="AE59" s="136"/>
      <c r="AF59" s="136"/>
      <c r="AG59" s="136"/>
      <c r="AH59" s="136"/>
      <c r="AI59" s="136"/>
      <c r="AJ59" s="136"/>
      <c r="AK59" s="136"/>
      <c r="AL59" s="136"/>
      <c r="AM59" s="136"/>
      <c r="AN59" s="136"/>
      <c r="AO59" s="136"/>
      <c r="AP59" s="136"/>
      <c r="AQ59" s="136"/>
      <c r="AR59" s="136"/>
      <c r="AS59" s="136"/>
      <c r="AT59" s="136"/>
      <c r="AU59" s="136"/>
      <c r="AV59" s="136"/>
      <c r="AW59" s="136"/>
      <c r="AX59" s="136"/>
      <c r="AY59" s="136"/>
      <c r="AZ59" s="136"/>
      <c r="BA59" s="136"/>
      <c r="BB59" s="136"/>
      <c r="BC59" s="136"/>
      <c r="BD59" s="136"/>
      <c r="BE59" s="136"/>
      <c r="BF59" s="136"/>
      <c r="BG59" s="136"/>
      <c r="BH59" s="136"/>
      <c r="BI59" s="136"/>
      <c r="BJ59" s="136"/>
      <c r="BK59" s="136"/>
      <c r="BL59" s="136"/>
      <c r="BM59" s="136"/>
      <c r="BN59" s="136"/>
      <c r="BO59" s="136"/>
      <c r="BP59" s="136"/>
      <c r="BQ59" s="136"/>
      <c r="BR59" s="136"/>
      <c r="BS59" s="136"/>
      <c r="BT59" s="136"/>
      <c r="BU59" s="136"/>
      <c r="BV59" s="136"/>
      <c r="BW59" s="136"/>
      <c r="BX59" s="136"/>
      <c r="BY59" s="136"/>
      <c r="BZ59" s="136"/>
      <c r="CA59" s="136"/>
      <c r="CB59" s="136"/>
      <c r="CC59" s="136"/>
      <c r="CD59" s="136"/>
      <c r="CE59" s="136"/>
      <c r="CF59" s="136"/>
      <c r="CG59" s="136"/>
      <c r="CH59" s="136"/>
      <c r="CI59" s="136"/>
      <c r="CJ59" s="136"/>
      <c r="CK59" s="136"/>
      <c r="CL59" s="136"/>
      <c r="CM59" s="136"/>
      <c r="CN59" s="136"/>
      <c r="CO59" s="136"/>
      <c r="CP59" s="136"/>
      <c r="CQ59" s="136"/>
      <c r="CR59" s="136"/>
      <c r="CS59" s="136"/>
      <c r="CT59" s="136"/>
      <c r="CU59" s="136"/>
      <c r="CV59" s="136"/>
      <c r="CW59" s="136"/>
      <c r="CX59" s="136"/>
      <c r="CY59" s="136"/>
      <c r="CZ59" s="136"/>
      <c r="DA59" s="136"/>
      <c r="DB59" s="136"/>
      <c r="DC59" s="136"/>
      <c r="DD59" s="136"/>
      <c r="DE59" s="136"/>
      <c r="DF59" s="136"/>
      <c r="DG59" s="136"/>
      <c r="DH59" s="136"/>
      <c r="DI59" s="136"/>
      <c r="DJ59" s="136"/>
      <c r="DK59" s="136"/>
      <c r="DL59" s="136"/>
      <c r="DM59" s="136"/>
      <c r="DN59" s="136"/>
      <c r="DO59" s="136"/>
      <c r="DP59" s="136"/>
      <c r="DQ59" s="136"/>
      <c r="DR59" s="136"/>
      <c r="DS59" s="136"/>
      <c r="DT59" s="136"/>
      <c r="DU59" s="136"/>
      <c r="DV59" s="136"/>
      <c r="DW59" s="136"/>
      <c r="DX59" s="136"/>
      <c r="DY59" s="136"/>
      <c r="DZ59" s="136"/>
      <c r="EA59" s="136"/>
      <c r="EB59" s="136"/>
      <c r="EC59" s="136"/>
      <c r="ED59" s="136"/>
      <c r="EE59" s="136"/>
      <c r="EF59" s="136"/>
      <c r="EG59" s="136"/>
      <c r="EH59" s="136"/>
      <c r="EI59" s="136"/>
      <c r="EJ59" s="136"/>
      <c r="EK59" s="136"/>
      <c r="EL59" s="136"/>
      <c r="EM59" s="136"/>
      <c r="EN59" s="136"/>
      <c r="EO59" s="136"/>
      <c r="EP59" s="136"/>
      <c r="EQ59" s="136"/>
      <c r="ER59" s="136"/>
      <c r="ES59" s="136"/>
      <c r="ET59" s="136"/>
      <c r="EU59" s="136"/>
      <c r="EV59" s="136"/>
      <c r="EW59" s="136"/>
      <c r="EX59" s="136"/>
      <c r="EY59" s="136"/>
      <c r="EZ59" s="136"/>
      <c r="FA59" s="136"/>
      <c r="FB59" s="136"/>
      <c r="FC59" s="136"/>
      <c r="FD59" s="136"/>
      <c r="FE59" s="136"/>
      <c r="FF59" s="136"/>
      <c r="FG59" s="136"/>
      <c r="FH59" s="136"/>
      <c r="FI59" s="136"/>
      <c r="FJ59" s="136"/>
      <c r="FK59" s="136"/>
      <c r="FL59" s="136"/>
      <c r="FM59" s="136"/>
      <c r="FN59" s="136"/>
      <c r="FO59" s="136"/>
      <c r="FP59" s="136"/>
      <c r="FQ59" s="136"/>
      <c r="FR59" s="136"/>
      <c r="FS59" s="136"/>
      <c r="FT59" s="136"/>
      <c r="FU59" s="136"/>
      <c r="FV59" s="136"/>
      <c r="FW59" s="136"/>
      <c r="FX59" s="136"/>
      <c r="FY59" s="136"/>
      <c r="FZ59" s="136"/>
      <c r="GA59" s="136"/>
      <c r="GB59" s="136"/>
      <c r="GC59" s="136"/>
      <c r="GD59" s="136"/>
      <c r="GE59" s="136"/>
      <c r="GF59" s="136"/>
      <c r="GG59" s="136"/>
      <c r="GH59" s="136"/>
      <c r="GI59" s="136"/>
      <c r="GJ59" s="136"/>
      <c r="GK59" s="136"/>
      <c r="GL59" s="136"/>
      <c r="GM59" s="136"/>
      <c r="GN59" s="136"/>
      <c r="GO59" s="136"/>
      <c r="GP59" s="136"/>
      <c r="GQ59" s="136"/>
      <c r="GR59" s="136"/>
      <c r="GS59" s="136"/>
      <c r="GT59" s="136"/>
      <c r="GU59" s="136"/>
      <c r="GV59" s="136"/>
      <c r="GW59" s="136"/>
      <c r="GX59" s="136"/>
      <c r="GY59" s="136"/>
      <c r="GZ59" s="136"/>
      <c r="HA59" s="136"/>
      <c r="HB59" s="136"/>
      <c r="HC59" s="136"/>
      <c r="HD59" s="136"/>
      <c r="HE59" s="136"/>
      <c r="HF59" s="136"/>
      <c r="HG59" s="136"/>
      <c r="HH59" s="136"/>
      <c r="HI59" s="136"/>
      <c r="HJ59" s="136"/>
      <c r="HK59" s="136"/>
      <c r="HL59" s="136"/>
      <c r="HM59" s="136"/>
      <c r="HN59" s="136"/>
      <c r="HO59" s="136"/>
      <c r="HP59" s="136"/>
      <c r="HQ59" s="136"/>
      <c r="HR59" s="136"/>
      <c r="HS59" s="136"/>
      <c r="HT59" s="136"/>
      <c r="HU59" s="136"/>
      <c r="HV59" s="136"/>
      <c r="HW59" s="136"/>
      <c r="HX59" s="136"/>
      <c r="HY59" s="136"/>
      <c r="HZ59" s="136"/>
      <c r="IA59" s="136"/>
      <c r="IB59" s="136"/>
      <c r="IC59" s="136"/>
      <c r="ID59" s="136"/>
      <c r="IE59" s="136"/>
      <c r="IF59" s="136"/>
      <c r="IG59" s="136"/>
    </row>
    <row r="60" spans="1:241" ht="15" customHeight="1" x14ac:dyDescent="0.25">
      <c r="A60" s="168" t="s">
        <v>174</v>
      </c>
      <c r="B60" s="169">
        <v>3760608</v>
      </c>
      <c r="C60" s="169">
        <v>1884508</v>
      </c>
      <c r="D60" s="169">
        <v>421388</v>
      </c>
      <c r="E60" s="169">
        <v>696665</v>
      </c>
      <c r="F60" s="158">
        <v>1170943.1000000036</v>
      </c>
      <c r="G60" s="158">
        <v>147728.89999999647</v>
      </c>
      <c r="H60" s="235">
        <v>8081841</v>
      </c>
      <c r="I60" s="136"/>
      <c r="J60" s="174" t="s">
        <v>336</v>
      </c>
      <c r="K60" s="175">
        <v>5104103</v>
      </c>
      <c r="L60" s="175">
        <v>2770445</v>
      </c>
      <c r="M60" s="175">
        <v>774706</v>
      </c>
      <c r="N60" s="175">
        <v>718043</v>
      </c>
      <c r="O60" s="158">
        <v>947547</v>
      </c>
      <c r="P60" s="158">
        <v>212669</v>
      </c>
      <c r="Q60" s="235">
        <v>10527513</v>
      </c>
      <c r="R60" s="136"/>
      <c r="S60" s="136"/>
      <c r="T60" s="136"/>
      <c r="U60" s="136"/>
      <c r="V60" s="136"/>
      <c r="W60" s="136"/>
      <c r="X60" s="136"/>
      <c r="Y60" s="136"/>
      <c r="Z60" s="136"/>
      <c r="AA60" s="136"/>
      <c r="AB60" s="136"/>
      <c r="AC60" s="136"/>
      <c r="AD60" s="136"/>
      <c r="AE60" s="136"/>
      <c r="AF60" s="136"/>
      <c r="AG60" s="136"/>
      <c r="AH60" s="136"/>
      <c r="AI60" s="136"/>
      <c r="AJ60" s="136"/>
      <c r="AK60" s="136"/>
      <c r="AL60" s="136"/>
      <c r="AM60" s="136"/>
      <c r="AN60" s="136"/>
      <c r="AO60" s="136"/>
      <c r="AP60" s="136"/>
      <c r="AQ60" s="136"/>
      <c r="AR60" s="136"/>
      <c r="AS60" s="136"/>
      <c r="AT60" s="136"/>
      <c r="AU60" s="136"/>
      <c r="AV60" s="136"/>
      <c r="AW60" s="136"/>
      <c r="AX60" s="136"/>
      <c r="AY60" s="136"/>
      <c r="AZ60" s="136"/>
      <c r="BA60" s="136"/>
      <c r="BB60" s="136"/>
      <c r="BC60" s="136"/>
      <c r="BD60" s="136"/>
      <c r="BE60" s="136"/>
      <c r="BF60" s="136"/>
      <c r="BG60" s="136"/>
      <c r="BH60" s="136"/>
      <c r="BI60" s="136"/>
      <c r="BJ60" s="136"/>
      <c r="BK60" s="136"/>
      <c r="BL60" s="136"/>
      <c r="BM60" s="136"/>
      <c r="BN60" s="136"/>
      <c r="BO60" s="136"/>
      <c r="BP60" s="136"/>
      <c r="BQ60" s="136"/>
      <c r="BR60" s="136"/>
      <c r="BS60" s="136"/>
      <c r="BT60" s="136"/>
      <c r="BU60" s="136"/>
      <c r="BV60" s="136"/>
      <c r="BW60" s="136"/>
      <c r="BX60" s="136"/>
      <c r="BY60" s="136"/>
      <c r="BZ60" s="136"/>
      <c r="CA60" s="136"/>
      <c r="CB60" s="136"/>
      <c r="CC60" s="136"/>
      <c r="CD60" s="136"/>
      <c r="CE60" s="136"/>
      <c r="CF60" s="136"/>
      <c r="CG60" s="136"/>
      <c r="CH60" s="136"/>
      <c r="CI60" s="136"/>
      <c r="CJ60" s="136"/>
      <c r="CK60" s="136"/>
      <c r="CL60" s="136"/>
      <c r="CM60" s="136"/>
      <c r="CN60" s="136"/>
      <c r="CO60" s="136"/>
      <c r="CP60" s="136"/>
      <c r="CQ60" s="136"/>
      <c r="CR60" s="136"/>
      <c r="CS60" s="136"/>
      <c r="CT60" s="136"/>
      <c r="CU60" s="136"/>
      <c r="CV60" s="136"/>
      <c r="CW60" s="136"/>
      <c r="CX60" s="136"/>
      <c r="CY60" s="136"/>
      <c r="CZ60" s="136"/>
      <c r="DA60" s="136"/>
      <c r="DB60" s="136"/>
      <c r="DC60" s="136"/>
      <c r="DD60" s="136"/>
      <c r="DE60" s="136"/>
      <c r="DF60" s="136"/>
      <c r="DG60" s="136"/>
      <c r="DH60" s="136"/>
      <c r="DI60" s="136"/>
      <c r="DJ60" s="136"/>
      <c r="DK60" s="136"/>
      <c r="DL60" s="136"/>
      <c r="DM60" s="136"/>
      <c r="DN60" s="136"/>
      <c r="DO60" s="136"/>
      <c r="DP60" s="136"/>
      <c r="DQ60" s="136"/>
      <c r="DR60" s="136"/>
      <c r="DS60" s="136"/>
      <c r="DT60" s="136"/>
      <c r="DU60" s="136"/>
      <c r="DV60" s="136"/>
      <c r="DW60" s="136"/>
      <c r="DX60" s="136"/>
      <c r="DY60" s="136"/>
      <c r="DZ60" s="136"/>
      <c r="EA60" s="136"/>
      <c r="EB60" s="136"/>
      <c r="EC60" s="136"/>
      <c r="ED60" s="136"/>
      <c r="EE60" s="136"/>
      <c r="EF60" s="136"/>
      <c r="EG60" s="136"/>
      <c r="EH60" s="136"/>
      <c r="EI60" s="136"/>
      <c r="EJ60" s="136"/>
      <c r="EK60" s="136"/>
      <c r="EL60" s="136"/>
      <c r="EM60" s="136"/>
      <c r="EN60" s="136"/>
      <c r="EO60" s="136"/>
      <c r="EP60" s="136"/>
      <c r="EQ60" s="136"/>
      <c r="ER60" s="136"/>
      <c r="ES60" s="136"/>
      <c r="ET60" s="136"/>
      <c r="EU60" s="136"/>
      <c r="EV60" s="136"/>
      <c r="EW60" s="136"/>
      <c r="EX60" s="136"/>
      <c r="EY60" s="136"/>
      <c r="EZ60" s="136"/>
      <c r="FA60" s="136"/>
      <c r="FB60" s="136"/>
      <c r="FC60" s="136"/>
      <c r="FD60" s="136"/>
      <c r="FE60" s="136"/>
      <c r="FF60" s="136"/>
      <c r="FG60" s="136"/>
      <c r="FH60" s="136"/>
      <c r="FI60" s="136"/>
      <c r="FJ60" s="136"/>
      <c r="FK60" s="136"/>
      <c r="FL60" s="136"/>
      <c r="FM60" s="136"/>
      <c r="FN60" s="136"/>
      <c r="FO60" s="136"/>
      <c r="FP60" s="136"/>
      <c r="FQ60" s="136"/>
      <c r="FR60" s="136"/>
      <c r="FS60" s="136"/>
      <c r="FT60" s="136"/>
      <c r="FU60" s="136"/>
      <c r="FV60" s="136"/>
      <c r="FW60" s="136"/>
      <c r="FX60" s="136"/>
      <c r="FY60" s="136"/>
      <c r="FZ60" s="136"/>
      <c r="GA60" s="136"/>
      <c r="GB60" s="136"/>
      <c r="GC60" s="136"/>
      <c r="GD60" s="136"/>
      <c r="GE60" s="136"/>
      <c r="GF60" s="136"/>
      <c r="GG60" s="136"/>
      <c r="GH60" s="136"/>
      <c r="GI60" s="136"/>
      <c r="GJ60" s="136"/>
      <c r="GK60" s="136"/>
      <c r="GL60" s="136"/>
      <c r="GM60" s="136"/>
      <c r="GN60" s="136"/>
      <c r="GO60" s="136"/>
      <c r="GP60" s="136"/>
      <c r="GQ60" s="136"/>
      <c r="GR60" s="136"/>
      <c r="GS60" s="136"/>
      <c r="GT60" s="136"/>
      <c r="GU60" s="136"/>
      <c r="GV60" s="136"/>
      <c r="GW60" s="136"/>
      <c r="GX60" s="136"/>
      <c r="GY60" s="136"/>
      <c r="GZ60" s="136"/>
      <c r="HA60" s="136"/>
      <c r="HB60" s="136"/>
      <c r="HC60" s="136"/>
      <c r="HD60" s="136"/>
      <c r="HE60" s="136"/>
      <c r="HF60" s="136"/>
      <c r="HG60" s="136"/>
      <c r="HH60" s="136"/>
      <c r="HI60" s="136"/>
      <c r="HJ60" s="136"/>
      <c r="HK60" s="136"/>
      <c r="HL60" s="136"/>
      <c r="HM60" s="136"/>
      <c r="HN60" s="136"/>
      <c r="HO60" s="136"/>
      <c r="HP60" s="136"/>
      <c r="HQ60" s="136"/>
      <c r="HR60" s="136"/>
      <c r="HS60" s="136"/>
      <c r="HT60" s="136"/>
      <c r="HU60" s="136"/>
      <c r="HV60" s="136"/>
      <c r="HW60" s="136"/>
      <c r="HX60" s="136"/>
      <c r="HY60" s="136"/>
      <c r="HZ60" s="136"/>
      <c r="IA60" s="136"/>
      <c r="IB60" s="136"/>
      <c r="IC60" s="136"/>
      <c r="ID60" s="136"/>
      <c r="IE60" s="136"/>
      <c r="IF60" s="136"/>
      <c r="IG60" s="136"/>
    </row>
    <row r="61" spans="1:241" ht="15" customHeight="1" x14ac:dyDescent="0.25">
      <c r="A61" s="168" t="s">
        <v>173</v>
      </c>
      <c r="B61" s="169">
        <v>4763822</v>
      </c>
      <c r="C61" s="169">
        <v>2798447</v>
      </c>
      <c r="D61" s="169">
        <v>574177</v>
      </c>
      <c r="E61" s="169">
        <v>811529</v>
      </c>
      <c r="F61" s="158">
        <v>1520529.1000000036</v>
      </c>
      <c r="G61" s="158">
        <v>178203.89999999647</v>
      </c>
      <c r="H61" s="235">
        <v>10646708</v>
      </c>
      <c r="I61" s="136"/>
      <c r="J61" s="174" t="s">
        <v>131</v>
      </c>
      <c r="K61" s="175">
        <v>5495415</v>
      </c>
      <c r="L61" s="175">
        <v>3989871</v>
      </c>
      <c r="M61" s="175">
        <v>775965</v>
      </c>
      <c r="N61" s="175">
        <v>695990</v>
      </c>
      <c r="O61" s="158">
        <v>1319516</v>
      </c>
      <c r="P61" s="158">
        <v>213713</v>
      </c>
      <c r="Q61" s="235">
        <v>12490470</v>
      </c>
      <c r="R61" s="136"/>
      <c r="S61" s="136"/>
      <c r="T61" s="136"/>
      <c r="U61" s="136"/>
      <c r="V61" s="136"/>
      <c r="W61" s="136"/>
      <c r="X61" s="136"/>
      <c r="Y61" s="136"/>
      <c r="Z61" s="136"/>
      <c r="AA61" s="136"/>
      <c r="AB61" s="136"/>
      <c r="AC61" s="136"/>
      <c r="AD61" s="136"/>
      <c r="AE61" s="136"/>
      <c r="AF61" s="136"/>
      <c r="AG61" s="136"/>
      <c r="AH61" s="136"/>
      <c r="AI61" s="136"/>
      <c r="AJ61" s="136"/>
      <c r="AK61" s="136"/>
      <c r="AL61" s="136"/>
      <c r="AM61" s="136"/>
      <c r="AN61" s="136"/>
      <c r="AO61" s="136"/>
      <c r="AP61" s="136"/>
      <c r="AQ61" s="136"/>
      <c r="AR61" s="136"/>
      <c r="AS61" s="136"/>
      <c r="AT61" s="136"/>
      <c r="AU61" s="136"/>
      <c r="AV61" s="136"/>
      <c r="AW61" s="136"/>
      <c r="AX61" s="136"/>
      <c r="AY61" s="136"/>
      <c r="AZ61" s="136"/>
      <c r="BA61" s="136"/>
      <c r="BB61" s="136"/>
      <c r="BC61" s="136"/>
      <c r="BD61" s="136"/>
      <c r="BE61" s="136"/>
      <c r="BF61" s="136"/>
      <c r="BG61" s="136"/>
      <c r="BH61" s="136"/>
      <c r="BI61" s="136"/>
      <c r="BJ61" s="136"/>
      <c r="BK61" s="136"/>
      <c r="BL61" s="136"/>
      <c r="BM61" s="136"/>
      <c r="BN61" s="136"/>
      <c r="BO61" s="136"/>
      <c r="BP61" s="136"/>
      <c r="BQ61" s="136"/>
      <c r="BR61" s="136"/>
      <c r="BS61" s="136"/>
      <c r="BT61" s="136"/>
      <c r="BU61" s="136"/>
      <c r="BV61" s="136"/>
      <c r="BW61" s="136"/>
      <c r="BX61" s="136"/>
      <c r="BY61" s="136"/>
      <c r="BZ61" s="136"/>
      <c r="CA61" s="136"/>
      <c r="CB61" s="136"/>
      <c r="CC61" s="136"/>
      <c r="CD61" s="136"/>
      <c r="CE61" s="136"/>
      <c r="CF61" s="136"/>
      <c r="CG61" s="136"/>
      <c r="CH61" s="136"/>
      <c r="CI61" s="136"/>
      <c r="CJ61" s="136"/>
      <c r="CK61" s="136"/>
      <c r="CL61" s="136"/>
      <c r="CM61" s="136"/>
      <c r="CN61" s="136"/>
      <c r="CO61" s="136"/>
      <c r="CP61" s="136"/>
      <c r="CQ61" s="136"/>
      <c r="CR61" s="136"/>
      <c r="CS61" s="136"/>
      <c r="CT61" s="136"/>
      <c r="CU61" s="136"/>
      <c r="CV61" s="136"/>
      <c r="CW61" s="136"/>
      <c r="CX61" s="136"/>
      <c r="CY61" s="136"/>
      <c r="CZ61" s="136"/>
      <c r="DA61" s="136"/>
      <c r="DB61" s="136"/>
      <c r="DC61" s="136"/>
      <c r="DD61" s="136"/>
      <c r="DE61" s="136"/>
      <c r="DF61" s="136"/>
      <c r="DG61" s="136"/>
      <c r="DH61" s="136"/>
      <c r="DI61" s="136"/>
      <c r="DJ61" s="136"/>
      <c r="DK61" s="136"/>
      <c r="DL61" s="136"/>
      <c r="DM61" s="136"/>
      <c r="DN61" s="136"/>
      <c r="DO61" s="136"/>
      <c r="DP61" s="136"/>
      <c r="DQ61" s="136"/>
      <c r="DR61" s="136"/>
      <c r="DS61" s="136"/>
      <c r="DT61" s="136"/>
      <c r="DU61" s="136"/>
      <c r="DV61" s="136"/>
      <c r="DW61" s="136"/>
      <c r="DX61" s="136"/>
      <c r="DY61" s="136"/>
      <c r="DZ61" s="136"/>
      <c r="EA61" s="136"/>
      <c r="EB61" s="136"/>
      <c r="EC61" s="136"/>
      <c r="ED61" s="136"/>
      <c r="EE61" s="136"/>
      <c r="EF61" s="136"/>
      <c r="EG61" s="136"/>
      <c r="EH61" s="136"/>
      <c r="EI61" s="136"/>
      <c r="EJ61" s="136"/>
      <c r="EK61" s="136"/>
      <c r="EL61" s="136"/>
      <c r="EM61" s="136"/>
      <c r="EN61" s="136"/>
      <c r="EO61" s="136"/>
      <c r="EP61" s="136"/>
      <c r="EQ61" s="136"/>
      <c r="ER61" s="136"/>
      <c r="ES61" s="136"/>
      <c r="ET61" s="136"/>
      <c r="EU61" s="136"/>
      <c r="EV61" s="136"/>
      <c r="EW61" s="136"/>
      <c r="EX61" s="136"/>
      <c r="EY61" s="136"/>
      <c r="EZ61" s="136"/>
      <c r="FA61" s="136"/>
      <c r="FB61" s="136"/>
      <c r="FC61" s="136"/>
      <c r="FD61" s="136"/>
      <c r="FE61" s="136"/>
      <c r="FF61" s="136"/>
      <c r="FG61" s="136"/>
      <c r="FH61" s="136"/>
      <c r="FI61" s="136"/>
      <c r="FJ61" s="136"/>
      <c r="FK61" s="136"/>
      <c r="FL61" s="136"/>
      <c r="FM61" s="136"/>
      <c r="FN61" s="136"/>
      <c r="FO61" s="136"/>
      <c r="FP61" s="136"/>
      <c r="FQ61" s="136"/>
      <c r="FR61" s="136"/>
      <c r="FS61" s="136"/>
      <c r="FT61" s="136"/>
      <c r="FU61" s="136"/>
      <c r="FV61" s="136"/>
      <c r="FW61" s="136"/>
      <c r="FX61" s="136"/>
      <c r="FY61" s="136"/>
      <c r="FZ61" s="136"/>
      <c r="GA61" s="136"/>
      <c r="GB61" s="136"/>
      <c r="GC61" s="136"/>
      <c r="GD61" s="136"/>
      <c r="GE61" s="136"/>
      <c r="GF61" s="136"/>
      <c r="GG61" s="136"/>
      <c r="GH61" s="136"/>
      <c r="GI61" s="136"/>
      <c r="GJ61" s="136"/>
      <c r="GK61" s="136"/>
      <c r="GL61" s="136"/>
      <c r="GM61" s="136"/>
      <c r="GN61" s="136"/>
      <c r="GO61" s="136"/>
      <c r="GP61" s="136"/>
      <c r="GQ61" s="136"/>
      <c r="GR61" s="136"/>
      <c r="GS61" s="136"/>
      <c r="GT61" s="136"/>
      <c r="GU61" s="136"/>
      <c r="GV61" s="136"/>
      <c r="GW61" s="136"/>
      <c r="GX61" s="136"/>
      <c r="GY61" s="136"/>
      <c r="GZ61" s="136"/>
      <c r="HA61" s="136"/>
      <c r="HB61" s="136"/>
      <c r="HC61" s="136"/>
      <c r="HD61" s="136"/>
      <c r="HE61" s="136"/>
      <c r="HF61" s="136"/>
      <c r="HG61" s="136"/>
      <c r="HH61" s="136"/>
      <c r="HI61" s="136"/>
      <c r="HJ61" s="136"/>
      <c r="HK61" s="136"/>
      <c r="HL61" s="136"/>
      <c r="HM61" s="136"/>
      <c r="HN61" s="136"/>
      <c r="HO61" s="136"/>
      <c r="HP61" s="136"/>
      <c r="HQ61" s="136"/>
      <c r="HR61" s="136"/>
      <c r="HS61" s="136"/>
      <c r="HT61" s="136"/>
      <c r="HU61" s="136"/>
      <c r="HV61" s="136"/>
      <c r="HW61" s="136"/>
      <c r="HX61" s="136"/>
      <c r="HY61" s="136"/>
      <c r="HZ61" s="136"/>
      <c r="IA61" s="136"/>
      <c r="IB61" s="136"/>
      <c r="IC61" s="136"/>
      <c r="ID61" s="136"/>
      <c r="IE61" s="136"/>
      <c r="IF61" s="136"/>
      <c r="IG61" s="136"/>
    </row>
    <row r="62" spans="1:241" ht="15" customHeight="1" x14ac:dyDescent="0.25">
      <c r="A62" s="168" t="s">
        <v>172</v>
      </c>
      <c r="B62" s="169">
        <v>4661048</v>
      </c>
      <c r="C62" s="169">
        <v>2949254</v>
      </c>
      <c r="D62" s="169">
        <v>644739</v>
      </c>
      <c r="E62" s="169">
        <v>765146</v>
      </c>
      <c r="F62" s="158">
        <v>1523032.1000000036</v>
      </c>
      <c r="G62" s="158">
        <v>182988.89999999647</v>
      </c>
      <c r="H62" s="235">
        <v>10726208</v>
      </c>
      <c r="I62" s="136"/>
      <c r="J62" s="174" t="s">
        <v>130</v>
      </c>
      <c r="K62" s="175">
        <v>5718100</v>
      </c>
      <c r="L62" s="175">
        <v>4130018</v>
      </c>
      <c r="M62" s="175">
        <v>585999</v>
      </c>
      <c r="N62" s="175">
        <v>1207922</v>
      </c>
      <c r="O62" s="158">
        <v>1650840</v>
      </c>
      <c r="P62" s="158">
        <v>236432</v>
      </c>
      <c r="Q62" s="235">
        <v>13529311</v>
      </c>
      <c r="R62" s="136"/>
      <c r="S62" s="136"/>
      <c r="T62" s="136"/>
      <c r="U62" s="136"/>
      <c r="V62" s="136"/>
      <c r="W62" s="136"/>
      <c r="X62" s="136"/>
      <c r="Y62" s="136"/>
      <c r="Z62" s="136"/>
      <c r="AA62" s="136"/>
      <c r="AB62" s="136"/>
      <c r="AC62" s="136"/>
      <c r="AD62" s="136"/>
      <c r="AE62" s="136"/>
      <c r="AF62" s="136"/>
      <c r="AG62" s="136"/>
      <c r="AH62" s="136"/>
      <c r="AI62" s="136"/>
      <c r="AJ62" s="136"/>
      <c r="AK62" s="136"/>
      <c r="AL62" s="136"/>
      <c r="AM62" s="136"/>
      <c r="AN62" s="136"/>
      <c r="AO62" s="136"/>
      <c r="AP62" s="136"/>
      <c r="AQ62" s="136"/>
      <c r="AR62" s="136"/>
      <c r="AS62" s="136"/>
      <c r="AT62" s="136"/>
      <c r="AU62" s="136"/>
      <c r="AV62" s="136"/>
      <c r="AW62" s="136"/>
      <c r="AX62" s="136"/>
      <c r="AY62" s="136"/>
      <c r="AZ62" s="136"/>
      <c r="BA62" s="136"/>
      <c r="BB62" s="136"/>
      <c r="BC62" s="136"/>
      <c r="BD62" s="136"/>
      <c r="BE62" s="136"/>
      <c r="BF62" s="136"/>
      <c r="BG62" s="136"/>
      <c r="BH62" s="136"/>
      <c r="BI62" s="136"/>
      <c r="BJ62" s="136"/>
      <c r="BK62" s="136"/>
      <c r="BL62" s="136"/>
      <c r="BM62" s="136"/>
      <c r="BN62" s="136"/>
      <c r="BO62" s="136"/>
      <c r="BP62" s="136"/>
      <c r="BQ62" s="136"/>
      <c r="BR62" s="136"/>
      <c r="BS62" s="136"/>
      <c r="BT62" s="136"/>
      <c r="BU62" s="136"/>
      <c r="BV62" s="136"/>
      <c r="BW62" s="136"/>
      <c r="BX62" s="136"/>
      <c r="BY62" s="136"/>
      <c r="BZ62" s="136"/>
      <c r="CA62" s="136"/>
      <c r="CB62" s="136"/>
      <c r="CC62" s="136"/>
      <c r="CD62" s="136"/>
      <c r="CE62" s="136"/>
      <c r="CF62" s="136"/>
      <c r="CG62" s="136"/>
      <c r="CH62" s="136"/>
      <c r="CI62" s="136"/>
      <c r="CJ62" s="136"/>
      <c r="CK62" s="136"/>
      <c r="CL62" s="136"/>
      <c r="CM62" s="136"/>
      <c r="CN62" s="136"/>
      <c r="CO62" s="136"/>
      <c r="CP62" s="136"/>
      <c r="CQ62" s="136"/>
      <c r="CR62" s="136"/>
      <c r="CS62" s="136"/>
      <c r="CT62" s="136"/>
      <c r="CU62" s="136"/>
      <c r="CV62" s="136"/>
      <c r="CW62" s="136"/>
      <c r="CX62" s="136"/>
      <c r="CY62" s="136"/>
      <c r="CZ62" s="136"/>
      <c r="DA62" s="136"/>
      <c r="DB62" s="136"/>
      <c r="DC62" s="136"/>
      <c r="DD62" s="136"/>
      <c r="DE62" s="136"/>
      <c r="DF62" s="136"/>
      <c r="DG62" s="136"/>
      <c r="DH62" s="136"/>
      <c r="DI62" s="136"/>
      <c r="DJ62" s="136"/>
      <c r="DK62" s="136"/>
      <c r="DL62" s="136"/>
      <c r="DM62" s="136"/>
      <c r="DN62" s="136"/>
      <c r="DO62" s="136"/>
      <c r="DP62" s="136"/>
      <c r="DQ62" s="136"/>
      <c r="DR62" s="136"/>
      <c r="DS62" s="136"/>
      <c r="DT62" s="136"/>
      <c r="DU62" s="136"/>
      <c r="DV62" s="136"/>
      <c r="DW62" s="136"/>
      <c r="DX62" s="136"/>
      <c r="DY62" s="136"/>
      <c r="DZ62" s="136"/>
      <c r="EA62" s="136"/>
      <c r="EB62" s="136"/>
      <c r="EC62" s="136"/>
      <c r="ED62" s="136"/>
      <c r="EE62" s="136"/>
      <c r="EF62" s="136"/>
      <c r="EG62" s="136"/>
      <c r="EH62" s="136"/>
      <c r="EI62" s="136"/>
      <c r="EJ62" s="136"/>
      <c r="EK62" s="136"/>
      <c r="EL62" s="136"/>
      <c r="EM62" s="136"/>
      <c r="EN62" s="136"/>
      <c r="EO62" s="136"/>
      <c r="EP62" s="136"/>
      <c r="EQ62" s="136"/>
      <c r="ER62" s="136"/>
      <c r="ES62" s="136"/>
      <c r="ET62" s="136"/>
      <c r="EU62" s="136"/>
      <c r="EV62" s="136"/>
      <c r="EW62" s="136"/>
      <c r="EX62" s="136"/>
      <c r="EY62" s="136"/>
      <c r="EZ62" s="136"/>
      <c r="FA62" s="136"/>
      <c r="FB62" s="136"/>
      <c r="FC62" s="136"/>
      <c r="FD62" s="136"/>
      <c r="FE62" s="136"/>
      <c r="FF62" s="136"/>
      <c r="FG62" s="136"/>
      <c r="FH62" s="136"/>
      <c r="FI62" s="136"/>
      <c r="FJ62" s="136"/>
      <c r="FK62" s="136"/>
      <c r="FL62" s="136"/>
      <c r="FM62" s="136"/>
      <c r="FN62" s="136"/>
      <c r="FO62" s="136"/>
      <c r="FP62" s="136"/>
      <c r="FQ62" s="136"/>
      <c r="FR62" s="136"/>
      <c r="FS62" s="136"/>
      <c r="FT62" s="136"/>
      <c r="FU62" s="136"/>
      <c r="FV62" s="136"/>
      <c r="FW62" s="136"/>
      <c r="FX62" s="136"/>
      <c r="FY62" s="136"/>
      <c r="FZ62" s="136"/>
      <c r="GA62" s="136"/>
      <c r="GB62" s="136"/>
      <c r="GC62" s="136"/>
      <c r="GD62" s="136"/>
      <c r="GE62" s="136"/>
      <c r="GF62" s="136"/>
      <c r="GG62" s="136"/>
      <c r="GH62" s="136"/>
      <c r="GI62" s="136"/>
      <c r="GJ62" s="136"/>
      <c r="GK62" s="136"/>
      <c r="GL62" s="136"/>
      <c r="GM62" s="136"/>
      <c r="GN62" s="136"/>
      <c r="GO62" s="136"/>
      <c r="GP62" s="136"/>
      <c r="GQ62" s="136"/>
      <c r="GR62" s="136"/>
      <c r="GS62" s="136"/>
      <c r="GT62" s="136"/>
      <c r="GU62" s="136"/>
      <c r="GV62" s="136"/>
      <c r="GW62" s="136"/>
      <c r="GX62" s="136"/>
      <c r="GY62" s="136"/>
      <c r="GZ62" s="136"/>
      <c r="HA62" s="136"/>
      <c r="HB62" s="136"/>
      <c r="HC62" s="136"/>
      <c r="HD62" s="136"/>
      <c r="HE62" s="136"/>
      <c r="HF62" s="136"/>
      <c r="HG62" s="136"/>
      <c r="HH62" s="136"/>
      <c r="HI62" s="136"/>
      <c r="HJ62" s="136"/>
      <c r="HK62" s="136"/>
      <c r="HL62" s="136"/>
      <c r="HM62" s="136"/>
      <c r="HN62" s="136"/>
      <c r="HO62" s="136"/>
      <c r="HP62" s="136"/>
      <c r="HQ62" s="136"/>
      <c r="HR62" s="136"/>
      <c r="HS62" s="136"/>
      <c r="HT62" s="136"/>
      <c r="HU62" s="136"/>
      <c r="HV62" s="136"/>
      <c r="HW62" s="136"/>
      <c r="HX62" s="136"/>
      <c r="HY62" s="136"/>
      <c r="HZ62" s="136"/>
      <c r="IA62" s="136"/>
      <c r="IB62" s="136"/>
      <c r="IC62" s="136"/>
      <c r="ID62" s="136"/>
      <c r="IE62" s="136"/>
      <c r="IF62" s="136"/>
      <c r="IG62" s="136"/>
    </row>
    <row r="63" spans="1:241" ht="15" customHeight="1" x14ac:dyDescent="0.25">
      <c r="A63" s="168" t="s">
        <v>171</v>
      </c>
      <c r="B63" s="169">
        <v>6644715</v>
      </c>
      <c r="C63" s="169">
        <v>2655704</v>
      </c>
      <c r="D63" s="169">
        <v>807221</v>
      </c>
      <c r="E63" s="169">
        <v>915441</v>
      </c>
      <c r="F63" s="158">
        <v>1662094.1000000036</v>
      </c>
      <c r="G63" s="158">
        <v>197673.89999999647</v>
      </c>
      <c r="H63" s="235">
        <v>12882849</v>
      </c>
      <c r="I63" s="136"/>
      <c r="J63" s="174" t="s">
        <v>129</v>
      </c>
      <c r="K63" s="175">
        <v>5236658</v>
      </c>
      <c r="L63" s="175">
        <v>3601233</v>
      </c>
      <c r="M63" s="175">
        <v>531185</v>
      </c>
      <c r="N63" s="175">
        <v>839067</v>
      </c>
      <c r="O63" s="158">
        <v>1519572</v>
      </c>
      <c r="P63" s="158">
        <v>201686</v>
      </c>
      <c r="Q63" s="235">
        <v>11929401</v>
      </c>
      <c r="R63" s="136"/>
      <c r="S63" s="136"/>
      <c r="T63" s="136"/>
      <c r="U63" s="136"/>
      <c r="V63" s="136"/>
      <c r="W63" s="136"/>
      <c r="X63" s="136"/>
      <c r="Y63" s="136"/>
      <c r="Z63" s="136"/>
      <c r="AA63" s="136"/>
      <c r="AB63" s="136"/>
      <c r="AC63" s="136"/>
      <c r="AD63" s="136"/>
      <c r="AE63" s="136"/>
      <c r="AF63" s="136"/>
      <c r="AG63" s="136"/>
      <c r="AH63" s="136"/>
      <c r="AI63" s="136"/>
      <c r="AJ63" s="136"/>
      <c r="AK63" s="136"/>
      <c r="AL63" s="136"/>
      <c r="AM63" s="136"/>
      <c r="AN63" s="136"/>
      <c r="AO63" s="136"/>
      <c r="AP63" s="136"/>
      <c r="AQ63" s="136"/>
      <c r="AR63" s="136"/>
      <c r="AS63" s="136"/>
      <c r="AT63" s="136"/>
      <c r="AU63" s="136"/>
      <c r="AV63" s="136"/>
      <c r="AW63" s="136"/>
      <c r="AX63" s="136"/>
      <c r="AY63" s="136"/>
      <c r="AZ63" s="136"/>
      <c r="BA63" s="136"/>
      <c r="BB63" s="136"/>
      <c r="BC63" s="136"/>
      <c r="BD63" s="136"/>
      <c r="BE63" s="136"/>
      <c r="BF63" s="136"/>
      <c r="BG63" s="136"/>
      <c r="BH63" s="136"/>
      <c r="BI63" s="136"/>
      <c r="BJ63" s="136"/>
      <c r="BK63" s="136"/>
      <c r="BL63" s="136"/>
      <c r="BM63" s="136"/>
      <c r="BN63" s="136"/>
      <c r="BO63" s="136"/>
      <c r="BP63" s="136"/>
      <c r="BQ63" s="136"/>
      <c r="BR63" s="136"/>
      <c r="BS63" s="136"/>
      <c r="BT63" s="136"/>
      <c r="BU63" s="136"/>
      <c r="BV63" s="136"/>
      <c r="BW63" s="136"/>
      <c r="BX63" s="136"/>
      <c r="BY63" s="136"/>
      <c r="BZ63" s="136"/>
      <c r="CA63" s="136"/>
      <c r="CB63" s="136"/>
      <c r="CC63" s="136"/>
      <c r="CD63" s="136"/>
      <c r="CE63" s="136"/>
      <c r="CF63" s="136"/>
      <c r="CG63" s="136"/>
      <c r="CH63" s="136"/>
      <c r="CI63" s="136"/>
      <c r="CJ63" s="136"/>
      <c r="CK63" s="136"/>
      <c r="CL63" s="136"/>
      <c r="CM63" s="136"/>
      <c r="CN63" s="136"/>
      <c r="CO63" s="136"/>
      <c r="CP63" s="136"/>
      <c r="CQ63" s="136"/>
      <c r="CR63" s="136"/>
      <c r="CS63" s="136"/>
      <c r="CT63" s="136"/>
      <c r="CU63" s="136"/>
      <c r="CV63" s="136"/>
      <c r="CW63" s="136"/>
      <c r="CX63" s="136"/>
      <c r="CY63" s="136"/>
      <c r="CZ63" s="136"/>
      <c r="DA63" s="136"/>
      <c r="DB63" s="136"/>
      <c r="DC63" s="136"/>
      <c r="DD63" s="136"/>
      <c r="DE63" s="136"/>
      <c r="DF63" s="136"/>
      <c r="DG63" s="136"/>
      <c r="DH63" s="136"/>
      <c r="DI63" s="136"/>
      <c r="DJ63" s="136"/>
      <c r="DK63" s="136"/>
      <c r="DL63" s="136"/>
      <c r="DM63" s="136"/>
      <c r="DN63" s="136"/>
      <c r="DO63" s="136"/>
      <c r="DP63" s="136"/>
      <c r="DQ63" s="136"/>
      <c r="DR63" s="136"/>
      <c r="DS63" s="136"/>
      <c r="DT63" s="136"/>
      <c r="DU63" s="136"/>
      <c r="DV63" s="136"/>
      <c r="DW63" s="136"/>
      <c r="DX63" s="136"/>
      <c r="DY63" s="136"/>
      <c r="DZ63" s="136"/>
      <c r="EA63" s="136"/>
      <c r="EB63" s="136"/>
      <c r="EC63" s="136"/>
      <c r="ED63" s="136"/>
      <c r="EE63" s="136"/>
      <c r="EF63" s="136"/>
      <c r="EG63" s="136"/>
      <c r="EH63" s="136"/>
      <c r="EI63" s="136"/>
      <c r="EJ63" s="136"/>
      <c r="EK63" s="136"/>
      <c r="EL63" s="136"/>
      <c r="EM63" s="136"/>
      <c r="EN63" s="136"/>
      <c r="EO63" s="136"/>
      <c r="EP63" s="136"/>
      <c r="EQ63" s="136"/>
      <c r="ER63" s="136"/>
      <c r="ES63" s="136"/>
      <c r="ET63" s="136"/>
      <c r="EU63" s="136"/>
      <c r="EV63" s="136"/>
      <c r="EW63" s="136"/>
      <c r="EX63" s="136"/>
      <c r="EY63" s="136"/>
      <c r="EZ63" s="136"/>
      <c r="FA63" s="136"/>
      <c r="FB63" s="136"/>
      <c r="FC63" s="136"/>
      <c r="FD63" s="136"/>
      <c r="FE63" s="136"/>
      <c r="FF63" s="136"/>
      <c r="FG63" s="136"/>
      <c r="FH63" s="136"/>
      <c r="FI63" s="136"/>
      <c r="FJ63" s="136"/>
      <c r="FK63" s="136"/>
      <c r="FL63" s="136"/>
      <c r="FM63" s="136"/>
      <c r="FN63" s="136"/>
      <c r="FO63" s="136"/>
      <c r="FP63" s="136"/>
      <c r="FQ63" s="136"/>
      <c r="FR63" s="136"/>
      <c r="FS63" s="136"/>
      <c r="FT63" s="136"/>
      <c r="FU63" s="136"/>
      <c r="FV63" s="136"/>
      <c r="FW63" s="136"/>
      <c r="FX63" s="136"/>
      <c r="FY63" s="136"/>
      <c r="FZ63" s="136"/>
      <c r="GA63" s="136"/>
      <c r="GB63" s="136"/>
      <c r="GC63" s="136"/>
      <c r="GD63" s="136"/>
      <c r="GE63" s="136"/>
      <c r="GF63" s="136"/>
      <c r="GG63" s="136"/>
      <c r="GH63" s="136"/>
      <c r="GI63" s="136"/>
      <c r="GJ63" s="136"/>
      <c r="GK63" s="136"/>
      <c r="GL63" s="136"/>
      <c r="GM63" s="136"/>
      <c r="GN63" s="136"/>
      <c r="GO63" s="136"/>
      <c r="GP63" s="136"/>
      <c r="GQ63" s="136"/>
      <c r="GR63" s="136"/>
      <c r="GS63" s="136"/>
      <c r="GT63" s="136"/>
      <c r="GU63" s="136"/>
      <c r="GV63" s="136"/>
      <c r="GW63" s="136"/>
      <c r="GX63" s="136"/>
      <c r="GY63" s="136"/>
      <c r="GZ63" s="136"/>
      <c r="HA63" s="136"/>
      <c r="HB63" s="136"/>
      <c r="HC63" s="136"/>
      <c r="HD63" s="136"/>
      <c r="HE63" s="136"/>
      <c r="HF63" s="136"/>
      <c r="HG63" s="136"/>
      <c r="HH63" s="136"/>
      <c r="HI63" s="136"/>
      <c r="HJ63" s="136"/>
      <c r="HK63" s="136"/>
      <c r="HL63" s="136"/>
      <c r="HM63" s="136"/>
      <c r="HN63" s="136"/>
      <c r="HO63" s="136"/>
      <c r="HP63" s="136"/>
      <c r="HQ63" s="136"/>
      <c r="HR63" s="136"/>
      <c r="HS63" s="136"/>
      <c r="HT63" s="136"/>
      <c r="HU63" s="136"/>
      <c r="HV63" s="136"/>
      <c r="HW63" s="136"/>
      <c r="HX63" s="136"/>
      <c r="HY63" s="136"/>
      <c r="HZ63" s="136"/>
      <c r="IA63" s="136"/>
      <c r="IB63" s="136"/>
      <c r="IC63" s="136"/>
      <c r="ID63" s="136"/>
      <c r="IE63" s="136"/>
      <c r="IF63" s="136"/>
      <c r="IG63" s="136"/>
    </row>
    <row r="64" spans="1:241" ht="15" customHeight="1" x14ac:dyDescent="0.25">
      <c r="A64" s="168" t="s">
        <v>344</v>
      </c>
      <c r="B64" s="169">
        <v>4704064</v>
      </c>
      <c r="C64" s="169">
        <v>2417977</v>
      </c>
      <c r="D64" s="169">
        <v>558106</v>
      </c>
      <c r="E64" s="169">
        <v>903470</v>
      </c>
      <c r="F64" s="158">
        <v>1555101.1000000036</v>
      </c>
      <c r="G64" s="158">
        <v>206116.89999999647</v>
      </c>
      <c r="H64" s="235">
        <v>10344835</v>
      </c>
      <c r="I64" s="136"/>
      <c r="J64" s="174" t="s">
        <v>128</v>
      </c>
      <c r="K64" s="175">
        <v>6567788</v>
      </c>
      <c r="L64" s="175">
        <v>4464172</v>
      </c>
      <c r="M64" s="175">
        <v>574796</v>
      </c>
      <c r="N64" s="175">
        <v>794464</v>
      </c>
      <c r="O64" s="158">
        <v>1464504</v>
      </c>
      <c r="P64" s="158">
        <v>229348</v>
      </c>
      <c r="Q64" s="235">
        <v>14095072</v>
      </c>
      <c r="R64" s="136"/>
      <c r="S64" s="136"/>
      <c r="T64" s="136"/>
      <c r="U64" s="136"/>
      <c r="V64" s="136"/>
      <c r="W64" s="136"/>
      <c r="X64" s="136"/>
      <c r="Y64" s="136"/>
      <c r="Z64" s="136"/>
      <c r="AA64" s="136"/>
      <c r="AB64" s="136"/>
      <c r="AC64" s="136"/>
      <c r="AD64" s="136"/>
      <c r="AE64" s="136"/>
      <c r="AF64" s="136"/>
      <c r="AG64" s="136"/>
      <c r="AH64" s="136"/>
      <c r="AI64" s="136"/>
      <c r="AJ64" s="136"/>
      <c r="AK64" s="136"/>
      <c r="AL64" s="136"/>
      <c r="AM64" s="136"/>
      <c r="AN64" s="136"/>
      <c r="AO64" s="136"/>
      <c r="AP64" s="136"/>
      <c r="AQ64" s="136"/>
      <c r="AR64" s="136"/>
      <c r="AS64" s="136"/>
      <c r="AT64" s="136"/>
      <c r="AU64" s="136"/>
      <c r="AV64" s="136"/>
      <c r="AW64" s="136"/>
      <c r="AX64" s="136"/>
      <c r="AY64" s="136"/>
      <c r="AZ64" s="136"/>
      <c r="BA64" s="136"/>
      <c r="BB64" s="136"/>
      <c r="BC64" s="136"/>
      <c r="BD64" s="136"/>
      <c r="BE64" s="136"/>
      <c r="BF64" s="136"/>
      <c r="BG64" s="136"/>
      <c r="BH64" s="136"/>
      <c r="BI64" s="136"/>
      <c r="BJ64" s="136"/>
      <c r="BK64" s="136"/>
      <c r="BL64" s="136"/>
      <c r="BM64" s="136"/>
      <c r="BN64" s="136"/>
      <c r="BO64" s="136"/>
      <c r="BP64" s="136"/>
      <c r="BQ64" s="136"/>
      <c r="BR64" s="136"/>
      <c r="BS64" s="136"/>
      <c r="BT64" s="136"/>
      <c r="BU64" s="136"/>
      <c r="BV64" s="136"/>
      <c r="BW64" s="136"/>
      <c r="BX64" s="136"/>
      <c r="BY64" s="136"/>
      <c r="BZ64" s="136"/>
      <c r="CA64" s="136"/>
      <c r="CB64" s="136"/>
      <c r="CC64" s="136"/>
      <c r="CD64" s="136"/>
      <c r="CE64" s="136"/>
      <c r="CF64" s="136"/>
      <c r="CG64" s="136"/>
      <c r="CH64" s="136"/>
      <c r="CI64" s="136"/>
      <c r="CJ64" s="136"/>
      <c r="CK64" s="136"/>
      <c r="CL64" s="136"/>
      <c r="CM64" s="136"/>
      <c r="CN64" s="136"/>
      <c r="CO64" s="136"/>
      <c r="CP64" s="136"/>
      <c r="CQ64" s="136"/>
      <c r="CR64" s="136"/>
      <c r="CS64" s="136"/>
      <c r="CT64" s="136"/>
      <c r="CU64" s="136"/>
      <c r="CV64" s="136"/>
      <c r="CW64" s="136"/>
      <c r="CX64" s="136"/>
      <c r="CY64" s="136"/>
      <c r="CZ64" s="136"/>
      <c r="DA64" s="136"/>
      <c r="DB64" s="136"/>
      <c r="DC64" s="136"/>
      <c r="DD64" s="136"/>
      <c r="DE64" s="136"/>
      <c r="DF64" s="136"/>
      <c r="DG64" s="136"/>
      <c r="DH64" s="136"/>
      <c r="DI64" s="136"/>
      <c r="DJ64" s="136"/>
      <c r="DK64" s="136"/>
      <c r="DL64" s="136"/>
      <c r="DM64" s="136"/>
      <c r="DN64" s="136"/>
      <c r="DO64" s="136"/>
      <c r="DP64" s="136"/>
      <c r="DQ64" s="136"/>
      <c r="DR64" s="136"/>
      <c r="DS64" s="136"/>
      <c r="DT64" s="136"/>
      <c r="DU64" s="136"/>
      <c r="DV64" s="136"/>
      <c r="DW64" s="136"/>
      <c r="DX64" s="136"/>
      <c r="DY64" s="136"/>
      <c r="DZ64" s="136"/>
      <c r="EA64" s="136"/>
      <c r="EB64" s="136"/>
      <c r="EC64" s="136"/>
      <c r="ED64" s="136"/>
      <c r="EE64" s="136"/>
      <c r="EF64" s="136"/>
      <c r="EG64" s="136"/>
      <c r="EH64" s="136"/>
      <c r="EI64" s="136"/>
      <c r="EJ64" s="136"/>
      <c r="EK64" s="136"/>
      <c r="EL64" s="136"/>
      <c r="EM64" s="136"/>
      <c r="EN64" s="136"/>
      <c r="EO64" s="136"/>
      <c r="EP64" s="136"/>
      <c r="EQ64" s="136"/>
      <c r="ER64" s="136"/>
      <c r="ES64" s="136"/>
      <c r="ET64" s="136"/>
      <c r="EU64" s="136"/>
      <c r="EV64" s="136"/>
      <c r="EW64" s="136"/>
      <c r="EX64" s="136"/>
      <c r="EY64" s="136"/>
      <c r="EZ64" s="136"/>
      <c r="FA64" s="136"/>
      <c r="FB64" s="136"/>
      <c r="FC64" s="136"/>
      <c r="FD64" s="136"/>
      <c r="FE64" s="136"/>
      <c r="FF64" s="136"/>
      <c r="FG64" s="136"/>
      <c r="FH64" s="136"/>
      <c r="FI64" s="136"/>
      <c r="FJ64" s="136"/>
      <c r="FK64" s="136"/>
      <c r="FL64" s="136"/>
      <c r="FM64" s="136"/>
      <c r="FN64" s="136"/>
      <c r="FO64" s="136"/>
      <c r="FP64" s="136"/>
      <c r="FQ64" s="136"/>
      <c r="FR64" s="136"/>
      <c r="FS64" s="136"/>
      <c r="FT64" s="136"/>
      <c r="FU64" s="136"/>
      <c r="FV64" s="136"/>
      <c r="FW64" s="136"/>
      <c r="FX64" s="136"/>
      <c r="FY64" s="136"/>
      <c r="FZ64" s="136"/>
      <c r="GA64" s="136"/>
      <c r="GB64" s="136"/>
      <c r="GC64" s="136"/>
      <c r="GD64" s="136"/>
      <c r="GE64" s="136"/>
      <c r="GF64" s="136"/>
      <c r="GG64" s="136"/>
      <c r="GH64" s="136"/>
      <c r="GI64" s="136"/>
      <c r="GJ64" s="136"/>
      <c r="GK64" s="136"/>
      <c r="GL64" s="136"/>
      <c r="GM64" s="136"/>
      <c r="GN64" s="136"/>
      <c r="GO64" s="136"/>
      <c r="GP64" s="136"/>
      <c r="GQ64" s="136"/>
      <c r="GR64" s="136"/>
      <c r="GS64" s="136"/>
      <c r="GT64" s="136"/>
      <c r="GU64" s="136"/>
      <c r="GV64" s="136"/>
      <c r="GW64" s="136"/>
      <c r="GX64" s="136"/>
      <c r="GY64" s="136"/>
      <c r="GZ64" s="136"/>
      <c r="HA64" s="136"/>
      <c r="HB64" s="136"/>
      <c r="HC64" s="136"/>
      <c r="HD64" s="136"/>
      <c r="HE64" s="136"/>
      <c r="HF64" s="136"/>
      <c r="HG64" s="136"/>
      <c r="HH64" s="136"/>
      <c r="HI64" s="136"/>
      <c r="HJ64" s="136"/>
      <c r="HK64" s="136"/>
      <c r="HL64" s="136"/>
      <c r="HM64" s="136"/>
      <c r="HN64" s="136"/>
      <c r="HO64" s="136"/>
      <c r="HP64" s="136"/>
      <c r="HQ64" s="136"/>
      <c r="HR64" s="136"/>
      <c r="HS64" s="136"/>
      <c r="HT64" s="136"/>
      <c r="HU64" s="136"/>
      <c r="HV64" s="136"/>
      <c r="HW64" s="136"/>
      <c r="HX64" s="136"/>
      <c r="HY64" s="136"/>
      <c r="HZ64" s="136"/>
      <c r="IA64" s="136"/>
      <c r="IB64" s="136"/>
      <c r="IC64" s="136"/>
      <c r="ID64" s="136"/>
      <c r="IE64" s="136"/>
      <c r="IF64" s="136"/>
      <c r="IG64" s="136"/>
    </row>
    <row r="65" spans="1:241" ht="15" customHeight="1" x14ac:dyDescent="0.25">
      <c r="A65" s="168" t="s">
        <v>169</v>
      </c>
      <c r="B65" s="169">
        <v>3947291</v>
      </c>
      <c r="C65" s="169">
        <v>2423287</v>
      </c>
      <c r="D65" s="169">
        <v>583606</v>
      </c>
      <c r="E65" s="169">
        <v>680062</v>
      </c>
      <c r="F65" s="158">
        <v>1549889.1000000036</v>
      </c>
      <c r="G65" s="158">
        <v>167063.89999999647</v>
      </c>
      <c r="H65" s="235">
        <v>9351199</v>
      </c>
      <c r="I65" s="136"/>
      <c r="J65" s="174" t="s">
        <v>335</v>
      </c>
      <c r="K65" s="175">
        <v>8222618</v>
      </c>
      <c r="L65" s="175">
        <v>4900655</v>
      </c>
      <c r="M65" s="175">
        <v>855021</v>
      </c>
      <c r="N65" s="175">
        <v>894178</v>
      </c>
      <c r="O65" s="158">
        <v>1535092</v>
      </c>
      <c r="P65" s="158">
        <v>260443</v>
      </c>
      <c r="Q65" s="235">
        <v>16668007</v>
      </c>
      <c r="R65" s="136"/>
      <c r="S65" s="136"/>
      <c r="T65" s="136"/>
      <c r="U65" s="136"/>
      <c r="V65" s="136"/>
      <c r="W65" s="136"/>
      <c r="X65" s="136"/>
      <c r="Y65" s="136"/>
      <c r="Z65" s="136"/>
      <c r="AA65" s="136"/>
      <c r="AB65" s="136"/>
      <c r="AC65" s="136"/>
      <c r="AD65" s="136"/>
      <c r="AE65" s="136"/>
      <c r="AF65" s="136"/>
      <c r="AG65" s="136"/>
      <c r="AH65" s="136"/>
      <c r="AI65" s="136"/>
      <c r="AJ65" s="136"/>
      <c r="AK65" s="136"/>
      <c r="AL65" s="136"/>
      <c r="AM65" s="136"/>
      <c r="AN65" s="136"/>
      <c r="AO65" s="136"/>
      <c r="AP65" s="136"/>
      <c r="AQ65" s="136"/>
      <c r="AR65" s="136"/>
      <c r="AS65" s="136"/>
      <c r="AT65" s="136"/>
      <c r="AU65" s="136"/>
      <c r="AV65" s="136"/>
      <c r="AW65" s="136"/>
      <c r="AX65" s="136"/>
      <c r="AY65" s="136"/>
      <c r="AZ65" s="136"/>
      <c r="BA65" s="136"/>
      <c r="BB65" s="136"/>
      <c r="BC65" s="136"/>
      <c r="BD65" s="136"/>
      <c r="BE65" s="136"/>
      <c r="BF65" s="136"/>
      <c r="BG65" s="136"/>
      <c r="BH65" s="136"/>
      <c r="BI65" s="136"/>
      <c r="BJ65" s="136"/>
      <c r="BK65" s="136"/>
      <c r="BL65" s="136"/>
      <c r="BM65" s="136"/>
      <c r="BN65" s="136"/>
      <c r="BO65" s="136"/>
      <c r="BP65" s="136"/>
      <c r="BQ65" s="136"/>
      <c r="BR65" s="136"/>
      <c r="BS65" s="136"/>
      <c r="BT65" s="136"/>
      <c r="BU65" s="136"/>
      <c r="BV65" s="136"/>
      <c r="BW65" s="136"/>
      <c r="BX65" s="136"/>
      <c r="BY65" s="136"/>
      <c r="BZ65" s="136"/>
      <c r="CA65" s="136"/>
      <c r="CB65" s="136"/>
      <c r="CC65" s="136"/>
      <c r="CD65" s="136"/>
      <c r="CE65" s="136"/>
      <c r="CF65" s="136"/>
      <c r="CG65" s="136"/>
      <c r="CH65" s="136"/>
      <c r="CI65" s="136"/>
      <c r="CJ65" s="136"/>
      <c r="CK65" s="136"/>
      <c r="CL65" s="136"/>
      <c r="CM65" s="136"/>
      <c r="CN65" s="136"/>
      <c r="CO65" s="136"/>
      <c r="CP65" s="136"/>
      <c r="CQ65" s="136"/>
      <c r="CR65" s="136"/>
      <c r="CS65" s="136"/>
      <c r="CT65" s="136"/>
      <c r="CU65" s="136"/>
      <c r="CV65" s="136"/>
      <c r="CW65" s="136"/>
      <c r="CX65" s="136"/>
      <c r="CY65" s="136"/>
      <c r="CZ65" s="136"/>
      <c r="DA65" s="136"/>
      <c r="DB65" s="136"/>
      <c r="DC65" s="136"/>
      <c r="DD65" s="136"/>
      <c r="DE65" s="136"/>
      <c r="DF65" s="136"/>
      <c r="DG65" s="136"/>
      <c r="DH65" s="136"/>
      <c r="DI65" s="136"/>
      <c r="DJ65" s="136"/>
      <c r="DK65" s="136"/>
      <c r="DL65" s="136"/>
      <c r="DM65" s="136"/>
      <c r="DN65" s="136"/>
      <c r="DO65" s="136"/>
      <c r="DP65" s="136"/>
      <c r="DQ65" s="136"/>
      <c r="DR65" s="136"/>
      <c r="DS65" s="136"/>
      <c r="DT65" s="136"/>
      <c r="DU65" s="136"/>
      <c r="DV65" s="136"/>
      <c r="DW65" s="136"/>
      <c r="DX65" s="136"/>
      <c r="DY65" s="136"/>
      <c r="DZ65" s="136"/>
      <c r="EA65" s="136"/>
      <c r="EB65" s="136"/>
      <c r="EC65" s="136"/>
      <c r="ED65" s="136"/>
      <c r="EE65" s="136"/>
      <c r="EF65" s="136"/>
      <c r="EG65" s="136"/>
      <c r="EH65" s="136"/>
      <c r="EI65" s="136"/>
      <c r="EJ65" s="136"/>
      <c r="EK65" s="136"/>
      <c r="EL65" s="136"/>
      <c r="EM65" s="136"/>
      <c r="EN65" s="136"/>
      <c r="EO65" s="136"/>
      <c r="EP65" s="136"/>
      <c r="EQ65" s="136"/>
      <c r="ER65" s="136"/>
      <c r="ES65" s="136"/>
      <c r="ET65" s="136"/>
      <c r="EU65" s="136"/>
      <c r="EV65" s="136"/>
      <c r="EW65" s="136"/>
      <c r="EX65" s="136"/>
      <c r="EY65" s="136"/>
      <c r="EZ65" s="136"/>
      <c r="FA65" s="136"/>
      <c r="FB65" s="136"/>
      <c r="FC65" s="136"/>
      <c r="FD65" s="136"/>
      <c r="FE65" s="136"/>
      <c r="FF65" s="136"/>
      <c r="FG65" s="136"/>
      <c r="FH65" s="136"/>
      <c r="FI65" s="136"/>
      <c r="FJ65" s="136"/>
      <c r="FK65" s="136"/>
      <c r="FL65" s="136"/>
      <c r="FM65" s="136"/>
      <c r="FN65" s="136"/>
      <c r="FO65" s="136"/>
      <c r="FP65" s="136"/>
      <c r="FQ65" s="136"/>
      <c r="FR65" s="136"/>
      <c r="FS65" s="136"/>
      <c r="FT65" s="136"/>
      <c r="FU65" s="136"/>
      <c r="FV65" s="136"/>
      <c r="FW65" s="136"/>
      <c r="FX65" s="136"/>
      <c r="FY65" s="136"/>
      <c r="FZ65" s="136"/>
      <c r="GA65" s="136"/>
      <c r="GB65" s="136"/>
      <c r="GC65" s="136"/>
      <c r="GD65" s="136"/>
      <c r="GE65" s="136"/>
      <c r="GF65" s="136"/>
      <c r="GG65" s="136"/>
      <c r="GH65" s="136"/>
      <c r="GI65" s="136"/>
      <c r="GJ65" s="136"/>
      <c r="GK65" s="136"/>
      <c r="GL65" s="136"/>
      <c r="GM65" s="136"/>
      <c r="GN65" s="136"/>
      <c r="GO65" s="136"/>
      <c r="GP65" s="136"/>
      <c r="GQ65" s="136"/>
      <c r="GR65" s="136"/>
      <c r="GS65" s="136"/>
      <c r="GT65" s="136"/>
      <c r="GU65" s="136"/>
      <c r="GV65" s="136"/>
      <c r="GW65" s="136"/>
      <c r="GX65" s="136"/>
      <c r="GY65" s="136"/>
      <c r="GZ65" s="136"/>
      <c r="HA65" s="136"/>
      <c r="HB65" s="136"/>
      <c r="HC65" s="136"/>
      <c r="HD65" s="136"/>
      <c r="HE65" s="136"/>
      <c r="HF65" s="136"/>
      <c r="HG65" s="136"/>
      <c r="HH65" s="136"/>
      <c r="HI65" s="136"/>
      <c r="HJ65" s="136"/>
      <c r="HK65" s="136"/>
      <c r="HL65" s="136"/>
      <c r="HM65" s="136"/>
      <c r="HN65" s="136"/>
      <c r="HO65" s="136"/>
      <c r="HP65" s="136"/>
      <c r="HQ65" s="136"/>
      <c r="HR65" s="136"/>
      <c r="HS65" s="136"/>
      <c r="HT65" s="136"/>
      <c r="HU65" s="136"/>
      <c r="HV65" s="136"/>
      <c r="HW65" s="136"/>
      <c r="HX65" s="136"/>
      <c r="HY65" s="136"/>
      <c r="HZ65" s="136"/>
      <c r="IA65" s="136"/>
      <c r="IB65" s="136"/>
      <c r="IC65" s="136"/>
      <c r="ID65" s="136"/>
      <c r="IE65" s="136"/>
      <c r="IF65" s="136"/>
      <c r="IG65" s="136"/>
    </row>
    <row r="66" spans="1:241" ht="15" customHeight="1" x14ac:dyDescent="0.25">
      <c r="A66" s="168" t="s">
        <v>168</v>
      </c>
      <c r="B66" s="169">
        <v>7425996</v>
      </c>
      <c r="C66" s="169">
        <v>2324161</v>
      </c>
      <c r="D66" s="169">
        <v>667552</v>
      </c>
      <c r="E66" s="169">
        <v>824557</v>
      </c>
      <c r="F66" s="158">
        <v>1604461.1000000036</v>
      </c>
      <c r="G66" s="158">
        <v>237968.89999999647</v>
      </c>
      <c r="H66" s="235">
        <v>13084696</v>
      </c>
      <c r="I66" s="136"/>
      <c r="J66" s="174" t="s">
        <v>126</v>
      </c>
      <c r="K66" s="175">
        <v>6340691</v>
      </c>
      <c r="L66" s="175">
        <v>3965023</v>
      </c>
      <c r="M66" s="175">
        <v>554864</v>
      </c>
      <c r="N66" s="175">
        <v>761342</v>
      </c>
      <c r="O66" s="158">
        <v>1200558</v>
      </c>
      <c r="P66" s="158">
        <v>281855</v>
      </c>
      <c r="Q66" s="235">
        <v>13104333</v>
      </c>
      <c r="R66" s="136"/>
      <c r="S66" s="136"/>
      <c r="T66" s="136"/>
      <c r="U66" s="136"/>
      <c r="V66" s="136"/>
      <c r="W66" s="136"/>
      <c r="X66" s="136"/>
      <c r="Y66" s="136"/>
      <c r="Z66" s="136"/>
      <c r="AA66" s="136"/>
      <c r="AB66" s="136"/>
      <c r="AC66" s="136"/>
      <c r="AD66" s="136"/>
      <c r="AE66" s="136"/>
      <c r="AF66" s="136"/>
      <c r="AG66" s="136"/>
      <c r="AH66" s="136"/>
      <c r="AI66" s="136"/>
      <c r="AJ66" s="136"/>
      <c r="AK66" s="136"/>
      <c r="AL66" s="136"/>
      <c r="AM66" s="136"/>
      <c r="AN66" s="136"/>
      <c r="AO66" s="136"/>
      <c r="AP66" s="136"/>
      <c r="AQ66" s="136"/>
      <c r="AR66" s="136"/>
      <c r="AS66" s="136"/>
      <c r="AT66" s="136"/>
      <c r="AU66" s="136"/>
      <c r="AV66" s="136"/>
      <c r="AW66" s="136"/>
      <c r="AX66" s="136"/>
      <c r="AY66" s="136"/>
      <c r="AZ66" s="136"/>
      <c r="BA66" s="136"/>
      <c r="BB66" s="136"/>
      <c r="BC66" s="136"/>
      <c r="BD66" s="136"/>
      <c r="BE66" s="136"/>
      <c r="BF66" s="136"/>
      <c r="BG66" s="136"/>
      <c r="BH66" s="136"/>
      <c r="BI66" s="136"/>
      <c r="BJ66" s="136"/>
      <c r="BK66" s="136"/>
      <c r="BL66" s="136"/>
      <c r="BM66" s="136"/>
      <c r="BN66" s="136"/>
      <c r="BO66" s="136"/>
      <c r="BP66" s="136"/>
      <c r="BQ66" s="136"/>
      <c r="BR66" s="136"/>
      <c r="BS66" s="136"/>
      <c r="BT66" s="136"/>
      <c r="BU66" s="136"/>
      <c r="BV66" s="136"/>
      <c r="BW66" s="136"/>
      <c r="BX66" s="136"/>
      <c r="BY66" s="136"/>
      <c r="BZ66" s="136"/>
      <c r="CA66" s="136"/>
      <c r="CB66" s="136"/>
      <c r="CC66" s="136"/>
      <c r="CD66" s="136"/>
      <c r="CE66" s="136"/>
      <c r="CF66" s="136"/>
      <c r="CG66" s="136"/>
      <c r="CH66" s="136"/>
      <c r="CI66" s="136"/>
      <c r="CJ66" s="136"/>
      <c r="CK66" s="136"/>
      <c r="CL66" s="136"/>
      <c r="CM66" s="136"/>
      <c r="CN66" s="136"/>
      <c r="CO66" s="136"/>
      <c r="CP66" s="136"/>
      <c r="CQ66" s="136"/>
      <c r="CR66" s="136"/>
      <c r="CS66" s="136"/>
      <c r="CT66" s="136"/>
      <c r="CU66" s="136"/>
      <c r="CV66" s="136"/>
      <c r="CW66" s="136"/>
      <c r="CX66" s="136"/>
      <c r="CY66" s="136"/>
      <c r="CZ66" s="136"/>
      <c r="DA66" s="136"/>
      <c r="DB66" s="136"/>
      <c r="DC66" s="136"/>
      <c r="DD66" s="136"/>
      <c r="DE66" s="136"/>
      <c r="DF66" s="136"/>
      <c r="DG66" s="136"/>
      <c r="DH66" s="136"/>
      <c r="DI66" s="136"/>
      <c r="DJ66" s="136"/>
      <c r="DK66" s="136"/>
      <c r="DL66" s="136"/>
      <c r="DM66" s="136"/>
      <c r="DN66" s="136"/>
      <c r="DO66" s="136"/>
      <c r="DP66" s="136"/>
      <c r="DQ66" s="136"/>
      <c r="DR66" s="136"/>
      <c r="DS66" s="136"/>
      <c r="DT66" s="136"/>
      <c r="DU66" s="136"/>
      <c r="DV66" s="136"/>
      <c r="DW66" s="136"/>
      <c r="DX66" s="136"/>
      <c r="DY66" s="136"/>
      <c r="DZ66" s="136"/>
      <c r="EA66" s="136"/>
      <c r="EB66" s="136"/>
      <c r="EC66" s="136"/>
      <c r="ED66" s="136"/>
      <c r="EE66" s="136"/>
      <c r="EF66" s="136"/>
      <c r="EG66" s="136"/>
      <c r="EH66" s="136"/>
      <c r="EI66" s="136"/>
      <c r="EJ66" s="136"/>
      <c r="EK66" s="136"/>
      <c r="EL66" s="136"/>
      <c r="EM66" s="136"/>
      <c r="EN66" s="136"/>
      <c r="EO66" s="136"/>
      <c r="EP66" s="136"/>
      <c r="EQ66" s="136"/>
      <c r="ER66" s="136"/>
      <c r="ES66" s="136"/>
      <c r="ET66" s="136"/>
      <c r="EU66" s="136"/>
      <c r="EV66" s="136"/>
      <c r="EW66" s="136"/>
      <c r="EX66" s="136"/>
      <c r="EY66" s="136"/>
      <c r="EZ66" s="136"/>
      <c r="FA66" s="136"/>
      <c r="FB66" s="136"/>
      <c r="FC66" s="136"/>
      <c r="FD66" s="136"/>
      <c r="FE66" s="136"/>
      <c r="FF66" s="136"/>
      <c r="FG66" s="136"/>
      <c r="FH66" s="136"/>
      <c r="FI66" s="136"/>
      <c r="FJ66" s="136"/>
      <c r="FK66" s="136"/>
      <c r="FL66" s="136"/>
      <c r="FM66" s="136"/>
      <c r="FN66" s="136"/>
      <c r="FO66" s="136"/>
      <c r="FP66" s="136"/>
      <c r="FQ66" s="136"/>
      <c r="FR66" s="136"/>
      <c r="FS66" s="136"/>
      <c r="FT66" s="136"/>
      <c r="FU66" s="136"/>
      <c r="FV66" s="136"/>
      <c r="FW66" s="136"/>
      <c r="FX66" s="136"/>
      <c r="FY66" s="136"/>
      <c r="FZ66" s="136"/>
      <c r="GA66" s="136"/>
      <c r="GB66" s="136"/>
      <c r="GC66" s="136"/>
      <c r="GD66" s="136"/>
      <c r="GE66" s="136"/>
      <c r="GF66" s="136"/>
      <c r="GG66" s="136"/>
      <c r="GH66" s="136"/>
      <c r="GI66" s="136"/>
      <c r="GJ66" s="136"/>
      <c r="GK66" s="136"/>
      <c r="GL66" s="136"/>
      <c r="GM66" s="136"/>
      <c r="GN66" s="136"/>
      <c r="GO66" s="136"/>
      <c r="GP66" s="136"/>
      <c r="GQ66" s="136"/>
      <c r="GR66" s="136"/>
      <c r="GS66" s="136"/>
      <c r="GT66" s="136"/>
      <c r="GU66" s="136"/>
      <c r="GV66" s="136"/>
      <c r="GW66" s="136"/>
      <c r="GX66" s="136"/>
      <c r="GY66" s="136"/>
      <c r="GZ66" s="136"/>
      <c r="HA66" s="136"/>
      <c r="HB66" s="136"/>
      <c r="HC66" s="136"/>
      <c r="HD66" s="136"/>
      <c r="HE66" s="136"/>
      <c r="HF66" s="136"/>
      <c r="HG66" s="136"/>
      <c r="HH66" s="136"/>
      <c r="HI66" s="136"/>
      <c r="HJ66" s="136"/>
      <c r="HK66" s="136"/>
      <c r="HL66" s="136"/>
      <c r="HM66" s="136"/>
      <c r="HN66" s="136"/>
      <c r="HO66" s="136"/>
      <c r="HP66" s="136"/>
      <c r="HQ66" s="136"/>
      <c r="HR66" s="136"/>
      <c r="HS66" s="136"/>
      <c r="HT66" s="136"/>
      <c r="HU66" s="136"/>
      <c r="HV66" s="136"/>
      <c r="HW66" s="136"/>
      <c r="HX66" s="136"/>
      <c r="HY66" s="136"/>
      <c r="HZ66" s="136"/>
      <c r="IA66" s="136"/>
      <c r="IB66" s="136"/>
      <c r="IC66" s="136"/>
      <c r="ID66" s="136"/>
      <c r="IE66" s="136"/>
      <c r="IF66" s="136"/>
      <c r="IG66" s="136"/>
    </row>
    <row r="67" spans="1:241" ht="15" customHeight="1" x14ac:dyDescent="0.25">
      <c r="A67" s="168" t="s">
        <v>167</v>
      </c>
      <c r="B67" s="169">
        <v>8171203</v>
      </c>
      <c r="C67" s="169">
        <v>2692387</v>
      </c>
      <c r="D67" s="169">
        <v>531527</v>
      </c>
      <c r="E67" s="169">
        <v>697586</v>
      </c>
      <c r="F67" s="158">
        <v>1495995.1000000036</v>
      </c>
      <c r="G67" s="158">
        <v>170658.89999999647</v>
      </c>
      <c r="H67" s="235">
        <v>13759357</v>
      </c>
      <c r="I67" s="136"/>
      <c r="J67" s="174" t="s">
        <v>125</v>
      </c>
      <c r="K67" s="175">
        <v>7356791</v>
      </c>
      <c r="L67" s="175">
        <v>5552999</v>
      </c>
      <c r="M67" s="175">
        <v>863217</v>
      </c>
      <c r="N67" s="175">
        <v>953211</v>
      </c>
      <c r="O67" s="158">
        <v>1838674</v>
      </c>
      <c r="P67" s="158">
        <v>374653</v>
      </c>
      <c r="Q67" s="235">
        <v>16939545</v>
      </c>
      <c r="R67" s="136"/>
      <c r="S67" s="136"/>
      <c r="T67" s="136"/>
      <c r="U67" s="136"/>
      <c r="V67" s="136"/>
      <c r="W67" s="136"/>
      <c r="X67" s="136"/>
      <c r="Y67" s="136"/>
      <c r="Z67" s="136"/>
      <c r="AA67" s="136"/>
      <c r="AB67" s="136"/>
      <c r="AC67" s="136"/>
      <c r="AD67" s="136"/>
      <c r="AE67" s="136"/>
      <c r="AF67" s="136"/>
      <c r="AG67" s="136"/>
      <c r="AH67" s="136"/>
      <c r="AI67" s="136"/>
      <c r="AJ67" s="136"/>
      <c r="AK67" s="136"/>
      <c r="AL67" s="136"/>
      <c r="AM67" s="136"/>
      <c r="AN67" s="136"/>
      <c r="AO67" s="136"/>
      <c r="AP67" s="136"/>
      <c r="AQ67" s="136"/>
      <c r="AR67" s="136"/>
      <c r="AS67" s="136"/>
      <c r="AT67" s="136"/>
      <c r="AU67" s="136"/>
      <c r="AV67" s="136"/>
      <c r="AW67" s="136"/>
      <c r="AX67" s="136"/>
      <c r="AY67" s="136"/>
      <c r="AZ67" s="136"/>
      <c r="BA67" s="136"/>
      <c r="BB67" s="136"/>
      <c r="BC67" s="136"/>
      <c r="BD67" s="136"/>
      <c r="BE67" s="136"/>
      <c r="BF67" s="136"/>
      <c r="BG67" s="136"/>
      <c r="BH67" s="136"/>
      <c r="BI67" s="136"/>
      <c r="BJ67" s="136"/>
      <c r="BK67" s="136"/>
      <c r="BL67" s="136"/>
      <c r="BM67" s="136"/>
      <c r="BN67" s="136"/>
      <c r="BO67" s="136"/>
      <c r="BP67" s="136"/>
      <c r="BQ67" s="136"/>
      <c r="BR67" s="136"/>
      <c r="BS67" s="136"/>
      <c r="BT67" s="136"/>
      <c r="BU67" s="136"/>
      <c r="BV67" s="136"/>
      <c r="BW67" s="136"/>
      <c r="BX67" s="136"/>
      <c r="BY67" s="136"/>
      <c r="BZ67" s="136"/>
      <c r="CA67" s="136"/>
      <c r="CB67" s="136"/>
      <c r="CC67" s="136"/>
      <c r="CD67" s="136"/>
      <c r="CE67" s="136"/>
      <c r="CF67" s="136"/>
      <c r="CG67" s="136"/>
      <c r="CH67" s="136"/>
      <c r="CI67" s="136"/>
      <c r="CJ67" s="136"/>
      <c r="CK67" s="136"/>
      <c r="CL67" s="136"/>
      <c r="CM67" s="136"/>
      <c r="CN67" s="136"/>
      <c r="CO67" s="136"/>
      <c r="CP67" s="136"/>
      <c r="CQ67" s="136"/>
      <c r="CR67" s="136"/>
      <c r="CS67" s="136"/>
      <c r="CT67" s="136"/>
      <c r="CU67" s="136"/>
      <c r="CV67" s="136"/>
      <c r="CW67" s="136"/>
      <c r="CX67" s="136"/>
      <c r="CY67" s="136"/>
      <c r="CZ67" s="136"/>
      <c r="DA67" s="136"/>
      <c r="DB67" s="136"/>
      <c r="DC67" s="136"/>
      <c r="DD67" s="136"/>
      <c r="DE67" s="136"/>
      <c r="DF67" s="136"/>
      <c r="DG67" s="136"/>
      <c r="DH67" s="136"/>
      <c r="DI67" s="136"/>
      <c r="DJ67" s="136"/>
      <c r="DK67" s="136"/>
      <c r="DL67" s="136"/>
      <c r="DM67" s="136"/>
      <c r="DN67" s="136"/>
      <c r="DO67" s="136"/>
      <c r="DP67" s="136"/>
      <c r="DQ67" s="136"/>
      <c r="DR67" s="136"/>
      <c r="DS67" s="136"/>
      <c r="DT67" s="136"/>
      <c r="DU67" s="136"/>
      <c r="DV67" s="136"/>
      <c r="DW67" s="136"/>
      <c r="DX67" s="136"/>
      <c r="DY67" s="136"/>
      <c r="DZ67" s="136"/>
      <c r="EA67" s="136"/>
      <c r="EB67" s="136"/>
      <c r="EC67" s="136"/>
      <c r="ED67" s="136"/>
      <c r="EE67" s="136"/>
      <c r="EF67" s="136"/>
      <c r="EG67" s="136"/>
      <c r="EH67" s="136"/>
      <c r="EI67" s="136"/>
      <c r="EJ67" s="136"/>
      <c r="EK67" s="136"/>
      <c r="EL67" s="136"/>
      <c r="EM67" s="136"/>
      <c r="EN67" s="136"/>
      <c r="EO67" s="136"/>
      <c r="EP67" s="136"/>
      <c r="EQ67" s="136"/>
      <c r="ER67" s="136"/>
      <c r="ES67" s="136"/>
      <c r="ET67" s="136"/>
      <c r="EU67" s="136"/>
      <c r="EV67" s="136"/>
      <c r="EW67" s="136"/>
      <c r="EX67" s="136"/>
      <c r="EY67" s="136"/>
      <c r="EZ67" s="136"/>
      <c r="FA67" s="136"/>
      <c r="FB67" s="136"/>
      <c r="FC67" s="136"/>
      <c r="FD67" s="136"/>
      <c r="FE67" s="136"/>
      <c r="FF67" s="136"/>
      <c r="FG67" s="136"/>
      <c r="FH67" s="136"/>
      <c r="FI67" s="136"/>
      <c r="FJ67" s="136"/>
      <c r="FK67" s="136"/>
      <c r="FL67" s="136"/>
      <c r="FM67" s="136"/>
      <c r="FN67" s="136"/>
      <c r="FO67" s="136"/>
      <c r="FP67" s="136"/>
      <c r="FQ67" s="136"/>
      <c r="FR67" s="136"/>
      <c r="FS67" s="136"/>
      <c r="FT67" s="136"/>
      <c r="FU67" s="136"/>
      <c r="FV67" s="136"/>
      <c r="FW67" s="136"/>
      <c r="FX67" s="136"/>
      <c r="FY67" s="136"/>
      <c r="FZ67" s="136"/>
      <c r="GA67" s="136"/>
      <c r="GB67" s="136"/>
      <c r="GC67" s="136"/>
      <c r="GD67" s="136"/>
      <c r="GE67" s="136"/>
      <c r="GF67" s="136"/>
      <c r="GG67" s="136"/>
      <c r="GH67" s="136"/>
      <c r="GI67" s="136"/>
      <c r="GJ67" s="136"/>
      <c r="GK67" s="136"/>
      <c r="GL67" s="136"/>
      <c r="GM67" s="136"/>
      <c r="GN67" s="136"/>
      <c r="GO67" s="136"/>
      <c r="GP67" s="136"/>
      <c r="GQ67" s="136"/>
      <c r="GR67" s="136"/>
      <c r="GS67" s="136"/>
      <c r="GT67" s="136"/>
      <c r="GU67" s="136"/>
      <c r="GV67" s="136"/>
      <c r="GW67" s="136"/>
      <c r="GX67" s="136"/>
      <c r="GY67" s="136"/>
      <c r="GZ67" s="136"/>
      <c r="HA67" s="136"/>
      <c r="HB67" s="136"/>
      <c r="HC67" s="136"/>
      <c r="HD67" s="136"/>
      <c r="HE67" s="136"/>
      <c r="HF67" s="136"/>
      <c r="HG67" s="136"/>
      <c r="HH67" s="136"/>
      <c r="HI67" s="136"/>
      <c r="HJ67" s="136"/>
      <c r="HK67" s="136"/>
      <c r="HL67" s="136"/>
      <c r="HM67" s="136"/>
      <c r="HN67" s="136"/>
      <c r="HO67" s="136"/>
      <c r="HP67" s="136"/>
      <c r="HQ67" s="136"/>
      <c r="HR67" s="136"/>
      <c r="HS67" s="136"/>
      <c r="HT67" s="136"/>
      <c r="HU67" s="136"/>
      <c r="HV67" s="136"/>
      <c r="HW67" s="136"/>
      <c r="HX67" s="136"/>
      <c r="HY67" s="136"/>
      <c r="HZ67" s="136"/>
      <c r="IA67" s="136"/>
      <c r="IB67" s="136"/>
      <c r="IC67" s="136"/>
      <c r="ID67" s="136"/>
      <c r="IE67" s="136"/>
      <c r="IF67" s="136"/>
      <c r="IG67" s="136"/>
    </row>
    <row r="68" spans="1:241" ht="15" customHeight="1" x14ac:dyDescent="0.25">
      <c r="A68" s="168" t="s">
        <v>166</v>
      </c>
      <c r="B68" s="169">
        <v>7099661</v>
      </c>
      <c r="C68" s="169">
        <v>2704290</v>
      </c>
      <c r="D68" s="169">
        <v>590138</v>
      </c>
      <c r="E68" s="169">
        <v>832287</v>
      </c>
      <c r="F68" s="158">
        <v>1670584.1000000036</v>
      </c>
      <c r="G68" s="158">
        <v>241524.89999999647</v>
      </c>
      <c r="H68" s="235">
        <v>13138485</v>
      </c>
      <c r="I68" s="136"/>
      <c r="J68" s="174" t="s">
        <v>124</v>
      </c>
      <c r="K68" s="175">
        <v>6416607</v>
      </c>
      <c r="L68" s="175">
        <v>4392961</v>
      </c>
      <c r="M68" s="175">
        <v>672323</v>
      </c>
      <c r="N68" s="175">
        <v>895519</v>
      </c>
      <c r="O68" s="158">
        <v>1660394</v>
      </c>
      <c r="P68" s="158">
        <v>287952</v>
      </c>
      <c r="Q68" s="235">
        <v>14325756</v>
      </c>
      <c r="R68" s="136"/>
      <c r="S68" s="136"/>
      <c r="T68" s="136"/>
      <c r="U68" s="136"/>
      <c r="V68" s="136"/>
      <c r="W68" s="136"/>
      <c r="X68" s="136"/>
      <c r="Y68" s="136"/>
      <c r="Z68" s="136"/>
      <c r="AA68" s="136"/>
      <c r="AB68" s="136"/>
      <c r="AC68" s="136"/>
      <c r="AD68" s="136"/>
      <c r="AE68" s="136"/>
      <c r="AF68" s="136"/>
      <c r="AG68" s="136"/>
      <c r="AH68" s="136"/>
      <c r="AI68" s="136"/>
      <c r="AJ68" s="136"/>
      <c r="AK68" s="136"/>
      <c r="AL68" s="136"/>
      <c r="AM68" s="136"/>
      <c r="AN68" s="136"/>
      <c r="AO68" s="136"/>
      <c r="AP68" s="136"/>
      <c r="AQ68" s="136"/>
      <c r="AR68" s="136"/>
      <c r="AS68" s="136"/>
      <c r="AT68" s="136"/>
      <c r="AU68" s="136"/>
      <c r="AV68" s="136"/>
      <c r="AW68" s="136"/>
      <c r="AX68" s="136"/>
      <c r="AY68" s="136"/>
      <c r="AZ68" s="136"/>
      <c r="BA68" s="136"/>
      <c r="BB68" s="136"/>
      <c r="BC68" s="136"/>
      <c r="BD68" s="136"/>
      <c r="BE68" s="136"/>
      <c r="BF68" s="136"/>
      <c r="BG68" s="136"/>
      <c r="BH68" s="136"/>
      <c r="BI68" s="136"/>
      <c r="BJ68" s="136"/>
      <c r="BK68" s="136"/>
      <c r="BL68" s="136"/>
      <c r="BM68" s="136"/>
      <c r="BN68" s="136"/>
      <c r="BO68" s="136"/>
      <c r="BP68" s="136"/>
      <c r="BQ68" s="136"/>
      <c r="BR68" s="136"/>
      <c r="BS68" s="136"/>
      <c r="BT68" s="136"/>
      <c r="BU68" s="136"/>
      <c r="BV68" s="136"/>
      <c r="BW68" s="136"/>
      <c r="BX68" s="136"/>
      <c r="BY68" s="136"/>
      <c r="BZ68" s="136"/>
      <c r="CA68" s="136"/>
      <c r="CB68" s="136"/>
      <c r="CC68" s="136"/>
      <c r="CD68" s="136"/>
      <c r="CE68" s="136"/>
      <c r="CF68" s="136"/>
      <c r="CG68" s="136"/>
      <c r="CH68" s="136"/>
      <c r="CI68" s="136"/>
      <c r="CJ68" s="136"/>
      <c r="CK68" s="136"/>
      <c r="CL68" s="136"/>
      <c r="CM68" s="136"/>
      <c r="CN68" s="136"/>
      <c r="CO68" s="136"/>
      <c r="CP68" s="136"/>
      <c r="CQ68" s="136"/>
      <c r="CR68" s="136"/>
      <c r="CS68" s="136"/>
      <c r="CT68" s="136"/>
      <c r="CU68" s="136"/>
      <c r="CV68" s="136"/>
      <c r="CW68" s="136"/>
      <c r="CX68" s="136"/>
      <c r="CY68" s="136"/>
      <c r="CZ68" s="136"/>
      <c r="DA68" s="136"/>
      <c r="DB68" s="136"/>
      <c r="DC68" s="136"/>
      <c r="DD68" s="136"/>
      <c r="DE68" s="136"/>
      <c r="DF68" s="136"/>
      <c r="DG68" s="136"/>
      <c r="DH68" s="136"/>
      <c r="DI68" s="136"/>
      <c r="DJ68" s="136"/>
      <c r="DK68" s="136"/>
      <c r="DL68" s="136"/>
      <c r="DM68" s="136"/>
      <c r="DN68" s="136"/>
      <c r="DO68" s="136"/>
      <c r="DP68" s="136"/>
      <c r="DQ68" s="136"/>
      <c r="DR68" s="136"/>
      <c r="DS68" s="136"/>
      <c r="DT68" s="136"/>
      <c r="DU68" s="136"/>
      <c r="DV68" s="136"/>
      <c r="DW68" s="136"/>
      <c r="DX68" s="136"/>
      <c r="DY68" s="136"/>
      <c r="DZ68" s="136"/>
      <c r="EA68" s="136"/>
      <c r="EB68" s="136"/>
      <c r="EC68" s="136"/>
      <c r="ED68" s="136"/>
      <c r="EE68" s="136"/>
      <c r="EF68" s="136"/>
      <c r="EG68" s="136"/>
      <c r="EH68" s="136"/>
      <c r="EI68" s="136"/>
      <c r="EJ68" s="136"/>
      <c r="EK68" s="136"/>
      <c r="EL68" s="136"/>
      <c r="EM68" s="136"/>
      <c r="EN68" s="136"/>
      <c r="EO68" s="136"/>
      <c r="EP68" s="136"/>
      <c r="EQ68" s="136"/>
      <c r="ER68" s="136"/>
      <c r="ES68" s="136"/>
      <c r="ET68" s="136"/>
      <c r="EU68" s="136"/>
      <c r="EV68" s="136"/>
      <c r="EW68" s="136"/>
      <c r="EX68" s="136"/>
      <c r="EY68" s="136"/>
      <c r="EZ68" s="136"/>
      <c r="FA68" s="136"/>
      <c r="FB68" s="136"/>
      <c r="FC68" s="136"/>
      <c r="FD68" s="136"/>
      <c r="FE68" s="136"/>
      <c r="FF68" s="136"/>
      <c r="FG68" s="136"/>
      <c r="FH68" s="136"/>
      <c r="FI68" s="136"/>
      <c r="FJ68" s="136"/>
      <c r="FK68" s="136"/>
      <c r="FL68" s="136"/>
      <c r="FM68" s="136"/>
      <c r="FN68" s="136"/>
      <c r="FO68" s="136"/>
      <c r="FP68" s="136"/>
      <c r="FQ68" s="136"/>
      <c r="FR68" s="136"/>
      <c r="FS68" s="136"/>
      <c r="FT68" s="136"/>
      <c r="FU68" s="136"/>
      <c r="FV68" s="136"/>
      <c r="FW68" s="136"/>
      <c r="FX68" s="136"/>
      <c r="FY68" s="136"/>
      <c r="FZ68" s="136"/>
      <c r="GA68" s="136"/>
      <c r="GB68" s="136"/>
      <c r="GC68" s="136"/>
      <c r="GD68" s="136"/>
      <c r="GE68" s="136"/>
      <c r="GF68" s="136"/>
      <c r="GG68" s="136"/>
      <c r="GH68" s="136"/>
      <c r="GI68" s="136"/>
      <c r="GJ68" s="136"/>
      <c r="GK68" s="136"/>
      <c r="GL68" s="136"/>
      <c r="GM68" s="136"/>
      <c r="GN68" s="136"/>
      <c r="GO68" s="136"/>
      <c r="GP68" s="136"/>
      <c r="GQ68" s="136"/>
      <c r="GR68" s="136"/>
      <c r="GS68" s="136"/>
      <c r="GT68" s="136"/>
      <c r="GU68" s="136"/>
      <c r="GV68" s="136"/>
      <c r="GW68" s="136"/>
      <c r="GX68" s="136"/>
      <c r="GY68" s="136"/>
      <c r="GZ68" s="136"/>
      <c r="HA68" s="136"/>
      <c r="HB68" s="136"/>
      <c r="HC68" s="136"/>
      <c r="HD68" s="136"/>
      <c r="HE68" s="136"/>
      <c r="HF68" s="136"/>
      <c r="HG68" s="136"/>
      <c r="HH68" s="136"/>
      <c r="HI68" s="136"/>
      <c r="HJ68" s="136"/>
      <c r="HK68" s="136"/>
      <c r="HL68" s="136"/>
      <c r="HM68" s="136"/>
      <c r="HN68" s="136"/>
      <c r="HO68" s="136"/>
      <c r="HP68" s="136"/>
      <c r="HQ68" s="136"/>
      <c r="HR68" s="136"/>
      <c r="HS68" s="136"/>
      <c r="HT68" s="136"/>
      <c r="HU68" s="136"/>
      <c r="HV68" s="136"/>
      <c r="HW68" s="136"/>
      <c r="HX68" s="136"/>
      <c r="HY68" s="136"/>
      <c r="HZ68" s="136"/>
      <c r="IA68" s="136"/>
      <c r="IB68" s="136"/>
      <c r="IC68" s="136"/>
      <c r="ID68" s="136"/>
      <c r="IE68" s="136"/>
      <c r="IF68" s="136"/>
      <c r="IG68" s="136"/>
    </row>
    <row r="69" spans="1:241" ht="15" customHeight="1" x14ac:dyDescent="0.25">
      <c r="A69" s="168" t="s">
        <v>343</v>
      </c>
      <c r="B69" s="169">
        <v>6904645</v>
      </c>
      <c r="C69" s="169">
        <v>2819836</v>
      </c>
      <c r="D69" s="169">
        <v>749304</v>
      </c>
      <c r="E69" s="169">
        <v>658811</v>
      </c>
      <c r="F69" s="158">
        <v>1447585.1000000036</v>
      </c>
      <c r="G69" s="158">
        <v>226477.89999999647</v>
      </c>
      <c r="H69" s="235">
        <v>12806659</v>
      </c>
      <c r="I69" s="136"/>
      <c r="J69" s="174" t="s">
        <v>123</v>
      </c>
      <c r="K69" s="175">
        <v>7166577</v>
      </c>
      <c r="L69" s="175">
        <v>4495365</v>
      </c>
      <c r="M69" s="175">
        <v>687361</v>
      </c>
      <c r="N69" s="175">
        <v>961882</v>
      </c>
      <c r="O69" s="158">
        <v>2014499</v>
      </c>
      <c r="P69" s="158">
        <v>351589</v>
      </c>
      <c r="Q69" s="235">
        <v>15677273</v>
      </c>
      <c r="R69" s="136"/>
      <c r="S69" s="136"/>
      <c r="T69" s="136"/>
      <c r="U69" s="136"/>
      <c r="V69" s="136"/>
      <c r="W69" s="136"/>
      <c r="X69" s="136"/>
      <c r="Y69" s="136"/>
      <c r="Z69" s="136"/>
      <c r="AA69" s="136"/>
      <c r="AB69" s="136"/>
      <c r="AC69" s="136"/>
      <c r="AD69" s="136"/>
      <c r="AE69" s="136"/>
      <c r="AF69" s="136"/>
      <c r="AG69" s="136"/>
      <c r="AH69" s="136"/>
      <c r="AI69" s="136"/>
      <c r="AJ69" s="136"/>
      <c r="AK69" s="136"/>
      <c r="AL69" s="136"/>
      <c r="AM69" s="136"/>
      <c r="AN69" s="136"/>
      <c r="AO69" s="136"/>
      <c r="AP69" s="136"/>
      <c r="AQ69" s="136"/>
      <c r="AR69" s="136"/>
      <c r="AS69" s="136"/>
      <c r="AT69" s="136"/>
      <c r="AU69" s="136"/>
      <c r="AV69" s="136"/>
      <c r="AW69" s="136"/>
      <c r="AX69" s="136"/>
      <c r="AY69" s="136"/>
      <c r="AZ69" s="136"/>
      <c r="BA69" s="136"/>
      <c r="BB69" s="136"/>
      <c r="BC69" s="136"/>
      <c r="BD69" s="136"/>
      <c r="BE69" s="136"/>
      <c r="BF69" s="136"/>
      <c r="BG69" s="136"/>
      <c r="BH69" s="136"/>
      <c r="BI69" s="136"/>
      <c r="BJ69" s="136"/>
      <c r="BK69" s="136"/>
      <c r="BL69" s="136"/>
      <c r="BM69" s="136"/>
      <c r="BN69" s="136"/>
      <c r="BO69" s="136"/>
      <c r="BP69" s="136"/>
      <c r="BQ69" s="136"/>
      <c r="BR69" s="136"/>
      <c r="BS69" s="136"/>
      <c r="BT69" s="136"/>
      <c r="BU69" s="136"/>
      <c r="BV69" s="136"/>
      <c r="BW69" s="136"/>
      <c r="BX69" s="136"/>
      <c r="BY69" s="136"/>
      <c r="BZ69" s="136"/>
      <c r="CA69" s="136"/>
      <c r="CB69" s="136"/>
      <c r="CC69" s="136"/>
      <c r="CD69" s="136"/>
      <c r="CE69" s="136"/>
      <c r="CF69" s="136"/>
      <c r="CG69" s="136"/>
      <c r="CH69" s="136"/>
      <c r="CI69" s="136"/>
      <c r="CJ69" s="136"/>
      <c r="CK69" s="136"/>
      <c r="CL69" s="136"/>
      <c r="CM69" s="136"/>
      <c r="CN69" s="136"/>
      <c r="CO69" s="136"/>
      <c r="CP69" s="136"/>
      <c r="CQ69" s="136"/>
      <c r="CR69" s="136"/>
      <c r="CS69" s="136"/>
      <c r="CT69" s="136"/>
      <c r="CU69" s="136"/>
      <c r="CV69" s="136"/>
      <c r="CW69" s="136"/>
      <c r="CX69" s="136"/>
      <c r="CY69" s="136"/>
      <c r="CZ69" s="136"/>
      <c r="DA69" s="136"/>
      <c r="DB69" s="136"/>
      <c r="DC69" s="136"/>
      <c r="DD69" s="136"/>
      <c r="DE69" s="136"/>
      <c r="DF69" s="136"/>
      <c r="DG69" s="136"/>
      <c r="DH69" s="136"/>
      <c r="DI69" s="136"/>
      <c r="DJ69" s="136"/>
      <c r="DK69" s="136"/>
      <c r="DL69" s="136"/>
      <c r="DM69" s="136"/>
      <c r="DN69" s="136"/>
      <c r="DO69" s="136"/>
      <c r="DP69" s="136"/>
      <c r="DQ69" s="136"/>
      <c r="DR69" s="136"/>
      <c r="DS69" s="136"/>
      <c r="DT69" s="136"/>
      <c r="DU69" s="136"/>
      <c r="DV69" s="136"/>
      <c r="DW69" s="136"/>
      <c r="DX69" s="136"/>
      <c r="DY69" s="136"/>
      <c r="DZ69" s="136"/>
      <c r="EA69" s="136"/>
      <c r="EB69" s="136"/>
      <c r="EC69" s="136"/>
      <c r="ED69" s="136"/>
      <c r="EE69" s="136"/>
      <c r="EF69" s="136"/>
      <c r="EG69" s="136"/>
      <c r="EH69" s="136"/>
      <c r="EI69" s="136"/>
      <c r="EJ69" s="136"/>
      <c r="EK69" s="136"/>
      <c r="EL69" s="136"/>
      <c r="EM69" s="136"/>
      <c r="EN69" s="136"/>
      <c r="EO69" s="136"/>
      <c r="EP69" s="136"/>
      <c r="EQ69" s="136"/>
      <c r="ER69" s="136"/>
      <c r="ES69" s="136"/>
      <c r="ET69" s="136"/>
      <c r="EU69" s="136"/>
      <c r="EV69" s="136"/>
      <c r="EW69" s="136"/>
      <c r="EX69" s="136"/>
      <c r="EY69" s="136"/>
      <c r="EZ69" s="136"/>
      <c r="FA69" s="136"/>
      <c r="FB69" s="136"/>
      <c r="FC69" s="136"/>
      <c r="FD69" s="136"/>
      <c r="FE69" s="136"/>
      <c r="FF69" s="136"/>
      <c r="FG69" s="136"/>
      <c r="FH69" s="136"/>
      <c r="FI69" s="136"/>
      <c r="FJ69" s="136"/>
      <c r="FK69" s="136"/>
      <c r="FL69" s="136"/>
      <c r="FM69" s="136"/>
      <c r="FN69" s="136"/>
      <c r="FO69" s="136"/>
      <c r="FP69" s="136"/>
      <c r="FQ69" s="136"/>
      <c r="FR69" s="136"/>
      <c r="FS69" s="136"/>
      <c r="FT69" s="136"/>
      <c r="FU69" s="136"/>
      <c r="FV69" s="136"/>
      <c r="FW69" s="136"/>
      <c r="FX69" s="136"/>
      <c r="FY69" s="136"/>
      <c r="FZ69" s="136"/>
      <c r="GA69" s="136"/>
      <c r="GB69" s="136"/>
      <c r="GC69" s="136"/>
      <c r="GD69" s="136"/>
      <c r="GE69" s="136"/>
      <c r="GF69" s="136"/>
      <c r="GG69" s="136"/>
      <c r="GH69" s="136"/>
      <c r="GI69" s="136"/>
      <c r="GJ69" s="136"/>
      <c r="GK69" s="136"/>
      <c r="GL69" s="136"/>
      <c r="GM69" s="136"/>
      <c r="GN69" s="136"/>
      <c r="GO69" s="136"/>
      <c r="GP69" s="136"/>
      <c r="GQ69" s="136"/>
      <c r="GR69" s="136"/>
      <c r="GS69" s="136"/>
      <c r="GT69" s="136"/>
      <c r="GU69" s="136"/>
      <c r="GV69" s="136"/>
      <c r="GW69" s="136"/>
      <c r="GX69" s="136"/>
      <c r="GY69" s="136"/>
      <c r="GZ69" s="136"/>
      <c r="HA69" s="136"/>
      <c r="HB69" s="136"/>
      <c r="HC69" s="136"/>
      <c r="HD69" s="136"/>
      <c r="HE69" s="136"/>
      <c r="HF69" s="136"/>
      <c r="HG69" s="136"/>
      <c r="HH69" s="136"/>
      <c r="HI69" s="136"/>
      <c r="HJ69" s="136"/>
      <c r="HK69" s="136"/>
      <c r="HL69" s="136"/>
      <c r="HM69" s="136"/>
      <c r="HN69" s="136"/>
      <c r="HO69" s="136"/>
      <c r="HP69" s="136"/>
      <c r="HQ69" s="136"/>
      <c r="HR69" s="136"/>
      <c r="HS69" s="136"/>
      <c r="HT69" s="136"/>
      <c r="HU69" s="136"/>
      <c r="HV69" s="136"/>
      <c r="HW69" s="136"/>
      <c r="HX69" s="136"/>
      <c r="HY69" s="136"/>
      <c r="HZ69" s="136"/>
      <c r="IA69" s="136"/>
      <c r="IB69" s="136"/>
      <c r="IC69" s="136"/>
      <c r="ID69" s="136"/>
      <c r="IE69" s="136"/>
      <c r="IF69" s="136"/>
      <c r="IG69" s="136"/>
    </row>
    <row r="70" spans="1:241" ht="15" customHeight="1" x14ac:dyDescent="0.25">
      <c r="A70" s="168" t="s">
        <v>164</v>
      </c>
      <c r="B70" s="169">
        <v>4750415</v>
      </c>
      <c r="C70" s="169">
        <v>2772897</v>
      </c>
      <c r="D70" s="169">
        <v>512319</v>
      </c>
      <c r="E70" s="169">
        <v>624518</v>
      </c>
      <c r="F70" s="158">
        <v>1423302.1000000036</v>
      </c>
      <c r="G70" s="158">
        <v>162446.89999999647</v>
      </c>
      <c r="H70" s="235">
        <v>10245898</v>
      </c>
      <c r="I70" s="136"/>
      <c r="J70" s="174" t="s">
        <v>334</v>
      </c>
      <c r="K70" s="175">
        <v>6646208</v>
      </c>
      <c r="L70" s="175">
        <v>3128389</v>
      </c>
      <c r="M70" s="175">
        <v>487422</v>
      </c>
      <c r="N70" s="175">
        <v>946346</v>
      </c>
      <c r="O70" s="158">
        <v>1426584</v>
      </c>
      <c r="P70" s="158">
        <v>210118</v>
      </c>
      <c r="Q70" s="235">
        <v>12845067</v>
      </c>
      <c r="R70" s="136"/>
      <c r="S70" s="136"/>
      <c r="T70" s="136"/>
      <c r="U70" s="136"/>
      <c r="V70" s="136"/>
      <c r="W70" s="136"/>
      <c r="X70" s="136"/>
      <c r="Y70" s="136"/>
      <c r="Z70" s="136"/>
      <c r="AA70" s="136"/>
      <c r="AB70" s="136"/>
      <c r="AC70" s="136"/>
      <c r="AD70" s="136"/>
      <c r="AE70" s="136"/>
      <c r="AF70" s="136"/>
      <c r="AG70" s="136"/>
      <c r="AH70" s="136"/>
      <c r="AI70" s="136"/>
      <c r="AJ70" s="136"/>
      <c r="AK70" s="136"/>
      <c r="AL70" s="136"/>
      <c r="AM70" s="136"/>
      <c r="AN70" s="136"/>
      <c r="AO70" s="136"/>
      <c r="AP70" s="136"/>
      <c r="AQ70" s="136"/>
      <c r="AR70" s="136"/>
      <c r="AS70" s="136"/>
      <c r="AT70" s="136"/>
      <c r="AU70" s="136"/>
      <c r="AV70" s="136"/>
      <c r="AW70" s="136"/>
      <c r="AX70" s="136"/>
      <c r="AY70" s="136"/>
      <c r="AZ70" s="136"/>
      <c r="BA70" s="136"/>
      <c r="BB70" s="136"/>
      <c r="BC70" s="136"/>
      <c r="BD70" s="136"/>
      <c r="BE70" s="136"/>
      <c r="BF70" s="136"/>
      <c r="BG70" s="136"/>
      <c r="BH70" s="136"/>
      <c r="BI70" s="136"/>
      <c r="BJ70" s="136"/>
      <c r="BK70" s="136"/>
      <c r="BL70" s="136"/>
      <c r="BM70" s="136"/>
      <c r="BN70" s="136"/>
      <c r="BO70" s="136"/>
      <c r="BP70" s="136"/>
      <c r="BQ70" s="136"/>
      <c r="BR70" s="136"/>
      <c r="BS70" s="136"/>
      <c r="BT70" s="136"/>
      <c r="BU70" s="136"/>
      <c r="BV70" s="136"/>
      <c r="BW70" s="136"/>
      <c r="BX70" s="136"/>
      <c r="BY70" s="136"/>
      <c r="BZ70" s="136"/>
      <c r="CA70" s="136"/>
      <c r="CB70" s="136"/>
      <c r="CC70" s="136"/>
      <c r="CD70" s="136"/>
      <c r="CE70" s="136"/>
      <c r="CF70" s="136"/>
      <c r="CG70" s="136"/>
      <c r="CH70" s="136"/>
      <c r="CI70" s="136"/>
      <c r="CJ70" s="136"/>
      <c r="CK70" s="136"/>
      <c r="CL70" s="136"/>
      <c r="CM70" s="136"/>
      <c r="CN70" s="136"/>
      <c r="CO70" s="136"/>
      <c r="CP70" s="136"/>
      <c r="CQ70" s="136"/>
      <c r="CR70" s="136"/>
      <c r="CS70" s="136"/>
      <c r="CT70" s="136"/>
      <c r="CU70" s="136"/>
      <c r="CV70" s="136"/>
      <c r="CW70" s="136"/>
      <c r="CX70" s="136"/>
      <c r="CY70" s="136"/>
      <c r="CZ70" s="136"/>
      <c r="DA70" s="136"/>
      <c r="DB70" s="136"/>
      <c r="DC70" s="136"/>
      <c r="DD70" s="136"/>
      <c r="DE70" s="136"/>
      <c r="DF70" s="136"/>
      <c r="DG70" s="136"/>
      <c r="DH70" s="136"/>
      <c r="DI70" s="136"/>
      <c r="DJ70" s="136"/>
      <c r="DK70" s="136"/>
      <c r="DL70" s="136"/>
      <c r="DM70" s="136"/>
      <c r="DN70" s="136"/>
      <c r="DO70" s="136"/>
      <c r="DP70" s="136"/>
      <c r="DQ70" s="136"/>
      <c r="DR70" s="136"/>
      <c r="DS70" s="136"/>
      <c r="DT70" s="136"/>
      <c r="DU70" s="136"/>
      <c r="DV70" s="136"/>
      <c r="DW70" s="136"/>
      <c r="DX70" s="136"/>
      <c r="DY70" s="136"/>
      <c r="DZ70" s="136"/>
      <c r="EA70" s="136"/>
      <c r="EB70" s="136"/>
      <c r="EC70" s="136"/>
      <c r="ED70" s="136"/>
      <c r="EE70" s="136"/>
      <c r="EF70" s="136"/>
      <c r="EG70" s="136"/>
      <c r="EH70" s="136"/>
      <c r="EI70" s="136"/>
      <c r="EJ70" s="136"/>
      <c r="EK70" s="136"/>
      <c r="EL70" s="136"/>
      <c r="EM70" s="136"/>
      <c r="EN70" s="136"/>
      <c r="EO70" s="136"/>
      <c r="EP70" s="136"/>
      <c r="EQ70" s="136"/>
      <c r="ER70" s="136"/>
      <c r="ES70" s="136"/>
      <c r="ET70" s="136"/>
      <c r="EU70" s="136"/>
      <c r="EV70" s="136"/>
      <c r="EW70" s="136"/>
      <c r="EX70" s="136"/>
      <c r="EY70" s="136"/>
      <c r="EZ70" s="136"/>
      <c r="FA70" s="136"/>
      <c r="FB70" s="136"/>
      <c r="FC70" s="136"/>
      <c r="FD70" s="136"/>
      <c r="FE70" s="136"/>
      <c r="FF70" s="136"/>
      <c r="FG70" s="136"/>
      <c r="FH70" s="136"/>
      <c r="FI70" s="136"/>
      <c r="FJ70" s="136"/>
      <c r="FK70" s="136"/>
      <c r="FL70" s="136"/>
      <c r="FM70" s="136"/>
      <c r="FN70" s="136"/>
      <c r="FO70" s="136"/>
      <c r="FP70" s="136"/>
      <c r="FQ70" s="136"/>
      <c r="FR70" s="136"/>
      <c r="FS70" s="136"/>
      <c r="FT70" s="136"/>
      <c r="FU70" s="136"/>
      <c r="FV70" s="136"/>
      <c r="FW70" s="136"/>
      <c r="FX70" s="136"/>
      <c r="FY70" s="136"/>
      <c r="FZ70" s="136"/>
      <c r="GA70" s="136"/>
      <c r="GB70" s="136"/>
      <c r="GC70" s="136"/>
      <c r="GD70" s="136"/>
      <c r="GE70" s="136"/>
      <c r="GF70" s="136"/>
      <c r="GG70" s="136"/>
      <c r="GH70" s="136"/>
      <c r="GI70" s="136"/>
      <c r="GJ70" s="136"/>
      <c r="GK70" s="136"/>
      <c r="GL70" s="136"/>
      <c r="GM70" s="136"/>
      <c r="GN70" s="136"/>
      <c r="GO70" s="136"/>
      <c r="GP70" s="136"/>
      <c r="GQ70" s="136"/>
      <c r="GR70" s="136"/>
      <c r="GS70" s="136"/>
      <c r="GT70" s="136"/>
      <c r="GU70" s="136"/>
      <c r="GV70" s="136"/>
      <c r="GW70" s="136"/>
      <c r="GX70" s="136"/>
      <c r="GY70" s="136"/>
      <c r="GZ70" s="136"/>
      <c r="HA70" s="136"/>
      <c r="HB70" s="136"/>
      <c r="HC70" s="136"/>
      <c r="HD70" s="136"/>
      <c r="HE70" s="136"/>
      <c r="HF70" s="136"/>
      <c r="HG70" s="136"/>
      <c r="HH70" s="136"/>
      <c r="HI70" s="136"/>
      <c r="HJ70" s="136"/>
      <c r="HK70" s="136"/>
      <c r="HL70" s="136"/>
      <c r="HM70" s="136"/>
      <c r="HN70" s="136"/>
      <c r="HO70" s="136"/>
      <c r="HP70" s="136"/>
      <c r="HQ70" s="136"/>
      <c r="HR70" s="136"/>
      <c r="HS70" s="136"/>
      <c r="HT70" s="136"/>
      <c r="HU70" s="136"/>
      <c r="HV70" s="136"/>
      <c r="HW70" s="136"/>
      <c r="HX70" s="136"/>
      <c r="HY70" s="136"/>
      <c r="HZ70" s="136"/>
      <c r="IA70" s="136"/>
      <c r="IB70" s="136"/>
      <c r="IC70" s="136"/>
      <c r="ID70" s="136"/>
      <c r="IE70" s="136"/>
      <c r="IF70" s="136"/>
      <c r="IG70" s="136"/>
    </row>
    <row r="71" spans="1:241" ht="15" customHeight="1" x14ac:dyDescent="0.25">
      <c r="A71" s="168" t="s">
        <v>163</v>
      </c>
      <c r="B71" s="169">
        <v>6837075</v>
      </c>
      <c r="C71" s="169">
        <v>2904605</v>
      </c>
      <c r="D71" s="169">
        <v>684032</v>
      </c>
      <c r="E71" s="169">
        <v>620692</v>
      </c>
      <c r="F71" s="158">
        <v>1808032.1000000036</v>
      </c>
      <c r="G71" s="158">
        <v>233654.89999999647</v>
      </c>
      <c r="H71" s="235">
        <v>13088091</v>
      </c>
      <c r="I71" s="136"/>
      <c r="J71" s="174" t="s">
        <v>121</v>
      </c>
      <c r="K71" s="175">
        <v>4808028</v>
      </c>
      <c r="L71" s="175">
        <v>2403602</v>
      </c>
      <c r="M71" s="175">
        <v>394439</v>
      </c>
      <c r="N71" s="175">
        <v>1046000</v>
      </c>
      <c r="O71" s="158">
        <v>1342643</v>
      </c>
      <c r="P71" s="158">
        <v>167450</v>
      </c>
      <c r="Q71" s="235">
        <v>10162162</v>
      </c>
      <c r="R71" s="136"/>
      <c r="S71" s="136"/>
      <c r="T71" s="136"/>
      <c r="U71" s="136"/>
      <c r="V71" s="136"/>
      <c r="W71" s="136"/>
      <c r="X71" s="136"/>
      <c r="Y71" s="136"/>
      <c r="Z71" s="136"/>
      <c r="AA71" s="136"/>
      <c r="AB71" s="136"/>
      <c r="AC71" s="136"/>
      <c r="AD71" s="136"/>
      <c r="AE71" s="136"/>
      <c r="AF71" s="136"/>
      <c r="AG71" s="136"/>
      <c r="AH71" s="136"/>
      <c r="AI71" s="136"/>
      <c r="AJ71" s="136"/>
      <c r="AK71" s="136"/>
      <c r="AL71" s="136"/>
      <c r="AM71" s="136"/>
      <c r="AN71" s="136"/>
      <c r="AO71" s="136"/>
      <c r="AP71" s="136"/>
      <c r="AQ71" s="136"/>
      <c r="AR71" s="136"/>
      <c r="AS71" s="136"/>
      <c r="AT71" s="136"/>
      <c r="AU71" s="136"/>
      <c r="AV71" s="136"/>
      <c r="AW71" s="136"/>
      <c r="AX71" s="136"/>
      <c r="AY71" s="136"/>
      <c r="AZ71" s="136"/>
      <c r="BA71" s="136"/>
      <c r="BB71" s="136"/>
      <c r="BC71" s="136"/>
      <c r="BD71" s="136"/>
      <c r="BE71" s="136"/>
      <c r="BF71" s="136"/>
      <c r="BG71" s="136"/>
      <c r="BH71" s="136"/>
      <c r="BI71" s="136"/>
      <c r="BJ71" s="136"/>
      <c r="BK71" s="136"/>
      <c r="BL71" s="136"/>
      <c r="BM71" s="136"/>
      <c r="BN71" s="136"/>
      <c r="BO71" s="136"/>
      <c r="BP71" s="136"/>
      <c r="BQ71" s="136"/>
      <c r="BR71" s="136"/>
      <c r="BS71" s="136"/>
      <c r="BT71" s="136"/>
      <c r="BU71" s="136"/>
      <c r="BV71" s="136"/>
      <c r="BW71" s="136"/>
      <c r="BX71" s="136"/>
      <c r="BY71" s="136"/>
      <c r="BZ71" s="136"/>
      <c r="CA71" s="136"/>
      <c r="CB71" s="136"/>
      <c r="CC71" s="136"/>
      <c r="CD71" s="136"/>
      <c r="CE71" s="136"/>
      <c r="CF71" s="136"/>
      <c r="CG71" s="136"/>
      <c r="CH71" s="136"/>
      <c r="CI71" s="136"/>
      <c r="CJ71" s="136"/>
      <c r="CK71" s="136"/>
      <c r="CL71" s="136"/>
      <c r="CM71" s="136"/>
      <c r="CN71" s="136"/>
      <c r="CO71" s="136"/>
      <c r="CP71" s="136"/>
      <c r="CQ71" s="136"/>
      <c r="CR71" s="136"/>
      <c r="CS71" s="136"/>
      <c r="CT71" s="136"/>
      <c r="CU71" s="136"/>
      <c r="CV71" s="136"/>
      <c r="CW71" s="136"/>
      <c r="CX71" s="136"/>
      <c r="CY71" s="136"/>
      <c r="CZ71" s="136"/>
      <c r="DA71" s="136"/>
      <c r="DB71" s="136"/>
      <c r="DC71" s="136"/>
      <c r="DD71" s="136"/>
      <c r="DE71" s="136"/>
      <c r="DF71" s="136"/>
      <c r="DG71" s="136"/>
      <c r="DH71" s="136"/>
      <c r="DI71" s="136"/>
      <c r="DJ71" s="136"/>
      <c r="DK71" s="136"/>
      <c r="DL71" s="136"/>
      <c r="DM71" s="136"/>
      <c r="DN71" s="136"/>
      <c r="DO71" s="136"/>
      <c r="DP71" s="136"/>
      <c r="DQ71" s="136"/>
      <c r="DR71" s="136"/>
      <c r="DS71" s="136"/>
      <c r="DT71" s="136"/>
      <c r="DU71" s="136"/>
      <c r="DV71" s="136"/>
      <c r="DW71" s="136"/>
      <c r="DX71" s="136"/>
      <c r="DY71" s="136"/>
      <c r="DZ71" s="136"/>
      <c r="EA71" s="136"/>
      <c r="EB71" s="136"/>
      <c r="EC71" s="136"/>
      <c r="ED71" s="136"/>
      <c r="EE71" s="136"/>
      <c r="EF71" s="136"/>
      <c r="EG71" s="136"/>
      <c r="EH71" s="136"/>
      <c r="EI71" s="136"/>
      <c r="EJ71" s="136"/>
      <c r="EK71" s="136"/>
      <c r="EL71" s="136"/>
      <c r="EM71" s="136"/>
      <c r="EN71" s="136"/>
      <c r="EO71" s="136"/>
      <c r="EP71" s="136"/>
      <c r="EQ71" s="136"/>
      <c r="ER71" s="136"/>
      <c r="ES71" s="136"/>
      <c r="ET71" s="136"/>
      <c r="EU71" s="136"/>
      <c r="EV71" s="136"/>
      <c r="EW71" s="136"/>
      <c r="EX71" s="136"/>
      <c r="EY71" s="136"/>
      <c r="EZ71" s="136"/>
      <c r="FA71" s="136"/>
      <c r="FB71" s="136"/>
      <c r="FC71" s="136"/>
      <c r="FD71" s="136"/>
      <c r="FE71" s="136"/>
      <c r="FF71" s="136"/>
      <c r="FG71" s="136"/>
      <c r="FH71" s="136"/>
      <c r="FI71" s="136"/>
      <c r="FJ71" s="136"/>
      <c r="FK71" s="136"/>
      <c r="FL71" s="136"/>
      <c r="FM71" s="136"/>
      <c r="FN71" s="136"/>
      <c r="FO71" s="136"/>
      <c r="FP71" s="136"/>
      <c r="FQ71" s="136"/>
      <c r="FR71" s="136"/>
      <c r="FS71" s="136"/>
      <c r="FT71" s="136"/>
      <c r="FU71" s="136"/>
      <c r="FV71" s="136"/>
      <c r="FW71" s="136"/>
      <c r="FX71" s="136"/>
      <c r="FY71" s="136"/>
      <c r="FZ71" s="136"/>
      <c r="GA71" s="136"/>
      <c r="GB71" s="136"/>
      <c r="GC71" s="136"/>
      <c r="GD71" s="136"/>
      <c r="GE71" s="136"/>
      <c r="GF71" s="136"/>
      <c r="GG71" s="136"/>
      <c r="GH71" s="136"/>
      <c r="GI71" s="136"/>
      <c r="GJ71" s="136"/>
      <c r="GK71" s="136"/>
      <c r="GL71" s="136"/>
      <c r="GM71" s="136"/>
      <c r="GN71" s="136"/>
      <c r="GO71" s="136"/>
      <c r="GP71" s="136"/>
      <c r="GQ71" s="136"/>
      <c r="GR71" s="136"/>
      <c r="GS71" s="136"/>
      <c r="GT71" s="136"/>
      <c r="GU71" s="136"/>
      <c r="GV71" s="136"/>
      <c r="GW71" s="136"/>
      <c r="GX71" s="136"/>
      <c r="GY71" s="136"/>
      <c r="GZ71" s="136"/>
      <c r="HA71" s="136"/>
      <c r="HB71" s="136"/>
      <c r="HC71" s="136"/>
      <c r="HD71" s="136"/>
      <c r="HE71" s="136"/>
      <c r="HF71" s="136"/>
      <c r="HG71" s="136"/>
      <c r="HH71" s="136"/>
      <c r="HI71" s="136"/>
      <c r="HJ71" s="136"/>
      <c r="HK71" s="136"/>
      <c r="HL71" s="136"/>
      <c r="HM71" s="136"/>
      <c r="HN71" s="136"/>
      <c r="HO71" s="136"/>
      <c r="HP71" s="136"/>
      <c r="HQ71" s="136"/>
      <c r="HR71" s="136"/>
      <c r="HS71" s="136"/>
      <c r="HT71" s="136"/>
      <c r="HU71" s="136"/>
      <c r="HV71" s="136"/>
      <c r="HW71" s="136"/>
      <c r="HX71" s="136"/>
      <c r="HY71" s="136"/>
      <c r="HZ71" s="136"/>
      <c r="IA71" s="136"/>
      <c r="IB71" s="136"/>
      <c r="IC71" s="136"/>
      <c r="ID71" s="136"/>
      <c r="IE71" s="136"/>
      <c r="IF71" s="136"/>
      <c r="IG71" s="136"/>
    </row>
    <row r="72" spans="1:241" ht="15" customHeight="1" x14ac:dyDescent="0.25">
      <c r="A72" s="168" t="s">
        <v>162</v>
      </c>
      <c r="B72" s="169">
        <v>6463345</v>
      </c>
      <c r="C72" s="169">
        <v>3633790</v>
      </c>
      <c r="D72" s="169">
        <v>610360</v>
      </c>
      <c r="E72" s="169">
        <v>765190</v>
      </c>
      <c r="F72" s="158">
        <v>1910557.1000000036</v>
      </c>
      <c r="G72" s="158">
        <v>278337.89999999647</v>
      </c>
      <c r="H72" s="235">
        <v>13661580</v>
      </c>
      <c r="I72" s="136"/>
      <c r="J72" s="174" t="s">
        <v>120</v>
      </c>
      <c r="K72" s="175">
        <v>5392969</v>
      </c>
      <c r="L72" s="175">
        <v>3253443</v>
      </c>
      <c r="M72" s="175">
        <v>676049</v>
      </c>
      <c r="N72" s="175">
        <v>1038400</v>
      </c>
      <c r="O72" s="158">
        <v>1666222</v>
      </c>
      <c r="P72" s="158">
        <v>308540</v>
      </c>
      <c r="Q72" s="235">
        <v>12335623</v>
      </c>
      <c r="R72" s="136"/>
      <c r="S72" s="136"/>
      <c r="T72" s="136"/>
      <c r="U72" s="136"/>
      <c r="V72" s="136"/>
      <c r="W72" s="136"/>
      <c r="X72" s="136"/>
      <c r="Y72" s="136"/>
      <c r="Z72" s="136"/>
      <c r="AA72" s="136"/>
      <c r="AB72" s="136"/>
      <c r="AC72" s="136"/>
      <c r="AD72" s="136"/>
      <c r="AE72" s="136"/>
      <c r="AF72" s="136"/>
      <c r="AG72" s="136"/>
      <c r="AH72" s="136"/>
      <c r="AI72" s="136"/>
      <c r="AJ72" s="136"/>
      <c r="AK72" s="136"/>
      <c r="AL72" s="136"/>
      <c r="AM72" s="136"/>
      <c r="AN72" s="136"/>
      <c r="AO72" s="136"/>
      <c r="AP72" s="136"/>
      <c r="AQ72" s="136"/>
      <c r="AR72" s="136"/>
      <c r="AS72" s="136"/>
      <c r="AT72" s="136"/>
      <c r="AU72" s="136"/>
      <c r="AV72" s="136"/>
      <c r="AW72" s="136"/>
      <c r="AX72" s="136"/>
      <c r="AY72" s="136"/>
      <c r="AZ72" s="136"/>
      <c r="BA72" s="136"/>
      <c r="BB72" s="136"/>
      <c r="BC72" s="136"/>
      <c r="BD72" s="136"/>
      <c r="BE72" s="136"/>
      <c r="BF72" s="136"/>
      <c r="BG72" s="136"/>
      <c r="BH72" s="136"/>
      <c r="BI72" s="136"/>
      <c r="BJ72" s="136"/>
      <c r="BK72" s="136"/>
      <c r="BL72" s="136"/>
      <c r="BM72" s="136"/>
      <c r="BN72" s="136"/>
      <c r="BO72" s="136"/>
      <c r="BP72" s="136"/>
      <c r="BQ72" s="136"/>
      <c r="BR72" s="136"/>
      <c r="BS72" s="136"/>
      <c r="BT72" s="136"/>
      <c r="BU72" s="136"/>
      <c r="BV72" s="136"/>
      <c r="BW72" s="136"/>
      <c r="BX72" s="136"/>
      <c r="BY72" s="136"/>
      <c r="BZ72" s="136"/>
      <c r="CA72" s="136"/>
      <c r="CB72" s="136"/>
      <c r="CC72" s="136"/>
      <c r="CD72" s="136"/>
      <c r="CE72" s="136"/>
      <c r="CF72" s="136"/>
      <c r="CG72" s="136"/>
      <c r="CH72" s="136"/>
      <c r="CI72" s="136"/>
      <c r="CJ72" s="136"/>
      <c r="CK72" s="136"/>
      <c r="CL72" s="136"/>
      <c r="CM72" s="136"/>
      <c r="CN72" s="136"/>
      <c r="CO72" s="136"/>
      <c r="CP72" s="136"/>
      <c r="CQ72" s="136"/>
      <c r="CR72" s="136"/>
      <c r="CS72" s="136"/>
      <c r="CT72" s="136"/>
      <c r="CU72" s="136"/>
      <c r="CV72" s="136"/>
      <c r="CW72" s="136"/>
      <c r="CX72" s="136"/>
      <c r="CY72" s="136"/>
      <c r="CZ72" s="136"/>
      <c r="DA72" s="136"/>
      <c r="DB72" s="136"/>
      <c r="DC72" s="136"/>
      <c r="DD72" s="136"/>
      <c r="DE72" s="136"/>
      <c r="DF72" s="136"/>
      <c r="DG72" s="136"/>
      <c r="DH72" s="136"/>
      <c r="DI72" s="136"/>
      <c r="DJ72" s="136"/>
      <c r="DK72" s="136"/>
      <c r="DL72" s="136"/>
      <c r="DM72" s="136"/>
      <c r="DN72" s="136"/>
      <c r="DO72" s="136"/>
      <c r="DP72" s="136"/>
      <c r="DQ72" s="136"/>
      <c r="DR72" s="136"/>
      <c r="DS72" s="136"/>
      <c r="DT72" s="136"/>
      <c r="DU72" s="136"/>
      <c r="DV72" s="136"/>
      <c r="DW72" s="136"/>
      <c r="DX72" s="136"/>
      <c r="DY72" s="136"/>
      <c r="DZ72" s="136"/>
      <c r="EA72" s="136"/>
      <c r="EB72" s="136"/>
      <c r="EC72" s="136"/>
      <c r="ED72" s="136"/>
      <c r="EE72" s="136"/>
      <c r="EF72" s="136"/>
      <c r="EG72" s="136"/>
      <c r="EH72" s="136"/>
      <c r="EI72" s="136"/>
      <c r="EJ72" s="136"/>
      <c r="EK72" s="136"/>
      <c r="EL72" s="136"/>
      <c r="EM72" s="136"/>
      <c r="EN72" s="136"/>
      <c r="EO72" s="136"/>
      <c r="EP72" s="136"/>
      <c r="EQ72" s="136"/>
      <c r="ER72" s="136"/>
      <c r="ES72" s="136"/>
      <c r="ET72" s="136"/>
      <c r="EU72" s="136"/>
      <c r="EV72" s="136"/>
      <c r="EW72" s="136"/>
      <c r="EX72" s="136"/>
      <c r="EY72" s="136"/>
      <c r="EZ72" s="136"/>
      <c r="FA72" s="136"/>
      <c r="FB72" s="136"/>
      <c r="FC72" s="136"/>
      <c r="FD72" s="136"/>
      <c r="FE72" s="136"/>
      <c r="FF72" s="136"/>
      <c r="FG72" s="136"/>
      <c r="FH72" s="136"/>
      <c r="FI72" s="136"/>
      <c r="FJ72" s="136"/>
      <c r="FK72" s="136"/>
      <c r="FL72" s="136"/>
      <c r="FM72" s="136"/>
      <c r="FN72" s="136"/>
      <c r="FO72" s="136"/>
      <c r="FP72" s="136"/>
      <c r="FQ72" s="136"/>
      <c r="FR72" s="136"/>
      <c r="FS72" s="136"/>
      <c r="FT72" s="136"/>
      <c r="FU72" s="136"/>
      <c r="FV72" s="136"/>
      <c r="FW72" s="136"/>
      <c r="FX72" s="136"/>
      <c r="FY72" s="136"/>
      <c r="FZ72" s="136"/>
      <c r="GA72" s="136"/>
      <c r="GB72" s="136"/>
      <c r="GC72" s="136"/>
      <c r="GD72" s="136"/>
      <c r="GE72" s="136"/>
      <c r="GF72" s="136"/>
      <c r="GG72" s="136"/>
      <c r="GH72" s="136"/>
      <c r="GI72" s="136"/>
      <c r="GJ72" s="136"/>
      <c r="GK72" s="136"/>
      <c r="GL72" s="136"/>
      <c r="GM72" s="136"/>
      <c r="GN72" s="136"/>
      <c r="GO72" s="136"/>
      <c r="GP72" s="136"/>
      <c r="GQ72" s="136"/>
      <c r="GR72" s="136"/>
      <c r="GS72" s="136"/>
      <c r="GT72" s="136"/>
      <c r="GU72" s="136"/>
      <c r="GV72" s="136"/>
      <c r="GW72" s="136"/>
      <c r="GX72" s="136"/>
      <c r="GY72" s="136"/>
      <c r="GZ72" s="136"/>
      <c r="HA72" s="136"/>
      <c r="HB72" s="136"/>
      <c r="HC72" s="136"/>
      <c r="HD72" s="136"/>
      <c r="HE72" s="136"/>
      <c r="HF72" s="136"/>
      <c r="HG72" s="136"/>
      <c r="HH72" s="136"/>
      <c r="HI72" s="136"/>
      <c r="HJ72" s="136"/>
      <c r="HK72" s="136"/>
      <c r="HL72" s="136"/>
      <c r="HM72" s="136"/>
      <c r="HN72" s="136"/>
      <c r="HO72" s="136"/>
      <c r="HP72" s="136"/>
      <c r="HQ72" s="136"/>
      <c r="HR72" s="136"/>
      <c r="HS72" s="136"/>
      <c r="HT72" s="136"/>
      <c r="HU72" s="136"/>
      <c r="HV72" s="136"/>
      <c r="HW72" s="136"/>
      <c r="HX72" s="136"/>
      <c r="HY72" s="136"/>
      <c r="HZ72" s="136"/>
      <c r="IA72" s="136"/>
      <c r="IB72" s="136"/>
      <c r="IC72" s="136"/>
      <c r="ID72" s="136"/>
      <c r="IE72" s="136"/>
      <c r="IF72" s="136"/>
      <c r="IG72" s="136"/>
    </row>
    <row r="73" spans="1:241" ht="15" customHeight="1" x14ac:dyDescent="0.25">
      <c r="A73" s="168" t="s">
        <v>161</v>
      </c>
      <c r="B73" s="169">
        <v>7641754</v>
      </c>
      <c r="C73" s="169">
        <v>2674140</v>
      </c>
      <c r="D73" s="169">
        <v>604645</v>
      </c>
      <c r="E73" s="169">
        <v>791337</v>
      </c>
      <c r="F73" s="158">
        <v>2234170.1000000034</v>
      </c>
      <c r="G73" s="158">
        <v>260174.89999999647</v>
      </c>
      <c r="H73" s="235">
        <v>14206221</v>
      </c>
      <c r="I73" s="136"/>
      <c r="J73" s="174" t="s">
        <v>119</v>
      </c>
      <c r="K73" s="175">
        <v>5988957</v>
      </c>
      <c r="L73" s="175">
        <v>3380405</v>
      </c>
      <c r="M73" s="175">
        <v>670076</v>
      </c>
      <c r="N73" s="175">
        <v>1118600</v>
      </c>
      <c r="O73" s="158">
        <v>1648111</v>
      </c>
      <c r="P73" s="158">
        <v>336195</v>
      </c>
      <c r="Q73" s="235">
        <v>13142344</v>
      </c>
      <c r="R73" s="136"/>
      <c r="S73" s="136"/>
      <c r="T73" s="136"/>
      <c r="U73" s="136"/>
      <c r="V73" s="136"/>
      <c r="W73" s="136"/>
      <c r="X73" s="136"/>
      <c r="Y73" s="136"/>
      <c r="Z73" s="136"/>
      <c r="AA73" s="136"/>
      <c r="AB73" s="136"/>
      <c r="AC73" s="136"/>
      <c r="AD73" s="136"/>
      <c r="AE73" s="136"/>
      <c r="AF73" s="136"/>
      <c r="AG73" s="136"/>
      <c r="AH73" s="136"/>
      <c r="AI73" s="136"/>
      <c r="AJ73" s="136"/>
      <c r="AK73" s="136"/>
      <c r="AL73" s="136"/>
      <c r="AM73" s="136"/>
      <c r="AN73" s="136"/>
      <c r="AO73" s="136"/>
      <c r="AP73" s="136"/>
      <c r="AQ73" s="136"/>
      <c r="AR73" s="136"/>
      <c r="AS73" s="136"/>
      <c r="AT73" s="136"/>
      <c r="AU73" s="136"/>
      <c r="AV73" s="136"/>
      <c r="AW73" s="136"/>
      <c r="AX73" s="136"/>
      <c r="AY73" s="136"/>
      <c r="AZ73" s="136"/>
      <c r="BA73" s="136"/>
      <c r="BB73" s="136"/>
      <c r="BC73" s="136"/>
      <c r="BD73" s="136"/>
      <c r="BE73" s="136"/>
      <c r="BF73" s="136"/>
      <c r="BG73" s="136"/>
      <c r="BH73" s="136"/>
      <c r="BI73" s="136"/>
      <c r="BJ73" s="136"/>
      <c r="BK73" s="136"/>
      <c r="BL73" s="136"/>
      <c r="BM73" s="136"/>
      <c r="BN73" s="136"/>
      <c r="BO73" s="136"/>
      <c r="BP73" s="136"/>
      <c r="BQ73" s="136"/>
      <c r="BR73" s="136"/>
      <c r="BS73" s="136"/>
      <c r="BT73" s="136"/>
      <c r="BU73" s="136"/>
      <c r="BV73" s="136"/>
      <c r="BW73" s="136"/>
      <c r="BX73" s="136"/>
      <c r="BY73" s="136"/>
      <c r="BZ73" s="136"/>
      <c r="CA73" s="136"/>
      <c r="CB73" s="136"/>
      <c r="CC73" s="136"/>
      <c r="CD73" s="136"/>
      <c r="CE73" s="136"/>
      <c r="CF73" s="136"/>
      <c r="CG73" s="136"/>
      <c r="CH73" s="136"/>
      <c r="CI73" s="136"/>
      <c r="CJ73" s="136"/>
      <c r="CK73" s="136"/>
      <c r="CL73" s="136"/>
      <c r="CM73" s="136"/>
      <c r="CN73" s="136"/>
      <c r="CO73" s="136"/>
      <c r="CP73" s="136"/>
      <c r="CQ73" s="136"/>
      <c r="CR73" s="136"/>
      <c r="CS73" s="136"/>
      <c r="CT73" s="136"/>
      <c r="CU73" s="136"/>
      <c r="CV73" s="136"/>
      <c r="CW73" s="136"/>
      <c r="CX73" s="136"/>
      <c r="CY73" s="136"/>
      <c r="CZ73" s="136"/>
      <c r="DA73" s="136"/>
      <c r="DB73" s="136"/>
      <c r="DC73" s="136"/>
      <c r="DD73" s="136"/>
      <c r="DE73" s="136"/>
      <c r="DF73" s="136"/>
      <c r="DG73" s="136"/>
      <c r="DH73" s="136"/>
      <c r="DI73" s="136"/>
      <c r="DJ73" s="136"/>
      <c r="DK73" s="136"/>
      <c r="DL73" s="136"/>
      <c r="DM73" s="136"/>
      <c r="DN73" s="136"/>
      <c r="DO73" s="136"/>
      <c r="DP73" s="136"/>
      <c r="DQ73" s="136"/>
      <c r="DR73" s="136"/>
      <c r="DS73" s="136"/>
      <c r="DT73" s="136"/>
      <c r="DU73" s="136"/>
      <c r="DV73" s="136"/>
      <c r="DW73" s="136"/>
      <c r="DX73" s="136"/>
      <c r="DY73" s="136"/>
      <c r="DZ73" s="136"/>
      <c r="EA73" s="136"/>
      <c r="EB73" s="136"/>
      <c r="EC73" s="136"/>
      <c r="ED73" s="136"/>
      <c r="EE73" s="136"/>
      <c r="EF73" s="136"/>
      <c r="EG73" s="136"/>
      <c r="EH73" s="136"/>
      <c r="EI73" s="136"/>
      <c r="EJ73" s="136"/>
      <c r="EK73" s="136"/>
      <c r="EL73" s="136"/>
      <c r="EM73" s="136"/>
      <c r="EN73" s="136"/>
      <c r="EO73" s="136"/>
      <c r="EP73" s="136"/>
      <c r="EQ73" s="136"/>
      <c r="ER73" s="136"/>
      <c r="ES73" s="136"/>
      <c r="ET73" s="136"/>
      <c r="EU73" s="136"/>
      <c r="EV73" s="136"/>
      <c r="EW73" s="136"/>
      <c r="EX73" s="136"/>
      <c r="EY73" s="136"/>
      <c r="EZ73" s="136"/>
      <c r="FA73" s="136"/>
      <c r="FB73" s="136"/>
      <c r="FC73" s="136"/>
      <c r="FD73" s="136"/>
      <c r="FE73" s="136"/>
      <c r="FF73" s="136"/>
      <c r="FG73" s="136"/>
      <c r="FH73" s="136"/>
      <c r="FI73" s="136"/>
      <c r="FJ73" s="136"/>
      <c r="FK73" s="136"/>
      <c r="FL73" s="136"/>
      <c r="FM73" s="136"/>
      <c r="FN73" s="136"/>
      <c r="FO73" s="136"/>
      <c r="FP73" s="136"/>
      <c r="FQ73" s="136"/>
      <c r="FR73" s="136"/>
      <c r="FS73" s="136"/>
      <c r="FT73" s="136"/>
      <c r="FU73" s="136"/>
      <c r="FV73" s="136"/>
      <c r="FW73" s="136"/>
      <c r="FX73" s="136"/>
      <c r="FY73" s="136"/>
      <c r="FZ73" s="136"/>
      <c r="GA73" s="136"/>
      <c r="GB73" s="136"/>
      <c r="GC73" s="136"/>
      <c r="GD73" s="136"/>
      <c r="GE73" s="136"/>
      <c r="GF73" s="136"/>
      <c r="GG73" s="136"/>
      <c r="GH73" s="136"/>
      <c r="GI73" s="136"/>
      <c r="GJ73" s="136"/>
      <c r="GK73" s="136"/>
      <c r="GL73" s="136"/>
      <c r="GM73" s="136"/>
      <c r="GN73" s="136"/>
      <c r="GO73" s="136"/>
      <c r="GP73" s="136"/>
      <c r="GQ73" s="136"/>
      <c r="GR73" s="136"/>
      <c r="GS73" s="136"/>
      <c r="GT73" s="136"/>
      <c r="GU73" s="136"/>
      <c r="GV73" s="136"/>
      <c r="GW73" s="136"/>
      <c r="GX73" s="136"/>
      <c r="GY73" s="136"/>
      <c r="GZ73" s="136"/>
      <c r="HA73" s="136"/>
      <c r="HB73" s="136"/>
      <c r="HC73" s="136"/>
      <c r="HD73" s="136"/>
      <c r="HE73" s="136"/>
      <c r="HF73" s="136"/>
      <c r="HG73" s="136"/>
      <c r="HH73" s="136"/>
      <c r="HI73" s="136"/>
      <c r="HJ73" s="136"/>
      <c r="HK73" s="136"/>
      <c r="HL73" s="136"/>
      <c r="HM73" s="136"/>
      <c r="HN73" s="136"/>
      <c r="HO73" s="136"/>
      <c r="HP73" s="136"/>
      <c r="HQ73" s="136"/>
      <c r="HR73" s="136"/>
      <c r="HS73" s="136"/>
      <c r="HT73" s="136"/>
      <c r="HU73" s="136"/>
      <c r="HV73" s="136"/>
      <c r="HW73" s="136"/>
      <c r="HX73" s="136"/>
      <c r="HY73" s="136"/>
      <c r="HZ73" s="136"/>
      <c r="IA73" s="136"/>
      <c r="IB73" s="136"/>
      <c r="IC73" s="136"/>
      <c r="ID73" s="136"/>
      <c r="IE73" s="136"/>
      <c r="IF73" s="136"/>
      <c r="IG73" s="136"/>
    </row>
    <row r="74" spans="1:241" ht="15" customHeight="1" x14ac:dyDescent="0.25">
      <c r="A74" s="168" t="s">
        <v>342</v>
      </c>
      <c r="B74" s="169">
        <v>5150522</v>
      </c>
      <c r="C74" s="169">
        <v>2401194</v>
      </c>
      <c r="D74" s="169">
        <v>460522</v>
      </c>
      <c r="E74" s="169">
        <v>652686</v>
      </c>
      <c r="F74" s="158">
        <v>1609459.1000000036</v>
      </c>
      <c r="G74" s="158">
        <v>220803.89999999647</v>
      </c>
      <c r="H74" s="235">
        <v>10495187</v>
      </c>
      <c r="I74" s="136"/>
      <c r="J74" s="174" t="s">
        <v>118</v>
      </c>
      <c r="K74" s="175">
        <v>6243665</v>
      </c>
      <c r="L74" s="175">
        <v>3094313</v>
      </c>
      <c r="M74" s="175">
        <v>601422</v>
      </c>
      <c r="N74" s="175">
        <v>782190</v>
      </c>
      <c r="O74" s="158">
        <v>2237680</v>
      </c>
      <c r="P74" s="158">
        <v>323695</v>
      </c>
      <c r="Q74" s="235">
        <v>13282965</v>
      </c>
      <c r="R74" s="136"/>
      <c r="S74" s="136"/>
      <c r="T74" s="136"/>
      <c r="U74" s="136"/>
      <c r="V74" s="136"/>
      <c r="W74" s="136"/>
      <c r="X74" s="136"/>
      <c r="Y74" s="136"/>
      <c r="Z74" s="136"/>
      <c r="AA74" s="136"/>
      <c r="AB74" s="136"/>
      <c r="AC74" s="136"/>
      <c r="AD74" s="136"/>
      <c r="AE74" s="136"/>
      <c r="AF74" s="136"/>
      <c r="AG74" s="136"/>
      <c r="AH74" s="136"/>
      <c r="AI74" s="136"/>
      <c r="AJ74" s="136"/>
      <c r="AK74" s="136"/>
      <c r="AL74" s="136"/>
      <c r="AM74" s="136"/>
      <c r="AN74" s="136"/>
      <c r="AO74" s="136"/>
      <c r="AP74" s="136"/>
      <c r="AQ74" s="136"/>
      <c r="AR74" s="136"/>
      <c r="AS74" s="136"/>
      <c r="AT74" s="136"/>
      <c r="AU74" s="136"/>
      <c r="AV74" s="136"/>
      <c r="AW74" s="136"/>
      <c r="AX74" s="136"/>
      <c r="AY74" s="136"/>
      <c r="AZ74" s="136"/>
      <c r="BA74" s="136"/>
      <c r="BB74" s="136"/>
      <c r="BC74" s="136"/>
      <c r="BD74" s="136"/>
      <c r="BE74" s="136"/>
      <c r="BF74" s="136"/>
      <c r="BG74" s="136"/>
      <c r="BH74" s="136"/>
      <c r="BI74" s="136"/>
      <c r="BJ74" s="136"/>
      <c r="BK74" s="136"/>
      <c r="BL74" s="136"/>
      <c r="BM74" s="136"/>
      <c r="BN74" s="136"/>
      <c r="BO74" s="136"/>
      <c r="BP74" s="136"/>
      <c r="BQ74" s="136"/>
      <c r="BR74" s="136"/>
      <c r="BS74" s="136"/>
      <c r="BT74" s="136"/>
      <c r="BU74" s="136"/>
      <c r="BV74" s="136"/>
      <c r="BW74" s="136"/>
      <c r="BX74" s="136"/>
      <c r="BY74" s="136"/>
      <c r="BZ74" s="136"/>
      <c r="CA74" s="136"/>
      <c r="CB74" s="136"/>
      <c r="CC74" s="136"/>
      <c r="CD74" s="136"/>
      <c r="CE74" s="136"/>
      <c r="CF74" s="136"/>
      <c r="CG74" s="136"/>
      <c r="CH74" s="136"/>
      <c r="CI74" s="136"/>
      <c r="CJ74" s="136"/>
      <c r="CK74" s="136"/>
      <c r="CL74" s="136"/>
      <c r="CM74" s="136"/>
      <c r="CN74" s="136"/>
      <c r="CO74" s="136"/>
      <c r="CP74" s="136"/>
      <c r="CQ74" s="136"/>
      <c r="CR74" s="136"/>
      <c r="CS74" s="136"/>
      <c r="CT74" s="136"/>
      <c r="CU74" s="136"/>
      <c r="CV74" s="136"/>
      <c r="CW74" s="136"/>
      <c r="CX74" s="136"/>
      <c r="CY74" s="136"/>
      <c r="CZ74" s="136"/>
      <c r="DA74" s="136"/>
      <c r="DB74" s="136"/>
      <c r="DC74" s="136"/>
      <c r="DD74" s="136"/>
      <c r="DE74" s="136"/>
      <c r="DF74" s="136"/>
      <c r="DG74" s="136"/>
      <c r="DH74" s="136"/>
      <c r="DI74" s="136"/>
      <c r="DJ74" s="136"/>
      <c r="DK74" s="136"/>
      <c r="DL74" s="136"/>
      <c r="DM74" s="136"/>
      <c r="DN74" s="136"/>
      <c r="DO74" s="136"/>
      <c r="DP74" s="136"/>
      <c r="DQ74" s="136"/>
      <c r="DR74" s="136"/>
      <c r="DS74" s="136"/>
      <c r="DT74" s="136"/>
      <c r="DU74" s="136"/>
      <c r="DV74" s="136"/>
      <c r="DW74" s="136"/>
      <c r="DX74" s="136"/>
      <c r="DY74" s="136"/>
      <c r="DZ74" s="136"/>
      <c r="EA74" s="136"/>
      <c r="EB74" s="136"/>
      <c r="EC74" s="136"/>
      <c r="ED74" s="136"/>
      <c r="EE74" s="136"/>
      <c r="EF74" s="136"/>
      <c r="EG74" s="136"/>
      <c r="EH74" s="136"/>
      <c r="EI74" s="136"/>
      <c r="EJ74" s="136"/>
      <c r="EK74" s="136"/>
      <c r="EL74" s="136"/>
      <c r="EM74" s="136"/>
      <c r="EN74" s="136"/>
      <c r="EO74" s="136"/>
      <c r="EP74" s="136"/>
      <c r="EQ74" s="136"/>
      <c r="ER74" s="136"/>
      <c r="ES74" s="136"/>
      <c r="ET74" s="136"/>
      <c r="EU74" s="136"/>
      <c r="EV74" s="136"/>
      <c r="EW74" s="136"/>
      <c r="EX74" s="136"/>
      <c r="EY74" s="136"/>
      <c r="EZ74" s="136"/>
      <c r="FA74" s="136"/>
      <c r="FB74" s="136"/>
      <c r="FC74" s="136"/>
      <c r="FD74" s="136"/>
      <c r="FE74" s="136"/>
      <c r="FF74" s="136"/>
      <c r="FG74" s="136"/>
      <c r="FH74" s="136"/>
      <c r="FI74" s="136"/>
      <c r="FJ74" s="136"/>
      <c r="FK74" s="136"/>
      <c r="FL74" s="136"/>
      <c r="FM74" s="136"/>
      <c r="FN74" s="136"/>
      <c r="FO74" s="136"/>
      <c r="FP74" s="136"/>
      <c r="FQ74" s="136"/>
      <c r="FR74" s="136"/>
      <c r="FS74" s="136"/>
      <c r="FT74" s="136"/>
      <c r="FU74" s="136"/>
      <c r="FV74" s="136"/>
      <c r="FW74" s="136"/>
      <c r="FX74" s="136"/>
      <c r="FY74" s="136"/>
      <c r="FZ74" s="136"/>
      <c r="GA74" s="136"/>
      <c r="GB74" s="136"/>
      <c r="GC74" s="136"/>
      <c r="GD74" s="136"/>
      <c r="GE74" s="136"/>
      <c r="GF74" s="136"/>
      <c r="GG74" s="136"/>
      <c r="GH74" s="136"/>
      <c r="GI74" s="136"/>
      <c r="GJ74" s="136"/>
      <c r="GK74" s="136"/>
      <c r="GL74" s="136"/>
      <c r="GM74" s="136"/>
      <c r="GN74" s="136"/>
      <c r="GO74" s="136"/>
      <c r="GP74" s="136"/>
      <c r="GQ74" s="136"/>
      <c r="GR74" s="136"/>
      <c r="GS74" s="136"/>
      <c r="GT74" s="136"/>
      <c r="GU74" s="136"/>
      <c r="GV74" s="136"/>
      <c r="GW74" s="136"/>
      <c r="GX74" s="136"/>
      <c r="GY74" s="136"/>
      <c r="GZ74" s="136"/>
      <c r="HA74" s="136"/>
      <c r="HB74" s="136"/>
      <c r="HC74" s="136"/>
      <c r="HD74" s="136"/>
      <c r="HE74" s="136"/>
      <c r="HF74" s="136"/>
      <c r="HG74" s="136"/>
      <c r="HH74" s="136"/>
      <c r="HI74" s="136"/>
      <c r="HJ74" s="136"/>
      <c r="HK74" s="136"/>
      <c r="HL74" s="136"/>
      <c r="HM74" s="136"/>
      <c r="HN74" s="136"/>
      <c r="HO74" s="136"/>
      <c r="HP74" s="136"/>
      <c r="HQ74" s="136"/>
      <c r="HR74" s="136"/>
      <c r="HS74" s="136"/>
      <c r="HT74" s="136"/>
      <c r="HU74" s="136"/>
      <c r="HV74" s="136"/>
      <c r="HW74" s="136"/>
      <c r="HX74" s="136"/>
      <c r="HY74" s="136"/>
      <c r="HZ74" s="136"/>
      <c r="IA74" s="136"/>
      <c r="IB74" s="136"/>
      <c r="IC74" s="136"/>
      <c r="ID74" s="136"/>
      <c r="IE74" s="136"/>
      <c r="IF74" s="136"/>
      <c r="IG74" s="136"/>
    </row>
    <row r="75" spans="1:241" ht="15" customHeight="1" x14ac:dyDescent="0.25">
      <c r="A75" s="168" t="s">
        <v>159</v>
      </c>
      <c r="B75" s="169">
        <v>6881971</v>
      </c>
      <c r="C75" s="169">
        <v>2465452</v>
      </c>
      <c r="D75" s="169">
        <v>621247</v>
      </c>
      <c r="E75" s="169">
        <v>570028</v>
      </c>
      <c r="F75" s="158">
        <v>1488427.1000000036</v>
      </c>
      <c r="G75" s="158">
        <v>379838.89999999647</v>
      </c>
      <c r="H75" s="235">
        <v>12406964</v>
      </c>
      <c r="I75" s="136"/>
      <c r="J75" s="174" t="s">
        <v>333</v>
      </c>
      <c r="K75" s="175">
        <v>5734645</v>
      </c>
      <c r="L75" s="175">
        <v>2491658</v>
      </c>
      <c r="M75" s="175">
        <v>601581</v>
      </c>
      <c r="N75" s="175">
        <v>657883</v>
      </c>
      <c r="O75" s="158">
        <v>1387566</v>
      </c>
      <c r="P75" s="158">
        <v>295131</v>
      </c>
      <c r="Q75" s="235">
        <v>11168464</v>
      </c>
      <c r="R75" s="136"/>
      <c r="S75" s="136"/>
      <c r="T75" s="136"/>
      <c r="U75" s="136"/>
      <c r="V75" s="136"/>
      <c r="W75" s="136"/>
      <c r="X75" s="136"/>
      <c r="Y75" s="136"/>
      <c r="Z75" s="136"/>
      <c r="AA75" s="136"/>
      <c r="AB75" s="136"/>
      <c r="AC75" s="136"/>
      <c r="AD75" s="136"/>
      <c r="AE75" s="136"/>
      <c r="AF75" s="136"/>
      <c r="AG75" s="136"/>
      <c r="AH75" s="136"/>
      <c r="AI75" s="136"/>
      <c r="AJ75" s="136"/>
      <c r="AK75" s="136"/>
      <c r="AL75" s="136"/>
      <c r="AM75" s="136"/>
      <c r="AN75" s="136"/>
      <c r="AO75" s="136"/>
      <c r="AP75" s="136"/>
      <c r="AQ75" s="136"/>
      <c r="AR75" s="136"/>
      <c r="AS75" s="136"/>
      <c r="AT75" s="136"/>
      <c r="AU75" s="136"/>
      <c r="AV75" s="136"/>
      <c r="AW75" s="136"/>
      <c r="AX75" s="136"/>
      <c r="AY75" s="136"/>
      <c r="AZ75" s="136"/>
      <c r="BA75" s="136"/>
      <c r="BB75" s="136"/>
      <c r="BC75" s="136"/>
      <c r="BD75" s="136"/>
      <c r="BE75" s="136"/>
      <c r="BF75" s="136"/>
      <c r="BG75" s="136"/>
      <c r="BH75" s="136"/>
      <c r="BI75" s="136"/>
      <c r="BJ75" s="136"/>
      <c r="BK75" s="136"/>
      <c r="BL75" s="136"/>
      <c r="BM75" s="136"/>
      <c r="BN75" s="136"/>
      <c r="BO75" s="136"/>
      <c r="BP75" s="136"/>
      <c r="BQ75" s="136"/>
      <c r="BR75" s="136"/>
      <c r="BS75" s="136"/>
      <c r="BT75" s="136"/>
      <c r="BU75" s="136"/>
      <c r="BV75" s="136"/>
      <c r="BW75" s="136"/>
      <c r="BX75" s="136"/>
      <c r="BY75" s="136"/>
      <c r="BZ75" s="136"/>
      <c r="CA75" s="136"/>
      <c r="CB75" s="136"/>
      <c r="CC75" s="136"/>
      <c r="CD75" s="136"/>
      <c r="CE75" s="136"/>
      <c r="CF75" s="136"/>
      <c r="CG75" s="136"/>
      <c r="CH75" s="136"/>
      <c r="CI75" s="136"/>
      <c r="CJ75" s="136"/>
      <c r="CK75" s="136"/>
      <c r="CL75" s="136"/>
      <c r="CM75" s="136"/>
      <c r="CN75" s="136"/>
      <c r="CO75" s="136"/>
      <c r="CP75" s="136"/>
      <c r="CQ75" s="136"/>
      <c r="CR75" s="136"/>
      <c r="CS75" s="136"/>
      <c r="CT75" s="136"/>
      <c r="CU75" s="136"/>
      <c r="CV75" s="136"/>
      <c r="CW75" s="136"/>
      <c r="CX75" s="136"/>
      <c r="CY75" s="136"/>
      <c r="CZ75" s="136"/>
      <c r="DA75" s="136"/>
      <c r="DB75" s="136"/>
      <c r="DC75" s="136"/>
      <c r="DD75" s="136"/>
      <c r="DE75" s="136"/>
      <c r="DF75" s="136"/>
      <c r="DG75" s="136"/>
      <c r="DH75" s="136"/>
      <c r="DI75" s="136"/>
      <c r="DJ75" s="136"/>
      <c r="DK75" s="136"/>
      <c r="DL75" s="136"/>
      <c r="DM75" s="136"/>
      <c r="DN75" s="136"/>
      <c r="DO75" s="136"/>
      <c r="DP75" s="136"/>
      <c r="DQ75" s="136"/>
      <c r="DR75" s="136"/>
      <c r="DS75" s="136"/>
      <c r="DT75" s="136"/>
      <c r="DU75" s="136"/>
      <c r="DV75" s="136"/>
      <c r="DW75" s="136"/>
      <c r="DX75" s="136"/>
      <c r="DY75" s="136"/>
      <c r="DZ75" s="136"/>
      <c r="EA75" s="136"/>
      <c r="EB75" s="136"/>
      <c r="EC75" s="136"/>
      <c r="ED75" s="136"/>
      <c r="EE75" s="136"/>
      <c r="EF75" s="136"/>
      <c r="EG75" s="136"/>
      <c r="EH75" s="136"/>
      <c r="EI75" s="136"/>
      <c r="EJ75" s="136"/>
      <c r="EK75" s="136"/>
      <c r="EL75" s="136"/>
      <c r="EM75" s="136"/>
      <c r="EN75" s="136"/>
      <c r="EO75" s="136"/>
      <c r="EP75" s="136"/>
      <c r="EQ75" s="136"/>
      <c r="ER75" s="136"/>
      <c r="ES75" s="136"/>
      <c r="ET75" s="136"/>
      <c r="EU75" s="136"/>
      <c r="EV75" s="136"/>
      <c r="EW75" s="136"/>
      <c r="EX75" s="136"/>
      <c r="EY75" s="136"/>
      <c r="EZ75" s="136"/>
      <c r="FA75" s="136"/>
      <c r="FB75" s="136"/>
      <c r="FC75" s="136"/>
      <c r="FD75" s="136"/>
      <c r="FE75" s="136"/>
      <c r="FF75" s="136"/>
      <c r="FG75" s="136"/>
      <c r="FH75" s="136"/>
      <c r="FI75" s="136"/>
      <c r="FJ75" s="136"/>
      <c r="FK75" s="136"/>
      <c r="FL75" s="136"/>
      <c r="FM75" s="136"/>
      <c r="FN75" s="136"/>
      <c r="FO75" s="136"/>
      <c r="FP75" s="136"/>
      <c r="FQ75" s="136"/>
      <c r="FR75" s="136"/>
      <c r="FS75" s="136"/>
      <c r="FT75" s="136"/>
      <c r="FU75" s="136"/>
      <c r="FV75" s="136"/>
      <c r="FW75" s="136"/>
      <c r="FX75" s="136"/>
      <c r="FY75" s="136"/>
      <c r="FZ75" s="136"/>
      <c r="GA75" s="136"/>
      <c r="GB75" s="136"/>
      <c r="GC75" s="136"/>
      <c r="GD75" s="136"/>
      <c r="GE75" s="136"/>
      <c r="GF75" s="136"/>
      <c r="GG75" s="136"/>
      <c r="GH75" s="136"/>
      <c r="GI75" s="136"/>
      <c r="GJ75" s="136"/>
      <c r="GK75" s="136"/>
      <c r="GL75" s="136"/>
      <c r="GM75" s="136"/>
      <c r="GN75" s="136"/>
      <c r="GO75" s="136"/>
      <c r="GP75" s="136"/>
      <c r="GQ75" s="136"/>
      <c r="GR75" s="136"/>
      <c r="GS75" s="136"/>
      <c r="GT75" s="136"/>
      <c r="GU75" s="136"/>
      <c r="GV75" s="136"/>
      <c r="GW75" s="136"/>
      <c r="GX75" s="136"/>
      <c r="GY75" s="136"/>
      <c r="GZ75" s="136"/>
      <c r="HA75" s="136"/>
      <c r="HB75" s="136"/>
      <c r="HC75" s="136"/>
      <c r="HD75" s="136"/>
      <c r="HE75" s="136"/>
      <c r="HF75" s="136"/>
      <c r="HG75" s="136"/>
      <c r="HH75" s="136"/>
      <c r="HI75" s="136"/>
      <c r="HJ75" s="136"/>
      <c r="HK75" s="136"/>
      <c r="HL75" s="136"/>
      <c r="HM75" s="136"/>
      <c r="HN75" s="136"/>
      <c r="HO75" s="136"/>
      <c r="HP75" s="136"/>
      <c r="HQ75" s="136"/>
      <c r="HR75" s="136"/>
      <c r="HS75" s="136"/>
      <c r="HT75" s="136"/>
      <c r="HU75" s="136"/>
      <c r="HV75" s="136"/>
      <c r="HW75" s="136"/>
      <c r="HX75" s="136"/>
      <c r="HY75" s="136"/>
      <c r="HZ75" s="136"/>
      <c r="IA75" s="136"/>
      <c r="IB75" s="136"/>
      <c r="IC75" s="136"/>
      <c r="ID75" s="136"/>
      <c r="IE75" s="136"/>
      <c r="IF75" s="136"/>
      <c r="IG75" s="136"/>
    </row>
    <row r="76" spans="1:241" ht="15" customHeight="1" x14ac:dyDescent="0.25">
      <c r="A76" s="168" t="s">
        <v>158</v>
      </c>
      <c r="B76" s="169">
        <v>10260312</v>
      </c>
      <c r="C76" s="169">
        <v>2586460</v>
      </c>
      <c r="D76" s="169">
        <v>710017</v>
      </c>
      <c r="E76" s="169">
        <v>699505</v>
      </c>
      <c r="F76" s="158">
        <v>1622556.1000000036</v>
      </c>
      <c r="G76" s="158">
        <v>333067.89999999647</v>
      </c>
      <c r="H76" s="235">
        <v>16211918</v>
      </c>
      <c r="I76" s="136"/>
      <c r="J76" s="174" t="s">
        <v>116</v>
      </c>
      <c r="K76" s="175">
        <v>4120233</v>
      </c>
      <c r="L76" s="175">
        <v>2530428</v>
      </c>
      <c r="M76" s="175">
        <v>444056</v>
      </c>
      <c r="N76" s="175">
        <v>695488</v>
      </c>
      <c r="O76" s="158">
        <v>1335141</v>
      </c>
      <c r="P76" s="158">
        <v>298229</v>
      </c>
      <c r="Q76" s="235">
        <v>9423575</v>
      </c>
      <c r="R76" s="136"/>
      <c r="S76" s="136"/>
      <c r="T76" s="136"/>
      <c r="U76" s="136"/>
      <c r="V76" s="136"/>
      <c r="W76" s="136"/>
      <c r="X76" s="136"/>
      <c r="Y76" s="136"/>
      <c r="Z76" s="136"/>
      <c r="AA76" s="136"/>
      <c r="AB76" s="136"/>
      <c r="AC76" s="136"/>
      <c r="AD76" s="136"/>
      <c r="AE76" s="136"/>
      <c r="AF76" s="136"/>
      <c r="AG76" s="136"/>
      <c r="AH76" s="136"/>
      <c r="AI76" s="136"/>
      <c r="AJ76" s="136"/>
      <c r="AK76" s="136"/>
      <c r="AL76" s="136"/>
      <c r="AM76" s="136"/>
      <c r="AN76" s="136"/>
      <c r="AO76" s="136"/>
      <c r="AP76" s="136"/>
      <c r="AQ76" s="136"/>
      <c r="AR76" s="136"/>
      <c r="AS76" s="136"/>
      <c r="AT76" s="136"/>
      <c r="AU76" s="136"/>
      <c r="AV76" s="136"/>
      <c r="AW76" s="136"/>
      <c r="AX76" s="136"/>
      <c r="AY76" s="136"/>
      <c r="AZ76" s="136"/>
      <c r="BA76" s="136"/>
      <c r="BB76" s="136"/>
      <c r="BC76" s="136"/>
      <c r="BD76" s="136"/>
      <c r="BE76" s="136"/>
      <c r="BF76" s="136"/>
      <c r="BG76" s="136"/>
      <c r="BH76" s="136"/>
      <c r="BI76" s="136"/>
      <c r="BJ76" s="136"/>
      <c r="BK76" s="136"/>
      <c r="BL76" s="136"/>
      <c r="BM76" s="136"/>
      <c r="BN76" s="136"/>
      <c r="BO76" s="136"/>
      <c r="BP76" s="136"/>
      <c r="BQ76" s="136"/>
      <c r="BR76" s="136"/>
      <c r="BS76" s="136"/>
      <c r="BT76" s="136"/>
      <c r="BU76" s="136"/>
      <c r="BV76" s="136"/>
      <c r="BW76" s="136"/>
      <c r="BX76" s="136"/>
      <c r="BY76" s="136"/>
      <c r="BZ76" s="136"/>
      <c r="CA76" s="136"/>
      <c r="CB76" s="136"/>
      <c r="CC76" s="136"/>
      <c r="CD76" s="136"/>
      <c r="CE76" s="136"/>
      <c r="CF76" s="136"/>
      <c r="CG76" s="136"/>
      <c r="CH76" s="136"/>
      <c r="CI76" s="136"/>
      <c r="CJ76" s="136"/>
      <c r="CK76" s="136"/>
      <c r="CL76" s="136"/>
      <c r="CM76" s="136"/>
      <c r="CN76" s="136"/>
      <c r="CO76" s="136"/>
      <c r="CP76" s="136"/>
      <c r="CQ76" s="136"/>
      <c r="CR76" s="136"/>
      <c r="CS76" s="136"/>
      <c r="CT76" s="136"/>
      <c r="CU76" s="136"/>
      <c r="CV76" s="136"/>
      <c r="CW76" s="136"/>
      <c r="CX76" s="136"/>
      <c r="CY76" s="136"/>
      <c r="CZ76" s="136"/>
      <c r="DA76" s="136"/>
      <c r="DB76" s="136"/>
      <c r="DC76" s="136"/>
      <c r="DD76" s="136"/>
      <c r="DE76" s="136"/>
      <c r="DF76" s="136"/>
      <c r="DG76" s="136"/>
      <c r="DH76" s="136"/>
      <c r="DI76" s="136"/>
      <c r="DJ76" s="136"/>
      <c r="DK76" s="136"/>
      <c r="DL76" s="136"/>
      <c r="DM76" s="136"/>
      <c r="DN76" s="136"/>
      <c r="DO76" s="136"/>
      <c r="DP76" s="136"/>
      <c r="DQ76" s="136"/>
      <c r="DR76" s="136"/>
      <c r="DS76" s="136"/>
      <c r="DT76" s="136"/>
      <c r="DU76" s="136"/>
      <c r="DV76" s="136"/>
      <c r="DW76" s="136"/>
      <c r="DX76" s="136"/>
      <c r="DY76" s="136"/>
      <c r="DZ76" s="136"/>
      <c r="EA76" s="136"/>
      <c r="EB76" s="136"/>
      <c r="EC76" s="136"/>
      <c r="ED76" s="136"/>
      <c r="EE76" s="136"/>
      <c r="EF76" s="136"/>
      <c r="EG76" s="136"/>
      <c r="EH76" s="136"/>
      <c r="EI76" s="136"/>
      <c r="EJ76" s="136"/>
      <c r="EK76" s="136"/>
      <c r="EL76" s="136"/>
      <c r="EM76" s="136"/>
      <c r="EN76" s="136"/>
      <c r="EO76" s="136"/>
      <c r="EP76" s="136"/>
      <c r="EQ76" s="136"/>
      <c r="ER76" s="136"/>
      <c r="ES76" s="136"/>
      <c r="ET76" s="136"/>
      <c r="EU76" s="136"/>
      <c r="EV76" s="136"/>
      <c r="EW76" s="136"/>
      <c r="EX76" s="136"/>
      <c r="EY76" s="136"/>
      <c r="EZ76" s="136"/>
      <c r="FA76" s="136"/>
      <c r="FB76" s="136"/>
      <c r="FC76" s="136"/>
      <c r="FD76" s="136"/>
      <c r="FE76" s="136"/>
      <c r="FF76" s="136"/>
      <c r="FG76" s="136"/>
      <c r="FH76" s="136"/>
      <c r="FI76" s="136"/>
      <c r="FJ76" s="136"/>
      <c r="FK76" s="136"/>
      <c r="FL76" s="136"/>
      <c r="FM76" s="136"/>
      <c r="FN76" s="136"/>
      <c r="FO76" s="136"/>
      <c r="FP76" s="136"/>
      <c r="FQ76" s="136"/>
      <c r="FR76" s="136"/>
      <c r="FS76" s="136"/>
      <c r="FT76" s="136"/>
      <c r="FU76" s="136"/>
      <c r="FV76" s="136"/>
      <c r="FW76" s="136"/>
      <c r="FX76" s="136"/>
      <c r="FY76" s="136"/>
      <c r="FZ76" s="136"/>
      <c r="GA76" s="136"/>
      <c r="GB76" s="136"/>
      <c r="GC76" s="136"/>
      <c r="GD76" s="136"/>
      <c r="GE76" s="136"/>
      <c r="GF76" s="136"/>
      <c r="GG76" s="136"/>
      <c r="GH76" s="136"/>
      <c r="GI76" s="136"/>
      <c r="GJ76" s="136"/>
      <c r="GK76" s="136"/>
      <c r="GL76" s="136"/>
      <c r="GM76" s="136"/>
      <c r="GN76" s="136"/>
      <c r="GO76" s="136"/>
      <c r="GP76" s="136"/>
      <c r="GQ76" s="136"/>
      <c r="GR76" s="136"/>
      <c r="GS76" s="136"/>
      <c r="GT76" s="136"/>
      <c r="GU76" s="136"/>
      <c r="GV76" s="136"/>
      <c r="GW76" s="136"/>
      <c r="GX76" s="136"/>
      <c r="GY76" s="136"/>
      <c r="GZ76" s="136"/>
      <c r="HA76" s="136"/>
      <c r="HB76" s="136"/>
      <c r="HC76" s="136"/>
      <c r="HD76" s="136"/>
      <c r="HE76" s="136"/>
      <c r="HF76" s="136"/>
      <c r="HG76" s="136"/>
      <c r="HH76" s="136"/>
      <c r="HI76" s="136"/>
      <c r="HJ76" s="136"/>
      <c r="HK76" s="136"/>
      <c r="HL76" s="136"/>
      <c r="HM76" s="136"/>
      <c r="HN76" s="136"/>
      <c r="HO76" s="136"/>
      <c r="HP76" s="136"/>
      <c r="HQ76" s="136"/>
      <c r="HR76" s="136"/>
      <c r="HS76" s="136"/>
      <c r="HT76" s="136"/>
      <c r="HU76" s="136"/>
      <c r="HV76" s="136"/>
      <c r="HW76" s="136"/>
      <c r="HX76" s="136"/>
      <c r="HY76" s="136"/>
      <c r="HZ76" s="136"/>
      <c r="IA76" s="136"/>
      <c r="IB76" s="136"/>
      <c r="IC76" s="136"/>
      <c r="ID76" s="136"/>
      <c r="IE76" s="136"/>
      <c r="IF76" s="136"/>
      <c r="IG76" s="136"/>
    </row>
    <row r="77" spans="1:241" ht="15" customHeight="1" x14ac:dyDescent="0.25">
      <c r="A77" s="168" t="s">
        <v>157</v>
      </c>
      <c r="B77" s="169">
        <v>12246067</v>
      </c>
      <c r="C77" s="169">
        <v>2743429</v>
      </c>
      <c r="D77" s="169">
        <v>699480</v>
      </c>
      <c r="E77" s="169">
        <v>979708</v>
      </c>
      <c r="F77" s="158">
        <v>1773749.1000000036</v>
      </c>
      <c r="G77" s="158">
        <v>352204.89999999647</v>
      </c>
      <c r="H77" s="235">
        <v>18794638</v>
      </c>
      <c r="I77" s="136"/>
      <c r="J77" s="174" t="s">
        <v>115</v>
      </c>
      <c r="K77" s="175">
        <v>4328710</v>
      </c>
      <c r="L77" s="175">
        <v>3135485</v>
      </c>
      <c r="M77" s="175">
        <v>663585</v>
      </c>
      <c r="N77" s="175">
        <v>852282</v>
      </c>
      <c r="O77" s="158">
        <v>1445473</v>
      </c>
      <c r="P77" s="158">
        <v>310882</v>
      </c>
      <c r="Q77" s="235">
        <v>10736417</v>
      </c>
      <c r="R77" s="136"/>
      <c r="S77" s="136"/>
      <c r="T77" s="136"/>
      <c r="U77" s="136"/>
      <c r="V77" s="136"/>
      <c r="W77" s="136"/>
      <c r="X77" s="136"/>
      <c r="Y77" s="136"/>
      <c r="Z77" s="136"/>
      <c r="AA77" s="136"/>
      <c r="AB77" s="136"/>
      <c r="AC77" s="136"/>
      <c r="AD77" s="136"/>
      <c r="AE77" s="136"/>
      <c r="AF77" s="136"/>
      <c r="AG77" s="136"/>
      <c r="AH77" s="136"/>
      <c r="AI77" s="136"/>
      <c r="AJ77" s="136"/>
      <c r="AK77" s="136"/>
      <c r="AL77" s="136"/>
      <c r="AM77" s="136"/>
      <c r="AN77" s="136"/>
      <c r="AO77" s="136"/>
      <c r="AP77" s="136"/>
      <c r="AQ77" s="136"/>
      <c r="AR77" s="136"/>
      <c r="AS77" s="136"/>
      <c r="AT77" s="136"/>
      <c r="AU77" s="136"/>
      <c r="AV77" s="136"/>
      <c r="AW77" s="136"/>
      <c r="AX77" s="136"/>
      <c r="AY77" s="136"/>
      <c r="AZ77" s="136"/>
      <c r="BA77" s="136"/>
      <c r="BB77" s="136"/>
      <c r="BC77" s="136"/>
      <c r="BD77" s="136"/>
      <c r="BE77" s="136"/>
      <c r="BF77" s="136"/>
      <c r="BG77" s="136"/>
      <c r="BH77" s="136"/>
      <c r="BI77" s="136"/>
      <c r="BJ77" s="136"/>
      <c r="BK77" s="136"/>
      <c r="BL77" s="136"/>
      <c r="BM77" s="136"/>
      <c r="BN77" s="136"/>
      <c r="BO77" s="136"/>
      <c r="BP77" s="136"/>
      <c r="BQ77" s="136"/>
      <c r="BR77" s="136"/>
      <c r="BS77" s="136"/>
      <c r="BT77" s="136"/>
      <c r="BU77" s="136"/>
      <c r="BV77" s="136"/>
      <c r="BW77" s="136"/>
      <c r="BX77" s="136"/>
      <c r="BY77" s="136"/>
      <c r="BZ77" s="136"/>
      <c r="CA77" s="136"/>
      <c r="CB77" s="136"/>
      <c r="CC77" s="136"/>
      <c r="CD77" s="136"/>
      <c r="CE77" s="136"/>
      <c r="CF77" s="136"/>
      <c r="CG77" s="136"/>
      <c r="CH77" s="136"/>
      <c r="CI77" s="136"/>
      <c r="CJ77" s="136"/>
      <c r="CK77" s="136"/>
      <c r="CL77" s="136"/>
      <c r="CM77" s="136"/>
      <c r="CN77" s="136"/>
      <c r="CO77" s="136"/>
      <c r="CP77" s="136"/>
      <c r="CQ77" s="136"/>
      <c r="CR77" s="136"/>
      <c r="CS77" s="136"/>
      <c r="CT77" s="136"/>
      <c r="CU77" s="136"/>
      <c r="CV77" s="136"/>
      <c r="CW77" s="136"/>
      <c r="CX77" s="136"/>
      <c r="CY77" s="136"/>
      <c r="CZ77" s="136"/>
      <c r="DA77" s="136"/>
      <c r="DB77" s="136"/>
      <c r="DC77" s="136"/>
      <c r="DD77" s="136"/>
      <c r="DE77" s="136"/>
      <c r="DF77" s="136"/>
      <c r="DG77" s="136"/>
      <c r="DH77" s="136"/>
      <c r="DI77" s="136"/>
      <c r="DJ77" s="136"/>
      <c r="DK77" s="136"/>
      <c r="DL77" s="136"/>
      <c r="DM77" s="136"/>
      <c r="DN77" s="136"/>
      <c r="DO77" s="136"/>
      <c r="DP77" s="136"/>
      <c r="DQ77" s="136"/>
      <c r="DR77" s="136"/>
      <c r="DS77" s="136"/>
      <c r="DT77" s="136"/>
      <c r="DU77" s="136"/>
      <c r="DV77" s="136"/>
      <c r="DW77" s="136"/>
      <c r="DX77" s="136"/>
      <c r="DY77" s="136"/>
      <c r="DZ77" s="136"/>
      <c r="EA77" s="136"/>
      <c r="EB77" s="136"/>
      <c r="EC77" s="136"/>
      <c r="ED77" s="136"/>
      <c r="EE77" s="136"/>
      <c r="EF77" s="136"/>
      <c r="EG77" s="136"/>
      <c r="EH77" s="136"/>
      <c r="EI77" s="136"/>
      <c r="EJ77" s="136"/>
      <c r="EK77" s="136"/>
      <c r="EL77" s="136"/>
      <c r="EM77" s="136"/>
      <c r="EN77" s="136"/>
      <c r="EO77" s="136"/>
      <c r="EP77" s="136"/>
      <c r="EQ77" s="136"/>
      <c r="ER77" s="136"/>
      <c r="ES77" s="136"/>
      <c r="ET77" s="136"/>
      <c r="EU77" s="136"/>
      <c r="EV77" s="136"/>
      <c r="EW77" s="136"/>
      <c r="EX77" s="136"/>
      <c r="EY77" s="136"/>
      <c r="EZ77" s="136"/>
      <c r="FA77" s="136"/>
      <c r="FB77" s="136"/>
      <c r="FC77" s="136"/>
      <c r="FD77" s="136"/>
      <c r="FE77" s="136"/>
      <c r="FF77" s="136"/>
      <c r="FG77" s="136"/>
      <c r="FH77" s="136"/>
      <c r="FI77" s="136"/>
      <c r="FJ77" s="136"/>
      <c r="FK77" s="136"/>
      <c r="FL77" s="136"/>
      <c r="FM77" s="136"/>
      <c r="FN77" s="136"/>
      <c r="FO77" s="136"/>
      <c r="FP77" s="136"/>
      <c r="FQ77" s="136"/>
      <c r="FR77" s="136"/>
      <c r="FS77" s="136"/>
      <c r="FT77" s="136"/>
      <c r="FU77" s="136"/>
      <c r="FV77" s="136"/>
      <c r="FW77" s="136"/>
      <c r="FX77" s="136"/>
      <c r="FY77" s="136"/>
      <c r="FZ77" s="136"/>
      <c r="GA77" s="136"/>
      <c r="GB77" s="136"/>
      <c r="GC77" s="136"/>
      <c r="GD77" s="136"/>
      <c r="GE77" s="136"/>
      <c r="GF77" s="136"/>
      <c r="GG77" s="136"/>
      <c r="GH77" s="136"/>
      <c r="GI77" s="136"/>
      <c r="GJ77" s="136"/>
      <c r="GK77" s="136"/>
      <c r="GL77" s="136"/>
      <c r="GM77" s="136"/>
      <c r="GN77" s="136"/>
      <c r="GO77" s="136"/>
      <c r="GP77" s="136"/>
      <c r="GQ77" s="136"/>
      <c r="GR77" s="136"/>
      <c r="GS77" s="136"/>
      <c r="GT77" s="136"/>
      <c r="GU77" s="136"/>
      <c r="GV77" s="136"/>
      <c r="GW77" s="136"/>
      <c r="GX77" s="136"/>
      <c r="GY77" s="136"/>
      <c r="GZ77" s="136"/>
      <c r="HA77" s="136"/>
      <c r="HB77" s="136"/>
      <c r="HC77" s="136"/>
      <c r="HD77" s="136"/>
      <c r="HE77" s="136"/>
      <c r="HF77" s="136"/>
      <c r="HG77" s="136"/>
      <c r="HH77" s="136"/>
      <c r="HI77" s="136"/>
      <c r="HJ77" s="136"/>
      <c r="HK77" s="136"/>
      <c r="HL77" s="136"/>
      <c r="HM77" s="136"/>
      <c r="HN77" s="136"/>
      <c r="HO77" s="136"/>
      <c r="HP77" s="136"/>
      <c r="HQ77" s="136"/>
      <c r="HR77" s="136"/>
      <c r="HS77" s="136"/>
      <c r="HT77" s="136"/>
      <c r="HU77" s="136"/>
      <c r="HV77" s="136"/>
      <c r="HW77" s="136"/>
      <c r="HX77" s="136"/>
      <c r="HY77" s="136"/>
      <c r="HZ77" s="136"/>
      <c r="IA77" s="136"/>
      <c r="IB77" s="136"/>
      <c r="IC77" s="136"/>
      <c r="ID77" s="136"/>
      <c r="IE77" s="136"/>
      <c r="IF77" s="136"/>
      <c r="IG77" s="136"/>
    </row>
    <row r="78" spans="1:241" ht="15" customHeight="1" x14ac:dyDescent="0.25">
      <c r="A78" s="168" t="s">
        <v>341</v>
      </c>
      <c r="B78" s="169">
        <v>6181236</v>
      </c>
      <c r="C78" s="169">
        <v>1904688</v>
      </c>
      <c r="D78" s="169">
        <v>574906</v>
      </c>
      <c r="E78" s="169">
        <v>784940</v>
      </c>
      <c r="F78" s="158">
        <v>1316392.1000000036</v>
      </c>
      <c r="G78" s="158">
        <v>160684.89999999647</v>
      </c>
      <c r="H78" s="235">
        <v>10922847</v>
      </c>
      <c r="I78" s="136"/>
      <c r="J78" s="174" t="s">
        <v>114</v>
      </c>
      <c r="K78" s="175">
        <v>6009295</v>
      </c>
      <c r="L78" s="175">
        <v>3533825</v>
      </c>
      <c r="M78" s="175">
        <v>600808</v>
      </c>
      <c r="N78" s="175">
        <v>820765</v>
      </c>
      <c r="O78" s="158">
        <v>1583951</v>
      </c>
      <c r="P78" s="158">
        <v>370285</v>
      </c>
      <c r="Q78" s="235">
        <v>12918929</v>
      </c>
      <c r="R78" s="136"/>
      <c r="S78" s="136"/>
      <c r="T78" s="136"/>
      <c r="U78" s="136"/>
      <c r="V78" s="136"/>
      <c r="W78" s="136"/>
      <c r="X78" s="136"/>
      <c r="Y78" s="136"/>
      <c r="Z78" s="136"/>
      <c r="AA78" s="136"/>
      <c r="AB78" s="136"/>
      <c r="AC78" s="136"/>
      <c r="AD78" s="136"/>
      <c r="AE78" s="136"/>
      <c r="AF78" s="136"/>
      <c r="AG78" s="136"/>
      <c r="AH78" s="136"/>
      <c r="AI78" s="136"/>
      <c r="AJ78" s="136"/>
      <c r="AK78" s="136"/>
      <c r="AL78" s="136"/>
      <c r="AM78" s="136"/>
      <c r="AN78" s="136"/>
      <c r="AO78" s="136"/>
      <c r="AP78" s="136"/>
      <c r="AQ78" s="136"/>
      <c r="AR78" s="136"/>
      <c r="AS78" s="136"/>
      <c r="AT78" s="136"/>
      <c r="AU78" s="136"/>
      <c r="AV78" s="136"/>
      <c r="AW78" s="136"/>
      <c r="AX78" s="136"/>
      <c r="AY78" s="136"/>
      <c r="AZ78" s="136"/>
      <c r="BA78" s="136"/>
      <c r="BB78" s="136"/>
      <c r="BC78" s="136"/>
      <c r="BD78" s="136"/>
      <c r="BE78" s="136"/>
      <c r="BF78" s="136"/>
      <c r="BG78" s="136"/>
      <c r="BH78" s="136"/>
      <c r="BI78" s="136"/>
      <c r="BJ78" s="136"/>
      <c r="BK78" s="136"/>
      <c r="BL78" s="136"/>
      <c r="BM78" s="136"/>
      <c r="BN78" s="136"/>
      <c r="BO78" s="136"/>
      <c r="BP78" s="136"/>
      <c r="BQ78" s="136"/>
      <c r="BR78" s="136"/>
      <c r="BS78" s="136"/>
      <c r="BT78" s="136"/>
      <c r="BU78" s="136"/>
      <c r="BV78" s="136"/>
      <c r="BW78" s="136"/>
      <c r="BX78" s="136"/>
      <c r="BY78" s="136"/>
      <c r="BZ78" s="136"/>
      <c r="CA78" s="136"/>
      <c r="CB78" s="136"/>
      <c r="CC78" s="136"/>
      <c r="CD78" s="136"/>
      <c r="CE78" s="136"/>
      <c r="CF78" s="136"/>
      <c r="CG78" s="136"/>
      <c r="CH78" s="136"/>
      <c r="CI78" s="136"/>
      <c r="CJ78" s="136"/>
      <c r="CK78" s="136"/>
      <c r="CL78" s="136"/>
      <c r="CM78" s="136"/>
      <c r="CN78" s="136"/>
      <c r="CO78" s="136"/>
      <c r="CP78" s="136"/>
      <c r="CQ78" s="136"/>
      <c r="CR78" s="136"/>
      <c r="CS78" s="136"/>
      <c r="CT78" s="136"/>
      <c r="CU78" s="136"/>
      <c r="CV78" s="136"/>
      <c r="CW78" s="136"/>
      <c r="CX78" s="136"/>
      <c r="CY78" s="136"/>
      <c r="CZ78" s="136"/>
      <c r="DA78" s="136"/>
      <c r="DB78" s="136"/>
      <c r="DC78" s="136"/>
      <c r="DD78" s="136"/>
      <c r="DE78" s="136"/>
      <c r="DF78" s="136"/>
      <c r="DG78" s="136"/>
      <c r="DH78" s="136"/>
      <c r="DI78" s="136"/>
      <c r="DJ78" s="136"/>
      <c r="DK78" s="136"/>
      <c r="DL78" s="136"/>
      <c r="DM78" s="136"/>
      <c r="DN78" s="136"/>
      <c r="DO78" s="136"/>
      <c r="DP78" s="136"/>
      <c r="DQ78" s="136"/>
      <c r="DR78" s="136"/>
      <c r="DS78" s="136"/>
      <c r="DT78" s="136"/>
      <c r="DU78" s="136"/>
      <c r="DV78" s="136"/>
      <c r="DW78" s="136"/>
      <c r="DX78" s="136"/>
      <c r="DY78" s="136"/>
      <c r="DZ78" s="136"/>
      <c r="EA78" s="136"/>
      <c r="EB78" s="136"/>
      <c r="EC78" s="136"/>
      <c r="ED78" s="136"/>
      <c r="EE78" s="136"/>
      <c r="EF78" s="136"/>
      <c r="EG78" s="136"/>
      <c r="EH78" s="136"/>
      <c r="EI78" s="136"/>
      <c r="EJ78" s="136"/>
      <c r="EK78" s="136"/>
      <c r="EL78" s="136"/>
      <c r="EM78" s="136"/>
      <c r="EN78" s="136"/>
      <c r="EO78" s="136"/>
      <c r="EP78" s="136"/>
      <c r="EQ78" s="136"/>
      <c r="ER78" s="136"/>
      <c r="ES78" s="136"/>
      <c r="ET78" s="136"/>
      <c r="EU78" s="136"/>
      <c r="EV78" s="136"/>
      <c r="EW78" s="136"/>
      <c r="EX78" s="136"/>
      <c r="EY78" s="136"/>
      <c r="EZ78" s="136"/>
      <c r="FA78" s="136"/>
      <c r="FB78" s="136"/>
      <c r="FC78" s="136"/>
      <c r="FD78" s="136"/>
      <c r="FE78" s="136"/>
      <c r="FF78" s="136"/>
      <c r="FG78" s="136"/>
      <c r="FH78" s="136"/>
      <c r="FI78" s="136"/>
      <c r="FJ78" s="136"/>
      <c r="FK78" s="136"/>
      <c r="FL78" s="136"/>
      <c r="FM78" s="136"/>
      <c r="FN78" s="136"/>
      <c r="FO78" s="136"/>
      <c r="FP78" s="136"/>
      <c r="FQ78" s="136"/>
      <c r="FR78" s="136"/>
      <c r="FS78" s="136"/>
      <c r="FT78" s="136"/>
      <c r="FU78" s="136"/>
      <c r="FV78" s="136"/>
      <c r="FW78" s="136"/>
      <c r="FX78" s="136"/>
      <c r="FY78" s="136"/>
      <c r="FZ78" s="136"/>
      <c r="GA78" s="136"/>
      <c r="GB78" s="136"/>
      <c r="GC78" s="136"/>
      <c r="GD78" s="136"/>
      <c r="GE78" s="136"/>
      <c r="GF78" s="136"/>
      <c r="GG78" s="136"/>
      <c r="GH78" s="136"/>
      <c r="GI78" s="136"/>
      <c r="GJ78" s="136"/>
      <c r="GK78" s="136"/>
      <c r="GL78" s="136"/>
      <c r="GM78" s="136"/>
      <c r="GN78" s="136"/>
      <c r="GO78" s="136"/>
      <c r="GP78" s="136"/>
      <c r="GQ78" s="136"/>
      <c r="GR78" s="136"/>
      <c r="GS78" s="136"/>
      <c r="GT78" s="136"/>
      <c r="GU78" s="136"/>
      <c r="GV78" s="136"/>
      <c r="GW78" s="136"/>
      <c r="GX78" s="136"/>
      <c r="GY78" s="136"/>
      <c r="GZ78" s="136"/>
      <c r="HA78" s="136"/>
      <c r="HB78" s="136"/>
      <c r="HC78" s="136"/>
      <c r="HD78" s="136"/>
      <c r="HE78" s="136"/>
      <c r="HF78" s="136"/>
      <c r="HG78" s="136"/>
      <c r="HH78" s="136"/>
      <c r="HI78" s="136"/>
      <c r="HJ78" s="136"/>
      <c r="HK78" s="136"/>
      <c r="HL78" s="136"/>
      <c r="HM78" s="136"/>
      <c r="HN78" s="136"/>
      <c r="HO78" s="136"/>
      <c r="HP78" s="136"/>
      <c r="HQ78" s="136"/>
      <c r="HR78" s="136"/>
      <c r="HS78" s="136"/>
      <c r="HT78" s="136"/>
      <c r="HU78" s="136"/>
      <c r="HV78" s="136"/>
      <c r="HW78" s="136"/>
      <c r="HX78" s="136"/>
      <c r="HY78" s="136"/>
      <c r="HZ78" s="136"/>
      <c r="IA78" s="136"/>
      <c r="IB78" s="136"/>
      <c r="IC78" s="136"/>
      <c r="ID78" s="136"/>
      <c r="IE78" s="136"/>
      <c r="IF78" s="136"/>
      <c r="IG78" s="136"/>
    </row>
    <row r="79" spans="1:241" ht="15" customHeight="1" x14ac:dyDescent="0.25">
      <c r="A79" s="143" t="s">
        <v>887</v>
      </c>
      <c r="B79" s="170">
        <v>139175123</v>
      </c>
      <c r="C79" s="170">
        <v>55636330</v>
      </c>
      <c r="D79" s="170">
        <v>13048017</v>
      </c>
      <c r="E79" s="170">
        <v>15779633</v>
      </c>
      <c r="F79" s="160">
        <v>32836562.100000087</v>
      </c>
      <c r="G79" s="160">
        <v>4758284.8999999268</v>
      </c>
      <c r="H79" s="237">
        <v>261233950</v>
      </c>
      <c r="I79" s="136"/>
      <c r="J79" s="174" t="s">
        <v>113</v>
      </c>
      <c r="K79" s="175">
        <v>5987212</v>
      </c>
      <c r="L79" s="175">
        <v>3551077</v>
      </c>
      <c r="M79" s="175">
        <v>726210</v>
      </c>
      <c r="N79" s="175">
        <v>773796</v>
      </c>
      <c r="O79" s="158">
        <v>1388206</v>
      </c>
      <c r="P79" s="158">
        <v>231811</v>
      </c>
      <c r="Q79" s="235">
        <v>12658312</v>
      </c>
      <c r="R79" s="136"/>
      <c r="S79" s="136"/>
      <c r="T79" s="136"/>
      <c r="U79" s="136"/>
      <c r="V79" s="136"/>
      <c r="W79" s="136"/>
      <c r="X79" s="136"/>
      <c r="Y79" s="136"/>
      <c r="Z79" s="136"/>
      <c r="AA79" s="136"/>
      <c r="AB79" s="136"/>
      <c r="AC79" s="136"/>
      <c r="AD79" s="136"/>
      <c r="AE79" s="136"/>
      <c r="AF79" s="136"/>
      <c r="AG79" s="136"/>
      <c r="AH79" s="136"/>
      <c r="AI79" s="136"/>
      <c r="AJ79" s="136"/>
      <c r="AK79" s="136"/>
      <c r="AL79" s="136"/>
      <c r="AM79" s="136"/>
      <c r="AN79" s="136"/>
      <c r="AO79" s="136"/>
      <c r="AP79" s="136"/>
      <c r="AQ79" s="136"/>
      <c r="AR79" s="136"/>
      <c r="AS79" s="136"/>
      <c r="AT79" s="136"/>
      <c r="AU79" s="136"/>
      <c r="AV79" s="136"/>
      <c r="AW79" s="136"/>
      <c r="AX79" s="136"/>
      <c r="AY79" s="136"/>
      <c r="AZ79" s="136"/>
      <c r="BA79" s="136"/>
      <c r="BB79" s="136"/>
      <c r="BC79" s="136"/>
      <c r="BD79" s="136"/>
      <c r="BE79" s="136"/>
      <c r="BF79" s="136"/>
      <c r="BG79" s="136"/>
      <c r="BH79" s="136"/>
      <c r="BI79" s="136"/>
      <c r="BJ79" s="136"/>
      <c r="BK79" s="136"/>
      <c r="BL79" s="136"/>
      <c r="BM79" s="136"/>
      <c r="BN79" s="136"/>
      <c r="BO79" s="136"/>
      <c r="BP79" s="136"/>
      <c r="BQ79" s="136"/>
      <c r="BR79" s="136"/>
      <c r="BS79" s="136"/>
      <c r="BT79" s="136"/>
      <c r="BU79" s="136"/>
      <c r="BV79" s="136"/>
      <c r="BW79" s="136"/>
      <c r="BX79" s="136"/>
      <c r="BY79" s="136"/>
      <c r="BZ79" s="136"/>
      <c r="CA79" s="136"/>
      <c r="CB79" s="136"/>
      <c r="CC79" s="136"/>
      <c r="CD79" s="136"/>
      <c r="CE79" s="136"/>
      <c r="CF79" s="136"/>
      <c r="CG79" s="136"/>
      <c r="CH79" s="136"/>
      <c r="CI79" s="136"/>
      <c r="CJ79" s="136"/>
      <c r="CK79" s="136"/>
      <c r="CL79" s="136"/>
      <c r="CM79" s="136"/>
      <c r="CN79" s="136"/>
      <c r="CO79" s="136"/>
      <c r="CP79" s="136"/>
      <c r="CQ79" s="136"/>
      <c r="CR79" s="136"/>
      <c r="CS79" s="136"/>
      <c r="CT79" s="136"/>
      <c r="CU79" s="136"/>
      <c r="CV79" s="136"/>
      <c r="CW79" s="136"/>
      <c r="CX79" s="136"/>
      <c r="CY79" s="136"/>
      <c r="CZ79" s="136"/>
      <c r="DA79" s="136"/>
      <c r="DB79" s="136"/>
      <c r="DC79" s="136"/>
      <c r="DD79" s="136"/>
      <c r="DE79" s="136"/>
      <c r="DF79" s="136"/>
      <c r="DG79" s="136"/>
      <c r="DH79" s="136"/>
      <c r="DI79" s="136"/>
      <c r="DJ79" s="136"/>
      <c r="DK79" s="136"/>
      <c r="DL79" s="136"/>
      <c r="DM79" s="136"/>
      <c r="DN79" s="136"/>
      <c r="DO79" s="136"/>
      <c r="DP79" s="136"/>
      <c r="DQ79" s="136"/>
      <c r="DR79" s="136"/>
      <c r="DS79" s="136"/>
      <c r="DT79" s="136"/>
      <c r="DU79" s="136"/>
      <c r="DV79" s="136"/>
      <c r="DW79" s="136"/>
      <c r="DX79" s="136"/>
      <c r="DY79" s="136"/>
      <c r="DZ79" s="136"/>
      <c r="EA79" s="136"/>
      <c r="EB79" s="136"/>
      <c r="EC79" s="136"/>
      <c r="ED79" s="136"/>
      <c r="EE79" s="136"/>
      <c r="EF79" s="136"/>
      <c r="EG79" s="136"/>
      <c r="EH79" s="136"/>
      <c r="EI79" s="136"/>
      <c r="EJ79" s="136"/>
      <c r="EK79" s="136"/>
      <c r="EL79" s="136"/>
      <c r="EM79" s="136"/>
      <c r="EN79" s="136"/>
      <c r="EO79" s="136"/>
      <c r="EP79" s="136"/>
      <c r="EQ79" s="136"/>
      <c r="ER79" s="136"/>
      <c r="ES79" s="136"/>
      <c r="ET79" s="136"/>
      <c r="EU79" s="136"/>
      <c r="EV79" s="136"/>
      <c r="EW79" s="136"/>
      <c r="EX79" s="136"/>
      <c r="EY79" s="136"/>
      <c r="EZ79" s="136"/>
      <c r="FA79" s="136"/>
      <c r="FB79" s="136"/>
      <c r="FC79" s="136"/>
      <c r="FD79" s="136"/>
      <c r="FE79" s="136"/>
      <c r="FF79" s="136"/>
      <c r="FG79" s="136"/>
      <c r="FH79" s="136"/>
      <c r="FI79" s="136"/>
      <c r="FJ79" s="136"/>
      <c r="FK79" s="136"/>
      <c r="FL79" s="136"/>
      <c r="FM79" s="136"/>
      <c r="FN79" s="136"/>
      <c r="FO79" s="136"/>
      <c r="FP79" s="136"/>
      <c r="FQ79" s="136"/>
      <c r="FR79" s="136"/>
      <c r="FS79" s="136"/>
      <c r="FT79" s="136"/>
      <c r="FU79" s="136"/>
      <c r="FV79" s="136"/>
      <c r="FW79" s="136"/>
      <c r="FX79" s="136"/>
      <c r="FY79" s="136"/>
      <c r="FZ79" s="136"/>
      <c r="GA79" s="136"/>
      <c r="GB79" s="136"/>
      <c r="GC79" s="136"/>
      <c r="GD79" s="136"/>
      <c r="GE79" s="136"/>
      <c r="GF79" s="136"/>
      <c r="GG79" s="136"/>
      <c r="GH79" s="136"/>
      <c r="GI79" s="136"/>
      <c r="GJ79" s="136"/>
      <c r="GK79" s="136"/>
      <c r="GL79" s="136"/>
      <c r="GM79" s="136"/>
      <c r="GN79" s="136"/>
      <c r="GO79" s="136"/>
      <c r="GP79" s="136"/>
      <c r="GQ79" s="136"/>
      <c r="GR79" s="136"/>
      <c r="GS79" s="136"/>
      <c r="GT79" s="136"/>
      <c r="GU79" s="136"/>
      <c r="GV79" s="136"/>
      <c r="GW79" s="136"/>
      <c r="GX79" s="136"/>
      <c r="GY79" s="136"/>
      <c r="GZ79" s="136"/>
      <c r="HA79" s="136"/>
      <c r="HB79" s="136"/>
      <c r="HC79" s="136"/>
      <c r="HD79" s="136"/>
      <c r="HE79" s="136"/>
      <c r="HF79" s="136"/>
      <c r="HG79" s="136"/>
      <c r="HH79" s="136"/>
      <c r="HI79" s="136"/>
      <c r="HJ79" s="136"/>
      <c r="HK79" s="136"/>
      <c r="HL79" s="136"/>
      <c r="HM79" s="136"/>
      <c r="HN79" s="136"/>
      <c r="HO79" s="136"/>
      <c r="HP79" s="136"/>
      <c r="HQ79" s="136"/>
      <c r="HR79" s="136"/>
      <c r="HS79" s="136"/>
      <c r="HT79" s="136"/>
      <c r="HU79" s="136"/>
      <c r="HV79" s="136"/>
      <c r="HW79" s="136"/>
      <c r="HX79" s="136"/>
      <c r="HY79" s="136"/>
      <c r="HZ79" s="136"/>
      <c r="IA79" s="136"/>
      <c r="IB79" s="136"/>
      <c r="IC79" s="136"/>
      <c r="ID79" s="136"/>
      <c r="IE79" s="136"/>
      <c r="IF79" s="136"/>
      <c r="IG79" s="136"/>
    </row>
    <row r="80" spans="1:241" ht="15" customHeight="1" x14ac:dyDescent="0.25">
      <c r="A80" s="146" t="s">
        <v>888</v>
      </c>
      <c r="B80" s="147">
        <v>6627386.8095238097</v>
      </c>
      <c r="C80" s="147">
        <v>2649349.0476190476</v>
      </c>
      <c r="D80" s="147">
        <v>621334.14285714284</v>
      </c>
      <c r="E80" s="147">
        <v>751411.09523809527</v>
      </c>
      <c r="F80" s="148">
        <v>1563645.8142857184</v>
      </c>
      <c r="G80" s="148">
        <v>226584.99523809174</v>
      </c>
      <c r="H80" s="148">
        <v>12439711.904761905</v>
      </c>
      <c r="I80" s="136"/>
      <c r="J80" s="143" t="s">
        <v>893</v>
      </c>
      <c r="K80" s="176">
        <v>130948213</v>
      </c>
      <c r="L80" s="176">
        <v>81250657</v>
      </c>
      <c r="M80" s="176">
        <v>14087637</v>
      </c>
      <c r="N80" s="176">
        <v>19306030</v>
      </c>
      <c r="O80" s="160">
        <v>33197573</v>
      </c>
      <c r="P80" s="160">
        <v>5957389</v>
      </c>
      <c r="Q80" s="237">
        <v>284747499</v>
      </c>
      <c r="R80" s="136"/>
      <c r="S80" s="136"/>
      <c r="T80" s="136"/>
      <c r="U80" s="136"/>
      <c r="V80" s="136"/>
      <c r="W80" s="136"/>
      <c r="X80" s="136"/>
      <c r="Y80" s="136"/>
      <c r="Z80" s="136"/>
      <c r="AA80" s="136"/>
      <c r="AB80" s="136"/>
      <c r="AC80" s="136"/>
      <c r="AD80" s="136"/>
      <c r="AE80" s="136"/>
      <c r="AF80" s="136"/>
      <c r="AG80" s="136"/>
      <c r="AH80" s="136"/>
      <c r="AI80" s="136"/>
      <c r="AJ80" s="136"/>
      <c r="AK80" s="136"/>
      <c r="AL80" s="136"/>
      <c r="AM80" s="136"/>
      <c r="AN80" s="136"/>
      <c r="AO80" s="136"/>
      <c r="AP80" s="136"/>
      <c r="AQ80" s="136"/>
      <c r="AR80" s="136"/>
      <c r="AS80" s="136"/>
      <c r="AT80" s="136"/>
      <c r="AU80" s="136"/>
      <c r="AV80" s="136"/>
      <c r="AW80" s="136"/>
      <c r="AX80" s="136"/>
      <c r="AY80" s="136"/>
      <c r="AZ80" s="136"/>
      <c r="BA80" s="136"/>
      <c r="BB80" s="136"/>
      <c r="BC80" s="136"/>
      <c r="BD80" s="136"/>
      <c r="BE80" s="136"/>
      <c r="BF80" s="136"/>
      <c r="BG80" s="136"/>
      <c r="BH80" s="136"/>
      <c r="BI80" s="136"/>
      <c r="BJ80" s="136"/>
      <c r="BK80" s="136"/>
      <c r="BL80" s="136"/>
      <c r="BM80" s="136"/>
      <c r="BN80" s="136"/>
      <c r="BO80" s="136"/>
      <c r="BP80" s="136"/>
      <c r="BQ80" s="136"/>
      <c r="BR80" s="136"/>
      <c r="BS80" s="136"/>
      <c r="BT80" s="136"/>
      <c r="BU80" s="136"/>
      <c r="BV80" s="136"/>
      <c r="BW80" s="136"/>
      <c r="BX80" s="136"/>
      <c r="BY80" s="136"/>
      <c r="BZ80" s="136"/>
      <c r="CA80" s="136"/>
      <c r="CB80" s="136"/>
      <c r="CC80" s="136"/>
      <c r="CD80" s="136"/>
      <c r="CE80" s="136"/>
      <c r="CF80" s="136"/>
      <c r="CG80" s="136"/>
      <c r="CH80" s="136"/>
      <c r="CI80" s="136"/>
      <c r="CJ80" s="136"/>
      <c r="CK80" s="136"/>
      <c r="CL80" s="136"/>
      <c r="CM80" s="136"/>
      <c r="CN80" s="136"/>
      <c r="CO80" s="136"/>
      <c r="CP80" s="136"/>
      <c r="CQ80" s="136"/>
      <c r="CR80" s="136"/>
      <c r="CS80" s="136"/>
      <c r="CT80" s="136"/>
      <c r="CU80" s="136"/>
      <c r="CV80" s="136"/>
      <c r="CW80" s="136"/>
      <c r="CX80" s="136"/>
      <c r="CY80" s="136"/>
      <c r="CZ80" s="136"/>
      <c r="DA80" s="136"/>
      <c r="DB80" s="136"/>
      <c r="DC80" s="136"/>
      <c r="DD80" s="136"/>
      <c r="DE80" s="136"/>
      <c r="DF80" s="136"/>
      <c r="DG80" s="136"/>
      <c r="DH80" s="136"/>
      <c r="DI80" s="136"/>
      <c r="DJ80" s="136"/>
      <c r="DK80" s="136"/>
      <c r="DL80" s="136"/>
      <c r="DM80" s="136"/>
      <c r="DN80" s="136"/>
      <c r="DO80" s="136"/>
      <c r="DP80" s="136"/>
      <c r="DQ80" s="136"/>
      <c r="DR80" s="136"/>
      <c r="DS80" s="136"/>
      <c r="DT80" s="136"/>
      <c r="DU80" s="136"/>
      <c r="DV80" s="136"/>
      <c r="DW80" s="136"/>
      <c r="DX80" s="136"/>
      <c r="DY80" s="136"/>
      <c r="DZ80" s="136"/>
      <c r="EA80" s="136"/>
      <c r="EB80" s="136"/>
      <c r="EC80" s="136"/>
      <c r="ED80" s="136"/>
      <c r="EE80" s="136"/>
      <c r="EF80" s="136"/>
      <c r="EG80" s="136"/>
      <c r="EH80" s="136"/>
      <c r="EI80" s="136"/>
      <c r="EJ80" s="136"/>
      <c r="EK80" s="136"/>
      <c r="EL80" s="136"/>
      <c r="EM80" s="136"/>
      <c r="EN80" s="136"/>
      <c r="EO80" s="136"/>
      <c r="EP80" s="136"/>
      <c r="EQ80" s="136"/>
      <c r="ER80" s="136"/>
      <c r="ES80" s="136"/>
      <c r="ET80" s="136"/>
      <c r="EU80" s="136"/>
      <c r="EV80" s="136"/>
      <c r="EW80" s="136"/>
      <c r="EX80" s="136"/>
      <c r="EY80" s="136"/>
      <c r="EZ80" s="136"/>
      <c r="FA80" s="136"/>
      <c r="FB80" s="136"/>
      <c r="FC80" s="136"/>
      <c r="FD80" s="136"/>
      <c r="FE80" s="136"/>
      <c r="FF80" s="136"/>
      <c r="FG80" s="136"/>
      <c r="FH80" s="136"/>
      <c r="FI80" s="136"/>
      <c r="FJ80" s="136"/>
      <c r="FK80" s="136"/>
      <c r="FL80" s="136"/>
      <c r="FM80" s="136"/>
      <c r="FN80" s="136"/>
      <c r="FO80" s="136"/>
      <c r="FP80" s="136"/>
      <c r="FQ80" s="136"/>
      <c r="FR80" s="136"/>
      <c r="FS80" s="136"/>
      <c r="FT80" s="136"/>
      <c r="FU80" s="136"/>
      <c r="FV80" s="136"/>
      <c r="FW80" s="136"/>
      <c r="FX80" s="136"/>
      <c r="FY80" s="136"/>
      <c r="FZ80" s="136"/>
      <c r="GA80" s="136"/>
      <c r="GB80" s="136"/>
      <c r="GC80" s="136"/>
      <c r="GD80" s="136"/>
      <c r="GE80" s="136"/>
      <c r="GF80" s="136"/>
      <c r="GG80" s="136"/>
      <c r="GH80" s="136"/>
      <c r="GI80" s="136"/>
      <c r="GJ80" s="136"/>
      <c r="GK80" s="136"/>
      <c r="GL80" s="136"/>
      <c r="GM80" s="136"/>
      <c r="GN80" s="136"/>
      <c r="GO80" s="136"/>
      <c r="GP80" s="136"/>
      <c r="GQ80" s="136"/>
      <c r="GR80" s="136"/>
      <c r="GS80" s="136"/>
      <c r="GT80" s="136"/>
      <c r="GU80" s="136"/>
      <c r="GV80" s="136"/>
      <c r="GW80" s="136"/>
      <c r="GX80" s="136"/>
      <c r="GY80" s="136"/>
      <c r="GZ80" s="136"/>
      <c r="HA80" s="136"/>
      <c r="HB80" s="136"/>
      <c r="HC80" s="136"/>
      <c r="HD80" s="136"/>
      <c r="HE80" s="136"/>
      <c r="HF80" s="136"/>
      <c r="HG80" s="136"/>
      <c r="HH80" s="136"/>
      <c r="HI80" s="136"/>
      <c r="HJ80" s="136"/>
      <c r="HK80" s="136"/>
      <c r="HL80" s="136"/>
      <c r="HM80" s="136"/>
      <c r="HN80" s="136"/>
      <c r="HO80" s="136"/>
      <c r="HP80" s="136"/>
      <c r="HQ80" s="136"/>
      <c r="HR80" s="136"/>
      <c r="HS80" s="136"/>
      <c r="HT80" s="136"/>
      <c r="HU80" s="136"/>
      <c r="HV80" s="136"/>
      <c r="HW80" s="136"/>
      <c r="HX80" s="136"/>
      <c r="HY80" s="136"/>
      <c r="HZ80" s="136"/>
      <c r="IA80" s="136"/>
      <c r="IB80" s="136"/>
      <c r="IC80" s="136"/>
      <c r="ID80" s="136"/>
      <c r="IE80" s="136"/>
      <c r="IF80" s="136"/>
      <c r="IG80" s="136"/>
    </row>
    <row r="81" spans="1:241" ht="15" customHeight="1" x14ac:dyDescent="0.25">
      <c r="A81" s="143"/>
      <c r="B81" s="239"/>
      <c r="C81" s="239"/>
      <c r="D81" s="239"/>
      <c r="E81" s="239"/>
      <c r="F81" s="145"/>
      <c r="G81" s="145"/>
      <c r="H81" s="145"/>
      <c r="I81" s="136"/>
      <c r="J81" s="146" t="s">
        <v>894</v>
      </c>
      <c r="K81" s="177">
        <v>5952191.5</v>
      </c>
      <c r="L81" s="177">
        <v>3693211.6818181816</v>
      </c>
      <c r="M81" s="177">
        <v>640347.13636363635</v>
      </c>
      <c r="N81" s="177">
        <v>877546.81818181823</v>
      </c>
      <c r="O81" s="177">
        <v>1508980.5909090908</v>
      </c>
      <c r="P81" s="177">
        <v>270790.40909090912</v>
      </c>
      <c r="Q81" s="177">
        <v>12943068.136363637</v>
      </c>
      <c r="R81" s="136"/>
      <c r="S81" s="136"/>
      <c r="T81" s="136"/>
      <c r="U81" s="136"/>
      <c r="V81" s="136"/>
      <c r="W81" s="136"/>
      <c r="X81" s="136"/>
      <c r="Y81" s="136"/>
      <c r="Z81" s="136"/>
      <c r="AA81" s="136"/>
      <c r="AB81" s="136"/>
      <c r="AC81" s="136"/>
      <c r="AD81" s="136"/>
      <c r="AE81" s="136"/>
      <c r="AF81" s="136"/>
      <c r="AG81" s="136"/>
      <c r="AH81" s="136"/>
      <c r="AI81" s="136"/>
      <c r="AJ81" s="136"/>
      <c r="AK81" s="136"/>
      <c r="AL81" s="136"/>
      <c r="AM81" s="136"/>
      <c r="AN81" s="136"/>
      <c r="AO81" s="136"/>
      <c r="AP81" s="136"/>
      <c r="AQ81" s="136"/>
      <c r="AR81" s="136"/>
      <c r="AS81" s="136"/>
      <c r="AT81" s="136"/>
      <c r="AU81" s="136"/>
      <c r="AV81" s="136"/>
      <c r="AW81" s="136"/>
      <c r="AX81" s="136"/>
      <c r="AY81" s="136"/>
      <c r="AZ81" s="136"/>
      <c r="BA81" s="136"/>
      <c r="BB81" s="136"/>
      <c r="BC81" s="136"/>
      <c r="BD81" s="136"/>
      <c r="BE81" s="136"/>
      <c r="BF81" s="136"/>
      <c r="BG81" s="136"/>
      <c r="BH81" s="136"/>
      <c r="BI81" s="136"/>
      <c r="BJ81" s="136"/>
      <c r="BK81" s="136"/>
      <c r="BL81" s="136"/>
      <c r="BM81" s="136"/>
      <c r="BN81" s="136"/>
      <c r="BO81" s="136"/>
      <c r="BP81" s="136"/>
      <c r="BQ81" s="136"/>
      <c r="BR81" s="136"/>
      <c r="BS81" s="136"/>
      <c r="BT81" s="136"/>
      <c r="BU81" s="136"/>
      <c r="BV81" s="136"/>
      <c r="BW81" s="136"/>
      <c r="BX81" s="136"/>
      <c r="BY81" s="136"/>
      <c r="BZ81" s="136"/>
      <c r="CA81" s="136"/>
      <c r="CB81" s="136"/>
      <c r="CC81" s="136"/>
      <c r="CD81" s="136"/>
      <c r="CE81" s="136"/>
      <c r="CF81" s="136"/>
      <c r="CG81" s="136"/>
      <c r="CH81" s="136"/>
      <c r="CI81" s="136"/>
      <c r="CJ81" s="136"/>
      <c r="CK81" s="136"/>
      <c r="CL81" s="136"/>
      <c r="CM81" s="136"/>
      <c r="CN81" s="136"/>
      <c r="CO81" s="136"/>
      <c r="CP81" s="136"/>
      <c r="CQ81" s="136"/>
      <c r="CR81" s="136"/>
      <c r="CS81" s="136"/>
      <c r="CT81" s="136"/>
      <c r="CU81" s="136"/>
      <c r="CV81" s="136"/>
      <c r="CW81" s="136"/>
      <c r="CX81" s="136"/>
      <c r="CY81" s="136"/>
      <c r="CZ81" s="136"/>
      <c r="DA81" s="136"/>
      <c r="DB81" s="136"/>
      <c r="DC81" s="136"/>
      <c r="DD81" s="136"/>
      <c r="DE81" s="136"/>
      <c r="DF81" s="136"/>
      <c r="DG81" s="136"/>
      <c r="DH81" s="136"/>
      <c r="DI81" s="136"/>
      <c r="DJ81" s="136"/>
      <c r="DK81" s="136"/>
      <c r="DL81" s="136"/>
      <c r="DM81" s="136"/>
      <c r="DN81" s="136"/>
      <c r="DO81" s="136"/>
      <c r="DP81" s="136"/>
      <c r="DQ81" s="136"/>
      <c r="DR81" s="136"/>
      <c r="DS81" s="136"/>
      <c r="DT81" s="136"/>
      <c r="DU81" s="136"/>
      <c r="DV81" s="136"/>
      <c r="DW81" s="136"/>
      <c r="DX81" s="136"/>
      <c r="DY81" s="136"/>
      <c r="DZ81" s="136"/>
      <c r="EA81" s="136"/>
      <c r="EB81" s="136"/>
      <c r="EC81" s="136"/>
      <c r="ED81" s="136"/>
      <c r="EE81" s="136"/>
      <c r="EF81" s="136"/>
      <c r="EG81" s="136"/>
      <c r="EH81" s="136"/>
      <c r="EI81" s="136"/>
      <c r="EJ81" s="136"/>
      <c r="EK81" s="136"/>
      <c r="EL81" s="136"/>
      <c r="EM81" s="136"/>
      <c r="EN81" s="136"/>
      <c r="EO81" s="136"/>
      <c r="EP81" s="136"/>
      <c r="EQ81" s="136"/>
      <c r="ER81" s="136"/>
      <c r="ES81" s="136"/>
      <c r="ET81" s="136"/>
      <c r="EU81" s="136"/>
      <c r="EV81" s="136"/>
      <c r="EW81" s="136"/>
      <c r="EX81" s="136"/>
      <c r="EY81" s="136"/>
      <c r="EZ81" s="136"/>
      <c r="FA81" s="136"/>
      <c r="FB81" s="136"/>
      <c r="FC81" s="136"/>
      <c r="FD81" s="136"/>
      <c r="FE81" s="136"/>
      <c r="FF81" s="136"/>
      <c r="FG81" s="136"/>
      <c r="FH81" s="136"/>
      <c r="FI81" s="136"/>
      <c r="FJ81" s="136"/>
      <c r="FK81" s="136"/>
      <c r="FL81" s="136"/>
      <c r="FM81" s="136"/>
      <c r="FN81" s="136"/>
      <c r="FO81" s="136"/>
      <c r="FP81" s="136"/>
      <c r="FQ81" s="136"/>
      <c r="FR81" s="136"/>
      <c r="FS81" s="136"/>
      <c r="FT81" s="136"/>
      <c r="FU81" s="136"/>
      <c r="FV81" s="136"/>
      <c r="FW81" s="136"/>
      <c r="FX81" s="136"/>
      <c r="FY81" s="136"/>
      <c r="FZ81" s="136"/>
      <c r="GA81" s="136"/>
      <c r="GB81" s="136"/>
      <c r="GC81" s="136"/>
      <c r="GD81" s="136"/>
      <c r="GE81" s="136"/>
      <c r="GF81" s="136"/>
      <c r="GG81" s="136"/>
      <c r="GH81" s="136"/>
      <c r="GI81" s="136"/>
      <c r="GJ81" s="136"/>
      <c r="GK81" s="136"/>
      <c r="GL81" s="136"/>
      <c r="GM81" s="136"/>
      <c r="GN81" s="136"/>
      <c r="GO81" s="136"/>
      <c r="GP81" s="136"/>
      <c r="GQ81" s="136"/>
      <c r="GR81" s="136"/>
      <c r="GS81" s="136"/>
      <c r="GT81" s="136"/>
      <c r="GU81" s="136"/>
      <c r="GV81" s="136"/>
      <c r="GW81" s="136"/>
      <c r="GX81" s="136"/>
      <c r="GY81" s="136"/>
      <c r="GZ81" s="136"/>
      <c r="HA81" s="136"/>
      <c r="HB81" s="136"/>
      <c r="HC81" s="136"/>
      <c r="HD81" s="136"/>
      <c r="HE81" s="136"/>
      <c r="HF81" s="136"/>
      <c r="HG81" s="136"/>
      <c r="HH81" s="136"/>
      <c r="HI81" s="136"/>
      <c r="HJ81" s="136"/>
      <c r="HK81" s="136"/>
      <c r="HL81" s="136"/>
      <c r="HM81" s="136"/>
      <c r="HN81" s="136"/>
      <c r="HO81" s="136"/>
      <c r="HP81" s="136"/>
      <c r="HQ81" s="136"/>
      <c r="HR81" s="136"/>
      <c r="HS81" s="136"/>
      <c r="HT81" s="136"/>
      <c r="HU81" s="136"/>
      <c r="HV81" s="136"/>
      <c r="HW81" s="136"/>
      <c r="HX81" s="136"/>
      <c r="HY81" s="136"/>
      <c r="HZ81" s="136"/>
      <c r="IA81" s="136"/>
      <c r="IB81" s="136"/>
      <c r="IC81" s="136"/>
      <c r="ID81" s="136"/>
      <c r="IE81" s="136"/>
      <c r="IF81" s="136"/>
      <c r="IG81" s="136"/>
    </row>
    <row r="82" spans="1:241" ht="15" customHeight="1" x14ac:dyDescent="0.25">
      <c r="I82" s="136"/>
      <c r="J82" s="136"/>
      <c r="K82" s="136"/>
      <c r="L82" s="136"/>
      <c r="M82" s="136"/>
      <c r="N82" s="136"/>
      <c r="O82" s="136"/>
      <c r="P82" s="136"/>
      <c r="Q82" s="136"/>
      <c r="R82" s="136"/>
      <c r="S82" s="136"/>
      <c r="T82" s="136"/>
      <c r="U82" s="136"/>
      <c r="V82" s="136"/>
      <c r="W82" s="136"/>
      <c r="X82" s="136"/>
      <c r="Y82" s="136"/>
      <c r="Z82" s="136"/>
      <c r="AA82" s="136"/>
      <c r="AB82" s="136"/>
      <c r="AC82" s="136"/>
      <c r="AD82" s="136"/>
      <c r="AE82" s="136"/>
      <c r="AF82" s="136"/>
      <c r="AG82" s="136"/>
      <c r="AH82" s="136"/>
      <c r="AI82" s="136"/>
      <c r="AJ82" s="136"/>
      <c r="AK82" s="136"/>
      <c r="AL82" s="136"/>
      <c r="AM82" s="136"/>
      <c r="AN82" s="136"/>
      <c r="AO82" s="136"/>
      <c r="AP82" s="136"/>
      <c r="AQ82" s="136"/>
      <c r="AR82" s="136"/>
      <c r="AS82" s="136"/>
      <c r="AT82" s="136"/>
      <c r="AU82" s="136"/>
      <c r="AV82" s="136"/>
      <c r="AW82" s="136"/>
      <c r="AX82" s="136"/>
      <c r="AY82" s="136"/>
      <c r="AZ82" s="136"/>
      <c r="BA82" s="136"/>
      <c r="BB82" s="136"/>
      <c r="BC82" s="136"/>
      <c r="BD82" s="136"/>
      <c r="BE82" s="136"/>
      <c r="BF82" s="136"/>
      <c r="BG82" s="136"/>
      <c r="BH82" s="136"/>
      <c r="BI82" s="136"/>
      <c r="BJ82" s="136"/>
      <c r="BK82" s="136"/>
      <c r="BL82" s="136"/>
      <c r="BM82" s="136"/>
      <c r="BN82" s="136"/>
      <c r="BO82" s="136"/>
      <c r="BP82" s="136"/>
      <c r="BQ82" s="136"/>
      <c r="BR82" s="136"/>
      <c r="BS82" s="136"/>
      <c r="BT82" s="136"/>
      <c r="BU82" s="136"/>
      <c r="BV82" s="136"/>
      <c r="BW82" s="136"/>
      <c r="BX82" s="136"/>
      <c r="BY82" s="136"/>
      <c r="BZ82" s="136"/>
      <c r="CA82" s="136"/>
      <c r="CB82" s="136"/>
      <c r="CC82" s="136"/>
      <c r="CD82" s="136"/>
      <c r="CE82" s="136"/>
      <c r="CF82" s="136"/>
      <c r="CG82" s="136"/>
      <c r="CH82" s="136"/>
      <c r="CI82" s="136"/>
      <c r="CJ82" s="136"/>
      <c r="CK82" s="136"/>
      <c r="CL82" s="136"/>
      <c r="CM82" s="136"/>
      <c r="CN82" s="136"/>
      <c r="CO82" s="136"/>
      <c r="CP82" s="136"/>
      <c r="CQ82" s="136"/>
      <c r="CR82" s="136"/>
      <c r="CS82" s="136"/>
      <c r="CT82" s="136"/>
      <c r="CU82" s="136"/>
      <c r="CV82" s="136"/>
      <c r="CW82" s="136"/>
      <c r="CX82" s="136"/>
      <c r="CY82" s="136"/>
      <c r="CZ82" s="136"/>
      <c r="DA82" s="136"/>
      <c r="DB82" s="136"/>
      <c r="DC82" s="136"/>
      <c r="DD82" s="136"/>
      <c r="DE82" s="136"/>
      <c r="DF82" s="136"/>
      <c r="DG82" s="136"/>
      <c r="DH82" s="136"/>
      <c r="DI82" s="136"/>
      <c r="DJ82" s="136"/>
      <c r="DK82" s="136"/>
      <c r="DL82" s="136"/>
      <c r="DM82" s="136"/>
      <c r="DN82" s="136"/>
      <c r="DO82" s="136"/>
      <c r="DP82" s="136"/>
      <c r="DQ82" s="136"/>
      <c r="DR82" s="136"/>
      <c r="DS82" s="136"/>
      <c r="DT82" s="136"/>
      <c r="DU82" s="136"/>
      <c r="DV82" s="136"/>
      <c r="DW82" s="136"/>
      <c r="DX82" s="136"/>
      <c r="DY82" s="136"/>
      <c r="DZ82" s="136"/>
      <c r="EA82" s="136"/>
      <c r="EB82" s="136"/>
      <c r="EC82" s="136"/>
      <c r="ED82" s="136"/>
      <c r="EE82" s="136"/>
      <c r="EF82" s="136"/>
      <c r="EG82" s="136"/>
      <c r="EH82" s="136"/>
      <c r="EI82" s="136"/>
      <c r="EJ82" s="136"/>
      <c r="EK82" s="136"/>
      <c r="EL82" s="136"/>
      <c r="EM82" s="136"/>
      <c r="EN82" s="136"/>
      <c r="EO82" s="136"/>
      <c r="EP82" s="136"/>
      <c r="EQ82" s="136"/>
      <c r="ER82" s="136"/>
      <c r="ES82" s="136"/>
      <c r="ET82" s="136"/>
      <c r="EU82" s="136"/>
      <c r="EV82" s="136"/>
      <c r="EW82" s="136"/>
      <c r="EX82" s="136"/>
      <c r="EY82" s="136"/>
      <c r="EZ82" s="136"/>
      <c r="FA82" s="136"/>
      <c r="FB82" s="136"/>
      <c r="FC82" s="136"/>
      <c r="FD82" s="136"/>
      <c r="FE82" s="136"/>
      <c r="FF82" s="136"/>
      <c r="FG82" s="136"/>
      <c r="FH82" s="136"/>
      <c r="FI82" s="136"/>
      <c r="FJ82" s="136"/>
      <c r="FK82" s="136"/>
      <c r="FL82" s="136"/>
      <c r="FM82" s="136"/>
      <c r="FN82" s="136"/>
      <c r="FO82" s="136"/>
      <c r="FP82" s="136"/>
      <c r="FQ82" s="136"/>
      <c r="FR82" s="136"/>
      <c r="FS82" s="136"/>
      <c r="FT82" s="136"/>
      <c r="FU82" s="136"/>
      <c r="FV82" s="136"/>
      <c r="FW82" s="136"/>
      <c r="FX82" s="136"/>
      <c r="FY82" s="136"/>
      <c r="FZ82" s="136"/>
      <c r="GA82" s="136"/>
      <c r="GB82" s="136"/>
      <c r="GC82" s="136"/>
      <c r="GD82" s="136"/>
      <c r="GE82" s="136"/>
      <c r="GF82" s="136"/>
      <c r="GG82" s="136"/>
      <c r="GH82" s="136"/>
      <c r="GI82" s="136"/>
      <c r="GJ82" s="136"/>
      <c r="GK82" s="136"/>
      <c r="GL82" s="136"/>
      <c r="GM82" s="136"/>
      <c r="GN82" s="136"/>
      <c r="GO82" s="136"/>
      <c r="GP82" s="136"/>
      <c r="GQ82" s="136"/>
      <c r="GR82" s="136"/>
      <c r="GS82" s="136"/>
      <c r="GT82" s="136"/>
      <c r="GU82" s="136"/>
      <c r="GV82" s="136"/>
      <c r="GW82" s="136"/>
      <c r="GX82" s="136"/>
      <c r="GY82" s="136"/>
      <c r="GZ82" s="136"/>
      <c r="HA82" s="136"/>
      <c r="HB82" s="136"/>
      <c r="HC82" s="136"/>
      <c r="HD82" s="136"/>
      <c r="HE82" s="136"/>
      <c r="HF82" s="136"/>
      <c r="HG82" s="136"/>
      <c r="HH82" s="136"/>
      <c r="HI82" s="136"/>
      <c r="HJ82" s="136"/>
      <c r="HK82" s="136"/>
      <c r="HL82" s="136"/>
      <c r="HM82" s="136"/>
      <c r="HN82" s="136"/>
      <c r="HO82" s="136"/>
      <c r="HP82" s="136"/>
      <c r="HQ82" s="136"/>
      <c r="HR82" s="136"/>
      <c r="HS82" s="136"/>
      <c r="HT82" s="136"/>
      <c r="HU82" s="136"/>
      <c r="HV82" s="136"/>
      <c r="HW82" s="136"/>
      <c r="HX82" s="136"/>
      <c r="HY82" s="136"/>
      <c r="HZ82" s="136"/>
      <c r="IA82" s="136"/>
      <c r="IB82" s="136"/>
      <c r="IC82" s="136"/>
      <c r="ID82" s="136"/>
      <c r="IE82" s="136"/>
      <c r="IF82" s="136"/>
      <c r="IG82" s="136"/>
    </row>
    <row r="83" spans="1:241" ht="15" customHeight="1" x14ac:dyDescent="0.25">
      <c r="A83" s="171" t="s">
        <v>155</v>
      </c>
      <c r="B83" s="172">
        <v>6714202</v>
      </c>
      <c r="C83" s="172">
        <v>2777580</v>
      </c>
      <c r="D83" s="172">
        <v>663386</v>
      </c>
      <c r="E83" s="172">
        <v>823607</v>
      </c>
      <c r="F83" s="158">
        <v>1242409</v>
      </c>
      <c r="G83" s="158">
        <v>152357</v>
      </c>
      <c r="H83" s="235">
        <v>12373541</v>
      </c>
      <c r="I83" s="136"/>
      <c r="J83" s="178" t="s">
        <v>332</v>
      </c>
      <c r="K83" s="179">
        <v>5651196</v>
      </c>
      <c r="L83" s="179">
        <v>2997372</v>
      </c>
      <c r="M83" s="179">
        <v>640516</v>
      </c>
      <c r="N83" s="179">
        <v>831508</v>
      </c>
      <c r="O83" s="158">
        <v>1217323</v>
      </c>
      <c r="P83" s="158">
        <v>213414</v>
      </c>
      <c r="Q83" s="235">
        <v>11551329</v>
      </c>
      <c r="R83" s="136"/>
      <c r="S83" s="136"/>
      <c r="T83" s="136"/>
      <c r="U83" s="136"/>
      <c r="V83" s="136"/>
      <c r="W83" s="136"/>
      <c r="X83" s="136"/>
      <c r="Y83" s="136"/>
      <c r="Z83" s="136"/>
      <c r="AA83" s="136"/>
      <c r="AB83" s="136"/>
      <c r="AC83" s="136"/>
      <c r="AD83" s="136"/>
      <c r="AE83" s="136"/>
      <c r="AF83" s="136"/>
      <c r="AG83" s="136"/>
      <c r="AH83" s="136"/>
      <c r="AI83" s="136"/>
      <c r="AJ83" s="136"/>
      <c r="AK83" s="136"/>
      <c r="AL83" s="136"/>
      <c r="AM83" s="136"/>
      <c r="AN83" s="136"/>
      <c r="AO83" s="136"/>
      <c r="AP83" s="136"/>
      <c r="AQ83" s="136"/>
      <c r="AR83" s="136"/>
      <c r="AS83" s="136"/>
      <c r="AT83" s="136"/>
      <c r="AU83" s="136"/>
      <c r="AV83" s="136"/>
      <c r="AW83" s="136"/>
      <c r="AX83" s="136"/>
      <c r="AY83" s="136"/>
      <c r="AZ83" s="136"/>
      <c r="BA83" s="136"/>
      <c r="BB83" s="136"/>
      <c r="BC83" s="136"/>
      <c r="BD83" s="136"/>
      <c r="BE83" s="136"/>
      <c r="BF83" s="136"/>
      <c r="BG83" s="136"/>
      <c r="BH83" s="136"/>
      <c r="BI83" s="136"/>
      <c r="BJ83" s="136"/>
      <c r="BK83" s="136"/>
      <c r="BL83" s="136"/>
      <c r="BM83" s="136"/>
      <c r="BN83" s="136"/>
      <c r="BO83" s="136"/>
      <c r="BP83" s="136"/>
      <c r="BQ83" s="136"/>
      <c r="BR83" s="136"/>
      <c r="BS83" s="136"/>
      <c r="BT83" s="136"/>
      <c r="BU83" s="136"/>
      <c r="BV83" s="136"/>
      <c r="BW83" s="136"/>
      <c r="BX83" s="136"/>
      <c r="BY83" s="136"/>
      <c r="BZ83" s="136"/>
      <c r="CA83" s="136"/>
      <c r="CB83" s="136"/>
      <c r="CC83" s="136"/>
      <c r="CD83" s="136"/>
      <c r="CE83" s="136"/>
      <c r="CF83" s="136"/>
      <c r="CG83" s="136"/>
      <c r="CH83" s="136"/>
      <c r="CI83" s="136"/>
      <c r="CJ83" s="136"/>
      <c r="CK83" s="136"/>
      <c r="CL83" s="136"/>
      <c r="CM83" s="136"/>
      <c r="CN83" s="136"/>
      <c r="CO83" s="136"/>
      <c r="CP83" s="136"/>
      <c r="CQ83" s="136"/>
      <c r="CR83" s="136"/>
      <c r="CS83" s="136"/>
      <c r="CT83" s="136"/>
      <c r="CU83" s="136"/>
      <c r="CV83" s="136"/>
      <c r="CW83" s="136"/>
      <c r="CX83" s="136"/>
      <c r="CY83" s="136"/>
      <c r="CZ83" s="136"/>
      <c r="DA83" s="136"/>
      <c r="DB83" s="136"/>
      <c r="DC83" s="136"/>
      <c r="DD83" s="136"/>
      <c r="DE83" s="136"/>
      <c r="DF83" s="136"/>
      <c r="DG83" s="136"/>
      <c r="DH83" s="136"/>
      <c r="DI83" s="136"/>
      <c r="DJ83" s="136"/>
      <c r="DK83" s="136"/>
      <c r="DL83" s="136"/>
      <c r="DM83" s="136"/>
      <c r="DN83" s="136"/>
      <c r="DO83" s="136"/>
      <c r="DP83" s="136"/>
      <c r="DQ83" s="136"/>
      <c r="DR83" s="136"/>
      <c r="DS83" s="136"/>
      <c r="DT83" s="136"/>
      <c r="DU83" s="136"/>
      <c r="DV83" s="136"/>
      <c r="DW83" s="136"/>
      <c r="DX83" s="136"/>
      <c r="DY83" s="136"/>
      <c r="DZ83" s="136"/>
      <c r="EA83" s="136"/>
      <c r="EB83" s="136"/>
      <c r="EC83" s="136"/>
      <c r="ED83" s="136"/>
      <c r="EE83" s="136"/>
      <c r="EF83" s="136"/>
      <c r="EG83" s="136"/>
      <c r="EH83" s="136"/>
      <c r="EI83" s="136"/>
      <c r="EJ83" s="136"/>
      <c r="EK83" s="136"/>
      <c r="EL83" s="136"/>
      <c r="EM83" s="136"/>
      <c r="EN83" s="136"/>
      <c r="EO83" s="136"/>
      <c r="EP83" s="136"/>
      <c r="EQ83" s="136"/>
      <c r="ER83" s="136"/>
      <c r="ES83" s="136"/>
      <c r="ET83" s="136"/>
      <c r="EU83" s="136"/>
      <c r="EV83" s="136"/>
      <c r="EW83" s="136"/>
      <c r="EX83" s="136"/>
      <c r="EY83" s="136"/>
      <c r="EZ83" s="136"/>
      <c r="FA83" s="136"/>
      <c r="FB83" s="136"/>
      <c r="FC83" s="136"/>
      <c r="FD83" s="136"/>
      <c r="FE83" s="136"/>
      <c r="FF83" s="136"/>
      <c r="FG83" s="136"/>
      <c r="FH83" s="136"/>
      <c r="FI83" s="136"/>
      <c r="FJ83" s="136"/>
      <c r="FK83" s="136"/>
      <c r="FL83" s="136"/>
      <c r="FM83" s="136"/>
      <c r="FN83" s="136"/>
      <c r="FO83" s="136"/>
      <c r="FP83" s="136"/>
      <c r="FQ83" s="136"/>
      <c r="FR83" s="136"/>
      <c r="FS83" s="136"/>
      <c r="FT83" s="136"/>
      <c r="FU83" s="136"/>
      <c r="FV83" s="136"/>
      <c r="FW83" s="136"/>
      <c r="FX83" s="136"/>
      <c r="FY83" s="136"/>
      <c r="FZ83" s="136"/>
      <c r="GA83" s="136"/>
      <c r="GB83" s="136"/>
      <c r="GC83" s="136"/>
      <c r="GD83" s="136"/>
      <c r="GE83" s="136"/>
      <c r="GF83" s="136"/>
      <c r="GG83" s="136"/>
      <c r="GH83" s="136"/>
      <c r="GI83" s="136"/>
      <c r="GJ83" s="136"/>
      <c r="GK83" s="136"/>
      <c r="GL83" s="136"/>
      <c r="GM83" s="136"/>
      <c r="GN83" s="136"/>
      <c r="GO83" s="136"/>
      <c r="GP83" s="136"/>
      <c r="GQ83" s="136"/>
      <c r="GR83" s="136"/>
      <c r="GS83" s="136"/>
      <c r="GT83" s="136"/>
      <c r="GU83" s="136"/>
      <c r="GV83" s="136"/>
      <c r="GW83" s="136"/>
      <c r="GX83" s="136"/>
      <c r="GY83" s="136"/>
      <c r="GZ83" s="136"/>
      <c r="HA83" s="136"/>
      <c r="HB83" s="136"/>
      <c r="HC83" s="136"/>
      <c r="HD83" s="136"/>
      <c r="HE83" s="136"/>
      <c r="HF83" s="136"/>
      <c r="HG83" s="136"/>
      <c r="HH83" s="136"/>
      <c r="HI83" s="136"/>
      <c r="HJ83" s="136"/>
      <c r="HK83" s="136"/>
      <c r="HL83" s="136"/>
      <c r="HM83" s="136"/>
      <c r="HN83" s="136"/>
      <c r="HO83" s="136"/>
      <c r="HP83" s="136"/>
      <c r="HQ83" s="136"/>
      <c r="HR83" s="136"/>
      <c r="HS83" s="136"/>
      <c r="HT83" s="136"/>
      <c r="HU83" s="136"/>
      <c r="HV83" s="136"/>
      <c r="HW83" s="136"/>
      <c r="HX83" s="136"/>
      <c r="HY83" s="136"/>
      <c r="HZ83" s="136"/>
      <c r="IA83" s="136"/>
      <c r="IB83" s="136"/>
      <c r="IC83" s="136"/>
      <c r="ID83" s="136"/>
      <c r="IE83" s="136"/>
      <c r="IF83" s="136"/>
      <c r="IG83" s="136"/>
    </row>
    <row r="84" spans="1:241" ht="15" customHeight="1" x14ac:dyDescent="0.25">
      <c r="A84" s="171" t="s">
        <v>154</v>
      </c>
      <c r="B84" s="172">
        <v>7867401</v>
      </c>
      <c r="C84" s="172">
        <v>3423405</v>
      </c>
      <c r="D84" s="172">
        <v>933962</v>
      </c>
      <c r="E84" s="172">
        <v>939308</v>
      </c>
      <c r="F84" s="158">
        <v>1376419</v>
      </c>
      <c r="G84" s="158">
        <v>197134</v>
      </c>
      <c r="H84" s="235">
        <v>14737629</v>
      </c>
      <c r="I84" s="136"/>
      <c r="J84" s="178" t="s">
        <v>111</v>
      </c>
      <c r="K84" s="179">
        <v>3512742</v>
      </c>
      <c r="L84" s="179">
        <v>2386451</v>
      </c>
      <c r="M84" s="179">
        <v>528439</v>
      </c>
      <c r="N84" s="179">
        <v>884768</v>
      </c>
      <c r="O84" s="158">
        <v>1280779</v>
      </c>
      <c r="P84" s="158">
        <v>212625</v>
      </c>
      <c r="Q84" s="235">
        <v>8805804</v>
      </c>
      <c r="R84" s="136"/>
      <c r="S84" s="136"/>
      <c r="T84" s="136"/>
      <c r="U84" s="136"/>
      <c r="V84" s="136"/>
      <c r="W84" s="136"/>
      <c r="X84" s="136"/>
      <c r="Y84" s="136"/>
      <c r="Z84" s="136"/>
      <c r="AA84" s="136"/>
      <c r="AB84" s="136"/>
      <c r="AC84" s="136"/>
      <c r="AD84" s="136"/>
      <c r="AE84" s="136"/>
      <c r="AF84" s="136"/>
      <c r="AG84" s="136"/>
      <c r="AH84" s="136"/>
      <c r="AI84" s="136"/>
      <c r="AJ84" s="136"/>
      <c r="AK84" s="136"/>
      <c r="AL84" s="136"/>
      <c r="AM84" s="136"/>
      <c r="AN84" s="136"/>
      <c r="AO84" s="136"/>
      <c r="AP84" s="136"/>
      <c r="AQ84" s="136"/>
      <c r="AR84" s="136"/>
      <c r="AS84" s="136"/>
      <c r="AT84" s="136"/>
      <c r="AU84" s="136"/>
      <c r="AV84" s="136"/>
      <c r="AW84" s="136"/>
      <c r="AX84" s="136"/>
      <c r="AY84" s="136"/>
      <c r="AZ84" s="136"/>
      <c r="BA84" s="136"/>
      <c r="BB84" s="136"/>
      <c r="BC84" s="136"/>
      <c r="BD84" s="136"/>
      <c r="BE84" s="136"/>
      <c r="BF84" s="136"/>
      <c r="BG84" s="136"/>
      <c r="BH84" s="136"/>
      <c r="BI84" s="136"/>
      <c r="BJ84" s="136"/>
      <c r="BK84" s="136"/>
      <c r="BL84" s="136"/>
      <c r="BM84" s="136"/>
      <c r="BN84" s="136"/>
      <c r="BO84" s="136"/>
      <c r="BP84" s="136"/>
      <c r="BQ84" s="136"/>
      <c r="BR84" s="136"/>
      <c r="BS84" s="136"/>
      <c r="BT84" s="136"/>
      <c r="BU84" s="136"/>
      <c r="BV84" s="136"/>
      <c r="BW84" s="136"/>
      <c r="BX84" s="136"/>
      <c r="BY84" s="136"/>
      <c r="BZ84" s="136"/>
      <c r="CA84" s="136"/>
      <c r="CB84" s="136"/>
      <c r="CC84" s="136"/>
      <c r="CD84" s="136"/>
      <c r="CE84" s="136"/>
      <c r="CF84" s="136"/>
      <c r="CG84" s="136"/>
      <c r="CH84" s="136"/>
      <c r="CI84" s="136"/>
      <c r="CJ84" s="136"/>
      <c r="CK84" s="136"/>
      <c r="CL84" s="136"/>
      <c r="CM84" s="136"/>
      <c r="CN84" s="136"/>
      <c r="CO84" s="136"/>
      <c r="CP84" s="136"/>
      <c r="CQ84" s="136"/>
      <c r="CR84" s="136"/>
      <c r="CS84" s="136"/>
      <c r="CT84" s="136"/>
      <c r="CU84" s="136"/>
      <c r="CV84" s="136"/>
      <c r="CW84" s="136"/>
      <c r="CX84" s="136"/>
      <c r="CY84" s="136"/>
      <c r="CZ84" s="136"/>
      <c r="DA84" s="136"/>
      <c r="DB84" s="136"/>
      <c r="DC84" s="136"/>
      <c r="DD84" s="136"/>
      <c r="DE84" s="136"/>
      <c r="DF84" s="136"/>
      <c r="DG84" s="136"/>
      <c r="DH84" s="136"/>
      <c r="DI84" s="136"/>
      <c r="DJ84" s="136"/>
      <c r="DK84" s="136"/>
      <c r="DL84" s="136"/>
      <c r="DM84" s="136"/>
      <c r="DN84" s="136"/>
      <c r="DO84" s="136"/>
      <c r="DP84" s="136"/>
      <c r="DQ84" s="136"/>
      <c r="DR84" s="136"/>
      <c r="DS84" s="136"/>
      <c r="DT84" s="136"/>
      <c r="DU84" s="136"/>
      <c r="DV84" s="136"/>
      <c r="DW84" s="136"/>
      <c r="DX84" s="136"/>
      <c r="DY84" s="136"/>
      <c r="DZ84" s="136"/>
      <c r="EA84" s="136"/>
      <c r="EB84" s="136"/>
      <c r="EC84" s="136"/>
      <c r="ED84" s="136"/>
      <c r="EE84" s="136"/>
      <c r="EF84" s="136"/>
      <c r="EG84" s="136"/>
      <c r="EH84" s="136"/>
      <c r="EI84" s="136"/>
      <c r="EJ84" s="136"/>
      <c r="EK84" s="136"/>
      <c r="EL84" s="136"/>
      <c r="EM84" s="136"/>
      <c r="EN84" s="136"/>
      <c r="EO84" s="136"/>
      <c r="EP84" s="136"/>
      <c r="EQ84" s="136"/>
      <c r="ER84" s="136"/>
      <c r="ES84" s="136"/>
      <c r="ET84" s="136"/>
      <c r="EU84" s="136"/>
      <c r="EV84" s="136"/>
      <c r="EW84" s="136"/>
      <c r="EX84" s="136"/>
      <c r="EY84" s="136"/>
      <c r="EZ84" s="136"/>
      <c r="FA84" s="136"/>
      <c r="FB84" s="136"/>
      <c r="FC84" s="136"/>
      <c r="FD84" s="136"/>
      <c r="FE84" s="136"/>
      <c r="FF84" s="136"/>
      <c r="FG84" s="136"/>
      <c r="FH84" s="136"/>
      <c r="FI84" s="136"/>
      <c r="FJ84" s="136"/>
      <c r="FK84" s="136"/>
      <c r="FL84" s="136"/>
      <c r="FM84" s="136"/>
      <c r="FN84" s="136"/>
      <c r="FO84" s="136"/>
      <c r="FP84" s="136"/>
      <c r="FQ84" s="136"/>
      <c r="FR84" s="136"/>
      <c r="FS84" s="136"/>
      <c r="FT84" s="136"/>
      <c r="FU84" s="136"/>
      <c r="FV84" s="136"/>
      <c r="FW84" s="136"/>
      <c r="FX84" s="136"/>
      <c r="FY84" s="136"/>
      <c r="FZ84" s="136"/>
      <c r="GA84" s="136"/>
      <c r="GB84" s="136"/>
      <c r="GC84" s="136"/>
      <c r="GD84" s="136"/>
      <c r="GE84" s="136"/>
      <c r="GF84" s="136"/>
      <c r="GG84" s="136"/>
      <c r="GH84" s="136"/>
      <c r="GI84" s="136"/>
      <c r="GJ84" s="136"/>
      <c r="GK84" s="136"/>
      <c r="GL84" s="136"/>
      <c r="GM84" s="136"/>
      <c r="GN84" s="136"/>
      <c r="GO84" s="136"/>
      <c r="GP84" s="136"/>
      <c r="GQ84" s="136"/>
      <c r="GR84" s="136"/>
      <c r="GS84" s="136"/>
      <c r="GT84" s="136"/>
      <c r="GU84" s="136"/>
      <c r="GV84" s="136"/>
      <c r="GW84" s="136"/>
      <c r="GX84" s="136"/>
      <c r="GY84" s="136"/>
      <c r="GZ84" s="136"/>
      <c r="HA84" s="136"/>
      <c r="HB84" s="136"/>
      <c r="HC84" s="136"/>
      <c r="HD84" s="136"/>
      <c r="HE84" s="136"/>
      <c r="HF84" s="136"/>
      <c r="HG84" s="136"/>
      <c r="HH84" s="136"/>
      <c r="HI84" s="136"/>
      <c r="HJ84" s="136"/>
      <c r="HK84" s="136"/>
      <c r="HL84" s="136"/>
      <c r="HM84" s="136"/>
      <c r="HN84" s="136"/>
      <c r="HO84" s="136"/>
      <c r="HP84" s="136"/>
      <c r="HQ84" s="136"/>
      <c r="HR84" s="136"/>
      <c r="HS84" s="136"/>
      <c r="HT84" s="136"/>
      <c r="HU84" s="136"/>
      <c r="HV84" s="136"/>
      <c r="HW84" s="136"/>
      <c r="HX84" s="136"/>
      <c r="HY84" s="136"/>
      <c r="HZ84" s="136"/>
      <c r="IA84" s="136"/>
      <c r="IB84" s="136"/>
      <c r="IC84" s="136"/>
      <c r="ID84" s="136"/>
      <c r="IE84" s="136"/>
      <c r="IF84" s="136"/>
      <c r="IG84" s="136"/>
    </row>
    <row r="85" spans="1:241" ht="15" customHeight="1" x14ac:dyDescent="0.25">
      <c r="A85" s="171" t="s">
        <v>153</v>
      </c>
      <c r="B85" s="172">
        <v>7597064</v>
      </c>
      <c r="C85" s="172">
        <v>3351450</v>
      </c>
      <c r="D85" s="172">
        <v>647623</v>
      </c>
      <c r="E85" s="172">
        <v>850324</v>
      </c>
      <c r="F85" s="158">
        <v>1590284</v>
      </c>
      <c r="G85" s="158">
        <v>170406</v>
      </c>
      <c r="H85" s="235">
        <v>14207151</v>
      </c>
      <c r="I85" s="136"/>
      <c r="J85" s="178" t="s">
        <v>110</v>
      </c>
      <c r="K85" s="179">
        <v>4375669</v>
      </c>
      <c r="L85" s="179">
        <v>3089667</v>
      </c>
      <c r="M85" s="179">
        <v>652307</v>
      </c>
      <c r="N85" s="179">
        <v>1103082</v>
      </c>
      <c r="O85" s="158">
        <v>1535495</v>
      </c>
      <c r="P85" s="158">
        <v>267634</v>
      </c>
      <c r="Q85" s="235">
        <v>11023854</v>
      </c>
      <c r="R85" s="136"/>
      <c r="S85" s="136"/>
      <c r="T85" s="136"/>
      <c r="U85" s="136"/>
      <c r="V85" s="136"/>
      <c r="W85" s="136"/>
      <c r="X85" s="136"/>
      <c r="Y85" s="136"/>
      <c r="Z85" s="136"/>
      <c r="AA85" s="136"/>
      <c r="AB85" s="136"/>
      <c r="AC85" s="136"/>
      <c r="AD85" s="136"/>
      <c r="AE85" s="136"/>
      <c r="AF85" s="136"/>
      <c r="AG85" s="136"/>
      <c r="AH85" s="136"/>
      <c r="AI85" s="136"/>
      <c r="AJ85" s="136"/>
      <c r="AK85" s="136"/>
      <c r="AL85" s="136"/>
      <c r="AM85" s="136"/>
      <c r="AN85" s="136"/>
      <c r="AO85" s="136"/>
      <c r="AP85" s="136"/>
      <c r="AQ85" s="136"/>
      <c r="AR85" s="136"/>
      <c r="AS85" s="136"/>
      <c r="AT85" s="136"/>
      <c r="AU85" s="136"/>
      <c r="AV85" s="136"/>
      <c r="AW85" s="136"/>
      <c r="AX85" s="136"/>
      <c r="AY85" s="136"/>
      <c r="AZ85" s="136"/>
      <c r="BA85" s="136"/>
      <c r="BB85" s="136"/>
      <c r="BC85" s="136"/>
      <c r="BD85" s="136"/>
      <c r="BE85" s="136"/>
      <c r="BF85" s="136"/>
      <c r="BG85" s="136"/>
      <c r="BH85" s="136"/>
      <c r="BI85" s="136"/>
      <c r="BJ85" s="136"/>
      <c r="BK85" s="136"/>
      <c r="BL85" s="136"/>
      <c r="BM85" s="136"/>
      <c r="BN85" s="136"/>
      <c r="BO85" s="136"/>
      <c r="BP85" s="136"/>
      <c r="BQ85" s="136"/>
      <c r="BR85" s="136"/>
      <c r="BS85" s="136"/>
      <c r="BT85" s="136"/>
      <c r="BU85" s="136"/>
      <c r="BV85" s="136"/>
      <c r="BW85" s="136"/>
      <c r="BX85" s="136"/>
      <c r="BY85" s="136"/>
      <c r="BZ85" s="136"/>
      <c r="CA85" s="136"/>
      <c r="CB85" s="136"/>
      <c r="CC85" s="136"/>
      <c r="CD85" s="136"/>
      <c r="CE85" s="136"/>
      <c r="CF85" s="136"/>
      <c r="CG85" s="136"/>
      <c r="CH85" s="136"/>
      <c r="CI85" s="136"/>
      <c r="CJ85" s="136"/>
      <c r="CK85" s="136"/>
      <c r="CL85" s="136"/>
      <c r="CM85" s="136"/>
      <c r="CN85" s="136"/>
      <c r="CO85" s="136"/>
      <c r="CP85" s="136"/>
      <c r="CQ85" s="136"/>
      <c r="CR85" s="136"/>
      <c r="CS85" s="136"/>
      <c r="CT85" s="136"/>
      <c r="CU85" s="136"/>
      <c r="CV85" s="136"/>
      <c r="CW85" s="136"/>
      <c r="CX85" s="136"/>
      <c r="CY85" s="136"/>
      <c r="CZ85" s="136"/>
      <c r="DA85" s="136"/>
      <c r="DB85" s="136"/>
      <c r="DC85" s="136"/>
      <c r="DD85" s="136"/>
      <c r="DE85" s="136"/>
      <c r="DF85" s="136"/>
      <c r="DG85" s="136"/>
      <c r="DH85" s="136"/>
      <c r="DI85" s="136"/>
      <c r="DJ85" s="136"/>
      <c r="DK85" s="136"/>
      <c r="DL85" s="136"/>
      <c r="DM85" s="136"/>
      <c r="DN85" s="136"/>
      <c r="DO85" s="136"/>
      <c r="DP85" s="136"/>
      <c r="DQ85" s="136"/>
      <c r="DR85" s="136"/>
      <c r="DS85" s="136"/>
      <c r="DT85" s="136"/>
      <c r="DU85" s="136"/>
      <c r="DV85" s="136"/>
      <c r="DW85" s="136"/>
      <c r="DX85" s="136"/>
      <c r="DY85" s="136"/>
      <c r="DZ85" s="136"/>
      <c r="EA85" s="136"/>
      <c r="EB85" s="136"/>
      <c r="EC85" s="136"/>
      <c r="ED85" s="136"/>
      <c r="EE85" s="136"/>
      <c r="EF85" s="136"/>
      <c r="EG85" s="136"/>
      <c r="EH85" s="136"/>
      <c r="EI85" s="136"/>
      <c r="EJ85" s="136"/>
      <c r="EK85" s="136"/>
      <c r="EL85" s="136"/>
      <c r="EM85" s="136"/>
      <c r="EN85" s="136"/>
      <c r="EO85" s="136"/>
      <c r="EP85" s="136"/>
      <c r="EQ85" s="136"/>
      <c r="ER85" s="136"/>
      <c r="ES85" s="136"/>
      <c r="ET85" s="136"/>
      <c r="EU85" s="136"/>
      <c r="EV85" s="136"/>
      <c r="EW85" s="136"/>
      <c r="EX85" s="136"/>
      <c r="EY85" s="136"/>
      <c r="EZ85" s="136"/>
      <c r="FA85" s="136"/>
      <c r="FB85" s="136"/>
      <c r="FC85" s="136"/>
      <c r="FD85" s="136"/>
      <c r="FE85" s="136"/>
      <c r="FF85" s="136"/>
      <c r="FG85" s="136"/>
      <c r="FH85" s="136"/>
      <c r="FI85" s="136"/>
      <c r="FJ85" s="136"/>
      <c r="FK85" s="136"/>
      <c r="FL85" s="136"/>
      <c r="FM85" s="136"/>
      <c r="FN85" s="136"/>
      <c r="FO85" s="136"/>
      <c r="FP85" s="136"/>
      <c r="FQ85" s="136"/>
      <c r="FR85" s="136"/>
      <c r="FS85" s="136"/>
      <c r="FT85" s="136"/>
      <c r="FU85" s="136"/>
      <c r="FV85" s="136"/>
      <c r="FW85" s="136"/>
      <c r="FX85" s="136"/>
      <c r="FY85" s="136"/>
      <c r="FZ85" s="136"/>
      <c r="GA85" s="136"/>
      <c r="GB85" s="136"/>
      <c r="GC85" s="136"/>
      <c r="GD85" s="136"/>
      <c r="GE85" s="136"/>
      <c r="GF85" s="136"/>
      <c r="GG85" s="136"/>
      <c r="GH85" s="136"/>
      <c r="GI85" s="136"/>
      <c r="GJ85" s="136"/>
      <c r="GK85" s="136"/>
      <c r="GL85" s="136"/>
      <c r="GM85" s="136"/>
      <c r="GN85" s="136"/>
      <c r="GO85" s="136"/>
      <c r="GP85" s="136"/>
      <c r="GQ85" s="136"/>
      <c r="GR85" s="136"/>
      <c r="GS85" s="136"/>
      <c r="GT85" s="136"/>
      <c r="GU85" s="136"/>
      <c r="GV85" s="136"/>
      <c r="GW85" s="136"/>
      <c r="GX85" s="136"/>
      <c r="GY85" s="136"/>
      <c r="GZ85" s="136"/>
      <c r="HA85" s="136"/>
      <c r="HB85" s="136"/>
      <c r="HC85" s="136"/>
      <c r="HD85" s="136"/>
      <c r="HE85" s="136"/>
      <c r="HF85" s="136"/>
      <c r="HG85" s="136"/>
      <c r="HH85" s="136"/>
      <c r="HI85" s="136"/>
      <c r="HJ85" s="136"/>
      <c r="HK85" s="136"/>
      <c r="HL85" s="136"/>
      <c r="HM85" s="136"/>
      <c r="HN85" s="136"/>
      <c r="HO85" s="136"/>
      <c r="HP85" s="136"/>
      <c r="HQ85" s="136"/>
      <c r="HR85" s="136"/>
      <c r="HS85" s="136"/>
      <c r="HT85" s="136"/>
      <c r="HU85" s="136"/>
      <c r="HV85" s="136"/>
      <c r="HW85" s="136"/>
      <c r="HX85" s="136"/>
      <c r="HY85" s="136"/>
      <c r="HZ85" s="136"/>
      <c r="IA85" s="136"/>
      <c r="IB85" s="136"/>
      <c r="IC85" s="136"/>
      <c r="ID85" s="136"/>
      <c r="IE85" s="136"/>
      <c r="IF85" s="136"/>
      <c r="IG85" s="136"/>
    </row>
    <row r="86" spans="1:241" ht="15" customHeight="1" x14ac:dyDescent="0.25">
      <c r="A86" s="171" t="s">
        <v>152</v>
      </c>
      <c r="B86" s="172">
        <v>7167678</v>
      </c>
      <c r="C86" s="172">
        <v>3131457</v>
      </c>
      <c r="D86" s="172">
        <v>960598</v>
      </c>
      <c r="E86" s="172">
        <v>1266233</v>
      </c>
      <c r="F86" s="158">
        <v>1459180</v>
      </c>
      <c r="G86" s="158">
        <v>227378</v>
      </c>
      <c r="H86" s="235">
        <v>14212524</v>
      </c>
      <c r="I86" s="136"/>
      <c r="J86" s="178" t="s">
        <v>109</v>
      </c>
      <c r="K86" s="179">
        <v>4905761</v>
      </c>
      <c r="L86" s="179">
        <v>2760375</v>
      </c>
      <c r="M86" s="179">
        <v>570195</v>
      </c>
      <c r="N86" s="179">
        <v>1134956</v>
      </c>
      <c r="O86" s="158">
        <v>1415285</v>
      </c>
      <c r="P86" s="158">
        <v>206293</v>
      </c>
      <c r="Q86" s="235">
        <v>10992865</v>
      </c>
      <c r="R86" s="136"/>
      <c r="S86" s="136"/>
      <c r="T86" s="136"/>
      <c r="U86" s="136"/>
      <c r="V86" s="136"/>
      <c r="W86" s="136"/>
      <c r="X86" s="136"/>
      <c r="Y86" s="136"/>
      <c r="Z86" s="136"/>
      <c r="AA86" s="136"/>
      <c r="AB86" s="136"/>
      <c r="AC86" s="136"/>
      <c r="AD86" s="136"/>
      <c r="AE86" s="136"/>
      <c r="AF86" s="136"/>
      <c r="AG86" s="136"/>
      <c r="AH86" s="136"/>
      <c r="AI86" s="136"/>
      <c r="AJ86" s="136"/>
      <c r="AK86" s="136"/>
      <c r="AL86" s="136"/>
      <c r="AM86" s="136"/>
      <c r="AN86" s="136"/>
      <c r="AO86" s="136"/>
      <c r="AP86" s="136"/>
      <c r="AQ86" s="136"/>
      <c r="AR86" s="136"/>
      <c r="AS86" s="136"/>
      <c r="AT86" s="136"/>
      <c r="AU86" s="136"/>
      <c r="AV86" s="136"/>
      <c r="AW86" s="136"/>
      <c r="AX86" s="136"/>
      <c r="AY86" s="136"/>
      <c r="AZ86" s="136"/>
      <c r="BA86" s="136"/>
      <c r="BB86" s="136"/>
      <c r="BC86" s="136"/>
      <c r="BD86" s="136"/>
      <c r="BE86" s="136"/>
      <c r="BF86" s="136"/>
      <c r="BG86" s="136"/>
      <c r="BH86" s="136"/>
      <c r="BI86" s="136"/>
      <c r="BJ86" s="136"/>
      <c r="BK86" s="136"/>
      <c r="BL86" s="136"/>
      <c r="BM86" s="136"/>
      <c r="BN86" s="136"/>
      <c r="BO86" s="136"/>
      <c r="BP86" s="136"/>
      <c r="BQ86" s="136"/>
      <c r="BR86" s="136"/>
      <c r="BS86" s="136"/>
      <c r="BT86" s="136"/>
      <c r="BU86" s="136"/>
      <c r="BV86" s="136"/>
      <c r="BW86" s="136"/>
      <c r="BX86" s="136"/>
      <c r="BY86" s="136"/>
      <c r="BZ86" s="136"/>
      <c r="CA86" s="136"/>
      <c r="CB86" s="136"/>
      <c r="CC86" s="136"/>
      <c r="CD86" s="136"/>
      <c r="CE86" s="136"/>
      <c r="CF86" s="136"/>
      <c r="CG86" s="136"/>
      <c r="CH86" s="136"/>
      <c r="CI86" s="136"/>
      <c r="CJ86" s="136"/>
      <c r="CK86" s="136"/>
      <c r="CL86" s="136"/>
      <c r="CM86" s="136"/>
      <c r="CN86" s="136"/>
      <c r="CO86" s="136"/>
      <c r="CP86" s="136"/>
      <c r="CQ86" s="136"/>
      <c r="CR86" s="136"/>
      <c r="CS86" s="136"/>
      <c r="CT86" s="136"/>
      <c r="CU86" s="136"/>
      <c r="CV86" s="136"/>
      <c r="CW86" s="136"/>
      <c r="CX86" s="136"/>
      <c r="CY86" s="136"/>
      <c r="CZ86" s="136"/>
      <c r="DA86" s="136"/>
      <c r="DB86" s="136"/>
      <c r="DC86" s="136"/>
      <c r="DD86" s="136"/>
      <c r="DE86" s="136"/>
      <c r="DF86" s="136"/>
      <c r="DG86" s="136"/>
      <c r="DH86" s="136"/>
      <c r="DI86" s="136"/>
      <c r="DJ86" s="136"/>
      <c r="DK86" s="136"/>
      <c r="DL86" s="136"/>
      <c r="DM86" s="136"/>
      <c r="DN86" s="136"/>
      <c r="DO86" s="136"/>
      <c r="DP86" s="136"/>
      <c r="DQ86" s="136"/>
      <c r="DR86" s="136"/>
      <c r="DS86" s="136"/>
      <c r="DT86" s="136"/>
      <c r="DU86" s="136"/>
      <c r="DV86" s="136"/>
      <c r="DW86" s="136"/>
      <c r="DX86" s="136"/>
      <c r="DY86" s="136"/>
      <c r="DZ86" s="136"/>
      <c r="EA86" s="136"/>
      <c r="EB86" s="136"/>
      <c r="EC86" s="136"/>
      <c r="ED86" s="136"/>
      <c r="EE86" s="136"/>
      <c r="EF86" s="136"/>
      <c r="EG86" s="136"/>
      <c r="EH86" s="136"/>
      <c r="EI86" s="136"/>
      <c r="EJ86" s="136"/>
      <c r="EK86" s="136"/>
      <c r="EL86" s="136"/>
      <c r="EM86" s="136"/>
      <c r="EN86" s="136"/>
      <c r="EO86" s="136"/>
      <c r="EP86" s="136"/>
      <c r="EQ86" s="136"/>
      <c r="ER86" s="136"/>
      <c r="ES86" s="136"/>
      <c r="ET86" s="136"/>
      <c r="EU86" s="136"/>
      <c r="EV86" s="136"/>
      <c r="EW86" s="136"/>
      <c r="EX86" s="136"/>
      <c r="EY86" s="136"/>
      <c r="EZ86" s="136"/>
      <c r="FA86" s="136"/>
      <c r="FB86" s="136"/>
      <c r="FC86" s="136"/>
      <c r="FD86" s="136"/>
      <c r="FE86" s="136"/>
      <c r="FF86" s="136"/>
      <c r="FG86" s="136"/>
      <c r="FH86" s="136"/>
      <c r="FI86" s="136"/>
      <c r="FJ86" s="136"/>
      <c r="FK86" s="136"/>
      <c r="FL86" s="136"/>
      <c r="FM86" s="136"/>
      <c r="FN86" s="136"/>
      <c r="FO86" s="136"/>
      <c r="FP86" s="136"/>
      <c r="FQ86" s="136"/>
      <c r="FR86" s="136"/>
      <c r="FS86" s="136"/>
      <c r="FT86" s="136"/>
      <c r="FU86" s="136"/>
      <c r="FV86" s="136"/>
      <c r="FW86" s="136"/>
      <c r="FX86" s="136"/>
      <c r="FY86" s="136"/>
      <c r="FZ86" s="136"/>
      <c r="GA86" s="136"/>
      <c r="GB86" s="136"/>
      <c r="GC86" s="136"/>
      <c r="GD86" s="136"/>
      <c r="GE86" s="136"/>
      <c r="GF86" s="136"/>
      <c r="GG86" s="136"/>
      <c r="GH86" s="136"/>
      <c r="GI86" s="136"/>
      <c r="GJ86" s="136"/>
      <c r="GK86" s="136"/>
      <c r="GL86" s="136"/>
      <c r="GM86" s="136"/>
      <c r="GN86" s="136"/>
      <c r="GO86" s="136"/>
      <c r="GP86" s="136"/>
      <c r="GQ86" s="136"/>
      <c r="GR86" s="136"/>
      <c r="GS86" s="136"/>
      <c r="GT86" s="136"/>
      <c r="GU86" s="136"/>
      <c r="GV86" s="136"/>
      <c r="GW86" s="136"/>
      <c r="GX86" s="136"/>
      <c r="GY86" s="136"/>
      <c r="GZ86" s="136"/>
      <c r="HA86" s="136"/>
      <c r="HB86" s="136"/>
      <c r="HC86" s="136"/>
      <c r="HD86" s="136"/>
      <c r="HE86" s="136"/>
      <c r="HF86" s="136"/>
      <c r="HG86" s="136"/>
      <c r="HH86" s="136"/>
      <c r="HI86" s="136"/>
      <c r="HJ86" s="136"/>
      <c r="HK86" s="136"/>
      <c r="HL86" s="136"/>
      <c r="HM86" s="136"/>
      <c r="HN86" s="136"/>
      <c r="HO86" s="136"/>
      <c r="HP86" s="136"/>
      <c r="HQ86" s="136"/>
      <c r="HR86" s="136"/>
      <c r="HS86" s="136"/>
      <c r="HT86" s="136"/>
      <c r="HU86" s="136"/>
      <c r="HV86" s="136"/>
      <c r="HW86" s="136"/>
      <c r="HX86" s="136"/>
      <c r="HY86" s="136"/>
      <c r="HZ86" s="136"/>
      <c r="IA86" s="136"/>
      <c r="IB86" s="136"/>
      <c r="IC86" s="136"/>
      <c r="ID86" s="136"/>
      <c r="IE86" s="136"/>
      <c r="IF86" s="136"/>
      <c r="IG86" s="136"/>
    </row>
    <row r="87" spans="1:241" ht="15" customHeight="1" x14ac:dyDescent="0.25">
      <c r="A87" s="171" t="s">
        <v>340</v>
      </c>
      <c r="B87" s="172">
        <v>8298523</v>
      </c>
      <c r="C87" s="172">
        <v>4335695</v>
      </c>
      <c r="D87" s="172">
        <v>862897</v>
      </c>
      <c r="E87" s="172">
        <v>1372300</v>
      </c>
      <c r="F87" s="158">
        <v>2190045</v>
      </c>
      <c r="G87" s="158">
        <v>226631</v>
      </c>
      <c r="H87" s="235">
        <v>17286091</v>
      </c>
      <c r="I87" s="136"/>
      <c r="J87" s="178" t="s">
        <v>108</v>
      </c>
      <c r="K87" s="179">
        <v>5900083</v>
      </c>
      <c r="L87" s="179">
        <v>3001670</v>
      </c>
      <c r="M87" s="179">
        <v>688404</v>
      </c>
      <c r="N87" s="179">
        <v>905396</v>
      </c>
      <c r="O87" s="158">
        <v>1533711</v>
      </c>
      <c r="P87" s="158">
        <v>222936</v>
      </c>
      <c r="Q87" s="235">
        <v>12252200</v>
      </c>
      <c r="R87" s="136"/>
      <c r="S87" s="136"/>
      <c r="T87" s="136"/>
      <c r="U87" s="136"/>
      <c r="V87" s="136"/>
      <c r="W87" s="136"/>
      <c r="X87" s="136"/>
      <c r="Y87" s="136"/>
      <c r="Z87" s="136"/>
      <c r="AA87" s="136"/>
      <c r="AB87" s="136"/>
      <c r="AC87" s="136"/>
      <c r="AD87" s="136"/>
      <c r="AE87" s="136"/>
      <c r="AF87" s="136"/>
      <c r="AG87" s="136"/>
      <c r="AH87" s="136"/>
      <c r="AI87" s="136"/>
      <c r="AJ87" s="136"/>
      <c r="AK87" s="136"/>
      <c r="AL87" s="136"/>
      <c r="AM87" s="136"/>
      <c r="AN87" s="136"/>
      <c r="AO87" s="136"/>
      <c r="AP87" s="136"/>
      <c r="AQ87" s="136"/>
      <c r="AR87" s="136"/>
      <c r="AS87" s="136"/>
      <c r="AT87" s="136"/>
      <c r="AU87" s="136"/>
      <c r="AV87" s="136"/>
      <c r="AW87" s="136"/>
      <c r="AX87" s="136"/>
      <c r="AY87" s="136"/>
      <c r="AZ87" s="136"/>
      <c r="BA87" s="136"/>
      <c r="BB87" s="136"/>
      <c r="BC87" s="136"/>
      <c r="BD87" s="136"/>
      <c r="BE87" s="136"/>
      <c r="BF87" s="136"/>
      <c r="BG87" s="136"/>
      <c r="BH87" s="136"/>
      <c r="BI87" s="136"/>
      <c r="BJ87" s="136"/>
      <c r="BK87" s="136"/>
      <c r="BL87" s="136"/>
      <c r="BM87" s="136"/>
      <c r="BN87" s="136"/>
      <c r="BO87" s="136"/>
      <c r="BP87" s="136"/>
      <c r="BQ87" s="136"/>
      <c r="BR87" s="136"/>
      <c r="BS87" s="136"/>
      <c r="BT87" s="136"/>
      <c r="BU87" s="136"/>
      <c r="BV87" s="136"/>
      <c r="BW87" s="136"/>
      <c r="BX87" s="136"/>
      <c r="BY87" s="136"/>
      <c r="BZ87" s="136"/>
      <c r="CA87" s="136"/>
      <c r="CB87" s="136"/>
      <c r="CC87" s="136"/>
      <c r="CD87" s="136"/>
      <c r="CE87" s="136"/>
      <c r="CF87" s="136"/>
      <c r="CG87" s="136"/>
      <c r="CH87" s="136"/>
      <c r="CI87" s="136"/>
      <c r="CJ87" s="136"/>
      <c r="CK87" s="136"/>
      <c r="CL87" s="136"/>
      <c r="CM87" s="136"/>
      <c r="CN87" s="136"/>
      <c r="CO87" s="136"/>
      <c r="CP87" s="136"/>
      <c r="CQ87" s="136"/>
      <c r="CR87" s="136"/>
      <c r="CS87" s="136"/>
      <c r="CT87" s="136"/>
      <c r="CU87" s="136"/>
      <c r="CV87" s="136"/>
      <c r="CW87" s="136"/>
      <c r="CX87" s="136"/>
      <c r="CY87" s="136"/>
      <c r="CZ87" s="136"/>
      <c r="DA87" s="136"/>
      <c r="DB87" s="136"/>
      <c r="DC87" s="136"/>
      <c r="DD87" s="136"/>
      <c r="DE87" s="136"/>
      <c r="DF87" s="136"/>
      <c r="DG87" s="136"/>
      <c r="DH87" s="136"/>
      <c r="DI87" s="136"/>
      <c r="DJ87" s="136"/>
      <c r="DK87" s="136"/>
      <c r="DL87" s="136"/>
      <c r="DM87" s="136"/>
      <c r="DN87" s="136"/>
      <c r="DO87" s="136"/>
      <c r="DP87" s="136"/>
      <c r="DQ87" s="136"/>
      <c r="DR87" s="136"/>
      <c r="DS87" s="136"/>
      <c r="DT87" s="136"/>
      <c r="DU87" s="136"/>
      <c r="DV87" s="136"/>
      <c r="DW87" s="136"/>
      <c r="DX87" s="136"/>
      <c r="DY87" s="136"/>
      <c r="DZ87" s="136"/>
      <c r="EA87" s="136"/>
      <c r="EB87" s="136"/>
      <c r="EC87" s="136"/>
      <c r="ED87" s="136"/>
      <c r="EE87" s="136"/>
      <c r="EF87" s="136"/>
      <c r="EG87" s="136"/>
      <c r="EH87" s="136"/>
      <c r="EI87" s="136"/>
      <c r="EJ87" s="136"/>
      <c r="EK87" s="136"/>
      <c r="EL87" s="136"/>
      <c r="EM87" s="136"/>
      <c r="EN87" s="136"/>
      <c r="EO87" s="136"/>
      <c r="EP87" s="136"/>
      <c r="EQ87" s="136"/>
      <c r="ER87" s="136"/>
      <c r="ES87" s="136"/>
      <c r="ET87" s="136"/>
      <c r="EU87" s="136"/>
      <c r="EV87" s="136"/>
      <c r="EW87" s="136"/>
      <c r="EX87" s="136"/>
      <c r="EY87" s="136"/>
      <c r="EZ87" s="136"/>
      <c r="FA87" s="136"/>
      <c r="FB87" s="136"/>
      <c r="FC87" s="136"/>
      <c r="FD87" s="136"/>
      <c r="FE87" s="136"/>
      <c r="FF87" s="136"/>
      <c r="FG87" s="136"/>
      <c r="FH87" s="136"/>
      <c r="FI87" s="136"/>
      <c r="FJ87" s="136"/>
      <c r="FK87" s="136"/>
      <c r="FL87" s="136"/>
      <c r="FM87" s="136"/>
      <c r="FN87" s="136"/>
      <c r="FO87" s="136"/>
      <c r="FP87" s="136"/>
      <c r="FQ87" s="136"/>
      <c r="FR87" s="136"/>
      <c r="FS87" s="136"/>
      <c r="FT87" s="136"/>
      <c r="FU87" s="136"/>
      <c r="FV87" s="136"/>
      <c r="FW87" s="136"/>
      <c r="FX87" s="136"/>
      <c r="FY87" s="136"/>
      <c r="FZ87" s="136"/>
      <c r="GA87" s="136"/>
      <c r="GB87" s="136"/>
      <c r="GC87" s="136"/>
      <c r="GD87" s="136"/>
      <c r="GE87" s="136"/>
      <c r="GF87" s="136"/>
      <c r="GG87" s="136"/>
      <c r="GH87" s="136"/>
      <c r="GI87" s="136"/>
      <c r="GJ87" s="136"/>
      <c r="GK87" s="136"/>
      <c r="GL87" s="136"/>
      <c r="GM87" s="136"/>
      <c r="GN87" s="136"/>
      <c r="GO87" s="136"/>
      <c r="GP87" s="136"/>
      <c r="GQ87" s="136"/>
      <c r="GR87" s="136"/>
      <c r="GS87" s="136"/>
      <c r="GT87" s="136"/>
      <c r="GU87" s="136"/>
      <c r="GV87" s="136"/>
      <c r="GW87" s="136"/>
      <c r="GX87" s="136"/>
      <c r="GY87" s="136"/>
      <c r="GZ87" s="136"/>
      <c r="HA87" s="136"/>
      <c r="HB87" s="136"/>
      <c r="HC87" s="136"/>
      <c r="HD87" s="136"/>
      <c r="HE87" s="136"/>
      <c r="HF87" s="136"/>
      <c r="HG87" s="136"/>
      <c r="HH87" s="136"/>
      <c r="HI87" s="136"/>
      <c r="HJ87" s="136"/>
      <c r="HK87" s="136"/>
      <c r="HL87" s="136"/>
      <c r="HM87" s="136"/>
      <c r="HN87" s="136"/>
      <c r="HO87" s="136"/>
      <c r="HP87" s="136"/>
      <c r="HQ87" s="136"/>
      <c r="HR87" s="136"/>
      <c r="HS87" s="136"/>
      <c r="HT87" s="136"/>
      <c r="HU87" s="136"/>
      <c r="HV87" s="136"/>
      <c r="HW87" s="136"/>
      <c r="HX87" s="136"/>
      <c r="HY87" s="136"/>
      <c r="HZ87" s="136"/>
      <c r="IA87" s="136"/>
      <c r="IB87" s="136"/>
      <c r="IC87" s="136"/>
      <c r="ID87" s="136"/>
      <c r="IE87" s="136"/>
      <c r="IF87" s="136"/>
      <c r="IG87" s="136"/>
    </row>
    <row r="88" spans="1:241" ht="15" customHeight="1" x14ac:dyDescent="0.25">
      <c r="A88" s="171" t="s">
        <v>150</v>
      </c>
      <c r="B88" s="172">
        <v>9001960</v>
      </c>
      <c r="C88" s="172">
        <v>3571226</v>
      </c>
      <c r="D88" s="172">
        <v>1057847</v>
      </c>
      <c r="E88" s="172">
        <v>1144256</v>
      </c>
      <c r="F88" s="158">
        <v>1506440</v>
      </c>
      <c r="G88" s="158">
        <v>219472</v>
      </c>
      <c r="H88" s="235">
        <v>16501201</v>
      </c>
      <c r="I88" s="136"/>
      <c r="J88" s="178" t="s">
        <v>331</v>
      </c>
      <c r="K88" s="179">
        <v>4676849</v>
      </c>
      <c r="L88" s="179">
        <v>3318890</v>
      </c>
      <c r="M88" s="179">
        <v>1013047</v>
      </c>
      <c r="N88" s="179">
        <v>997822</v>
      </c>
      <c r="O88" s="158">
        <v>1435994</v>
      </c>
      <c r="P88" s="158">
        <v>296370</v>
      </c>
      <c r="Q88" s="235">
        <v>11738972</v>
      </c>
      <c r="R88" s="136"/>
      <c r="S88" s="136"/>
      <c r="T88" s="136"/>
      <c r="U88" s="136"/>
      <c r="V88" s="136"/>
      <c r="W88" s="136"/>
      <c r="X88" s="136"/>
      <c r="Y88" s="136"/>
      <c r="Z88" s="136"/>
      <c r="AA88" s="136"/>
      <c r="AB88" s="136"/>
      <c r="AC88" s="136"/>
      <c r="AD88" s="136"/>
      <c r="AE88" s="136"/>
      <c r="AF88" s="136"/>
      <c r="AG88" s="136"/>
      <c r="AH88" s="136"/>
      <c r="AI88" s="136"/>
      <c r="AJ88" s="136"/>
      <c r="AK88" s="136"/>
      <c r="AL88" s="136"/>
      <c r="AM88" s="136"/>
      <c r="AN88" s="136"/>
      <c r="AO88" s="136"/>
      <c r="AP88" s="136"/>
      <c r="AQ88" s="136"/>
      <c r="AR88" s="136"/>
      <c r="AS88" s="136"/>
      <c r="AT88" s="136"/>
      <c r="AU88" s="136"/>
      <c r="AV88" s="136"/>
      <c r="AW88" s="136"/>
      <c r="AX88" s="136"/>
      <c r="AY88" s="136"/>
      <c r="AZ88" s="136"/>
      <c r="BA88" s="136"/>
      <c r="BB88" s="136"/>
      <c r="BC88" s="136"/>
      <c r="BD88" s="136"/>
      <c r="BE88" s="136"/>
      <c r="BF88" s="136"/>
      <c r="BG88" s="136"/>
      <c r="BH88" s="136"/>
      <c r="BI88" s="136"/>
      <c r="BJ88" s="136"/>
      <c r="BK88" s="136"/>
      <c r="BL88" s="136"/>
      <c r="BM88" s="136"/>
      <c r="BN88" s="136"/>
      <c r="BO88" s="136"/>
      <c r="BP88" s="136"/>
      <c r="BQ88" s="136"/>
      <c r="BR88" s="136"/>
      <c r="BS88" s="136"/>
      <c r="BT88" s="136"/>
      <c r="BU88" s="136"/>
      <c r="BV88" s="136"/>
      <c r="BW88" s="136"/>
      <c r="BX88" s="136"/>
      <c r="BY88" s="136"/>
      <c r="BZ88" s="136"/>
      <c r="CA88" s="136"/>
      <c r="CB88" s="136"/>
      <c r="CC88" s="136"/>
      <c r="CD88" s="136"/>
      <c r="CE88" s="136"/>
      <c r="CF88" s="136"/>
      <c r="CG88" s="136"/>
      <c r="CH88" s="136"/>
      <c r="CI88" s="136"/>
      <c r="CJ88" s="136"/>
      <c r="CK88" s="136"/>
      <c r="CL88" s="136"/>
      <c r="CM88" s="136"/>
      <c r="CN88" s="136"/>
      <c r="CO88" s="136"/>
      <c r="CP88" s="136"/>
      <c r="CQ88" s="136"/>
      <c r="CR88" s="136"/>
      <c r="CS88" s="136"/>
      <c r="CT88" s="136"/>
      <c r="CU88" s="136"/>
      <c r="CV88" s="136"/>
      <c r="CW88" s="136"/>
      <c r="CX88" s="136"/>
      <c r="CY88" s="136"/>
      <c r="CZ88" s="136"/>
      <c r="DA88" s="136"/>
      <c r="DB88" s="136"/>
      <c r="DC88" s="136"/>
      <c r="DD88" s="136"/>
      <c r="DE88" s="136"/>
      <c r="DF88" s="136"/>
      <c r="DG88" s="136"/>
      <c r="DH88" s="136"/>
      <c r="DI88" s="136"/>
      <c r="DJ88" s="136"/>
      <c r="DK88" s="136"/>
      <c r="DL88" s="136"/>
      <c r="DM88" s="136"/>
      <c r="DN88" s="136"/>
      <c r="DO88" s="136"/>
      <c r="DP88" s="136"/>
      <c r="DQ88" s="136"/>
      <c r="DR88" s="136"/>
      <c r="DS88" s="136"/>
      <c r="DT88" s="136"/>
      <c r="DU88" s="136"/>
      <c r="DV88" s="136"/>
      <c r="DW88" s="136"/>
      <c r="DX88" s="136"/>
      <c r="DY88" s="136"/>
      <c r="DZ88" s="136"/>
      <c r="EA88" s="136"/>
      <c r="EB88" s="136"/>
      <c r="EC88" s="136"/>
      <c r="ED88" s="136"/>
      <c r="EE88" s="136"/>
      <c r="EF88" s="136"/>
      <c r="EG88" s="136"/>
      <c r="EH88" s="136"/>
      <c r="EI88" s="136"/>
      <c r="EJ88" s="136"/>
      <c r="EK88" s="136"/>
      <c r="EL88" s="136"/>
      <c r="EM88" s="136"/>
      <c r="EN88" s="136"/>
      <c r="EO88" s="136"/>
      <c r="EP88" s="136"/>
      <c r="EQ88" s="136"/>
      <c r="ER88" s="136"/>
      <c r="ES88" s="136"/>
      <c r="ET88" s="136"/>
      <c r="EU88" s="136"/>
      <c r="EV88" s="136"/>
      <c r="EW88" s="136"/>
      <c r="EX88" s="136"/>
      <c r="EY88" s="136"/>
      <c r="EZ88" s="136"/>
      <c r="FA88" s="136"/>
      <c r="FB88" s="136"/>
      <c r="FC88" s="136"/>
      <c r="FD88" s="136"/>
      <c r="FE88" s="136"/>
      <c r="FF88" s="136"/>
      <c r="FG88" s="136"/>
      <c r="FH88" s="136"/>
      <c r="FI88" s="136"/>
      <c r="FJ88" s="136"/>
      <c r="FK88" s="136"/>
      <c r="FL88" s="136"/>
      <c r="FM88" s="136"/>
      <c r="FN88" s="136"/>
      <c r="FO88" s="136"/>
      <c r="FP88" s="136"/>
      <c r="FQ88" s="136"/>
      <c r="FR88" s="136"/>
      <c r="FS88" s="136"/>
      <c r="FT88" s="136"/>
      <c r="FU88" s="136"/>
      <c r="FV88" s="136"/>
      <c r="FW88" s="136"/>
      <c r="FX88" s="136"/>
      <c r="FY88" s="136"/>
      <c r="FZ88" s="136"/>
      <c r="GA88" s="136"/>
      <c r="GB88" s="136"/>
      <c r="GC88" s="136"/>
      <c r="GD88" s="136"/>
      <c r="GE88" s="136"/>
      <c r="GF88" s="136"/>
      <c r="GG88" s="136"/>
      <c r="GH88" s="136"/>
      <c r="GI88" s="136"/>
      <c r="GJ88" s="136"/>
      <c r="GK88" s="136"/>
      <c r="GL88" s="136"/>
      <c r="GM88" s="136"/>
      <c r="GN88" s="136"/>
      <c r="GO88" s="136"/>
      <c r="GP88" s="136"/>
      <c r="GQ88" s="136"/>
      <c r="GR88" s="136"/>
      <c r="GS88" s="136"/>
      <c r="GT88" s="136"/>
      <c r="GU88" s="136"/>
      <c r="GV88" s="136"/>
      <c r="GW88" s="136"/>
      <c r="GX88" s="136"/>
      <c r="GY88" s="136"/>
      <c r="GZ88" s="136"/>
      <c r="HA88" s="136"/>
      <c r="HB88" s="136"/>
      <c r="HC88" s="136"/>
      <c r="HD88" s="136"/>
      <c r="HE88" s="136"/>
      <c r="HF88" s="136"/>
      <c r="HG88" s="136"/>
      <c r="HH88" s="136"/>
      <c r="HI88" s="136"/>
      <c r="HJ88" s="136"/>
      <c r="HK88" s="136"/>
      <c r="HL88" s="136"/>
      <c r="HM88" s="136"/>
      <c r="HN88" s="136"/>
      <c r="HO88" s="136"/>
      <c r="HP88" s="136"/>
      <c r="HQ88" s="136"/>
      <c r="HR88" s="136"/>
      <c r="HS88" s="136"/>
      <c r="HT88" s="136"/>
      <c r="HU88" s="136"/>
      <c r="HV88" s="136"/>
      <c r="HW88" s="136"/>
      <c r="HX88" s="136"/>
      <c r="HY88" s="136"/>
      <c r="HZ88" s="136"/>
      <c r="IA88" s="136"/>
      <c r="IB88" s="136"/>
      <c r="IC88" s="136"/>
      <c r="ID88" s="136"/>
      <c r="IE88" s="136"/>
      <c r="IF88" s="136"/>
      <c r="IG88" s="136"/>
    </row>
    <row r="89" spans="1:241" ht="15" customHeight="1" x14ac:dyDescent="0.25">
      <c r="A89" s="171" t="s">
        <v>149</v>
      </c>
      <c r="B89" s="172">
        <v>9042802</v>
      </c>
      <c r="C89" s="172">
        <v>3640184</v>
      </c>
      <c r="D89" s="172">
        <v>1264086</v>
      </c>
      <c r="E89" s="172">
        <v>1225305</v>
      </c>
      <c r="F89" s="158">
        <v>1665739</v>
      </c>
      <c r="G89" s="158">
        <v>266017</v>
      </c>
      <c r="H89" s="235">
        <v>17104133</v>
      </c>
      <c r="I89" s="136"/>
      <c r="J89" s="178" t="s">
        <v>106</v>
      </c>
      <c r="K89" s="179">
        <v>3427418</v>
      </c>
      <c r="L89" s="179">
        <v>3379011</v>
      </c>
      <c r="M89" s="179">
        <v>682709</v>
      </c>
      <c r="N89" s="179">
        <v>863184</v>
      </c>
      <c r="O89" s="158">
        <v>1429826</v>
      </c>
      <c r="P89" s="158">
        <v>314023</v>
      </c>
      <c r="Q89" s="235">
        <v>10096171</v>
      </c>
      <c r="R89" s="136"/>
      <c r="S89" s="136"/>
      <c r="T89" s="136"/>
      <c r="U89" s="136"/>
      <c r="V89" s="136"/>
      <c r="W89" s="136"/>
      <c r="X89" s="136"/>
      <c r="Y89" s="136"/>
      <c r="Z89" s="136"/>
      <c r="AA89" s="136"/>
      <c r="AB89" s="136"/>
      <c r="AC89" s="136"/>
      <c r="AD89" s="136"/>
      <c r="AE89" s="136"/>
      <c r="AF89" s="136"/>
      <c r="AG89" s="136"/>
      <c r="AH89" s="136"/>
      <c r="AI89" s="136"/>
      <c r="AJ89" s="136"/>
      <c r="AK89" s="136"/>
      <c r="AL89" s="136"/>
      <c r="AM89" s="136"/>
      <c r="AN89" s="136"/>
      <c r="AO89" s="136"/>
      <c r="AP89" s="136"/>
      <c r="AQ89" s="136"/>
      <c r="AR89" s="136"/>
      <c r="AS89" s="136"/>
      <c r="AT89" s="136"/>
      <c r="AU89" s="136"/>
      <c r="AV89" s="136"/>
      <c r="AW89" s="136"/>
      <c r="AX89" s="136"/>
      <c r="AY89" s="136"/>
      <c r="AZ89" s="136"/>
      <c r="BA89" s="136"/>
      <c r="BB89" s="136"/>
      <c r="BC89" s="136"/>
      <c r="BD89" s="136"/>
      <c r="BE89" s="136"/>
      <c r="BF89" s="136"/>
      <c r="BG89" s="136"/>
      <c r="BH89" s="136"/>
      <c r="BI89" s="136"/>
      <c r="BJ89" s="136"/>
      <c r="BK89" s="136"/>
      <c r="BL89" s="136"/>
      <c r="BM89" s="136"/>
      <c r="BN89" s="136"/>
      <c r="BO89" s="136"/>
      <c r="BP89" s="136"/>
      <c r="BQ89" s="136"/>
      <c r="BR89" s="136"/>
      <c r="BS89" s="136"/>
      <c r="BT89" s="136"/>
      <c r="BU89" s="136"/>
      <c r="BV89" s="136"/>
      <c r="BW89" s="136"/>
      <c r="BX89" s="136"/>
      <c r="BY89" s="136"/>
      <c r="BZ89" s="136"/>
      <c r="CA89" s="136"/>
      <c r="CB89" s="136"/>
      <c r="CC89" s="136"/>
      <c r="CD89" s="136"/>
      <c r="CE89" s="136"/>
      <c r="CF89" s="136"/>
      <c r="CG89" s="136"/>
      <c r="CH89" s="136"/>
      <c r="CI89" s="136"/>
      <c r="CJ89" s="136"/>
      <c r="CK89" s="136"/>
      <c r="CL89" s="136"/>
      <c r="CM89" s="136"/>
      <c r="CN89" s="136"/>
      <c r="CO89" s="136"/>
      <c r="CP89" s="136"/>
      <c r="CQ89" s="136"/>
      <c r="CR89" s="136"/>
      <c r="CS89" s="136"/>
      <c r="CT89" s="136"/>
      <c r="CU89" s="136"/>
      <c r="CV89" s="136"/>
      <c r="CW89" s="136"/>
      <c r="CX89" s="136"/>
      <c r="CY89" s="136"/>
      <c r="CZ89" s="136"/>
      <c r="DA89" s="136"/>
      <c r="DB89" s="136"/>
      <c r="DC89" s="136"/>
      <c r="DD89" s="136"/>
      <c r="DE89" s="136"/>
      <c r="DF89" s="136"/>
      <c r="DG89" s="136"/>
      <c r="DH89" s="136"/>
      <c r="DI89" s="136"/>
      <c r="DJ89" s="136"/>
      <c r="DK89" s="136"/>
      <c r="DL89" s="136"/>
      <c r="DM89" s="136"/>
      <c r="DN89" s="136"/>
      <c r="DO89" s="136"/>
      <c r="DP89" s="136"/>
      <c r="DQ89" s="136"/>
      <c r="DR89" s="136"/>
      <c r="DS89" s="136"/>
      <c r="DT89" s="136"/>
      <c r="DU89" s="136"/>
      <c r="DV89" s="136"/>
      <c r="DW89" s="136"/>
      <c r="DX89" s="136"/>
      <c r="DY89" s="136"/>
      <c r="DZ89" s="136"/>
      <c r="EA89" s="136"/>
      <c r="EB89" s="136"/>
      <c r="EC89" s="136"/>
      <c r="ED89" s="136"/>
      <c r="EE89" s="136"/>
      <c r="EF89" s="136"/>
      <c r="EG89" s="136"/>
      <c r="EH89" s="136"/>
      <c r="EI89" s="136"/>
      <c r="EJ89" s="136"/>
      <c r="EK89" s="136"/>
      <c r="EL89" s="136"/>
      <c r="EM89" s="136"/>
      <c r="EN89" s="136"/>
      <c r="EO89" s="136"/>
      <c r="EP89" s="136"/>
      <c r="EQ89" s="136"/>
      <c r="ER89" s="136"/>
      <c r="ES89" s="136"/>
      <c r="ET89" s="136"/>
      <c r="EU89" s="136"/>
      <c r="EV89" s="136"/>
      <c r="EW89" s="136"/>
      <c r="EX89" s="136"/>
      <c r="EY89" s="136"/>
      <c r="EZ89" s="136"/>
      <c r="FA89" s="136"/>
      <c r="FB89" s="136"/>
      <c r="FC89" s="136"/>
      <c r="FD89" s="136"/>
      <c r="FE89" s="136"/>
      <c r="FF89" s="136"/>
      <c r="FG89" s="136"/>
      <c r="FH89" s="136"/>
      <c r="FI89" s="136"/>
      <c r="FJ89" s="136"/>
      <c r="FK89" s="136"/>
      <c r="FL89" s="136"/>
      <c r="FM89" s="136"/>
      <c r="FN89" s="136"/>
      <c r="FO89" s="136"/>
      <c r="FP89" s="136"/>
      <c r="FQ89" s="136"/>
      <c r="FR89" s="136"/>
      <c r="FS89" s="136"/>
      <c r="FT89" s="136"/>
      <c r="FU89" s="136"/>
      <c r="FV89" s="136"/>
      <c r="FW89" s="136"/>
      <c r="FX89" s="136"/>
      <c r="FY89" s="136"/>
      <c r="FZ89" s="136"/>
      <c r="GA89" s="136"/>
      <c r="GB89" s="136"/>
      <c r="GC89" s="136"/>
      <c r="GD89" s="136"/>
      <c r="GE89" s="136"/>
      <c r="GF89" s="136"/>
      <c r="GG89" s="136"/>
      <c r="GH89" s="136"/>
      <c r="GI89" s="136"/>
      <c r="GJ89" s="136"/>
      <c r="GK89" s="136"/>
      <c r="GL89" s="136"/>
      <c r="GM89" s="136"/>
      <c r="GN89" s="136"/>
      <c r="GO89" s="136"/>
      <c r="GP89" s="136"/>
      <c r="GQ89" s="136"/>
      <c r="GR89" s="136"/>
      <c r="GS89" s="136"/>
      <c r="GT89" s="136"/>
      <c r="GU89" s="136"/>
      <c r="GV89" s="136"/>
      <c r="GW89" s="136"/>
      <c r="GX89" s="136"/>
      <c r="GY89" s="136"/>
      <c r="GZ89" s="136"/>
      <c r="HA89" s="136"/>
      <c r="HB89" s="136"/>
      <c r="HC89" s="136"/>
      <c r="HD89" s="136"/>
      <c r="HE89" s="136"/>
      <c r="HF89" s="136"/>
      <c r="HG89" s="136"/>
      <c r="HH89" s="136"/>
      <c r="HI89" s="136"/>
      <c r="HJ89" s="136"/>
      <c r="HK89" s="136"/>
      <c r="HL89" s="136"/>
      <c r="HM89" s="136"/>
      <c r="HN89" s="136"/>
      <c r="HO89" s="136"/>
      <c r="HP89" s="136"/>
      <c r="HQ89" s="136"/>
      <c r="HR89" s="136"/>
      <c r="HS89" s="136"/>
      <c r="HT89" s="136"/>
      <c r="HU89" s="136"/>
      <c r="HV89" s="136"/>
      <c r="HW89" s="136"/>
      <c r="HX89" s="136"/>
      <c r="HY89" s="136"/>
      <c r="HZ89" s="136"/>
      <c r="IA89" s="136"/>
      <c r="IB89" s="136"/>
      <c r="IC89" s="136"/>
      <c r="ID89" s="136"/>
      <c r="IE89" s="136"/>
      <c r="IF89" s="136"/>
      <c r="IG89" s="136"/>
    </row>
    <row r="90" spans="1:241" ht="15" customHeight="1" x14ac:dyDescent="0.25">
      <c r="A90" s="171" t="s">
        <v>148</v>
      </c>
      <c r="B90" s="172">
        <v>8188921</v>
      </c>
      <c r="C90" s="172">
        <v>4601936</v>
      </c>
      <c r="D90" s="172">
        <v>1101821</v>
      </c>
      <c r="E90" s="172">
        <v>1244994</v>
      </c>
      <c r="F90" s="158">
        <v>1678002</v>
      </c>
      <c r="G90" s="158">
        <v>174825</v>
      </c>
      <c r="H90" s="235">
        <v>16990499</v>
      </c>
      <c r="I90" s="136"/>
      <c r="J90" s="178" t="s">
        <v>105</v>
      </c>
      <c r="K90" s="179">
        <v>4595119</v>
      </c>
      <c r="L90" s="179">
        <v>2833632</v>
      </c>
      <c r="M90" s="179">
        <v>672614</v>
      </c>
      <c r="N90" s="179">
        <v>1052030</v>
      </c>
      <c r="O90" s="158">
        <v>1481355</v>
      </c>
      <c r="P90" s="158">
        <v>342135</v>
      </c>
      <c r="Q90" s="235">
        <v>10976885</v>
      </c>
      <c r="R90" s="136"/>
      <c r="S90" s="136"/>
      <c r="T90" s="136"/>
      <c r="U90" s="136"/>
      <c r="V90" s="136"/>
      <c r="W90" s="136"/>
      <c r="X90" s="136"/>
      <c r="Y90" s="136"/>
      <c r="Z90" s="136"/>
      <c r="AA90" s="136"/>
      <c r="AB90" s="136"/>
      <c r="AC90" s="136"/>
      <c r="AD90" s="136"/>
      <c r="AE90" s="136"/>
      <c r="AF90" s="136"/>
      <c r="AG90" s="136"/>
      <c r="AH90" s="136"/>
      <c r="AI90" s="136"/>
      <c r="AJ90" s="136"/>
      <c r="AK90" s="136"/>
      <c r="AL90" s="136"/>
      <c r="AM90" s="136"/>
      <c r="AN90" s="136"/>
      <c r="AO90" s="136"/>
      <c r="AP90" s="136"/>
      <c r="AQ90" s="136"/>
      <c r="AR90" s="136"/>
      <c r="AS90" s="136"/>
      <c r="AT90" s="136"/>
      <c r="AU90" s="136"/>
      <c r="AV90" s="136"/>
      <c r="AW90" s="136"/>
      <c r="AX90" s="136"/>
      <c r="AY90" s="136"/>
      <c r="AZ90" s="136"/>
      <c r="BA90" s="136"/>
      <c r="BB90" s="136"/>
      <c r="BC90" s="136"/>
      <c r="BD90" s="136"/>
      <c r="BE90" s="136"/>
      <c r="BF90" s="136"/>
      <c r="BG90" s="136"/>
      <c r="BH90" s="136"/>
      <c r="BI90" s="136"/>
      <c r="BJ90" s="136"/>
      <c r="BK90" s="136"/>
      <c r="BL90" s="136"/>
      <c r="BM90" s="136"/>
      <c r="BN90" s="136"/>
      <c r="BO90" s="136"/>
      <c r="BP90" s="136"/>
      <c r="BQ90" s="136"/>
      <c r="BR90" s="136"/>
      <c r="BS90" s="136"/>
      <c r="BT90" s="136"/>
      <c r="BU90" s="136"/>
      <c r="BV90" s="136"/>
      <c r="BW90" s="136"/>
      <c r="BX90" s="136"/>
      <c r="BY90" s="136"/>
      <c r="BZ90" s="136"/>
      <c r="CA90" s="136"/>
      <c r="CB90" s="136"/>
      <c r="CC90" s="136"/>
      <c r="CD90" s="136"/>
      <c r="CE90" s="136"/>
      <c r="CF90" s="136"/>
      <c r="CG90" s="136"/>
      <c r="CH90" s="136"/>
      <c r="CI90" s="136"/>
      <c r="CJ90" s="136"/>
      <c r="CK90" s="136"/>
      <c r="CL90" s="136"/>
      <c r="CM90" s="136"/>
      <c r="CN90" s="136"/>
      <c r="CO90" s="136"/>
      <c r="CP90" s="136"/>
      <c r="CQ90" s="136"/>
      <c r="CR90" s="136"/>
      <c r="CS90" s="136"/>
      <c r="CT90" s="136"/>
      <c r="CU90" s="136"/>
      <c r="CV90" s="136"/>
      <c r="CW90" s="136"/>
      <c r="CX90" s="136"/>
      <c r="CY90" s="136"/>
      <c r="CZ90" s="136"/>
      <c r="DA90" s="136"/>
      <c r="DB90" s="136"/>
      <c r="DC90" s="136"/>
      <c r="DD90" s="136"/>
      <c r="DE90" s="136"/>
      <c r="DF90" s="136"/>
      <c r="DG90" s="136"/>
      <c r="DH90" s="136"/>
      <c r="DI90" s="136"/>
      <c r="DJ90" s="136"/>
      <c r="DK90" s="136"/>
      <c r="DL90" s="136"/>
      <c r="DM90" s="136"/>
      <c r="DN90" s="136"/>
      <c r="DO90" s="136"/>
      <c r="DP90" s="136"/>
      <c r="DQ90" s="136"/>
      <c r="DR90" s="136"/>
      <c r="DS90" s="136"/>
      <c r="DT90" s="136"/>
      <c r="DU90" s="136"/>
      <c r="DV90" s="136"/>
      <c r="DW90" s="136"/>
      <c r="DX90" s="136"/>
      <c r="DY90" s="136"/>
      <c r="DZ90" s="136"/>
      <c r="EA90" s="136"/>
      <c r="EB90" s="136"/>
      <c r="EC90" s="136"/>
      <c r="ED90" s="136"/>
      <c r="EE90" s="136"/>
      <c r="EF90" s="136"/>
      <c r="EG90" s="136"/>
      <c r="EH90" s="136"/>
      <c r="EI90" s="136"/>
      <c r="EJ90" s="136"/>
      <c r="EK90" s="136"/>
      <c r="EL90" s="136"/>
      <c r="EM90" s="136"/>
      <c r="EN90" s="136"/>
      <c r="EO90" s="136"/>
      <c r="EP90" s="136"/>
      <c r="EQ90" s="136"/>
      <c r="ER90" s="136"/>
      <c r="ES90" s="136"/>
      <c r="ET90" s="136"/>
      <c r="EU90" s="136"/>
      <c r="EV90" s="136"/>
      <c r="EW90" s="136"/>
      <c r="EX90" s="136"/>
      <c r="EY90" s="136"/>
      <c r="EZ90" s="136"/>
      <c r="FA90" s="136"/>
      <c r="FB90" s="136"/>
      <c r="FC90" s="136"/>
      <c r="FD90" s="136"/>
      <c r="FE90" s="136"/>
      <c r="FF90" s="136"/>
      <c r="FG90" s="136"/>
      <c r="FH90" s="136"/>
      <c r="FI90" s="136"/>
      <c r="FJ90" s="136"/>
      <c r="FK90" s="136"/>
      <c r="FL90" s="136"/>
      <c r="FM90" s="136"/>
      <c r="FN90" s="136"/>
      <c r="FO90" s="136"/>
      <c r="FP90" s="136"/>
      <c r="FQ90" s="136"/>
      <c r="FR90" s="136"/>
      <c r="FS90" s="136"/>
      <c r="FT90" s="136"/>
      <c r="FU90" s="136"/>
      <c r="FV90" s="136"/>
      <c r="FW90" s="136"/>
      <c r="FX90" s="136"/>
      <c r="FY90" s="136"/>
      <c r="FZ90" s="136"/>
      <c r="GA90" s="136"/>
      <c r="GB90" s="136"/>
      <c r="GC90" s="136"/>
      <c r="GD90" s="136"/>
      <c r="GE90" s="136"/>
      <c r="GF90" s="136"/>
      <c r="GG90" s="136"/>
      <c r="GH90" s="136"/>
      <c r="GI90" s="136"/>
      <c r="GJ90" s="136"/>
      <c r="GK90" s="136"/>
      <c r="GL90" s="136"/>
      <c r="GM90" s="136"/>
      <c r="GN90" s="136"/>
      <c r="GO90" s="136"/>
      <c r="GP90" s="136"/>
      <c r="GQ90" s="136"/>
      <c r="GR90" s="136"/>
      <c r="GS90" s="136"/>
      <c r="GT90" s="136"/>
      <c r="GU90" s="136"/>
      <c r="GV90" s="136"/>
      <c r="GW90" s="136"/>
      <c r="GX90" s="136"/>
      <c r="GY90" s="136"/>
      <c r="GZ90" s="136"/>
      <c r="HA90" s="136"/>
      <c r="HB90" s="136"/>
      <c r="HC90" s="136"/>
      <c r="HD90" s="136"/>
      <c r="HE90" s="136"/>
      <c r="HF90" s="136"/>
      <c r="HG90" s="136"/>
      <c r="HH90" s="136"/>
      <c r="HI90" s="136"/>
      <c r="HJ90" s="136"/>
      <c r="HK90" s="136"/>
      <c r="HL90" s="136"/>
      <c r="HM90" s="136"/>
      <c r="HN90" s="136"/>
      <c r="HO90" s="136"/>
      <c r="HP90" s="136"/>
      <c r="HQ90" s="136"/>
      <c r="HR90" s="136"/>
      <c r="HS90" s="136"/>
      <c r="HT90" s="136"/>
      <c r="HU90" s="136"/>
      <c r="HV90" s="136"/>
      <c r="HW90" s="136"/>
      <c r="HX90" s="136"/>
      <c r="HY90" s="136"/>
      <c r="HZ90" s="136"/>
      <c r="IA90" s="136"/>
      <c r="IB90" s="136"/>
      <c r="IC90" s="136"/>
      <c r="ID90" s="136"/>
      <c r="IE90" s="136"/>
      <c r="IF90" s="136"/>
      <c r="IG90" s="136"/>
    </row>
    <row r="91" spans="1:241" ht="15" customHeight="1" x14ac:dyDescent="0.25">
      <c r="A91" s="171" t="s">
        <v>147</v>
      </c>
      <c r="B91" s="172">
        <v>8566324</v>
      </c>
      <c r="C91" s="172">
        <v>4943595</v>
      </c>
      <c r="D91" s="172">
        <v>1078530</v>
      </c>
      <c r="E91" s="172">
        <v>1519065</v>
      </c>
      <c r="F91" s="158">
        <v>1832994</v>
      </c>
      <c r="G91" s="158">
        <v>238067</v>
      </c>
      <c r="H91" s="235">
        <v>18178575</v>
      </c>
      <c r="I91" s="136"/>
      <c r="J91" s="178" t="s">
        <v>104</v>
      </c>
      <c r="K91" s="179">
        <v>5114442</v>
      </c>
      <c r="L91" s="179">
        <v>3424671</v>
      </c>
      <c r="M91" s="179">
        <v>876323</v>
      </c>
      <c r="N91" s="179">
        <v>893682</v>
      </c>
      <c r="O91" s="158">
        <v>1776255</v>
      </c>
      <c r="P91" s="158">
        <v>296835</v>
      </c>
      <c r="Q91" s="235">
        <v>12382208</v>
      </c>
      <c r="R91" s="136"/>
      <c r="S91" s="136"/>
      <c r="T91" s="136"/>
      <c r="U91" s="136"/>
      <c r="V91" s="136"/>
      <c r="W91" s="136"/>
      <c r="X91" s="136"/>
      <c r="Y91" s="136"/>
      <c r="Z91" s="136"/>
      <c r="AA91" s="136"/>
      <c r="AB91" s="136"/>
      <c r="AC91" s="136"/>
      <c r="AD91" s="136"/>
      <c r="AE91" s="136"/>
      <c r="AF91" s="136"/>
      <c r="AG91" s="136"/>
      <c r="AH91" s="136"/>
      <c r="AI91" s="136"/>
      <c r="AJ91" s="136"/>
      <c r="AK91" s="136"/>
      <c r="AL91" s="136"/>
      <c r="AM91" s="136"/>
      <c r="AN91" s="136"/>
      <c r="AO91" s="136"/>
      <c r="AP91" s="136"/>
      <c r="AQ91" s="136"/>
      <c r="AR91" s="136"/>
      <c r="AS91" s="136"/>
      <c r="AT91" s="136"/>
      <c r="AU91" s="136"/>
      <c r="AV91" s="136"/>
      <c r="AW91" s="136"/>
      <c r="AX91" s="136"/>
      <c r="AY91" s="136"/>
      <c r="AZ91" s="136"/>
      <c r="BA91" s="136"/>
      <c r="BB91" s="136"/>
      <c r="BC91" s="136"/>
      <c r="BD91" s="136"/>
      <c r="BE91" s="136"/>
      <c r="BF91" s="136"/>
      <c r="BG91" s="136"/>
      <c r="BH91" s="136"/>
      <c r="BI91" s="136"/>
      <c r="BJ91" s="136"/>
      <c r="BK91" s="136"/>
      <c r="BL91" s="136"/>
      <c r="BM91" s="136"/>
      <c r="BN91" s="136"/>
      <c r="BO91" s="136"/>
      <c r="BP91" s="136"/>
      <c r="BQ91" s="136"/>
      <c r="BR91" s="136"/>
      <c r="BS91" s="136"/>
      <c r="BT91" s="136"/>
      <c r="BU91" s="136"/>
      <c r="BV91" s="136"/>
      <c r="BW91" s="136"/>
      <c r="BX91" s="136"/>
      <c r="BY91" s="136"/>
      <c r="BZ91" s="136"/>
      <c r="CA91" s="136"/>
      <c r="CB91" s="136"/>
      <c r="CC91" s="136"/>
      <c r="CD91" s="136"/>
      <c r="CE91" s="136"/>
      <c r="CF91" s="136"/>
      <c r="CG91" s="136"/>
      <c r="CH91" s="136"/>
      <c r="CI91" s="136"/>
      <c r="CJ91" s="136"/>
      <c r="CK91" s="136"/>
      <c r="CL91" s="136"/>
      <c r="CM91" s="136"/>
      <c r="CN91" s="136"/>
      <c r="CO91" s="136"/>
      <c r="CP91" s="136"/>
      <c r="CQ91" s="136"/>
      <c r="CR91" s="136"/>
      <c r="CS91" s="136"/>
      <c r="CT91" s="136"/>
      <c r="CU91" s="136"/>
      <c r="CV91" s="136"/>
      <c r="CW91" s="136"/>
      <c r="CX91" s="136"/>
      <c r="CY91" s="136"/>
      <c r="CZ91" s="136"/>
      <c r="DA91" s="136"/>
      <c r="DB91" s="136"/>
      <c r="DC91" s="136"/>
      <c r="DD91" s="136"/>
      <c r="DE91" s="136"/>
      <c r="DF91" s="136"/>
      <c r="DG91" s="136"/>
      <c r="DH91" s="136"/>
      <c r="DI91" s="136"/>
      <c r="DJ91" s="136"/>
      <c r="DK91" s="136"/>
      <c r="DL91" s="136"/>
      <c r="DM91" s="136"/>
      <c r="DN91" s="136"/>
      <c r="DO91" s="136"/>
      <c r="DP91" s="136"/>
      <c r="DQ91" s="136"/>
      <c r="DR91" s="136"/>
      <c r="DS91" s="136"/>
      <c r="DT91" s="136"/>
      <c r="DU91" s="136"/>
      <c r="DV91" s="136"/>
      <c r="DW91" s="136"/>
      <c r="DX91" s="136"/>
      <c r="DY91" s="136"/>
      <c r="DZ91" s="136"/>
      <c r="EA91" s="136"/>
      <c r="EB91" s="136"/>
      <c r="EC91" s="136"/>
      <c r="ED91" s="136"/>
      <c r="EE91" s="136"/>
      <c r="EF91" s="136"/>
      <c r="EG91" s="136"/>
      <c r="EH91" s="136"/>
      <c r="EI91" s="136"/>
      <c r="EJ91" s="136"/>
      <c r="EK91" s="136"/>
      <c r="EL91" s="136"/>
      <c r="EM91" s="136"/>
      <c r="EN91" s="136"/>
      <c r="EO91" s="136"/>
      <c r="EP91" s="136"/>
      <c r="EQ91" s="136"/>
      <c r="ER91" s="136"/>
      <c r="ES91" s="136"/>
      <c r="ET91" s="136"/>
      <c r="EU91" s="136"/>
      <c r="EV91" s="136"/>
      <c r="EW91" s="136"/>
      <c r="EX91" s="136"/>
      <c r="EY91" s="136"/>
      <c r="EZ91" s="136"/>
      <c r="FA91" s="136"/>
      <c r="FB91" s="136"/>
      <c r="FC91" s="136"/>
      <c r="FD91" s="136"/>
      <c r="FE91" s="136"/>
      <c r="FF91" s="136"/>
      <c r="FG91" s="136"/>
      <c r="FH91" s="136"/>
      <c r="FI91" s="136"/>
      <c r="FJ91" s="136"/>
      <c r="FK91" s="136"/>
      <c r="FL91" s="136"/>
      <c r="FM91" s="136"/>
      <c r="FN91" s="136"/>
      <c r="FO91" s="136"/>
      <c r="FP91" s="136"/>
      <c r="FQ91" s="136"/>
      <c r="FR91" s="136"/>
      <c r="FS91" s="136"/>
      <c r="FT91" s="136"/>
      <c r="FU91" s="136"/>
      <c r="FV91" s="136"/>
      <c r="FW91" s="136"/>
      <c r="FX91" s="136"/>
      <c r="FY91" s="136"/>
      <c r="FZ91" s="136"/>
      <c r="GA91" s="136"/>
      <c r="GB91" s="136"/>
      <c r="GC91" s="136"/>
      <c r="GD91" s="136"/>
      <c r="GE91" s="136"/>
      <c r="GF91" s="136"/>
      <c r="GG91" s="136"/>
      <c r="GH91" s="136"/>
      <c r="GI91" s="136"/>
      <c r="GJ91" s="136"/>
      <c r="GK91" s="136"/>
      <c r="GL91" s="136"/>
      <c r="GM91" s="136"/>
      <c r="GN91" s="136"/>
      <c r="GO91" s="136"/>
      <c r="GP91" s="136"/>
      <c r="GQ91" s="136"/>
      <c r="GR91" s="136"/>
      <c r="GS91" s="136"/>
      <c r="GT91" s="136"/>
      <c r="GU91" s="136"/>
      <c r="GV91" s="136"/>
      <c r="GW91" s="136"/>
      <c r="GX91" s="136"/>
      <c r="GY91" s="136"/>
      <c r="GZ91" s="136"/>
      <c r="HA91" s="136"/>
      <c r="HB91" s="136"/>
      <c r="HC91" s="136"/>
      <c r="HD91" s="136"/>
      <c r="HE91" s="136"/>
      <c r="HF91" s="136"/>
      <c r="HG91" s="136"/>
      <c r="HH91" s="136"/>
      <c r="HI91" s="136"/>
      <c r="HJ91" s="136"/>
      <c r="HK91" s="136"/>
      <c r="HL91" s="136"/>
      <c r="HM91" s="136"/>
      <c r="HN91" s="136"/>
      <c r="HO91" s="136"/>
      <c r="HP91" s="136"/>
      <c r="HQ91" s="136"/>
      <c r="HR91" s="136"/>
      <c r="HS91" s="136"/>
      <c r="HT91" s="136"/>
      <c r="HU91" s="136"/>
      <c r="HV91" s="136"/>
      <c r="HW91" s="136"/>
      <c r="HX91" s="136"/>
      <c r="HY91" s="136"/>
      <c r="HZ91" s="136"/>
      <c r="IA91" s="136"/>
      <c r="IB91" s="136"/>
      <c r="IC91" s="136"/>
      <c r="ID91" s="136"/>
      <c r="IE91" s="136"/>
      <c r="IF91" s="136"/>
      <c r="IG91" s="136"/>
    </row>
    <row r="92" spans="1:241" ht="15" customHeight="1" x14ac:dyDescent="0.25">
      <c r="A92" s="171" t="s">
        <v>339</v>
      </c>
      <c r="B92" s="172">
        <v>8807846</v>
      </c>
      <c r="C92" s="172">
        <v>4352782</v>
      </c>
      <c r="D92" s="172">
        <v>886494</v>
      </c>
      <c r="E92" s="172">
        <v>1259699</v>
      </c>
      <c r="F92" s="158">
        <v>1249492</v>
      </c>
      <c r="G92" s="158">
        <v>165522</v>
      </c>
      <c r="H92" s="235">
        <v>16721835</v>
      </c>
      <c r="I92" s="136"/>
      <c r="J92" s="178" t="s">
        <v>103</v>
      </c>
      <c r="K92" s="179">
        <v>4595114</v>
      </c>
      <c r="L92" s="179">
        <v>3110282</v>
      </c>
      <c r="M92" s="179">
        <v>700234</v>
      </c>
      <c r="N92" s="179">
        <v>994787</v>
      </c>
      <c r="O92" s="158">
        <v>1570904</v>
      </c>
      <c r="P92" s="158">
        <v>272731</v>
      </c>
      <c r="Q92" s="235">
        <v>11244052</v>
      </c>
      <c r="R92" s="136"/>
      <c r="S92" s="136"/>
      <c r="T92" s="136"/>
      <c r="U92" s="136"/>
      <c r="V92" s="136"/>
      <c r="W92" s="136"/>
      <c r="X92" s="136"/>
      <c r="Y92" s="136"/>
      <c r="Z92" s="136"/>
      <c r="AA92" s="136"/>
      <c r="AB92" s="136"/>
      <c r="AC92" s="136"/>
      <c r="AD92" s="136"/>
      <c r="AE92" s="136"/>
      <c r="AF92" s="136"/>
      <c r="AG92" s="136"/>
      <c r="AH92" s="136"/>
      <c r="AI92" s="136"/>
      <c r="AJ92" s="136"/>
      <c r="AK92" s="136"/>
      <c r="AL92" s="136"/>
      <c r="AM92" s="136"/>
      <c r="AN92" s="136"/>
      <c r="AO92" s="136"/>
      <c r="AP92" s="136"/>
      <c r="AQ92" s="136"/>
      <c r="AR92" s="136"/>
      <c r="AS92" s="136"/>
      <c r="AT92" s="136"/>
      <c r="AU92" s="136"/>
      <c r="AV92" s="136"/>
      <c r="AW92" s="136"/>
      <c r="AX92" s="136"/>
      <c r="AY92" s="136"/>
      <c r="AZ92" s="136"/>
      <c r="BA92" s="136"/>
      <c r="BB92" s="136"/>
      <c r="BC92" s="136"/>
      <c r="BD92" s="136"/>
      <c r="BE92" s="136"/>
      <c r="BF92" s="136"/>
      <c r="BG92" s="136"/>
      <c r="BH92" s="136"/>
      <c r="BI92" s="136"/>
      <c r="BJ92" s="136"/>
      <c r="BK92" s="136"/>
      <c r="BL92" s="136"/>
      <c r="BM92" s="136"/>
      <c r="BN92" s="136"/>
      <c r="BO92" s="136"/>
      <c r="BP92" s="136"/>
      <c r="BQ92" s="136"/>
      <c r="BR92" s="136"/>
      <c r="BS92" s="136"/>
      <c r="BT92" s="136"/>
      <c r="BU92" s="136"/>
      <c r="BV92" s="136"/>
      <c r="BW92" s="136"/>
      <c r="BX92" s="136"/>
      <c r="BY92" s="136"/>
      <c r="BZ92" s="136"/>
      <c r="CA92" s="136"/>
      <c r="CB92" s="136"/>
      <c r="CC92" s="136"/>
      <c r="CD92" s="136"/>
      <c r="CE92" s="136"/>
      <c r="CF92" s="136"/>
      <c r="CG92" s="136"/>
      <c r="CH92" s="136"/>
      <c r="CI92" s="136"/>
      <c r="CJ92" s="136"/>
      <c r="CK92" s="136"/>
      <c r="CL92" s="136"/>
      <c r="CM92" s="136"/>
      <c r="CN92" s="136"/>
      <c r="CO92" s="136"/>
      <c r="CP92" s="136"/>
      <c r="CQ92" s="136"/>
      <c r="CR92" s="136"/>
      <c r="CS92" s="136"/>
      <c r="CT92" s="136"/>
      <c r="CU92" s="136"/>
      <c r="CV92" s="136"/>
      <c r="CW92" s="136"/>
      <c r="CX92" s="136"/>
      <c r="CY92" s="136"/>
      <c r="CZ92" s="136"/>
      <c r="DA92" s="136"/>
      <c r="DB92" s="136"/>
      <c r="DC92" s="136"/>
      <c r="DD92" s="136"/>
      <c r="DE92" s="136"/>
      <c r="DF92" s="136"/>
      <c r="DG92" s="136"/>
      <c r="DH92" s="136"/>
      <c r="DI92" s="136"/>
      <c r="DJ92" s="136"/>
      <c r="DK92" s="136"/>
      <c r="DL92" s="136"/>
      <c r="DM92" s="136"/>
      <c r="DN92" s="136"/>
      <c r="DO92" s="136"/>
      <c r="DP92" s="136"/>
      <c r="DQ92" s="136"/>
      <c r="DR92" s="136"/>
      <c r="DS92" s="136"/>
      <c r="DT92" s="136"/>
      <c r="DU92" s="136"/>
      <c r="DV92" s="136"/>
      <c r="DW92" s="136"/>
      <c r="DX92" s="136"/>
      <c r="DY92" s="136"/>
      <c r="DZ92" s="136"/>
      <c r="EA92" s="136"/>
      <c r="EB92" s="136"/>
      <c r="EC92" s="136"/>
      <c r="ED92" s="136"/>
      <c r="EE92" s="136"/>
      <c r="EF92" s="136"/>
      <c r="EG92" s="136"/>
      <c r="EH92" s="136"/>
      <c r="EI92" s="136"/>
      <c r="EJ92" s="136"/>
      <c r="EK92" s="136"/>
      <c r="EL92" s="136"/>
      <c r="EM92" s="136"/>
      <c r="EN92" s="136"/>
      <c r="EO92" s="136"/>
      <c r="EP92" s="136"/>
      <c r="EQ92" s="136"/>
      <c r="ER92" s="136"/>
      <c r="ES92" s="136"/>
      <c r="ET92" s="136"/>
      <c r="EU92" s="136"/>
      <c r="EV92" s="136"/>
      <c r="EW92" s="136"/>
      <c r="EX92" s="136"/>
      <c r="EY92" s="136"/>
      <c r="EZ92" s="136"/>
      <c r="FA92" s="136"/>
      <c r="FB92" s="136"/>
      <c r="FC92" s="136"/>
      <c r="FD92" s="136"/>
      <c r="FE92" s="136"/>
      <c r="FF92" s="136"/>
      <c r="FG92" s="136"/>
      <c r="FH92" s="136"/>
      <c r="FI92" s="136"/>
      <c r="FJ92" s="136"/>
      <c r="FK92" s="136"/>
      <c r="FL92" s="136"/>
      <c r="FM92" s="136"/>
      <c r="FN92" s="136"/>
      <c r="FO92" s="136"/>
      <c r="FP92" s="136"/>
      <c r="FQ92" s="136"/>
      <c r="FR92" s="136"/>
      <c r="FS92" s="136"/>
      <c r="FT92" s="136"/>
      <c r="FU92" s="136"/>
      <c r="FV92" s="136"/>
      <c r="FW92" s="136"/>
      <c r="FX92" s="136"/>
      <c r="FY92" s="136"/>
      <c r="FZ92" s="136"/>
      <c r="GA92" s="136"/>
      <c r="GB92" s="136"/>
      <c r="GC92" s="136"/>
      <c r="GD92" s="136"/>
      <c r="GE92" s="136"/>
      <c r="GF92" s="136"/>
      <c r="GG92" s="136"/>
      <c r="GH92" s="136"/>
      <c r="GI92" s="136"/>
      <c r="GJ92" s="136"/>
      <c r="GK92" s="136"/>
      <c r="GL92" s="136"/>
      <c r="GM92" s="136"/>
      <c r="GN92" s="136"/>
      <c r="GO92" s="136"/>
      <c r="GP92" s="136"/>
      <c r="GQ92" s="136"/>
      <c r="GR92" s="136"/>
      <c r="GS92" s="136"/>
      <c r="GT92" s="136"/>
      <c r="GU92" s="136"/>
      <c r="GV92" s="136"/>
      <c r="GW92" s="136"/>
      <c r="GX92" s="136"/>
      <c r="GY92" s="136"/>
      <c r="GZ92" s="136"/>
      <c r="HA92" s="136"/>
      <c r="HB92" s="136"/>
      <c r="HC92" s="136"/>
      <c r="HD92" s="136"/>
      <c r="HE92" s="136"/>
      <c r="HF92" s="136"/>
      <c r="HG92" s="136"/>
      <c r="HH92" s="136"/>
      <c r="HI92" s="136"/>
      <c r="HJ92" s="136"/>
      <c r="HK92" s="136"/>
      <c r="HL92" s="136"/>
      <c r="HM92" s="136"/>
      <c r="HN92" s="136"/>
      <c r="HO92" s="136"/>
      <c r="HP92" s="136"/>
      <c r="HQ92" s="136"/>
      <c r="HR92" s="136"/>
      <c r="HS92" s="136"/>
      <c r="HT92" s="136"/>
      <c r="HU92" s="136"/>
      <c r="HV92" s="136"/>
      <c r="HW92" s="136"/>
      <c r="HX92" s="136"/>
      <c r="HY92" s="136"/>
      <c r="HZ92" s="136"/>
      <c r="IA92" s="136"/>
      <c r="IB92" s="136"/>
      <c r="IC92" s="136"/>
      <c r="ID92" s="136"/>
      <c r="IE92" s="136"/>
      <c r="IF92" s="136"/>
      <c r="IG92" s="136"/>
    </row>
    <row r="93" spans="1:241" ht="15" customHeight="1" x14ac:dyDescent="0.25">
      <c r="A93" s="171" t="s">
        <v>145</v>
      </c>
      <c r="B93" s="172">
        <v>4749391</v>
      </c>
      <c r="C93" s="172">
        <v>3941720</v>
      </c>
      <c r="D93" s="172">
        <v>584889</v>
      </c>
      <c r="E93" s="172">
        <v>1213992</v>
      </c>
      <c r="F93" s="158">
        <v>1416421</v>
      </c>
      <c r="G93" s="158">
        <v>203141</v>
      </c>
      <c r="H93" s="235">
        <v>12109554</v>
      </c>
      <c r="I93" s="136"/>
      <c r="J93" s="178" t="s">
        <v>330</v>
      </c>
      <c r="K93" s="179">
        <v>4429817</v>
      </c>
      <c r="L93" s="179">
        <v>2497950</v>
      </c>
      <c r="M93" s="179">
        <v>648646</v>
      </c>
      <c r="N93" s="179">
        <v>691213</v>
      </c>
      <c r="O93" s="158">
        <v>1264169</v>
      </c>
      <c r="P93" s="158">
        <v>300416</v>
      </c>
      <c r="Q93" s="235">
        <v>9832211</v>
      </c>
      <c r="R93" s="136"/>
      <c r="S93" s="136"/>
      <c r="T93" s="136"/>
      <c r="U93" s="136"/>
      <c r="V93" s="136"/>
      <c r="W93" s="136"/>
      <c r="X93" s="136"/>
      <c r="Y93" s="136"/>
      <c r="Z93" s="136"/>
      <c r="AA93" s="136"/>
      <c r="AB93" s="136"/>
      <c r="AC93" s="136"/>
      <c r="AD93" s="136"/>
      <c r="AE93" s="136"/>
      <c r="AF93" s="136"/>
      <c r="AG93" s="136"/>
      <c r="AH93" s="136"/>
      <c r="AI93" s="136"/>
      <c r="AJ93" s="136"/>
      <c r="AK93" s="136"/>
      <c r="AL93" s="136"/>
      <c r="AM93" s="136"/>
      <c r="AN93" s="136"/>
      <c r="AO93" s="136"/>
      <c r="AP93" s="136"/>
      <c r="AQ93" s="136"/>
      <c r="AR93" s="136"/>
      <c r="AS93" s="136"/>
      <c r="AT93" s="136"/>
      <c r="AU93" s="136"/>
      <c r="AV93" s="136"/>
      <c r="AW93" s="136"/>
      <c r="AX93" s="136"/>
      <c r="AY93" s="136"/>
      <c r="AZ93" s="136"/>
      <c r="BA93" s="136"/>
      <c r="BB93" s="136"/>
      <c r="BC93" s="136"/>
      <c r="BD93" s="136"/>
      <c r="BE93" s="136"/>
      <c r="BF93" s="136"/>
      <c r="BG93" s="136"/>
      <c r="BH93" s="136"/>
      <c r="BI93" s="136"/>
      <c r="BJ93" s="136"/>
      <c r="BK93" s="136"/>
      <c r="BL93" s="136"/>
      <c r="BM93" s="136"/>
      <c r="BN93" s="136"/>
      <c r="BO93" s="136"/>
      <c r="BP93" s="136"/>
      <c r="BQ93" s="136"/>
      <c r="BR93" s="136"/>
      <c r="BS93" s="136"/>
      <c r="BT93" s="136"/>
      <c r="BU93" s="136"/>
      <c r="BV93" s="136"/>
      <c r="BW93" s="136"/>
      <c r="BX93" s="136"/>
      <c r="BY93" s="136"/>
      <c r="BZ93" s="136"/>
      <c r="CA93" s="136"/>
      <c r="CB93" s="136"/>
      <c r="CC93" s="136"/>
      <c r="CD93" s="136"/>
      <c r="CE93" s="136"/>
      <c r="CF93" s="136"/>
      <c r="CG93" s="136"/>
      <c r="CH93" s="136"/>
      <c r="CI93" s="136"/>
      <c r="CJ93" s="136"/>
      <c r="CK93" s="136"/>
      <c r="CL93" s="136"/>
      <c r="CM93" s="136"/>
      <c r="CN93" s="136"/>
      <c r="CO93" s="136"/>
      <c r="CP93" s="136"/>
      <c r="CQ93" s="136"/>
      <c r="CR93" s="136"/>
      <c r="CS93" s="136"/>
      <c r="CT93" s="136"/>
      <c r="CU93" s="136"/>
      <c r="CV93" s="136"/>
      <c r="CW93" s="136"/>
      <c r="CX93" s="136"/>
      <c r="CY93" s="136"/>
      <c r="CZ93" s="136"/>
      <c r="DA93" s="136"/>
      <c r="DB93" s="136"/>
      <c r="DC93" s="136"/>
      <c r="DD93" s="136"/>
      <c r="DE93" s="136"/>
      <c r="DF93" s="136"/>
      <c r="DG93" s="136"/>
      <c r="DH93" s="136"/>
      <c r="DI93" s="136"/>
      <c r="DJ93" s="136"/>
      <c r="DK93" s="136"/>
      <c r="DL93" s="136"/>
      <c r="DM93" s="136"/>
      <c r="DN93" s="136"/>
      <c r="DO93" s="136"/>
      <c r="DP93" s="136"/>
      <c r="DQ93" s="136"/>
      <c r="DR93" s="136"/>
      <c r="DS93" s="136"/>
      <c r="DT93" s="136"/>
      <c r="DU93" s="136"/>
      <c r="DV93" s="136"/>
      <c r="DW93" s="136"/>
      <c r="DX93" s="136"/>
      <c r="DY93" s="136"/>
      <c r="DZ93" s="136"/>
      <c r="EA93" s="136"/>
      <c r="EB93" s="136"/>
      <c r="EC93" s="136"/>
      <c r="ED93" s="136"/>
      <c r="EE93" s="136"/>
      <c r="EF93" s="136"/>
      <c r="EG93" s="136"/>
      <c r="EH93" s="136"/>
      <c r="EI93" s="136"/>
      <c r="EJ93" s="136"/>
      <c r="EK93" s="136"/>
      <c r="EL93" s="136"/>
      <c r="EM93" s="136"/>
      <c r="EN93" s="136"/>
      <c r="EO93" s="136"/>
      <c r="EP93" s="136"/>
      <c r="EQ93" s="136"/>
      <c r="ER93" s="136"/>
      <c r="ES93" s="136"/>
      <c r="ET93" s="136"/>
      <c r="EU93" s="136"/>
      <c r="EV93" s="136"/>
      <c r="EW93" s="136"/>
      <c r="EX93" s="136"/>
      <c r="EY93" s="136"/>
      <c r="EZ93" s="136"/>
      <c r="FA93" s="136"/>
      <c r="FB93" s="136"/>
      <c r="FC93" s="136"/>
      <c r="FD93" s="136"/>
      <c r="FE93" s="136"/>
      <c r="FF93" s="136"/>
      <c r="FG93" s="136"/>
      <c r="FH93" s="136"/>
      <c r="FI93" s="136"/>
      <c r="FJ93" s="136"/>
      <c r="FK93" s="136"/>
      <c r="FL93" s="136"/>
      <c r="FM93" s="136"/>
      <c r="FN93" s="136"/>
      <c r="FO93" s="136"/>
      <c r="FP93" s="136"/>
      <c r="FQ93" s="136"/>
      <c r="FR93" s="136"/>
      <c r="FS93" s="136"/>
      <c r="FT93" s="136"/>
      <c r="FU93" s="136"/>
      <c r="FV93" s="136"/>
      <c r="FW93" s="136"/>
      <c r="FX93" s="136"/>
      <c r="FY93" s="136"/>
      <c r="FZ93" s="136"/>
      <c r="GA93" s="136"/>
      <c r="GB93" s="136"/>
      <c r="GC93" s="136"/>
      <c r="GD93" s="136"/>
      <c r="GE93" s="136"/>
      <c r="GF93" s="136"/>
      <c r="GG93" s="136"/>
      <c r="GH93" s="136"/>
      <c r="GI93" s="136"/>
      <c r="GJ93" s="136"/>
      <c r="GK93" s="136"/>
      <c r="GL93" s="136"/>
      <c r="GM93" s="136"/>
      <c r="GN93" s="136"/>
      <c r="GO93" s="136"/>
      <c r="GP93" s="136"/>
      <c r="GQ93" s="136"/>
      <c r="GR93" s="136"/>
      <c r="GS93" s="136"/>
      <c r="GT93" s="136"/>
      <c r="GU93" s="136"/>
      <c r="GV93" s="136"/>
      <c r="GW93" s="136"/>
      <c r="GX93" s="136"/>
      <c r="GY93" s="136"/>
      <c r="GZ93" s="136"/>
      <c r="HA93" s="136"/>
      <c r="HB93" s="136"/>
      <c r="HC93" s="136"/>
      <c r="HD93" s="136"/>
      <c r="HE93" s="136"/>
      <c r="HF93" s="136"/>
      <c r="HG93" s="136"/>
      <c r="HH93" s="136"/>
      <c r="HI93" s="136"/>
      <c r="HJ93" s="136"/>
      <c r="HK93" s="136"/>
      <c r="HL93" s="136"/>
      <c r="HM93" s="136"/>
      <c r="HN93" s="136"/>
      <c r="HO93" s="136"/>
      <c r="HP93" s="136"/>
      <c r="HQ93" s="136"/>
      <c r="HR93" s="136"/>
      <c r="HS93" s="136"/>
      <c r="HT93" s="136"/>
      <c r="HU93" s="136"/>
      <c r="HV93" s="136"/>
      <c r="HW93" s="136"/>
      <c r="HX93" s="136"/>
      <c r="HY93" s="136"/>
      <c r="HZ93" s="136"/>
      <c r="IA93" s="136"/>
      <c r="IB93" s="136"/>
      <c r="IC93" s="136"/>
      <c r="ID93" s="136"/>
      <c r="IE93" s="136"/>
      <c r="IF93" s="136"/>
      <c r="IG93" s="136"/>
    </row>
    <row r="94" spans="1:241" ht="15" customHeight="1" x14ac:dyDescent="0.25">
      <c r="A94" s="171" t="s">
        <v>144</v>
      </c>
      <c r="B94" s="172">
        <v>6379955</v>
      </c>
      <c r="C94" s="172">
        <v>4211312</v>
      </c>
      <c r="D94" s="172">
        <v>583316</v>
      </c>
      <c r="E94" s="172">
        <v>1095550</v>
      </c>
      <c r="F94" s="158">
        <v>1486117</v>
      </c>
      <c r="G94" s="158">
        <v>186171</v>
      </c>
      <c r="H94" s="235">
        <v>13942421</v>
      </c>
      <c r="I94" s="136"/>
      <c r="J94" s="178" t="s">
        <v>101</v>
      </c>
      <c r="K94" s="179">
        <v>3478346</v>
      </c>
      <c r="L94" s="179">
        <v>2671670</v>
      </c>
      <c r="M94" s="179">
        <v>507325</v>
      </c>
      <c r="N94" s="179">
        <v>645946</v>
      </c>
      <c r="O94" s="158">
        <v>1199760</v>
      </c>
      <c r="P94" s="158">
        <v>191246</v>
      </c>
      <c r="Q94" s="235">
        <v>8694293</v>
      </c>
      <c r="R94" s="136"/>
      <c r="S94" s="136"/>
      <c r="T94" s="136"/>
      <c r="U94" s="136"/>
      <c r="V94" s="136"/>
      <c r="W94" s="136"/>
      <c r="X94" s="136"/>
      <c r="Y94" s="136"/>
      <c r="Z94" s="136"/>
      <c r="AA94" s="136"/>
      <c r="AB94" s="136"/>
      <c r="AC94" s="136"/>
      <c r="AD94" s="136"/>
      <c r="AE94" s="136"/>
      <c r="AF94" s="136"/>
      <c r="AG94" s="136"/>
      <c r="AH94" s="136"/>
      <c r="AI94" s="136"/>
      <c r="AJ94" s="136"/>
      <c r="AK94" s="136"/>
      <c r="AL94" s="136"/>
      <c r="AM94" s="136"/>
      <c r="AN94" s="136"/>
      <c r="AO94" s="136"/>
      <c r="AP94" s="136"/>
      <c r="AQ94" s="136"/>
      <c r="AR94" s="136"/>
      <c r="AS94" s="136"/>
      <c r="AT94" s="136"/>
      <c r="AU94" s="136"/>
      <c r="AV94" s="136"/>
      <c r="AW94" s="136"/>
      <c r="AX94" s="136"/>
      <c r="AY94" s="136"/>
      <c r="AZ94" s="136"/>
      <c r="BA94" s="136"/>
      <c r="BB94" s="136"/>
      <c r="BC94" s="136"/>
      <c r="BD94" s="136"/>
      <c r="BE94" s="136"/>
      <c r="BF94" s="136"/>
      <c r="BG94" s="136"/>
      <c r="BH94" s="136"/>
      <c r="BI94" s="136"/>
      <c r="BJ94" s="136"/>
      <c r="BK94" s="136"/>
      <c r="BL94" s="136"/>
      <c r="BM94" s="136"/>
      <c r="BN94" s="136"/>
      <c r="BO94" s="136"/>
      <c r="BP94" s="136"/>
      <c r="BQ94" s="136"/>
      <c r="BR94" s="136"/>
      <c r="BS94" s="136"/>
      <c r="BT94" s="136"/>
      <c r="BU94" s="136"/>
      <c r="BV94" s="136"/>
      <c r="BW94" s="136"/>
      <c r="BX94" s="136"/>
      <c r="BY94" s="136"/>
      <c r="BZ94" s="136"/>
      <c r="CA94" s="136"/>
      <c r="CB94" s="136"/>
      <c r="CC94" s="136"/>
      <c r="CD94" s="136"/>
      <c r="CE94" s="136"/>
      <c r="CF94" s="136"/>
      <c r="CG94" s="136"/>
      <c r="CH94" s="136"/>
      <c r="CI94" s="136"/>
      <c r="CJ94" s="136"/>
      <c r="CK94" s="136"/>
      <c r="CL94" s="136"/>
      <c r="CM94" s="136"/>
      <c r="CN94" s="136"/>
      <c r="CO94" s="136"/>
      <c r="CP94" s="136"/>
      <c r="CQ94" s="136"/>
      <c r="CR94" s="136"/>
      <c r="CS94" s="136"/>
      <c r="CT94" s="136"/>
      <c r="CU94" s="136"/>
      <c r="CV94" s="136"/>
      <c r="CW94" s="136"/>
      <c r="CX94" s="136"/>
      <c r="CY94" s="136"/>
      <c r="CZ94" s="136"/>
      <c r="DA94" s="136"/>
      <c r="DB94" s="136"/>
      <c r="DC94" s="136"/>
      <c r="DD94" s="136"/>
      <c r="DE94" s="136"/>
      <c r="DF94" s="136"/>
      <c r="DG94" s="136"/>
      <c r="DH94" s="136"/>
      <c r="DI94" s="136"/>
      <c r="DJ94" s="136"/>
      <c r="DK94" s="136"/>
      <c r="DL94" s="136"/>
      <c r="DM94" s="136"/>
      <c r="DN94" s="136"/>
      <c r="DO94" s="136"/>
      <c r="DP94" s="136"/>
      <c r="DQ94" s="136"/>
      <c r="DR94" s="136"/>
      <c r="DS94" s="136"/>
      <c r="DT94" s="136"/>
      <c r="DU94" s="136"/>
      <c r="DV94" s="136"/>
      <c r="DW94" s="136"/>
      <c r="DX94" s="136"/>
      <c r="DY94" s="136"/>
      <c r="DZ94" s="136"/>
      <c r="EA94" s="136"/>
      <c r="EB94" s="136"/>
      <c r="EC94" s="136"/>
      <c r="ED94" s="136"/>
      <c r="EE94" s="136"/>
      <c r="EF94" s="136"/>
      <c r="EG94" s="136"/>
      <c r="EH94" s="136"/>
      <c r="EI94" s="136"/>
      <c r="EJ94" s="136"/>
      <c r="EK94" s="136"/>
      <c r="EL94" s="136"/>
      <c r="EM94" s="136"/>
      <c r="EN94" s="136"/>
      <c r="EO94" s="136"/>
      <c r="EP94" s="136"/>
      <c r="EQ94" s="136"/>
      <c r="ER94" s="136"/>
      <c r="ES94" s="136"/>
      <c r="ET94" s="136"/>
      <c r="EU94" s="136"/>
      <c r="EV94" s="136"/>
      <c r="EW94" s="136"/>
      <c r="EX94" s="136"/>
      <c r="EY94" s="136"/>
      <c r="EZ94" s="136"/>
      <c r="FA94" s="136"/>
      <c r="FB94" s="136"/>
      <c r="FC94" s="136"/>
      <c r="FD94" s="136"/>
      <c r="FE94" s="136"/>
      <c r="FF94" s="136"/>
      <c r="FG94" s="136"/>
      <c r="FH94" s="136"/>
      <c r="FI94" s="136"/>
      <c r="FJ94" s="136"/>
      <c r="FK94" s="136"/>
      <c r="FL94" s="136"/>
      <c r="FM94" s="136"/>
      <c r="FN94" s="136"/>
      <c r="FO94" s="136"/>
      <c r="FP94" s="136"/>
      <c r="FQ94" s="136"/>
      <c r="FR94" s="136"/>
      <c r="FS94" s="136"/>
      <c r="FT94" s="136"/>
      <c r="FU94" s="136"/>
      <c r="FV94" s="136"/>
      <c r="FW94" s="136"/>
      <c r="FX94" s="136"/>
      <c r="FY94" s="136"/>
      <c r="FZ94" s="136"/>
      <c r="GA94" s="136"/>
      <c r="GB94" s="136"/>
      <c r="GC94" s="136"/>
      <c r="GD94" s="136"/>
      <c r="GE94" s="136"/>
      <c r="GF94" s="136"/>
      <c r="GG94" s="136"/>
      <c r="GH94" s="136"/>
      <c r="GI94" s="136"/>
      <c r="GJ94" s="136"/>
      <c r="GK94" s="136"/>
      <c r="GL94" s="136"/>
      <c r="GM94" s="136"/>
      <c r="GN94" s="136"/>
      <c r="GO94" s="136"/>
      <c r="GP94" s="136"/>
      <c r="GQ94" s="136"/>
      <c r="GR94" s="136"/>
      <c r="GS94" s="136"/>
      <c r="GT94" s="136"/>
      <c r="GU94" s="136"/>
      <c r="GV94" s="136"/>
      <c r="GW94" s="136"/>
      <c r="GX94" s="136"/>
      <c r="GY94" s="136"/>
      <c r="GZ94" s="136"/>
      <c r="HA94" s="136"/>
      <c r="HB94" s="136"/>
      <c r="HC94" s="136"/>
      <c r="HD94" s="136"/>
      <c r="HE94" s="136"/>
      <c r="HF94" s="136"/>
      <c r="HG94" s="136"/>
      <c r="HH94" s="136"/>
      <c r="HI94" s="136"/>
      <c r="HJ94" s="136"/>
      <c r="HK94" s="136"/>
      <c r="HL94" s="136"/>
      <c r="HM94" s="136"/>
      <c r="HN94" s="136"/>
      <c r="HO94" s="136"/>
      <c r="HP94" s="136"/>
      <c r="HQ94" s="136"/>
      <c r="HR94" s="136"/>
      <c r="HS94" s="136"/>
      <c r="HT94" s="136"/>
      <c r="HU94" s="136"/>
      <c r="HV94" s="136"/>
      <c r="HW94" s="136"/>
      <c r="HX94" s="136"/>
      <c r="HY94" s="136"/>
      <c r="HZ94" s="136"/>
      <c r="IA94" s="136"/>
      <c r="IB94" s="136"/>
      <c r="IC94" s="136"/>
      <c r="ID94" s="136"/>
      <c r="IE94" s="136"/>
      <c r="IF94" s="136"/>
      <c r="IG94" s="136"/>
    </row>
    <row r="95" spans="1:241" ht="15" customHeight="1" x14ac:dyDescent="0.25">
      <c r="A95" s="171" t="s">
        <v>143</v>
      </c>
      <c r="B95" s="172">
        <v>5824297</v>
      </c>
      <c r="C95" s="172">
        <v>4424215</v>
      </c>
      <c r="D95" s="172">
        <v>478001</v>
      </c>
      <c r="E95" s="172">
        <v>934485</v>
      </c>
      <c r="F95" s="158">
        <v>1401280</v>
      </c>
      <c r="G95" s="158">
        <v>187004</v>
      </c>
      <c r="H95" s="235">
        <v>13249282</v>
      </c>
      <c r="I95" s="136"/>
      <c r="J95" s="178" t="s">
        <v>100</v>
      </c>
      <c r="K95" s="179">
        <v>4941493</v>
      </c>
      <c r="L95" s="179">
        <v>2750073</v>
      </c>
      <c r="M95" s="179">
        <v>635683</v>
      </c>
      <c r="N95" s="179">
        <v>795459</v>
      </c>
      <c r="O95" s="158">
        <v>1375194</v>
      </c>
      <c r="P95" s="158">
        <v>253134</v>
      </c>
      <c r="Q95" s="235">
        <v>10751036</v>
      </c>
      <c r="R95" s="136"/>
      <c r="S95" s="136"/>
      <c r="T95" s="136"/>
      <c r="U95" s="136"/>
      <c r="V95" s="136"/>
      <c r="W95" s="136"/>
      <c r="X95" s="136"/>
      <c r="Y95" s="136"/>
      <c r="Z95" s="136"/>
      <c r="AA95" s="136"/>
      <c r="AB95" s="136"/>
      <c r="AC95" s="136"/>
      <c r="AD95" s="136"/>
      <c r="AE95" s="136"/>
      <c r="AF95" s="136"/>
      <c r="AG95" s="136"/>
      <c r="AH95" s="136"/>
      <c r="AI95" s="136"/>
      <c r="AJ95" s="136"/>
      <c r="AK95" s="136"/>
      <c r="AL95" s="136"/>
      <c r="AM95" s="136"/>
      <c r="AN95" s="136"/>
      <c r="AO95" s="136"/>
      <c r="AP95" s="136"/>
      <c r="AQ95" s="136"/>
      <c r="AR95" s="136"/>
      <c r="AS95" s="136"/>
      <c r="AT95" s="136"/>
      <c r="AU95" s="136"/>
      <c r="AV95" s="136"/>
      <c r="AW95" s="136"/>
      <c r="AX95" s="136"/>
      <c r="AY95" s="136"/>
      <c r="AZ95" s="136"/>
      <c r="BA95" s="136"/>
      <c r="BB95" s="136"/>
      <c r="BC95" s="136"/>
      <c r="BD95" s="136"/>
      <c r="BE95" s="136"/>
      <c r="BF95" s="136"/>
      <c r="BG95" s="136"/>
      <c r="BH95" s="136"/>
      <c r="BI95" s="136"/>
      <c r="BJ95" s="136"/>
      <c r="BK95" s="136"/>
      <c r="BL95" s="136"/>
      <c r="BM95" s="136"/>
      <c r="BN95" s="136"/>
      <c r="BO95" s="136"/>
      <c r="BP95" s="136"/>
      <c r="BQ95" s="136"/>
      <c r="BR95" s="136"/>
      <c r="BS95" s="136"/>
      <c r="BT95" s="136"/>
      <c r="BU95" s="136"/>
      <c r="BV95" s="136"/>
      <c r="BW95" s="136"/>
      <c r="BX95" s="136"/>
      <c r="BY95" s="136"/>
      <c r="BZ95" s="136"/>
      <c r="CA95" s="136"/>
      <c r="CB95" s="136"/>
      <c r="CC95" s="136"/>
      <c r="CD95" s="136"/>
      <c r="CE95" s="136"/>
      <c r="CF95" s="136"/>
      <c r="CG95" s="136"/>
      <c r="CH95" s="136"/>
      <c r="CI95" s="136"/>
      <c r="CJ95" s="136"/>
      <c r="CK95" s="136"/>
      <c r="CL95" s="136"/>
      <c r="CM95" s="136"/>
      <c r="CN95" s="136"/>
      <c r="CO95" s="136"/>
      <c r="CP95" s="136"/>
      <c r="CQ95" s="136"/>
      <c r="CR95" s="136"/>
      <c r="CS95" s="136"/>
      <c r="CT95" s="136"/>
      <c r="CU95" s="136"/>
      <c r="CV95" s="136"/>
      <c r="CW95" s="136"/>
      <c r="CX95" s="136"/>
      <c r="CY95" s="136"/>
      <c r="CZ95" s="136"/>
      <c r="DA95" s="136"/>
      <c r="DB95" s="136"/>
      <c r="DC95" s="136"/>
      <c r="DD95" s="136"/>
      <c r="DE95" s="136"/>
      <c r="DF95" s="136"/>
      <c r="DG95" s="136"/>
      <c r="DH95" s="136"/>
      <c r="DI95" s="136"/>
      <c r="DJ95" s="136"/>
      <c r="DK95" s="136"/>
      <c r="DL95" s="136"/>
      <c r="DM95" s="136"/>
      <c r="DN95" s="136"/>
      <c r="DO95" s="136"/>
      <c r="DP95" s="136"/>
      <c r="DQ95" s="136"/>
      <c r="DR95" s="136"/>
      <c r="DS95" s="136"/>
      <c r="DT95" s="136"/>
      <c r="DU95" s="136"/>
      <c r="DV95" s="136"/>
      <c r="DW95" s="136"/>
      <c r="DX95" s="136"/>
      <c r="DY95" s="136"/>
      <c r="DZ95" s="136"/>
      <c r="EA95" s="136"/>
      <c r="EB95" s="136"/>
      <c r="EC95" s="136"/>
      <c r="ED95" s="136"/>
      <c r="EE95" s="136"/>
      <c r="EF95" s="136"/>
      <c r="EG95" s="136"/>
      <c r="EH95" s="136"/>
      <c r="EI95" s="136"/>
      <c r="EJ95" s="136"/>
      <c r="EK95" s="136"/>
      <c r="EL95" s="136"/>
      <c r="EM95" s="136"/>
      <c r="EN95" s="136"/>
      <c r="EO95" s="136"/>
      <c r="EP95" s="136"/>
      <c r="EQ95" s="136"/>
      <c r="ER95" s="136"/>
      <c r="ES95" s="136"/>
      <c r="ET95" s="136"/>
      <c r="EU95" s="136"/>
      <c r="EV95" s="136"/>
      <c r="EW95" s="136"/>
      <c r="EX95" s="136"/>
      <c r="EY95" s="136"/>
      <c r="EZ95" s="136"/>
      <c r="FA95" s="136"/>
      <c r="FB95" s="136"/>
      <c r="FC95" s="136"/>
      <c r="FD95" s="136"/>
      <c r="FE95" s="136"/>
      <c r="FF95" s="136"/>
      <c r="FG95" s="136"/>
      <c r="FH95" s="136"/>
      <c r="FI95" s="136"/>
      <c r="FJ95" s="136"/>
      <c r="FK95" s="136"/>
      <c r="FL95" s="136"/>
      <c r="FM95" s="136"/>
      <c r="FN95" s="136"/>
      <c r="FO95" s="136"/>
      <c r="FP95" s="136"/>
      <c r="FQ95" s="136"/>
      <c r="FR95" s="136"/>
      <c r="FS95" s="136"/>
      <c r="FT95" s="136"/>
      <c r="FU95" s="136"/>
      <c r="FV95" s="136"/>
      <c r="FW95" s="136"/>
      <c r="FX95" s="136"/>
      <c r="FY95" s="136"/>
      <c r="FZ95" s="136"/>
      <c r="GA95" s="136"/>
      <c r="GB95" s="136"/>
      <c r="GC95" s="136"/>
      <c r="GD95" s="136"/>
      <c r="GE95" s="136"/>
      <c r="GF95" s="136"/>
      <c r="GG95" s="136"/>
      <c r="GH95" s="136"/>
      <c r="GI95" s="136"/>
      <c r="GJ95" s="136"/>
      <c r="GK95" s="136"/>
      <c r="GL95" s="136"/>
      <c r="GM95" s="136"/>
      <c r="GN95" s="136"/>
      <c r="GO95" s="136"/>
      <c r="GP95" s="136"/>
      <c r="GQ95" s="136"/>
      <c r="GR95" s="136"/>
      <c r="GS95" s="136"/>
      <c r="GT95" s="136"/>
      <c r="GU95" s="136"/>
      <c r="GV95" s="136"/>
      <c r="GW95" s="136"/>
      <c r="GX95" s="136"/>
      <c r="GY95" s="136"/>
      <c r="GZ95" s="136"/>
      <c r="HA95" s="136"/>
      <c r="HB95" s="136"/>
      <c r="HC95" s="136"/>
      <c r="HD95" s="136"/>
      <c r="HE95" s="136"/>
      <c r="HF95" s="136"/>
      <c r="HG95" s="136"/>
      <c r="HH95" s="136"/>
      <c r="HI95" s="136"/>
      <c r="HJ95" s="136"/>
      <c r="HK95" s="136"/>
      <c r="HL95" s="136"/>
      <c r="HM95" s="136"/>
      <c r="HN95" s="136"/>
      <c r="HO95" s="136"/>
      <c r="HP95" s="136"/>
      <c r="HQ95" s="136"/>
      <c r="HR95" s="136"/>
      <c r="HS95" s="136"/>
      <c r="HT95" s="136"/>
      <c r="HU95" s="136"/>
      <c r="HV95" s="136"/>
      <c r="HW95" s="136"/>
      <c r="HX95" s="136"/>
      <c r="HY95" s="136"/>
      <c r="HZ95" s="136"/>
      <c r="IA95" s="136"/>
      <c r="IB95" s="136"/>
      <c r="IC95" s="136"/>
      <c r="ID95" s="136"/>
      <c r="IE95" s="136"/>
      <c r="IF95" s="136"/>
      <c r="IG95" s="136"/>
    </row>
    <row r="96" spans="1:241" ht="15" customHeight="1" x14ac:dyDescent="0.25">
      <c r="A96" s="171" t="s">
        <v>142</v>
      </c>
      <c r="B96" s="172">
        <v>5948320</v>
      </c>
      <c r="C96" s="172">
        <v>4364220</v>
      </c>
      <c r="D96" s="172">
        <v>621444</v>
      </c>
      <c r="E96" s="172">
        <v>1143470</v>
      </c>
      <c r="F96" s="158">
        <v>1864703</v>
      </c>
      <c r="G96" s="158">
        <v>283310</v>
      </c>
      <c r="H96" s="235">
        <v>14225467</v>
      </c>
      <c r="I96" s="136"/>
      <c r="J96" s="178" t="s">
        <v>99</v>
      </c>
      <c r="K96" s="179">
        <v>5418114</v>
      </c>
      <c r="L96" s="179">
        <v>2710866</v>
      </c>
      <c r="M96" s="179">
        <v>578848</v>
      </c>
      <c r="N96" s="179">
        <v>763106</v>
      </c>
      <c r="O96" s="158">
        <v>1264587</v>
      </c>
      <c r="P96" s="158">
        <v>225399</v>
      </c>
      <c r="Q96" s="235">
        <v>10960920</v>
      </c>
      <c r="R96" s="136"/>
      <c r="S96" s="136"/>
      <c r="T96" s="136"/>
      <c r="U96" s="136"/>
      <c r="V96" s="136"/>
      <c r="W96" s="136"/>
      <c r="X96" s="136"/>
      <c r="Y96" s="136"/>
      <c r="Z96" s="136"/>
      <c r="AA96" s="136"/>
      <c r="AB96" s="136"/>
      <c r="AC96" s="136"/>
      <c r="AD96" s="136"/>
      <c r="AE96" s="136"/>
      <c r="AF96" s="136"/>
      <c r="AG96" s="136"/>
      <c r="AH96" s="136"/>
      <c r="AI96" s="136"/>
      <c r="AJ96" s="136"/>
      <c r="AK96" s="136"/>
      <c r="AL96" s="136"/>
      <c r="AM96" s="136"/>
      <c r="AN96" s="136"/>
      <c r="AO96" s="136"/>
      <c r="AP96" s="136"/>
      <c r="AQ96" s="136"/>
      <c r="AR96" s="136"/>
      <c r="AS96" s="136"/>
      <c r="AT96" s="136"/>
      <c r="AU96" s="136"/>
      <c r="AV96" s="136"/>
      <c r="AW96" s="136"/>
      <c r="AX96" s="136"/>
      <c r="AY96" s="136"/>
      <c r="AZ96" s="136"/>
      <c r="BA96" s="136"/>
      <c r="BB96" s="136"/>
      <c r="BC96" s="136"/>
      <c r="BD96" s="136"/>
      <c r="BE96" s="136"/>
      <c r="BF96" s="136"/>
      <c r="BG96" s="136"/>
      <c r="BH96" s="136"/>
      <c r="BI96" s="136"/>
      <c r="BJ96" s="136"/>
      <c r="BK96" s="136"/>
      <c r="BL96" s="136"/>
      <c r="BM96" s="136"/>
      <c r="BN96" s="136"/>
      <c r="BO96" s="136"/>
      <c r="BP96" s="136"/>
      <c r="BQ96" s="136"/>
      <c r="BR96" s="136"/>
      <c r="BS96" s="136"/>
      <c r="BT96" s="136"/>
      <c r="BU96" s="136"/>
      <c r="BV96" s="136"/>
      <c r="BW96" s="136"/>
      <c r="BX96" s="136"/>
      <c r="BY96" s="136"/>
      <c r="BZ96" s="136"/>
      <c r="CA96" s="136"/>
      <c r="CB96" s="136"/>
      <c r="CC96" s="136"/>
      <c r="CD96" s="136"/>
      <c r="CE96" s="136"/>
      <c r="CF96" s="136"/>
      <c r="CG96" s="136"/>
      <c r="CH96" s="136"/>
      <c r="CI96" s="136"/>
      <c r="CJ96" s="136"/>
      <c r="CK96" s="136"/>
      <c r="CL96" s="136"/>
      <c r="CM96" s="136"/>
      <c r="CN96" s="136"/>
      <c r="CO96" s="136"/>
      <c r="CP96" s="136"/>
      <c r="CQ96" s="136"/>
      <c r="CR96" s="136"/>
      <c r="CS96" s="136"/>
      <c r="CT96" s="136"/>
      <c r="CU96" s="136"/>
      <c r="CV96" s="136"/>
      <c r="CW96" s="136"/>
      <c r="CX96" s="136"/>
      <c r="CY96" s="136"/>
      <c r="CZ96" s="136"/>
      <c r="DA96" s="136"/>
      <c r="DB96" s="136"/>
      <c r="DC96" s="136"/>
      <c r="DD96" s="136"/>
      <c r="DE96" s="136"/>
      <c r="DF96" s="136"/>
      <c r="DG96" s="136"/>
      <c r="DH96" s="136"/>
      <c r="DI96" s="136"/>
      <c r="DJ96" s="136"/>
      <c r="DK96" s="136"/>
      <c r="DL96" s="136"/>
      <c r="DM96" s="136"/>
      <c r="DN96" s="136"/>
      <c r="DO96" s="136"/>
      <c r="DP96" s="136"/>
      <c r="DQ96" s="136"/>
      <c r="DR96" s="136"/>
      <c r="DS96" s="136"/>
      <c r="DT96" s="136"/>
      <c r="DU96" s="136"/>
      <c r="DV96" s="136"/>
      <c r="DW96" s="136"/>
      <c r="DX96" s="136"/>
      <c r="DY96" s="136"/>
      <c r="DZ96" s="136"/>
      <c r="EA96" s="136"/>
      <c r="EB96" s="136"/>
      <c r="EC96" s="136"/>
      <c r="ED96" s="136"/>
      <c r="EE96" s="136"/>
      <c r="EF96" s="136"/>
      <c r="EG96" s="136"/>
      <c r="EH96" s="136"/>
      <c r="EI96" s="136"/>
      <c r="EJ96" s="136"/>
      <c r="EK96" s="136"/>
      <c r="EL96" s="136"/>
      <c r="EM96" s="136"/>
      <c r="EN96" s="136"/>
      <c r="EO96" s="136"/>
      <c r="EP96" s="136"/>
      <c r="EQ96" s="136"/>
      <c r="ER96" s="136"/>
      <c r="ES96" s="136"/>
      <c r="ET96" s="136"/>
      <c r="EU96" s="136"/>
      <c r="EV96" s="136"/>
      <c r="EW96" s="136"/>
      <c r="EX96" s="136"/>
      <c r="EY96" s="136"/>
      <c r="EZ96" s="136"/>
      <c r="FA96" s="136"/>
      <c r="FB96" s="136"/>
      <c r="FC96" s="136"/>
      <c r="FD96" s="136"/>
      <c r="FE96" s="136"/>
      <c r="FF96" s="136"/>
      <c r="FG96" s="136"/>
      <c r="FH96" s="136"/>
      <c r="FI96" s="136"/>
      <c r="FJ96" s="136"/>
      <c r="FK96" s="136"/>
      <c r="FL96" s="136"/>
      <c r="FM96" s="136"/>
      <c r="FN96" s="136"/>
      <c r="FO96" s="136"/>
      <c r="FP96" s="136"/>
      <c r="FQ96" s="136"/>
      <c r="FR96" s="136"/>
      <c r="FS96" s="136"/>
      <c r="FT96" s="136"/>
      <c r="FU96" s="136"/>
      <c r="FV96" s="136"/>
      <c r="FW96" s="136"/>
      <c r="FX96" s="136"/>
      <c r="FY96" s="136"/>
      <c r="FZ96" s="136"/>
      <c r="GA96" s="136"/>
      <c r="GB96" s="136"/>
      <c r="GC96" s="136"/>
      <c r="GD96" s="136"/>
      <c r="GE96" s="136"/>
      <c r="GF96" s="136"/>
      <c r="GG96" s="136"/>
      <c r="GH96" s="136"/>
      <c r="GI96" s="136"/>
      <c r="GJ96" s="136"/>
      <c r="GK96" s="136"/>
      <c r="GL96" s="136"/>
      <c r="GM96" s="136"/>
      <c r="GN96" s="136"/>
      <c r="GO96" s="136"/>
      <c r="GP96" s="136"/>
      <c r="GQ96" s="136"/>
      <c r="GR96" s="136"/>
      <c r="GS96" s="136"/>
      <c r="GT96" s="136"/>
      <c r="GU96" s="136"/>
      <c r="GV96" s="136"/>
      <c r="GW96" s="136"/>
      <c r="GX96" s="136"/>
      <c r="GY96" s="136"/>
      <c r="GZ96" s="136"/>
      <c r="HA96" s="136"/>
      <c r="HB96" s="136"/>
      <c r="HC96" s="136"/>
      <c r="HD96" s="136"/>
      <c r="HE96" s="136"/>
      <c r="HF96" s="136"/>
      <c r="HG96" s="136"/>
      <c r="HH96" s="136"/>
      <c r="HI96" s="136"/>
      <c r="HJ96" s="136"/>
      <c r="HK96" s="136"/>
      <c r="HL96" s="136"/>
      <c r="HM96" s="136"/>
      <c r="HN96" s="136"/>
      <c r="HO96" s="136"/>
      <c r="HP96" s="136"/>
      <c r="HQ96" s="136"/>
      <c r="HR96" s="136"/>
      <c r="HS96" s="136"/>
      <c r="HT96" s="136"/>
      <c r="HU96" s="136"/>
      <c r="HV96" s="136"/>
      <c r="HW96" s="136"/>
      <c r="HX96" s="136"/>
      <c r="HY96" s="136"/>
      <c r="HZ96" s="136"/>
      <c r="IA96" s="136"/>
      <c r="IB96" s="136"/>
      <c r="IC96" s="136"/>
      <c r="ID96" s="136"/>
      <c r="IE96" s="136"/>
      <c r="IF96" s="136"/>
      <c r="IG96" s="136"/>
    </row>
    <row r="97" spans="1:241" ht="15" customHeight="1" x14ac:dyDescent="0.25">
      <c r="A97" s="171" t="s">
        <v>338</v>
      </c>
      <c r="B97" s="172">
        <v>4848018</v>
      </c>
      <c r="C97" s="172">
        <v>3677422</v>
      </c>
      <c r="D97" s="172">
        <v>628750</v>
      </c>
      <c r="E97" s="172">
        <v>987679</v>
      </c>
      <c r="F97" s="158">
        <v>1212000</v>
      </c>
      <c r="G97" s="158">
        <v>161806</v>
      </c>
      <c r="H97" s="235">
        <v>11515675</v>
      </c>
      <c r="I97" s="136"/>
      <c r="J97" s="178" t="s">
        <v>98</v>
      </c>
      <c r="K97" s="179">
        <v>5049148</v>
      </c>
      <c r="L97" s="179">
        <v>2468579</v>
      </c>
      <c r="M97" s="179">
        <v>786429</v>
      </c>
      <c r="N97" s="179">
        <v>907759</v>
      </c>
      <c r="O97" s="158">
        <v>1425613</v>
      </c>
      <c r="P97" s="158">
        <v>240013</v>
      </c>
      <c r="Q97" s="235">
        <v>10877541</v>
      </c>
      <c r="R97" s="136"/>
      <c r="S97" s="136"/>
      <c r="T97" s="136"/>
      <c r="U97" s="136"/>
      <c r="V97" s="136"/>
      <c r="W97" s="136"/>
      <c r="X97" s="136"/>
      <c r="Y97" s="136"/>
      <c r="Z97" s="136"/>
      <c r="AA97" s="136"/>
      <c r="AB97" s="136"/>
      <c r="AC97" s="136"/>
      <c r="AD97" s="136"/>
      <c r="AE97" s="136"/>
      <c r="AF97" s="136"/>
      <c r="AG97" s="136"/>
      <c r="AH97" s="136"/>
      <c r="AI97" s="136"/>
      <c r="AJ97" s="136"/>
      <c r="AK97" s="136"/>
      <c r="AL97" s="136"/>
      <c r="AM97" s="136"/>
      <c r="AN97" s="136"/>
      <c r="AO97" s="136"/>
      <c r="AP97" s="136"/>
      <c r="AQ97" s="136"/>
      <c r="AR97" s="136"/>
      <c r="AS97" s="136"/>
      <c r="AT97" s="136"/>
      <c r="AU97" s="136"/>
      <c r="AV97" s="136"/>
      <c r="AW97" s="136"/>
      <c r="AX97" s="136"/>
      <c r="AY97" s="136"/>
      <c r="AZ97" s="136"/>
      <c r="BA97" s="136"/>
      <c r="BB97" s="136"/>
      <c r="BC97" s="136"/>
      <c r="BD97" s="136"/>
      <c r="BE97" s="136"/>
      <c r="BF97" s="136"/>
      <c r="BG97" s="136"/>
      <c r="BH97" s="136"/>
      <c r="BI97" s="136"/>
      <c r="BJ97" s="136"/>
      <c r="BK97" s="136"/>
      <c r="BL97" s="136"/>
      <c r="BM97" s="136"/>
      <c r="BN97" s="136"/>
      <c r="BO97" s="136"/>
      <c r="BP97" s="136"/>
      <c r="BQ97" s="136"/>
      <c r="BR97" s="136"/>
      <c r="BS97" s="136"/>
      <c r="BT97" s="136"/>
      <c r="BU97" s="136"/>
      <c r="BV97" s="136"/>
      <c r="BW97" s="136"/>
      <c r="BX97" s="136"/>
      <c r="BY97" s="136"/>
      <c r="BZ97" s="136"/>
      <c r="CA97" s="136"/>
      <c r="CB97" s="136"/>
      <c r="CC97" s="136"/>
      <c r="CD97" s="136"/>
      <c r="CE97" s="136"/>
      <c r="CF97" s="136"/>
      <c r="CG97" s="136"/>
      <c r="CH97" s="136"/>
      <c r="CI97" s="136"/>
      <c r="CJ97" s="136"/>
      <c r="CK97" s="136"/>
      <c r="CL97" s="136"/>
      <c r="CM97" s="136"/>
      <c r="CN97" s="136"/>
      <c r="CO97" s="136"/>
      <c r="CP97" s="136"/>
      <c r="CQ97" s="136"/>
      <c r="CR97" s="136"/>
      <c r="CS97" s="136"/>
      <c r="CT97" s="136"/>
      <c r="CU97" s="136"/>
      <c r="CV97" s="136"/>
      <c r="CW97" s="136"/>
      <c r="CX97" s="136"/>
      <c r="CY97" s="136"/>
      <c r="CZ97" s="136"/>
      <c r="DA97" s="136"/>
      <c r="DB97" s="136"/>
      <c r="DC97" s="136"/>
      <c r="DD97" s="136"/>
      <c r="DE97" s="136"/>
      <c r="DF97" s="136"/>
      <c r="DG97" s="136"/>
      <c r="DH97" s="136"/>
      <c r="DI97" s="136"/>
      <c r="DJ97" s="136"/>
      <c r="DK97" s="136"/>
      <c r="DL97" s="136"/>
      <c r="DM97" s="136"/>
      <c r="DN97" s="136"/>
      <c r="DO97" s="136"/>
      <c r="DP97" s="136"/>
      <c r="DQ97" s="136"/>
      <c r="DR97" s="136"/>
      <c r="DS97" s="136"/>
      <c r="DT97" s="136"/>
      <c r="DU97" s="136"/>
      <c r="DV97" s="136"/>
      <c r="DW97" s="136"/>
      <c r="DX97" s="136"/>
      <c r="DY97" s="136"/>
      <c r="DZ97" s="136"/>
      <c r="EA97" s="136"/>
      <c r="EB97" s="136"/>
      <c r="EC97" s="136"/>
      <c r="ED97" s="136"/>
      <c r="EE97" s="136"/>
      <c r="EF97" s="136"/>
      <c r="EG97" s="136"/>
      <c r="EH97" s="136"/>
      <c r="EI97" s="136"/>
      <c r="EJ97" s="136"/>
      <c r="EK97" s="136"/>
      <c r="EL97" s="136"/>
      <c r="EM97" s="136"/>
      <c r="EN97" s="136"/>
      <c r="EO97" s="136"/>
      <c r="EP97" s="136"/>
      <c r="EQ97" s="136"/>
      <c r="ER97" s="136"/>
      <c r="ES97" s="136"/>
      <c r="ET97" s="136"/>
      <c r="EU97" s="136"/>
      <c r="EV97" s="136"/>
      <c r="EW97" s="136"/>
      <c r="EX97" s="136"/>
      <c r="EY97" s="136"/>
      <c r="EZ97" s="136"/>
      <c r="FA97" s="136"/>
      <c r="FB97" s="136"/>
      <c r="FC97" s="136"/>
      <c r="FD97" s="136"/>
      <c r="FE97" s="136"/>
      <c r="FF97" s="136"/>
      <c r="FG97" s="136"/>
      <c r="FH97" s="136"/>
      <c r="FI97" s="136"/>
      <c r="FJ97" s="136"/>
      <c r="FK97" s="136"/>
      <c r="FL97" s="136"/>
      <c r="FM97" s="136"/>
      <c r="FN97" s="136"/>
      <c r="FO97" s="136"/>
      <c r="FP97" s="136"/>
      <c r="FQ97" s="136"/>
      <c r="FR97" s="136"/>
      <c r="FS97" s="136"/>
      <c r="FT97" s="136"/>
      <c r="FU97" s="136"/>
      <c r="FV97" s="136"/>
      <c r="FW97" s="136"/>
      <c r="FX97" s="136"/>
      <c r="FY97" s="136"/>
      <c r="FZ97" s="136"/>
      <c r="GA97" s="136"/>
      <c r="GB97" s="136"/>
      <c r="GC97" s="136"/>
      <c r="GD97" s="136"/>
      <c r="GE97" s="136"/>
      <c r="GF97" s="136"/>
      <c r="GG97" s="136"/>
      <c r="GH97" s="136"/>
      <c r="GI97" s="136"/>
      <c r="GJ97" s="136"/>
      <c r="GK97" s="136"/>
      <c r="GL97" s="136"/>
      <c r="GM97" s="136"/>
      <c r="GN97" s="136"/>
      <c r="GO97" s="136"/>
      <c r="GP97" s="136"/>
      <c r="GQ97" s="136"/>
      <c r="GR97" s="136"/>
      <c r="GS97" s="136"/>
      <c r="GT97" s="136"/>
      <c r="GU97" s="136"/>
      <c r="GV97" s="136"/>
      <c r="GW97" s="136"/>
      <c r="GX97" s="136"/>
      <c r="GY97" s="136"/>
      <c r="GZ97" s="136"/>
      <c r="HA97" s="136"/>
      <c r="HB97" s="136"/>
      <c r="HC97" s="136"/>
      <c r="HD97" s="136"/>
      <c r="HE97" s="136"/>
      <c r="HF97" s="136"/>
      <c r="HG97" s="136"/>
      <c r="HH97" s="136"/>
      <c r="HI97" s="136"/>
      <c r="HJ97" s="136"/>
      <c r="HK97" s="136"/>
      <c r="HL97" s="136"/>
      <c r="HM97" s="136"/>
      <c r="HN97" s="136"/>
      <c r="HO97" s="136"/>
      <c r="HP97" s="136"/>
      <c r="HQ97" s="136"/>
      <c r="HR97" s="136"/>
      <c r="HS97" s="136"/>
      <c r="HT97" s="136"/>
      <c r="HU97" s="136"/>
      <c r="HV97" s="136"/>
      <c r="HW97" s="136"/>
      <c r="HX97" s="136"/>
      <c r="HY97" s="136"/>
      <c r="HZ97" s="136"/>
      <c r="IA97" s="136"/>
      <c r="IB97" s="136"/>
      <c r="IC97" s="136"/>
      <c r="ID97" s="136"/>
      <c r="IE97" s="136"/>
      <c r="IF97" s="136"/>
      <c r="IG97" s="136"/>
    </row>
    <row r="98" spans="1:241" ht="15" customHeight="1" x14ac:dyDescent="0.25">
      <c r="A98" s="171" t="s">
        <v>140</v>
      </c>
      <c r="B98" s="172">
        <v>3894210</v>
      </c>
      <c r="C98" s="172">
        <v>2313168</v>
      </c>
      <c r="D98" s="172">
        <v>610196</v>
      </c>
      <c r="E98" s="172">
        <v>961360</v>
      </c>
      <c r="F98" s="158">
        <v>1288835</v>
      </c>
      <c r="G98" s="158">
        <v>260911</v>
      </c>
      <c r="H98" s="235">
        <v>9328680</v>
      </c>
      <c r="I98" s="136"/>
      <c r="J98" s="178" t="s">
        <v>329</v>
      </c>
      <c r="K98" s="179">
        <v>4916509</v>
      </c>
      <c r="L98" s="179">
        <v>2215186</v>
      </c>
      <c r="M98" s="179">
        <v>592317</v>
      </c>
      <c r="N98" s="179">
        <v>718505</v>
      </c>
      <c r="O98" s="158">
        <v>1276306</v>
      </c>
      <c r="P98" s="158">
        <v>176756</v>
      </c>
      <c r="Q98" s="235">
        <v>9895579</v>
      </c>
      <c r="R98" s="136"/>
      <c r="S98" s="136"/>
      <c r="T98" s="136"/>
      <c r="U98" s="136"/>
      <c r="V98" s="136"/>
      <c r="W98" s="136"/>
      <c r="X98" s="136"/>
      <c r="Y98" s="136"/>
      <c r="Z98" s="136"/>
      <c r="AA98" s="136"/>
      <c r="AB98" s="136"/>
      <c r="AC98" s="136"/>
      <c r="AD98" s="136"/>
      <c r="AE98" s="136"/>
      <c r="AF98" s="136"/>
      <c r="AG98" s="136"/>
      <c r="AH98" s="136"/>
      <c r="AI98" s="136"/>
      <c r="AJ98" s="136"/>
      <c r="AK98" s="136"/>
      <c r="AL98" s="136"/>
      <c r="AM98" s="136"/>
      <c r="AN98" s="136"/>
      <c r="AO98" s="136"/>
      <c r="AP98" s="136"/>
      <c r="AQ98" s="136"/>
      <c r="AR98" s="136"/>
      <c r="AS98" s="136"/>
      <c r="AT98" s="136"/>
      <c r="AU98" s="136"/>
      <c r="AV98" s="136"/>
      <c r="AW98" s="136"/>
      <c r="AX98" s="136"/>
      <c r="AY98" s="136"/>
      <c r="AZ98" s="136"/>
      <c r="BA98" s="136"/>
      <c r="BB98" s="136"/>
      <c r="BC98" s="136"/>
      <c r="BD98" s="136"/>
      <c r="BE98" s="136"/>
      <c r="BF98" s="136"/>
      <c r="BG98" s="136"/>
      <c r="BH98" s="136"/>
      <c r="BI98" s="136"/>
      <c r="BJ98" s="136"/>
      <c r="BK98" s="136"/>
      <c r="BL98" s="136"/>
      <c r="BM98" s="136"/>
      <c r="BN98" s="136"/>
      <c r="BO98" s="136"/>
      <c r="BP98" s="136"/>
      <c r="BQ98" s="136"/>
      <c r="BR98" s="136"/>
      <c r="BS98" s="136"/>
      <c r="BT98" s="136"/>
      <c r="BU98" s="136"/>
      <c r="BV98" s="136"/>
      <c r="BW98" s="136"/>
      <c r="BX98" s="136"/>
      <c r="BY98" s="136"/>
      <c r="BZ98" s="136"/>
      <c r="CA98" s="136"/>
      <c r="CB98" s="136"/>
      <c r="CC98" s="136"/>
      <c r="CD98" s="136"/>
      <c r="CE98" s="136"/>
      <c r="CF98" s="136"/>
      <c r="CG98" s="136"/>
      <c r="CH98" s="136"/>
      <c r="CI98" s="136"/>
      <c r="CJ98" s="136"/>
      <c r="CK98" s="136"/>
      <c r="CL98" s="136"/>
      <c r="CM98" s="136"/>
      <c r="CN98" s="136"/>
      <c r="CO98" s="136"/>
      <c r="CP98" s="136"/>
      <c r="CQ98" s="136"/>
      <c r="CR98" s="136"/>
      <c r="CS98" s="136"/>
      <c r="CT98" s="136"/>
      <c r="CU98" s="136"/>
      <c r="CV98" s="136"/>
      <c r="CW98" s="136"/>
      <c r="CX98" s="136"/>
      <c r="CY98" s="136"/>
      <c r="CZ98" s="136"/>
      <c r="DA98" s="136"/>
      <c r="DB98" s="136"/>
      <c r="DC98" s="136"/>
      <c r="DD98" s="136"/>
      <c r="DE98" s="136"/>
      <c r="DF98" s="136"/>
      <c r="DG98" s="136"/>
      <c r="DH98" s="136"/>
      <c r="DI98" s="136"/>
      <c r="DJ98" s="136"/>
      <c r="DK98" s="136"/>
      <c r="DL98" s="136"/>
      <c r="DM98" s="136"/>
      <c r="DN98" s="136"/>
      <c r="DO98" s="136"/>
      <c r="DP98" s="136"/>
      <c r="DQ98" s="136"/>
      <c r="DR98" s="136"/>
      <c r="DS98" s="136"/>
      <c r="DT98" s="136"/>
      <c r="DU98" s="136"/>
      <c r="DV98" s="136"/>
      <c r="DW98" s="136"/>
      <c r="DX98" s="136"/>
      <c r="DY98" s="136"/>
      <c r="DZ98" s="136"/>
      <c r="EA98" s="136"/>
      <c r="EB98" s="136"/>
      <c r="EC98" s="136"/>
      <c r="ED98" s="136"/>
      <c r="EE98" s="136"/>
      <c r="EF98" s="136"/>
      <c r="EG98" s="136"/>
      <c r="EH98" s="136"/>
      <c r="EI98" s="136"/>
      <c r="EJ98" s="136"/>
      <c r="EK98" s="136"/>
      <c r="EL98" s="136"/>
      <c r="EM98" s="136"/>
      <c r="EN98" s="136"/>
      <c r="EO98" s="136"/>
      <c r="EP98" s="136"/>
      <c r="EQ98" s="136"/>
      <c r="ER98" s="136"/>
      <c r="ES98" s="136"/>
      <c r="ET98" s="136"/>
      <c r="EU98" s="136"/>
      <c r="EV98" s="136"/>
      <c r="EW98" s="136"/>
      <c r="EX98" s="136"/>
      <c r="EY98" s="136"/>
      <c r="EZ98" s="136"/>
      <c r="FA98" s="136"/>
      <c r="FB98" s="136"/>
      <c r="FC98" s="136"/>
      <c r="FD98" s="136"/>
      <c r="FE98" s="136"/>
      <c r="FF98" s="136"/>
      <c r="FG98" s="136"/>
      <c r="FH98" s="136"/>
      <c r="FI98" s="136"/>
      <c r="FJ98" s="136"/>
      <c r="FK98" s="136"/>
      <c r="FL98" s="136"/>
      <c r="FM98" s="136"/>
      <c r="FN98" s="136"/>
      <c r="FO98" s="136"/>
      <c r="FP98" s="136"/>
      <c r="FQ98" s="136"/>
      <c r="FR98" s="136"/>
      <c r="FS98" s="136"/>
      <c r="FT98" s="136"/>
      <c r="FU98" s="136"/>
      <c r="FV98" s="136"/>
      <c r="FW98" s="136"/>
      <c r="FX98" s="136"/>
      <c r="FY98" s="136"/>
      <c r="FZ98" s="136"/>
      <c r="GA98" s="136"/>
      <c r="GB98" s="136"/>
      <c r="GC98" s="136"/>
      <c r="GD98" s="136"/>
      <c r="GE98" s="136"/>
      <c r="GF98" s="136"/>
      <c r="GG98" s="136"/>
      <c r="GH98" s="136"/>
      <c r="GI98" s="136"/>
      <c r="GJ98" s="136"/>
      <c r="GK98" s="136"/>
      <c r="GL98" s="136"/>
      <c r="GM98" s="136"/>
      <c r="GN98" s="136"/>
      <c r="GO98" s="136"/>
      <c r="GP98" s="136"/>
      <c r="GQ98" s="136"/>
      <c r="GR98" s="136"/>
      <c r="GS98" s="136"/>
      <c r="GT98" s="136"/>
      <c r="GU98" s="136"/>
      <c r="GV98" s="136"/>
      <c r="GW98" s="136"/>
      <c r="GX98" s="136"/>
      <c r="GY98" s="136"/>
      <c r="GZ98" s="136"/>
      <c r="HA98" s="136"/>
      <c r="HB98" s="136"/>
      <c r="HC98" s="136"/>
      <c r="HD98" s="136"/>
      <c r="HE98" s="136"/>
      <c r="HF98" s="136"/>
      <c r="HG98" s="136"/>
      <c r="HH98" s="136"/>
      <c r="HI98" s="136"/>
      <c r="HJ98" s="136"/>
      <c r="HK98" s="136"/>
      <c r="HL98" s="136"/>
      <c r="HM98" s="136"/>
      <c r="HN98" s="136"/>
      <c r="HO98" s="136"/>
      <c r="HP98" s="136"/>
      <c r="HQ98" s="136"/>
      <c r="HR98" s="136"/>
      <c r="HS98" s="136"/>
      <c r="HT98" s="136"/>
      <c r="HU98" s="136"/>
      <c r="HV98" s="136"/>
      <c r="HW98" s="136"/>
      <c r="HX98" s="136"/>
      <c r="HY98" s="136"/>
      <c r="HZ98" s="136"/>
      <c r="IA98" s="136"/>
      <c r="IB98" s="136"/>
      <c r="IC98" s="136"/>
      <c r="ID98" s="136"/>
      <c r="IE98" s="136"/>
      <c r="IF98" s="136"/>
      <c r="IG98" s="136"/>
    </row>
    <row r="99" spans="1:241" ht="15" customHeight="1" x14ac:dyDescent="0.25">
      <c r="A99" s="171" t="s">
        <v>139</v>
      </c>
      <c r="B99" s="172">
        <v>5699068</v>
      </c>
      <c r="C99" s="172">
        <v>3206310</v>
      </c>
      <c r="D99" s="172">
        <v>573285</v>
      </c>
      <c r="E99" s="172">
        <v>1053122</v>
      </c>
      <c r="F99" s="158">
        <v>1231642</v>
      </c>
      <c r="G99" s="158">
        <v>203550</v>
      </c>
      <c r="H99" s="235">
        <v>11966977</v>
      </c>
      <c r="I99" s="136"/>
      <c r="J99" s="178" t="s">
        <v>96</v>
      </c>
      <c r="K99" s="179">
        <v>4856529</v>
      </c>
      <c r="L99" s="179">
        <v>2559703</v>
      </c>
      <c r="M99" s="179">
        <v>443597</v>
      </c>
      <c r="N99" s="179">
        <v>652535</v>
      </c>
      <c r="O99" s="158">
        <v>1003676</v>
      </c>
      <c r="P99" s="158">
        <v>158347</v>
      </c>
      <c r="Q99" s="235">
        <v>9674387</v>
      </c>
      <c r="R99" s="136"/>
      <c r="S99" s="136"/>
      <c r="T99" s="136"/>
      <c r="U99" s="136"/>
      <c r="V99" s="136"/>
      <c r="W99" s="136"/>
      <c r="X99" s="136"/>
      <c r="Y99" s="136"/>
      <c r="Z99" s="136"/>
      <c r="AA99" s="136"/>
      <c r="AB99" s="136"/>
      <c r="AC99" s="136"/>
      <c r="AD99" s="136"/>
      <c r="AE99" s="136"/>
      <c r="AF99" s="136"/>
      <c r="AG99" s="136"/>
      <c r="AH99" s="136"/>
      <c r="AI99" s="136"/>
      <c r="AJ99" s="136"/>
      <c r="AK99" s="136"/>
      <c r="AL99" s="136"/>
      <c r="AM99" s="136"/>
      <c r="AN99" s="136"/>
      <c r="AO99" s="136"/>
      <c r="AP99" s="136"/>
      <c r="AQ99" s="136"/>
      <c r="AR99" s="136"/>
      <c r="AS99" s="136"/>
      <c r="AT99" s="136"/>
      <c r="AU99" s="136"/>
      <c r="AV99" s="136"/>
      <c r="AW99" s="136"/>
      <c r="AX99" s="136"/>
      <c r="AY99" s="136"/>
      <c r="AZ99" s="136"/>
      <c r="BA99" s="136"/>
      <c r="BB99" s="136"/>
      <c r="BC99" s="136"/>
      <c r="BD99" s="136"/>
      <c r="BE99" s="136"/>
      <c r="BF99" s="136"/>
      <c r="BG99" s="136"/>
      <c r="BH99" s="136"/>
      <c r="BI99" s="136"/>
      <c r="BJ99" s="136"/>
      <c r="BK99" s="136"/>
      <c r="BL99" s="136"/>
      <c r="BM99" s="136"/>
      <c r="BN99" s="136"/>
      <c r="BO99" s="136"/>
      <c r="BP99" s="136"/>
      <c r="BQ99" s="136"/>
      <c r="BR99" s="136"/>
      <c r="BS99" s="136"/>
      <c r="BT99" s="136"/>
      <c r="BU99" s="136"/>
      <c r="BV99" s="136"/>
      <c r="BW99" s="136"/>
      <c r="BX99" s="136"/>
      <c r="BY99" s="136"/>
      <c r="BZ99" s="136"/>
      <c r="CA99" s="136"/>
      <c r="CB99" s="136"/>
      <c r="CC99" s="136"/>
      <c r="CD99" s="136"/>
      <c r="CE99" s="136"/>
      <c r="CF99" s="136"/>
      <c r="CG99" s="136"/>
      <c r="CH99" s="136"/>
      <c r="CI99" s="136"/>
      <c r="CJ99" s="136"/>
      <c r="CK99" s="136"/>
      <c r="CL99" s="136"/>
      <c r="CM99" s="136"/>
      <c r="CN99" s="136"/>
      <c r="CO99" s="136"/>
      <c r="CP99" s="136"/>
      <c r="CQ99" s="136"/>
      <c r="CR99" s="136"/>
      <c r="CS99" s="136"/>
      <c r="CT99" s="136"/>
      <c r="CU99" s="136"/>
      <c r="CV99" s="136"/>
      <c r="CW99" s="136"/>
      <c r="CX99" s="136"/>
      <c r="CY99" s="136"/>
      <c r="CZ99" s="136"/>
      <c r="DA99" s="136"/>
      <c r="DB99" s="136"/>
      <c r="DC99" s="136"/>
      <c r="DD99" s="136"/>
      <c r="DE99" s="136"/>
      <c r="DF99" s="136"/>
      <c r="DG99" s="136"/>
      <c r="DH99" s="136"/>
      <c r="DI99" s="136"/>
      <c r="DJ99" s="136"/>
      <c r="DK99" s="136"/>
      <c r="DL99" s="136"/>
      <c r="DM99" s="136"/>
      <c r="DN99" s="136"/>
      <c r="DO99" s="136"/>
      <c r="DP99" s="136"/>
      <c r="DQ99" s="136"/>
      <c r="DR99" s="136"/>
      <c r="DS99" s="136"/>
      <c r="DT99" s="136"/>
      <c r="DU99" s="136"/>
      <c r="DV99" s="136"/>
      <c r="DW99" s="136"/>
      <c r="DX99" s="136"/>
      <c r="DY99" s="136"/>
      <c r="DZ99" s="136"/>
      <c r="EA99" s="136"/>
      <c r="EB99" s="136"/>
      <c r="EC99" s="136"/>
      <c r="ED99" s="136"/>
      <c r="EE99" s="136"/>
      <c r="EF99" s="136"/>
      <c r="EG99" s="136"/>
      <c r="EH99" s="136"/>
      <c r="EI99" s="136"/>
      <c r="EJ99" s="136"/>
      <c r="EK99" s="136"/>
      <c r="EL99" s="136"/>
      <c r="EM99" s="136"/>
      <c r="EN99" s="136"/>
      <c r="EO99" s="136"/>
      <c r="EP99" s="136"/>
      <c r="EQ99" s="136"/>
      <c r="ER99" s="136"/>
      <c r="ES99" s="136"/>
      <c r="ET99" s="136"/>
      <c r="EU99" s="136"/>
      <c r="EV99" s="136"/>
      <c r="EW99" s="136"/>
      <c r="EX99" s="136"/>
      <c r="EY99" s="136"/>
      <c r="EZ99" s="136"/>
      <c r="FA99" s="136"/>
      <c r="FB99" s="136"/>
      <c r="FC99" s="136"/>
      <c r="FD99" s="136"/>
      <c r="FE99" s="136"/>
      <c r="FF99" s="136"/>
      <c r="FG99" s="136"/>
      <c r="FH99" s="136"/>
      <c r="FI99" s="136"/>
      <c r="FJ99" s="136"/>
      <c r="FK99" s="136"/>
      <c r="FL99" s="136"/>
      <c r="FM99" s="136"/>
      <c r="FN99" s="136"/>
      <c r="FO99" s="136"/>
      <c r="FP99" s="136"/>
      <c r="FQ99" s="136"/>
      <c r="FR99" s="136"/>
      <c r="FS99" s="136"/>
      <c r="FT99" s="136"/>
      <c r="FU99" s="136"/>
      <c r="FV99" s="136"/>
      <c r="FW99" s="136"/>
      <c r="FX99" s="136"/>
      <c r="FY99" s="136"/>
      <c r="FZ99" s="136"/>
      <c r="GA99" s="136"/>
      <c r="GB99" s="136"/>
      <c r="GC99" s="136"/>
      <c r="GD99" s="136"/>
      <c r="GE99" s="136"/>
      <c r="GF99" s="136"/>
      <c r="GG99" s="136"/>
      <c r="GH99" s="136"/>
      <c r="GI99" s="136"/>
      <c r="GJ99" s="136"/>
      <c r="GK99" s="136"/>
      <c r="GL99" s="136"/>
      <c r="GM99" s="136"/>
      <c r="GN99" s="136"/>
      <c r="GO99" s="136"/>
      <c r="GP99" s="136"/>
      <c r="GQ99" s="136"/>
      <c r="GR99" s="136"/>
      <c r="GS99" s="136"/>
      <c r="GT99" s="136"/>
      <c r="GU99" s="136"/>
      <c r="GV99" s="136"/>
      <c r="GW99" s="136"/>
      <c r="GX99" s="136"/>
      <c r="GY99" s="136"/>
      <c r="GZ99" s="136"/>
      <c r="HA99" s="136"/>
      <c r="HB99" s="136"/>
      <c r="HC99" s="136"/>
      <c r="HD99" s="136"/>
      <c r="HE99" s="136"/>
      <c r="HF99" s="136"/>
      <c r="HG99" s="136"/>
      <c r="HH99" s="136"/>
      <c r="HI99" s="136"/>
      <c r="HJ99" s="136"/>
      <c r="HK99" s="136"/>
      <c r="HL99" s="136"/>
      <c r="HM99" s="136"/>
      <c r="HN99" s="136"/>
      <c r="HO99" s="136"/>
      <c r="HP99" s="136"/>
      <c r="HQ99" s="136"/>
      <c r="HR99" s="136"/>
      <c r="HS99" s="136"/>
      <c r="HT99" s="136"/>
      <c r="HU99" s="136"/>
      <c r="HV99" s="136"/>
      <c r="HW99" s="136"/>
      <c r="HX99" s="136"/>
      <c r="HY99" s="136"/>
      <c r="HZ99" s="136"/>
      <c r="IA99" s="136"/>
      <c r="IB99" s="136"/>
      <c r="IC99" s="136"/>
      <c r="ID99" s="136"/>
      <c r="IE99" s="136"/>
      <c r="IF99" s="136"/>
      <c r="IG99" s="136"/>
    </row>
    <row r="100" spans="1:241" ht="15" customHeight="1" x14ac:dyDescent="0.25">
      <c r="A100" s="171" t="s">
        <v>138</v>
      </c>
      <c r="B100" s="172">
        <v>5814364</v>
      </c>
      <c r="C100" s="172">
        <v>3139366</v>
      </c>
      <c r="D100" s="172">
        <v>591461</v>
      </c>
      <c r="E100" s="172">
        <v>992619</v>
      </c>
      <c r="F100" s="158">
        <v>1630878</v>
      </c>
      <c r="G100" s="158">
        <v>227711</v>
      </c>
      <c r="H100" s="235">
        <v>12396399</v>
      </c>
      <c r="I100" s="136"/>
      <c r="J100" s="178" t="s">
        <v>95</v>
      </c>
      <c r="K100" s="179">
        <v>6255396</v>
      </c>
      <c r="L100" s="179">
        <v>2233544</v>
      </c>
      <c r="M100" s="179">
        <v>713517</v>
      </c>
      <c r="N100" s="179">
        <v>730598</v>
      </c>
      <c r="O100" s="158">
        <v>1600683</v>
      </c>
      <c r="P100" s="158">
        <v>270339</v>
      </c>
      <c r="Q100" s="235">
        <v>11804077</v>
      </c>
      <c r="R100" s="136"/>
      <c r="S100" s="136"/>
      <c r="T100" s="136"/>
      <c r="U100" s="136"/>
      <c r="V100" s="136"/>
      <c r="W100" s="136"/>
      <c r="X100" s="136"/>
      <c r="Y100" s="136"/>
      <c r="Z100" s="136"/>
      <c r="AA100" s="136"/>
      <c r="AB100" s="136"/>
      <c r="AC100" s="136"/>
      <c r="AD100" s="136"/>
      <c r="AE100" s="136"/>
      <c r="AF100" s="136"/>
      <c r="AG100" s="136"/>
      <c r="AH100" s="136"/>
      <c r="AI100" s="136"/>
      <c r="AJ100" s="136"/>
      <c r="AK100" s="136"/>
      <c r="AL100" s="136"/>
      <c r="AM100" s="136"/>
      <c r="AN100" s="136"/>
      <c r="AO100" s="136"/>
      <c r="AP100" s="136"/>
      <c r="AQ100" s="136"/>
      <c r="AR100" s="136"/>
      <c r="AS100" s="136"/>
      <c r="AT100" s="136"/>
      <c r="AU100" s="136"/>
      <c r="AV100" s="136"/>
      <c r="AW100" s="136"/>
      <c r="AX100" s="136"/>
      <c r="AY100" s="136"/>
      <c r="AZ100" s="136"/>
      <c r="BA100" s="136"/>
      <c r="BB100" s="136"/>
      <c r="BC100" s="136"/>
      <c r="BD100" s="136"/>
      <c r="BE100" s="136"/>
      <c r="BF100" s="136"/>
      <c r="BG100" s="136"/>
      <c r="BH100" s="136"/>
      <c r="BI100" s="136"/>
      <c r="BJ100" s="136"/>
      <c r="BK100" s="136"/>
      <c r="BL100" s="136"/>
      <c r="BM100" s="136"/>
      <c r="BN100" s="136"/>
      <c r="BO100" s="136"/>
      <c r="BP100" s="136"/>
      <c r="BQ100" s="136"/>
      <c r="BR100" s="136"/>
      <c r="BS100" s="136"/>
      <c r="BT100" s="136"/>
      <c r="BU100" s="136"/>
      <c r="BV100" s="136"/>
      <c r="BW100" s="136"/>
      <c r="BX100" s="136"/>
      <c r="BY100" s="136"/>
      <c r="BZ100" s="136"/>
      <c r="CA100" s="136"/>
      <c r="CB100" s="136"/>
      <c r="CC100" s="136"/>
      <c r="CD100" s="136"/>
      <c r="CE100" s="136"/>
      <c r="CF100" s="136"/>
      <c r="CG100" s="136"/>
      <c r="CH100" s="136"/>
      <c r="CI100" s="136"/>
      <c r="CJ100" s="136"/>
      <c r="CK100" s="136"/>
      <c r="CL100" s="136"/>
      <c r="CM100" s="136"/>
      <c r="CN100" s="136"/>
      <c r="CO100" s="136"/>
      <c r="CP100" s="136"/>
      <c r="CQ100" s="136"/>
      <c r="CR100" s="136"/>
      <c r="CS100" s="136"/>
      <c r="CT100" s="136"/>
      <c r="CU100" s="136"/>
      <c r="CV100" s="136"/>
      <c r="CW100" s="136"/>
      <c r="CX100" s="136"/>
      <c r="CY100" s="136"/>
      <c r="CZ100" s="136"/>
      <c r="DA100" s="136"/>
      <c r="DB100" s="136"/>
      <c r="DC100" s="136"/>
      <c r="DD100" s="136"/>
      <c r="DE100" s="136"/>
      <c r="DF100" s="136"/>
      <c r="DG100" s="136"/>
      <c r="DH100" s="136"/>
      <c r="DI100" s="136"/>
      <c r="DJ100" s="136"/>
      <c r="DK100" s="136"/>
      <c r="DL100" s="136"/>
      <c r="DM100" s="136"/>
      <c r="DN100" s="136"/>
      <c r="DO100" s="136"/>
      <c r="DP100" s="136"/>
      <c r="DQ100" s="136"/>
      <c r="DR100" s="136"/>
      <c r="DS100" s="136"/>
      <c r="DT100" s="136"/>
      <c r="DU100" s="136"/>
      <c r="DV100" s="136"/>
      <c r="DW100" s="136"/>
      <c r="DX100" s="136"/>
      <c r="DY100" s="136"/>
      <c r="DZ100" s="136"/>
      <c r="EA100" s="136"/>
      <c r="EB100" s="136"/>
      <c r="EC100" s="136"/>
      <c r="ED100" s="136"/>
      <c r="EE100" s="136"/>
      <c r="EF100" s="136"/>
      <c r="EG100" s="136"/>
      <c r="EH100" s="136"/>
      <c r="EI100" s="136"/>
      <c r="EJ100" s="136"/>
      <c r="EK100" s="136"/>
      <c r="EL100" s="136"/>
      <c r="EM100" s="136"/>
      <c r="EN100" s="136"/>
      <c r="EO100" s="136"/>
      <c r="EP100" s="136"/>
      <c r="EQ100" s="136"/>
      <c r="ER100" s="136"/>
      <c r="ES100" s="136"/>
      <c r="ET100" s="136"/>
      <c r="EU100" s="136"/>
      <c r="EV100" s="136"/>
      <c r="EW100" s="136"/>
      <c r="EX100" s="136"/>
      <c r="EY100" s="136"/>
      <c r="EZ100" s="136"/>
      <c r="FA100" s="136"/>
      <c r="FB100" s="136"/>
      <c r="FC100" s="136"/>
      <c r="FD100" s="136"/>
      <c r="FE100" s="136"/>
      <c r="FF100" s="136"/>
      <c r="FG100" s="136"/>
      <c r="FH100" s="136"/>
      <c r="FI100" s="136"/>
      <c r="FJ100" s="136"/>
      <c r="FK100" s="136"/>
      <c r="FL100" s="136"/>
      <c r="FM100" s="136"/>
      <c r="FN100" s="136"/>
      <c r="FO100" s="136"/>
      <c r="FP100" s="136"/>
      <c r="FQ100" s="136"/>
      <c r="FR100" s="136"/>
      <c r="FS100" s="136"/>
      <c r="FT100" s="136"/>
      <c r="FU100" s="136"/>
      <c r="FV100" s="136"/>
      <c r="FW100" s="136"/>
      <c r="FX100" s="136"/>
      <c r="FY100" s="136"/>
      <c r="FZ100" s="136"/>
      <c r="GA100" s="136"/>
      <c r="GB100" s="136"/>
      <c r="GC100" s="136"/>
      <c r="GD100" s="136"/>
      <c r="GE100" s="136"/>
      <c r="GF100" s="136"/>
      <c r="GG100" s="136"/>
      <c r="GH100" s="136"/>
      <c r="GI100" s="136"/>
      <c r="GJ100" s="136"/>
      <c r="GK100" s="136"/>
      <c r="GL100" s="136"/>
      <c r="GM100" s="136"/>
      <c r="GN100" s="136"/>
      <c r="GO100" s="136"/>
      <c r="GP100" s="136"/>
      <c r="GQ100" s="136"/>
      <c r="GR100" s="136"/>
      <c r="GS100" s="136"/>
      <c r="GT100" s="136"/>
      <c r="GU100" s="136"/>
      <c r="GV100" s="136"/>
      <c r="GW100" s="136"/>
      <c r="GX100" s="136"/>
      <c r="GY100" s="136"/>
      <c r="GZ100" s="136"/>
      <c r="HA100" s="136"/>
      <c r="HB100" s="136"/>
      <c r="HC100" s="136"/>
      <c r="HD100" s="136"/>
      <c r="HE100" s="136"/>
      <c r="HF100" s="136"/>
      <c r="HG100" s="136"/>
      <c r="HH100" s="136"/>
      <c r="HI100" s="136"/>
      <c r="HJ100" s="136"/>
      <c r="HK100" s="136"/>
      <c r="HL100" s="136"/>
      <c r="HM100" s="136"/>
      <c r="HN100" s="136"/>
      <c r="HO100" s="136"/>
      <c r="HP100" s="136"/>
      <c r="HQ100" s="136"/>
      <c r="HR100" s="136"/>
      <c r="HS100" s="136"/>
      <c r="HT100" s="136"/>
      <c r="HU100" s="136"/>
      <c r="HV100" s="136"/>
      <c r="HW100" s="136"/>
      <c r="HX100" s="136"/>
      <c r="HY100" s="136"/>
      <c r="HZ100" s="136"/>
      <c r="IA100" s="136"/>
      <c r="IB100" s="136"/>
      <c r="IC100" s="136"/>
      <c r="ID100" s="136"/>
      <c r="IE100" s="136"/>
      <c r="IF100" s="136"/>
      <c r="IG100" s="136"/>
    </row>
    <row r="101" spans="1:241" ht="15" customHeight="1" x14ac:dyDescent="0.25">
      <c r="A101" s="171" t="s">
        <v>137</v>
      </c>
      <c r="B101" s="172">
        <v>6818748</v>
      </c>
      <c r="C101" s="172">
        <v>4059907</v>
      </c>
      <c r="D101" s="172">
        <v>701611</v>
      </c>
      <c r="E101" s="172">
        <v>1166454</v>
      </c>
      <c r="F101" s="158">
        <v>1503730</v>
      </c>
      <c r="G101" s="158">
        <v>318154</v>
      </c>
      <c r="H101" s="235">
        <v>14568604</v>
      </c>
      <c r="I101" s="136"/>
      <c r="J101" s="178" t="s">
        <v>94</v>
      </c>
      <c r="K101" s="179">
        <v>8598774</v>
      </c>
      <c r="L101" s="179">
        <v>2318640</v>
      </c>
      <c r="M101" s="179">
        <v>612816</v>
      </c>
      <c r="N101" s="179">
        <v>872619</v>
      </c>
      <c r="O101" s="158">
        <v>1590207</v>
      </c>
      <c r="P101" s="158">
        <v>211160</v>
      </c>
      <c r="Q101" s="235">
        <v>14204216</v>
      </c>
      <c r="R101" s="136"/>
      <c r="S101" s="136"/>
      <c r="T101" s="136"/>
      <c r="U101" s="136"/>
      <c r="V101" s="136"/>
      <c r="W101" s="136"/>
      <c r="X101" s="136"/>
      <c r="Y101" s="136"/>
      <c r="Z101" s="136"/>
      <c r="AA101" s="136"/>
      <c r="AB101" s="136"/>
      <c r="AC101" s="136"/>
      <c r="AD101" s="136"/>
      <c r="AE101" s="136"/>
      <c r="AF101" s="136"/>
      <c r="AG101" s="136"/>
      <c r="AH101" s="136"/>
      <c r="AI101" s="136"/>
      <c r="AJ101" s="136"/>
      <c r="AK101" s="136"/>
      <c r="AL101" s="136"/>
      <c r="AM101" s="136"/>
      <c r="AN101" s="136"/>
      <c r="AO101" s="136"/>
      <c r="AP101" s="136"/>
      <c r="AQ101" s="136"/>
      <c r="AR101" s="136"/>
      <c r="AS101" s="136"/>
      <c r="AT101" s="136"/>
      <c r="AU101" s="136"/>
      <c r="AV101" s="136"/>
      <c r="AW101" s="136"/>
      <c r="AX101" s="136"/>
      <c r="AY101" s="136"/>
      <c r="AZ101" s="136"/>
      <c r="BA101" s="136"/>
      <c r="BB101" s="136"/>
      <c r="BC101" s="136"/>
      <c r="BD101" s="136"/>
      <c r="BE101" s="136"/>
      <c r="BF101" s="136"/>
      <c r="BG101" s="136"/>
      <c r="BH101" s="136"/>
      <c r="BI101" s="136"/>
      <c r="BJ101" s="136"/>
      <c r="BK101" s="136"/>
      <c r="BL101" s="136"/>
      <c r="BM101" s="136"/>
      <c r="BN101" s="136"/>
      <c r="BO101" s="136"/>
      <c r="BP101" s="136"/>
      <c r="BQ101" s="136"/>
      <c r="BR101" s="136"/>
      <c r="BS101" s="136"/>
      <c r="BT101" s="136"/>
      <c r="BU101" s="136"/>
      <c r="BV101" s="136"/>
      <c r="BW101" s="136"/>
      <c r="BX101" s="136"/>
      <c r="BY101" s="136"/>
      <c r="BZ101" s="136"/>
      <c r="CA101" s="136"/>
      <c r="CB101" s="136"/>
      <c r="CC101" s="136"/>
      <c r="CD101" s="136"/>
      <c r="CE101" s="136"/>
      <c r="CF101" s="136"/>
      <c r="CG101" s="136"/>
      <c r="CH101" s="136"/>
      <c r="CI101" s="136"/>
      <c r="CJ101" s="136"/>
      <c r="CK101" s="136"/>
      <c r="CL101" s="136"/>
      <c r="CM101" s="136"/>
      <c r="CN101" s="136"/>
      <c r="CO101" s="136"/>
      <c r="CP101" s="136"/>
      <c r="CQ101" s="136"/>
      <c r="CR101" s="136"/>
      <c r="CS101" s="136"/>
      <c r="CT101" s="136"/>
      <c r="CU101" s="136"/>
      <c r="CV101" s="136"/>
      <c r="CW101" s="136"/>
      <c r="CX101" s="136"/>
      <c r="CY101" s="136"/>
      <c r="CZ101" s="136"/>
      <c r="DA101" s="136"/>
      <c r="DB101" s="136"/>
      <c r="DC101" s="136"/>
      <c r="DD101" s="136"/>
      <c r="DE101" s="136"/>
      <c r="DF101" s="136"/>
      <c r="DG101" s="136"/>
      <c r="DH101" s="136"/>
      <c r="DI101" s="136"/>
      <c r="DJ101" s="136"/>
      <c r="DK101" s="136"/>
      <c r="DL101" s="136"/>
      <c r="DM101" s="136"/>
      <c r="DN101" s="136"/>
      <c r="DO101" s="136"/>
      <c r="DP101" s="136"/>
      <c r="DQ101" s="136"/>
      <c r="DR101" s="136"/>
      <c r="DS101" s="136"/>
      <c r="DT101" s="136"/>
      <c r="DU101" s="136"/>
      <c r="DV101" s="136"/>
      <c r="DW101" s="136"/>
      <c r="DX101" s="136"/>
      <c r="DY101" s="136"/>
      <c r="DZ101" s="136"/>
      <c r="EA101" s="136"/>
      <c r="EB101" s="136"/>
      <c r="EC101" s="136"/>
      <c r="ED101" s="136"/>
      <c r="EE101" s="136"/>
      <c r="EF101" s="136"/>
      <c r="EG101" s="136"/>
      <c r="EH101" s="136"/>
      <c r="EI101" s="136"/>
      <c r="EJ101" s="136"/>
      <c r="EK101" s="136"/>
      <c r="EL101" s="136"/>
      <c r="EM101" s="136"/>
      <c r="EN101" s="136"/>
      <c r="EO101" s="136"/>
      <c r="EP101" s="136"/>
      <c r="EQ101" s="136"/>
      <c r="ER101" s="136"/>
      <c r="ES101" s="136"/>
      <c r="ET101" s="136"/>
      <c r="EU101" s="136"/>
      <c r="EV101" s="136"/>
      <c r="EW101" s="136"/>
      <c r="EX101" s="136"/>
      <c r="EY101" s="136"/>
      <c r="EZ101" s="136"/>
      <c r="FA101" s="136"/>
      <c r="FB101" s="136"/>
      <c r="FC101" s="136"/>
      <c r="FD101" s="136"/>
      <c r="FE101" s="136"/>
      <c r="FF101" s="136"/>
      <c r="FG101" s="136"/>
      <c r="FH101" s="136"/>
      <c r="FI101" s="136"/>
      <c r="FJ101" s="136"/>
      <c r="FK101" s="136"/>
      <c r="FL101" s="136"/>
      <c r="FM101" s="136"/>
      <c r="FN101" s="136"/>
      <c r="FO101" s="136"/>
      <c r="FP101" s="136"/>
      <c r="FQ101" s="136"/>
      <c r="FR101" s="136"/>
      <c r="FS101" s="136"/>
      <c r="FT101" s="136"/>
      <c r="FU101" s="136"/>
      <c r="FV101" s="136"/>
      <c r="FW101" s="136"/>
      <c r="FX101" s="136"/>
      <c r="FY101" s="136"/>
      <c r="FZ101" s="136"/>
      <c r="GA101" s="136"/>
      <c r="GB101" s="136"/>
      <c r="GC101" s="136"/>
      <c r="GD101" s="136"/>
      <c r="GE101" s="136"/>
      <c r="GF101" s="136"/>
      <c r="GG101" s="136"/>
      <c r="GH101" s="136"/>
      <c r="GI101" s="136"/>
      <c r="GJ101" s="136"/>
      <c r="GK101" s="136"/>
      <c r="GL101" s="136"/>
      <c r="GM101" s="136"/>
      <c r="GN101" s="136"/>
      <c r="GO101" s="136"/>
      <c r="GP101" s="136"/>
      <c r="GQ101" s="136"/>
      <c r="GR101" s="136"/>
      <c r="GS101" s="136"/>
      <c r="GT101" s="136"/>
      <c r="GU101" s="136"/>
      <c r="GV101" s="136"/>
      <c r="GW101" s="136"/>
      <c r="GX101" s="136"/>
      <c r="GY101" s="136"/>
      <c r="GZ101" s="136"/>
      <c r="HA101" s="136"/>
      <c r="HB101" s="136"/>
      <c r="HC101" s="136"/>
      <c r="HD101" s="136"/>
      <c r="HE101" s="136"/>
      <c r="HF101" s="136"/>
      <c r="HG101" s="136"/>
      <c r="HH101" s="136"/>
      <c r="HI101" s="136"/>
      <c r="HJ101" s="136"/>
      <c r="HK101" s="136"/>
      <c r="HL101" s="136"/>
      <c r="HM101" s="136"/>
      <c r="HN101" s="136"/>
      <c r="HO101" s="136"/>
      <c r="HP101" s="136"/>
      <c r="HQ101" s="136"/>
      <c r="HR101" s="136"/>
      <c r="HS101" s="136"/>
      <c r="HT101" s="136"/>
      <c r="HU101" s="136"/>
      <c r="HV101" s="136"/>
      <c r="HW101" s="136"/>
      <c r="HX101" s="136"/>
      <c r="HY101" s="136"/>
      <c r="HZ101" s="136"/>
      <c r="IA101" s="136"/>
      <c r="IB101" s="136"/>
      <c r="IC101" s="136"/>
      <c r="ID101" s="136"/>
      <c r="IE101" s="136"/>
      <c r="IF101" s="136"/>
      <c r="IG101" s="136"/>
    </row>
    <row r="102" spans="1:241" ht="15" customHeight="1" x14ac:dyDescent="0.25">
      <c r="A102" s="171" t="s">
        <v>337</v>
      </c>
      <c r="B102" s="172">
        <v>5956474</v>
      </c>
      <c r="C102" s="172">
        <v>3603247</v>
      </c>
      <c r="D102" s="172">
        <v>617256</v>
      </c>
      <c r="E102" s="172">
        <v>1126453</v>
      </c>
      <c r="F102" s="158">
        <v>1445012</v>
      </c>
      <c r="G102" s="158">
        <v>266857</v>
      </c>
      <c r="H102" s="235">
        <v>13015299</v>
      </c>
      <c r="I102" s="136"/>
      <c r="J102" s="178" t="s">
        <v>93</v>
      </c>
      <c r="K102" s="179">
        <v>7059717</v>
      </c>
      <c r="L102" s="179">
        <v>2427089</v>
      </c>
      <c r="M102" s="179">
        <v>721794</v>
      </c>
      <c r="N102" s="179">
        <v>798175</v>
      </c>
      <c r="O102" s="158">
        <v>1502189</v>
      </c>
      <c r="P102" s="158">
        <v>244935</v>
      </c>
      <c r="Q102" s="235">
        <v>12753899</v>
      </c>
      <c r="R102" s="136"/>
      <c r="S102" s="136"/>
      <c r="T102" s="136"/>
      <c r="U102" s="136"/>
      <c r="V102" s="136"/>
      <c r="W102" s="136"/>
      <c r="X102" s="136"/>
      <c r="Y102" s="136"/>
      <c r="Z102" s="136"/>
      <c r="AA102" s="136"/>
      <c r="AB102" s="136"/>
      <c r="AC102" s="136"/>
      <c r="AD102" s="136"/>
      <c r="AE102" s="136"/>
      <c r="AF102" s="136"/>
      <c r="AG102" s="136"/>
      <c r="AH102" s="136"/>
      <c r="AI102" s="136"/>
      <c r="AJ102" s="136"/>
      <c r="AK102" s="136"/>
      <c r="AL102" s="136"/>
      <c r="AM102" s="136"/>
      <c r="AN102" s="136"/>
      <c r="AO102" s="136"/>
      <c r="AP102" s="136"/>
      <c r="AQ102" s="136"/>
      <c r="AR102" s="136"/>
      <c r="AS102" s="136"/>
      <c r="AT102" s="136"/>
      <c r="AU102" s="136"/>
      <c r="AV102" s="136"/>
      <c r="AW102" s="136"/>
      <c r="AX102" s="136"/>
      <c r="AY102" s="136"/>
      <c r="AZ102" s="136"/>
      <c r="BA102" s="136"/>
      <c r="BB102" s="136"/>
      <c r="BC102" s="136"/>
      <c r="BD102" s="136"/>
      <c r="BE102" s="136"/>
      <c r="BF102" s="136"/>
      <c r="BG102" s="136"/>
      <c r="BH102" s="136"/>
      <c r="BI102" s="136"/>
      <c r="BJ102" s="136"/>
      <c r="BK102" s="136"/>
      <c r="BL102" s="136"/>
      <c r="BM102" s="136"/>
      <c r="BN102" s="136"/>
      <c r="BO102" s="136"/>
      <c r="BP102" s="136"/>
      <c r="BQ102" s="136"/>
      <c r="BR102" s="136"/>
      <c r="BS102" s="136"/>
      <c r="BT102" s="136"/>
      <c r="BU102" s="136"/>
      <c r="BV102" s="136"/>
      <c r="BW102" s="136"/>
      <c r="BX102" s="136"/>
      <c r="BY102" s="136"/>
      <c r="BZ102" s="136"/>
      <c r="CA102" s="136"/>
      <c r="CB102" s="136"/>
      <c r="CC102" s="136"/>
      <c r="CD102" s="136"/>
      <c r="CE102" s="136"/>
      <c r="CF102" s="136"/>
      <c r="CG102" s="136"/>
      <c r="CH102" s="136"/>
      <c r="CI102" s="136"/>
      <c r="CJ102" s="136"/>
      <c r="CK102" s="136"/>
      <c r="CL102" s="136"/>
      <c r="CM102" s="136"/>
      <c r="CN102" s="136"/>
      <c r="CO102" s="136"/>
      <c r="CP102" s="136"/>
      <c r="CQ102" s="136"/>
      <c r="CR102" s="136"/>
      <c r="CS102" s="136"/>
      <c r="CT102" s="136"/>
      <c r="CU102" s="136"/>
      <c r="CV102" s="136"/>
      <c r="CW102" s="136"/>
      <c r="CX102" s="136"/>
      <c r="CY102" s="136"/>
      <c r="CZ102" s="136"/>
      <c r="DA102" s="136"/>
      <c r="DB102" s="136"/>
      <c r="DC102" s="136"/>
      <c r="DD102" s="136"/>
      <c r="DE102" s="136"/>
      <c r="DF102" s="136"/>
      <c r="DG102" s="136"/>
      <c r="DH102" s="136"/>
      <c r="DI102" s="136"/>
      <c r="DJ102" s="136"/>
      <c r="DK102" s="136"/>
      <c r="DL102" s="136"/>
      <c r="DM102" s="136"/>
      <c r="DN102" s="136"/>
      <c r="DO102" s="136"/>
      <c r="DP102" s="136"/>
      <c r="DQ102" s="136"/>
      <c r="DR102" s="136"/>
      <c r="DS102" s="136"/>
      <c r="DT102" s="136"/>
      <c r="DU102" s="136"/>
      <c r="DV102" s="136"/>
      <c r="DW102" s="136"/>
      <c r="DX102" s="136"/>
      <c r="DY102" s="136"/>
      <c r="DZ102" s="136"/>
      <c r="EA102" s="136"/>
      <c r="EB102" s="136"/>
      <c r="EC102" s="136"/>
      <c r="ED102" s="136"/>
      <c r="EE102" s="136"/>
      <c r="EF102" s="136"/>
      <c r="EG102" s="136"/>
      <c r="EH102" s="136"/>
      <c r="EI102" s="136"/>
      <c r="EJ102" s="136"/>
      <c r="EK102" s="136"/>
      <c r="EL102" s="136"/>
      <c r="EM102" s="136"/>
      <c r="EN102" s="136"/>
      <c r="EO102" s="136"/>
      <c r="EP102" s="136"/>
      <c r="EQ102" s="136"/>
      <c r="ER102" s="136"/>
      <c r="ES102" s="136"/>
      <c r="ET102" s="136"/>
      <c r="EU102" s="136"/>
      <c r="EV102" s="136"/>
      <c r="EW102" s="136"/>
      <c r="EX102" s="136"/>
      <c r="EY102" s="136"/>
      <c r="EZ102" s="136"/>
      <c r="FA102" s="136"/>
      <c r="FB102" s="136"/>
      <c r="FC102" s="136"/>
      <c r="FD102" s="136"/>
      <c r="FE102" s="136"/>
      <c r="FF102" s="136"/>
      <c r="FG102" s="136"/>
      <c r="FH102" s="136"/>
      <c r="FI102" s="136"/>
      <c r="FJ102" s="136"/>
      <c r="FK102" s="136"/>
      <c r="FL102" s="136"/>
      <c r="FM102" s="136"/>
      <c r="FN102" s="136"/>
      <c r="FO102" s="136"/>
      <c r="FP102" s="136"/>
      <c r="FQ102" s="136"/>
      <c r="FR102" s="136"/>
      <c r="FS102" s="136"/>
      <c r="FT102" s="136"/>
      <c r="FU102" s="136"/>
      <c r="FV102" s="136"/>
      <c r="FW102" s="136"/>
      <c r="FX102" s="136"/>
      <c r="FY102" s="136"/>
      <c r="FZ102" s="136"/>
      <c r="GA102" s="136"/>
      <c r="GB102" s="136"/>
      <c r="GC102" s="136"/>
      <c r="GD102" s="136"/>
      <c r="GE102" s="136"/>
      <c r="GF102" s="136"/>
      <c r="GG102" s="136"/>
      <c r="GH102" s="136"/>
      <c r="GI102" s="136"/>
      <c r="GJ102" s="136"/>
      <c r="GK102" s="136"/>
      <c r="GL102" s="136"/>
      <c r="GM102" s="136"/>
      <c r="GN102" s="136"/>
      <c r="GO102" s="136"/>
      <c r="GP102" s="136"/>
      <c r="GQ102" s="136"/>
      <c r="GR102" s="136"/>
      <c r="GS102" s="136"/>
      <c r="GT102" s="136"/>
      <c r="GU102" s="136"/>
      <c r="GV102" s="136"/>
      <c r="GW102" s="136"/>
      <c r="GX102" s="136"/>
      <c r="GY102" s="136"/>
      <c r="GZ102" s="136"/>
      <c r="HA102" s="136"/>
      <c r="HB102" s="136"/>
      <c r="HC102" s="136"/>
      <c r="HD102" s="136"/>
      <c r="HE102" s="136"/>
      <c r="HF102" s="136"/>
      <c r="HG102" s="136"/>
      <c r="HH102" s="136"/>
      <c r="HI102" s="136"/>
      <c r="HJ102" s="136"/>
      <c r="HK102" s="136"/>
      <c r="HL102" s="136"/>
      <c r="HM102" s="136"/>
      <c r="HN102" s="136"/>
      <c r="HO102" s="136"/>
      <c r="HP102" s="136"/>
      <c r="HQ102" s="136"/>
      <c r="HR102" s="136"/>
      <c r="HS102" s="136"/>
      <c r="HT102" s="136"/>
      <c r="HU102" s="136"/>
      <c r="HV102" s="136"/>
      <c r="HW102" s="136"/>
      <c r="HX102" s="136"/>
      <c r="HY102" s="136"/>
      <c r="HZ102" s="136"/>
      <c r="IA102" s="136"/>
      <c r="IB102" s="136"/>
      <c r="IC102" s="136"/>
      <c r="ID102" s="136"/>
      <c r="IE102" s="136"/>
      <c r="IF102" s="136"/>
      <c r="IG102" s="136"/>
    </row>
    <row r="103" spans="1:241" ht="15" customHeight="1" x14ac:dyDescent="0.25">
      <c r="A103" s="171" t="s">
        <v>135</v>
      </c>
      <c r="B103" s="172">
        <v>4725940</v>
      </c>
      <c r="C103" s="172">
        <v>3234220</v>
      </c>
      <c r="D103" s="172">
        <v>590111</v>
      </c>
      <c r="E103" s="172">
        <v>996036</v>
      </c>
      <c r="F103" s="158">
        <v>1063722</v>
      </c>
      <c r="G103" s="158">
        <v>204518</v>
      </c>
      <c r="H103" s="235">
        <v>10814547</v>
      </c>
      <c r="I103" s="136"/>
      <c r="J103" s="178" t="s">
        <v>328</v>
      </c>
      <c r="K103" s="179">
        <v>4407410</v>
      </c>
      <c r="L103" s="179">
        <v>2247256</v>
      </c>
      <c r="M103" s="179">
        <v>577709</v>
      </c>
      <c r="N103" s="179">
        <v>647688</v>
      </c>
      <c r="O103" s="158">
        <v>1142451</v>
      </c>
      <c r="P103" s="158">
        <v>128419</v>
      </c>
      <c r="Q103" s="235">
        <v>9150933</v>
      </c>
      <c r="R103" s="136"/>
      <c r="S103" s="136"/>
      <c r="T103" s="136"/>
      <c r="U103" s="136"/>
      <c r="V103" s="136"/>
      <c r="W103" s="136"/>
      <c r="X103" s="136"/>
      <c r="Y103" s="136"/>
      <c r="Z103" s="136"/>
      <c r="AA103" s="136"/>
      <c r="AB103" s="136"/>
      <c r="AC103" s="136"/>
      <c r="AD103" s="136"/>
      <c r="AE103" s="136"/>
      <c r="AF103" s="136"/>
      <c r="AG103" s="136"/>
      <c r="AH103" s="136"/>
      <c r="AI103" s="136"/>
      <c r="AJ103" s="136"/>
      <c r="AK103" s="136"/>
      <c r="AL103" s="136"/>
      <c r="AM103" s="136"/>
      <c r="AN103" s="136"/>
      <c r="AO103" s="136"/>
      <c r="AP103" s="136"/>
      <c r="AQ103" s="136"/>
      <c r="AR103" s="136"/>
      <c r="AS103" s="136"/>
      <c r="AT103" s="136"/>
      <c r="AU103" s="136"/>
      <c r="AV103" s="136"/>
      <c r="AW103" s="136"/>
      <c r="AX103" s="136"/>
      <c r="AY103" s="136"/>
      <c r="AZ103" s="136"/>
      <c r="BA103" s="136"/>
      <c r="BB103" s="136"/>
      <c r="BC103" s="136"/>
      <c r="BD103" s="136"/>
      <c r="BE103" s="136"/>
      <c r="BF103" s="136"/>
      <c r="BG103" s="136"/>
      <c r="BH103" s="136"/>
      <c r="BI103" s="136"/>
      <c r="BJ103" s="136"/>
      <c r="BK103" s="136"/>
      <c r="BL103" s="136"/>
      <c r="BM103" s="136"/>
      <c r="BN103" s="136"/>
      <c r="BO103" s="136"/>
      <c r="BP103" s="136"/>
      <c r="BQ103" s="136"/>
      <c r="BR103" s="136"/>
      <c r="BS103" s="136"/>
      <c r="BT103" s="136"/>
      <c r="BU103" s="136"/>
      <c r="BV103" s="136"/>
      <c r="BW103" s="136"/>
      <c r="BX103" s="136"/>
      <c r="BY103" s="136"/>
      <c r="BZ103" s="136"/>
      <c r="CA103" s="136"/>
      <c r="CB103" s="136"/>
      <c r="CC103" s="136"/>
      <c r="CD103" s="136"/>
      <c r="CE103" s="136"/>
      <c r="CF103" s="136"/>
      <c r="CG103" s="136"/>
      <c r="CH103" s="136"/>
      <c r="CI103" s="136"/>
      <c r="CJ103" s="136"/>
      <c r="CK103" s="136"/>
      <c r="CL103" s="136"/>
      <c r="CM103" s="136"/>
      <c r="CN103" s="136"/>
      <c r="CO103" s="136"/>
      <c r="CP103" s="136"/>
      <c r="CQ103" s="136"/>
      <c r="CR103" s="136"/>
      <c r="CS103" s="136"/>
      <c r="CT103" s="136"/>
      <c r="CU103" s="136"/>
      <c r="CV103" s="136"/>
      <c r="CW103" s="136"/>
      <c r="CX103" s="136"/>
      <c r="CY103" s="136"/>
      <c r="CZ103" s="136"/>
      <c r="DA103" s="136"/>
      <c r="DB103" s="136"/>
      <c r="DC103" s="136"/>
      <c r="DD103" s="136"/>
      <c r="DE103" s="136"/>
      <c r="DF103" s="136"/>
      <c r="DG103" s="136"/>
      <c r="DH103" s="136"/>
      <c r="DI103" s="136"/>
      <c r="DJ103" s="136"/>
      <c r="DK103" s="136"/>
      <c r="DL103" s="136"/>
      <c r="DM103" s="136"/>
      <c r="DN103" s="136"/>
      <c r="DO103" s="136"/>
      <c r="DP103" s="136"/>
      <c r="DQ103" s="136"/>
      <c r="DR103" s="136"/>
      <c r="DS103" s="136"/>
      <c r="DT103" s="136"/>
      <c r="DU103" s="136"/>
      <c r="DV103" s="136"/>
      <c r="DW103" s="136"/>
      <c r="DX103" s="136"/>
      <c r="DY103" s="136"/>
      <c r="DZ103" s="136"/>
      <c r="EA103" s="136"/>
      <c r="EB103" s="136"/>
      <c r="EC103" s="136"/>
      <c r="ED103" s="136"/>
      <c r="EE103" s="136"/>
      <c r="EF103" s="136"/>
      <c r="EG103" s="136"/>
      <c r="EH103" s="136"/>
      <c r="EI103" s="136"/>
      <c r="EJ103" s="136"/>
      <c r="EK103" s="136"/>
      <c r="EL103" s="136"/>
      <c r="EM103" s="136"/>
      <c r="EN103" s="136"/>
      <c r="EO103" s="136"/>
      <c r="EP103" s="136"/>
      <c r="EQ103" s="136"/>
      <c r="ER103" s="136"/>
      <c r="ES103" s="136"/>
      <c r="ET103" s="136"/>
      <c r="EU103" s="136"/>
      <c r="EV103" s="136"/>
      <c r="EW103" s="136"/>
      <c r="EX103" s="136"/>
      <c r="EY103" s="136"/>
      <c r="EZ103" s="136"/>
      <c r="FA103" s="136"/>
      <c r="FB103" s="136"/>
      <c r="FC103" s="136"/>
      <c r="FD103" s="136"/>
      <c r="FE103" s="136"/>
      <c r="FF103" s="136"/>
      <c r="FG103" s="136"/>
      <c r="FH103" s="136"/>
      <c r="FI103" s="136"/>
      <c r="FJ103" s="136"/>
      <c r="FK103" s="136"/>
      <c r="FL103" s="136"/>
      <c r="FM103" s="136"/>
      <c r="FN103" s="136"/>
      <c r="FO103" s="136"/>
      <c r="FP103" s="136"/>
      <c r="FQ103" s="136"/>
      <c r="FR103" s="136"/>
      <c r="FS103" s="136"/>
      <c r="FT103" s="136"/>
      <c r="FU103" s="136"/>
      <c r="FV103" s="136"/>
      <c r="FW103" s="136"/>
      <c r="FX103" s="136"/>
      <c r="FY103" s="136"/>
      <c r="FZ103" s="136"/>
      <c r="GA103" s="136"/>
      <c r="GB103" s="136"/>
      <c r="GC103" s="136"/>
      <c r="GD103" s="136"/>
      <c r="GE103" s="136"/>
      <c r="GF103" s="136"/>
      <c r="GG103" s="136"/>
      <c r="GH103" s="136"/>
      <c r="GI103" s="136"/>
      <c r="GJ103" s="136"/>
      <c r="GK103" s="136"/>
      <c r="GL103" s="136"/>
      <c r="GM103" s="136"/>
      <c r="GN103" s="136"/>
      <c r="GO103" s="136"/>
      <c r="GP103" s="136"/>
      <c r="GQ103" s="136"/>
      <c r="GR103" s="136"/>
      <c r="GS103" s="136"/>
      <c r="GT103" s="136"/>
      <c r="GU103" s="136"/>
      <c r="GV103" s="136"/>
      <c r="GW103" s="136"/>
      <c r="GX103" s="136"/>
      <c r="GY103" s="136"/>
      <c r="GZ103" s="136"/>
      <c r="HA103" s="136"/>
      <c r="HB103" s="136"/>
      <c r="HC103" s="136"/>
      <c r="HD103" s="136"/>
      <c r="HE103" s="136"/>
      <c r="HF103" s="136"/>
      <c r="HG103" s="136"/>
      <c r="HH103" s="136"/>
      <c r="HI103" s="136"/>
      <c r="HJ103" s="136"/>
      <c r="HK103" s="136"/>
      <c r="HL103" s="136"/>
      <c r="HM103" s="136"/>
      <c r="HN103" s="136"/>
      <c r="HO103" s="136"/>
      <c r="HP103" s="136"/>
      <c r="HQ103" s="136"/>
      <c r="HR103" s="136"/>
      <c r="HS103" s="136"/>
      <c r="HT103" s="136"/>
      <c r="HU103" s="136"/>
      <c r="HV103" s="136"/>
      <c r="HW103" s="136"/>
      <c r="HX103" s="136"/>
      <c r="HY103" s="136"/>
      <c r="HZ103" s="136"/>
      <c r="IA103" s="136"/>
      <c r="IB103" s="136"/>
      <c r="IC103" s="136"/>
      <c r="ID103" s="136"/>
      <c r="IE103" s="136"/>
      <c r="IF103" s="136"/>
      <c r="IG103" s="136"/>
    </row>
    <row r="104" spans="1:241" ht="15" customHeight="1" x14ac:dyDescent="0.25">
      <c r="A104" s="143" t="s">
        <v>889</v>
      </c>
      <c r="B104" s="173">
        <v>141911506</v>
      </c>
      <c r="C104" s="173">
        <v>78304417</v>
      </c>
      <c r="D104" s="173">
        <v>16037564</v>
      </c>
      <c r="E104" s="173">
        <v>23316311</v>
      </c>
      <c r="F104" s="160">
        <v>31335344</v>
      </c>
      <c r="G104" s="160">
        <v>4540942</v>
      </c>
      <c r="H104" s="237">
        <v>295446084</v>
      </c>
      <c r="I104" s="136"/>
      <c r="J104" s="143" t="s">
        <v>891</v>
      </c>
      <c r="K104" s="180">
        <v>106165646</v>
      </c>
      <c r="L104" s="180">
        <v>57402577</v>
      </c>
      <c r="M104" s="180">
        <v>13843469</v>
      </c>
      <c r="N104" s="180">
        <v>17884818</v>
      </c>
      <c r="O104" s="160">
        <v>29321762</v>
      </c>
      <c r="P104" s="160">
        <v>5045160</v>
      </c>
      <c r="Q104" s="237">
        <v>229663432</v>
      </c>
      <c r="R104" s="136"/>
      <c r="S104" s="136"/>
      <c r="T104" s="136"/>
      <c r="U104" s="136"/>
      <c r="V104" s="136"/>
      <c r="W104" s="136"/>
      <c r="X104" s="136"/>
      <c r="Y104" s="136"/>
      <c r="Z104" s="136"/>
      <c r="AA104" s="136"/>
      <c r="AB104" s="136"/>
      <c r="AC104" s="136"/>
      <c r="AD104" s="136"/>
      <c r="AE104" s="136"/>
      <c r="AF104" s="136"/>
      <c r="AG104" s="136"/>
      <c r="AH104" s="136"/>
      <c r="AI104" s="136"/>
      <c r="AJ104" s="136"/>
      <c r="AK104" s="136"/>
      <c r="AL104" s="136"/>
      <c r="AM104" s="136"/>
      <c r="AN104" s="136"/>
      <c r="AO104" s="136"/>
      <c r="AP104" s="136"/>
      <c r="AQ104" s="136"/>
      <c r="AR104" s="136"/>
      <c r="AS104" s="136"/>
      <c r="AT104" s="136"/>
      <c r="AU104" s="136"/>
      <c r="AV104" s="136"/>
      <c r="AW104" s="136"/>
      <c r="AX104" s="136"/>
      <c r="AY104" s="136"/>
      <c r="AZ104" s="136"/>
      <c r="BA104" s="136"/>
      <c r="BB104" s="136"/>
      <c r="BC104" s="136"/>
      <c r="BD104" s="136"/>
      <c r="BE104" s="136"/>
      <c r="BF104" s="136"/>
      <c r="BG104" s="136"/>
      <c r="BH104" s="136"/>
      <c r="BI104" s="136"/>
      <c r="BJ104" s="136"/>
      <c r="BK104" s="136"/>
      <c r="BL104" s="136"/>
      <c r="BM104" s="136"/>
      <c r="BN104" s="136"/>
      <c r="BO104" s="136"/>
      <c r="BP104" s="136"/>
      <c r="BQ104" s="136"/>
      <c r="BR104" s="136"/>
      <c r="BS104" s="136"/>
      <c r="BT104" s="136"/>
      <c r="BU104" s="136"/>
      <c r="BV104" s="136"/>
      <c r="BW104" s="136"/>
      <c r="BX104" s="136"/>
      <c r="BY104" s="136"/>
      <c r="BZ104" s="136"/>
      <c r="CA104" s="136"/>
      <c r="CB104" s="136"/>
      <c r="CC104" s="136"/>
      <c r="CD104" s="136"/>
      <c r="CE104" s="136"/>
      <c r="CF104" s="136"/>
      <c r="CG104" s="136"/>
      <c r="CH104" s="136"/>
      <c r="CI104" s="136"/>
      <c r="CJ104" s="136"/>
      <c r="CK104" s="136"/>
      <c r="CL104" s="136"/>
      <c r="CM104" s="136"/>
      <c r="CN104" s="136"/>
      <c r="CO104" s="136"/>
      <c r="CP104" s="136"/>
      <c r="CQ104" s="136"/>
      <c r="CR104" s="136"/>
      <c r="CS104" s="136"/>
      <c r="CT104" s="136"/>
      <c r="CU104" s="136"/>
      <c r="CV104" s="136"/>
      <c r="CW104" s="136"/>
      <c r="CX104" s="136"/>
      <c r="CY104" s="136"/>
      <c r="CZ104" s="136"/>
      <c r="DA104" s="136"/>
      <c r="DB104" s="136"/>
      <c r="DC104" s="136"/>
      <c r="DD104" s="136"/>
      <c r="DE104" s="136"/>
      <c r="DF104" s="136"/>
      <c r="DG104" s="136"/>
      <c r="DH104" s="136"/>
      <c r="DI104" s="136"/>
      <c r="DJ104" s="136"/>
      <c r="DK104" s="136"/>
      <c r="DL104" s="136"/>
      <c r="DM104" s="136"/>
      <c r="DN104" s="136"/>
      <c r="DO104" s="136"/>
      <c r="DP104" s="136"/>
      <c r="DQ104" s="136"/>
      <c r="DR104" s="136"/>
      <c r="DS104" s="136"/>
      <c r="DT104" s="136"/>
      <c r="DU104" s="136"/>
      <c r="DV104" s="136"/>
      <c r="DW104" s="136"/>
      <c r="DX104" s="136"/>
      <c r="DY104" s="136"/>
      <c r="DZ104" s="136"/>
      <c r="EA104" s="136"/>
      <c r="EB104" s="136"/>
      <c r="EC104" s="136"/>
      <c r="ED104" s="136"/>
      <c r="EE104" s="136"/>
      <c r="EF104" s="136"/>
      <c r="EG104" s="136"/>
      <c r="EH104" s="136"/>
      <c r="EI104" s="136"/>
      <c r="EJ104" s="136"/>
      <c r="EK104" s="136"/>
      <c r="EL104" s="136"/>
      <c r="EM104" s="136"/>
      <c r="EN104" s="136"/>
      <c r="EO104" s="136"/>
      <c r="EP104" s="136"/>
      <c r="EQ104" s="136"/>
      <c r="ER104" s="136"/>
      <c r="ES104" s="136"/>
      <c r="ET104" s="136"/>
      <c r="EU104" s="136"/>
      <c r="EV104" s="136"/>
      <c r="EW104" s="136"/>
      <c r="EX104" s="136"/>
      <c r="EY104" s="136"/>
      <c r="EZ104" s="136"/>
      <c r="FA104" s="136"/>
      <c r="FB104" s="136"/>
      <c r="FC104" s="136"/>
      <c r="FD104" s="136"/>
      <c r="FE104" s="136"/>
      <c r="FF104" s="136"/>
      <c r="FG104" s="136"/>
      <c r="FH104" s="136"/>
      <c r="FI104" s="136"/>
      <c r="FJ104" s="136"/>
      <c r="FK104" s="136"/>
      <c r="FL104" s="136"/>
      <c r="FM104" s="136"/>
      <c r="FN104" s="136"/>
      <c r="FO104" s="136"/>
      <c r="FP104" s="136"/>
      <c r="FQ104" s="136"/>
      <c r="FR104" s="136"/>
      <c r="FS104" s="136"/>
      <c r="FT104" s="136"/>
      <c r="FU104" s="136"/>
      <c r="FV104" s="136"/>
      <c r="FW104" s="136"/>
      <c r="FX104" s="136"/>
      <c r="FY104" s="136"/>
      <c r="FZ104" s="136"/>
      <c r="GA104" s="136"/>
      <c r="GB104" s="136"/>
      <c r="GC104" s="136"/>
      <c r="GD104" s="136"/>
      <c r="GE104" s="136"/>
      <c r="GF104" s="136"/>
      <c r="GG104" s="136"/>
      <c r="GH104" s="136"/>
      <c r="GI104" s="136"/>
      <c r="GJ104" s="136"/>
      <c r="GK104" s="136"/>
      <c r="GL104" s="136"/>
      <c r="GM104" s="136"/>
      <c r="GN104" s="136"/>
      <c r="GO104" s="136"/>
      <c r="GP104" s="136"/>
      <c r="GQ104" s="136"/>
      <c r="GR104" s="136"/>
      <c r="GS104" s="136"/>
      <c r="GT104" s="136"/>
      <c r="GU104" s="136"/>
      <c r="GV104" s="136"/>
      <c r="GW104" s="136"/>
      <c r="GX104" s="136"/>
      <c r="GY104" s="136"/>
      <c r="GZ104" s="136"/>
      <c r="HA104" s="136"/>
      <c r="HB104" s="136"/>
      <c r="HC104" s="136"/>
      <c r="HD104" s="136"/>
      <c r="HE104" s="136"/>
      <c r="HF104" s="136"/>
      <c r="HG104" s="136"/>
      <c r="HH104" s="136"/>
      <c r="HI104" s="136"/>
      <c r="HJ104" s="136"/>
      <c r="HK104" s="136"/>
      <c r="HL104" s="136"/>
      <c r="HM104" s="136"/>
      <c r="HN104" s="136"/>
      <c r="HO104" s="136"/>
      <c r="HP104" s="136"/>
      <c r="HQ104" s="136"/>
      <c r="HR104" s="136"/>
      <c r="HS104" s="136"/>
      <c r="HT104" s="136"/>
      <c r="HU104" s="136"/>
      <c r="HV104" s="136"/>
      <c r="HW104" s="136"/>
      <c r="HX104" s="136"/>
      <c r="HY104" s="136"/>
      <c r="HZ104" s="136"/>
      <c r="IA104" s="136"/>
      <c r="IB104" s="136"/>
      <c r="IC104" s="136"/>
      <c r="ID104" s="136"/>
      <c r="IE104" s="136"/>
      <c r="IF104" s="136"/>
      <c r="IG104" s="136"/>
    </row>
    <row r="105" spans="1:241" ht="15" customHeight="1" x14ac:dyDescent="0.25">
      <c r="A105" s="146" t="s">
        <v>890</v>
      </c>
      <c r="B105" s="147">
        <v>6757690.7619047621</v>
      </c>
      <c r="C105" s="147">
        <v>3728781.7619047621</v>
      </c>
      <c r="D105" s="147">
        <v>763693.52380952379</v>
      </c>
      <c r="E105" s="147">
        <v>1110300.5238095238</v>
      </c>
      <c r="F105" s="148">
        <v>1492159.2380952381</v>
      </c>
      <c r="G105" s="148">
        <v>216235.33333333334</v>
      </c>
      <c r="H105" s="148">
        <v>14068861.142857144</v>
      </c>
      <c r="I105" s="136"/>
      <c r="J105" s="146" t="s">
        <v>892</v>
      </c>
      <c r="K105" s="177">
        <v>5055506.9523809524</v>
      </c>
      <c r="L105" s="177">
        <v>2733456.0476190476</v>
      </c>
      <c r="M105" s="177">
        <v>659212.80952380947</v>
      </c>
      <c r="N105" s="177">
        <v>851658</v>
      </c>
      <c r="O105" s="177">
        <v>1396274.3809523811</v>
      </c>
      <c r="P105" s="177">
        <v>240245.71428571429</v>
      </c>
      <c r="Q105" s="177">
        <v>10936353.904761905</v>
      </c>
      <c r="R105" s="136"/>
      <c r="S105" s="136"/>
      <c r="T105" s="136"/>
      <c r="U105" s="136"/>
      <c r="V105" s="136"/>
      <c r="W105" s="136"/>
      <c r="X105" s="136"/>
      <c r="Y105" s="136"/>
      <c r="Z105" s="136"/>
      <c r="AA105" s="136"/>
      <c r="AB105" s="136"/>
      <c r="AC105" s="136"/>
      <c r="AD105" s="136"/>
      <c r="AE105" s="136"/>
      <c r="AF105" s="136"/>
      <c r="AG105" s="136"/>
      <c r="AH105" s="136"/>
      <c r="AI105" s="136"/>
      <c r="AJ105" s="136"/>
      <c r="AK105" s="136"/>
      <c r="AL105" s="136"/>
      <c r="AM105" s="136"/>
      <c r="AN105" s="136"/>
      <c r="AO105" s="136"/>
      <c r="AP105" s="136"/>
      <c r="AQ105" s="136"/>
      <c r="AR105" s="136"/>
      <c r="AS105" s="136"/>
      <c r="AT105" s="136"/>
      <c r="AU105" s="136"/>
      <c r="AV105" s="136"/>
      <c r="AW105" s="136"/>
      <c r="AX105" s="136"/>
      <c r="AY105" s="136"/>
      <c r="AZ105" s="136"/>
      <c r="BA105" s="136"/>
      <c r="BB105" s="136"/>
      <c r="BC105" s="136"/>
      <c r="BD105" s="136"/>
      <c r="BE105" s="136"/>
      <c r="BF105" s="136"/>
      <c r="BG105" s="136"/>
      <c r="BH105" s="136"/>
      <c r="BI105" s="136"/>
      <c r="BJ105" s="136"/>
      <c r="BK105" s="136"/>
      <c r="BL105" s="136"/>
      <c r="BM105" s="136"/>
      <c r="BN105" s="136"/>
      <c r="BO105" s="136"/>
      <c r="BP105" s="136"/>
      <c r="BQ105" s="136"/>
      <c r="BR105" s="136"/>
      <c r="BS105" s="136"/>
      <c r="BT105" s="136"/>
      <c r="BU105" s="136"/>
      <c r="BV105" s="136"/>
      <c r="BW105" s="136"/>
      <c r="BX105" s="136"/>
      <c r="BY105" s="136"/>
      <c r="BZ105" s="136"/>
      <c r="CA105" s="136"/>
      <c r="CB105" s="136"/>
      <c r="CC105" s="136"/>
      <c r="CD105" s="136"/>
      <c r="CE105" s="136"/>
      <c r="CF105" s="136"/>
      <c r="CG105" s="136"/>
      <c r="CH105" s="136"/>
      <c r="CI105" s="136"/>
      <c r="CJ105" s="136"/>
      <c r="CK105" s="136"/>
      <c r="CL105" s="136"/>
      <c r="CM105" s="136"/>
      <c r="CN105" s="136"/>
      <c r="CO105" s="136"/>
      <c r="CP105" s="136"/>
      <c r="CQ105" s="136"/>
      <c r="CR105" s="136"/>
      <c r="CS105" s="136"/>
      <c r="CT105" s="136"/>
      <c r="CU105" s="136"/>
      <c r="CV105" s="136"/>
      <c r="CW105" s="136"/>
      <c r="CX105" s="136"/>
      <c r="CY105" s="136"/>
      <c r="CZ105" s="136"/>
      <c r="DA105" s="136"/>
      <c r="DB105" s="136"/>
      <c r="DC105" s="136"/>
      <c r="DD105" s="136"/>
      <c r="DE105" s="136"/>
      <c r="DF105" s="136"/>
      <c r="DG105" s="136"/>
      <c r="DH105" s="136"/>
      <c r="DI105" s="136"/>
      <c r="DJ105" s="136"/>
      <c r="DK105" s="136"/>
      <c r="DL105" s="136"/>
      <c r="DM105" s="136"/>
      <c r="DN105" s="136"/>
      <c r="DO105" s="136"/>
      <c r="DP105" s="136"/>
      <c r="DQ105" s="136"/>
      <c r="DR105" s="136"/>
      <c r="DS105" s="136"/>
      <c r="DT105" s="136"/>
      <c r="DU105" s="136"/>
      <c r="DV105" s="136"/>
      <c r="DW105" s="136"/>
      <c r="DX105" s="136"/>
      <c r="DY105" s="136"/>
      <c r="DZ105" s="136"/>
      <c r="EA105" s="136"/>
      <c r="EB105" s="136"/>
      <c r="EC105" s="136"/>
      <c r="ED105" s="136"/>
      <c r="EE105" s="136"/>
      <c r="EF105" s="136"/>
      <c r="EG105" s="136"/>
      <c r="EH105" s="136"/>
      <c r="EI105" s="136"/>
      <c r="EJ105" s="136"/>
      <c r="EK105" s="136"/>
      <c r="EL105" s="136"/>
      <c r="EM105" s="136"/>
      <c r="EN105" s="136"/>
      <c r="EO105" s="136"/>
      <c r="EP105" s="136"/>
      <c r="EQ105" s="136"/>
      <c r="ER105" s="136"/>
      <c r="ES105" s="136"/>
      <c r="ET105" s="136"/>
      <c r="EU105" s="136"/>
      <c r="EV105" s="136"/>
      <c r="EW105" s="136"/>
      <c r="EX105" s="136"/>
      <c r="EY105" s="136"/>
      <c r="EZ105" s="136"/>
      <c r="FA105" s="136"/>
      <c r="FB105" s="136"/>
      <c r="FC105" s="136"/>
      <c r="FD105" s="136"/>
      <c r="FE105" s="136"/>
      <c r="FF105" s="136"/>
      <c r="FG105" s="136"/>
      <c r="FH105" s="136"/>
      <c r="FI105" s="136"/>
      <c r="FJ105" s="136"/>
      <c r="FK105" s="136"/>
      <c r="FL105" s="136"/>
      <c r="FM105" s="136"/>
      <c r="FN105" s="136"/>
      <c r="FO105" s="136"/>
      <c r="FP105" s="136"/>
      <c r="FQ105" s="136"/>
      <c r="FR105" s="136"/>
      <c r="FS105" s="136"/>
      <c r="FT105" s="136"/>
      <c r="FU105" s="136"/>
      <c r="FV105" s="136"/>
      <c r="FW105" s="136"/>
      <c r="FX105" s="136"/>
      <c r="FY105" s="136"/>
      <c r="FZ105" s="136"/>
      <c r="GA105" s="136"/>
      <c r="GB105" s="136"/>
      <c r="GC105" s="136"/>
      <c r="GD105" s="136"/>
      <c r="GE105" s="136"/>
      <c r="GF105" s="136"/>
      <c r="GG105" s="136"/>
      <c r="GH105" s="136"/>
      <c r="GI105" s="136"/>
      <c r="GJ105" s="136"/>
      <c r="GK105" s="136"/>
      <c r="GL105" s="136"/>
      <c r="GM105" s="136"/>
      <c r="GN105" s="136"/>
      <c r="GO105" s="136"/>
      <c r="GP105" s="136"/>
      <c r="GQ105" s="136"/>
      <c r="GR105" s="136"/>
      <c r="GS105" s="136"/>
      <c r="GT105" s="136"/>
      <c r="GU105" s="136"/>
      <c r="GV105" s="136"/>
      <c r="GW105" s="136"/>
      <c r="GX105" s="136"/>
      <c r="GY105" s="136"/>
      <c r="GZ105" s="136"/>
      <c r="HA105" s="136"/>
      <c r="HB105" s="136"/>
      <c r="HC105" s="136"/>
      <c r="HD105" s="136"/>
      <c r="HE105" s="136"/>
      <c r="HF105" s="136"/>
      <c r="HG105" s="136"/>
      <c r="HH105" s="136"/>
      <c r="HI105" s="136"/>
      <c r="HJ105" s="136"/>
      <c r="HK105" s="136"/>
      <c r="HL105" s="136"/>
      <c r="HM105" s="136"/>
      <c r="HN105" s="136"/>
      <c r="HO105" s="136"/>
      <c r="HP105" s="136"/>
      <c r="HQ105" s="136"/>
      <c r="HR105" s="136"/>
      <c r="HS105" s="136"/>
      <c r="HT105" s="136"/>
      <c r="HU105" s="136"/>
      <c r="HV105" s="136"/>
      <c r="HW105" s="136"/>
      <c r="HX105" s="136"/>
      <c r="HY105" s="136"/>
      <c r="HZ105" s="136"/>
      <c r="IA105" s="136"/>
      <c r="IB105" s="136"/>
      <c r="IC105" s="136"/>
      <c r="ID105" s="136"/>
      <c r="IE105" s="136"/>
      <c r="IF105" s="136"/>
      <c r="IG105" s="136"/>
    </row>
    <row r="106" spans="1:241" ht="15" customHeight="1" x14ac:dyDescent="0.25">
      <c r="I106" s="136"/>
      <c r="J106" s="136"/>
      <c r="K106" s="136"/>
      <c r="L106" s="136"/>
      <c r="M106" s="136"/>
      <c r="N106" s="136"/>
      <c r="O106" s="136"/>
      <c r="P106" s="136"/>
      <c r="Q106" s="136"/>
      <c r="R106" s="136"/>
      <c r="S106" s="136"/>
      <c r="T106" s="136"/>
      <c r="U106" s="136"/>
      <c r="V106" s="136"/>
      <c r="W106" s="136"/>
      <c r="X106" s="136"/>
      <c r="Y106" s="136"/>
      <c r="Z106" s="136"/>
      <c r="AA106" s="136"/>
      <c r="AB106" s="136"/>
      <c r="AC106" s="136"/>
      <c r="AD106" s="136"/>
      <c r="AE106" s="136"/>
      <c r="AF106" s="136"/>
      <c r="AG106" s="136"/>
      <c r="AH106" s="136"/>
      <c r="AI106" s="136"/>
      <c r="AJ106" s="136"/>
      <c r="AK106" s="136"/>
      <c r="AL106" s="136"/>
      <c r="AM106" s="136"/>
      <c r="AN106" s="136"/>
      <c r="AO106" s="136"/>
      <c r="AP106" s="136"/>
      <c r="AQ106" s="136"/>
      <c r="AR106" s="136"/>
      <c r="AS106" s="136"/>
      <c r="AT106" s="136"/>
      <c r="AU106" s="136"/>
      <c r="AV106" s="136"/>
      <c r="AW106" s="136"/>
      <c r="AX106" s="136"/>
      <c r="AY106" s="136"/>
      <c r="AZ106" s="136"/>
      <c r="BA106" s="136"/>
      <c r="BB106" s="136"/>
      <c r="BC106" s="136"/>
      <c r="BD106" s="136"/>
      <c r="BE106" s="136"/>
      <c r="BF106" s="136"/>
      <c r="BG106" s="136"/>
      <c r="BH106" s="136"/>
      <c r="BI106" s="136"/>
      <c r="BJ106" s="136"/>
      <c r="BK106" s="136"/>
      <c r="BL106" s="136"/>
      <c r="BM106" s="136"/>
      <c r="BN106" s="136"/>
      <c r="BO106" s="136"/>
      <c r="BP106" s="136"/>
      <c r="BQ106" s="136"/>
      <c r="BR106" s="136"/>
      <c r="BS106" s="136"/>
      <c r="BT106" s="136"/>
      <c r="BU106" s="136"/>
      <c r="BV106" s="136"/>
      <c r="BW106" s="136"/>
      <c r="BX106" s="136"/>
      <c r="BY106" s="136"/>
      <c r="BZ106" s="136"/>
      <c r="CA106" s="136"/>
      <c r="CB106" s="136"/>
      <c r="CC106" s="136"/>
      <c r="CD106" s="136"/>
      <c r="CE106" s="136"/>
      <c r="CF106" s="136"/>
      <c r="CG106" s="136"/>
      <c r="CH106" s="136"/>
      <c r="CI106" s="136"/>
      <c r="CJ106" s="136"/>
      <c r="CK106" s="136"/>
      <c r="CL106" s="136"/>
      <c r="CM106" s="136"/>
      <c r="CN106" s="136"/>
      <c r="CO106" s="136"/>
      <c r="CP106" s="136"/>
      <c r="CQ106" s="136"/>
      <c r="CR106" s="136"/>
      <c r="CS106" s="136"/>
      <c r="CT106" s="136"/>
      <c r="CU106" s="136"/>
      <c r="CV106" s="136"/>
      <c r="CW106" s="136"/>
      <c r="CX106" s="136"/>
      <c r="CY106" s="136"/>
      <c r="CZ106" s="136"/>
      <c r="DA106" s="136"/>
      <c r="DB106" s="136"/>
      <c r="DC106" s="136"/>
      <c r="DD106" s="136"/>
      <c r="DE106" s="136"/>
      <c r="DF106" s="136"/>
      <c r="DG106" s="136"/>
      <c r="DH106" s="136"/>
      <c r="DI106" s="136"/>
      <c r="DJ106" s="136"/>
      <c r="DK106" s="136"/>
      <c r="DL106" s="136"/>
      <c r="DM106" s="136"/>
      <c r="DN106" s="136"/>
      <c r="DO106" s="136"/>
      <c r="DP106" s="136"/>
      <c r="DQ106" s="136"/>
      <c r="DR106" s="136"/>
      <c r="DS106" s="136"/>
      <c r="DT106" s="136"/>
      <c r="DU106" s="136"/>
      <c r="DV106" s="136"/>
      <c r="DW106" s="136"/>
      <c r="DX106" s="136"/>
      <c r="DY106" s="136"/>
      <c r="DZ106" s="136"/>
      <c r="EA106" s="136"/>
      <c r="EB106" s="136"/>
      <c r="EC106" s="136"/>
      <c r="ED106" s="136"/>
      <c r="EE106" s="136"/>
      <c r="EF106" s="136"/>
      <c r="EG106" s="136"/>
      <c r="EH106" s="136"/>
      <c r="EI106" s="136"/>
      <c r="EJ106" s="136"/>
      <c r="EK106" s="136"/>
      <c r="EL106" s="136"/>
      <c r="EM106" s="136"/>
      <c r="EN106" s="136"/>
      <c r="EO106" s="136"/>
      <c r="EP106" s="136"/>
      <c r="EQ106" s="136"/>
      <c r="ER106" s="136"/>
      <c r="ES106" s="136"/>
      <c r="ET106" s="136"/>
      <c r="EU106" s="136"/>
      <c r="EV106" s="136"/>
      <c r="EW106" s="136"/>
      <c r="EX106" s="136"/>
      <c r="EY106" s="136"/>
      <c r="EZ106" s="136"/>
      <c r="FA106" s="136"/>
      <c r="FB106" s="136"/>
      <c r="FC106" s="136"/>
      <c r="FD106" s="136"/>
      <c r="FE106" s="136"/>
      <c r="FF106" s="136"/>
      <c r="FG106" s="136"/>
      <c r="FH106" s="136"/>
      <c r="FI106" s="136"/>
      <c r="FJ106" s="136"/>
      <c r="FK106" s="136"/>
      <c r="FL106" s="136"/>
      <c r="FM106" s="136"/>
      <c r="FN106" s="136"/>
      <c r="FO106" s="136"/>
      <c r="FP106" s="136"/>
      <c r="FQ106" s="136"/>
      <c r="FR106" s="136"/>
      <c r="FS106" s="136"/>
      <c r="FT106" s="136"/>
      <c r="FU106" s="136"/>
      <c r="FV106" s="136"/>
      <c r="FW106" s="136"/>
      <c r="FX106" s="136"/>
      <c r="FY106" s="136"/>
      <c r="FZ106" s="136"/>
      <c r="GA106" s="136"/>
      <c r="GB106" s="136"/>
      <c r="GC106" s="136"/>
      <c r="GD106" s="136"/>
      <c r="GE106" s="136"/>
      <c r="GF106" s="136"/>
      <c r="GG106" s="136"/>
      <c r="GH106" s="136"/>
      <c r="GI106" s="136"/>
      <c r="GJ106" s="136"/>
      <c r="GK106" s="136"/>
      <c r="GL106" s="136"/>
      <c r="GM106" s="136"/>
      <c r="GN106" s="136"/>
      <c r="GO106" s="136"/>
      <c r="GP106" s="136"/>
      <c r="GQ106" s="136"/>
      <c r="GR106" s="136"/>
      <c r="GS106" s="136"/>
      <c r="GT106" s="136"/>
      <c r="GU106" s="136"/>
      <c r="GV106" s="136"/>
      <c r="GW106" s="136"/>
      <c r="GX106" s="136"/>
      <c r="GY106" s="136"/>
      <c r="GZ106" s="136"/>
      <c r="HA106" s="136"/>
      <c r="HB106" s="136"/>
      <c r="HC106" s="136"/>
      <c r="HD106" s="136"/>
      <c r="HE106" s="136"/>
      <c r="HF106" s="136"/>
      <c r="HG106" s="136"/>
      <c r="HH106" s="136"/>
      <c r="HI106" s="136"/>
      <c r="HJ106" s="136"/>
      <c r="HK106" s="136"/>
      <c r="HL106" s="136"/>
      <c r="HM106" s="136"/>
      <c r="HN106" s="136"/>
      <c r="HO106" s="136"/>
      <c r="HP106" s="136"/>
      <c r="HQ106" s="136"/>
      <c r="HR106" s="136"/>
      <c r="HS106" s="136"/>
      <c r="HT106" s="136"/>
      <c r="HU106" s="136"/>
      <c r="HV106" s="136"/>
      <c r="HW106" s="136"/>
      <c r="HX106" s="136"/>
      <c r="HY106" s="136"/>
      <c r="HZ106" s="136"/>
      <c r="IA106" s="136"/>
      <c r="IB106" s="136"/>
      <c r="IC106" s="136"/>
      <c r="ID106" s="136"/>
      <c r="IE106" s="136"/>
      <c r="IF106" s="136"/>
      <c r="IG106" s="136"/>
    </row>
    <row r="107" spans="1:241" ht="38.1" customHeight="1" x14ac:dyDescent="0.25">
      <c r="A107" s="461" t="s">
        <v>1162</v>
      </c>
      <c r="B107" s="461"/>
      <c r="C107" s="461"/>
      <c r="D107" s="461"/>
      <c r="E107" s="461"/>
      <c r="F107" s="461"/>
      <c r="G107" s="461"/>
      <c r="H107" s="461"/>
      <c r="I107" s="461"/>
      <c r="J107" s="461"/>
      <c r="K107" s="461"/>
      <c r="L107" s="461"/>
      <c r="M107" s="461"/>
      <c r="N107" s="461"/>
      <c r="O107" s="461"/>
      <c r="P107" s="461"/>
      <c r="Q107" s="461"/>
      <c r="R107" s="136"/>
      <c r="S107" s="136"/>
      <c r="T107" s="136"/>
      <c r="U107" s="136"/>
      <c r="V107" s="136"/>
      <c r="W107" s="136"/>
      <c r="X107" s="136"/>
      <c r="Y107" s="136"/>
      <c r="Z107" s="136"/>
      <c r="AA107" s="136"/>
      <c r="AB107" s="136"/>
      <c r="AC107" s="136"/>
      <c r="AD107" s="136"/>
      <c r="AE107" s="136"/>
      <c r="AF107" s="136"/>
      <c r="AG107" s="136"/>
      <c r="AH107" s="136"/>
      <c r="AI107" s="136"/>
      <c r="AJ107" s="136"/>
      <c r="AK107" s="136"/>
      <c r="AL107" s="136"/>
      <c r="AM107" s="136"/>
      <c r="AN107" s="136"/>
      <c r="AO107" s="136"/>
      <c r="AP107" s="136"/>
      <c r="AQ107" s="136"/>
      <c r="AR107" s="136"/>
      <c r="AS107" s="136"/>
      <c r="AT107" s="136"/>
      <c r="AU107" s="136"/>
      <c r="AV107" s="136"/>
      <c r="AW107" s="136"/>
      <c r="AX107" s="136"/>
      <c r="AY107" s="136"/>
      <c r="AZ107" s="136"/>
      <c r="BA107" s="136"/>
      <c r="BB107" s="136"/>
      <c r="BC107" s="136"/>
      <c r="BD107" s="136"/>
      <c r="BE107" s="136"/>
      <c r="BF107" s="136"/>
      <c r="BG107" s="136"/>
      <c r="BH107" s="136"/>
      <c r="BI107" s="136"/>
      <c r="BJ107" s="136"/>
      <c r="BK107" s="136"/>
      <c r="BL107" s="136"/>
      <c r="BM107" s="136"/>
      <c r="BN107" s="136"/>
      <c r="BO107" s="136"/>
      <c r="BP107" s="136"/>
      <c r="BQ107" s="136"/>
      <c r="BR107" s="136"/>
      <c r="BS107" s="136"/>
      <c r="BT107" s="136"/>
      <c r="BU107" s="136"/>
      <c r="BV107" s="136"/>
      <c r="BW107" s="136"/>
      <c r="BX107" s="136"/>
      <c r="BY107" s="136"/>
      <c r="BZ107" s="136"/>
      <c r="CA107" s="136"/>
      <c r="CB107" s="136"/>
      <c r="CC107" s="136"/>
      <c r="CD107" s="136"/>
      <c r="CE107" s="136"/>
      <c r="CF107" s="136"/>
      <c r="CG107" s="136"/>
      <c r="CH107" s="136"/>
      <c r="CI107" s="136"/>
      <c r="CJ107" s="136"/>
      <c r="CK107" s="136"/>
      <c r="CL107" s="136"/>
      <c r="CM107" s="136"/>
      <c r="CN107" s="136"/>
      <c r="CO107" s="136"/>
      <c r="CP107" s="136"/>
      <c r="CQ107" s="136"/>
      <c r="CR107" s="136"/>
      <c r="CS107" s="136"/>
      <c r="CT107" s="136"/>
      <c r="CU107" s="136"/>
      <c r="CV107" s="136"/>
      <c r="CW107" s="136"/>
      <c r="CX107" s="136"/>
      <c r="CY107" s="136"/>
      <c r="CZ107" s="136"/>
      <c r="DA107" s="136"/>
      <c r="DB107" s="136"/>
      <c r="DC107" s="136"/>
      <c r="DD107" s="136"/>
      <c r="DE107" s="136"/>
      <c r="DF107" s="136"/>
      <c r="DG107" s="136"/>
      <c r="DH107" s="136"/>
      <c r="DI107" s="136"/>
      <c r="DJ107" s="136"/>
      <c r="DK107" s="136"/>
      <c r="DL107" s="136"/>
      <c r="DM107" s="136"/>
      <c r="DN107" s="136"/>
      <c r="DO107" s="136"/>
      <c r="DP107" s="136"/>
      <c r="DQ107" s="136"/>
      <c r="DR107" s="136"/>
      <c r="DS107" s="136"/>
      <c r="DT107" s="136"/>
      <c r="DU107" s="136"/>
      <c r="DV107" s="136"/>
      <c r="DW107" s="136"/>
      <c r="DX107" s="136"/>
      <c r="DY107" s="136"/>
      <c r="DZ107" s="136"/>
      <c r="EA107" s="136"/>
      <c r="EB107" s="136"/>
      <c r="EC107" s="136"/>
      <c r="ED107" s="136"/>
      <c r="EE107" s="136"/>
      <c r="EF107" s="136"/>
      <c r="EG107" s="136"/>
      <c r="EH107" s="136"/>
      <c r="EI107" s="136"/>
      <c r="EJ107" s="136"/>
      <c r="EK107" s="136"/>
      <c r="EL107" s="136"/>
      <c r="EM107" s="136"/>
      <c r="EN107" s="136"/>
      <c r="EO107" s="136"/>
      <c r="EP107" s="136"/>
      <c r="EQ107" s="136"/>
      <c r="ER107" s="136"/>
      <c r="ES107" s="136"/>
      <c r="ET107" s="136"/>
      <c r="EU107" s="136"/>
      <c r="EV107" s="136"/>
      <c r="EW107" s="136"/>
      <c r="EX107" s="136"/>
      <c r="EY107" s="136"/>
      <c r="EZ107" s="136"/>
      <c r="FA107" s="136"/>
      <c r="FB107" s="136"/>
      <c r="FC107" s="136"/>
      <c r="FD107" s="136"/>
      <c r="FE107" s="136"/>
      <c r="FF107" s="136"/>
      <c r="FG107" s="136"/>
      <c r="FH107" s="136"/>
      <c r="FI107" s="136"/>
      <c r="FJ107" s="136"/>
      <c r="FK107" s="136"/>
      <c r="FL107" s="136"/>
      <c r="FM107" s="136"/>
      <c r="FN107" s="136"/>
      <c r="FO107" s="136"/>
      <c r="FP107" s="136"/>
      <c r="FQ107" s="136"/>
      <c r="FR107" s="136"/>
      <c r="FS107" s="136"/>
      <c r="FT107" s="136"/>
      <c r="FU107" s="136"/>
      <c r="FV107" s="136"/>
      <c r="FW107" s="136"/>
      <c r="FX107" s="136"/>
      <c r="FY107" s="136"/>
      <c r="FZ107" s="136"/>
      <c r="GA107" s="136"/>
      <c r="GB107" s="136"/>
      <c r="GC107" s="136"/>
      <c r="GD107" s="136"/>
      <c r="GE107" s="136"/>
      <c r="GF107" s="136"/>
      <c r="GG107" s="136"/>
      <c r="GH107" s="136"/>
      <c r="GI107" s="136"/>
      <c r="GJ107" s="136"/>
      <c r="GK107" s="136"/>
      <c r="GL107" s="136"/>
      <c r="GM107" s="136"/>
      <c r="GN107" s="136"/>
      <c r="GO107" s="136"/>
      <c r="GP107" s="136"/>
      <c r="GQ107" s="136"/>
      <c r="GR107" s="136"/>
      <c r="GS107" s="136"/>
      <c r="GT107" s="136"/>
      <c r="GU107" s="136"/>
      <c r="GV107" s="136"/>
      <c r="GW107" s="136"/>
      <c r="GX107" s="136"/>
      <c r="GY107" s="136"/>
      <c r="GZ107" s="136"/>
      <c r="HA107" s="136"/>
      <c r="HB107" s="136"/>
      <c r="HC107" s="136"/>
      <c r="HD107" s="136"/>
      <c r="HE107" s="136"/>
      <c r="HF107" s="136"/>
      <c r="HG107" s="136"/>
      <c r="HH107" s="136"/>
      <c r="HI107" s="136"/>
      <c r="HJ107" s="136"/>
      <c r="HK107" s="136"/>
      <c r="HL107" s="136"/>
      <c r="HM107" s="136"/>
      <c r="HN107" s="136"/>
      <c r="HO107" s="136"/>
      <c r="HP107" s="136"/>
      <c r="HQ107" s="136"/>
      <c r="HR107" s="136"/>
      <c r="HS107" s="136"/>
      <c r="HT107" s="136"/>
      <c r="HU107" s="136"/>
      <c r="HV107" s="136"/>
      <c r="HW107" s="136"/>
      <c r="HX107" s="136"/>
      <c r="HY107" s="136"/>
      <c r="HZ107" s="136"/>
      <c r="IA107" s="136"/>
      <c r="IB107" s="136"/>
      <c r="IC107" s="136"/>
      <c r="ID107" s="136"/>
      <c r="IE107" s="136"/>
      <c r="IF107" s="136"/>
      <c r="IG107" s="136"/>
    </row>
    <row r="108" spans="1:241" ht="12" customHeight="1" x14ac:dyDescent="0.25">
      <c r="A108" s="300"/>
      <c r="R108" s="136"/>
      <c r="S108" s="136"/>
      <c r="T108" s="136"/>
      <c r="U108" s="136"/>
      <c r="V108" s="136"/>
      <c r="W108" s="136"/>
      <c r="X108" s="136"/>
      <c r="Y108" s="136"/>
      <c r="Z108" s="136"/>
      <c r="AA108" s="136"/>
      <c r="AB108" s="136"/>
      <c r="AC108" s="136"/>
      <c r="AD108" s="136"/>
      <c r="AE108" s="136"/>
      <c r="AF108" s="136"/>
      <c r="AG108" s="136"/>
      <c r="AH108" s="136"/>
      <c r="AI108" s="136"/>
      <c r="AJ108" s="136"/>
      <c r="AK108" s="136"/>
      <c r="AL108" s="136"/>
      <c r="AM108" s="136"/>
      <c r="AN108" s="136"/>
      <c r="AO108" s="136"/>
      <c r="AP108" s="136"/>
      <c r="AQ108" s="136"/>
      <c r="AR108" s="136"/>
      <c r="AS108" s="136"/>
      <c r="AT108" s="136"/>
      <c r="AU108" s="136"/>
      <c r="AV108" s="136"/>
      <c r="AW108" s="136"/>
      <c r="AX108" s="136"/>
      <c r="AY108" s="136"/>
      <c r="AZ108" s="136"/>
      <c r="BA108" s="136"/>
      <c r="BB108" s="136"/>
      <c r="BC108" s="136"/>
      <c r="BD108" s="136"/>
      <c r="BE108" s="136"/>
      <c r="BF108" s="136"/>
      <c r="BG108" s="136"/>
      <c r="BH108" s="136"/>
      <c r="BI108" s="136"/>
      <c r="BJ108" s="136"/>
      <c r="BK108" s="136"/>
      <c r="BL108" s="136"/>
      <c r="BM108" s="136"/>
      <c r="BN108" s="136"/>
      <c r="BO108" s="136"/>
      <c r="BP108" s="136"/>
      <c r="BQ108" s="136"/>
      <c r="BR108" s="136"/>
      <c r="BS108" s="136"/>
      <c r="BT108" s="136"/>
      <c r="BU108" s="136"/>
      <c r="BV108" s="136"/>
      <c r="BW108" s="136"/>
      <c r="BX108" s="136"/>
      <c r="BY108" s="136"/>
      <c r="BZ108" s="136"/>
      <c r="CA108" s="136"/>
      <c r="CB108" s="136"/>
      <c r="CC108" s="136"/>
      <c r="CD108" s="136"/>
      <c r="CE108" s="136"/>
      <c r="CF108" s="136"/>
      <c r="CG108" s="136"/>
      <c r="CH108" s="136"/>
      <c r="CI108" s="136"/>
      <c r="CJ108" s="136"/>
      <c r="CK108" s="136"/>
      <c r="CL108" s="136"/>
      <c r="CM108" s="136"/>
      <c r="CN108" s="136"/>
      <c r="CO108" s="136"/>
      <c r="CP108" s="136"/>
      <c r="CQ108" s="136"/>
      <c r="CR108" s="136"/>
      <c r="CS108" s="136"/>
      <c r="CT108" s="136"/>
      <c r="CU108" s="136"/>
      <c r="CV108" s="136"/>
      <c r="CW108" s="136"/>
      <c r="CX108" s="136"/>
      <c r="CY108" s="136"/>
      <c r="CZ108" s="136"/>
      <c r="DA108" s="136"/>
      <c r="DB108" s="136"/>
      <c r="DC108" s="136"/>
      <c r="DD108" s="136"/>
      <c r="DE108" s="136"/>
      <c r="DF108" s="136"/>
      <c r="DG108" s="136"/>
      <c r="DH108" s="136"/>
      <c r="DI108" s="136"/>
      <c r="DJ108" s="136"/>
      <c r="DK108" s="136"/>
      <c r="DL108" s="136"/>
      <c r="DM108" s="136"/>
      <c r="DN108" s="136"/>
      <c r="DO108" s="136"/>
      <c r="DP108" s="136"/>
      <c r="DQ108" s="136"/>
      <c r="DR108" s="136"/>
      <c r="DS108" s="136"/>
      <c r="DT108" s="136"/>
      <c r="DU108" s="136"/>
      <c r="DV108" s="136"/>
      <c r="DW108" s="136"/>
      <c r="DX108" s="136"/>
      <c r="DY108" s="136"/>
      <c r="DZ108" s="136"/>
      <c r="EA108" s="136"/>
      <c r="EB108" s="136"/>
      <c r="EC108" s="136"/>
      <c r="ED108" s="136"/>
      <c r="EE108" s="136"/>
      <c r="EF108" s="136"/>
      <c r="EG108" s="136"/>
      <c r="EH108" s="136"/>
      <c r="EI108" s="136"/>
      <c r="EJ108" s="136"/>
      <c r="EK108" s="136"/>
      <c r="EL108" s="136"/>
      <c r="EM108" s="136"/>
      <c r="EN108" s="136"/>
      <c r="EO108" s="136"/>
      <c r="EP108" s="136"/>
      <c r="EQ108" s="136"/>
      <c r="ER108" s="136"/>
      <c r="ES108" s="136"/>
      <c r="ET108" s="136"/>
      <c r="EU108" s="136"/>
      <c r="EV108" s="136"/>
      <c r="EW108" s="136"/>
      <c r="EX108" s="136"/>
      <c r="EY108" s="136"/>
      <c r="EZ108" s="136"/>
      <c r="FA108" s="136"/>
      <c r="FB108" s="136"/>
      <c r="FC108" s="136"/>
      <c r="FD108" s="136"/>
      <c r="FE108" s="136"/>
      <c r="FF108" s="136"/>
      <c r="FG108" s="136"/>
      <c r="FH108" s="136"/>
      <c r="FI108" s="136"/>
      <c r="FJ108" s="136"/>
      <c r="FK108" s="136"/>
      <c r="FL108" s="136"/>
      <c r="FM108" s="136"/>
      <c r="FN108" s="136"/>
      <c r="FO108" s="136"/>
      <c r="FP108" s="136"/>
      <c r="FQ108" s="136"/>
      <c r="FR108" s="136"/>
      <c r="FS108" s="136"/>
      <c r="FT108" s="136"/>
      <c r="FU108" s="136"/>
      <c r="FV108" s="136"/>
      <c r="FW108" s="136"/>
      <c r="FX108" s="136"/>
      <c r="FY108" s="136"/>
      <c r="FZ108" s="136"/>
      <c r="GA108" s="136"/>
      <c r="GB108" s="136"/>
      <c r="GC108" s="136"/>
      <c r="GD108" s="136"/>
      <c r="GE108" s="136"/>
      <c r="GF108" s="136"/>
      <c r="GG108" s="136"/>
      <c r="GH108" s="136"/>
      <c r="GI108" s="136"/>
      <c r="GJ108" s="136"/>
      <c r="GK108" s="136"/>
      <c r="GL108" s="136"/>
      <c r="GM108" s="136"/>
      <c r="GN108" s="136"/>
      <c r="GO108" s="136"/>
      <c r="GP108" s="136"/>
      <c r="GQ108" s="136"/>
      <c r="GR108" s="136"/>
      <c r="GS108" s="136"/>
      <c r="GT108" s="136"/>
      <c r="GU108" s="136"/>
      <c r="GV108" s="136"/>
      <c r="GW108" s="136"/>
      <c r="GX108" s="136"/>
      <c r="GY108" s="136"/>
      <c r="GZ108" s="136"/>
      <c r="HA108" s="136"/>
      <c r="HB108" s="136"/>
      <c r="HC108" s="136"/>
      <c r="HD108" s="136"/>
      <c r="HE108" s="136"/>
      <c r="HF108" s="136"/>
      <c r="HG108" s="136"/>
      <c r="HH108" s="136"/>
      <c r="HI108" s="136"/>
      <c r="HJ108" s="136"/>
      <c r="HK108" s="136"/>
      <c r="HL108" s="136"/>
      <c r="HM108" s="136"/>
      <c r="HN108" s="136"/>
      <c r="HO108" s="136"/>
      <c r="HP108" s="136"/>
      <c r="HQ108" s="136"/>
      <c r="HR108" s="136"/>
      <c r="HS108" s="136"/>
      <c r="HT108" s="136"/>
      <c r="HU108" s="136"/>
      <c r="HV108" s="136"/>
      <c r="HW108" s="136"/>
      <c r="HX108" s="136"/>
      <c r="HY108" s="136"/>
      <c r="HZ108" s="136"/>
      <c r="IA108" s="136"/>
      <c r="IB108" s="136"/>
      <c r="IC108" s="136"/>
      <c r="ID108" s="136"/>
      <c r="IE108" s="136"/>
      <c r="IF108" s="136"/>
      <c r="IG108" s="136"/>
    </row>
    <row r="109" spans="1:241" ht="21" customHeight="1" x14ac:dyDescent="0.3">
      <c r="A109" s="134">
        <v>2008</v>
      </c>
      <c r="B109" s="135"/>
      <c r="C109" s="135"/>
      <c r="D109" s="135"/>
      <c r="E109" s="135"/>
      <c r="F109" s="135"/>
      <c r="G109" s="135"/>
      <c r="H109" s="135"/>
      <c r="I109" s="136"/>
      <c r="J109" s="136"/>
      <c r="K109" s="136"/>
      <c r="L109" s="136"/>
      <c r="M109" s="136"/>
      <c r="N109" s="136"/>
      <c r="O109" s="136"/>
      <c r="P109" s="136"/>
      <c r="Q109" s="136"/>
      <c r="R109" s="136"/>
      <c r="S109" s="136"/>
      <c r="T109" s="136"/>
      <c r="U109" s="136"/>
      <c r="V109" s="136"/>
      <c r="W109" s="136"/>
      <c r="X109" s="136"/>
      <c r="Y109" s="136"/>
      <c r="Z109" s="136"/>
      <c r="AA109" s="136"/>
      <c r="AB109" s="136"/>
      <c r="AC109" s="136"/>
      <c r="AD109" s="136"/>
      <c r="AE109" s="136"/>
      <c r="AF109" s="136"/>
      <c r="AG109" s="136"/>
      <c r="AH109" s="136"/>
      <c r="AI109" s="136"/>
      <c r="AJ109" s="136"/>
      <c r="AK109" s="136"/>
      <c r="AL109" s="136"/>
      <c r="AM109" s="136"/>
      <c r="AN109" s="136"/>
      <c r="AO109" s="136"/>
      <c r="AP109" s="136"/>
      <c r="AQ109" s="136"/>
      <c r="AR109" s="136"/>
      <c r="AS109" s="136"/>
      <c r="AT109" s="136"/>
      <c r="AU109" s="136"/>
      <c r="AV109" s="136"/>
      <c r="AW109" s="136"/>
      <c r="AX109" s="136"/>
      <c r="AY109" s="136"/>
      <c r="AZ109" s="136"/>
      <c r="BA109" s="136"/>
      <c r="BB109" s="136"/>
      <c r="BC109" s="136"/>
      <c r="BD109" s="136"/>
      <c r="BE109" s="136"/>
      <c r="BF109" s="136"/>
      <c r="BG109" s="136"/>
      <c r="BH109" s="136"/>
      <c r="BI109" s="136"/>
      <c r="BJ109" s="136"/>
      <c r="BK109" s="136"/>
      <c r="BL109" s="136"/>
      <c r="BM109" s="136"/>
      <c r="BN109" s="136"/>
      <c r="BO109" s="136"/>
      <c r="BP109" s="136"/>
      <c r="BQ109" s="136"/>
      <c r="BR109" s="136"/>
      <c r="BS109" s="136"/>
      <c r="BT109" s="136"/>
      <c r="BU109" s="136"/>
      <c r="BV109" s="136"/>
      <c r="BW109" s="136"/>
      <c r="BX109" s="136"/>
      <c r="BY109" s="136"/>
      <c r="BZ109" s="136"/>
      <c r="CA109" s="136"/>
      <c r="CB109" s="136"/>
      <c r="CC109" s="136"/>
      <c r="CD109" s="136"/>
      <c r="CE109" s="136"/>
      <c r="CF109" s="136"/>
      <c r="CG109" s="136"/>
      <c r="CH109" s="136"/>
      <c r="CI109" s="136"/>
      <c r="CJ109" s="136"/>
      <c r="CK109" s="136"/>
      <c r="CL109" s="136"/>
      <c r="CM109" s="136"/>
      <c r="CN109" s="136"/>
      <c r="CO109" s="136"/>
      <c r="CP109" s="136"/>
      <c r="CQ109" s="136"/>
      <c r="CR109" s="136"/>
      <c r="CS109" s="136"/>
      <c r="CT109" s="136"/>
      <c r="CU109" s="136"/>
      <c r="CV109" s="136"/>
      <c r="CW109" s="136"/>
      <c r="CX109" s="136"/>
      <c r="CY109" s="136"/>
      <c r="CZ109" s="136"/>
      <c r="DA109" s="136"/>
      <c r="DB109" s="136"/>
      <c r="DC109" s="136"/>
      <c r="DD109" s="136"/>
      <c r="DE109" s="136"/>
      <c r="DF109" s="136"/>
      <c r="DG109" s="136"/>
      <c r="DH109" s="136"/>
      <c r="DI109" s="136"/>
      <c r="DJ109" s="136"/>
      <c r="DK109" s="136"/>
      <c r="DL109" s="136"/>
      <c r="DM109" s="136"/>
      <c r="DN109" s="136"/>
      <c r="DO109" s="136"/>
      <c r="DP109" s="136"/>
      <c r="DQ109" s="136"/>
      <c r="DR109" s="136"/>
      <c r="DS109" s="136"/>
      <c r="DT109" s="136"/>
      <c r="DU109" s="136"/>
      <c r="DV109" s="136"/>
      <c r="DW109" s="136"/>
      <c r="DX109" s="136"/>
      <c r="DY109" s="136"/>
      <c r="DZ109" s="136"/>
      <c r="EA109" s="136"/>
      <c r="EB109" s="136"/>
      <c r="EC109" s="136"/>
      <c r="ED109" s="136"/>
      <c r="EE109" s="136"/>
      <c r="EF109" s="136"/>
      <c r="EG109" s="136"/>
      <c r="EH109" s="136"/>
      <c r="EI109" s="136"/>
      <c r="EJ109" s="136"/>
      <c r="EK109" s="136"/>
      <c r="EL109" s="136"/>
      <c r="EM109" s="136"/>
      <c r="EN109" s="136"/>
      <c r="EO109" s="136"/>
      <c r="EP109" s="136"/>
      <c r="EQ109" s="136"/>
      <c r="ER109" s="136"/>
      <c r="ES109" s="136"/>
      <c r="ET109" s="136"/>
      <c r="EU109" s="136"/>
      <c r="EV109" s="136"/>
      <c r="EW109" s="136"/>
      <c r="EX109" s="136"/>
      <c r="EY109" s="136"/>
      <c r="EZ109" s="136"/>
      <c r="FA109" s="136"/>
      <c r="FB109" s="136"/>
      <c r="FC109" s="136"/>
      <c r="FD109" s="136"/>
      <c r="FE109" s="136"/>
      <c r="FF109" s="136"/>
      <c r="FG109" s="136"/>
      <c r="FH109" s="136"/>
      <c r="FI109" s="136"/>
      <c r="FJ109" s="136"/>
      <c r="FK109" s="136"/>
      <c r="FL109" s="136"/>
      <c r="FM109" s="136"/>
      <c r="FN109" s="136"/>
      <c r="FO109" s="136"/>
      <c r="FP109" s="136"/>
      <c r="FQ109" s="136"/>
      <c r="FR109" s="136"/>
      <c r="FS109" s="136"/>
      <c r="FT109" s="136"/>
      <c r="FU109" s="136"/>
      <c r="FV109" s="136"/>
      <c r="FW109" s="136"/>
      <c r="FX109" s="136"/>
      <c r="FY109" s="136"/>
      <c r="FZ109" s="136"/>
      <c r="GA109" s="136"/>
      <c r="GB109" s="136"/>
      <c r="GC109" s="136"/>
      <c r="GD109" s="136"/>
      <c r="GE109" s="136"/>
      <c r="GF109" s="136"/>
      <c r="GG109" s="136"/>
      <c r="GH109" s="136"/>
      <c r="GI109" s="136"/>
      <c r="GJ109" s="136"/>
      <c r="GK109" s="136"/>
      <c r="GL109" s="136"/>
      <c r="GM109" s="136"/>
      <c r="GN109" s="136"/>
      <c r="GO109" s="136"/>
      <c r="GP109" s="136"/>
      <c r="GQ109" s="136"/>
      <c r="GR109" s="136"/>
      <c r="GS109" s="136"/>
      <c r="GT109" s="136"/>
      <c r="GU109" s="136"/>
      <c r="GV109" s="136"/>
      <c r="GW109" s="136"/>
      <c r="GX109" s="136"/>
      <c r="GY109" s="136"/>
      <c r="GZ109" s="136"/>
      <c r="HA109" s="136"/>
      <c r="HB109" s="136"/>
      <c r="HC109" s="136"/>
      <c r="HD109" s="136"/>
      <c r="HE109" s="136"/>
      <c r="HF109" s="136"/>
      <c r="HG109" s="136"/>
      <c r="HH109" s="136"/>
      <c r="HI109" s="136"/>
      <c r="HJ109" s="136"/>
      <c r="HK109" s="136"/>
      <c r="HL109" s="136"/>
      <c r="HM109" s="136"/>
      <c r="HN109" s="136"/>
      <c r="HO109" s="136"/>
      <c r="HP109" s="136"/>
      <c r="HQ109" s="136"/>
      <c r="HR109" s="136"/>
      <c r="HS109" s="136"/>
      <c r="HT109" s="136"/>
      <c r="HU109" s="136"/>
      <c r="HV109" s="136"/>
      <c r="HW109" s="136"/>
      <c r="HX109" s="136"/>
      <c r="HY109" s="136"/>
      <c r="HZ109" s="136"/>
      <c r="IA109" s="136"/>
      <c r="IB109" s="136"/>
      <c r="IC109" s="136"/>
      <c r="ID109" s="136"/>
      <c r="IE109" s="136"/>
      <c r="IF109" s="136"/>
      <c r="IG109" s="136"/>
    </row>
    <row r="110" spans="1:241" ht="27.95" customHeight="1" x14ac:dyDescent="0.25">
      <c r="A110" s="166" t="s">
        <v>177</v>
      </c>
      <c r="B110" s="167" t="s">
        <v>0</v>
      </c>
      <c r="C110" s="167" t="s">
        <v>1</v>
      </c>
      <c r="D110" s="167" t="s">
        <v>2</v>
      </c>
      <c r="E110" s="167" t="s">
        <v>877</v>
      </c>
      <c r="F110" s="167" t="s">
        <v>50</v>
      </c>
      <c r="G110" s="167" t="s">
        <v>52</v>
      </c>
      <c r="H110" s="167" t="s">
        <v>13</v>
      </c>
      <c r="I110" s="136"/>
      <c r="J110" s="166" t="s">
        <v>177</v>
      </c>
      <c r="K110" s="167" t="s">
        <v>0</v>
      </c>
      <c r="L110" s="167" t="s">
        <v>1</v>
      </c>
      <c r="M110" s="167" t="s">
        <v>2</v>
      </c>
      <c r="N110" s="167" t="s">
        <v>877</v>
      </c>
      <c r="O110" s="167" t="s">
        <v>50</v>
      </c>
      <c r="P110" s="167" t="s">
        <v>52</v>
      </c>
      <c r="Q110" s="167" t="s">
        <v>13</v>
      </c>
      <c r="R110" s="136"/>
      <c r="S110" s="136"/>
      <c r="T110" s="136"/>
      <c r="U110" s="136"/>
      <c r="V110" s="136"/>
      <c r="W110" s="136"/>
      <c r="X110" s="136"/>
      <c r="Y110" s="136"/>
      <c r="Z110" s="136"/>
      <c r="AA110" s="136"/>
      <c r="AB110" s="136"/>
      <c r="AC110" s="136"/>
      <c r="AD110" s="136"/>
      <c r="AE110" s="136"/>
      <c r="AF110" s="136"/>
      <c r="AG110" s="136"/>
      <c r="AH110" s="136"/>
      <c r="AI110" s="136"/>
      <c r="AJ110" s="136"/>
      <c r="AK110" s="136"/>
      <c r="AL110" s="136"/>
      <c r="AM110" s="136"/>
      <c r="AN110" s="136"/>
      <c r="AO110" s="136"/>
      <c r="AP110" s="136"/>
      <c r="AQ110" s="136"/>
      <c r="AR110" s="136"/>
      <c r="AS110" s="136"/>
      <c r="AT110" s="136"/>
      <c r="AU110" s="136"/>
      <c r="AV110" s="136"/>
      <c r="AW110" s="136"/>
      <c r="AX110" s="136"/>
      <c r="AY110" s="136"/>
      <c r="AZ110" s="136"/>
      <c r="BA110" s="136"/>
      <c r="BB110" s="136"/>
      <c r="BC110" s="136"/>
      <c r="BD110" s="136"/>
      <c r="BE110" s="136"/>
      <c r="BF110" s="136"/>
      <c r="BG110" s="136"/>
      <c r="BH110" s="136"/>
      <c r="BI110" s="136"/>
      <c r="BJ110" s="136"/>
      <c r="BK110" s="136"/>
      <c r="BL110" s="136"/>
      <c r="BM110" s="136"/>
      <c r="BN110" s="136"/>
      <c r="BO110" s="136"/>
      <c r="BP110" s="136"/>
      <c r="BQ110" s="136"/>
      <c r="BR110" s="136"/>
      <c r="BS110" s="136"/>
      <c r="BT110" s="136"/>
      <c r="BU110" s="136"/>
      <c r="BV110" s="136"/>
      <c r="BW110" s="136"/>
      <c r="BX110" s="136"/>
      <c r="BY110" s="136"/>
      <c r="BZ110" s="136"/>
      <c r="CA110" s="136"/>
      <c r="CB110" s="136"/>
      <c r="CC110" s="136"/>
      <c r="CD110" s="136"/>
      <c r="CE110" s="136"/>
      <c r="CF110" s="136"/>
      <c r="CG110" s="136"/>
      <c r="CH110" s="136"/>
      <c r="CI110" s="136"/>
      <c r="CJ110" s="136"/>
      <c r="CK110" s="136"/>
      <c r="CL110" s="136"/>
      <c r="CM110" s="136"/>
      <c r="CN110" s="136"/>
      <c r="CO110" s="136"/>
      <c r="CP110" s="136"/>
      <c r="CQ110" s="136"/>
      <c r="CR110" s="136"/>
      <c r="CS110" s="136"/>
      <c r="CT110" s="136"/>
      <c r="CU110" s="136"/>
      <c r="CV110" s="136"/>
      <c r="CW110" s="136"/>
      <c r="CX110" s="136"/>
      <c r="CY110" s="136"/>
      <c r="CZ110" s="136"/>
      <c r="DA110" s="136"/>
      <c r="DB110" s="136"/>
      <c r="DC110" s="136"/>
      <c r="DD110" s="136"/>
      <c r="DE110" s="136"/>
      <c r="DF110" s="136"/>
      <c r="DG110" s="136"/>
      <c r="DH110" s="136"/>
      <c r="DI110" s="136"/>
      <c r="DJ110" s="136"/>
      <c r="DK110" s="136"/>
      <c r="DL110" s="136"/>
      <c r="DM110" s="136"/>
      <c r="DN110" s="136"/>
      <c r="DO110" s="136"/>
      <c r="DP110" s="136"/>
      <c r="DQ110" s="136"/>
      <c r="DR110" s="136"/>
      <c r="DS110" s="136"/>
      <c r="DT110" s="136"/>
      <c r="DU110" s="136"/>
      <c r="DV110" s="136"/>
      <c r="DW110" s="136"/>
      <c r="DX110" s="136"/>
      <c r="DY110" s="136"/>
      <c r="DZ110" s="136"/>
      <c r="EA110" s="136"/>
      <c r="EB110" s="136"/>
      <c r="EC110" s="136"/>
      <c r="ED110" s="136"/>
      <c r="EE110" s="136"/>
      <c r="EF110" s="136"/>
      <c r="EG110" s="136"/>
      <c r="EH110" s="136"/>
      <c r="EI110" s="136"/>
      <c r="EJ110" s="136"/>
      <c r="EK110" s="136"/>
      <c r="EL110" s="136"/>
      <c r="EM110" s="136"/>
      <c r="EN110" s="136"/>
      <c r="EO110" s="136"/>
      <c r="EP110" s="136"/>
      <c r="EQ110" s="136"/>
      <c r="ER110" s="136"/>
      <c r="ES110" s="136"/>
      <c r="ET110" s="136"/>
      <c r="EU110" s="136"/>
      <c r="EV110" s="136"/>
      <c r="EW110" s="136"/>
      <c r="EX110" s="136"/>
      <c r="EY110" s="136"/>
      <c r="EZ110" s="136"/>
      <c r="FA110" s="136"/>
      <c r="FB110" s="136"/>
      <c r="FC110" s="136"/>
      <c r="FD110" s="136"/>
      <c r="FE110" s="136"/>
      <c r="FF110" s="136"/>
      <c r="FG110" s="136"/>
      <c r="FH110" s="136"/>
      <c r="FI110" s="136"/>
      <c r="FJ110" s="136"/>
      <c r="FK110" s="136"/>
      <c r="FL110" s="136"/>
      <c r="FM110" s="136"/>
      <c r="FN110" s="136"/>
      <c r="FO110" s="136"/>
      <c r="FP110" s="136"/>
      <c r="FQ110" s="136"/>
      <c r="FR110" s="136"/>
      <c r="FS110" s="136"/>
      <c r="FT110" s="136"/>
      <c r="FU110" s="136"/>
      <c r="FV110" s="136"/>
      <c r="FW110" s="136"/>
      <c r="FX110" s="136"/>
      <c r="FY110" s="136"/>
      <c r="FZ110" s="136"/>
      <c r="GA110" s="136"/>
      <c r="GB110" s="136"/>
      <c r="GC110" s="136"/>
      <c r="GD110" s="136"/>
      <c r="GE110" s="136"/>
      <c r="GF110" s="136"/>
      <c r="GG110" s="136"/>
      <c r="GH110" s="136"/>
      <c r="GI110" s="136"/>
      <c r="GJ110" s="136"/>
      <c r="GK110" s="136"/>
      <c r="GL110" s="136"/>
      <c r="GM110" s="136"/>
      <c r="GN110" s="136"/>
      <c r="GO110" s="136"/>
      <c r="GP110" s="136"/>
      <c r="GQ110" s="136"/>
      <c r="GR110" s="136"/>
      <c r="GS110" s="136"/>
      <c r="GT110" s="136"/>
      <c r="GU110" s="136"/>
      <c r="GV110" s="136"/>
      <c r="GW110" s="136"/>
      <c r="GX110" s="136"/>
      <c r="GY110" s="136"/>
      <c r="GZ110" s="136"/>
      <c r="HA110" s="136"/>
      <c r="HB110" s="136"/>
      <c r="HC110" s="136"/>
      <c r="HD110" s="136"/>
      <c r="HE110" s="136"/>
      <c r="HF110" s="136"/>
      <c r="HG110" s="136"/>
      <c r="HH110" s="136"/>
      <c r="HI110" s="136"/>
      <c r="HJ110" s="136"/>
      <c r="HK110" s="136"/>
      <c r="HL110" s="136"/>
      <c r="HM110" s="136"/>
      <c r="HN110" s="136"/>
      <c r="HO110" s="136"/>
      <c r="HP110" s="136"/>
      <c r="HQ110" s="136"/>
      <c r="HR110" s="136"/>
      <c r="HS110" s="136"/>
      <c r="HT110" s="136"/>
      <c r="HU110" s="136"/>
      <c r="HV110" s="136"/>
      <c r="HW110" s="136"/>
      <c r="HX110" s="136"/>
      <c r="HY110" s="136"/>
      <c r="HZ110" s="136"/>
      <c r="IA110" s="136"/>
      <c r="IB110" s="136"/>
      <c r="IC110" s="136"/>
      <c r="ID110" s="136"/>
      <c r="IE110" s="136"/>
      <c r="IF110" s="136"/>
      <c r="IG110" s="136"/>
    </row>
    <row r="111" spans="1:241" ht="15" customHeight="1" x14ac:dyDescent="0.25">
      <c r="A111" s="181" t="s">
        <v>90</v>
      </c>
      <c r="B111" s="182">
        <v>6284880</v>
      </c>
      <c r="C111" s="182">
        <v>3529797</v>
      </c>
      <c r="D111" s="182">
        <v>1041536</v>
      </c>
      <c r="E111" s="182">
        <v>746978</v>
      </c>
      <c r="F111" s="158">
        <v>1761040</v>
      </c>
      <c r="G111" s="158">
        <v>295688</v>
      </c>
      <c r="H111" s="235">
        <v>13659919</v>
      </c>
      <c r="I111" s="136"/>
      <c r="J111" s="187" t="s">
        <v>300</v>
      </c>
      <c r="K111" s="188">
        <v>2663390</v>
      </c>
      <c r="L111" s="188">
        <v>2032036</v>
      </c>
      <c r="M111" s="188">
        <v>429988</v>
      </c>
      <c r="N111" s="188">
        <v>646887</v>
      </c>
      <c r="O111" s="158">
        <v>975824</v>
      </c>
      <c r="P111" s="158">
        <v>128195</v>
      </c>
      <c r="Q111" s="235">
        <v>6876320</v>
      </c>
      <c r="R111" s="136"/>
      <c r="S111" s="136"/>
      <c r="T111" s="136"/>
      <c r="U111" s="136"/>
      <c r="V111" s="136"/>
      <c r="W111" s="136"/>
      <c r="X111" s="136"/>
      <c r="Y111" s="136"/>
      <c r="Z111" s="136"/>
      <c r="AA111" s="136"/>
      <c r="AB111" s="136"/>
      <c r="AC111" s="136"/>
      <c r="AD111" s="136"/>
      <c r="AE111" s="136"/>
      <c r="AF111" s="136"/>
      <c r="AG111" s="136"/>
      <c r="AH111" s="136"/>
      <c r="AI111" s="136"/>
      <c r="AJ111" s="136"/>
      <c r="AK111" s="136"/>
      <c r="AL111" s="136"/>
      <c r="AM111" s="136"/>
      <c r="AN111" s="136"/>
      <c r="AO111" s="136"/>
      <c r="AP111" s="136"/>
      <c r="AQ111" s="136"/>
      <c r="AR111" s="136"/>
      <c r="AS111" s="136"/>
      <c r="AT111" s="136"/>
      <c r="AU111" s="136"/>
      <c r="AV111" s="136"/>
      <c r="AW111" s="136"/>
      <c r="AX111" s="136"/>
      <c r="AY111" s="136"/>
      <c r="AZ111" s="136"/>
      <c r="BA111" s="136"/>
      <c r="BB111" s="136"/>
      <c r="BC111" s="136"/>
      <c r="BD111" s="136"/>
      <c r="BE111" s="136"/>
      <c r="BF111" s="136"/>
      <c r="BG111" s="136"/>
      <c r="BH111" s="136"/>
      <c r="BI111" s="136"/>
      <c r="BJ111" s="136"/>
      <c r="BK111" s="136"/>
      <c r="BL111" s="136"/>
      <c r="BM111" s="136"/>
      <c r="BN111" s="136"/>
      <c r="BO111" s="136"/>
      <c r="BP111" s="136"/>
      <c r="BQ111" s="136"/>
      <c r="BR111" s="136"/>
      <c r="BS111" s="136"/>
      <c r="BT111" s="136"/>
      <c r="BU111" s="136"/>
      <c r="BV111" s="136"/>
      <c r="BW111" s="136"/>
      <c r="BX111" s="136"/>
      <c r="BY111" s="136"/>
      <c r="BZ111" s="136"/>
      <c r="CA111" s="136"/>
      <c r="CB111" s="136"/>
      <c r="CC111" s="136"/>
      <c r="CD111" s="136"/>
      <c r="CE111" s="136"/>
      <c r="CF111" s="136"/>
      <c r="CG111" s="136"/>
      <c r="CH111" s="136"/>
      <c r="CI111" s="136"/>
      <c r="CJ111" s="136"/>
      <c r="CK111" s="136"/>
      <c r="CL111" s="136"/>
      <c r="CM111" s="136"/>
      <c r="CN111" s="136"/>
      <c r="CO111" s="136"/>
      <c r="CP111" s="136"/>
      <c r="CQ111" s="136"/>
      <c r="CR111" s="136"/>
      <c r="CS111" s="136"/>
      <c r="CT111" s="136"/>
      <c r="CU111" s="136"/>
      <c r="CV111" s="136"/>
      <c r="CW111" s="136"/>
      <c r="CX111" s="136"/>
      <c r="CY111" s="136"/>
      <c r="CZ111" s="136"/>
      <c r="DA111" s="136"/>
      <c r="DB111" s="136"/>
      <c r="DC111" s="136"/>
      <c r="DD111" s="136"/>
      <c r="DE111" s="136"/>
      <c r="DF111" s="136"/>
      <c r="DG111" s="136"/>
      <c r="DH111" s="136"/>
      <c r="DI111" s="136"/>
      <c r="DJ111" s="136"/>
      <c r="DK111" s="136"/>
      <c r="DL111" s="136"/>
      <c r="DM111" s="136"/>
      <c r="DN111" s="136"/>
      <c r="DO111" s="136"/>
      <c r="DP111" s="136"/>
      <c r="DQ111" s="136"/>
      <c r="DR111" s="136"/>
      <c r="DS111" s="136"/>
      <c r="DT111" s="136"/>
      <c r="DU111" s="136"/>
      <c r="DV111" s="136"/>
      <c r="DW111" s="136"/>
      <c r="DX111" s="136"/>
      <c r="DY111" s="136"/>
      <c r="DZ111" s="136"/>
      <c r="EA111" s="136"/>
      <c r="EB111" s="136"/>
      <c r="EC111" s="136"/>
      <c r="ED111" s="136"/>
      <c r="EE111" s="136"/>
      <c r="EF111" s="136"/>
      <c r="EG111" s="136"/>
      <c r="EH111" s="136"/>
      <c r="EI111" s="136"/>
      <c r="EJ111" s="136"/>
      <c r="EK111" s="136"/>
      <c r="EL111" s="136"/>
      <c r="EM111" s="136"/>
      <c r="EN111" s="136"/>
      <c r="EO111" s="136"/>
      <c r="EP111" s="136"/>
      <c r="EQ111" s="136"/>
      <c r="ER111" s="136"/>
      <c r="ES111" s="136"/>
      <c r="ET111" s="136"/>
      <c r="EU111" s="136"/>
      <c r="EV111" s="136"/>
      <c r="EW111" s="136"/>
      <c r="EX111" s="136"/>
      <c r="EY111" s="136"/>
      <c r="EZ111" s="136"/>
      <c r="FA111" s="136"/>
      <c r="FB111" s="136"/>
      <c r="FC111" s="136"/>
      <c r="FD111" s="136"/>
      <c r="FE111" s="136"/>
      <c r="FF111" s="136"/>
      <c r="FG111" s="136"/>
      <c r="FH111" s="136"/>
      <c r="FI111" s="136"/>
      <c r="FJ111" s="136"/>
      <c r="FK111" s="136"/>
      <c r="FL111" s="136"/>
      <c r="FM111" s="136"/>
      <c r="FN111" s="136"/>
      <c r="FO111" s="136"/>
      <c r="FP111" s="136"/>
      <c r="FQ111" s="136"/>
      <c r="FR111" s="136"/>
      <c r="FS111" s="136"/>
      <c r="FT111" s="136"/>
      <c r="FU111" s="136"/>
      <c r="FV111" s="136"/>
      <c r="FW111" s="136"/>
      <c r="FX111" s="136"/>
      <c r="FY111" s="136"/>
      <c r="FZ111" s="136"/>
      <c r="GA111" s="136"/>
      <c r="GB111" s="136"/>
      <c r="GC111" s="136"/>
      <c r="GD111" s="136"/>
      <c r="GE111" s="136"/>
      <c r="GF111" s="136"/>
      <c r="GG111" s="136"/>
      <c r="GH111" s="136"/>
      <c r="GI111" s="136"/>
      <c r="GJ111" s="136"/>
      <c r="GK111" s="136"/>
      <c r="GL111" s="136"/>
      <c r="GM111" s="136"/>
      <c r="GN111" s="136"/>
      <c r="GO111" s="136"/>
      <c r="GP111" s="136"/>
      <c r="GQ111" s="136"/>
      <c r="GR111" s="136"/>
      <c r="GS111" s="136"/>
      <c r="GT111" s="136"/>
      <c r="GU111" s="136"/>
      <c r="GV111" s="136"/>
      <c r="GW111" s="136"/>
      <c r="GX111" s="136"/>
      <c r="GY111" s="136"/>
      <c r="GZ111" s="136"/>
      <c r="HA111" s="136"/>
      <c r="HB111" s="136"/>
      <c r="HC111" s="136"/>
      <c r="HD111" s="136"/>
      <c r="HE111" s="136"/>
      <c r="HF111" s="136"/>
      <c r="HG111" s="136"/>
      <c r="HH111" s="136"/>
      <c r="HI111" s="136"/>
      <c r="HJ111" s="136"/>
      <c r="HK111" s="136"/>
      <c r="HL111" s="136"/>
      <c r="HM111" s="136"/>
      <c r="HN111" s="136"/>
      <c r="HO111" s="136"/>
      <c r="HP111" s="136"/>
      <c r="HQ111" s="136"/>
      <c r="HR111" s="136"/>
      <c r="HS111" s="136"/>
      <c r="HT111" s="136"/>
      <c r="HU111" s="136"/>
      <c r="HV111" s="136"/>
      <c r="HW111" s="136"/>
      <c r="HX111" s="136"/>
      <c r="HY111" s="136"/>
      <c r="HZ111" s="136"/>
      <c r="IA111" s="136"/>
      <c r="IB111" s="136"/>
      <c r="IC111" s="136"/>
      <c r="ID111" s="136"/>
      <c r="IE111" s="136"/>
      <c r="IF111" s="136"/>
      <c r="IG111" s="136"/>
    </row>
    <row r="112" spans="1:241" ht="15" customHeight="1" x14ac:dyDescent="0.25">
      <c r="A112" s="181" t="s">
        <v>89</v>
      </c>
      <c r="B112" s="182">
        <v>5417295</v>
      </c>
      <c r="C112" s="182">
        <v>3287212</v>
      </c>
      <c r="D112" s="182">
        <v>817264</v>
      </c>
      <c r="E112" s="182">
        <v>805738</v>
      </c>
      <c r="F112" s="158">
        <v>1582985</v>
      </c>
      <c r="G112" s="158">
        <v>201058</v>
      </c>
      <c r="H112" s="235">
        <v>12111552</v>
      </c>
      <c r="I112" s="136"/>
      <c r="J112" s="187" t="s">
        <v>299</v>
      </c>
      <c r="K112" s="188">
        <v>3378255</v>
      </c>
      <c r="L112" s="188">
        <v>3064711</v>
      </c>
      <c r="M112" s="188">
        <v>519018</v>
      </c>
      <c r="N112" s="188">
        <v>676308</v>
      </c>
      <c r="O112" s="158">
        <v>1547905</v>
      </c>
      <c r="P112" s="158">
        <v>183303</v>
      </c>
      <c r="Q112" s="235">
        <v>9369500</v>
      </c>
      <c r="R112" s="136"/>
      <c r="S112" s="136"/>
      <c r="T112" s="136"/>
      <c r="U112" s="136"/>
      <c r="V112" s="136"/>
      <c r="W112" s="136"/>
      <c r="X112" s="136"/>
      <c r="Y112" s="136"/>
      <c r="Z112" s="136"/>
      <c r="AA112" s="136"/>
      <c r="AB112" s="136"/>
      <c r="AC112" s="136"/>
      <c r="AD112" s="136"/>
      <c r="AE112" s="136"/>
      <c r="AF112" s="136"/>
      <c r="AG112" s="136"/>
      <c r="AH112" s="136"/>
      <c r="AI112" s="136"/>
      <c r="AJ112" s="136"/>
      <c r="AK112" s="136"/>
      <c r="AL112" s="136"/>
      <c r="AM112" s="136"/>
      <c r="AN112" s="136"/>
      <c r="AO112" s="136"/>
      <c r="AP112" s="136"/>
      <c r="AQ112" s="136"/>
      <c r="AR112" s="136"/>
      <c r="AS112" s="136"/>
      <c r="AT112" s="136"/>
      <c r="AU112" s="136"/>
      <c r="AV112" s="136"/>
      <c r="AW112" s="136"/>
      <c r="AX112" s="136"/>
      <c r="AY112" s="136"/>
      <c r="AZ112" s="136"/>
      <c r="BA112" s="136"/>
      <c r="BB112" s="136"/>
      <c r="BC112" s="136"/>
      <c r="BD112" s="136"/>
      <c r="BE112" s="136"/>
      <c r="BF112" s="136"/>
      <c r="BG112" s="136"/>
      <c r="BH112" s="136"/>
      <c r="BI112" s="136"/>
      <c r="BJ112" s="136"/>
      <c r="BK112" s="136"/>
      <c r="BL112" s="136"/>
      <c r="BM112" s="136"/>
      <c r="BN112" s="136"/>
      <c r="BO112" s="136"/>
      <c r="BP112" s="136"/>
      <c r="BQ112" s="136"/>
      <c r="BR112" s="136"/>
      <c r="BS112" s="136"/>
      <c r="BT112" s="136"/>
      <c r="BU112" s="136"/>
      <c r="BV112" s="136"/>
      <c r="BW112" s="136"/>
      <c r="BX112" s="136"/>
      <c r="BY112" s="136"/>
      <c r="BZ112" s="136"/>
      <c r="CA112" s="136"/>
      <c r="CB112" s="136"/>
      <c r="CC112" s="136"/>
      <c r="CD112" s="136"/>
      <c r="CE112" s="136"/>
      <c r="CF112" s="136"/>
      <c r="CG112" s="136"/>
      <c r="CH112" s="136"/>
      <c r="CI112" s="136"/>
      <c r="CJ112" s="136"/>
      <c r="CK112" s="136"/>
      <c r="CL112" s="136"/>
      <c r="CM112" s="136"/>
      <c r="CN112" s="136"/>
      <c r="CO112" s="136"/>
      <c r="CP112" s="136"/>
      <c r="CQ112" s="136"/>
      <c r="CR112" s="136"/>
      <c r="CS112" s="136"/>
      <c r="CT112" s="136"/>
      <c r="CU112" s="136"/>
      <c r="CV112" s="136"/>
      <c r="CW112" s="136"/>
      <c r="CX112" s="136"/>
      <c r="CY112" s="136"/>
      <c r="CZ112" s="136"/>
      <c r="DA112" s="136"/>
      <c r="DB112" s="136"/>
      <c r="DC112" s="136"/>
      <c r="DD112" s="136"/>
      <c r="DE112" s="136"/>
      <c r="DF112" s="136"/>
      <c r="DG112" s="136"/>
      <c r="DH112" s="136"/>
      <c r="DI112" s="136"/>
      <c r="DJ112" s="136"/>
      <c r="DK112" s="136"/>
      <c r="DL112" s="136"/>
      <c r="DM112" s="136"/>
      <c r="DN112" s="136"/>
      <c r="DO112" s="136"/>
      <c r="DP112" s="136"/>
      <c r="DQ112" s="136"/>
      <c r="DR112" s="136"/>
      <c r="DS112" s="136"/>
      <c r="DT112" s="136"/>
      <c r="DU112" s="136"/>
      <c r="DV112" s="136"/>
      <c r="DW112" s="136"/>
      <c r="DX112" s="136"/>
      <c r="DY112" s="136"/>
      <c r="DZ112" s="136"/>
      <c r="EA112" s="136"/>
      <c r="EB112" s="136"/>
      <c r="EC112" s="136"/>
      <c r="ED112" s="136"/>
      <c r="EE112" s="136"/>
      <c r="EF112" s="136"/>
      <c r="EG112" s="136"/>
      <c r="EH112" s="136"/>
      <c r="EI112" s="136"/>
      <c r="EJ112" s="136"/>
      <c r="EK112" s="136"/>
      <c r="EL112" s="136"/>
      <c r="EM112" s="136"/>
      <c r="EN112" s="136"/>
      <c r="EO112" s="136"/>
      <c r="EP112" s="136"/>
      <c r="EQ112" s="136"/>
      <c r="ER112" s="136"/>
      <c r="ES112" s="136"/>
      <c r="ET112" s="136"/>
      <c r="EU112" s="136"/>
      <c r="EV112" s="136"/>
      <c r="EW112" s="136"/>
      <c r="EX112" s="136"/>
      <c r="EY112" s="136"/>
      <c r="EZ112" s="136"/>
      <c r="FA112" s="136"/>
      <c r="FB112" s="136"/>
      <c r="FC112" s="136"/>
      <c r="FD112" s="136"/>
      <c r="FE112" s="136"/>
      <c r="FF112" s="136"/>
      <c r="FG112" s="136"/>
      <c r="FH112" s="136"/>
      <c r="FI112" s="136"/>
      <c r="FJ112" s="136"/>
      <c r="FK112" s="136"/>
      <c r="FL112" s="136"/>
      <c r="FM112" s="136"/>
      <c r="FN112" s="136"/>
      <c r="FO112" s="136"/>
      <c r="FP112" s="136"/>
      <c r="FQ112" s="136"/>
      <c r="FR112" s="136"/>
      <c r="FS112" s="136"/>
      <c r="FT112" s="136"/>
      <c r="FU112" s="136"/>
      <c r="FV112" s="136"/>
      <c r="FW112" s="136"/>
      <c r="FX112" s="136"/>
      <c r="FY112" s="136"/>
      <c r="FZ112" s="136"/>
      <c r="GA112" s="136"/>
      <c r="GB112" s="136"/>
      <c r="GC112" s="136"/>
      <c r="GD112" s="136"/>
      <c r="GE112" s="136"/>
      <c r="GF112" s="136"/>
      <c r="GG112" s="136"/>
      <c r="GH112" s="136"/>
      <c r="GI112" s="136"/>
      <c r="GJ112" s="136"/>
      <c r="GK112" s="136"/>
      <c r="GL112" s="136"/>
      <c r="GM112" s="136"/>
      <c r="GN112" s="136"/>
      <c r="GO112" s="136"/>
      <c r="GP112" s="136"/>
      <c r="GQ112" s="136"/>
      <c r="GR112" s="136"/>
      <c r="GS112" s="136"/>
      <c r="GT112" s="136"/>
      <c r="GU112" s="136"/>
      <c r="GV112" s="136"/>
      <c r="GW112" s="136"/>
      <c r="GX112" s="136"/>
      <c r="GY112" s="136"/>
      <c r="GZ112" s="136"/>
      <c r="HA112" s="136"/>
      <c r="HB112" s="136"/>
      <c r="HC112" s="136"/>
      <c r="HD112" s="136"/>
      <c r="HE112" s="136"/>
      <c r="HF112" s="136"/>
      <c r="HG112" s="136"/>
      <c r="HH112" s="136"/>
      <c r="HI112" s="136"/>
      <c r="HJ112" s="136"/>
      <c r="HK112" s="136"/>
      <c r="HL112" s="136"/>
      <c r="HM112" s="136"/>
      <c r="HN112" s="136"/>
      <c r="HO112" s="136"/>
      <c r="HP112" s="136"/>
      <c r="HQ112" s="136"/>
      <c r="HR112" s="136"/>
      <c r="HS112" s="136"/>
      <c r="HT112" s="136"/>
      <c r="HU112" s="136"/>
      <c r="HV112" s="136"/>
      <c r="HW112" s="136"/>
      <c r="HX112" s="136"/>
      <c r="HY112" s="136"/>
      <c r="HZ112" s="136"/>
      <c r="IA112" s="136"/>
      <c r="IB112" s="136"/>
      <c r="IC112" s="136"/>
      <c r="ID112" s="136"/>
      <c r="IE112" s="136"/>
      <c r="IF112" s="136"/>
      <c r="IG112" s="136"/>
    </row>
    <row r="113" spans="1:241" ht="15" customHeight="1" x14ac:dyDescent="0.25">
      <c r="A113" s="181" t="s">
        <v>88</v>
      </c>
      <c r="B113" s="182">
        <v>5574500</v>
      </c>
      <c r="C113" s="182">
        <v>4330017</v>
      </c>
      <c r="D113" s="182">
        <v>1010049</v>
      </c>
      <c r="E113" s="182">
        <v>631651</v>
      </c>
      <c r="F113" s="158">
        <v>1396454</v>
      </c>
      <c r="G113" s="158">
        <v>194310</v>
      </c>
      <c r="H113" s="235">
        <v>13136981</v>
      </c>
      <c r="I113" s="136"/>
      <c r="J113" s="187" t="s">
        <v>298</v>
      </c>
      <c r="K113" s="188">
        <v>3516973</v>
      </c>
      <c r="L113" s="188">
        <v>3559159</v>
      </c>
      <c r="M113" s="188">
        <v>526158</v>
      </c>
      <c r="N113" s="188">
        <v>767498</v>
      </c>
      <c r="O113" s="158">
        <v>1223985</v>
      </c>
      <c r="P113" s="158">
        <v>201570</v>
      </c>
      <c r="Q113" s="235">
        <v>9795343</v>
      </c>
      <c r="R113" s="136"/>
      <c r="S113" s="136"/>
      <c r="T113" s="136"/>
      <c r="U113" s="136"/>
      <c r="V113" s="136"/>
      <c r="W113" s="136"/>
      <c r="X113" s="136"/>
      <c r="Y113" s="136"/>
      <c r="Z113" s="136"/>
      <c r="AA113" s="136"/>
      <c r="AB113" s="136"/>
      <c r="AC113" s="136"/>
      <c r="AD113" s="136"/>
      <c r="AE113" s="136"/>
      <c r="AF113" s="136"/>
      <c r="AG113" s="136"/>
      <c r="AH113" s="136"/>
      <c r="AI113" s="136"/>
      <c r="AJ113" s="136"/>
      <c r="AK113" s="136"/>
      <c r="AL113" s="136"/>
      <c r="AM113" s="136"/>
      <c r="AN113" s="136"/>
      <c r="AO113" s="136"/>
      <c r="AP113" s="136"/>
      <c r="AQ113" s="136"/>
      <c r="AR113" s="136"/>
      <c r="AS113" s="136"/>
      <c r="AT113" s="136"/>
      <c r="AU113" s="136"/>
      <c r="AV113" s="136"/>
      <c r="AW113" s="136"/>
      <c r="AX113" s="136"/>
      <c r="AY113" s="136"/>
      <c r="AZ113" s="136"/>
      <c r="BA113" s="136"/>
      <c r="BB113" s="136"/>
      <c r="BC113" s="136"/>
      <c r="BD113" s="136"/>
      <c r="BE113" s="136"/>
      <c r="BF113" s="136"/>
      <c r="BG113" s="136"/>
      <c r="BH113" s="136"/>
      <c r="BI113" s="136"/>
      <c r="BJ113" s="136"/>
      <c r="BK113" s="136"/>
      <c r="BL113" s="136"/>
      <c r="BM113" s="136"/>
      <c r="BN113" s="136"/>
      <c r="BO113" s="136"/>
      <c r="BP113" s="136"/>
      <c r="BQ113" s="136"/>
      <c r="BR113" s="136"/>
      <c r="BS113" s="136"/>
      <c r="BT113" s="136"/>
      <c r="BU113" s="136"/>
      <c r="BV113" s="136"/>
      <c r="BW113" s="136"/>
      <c r="BX113" s="136"/>
      <c r="BY113" s="136"/>
      <c r="BZ113" s="136"/>
      <c r="CA113" s="136"/>
      <c r="CB113" s="136"/>
      <c r="CC113" s="136"/>
      <c r="CD113" s="136"/>
      <c r="CE113" s="136"/>
      <c r="CF113" s="136"/>
      <c r="CG113" s="136"/>
      <c r="CH113" s="136"/>
      <c r="CI113" s="136"/>
      <c r="CJ113" s="136"/>
      <c r="CK113" s="136"/>
      <c r="CL113" s="136"/>
      <c r="CM113" s="136"/>
      <c r="CN113" s="136"/>
      <c r="CO113" s="136"/>
      <c r="CP113" s="136"/>
      <c r="CQ113" s="136"/>
      <c r="CR113" s="136"/>
      <c r="CS113" s="136"/>
      <c r="CT113" s="136"/>
      <c r="CU113" s="136"/>
      <c r="CV113" s="136"/>
      <c r="CW113" s="136"/>
      <c r="CX113" s="136"/>
      <c r="CY113" s="136"/>
      <c r="CZ113" s="136"/>
      <c r="DA113" s="136"/>
      <c r="DB113" s="136"/>
      <c r="DC113" s="136"/>
      <c r="DD113" s="136"/>
      <c r="DE113" s="136"/>
      <c r="DF113" s="136"/>
      <c r="DG113" s="136"/>
      <c r="DH113" s="136"/>
      <c r="DI113" s="136"/>
      <c r="DJ113" s="136"/>
      <c r="DK113" s="136"/>
      <c r="DL113" s="136"/>
      <c r="DM113" s="136"/>
      <c r="DN113" s="136"/>
      <c r="DO113" s="136"/>
      <c r="DP113" s="136"/>
      <c r="DQ113" s="136"/>
      <c r="DR113" s="136"/>
      <c r="DS113" s="136"/>
      <c r="DT113" s="136"/>
      <c r="DU113" s="136"/>
      <c r="DV113" s="136"/>
      <c r="DW113" s="136"/>
      <c r="DX113" s="136"/>
      <c r="DY113" s="136"/>
      <c r="DZ113" s="136"/>
      <c r="EA113" s="136"/>
      <c r="EB113" s="136"/>
      <c r="EC113" s="136"/>
      <c r="ED113" s="136"/>
      <c r="EE113" s="136"/>
      <c r="EF113" s="136"/>
      <c r="EG113" s="136"/>
      <c r="EH113" s="136"/>
      <c r="EI113" s="136"/>
      <c r="EJ113" s="136"/>
      <c r="EK113" s="136"/>
      <c r="EL113" s="136"/>
      <c r="EM113" s="136"/>
      <c r="EN113" s="136"/>
      <c r="EO113" s="136"/>
      <c r="EP113" s="136"/>
      <c r="EQ113" s="136"/>
      <c r="ER113" s="136"/>
      <c r="ES113" s="136"/>
      <c r="ET113" s="136"/>
      <c r="EU113" s="136"/>
      <c r="EV113" s="136"/>
      <c r="EW113" s="136"/>
      <c r="EX113" s="136"/>
      <c r="EY113" s="136"/>
      <c r="EZ113" s="136"/>
      <c r="FA113" s="136"/>
      <c r="FB113" s="136"/>
      <c r="FC113" s="136"/>
      <c r="FD113" s="136"/>
      <c r="FE113" s="136"/>
      <c r="FF113" s="136"/>
      <c r="FG113" s="136"/>
      <c r="FH113" s="136"/>
      <c r="FI113" s="136"/>
      <c r="FJ113" s="136"/>
      <c r="FK113" s="136"/>
      <c r="FL113" s="136"/>
      <c r="FM113" s="136"/>
      <c r="FN113" s="136"/>
      <c r="FO113" s="136"/>
      <c r="FP113" s="136"/>
      <c r="FQ113" s="136"/>
      <c r="FR113" s="136"/>
      <c r="FS113" s="136"/>
      <c r="FT113" s="136"/>
      <c r="FU113" s="136"/>
      <c r="FV113" s="136"/>
      <c r="FW113" s="136"/>
      <c r="FX113" s="136"/>
      <c r="FY113" s="136"/>
      <c r="FZ113" s="136"/>
      <c r="GA113" s="136"/>
      <c r="GB113" s="136"/>
      <c r="GC113" s="136"/>
      <c r="GD113" s="136"/>
      <c r="GE113" s="136"/>
      <c r="GF113" s="136"/>
      <c r="GG113" s="136"/>
      <c r="GH113" s="136"/>
      <c r="GI113" s="136"/>
      <c r="GJ113" s="136"/>
      <c r="GK113" s="136"/>
      <c r="GL113" s="136"/>
      <c r="GM113" s="136"/>
      <c r="GN113" s="136"/>
      <c r="GO113" s="136"/>
      <c r="GP113" s="136"/>
      <c r="GQ113" s="136"/>
      <c r="GR113" s="136"/>
      <c r="GS113" s="136"/>
      <c r="GT113" s="136"/>
      <c r="GU113" s="136"/>
      <c r="GV113" s="136"/>
      <c r="GW113" s="136"/>
      <c r="GX113" s="136"/>
      <c r="GY113" s="136"/>
      <c r="GZ113" s="136"/>
      <c r="HA113" s="136"/>
      <c r="HB113" s="136"/>
      <c r="HC113" s="136"/>
      <c r="HD113" s="136"/>
      <c r="HE113" s="136"/>
      <c r="HF113" s="136"/>
      <c r="HG113" s="136"/>
      <c r="HH113" s="136"/>
      <c r="HI113" s="136"/>
      <c r="HJ113" s="136"/>
      <c r="HK113" s="136"/>
      <c r="HL113" s="136"/>
      <c r="HM113" s="136"/>
      <c r="HN113" s="136"/>
      <c r="HO113" s="136"/>
      <c r="HP113" s="136"/>
      <c r="HQ113" s="136"/>
      <c r="HR113" s="136"/>
      <c r="HS113" s="136"/>
      <c r="HT113" s="136"/>
      <c r="HU113" s="136"/>
      <c r="HV113" s="136"/>
      <c r="HW113" s="136"/>
      <c r="HX113" s="136"/>
      <c r="HY113" s="136"/>
      <c r="HZ113" s="136"/>
      <c r="IA113" s="136"/>
      <c r="IB113" s="136"/>
      <c r="IC113" s="136"/>
      <c r="ID113" s="136"/>
      <c r="IE113" s="136"/>
      <c r="IF113" s="136"/>
      <c r="IG113" s="136"/>
    </row>
    <row r="114" spans="1:241" ht="15" customHeight="1" x14ac:dyDescent="0.25">
      <c r="A114" s="181" t="s">
        <v>327</v>
      </c>
      <c r="B114" s="182">
        <v>8206323</v>
      </c>
      <c r="C114" s="182">
        <v>4419326</v>
      </c>
      <c r="D114" s="182">
        <v>1075164</v>
      </c>
      <c r="E114" s="182">
        <v>836595</v>
      </c>
      <c r="F114" s="158">
        <v>1277978</v>
      </c>
      <c r="G114" s="158">
        <v>280004</v>
      </c>
      <c r="H114" s="235">
        <v>16095390</v>
      </c>
      <c r="I114" s="136"/>
      <c r="J114" s="187" t="s">
        <v>297</v>
      </c>
      <c r="K114" s="188">
        <v>3529507</v>
      </c>
      <c r="L114" s="188">
        <v>4583231</v>
      </c>
      <c r="M114" s="188">
        <v>552108</v>
      </c>
      <c r="N114" s="188">
        <v>853917</v>
      </c>
      <c r="O114" s="158">
        <v>1320994</v>
      </c>
      <c r="P114" s="158">
        <v>213624</v>
      </c>
      <c r="Q114" s="235">
        <v>11053381</v>
      </c>
      <c r="R114" s="136"/>
      <c r="S114" s="136"/>
      <c r="T114" s="136"/>
      <c r="U114" s="136"/>
      <c r="V114" s="136"/>
      <c r="W114" s="136"/>
      <c r="X114" s="136"/>
      <c r="Y114" s="136"/>
      <c r="Z114" s="136"/>
      <c r="AA114" s="136"/>
      <c r="AB114" s="136"/>
      <c r="AC114" s="136"/>
      <c r="AD114" s="136"/>
      <c r="AE114" s="136"/>
      <c r="AF114" s="136"/>
      <c r="AG114" s="136"/>
      <c r="AH114" s="136"/>
      <c r="AI114" s="136"/>
      <c r="AJ114" s="136"/>
      <c r="AK114" s="136"/>
      <c r="AL114" s="136"/>
      <c r="AM114" s="136"/>
      <c r="AN114" s="136"/>
      <c r="AO114" s="136"/>
      <c r="AP114" s="136"/>
      <c r="AQ114" s="136"/>
      <c r="AR114" s="136"/>
      <c r="AS114" s="136"/>
      <c r="AT114" s="136"/>
      <c r="AU114" s="136"/>
      <c r="AV114" s="136"/>
      <c r="AW114" s="136"/>
      <c r="AX114" s="136"/>
      <c r="AY114" s="136"/>
      <c r="AZ114" s="136"/>
      <c r="BA114" s="136"/>
      <c r="BB114" s="136"/>
      <c r="BC114" s="136"/>
      <c r="BD114" s="136"/>
      <c r="BE114" s="136"/>
      <c r="BF114" s="136"/>
      <c r="BG114" s="136"/>
      <c r="BH114" s="136"/>
      <c r="BI114" s="136"/>
      <c r="BJ114" s="136"/>
      <c r="BK114" s="136"/>
      <c r="BL114" s="136"/>
      <c r="BM114" s="136"/>
      <c r="BN114" s="136"/>
      <c r="BO114" s="136"/>
      <c r="BP114" s="136"/>
      <c r="BQ114" s="136"/>
      <c r="BR114" s="136"/>
      <c r="BS114" s="136"/>
      <c r="BT114" s="136"/>
      <c r="BU114" s="136"/>
      <c r="BV114" s="136"/>
      <c r="BW114" s="136"/>
      <c r="BX114" s="136"/>
      <c r="BY114" s="136"/>
      <c r="BZ114" s="136"/>
      <c r="CA114" s="136"/>
      <c r="CB114" s="136"/>
      <c r="CC114" s="136"/>
      <c r="CD114" s="136"/>
      <c r="CE114" s="136"/>
      <c r="CF114" s="136"/>
      <c r="CG114" s="136"/>
      <c r="CH114" s="136"/>
      <c r="CI114" s="136"/>
      <c r="CJ114" s="136"/>
      <c r="CK114" s="136"/>
      <c r="CL114" s="136"/>
      <c r="CM114" s="136"/>
      <c r="CN114" s="136"/>
      <c r="CO114" s="136"/>
      <c r="CP114" s="136"/>
      <c r="CQ114" s="136"/>
      <c r="CR114" s="136"/>
      <c r="CS114" s="136"/>
      <c r="CT114" s="136"/>
      <c r="CU114" s="136"/>
      <c r="CV114" s="136"/>
      <c r="CW114" s="136"/>
      <c r="CX114" s="136"/>
      <c r="CY114" s="136"/>
      <c r="CZ114" s="136"/>
      <c r="DA114" s="136"/>
      <c r="DB114" s="136"/>
      <c r="DC114" s="136"/>
      <c r="DD114" s="136"/>
      <c r="DE114" s="136"/>
      <c r="DF114" s="136"/>
      <c r="DG114" s="136"/>
      <c r="DH114" s="136"/>
      <c r="DI114" s="136"/>
      <c r="DJ114" s="136"/>
      <c r="DK114" s="136"/>
      <c r="DL114" s="136"/>
      <c r="DM114" s="136"/>
      <c r="DN114" s="136"/>
      <c r="DO114" s="136"/>
      <c r="DP114" s="136"/>
      <c r="DQ114" s="136"/>
      <c r="DR114" s="136"/>
      <c r="DS114" s="136"/>
      <c r="DT114" s="136"/>
      <c r="DU114" s="136"/>
      <c r="DV114" s="136"/>
      <c r="DW114" s="136"/>
      <c r="DX114" s="136"/>
      <c r="DY114" s="136"/>
      <c r="DZ114" s="136"/>
      <c r="EA114" s="136"/>
      <c r="EB114" s="136"/>
      <c r="EC114" s="136"/>
      <c r="ED114" s="136"/>
      <c r="EE114" s="136"/>
      <c r="EF114" s="136"/>
      <c r="EG114" s="136"/>
      <c r="EH114" s="136"/>
      <c r="EI114" s="136"/>
      <c r="EJ114" s="136"/>
      <c r="EK114" s="136"/>
      <c r="EL114" s="136"/>
      <c r="EM114" s="136"/>
      <c r="EN114" s="136"/>
      <c r="EO114" s="136"/>
      <c r="EP114" s="136"/>
      <c r="EQ114" s="136"/>
      <c r="ER114" s="136"/>
      <c r="ES114" s="136"/>
      <c r="ET114" s="136"/>
      <c r="EU114" s="136"/>
      <c r="EV114" s="136"/>
      <c r="EW114" s="136"/>
      <c r="EX114" s="136"/>
      <c r="EY114" s="136"/>
      <c r="EZ114" s="136"/>
      <c r="FA114" s="136"/>
      <c r="FB114" s="136"/>
      <c r="FC114" s="136"/>
      <c r="FD114" s="136"/>
      <c r="FE114" s="136"/>
      <c r="FF114" s="136"/>
      <c r="FG114" s="136"/>
      <c r="FH114" s="136"/>
      <c r="FI114" s="136"/>
      <c r="FJ114" s="136"/>
      <c r="FK114" s="136"/>
      <c r="FL114" s="136"/>
      <c r="FM114" s="136"/>
      <c r="FN114" s="136"/>
      <c r="FO114" s="136"/>
      <c r="FP114" s="136"/>
      <c r="FQ114" s="136"/>
      <c r="FR114" s="136"/>
      <c r="FS114" s="136"/>
      <c r="FT114" s="136"/>
      <c r="FU114" s="136"/>
      <c r="FV114" s="136"/>
      <c r="FW114" s="136"/>
      <c r="FX114" s="136"/>
      <c r="FY114" s="136"/>
      <c r="FZ114" s="136"/>
      <c r="GA114" s="136"/>
      <c r="GB114" s="136"/>
      <c r="GC114" s="136"/>
      <c r="GD114" s="136"/>
      <c r="GE114" s="136"/>
      <c r="GF114" s="136"/>
      <c r="GG114" s="136"/>
      <c r="GH114" s="136"/>
      <c r="GI114" s="136"/>
      <c r="GJ114" s="136"/>
      <c r="GK114" s="136"/>
      <c r="GL114" s="136"/>
      <c r="GM114" s="136"/>
      <c r="GN114" s="136"/>
      <c r="GO114" s="136"/>
      <c r="GP114" s="136"/>
      <c r="GQ114" s="136"/>
      <c r="GR114" s="136"/>
      <c r="GS114" s="136"/>
      <c r="GT114" s="136"/>
      <c r="GU114" s="136"/>
      <c r="GV114" s="136"/>
      <c r="GW114" s="136"/>
      <c r="GX114" s="136"/>
      <c r="GY114" s="136"/>
      <c r="GZ114" s="136"/>
      <c r="HA114" s="136"/>
      <c r="HB114" s="136"/>
      <c r="HC114" s="136"/>
      <c r="HD114" s="136"/>
      <c r="HE114" s="136"/>
      <c r="HF114" s="136"/>
      <c r="HG114" s="136"/>
      <c r="HH114" s="136"/>
      <c r="HI114" s="136"/>
      <c r="HJ114" s="136"/>
      <c r="HK114" s="136"/>
      <c r="HL114" s="136"/>
      <c r="HM114" s="136"/>
      <c r="HN114" s="136"/>
      <c r="HO114" s="136"/>
      <c r="HP114" s="136"/>
      <c r="HQ114" s="136"/>
      <c r="HR114" s="136"/>
      <c r="HS114" s="136"/>
      <c r="HT114" s="136"/>
      <c r="HU114" s="136"/>
      <c r="HV114" s="136"/>
      <c r="HW114" s="136"/>
      <c r="HX114" s="136"/>
      <c r="HY114" s="136"/>
      <c r="HZ114" s="136"/>
      <c r="IA114" s="136"/>
      <c r="IB114" s="136"/>
      <c r="IC114" s="136"/>
      <c r="ID114" s="136"/>
      <c r="IE114" s="136"/>
      <c r="IF114" s="136"/>
      <c r="IG114" s="136"/>
    </row>
    <row r="115" spans="1:241" ht="15" customHeight="1" x14ac:dyDescent="0.25">
      <c r="A115" s="181" t="s">
        <v>87</v>
      </c>
      <c r="B115" s="182">
        <v>9044220</v>
      </c>
      <c r="C115" s="182">
        <v>4991352</v>
      </c>
      <c r="D115" s="182">
        <v>1201204</v>
      </c>
      <c r="E115" s="182">
        <v>613412</v>
      </c>
      <c r="F115" s="158">
        <v>1381740</v>
      </c>
      <c r="G115" s="158">
        <v>223533</v>
      </c>
      <c r="H115" s="235">
        <v>17455461</v>
      </c>
      <c r="I115" s="136"/>
      <c r="J115" s="187" t="s">
        <v>296</v>
      </c>
      <c r="K115" s="188">
        <v>3226646</v>
      </c>
      <c r="L115" s="188">
        <v>3497207</v>
      </c>
      <c r="M115" s="188">
        <v>420155</v>
      </c>
      <c r="N115" s="188">
        <v>709372</v>
      </c>
      <c r="O115" s="158">
        <v>979789</v>
      </c>
      <c r="P115" s="158">
        <v>178272</v>
      </c>
      <c r="Q115" s="235">
        <v>9011441</v>
      </c>
      <c r="R115" s="136"/>
      <c r="S115" s="136"/>
      <c r="T115" s="136"/>
      <c r="U115" s="136"/>
      <c r="V115" s="136"/>
      <c r="W115" s="136"/>
      <c r="X115" s="136"/>
      <c r="Y115" s="136"/>
      <c r="Z115" s="136"/>
      <c r="AA115" s="136"/>
      <c r="AB115" s="136"/>
      <c r="AC115" s="136"/>
      <c r="AD115" s="136"/>
      <c r="AE115" s="136"/>
      <c r="AF115" s="136"/>
      <c r="AG115" s="136"/>
      <c r="AH115" s="136"/>
      <c r="AI115" s="136"/>
      <c r="AJ115" s="136"/>
      <c r="AK115" s="136"/>
      <c r="AL115" s="136"/>
      <c r="AM115" s="136"/>
      <c r="AN115" s="136"/>
      <c r="AO115" s="136"/>
      <c r="AP115" s="136"/>
      <c r="AQ115" s="136"/>
      <c r="AR115" s="136"/>
      <c r="AS115" s="136"/>
      <c r="AT115" s="136"/>
      <c r="AU115" s="136"/>
      <c r="AV115" s="136"/>
      <c r="AW115" s="136"/>
      <c r="AX115" s="136"/>
      <c r="AY115" s="136"/>
      <c r="AZ115" s="136"/>
      <c r="BA115" s="136"/>
      <c r="BB115" s="136"/>
      <c r="BC115" s="136"/>
      <c r="BD115" s="136"/>
      <c r="BE115" s="136"/>
      <c r="BF115" s="136"/>
      <c r="BG115" s="136"/>
      <c r="BH115" s="136"/>
      <c r="BI115" s="136"/>
      <c r="BJ115" s="136"/>
      <c r="BK115" s="136"/>
      <c r="BL115" s="136"/>
      <c r="BM115" s="136"/>
      <c r="BN115" s="136"/>
      <c r="BO115" s="136"/>
      <c r="BP115" s="136"/>
      <c r="BQ115" s="136"/>
      <c r="BR115" s="136"/>
      <c r="BS115" s="136"/>
      <c r="BT115" s="136"/>
      <c r="BU115" s="136"/>
      <c r="BV115" s="136"/>
      <c r="BW115" s="136"/>
      <c r="BX115" s="136"/>
      <c r="BY115" s="136"/>
      <c r="BZ115" s="136"/>
      <c r="CA115" s="136"/>
      <c r="CB115" s="136"/>
      <c r="CC115" s="136"/>
      <c r="CD115" s="136"/>
      <c r="CE115" s="136"/>
      <c r="CF115" s="136"/>
      <c r="CG115" s="136"/>
      <c r="CH115" s="136"/>
      <c r="CI115" s="136"/>
      <c r="CJ115" s="136"/>
      <c r="CK115" s="136"/>
      <c r="CL115" s="136"/>
      <c r="CM115" s="136"/>
      <c r="CN115" s="136"/>
      <c r="CO115" s="136"/>
      <c r="CP115" s="136"/>
      <c r="CQ115" s="136"/>
      <c r="CR115" s="136"/>
      <c r="CS115" s="136"/>
      <c r="CT115" s="136"/>
      <c r="CU115" s="136"/>
      <c r="CV115" s="136"/>
      <c r="CW115" s="136"/>
      <c r="CX115" s="136"/>
      <c r="CY115" s="136"/>
      <c r="CZ115" s="136"/>
      <c r="DA115" s="136"/>
      <c r="DB115" s="136"/>
      <c r="DC115" s="136"/>
      <c r="DD115" s="136"/>
      <c r="DE115" s="136"/>
      <c r="DF115" s="136"/>
      <c r="DG115" s="136"/>
      <c r="DH115" s="136"/>
      <c r="DI115" s="136"/>
      <c r="DJ115" s="136"/>
      <c r="DK115" s="136"/>
      <c r="DL115" s="136"/>
      <c r="DM115" s="136"/>
      <c r="DN115" s="136"/>
      <c r="DO115" s="136"/>
      <c r="DP115" s="136"/>
      <c r="DQ115" s="136"/>
      <c r="DR115" s="136"/>
      <c r="DS115" s="136"/>
      <c r="DT115" s="136"/>
      <c r="DU115" s="136"/>
      <c r="DV115" s="136"/>
      <c r="DW115" s="136"/>
      <c r="DX115" s="136"/>
      <c r="DY115" s="136"/>
      <c r="DZ115" s="136"/>
      <c r="EA115" s="136"/>
      <c r="EB115" s="136"/>
      <c r="EC115" s="136"/>
      <c r="ED115" s="136"/>
      <c r="EE115" s="136"/>
      <c r="EF115" s="136"/>
      <c r="EG115" s="136"/>
      <c r="EH115" s="136"/>
      <c r="EI115" s="136"/>
      <c r="EJ115" s="136"/>
      <c r="EK115" s="136"/>
      <c r="EL115" s="136"/>
      <c r="EM115" s="136"/>
      <c r="EN115" s="136"/>
      <c r="EO115" s="136"/>
      <c r="EP115" s="136"/>
      <c r="EQ115" s="136"/>
      <c r="ER115" s="136"/>
      <c r="ES115" s="136"/>
      <c r="ET115" s="136"/>
      <c r="EU115" s="136"/>
      <c r="EV115" s="136"/>
      <c r="EW115" s="136"/>
      <c r="EX115" s="136"/>
      <c r="EY115" s="136"/>
      <c r="EZ115" s="136"/>
      <c r="FA115" s="136"/>
      <c r="FB115" s="136"/>
      <c r="FC115" s="136"/>
      <c r="FD115" s="136"/>
      <c r="FE115" s="136"/>
      <c r="FF115" s="136"/>
      <c r="FG115" s="136"/>
      <c r="FH115" s="136"/>
      <c r="FI115" s="136"/>
      <c r="FJ115" s="136"/>
      <c r="FK115" s="136"/>
      <c r="FL115" s="136"/>
      <c r="FM115" s="136"/>
      <c r="FN115" s="136"/>
      <c r="FO115" s="136"/>
      <c r="FP115" s="136"/>
      <c r="FQ115" s="136"/>
      <c r="FR115" s="136"/>
      <c r="FS115" s="136"/>
      <c r="FT115" s="136"/>
      <c r="FU115" s="136"/>
      <c r="FV115" s="136"/>
      <c r="FW115" s="136"/>
      <c r="FX115" s="136"/>
      <c r="FY115" s="136"/>
      <c r="FZ115" s="136"/>
      <c r="GA115" s="136"/>
      <c r="GB115" s="136"/>
      <c r="GC115" s="136"/>
      <c r="GD115" s="136"/>
      <c r="GE115" s="136"/>
      <c r="GF115" s="136"/>
      <c r="GG115" s="136"/>
      <c r="GH115" s="136"/>
      <c r="GI115" s="136"/>
      <c r="GJ115" s="136"/>
      <c r="GK115" s="136"/>
      <c r="GL115" s="136"/>
      <c r="GM115" s="136"/>
      <c r="GN115" s="136"/>
      <c r="GO115" s="136"/>
      <c r="GP115" s="136"/>
      <c r="GQ115" s="136"/>
      <c r="GR115" s="136"/>
      <c r="GS115" s="136"/>
      <c r="GT115" s="136"/>
      <c r="GU115" s="136"/>
      <c r="GV115" s="136"/>
      <c r="GW115" s="136"/>
      <c r="GX115" s="136"/>
      <c r="GY115" s="136"/>
      <c r="GZ115" s="136"/>
      <c r="HA115" s="136"/>
      <c r="HB115" s="136"/>
      <c r="HC115" s="136"/>
      <c r="HD115" s="136"/>
      <c r="HE115" s="136"/>
      <c r="HF115" s="136"/>
      <c r="HG115" s="136"/>
      <c r="HH115" s="136"/>
      <c r="HI115" s="136"/>
      <c r="HJ115" s="136"/>
      <c r="HK115" s="136"/>
      <c r="HL115" s="136"/>
      <c r="HM115" s="136"/>
      <c r="HN115" s="136"/>
      <c r="HO115" s="136"/>
      <c r="HP115" s="136"/>
      <c r="HQ115" s="136"/>
      <c r="HR115" s="136"/>
      <c r="HS115" s="136"/>
      <c r="HT115" s="136"/>
      <c r="HU115" s="136"/>
      <c r="HV115" s="136"/>
      <c r="HW115" s="136"/>
      <c r="HX115" s="136"/>
      <c r="HY115" s="136"/>
      <c r="HZ115" s="136"/>
      <c r="IA115" s="136"/>
      <c r="IB115" s="136"/>
      <c r="IC115" s="136"/>
      <c r="ID115" s="136"/>
      <c r="IE115" s="136"/>
      <c r="IF115" s="136"/>
      <c r="IG115" s="136"/>
    </row>
    <row r="116" spans="1:241" ht="15" customHeight="1" x14ac:dyDescent="0.25">
      <c r="A116" s="181" t="s">
        <v>86</v>
      </c>
      <c r="B116" s="182">
        <v>7350366</v>
      </c>
      <c r="C116" s="182">
        <v>5041985</v>
      </c>
      <c r="D116" s="182">
        <v>1132016</v>
      </c>
      <c r="E116" s="182">
        <v>820346</v>
      </c>
      <c r="F116" s="158">
        <v>1626632</v>
      </c>
      <c r="G116" s="158">
        <v>306947</v>
      </c>
      <c r="H116" s="235">
        <v>16278292</v>
      </c>
      <c r="I116" s="136"/>
      <c r="J116" s="187" t="s">
        <v>295</v>
      </c>
      <c r="K116" s="188">
        <v>2660706</v>
      </c>
      <c r="L116" s="188">
        <v>2830153</v>
      </c>
      <c r="M116" s="188">
        <v>369831</v>
      </c>
      <c r="N116" s="188">
        <v>819421</v>
      </c>
      <c r="O116" s="158">
        <v>1212246</v>
      </c>
      <c r="P116" s="158">
        <v>242997</v>
      </c>
      <c r="Q116" s="235">
        <v>8135354</v>
      </c>
      <c r="R116" s="136"/>
      <c r="S116" s="136"/>
      <c r="T116" s="136"/>
      <c r="U116" s="136"/>
      <c r="V116" s="136"/>
      <c r="W116" s="136"/>
      <c r="X116" s="136"/>
      <c r="Y116" s="136"/>
      <c r="Z116" s="136"/>
      <c r="AA116" s="136"/>
      <c r="AB116" s="136"/>
      <c r="AC116" s="136"/>
      <c r="AD116" s="136"/>
      <c r="AE116" s="136"/>
      <c r="AF116" s="136"/>
      <c r="AG116" s="136"/>
      <c r="AH116" s="136"/>
      <c r="AI116" s="136"/>
      <c r="AJ116" s="136"/>
      <c r="AK116" s="136"/>
      <c r="AL116" s="136"/>
      <c r="AM116" s="136"/>
      <c r="AN116" s="136"/>
      <c r="AO116" s="136"/>
      <c r="AP116" s="136"/>
      <c r="AQ116" s="136"/>
      <c r="AR116" s="136"/>
      <c r="AS116" s="136"/>
      <c r="AT116" s="136"/>
      <c r="AU116" s="136"/>
      <c r="AV116" s="136"/>
      <c r="AW116" s="136"/>
      <c r="AX116" s="136"/>
      <c r="AY116" s="136"/>
      <c r="AZ116" s="136"/>
      <c r="BA116" s="136"/>
      <c r="BB116" s="136"/>
      <c r="BC116" s="136"/>
      <c r="BD116" s="136"/>
      <c r="BE116" s="136"/>
      <c r="BF116" s="136"/>
      <c r="BG116" s="136"/>
      <c r="BH116" s="136"/>
      <c r="BI116" s="136"/>
      <c r="BJ116" s="136"/>
      <c r="BK116" s="136"/>
      <c r="BL116" s="136"/>
      <c r="BM116" s="136"/>
      <c r="BN116" s="136"/>
      <c r="BO116" s="136"/>
      <c r="BP116" s="136"/>
      <c r="BQ116" s="136"/>
      <c r="BR116" s="136"/>
      <c r="BS116" s="136"/>
      <c r="BT116" s="136"/>
      <c r="BU116" s="136"/>
      <c r="BV116" s="136"/>
      <c r="BW116" s="136"/>
      <c r="BX116" s="136"/>
      <c r="BY116" s="136"/>
      <c r="BZ116" s="136"/>
      <c r="CA116" s="136"/>
      <c r="CB116" s="136"/>
      <c r="CC116" s="136"/>
      <c r="CD116" s="136"/>
      <c r="CE116" s="136"/>
      <c r="CF116" s="136"/>
      <c r="CG116" s="136"/>
      <c r="CH116" s="136"/>
      <c r="CI116" s="136"/>
      <c r="CJ116" s="136"/>
      <c r="CK116" s="136"/>
      <c r="CL116" s="136"/>
      <c r="CM116" s="136"/>
      <c r="CN116" s="136"/>
      <c r="CO116" s="136"/>
      <c r="CP116" s="136"/>
      <c r="CQ116" s="136"/>
      <c r="CR116" s="136"/>
      <c r="CS116" s="136"/>
      <c r="CT116" s="136"/>
      <c r="CU116" s="136"/>
      <c r="CV116" s="136"/>
      <c r="CW116" s="136"/>
      <c r="CX116" s="136"/>
      <c r="CY116" s="136"/>
      <c r="CZ116" s="136"/>
      <c r="DA116" s="136"/>
      <c r="DB116" s="136"/>
      <c r="DC116" s="136"/>
      <c r="DD116" s="136"/>
      <c r="DE116" s="136"/>
      <c r="DF116" s="136"/>
      <c r="DG116" s="136"/>
      <c r="DH116" s="136"/>
      <c r="DI116" s="136"/>
      <c r="DJ116" s="136"/>
      <c r="DK116" s="136"/>
      <c r="DL116" s="136"/>
      <c r="DM116" s="136"/>
      <c r="DN116" s="136"/>
      <c r="DO116" s="136"/>
      <c r="DP116" s="136"/>
      <c r="DQ116" s="136"/>
      <c r="DR116" s="136"/>
      <c r="DS116" s="136"/>
      <c r="DT116" s="136"/>
      <c r="DU116" s="136"/>
      <c r="DV116" s="136"/>
      <c r="DW116" s="136"/>
      <c r="DX116" s="136"/>
      <c r="DY116" s="136"/>
      <c r="DZ116" s="136"/>
      <c r="EA116" s="136"/>
      <c r="EB116" s="136"/>
      <c r="EC116" s="136"/>
      <c r="ED116" s="136"/>
      <c r="EE116" s="136"/>
      <c r="EF116" s="136"/>
      <c r="EG116" s="136"/>
      <c r="EH116" s="136"/>
      <c r="EI116" s="136"/>
      <c r="EJ116" s="136"/>
      <c r="EK116" s="136"/>
      <c r="EL116" s="136"/>
      <c r="EM116" s="136"/>
      <c r="EN116" s="136"/>
      <c r="EO116" s="136"/>
      <c r="EP116" s="136"/>
      <c r="EQ116" s="136"/>
      <c r="ER116" s="136"/>
      <c r="ES116" s="136"/>
      <c r="ET116" s="136"/>
      <c r="EU116" s="136"/>
      <c r="EV116" s="136"/>
      <c r="EW116" s="136"/>
      <c r="EX116" s="136"/>
      <c r="EY116" s="136"/>
      <c r="EZ116" s="136"/>
      <c r="FA116" s="136"/>
      <c r="FB116" s="136"/>
      <c r="FC116" s="136"/>
      <c r="FD116" s="136"/>
      <c r="FE116" s="136"/>
      <c r="FF116" s="136"/>
      <c r="FG116" s="136"/>
      <c r="FH116" s="136"/>
      <c r="FI116" s="136"/>
      <c r="FJ116" s="136"/>
      <c r="FK116" s="136"/>
      <c r="FL116" s="136"/>
      <c r="FM116" s="136"/>
      <c r="FN116" s="136"/>
      <c r="FO116" s="136"/>
      <c r="FP116" s="136"/>
      <c r="FQ116" s="136"/>
      <c r="FR116" s="136"/>
      <c r="FS116" s="136"/>
      <c r="FT116" s="136"/>
      <c r="FU116" s="136"/>
      <c r="FV116" s="136"/>
      <c r="FW116" s="136"/>
      <c r="FX116" s="136"/>
      <c r="FY116" s="136"/>
      <c r="FZ116" s="136"/>
      <c r="GA116" s="136"/>
      <c r="GB116" s="136"/>
      <c r="GC116" s="136"/>
      <c r="GD116" s="136"/>
      <c r="GE116" s="136"/>
      <c r="GF116" s="136"/>
      <c r="GG116" s="136"/>
      <c r="GH116" s="136"/>
      <c r="GI116" s="136"/>
      <c r="GJ116" s="136"/>
      <c r="GK116" s="136"/>
      <c r="GL116" s="136"/>
      <c r="GM116" s="136"/>
      <c r="GN116" s="136"/>
      <c r="GO116" s="136"/>
      <c r="GP116" s="136"/>
      <c r="GQ116" s="136"/>
      <c r="GR116" s="136"/>
      <c r="GS116" s="136"/>
      <c r="GT116" s="136"/>
      <c r="GU116" s="136"/>
      <c r="GV116" s="136"/>
      <c r="GW116" s="136"/>
      <c r="GX116" s="136"/>
      <c r="GY116" s="136"/>
      <c r="GZ116" s="136"/>
      <c r="HA116" s="136"/>
      <c r="HB116" s="136"/>
      <c r="HC116" s="136"/>
      <c r="HD116" s="136"/>
      <c r="HE116" s="136"/>
      <c r="HF116" s="136"/>
      <c r="HG116" s="136"/>
      <c r="HH116" s="136"/>
      <c r="HI116" s="136"/>
      <c r="HJ116" s="136"/>
      <c r="HK116" s="136"/>
      <c r="HL116" s="136"/>
      <c r="HM116" s="136"/>
      <c r="HN116" s="136"/>
      <c r="HO116" s="136"/>
      <c r="HP116" s="136"/>
      <c r="HQ116" s="136"/>
      <c r="HR116" s="136"/>
      <c r="HS116" s="136"/>
      <c r="HT116" s="136"/>
      <c r="HU116" s="136"/>
      <c r="HV116" s="136"/>
      <c r="HW116" s="136"/>
      <c r="HX116" s="136"/>
      <c r="HY116" s="136"/>
      <c r="HZ116" s="136"/>
      <c r="IA116" s="136"/>
      <c r="IB116" s="136"/>
      <c r="IC116" s="136"/>
      <c r="ID116" s="136"/>
      <c r="IE116" s="136"/>
      <c r="IF116" s="136"/>
      <c r="IG116" s="136"/>
    </row>
    <row r="117" spans="1:241" ht="15" customHeight="1" x14ac:dyDescent="0.25">
      <c r="A117" s="181" t="s">
        <v>85</v>
      </c>
      <c r="B117" s="182">
        <v>7907145</v>
      </c>
      <c r="C117" s="182">
        <v>4724617</v>
      </c>
      <c r="D117" s="182">
        <v>1203531</v>
      </c>
      <c r="E117" s="182">
        <v>626844</v>
      </c>
      <c r="F117" s="158">
        <v>1688291</v>
      </c>
      <c r="G117" s="158">
        <v>338078</v>
      </c>
      <c r="H117" s="235">
        <v>16488506</v>
      </c>
      <c r="I117" s="136"/>
      <c r="J117" s="187" t="s">
        <v>294</v>
      </c>
      <c r="K117" s="188">
        <v>507874</v>
      </c>
      <c r="L117" s="188">
        <v>3508864</v>
      </c>
      <c r="M117" s="188">
        <v>353587</v>
      </c>
      <c r="N117" s="188">
        <v>895690</v>
      </c>
      <c r="O117" s="158">
        <v>1442687</v>
      </c>
      <c r="P117" s="158">
        <v>212429</v>
      </c>
      <c r="Q117" s="235">
        <v>6921131</v>
      </c>
      <c r="R117" s="136"/>
      <c r="S117" s="136"/>
      <c r="T117" s="136"/>
      <c r="U117" s="136"/>
      <c r="V117" s="136"/>
      <c r="W117" s="136"/>
      <c r="X117" s="136"/>
      <c r="Y117" s="136"/>
      <c r="Z117" s="136"/>
      <c r="AA117" s="136"/>
      <c r="AB117" s="136"/>
      <c r="AC117" s="136"/>
      <c r="AD117" s="136"/>
      <c r="AE117" s="136"/>
      <c r="AF117" s="136"/>
      <c r="AG117" s="136"/>
      <c r="AH117" s="136"/>
      <c r="AI117" s="136"/>
      <c r="AJ117" s="136"/>
      <c r="AK117" s="136"/>
      <c r="AL117" s="136"/>
      <c r="AM117" s="136"/>
      <c r="AN117" s="136"/>
      <c r="AO117" s="136"/>
      <c r="AP117" s="136"/>
      <c r="AQ117" s="136"/>
      <c r="AR117" s="136"/>
      <c r="AS117" s="136"/>
      <c r="AT117" s="136"/>
      <c r="AU117" s="136"/>
      <c r="AV117" s="136"/>
      <c r="AW117" s="136"/>
      <c r="AX117" s="136"/>
      <c r="AY117" s="136"/>
      <c r="AZ117" s="136"/>
      <c r="BA117" s="136"/>
      <c r="BB117" s="136"/>
      <c r="BC117" s="136"/>
      <c r="BD117" s="136"/>
      <c r="BE117" s="136"/>
      <c r="BF117" s="136"/>
      <c r="BG117" s="136"/>
      <c r="BH117" s="136"/>
      <c r="BI117" s="136"/>
      <c r="BJ117" s="136"/>
      <c r="BK117" s="136"/>
      <c r="BL117" s="136"/>
      <c r="BM117" s="136"/>
      <c r="BN117" s="136"/>
      <c r="BO117" s="136"/>
      <c r="BP117" s="136"/>
      <c r="BQ117" s="136"/>
      <c r="BR117" s="136"/>
      <c r="BS117" s="136"/>
      <c r="BT117" s="136"/>
      <c r="BU117" s="136"/>
      <c r="BV117" s="136"/>
      <c r="BW117" s="136"/>
      <c r="BX117" s="136"/>
      <c r="BY117" s="136"/>
      <c r="BZ117" s="136"/>
      <c r="CA117" s="136"/>
      <c r="CB117" s="136"/>
      <c r="CC117" s="136"/>
      <c r="CD117" s="136"/>
      <c r="CE117" s="136"/>
      <c r="CF117" s="136"/>
      <c r="CG117" s="136"/>
      <c r="CH117" s="136"/>
      <c r="CI117" s="136"/>
      <c r="CJ117" s="136"/>
      <c r="CK117" s="136"/>
      <c r="CL117" s="136"/>
      <c r="CM117" s="136"/>
      <c r="CN117" s="136"/>
      <c r="CO117" s="136"/>
      <c r="CP117" s="136"/>
      <c r="CQ117" s="136"/>
      <c r="CR117" s="136"/>
      <c r="CS117" s="136"/>
      <c r="CT117" s="136"/>
      <c r="CU117" s="136"/>
      <c r="CV117" s="136"/>
      <c r="CW117" s="136"/>
      <c r="CX117" s="136"/>
      <c r="CY117" s="136"/>
      <c r="CZ117" s="136"/>
      <c r="DA117" s="136"/>
      <c r="DB117" s="136"/>
      <c r="DC117" s="136"/>
      <c r="DD117" s="136"/>
      <c r="DE117" s="136"/>
      <c r="DF117" s="136"/>
      <c r="DG117" s="136"/>
      <c r="DH117" s="136"/>
      <c r="DI117" s="136"/>
      <c r="DJ117" s="136"/>
      <c r="DK117" s="136"/>
      <c r="DL117" s="136"/>
      <c r="DM117" s="136"/>
      <c r="DN117" s="136"/>
      <c r="DO117" s="136"/>
      <c r="DP117" s="136"/>
      <c r="DQ117" s="136"/>
      <c r="DR117" s="136"/>
      <c r="DS117" s="136"/>
      <c r="DT117" s="136"/>
      <c r="DU117" s="136"/>
      <c r="DV117" s="136"/>
      <c r="DW117" s="136"/>
      <c r="DX117" s="136"/>
      <c r="DY117" s="136"/>
      <c r="DZ117" s="136"/>
      <c r="EA117" s="136"/>
      <c r="EB117" s="136"/>
      <c r="EC117" s="136"/>
      <c r="ED117" s="136"/>
      <c r="EE117" s="136"/>
      <c r="EF117" s="136"/>
      <c r="EG117" s="136"/>
      <c r="EH117" s="136"/>
      <c r="EI117" s="136"/>
      <c r="EJ117" s="136"/>
      <c r="EK117" s="136"/>
      <c r="EL117" s="136"/>
      <c r="EM117" s="136"/>
      <c r="EN117" s="136"/>
      <c r="EO117" s="136"/>
      <c r="EP117" s="136"/>
      <c r="EQ117" s="136"/>
      <c r="ER117" s="136"/>
      <c r="ES117" s="136"/>
      <c r="ET117" s="136"/>
      <c r="EU117" s="136"/>
      <c r="EV117" s="136"/>
      <c r="EW117" s="136"/>
      <c r="EX117" s="136"/>
      <c r="EY117" s="136"/>
      <c r="EZ117" s="136"/>
      <c r="FA117" s="136"/>
      <c r="FB117" s="136"/>
      <c r="FC117" s="136"/>
      <c r="FD117" s="136"/>
      <c r="FE117" s="136"/>
      <c r="FF117" s="136"/>
      <c r="FG117" s="136"/>
      <c r="FH117" s="136"/>
      <c r="FI117" s="136"/>
      <c r="FJ117" s="136"/>
      <c r="FK117" s="136"/>
      <c r="FL117" s="136"/>
      <c r="FM117" s="136"/>
      <c r="FN117" s="136"/>
      <c r="FO117" s="136"/>
      <c r="FP117" s="136"/>
      <c r="FQ117" s="136"/>
      <c r="FR117" s="136"/>
      <c r="FS117" s="136"/>
      <c r="FT117" s="136"/>
      <c r="FU117" s="136"/>
      <c r="FV117" s="136"/>
      <c r="FW117" s="136"/>
      <c r="FX117" s="136"/>
      <c r="FY117" s="136"/>
      <c r="FZ117" s="136"/>
      <c r="GA117" s="136"/>
      <c r="GB117" s="136"/>
      <c r="GC117" s="136"/>
      <c r="GD117" s="136"/>
      <c r="GE117" s="136"/>
      <c r="GF117" s="136"/>
      <c r="GG117" s="136"/>
      <c r="GH117" s="136"/>
      <c r="GI117" s="136"/>
      <c r="GJ117" s="136"/>
      <c r="GK117" s="136"/>
      <c r="GL117" s="136"/>
      <c r="GM117" s="136"/>
      <c r="GN117" s="136"/>
      <c r="GO117" s="136"/>
      <c r="GP117" s="136"/>
      <c r="GQ117" s="136"/>
      <c r="GR117" s="136"/>
      <c r="GS117" s="136"/>
      <c r="GT117" s="136"/>
      <c r="GU117" s="136"/>
      <c r="GV117" s="136"/>
      <c r="GW117" s="136"/>
      <c r="GX117" s="136"/>
      <c r="GY117" s="136"/>
      <c r="GZ117" s="136"/>
      <c r="HA117" s="136"/>
      <c r="HB117" s="136"/>
      <c r="HC117" s="136"/>
      <c r="HD117" s="136"/>
      <c r="HE117" s="136"/>
      <c r="HF117" s="136"/>
      <c r="HG117" s="136"/>
      <c r="HH117" s="136"/>
      <c r="HI117" s="136"/>
      <c r="HJ117" s="136"/>
      <c r="HK117" s="136"/>
      <c r="HL117" s="136"/>
      <c r="HM117" s="136"/>
      <c r="HN117" s="136"/>
      <c r="HO117" s="136"/>
      <c r="HP117" s="136"/>
      <c r="HQ117" s="136"/>
      <c r="HR117" s="136"/>
      <c r="HS117" s="136"/>
      <c r="HT117" s="136"/>
      <c r="HU117" s="136"/>
      <c r="HV117" s="136"/>
      <c r="HW117" s="136"/>
      <c r="HX117" s="136"/>
      <c r="HY117" s="136"/>
      <c r="HZ117" s="136"/>
      <c r="IA117" s="136"/>
      <c r="IB117" s="136"/>
      <c r="IC117" s="136"/>
      <c r="ID117" s="136"/>
      <c r="IE117" s="136"/>
      <c r="IF117" s="136"/>
      <c r="IG117" s="136"/>
    </row>
    <row r="118" spans="1:241" ht="15" customHeight="1" x14ac:dyDescent="0.25">
      <c r="A118" s="181" t="s">
        <v>84</v>
      </c>
      <c r="B118" s="182">
        <v>8099418</v>
      </c>
      <c r="C118" s="182">
        <v>5970163</v>
      </c>
      <c r="D118" s="182">
        <v>1249306</v>
      </c>
      <c r="E118" s="182">
        <v>698537</v>
      </c>
      <c r="F118" s="158">
        <v>1529329</v>
      </c>
      <c r="G118" s="158">
        <v>297092</v>
      </c>
      <c r="H118" s="235">
        <v>17843845</v>
      </c>
      <c r="I118" s="136"/>
      <c r="J118" s="187" t="s">
        <v>293</v>
      </c>
      <c r="K118" s="188">
        <v>4133731</v>
      </c>
      <c r="L118" s="188">
        <v>3913064</v>
      </c>
      <c r="M118" s="188">
        <v>529717</v>
      </c>
      <c r="N118" s="188">
        <v>902164</v>
      </c>
      <c r="O118" s="158">
        <v>1366217</v>
      </c>
      <c r="P118" s="158">
        <v>213516</v>
      </c>
      <c r="Q118" s="235">
        <v>11058409</v>
      </c>
      <c r="R118" s="136"/>
      <c r="S118" s="136"/>
      <c r="T118" s="136"/>
      <c r="U118" s="136"/>
      <c r="V118" s="136"/>
      <c r="W118" s="136"/>
      <c r="X118" s="136"/>
      <c r="Y118" s="136"/>
      <c r="Z118" s="136"/>
      <c r="AA118" s="136"/>
      <c r="AB118" s="136"/>
      <c r="AC118" s="136"/>
      <c r="AD118" s="136"/>
      <c r="AE118" s="136"/>
      <c r="AF118" s="136"/>
      <c r="AG118" s="136"/>
      <c r="AH118" s="136"/>
      <c r="AI118" s="136"/>
      <c r="AJ118" s="136"/>
      <c r="AK118" s="136"/>
      <c r="AL118" s="136"/>
      <c r="AM118" s="136"/>
      <c r="AN118" s="136"/>
      <c r="AO118" s="136"/>
      <c r="AP118" s="136"/>
      <c r="AQ118" s="136"/>
      <c r="AR118" s="136"/>
      <c r="AS118" s="136"/>
      <c r="AT118" s="136"/>
      <c r="AU118" s="136"/>
      <c r="AV118" s="136"/>
      <c r="AW118" s="136"/>
      <c r="AX118" s="136"/>
      <c r="AY118" s="136"/>
      <c r="AZ118" s="136"/>
      <c r="BA118" s="136"/>
      <c r="BB118" s="136"/>
      <c r="BC118" s="136"/>
      <c r="BD118" s="136"/>
      <c r="BE118" s="136"/>
      <c r="BF118" s="136"/>
      <c r="BG118" s="136"/>
      <c r="BH118" s="136"/>
      <c r="BI118" s="136"/>
      <c r="BJ118" s="136"/>
      <c r="BK118" s="136"/>
      <c r="BL118" s="136"/>
      <c r="BM118" s="136"/>
      <c r="BN118" s="136"/>
      <c r="BO118" s="136"/>
      <c r="BP118" s="136"/>
      <c r="BQ118" s="136"/>
      <c r="BR118" s="136"/>
      <c r="BS118" s="136"/>
      <c r="BT118" s="136"/>
      <c r="BU118" s="136"/>
      <c r="BV118" s="136"/>
      <c r="BW118" s="136"/>
      <c r="BX118" s="136"/>
      <c r="BY118" s="136"/>
      <c r="BZ118" s="136"/>
      <c r="CA118" s="136"/>
      <c r="CB118" s="136"/>
      <c r="CC118" s="136"/>
      <c r="CD118" s="136"/>
      <c r="CE118" s="136"/>
      <c r="CF118" s="136"/>
      <c r="CG118" s="136"/>
      <c r="CH118" s="136"/>
      <c r="CI118" s="136"/>
      <c r="CJ118" s="136"/>
      <c r="CK118" s="136"/>
      <c r="CL118" s="136"/>
      <c r="CM118" s="136"/>
      <c r="CN118" s="136"/>
      <c r="CO118" s="136"/>
      <c r="CP118" s="136"/>
      <c r="CQ118" s="136"/>
      <c r="CR118" s="136"/>
      <c r="CS118" s="136"/>
      <c r="CT118" s="136"/>
      <c r="CU118" s="136"/>
      <c r="CV118" s="136"/>
      <c r="CW118" s="136"/>
      <c r="CX118" s="136"/>
      <c r="CY118" s="136"/>
      <c r="CZ118" s="136"/>
      <c r="DA118" s="136"/>
      <c r="DB118" s="136"/>
      <c r="DC118" s="136"/>
      <c r="DD118" s="136"/>
      <c r="DE118" s="136"/>
      <c r="DF118" s="136"/>
      <c r="DG118" s="136"/>
      <c r="DH118" s="136"/>
      <c r="DI118" s="136"/>
      <c r="DJ118" s="136"/>
      <c r="DK118" s="136"/>
      <c r="DL118" s="136"/>
      <c r="DM118" s="136"/>
      <c r="DN118" s="136"/>
      <c r="DO118" s="136"/>
      <c r="DP118" s="136"/>
      <c r="DQ118" s="136"/>
      <c r="DR118" s="136"/>
      <c r="DS118" s="136"/>
      <c r="DT118" s="136"/>
      <c r="DU118" s="136"/>
      <c r="DV118" s="136"/>
      <c r="DW118" s="136"/>
      <c r="DX118" s="136"/>
      <c r="DY118" s="136"/>
      <c r="DZ118" s="136"/>
      <c r="EA118" s="136"/>
      <c r="EB118" s="136"/>
      <c r="EC118" s="136"/>
      <c r="ED118" s="136"/>
      <c r="EE118" s="136"/>
      <c r="EF118" s="136"/>
      <c r="EG118" s="136"/>
      <c r="EH118" s="136"/>
      <c r="EI118" s="136"/>
      <c r="EJ118" s="136"/>
      <c r="EK118" s="136"/>
      <c r="EL118" s="136"/>
      <c r="EM118" s="136"/>
      <c r="EN118" s="136"/>
      <c r="EO118" s="136"/>
      <c r="EP118" s="136"/>
      <c r="EQ118" s="136"/>
      <c r="ER118" s="136"/>
      <c r="ES118" s="136"/>
      <c r="ET118" s="136"/>
      <c r="EU118" s="136"/>
      <c r="EV118" s="136"/>
      <c r="EW118" s="136"/>
      <c r="EX118" s="136"/>
      <c r="EY118" s="136"/>
      <c r="EZ118" s="136"/>
      <c r="FA118" s="136"/>
      <c r="FB118" s="136"/>
      <c r="FC118" s="136"/>
      <c r="FD118" s="136"/>
      <c r="FE118" s="136"/>
      <c r="FF118" s="136"/>
      <c r="FG118" s="136"/>
      <c r="FH118" s="136"/>
      <c r="FI118" s="136"/>
      <c r="FJ118" s="136"/>
      <c r="FK118" s="136"/>
      <c r="FL118" s="136"/>
      <c r="FM118" s="136"/>
      <c r="FN118" s="136"/>
      <c r="FO118" s="136"/>
      <c r="FP118" s="136"/>
      <c r="FQ118" s="136"/>
      <c r="FR118" s="136"/>
      <c r="FS118" s="136"/>
      <c r="FT118" s="136"/>
      <c r="FU118" s="136"/>
      <c r="FV118" s="136"/>
      <c r="FW118" s="136"/>
      <c r="FX118" s="136"/>
      <c r="FY118" s="136"/>
      <c r="FZ118" s="136"/>
      <c r="GA118" s="136"/>
      <c r="GB118" s="136"/>
      <c r="GC118" s="136"/>
      <c r="GD118" s="136"/>
      <c r="GE118" s="136"/>
      <c r="GF118" s="136"/>
      <c r="GG118" s="136"/>
      <c r="GH118" s="136"/>
      <c r="GI118" s="136"/>
      <c r="GJ118" s="136"/>
      <c r="GK118" s="136"/>
      <c r="GL118" s="136"/>
      <c r="GM118" s="136"/>
      <c r="GN118" s="136"/>
      <c r="GO118" s="136"/>
      <c r="GP118" s="136"/>
      <c r="GQ118" s="136"/>
      <c r="GR118" s="136"/>
      <c r="GS118" s="136"/>
      <c r="GT118" s="136"/>
      <c r="GU118" s="136"/>
      <c r="GV118" s="136"/>
      <c r="GW118" s="136"/>
      <c r="GX118" s="136"/>
      <c r="GY118" s="136"/>
      <c r="GZ118" s="136"/>
      <c r="HA118" s="136"/>
      <c r="HB118" s="136"/>
      <c r="HC118" s="136"/>
      <c r="HD118" s="136"/>
      <c r="HE118" s="136"/>
      <c r="HF118" s="136"/>
      <c r="HG118" s="136"/>
      <c r="HH118" s="136"/>
      <c r="HI118" s="136"/>
      <c r="HJ118" s="136"/>
      <c r="HK118" s="136"/>
      <c r="HL118" s="136"/>
      <c r="HM118" s="136"/>
      <c r="HN118" s="136"/>
      <c r="HO118" s="136"/>
      <c r="HP118" s="136"/>
      <c r="HQ118" s="136"/>
      <c r="HR118" s="136"/>
      <c r="HS118" s="136"/>
      <c r="HT118" s="136"/>
      <c r="HU118" s="136"/>
      <c r="HV118" s="136"/>
      <c r="HW118" s="136"/>
      <c r="HX118" s="136"/>
      <c r="HY118" s="136"/>
      <c r="HZ118" s="136"/>
      <c r="IA118" s="136"/>
      <c r="IB118" s="136"/>
      <c r="IC118" s="136"/>
      <c r="ID118" s="136"/>
      <c r="IE118" s="136"/>
      <c r="IF118" s="136"/>
      <c r="IG118" s="136"/>
    </row>
    <row r="119" spans="1:241" ht="15" customHeight="1" x14ac:dyDescent="0.25">
      <c r="A119" s="181" t="s">
        <v>326</v>
      </c>
      <c r="B119" s="182">
        <v>7519417</v>
      </c>
      <c r="C119" s="182">
        <v>5178802</v>
      </c>
      <c r="D119" s="182">
        <v>1036524</v>
      </c>
      <c r="E119" s="182">
        <v>789308</v>
      </c>
      <c r="F119" s="158">
        <v>1346147</v>
      </c>
      <c r="G119" s="158">
        <v>229887</v>
      </c>
      <c r="H119" s="235">
        <v>16100085</v>
      </c>
      <c r="I119" s="136"/>
      <c r="J119" s="187" t="s">
        <v>292</v>
      </c>
      <c r="K119" s="188">
        <v>4695424</v>
      </c>
      <c r="L119" s="188">
        <v>5847038</v>
      </c>
      <c r="M119" s="188">
        <v>590859</v>
      </c>
      <c r="N119" s="188">
        <v>850634</v>
      </c>
      <c r="O119" s="158">
        <v>1674903</v>
      </c>
      <c r="P119" s="158">
        <v>238738</v>
      </c>
      <c r="Q119" s="235">
        <v>13897596</v>
      </c>
      <c r="R119" s="136"/>
      <c r="S119" s="136"/>
      <c r="T119" s="136"/>
      <c r="U119" s="136"/>
      <c r="V119" s="136"/>
      <c r="W119" s="136"/>
      <c r="X119" s="136"/>
      <c r="Y119" s="136"/>
      <c r="Z119" s="136"/>
      <c r="AA119" s="136"/>
      <c r="AB119" s="136"/>
      <c r="AC119" s="136"/>
      <c r="AD119" s="136"/>
      <c r="AE119" s="136"/>
      <c r="AF119" s="136"/>
      <c r="AG119" s="136"/>
      <c r="AH119" s="136"/>
      <c r="AI119" s="136"/>
      <c r="AJ119" s="136"/>
      <c r="AK119" s="136"/>
      <c r="AL119" s="136"/>
      <c r="AM119" s="136"/>
      <c r="AN119" s="136"/>
      <c r="AO119" s="136"/>
      <c r="AP119" s="136"/>
      <c r="AQ119" s="136"/>
      <c r="AR119" s="136"/>
      <c r="AS119" s="136"/>
      <c r="AT119" s="136"/>
      <c r="AU119" s="136"/>
      <c r="AV119" s="136"/>
      <c r="AW119" s="136"/>
      <c r="AX119" s="136"/>
      <c r="AY119" s="136"/>
      <c r="AZ119" s="136"/>
      <c r="BA119" s="136"/>
      <c r="BB119" s="136"/>
      <c r="BC119" s="136"/>
      <c r="BD119" s="136"/>
      <c r="BE119" s="136"/>
      <c r="BF119" s="136"/>
      <c r="BG119" s="136"/>
      <c r="BH119" s="136"/>
      <c r="BI119" s="136"/>
      <c r="BJ119" s="136"/>
      <c r="BK119" s="136"/>
      <c r="BL119" s="136"/>
      <c r="BM119" s="136"/>
      <c r="BN119" s="136"/>
      <c r="BO119" s="136"/>
      <c r="BP119" s="136"/>
      <c r="BQ119" s="136"/>
      <c r="BR119" s="136"/>
      <c r="BS119" s="136"/>
      <c r="BT119" s="136"/>
      <c r="BU119" s="136"/>
      <c r="BV119" s="136"/>
      <c r="BW119" s="136"/>
      <c r="BX119" s="136"/>
      <c r="BY119" s="136"/>
      <c r="BZ119" s="136"/>
      <c r="CA119" s="136"/>
      <c r="CB119" s="136"/>
      <c r="CC119" s="136"/>
      <c r="CD119" s="136"/>
      <c r="CE119" s="136"/>
      <c r="CF119" s="136"/>
      <c r="CG119" s="136"/>
      <c r="CH119" s="136"/>
      <c r="CI119" s="136"/>
      <c r="CJ119" s="136"/>
      <c r="CK119" s="136"/>
      <c r="CL119" s="136"/>
      <c r="CM119" s="136"/>
      <c r="CN119" s="136"/>
      <c r="CO119" s="136"/>
      <c r="CP119" s="136"/>
      <c r="CQ119" s="136"/>
      <c r="CR119" s="136"/>
      <c r="CS119" s="136"/>
      <c r="CT119" s="136"/>
      <c r="CU119" s="136"/>
      <c r="CV119" s="136"/>
      <c r="CW119" s="136"/>
      <c r="CX119" s="136"/>
      <c r="CY119" s="136"/>
      <c r="CZ119" s="136"/>
      <c r="DA119" s="136"/>
      <c r="DB119" s="136"/>
      <c r="DC119" s="136"/>
      <c r="DD119" s="136"/>
      <c r="DE119" s="136"/>
      <c r="DF119" s="136"/>
      <c r="DG119" s="136"/>
      <c r="DH119" s="136"/>
      <c r="DI119" s="136"/>
      <c r="DJ119" s="136"/>
      <c r="DK119" s="136"/>
      <c r="DL119" s="136"/>
      <c r="DM119" s="136"/>
      <c r="DN119" s="136"/>
      <c r="DO119" s="136"/>
      <c r="DP119" s="136"/>
      <c r="DQ119" s="136"/>
      <c r="DR119" s="136"/>
      <c r="DS119" s="136"/>
      <c r="DT119" s="136"/>
      <c r="DU119" s="136"/>
      <c r="DV119" s="136"/>
      <c r="DW119" s="136"/>
      <c r="DX119" s="136"/>
      <c r="DY119" s="136"/>
      <c r="DZ119" s="136"/>
      <c r="EA119" s="136"/>
      <c r="EB119" s="136"/>
      <c r="EC119" s="136"/>
      <c r="ED119" s="136"/>
      <c r="EE119" s="136"/>
      <c r="EF119" s="136"/>
      <c r="EG119" s="136"/>
      <c r="EH119" s="136"/>
      <c r="EI119" s="136"/>
      <c r="EJ119" s="136"/>
      <c r="EK119" s="136"/>
      <c r="EL119" s="136"/>
      <c r="EM119" s="136"/>
      <c r="EN119" s="136"/>
      <c r="EO119" s="136"/>
      <c r="EP119" s="136"/>
      <c r="EQ119" s="136"/>
      <c r="ER119" s="136"/>
      <c r="ES119" s="136"/>
      <c r="ET119" s="136"/>
      <c r="EU119" s="136"/>
      <c r="EV119" s="136"/>
      <c r="EW119" s="136"/>
      <c r="EX119" s="136"/>
      <c r="EY119" s="136"/>
      <c r="EZ119" s="136"/>
      <c r="FA119" s="136"/>
      <c r="FB119" s="136"/>
      <c r="FC119" s="136"/>
      <c r="FD119" s="136"/>
      <c r="FE119" s="136"/>
      <c r="FF119" s="136"/>
      <c r="FG119" s="136"/>
      <c r="FH119" s="136"/>
      <c r="FI119" s="136"/>
      <c r="FJ119" s="136"/>
      <c r="FK119" s="136"/>
      <c r="FL119" s="136"/>
      <c r="FM119" s="136"/>
      <c r="FN119" s="136"/>
      <c r="FO119" s="136"/>
      <c r="FP119" s="136"/>
      <c r="FQ119" s="136"/>
      <c r="FR119" s="136"/>
      <c r="FS119" s="136"/>
      <c r="FT119" s="136"/>
      <c r="FU119" s="136"/>
      <c r="FV119" s="136"/>
      <c r="FW119" s="136"/>
      <c r="FX119" s="136"/>
      <c r="FY119" s="136"/>
      <c r="FZ119" s="136"/>
      <c r="GA119" s="136"/>
      <c r="GB119" s="136"/>
      <c r="GC119" s="136"/>
      <c r="GD119" s="136"/>
      <c r="GE119" s="136"/>
      <c r="GF119" s="136"/>
      <c r="GG119" s="136"/>
      <c r="GH119" s="136"/>
      <c r="GI119" s="136"/>
      <c r="GJ119" s="136"/>
      <c r="GK119" s="136"/>
      <c r="GL119" s="136"/>
      <c r="GM119" s="136"/>
      <c r="GN119" s="136"/>
      <c r="GO119" s="136"/>
      <c r="GP119" s="136"/>
      <c r="GQ119" s="136"/>
      <c r="GR119" s="136"/>
      <c r="GS119" s="136"/>
      <c r="GT119" s="136"/>
      <c r="GU119" s="136"/>
      <c r="GV119" s="136"/>
      <c r="GW119" s="136"/>
      <c r="GX119" s="136"/>
      <c r="GY119" s="136"/>
      <c r="GZ119" s="136"/>
      <c r="HA119" s="136"/>
      <c r="HB119" s="136"/>
      <c r="HC119" s="136"/>
      <c r="HD119" s="136"/>
      <c r="HE119" s="136"/>
      <c r="HF119" s="136"/>
      <c r="HG119" s="136"/>
      <c r="HH119" s="136"/>
      <c r="HI119" s="136"/>
      <c r="HJ119" s="136"/>
      <c r="HK119" s="136"/>
      <c r="HL119" s="136"/>
      <c r="HM119" s="136"/>
      <c r="HN119" s="136"/>
      <c r="HO119" s="136"/>
      <c r="HP119" s="136"/>
      <c r="HQ119" s="136"/>
      <c r="HR119" s="136"/>
      <c r="HS119" s="136"/>
      <c r="HT119" s="136"/>
      <c r="HU119" s="136"/>
      <c r="HV119" s="136"/>
      <c r="HW119" s="136"/>
      <c r="HX119" s="136"/>
      <c r="HY119" s="136"/>
      <c r="HZ119" s="136"/>
      <c r="IA119" s="136"/>
      <c r="IB119" s="136"/>
      <c r="IC119" s="136"/>
      <c r="ID119" s="136"/>
      <c r="IE119" s="136"/>
      <c r="IF119" s="136"/>
      <c r="IG119" s="136"/>
    </row>
    <row r="120" spans="1:241" ht="15" customHeight="1" x14ac:dyDescent="0.25">
      <c r="A120" s="181" t="s">
        <v>82</v>
      </c>
      <c r="B120" s="182">
        <v>9754152</v>
      </c>
      <c r="C120" s="182">
        <v>7027833</v>
      </c>
      <c r="D120" s="182">
        <v>976888</v>
      </c>
      <c r="E120" s="182">
        <v>797573</v>
      </c>
      <c r="F120" s="158">
        <v>1631113</v>
      </c>
      <c r="G120" s="158">
        <v>253507</v>
      </c>
      <c r="H120" s="235">
        <v>20441066</v>
      </c>
      <c r="I120" s="136"/>
      <c r="J120" s="187" t="s">
        <v>291</v>
      </c>
      <c r="K120" s="188">
        <v>3597000</v>
      </c>
      <c r="L120" s="188">
        <v>4429720</v>
      </c>
      <c r="M120" s="188">
        <v>437270</v>
      </c>
      <c r="N120" s="188">
        <v>608592</v>
      </c>
      <c r="O120" s="158">
        <v>1249048</v>
      </c>
      <c r="P120" s="158">
        <v>250196</v>
      </c>
      <c r="Q120" s="235">
        <v>10571826</v>
      </c>
      <c r="R120" s="136"/>
      <c r="S120" s="136"/>
      <c r="T120" s="136"/>
      <c r="U120" s="136"/>
      <c r="V120" s="136"/>
      <c r="W120" s="136"/>
      <c r="X120" s="136"/>
      <c r="Y120" s="136"/>
      <c r="Z120" s="136"/>
      <c r="AA120" s="136"/>
      <c r="AB120" s="136"/>
      <c r="AC120" s="136"/>
      <c r="AD120" s="136"/>
      <c r="AE120" s="136"/>
      <c r="AF120" s="136"/>
      <c r="AG120" s="136"/>
      <c r="AH120" s="136"/>
      <c r="AI120" s="136"/>
      <c r="AJ120" s="136"/>
      <c r="AK120" s="136"/>
      <c r="AL120" s="136"/>
      <c r="AM120" s="136"/>
      <c r="AN120" s="136"/>
      <c r="AO120" s="136"/>
      <c r="AP120" s="136"/>
      <c r="AQ120" s="136"/>
      <c r="AR120" s="136"/>
      <c r="AS120" s="136"/>
      <c r="AT120" s="136"/>
      <c r="AU120" s="136"/>
      <c r="AV120" s="136"/>
      <c r="AW120" s="136"/>
      <c r="AX120" s="136"/>
      <c r="AY120" s="136"/>
      <c r="AZ120" s="136"/>
      <c r="BA120" s="136"/>
      <c r="BB120" s="136"/>
      <c r="BC120" s="136"/>
      <c r="BD120" s="136"/>
      <c r="BE120" s="136"/>
      <c r="BF120" s="136"/>
      <c r="BG120" s="136"/>
      <c r="BH120" s="136"/>
      <c r="BI120" s="136"/>
      <c r="BJ120" s="136"/>
      <c r="BK120" s="136"/>
      <c r="BL120" s="136"/>
      <c r="BM120" s="136"/>
      <c r="BN120" s="136"/>
      <c r="BO120" s="136"/>
      <c r="BP120" s="136"/>
      <c r="BQ120" s="136"/>
      <c r="BR120" s="136"/>
      <c r="BS120" s="136"/>
      <c r="BT120" s="136"/>
      <c r="BU120" s="136"/>
      <c r="BV120" s="136"/>
      <c r="BW120" s="136"/>
      <c r="BX120" s="136"/>
      <c r="BY120" s="136"/>
      <c r="BZ120" s="136"/>
      <c r="CA120" s="136"/>
      <c r="CB120" s="136"/>
      <c r="CC120" s="136"/>
      <c r="CD120" s="136"/>
      <c r="CE120" s="136"/>
      <c r="CF120" s="136"/>
      <c r="CG120" s="136"/>
      <c r="CH120" s="136"/>
      <c r="CI120" s="136"/>
      <c r="CJ120" s="136"/>
      <c r="CK120" s="136"/>
      <c r="CL120" s="136"/>
      <c r="CM120" s="136"/>
      <c r="CN120" s="136"/>
      <c r="CO120" s="136"/>
      <c r="CP120" s="136"/>
      <c r="CQ120" s="136"/>
      <c r="CR120" s="136"/>
      <c r="CS120" s="136"/>
      <c r="CT120" s="136"/>
      <c r="CU120" s="136"/>
      <c r="CV120" s="136"/>
      <c r="CW120" s="136"/>
      <c r="CX120" s="136"/>
      <c r="CY120" s="136"/>
      <c r="CZ120" s="136"/>
      <c r="DA120" s="136"/>
      <c r="DB120" s="136"/>
      <c r="DC120" s="136"/>
      <c r="DD120" s="136"/>
      <c r="DE120" s="136"/>
      <c r="DF120" s="136"/>
      <c r="DG120" s="136"/>
      <c r="DH120" s="136"/>
      <c r="DI120" s="136"/>
      <c r="DJ120" s="136"/>
      <c r="DK120" s="136"/>
      <c r="DL120" s="136"/>
      <c r="DM120" s="136"/>
      <c r="DN120" s="136"/>
      <c r="DO120" s="136"/>
      <c r="DP120" s="136"/>
      <c r="DQ120" s="136"/>
      <c r="DR120" s="136"/>
      <c r="DS120" s="136"/>
      <c r="DT120" s="136"/>
      <c r="DU120" s="136"/>
      <c r="DV120" s="136"/>
      <c r="DW120" s="136"/>
      <c r="DX120" s="136"/>
      <c r="DY120" s="136"/>
      <c r="DZ120" s="136"/>
      <c r="EA120" s="136"/>
      <c r="EB120" s="136"/>
      <c r="EC120" s="136"/>
      <c r="ED120" s="136"/>
      <c r="EE120" s="136"/>
      <c r="EF120" s="136"/>
      <c r="EG120" s="136"/>
      <c r="EH120" s="136"/>
      <c r="EI120" s="136"/>
      <c r="EJ120" s="136"/>
      <c r="EK120" s="136"/>
      <c r="EL120" s="136"/>
      <c r="EM120" s="136"/>
      <c r="EN120" s="136"/>
      <c r="EO120" s="136"/>
      <c r="EP120" s="136"/>
      <c r="EQ120" s="136"/>
      <c r="ER120" s="136"/>
      <c r="ES120" s="136"/>
      <c r="ET120" s="136"/>
      <c r="EU120" s="136"/>
      <c r="EV120" s="136"/>
      <c r="EW120" s="136"/>
      <c r="EX120" s="136"/>
      <c r="EY120" s="136"/>
      <c r="EZ120" s="136"/>
      <c r="FA120" s="136"/>
      <c r="FB120" s="136"/>
      <c r="FC120" s="136"/>
      <c r="FD120" s="136"/>
      <c r="FE120" s="136"/>
      <c r="FF120" s="136"/>
      <c r="FG120" s="136"/>
      <c r="FH120" s="136"/>
      <c r="FI120" s="136"/>
      <c r="FJ120" s="136"/>
      <c r="FK120" s="136"/>
      <c r="FL120" s="136"/>
      <c r="FM120" s="136"/>
      <c r="FN120" s="136"/>
      <c r="FO120" s="136"/>
      <c r="FP120" s="136"/>
      <c r="FQ120" s="136"/>
      <c r="FR120" s="136"/>
      <c r="FS120" s="136"/>
      <c r="FT120" s="136"/>
      <c r="FU120" s="136"/>
      <c r="FV120" s="136"/>
      <c r="FW120" s="136"/>
      <c r="FX120" s="136"/>
      <c r="FY120" s="136"/>
      <c r="FZ120" s="136"/>
      <c r="GA120" s="136"/>
      <c r="GB120" s="136"/>
      <c r="GC120" s="136"/>
      <c r="GD120" s="136"/>
      <c r="GE120" s="136"/>
      <c r="GF120" s="136"/>
      <c r="GG120" s="136"/>
      <c r="GH120" s="136"/>
      <c r="GI120" s="136"/>
      <c r="GJ120" s="136"/>
      <c r="GK120" s="136"/>
      <c r="GL120" s="136"/>
      <c r="GM120" s="136"/>
      <c r="GN120" s="136"/>
      <c r="GO120" s="136"/>
      <c r="GP120" s="136"/>
      <c r="GQ120" s="136"/>
      <c r="GR120" s="136"/>
      <c r="GS120" s="136"/>
      <c r="GT120" s="136"/>
      <c r="GU120" s="136"/>
      <c r="GV120" s="136"/>
      <c r="GW120" s="136"/>
      <c r="GX120" s="136"/>
      <c r="GY120" s="136"/>
      <c r="GZ120" s="136"/>
      <c r="HA120" s="136"/>
      <c r="HB120" s="136"/>
      <c r="HC120" s="136"/>
      <c r="HD120" s="136"/>
      <c r="HE120" s="136"/>
      <c r="HF120" s="136"/>
      <c r="HG120" s="136"/>
      <c r="HH120" s="136"/>
      <c r="HI120" s="136"/>
      <c r="HJ120" s="136"/>
      <c r="HK120" s="136"/>
      <c r="HL120" s="136"/>
      <c r="HM120" s="136"/>
      <c r="HN120" s="136"/>
      <c r="HO120" s="136"/>
      <c r="HP120" s="136"/>
      <c r="HQ120" s="136"/>
      <c r="HR120" s="136"/>
      <c r="HS120" s="136"/>
      <c r="HT120" s="136"/>
      <c r="HU120" s="136"/>
      <c r="HV120" s="136"/>
      <c r="HW120" s="136"/>
      <c r="HX120" s="136"/>
      <c r="HY120" s="136"/>
      <c r="HZ120" s="136"/>
      <c r="IA120" s="136"/>
      <c r="IB120" s="136"/>
      <c r="IC120" s="136"/>
      <c r="ID120" s="136"/>
      <c r="IE120" s="136"/>
      <c r="IF120" s="136"/>
      <c r="IG120" s="136"/>
    </row>
    <row r="121" spans="1:241" ht="15" customHeight="1" x14ac:dyDescent="0.25">
      <c r="A121" s="181" t="s">
        <v>81</v>
      </c>
      <c r="B121" s="182">
        <v>10966862</v>
      </c>
      <c r="C121" s="182">
        <v>8389176</v>
      </c>
      <c r="D121" s="182">
        <v>698777</v>
      </c>
      <c r="E121" s="182">
        <v>904016</v>
      </c>
      <c r="F121" s="158">
        <v>1957513</v>
      </c>
      <c r="G121" s="158">
        <v>275080</v>
      </c>
      <c r="H121" s="235">
        <v>23191424</v>
      </c>
      <c r="I121" s="136"/>
      <c r="J121" s="187" t="s">
        <v>290</v>
      </c>
      <c r="K121" s="188">
        <v>2920041</v>
      </c>
      <c r="L121" s="188">
        <v>3699107</v>
      </c>
      <c r="M121" s="188">
        <v>394806</v>
      </c>
      <c r="N121" s="188">
        <v>653817</v>
      </c>
      <c r="O121" s="158">
        <v>1204945</v>
      </c>
      <c r="P121" s="158">
        <v>183751</v>
      </c>
      <c r="Q121" s="235">
        <v>9056467</v>
      </c>
      <c r="R121" s="136"/>
      <c r="S121" s="136"/>
      <c r="T121" s="136"/>
      <c r="U121" s="136"/>
      <c r="V121" s="136"/>
      <c r="W121" s="136"/>
      <c r="X121" s="136"/>
      <c r="Y121" s="136"/>
      <c r="Z121" s="136"/>
      <c r="AA121" s="136"/>
      <c r="AB121" s="136"/>
      <c r="AC121" s="136"/>
      <c r="AD121" s="136"/>
      <c r="AE121" s="136"/>
      <c r="AF121" s="136"/>
      <c r="AG121" s="136"/>
      <c r="AH121" s="136"/>
      <c r="AI121" s="136"/>
      <c r="AJ121" s="136"/>
      <c r="AK121" s="136"/>
      <c r="AL121" s="136"/>
      <c r="AM121" s="136"/>
      <c r="AN121" s="136"/>
      <c r="AO121" s="136"/>
      <c r="AP121" s="136"/>
      <c r="AQ121" s="136"/>
      <c r="AR121" s="136"/>
      <c r="AS121" s="136"/>
      <c r="AT121" s="136"/>
      <c r="AU121" s="136"/>
      <c r="AV121" s="136"/>
      <c r="AW121" s="136"/>
      <c r="AX121" s="136"/>
      <c r="AY121" s="136"/>
      <c r="AZ121" s="136"/>
      <c r="BA121" s="136"/>
      <c r="BB121" s="136"/>
      <c r="BC121" s="136"/>
      <c r="BD121" s="136"/>
      <c r="BE121" s="136"/>
      <c r="BF121" s="136"/>
      <c r="BG121" s="136"/>
      <c r="BH121" s="136"/>
      <c r="BI121" s="136"/>
      <c r="BJ121" s="136"/>
      <c r="BK121" s="136"/>
      <c r="BL121" s="136"/>
      <c r="BM121" s="136"/>
      <c r="BN121" s="136"/>
      <c r="BO121" s="136"/>
      <c r="BP121" s="136"/>
      <c r="BQ121" s="136"/>
      <c r="BR121" s="136"/>
      <c r="BS121" s="136"/>
      <c r="BT121" s="136"/>
      <c r="BU121" s="136"/>
      <c r="BV121" s="136"/>
      <c r="BW121" s="136"/>
      <c r="BX121" s="136"/>
      <c r="BY121" s="136"/>
      <c r="BZ121" s="136"/>
      <c r="CA121" s="136"/>
      <c r="CB121" s="136"/>
      <c r="CC121" s="136"/>
      <c r="CD121" s="136"/>
      <c r="CE121" s="136"/>
      <c r="CF121" s="136"/>
      <c r="CG121" s="136"/>
      <c r="CH121" s="136"/>
      <c r="CI121" s="136"/>
      <c r="CJ121" s="136"/>
      <c r="CK121" s="136"/>
      <c r="CL121" s="136"/>
      <c r="CM121" s="136"/>
      <c r="CN121" s="136"/>
      <c r="CO121" s="136"/>
      <c r="CP121" s="136"/>
      <c r="CQ121" s="136"/>
      <c r="CR121" s="136"/>
      <c r="CS121" s="136"/>
      <c r="CT121" s="136"/>
      <c r="CU121" s="136"/>
      <c r="CV121" s="136"/>
      <c r="CW121" s="136"/>
      <c r="CX121" s="136"/>
      <c r="CY121" s="136"/>
      <c r="CZ121" s="136"/>
      <c r="DA121" s="136"/>
      <c r="DB121" s="136"/>
      <c r="DC121" s="136"/>
      <c r="DD121" s="136"/>
      <c r="DE121" s="136"/>
      <c r="DF121" s="136"/>
      <c r="DG121" s="136"/>
      <c r="DH121" s="136"/>
      <c r="DI121" s="136"/>
      <c r="DJ121" s="136"/>
      <c r="DK121" s="136"/>
      <c r="DL121" s="136"/>
      <c r="DM121" s="136"/>
      <c r="DN121" s="136"/>
      <c r="DO121" s="136"/>
      <c r="DP121" s="136"/>
      <c r="DQ121" s="136"/>
      <c r="DR121" s="136"/>
      <c r="DS121" s="136"/>
      <c r="DT121" s="136"/>
      <c r="DU121" s="136"/>
      <c r="DV121" s="136"/>
      <c r="DW121" s="136"/>
      <c r="DX121" s="136"/>
      <c r="DY121" s="136"/>
      <c r="DZ121" s="136"/>
      <c r="EA121" s="136"/>
      <c r="EB121" s="136"/>
      <c r="EC121" s="136"/>
      <c r="ED121" s="136"/>
      <c r="EE121" s="136"/>
      <c r="EF121" s="136"/>
      <c r="EG121" s="136"/>
      <c r="EH121" s="136"/>
      <c r="EI121" s="136"/>
      <c r="EJ121" s="136"/>
      <c r="EK121" s="136"/>
      <c r="EL121" s="136"/>
      <c r="EM121" s="136"/>
      <c r="EN121" s="136"/>
      <c r="EO121" s="136"/>
      <c r="EP121" s="136"/>
      <c r="EQ121" s="136"/>
      <c r="ER121" s="136"/>
      <c r="ES121" s="136"/>
      <c r="ET121" s="136"/>
      <c r="EU121" s="136"/>
      <c r="EV121" s="136"/>
      <c r="EW121" s="136"/>
      <c r="EX121" s="136"/>
      <c r="EY121" s="136"/>
      <c r="EZ121" s="136"/>
      <c r="FA121" s="136"/>
      <c r="FB121" s="136"/>
      <c r="FC121" s="136"/>
      <c r="FD121" s="136"/>
      <c r="FE121" s="136"/>
      <c r="FF121" s="136"/>
      <c r="FG121" s="136"/>
      <c r="FH121" s="136"/>
      <c r="FI121" s="136"/>
      <c r="FJ121" s="136"/>
      <c r="FK121" s="136"/>
      <c r="FL121" s="136"/>
      <c r="FM121" s="136"/>
      <c r="FN121" s="136"/>
      <c r="FO121" s="136"/>
      <c r="FP121" s="136"/>
      <c r="FQ121" s="136"/>
      <c r="FR121" s="136"/>
      <c r="FS121" s="136"/>
      <c r="FT121" s="136"/>
      <c r="FU121" s="136"/>
      <c r="FV121" s="136"/>
      <c r="FW121" s="136"/>
      <c r="FX121" s="136"/>
      <c r="FY121" s="136"/>
      <c r="FZ121" s="136"/>
      <c r="GA121" s="136"/>
      <c r="GB121" s="136"/>
      <c r="GC121" s="136"/>
      <c r="GD121" s="136"/>
      <c r="GE121" s="136"/>
      <c r="GF121" s="136"/>
      <c r="GG121" s="136"/>
      <c r="GH121" s="136"/>
      <c r="GI121" s="136"/>
      <c r="GJ121" s="136"/>
      <c r="GK121" s="136"/>
      <c r="GL121" s="136"/>
      <c r="GM121" s="136"/>
      <c r="GN121" s="136"/>
      <c r="GO121" s="136"/>
      <c r="GP121" s="136"/>
      <c r="GQ121" s="136"/>
      <c r="GR121" s="136"/>
      <c r="GS121" s="136"/>
      <c r="GT121" s="136"/>
      <c r="GU121" s="136"/>
      <c r="GV121" s="136"/>
      <c r="GW121" s="136"/>
      <c r="GX121" s="136"/>
      <c r="GY121" s="136"/>
      <c r="GZ121" s="136"/>
      <c r="HA121" s="136"/>
      <c r="HB121" s="136"/>
      <c r="HC121" s="136"/>
      <c r="HD121" s="136"/>
      <c r="HE121" s="136"/>
      <c r="HF121" s="136"/>
      <c r="HG121" s="136"/>
      <c r="HH121" s="136"/>
      <c r="HI121" s="136"/>
      <c r="HJ121" s="136"/>
      <c r="HK121" s="136"/>
      <c r="HL121" s="136"/>
      <c r="HM121" s="136"/>
      <c r="HN121" s="136"/>
      <c r="HO121" s="136"/>
      <c r="HP121" s="136"/>
      <c r="HQ121" s="136"/>
      <c r="HR121" s="136"/>
      <c r="HS121" s="136"/>
      <c r="HT121" s="136"/>
      <c r="HU121" s="136"/>
      <c r="HV121" s="136"/>
      <c r="HW121" s="136"/>
      <c r="HX121" s="136"/>
      <c r="HY121" s="136"/>
      <c r="HZ121" s="136"/>
      <c r="IA121" s="136"/>
      <c r="IB121" s="136"/>
      <c r="IC121" s="136"/>
      <c r="ID121" s="136"/>
      <c r="IE121" s="136"/>
      <c r="IF121" s="136"/>
      <c r="IG121" s="136"/>
    </row>
    <row r="122" spans="1:241" ht="15" customHeight="1" x14ac:dyDescent="0.25">
      <c r="A122" s="181" t="s">
        <v>80</v>
      </c>
      <c r="B122" s="182">
        <v>10185791</v>
      </c>
      <c r="C122" s="182">
        <v>8025708</v>
      </c>
      <c r="D122" s="182">
        <v>746295</v>
      </c>
      <c r="E122" s="182">
        <v>917141</v>
      </c>
      <c r="F122" s="158">
        <v>1929406</v>
      </c>
      <c r="G122" s="158">
        <v>491678</v>
      </c>
      <c r="H122" s="235">
        <v>22296019</v>
      </c>
      <c r="I122" s="136"/>
      <c r="J122" s="187" t="s">
        <v>289</v>
      </c>
      <c r="K122" s="188">
        <v>3457153</v>
      </c>
      <c r="L122" s="188">
        <v>4350737</v>
      </c>
      <c r="M122" s="188">
        <v>387580</v>
      </c>
      <c r="N122" s="188">
        <v>598671</v>
      </c>
      <c r="O122" s="158">
        <v>1331803</v>
      </c>
      <c r="P122" s="158">
        <v>201913</v>
      </c>
      <c r="Q122" s="235">
        <v>10327857</v>
      </c>
      <c r="R122" s="136"/>
      <c r="S122" s="136"/>
      <c r="T122" s="136"/>
      <c r="U122" s="136"/>
      <c r="V122" s="136"/>
      <c r="W122" s="136"/>
      <c r="X122" s="136"/>
      <c r="Y122" s="136"/>
      <c r="Z122" s="136"/>
      <c r="AA122" s="136"/>
      <c r="AB122" s="136"/>
      <c r="AC122" s="136"/>
      <c r="AD122" s="136"/>
      <c r="AE122" s="136"/>
      <c r="AF122" s="136"/>
      <c r="AG122" s="136"/>
      <c r="AH122" s="136"/>
      <c r="AI122" s="136"/>
      <c r="AJ122" s="136"/>
      <c r="AK122" s="136"/>
      <c r="AL122" s="136"/>
      <c r="AM122" s="136"/>
      <c r="AN122" s="136"/>
      <c r="AO122" s="136"/>
      <c r="AP122" s="136"/>
      <c r="AQ122" s="136"/>
      <c r="AR122" s="136"/>
      <c r="AS122" s="136"/>
      <c r="AT122" s="136"/>
      <c r="AU122" s="136"/>
      <c r="AV122" s="136"/>
      <c r="AW122" s="136"/>
      <c r="AX122" s="136"/>
      <c r="AY122" s="136"/>
      <c r="AZ122" s="136"/>
      <c r="BA122" s="136"/>
      <c r="BB122" s="136"/>
      <c r="BC122" s="136"/>
      <c r="BD122" s="136"/>
      <c r="BE122" s="136"/>
      <c r="BF122" s="136"/>
      <c r="BG122" s="136"/>
      <c r="BH122" s="136"/>
      <c r="BI122" s="136"/>
      <c r="BJ122" s="136"/>
      <c r="BK122" s="136"/>
      <c r="BL122" s="136"/>
      <c r="BM122" s="136"/>
      <c r="BN122" s="136"/>
      <c r="BO122" s="136"/>
      <c r="BP122" s="136"/>
      <c r="BQ122" s="136"/>
      <c r="BR122" s="136"/>
      <c r="BS122" s="136"/>
      <c r="BT122" s="136"/>
      <c r="BU122" s="136"/>
      <c r="BV122" s="136"/>
      <c r="BW122" s="136"/>
      <c r="BX122" s="136"/>
      <c r="BY122" s="136"/>
      <c r="BZ122" s="136"/>
      <c r="CA122" s="136"/>
      <c r="CB122" s="136"/>
      <c r="CC122" s="136"/>
      <c r="CD122" s="136"/>
      <c r="CE122" s="136"/>
      <c r="CF122" s="136"/>
      <c r="CG122" s="136"/>
      <c r="CH122" s="136"/>
      <c r="CI122" s="136"/>
      <c r="CJ122" s="136"/>
      <c r="CK122" s="136"/>
      <c r="CL122" s="136"/>
      <c r="CM122" s="136"/>
      <c r="CN122" s="136"/>
      <c r="CO122" s="136"/>
      <c r="CP122" s="136"/>
      <c r="CQ122" s="136"/>
      <c r="CR122" s="136"/>
      <c r="CS122" s="136"/>
      <c r="CT122" s="136"/>
      <c r="CU122" s="136"/>
      <c r="CV122" s="136"/>
      <c r="CW122" s="136"/>
      <c r="CX122" s="136"/>
      <c r="CY122" s="136"/>
      <c r="CZ122" s="136"/>
      <c r="DA122" s="136"/>
      <c r="DB122" s="136"/>
      <c r="DC122" s="136"/>
      <c r="DD122" s="136"/>
      <c r="DE122" s="136"/>
      <c r="DF122" s="136"/>
      <c r="DG122" s="136"/>
      <c r="DH122" s="136"/>
      <c r="DI122" s="136"/>
      <c r="DJ122" s="136"/>
      <c r="DK122" s="136"/>
      <c r="DL122" s="136"/>
      <c r="DM122" s="136"/>
      <c r="DN122" s="136"/>
      <c r="DO122" s="136"/>
      <c r="DP122" s="136"/>
      <c r="DQ122" s="136"/>
      <c r="DR122" s="136"/>
      <c r="DS122" s="136"/>
      <c r="DT122" s="136"/>
      <c r="DU122" s="136"/>
      <c r="DV122" s="136"/>
      <c r="DW122" s="136"/>
      <c r="DX122" s="136"/>
      <c r="DY122" s="136"/>
      <c r="DZ122" s="136"/>
      <c r="EA122" s="136"/>
      <c r="EB122" s="136"/>
      <c r="EC122" s="136"/>
      <c r="ED122" s="136"/>
      <c r="EE122" s="136"/>
      <c r="EF122" s="136"/>
      <c r="EG122" s="136"/>
      <c r="EH122" s="136"/>
      <c r="EI122" s="136"/>
      <c r="EJ122" s="136"/>
      <c r="EK122" s="136"/>
      <c r="EL122" s="136"/>
      <c r="EM122" s="136"/>
      <c r="EN122" s="136"/>
      <c r="EO122" s="136"/>
      <c r="EP122" s="136"/>
      <c r="EQ122" s="136"/>
      <c r="ER122" s="136"/>
      <c r="ES122" s="136"/>
      <c r="ET122" s="136"/>
      <c r="EU122" s="136"/>
      <c r="EV122" s="136"/>
      <c r="EW122" s="136"/>
      <c r="EX122" s="136"/>
      <c r="EY122" s="136"/>
      <c r="EZ122" s="136"/>
      <c r="FA122" s="136"/>
      <c r="FB122" s="136"/>
      <c r="FC122" s="136"/>
      <c r="FD122" s="136"/>
      <c r="FE122" s="136"/>
      <c r="FF122" s="136"/>
      <c r="FG122" s="136"/>
      <c r="FH122" s="136"/>
      <c r="FI122" s="136"/>
      <c r="FJ122" s="136"/>
      <c r="FK122" s="136"/>
      <c r="FL122" s="136"/>
      <c r="FM122" s="136"/>
      <c r="FN122" s="136"/>
      <c r="FO122" s="136"/>
      <c r="FP122" s="136"/>
      <c r="FQ122" s="136"/>
      <c r="FR122" s="136"/>
      <c r="FS122" s="136"/>
      <c r="FT122" s="136"/>
      <c r="FU122" s="136"/>
      <c r="FV122" s="136"/>
      <c r="FW122" s="136"/>
      <c r="FX122" s="136"/>
      <c r="FY122" s="136"/>
      <c r="FZ122" s="136"/>
      <c r="GA122" s="136"/>
      <c r="GB122" s="136"/>
      <c r="GC122" s="136"/>
      <c r="GD122" s="136"/>
      <c r="GE122" s="136"/>
      <c r="GF122" s="136"/>
      <c r="GG122" s="136"/>
      <c r="GH122" s="136"/>
      <c r="GI122" s="136"/>
      <c r="GJ122" s="136"/>
      <c r="GK122" s="136"/>
      <c r="GL122" s="136"/>
      <c r="GM122" s="136"/>
      <c r="GN122" s="136"/>
      <c r="GO122" s="136"/>
      <c r="GP122" s="136"/>
      <c r="GQ122" s="136"/>
      <c r="GR122" s="136"/>
      <c r="GS122" s="136"/>
      <c r="GT122" s="136"/>
      <c r="GU122" s="136"/>
      <c r="GV122" s="136"/>
      <c r="GW122" s="136"/>
      <c r="GX122" s="136"/>
      <c r="GY122" s="136"/>
      <c r="GZ122" s="136"/>
      <c r="HA122" s="136"/>
      <c r="HB122" s="136"/>
      <c r="HC122" s="136"/>
      <c r="HD122" s="136"/>
      <c r="HE122" s="136"/>
      <c r="HF122" s="136"/>
      <c r="HG122" s="136"/>
      <c r="HH122" s="136"/>
      <c r="HI122" s="136"/>
      <c r="HJ122" s="136"/>
      <c r="HK122" s="136"/>
      <c r="HL122" s="136"/>
      <c r="HM122" s="136"/>
      <c r="HN122" s="136"/>
      <c r="HO122" s="136"/>
      <c r="HP122" s="136"/>
      <c r="HQ122" s="136"/>
      <c r="HR122" s="136"/>
      <c r="HS122" s="136"/>
      <c r="HT122" s="136"/>
      <c r="HU122" s="136"/>
      <c r="HV122" s="136"/>
      <c r="HW122" s="136"/>
      <c r="HX122" s="136"/>
      <c r="HY122" s="136"/>
      <c r="HZ122" s="136"/>
      <c r="IA122" s="136"/>
      <c r="IB122" s="136"/>
      <c r="IC122" s="136"/>
      <c r="ID122" s="136"/>
      <c r="IE122" s="136"/>
      <c r="IF122" s="136"/>
      <c r="IG122" s="136"/>
    </row>
    <row r="123" spans="1:241" ht="15" customHeight="1" x14ac:dyDescent="0.25">
      <c r="A123" s="181" t="s">
        <v>79</v>
      </c>
      <c r="B123" s="182">
        <v>7762879</v>
      </c>
      <c r="C123" s="182">
        <v>9612890</v>
      </c>
      <c r="D123" s="182">
        <v>738158</v>
      </c>
      <c r="E123" s="182">
        <v>927985</v>
      </c>
      <c r="F123" s="158">
        <v>1926312</v>
      </c>
      <c r="G123" s="158">
        <v>472941</v>
      </c>
      <c r="H123" s="235">
        <v>21441165</v>
      </c>
      <c r="I123" s="136"/>
      <c r="J123" s="187" t="s">
        <v>288</v>
      </c>
      <c r="K123" s="188">
        <v>4234929</v>
      </c>
      <c r="L123" s="188">
        <v>4564902</v>
      </c>
      <c r="M123" s="188">
        <v>530479</v>
      </c>
      <c r="N123" s="188">
        <v>636206</v>
      </c>
      <c r="O123" s="158">
        <v>1591779</v>
      </c>
      <c r="P123" s="158">
        <v>256420</v>
      </c>
      <c r="Q123" s="235">
        <v>11814715</v>
      </c>
      <c r="R123" s="136"/>
      <c r="S123" s="136"/>
      <c r="T123" s="136"/>
      <c r="U123" s="136"/>
      <c r="V123" s="136"/>
      <c r="W123" s="136"/>
      <c r="X123" s="136"/>
      <c r="Y123" s="136"/>
      <c r="Z123" s="136"/>
      <c r="AA123" s="136"/>
      <c r="AB123" s="136"/>
      <c r="AC123" s="136"/>
      <c r="AD123" s="136"/>
      <c r="AE123" s="136"/>
      <c r="AF123" s="136"/>
      <c r="AG123" s="136"/>
      <c r="AH123" s="136"/>
      <c r="AI123" s="136"/>
      <c r="AJ123" s="136"/>
      <c r="AK123" s="136"/>
      <c r="AL123" s="136"/>
      <c r="AM123" s="136"/>
      <c r="AN123" s="136"/>
      <c r="AO123" s="136"/>
      <c r="AP123" s="136"/>
      <c r="AQ123" s="136"/>
      <c r="AR123" s="136"/>
      <c r="AS123" s="136"/>
      <c r="AT123" s="136"/>
      <c r="AU123" s="136"/>
      <c r="AV123" s="136"/>
      <c r="AW123" s="136"/>
      <c r="AX123" s="136"/>
      <c r="AY123" s="136"/>
      <c r="AZ123" s="136"/>
      <c r="BA123" s="136"/>
      <c r="BB123" s="136"/>
      <c r="BC123" s="136"/>
      <c r="BD123" s="136"/>
      <c r="BE123" s="136"/>
      <c r="BF123" s="136"/>
      <c r="BG123" s="136"/>
      <c r="BH123" s="136"/>
      <c r="BI123" s="136"/>
      <c r="BJ123" s="136"/>
      <c r="BK123" s="136"/>
      <c r="BL123" s="136"/>
      <c r="BM123" s="136"/>
      <c r="BN123" s="136"/>
      <c r="BO123" s="136"/>
      <c r="BP123" s="136"/>
      <c r="BQ123" s="136"/>
      <c r="BR123" s="136"/>
      <c r="BS123" s="136"/>
      <c r="BT123" s="136"/>
      <c r="BU123" s="136"/>
      <c r="BV123" s="136"/>
      <c r="BW123" s="136"/>
      <c r="BX123" s="136"/>
      <c r="BY123" s="136"/>
      <c r="BZ123" s="136"/>
      <c r="CA123" s="136"/>
      <c r="CB123" s="136"/>
      <c r="CC123" s="136"/>
      <c r="CD123" s="136"/>
      <c r="CE123" s="136"/>
      <c r="CF123" s="136"/>
      <c r="CG123" s="136"/>
      <c r="CH123" s="136"/>
      <c r="CI123" s="136"/>
      <c r="CJ123" s="136"/>
      <c r="CK123" s="136"/>
      <c r="CL123" s="136"/>
      <c r="CM123" s="136"/>
      <c r="CN123" s="136"/>
      <c r="CO123" s="136"/>
      <c r="CP123" s="136"/>
      <c r="CQ123" s="136"/>
      <c r="CR123" s="136"/>
      <c r="CS123" s="136"/>
      <c r="CT123" s="136"/>
      <c r="CU123" s="136"/>
      <c r="CV123" s="136"/>
      <c r="CW123" s="136"/>
      <c r="CX123" s="136"/>
      <c r="CY123" s="136"/>
      <c r="CZ123" s="136"/>
      <c r="DA123" s="136"/>
      <c r="DB123" s="136"/>
      <c r="DC123" s="136"/>
      <c r="DD123" s="136"/>
      <c r="DE123" s="136"/>
      <c r="DF123" s="136"/>
      <c r="DG123" s="136"/>
      <c r="DH123" s="136"/>
      <c r="DI123" s="136"/>
      <c r="DJ123" s="136"/>
      <c r="DK123" s="136"/>
      <c r="DL123" s="136"/>
      <c r="DM123" s="136"/>
      <c r="DN123" s="136"/>
      <c r="DO123" s="136"/>
      <c r="DP123" s="136"/>
      <c r="DQ123" s="136"/>
      <c r="DR123" s="136"/>
      <c r="DS123" s="136"/>
      <c r="DT123" s="136"/>
      <c r="DU123" s="136"/>
      <c r="DV123" s="136"/>
      <c r="DW123" s="136"/>
      <c r="DX123" s="136"/>
      <c r="DY123" s="136"/>
      <c r="DZ123" s="136"/>
      <c r="EA123" s="136"/>
      <c r="EB123" s="136"/>
      <c r="EC123" s="136"/>
      <c r="ED123" s="136"/>
      <c r="EE123" s="136"/>
      <c r="EF123" s="136"/>
      <c r="EG123" s="136"/>
      <c r="EH123" s="136"/>
      <c r="EI123" s="136"/>
      <c r="EJ123" s="136"/>
      <c r="EK123" s="136"/>
      <c r="EL123" s="136"/>
      <c r="EM123" s="136"/>
      <c r="EN123" s="136"/>
      <c r="EO123" s="136"/>
      <c r="EP123" s="136"/>
      <c r="EQ123" s="136"/>
      <c r="ER123" s="136"/>
      <c r="ES123" s="136"/>
      <c r="ET123" s="136"/>
      <c r="EU123" s="136"/>
      <c r="EV123" s="136"/>
      <c r="EW123" s="136"/>
      <c r="EX123" s="136"/>
      <c r="EY123" s="136"/>
      <c r="EZ123" s="136"/>
      <c r="FA123" s="136"/>
      <c r="FB123" s="136"/>
      <c r="FC123" s="136"/>
      <c r="FD123" s="136"/>
      <c r="FE123" s="136"/>
      <c r="FF123" s="136"/>
      <c r="FG123" s="136"/>
      <c r="FH123" s="136"/>
      <c r="FI123" s="136"/>
      <c r="FJ123" s="136"/>
      <c r="FK123" s="136"/>
      <c r="FL123" s="136"/>
      <c r="FM123" s="136"/>
      <c r="FN123" s="136"/>
      <c r="FO123" s="136"/>
      <c r="FP123" s="136"/>
      <c r="FQ123" s="136"/>
      <c r="FR123" s="136"/>
      <c r="FS123" s="136"/>
      <c r="FT123" s="136"/>
      <c r="FU123" s="136"/>
      <c r="FV123" s="136"/>
      <c r="FW123" s="136"/>
      <c r="FX123" s="136"/>
      <c r="FY123" s="136"/>
      <c r="FZ123" s="136"/>
      <c r="GA123" s="136"/>
      <c r="GB123" s="136"/>
      <c r="GC123" s="136"/>
      <c r="GD123" s="136"/>
      <c r="GE123" s="136"/>
      <c r="GF123" s="136"/>
      <c r="GG123" s="136"/>
      <c r="GH123" s="136"/>
      <c r="GI123" s="136"/>
      <c r="GJ123" s="136"/>
      <c r="GK123" s="136"/>
      <c r="GL123" s="136"/>
      <c r="GM123" s="136"/>
      <c r="GN123" s="136"/>
      <c r="GO123" s="136"/>
      <c r="GP123" s="136"/>
      <c r="GQ123" s="136"/>
      <c r="GR123" s="136"/>
      <c r="GS123" s="136"/>
      <c r="GT123" s="136"/>
      <c r="GU123" s="136"/>
      <c r="GV123" s="136"/>
      <c r="GW123" s="136"/>
      <c r="GX123" s="136"/>
      <c r="GY123" s="136"/>
      <c r="GZ123" s="136"/>
      <c r="HA123" s="136"/>
      <c r="HB123" s="136"/>
      <c r="HC123" s="136"/>
      <c r="HD123" s="136"/>
      <c r="HE123" s="136"/>
      <c r="HF123" s="136"/>
      <c r="HG123" s="136"/>
      <c r="HH123" s="136"/>
      <c r="HI123" s="136"/>
      <c r="HJ123" s="136"/>
      <c r="HK123" s="136"/>
      <c r="HL123" s="136"/>
      <c r="HM123" s="136"/>
      <c r="HN123" s="136"/>
      <c r="HO123" s="136"/>
      <c r="HP123" s="136"/>
      <c r="HQ123" s="136"/>
      <c r="HR123" s="136"/>
      <c r="HS123" s="136"/>
      <c r="HT123" s="136"/>
      <c r="HU123" s="136"/>
      <c r="HV123" s="136"/>
      <c r="HW123" s="136"/>
      <c r="HX123" s="136"/>
      <c r="HY123" s="136"/>
      <c r="HZ123" s="136"/>
      <c r="IA123" s="136"/>
      <c r="IB123" s="136"/>
      <c r="IC123" s="136"/>
      <c r="ID123" s="136"/>
      <c r="IE123" s="136"/>
      <c r="IF123" s="136"/>
      <c r="IG123" s="136"/>
    </row>
    <row r="124" spans="1:241" ht="15" customHeight="1" x14ac:dyDescent="0.25">
      <c r="A124" s="181" t="s">
        <v>325</v>
      </c>
      <c r="B124" s="182">
        <v>7508325</v>
      </c>
      <c r="C124" s="182">
        <v>5489132</v>
      </c>
      <c r="D124" s="182">
        <v>641619</v>
      </c>
      <c r="E124" s="182">
        <v>601088</v>
      </c>
      <c r="F124" s="158">
        <v>1440784</v>
      </c>
      <c r="G124" s="158">
        <v>267219</v>
      </c>
      <c r="H124" s="235">
        <v>15948167</v>
      </c>
      <c r="I124" s="136"/>
      <c r="J124" s="187" t="s">
        <v>287</v>
      </c>
      <c r="K124" s="188">
        <v>6010669</v>
      </c>
      <c r="L124" s="188">
        <v>6021363</v>
      </c>
      <c r="M124" s="188">
        <v>561971</v>
      </c>
      <c r="N124" s="188">
        <v>782130</v>
      </c>
      <c r="O124" s="158">
        <v>1542611</v>
      </c>
      <c r="P124" s="158">
        <v>240152</v>
      </c>
      <c r="Q124" s="235">
        <v>15158896</v>
      </c>
      <c r="R124" s="136"/>
      <c r="S124" s="136"/>
      <c r="T124" s="136"/>
      <c r="U124" s="136"/>
      <c r="V124" s="136"/>
      <c r="W124" s="136"/>
      <c r="X124" s="136"/>
      <c r="Y124" s="136"/>
      <c r="Z124" s="136"/>
      <c r="AA124" s="136"/>
      <c r="AB124" s="136"/>
      <c r="AC124" s="136"/>
      <c r="AD124" s="136"/>
      <c r="AE124" s="136"/>
      <c r="AF124" s="136"/>
      <c r="AG124" s="136"/>
      <c r="AH124" s="136"/>
      <c r="AI124" s="136"/>
      <c r="AJ124" s="136"/>
      <c r="AK124" s="136"/>
      <c r="AL124" s="136"/>
      <c r="AM124" s="136"/>
      <c r="AN124" s="136"/>
      <c r="AO124" s="136"/>
      <c r="AP124" s="136"/>
      <c r="AQ124" s="136"/>
      <c r="AR124" s="136"/>
      <c r="AS124" s="136"/>
      <c r="AT124" s="136"/>
      <c r="AU124" s="136"/>
      <c r="AV124" s="136"/>
      <c r="AW124" s="136"/>
      <c r="AX124" s="136"/>
      <c r="AY124" s="136"/>
      <c r="AZ124" s="136"/>
      <c r="BA124" s="136"/>
      <c r="BB124" s="136"/>
      <c r="BC124" s="136"/>
      <c r="BD124" s="136"/>
      <c r="BE124" s="136"/>
      <c r="BF124" s="136"/>
      <c r="BG124" s="136"/>
      <c r="BH124" s="136"/>
      <c r="BI124" s="136"/>
      <c r="BJ124" s="136"/>
      <c r="BK124" s="136"/>
      <c r="BL124" s="136"/>
      <c r="BM124" s="136"/>
      <c r="BN124" s="136"/>
      <c r="BO124" s="136"/>
      <c r="BP124" s="136"/>
      <c r="BQ124" s="136"/>
      <c r="BR124" s="136"/>
      <c r="BS124" s="136"/>
      <c r="BT124" s="136"/>
      <c r="BU124" s="136"/>
      <c r="BV124" s="136"/>
      <c r="BW124" s="136"/>
      <c r="BX124" s="136"/>
      <c r="BY124" s="136"/>
      <c r="BZ124" s="136"/>
      <c r="CA124" s="136"/>
      <c r="CB124" s="136"/>
      <c r="CC124" s="136"/>
      <c r="CD124" s="136"/>
      <c r="CE124" s="136"/>
      <c r="CF124" s="136"/>
      <c r="CG124" s="136"/>
      <c r="CH124" s="136"/>
      <c r="CI124" s="136"/>
      <c r="CJ124" s="136"/>
      <c r="CK124" s="136"/>
      <c r="CL124" s="136"/>
      <c r="CM124" s="136"/>
      <c r="CN124" s="136"/>
      <c r="CO124" s="136"/>
      <c r="CP124" s="136"/>
      <c r="CQ124" s="136"/>
      <c r="CR124" s="136"/>
      <c r="CS124" s="136"/>
      <c r="CT124" s="136"/>
      <c r="CU124" s="136"/>
      <c r="CV124" s="136"/>
      <c r="CW124" s="136"/>
      <c r="CX124" s="136"/>
      <c r="CY124" s="136"/>
      <c r="CZ124" s="136"/>
      <c r="DA124" s="136"/>
      <c r="DB124" s="136"/>
      <c r="DC124" s="136"/>
      <c r="DD124" s="136"/>
      <c r="DE124" s="136"/>
      <c r="DF124" s="136"/>
      <c r="DG124" s="136"/>
      <c r="DH124" s="136"/>
      <c r="DI124" s="136"/>
      <c r="DJ124" s="136"/>
      <c r="DK124" s="136"/>
      <c r="DL124" s="136"/>
      <c r="DM124" s="136"/>
      <c r="DN124" s="136"/>
      <c r="DO124" s="136"/>
      <c r="DP124" s="136"/>
      <c r="DQ124" s="136"/>
      <c r="DR124" s="136"/>
      <c r="DS124" s="136"/>
      <c r="DT124" s="136"/>
      <c r="DU124" s="136"/>
      <c r="DV124" s="136"/>
      <c r="DW124" s="136"/>
      <c r="DX124" s="136"/>
      <c r="DY124" s="136"/>
      <c r="DZ124" s="136"/>
      <c r="EA124" s="136"/>
      <c r="EB124" s="136"/>
      <c r="EC124" s="136"/>
      <c r="ED124" s="136"/>
      <c r="EE124" s="136"/>
      <c r="EF124" s="136"/>
      <c r="EG124" s="136"/>
      <c r="EH124" s="136"/>
      <c r="EI124" s="136"/>
      <c r="EJ124" s="136"/>
      <c r="EK124" s="136"/>
      <c r="EL124" s="136"/>
      <c r="EM124" s="136"/>
      <c r="EN124" s="136"/>
      <c r="EO124" s="136"/>
      <c r="EP124" s="136"/>
      <c r="EQ124" s="136"/>
      <c r="ER124" s="136"/>
      <c r="ES124" s="136"/>
      <c r="ET124" s="136"/>
      <c r="EU124" s="136"/>
      <c r="EV124" s="136"/>
      <c r="EW124" s="136"/>
      <c r="EX124" s="136"/>
      <c r="EY124" s="136"/>
      <c r="EZ124" s="136"/>
      <c r="FA124" s="136"/>
      <c r="FB124" s="136"/>
      <c r="FC124" s="136"/>
      <c r="FD124" s="136"/>
      <c r="FE124" s="136"/>
      <c r="FF124" s="136"/>
      <c r="FG124" s="136"/>
      <c r="FH124" s="136"/>
      <c r="FI124" s="136"/>
      <c r="FJ124" s="136"/>
      <c r="FK124" s="136"/>
      <c r="FL124" s="136"/>
      <c r="FM124" s="136"/>
      <c r="FN124" s="136"/>
      <c r="FO124" s="136"/>
      <c r="FP124" s="136"/>
      <c r="FQ124" s="136"/>
      <c r="FR124" s="136"/>
      <c r="FS124" s="136"/>
      <c r="FT124" s="136"/>
      <c r="FU124" s="136"/>
      <c r="FV124" s="136"/>
      <c r="FW124" s="136"/>
      <c r="FX124" s="136"/>
      <c r="FY124" s="136"/>
      <c r="FZ124" s="136"/>
      <c r="GA124" s="136"/>
      <c r="GB124" s="136"/>
      <c r="GC124" s="136"/>
      <c r="GD124" s="136"/>
      <c r="GE124" s="136"/>
      <c r="GF124" s="136"/>
      <c r="GG124" s="136"/>
      <c r="GH124" s="136"/>
      <c r="GI124" s="136"/>
      <c r="GJ124" s="136"/>
      <c r="GK124" s="136"/>
      <c r="GL124" s="136"/>
      <c r="GM124" s="136"/>
      <c r="GN124" s="136"/>
      <c r="GO124" s="136"/>
      <c r="GP124" s="136"/>
      <c r="GQ124" s="136"/>
      <c r="GR124" s="136"/>
      <c r="GS124" s="136"/>
      <c r="GT124" s="136"/>
      <c r="GU124" s="136"/>
      <c r="GV124" s="136"/>
      <c r="GW124" s="136"/>
      <c r="GX124" s="136"/>
      <c r="GY124" s="136"/>
      <c r="GZ124" s="136"/>
      <c r="HA124" s="136"/>
      <c r="HB124" s="136"/>
      <c r="HC124" s="136"/>
      <c r="HD124" s="136"/>
      <c r="HE124" s="136"/>
      <c r="HF124" s="136"/>
      <c r="HG124" s="136"/>
      <c r="HH124" s="136"/>
      <c r="HI124" s="136"/>
      <c r="HJ124" s="136"/>
      <c r="HK124" s="136"/>
      <c r="HL124" s="136"/>
      <c r="HM124" s="136"/>
      <c r="HN124" s="136"/>
      <c r="HO124" s="136"/>
      <c r="HP124" s="136"/>
      <c r="HQ124" s="136"/>
      <c r="HR124" s="136"/>
      <c r="HS124" s="136"/>
      <c r="HT124" s="136"/>
      <c r="HU124" s="136"/>
      <c r="HV124" s="136"/>
      <c r="HW124" s="136"/>
      <c r="HX124" s="136"/>
      <c r="HY124" s="136"/>
      <c r="HZ124" s="136"/>
      <c r="IA124" s="136"/>
      <c r="IB124" s="136"/>
      <c r="IC124" s="136"/>
      <c r="ID124" s="136"/>
      <c r="IE124" s="136"/>
      <c r="IF124" s="136"/>
      <c r="IG124" s="136"/>
    </row>
    <row r="125" spans="1:241" ht="15" customHeight="1" x14ac:dyDescent="0.25">
      <c r="A125" s="181" t="s">
        <v>77</v>
      </c>
      <c r="B125" s="182">
        <v>5013538</v>
      </c>
      <c r="C125" s="182">
        <v>3733324</v>
      </c>
      <c r="D125" s="182">
        <v>650600</v>
      </c>
      <c r="E125" s="182">
        <v>728177</v>
      </c>
      <c r="F125" s="158">
        <v>1593509</v>
      </c>
      <c r="G125" s="158">
        <v>310549</v>
      </c>
      <c r="H125" s="235">
        <v>12029697</v>
      </c>
      <c r="I125" s="136"/>
      <c r="J125" s="187" t="s">
        <v>286</v>
      </c>
      <c r="K125" s="188">
        <v>4682836</v>
      </c>
      <c r="L125" s="188">
        <v>5720150</v>
      </c>
      <c r="M125" s="188">
        <v>529760</v>
      </c>
      <c r="N125" s="188">
        <v>818686</v>
      </c>
      <c r="O125" s="158">
        <v>1161023</v>
      </c>
      <c r="P125" s="158">
        <v>305594</v>
      </c>
      <c r="Q125" s="235">
        <v>13218049</v>
      </c>
      <c r="R125" s="136"/>
      <c r="S125" s="136"/>
      <c r="T125" s="136"/>
      <c r="U125" s="136"/>
      <c r="V125" s="136"/>
      <c r="W125" s="136"/>
      <c r="X125" s="136"/>
      <c r="Y125" s="136"/>
      <c r="Z125" s="136"/>
      <c r="AA125" s="136"/>
      <c r="AB125" s="136"/>
      <c r="AC125" s="136"/>
      <c r="AD125" s="136"/>
      <c r="AE125" s="136"/>
      <c r="AF125" s="136"/>
      <c r="AG125" s="136"/>
      <c r="AH125" s="136"/>
      <c r="AI125" s="136"/>
      <c r="AJ125" s="136"/>
      <c r="AK125" s="136"/>
      <c r="AL125" s="136"/>
      <c r="AM125" s="136"/>
      <c r="AN125" s="136"/>
      <c r="AO125" s="136"/>
      <c r="AP125" s="136"/>
      <c r="AQ125" s="136"/>
      <c r="AR125" s="136"/>
      <c r="AS125" s="136"/>
      <c r="AT125" s="136"/>
      <c r="AU125" s="136"/>
      <c r="AV125" s="136"/>
      <c r="AW125" s="136"/>
      <c r="AX125" s="136"/>
      <c r="AY125" s="136"/>
      <c r="AZ125" s="136"/>
      <c r="BA125" s="136"/>
      <c r="BB125" s="136"/>
      <c r="BC125" s="136"/>
      <c r="BD125" s="136"/>
      <c r="BE125" s="136"/>
      <c r="BF125" s="136"/>
      <c r="BG125" s="136"/>
      <c r="BH125" s="136"/>
      <c r="BI125" s="136"/>
      <c r="BJ125" s="136"/>
      <c r="BK125" s="136"/>
      <c r="BL125" s="136"/>
      <c r="BM125" s="136"/>
      <c r="BN125" s="136"/>
      <c r="BO125" s="136"/>
      <c r="BP125" s="136"/>
      <c r="BQ125" s="136"/>
      <c r="BR125" s="136"/>
      <c r="BS125" s="136"/>
      <c r="BT125" s="136"/>
      <c r="BU125" s="136"/>
      <c r="BV125" s="136"/>
      <c r="BW125" s="136"/>
      <c r="BX125" s="136"/>
      <c r="BY125" s="136"/>
      <c r="BZ125" s="136"/>
      <c r="CA125" s="136"/>
      <c r="CB125" s="136"/>
      <c r="CC125" s="136"/>
      <c r="CD125" s="136"/>
      <c r="CE125" s="136"/>
      <c r="CF125" s="136"/>
      <c r="CG125" s="136"/>
      <c r="CH125" s="136"/>
      <c r="CI125" s="136"/>
      <c r="CJ125" s="136"/>
      <c r="CK125" s="136"/>
      <c r="CL125" s="136"/>
      <c r="CM125" s="136"/>
      <c r="CN125" s="136"/>
      <c r="CO125" s="136"/>
      <c r="CP125" s="136"/>
      <c r="CQ125" s="136"/>
      <c r="CR125" s="136"/>
      <c r="CS125" s="136"/>
      <c r="CT125" s="136"/>
      <c r="CU125" s="136"/>
      <c r="CV125" s="136"/>
      <c r="CW125" s="136"/>
      <c r="CX125" s="136"/>
      <c r="CY125" s="136"/>
      <c r="CZ125" s="136"/>
      <c r="DA125" s="136"/>
      <c r="DB125" s="136"/>
      <c r="DC125" s="136"/>
      <c r="DD125" s="136"/>
      <c r="DE125" s="136"/>
      <c r="DF125" s="136"/>
      <c r="DG125" s="136"/>
      <c r="DH125" s="136"/>
      <c r="DI125" s="136"/>
      <c r="DJ125" s="136"/>
      <c r="DK125" s="136"/>
      <c r="DL125" s="136"/>
      <c r="DM125" s="136"/>
      <c r="DN125" s="136"/>
      <c r="DO125" s="136"/>
      <c r="DP125" s="136"/>
      <c r="DQ125" s="136"/>
      <c r="DR125" s="136"/>
      <c r="DS125" s="136"/>
      <c r="DT125" s="136"/>
      <c r="DU125" s="136"/>
      <c r="DV125" s="136"/>
      <c r="DW125" s="136"/>
      <c r="DX125" s="136"/>
      <c r="DY125" s="136"/>
      <c r="DZ125" s="136"/>
      <c r="EA125" s="136"/>
      <c r="EB125" s="136"/>
      <c r="EC125" s="136"/>
      <c r="ED125" s="136"/>
      <c r="EE125" s="136"/>
      <c r="EF125" s="136"/>
      <c r="EG125" s="136"/>
      <c r="EH125" s="136"/>
      <c r="EI125" s="136"/>
      <c r="EJ125" s="136"/>
      <c r="EK125" s="136"/>
      <c r="EL125" s="136"/>
      <c r="EM125" s="136"/>
      <c r="EN125" s="136"/>
      <c r="EO125" s="136"/>
      <c r="EP125" s="136"/>
      <c r="EQ125" s="136"/>
      <c r="ER125" s="136"/>
      <c r="ES125" s="136"/>
      <c r="ET125" s="136"/>
      <c r="EU125" s="136"/>
      <c r="EV125" s="136"/>
      <c r="EW125" s="136"/>
      <c r="EX125" s="136"/>
      <c r="EY125" s="136"/>
      <c r="EZ125" s="136"/>
      <c r="FA125" s="136"/>
      <c r="FB125" s="136"/>
      <c r="FC125" s="136"/>
      <c r="FD125" s="136"/>
      <c r="FE125" s="136"/>
      <c r="FF125" s="136"/>
      <c r="FG125" s="136"/>
      <c r="FH125" s="136"/>
      <c r="FI125" s="136"/>
      <c r="FJ125" s="136"/>
      <c r="FK125" s="136"/>
      <c r="FL125" s="136"/>
      <c r="FM125" s="136"/>
      <c r="FN125" s="136"/>
      <c r="FO125" s="136"/>
      <c r="FP125" s="136"/>
      <c r="FQ125" s="136"/>
      <c r="FR125" s="136"/>
      <c r="FS125" s="136"/>
      <c r="FT125" s="136"/>
      <c r="FU125" s="136"/>
      <c r="FV125" s="136"/>
      <c r="FW125" s="136"/>
      <c r="FX125" s="136"/>
      <c r="FY125" s="136"/>
      <c r="FZ125" s="136"/>
      <c r="GA125" s="136"/>
      <c r="GB125" s="136"/>
      <c r="GC125" s="136"/>
      <c r="GD125" s="136"/>
      <c r="GE125" s="136"/>
      <c r="GF125" s="136"/>
      <c r="GG125" s="136"/>
      <c r="GH125" s="136"/>
      <c r="GI125" s="136"/>
      <c r="GJ125" s="136"/>
      <c r="GK125" s="136"/>
      <c r="GL125" s="136"/>
      <c r="GM125" s="136"/>
      <c r="GN125" s="136"/>
      <c r="GO125" s="136"/>
      <c r="GP125" s="136"/>
      <c r="GQ125" s="136"/>
      <c r="GR125" s="136"/>
      <c r="GS125" s="136"/>
      <c r="GT125" s="136"/>
      <c r="GU125" s="136"/>
      <c r="GV125" s="136"/>
      <c r="GW125" s="136"/>
      <c r="GX125" s="136"/>
      <c r="GY125" s="136"/>
      <c r="GZ125" s="136"/>
      <c r="HA125" s="136"/>
      <c r="HB125" s="136"/>
      <c r="HC125" s="136"/>
      <c r="HD125" s="136"/>
      <c r="HE125" s="136"/>
      <c r="HF125" s="136"/>
      <c r="HG125" s="136"/>
      <c r="HH125" s="136"/>
      <c r="HI125" s="136"/>
      <c r="HJ125" s="136"/>
      <c r="HK125" s="136"/>
      <c r="HL125" s="136"/>
      <c r="HM125" s="136"/>
      <c r="HN125" s="136"/>
      <c r="HO125" s="136"/>
      <c r="HP125" s="136"/>
      <c r="HQ125" s="136"/>
      <c r="HR125" s="136"/>
      <c r="HS125" s="136"/>
      <c r="HT125" s="136"/>
      <c r="HU125" s="136"/>
      <c r="HV125" s="136"/>
      <c r="HW125" s="136"/>
      <c r="HX125" s="136"/>
      <c r="HY125" s="136"/>
      <c r="HZ125" s="136"/>
      <c r="IA125" s="136"/>
      <c r="IB125" s="136"/>
      <c r="IC125" s="136"/>
      <c r="ID125" s="136"/>
      <c r="IE125" s="136"/>
      <c r="IF125" s="136"/>
      <c r="IG125" s="136"/>
    </row>
    <row r="126" spans="1:241" ht="15" customHeight="1" x14ac:dyDescent="0.25">
      <c r="A126" s="181" t="s">
        <v>76</v>
      </c>
      <c r="B126" s="182">
        <v>5283642</v>
      </c>
      <c r="C126" s="182">
        <v>4113235</v>
      </c>
      <c r="D126" s="182">
        <v>528061</v>
      </c>
      <c r="E126" s="182">
        <v>596810</v>
      </c>
      <c r="F126" s="158">
        <v>1821630</v>
      </c>
      <c r="G126" s="158">
        <v>269165</v>
      </c>
      <c r="H126" s="235">
        <v>12612543</v>
      </c>
      <c r="I126" s="136"/>
      <c r="J126" s="187" t="s">
        <v>285</v>
      </c>
      <c r="K126" s="188">
        <v>4816364</v>
      </c>
      <c r="L126" s="188">
        <v>4494485</v>
      </c>
      <c r="M126" s="188">
        <v>509675</v>
      </c>
      <c r="N126" s="188">
        <v>740775</v>
      </c>
      <c r="O126" s="158">
        <v>1185072</v>
      </c>
      <c r="P126" s="158">
        <v>313451</v>
      </c>
      <c r="Q126" s="235">
        <v>12059822</v>
      </c>
      <c r="R126" s="136"/>
      <c r="S126" s="136"/>
      <c r="T126" s="136"/>
      <c r="U126" s="136"/>
      <c r="V126" s="136"/>
      <c r="W126" s="136"/>
      <c r="X126" s="136"/>
      <c r="Y126" s="136"/>
      <c r="Z126" s="136"/>
      <c r="AA126" s="136"/>
      <c r="AB126" s="136"/>
      <c r="AC126" s="136"/>
      <c r="AD126" s="136"/>
      <c r="AE126" s="136"/>
      <c r="AF126" s="136"/>
      <c r="AG126" s="136"/>
      <c r="AH126" s="136"/>
      <c r="AI126" s="136"/>
      <c r="AJ126" s="136"/>
      <c r="AK126" s="136"/>
      <c r="AL126" s="136"/>
      <c r="AM126" s="136"/>
      <c r="AN126" s="136"/>
      <c r="AO126" s="136"/>
      <c r="AP126" s="136"/>
      <c r="AQ126" s="136"/>
      <c r="AR126" s="136"/>
      <c r="AS126" s="136"/>
      <c r="AT126" s="136"/>
      <c r="AU126" s="136"/>
      <c r="AV126" s="136"/>
      <c r="AW126" s="136"/>
      <c r="AX126" s="136"/>
      <c r="AY126" s="136"/>
      <c r="AZ126" s="136"/>
      <c r="BA126" s="136"/>
      <c r="BB126" s="136"/>
      <c r="BC126" s="136"/>
      <c r="BD126" s="136"/>
      <c r="BE126" s="136"/>
      <c r="BF126" s="136"/>
      <c r="BG126" s="136"/>
      <c r="BH126" s="136"/>
      <c r="BI126" s="136"/>
      <c r="BJ126" s="136"/>
      <c r="BK126" s="136"/>
      <c r="BL126" s="136"/>
      <c r="BM126" s="136"/>
      <c r="BN126" s="136"/>
      <c r="BO126" s="136"/>
      <c r="BP126" s="136"/>
      <c r="BQ126" s="136"/>
      <c r="BR126" s="136"/>
      <c r="BS126" s="136"/>
      <c r="BT126" s="136"/>
      <c r="BU126" s="136"/>
      <c r="BV126" s="136"/>
      <c r="BW126" s="136"/>
      <c r="BX126" s="136"/>
      <c r="BY126" s="136"/>
      <c r="BZ126" s="136"/>
      <c r="CA126" s="136"/>
      <c r="CB126" s="136"/>
      <c r="CC126" s="136"/>
      <c r="CD126" s="136"/>
      <c r="CE126" s="136"/>
      <c r="CF126" s="136"/>
      <c r="CG126" s="136"/>
      <c r="CH126" s="136"/>
      <c r="CI126" s="136"/>
      <c r="CJ126" s="136"/>
      <c r="CK126" s="136"/>
      <c r="CL126" s="136"/>
      <c r="CM126" s="136"/>
      <c r="CN126" s="136"/>
      <c r="CO126" s="136"/>
      <c r="CP126" s="136"/>
      <c r="CQ126" s="136"/>
      <c r="CR126" s="136"/>
      <c r="CS126" s="136"/>
      <c r="CT126" s="136"/>
      <c r="CU126" s="136"/>
      <c r="CV126" s="136"/>
      <c r="CW126" s="136"/>
      <c r="CX126" s="136"/>
      <c r="CY126" s="136"/>
      <c r="CZ126" s="136"/>
      <c r="DA126" s="136"/>
      <c r="DB126" s="136"/>
      <c r="DC126" s="136"/>
      <c r="DD126" s="136"/>
      <c r="DE126" s="136"/>
      <c r="DF126" s="136"/>
      <c r="DG126" s="136"/>
      <c r="DH126" s="136"/>
      <c r="DI126" s="136"/>
      <c r="DJ126" s="136"/>
      <c r="DK126" s="136"/>
      <c r="DL126" s="136"/>
      <c r="DM126" s="136"/>
      <c r="DN126" s="136"/>
      <c r="DO126" s="136"/>
      <c r="DP126" s="136"/>
      <c r="DQ126" s="136"/>
      <c r="DR126" s="136"/>
      <c r="DS126" s="136"/>
      <c r="DT126" s="136"/>
      <c r="DU126" s="136"/>
      <c r="DV126" s="136"/>
      <c r="DW126" s="136"/>
      <c r="DX126" s="136"/>
      <c r="DY126" s="136"/>
      <c r="DZ126" s="136"/>
      <c r="EA126" s="136"/>
      <c r="EB126" s="136"/>
      <c r="EC126" s="136"/>
      <c r="ED126" s="136"/>
      <c r="EE126" s="136"/>
      <c r="EF126" s="136"/>
      <c r="EG126" s="136"/>
      <c r="EH126" s="136"/>
      <c r="EI126" s="136"/>
      <c r="EJ126" s="136"/>
      <c r="EK126" s="136"/>
      <c r="EL126" s="136"/>
      <c r="EM126" s="136"/>
      <c r="EN126" s="136"/>
      <c r="EO126" s="136"/>
      <c r="EP126" s="136"/>
      <c r="EQ126" s="136"/>
      <c r="ER126" s="136"/>
      <c r="ES126" s="136"/>
      <c r="ET126" s="136"/>
      <c r="EU126" s="136"/>
      <c r="EV126" s="136"/>
      <c r="EW126" s="136"/>
      <c r="EX126" s="136"/>
      <c r="EY126" s="136"/>
      <c r="EZ126" s="136"/>
      <c r="FA126" s="136"/>
      <c r="FB126" s="136"/>
      <c r="FC126" s="136"/>
      <c r="FD126" s="136"/>
      <c r="FE126" s="136"/>
      <c r="FF126" s="136"/>
      <c r="FG126" s="136"/>
      <c r="FH126" s="136"/>
      <c r="FI126" s="136"/>
      <c r="FJ126" s="136"/>
      <c r="FK126" s="136"/>
      <c r="FL126" s="136"/>
      <c r="FM126" s="136"/>
      <c r="FN126" s="136"/>
      <c r="FO126" s="136"/>
      <c r="FP126" s="136"/>
      <c r="FQ126" s="136"/>
      <c r="FR126" s="136"/>
      <c r="FS126" s="136"/>
      <c r="FT126" s="136"/>
      <c r="FU126" s="136"/>
      <c r="FV126" s="136"/>
      <c r="FW126" s="136"/>
      <c r="FX126" s="136"/>
      <c r="FY126" s="136"/>
      <c r="FZ126" s="136"/>
      <c r="GA126" s="136"/>
      <c r="GB126" s="136"/>
      <c r="GC126" s="136"/>
      <c r="GD126" s="136"/>
      <c r="GE126" s="136"/>
      <c r="GF126" s="136"/>
      <c r="GG126" s="136"/>
      <c r="GH126" s="136"/>
      <c r="GI126" s="136"/>
      <c r="GJ126" s="136"/>
      <c r="GK126" s="136"/>
      <c r="GL126" s="136"/>
      <c r="GM126" s="136"/>
      <c r="GN126" s="136"/>
      <c r="GO126" s="136"/>
      <c r="GP126" s="136"/>
      <c r="GQ126" s="136"/>
      <c r="GR126" s="136"/>
      <c r="GS126" s="136"/>
      <c r="GT126" s="136"/>
      <c r="GU126" s="136"/>
      <c r="GV126" s="136"/>
      <c r="GW126" s="136"/>
      <c r="GX126" s="136"/>
      <c r="GY126" s="136"/>
      <c r="GZ126" s="136"/>
      <c r="HA126" s="136"/>
      <c r="HB126" s="136"/>
      <c r="HC126" s="136"/>
      <c r="HD126" s="136"/>
      <c r="HE126" s="136"/>
      <c r="HF126" s="136"/>
      <c r="HG126" s="136"/>
      <c r="HH126" s="136"/>
      <c r="HI126" s="136"/>
      <c r="HJ126" s="136"/>
      <c r="HK126" s="136"/>
      <c r="HL126" s="136"/>
      <c r="HM126" s="136"/>
      <c r="HN126" s="136"/>
      <c r="HO126" s="136"/>
      <c r="HP126" s="136"/>
      <c r="HQ126" s="136"/>
      <c r="HR126" s="136"/>
      <c r="HS126" s="136"/>
      <c r="HT126" s="136"/>
      <c r="HU126" s="136"/>
      <c r="HV126" s="136"/>
      <c r="HW126" s="136"/>
      <c r="HX126" s="136"/>
      <c r="HY126" s="136"/>
      <c r="HZ126" s="136"/>
      <c r="IA126" s="136"/>
      <c r="IB126" s="136"/>
      <c r="IC126" s="136"/>
      <c r="ID126" s="136"/>
      <c r="IE126" s="136"/>
      <c r="IF126" s="136"/>
      <c r="IG126" s="136"/>
    </row>
    <row r="127" spans="1:241" ht="15" customHeight="1" x14ac:dyDescent="0.25">
      <c r="A127" s="181" t="s">
        <v>75</v>
      </c>
      <c r="B127" s="182">
        <v>5378488</v>
      </c>
      <c r="C127" s="182">
        <v>3234751</v>
      </c>
      <c r="D127" s="182">
        <v>437534</v>
      </c>
      <c r="E127" s="182">
        <v>547637</v>
      </c>
      <c r="F127" s="158">
        <v>1306268</v>
      </c>
      <c r="G127" s="158">
        <v>225241</v>
      </c>
      <c r="H127" s="235">
        <v>11129919</v>
      </c>
      <c r="I127" s="136"/>
      <c r="J127" s="187" t="s">
        <v>284</v>
      </c>
      <c r="K127" s="188">
        <v>6990428</v>
      </c>
      <c r="L127" s="188">
        <v>4080149</v>
      </c>
      <c r="M127" s="188">
        <v>593880</v>
      </c>
      <c r="N127" s="188">
        <v>756964</v>
      </c>
      <c r="O127" s="158">
        <v>1161351</v>
      </c>
      <c r="P127" s="158">
        <v>343323</v>
      </c>
      <c r="Q127" s="235">
        <v>13926095</v>
      </c>
      <c r="R127" s="136"/>
      <c r="S127" s="136"/>
      <c r="T127" s="136"/>
      <c r="U127" s="136"/>
      <c r="V127" s="136"/>
      <c r="W127" s="136"/>
      <c r="X127" s="136"/>
      <c r="Y127" s="136"/>
      <c r="Z127" s="136"/>
      <c r="AA127" s="136"/>
      <c r="AB127" s="136"/>
      <c r="AC127" s="136"/>
      <c r="AD127" s="136"/>
      <c r="AE127" s="136"/>
      <c r="AF127" s="136"/>
      <c r="AG127" s="136"/>
      <c r="AH127" s="136"/>
      <c r="AI127" s="136"/>
      <c r="AJ127" s="136"/>
      <c r="AK127" s="136"/>
      <c r="AL127" s="136"/>
      <c r="AM127" s="136"/>
      <c r="AN127" s="136"/>
      <c r="AO127" s="136"/>
      <c r="AP127" s="136"/>
      <c r="AQ127" s="136"/>
      <c r="AR127" s="136"/>
      <c r="AS127" s="136"/>
      <c r="AT127" s="136"/>
      <c r="AU127" s="136"/>
      <c r="AV127" s="136"/>
      <c r="AW127" s="136"/>
      <c r="AX127" s="136"/>
      <c r="AY127" s="136"/>
      <c r="AZ127" s="136"/>
      <c r="BA127" s="136"/>
      <c r="BB127" s="136"/>
      <c r="BC127" s="136"/>
      <c r="BD127" s="136"/>
      <c r="BE127" s="136"/>
      <c r="BF127" s="136"/>
      <c r="BG127" s="136"/>
      <c r="BH127" s="136"/>
      <c r="BI127" s="136"/>
      <c r="BJ127" s="136"/>
      <c r="BK127" s="136"/>
      <c r="BL127" s="136"/>
      <c r="BM127" s="136"/>
      <c r="BN127" s="136"/>
      <c r="BO127" s="136"/>
      <c r="BP127" s="136"/>
      <c r="BQ127" s="136"/>
      <c r="BR127" s="136"/>
      <c r="BS127" s="136"/>
      <c r="BT127" s="136"/>
      <c r="BU127" s="136"/>
      <c r="BV127" s="136"/>
      <c r="BW127" s="136"/>
      <c r="BX127" s="136"/>
      <c r="BY127" s="136"/>
      <c r="BZ127" s="136"/>
      <c r="CA127" s="136"/>
      <c r="CB127" s="136"/>
      <c r="CC127" s="136"/>
      <c r="CD127" s="136"/>
      <c r="CE127" s="136"/>
      <c r="CF127" s="136"/>
      <c r="CG127" s="136"/>
      <c r="CH127" s="136"/>
      <c r="CI127" s="136"/>
      <c r="CJ127" s="136"/>
      <c r="CK127" s="136"/>
      <c r="CL127" s="136"/>
      <c r="CM127" s="136"/>
      <c r="CN127" s="136"/>
      <c r="CO127" s="136"/>
      <c r="CP127" s="136"/>
      <c r="CQ127" s="136"/>
      <c r="CR127" s="136"/>
      <c r="CS127" s="136"/>
      <c r="CT127" s="136"/>
      <c r="CU127" s="136"/>
      <c r="CV127" s="136"/>
      <c r="CW127" s="136"/>
      <c r="CX127" s="136"/>
      <c r="CY127" s="136"/>
      <c r="CZ127" s="136"/>
      <c r="DA127" s="136"/>
      <c r="DB127" s="136"/>
      <c r="DC127" s="136"/>
      <c r="DD127" s="136"/>
      <c r="DE127" s="136"/>
      <c r="DF127" s="136"/>
      <c r="DG127" s="136"/>
      <c r="DH127" s="136"/>
      <c r="DI127" s="136"/>
      <c r="DJ127" s="136"/>
      <c r="DK127" s="136"/>
      <c r="DL127" s="136"/>
      <c r="DM127" s="136"/>
      <c r="DN127" s="136"/>
      <c r="DO127" s="136"/>
      <c r="DP127" s="136"/>
      <c r="DQ127" s="136"/>
      <c r="DR127" s="136"/>
      <c r="DS127" s="136"/>
      <c r="DT127" s="136"/>
      <c r="DU127" s="136"/>
      <c r="DV127" s="136"/>
      <c r="DW127" s="136"/>
      <c r="DX127" s="136"/>
      <c r="DY127" s="136"/>
      <c r="DZ127" s="136"/>
      <c r="EA127" s="136"/>
      <c r="EB127" s="136"/>
      <c r="EC127" s="136"/>
      <c r="ED127" s="136"/>
      <c r="EE127" s="136"/>
      <c r="EF127" s="136"/>
      <c r="EG127" s="136"/>
      <c r="EH127" s="136"/>
      <c r="EI127" s="136"/>
      <c r="EJ127" s="136"/>
      <c r="EK127" s="136"/>
      <c r="EL127" s="136"/>
      <c r="EM127" s="136"/>
      <c r="EN127" s="136"/>
      <c r="EO127" s="136"/>
      <c r="EP127" s="136"/>
      <c r="EQ127" s="136"/>
      <c r="ER127" s="136"/>
      <c r="ES127" s="136"/>
      <c r="ET127" s="136"/>
      <c r="EU127" s="136"/>
      <c r="EV127" s="136"/>
      <c r="EW127" s="136"/>
      <c r="EX127" s="136"/>
      <c r="EY127" s="136"/>
      <c r="EZ127" s="136"/>
      <c r="FA127" s="136"/>
      <c r="FB127" s="136"/>
      <c r="FC127" s="136"/>
      <c r="FD127" s="136"/>
      <c r="FE127" s="136"/>
      <c r="FF127" s="136"/>
      <c r="FG127" s="136"/>
      <c r="FH127" s="136"/>
      <c r="FI127" s="136"/>
      <c r="FJ127" s="136"/>
      <c r="FK127" s="136"/>
      <c r="FL127" s="136"/>
      <c r="FM127" s="136"/>
      <c r="FN127" s="136"/>
      <c r="FO127" s="136"/>
      <c r="FP127" s="136"/>
      <c r="FQ127" s="136"/>
      <c r="FR127" s="136"/>
      <c r="FS127" s="136"/>
      <c r="FT127" s="136"/>
      <c r="FU127" s="136"/>
      <c r="FV127" s="136"/>
      <c r="FW127" s="136"/>
      <c r="FX127" s="136"/>
      <c r="FY127" s="136"/>
      <c r="FZ127" s="136"/>
      <c r="GA127" s="136"/>
      <c r="GB127" s="136"/>
      <c r="GC127" s="136"/>
      <c r="GD127" s="136"/>
      <c r="GE127" s="136"/>
      <c r="GF127" s="136"/>
      <c r="GG127" s="136"/>
      <c r="GH127" s="136"/>
      <c r="GI127" s="136"/>
      <c r="GJ127" s="136"/>
      <c r="GK127" s="136"/>
      <c r="GL127" s="136"/>
      <c r="GM127" s="136"/>
      <c r="GN127" s="136"/>
      <c r="GO127" s="136"/>
      <c r="GP127" s="136"/>
      <c r="GQ127" s="136"/>
      <c r="GR127" s="136"/>
      <c r="GS127" s="136"/>
      <c r="GT127" s="136"/>
      <c r="GU127" s="136"/>
      <c r="GV127" s="136"/>
      <c r="GW127" s="136"/>
      <c r="GX127" s="136"/>
      <c r="GY127" s="136"/>
      <c r="GZ127" s="136"/>
      <c r="HA127" s="136"/>
      <c r="HB127" s="136"/>
      <c r="HC127" s="136"/>
      <c r="HD127" s="136"/>
      <c r="HE127" s="136"/>
      <c r="HF127" s="136"/>
      <c r="HG127" s="136"/>
      <c r="HH127" s="136"/>
      <c r="HI127" s="136"/>
      <c r="HJ127" s="136"/>
      <c r="HK127" s="136"/>
      <c r="HL127" s="136"/>
      <c r="HM127" s="136"/>
      <c r="HN127" s="136"/>
      <c r="HO127" s="136"/>
      <c r="HP127" s="136"/>
      <c r="HQ127" s="136"/>
      <c r="HR127" s="136"/>
      <c r="HS127" s="136"/>
      <c r="HT127" s="136"/>
      <c r="HU127" s="136"/>
      <c r="HV127" s="136"/>
      <c r="HW127" s="136"/>
      <c r="HX127" s="136"/>
      <c r="HY127" s="136"/>
      <c r="HZ127" s="136"/>
      <c r="IA127" s="136"/>
      <c r="IB127" s="136"/>
      <c r="IC127" s="136"/>
      <c r="ID127" s="136"/>
      <c r="IE127" s="136"/>
      <c r="IF127" s="136"/>
      <c r="IG127" s="136"/>
    </row>
    <row r="128" spans="1:241" ht="15" customHeight="1" x14ac:dyDescent="0.25">
      <c r="A128" s="181" t="s">
        <v>74</v>
      </c>
      <c r="B128" s="182">
        <v>6402265</v>
      </c>
      <c r="C128" s="182">
        <v>3628385</v>
      </c>
      <c r="D128" s="182">
        <v>534466</v>
      </c>
      <c r="E128" s="182">
        <v>563241</v>
      </c>
      <c r="F128" s="158">
        <v>1332888</v>
      </c>
      <c r="G128" s="158">
        <v>277657</v>
      </c>
      <c r="H128" s="235">
        <v>12738902</v>
      </c>
      <c r="I128" s="136"/>
      <c r="J128" s="187" t="s">
        <v>283</v>
      </c>
      <c r="K128" s="188">
        <v>4333438</v>
      </c>
      <c r="L128" s="188">
        <v>2984712</v>
      </c>
      <c r="M128" s="188">
        <v>362796</v>
      </c>
      <c r="N128" s="188">
        <v>681629</v>
      </c>
      <c r="O128" s="158">
        <v>1104447</v>
      </c>
      <c r="P128" s="158">
        <v>216328</v>
      </c>
      <c r="Q128" s="235">
        <v>9683350</v>
      </c>
      <c r="R128" s="136"/>
      <c r="S128" s="136"/>
      <c r="T128" s="136"/>
      <c r="U128" s="136"/>
      <c r="V128" s="136"/>
      <c r="W128" s="136"/>
      <c r="X128" s="136"/>
      <c r="Y128" s="136"/>
      <c r="Z128" s="136"/>
      <c r="AA128" s="136"/>
      <c r="AB128" s="136"/>
      <c r="AC128" s="136"/>
      <c r="AD128" s="136"/>
      <c r="AE128" s="136"/>
      <c r="AF128" s="136"/>
      <c r="AG128" s="136"/>
      <c r="AH128" s="136"/>
      <c r="AI128" s="136"/>
      <c r="AJ128" s="136"/>
      <c r="AK128" s="136"/>
      <c r="AL128" s="136"/>
      <c r="AM128" s="136"/>
      <c r="AN128" s="136"/>
      <c r="AO128" s="136"/>
      <c r="AP128" s="136"/>
      <c r="AQ128" s="136"/>
      <c r="AR128" s="136"/>
      <c r="AS128" s="136"/>
      <c r="AT128" s="136"/>
      <c r="AU128" s="136"/>
      <c r="AV128" s="136"/>
      <c r="AW128" s="136"/>
      <c r="AX128" s="136"/>
      <c r="AY128" s="136"/>
      <c r="AZ128" s="136"/>
      <c r="BA128" s="136"/>
      <c r="BB128" s="136"/>
      <c r="BC128" s="136"/>
      <c r="BD128" s="136"/>
      <c r="BE128" s="136"/>
      <c r="BF128" s="136"/>
      <c r="BG128" s="136"/>
      <c r="BH128" s="136"/>
      <c r="BI128" s="136"/>
      <c r="BJ128" s="136"/>
      <c r="BK128" s="136"/>
      <c r="BL128" s="136"/>
      <c r="BM128" s="136"/>
      <c r="BN128" s="136"/>
      <c r="BO128" s="136"/>
      <c r="BP128" s="136"/>
      <c r="BQ128" s="136"/>
      <c r="BR128" s="136"/>
      <c r="BS128" s="136"/>
      <c r="BT128" s="136"/>
      <c r="BU128" s="136"/>
      <c r="BV128" s="136"/>
      <c r="BW128" s="136"/>
      <c r="BX128" s="136"/>
      <c r="BY128" s="136"/>
      <c r="BZ128" s="136"/>
      <c r="CA128" s="136"/>
      <c r="CB128" s="136"/>
      <c r="CC128" s="136"/>
      <c r="CD128" s="136"/>
      <c r="CE128" s="136"/>
      <c r="CF128" s="136"/>
      <c r="CG128" s="136"/>
      <c r="CH128" s="136"/>
      <c r="CI128" s="136"/>
      <c r="CJ128" s="136"/>
      <c r="CK128" s="136"/>
      <c r="CL128" s="136"/>
      <c r="CM128" s="136"/>
      <c r="CN128" s="136"/>
      <c r="CO128" s="136"/>
      <c r="CP128" s="136"/>
      <c r="CQ128" s="136"/>
      <c r="CR128" s="136"/>
      <c r="CS128" s="136"/>
      <c r="CT128" s="136"/>
      <c r="CU128" s="136"/>
      <c r="CV128" s="136"/>
      <c r="CW128" s="136"/>
      <c r="CX128" s="136"/>
      <c r="CY128" s="136"/>
      <c r="CZ128" s="136"/>
      <c r="DA128" s="136"/>
      <c r="DB128" s="136"/>
      <c r="DC128" s="136"/>
      <c r="DD128" s="136"/>
      <c r="DE128" s="136"/>
      <c r="DF128" s="136"/>
      <c r="DG128" s="136"/>
      <c r="DH128" s="136"/>
      <c r="DI128" s="136"/>
      <c r="DJ128" s="136"/>
      <c r="DK128" s="136"/>
      <c r="DL128" s="136"/>
      <c r="DM128" s="136"/>
      <c r="DN128" s="136"/>
      <c r="DO128" s="136"/>
      <c r="DP128" s="136"/>
      <c r="DQ128" s="136"/>
      <c r="DR128" s="136"/>
      <c r="DS128" s="136"/>
      <c r="DT128" s="136"/>
      <c r="DU128" s="136"/>
      <c r="DV128" s="136"/>
      <c r="DW128" s="136"/>
      <c r="DX128" s="136"/>
      <c r="DY128" s="136"/>
      <c r="DZ128" s="136"/>
      <c r="EA128" s="136"/>
      <c r="EB128" s="136"/>
      <c r="EC128" s="136"/>
      <c r="ED128" s="136"/>
      <c r="EE128" s="136"/>
      <c r="EF128" s="136"/>
      <c r="EG128" s="136"/>
      <c r="EH128" s="136"/>
      <c r="EI128" s="136"/>
      <c r="EJ128" s="136"/>
      <c r="EK128" s="136"/>
      <c r="EL128" s="136"/>
      <c r="EM128" s="136"/>
      <c r="EN128" s="136"/>
      <c r="EO128" s="136"/>
      <c r="EP128" s="136"/>
      <c r="EQ128" s="136"/>
      <c r="ER128" s="136"/>
      <c r="ES128" s="136"/>
      <c r="ET128" s="136"/>
      <c r="EU128" s="136"/>
      <c r="EV128" s="136"/>
      <c r="EW128" s="136"/>
      <c r="EX128" s="136"/>
      <c r="EY128" s="136"/>
      <c r="EZ128" s="136"/>
      <c r="FA128" s="136"/>
      <c r="FB128" s="136"/>
      <c r="FC128" s="136"/>
      <c r="FD128" s="136"/>
      <c r="FE128" s="136"/>
      <c r="FF128" s="136"/>
      <c r="FG128" s="136"/>
      <c r="FH128" s="136"/>
      <c r="FI128" s="136"/>
      <c r="FJ128" s="136"/>
      <c r="FK128" s="136"/>
      <c r="FL128" s="136"/>
      <c r="FM128" s="136"/>
      <c r="FN128" s="136"/>
      <c r="FO128" s="136"/>
      <c r="FP128" s="136"/>
      <c r="FQ128" s="136"/>
      <c r="FR128" s="136"/>
      <c r="FS128" s="136"/>
      <c r="FT128" s="136"/>
      <c r="FU128" s="136"/>
      <c r="FV128" s="136"/>
      <c r="FW128" s="136"/>
      <c r="FX128" s="136"/>
      <c r="FY128" s="136"/>
      <c r="FZ128" s="136"/>
      <c r="GA128" s="136"/>
      <c r="GB128" s="136"/>
      <c r="GC128" s="136"/>
      <c r="GD128" s="136"/>
      <c r="GE128" s="136"/>
      <c r="GF128" s="136"/>
      <c r="GG128" s="136"/>
      <c r="GH128" s="136"/>
      <c r="GI128" s="136"/>
      <c r="GJ128" s="136"/>
      <c r="GK128" s="136"/>
      <c r="GL128" s="136"/>
      <c r="GM128" s="136"/>
      <c r="GN128" s="136"/>
      <c r="GO128" s="136"/>
      <c r="GP128" s="136"/>
      <c r="GQ128" s="136"/>
      <c r="GR128" s="136"/>
      <c r="GS128" s="136"/>
      <c r="GT128" s="136"/>
      <c r="GU128" s="136"/>
      <c r="GV128" s="136"/>
      <c r="GW128" s="136"/>
      <c r="GX128" s="136"/>
      <c r="GY128" s="136"/>
      <c r="GZ128" s="136"/>
      <c r="HA128" s="136"/>
      <c r="HB128" s="136"/>
      <c r="HC128" s="136"/>
      <c r="HD128" s="136"/>
      <c r="HE128" s="136"/>
      <c r="HF128" s="136"/>
      <c r="HG128" s="136"/>
      <c r="HH128" s="136"/>
      <c r="HI128" s="136"/>
      <c r="HJ128" s="136"/>
      <c r="HK128" s="136"/>
      <c r="HL128" s="136"/>
      <c r="HM128" s="136"/>
      <c r="HN128" s="136"/>
      <c r="HO128" s="136"/>
      <c r="HP128" s="136"/>
      <c r="HQ128" s="136"/>
      <c r="HR128" s="136"/>
      <c r="HS128" s="136"/>
      <c r="HT128" s="136"/>
      <c r="HU128" s="136"/>
      <c r="HV128" s="136"/>
      <c r="HW128" s="136"/>
      <c r="HX128" s="136"/>
      <c r="HY128" s="136"/>
      <c r="HZ128" s="136"/>
      <c r="IA128" s="136"/>
      <c r="IB128" s="136"/>
      <c r="IC128" s="136"/>
      <c r="ID128" s="136"/>
      <c r="IE128" s="136"/>
      <c r="IF128" s="136"/>
      <c r="IG128" s="136"/>
    </row>
    <row r="129" spans="1:241" ht="15" customHeight="1" x14ac:dyDescent="0.25">
      <c r="A129" s="181" t="s">
        <v>324</v>
      </c>
      <c r="B129" s="182">
        <v>4652812</v>
      </c>
      <c r="C129" s="182">
        <v>3033463</v>
      </c>
      <c r="D129" s="182">
        <v>488591</v>
      </c>
      <c r="E129" s="182">
        <v>551256</v>
      </c>
      <c r="F129" s="158">
        <v>1021489</v>
      </c>
      <c r="G129" s="158">
        <v>252076</v>
      </c>
      <c r="H129" s="235">
        <v>9999687</v>
      </c>
      <c r="I129" s="136"/>
      <c r="J129" s="187" t="s">
        <v>282</v>
      </c>
      <c r="K129" s="188">
        <v>1650566</v>
      </c>
      <c r="L129" s="188">
        <v>1172051</v>
      </c>
      <c r="M129" s="188">
        <v>343203</v>
      </c>
      <c r="N129" s="188">
        <v>362978</v>
      </c>
      <c r="O129" s="158">
        <v>454626</v>
      </c>
      <c r="P129" s="158">
        <v>73551</v>
      </c>
      <c r="Q129" s="235">
        <v>4056975</v>
      </c>
      <c r="R129" s="136"/>
      <c r="S129" s="136"/>
      <c r="T129" s="136"/>
      <c r="U129" s="136"/>
      <c r="V129" s="136"/>
      <c r="W129" s="136"/>
      <c r="X129" s="136"/>
      <c r="Y129" s="136"/>
      <c r="Z129" s="136"/>
      <c r="AA129" s="136"/>
      <c r="AB129" s="136"/>
      <c r="AC129" s="136"/>
      <c r="AD129" s="136"/>
      <c r="AE129" s="136"/>
      <c r="AF129" s="136"/>
      <c r="AG129" s="136"/>
      <c r="AH129" s="136"/>
      <c r="AI129" s="136"/>
      <c r="AJ129" s="136"/>
      <c r="AK129" s="136"/>
      <c r="AL129" s="136"/>
      <c r="AM129" s="136"/>
      <c r="AN129" s="136"/>
      <c r="AO129" s="136"/>
      <c r="AP129" s="136"/>
      <c r="AQ129" s="136"/>
      <c r="AR129" s="136"/>
      <c r="AS129" s="136"/>
      <c r="AT129" s="136"/>
      <c r="AU129" s="136"/>
      <c r="AV129" s="136"/>
      <c r="AW129" s="136"/>
      <c r="AX129" s="136"/>
      <c r="AY129" s="136"/>
      <c r="AZ129" s="136"/>
      <c r="BA129" s="136"/>
      <c r="BB129" s="136"/>
      <c r="BC129" s="136"/>
      <c r="BD129" s="136"/>
      <c r="BE129" s="136"/>
      <c r="BF129" s="136"/>
      <c r="BG129" s="136"/>
      <c r="BH129" s="136"/>
      <c r="BI129" s="136"/>
      <c r="BJ129" s="136"/>
      <c r="BK129" s="136"/>
      <c r="BL129" s="136"/>
      <c r="BM129" s="136"/>
      <c r="BN129" s="136"/>
      <c r="BO129" s="136"/>
      <c r="BP129" s="136"/>
      <c r="BQ129" s="136"/>
      <c r="BR129" s="136"/>
      <c r="BS129" s="136"/>
      <c r="BT129" s="136"/>
      <c r="BU129" s="136"/>
      <c r="BV129" s="136"/>
      <c r="BW129" s="136"/>
      <c r="BX129" s="136"/>
      <c r="BY129" s="136"/>
      <c r="BZ129" s="136"/>
      <c r="CA129" s="136"/>
      <c r="CB129" s="136"/>
      <c r="CC129" s="136"/>
      <c r="CD129" s="136"/>
      <c r="CE129" s="136"/>
      <c r="CF129" s="136"/>
      <c r="CG129" s="136"/>
      <c r="CH129" s="136"/>
      <c r="CI129" s="136"/>
      <c r="CJ129" s="136"/>
      <c r="CK129" s="136"/>
      <c r="CL129" s="136"/>
      <c r="CM129" s="136"/>
      <c r="CN129" s="136"/>
      <c r="CO129" s="136"/>
      <c r="CP129" s="136"/>
      <c r="CQ129" s="136"/>
      <c r="CR129" s="136"/>
      <c r="CS129" s="136"/>
      <c r="CT129" s="136"/>
      <c r="CU129" s="136"/>
      <c r="CV129" s="136"/>
      <c r="CW129" s="136"/>
      <c r="CX129" s="136"/>
      <c r="CY129" s="136"/>
      <c r="CZ129" s="136"/>
      <c r="DA129" s="136"/>
      <c r="DB129" s="136"/>
      <c r="DC129" s="136"/>
      <c r="DD129" s="136"/>
      <c r="DE129" s="136"/>
      <c r="DF129" s="136"/>
      <c r="DG129" s="136"/>
      <c r="DH129" s="136"/>
      <c r="DI129" s="136"/>
      <c r="DJ129" s="136"/>
      <c r="DK129" s="136"/>
      <c r="DL129" s="136"/>
      <c r="DM129" s="136"/>
      <c r="DN129" s="136"/>
      <c r="DO129" s="136"/>
      <c r="DP129" s="136"/>
      <c r="DQ129" s="136"/>
      <c r="DR129" s="136"/>
      <c r="DS129" s="136"/>
      <c r="DT129" s="136"/>
      <c r="DU129" s="136"/>
      <c r="DV129" s="136"/>
      <c r="DW129" s="136"/>
      <c r="DX129" s="136"/>
      <c r="DY129" s="136"/>
      <c r="DZ129" s="136"/>
      <c r="EA129" s="136"/>
      <c r="EB129" s="136"/>
      <c r="EC129" s="136"/>
      <c r="ED129" s="136"/>
      <c r="EE129" s="136"/>
      <c r="EF129" s="136"/>
      <c r="EG129" s="136"/>
      <c r="EH129" s="136"/>
      <c r="EI129" s="136"/>
      <c r="EJ129" s="136"/>
      <c r="EK129" s="136"/>
      <c r="EL129" s="136"/>
      <c r="EM129" s="136"/>
      <c r="EN129" s="136"/>
      <c r="EO129" s="136"/>
      <c r="EP129" s="136"/>
      <c r="EQ129" s="136"/>
      <c r="ER129" s="136"/>
      <c r="ES129" s="136"/>
      <c r="ET129" s="136"/>
      <c r="EU129" s="136"/>
      <c r="EV129" s="136"/>
      <c r="EW129" s="136"/>
      <c r="EX129" s="136"/>
      <c r="EY129" s="136"/>
      <c r="EZ129" s="136"/>
      <c r="FA129" s="136"/>
      <c r="FB129" s="136"/>
      <c r="FC129" s="136"/>
      <c r="FD129" s="136"/>
      <c r="FE129" s="136"/>
      <c r="FF129" s="136"/>
      <c r="FG129" s="136"/>
      <c r="FH129" s="136"/>
      <c r="FI129" s="136"/>
      <c r="FJ129" s="136"/>
      <c r="FK129" s="136"/>
      <c r="FL129" s="136"/>
      <c r="FM129" s="136"/>
      <c r="FN129" s="136"/>
      <c r="FO129" s="136"/>
      <c r="FP129" s="136"/>
      <c r="FQ129" s="136"/>
      <c r="FR129" s="136"/>
      <c r="FS129" s="136"/>
      <c r="FT129" s="136"/>
      <c r="FU129" s="136"/>
      <c r="FV129" s="136"/>
      <c r="FW129" s="136"/>
      <c r="FX129" s="136"/>
      <c r="FY129" s="136"/>
      <c r="FZ129" s="136"/>
      <c r="GA129" s="136"/>
      <c r="GB129" s="136"/>
      <c r="GC129" s="136"/>
      <c r="GD129" s="136"/>
      <c r="GE129" s="136"/>
      <c r="GF129" s="136"/>
      <c r="GG129" s="136"/>
      <c r="GH129" s="136"/>
      <c r="GI129" s="136"/>
      <c r="GJ129" s="136"/>
      <c r="GK129" s="136"/>
      <c r="GL129" s="136"/>
      <c r="GM129" s="136"/>
      <c r="GN129" s="136"/>
      <c r="GO129" s="136"/>
      <c r="GP129" s="136"/>
      <c r="GQ129" s="136"/>
      <c r="GR129" s="136"/>
      <c r="GS129" s="136"/>
      <c r="GT129" s="136"/>
      <c r="GU129" s="136"/>
      <c r="GV129" s="136"/>
      <c r="GW129" s="136"/>
      <c r="GX129" s="136"/>
      <c r="GY129" s="136"/>
      <c r="GZ129" s="136"/>
      <c r="HA129" s="136"/>
      <c r="HB129" s="136"/>
      <c r="HC129" s="136"/>
      <c r="HD129" s="136"/>
      <c r="HE129" s="136"/>
      <c r="HF129" s="136"/>
      <c r="HG129" s="136"/>
      <c r="HH129" s="136"/>
      <c r="HI129" s="136"/>
      <c r="HJ129" s="136"/>
      <c r="HK129" s="136"/>
      <c r="HL129" s="136"/>
      <c r="HM129" s="136"/>
      <c r="HN129" s="136"/>
      <c r="HO129" s="136"/>
      <c r="HP129" s="136"/>
      <c r="HQ129" s="136"/>
      <c r="HR129" s="136"/>
      <c r="HS129" s="136"/>
      <c r="HT129" s="136"/>
      <c r="HU129" s="136"/>
      <c r="HV129" s="136"/>
      <c r="HW129" s="136"/>
      <c r="HX129" s="136"/>
      <c r="HY129" s="136"/>
      <c r="HZ129" s="136"/>
      <c r="IA129" s="136"/>
      <c r="IB129" s="136"/>
      <c r="IC129" s="136"/>
      <c r="ID129" s="136"/>
      <c r="IE129" s="136"/>
      <c r="IF129" s="136"/>
      <c r="IG129" s="136"/>
    </row>
    <row r="130" spans="1:241" ht="15" customHeight="1" x14ac:dyDescent="0.25">
      <c r="A130" s="181" t="s">
        <v>72</v>
      </c>
      <c r="B130" s="182">
        <v>5524239</v>
      </c>
      <c r="C130" s="182">
        <v>5332628</v>
      </c>
      <c r="D130" s="182">
        <v>672007</v>
      </c>
      <c r="E130" s="182">
        <v>687217</v>
      </c>
      <c r="F130" s="158">
        <v>1220153</v>
      </c>
      <c r="G130" s="158">
        <v>262558</v>
      </c>
      <c r="H130" s="235">
        <v>13698802</v>
      </c>
      <c r="I130" s="136"/>
      <c r="J130" s="143" t="s">
        <v>897</v>
      </c>
      <c r="K130" s="189">
        <v>71005930</v>
      </c>
      <c r="L130" s="189">
        <v>74352839</v>
      </c>
      <c r="M130" s="189">
        <v>8942841</v>
      </c>
      <c r="N130" s="189">
        <v>13762339</v>
      </c>
      <c r="O130" s="160">
        <v>23731255</v>
      </c>
      <c r="P130" s="160">
        <v>4197323</v>
      </c>
      <c r="Q130" s="237">
        <v>195992527</v>
      </c>
      <c r="R130" s="136"/>
      <c r="S130" s="136"/>
      <c r="T130" s="136"/>
      <c r="U130" s="136"/>
      <c r="V130" s="136"/>
      <c r="W130" s="136"/>
      <c r="X130" s="136"/>
      <c r="Y130" s="136"/>
      <c r="Z130" s="136"/>
      <c r="AA130" s="136"/>
      <c r="AB130" s="136"/>
      <c r="AC130" s="136"/>
      <c r="AD130" s="136"/>
      <c r="AE130" s="136"/>
      <c r="AF130" s="136"/>
      <c r="AG130" s="136"/>
      <c r="AH130" s="136"/>
      <c r="AI130" s="136"/>
      <c r="AJ130" s="136"/>
      <c r="AK130" s="136"/>
      <c r="AL130" s="136"/>
      <c r="AM130" s="136"/>
      <c r="AN130" s="136"/>
      <c r="AO130" s="136"/>
      <c r="AP130" s="136"/>
      <c r="AQ130" s="136"/>
      <c r="AR130" s="136"/>
      <c r="AS130" s="136"/>
      <c r="AT130" s="136"/>
      <c r="AU130" s="136"/>
      <c r="AV130" s="136"/>
      <c r="AW130" s="136"/>
      <c r="AX130" s="136"/>
      <c r="AY130" s="136"/>
      <c r="AZ130" s="136"/>
      <c r="BA130" s="136"/>
      <c r="BB130" s="136"/>
      <c r="BC130" s="136"/>
      <c r="BD130" s="136"/>
      <c r="BE130" s="136"/>
      <c r="BF130" s="136"/>
      <c r="BG130" s="136"/>
      <c r="BH130" s="136"/>
      <c r="BI130" s="136"/>
      <c r="BJ130" s="136"/>
      <c r="BK130" s="136"/>
      <c r="BL130" s="136"/>
      <c r="BM130" s="136"/>
      <c r="BN130" s="136"/>
      <c r="BO130" s="136"/>
      <c r="BP130" s="136"/>
      <c r="BQ130" s="136"/>
      <c r="BR130" s="136"/>
      <c r="BS130" s="136"/>
      <c r="BT130" s="136"/>
      <c r="BU130" s="136"/>
      <c r="BV130" s="136"/>
      <c r="BW130" s="136"/>
      <c r="BX130" s="136"/>
      <c r="BY130" s="136"/>
      <c r="BZ130" s="136"/>
      <c r="CA130" s="136"/>
      <c r="CB130" s="136"/>
      <c r="CC130" s="136"/>
      <c r="CD130" s="136"/>
      <c r="CE130" s="136"/>
      <c r="CF130" s="136"/>
      <c r="CG130" s="136"/>
      <c r="CH130" s="136"/>
      <c r="CI130" s="136"/>
      <c r="CJ130" s="136"/>
      <c r="CK130" s="136"/>
      <c r="CL130" s="136"/>
      <c r="CM130" s="136"/>
      <c r="CN130" s="136"/>
      <c r="CO130" s="136"/>
      <c r="CP130" s="136"/>
      <c r="CQ130" s="136"/>
      <c r="CR130" s="136"/>
      <c r="CS130" s="136"/>
      <c r="CT130" s="136"/>
      <c r="CU130" s="136"/>
      <c r="CV130" s="136"/>
      <c r="CW130" s="136"/>
      <c r="CX130" s="136"/>
      <c r="CY130" s="136"/>
      <c r="CZ130" s="136"/>
      <c r="DA130" s="136"/>
      <c r="DB130" s="136"/>
      <c r="DC130" s="136"/>
      <c r="DD130" s="136"/>
      <c r="DE130" s="136"/>
      <c r="DF130" s="136"/>
      <c r="DG130" s="136"/>
      <c r="DH130" s="136"/>
      <c r="DI130" s="136"/>
      <c r="DJ130" s="136"/>
      <c r="DK130" s="136"/>
      <c r="DL130" s="136"/>
      <c r="DM130" s="136"/>
      <c r="DN130" s="136"/>
      <c r="DO130" s="136"/>
      <c r="DP130" s="136"/>
      <c r="DQ130" s="136"/>
      <c r="DR130" s="136"/>
      <c r="DS130" s="136"/>
      <c r="DT130" s="136"/>
      <c r="DU130" s="136"/>
      <c r="DV130" s="136"/>
      <c r="DW130" s="136"/>
      <c r="DX130" s="136"/>
      <c r="DY130" s="136"/>
      <c r="DZ130" s="136"/>
      <c r="EA130" s="136"/>
      <c r="EB130" s="136"/>
      <c r="EC130" s="136"/>
      <c r="ED130" s="136"/>
      <c r="EE130" s="136"/>
      <c r="EF130" s="136"/>
      <c r="EG130" s="136"/>
      <c r="EH130" s="136"/>
      <c r="EI130" s="136"/>
      <c r="EJ130" s="136"/>
      <c r="EK130" s="136"/>
      <c r="EL130" s="136"/>
      <c r="EM130" s="136"/>
      <c r="EN130" s="136"/>
      <c r="EO130" s="136"/>
      <c r="EP130" s="136"/>
      <c r="EQ130" s="136"/>
      <c r="ER130" s="136"/>
      <c r="ES130" s="136"/>
      <c r="ET130" s="136"/>
      <c r="EU130" s="136"/>
      <c r="EV130" s="136"/>
      <c r="EW130" s="136"/>
      <c r="EX130" s="136"/>
      <c r="EY130" s="136"/>
      <c r="EZ130" s="136"/>
      <c r="FA130" s="136"/>
      <c r="FB130" s="136"/>
      <c r="FC130" s="136"/>
      <c r="FD130" s="136"/>
      <c r="FE130" s="136"/>
      <c r="FF130" s="136"/>
      <c r="FG130" s="136"/>
      <c r="FH130" s="136"/>
      <c r="FI130" s="136"/>
      <c r="FJ130" s="136"/>
      <c r="FK130" s="136"/>
      <c r="FL130" s="136"/>
      <c r="FM130" s="136"/>
      <c r="FN130" s="136"/>
      <c r="FO130" s="136"/>
      <c r="FP130" s="136"/>
      <c r="FQ130" s="136"/>
      <c r="FR130" s="136"/>
      <c r="FS130" s="136"/>
      <c r="FT130" s="136"/>
      <c r="FU130" s="136"/>
      <c r="FV130" s="136"/>
      <c r="FW130" s="136"/>
      <c r="FX130" s="136"/>
      <c r="FY130" s="136"/>
      <c r="FZ130" s="136"/>
      <c r="GA130" s="136"/>
      <c r="GB130" s="136"/>
      <c r="GC130" s="136"/>
      <c r="GD130" s="136"/>
      <c r="GE130" s="136"/>
      <c r="GF130" s="136"/>
      <c r="GG130" s="136"/>
      <c r="GH130" s="136"/>
      <c r="GI130" s="136"/>
      <c r="GJ130" s="136"/>
      <c r="GK130" s="136"/>
      <c r="GL130" s="136"/>
      <c r="GM130" s="136"/>
      <c r="GN130" s="136"/>
      <c r="GO130" s="136"/>
      <c r="GP130" s="136"/>
      <c r="GQ130" s="136"/>
      <c r="GR130" s="136"/>
      <c r="GS130" s="136"/>
      <c r="GT130" s="136"/>
      <c r="GU130" s="136"/>
      <c r="GV130" s="136"/>
      <c r="GW130" s="136"/>
      <c r="GX130" s="136"/>
      <c r="GY130" s="136"/>
      <c r="GZ130" s="136"/>
      <c r="HA130" s="136"/>
      <c r="HB130" s="136"/>
      <c r="HC130" s="136"/>
      <c r="HD130" s="136"/>
      <c r="HE130" s="136"/>
      <c r="HF130" s="136"/>
      <c r="HG130" s="136"/>
      <c r="HH130" s="136"/>
      <c r="HI130" s="136"/>
      <c r="HJ130" s="136"/>
      <c r="HK130" s="136"/>
      <c r="HL130" s="136"/>
      <c r="HM130" s="136"/>
      <c r="HN130" s="136"/>
      <c r="HO130" s="136"/>
      <c r="HP130" s="136"/>
      <c r="HQ130" s="136"/>
      <c r="HR130" s="136"/>
      <c r="HS130" s="136"/>
      <c r="HT130" s="136"/>
      <c r="HU130" s="136"/>
      <c r="HV130" s="136"/>
      <c r="HW130" s="136"/>
      <c r="HX130" s="136"/>
      <c r="HY130" s="136"/>
      <c r="HZ130" s="136"/>
      <c r="IA130" s="136"/>
      <c r="IB130" s="136"/>
      <c r="IC130" s="136"/>
      <c r="ID130" s="136"/>
      <c r="IE130" s="136"/>
      <c r="IF130" s="136"/>
      <c r="IG130" s="136"/>
    </row>
    <row r="131" spans="1:241" ht="15" customHeight="1" x14ac:dyDescent="0.25">
      <c r="A131" s="181" t="s">
        <v>71</v>
      </c>
      <c r="B131" s="182">
        <v>4970009</v>
      </c>
      <c r="C131" s="182">
        <v>4118624</v>
      </c>
      <c r="D131" s="182">
        <v>651351</v>
      </c>
      <c r="E131" s="182">
        <v>1055899</v>
      </c>
      <c r="F131" s="158">
        <v>1130813</v>
      </c>
      <c r="G131" s="158">
        <v>222951</v>
      </c>
      <c r="H131" s="235">
        <v>12149647</v>
      </c>
      <c r="I131" s="136"/>
      <c r="J131" s="146" t="s">
        <v>898</v>
      </c>
      <c r="K131" s="177">
        <v>3737154.210526316</v>
      </c>
      <c r="L131" s="177">
        <v>3913307.3157894737</v>
      </c>
      <c r="M131" s="177">
        <v>470675.84210526315</v>
      </c>
      <c r="N131" s="177">
        <v>724333.63157894742</v>
      </c>
      <c r="O131" s="177">
        <v>1249013.4210526317</v>
      </c>
      <c r="P131" s="177">
        <v>220911.73684210525</v>
      </c>
      <c r="Q131" s="177">
        <v>10315396.157894736</v>
      </c>
      <c r="R131" s="136"/>
      <c r="S131" s="136"/>
      <c r="T131" s="136"/>
      <c r="U131" s="136"/>
      <c r="V131" s="136"/>
      <c r="W131" s="136"/>
      <c r="X131" s="136"/>
      <c r="Y131" s="136"/>
      <c r="Z131" s="136"/>
      <c r="AA131" s="136"/>
      <c r="AB131" s="136"/>
      <c r="AC131" s="136"/>
      <c r="AD131" s="136"/>
      <c r="AE131" s="136"/>
      <c r="AF131" s="136"/>
      <c r="AG131" s="136"/>
      <c r="AH131" s="136"/>
      <c r="AI131" s="136"/>
      <c r="AJ131" s="136"/>
      <c r="AK131" s="136"/>
      <c r="AL131" s="136"/>
      <c r="AM131" s="136"/>
      <c r="AN131" s="136"/>
      <c r="AO131" s="136"/>
      <c r="AP131" s="136"/>
      <c r="AQ131" s="136"/>
      <c r="AR131" s="136"/>
      <c r="AS131" s="136"/>
      <c r="AT131" s="136"/>
      <c r="AU131" s="136"/>
      <c r="AV131" s="136"/>
      <c r="AW131" s="136"/>
      <c r="AX131" s="136"/>
      <c r="AY131" s="136"/>
      <c r="AZ131" s="136"/>
      <c r="BA131" s="136"/>
      <c r="BB131" s="136"/>
      <c r="BC131" s="136"/>
      <c r="BD131" s="136"/>
      <c r="BE131" s="136"/>
      <c r="BF131" s="136"/>
      <c r="BG131" s="136"/>
      <c r="BH131" s="136"/>
      <c r="BI131" s="136"/>
      <c r="BJ131" s="136"/>
      <c r="BK131" s="136"/>
      <c r="BL131" s="136"/>
      <c r="BM131" s="136"/>
      <c r="BN131" s="136"/>
      <c r="BO131" s="136"/>
      <c r="BP131" s="136"/>
      <c r="BQ131" s="136"/>
      <c r="BR131" s="136"/>
      <c r="BS131" s="136"/>
      <c r="BT131" s="136"/>
      <c r="BU131" s="136"/>
      <c r="BV131" s="136"/>
      <c r="BW131" s="136"/>
      <c r="BX131" s="136"/>
      <c r="BY131" s="136"/>
      <c r="BZ131" s="136"/>
      <c r="CA131" s="136"/>
      <c r="CB131" s="136"/>
      <c r="CC131" s="136"/>
      <c r="CD131" s="136"/>
      <c r="CE131" s="136"/>
      <c r="CF131" s="136"/>
      <c r="CG131" s="136"/>
      <c r="CH131" s="136"/>
      <c r="CI131" s="136"/>
      <c r="CJ131" s="136"/>
      <c r="CK131" s="136"/>
      <c r="CL131" s="136"/>
      <c r="CM131" s="136"/>
      <c r="CN131" s="136"/>
      <c r="CO131" s="136"/>
      <c r="CP131" s="136"/>
      <c r="CQ131" s="136"/>
      <c r="CR131" s="136"/>
      <c r="CS131" s="136"/>
      <c r="CT131" s="136"/>
      <c r="CU131" s="136"/>
      <c r="CV131" s="136"/>
      <c r="CW131" s="136"/>
      <c r="CX131" s="136"/>
      <c r="CY131" s="136"/>
      <c r="CZ131" s="136"/>
      <c r="DA131" s="136"/>
      <c r="DB131" s="136"/>
      <c r="DC131" s="136"/>
      <c r="DD131" s="136"/>
      <c r="DE131" s="136"/>
      <c r="DF131" s="136"/>
      <c r="DG131" s="136"/>
      <c r="DH131" s="136"/>
      <c r="DI131" s="136"/>
      <c r="DJ131" s="136"/>
      <c r="DK131" s="136"/>
      <c r="DL131" s="136"/>
      <c r="DM131" s="136"/>
      <c r="DN131" s="136"/>
      <c r="DO131" s="136"/>
      <c r="DP131" s="136"/>
      <c r="DQ131" s="136"/>
      <c r="DR131" s="136"/>
      <c r="DS131" s="136"/>
      <c r="DT131" s="136"/>
      <c r="DU131" s="136"/>
      <c r="DV131" s="136"/>
      <c r="DW131" s="136"/>
      <c r="DX131" s="136"/>
      <c r="DY131" s="136"/>
      <c r="DZ131" s="136"/>
      <c r="EA131" s="136"/>
      <c r="EB131" s="136"/>
      <c r="EC131" s="136"/>
      <c r="ED131" s="136"/>
      <c r="EE131" s="136"/>
      <c r="EF131" s="136"/>
      <c r="EG131" s="136"/>
      <c r="EH131" s="136"/>
      <c r="EI131" s="136"/>
      <c r="EJ131" s="136"/>
      <c r="EK131" s="136"/>
      <c r="EL131" s="136"/>
      <c r="EM131" s="136"/>
      <c r="EN131" s="136"/>
      <c r="EO131" s="136"/>
      <c r="EP131" s="136"/>
      <c r="EQ131" s="136"/>
      <c r="ER131" s="136"/>
      <c r="ES131" s="136"/>
      <c r="ET131" s="136"/>
      <c r="EU131" s="136"/>
      <c r="EV131" s="136"/>
      <c r="EW131" s="136"/>
      <c r="EX131" s="136"/>
      <c r="EY131" s="136"/>
      <c r="EZ131" s="136"/>
      <c r="FA131" s="136"/>
      <c r="FB131" s="136"/>
      <c r="FC131" s="136"/>
      <c r="FD131" s="136"/>
      <c r="FE131" s="136"/>
      <c r="FF131" s="136"/>
      <c r="FG131" s="136"/>
      <c r="FH131" s="136"/>
      <c r="FI131" s="136"/>
      <c r="FJ131" s="136"/>
      <c r="FK131" s="136"/>
      <c r="FL131" s="136"/>
      <c r="FM131" s="136"/>
      <c r="FN131" s="136"/>
      <c r="FO131" s="136"/>
      <c r="FP131" s="136"/>
      <c r="FQ131" s="136"/>
      <c r="FR131" s="136"/>
      <c r="FS131" s="136"/>
      <c r="FT131" s="136"/>
      <c r="FU131" s="136"/>
      <c r="FV131" s="136"/>
      <c r="FW131" s="136"/>
      <c r="FX131" s="136"/>
      <c r="FY131" s="136"/>
      <c r="FZ131" s="136"/>
      <c r="GA131" s="136"/>
      <c r="GB131" s="136"/>
      <c r="GC131" s="136"/>
      <c r="GD131" s="136"/>
      <c r="GE131" s="136"/>
      <c r="GF131" s="136"/>
      <c r="GG131" s="136"/>
      <c r="GH131" s="136"/>
      <c r="GI131" s="136"/>
      <c r="GJ131" s="136"/>
      <c r="GK131" s="136"/>
      <c r="GL131" s="136"/>
      <c r="GM131" s="136"/>
      <c r="GN131" s="136"/>
      <c r="GO131" s="136"/>
      <c r="GP131" s="136"/>
      <c r="GQ131" s="136"/>
      <c r="GR131" s="136"/>
      <c r="GS131" s="136"/>
      <c r="GT131" s="136"/>
      <c r="GU131" s="136"/>
      <c r="GV131" s="136"/>
      <c r="GW131" s="136"/>
      <c r="GX131" s="136"/>
      <c r="GY131" s="136"/>
      <c r="GZ131" s="136"/>
      <c r="HA131" s="136"/>
      <c r="HB131" s="136"/>
      <c r="HC131" s="136"/>
      <c r="HD131" s="136"/>
      <c r="HE131" s="136"/>
      <c r="HF131" s="136"/>
      <c r="HG131" s="136"/>
      <c r="HH131" s="136"/>
      <c r="HI131" s="136"/>
      <c r="HJ131" s="136"/>
      <c r="HK131" s="136"/>
      <c r="HL131" s="136"/>
      <c r="HM131" s="136"/>
      <c r="HN131" s="136"/>
      <c r="HO131" s="136"/>
      <c r="HP131" s="136"/>
      <c r="HQ131" s="136"/>
      <c r="HR131" s="136"/>
      <c r="HS131" s="136"/>
      <c r="HT131" s="136"/>
      <c r="HU131" s="136"/>
      <c r="HV131" s="136"/>
      <c r="HW131" s="136"/>
      <c r="HX131" s="136"/>
      <c r="HY131" s="136"/>
      <c r="HZ131" s="136"/>
      <c r="IA131" s="136"/>
      <c r="IB131" s="136"/>
      <c r="IC131" s="136"/>
      <c r="ID131" s="136"/>
      <c r="IE131" s="136"/>
      <c r="IF131" s="136"/>
      <c r="IG131" s="136"/>
    </row>
    <row r="132" spans="1:241" ht="15" customHeight="1" x14ac:dyDescent="0.25">
      <c r="A132" s="143" t="s">
        <v>895</v>
      </c>
      <c r="B132" s="183">
        <v>148806566</v>
      </c>
      <c r="C132" s="183">
        <v>107212420</v>
      </c>
      <c r="D132" s="183">
        <v>17530941</v>
      </c>
      <c r="E132" s="183">
        <v>15447449</v>
      </c>
      <c r="F132" s="160">
        <v>31902474</v>
      </c>
      <c r="G132" s="160">
        <v>5947219</v>
      </c>
      <c r="H132" s="237">
        <v>326847069</v>
      </c>
      <c r="I132" s="136"/>
      <c r="J132" s="136"/>
      <c r="K132" s="136"/>
      <c r="L132" s="136"/>
      <c r="M132" s="136"/>
      <c r="N132" s="136"/>
      <c r="O132" s="136"/>
      <c r="P132" s="136"/>
      <c r="Q132" s="136"/>
      <c r="R132" s="136"/>
      <c r="S132" s="136"/>
      <c r="T132" s="136"/>
      <c r="U132" s="136"/>
      <c r="V132" s="136"/>
      <c r="W132" s="136"/>
      <c r="X132" s="136"/>
      <c r="Y132" s="136"/>
      <c r="Z132" s="136"/>
      <c r="AA132" s="136"/>
      <c r="AB132" s="136"/>
      <c r="AC132" s="136"/>
      <c r="AD132" s="136"/>
      <c r="AE132" s="136"/>
      <c r="AF132" s="136"/>
      <c r="AG132" s="136"/>
      <c r="AH132" s="136"/>
      <c r="AI132" s="136"/>
      <c r="AJ132" s="136"/>
      <c r="AK132" s="136"/>
      <c r="AL132" s="136"/>
      <c r="AM132" s="136"/>
      <c r="AN132" s="136"/>
      <c r="AO132" s="136"/>
      <c r="AP132" s="136"/>
      <c r="AQ132" s="136"/>
      <c r="AR132" s="136"/>
      <c r="AS132" s="136"/>
      <c r="AT132" s="136"/>
      <c r="AU132" s="136"/>
      <c r="AV132" s="136"/>
      <c r="AW132" s="136"/>
      <c r="AX132" s="136"/>
      <c r="AY132" s="136"/>
      <c r="AZ132" s="136"/>
      <c r="BA132" s="136"/>
      <c r="BB132" s="136"/>
      <c r="BC132" s="136"/>
      <c r="BD132" s="136"/>
      <c r="BE132" s="136"/>
      <c r="BF132" s="136"/>
      <c r="BG132" s="136"/>
      <c r="BH132" s="136"/>
      <c r="BI132" s="136"/>
      <c r="BJ132" s="136"/>
      <c r="BK132" s="136"/>
      <c r="BL132" s="136"/>
      <c r="BM132" s="136"/>
      <c r="BN132" s="136"/>
      <c r="BO132" s="136"/>
      <c r="BP132" s="136"/>
      <c r="BQ132" s="136"/>
      <c r="BR132" s="136"/>
      <c r="BS132" s="136"/>
      <c r="BT132" s="136"/>
      <c r="BU132" s="136"/>
      <c r="BV132" s="136"/>
      <c r="BW132" s="136"/>
      <c r="BX132" s="136"/>
      <c r="BY132" s="136"/>
      <c r="BZ132" s="136"/>
      <c r="CA132" s="136"/>
      <c r="CB132" s="136"/>
      <c r="CC132" s="136"/>
      <c r="CD132" s="136"/>
      <c r="CE132" s="136"/>
      <c r="CF132" s="136"/>
      <c r="CG132" s="136"/>
      <c r="CH132" s="136"/>
      <c r="CI132" s="136"/>
      <c r="CJ132" s="136"/>
      <c r="CK132" s="136"/>
      <c r="CL132" s="136"/>
      <c r="CM132" s="136"/>
      <c r="CN132" s="136"/>
      <c r="CO132" s="136"/>
      <c r="CP132" s="136"/>
      <c r="CQ132" s="136"/>
      <c r="CR132" s="136"/>
      <c r="CS132" s="136"/>
      <c r="CT132" s="136"/>
      <c r="CU132" s="136"/>
      <c r="CV132" s="136"/>
      <c r="CW132" s="136"/>
      <c r="CX132" s="136"/>
      <c r="CY132" s="136"/>
      <c r="CZ132" s="136"/>
      <c r="DA132" s="136"/>
      <c r="DB132" s="136"/>
      <c r="DC132" s="136"/>
      <c r="DD132" s="136"/>
      <c r="DE132" s="136"/>
      <c r="DF132" s="136"/>
      <c r="DG132" s="136"/>
      <c r="DH132" s="136"/>
      <c r="DI132" s="136"/>
      <c r="DJ132" s="136"/>
      <c r="DK132" s="136"/>
      <c r="DL132" s="136"/>
      <c r="DM132" s="136"/>
      <c r="DN132" s="136"/>
      <c r="DO132" s="136"/>
      <c r="DP132" s="136"/>
      <c r="DQ132" s="136"/>
      <c r="DR132" s="136"/>
      <c r="DS132" s="136"/>
      <c r="DT132" s="136"/>
      <c r="DU132" s="136"/>
      <c r="DV132" s="136"/>
      <c r="DW132" s="136"/>
      <c r="DX132" s="136"/>
      <c r="DY132" s="136"/>
      <c r="DZ132" s="136"/>
      <c r="EA132" s="136"/>
      <c r="EB132" s="136"/>
      <c r="EC132" s="136"/>
      <c r="ED132" s="136"/>
      <c r="EE132" s="136"/>
      <c r="EF132" s="136"/>
      <c r="EG132" s="136"/>
      <c r="EH132" s="136"/>
      <c r="EI132" s="136"/>
      <c r="EJ132" s="136"/>
      <c r="EK132" s="136"/>
      <c r="EL132" s="136"/>
      <c r="EM132" s="136"/>
      <c r="EN132" s="136"/>
      <c r="EO132" s="136"/>
      <c r="EP132" s="136"/>
      <c r="EQ132" s="136"/>
      <c r="ER132" s="136"/>
      <c r="ES132" s="136"/>
      <c r="ET132" s="136"/>
      <c r="EU132" s="136"/>
      <c r="EV132" s="136"/>
      <c r="EW132" s="136"/>
      <c r="EX132" s="136"/>
      <c r="EY132" s="136"/>
      <c r="EZ132" s="136"/>
      <c r="FA132" s="136"/>
      <c r="FB132" s="136"/>
      <c r="FC132" s="136"/>
      <c r="FD132" s="136"/>
      <c r="FE132" s="136"/>
      <c r="FF132" s="136"/>
      <c r="FG132" s="136"/>
      <c r="FH132" s="136"/>
      <c r="FI132" s="136"/>
      <c r="FJ132" s="136"/>
      <c r="FK132" s="136"/>
      <c r="FL132" s="136"/>
      <c r="FM132" s="136"/>
      <c r="FN132" s="136"/>
      <c r="FO132" s="136"/>
      <c r="FP132" s="136"/>
      <c r="FQ132" s="136"/>
      <c r="FR132" s="136"/>
      <c r="FS132" s="136"/>
      <c r="FT132" s="136"/>
      <c r="FU132" s="136"/>
      <c r="FV132" s="136"/>
      <c r="FW132" s="136"/>
      <c r="FX132" s="136"/>
      <c r="FY132" s="136"/>
      <c r="FZ132" s="136"/>
      <c r="GA132" s="136"/>
      <c r="GB132" s="136"/>
      <c r="GC132" s="136"/>
      <c r="GD132" s="136"/>
      <c r="GE132" s="136"/>
      <c r="GF132" s="136"/>
      <c r="GG132" s="136"/>
      <c r="GH132" s="136"/>
      <c r="GI132" s="136"/>
      <c r="GJ132" s="136"/>
      <c r="GK132" s="136"/>
      <c r="GL132" s="136"/>
      <c r="GM132" s="136"/>
      <c r="GN132" s="136"/>
      <c r="GO132" s="136"/>
      <c r="GP132" s="136"/>
      <c r="GQ132" s="136"/>
      <c r="GR132" s="136"/>
      <c r="GS132" s="136"/>
      <c r="GT132" s="136"/>
      <c r="GU132" s="136"/>
      <c r="GV132" s="136"/>
      <c r="GW132" s="136"/>
      <c r="GX132" s="136"/>
      <c r="GY132" s="136"/>
      <c r="GZ132" s="136"/>
      <c r="HA132" s="136"/>
      <c r="HB132" s="136"/>
      <c r="HC132" s="136"/>
      <c r="HD132" s="136"/>
      <c r="HE132" s="136"/>
      <c r="HF132" s="136"/>
      <c r="HG132" s="136"/>
      <c r="HH132" s="136"/>
      <c r="HI132" s="136"/>
      <c r="HJ132" s="136"/>
      <c r="HK132" s="136"/>
      <c r="HL132" s="136"/>
      <c r="HM132" s="136"/>
      <c r="HN132" s="136"/>
      <c r="HO132" s="136"/>
      <c r="HP132" s="136"/>
      <c r="HQ132" s="136"/>
      <c r="HR132" s="136"/>
      <c r="HS132" s="136"/>
      <c r="HT132" s="136"/>
      <c r="HU132" s="136"/>
      <c r="HV132" s="136"/>
      <c r="HW132" s="136"/>
      <c r="HX132" s="136"/>
      <c r="HY132" s="136"/>
      <c r="HZ132" s="136"/>
      <c r="IA132" s="136"/>
      <c r="IB132" s="136"/>
      <c r="IC132" s="136"/>
      <c r="ID132" s="136"/>
      <c r="IE132" s="136"/>
      <c r="IF132" s="136"/>
      <c r="IG132" s="136"/>
    </row>
    <row r="133" spans="1:241" ht="15" customHeight="1" x14ac:dyDescent="0.25">
      <c r="A133" s="146" t="s">
        <v>896</v>
      </c>
      <c r="B133" s="177">
        <v>7086026.9523809524</v>
      </c>
      <c r="C133" s="177">
        <v>5105353.333333333</v>
      </c>
      <c r="D133" s="177">
        <v>834806.71428571432</v>
      </c>
      <c r="E133" s="177">
        <v>735592.80952380947</v>
      </c>
      <c r="F133" s="177">
        <v>1519165.4285714286</v>
      </c>
      <c r="G133" s="177">
        <v>283200.90476190473</v>
      </c>
      <c r="H133" s="177">
        <v>15564146.142857144</v>
      </c>
      <c r="I133" s="136"/>
      <c r="J133" s="136"/>
      <c r="K133" s="136"/>
      <c r="L133" s="136"/>
      <c r="M133" s="136"/>
      <c r="N133" s="136"/>
      <c r="O133" s="136"/>
      <c r="P133" s="136"/>
      <c r="Q133" s="136"/>
      <c r="R133" s="136"/>
      <c r="S133" s="136"/>
      <c r="T133" s="136"/>
      <c r="U133" s="136"/>
      <c r="V133" s="136"/>
      <c r="W133" s="136"/>
      <c r="X133" s="136"/>
      <c r="Y133" s="136"/>
      <c r="Z133" s="136"/>
      <c r="AA133" s="136"/>
      <c r="AB133" s="136"/>
      <c r="AC133" s="136"/>
      <c r="AD133" s="136"/>
      <c r="AE133" s="136"/>
      <c r="AF133" s="136"/>
      <c r="AG133" s="136"/>
      <c r="AH133" s="136"/>
      <c r="AI133" s="136"/>
      <c r="AJ133" s="136"/>
      <c r="AK133" s="136"/>
      <c r="AL133" s="136"/>
      <c r="AM133" s="136"/>
      <c r="AN133" s="136"/>
      <c r="AO133" s="136"/>
      <c r="AP133" s="136"/>
      <c r="AQ133" s="136"/>
      <c r="AR133" s="136"/>
      <c r="AS133" s="136"/>
      <c r="AT133" s="136"/>
      <c r="AU133" s="136"/>
      <c r="AV133" s="136"/>
      <c r="AW133" s="136"/>
      <c r="AX133" s="136"/>
      <c r="AY133" s="136"/>
      <c r="AZ133" s="136"/>
      <c r="BA133" s="136"/>
      <c r="BB133" s="136"/>
      <c r="BC133" s="136"/>
      <c r="BD133" s="136"/>
      <c r="BE133" s="136"/>
      <c r="BF133" s="136"/>
      <c r="BG133" s="136"/>
      <c r="BH133" s="136"/>
      <c r="BI133" s="136"/>
      <c r="BJ133" s="136"/>
      <c r="BK133" s="136"/>
      <c r="BL133" s="136"/>
      <c r="BM133" s="136"/>
      <c r="BN133" s="136"/>
      <c r="BO133" s="136"/>
      <c r="BP133" s="136"/>
      <c r="BQ133" s="136"/>
      <c r="BR133" s="136"/>
      <c r="BS133" s="136"/>
      <c r="BT133" s="136"/>
      <c r="BU133" s="136"/>
      <c r="BV133" s="136"/>
      <c r="BW133" s="136"/>
      <c r="BX133" s="136"/>
      <c r="BY133" s="136"/>
      <c r="BZ133" s="136"/>
      <c r="CA133" s="136"/>
      <c r="CB133" s="136"/>
      <c r="CC133" s="136"/>
      <c r="CD133" s="136"/>
      <c r="CE133" s="136"/>
      <c r="CF133" s="136"/>
      <c r="CG133" s="136"/>
      <c r="CH133" s="136"/>
      <c r="CI133" s="136"/>
      <c r="CJ133" s="136"/>
      <c r="CK133" s="136"/>
      <c r="CL133" s="136"/>
      <c r="CM133" s="136"/>
      <c r="CN133" s="136"/>
      <c r="CO133" s="136"/>
      <c r="CP133" s="136"/>
      <c r="CQ133" s="136"/>
      <c r="CR133" s="136"/>
      <c r="CS133" s="136"/>
      <c r="CT133" s="136"/>
      <c r="CU133" s="136"/>
      <c r="CV133" s="136"/>
      <c r="CW133" s="136"/>
      <c r="CX133" s="136"/>
      <c r="CY133" s="136"/>
      <c r="CZ133" s="136"/>
      <c r="DA133" s="136"/>
      <c r="DB133" s="136"/>
      <c r="DC133" s="136"/>
      <c r="DD133" s="136"/>
      <c r="DE133" s="136"/>
      <c r="DF133" s="136"/>
      <c r="DG133" s="136"/>
      <c r="DH133" s="136"/>
      <c r="DI133" s="136"/>
      <c r="DJ133" s="136"/>
      <c r="DK133" s="136"/>
      <c r="DL133" s="136"/>
      <c r="DM133" s="136"/>
      <c r="DN133" s="136"/>
      <c r="DO133" s="136"/>
      <c r="DP133" s="136"/>
      <c r="DQ133" s="136"/>
      <c r="DR133" s="136"/>
      <c r="DS133" s="136"/>
      <c r="DT133" s="136"/>
      <c r="DU133" s="136"/>
      <c r="DV133" s="136"/>
      <c r="DW133" s="136"/>
      <c r="DX133" s="136"/>
      <c r="DY133" s="136"/>
      <c r="DZ133" s="136"/>
      <c r="EA133" s="136"/>
      <c r="EB133" s="136"/>
      <c r="EC133" s="136"/>
      <c r="ED133" s="136"/>
      <c r="EE133" s="136"/>
      <c r="EF133" s="136"/>
      <c r="EG133" s="136"/>
      <c r="EH133" s="136"/>
      <c r="EI133" s="136"/>
      <c r="EJ133" s="136"/>
      <c r="EK133" s="136"/>
      <c r="EL133" s="136"/>
      <c r="EM133" s="136"/>
      <c r="EN133" s="136"/>
      <c r="EO133" s="136"/>
      <c r="EP133" s="136"/>
      <c r="EQ133" s="136"/>
      <c r="ER133" s="136"/>
      <c r="ES133" s="136"/>
      <c r="ET133" s="136"/>
      <c r="EU133" s="136"/>
      <c r="EV133" s="136"/>
      <c r="EW133" s="136"/>
      <c r="EX133" s="136"/>
      <c r="EY133" s="136"/>
      <c r="EZ133" s="136"/>
      <c r="FA133" s="136"/>
      <c r="FB133" s="136"/>
      <c r="FC133" s="136"/>
      <c r="FD133" s="136"/>
      <c r="FE133" s="136"/>
      <c r="FF133" s="136"/>
      <c r="FG133" s="136"/>
      <c r="FH133" s="136"/>
      <c r="FI133" s="136"/>
      <c r="FJ133" s="136"/>
      <c r="FK133" s="136"/>
      <c r="FL133" s="136"/>
      <c r="FM133" s="136"/>
      <c r="FN133" s="136"/>
      <c r="FO133" s="136"/>
      <c r="FP133" s="136"/>
      <c r="FQ133" s="136"/>
      <c r="FR133" s="136"/>
      <c r="FS133" s="136"/>
      <c r="FT133" s="136"/>
      <c r="FU133" s="136"/>
      <c r="FV133" s="136"/>
      <c r="FW133" s="136"/>
      <c r="FX133" s="136"/>
      <c r="FY133" s="136"/>
      <c r="FZ133" s="136"/>
      <c r="GA133" s="136"/>
      <c r="GB133" s="136"/>
      <c r="GC133" s="136"/>
      <c r="GD133" s="136"/>
      <c r="GE133" s="136"/>
      <c r="GF133" s="136"/>
      <c r="GG133" s="136"/>
      <c r="GH133" s="136"/>
      <c r="GI133" s="136"/>
      <c r="GJ133" s="136"/>
      <c r="GK133" s="136"/>
      <c r="GL133" s="136"/>
      <c r="GM133" s="136"/>
      <c r="GN133" s="136"/>
      <c r="GO133" s="136"/>
      <c r="GP133" s="136"/>
      <c r="GQ133" s="136"/>
      <c r="GR133" s="136"/>
      <c r="GS133" s="136"/>
      <c r="GT133" s="136"/>
      <c r="GU133" s="136"/>
      <c r="GV133" s="136"/>
      <c r="GW133" s="136"/>
      <c r="GX133" s="136"/>
      <c r="GY133" s="136"/>
      <c r="GZ133" s="136"/>
      <c r="HA133" s="136"/>
      <c r="HB133" s="136"/>
      <c r="HC133" s="136"/>
      <c r="HD133" s="136"/>
      <c r="HE133" s="136"/>
      <c r="HF133" s="136"/>
      <c r="HG133" s="136"/>
      <c r="HH133" s="136"/>
      <c r="HI133" s="136"/>
      <c r="HJ133" s="136"/>
      <c r="HK133" s="136"/>
      <c r="HL133" s="136"/>
      <c r="HM133" s="136"/>
      <c r="HN133" s="136"/>
      <c r="HO133" s="136"/>
      <c r="HP133" s="136"/>
      <c r="HQ133" s="136"/>
      <c r="HR133" s="136"/>
      <c r="HS133" s="136"/>
      <c r="HT133" s="136"/>
      <c r="HU133" s="136"/>
      <c r="HV133" s="136"/>
      <c r="HW133" s="136"/>
      <c r="HX133" s="136"/>
      <c r="HY133" s="136"/>
      <c r="HZ133" s="136"/>
      <c r="IA133" s="136"/>
      <c r="IB133" s="136"/>
      <c r="IC133" s="136"/>
      <c r="ID133" s="136"/>
      <c r="IE133" s="136"/>
      <c r="IF133" s="136"/>
      <c r="IG133" s="136"/>
    </row>
    <row r="134" spans="1:241" ht="15" customHeight="1" x14ac:dyDescent="0.25">
      <c r="A134" s="135"/>
      <c r="B134" s="135"/>
      <c r="C134" s="135"/>
      <c r="D134" s="135"/>
      <c r="E134" s="135"/>
      <c r="F134" s="135"/>
      <c r="G134" s="135"/>
      <c r="H134" s="135"/>
      <c r="I134" s="136"/>
      <c r="J134" s="136"/>
      <c r="K134" s="136"/>
      <c r="L134" s="136"/>
      <c r="M134" s="136"/>
      <c r="N134" s="136"/>
      <c r="O134" s="136"/>
      <c r="P134" s="136"/>
      <c r="Q134" s="136"/>
      <c r="R134" s="136"/>
      <c r="S134" s="136"/>
      <c r="T134" s="136"/>
      <c r="U134" s="136"/>
      <c r="V134" s="136"/>
      <c r="W134" s="136"/>
      <c r="X134" s="136"/>
      <c r="Y134" s="136"/>
      <c r="Z134" s="136"/>
      <c r="AA134" s="136"/>
      <c r="AB134" s="136"/>
      <c r="AC134" s="136"/>
      <c r="AD134" s="136"/>
      <c r="AE134" s="136"/>
      <c r="AF134" s="136"/>
      <c r="AG134" s="136"/>
      <c r="AH134" s="136"/>
      <c r="AI134" s="136"/>
      <c r="AJ134" s="136"/>
      <c r="AK134" s="136"/>
      <c r="AL134" s="136"/>
      <c r="AM134" s="136"/>
      <c r="AN134" s="136"/>
      <c r="AO134" s="136"/>
      <c r="AP134" s="136"/>
      <c r="AQ134" s="136"/>
      <c r="AR134" s="136"/>
      <c r="AS134" s="136"/>
      <c r="AT134" s="136"/>
      <c r="AU134" s="136"/>
      <c r="AV134" s="136"/>
      <c r="AW134" s="136"/>
      <c r="AX134" s="136"/>
      <c r="AY134" s="136"/>
      <c r="AZ134" s="136"/>
      <c r="BA134" s="136"/>
      <c r="BB134" s="136"/>
      <c r="BC134" s="136"/>
      <c r="BD134" s="136"/>
      <c r="BE134" s="136"/>
      <c r="BF134" s="136"/>
      <c r="BG134" s="136"/>
      <c r="BH134" s="136"/>
      <c r="BI134" s="136"/>
      <c r="BJ134" s="136"/>
      <c r="BK134" s="136"/>
      <c r="BL134" s="136"/>
      <c r="BM134" s="136"/>
      <c r="BN134" s="136"/>
      <c r="BO134" s="136"/>
      <c r="BP134" s="136"/>
      <c r="BQ134" s="136"/>
      <c r="BR134" s="136"/>
      <c r="BS134" s="136"/>
      <c r="BT134" s="136"/>
      <c r="BU134" s="136"/>
      <c r="BV134" s="136"/>
      <c r="BW134" s="136"/>
      <c r="BX134" s="136"/>
      <c r="BY134" s="136"/>
      <c r="BZ134" s="136"/>
      <c r="CA134" s="136"/>
      <c r="CB134" s="136"/>
      <c r="CC134" s="136"/>
      <c r="CD134" s="136"/>
      <c r="CE134" s="136"/>
      <c r="CF134" s="136"/>
      <c r="CG134" s="136"/>
      <c r="CH134" s="136"/>
      <c r="CI134" s="136"/>
      <c r="CJ134" s="136"/>
      <c r="CK134" s="136"/>
      <c r="CL134" s="136"/>
      <c r="CM134" s="136"/>
      <c r="CN134" s="136"/>
      <c r="CO134" s="136"/>
      <c r="CP134" s="136"/>
      <c r="CQ134" s="136"/>
      <c r="CR134" s="136"/>
      <c r="CS134" s="136"/>
      <c r="CT134" s="136"/>
      <c r="CU134" s="136"/>
      <c r="CV134" s="136"/>
      <c r="CW134" s="136"/>
      <c r="CX134" s="136"/>
      <c r="CY134" s="136"/>
      <c r="CZ134" s="136"/>
      <c r="DA134" s="136"/>
      <c r="DB134" s="136"/>
      <c r="DC134" s="136"/>
      <c r="DD134" s="136"/>
      <c r="DE134" s="136"/>
      <c r="DF134" s="136"/>
      <c r="DG134" s="136"/>
      <c r="DH134" s="136"/>
      <c r="DI134" s="136"/>
      <c r="DJ134" s="136"/>
      <c r="DK134" s="136"/>
      <c r="DL134" s="136"/>
      <c r="DM134" s="136"/>
      <c r="DN134" s="136"/>
      <c r="DO134" s="136"/>
      <c r="DP134" s="136"/>
      <c r="DQ134" s="136"/>
      <c r="DR134" s="136"/>
      <c r="DS134" s="136"/>
      <c r="DT134" s="136"/>
      <c r="DU134" s="136"/>
      <c r="DV134" s="136"/>
      <c r="DW134" s="136"/>
      <c r="DX134" s="136"/>
      <c r="DY134" s="136"/>
      <c r="DZ134" s="136"/>
      <c r="EA134" s="136"/>
      <c r="EB134" s="136"/>
      <c r="EC134" s="136"/>
      <c r="ED134" s="136"/>
      <c r="EE134" s="136"/>
      <c r="EF134" s="136"/>
      <c r="EG134" s="136"/>
      <c r="EH134" s="136"/>
      <c r="EI134" s="136"/>
      <c r="EJ134" s="136"/>
      <c r="EK134" s="136"/>
      <c r="EL134" s="136"/>
      <c r="EM134" s="136"/>
      <c r="EN134" s="136"/>
      <c r="EO134" s="136"/>
      <c r="EP134" s="136"/>
      <c r="EQ134" s="136"/>
      <c r="ER134" s="136"/>
      <c r="ES134" s="136"/>
      <c r="ET134" s="136"/>
      <c r="EU134" s="136"/>
      <c r="EV134" s="136"/>
      <c r="EW134" s="136"/>
      <c r="EX134" s="136"/>
      <c r="EY134" s="136"/>
      <c r="EZ134" s="136"/>
      <c r="FA134" s="136"/>
      <c r="FB134" s="136"/>
      <c r="FC134" s="136"/>
      <c r="FD134" s="136"/>
      <c r="FE134" s="136"/>
      <c r="FF134" s="136"/>
      <c r="FG134" s="136"/>
      <c r="FH134" s="136"/>
      <c r="FI134" s="136"/>
      <c r="FJ134" s="136"/>
      <c r="FK134" s="136"/>
      <c r="FL134" s="136"/>
      <c r="FM134" s="136"/>
      <c r="FN134" s="136"/>
      <c r="FO134" s="136"/>
      <c r="FP134" s="136"/>
      <c r="FQ134" s="136"/>
      <c r="FR134" s="136"/>
      <c r="FS134" s="136"/>
      <c r="FT134" s="136"/>
      <c r="FU134" s="136"/>
      <c r="FV134" s="136"/>
      <c r="FW134" s="136"/>
      <c r="FX134" s="136"/>
      <c r="FY134" s="136"/>
      <c r="FZ134" s="136"/>
      <c r="GA134" s="136"/>
      <c r="GB134" s="136"/>
      <c r="GC134" s="136"/>
      <c r="GD134" s="136"/>
      <c r="GE134" s="136"/>
      <c r="GF134" s="136"/>
      <c r="GG134" s="136"/>
      <c r="GH134" s="136"/>
      <c r="GI134" s="136"/>
      <c r="GJ134" s="136"/>
      <c r="GK134" s="136"/>
      <c r="GL134" s="136"/>
      <c r="GM134" s="136"/>
      <c r="GN134" s="136"/>
      <c r="GO134" s="136"/>
      <c r="GP134" s="136"/>
      <c r="GQ134" s="136"/>
      <c r="GR134" s="136"/>
      <c r="GS134" s="136"/>
      <c r="GT134" s="136"/>
      <c r="GU134" s="136"/>
      <c r="GV134" s="136"/>
      <c r="GW134" s="136"/>
      <c r="GX134" s="136"/>
      <c r="GY134" s="136"/>
      <c r="GZ134" s="136"/>
      <c r="HA134" s="136"/>
      <c r="HB134" s="136"/>
      <c r="HC134" s="136"/>
      <c r="HD134" s="136"/>
      <c r="HE134" s="136"/>
      <c r="HF134" s="136"/>
      <c r="HG134" s="136"/>
      <c r="HH134" s="136"/>
      <c r="HI134" s="136"/>
      <c r="HJ134" s="136"/>
      <c r="HK134" s="136"/>
      <c r="HL134" s="136"/>
      <c r="HM134" s="136"/>
      <c r="HN134" s="136"/>
      <c r="HO134" s="136"/>
      <c r="HP134" s="136"/>
      <c r="HQ134" s="136"/>
      <c r="HR134" s="136"/>
      <c r="HS134" s="136"/>
      <c r="HT134" s="136"/>
      <c r="HU134" s="136"/>
      <c r="HV134" s="136"/>
      <c r="HW134" s="136"/>
      <c r="HX134" s="136"/>
      <c r="HY134" s="136"/>
      <c r="HZ134" s="136"/>
      <c r="IA134" s="136"/>
      <c r="IB134" s="136"/>
      <c r="IC134" s="136"/>
      <c r="ID134" s="136"/>
      <c r="IE134" s="136"/>
      <c r="IF134" s="136"/>
      <c r="IG134" s="136"/>
    </row>
    <row r="135" spans="1:241" ht="15" customHeight="1" x14ac:dyDescent="0.25">
      <c r="A135" s="184" t="s">
        <v>323</v>
      </c>
      <c r="B135" s="185">
        <v>5031897</v>
      </c>
      <c r="C135" s="185">
        <v>3413684</v>
      </c>
      <c r="D135" s="185">
        <v>506439</v>
      </c>
      <c r="E135" s="185">
        <v>777776</v>
      </c>
      <c r="F135" s="158">
        <v>1303802</v>
      </c>
      <c r="G135" s="158">
        <v>196671</v>
      </c>
      <c r="H135" s="235">
        <v>11230269</v>
      </c>
      <c r="I135" s="136"/>
      <c r="J135" s="190" t="s">
        <v>281</v>
      </c>
      <c r="K135" s="191">
        <v>4084524</v>
      </c>
      <c r="L135" s="191">
        <v>3465126</v>
      </c>
      <c r="M135" s="191">
        <v>415201</v>
      </c>
      <c r="N135" s="191">
        <v>628496</v>
      </c>
      <c r="O135" s="158">
        <v>934294</v>
      </c>
      <c r="P135" s="158">
        <v>161581</v>
      </c>
      <c r="Q135" s="235">
        <v>9689222</v>
      </c>
      <c r="R135" s="136"/>
      <c r="S135" s="136"/>
      <c r="T135" s="136"/>
      <c r="U135" s="136"/>
      <c r="V135" s="136"/>
      <c r="W135" s="136"/>
      <c r="X135" s="136"/>
      <c r="Y135" s="136"/>
      <c r="Z135" s="136"/>
      <c r="AA135" s="136"/>
      <c r="AB135" s="136"/>
      <c r="AC135" s="136"/>
      <c r="AD135" s="136"/>
      <c r="AE135" s="136"/>
      <c r="AF135" s="136"/>
      <c r="AG135" s="136"/>
      <c r="AH135" s="136"/>
      <c r="AI135" s="136"/>
      <c r="AJ135" s="136"/>
      <c r="AK135" s="136"/>
      <c r="AL135" s="136"/>
      <c r="AM135" s="136"/>
      <c r="AN135" s="136"/>
      <c r="AO135" s="136"/>
      <c r="AP135" s="136"/>
      <c r="AQ135" s="136"/>
      <c r="AR135" s="136"/>
      <c r="AS135" s="136"/>
      <c r="AT135" s="136"/>
      <c r="AU135" s="136"/>
      <c r="AV135" s="136"/>
      <c r="AW135" s="136"/>
      <c r="AX135" s="136"/>
      <c r="AY135" s="136"/>
      <c r="AZ135" s="136"/>
      <c r="BA135" s="136"/>
      <c r="BB135" s="136"/>
      <c r="BC135" s="136"/>
      <c r="BD135" s="136"/>
      <c r="BE135" s="136"/>
      <c r="BF135" s="136"/>
      <c r="BG135" s="136"/>
      <c r="BH135" s="136"/>
      <c r="BI135" s="136"/>
      <c r="BJ135" s="136"/>
      <c r="BK135" s="136"/>
      <c r="BL135" s="136"/>
      <c r="BM135" s="136"/>
      <c r="BN135" s="136"/>
      <c r="BO135" s="136"/>
      <c r="BP135" s="136"/>
      <c r="BQ135" s="136"/>
      <c r="BR135" s="136"/>
      <c r="BS135" s="136"/>
      <c r="BT135" s="136"/>
      <c r="BU135" s="136"/>
      <c r="BV135" s="136"/>
      <c r="BW135" s="136"/>
      <c r="BX135" s="136"/>
      <c r="BY135" s="136"/>
      <c r="BZ135" s="136"/>
      <c r="CA135" s="136"/>
      <c r="CB135" s="136"/>
      <c r="CC135" s="136"/>
      <c r="CD135" s="136"/>
      <c r="CE135" s="136"/>
      <c r="CF135" s="136"/>
      <c r="CG135" s="136"/>
      <c r="CH135" s="136"/>
      <c r="CI135" s="136"/>
      <c r="CJ135" s="136"/>
      <c r="CK135" s="136"/>
      <c r="CL135" s="136"/>
      <c r="CM135" s="136"/>
      <c r="CN135" s="136"/>
      <c r="CO135" s="136"/>
      <c r="CP135" s="136"/>
      <c r="CQ135" s="136"/>
      <c r="CR135" s="136"/>
      <c r="CS135" s="136"/>
      <c r="CT135" s="136"/>
      <c r="CU135" s="136"/>
      <c r="CV135" s="136"/>
      <c r="CW135" s="136"/>
      <c r="CX135" s="136"/>
      <c r="CY135" s="136"/>
      <c r="CZ135" s="136"/>
      <c r="DA135" s="136"/>
      <c r="DB135" s="136"/>
      <c r="DC135" s="136"/>
      <c r="DD135" s="136"/>
      <c r="DE135" s="136"/>
      <c r="DF135" s="136"/>
      <c r="DG135" s="136"/>
      <c r="DH135" s="136"/>
      <c r="DI135" s="136"/>
      <c r="DJ135" s="136"/>
      <c r="DK135" s="136"/>
      <c r="DL135" s="136"/>
      <c r="DM135" s="136"/>
      <c r="DN135" s="136"/>
      <c r="DO135" s="136"/>
      <c r="DP135" s="136"/>
      <c r="DQ135" s="136"/>
      <c r="DR135" s="136"/>
      <c r="DS135" s="136"/>
      <c r="DT135" s="136"/>
      <c r="DU135" s="136"/>
      <c r="DV135" s="136"/>
      <c r="DW135" s="136"/>
      <c r="DX135" s="136"/>
      <c r="DY135" s="136"/>
      <c r="DZ135" s="136"/>
      <c r="EA135" s="136"/>
      <c r="EB135" s="136"/>
      <c r="EC135" s="136"/>
      <c r="ED135" s="136"/>
      <c r="EE135" s="136"/>
      <c r="EF135" s="136"/>
      <c r="EG135" s="136"/>
      <c r="EH135" s="136"/>
      <c r="EI135" s="136"/>
      <c r="EJ135" s="136"/>
      <c r="EK135" s="136"/>
      <c r="EL135" s="136"/>
      <c r="EM135" s="136"/>
      <c r="EN135" s="136"/>
      <c r="EO135" s="136"/>
      <c r="EP135" s="136"/>
      <c r="EQ135" s="136"/>
      <c r="ER135" s="136"/>
      <c r="ES135" s="136"/>
      <c r="ET135" s="136"/>
      <c r="EU135" s="136"/>
      <c r="EV135" s="136"/>
      <c r="EW135" s="136"/>
      <c r="EX135" s="136"/>
      <c r="EY135" s="136"/>
      <c r="EZ135" s="136"/>
      <c r="FA135" s="136"/>
      <c r="FB135" s="136"/>
      <c r="FC135" s="136"/>
      <c r="FD135" s="136"/>
      <c r="FE135" s="136"/>
      <c r="FF135" s="136"/>
      <c r="FG135" s="136"/>
      <c r="FH135" s="136"/>
      <c r="FI135" s="136"/>
      <c r="FJ135" s="136"/>
      <c r="FK135" s="136"/>
      <c r="FL135" s="136"/>
      <c r="FM135" s="136"/>
      <c r="FN135" s="136"/>
      <c r="FO135" s="136"/>
      <c r="FP135" s="136"/>
      <c r="FQ135" s="136"/>
      <c r="FR135" s="136"/>
      <c r="FS135" s="136"/>
      <c r="FT135" s="136"/>
      <c r="FU135" s="136"/>
      <c r="FV135" s="136"/>
      <c r="FW135" s="136"/>
      <c r="FX135" s="136"/>
      <c r="FY135" s="136"/>
      <c r="FZ135" s="136"/>
      <c r="GA135" s="136"/>
      <c r="GB135" s="136"/>
      <c r="GC135" s="136"/>
      <c r="GD135" s="136"/>
      <c r="GE135" s="136"/>
      <c r="GF135" s="136"/>
      <c r="GG135" s="136"/>
      <c r="GH135" s="136"/>
      <c r="GI135" s="136"/>
      <c r="GJ135" s="136"/>
      <c r="GK135" s="136"/>
      <c r="GL135" s="136"/>
      <c r="GM135" s="136"/>
      <c r="GN135" s="136"/>
      <c r="GO135" s="136"/>
      <c r="GP135" s="136"/>
      <c r="GQ135" s="136"/>
      <c r="GR135" s="136"/>
      <c r="GS135" s="136"/>
      <c r="GT135" s="136"/>
      <c r="GU135" s="136"/>
      <c r="GV135" s="136"/>
      <c r="GW135" s="136"/>
      <c r="GX135" s="136"/>
      <c r="GY135" s="136"/>
      <c r="GZ135" s="136"/>
      <c r="HA135" s="136"/>
      <c r="HB135" s="136"/>
      <c r="HC135" s="136"/>
      <c r="HD135" s="136"/>
      <c r="HE135" s="136"/>
      <c r="HF135" s="136"/>
      <c r="HG135" s="136"/>
      <c r="HH135" s="136"/>
      <c r="HI135" s="136"/>
      <c r="HJ135" s="136"/>
      <c r="HK135" s="136"/>
      <c r="HL135" s="136"/>
      <c r="HM135" s="136"/>
      <c r="HN135" s="136"/>
      <c r="HO135" s="136"/>
      <c r="HP135" s="136"/>
      <c r="HQ135" s="136"/>
      <c r="HR135" s="136"/>
      <c r="HS135" s="136"/>
      <c r="HT135" s="136"/>
      <c r="HU135" s="136"/>
      <c r="HV135" s="136"/>
      <c r="HW135" s="136"/>
      <c r="HX135" s="136"/>
      <c r="HY135" s="136"/>
      <c r="HZ135" s="136"/>
      <c r="IA135" s="136"/>
      <c r="IB135" s="136"/>
      <c r="IC135" s="136"/>
      <c r="ID135" s="136"/>
      <c r="IE135" s="136"/>
      <c r="IF135" s="136"/>
      <c r="IG135" s="136"/>
    </row>
    <row r="136" spans="1:241" ht="15" customHeight="1" x14ac:dyDescent="0.25">
      <c r="A136" s="184" t="s">
        <v>322</v>
      </c>
      <c r="B136" s="185">
        <v>4791566</v>
      </c>
      <c r="C136" s="185">
        <v>3686475</v>
      </c>
      <c r="D136" s="185">
        <v>572681</v>
      </c>
      <c r="E136" s="185">
        <v>1014329</v>
      </c>
      <c r="F136" s="158">
        <v>1341137</v>
      </c>
      <c r="G136" s="158">
        <v>253862</v>
      </c>
      <c r="H136" s="235">
        <v>11660050</v>
      </c>
      <c r="I136" s="136"/>
      <c r="J136" s="190" t="s">
        <v>280</v>
      </c>
      <c r="K136" s="191">
        <v>3588972</v>
      </c>
      <c r="L136" s="191">
        <v>4174046</v>
      </c>
      <c r="M136" s="191">
        <v>428246</v>
      </c>
      <c r="N136" s="191">
        <v>670755</v>
      </c>
      <c r="O136" s="158">
        <v>1145232</v>
      </c>
      <c r="P136" s="158">
        <v>141360</v>
      </c>
      <c r="Q136" s="235">
        <v>10148611</v>
      </c>
      <c r="R136" s="136"/>
      <c r="S136" s="136"/>
      <c r="T136" s="136"/>
      <c r="U136" s="136"/>
      <c r="V136" s="136"/>
      <c r="W136" s="136"/>
      <c r="X136" s="136"/>
      <c r="Y136" s="136"/>
      <c r="Z136" s="136"/>
      <c r="AA136" s="136"/>
      <c r="AB136" s="136"/>
      <c r="AC136" s="136"/>
      <c r="AD136" s="136"/>
      <c r="AE136" s="136"/>
      <c r="AF136" s="136"/>
      <c r="AG136" s="136"/>
      <c r="AH136" s="136"/>
      <c r="AI136" s="136"/>
      <c r="AJ136" s="136"/>
      <c r="AK136" s="136"/>
      <c r="AL136" s="136"/>
      <c r="AM136" s="136"/>
      <c r="AN136" s="136"/>
      <c r="AO136" s="136"/>
      <c r="AP136" s="136"/>
      <c r="AQ136" s="136"/>
      <c r="AR136" s="136"/>
      <c r="AS136" s="136"/>
      <c r="AT136" s="136"/>
      <c r="AU136" s="136"/>
      <c r="AV136" s="136"/>
      <c r="AW136" s="136"/>
      <c r="AX136" s="136"/>
      <c r="AY136" s="136"/>
      <c r="AZ136" s="136"/>
      <c r="BA136" s="136"/>
      <c r="BB136" s="136"/>
      <c r="BC136" s="136"/>
      <c r="BD136" s="136"/>
      <c r="BE136" s="136"/>
      <c r="BF136" s="136"/>
      <c r="BG136" s="136"/>
      <c r="BH136" s="136"/>
      <c r="BI136" s="136"/>
      <c r="BJ136" s="136"/>
      <c r="BK136" s="136"/>
      <c r="BL136" s="136"/>
      <c r="BM136" s="136"/>
      <c r="BN136" s="136"/>
      <c r="BO136" s="136"/>
      <c r="BP136" s="136"/>
      <c r="BQ136" s="136"/>
      <c r="BR136" s="136"/>
      <c r="BS136" s="136"/>
      <c r="BT136" s="136"/>
      <c r="BU136" s="136"/>
      <c r="BV136" s="136"/>
      <c r="BW136" s="136"/>
      <c r="BX136" s="136"/>
      <c r="BY136" s="136"/>
      <c r="BZ136" s="136"/>
      <c r="CA136" s="136"/>
      <c r="CB136" s="136"/>
      <c r="CC136" s="136"/>
      <c r="CD136" s="136"/>
      <c r="CE136" s="136"/>
      <c r="CF136" s="136"/>
      <c r="CG136" s="136"/>
      <c r="CH136" s="136"/>
      <c r="CI136" s="136"/>
      <c r="CJ136" s="136"/>
      <c r="CK136" s="136"/>
      <c r="CL136" s="136"/>
      <c r="CM136" s="136"/>
      <c r="CN136" s="136"/>
      <c r="CO136" s="136"/>
      <c r="CP136" s="136"/>
      <c r="CQ136" s="136"/>
      <c r="CR136" s="136"/>
      <c r="CS136" s="136"/>
      <c r="CT136" s="136"/>
      <c r="CU136" s="136"/>
      <c r="CV136" s="136"/>
      <c r="CW136" s="136"/>
      <c r="CX136" s="136"/>
      <c r="CY136" s="136"/>
      <c r="CZ136" s="136"/>
      <c r="DA136" s="136"/>
      <c r="DB136" s="136"/>
      <c r="DC136" s="136"/>
      <c r="DD136" s="136"/>
      <c r="DE136" s="136"/>
      <c r="DF136" s="136"/>
      <c r="DG136" s="136"/>
      <c r="DH136" s="136"/>
      <c r="DI136" s="136"/>
      <c r="DJ136" s="136"/>
      <c r="DK136" s="136"/>
      <c r="DL136" s="136"/>
      <c r="DM136" s="136"/>
      <c r="DN136" s="136"/>
      <c r="DO136" s="136"/>
      <c r="DP136" s="136"/>
      <c r="DQ136" s="136"/>
      <c r="DR136" s="136"/>
      <c r="DS136" s="136"/>
      <c r="DT136" s="136"/>
      <c r="DU136" s="136"/>
      <c r="DV136" s="136"/>
      <c r="DW136" s="136"/>
      <c r="DX136" s="136"/>
      <c r="DY136" s="136"/>
      <c r="DZ136" s="136"/>
      <c r="EA136" s="136"/>
      <c r="EB136" s="136"/>
      <c r="EC136" s="136"/>
      <c r="ED136" s="136"/>
      <c r="EE136" s="136"/>
      <c r="EF136" s="136"/>
      <c r="EG136" s="136"/>
      <c r="EH136" s="136"/>
      <c r="EI136" s="136"/>
      <c r="EJ136" s="136"/>
      <c r="EK136" s="136"/>
      <c r="EL136" s="136"/>
      <c r="EM136" s="136"/>
      <c r="EN136" s="136"/>
      <c r="EO136" s="136"/>
      <c r="EP136" s="136"/>
      <c r="EQ136" s="136"/>
      <c r="ER136" s="136"/>
      <c r="ES136" s="136"/>
      <c r="ET136" s="136"/>
      <c r="EU136" s="136"/>
      <c r="EV136" s="136"/>
      <c r="EW136" s="136"/>
      <c r="EX136" s="136"/>
      <c r="EY136" s="136"/>
      <c r="EZ136" s="136"/>
      <c r="FA136" s="136"/>
      <c r="FB136" s="136"/>
      <c r="FC136" s="136"/>
      <c r="FD136" s="136"/>
      <c r="FE136" s="136"/>
      <c r="FF136" s="136"/>
      <c r="FG136" s="136"/>
      <c r="FH136" s="136"/>
      <c r="FI136" s="136"/>
      <c r="FJ136" s="136"/>
      <c r="FK136" s="136"/>
      <c r="FL136" s="136"/>
      <c r="FM136" s="136"/>
      <c r="FN136" s="136"/>
      <c r="FO136" s="136"/>
      <c r="FP136" s="136"/>
      <c r="FQ136" s="136"/>
      <c r="FR136" s="136"/>
      <c r="FS136" s="136"/>
      <c r="FT136" s="136"/>
      <c r="FU136" s="136"/>
      <c r="FV136" s="136"/>
      <c r="FW136" s="136"/>
      <c r="FX136" s="136"/>
      <c r="FY136" s="136"/>
      <c r="FZ136" s="136"/>
      <c r="GA136" s="136"/>
      <c r="GB136" s="136"/>
      <c r="GC136" s="136"/>
      <c r="GD136" s="136"/>
      <c r="GE136" s="136"/>
      <c r="GF136" s="136"/>
      <c r="GG136" s="136"/>
      <c r="GH136" s="136"/>
      <c r="GI136" s="136"/>
      <c r="GJ136" s="136"/>
      <c r="GK136" s="136"/>
      <c r="GL136" s="136"/>
      <c r="GM136" s="136"/>
      <c r="GN136" s="136"/>
      <c r="GO136" s="136"/>
      <c r="GP136" s="136"/>
      <c r="GQ136" s="136"/>
      <c r="GR136" s="136"/>
      <c r="GS136" s="136"/>
      <c r="GT136" s="136"/>
      <c r="GU136" s="136"/>
      <c r="GV136" s="136"/>
      <c r="GW136" s="136"/>
      <c r="GX136" s="136"/>
      <c r="GY136" s="136"/>
      <c r="GZ136" s="136"/>
      <c r="HA136" s="136"/>
      <c r="HB136" s="136"/>
      <c r="HC136" s="136"/>
      <c r="HD136" s="136"/>
      <c r="HE136" s="136"/>
      <c r="HF136" s="136"/>
      <c r="HG136" s="136"/>
      <c r="HH136" s="136"/>
      <c r="HI136" s="136"/>
      <c r="HJ136" s="136"/>
      <c r="HK136" s="136"/>
      <c r="HL136" s="136"/>
      <c r="HM136" s="136"/>
      <c r="HN136" s="136"/>
      <c r="HO136" s="136"/>
      <c r="HP136" s="136"/>
      <c r="HQ136" s="136"/>
      <c r="HR136" s="136"/>
      <c r="HS136" s="136"/>
      <c r="HT136" s="136"/>
      <c r="HU136" s="136"/>
      <c r="HV136" s="136"/>
      <c r="HW136" s="136"/>
      <c r="HX136" s="136"/>
      <c r="HY136" s="136"/>
      <c r="HZ136" s="136"/>
      <c r="IA136" s="136"/>
      <c r="IB136" s="136"/>
      <c r="IC136" s="136"/>
      <c r="ID136" s="136"/>
      <c r="IE136" s="136"/>
      <c r="IF136" s="136"/>
      <c r="IG136" s="136"/>
    </row>
    <row r="137" spans="1:241" ht="15" customHeight="1" x14ac:dyDescent="0.25">
      <c r="A137" s="184" t="s">
        <v>321</v>
      </c>
      <c r="B137" s="185">
        <v>5664523</v>
      </c>
      <c r="C137" s="185">
        <v>4341868</v>
      </c>
      <c r="D137" s="185">
        <v>635658</v>
      </c>
      <c r="E137" s="185">
        <v>769599</v>
      </c>
      <c r="F137" s="158">
        <v>1050334</v>
      </c>
      <c r="G137" s="158">
        <v>232942</v>
      </c>
      <c r="H137" s="235">
        <v>12694924</v>
      </c>
      <c r="I137" s="136"/>
      <c r="J137" s="190" t="s">
        <v>279</v>
      </c>
      <c r="K137" s="191">
        <v>3727250</v>
      </c>
      <c r="L137" s="191">
        <v>4382812</v>
      </c>
      <c r="M137" s="191">
        <v>413261</v>
      </c>
      <c r="N137" s="191">
        <v>638666</v>
      </c>
      <c r="O137" s="158">
        <v>1231862</v>
      </c>
      <c r="P137" s="158">
        <v>135731</v>
      </c>
      <c r="Q137" s="235">
        <v>10529582</v>
      </c>
      <c r="R137" s="136"/>
      <c r="S137" s="136"/>
      <c r="T137" s="136"/>
      <c r="U137" s="136"/>
      <c r="V137" s="136"/>
      <c r="W137" s="136"/>
      <c r="X137" s="136"/>
      <c r="Y137" s="136"/>
      <c r="Z137" s="136"/>
      <c r="AA137" s="136"/>
      <c r="AB137" s="136"/>
      <c r="AC137" s="136"/>
      <c r="AD137" s="136"/>
      <c r="AE137" s="136"/>
      <c r="AF137" s="136"/>
      <c r="AG137" s="136"/>
      <c r="AH137" s="136"/>
      <c r="AI137" s="136"/>
      <c r="AJ137" s="136"/>
      <c r="AK137" s="136"/>
      <c r="AL137" s="136"/>
      <c r="AM137" s="136"/>
      <c r="AN137" s="136"/>
      <c r="AO137" s="136"/>
      <c r="AP137" s="136"/>
      <c r="AQ137" s="136"/>
      <c r="AR137" s="136"/>
      <c r="AS137" s="136"/>
      <c r="AT137" s="136"/>
      <c r="AU137" s="136"/>
      <c r="AV137" s="136"/>
      <c r="AW137" s="136"/>
      <c r="AX137" s="136"/>
      <c r="AY137" s="136"/>
      <c r="AZ137" s="136"/>
      <c r="BA137" s="136"/>
      <c r="BB137" s="136"/>
      <c r="BC137" s="136"/>
      <c r="BD137" s="136"/>
      <c r="BE137" s="136"/>
      <c r="BF137" s="136"/>
      <c r="BG137" s="136"/>
      <c r="BH137" s="136"/>
      <c r="BI137" s="136"/>
      <c r="BJ137" s="136"/>
      <c r="BK137" s="136"/>
      <c r="BL137" s="136"/>
      <c r="BM137" s="136"/>
      <c r="BN137" s="136"/>
      <c r="BO137" s="136"/>
      <c r="BP137" s="136"/>
      <c r="BQ137" s="136"/>
      <c r="BR137" s="136"/>
      <c r="BS137" s="136"/>
      <c r="BT137" s="136"/>
      <c r="BU137" s="136"/>
      <c r="BV137" s="136"/>
      <c r="BW137" s="136"/>
      <c r="BX137" s="136"/>
      <c r="BY137" s="136"/>
      <c r="BZ137" s="136"/>
      <c r="CA137" s="136"/>
      <c r="CB137" s="136"/>
      <c r="CC137" s="136"/>
      <c r="CD137" s="136"/>
      <c r="CE137" s="136"/>
      <c r="CF137" s="136"/>
      <c r="CG137" s="136"/>
      <c r="CH137" s="136"/>
      <c r="CI137" s="136"/>
      <c r="CJ137" s="136"/>
      <c r="CK137" s="136"/>
      <c r="CL137" s="136"/>
      <c r="CM137" s="136"/>
      <c r="CN137" s="136"/>
      <c r="CO137" s="136"/>
      <c r="CP137" s="136"/>
      <c r="CQ137" s="136"/>
      <c r="CR137" s="136"/>
      <c r="CS137" s="136"/>
      <c r="CT137" s="136"/>
      <c r="CU137" s="136"/>
      <c r="CV137" s="136"/>
      <c r="CW137" s="136"/>
      <c r="CX137" s="136"/>
      <c r="CY137" s="136"/>
      <c r="CZ137" s="136"/>
      <c r="DA137" s="136"/>
      <c r="DB137" s="136"/>
      <c r="DC137" s="136"/>
      <c r="DD137" s="136"/>
      <c r="DE137" s="136"/>
      <c r="DF137" s="136"/>
      <c r="DG137" s="136"/>
      <c r="DH137" s="136"/>
      <c r="DI137" s="136"/>
      <c r="DJ137" s="136"/>
      <c r="DK137" s="136"/>
      <c r="DL137" s="136"/>
      <c r="DM137" s="136"/>
      <c r="DN137" s="136"/>
      <c r="DO137" s="136"/>
      <c r="DP137" s="136"/>
      <c r="DQ137" s="136"/>
      <c r="DR137" s="136"/>
      <c r="DS137" s="136"/>
      <c r="DT137" s="136"/>
      <c r="DU137" s="136"/>
      <c r="DV137" s="136"/>
      <c r="DW137" s="136"/>
      <c r="DX137" s="136"/>
      <c r="DY137" s="136"/>
      <c r="DZ137" s="136"/>
      <c r="EA137" s="136"/>
      <c r="EB137" s="136"/>
      <c r="EC137" s="136"/>
      <c r="ED137" s="136"/>
      <c r="EE137" s="136"/>
      <c r="EF137" s="136"/>
      <c r="EG137" s="136"/>
      <c r="EH137" s="136"/>
      <c r="EI137" s="136"/>
      <c r="EJ137" s="136"/>
      <c r="EK137" s="136"/>
      <c r="EL137" s="136"/>
      <c r="EM137" s="136"/>
      <c r="EN137" s="136"/>
      <c r="EO137" s="136"/>
      <c r="EP137" s="136"/>
      <c r="EQ137" s="136"/>
      <c r="ER137" s="136"/>
      <c r="ES137" s="136"/>
      <c r="ET137" s="136"/>
      <c r="EU137" s="136"/>
      <c r="EV137" s="136"/>
      <c r="EW137" s="136"/>
      <c r="EX137" s="136"/>
      <c r="EY137" s="136"/>
      <c r="EZ137" s="136"/>
      <c r="FA137" s="136"/>
      <c r="FB137" s="136"/>
      <c r="FC137" s="136"/>
      <c r="FD137" s="136"/>
      <c r="FE137" s="136"/>
      <c r="FF137" s="136"/>
      <c r="FG137" s="136"/>
      <c r="FH137" s="136"/>
      <c r="FI137" s="136"/>
      <c r="FJ137" s="136"/>
      <c r="FK137" s="136"/>
      <c r="FL137" s="136"/>
      <c r="FM137" s="136"/>
      <c r="FN137" s="136"/>
      <c r="FO137" s="136"/>
      <c r="FP137" s="136"/>
      <c r="FQ137" s="136"/>
      <c r="FR137" s="136"/>
      <c r="FS137" s="136"/>
      <c r="FT137" s="136"/>
      <c r="FU137" s="136"/>
      <c r="FV137" s="136"/>
      <c r="FW137" s="136"/>
      <c r="FX137" s="136"/>
      <c r="FY137" s="136"/>
      <c r="FZ137" s="136"/>
      <c r="GA137" s="136"/>
      <c r="GB137" s="136"/>
      <c r="GC137" s="136"/>
      <c r="GD137" s="136"/>
      <c r="GE137" s="136"/>
      <c r="GF137" s="136"/>
      <c r="GG137" s="136"/>
      <c r="GH137" s="136"/>
      <c r="GI137" s="136"/>
      <c r="GJ137" s="136"/>
      <c r="GK137" s="136"/>
      <c r="GL137" s="136"/>
      <c r="GM137" s="136"/>
      <c r="GN137" s="136"/>
      <c r="GO137" s="136"/>
      <c r="GP137" s="136"/>
      <c r="GQ137" s="136"/>
      <c r="GR137" s="136"/>
      <c r="GS137" s="136"/>
      <c r="GT137" s="136"/>
      <c r="GU137" s="136"/>
      <c r="GV137" s="136"/>
      <c r="GW137" s="136"/>
      <c r="GX137" s="136"/>
      <c r="GY137" s="136"/>
      <c r="GZ137" s="136"/>
      <c r="HA137" s="136"/>
      <c r="HB137" s="136"/>
      <c r="HC137" s="136"/>
      <c r="HD137" s="136"/>
      <c r="HE137" s="136"/>
      <c r="HF137" s="136"/>
      <c r="HG137" s="136"/>
      <c r="HH137" s="136"/>
      <c r="HI137" s="136"/>
      <c r="HJ137" s="136"/>
      <c r="HK137" s="136"/>
      <c r="HL137" s="136"/>
      <c r="HM137" s="136"/>
      <c r="HN137" s="136"/>
      <c r="HO137" s="136"/>
      <c r="HP137" s="136"/>
      <c r="HQ137" s="136"/>
      <c r="HR137" s="136"/>
      <c r="HS137" s="136"/>
      <c r="HT137" s="136"/>
      <c r="HU137" s="136"/>
      <c r="HV137" s="136"/>
      <c r="HW137" s="136"/>
      <c r="HX137" s="136"/>
      <c r="HY137" s="136"/>
      <c r="HZ137" s="136"/>
      <c r="IA137" s="136"/>
      <c r="IB137" s="136"/>
      <c r="IC137" s="136"/>
      <c r="ID137" s="136"/>
      <c r="IE137" s="136"/>
      <c r="IF137" s="136"/>
      <c r="IG137" s="136"/>
    </row>
    <row r="138" spans="1:241" ht="15" customHeight="1" x14ac:dyDescent="0.25">
      <c r="A138" s="184" t="s">
        <v>320</v>
      </c>
      <c r="B138" s="185">
        <v>5748806</v>
      </c>
      <c r="C138" s="185">
        <v>6185858</v>
      </c>
      <c r="D138" s="185">
        <v>689161</v>
      </c>
      <c r="E138" s="185">
        <v>988351</v>
      </c>
      <c r="F138" s="158">
        <v>1540336</v>
      </c>
      <c r="G138" s="158">
        <v>214551</v>
      </c>
      <c r="H138" s="235">
        <v>15367063</v>
      </c>
      <c r="I138" s="136"/>
      <c r="J138" s="190" t="s">
        <v>278</v>
      </c>
      <c r="K138" s="191">
        <v>3720049</v>
      </c>
      <c r="L138" s="191">
        <v>3857896</v>
      </c>
      <c r="M138" s="191">
        <v>551191</v>
      </c>
      <c r="N138" s="191">
        <v>769082</v>
      </c>
      <c r="O138" s="158">
        <v>1359405</v>
      </c>
      <c r="P138" s="158">
        <v>142216</v>
      </c>
      <c r="Q138" s="235">
        <v>10399839</v>
      </c>
      <c r="R138" s="136"/>
      <c r="S138" s="136"/>
      <c r="T138" s="136"/>
      <c r="U138" s="136"/>
      <c r="V138" s="136"/>
      <c r="W138" s="136"/>
      <c r="X138" s="136"/>
      <c r="Y138" s="136"/>
      <c r="Z138" s="136"/>
      <c r="AA138" s="136"/>
      <c r="AB138" s="136"/>
      <c r="AC138" s="136"/>
      <c r="AD138" s="136"/>
      <c r="AE138" s="136"/>
      <c r="AF138" s="136"/>
      <c r="AG138" s="136"/>
      <c r="AH138" s="136"/>
      <c r="AI138" s="136"/>
      <c r="AJ138" s="136"/>
      <c r="AK138" s="136"/>
      <c r="AL138" s="136"/>
      <c r="AM138" s="136"/>
      <c r="AN138" s="136"/>
      <c r="AO138" s="136"/>
      <c r="AP138" s="136"/>
      <c r="AQ138" s="136"/>
      <c r="AR138" s="136"/>
      <c r="AS138" s="136"/>
      <c r="AT138" s="136"/>
      <c r="AU138" s="136"/>
      <c r="AV138" s="136"/>
      <c r="AW138" s="136"/>
      <c r="AX138" s="136"/>
      <c r="AY138" s="136"/>
      <c r="AZ138" s="136"/>
      <c r="BA138" s="136"/>
      <c r="BB138" s="136"/>
      <c r="BC138" s="136"/>
      <c r="BD138" s="136"/>
      <c r="BE138" s="136"/>
      <c r="BF138" s="136"/>
      <c r="BG138" s="136"/>
      <c r="BH138" s="136"/>
      <c r="BI138" s="136"/>
      <c r="BJ138" s="136"/>
      <c r="BK138" s="136"/>
      <c r="BL138" s="136"/>
      <c r="BM138" s="136"/>
      <c r="BN138" s="136"/>
      <c r="BO138" s="136"/>
      <c r="BP138" s="136"/>
      <c r="BQ138" s="136"/>
      <c r="BR138" s="136"/>
      <c r="BS138" s="136"/>
      <c r="BT138" s="136"/>
      <c r="BU138" s="136"/>
      <c r="BV138" s="136"/>
      <c r="BW138" s="136"/>
      <c r="BX138" s="136"/>
      <c r="BY138" s="136"/>
      <c r="BZ138" s="136"/>
      <c r="CA138" s="136"/>
      <c r="CB138" s="136"/>
      <c r="CC138" s="136"/>
      <c r="CD138" s="136"/>
      <c r="CE138" s="136"/>
      <c r="CF138" s="136"/>
      <c r="CG138" s="136"/>
      <c r="CH138" s="136"/>
      <c r="CI138" s="136"/>
      <c r="CJ138" s="136"/>
      <c r="CK138" s="136"/>
      <c r="CL138" s="136"/>
      <c r="CM138" s="136"/>
      <c r="CN138" s="136"/>
      <c r="CO138" s="136"/>
      <c r="CP138" s="136"/>
      <c r="CQ138" s="136"/>
      <c r="CR138" s="136"/>
      <c r="CS138" s="136"/>
      <c r="CT138" s="136"/>
      <c r="CU138" s="136"/>
      <c r="CV138" s="136"/>
      <c r="CW138" s="136"/>
      <c r="CX138" s="136"/>
      <c r="CY138" s="136"/>
      <c r="CZ138" s="136"/>
      <c r="DA138" s="136"/>
      <c r="DB138" s="136"/>
      <c r="DC138" s="136"/>
      <c r="DD138" s="136"/>
      <c r="DE138" s="136"/>
      <c r="DF138" s="136"/>
      <c r="DG138" s="136"/>
      <c r="DH138" s="136"/>
      <c r="DI138" s="136"/>
      <c r="DJ138" s="136"/>
      <c r="DK138" s="136"/>
      <c r="DL138" s="136"/>
      <c r="DM138" s="136"/>
      <c r="DN138" s="136"/>
      <c r="DO138" s="136"/>
      <c r="DP138" s="136"/>
      <c r="DQ138" s="136"/>
      <c r="DR138" s="136"/>
      <c r="DS138" s="136"/>
      <c r="DT138" s="136"/>
      <c r="DU138" s="136"/>
      <c r="DV138" s="136"/>
      <c r="DW138" s="136"/>
      <c r="DX138" s="136"/>
      <c r="DY138" s="136"/>
      <c r="DZ138" s="136"/>
      <c r="EA138" s="136"/>
      <c r="EB138" s="136"/>
      <c r="EC138" s="136"/>
      <c r="ED138" s="136"/>
      <c r="EE138" s="136"/>
      <c r="EF138" s="136"/>
      <c r="EG138" s="136"/>
      <c r="EH138" s="136"/>
      <c r="EI138" s="136"/>
      <c r="EJ138" s="136"/>
      <c r="EK138" s="136"/>
      <c r="EL138" s="136"/>
      <c r="EM138" s="136"/>
      <c r="EN138" s="136"/>
      <c r="EO138" s="136"/>
      <c r="EP138" s="136"/>
      <c r="EQ138" s="136"/>
      <c r="ER138" s="136"/>
      <c r="ES138" s="136"/>
      <c r="ET138" s="136"/>
      <c r="EU138" s="136"/>
      <c r="EV138" s="136"/>
      <c r="EW138" s="136"/>
      <c r="EX138" s="136"/>
      <c r="EY138" s="136"/>
      <c r="EZ138" s="136"/>
      <c r="FA138" s="136"/>
      <c r="FB138" s="136"/>
      <c r="FC138" s="136"/>
      <c r="FD138" s="136"/>
      <c r="FE138" s="136"/>
      <c r="FF138" s="136"/>
      <c r="FG138" s="136"/>
      <c r="FH138" s="136"/>
      <c r="FI138" s="136"/>
      <c r="FJ138" s="136"/>
      <c r="FK138" s="136"/>
      <c r="FL138" s="136"/>
      <c r="FM138" s="136"/>
      <c r="FN138" s="136"/>
      <c r="FO138" s="136"/>
      <c r="FP138" s="136"/>
      <c r="FQ138" s="136"/>
      <c r="FR138" s="136"/>
      <c r="FS138" s="136"/>
      <c r="FT138" s="136"/>
      <c r="FU138" s="136"/>
      <c r="FV138" s="136"/>
      <c r="FW138" s="136"/>
      <c r="FX138" s="136"/>
      <c r="FY138" s="136"/>
      <c r="FZ138" s="136"/>
      <c r="GA138" s="136"/>
      <c r="GB138" s="136"/>
      <c r="GC138" s="136"/>
      <c r="GD138" s="136"/>
      <c r="GE138" s="136"/>
      <c r="GF138" s="136"/>
      <c r="GG138" s="136"/>
      <c r="GH138" s="136"/>
      <c r="GI138" s="136"/>
      <c r="GJ138" s="136"/>
      <c r="GK138" s="136"/>
      <c r="GL138" s="136"/>
      <c r="GM138" s="136"/>
      <c r="GN138" s="136"/>
      <c r="GO138" s="136"/>
      <c r="GP138" s="136"/>
      <c r="GQ138" s="136"/>
      <c r="GR138" s="136"/>
      <c r="GS138" s="136"/>
      <c r="GT138" s="136"/>
      <c r="GU138" s="136"/>
      <c r="GV138" s="136"/>
      <c r="GW138" s="136"/>
      <c r="GX138" s="136"/>
      <c r="GY138" s="136"/>
      <c r="GZ138" s="136"/>
      <c r="HA138" s="136"/>
      <c r="HB138" s="136"/>
      <c r="HC138" s="136"/>
      <c r="HD138" s="136"/>
      <c r="HE138" s="136"/>
      <c r="HF138" s="136"/>
      <c r="HG138" s="136"/>
      <c r="HH138" s="136"/>
      <c r="HI138" s="136"/>
      <c r="HJ138" s="136"/>
      <c r="HK138" s="136"/>
      <c r="HL138" s="136"/>
      <c r="HM138" s="136"/>
      <c r="HN138" s="136"/>
      <c r="HO138" s="136"/>
      <c r="HP138" s="136"/>
      <c r="HQ138" s="136"/>
      <c r="HR138" s="136"/>
      <c r="HS138" s="136"/>
      <c r="HT138" s="136"/>
      <c r="HU138" s="136"/>
      <c r="HV138" s="136"/>
      <c r="HW138" s="136"/>
      <c r="HX138" s="136"/>
      <c r="HY138" s="136"/>
      <c r="HZ138" s="136"/>
      <c r="IA138" s="136"/>
      <c r="IB138" s="136"/>
      <c r="IC138" s="136"/>
      <c r="ID138" s="136"/>
      <c r="IE138" s="136"/>
      <c r="IF138" s="136"/>
      <c r="IG138" s="136"/>
    </row>
    <row r="139" spans="1:241" ht="15" customHeight="1" x14ac:dyDescent="0.25">
      <c r="A139" s="184" t="s">
        <v>319</v>
      </c>
      <c r="B139" s="185">
        <v>5804680</v>
      </c>
      <c r="C139" s="185">
        <v>5719995</v>
      </c>
      <c r="D139" s="185">
        <v>592033</v>
      </c>
      <c r="E139" s="185">
        <v>903389</v>
      </c>
      <c r="F139" s="158">
        <v>1704128</v>
      </c>
      <c r="G139" s="158">
        <v>189033</v>
      </c>
      <c r="H139" s="235">
        <v>14913258</v>
      </c>
      <c r="I139" s="136"/>
      <c r="J139" s="190" t="s">
        <v>277</v>
      </c>
      <c r="K139" s="191">
        <v>4178797</v>
      </c>
      <c r="L139" s="191">
        <v>4367291</v>
      </c>
      <c r="M139" s="191">
        <v>526735</v>
      </c>
      <c r="N139" s="191">
        <v>1103596</v>
      </c>
      <c r="O139" s="158">
        <v>1495379</v>
      </c>
      <c r="P139" s="158">
        <v>162097</v>
      </c>
      <c r="Q139" s="235">
        <v>11833895</v>
      </c>
      <c r="R139" s="136"/>
      <c r="S139" s="136"/>
      <c r="T139" s="136"/>
      <c r="U139" s="136"/>
      <c r="V139" s="136"/>
      <c r="W139" s="136"/>
      <c r="X139" s="136"/>
      <c r="Y139" s="136"/>
      <c r="Z139" s="136"/>
      <c r="AA139" s="136"/>
      <c r="AB139" s="136"/>
      <c r="AC139" s="136"/>
      <c r="AD139" s="136"/>
      <c r="AE139" s="136"/>
      <c r="AF139" s="136"/>
      <c r="AG139" s="136"/>
      <c r="AH139" s="136"/>
      <c r="AI139" s="136"/>
      <c r="AJ139" s="136"/>
      <c r="AK139" s="136"/>
      <c r="AL139" s="136"/>
      <c r="AM139" s="136"/>
      <c r="AN139" s="136"/>
      <c r="AO139" s="136"/>
      <c r="AP139" s="136"/>
      <c r="AQ139" s="136"/>
      <c r="AR139" s="136"/>
      <c r="AS139" s="136"/>
      <c r="AT139" s="136"/>
      <c r="AU139" s="136"/>
      <c r="AV139" s="136"/>
      <c r="AW139" s="136"/>
      <c r="AX139" s="136"/>
      <c r="AY139" s="136"/>
      <c r="AZ139" s="136"/>
      <c r="BA139" s="136"/>
      <c r="BB139" s="136"/>
      <c r="BC139" s="136"/>
      <c r="BD139" s="136"/>
      <c r="BE139" s="136"/>
      <c r="BF139" s="136"/>
      <c r="BG139" s="136"/>
      <c r="BH139" s="136"/>
      <c r="BI139" s="136"/>
      <c r="BJ139" s="136"/>
      <c r="BK139" s="136"/>
      <c r="BL139" s="136"/>
      <c r="BM139" s="136"/>
      <c r="BN139" s="136"/>
      <c r="BO139" s="136"/>
      <c r="BP139" s="136"/>
      <c r="BQ139" s="136"/>
      <c r="BR139" s="136"/>
      <c r="BS139" s="136"/>
      <c r="BT139" s="136"/>
      <c r="BU139" s="136"/>
      <c r="BV139" s="136"/>
      <c r="BW139" s="136"/>
      <c r="BX139" s="136"/>
      <c r="BY139" s="136"/>
      <c r="BZ139" s="136"/>
      <c r="CA139" s="136"/>
      <c r="CB139" s="136"/>
      <c r="CC139" s="136"/>
      <c r="CD139" s="136"/>
      <c r="CE139" s="136"/>
      <c r="CF139" s="136"/>
      <c r="CG139" s="136"/>
      <c r="CH139" s="136"/>
      <c r="CI139" s="136"/>
      <c r="CJ139" s="136"/>
      <c r="CK139" s="136"/>
      <c r="CL139" s="136"/>
      <c r="CM139" s="136"/>
      <c r="CN139" s="136"/>
      <c r="CO139" s="136"/>
      <c r="CP139" s="136"/>
      <c r="CQ139" s="136"/>
      <c r="CR139" s="136"/>
      <c r="CS139" s="136"/>
      <c r="CT139" s="136"/>
      <c r="CU139" s="136"/>
      <c r="CV139" s="136"/>
      <c r="CW139" s="136"/>
      <c r="CX139" s="136"/>
      <c r="CY139" s="136"/>
      <c r="CZ139" s="136"/>
      <c r="DA139" s="136"/>
      <c r="DB139" s="136"/>
      <c r="DC139" s="136"/>
      <c r="DD139" s="136"/>
      <c r="DE139" s="136"/>
      <c r="DF139" s="136"/>
      <c r="DG139" s="136"/>
      <c r="DH139" s="136"/>
      <c r="DI139" s="136"/>
      <c r="DJ139" s="136"/>
      <c r="DK139" s="136"/>
      <c r="DL139" s="136"/>
      <c r="DM139" s="136"/>
      <c r="DN139" s="136"/>
      <c r="DO139" s="136"/>
      <c r="DP139" s="136"/>
      <c r="DQ139" s="136"/>
      <c r="DR139" s="136"/>
      <c r="DS139" s="136"/>
      <c r="DT139" s="136"/>
      <c r="DU139" s="136"/>
      <c r="DV139" s="136"/>
      <c r="DW139" s="136"/>
      <c r="DX139" s="136"/>
      <c r="DY139" s="136"/>
      <c r="DZ139" s="136"/>
      <c r="EA139" s="136"/>
      <c r="EB139" s="136"/>
      <c r="EC139" s="136"/>
      <c r="ED139" s="136"/>
      <c r="EE139" s="136"/>
      <c r="EF139" s="136"/>
      <c r="EG139" s="136"/>
      <c r="EH139" s="136"/>
      <c r="EI139" s="136"/>
      <c r="EJ139" s="136"/>
      <c r="EK139" s="136"/>
      <c r="EL139" s="136"/>
      <c r="EM139" s="136"/>
      <c r="EN139" s="136"/>
      <c r="EO139" s="136"/>
      <c r="EP139" s="136"/>
      <c r="EQ139" s="136"/>
      <c r="ER139" s="136"/>
      <c r="ES139" s="136"/>
      <c r="ET139" s="136"/>
      <c r="EU139" s="136"/>
      <c r="EV139" s="136"/>
      <c r="EW139" s="136"/>
      <c r="EX139" s="136"/>
      <c r="EY139" s="136"/>
      <c r="EZ139" s="136"/>
      <c r="FA139" s="136"/>
      <c r="FB139" s="136"/>
      <c r="FC139" s="136"/>
      <c r="FD139" s="136"/>
      <c r="FE139" s="136"/>
      <c r="FF139" s="136"/>
      <c r="FG139" s="136"/>
      <c r="FH139" s="136"/>
      <c r="FI139" s="136"/>
      <c r="FJ139" s="136"/>
      <c r="FK139" s="136"/>
      <c r="FL139" s="136"/>
      <c r="FM139" s="136"/>
      <c r="FN139" s="136"/>
      <c r="FO139" s="136"/>
      <c r="FP139" s="136"/>
      <c r="FQ139" s="136"/>
      <c r="FR139" s="136"/>
      <c r="FS139" s="136"/>
      <c r="FT139" s="136"/>
      <c r="FU139" s="136"/>
      <c r="FV139" s="136"/>
      <c r="FW139" s="136"/>
      <c r="FX139" s="136"/>
      <c r="FY139" s="136"/>
      <c r="FZ139" s="136"/>
      <c r="GA139" s="136"/>
      <c r="GB139" s="136"/>
      <c r="GC139" s="136"/>
      <c r="GD139" s="136"/>
      <c r="GE139" s="136"/>
      <c r="GF139" s="136"/>
      <c r="GG139" s="136"/>
      <c r="GH139" s="136"/>
      <c r="GI139" s="136"/>
      <c r="GJ139" s="136"/>
      <c r="GK139" s="136"/>
      <c r="GL139" s="136"/>
      <c r="GM139" s="136"/>
      <c r="GN139" s="136"/>
      <c r="GO139" s="136"/>
      <c r="GP139" s="136"/>
      <c r="GQ139" s="136"/>
      <c r="GR139" s="136"/>
      <c r="GS139" s="136"/>
      <c r="GT139" s="136"/>
      <c r="GU139" s="136"/>
      <c r="GV139" s="136"/>
      <c r="GW139" s="136"/>
      <c r="GX139" s="136"/>
      <c r="GY139" s="136"/>
      <c r="GZ139" s="136"/>
      <c r="HA139" s="136"/>
      <c r="HB139" s="136"/>
      <c r="HC139" s="136"/>
      <c r="HD139" s="136"/>
      <c r="HE139" s="136"/>
      <c r="HF139" s="136"/>
      <c r="HG139" s="136"/>
      <c r="HH139" s="136"/>
      <c r="HI139" s="136"/>
      <c r="HJ139" s="136"/>
      <c r="HK139" s="136"/>
      <c r="HL139" s="136"/>
      <c r="HM139" s="136"/>
      <c r="HN139" s="136"/>
      <c r="HO139" s="136"/>
      <c r="HP139" s="136"/>
      <c r="HQ139" s="136"/>
      <c r="HR139" s="136"/>
      <c r="HS139" s="136"/>
      <c r="HT139" s="136"/>
      <c r="HU139" s="136"/>
      <c r="HV139" s="136"/>
      <c r="HW139" s="136"/>
      <c r="HX139" s="136"/>
      <c r="HY139" s="136"/>
      <c r="HZ139" s="136"/>
      <c r="IA139" s="136"/>
      <c r="IB139" s="136"/>
      <c r="IC139" s="136"/>
      <c r="ID139" s="136"/>
      <c r="IE139" s="136"/>
      <c r="IF139" s="136"/>
      <c r="IG139" s="136"/>
    </row>
    <row r="140" spans="1:241" ht="15" customHeight="1" x14ac:dyDescent="0.25">
      <c r="A140" s="184" t="s">
        <v>318</v>
      </c>
      <c r="B140" s="185">
        <v>7507658</v>
      </c>
      <c r="C140" s="185">
        <v>7055616</v>
      </c>
      <c r="D140" s="185">
        <v>704605</v>
      </c>
      <c r="E140" s="185">
        <v>889886</v>
      </c>
      <c r="F140" s="158">
        <v>1787954</v>
      </c>
      <c r="G140" s="158">
        <v>253789</v>
      </c>
      <c r="H140" s="235">
        <v>18199508</v>
      </c>
      <c r="I140" s="136"/>
      <c r="J140" s="190" t="s">
        <v>276</v>
      </c>
      <c r="K140" s="191">
        <v>2973338</v>
      </c>
      <c r="L140" s="191">
        <v>3769272</v>
      </c>
      <c r="M140" s="191">
        <v>539714</v>
      </c>
      <c r="N140" s="191">
        <v>628727</v>
      </c>
      <c r="O140" s="158">
        <v>1550988</v>
      </c>
      <c r="P140" s="158">
        <v>140828</v>
      </c>
      <c r="Q140" s="235">
        <v>9602867</v>
      </c>
      <c r="R140" s="136"/>
      <c r="S140" s="136"/>
      <c r="T140" s="136"/>
      <c r="U140" s="136"/>
      <c r="V140" s="136"/>
      <c r="W140" s="136"/>
      <c r="X140" s="136"/>
      <c r="Y140" s="136"/>
      <c r="Z140" s="136"/>
      <c r="AA140" s="136"/>
      <c r="AB140" s="136"/>
      <c r="AC140" s="136"/>
      <c r="AD140" s="136"/>
      <c r="AE140" s="136"/>
      <c r="AF140" s="136"/>
      <c r="AG140" s="136"/>
      <c r="AH140" s="136"/>
      <c r="AI140" s="136"/>
      <c r="AJ140" s="136"/>
      <c r="AK140" s="136"/>
      <c r="AL140" s="136"/>
      <c r="AM140" s="136"/>
      <c r="AN140" s="136"/>
      <c r="AO140" s="136"/>
      <c r="AP140" s="136"/>
      <c r="AQ140" s="136"/>
      <c r="AR140" s="136"/>
      <c r="AS140" s="136"/>
      <c r="AT140" s="136"/>
      <c r="AU140" s="136"/>
      <c r="AV140" s="136"/>
      <c r="AW140" s="136"/>
      <c r="AX140" s="136"/>
      <c r="AY140" s="136"/>
      <c r="AZ140" s="136"/>
      <c r="BA140" s="136"/>
      <c r="BB140" s="136"/>
      <c r="BC140" s="136"/>
      <c r="BD140" s="136"/>
      <c r="BE140" s="136"/>
      <c r="BF140" s="136"/>
      <c r="BG140" s="136"/>
      <c r="BH140" s="136"/>
      <c r="BI140" s="136"/>
      <c r="BJ140" s="136"/>
      <c r="BK140" s="136"/>
      <c r="BL140" s="136"/>
      <c r="BM140" s="136"/>
      <c r="BN140" s="136"/>
      <c r="BO140" s="136"/>
      <c r="BP140" s="136"/>
      <c r="BQ140" s="136"/>
      <c r="BR140" s="136"/>
      <c r="BS140" s="136"/>
      <c r="BT140" s="136"/>
      <c r="BU140" s="136"/>
      <c r="BV140" s="136"/>
      <c r="BW140" s="136"/>
      <c r="BX140" s="136"/>
      <c r="BY140" s="136"/>
      <c r="BZ140" s="136"/>
      <c r="CA140" s="136"/>
      <c r="CB140" s="136"/>
      <c r="CC140" s="136"/>
      <c r="CD140" s="136"/>
      <c r="CE140" s="136"/>
      <c r="CF140" s="136"/>
      <c r="CG140" s="136"/>
      <c r="CH140" s="136"/>
      <c r="CI140" s="136"/>
      <c r="CJ140" s="136"/>
      <c r="CK140" s="136"/>
      <c r="CL140" s="136"/>
      <c r="CM140" s="136"/>
      <c r="CN140" s="136"/>
      <c r="CO140" s="136"/>
      <c r="CP140" s="136"/>
      <c r="CQ140" s="136"/>
      <c r="CR140" s="136"/>
      <c r="CS140" s="136"/>
      <c r="CT140" s="136"/>
      <c r="CU140" s="136"/>
      <c r="CV140" s="136"/>
      <c r="CW140" s="136"/>
      <c r="CX140" s="136"/>
      <c r="CY140" s="136"/>
      <c r="CZ140" s="136"/>
      <c r="DA140" s="136"/>
      <c r="DB140" s="136"/>
      <c r="DC140" s="136"/>
      <c r="DD140" s="136"/>
      <c r="DE140" s="136"/>
      <c r="DF140" s="136"/>
      <c r="DG140" s="136"/>
      <c r="DH140" s="136"/>
      <c r="DI140" s="136"/>
      <c r="DJ140" s="136"/>
      <c r="DK140" s="136"/>
      <c r="DL140" s="136"/>
      <c r="DM140" s="136"/>
      <c r="DN140" s="136"/>
      <c r="DO140" s="136"/>
      <c r="DP140" s="136"/>
      <c r="DQ140" s="136"/>
      <c r="DR140" s="136"/>
      <c r="DS140" s="136"/>
      <c r="DT140" s="136"/>
      <c r="DU140" s="136"/>
      <c r="DV140" s="136"/>
      <c r="DW140" s="136"/>
      <c r="DX140" s="136"/>
      <c r="DY140" s="136"/>
      <c r="DZ140" s="136"/>
      <c r="EA140" s="136"/>
      <c r="EB140" s="136"/>
      <c r="EC140" s="136"/>
      <c r="ED140" s="136"/>
      <c r="EE140" s="136"/>
      <c r="EF140" s="136"/>
      <c r="EG140" s="136"/>
      <c r="EH140" s="136"/>
      <c r="EI140" s="136"/>
      <c r="EJ140" s="136"/>
      <c r="EK140" s="136"/>
      <c r="EL140" s="136"/>
      <c r="EM140" s="136"/>
      <c r="EN140" s="136"/>
      <c r="EO140" s="136"/>
      <c r="EP140" s="136"/>
      <c r="EQ140" s="136"/>
      <c r="ER140" s="136"/>
      <c r="ES140" s="136"/>
      <c r="ET140" s="136"/>
      <c r="EU140" s="136"/>
      <c r="EV140" s="136"/>
      <c r="EW140" s="136"/>
      <c r="EX140" s="136"/>
      <c r="EY140" s="136"/>
      <c r="EZ140" s="136"/>
      <c r="FA140" s="136"/>
      <c r="FB140" s="136"/>
      <c r="FC140" s="136"/>
      <c r="FD140" s="136"/>
      <c r="FE140" s="136"/>
      <c r="FF140" s="136"/>
      <c r="FG140" s="136"/>
      <c r="FH140" s="136"/>
      <c r="FI140" s="136"/>
      <c r="FJ140" s="136"/>
      <c r="FK140" s="136"/>
      <c r="FL140" s="136"/>
      <c r="FM140" s="136"/>
      <c r="FN140" s="136"/>
      <c r="FO140" s="136"/>
      <c r="FP140" s="136"/>
      <c r="FQ140" s="136"/>
      <c r="FR140" s="136"/>
      <c r="FS140" s="136"/>
      <c r="FT140" s="136"/>
      <c r="FU140" s="136"/>
      <c r="FV140" s="136"/>
      <c r="FW140" s="136"/>
      <c r="FX140" s="136"/>
      <c r="FY140" s="136"/>
      <c r="FZ140" s="136"/>
      <c r="GA140" s="136"/>
      <c r="GB140" s="136"/>
      <c r="GC140" s="136"/>
      <c r="GD140" s="136"/>
      <c r="GE140" s="136"/>
      <c r="GF140" s="136"/>
      <c r="GG140" s="136"/>
      <c r="GH140" s="136"/>
      <c r="GI140" s="136"/>
      <c r="GJ140" s="136"/>
      <c r="GK140" s="136"/>
      <c r="GL140" s="136"/>
      <c r="GM140" s="136"/>
      <c r="GN140" s="136"/>
      <c r="GO140" s="136"/>
      <c r="GP140" s="136"/>
      <c r="GQ140" s="136"/>
      <c r="GR140" s="136"/>
      <c r="GS140" s="136"/>
      <c r="GT140" s="136"/>
      <c r="GU140" s="136"/>
      <c r="GV140" s="136"/>
      <c r="GW140" s="136"/>
      <c r="GX140" s="136"/>
      <c r="GY140" s="136"/>
      <c r="GZ140" s="136"/>
      <c r="HA140" s="136"/>
      <c r="HB140" s="136"/>
      <c r="HC140" s="136"/>
      <c r="HD140" s="136"/>
      <c r="HE140" s="136"/>
      <c r="HF140" s="136"/>
      <c r="HG140" s="136"/>
      <c r="HH140" s="136"/>
      <c r="HI140" s="136"/>
      <c r="HJ140" s="136"/>
      <c r="HK140" s="136"/>
      <c r="HL140" s="136"/>
      <c r="HM140" s="136"/>
      <c r="HN140" s="136"/>
      <c r="HO140" s="136"/>
      <c r="HP140" s="136"/>
      <c r="HQ140" s="136"/>
      <c r="HR140" s="136"/>
      <c r="HS140" s="136"/>
      <c r="HT140" s="136"/>
      <c r="HU140" s="136"/>
      <c r="HV140" s="136"/>
      <c r="HW140" s="136"/>
      <c r="HX140" s="136"/>
      <c r="HY140" s="136"/>
      <c r="HZ140" s="136"/>
      <c r="IA140" s="136"/>
      <c r="IB140" s="136"/>
      <c r="IC140" s="136"/>
      <c r="ID140" s="136"/>
      <c r="IE140" s="136"/>
      <c r="IF140" s="136"/>
      <c r="IG140" s="136"/>
    </row>
    <row r="141" spans="1:241" ht="15" customHeight="1" x14ac:dyDescent="0.25">
      <c r="A141" s="184" t="s">
        <v>317</v>
      </c>
      <c r="B141" s="185">
        <v>4716544</v>
      </c>
      <c r="C141" s="185">
        <v>5673274</v>
      </c>
      <c r="D141" s="185">
        <v>485019</v>
      </c>
      <c r="E141" s="185">
        <v>755993</v>
      </c>
      <c r="F141" s="158">
        <v>1379196</v>
      </c>
      <c r="G141" s="158">
        <v>176327</v>
      </c>
      <c r="H141" s="235">
        <v>13186353</v>
      </c>
      <c r="I141" s="136"/>
      <c r="J141" s="190" t="s">
        <v>275</v>
      </c>
      <c r="K141" s="191">
        <v>3024843</v>
      </c>
      <c r="L141" s="191">
        <v>3845972</v>
      </c>
      <c r="M141" s="191">
        <v>606171</v>
      </c>
      <c r="N141" s="191">
        <v>529379</v>
      </c>
      <c r="O141" s="158">
        <v>1717493</v>
      </c>
      <c r="P141" s="158">
        <v>123410</v>
      </c>
      <c r="Q141" s="235">
        <v>9847268</v>
      </c>
      <c r="R141" s="136"/>
      <c r="S141" s="136"/>
      <c r="T141" s="136"/>
      <c r="U141" s="136"/>
      <c r="V141" s="136"/>
      <c r="W141" s="136"/>
      <c r="X141" s="136"/>
      <c r="Y141" s="136"/>
      <c r="Z141" s="136"/>
      <c r="AA141" s="136"/>
      <c r="AB141" s="136"/>
      <c r="AC141" s="136"/>
      <c r="AD141" s="136"/>
      <c r="AE141" s="136"/>
      <c r="AF141" s="136"/>
      <c r="AG141" s="136"/>
      <c r="AH141" s="136"/>
      <c r="AI141" s="136"/>
      <c r="AJ141" s="136"/>
      <c r="AK141" s="136"/>
      <c r="AL141" s="136"/>
      <c r="AM141" s="136"/>
      <c r="AN141" s="136"/>
      <c r="AO141" s="136"/>
      <c r="AP141" s="136"/>
      <c r="AQ141" s="136"/>
      <c r="AR141" s="136"/>
      <c r="AS141" s="136"/>
      <c r="AT141" s="136"/>
      <c r="AU141" s="136"/>
      <c r="AV141" s="136"/>
      <c r="AW141" s="136"/>
      <c r="AX141" s="136"/>
      <c r="AY141" s="136"/>
      <c r="AZ141" s="136"/>
      <c r="BA141" s="136"/>
      <c r="BB141" s="136"/>
      <c r="BC141" s="136"/>
      <c r="BD141" s="136"/>
      <c r="BE141" s="136"/>
      <c r="BF141" s="136"/>
      <c r="BG141" s="136"/>
      <c r="BH141" s="136"/>
      <c r="BI141" s="136"/>
      <c r="BJ141" s="136"/>
      <c r="BK141" s="136"/>
      <c r="BL141" s="136"/>
      <c r="BM141" s="136"/>
      <c r="BN141" s="136"/>
      <c r="BO141" s="136"/>
      <c r="BP141" s="136"/>
      <c r="BQ141" s="136"/>
      <c r="BR141" s="136"/>
      <c r="BS141" s="136"/>
      <c r="BT141" s="136"/>
      <c r="BU141" s="136"/>
      <c r="BV141" s="136"/>
      <c r="BW141" s="136"/>
      <c r="BX141" s="136"/>
      <c r="BY141" s="136"/>
      <c r="BZ141" s="136"/>
      <c r="CA141" s="136"/>
      <c r="CB141" s="136"/>
      <c r="CC141" s="136"/>
      <c r="CD141" s="136"/>
      <c r="CE141" s="136"/>
      <c r="CF141" s="136"/>
      <c r="CG141" s="136"/>
      <c r="CH141" s="136"/>
      <c r="CI141" s="136"/>
      <c r="CJ141" s="136"/>
      <c r="CK141" s="136"/>
      <c r="CL141" s="136"/>
      <c r="CM141" s="136"/>
      <c r="CN141" s="136"/>
      <c r="CO141" s="136"/>
      <c r="CP141" s="136"/>
      <c r="CQ141" s="136"/>
      <c r="CR141" s="136"/>
      <c r="CS141" s="136"/>
      <c r="CT141" s="136"/>
      <c r="CU141" s="136"/>
      <c r="CV141" s="136"/>
      <c r="CW141" s="136"/>
      <c r="CX141" s="136"/>
      <c r="CY141" s="136"/>
      <c r="CZ141" s="136"/>
      <c r="DA141" s="136"/>
      <c r="DB141" s="136"/>
      <c r="DC141" s="136"/>
      <c r="DD141" s="136"/>
      <c r="DE141" s="136"/>
      <c r="DF141" s="136"/>
      <c r="DG141" s="136"/>
      <c r="DH141" s="136"/>
      <c r="DI141" s="136"/>
      <c r="DJ141" s="136"/>
      <c r="DK141" s="136"/>
      <c r="DL141" s="136"/>
      <c r="DM141" s="136"/>
      <c r="DN141" s="136"/>
      <c r="DO141" s="136"/>
      <c r="DP141" s="136"/>
      <c r="DQ141" s="136"/>
      <c r="DR141" s="136"/>
      <c r="DS141" s="136"/>
      <c r="DT141" s="136"/>
      <c r="DU141" s="136"/>
      <c r="DV141" s="136"/>
      <c r="DW141" s="136"/>
      <c r="DX141" s="136"/>
      <c r="DY141" s="136"/>
      <c r="DZ141" s="136"/>
      <c r="EA141" s="136"/>
      <c r="EB141" s="136"/>
      <c r="EC141" s="136"/>
      <c r="ED141" s="136"/>
      <c r="EE141" s="136"/>
      <c r="EF141" s="136"/>
      <c r="EG141" s="136"/>
      <c r="EH141" s="136"/>
      <c r="EI141" s="136"/>
      <c r="EJ141" s="136"/>
      <c r="EK141" s="136"/>
      <c r="EL141" s="136"/>
      <c r="EM141" s="136"/>
      <c r="EN141" s="136"/>
      <c r="EO141" s="136"/>
      <c r="EP141" s="136"/>
      <c r="EQ141" s="136"/>
      <c r="ER141" s="136"/>
      <c r="ES141" s="136"/>
      <c r="ET141" s="136"/>
      <c r="EU141" s="136"/>
      <c r="EV141" s="136"/>
      <c r="EW141" s="136"/>
      <c r="EX141" s="136"/>
      <c r="EY141" s="136"/>
      <c r="EZ141" s="136"/>
      <c r="FA141" s="136"/>
      <c r="FB141" s="136"/>
      <c r="FC141" s="136"/>
      <c r="FD141" s="136"/>
      <c r="FE141" s="136"/>
      <c r="FF141" s="136"/>
      <c r="FG141" s="136"/>
      <c r="FH141" s="136"/>
      <c r="FI141" s="136"/>
      <c r="FJ141" s="136"/>
      <c r="FK141" s="136"/>
      <c r="FL141" s="136"/>
      <c r="FM141" s="136"/>
      <c r="FN141" s="136"/>
      <c r="FO141" s="136"/>
      <c r="FP141" s="136"/>
      <c r="FQ141" s="136"/>
      <c r="FR141" s="136"/>
      <c r="FS141" s="136"/>
      <c r="FT141" s="136"/>
      <c r="FU141" s="136"/>
      <c r="FV141" s="136"/>
      <c r="FW141" s="136"/>
      <c r="FX141" s="136"/>
      <c r="FY141" s="136"/>
      <c r="FZ141" s="136"/>
      <c r="GA141" s="136"/>
      <c r="GB141" s="136"/>
      <c r="GC141" s="136"/>
      <c r="GD141" s="136"/>
      <c r="GE141" s="136"/>
      <c r="GF141" s="136"/>
      <c r="GG141" s="136"/>
      <c r="GH141" s="136"/>
      <c r="GI141" s="136"/>
      <c r="GJ141" s="136"/>
      <c r="GK141" s="136"/>
      <c r="GL141" s="136"/>
      <c r="GM141" s="136"/>
      <c r="GN141" s="136"/>
      <c r="GO141" s="136"/>
      <c r="GP141" s="136"/>
      <c r="GQ141" s="136"/>
      <c r="GR141" s="136"/>
      <c r="GS141" s="136"/>
      <c r="GT141" s="136"/>
      <c r="GU141" s="136"/>
      <c r="GV141" s="136"/>
      <c r="GW141" s="136"/>
      <c r="GX141" s="136"/>
      <c r="GY141" s="136"/>
      <c r="GZ141" s="136"/>
      <c r="HA141" s="136"/>
      <c r="HB141" s="136"/>
      <c r="HC141" s="136"/>
      <c r="HD141" s="136"/>
      <c r="HE141" s="136"/>
      <c r="HF141" s="136"/>
      <c r="HG141" s="136"/>
      <c r="HH141" s="136"/>
      <c r="HI141" s="136"/>
      <c r="HJ141" s="136"/>
      <c r="HK141" s="136"/>
      <c r="HL141" s="136"/>
      <c r="HM141" s="136"/>
      <c r="HN141" s="136"/>
      <c r="HO141" s="136"/>
      <c r="HP141" s="136"/>
      <c r="HQ141" s="136"/>
      <c r="HR141" s="136"/>
      <c r="HS141" s="136"/>
      <c r="HT141" s="136"/>
      <c r="HU141" s="136"/>
      <c r="HV141" s="136"/>
      <c r="HW141" s="136"/>
      <c r="HX141" s="136"/>
      <c r="HY141" s="136"/>
      <c r="HZ141" s="136"/>
      <c r="IA141" s="136"/>
      <c r="IB141" s="136"/>
      <c r="IC141" s="136"/>
      <c r="ID141" s="136"/>
      <c r="IE141" s="136"/>
      <c r="IF141" s="136"/>
      <c r="IG141" s="136"/>
    </row>
    <row r="142" spans="1:241" ht="15" customHeight="1" x14ac:dyDescent="0.25">
      <c r="A142" s="184" t="s">
        <v>316</v>
      </c>
      <c r="B142" s="185">
        <v>4585420</v>
      </c>
      <c r="C142" s="185">
        <v>7854448</v>
      </c>
      <c r="D142" s="185">
        <v>602480</v>
      </c>
      <c r="E142" s="185">
        <v>538854</v>
      </c>
      <c r="F142" s="158">
        <v>1844653</v>
      </c>
      <c r="G142" s="158">
        <v>318886</v>
      </c>
      <c r="H142" s="235">
        <v>15744741</v>
      </c>
      <c r="I142" s="136"/>
      <c r="J142" s="190" t="s">
        <v>274</v>
      </c>
      <c r="K142" s="191">
        <v>3626696</v>
      </c>
      <c r="L142" s="191">
        <v>3997314</v>
      </c>
      <c r="M142" s="191">
        <v>639308</v>
      </c>
      <c r="N142" s="191">
        <v>603043</v>
      </c>
      <c r="O142" s="158">
        <v>1681051</v>
      </c>
      <c r="P142" s="158">
        <v>165146</v>
      </c>
      <c r="Q142" s="235">
        <v>10712558</v>
      </c>
      <c r="R142" s="136"/>
      <c r="S142" s="136"/>
      <c r="T142" s="136"/>
      <c r="U142" s="136"/>
      <c r="V142" s="136"/>
      <c r="W142" s="136"/>
      <c r="X142" s="136"/>
      <c r="Y142" s="136"/>
      <c r="Z142" s="136"/>
      <c r="AA142" s="136"/>
      <c r="AB142" s="136"/>
      <c r="AC142" s="136"/>
      <c r="AD142" s="136"/>
      <c r="AE142" s="136"/>
      <c r="AF142" s="136"/>
      <c r="AG142" s="136"/>
      <c r="AH142" s="136"/>
      <c r="AI142" s="136"/>
      <c r="AJ142" s="136"/>
      <c r="AK142" s="136"/>
      <c r="AL142" s="136"/>
      <c r="AM142" s="136"/>
      <c r="AN142" s="136"/>
      <c r="AO142" s="136"/>
      <c r="AP142" s="136"/>
      <c r="AQ142" s="136"/>
      <c r="AR142" s="136"/>
      <c r="AS142" s="136"/>
      <c r="AT142" s="136"/>
      <c r="AU142" s="136"/>
      <c r="AV142" s="136"/>
      <c r="AW142" s="136"/>
      <c r="AX142" s="136"/>
      <c r="AY142" s="136"/>
      <c r="AZ142" s="136"/>
      <c r="BA142" s="136"/>
      <c r="BB142" s="136"/>
      <c r="BC142" s="136"/>
      <c r="BD142" s="136"/>
      <c r="BE142" s="136"/>
      <c r="BF142" s="136"/>
      <c r="BG142" s="136"/>
      <c r="BH142" s="136"/>
      <c r="BI142" s="136"/>
      <c r="BJ142" s="136"/>
      <c r="BK142" s="136"/>
      <c r="BL142" s="136"/>
      <c r="BM142" s="136"/>
      <c r="BN142" s="136"/>
      <c r="BO142" s="136"/>
      <c r="BP142" s="136"/>
      <c r="BQ142" s="136"/>
      <c r="BR142" s="136"/>
      <c r="BS142" s="136"/>
      <c r="BT142" s="136"/>
      <c r="BU142" s="136"/>
      <c r="BV142" s="136"/>
      <c r="BW142" s="136"/>
      <c r="BX142" s="136"/>
      <c r="BY142" s="136"/>
      <c r="BZ142" s="136"/>
      <c r="CA142" s="136"/>
      <c r="CB142" s="136"/>
      <c r="CC142" s="136"/>
      <c r="CD142" s="136"/>
      <c r="CE142" s="136"/>
      <c r="CF142" s="136"/>
      <c r="CG142" s="136"/>
      <c r="CH142" s="136"/>
      <c r="CI142" s="136"/>
      <c r="CJ142" s="136"/>
      <c r="CK142" s="136"/>
      <c r="CL142" s="136"/>
      <c r="CM142" s="136"/>
      <c r="CN142" s="136"/>
      <c r="CO142" s="136"/>
      <c r="CP142" s="136"/>
      <c r="CQ142" s="136"/>
      <c r="CR142" s="136"/>
      <c r="CS142" s="136"/>
      <c r="CT142" s="136"/>
      <c r="CU142" s="136"/>
      <c r="CV142" s="136"/>
      <c r="CW142" s="136"/>
      <c r="CX142" s="136"/>
      <c r="CY142" s="136"/>
      <c r="CZ142" s="136"/>
      <c r="DA142" s="136"/>
      <c r="DB142" s="136"/>
      <c r="DC142" s="136"/>
      <c r="DD142" s="136"/>
      <c r="DE142" s="136"/>
      <c r="DF142" s="136"/>
      <c r="DG142" s="136"/>
      <c r="DH142" s="136"/>
      <c r="DI142" s="136"/>
      <c r="DJ142" s="136"/>
      <c r="DK142" s="136"/>
      <c r="DL142" s="136"/>
      <c r="DM142" s="136"/>
      <c r="DN142" s="136"/>
      <c r="DO142" s="136"/>
      <c r="DP142" s="136"/>
      <c r="DQ142" s="136"/>
      <c r="DR142" s="136"/>
      <c r="DS142" s="136"/>
      <c r="DT142" s="136"/>
      <c r="DU142" s="136"/>
      <c r="DV142" s="136"/>
      <c r="DW142" s="136"/>
      <c r="DX142" s="136"/>
      <c r="DY142" s="136"/>
      <c r="DZ142" s="136"/>
      <c r="EA142" s="136"/>
      <c r="EB142" s="136"/>
      <c r="EC142" s="136"/>
      <c r="ED142" s="136"/>
      <c r="EE142" s="136"/>
      <c r="EF142" s="136"/>
      <c r="EG142" s="136"/>
      <c r="EH142" s="136"/>
      <c r="EI142" s="136"/>
      <c r="EJ142" s="136"/>
      <c r="EK142" s="136"/>
      <c r="EL142" s="136"/>
      <c r="EM142" s="136"/>
      <c r="EN142" s="136"/>
      <c r="EO142" s="136"/>
      <c r="EP142" s="136"/>
      <c r="EQ142" s="136"/>
      <c r="ER142" s="136"/>
      <c r="ES142" s="136"/>
      <c r="ET142" s="136"/>
      <c r="EU142" s="136"/>
      <c r="EV142" s="136"/>
      <c r="EW142" s="136"/>
      <c r="EX142" s="136"/>
      <c r="EY142" s="136"/>
      <c r="EZ142" s="136"/>
      <c r="FA142" s="136"/>
      <c r="FB142" s="136"/>
      <c r="FC142" s="136"/>
      <c r="FD142" s="136"/>
      <c r="FE142" s="136"/>
      <c r="FF142" s="136"/>
      <c r="FG142" s="136"/>
      <c r="FH142" s="136"/>
      <c r="FI142" s="136"/>
      <c r="FJ142" s="136"/>
      <c r="FK142" s="136"/>
      <c r="FL142" s="136"/>
      <c r="FM142" s="136"/>
      <c r="FN142" s="136"/>
      <c r="FO142" s="136"/>
      <c r="FP142" s="136"/>
      <c r="FQ142" s="136"/>
      <c r="FR142" s="136"/>
      <c r="FS142" s="136"/>
      <c r="FT142" s="136"/>
      <c r="FU142" s="136"/>
      <c r="FV142" s="136"/>
      <c r="FW142" s="136"/>
      <c r="FX142" s="136"/>
      <c r="FY142" s="136"/>
      <c r="FZ142" s="136"/>
      <c r="GA142" s="136"/>
      <c r="GB142" s="136"/>
      <c r="GC142" s="136"/>
      <c r="GD142" s="136"/>
      <c r="GE142" s="136"/>
      <c r="GF142" s="136"/>
      <c r="GG142" s="136"/>
      <c r="GH142" s="136"/>
      <c r="GI142" s="136"/>
      <c r="GJ142" s="136"/>
      <c r="GK142" s="136"/>
      <c r="GL142" s="136"/>
      <c r="GM142" s="136"/>
      <c r="GN142" s="136"/>
      <c r="GO142" s="136"/>
      <c r="GP142" s="136"/>
      <c r="GQ142" s="136"/>
      <c r="GR142" s="136"/>
      <c r="GS142" s="136"/>
      <c r="GT142" s="136"/>
      <c r="GU142" s="136"/>
      <c r="GV142" s="136"/>
      <c r="GW142" s="136"/>
      <c r="GX142" s="136"/>
      <c r="GY142" s="136"/>
      <c r="GZ142" s="136"/>
      <c r="HA142" s="136"/>
      <c r="HB142" s="136"/>
      <c r="HC142" s="136"/>
      <c r="HD142" s="136"/>
      <c r="HE142" s="136"/>
      <c r="HF142" s="136"/>
      <c r="HG142" s="136"/>
      <c r="HH142" s="136"/>
      <c r="HI142" s="136"/>
      <c r="HJ142" s="136"/>
      <c r="HK142" s="136"/>
      <c r="HL142" s="136"/>
      <c r="HM142" s="136"/>
      <c r="HN142" s="136"/>
      <c r="HO142" s="136"/>
      <c r="HP142" s="136"/>
      <c r="HQ142" s="136"/>
      <c r="HR142" s="136"/>
      <c r="HS142" s="136"/>
      <c r="HT142" s="136"/>
      <c r="HU142" s="136"/>
      <c r="HV142" s="136"/>
      <c r="HW142" s="136"/>
      <c r="HX142" s="136"/>
      <c r="HY142" s="136"/>
      <c r="HZ142" s="136"/>
      <c r="IA142" s="136"/>
      <c r="IB142" s="136"/>
      <c r="IC142" s="136"/>
      <c r="ID142" s="136"/>
      <c r="IE142" s="136"/>
      <c r="IF142" s="136"/>
      <c r="IG142" s="136"/>
    </row>
    <row r="143" spans="1:241" ht="15" customHeight="1" x14ac:dyDescent="0.25">
      <c r="A143" s="184" t="s">
        <v>315</v>
      </c>
      <c r="B143" s="185">
        <v>749433</v>
      </c>
      <c r="C143" s="185">
        <v>4621172</v>
      </c>
      <c r="D143" s="185">
        <v>346171</v>
      </c>
      <c r="E143" s="185">
        <v>662626</v>
      </c>
      <c r="F143" s="158">
        <v>1262651</v>
      </c>
      <c r="G143" s="158">
        <v>169736</v>
      </c>
      <c r="H143" s="235">
        <v>7811789</v>
      </c>
      <c r="I143" s="136"/>
      <c r="J143" s="190" t="s">
        <v>273</v>
      </c>
      <c r="K143" s="191">
        <v>3934523</v>
      </c>
      <c r="L143" s="191">
        <v>5033125</v>
      </c>
      <c r="M143" s="191">
        <v>794972</v>
      </c>
      <c r="N143" s="191">
        <v>625671</v>
      </c>
      <c r="O143" s="158">
        <v>1598096</v>
      </c>
      <c r="P143" s="158">
        <v>158071</v>
      </c>
      <c r="Q143" s="235">
        <v>12144458</v>
      </c>
      <c r="R143" s="136"/>
      <c r="S143" s="136"/>
      <c r="T143" s="136"/>
      <c r="U143" s="136"/>
      <c r="V143" s="136"/>
      <c r="W143" s="136"/>
      <c r="X143" s="136"/>
      <c r="Y143" s="136"/>
      <c r="Z143" s="136"/>
      <c r="AA143" s="136"/>
      <c r="AB143" s="136"/>
      <c r="AC143" s="136"/>
      <c r="AD143" s="136"/>
      <c r="AE143" s="136"/>
      <c r="AF143" s="136"/>
      <c r="AG143" s="136"/>
      <c r="AH143" s="136"/>
      <c r="AI143" s="136"/>
      <c r="AJ143" s="136"/>
      <c r="AK143" s="136"/>
      <c r="AL143" s="136"/>
      <c r="AM143" s="136"/>
      <c r="AN143" s="136"/>
      <c r="AO143" s="136"/>
      <c r="AP143" s="136"/>
      <c r="AQ143" s="136"/>
      <c r="AR143" s="136"/>
      <c r="AS143" s="136"/>
      <c r="AT143" s="136"/>
      <c r="AU143" s="136"/>
      <c r="AV143" s="136"/>
      <c r="AW143" s="136"/>
      <c r="AX143" s="136"/>
      <c r="AY143" s="136"/>
      <c r="AZ143" s="136"/>
      <c r="BA143" s="136"/>
      <c r="BB143" s="136"/>
      <c r="BC143" s="136"/>
      <c r="BD143" s="136"/>
      <c r="BE143" s="136"/>
      <c r="BF143" s="136"/>
      <c r="BG143" s="136"/>
      <c r="BH143" s="136"/>
      <c r="BI143" s="136"/>
      <c r="BJ143" s="136"/>
      <c r="BK143" s="136"/>
      <c r="BL143" s="136"/>
      <c r="BM143" s="136"/>
      <c r="BN143" s="136"/>
      <c r="BO143" s="136"/>
      <c r="BP143" s="136"/>
      <c r="BQ143" s="136"/>
      <c r="BR143" s="136"/>
      <c r="BS143" s="136"/>
      <c r="BT143" s="136"/>
      <c r="BU143" s="136"/>
      <c r="BV143" s="136"/>
      <c r="BW143" s="136"/>
      <c r="BX143" s="136"/>
      <c r="BY143" s="136"/>
      <c r="BZ143" s="136"/>
      <c r="CA143" s="136"/>
      <c r="CB143" s="136"/>
      <c r="CC143" s="136"/>
      <c r="CD143" s="136"/>
      <c r="CE143" s="136"/>
      <c r="CF143" s="136"/>
      <c r="CG143" s="136"/>
      <c r="CH143" s="136"/>
      <c r="CI143" s="136"/>
      <c r="CJ143" s="136"/>
      <c r="CK143" s="136"/>
      <c r="CL143" s="136"/>
      <c r="CM143" s="136"/>
      <c r="CN143" s="136"/>
      <c r="CO143" s="136"/>
      <c r="CP143" s="136"/>
      <c r="CQ143" s="136"/>
      <c r="CR143" s="136"/>
      <c r="CS143" s="136"/>
      <c r="CT143" s="136"/>
      <c r="CU143" s="136"/>
      <c r="CV143" s="136"/>
      <c r="CW143" s="136"/>
      <c r="CX143" s="136"/>
      <c r="CY143" s="136"/>
      <c r="CZ143" s="136"/>
      <c r="DA143" s="136"/>
      <c r="DB143" s="136"/>
      <c r="DC143" s="136"/>
      <c r="DD143" s="136"/>
      <c r="DE143" s="136"/>
      <c r="DF143" s="136"/>
      <c r="DG143" s="136"/>
      <c r="DH143" s="136"/>
      <c r="DI143" s="136"/>
      <c r="DJ143" s="136"/>
      <c r="DK143" s="136"/>
      <c r="DL143" s="136"/>
      <c r="DM143" s="136"/>
      <c r="DN143" s="136"/>
      <c r="DO143" s="136"/>
      <c r="DP143" s="136"/>
      <c r="DQ143" s="136"/>
      <c r="DR143" s="136"/>
      <c r="DS143" s="136"/>
      <c r="DT143" s="136"/>
      <c r="DU143" s="136"/>
      <c r="DV143" s="136"/>
      <c r="DW143" s="136"/>
      <c r="DX143" s="136"/>
      <c r="DY143" s="136"/>
      <c r="DZ143" s="136"/>
      <c r="EA143" s="136"/>
      <c r="EB143" s="136"/>
      <c r="EC143" s="136"/>
      <c r="ED143" s="136"/>
      <c r="EE143" s="136"/>
      <c r="EF143" s="136"/>
      <c r="EG143" s="136"/>
      <c r="EH143" s="136"/>
      <c r="EI143" s="136"/>
      <c r="EJ143" s="136"/>
      <c r="EK143" s="136"/>
      <c r="EL143" s="136"/>
      <c r="EM143" s="136"/>
      <c r="EN143" s="136"/>
      <c r="EO143" s="136"/>
      <c r="EP143" s="136"/>
      <c r="EQ143" s="136"/>
      <c r="ER143" s="136"/>
      <c r="ES143" s="136"/>
      <c r="ET143" s="136"/>
      <c r="EU143" s="136"/>
      <c r="EV143" s="136"/>
      <c r="EW143" s="136"/>
      <c r="EX143" s="136"/>
      <c r="EY143" s="136"/>
      <c r="EZ143" s="136"/>
      <c r="FA143" s="136"/>
      <c r="FB143" s="136"/>
      <c r="FC143" s="136"/>
      <c r="FD143" s="136"/>
      <c r="FE143" s="136"/>
      <c r="FF143" s="136"/>
      <c r="FG143" s="136"/>
      <c r="FH143" s="136"/>
      <c r="FI143" s="136"/>
      <c r="FJ143" s="136"/>
      <c r="FK143" s="136"/>
      <c r="FL143" s="136"/>
      <c r="FM143" s="136"/>
      <c r="FN143" s="136"/>
      <c r="FO143" s="136"/>
      <c r="FP143" s="136"/>
      <c r="FQ143" s="136"/>
      <c r="FR143" s="136"/>
      <c r="FS143" s="136"/>
      <c r="FT143" s="136"/>
      <c r="FU143" s="136"/>
      <c r="FV143" s="136"/>
      <c r="FW143" s="136"/>
      <c r="FX143" s="136"/>
      <c r="FY143" s="136"/>
      <c r="FZ143" s="136"/>
      <c r="GA143" s="136"/>
      <c r="GB143" s="136"/>
      <c r="GC143" s="136"/>
      <c r="GD143" s="136"/>
      <c r="GE143" s="136"/>
      <c r="GF143" s="136"/>
      <c r="GG143" s="136"/>
      <c r="GH143" s="136"/>
      <c r="GI143" s="136"/>
      <c r="GJ143" s="136"/>
      <c r="GK143" s="136"/>
      <c r="GL143" s="136"/>
      <c r="GM143" s="136"/>
      <c r="GN143" s="136"/>
      <c r="GO143" s="136"/>
      <c r="GP143" s="136"/>
      <c r="GQ143" s="136"/>
      <c r="GR143" s="136"/>
      <c r="GS143" s="136"/>
      <c r="GT143" s="136"/>
      <c r="GU143" s="136"/>
      <c r="GV143" s="136"/>
      <c r="GW143" s="136"/>
      <c r="GX143" s="136"/>
      <c r="GY143" s="136"/>
      <c r="GZ143" s="136"/>
      <c r="HA143" s="136"/>
      <c r="HB143" s="136"/>
      <c r="HC143" s="136"/>
      <c r="HD143" s="136"/>
      <c r="HE143" s="136"/>
      <c r="HF143" s="136"/>
      <c r="HG143" s="136"/>
      <c r="HH143" s="136"/>
      <c r="HI143" s="136"/>
      <c r="HJ143" s="136"/>
      <c r="HK143" s="136"/>
      <c r="HL143" s="136"/>
      <c r="HM143" s="136"/>
      <c r="HN143" s="136"/>
      <c r="HO143" s="136"/>
      <c r="HP143" s="136"/>
      <c r="HQ143" s="136"/>
      <c r="HR143" s="136"/>
      <c r="HS143" s="136"/>
      <c r="HT143" s="136"/>
      <c r="HU143" s="136"/>
      <c r="HV143" s="136"/>
      <c r="HW143" s="136"/>
      <c r="HX143" s="136"/>
      <c r="HY143" s="136"/>
      <c r="HZ143" s="136"/>
      <c r="IA143" s="136"/>
      <c r="IB143" s="136"/>
      <c r="IC143" s="136"/>
      <c r="ID143" s="136"/>
      <c r="IE143" s="136"/>
      <c r="IF143" s="136"/>
      <c r="IG143" s="136"/>
    </row>
    <row r="144" spans="1:241" ht="15" customHeight="1" x14ac:dyDescent="0.25">
      <c r="A144" s="184" t="s">
        <v>314</v>
      </c>
      <c r="B144" s="185">
        <v>4650102</v>
      </c>
      <c r="C144" s="185">
        <v>5591699</v>
      </c>
      <c r="D144" s="185">
        <v>538507</v>
      </c>
      <c r="E144" s="185">
        <v>676667</v>
      </c>
      <c r="F144" s="158">
        <v>1470175</v>
      </c>
      <c r="G144" s="158">
        <v>155175</v>
      </c>
      <c r="H144" s="235">
        <v>13082325</v>
      </c>
      <c r="I144" s="136"/>
      <c r="J144" s="190" t="s">
        <v>272</v>
      </c>
      <c r="K144" s="191">
        <v>3999118</v>
      </c>
      <c r="L144" s="191">
        <v>5502447</v>
      </c>
      <c r="M144" s="191">
        <v>608631</v>
      </c>
      <c r="N144" s="191">
        <v>740452</v>
      </c>
      <c r="O144" s="158">
        <v>1242589</v>
      </c>
      <c r="P144" s="158">
        <v>146194</v>
      </c>
      <c r="Q144" s="235">
        <v>12239431</v>
      </c>
      <c r="R144" s="136"/>
      <c r="S144" s="136"/>
      <c r="T144" s="136"/>
      <c r="U144" s="136"/>
      <c r="V144" s="136"/>
      <c r="W144" s="136"/>
      <c r="X144" s="136"/>
      <c r="Y144" s="136"/>
      <c r="Z144" s="136"/>
      <c r="AA144" s="136"/>
      <c r="AB144" s="136"/>
      <c r="AC144" s="136"/>
      <c r="AD144" s="136"/>
      <c r="AE144" s="136"/>
      <c r="AF144" s="136"/>
      <c r="AG144" s="136"/>
      <c r="AH144" s="136"/>
      <c r="AI144" s="136"/>
      <c r="AJ144" s="136"/>
      <c r="AK144" s="136"/>
      <c r="AL144" s="136"/>
      <c r="AM144" s="136"/>
      <c r="AN144" s="136"/>
      <c r="AO144" s="136"/>
      <c r="AP144" s="136"/>
      <c r="AQ144" s="136"/>
      <c r="AR144" s="136"/>
      <c r="AS144" s="136"/>
      <c r="AT144" s="136"/>
      <c r="AU144" s="136"/>
      <c r="AV144" s="136"/>
      <c r="AW144" s="136"/>
      <c r="AX144" s="136"/>
      <c r="AY144" s="136"/>
      <c r="AZ144" s="136"/>
      <c r="BA144" s="136"/>
      <c r="BB144" s="136"/>
      <c r="BC144" s="136"/>
      <c r="BD144" s="136"/>
      <c r="BE144" s="136"/>
      <c r="BF144" s="136"/>
      <c r="BG144" s="136"/>
      <c r="BH144" s="136"/>
      <c r="BI144" s="136"/>
      <c r="BJ144" s="136"/>
      <c r="BK144" s="136"/>
      <c r="BL144" s="136"/>
      <c r="BM144" s="136"/>
      <c r="BN144" s="136"/>
      <c r="BO144" s="136"/>
      <c r="BP144" s="136"/>
      <c r="BQ144" s="136"/>
      <c r="BR144" s="136"/>
      <c r="BS144" s="136"/>
      <c r="BT144" s="136"/>
      <c r="BU144" s="136"/>
      <c r="BV144" s="136"/>
      <c r="BW144" s="136"/>
      <c r="BX144" s="136"/>
      <c r="BY144" s="136"/>
      <c r="BZ144" s="136"/>
      <c r="CA144" s="136"/>
      <c r="CB144" s="136"/>
      <c r="CC144" s="136"/>
      <c r="CD144" s="136"/>
      <c r="CE144" s="136"/>
      <c r="CF144" s="136"/>
      <c r="CG144" s="136"/>
      <c r="CH144" s="136"/>
      <c r="CI144" s="136"/>
      <c r="CJ144" s="136"/>
      <c r="CK144" s="136"/>
      <c r="CL144" s="136"/>
      <c r="CM144" s="136"/>
      <c r="CN144" s="136"/>
      <c r="CO144" s="136"/>
      <c r="CP144" s="136"/>
      <c r="CQ144" s="136"/>
      <c r="CR144" s="136"/>
      <c r="CS144" s="136"/>
      <c r="CT144" s="136"/>
      <c r="CU144" s="136"/>
      <c r="CV144" s="136"/>
      <c r="CW144" s="136"/>
      <c r="CX144" s="136"/>
      <c r="CY144" s="136"/>
      <c r="CZ144" s="136"/>
      <c r="DA144" s="136"/>
      <c r="DB144" s="136"/>
      <c r="DC144" s="136"/>
      <c r="DD144" s="136"/>
      <c r="DE144" s="136"/>
      <c r="DF144" s="136"/>
      <c r="DG144" s="136"/>
      <c r="DH144" s="136"/>
      <c r="DI144" s="136"/>
      <c r="DJ144" s="136"/>
      <c r="DK144" s="136"/>
      <c r="DL144" s="136"/>
      <c r="DM144" s="136"/>
      <c r="DN144" s="136"/>
      <c r="DO144" s="136"/>
      <c r="DP144" s="136"/>
      <c r="DQ144" s="136"/>
      <c r="DR144" s="136"/>
      <c r="DS144" s="136"/>
      <c r="DT144" s="136"/>
      <c r="DU144" s="136"/>
      <c r="DV144" s="136"/>
      <c r="DW144" s="136"/>
      <c r="DX144" s="136"/>
      <c r="DY144" s="136"/>
      <c r="DZ144" s="136"/>
      <c r="EA144" s="136"/>
      <c r="EB144" s="136"/>
      <c r="EC144" s="136"/>
      <c r="ED144" s="136"/>
      <c r="EE144" s="136"/>
      <c r="EF144" s="136"/>
      <c r="EG144" s="136"/>
      <c r="EH144" s="136"/>
      <c r="EI144" s="136"/>
      <c r="EJ144" s="136"/>
      <c r="EK144" s="136"/>
      <c r="EL144" s="136"/>
      <c r="EM144" s="136"/>
      <c r="EN144" s="136"/>
      <c r="EO144" s="136"/>
      <c r="EP144" s="136"/>
      <c r="EQ144" s="136"/>
      <c r="ER144" s="136"/>
      <c r="ES144" s="136"/>
      <c r="ET144" s="136"/>
      <c r="EU144" s="136"/>
      <c r="EV144" s="136"/>
      <c r="EW144" s="136"/>
      <c r="EX144" s="136"/>
      <c r="EY144" s="136"/>
      <c r="EZ144" s="136"/>
      <c r="FA144" s="136"/>
      <c r="FB144" s="136"/>
      <c r="FC144" s="136"/>
      <c r="FD144" s="136"/>
      <c r="FE144" s="136"/>
      <c r="FF144" s="136"/>
      <c r="FG144" s="136"/>
      <c r="FH144" s="136"/>
      <c r="FI144" s="136"/>
      <c r="FJ144" s="136"/>
      <c r="FK144" s="136"/>
      <c r="FL144" s="136"/>
      <c r="FM144" s="136"/>
      <c r="FN144" s="136"/>
      <c r="FO144" s="136"/>
      <c r="FP144" s="136"/>
      <c r="FQ144" s="136"/>
      <c r="FR144" s="136"/>
      <c r="FS144" s="136"/>
      <c r="FT144" s="136"/>
      <c r="FU144" s="136"/>
      <c r="FV144" s="136"/>
      <c r="FW144" s="136"/>
      <c r="FX144" s="136"/>
      <c r="FY144" s="136"/>
      <c r="FZ144" s="136"/>
      <c r="GA144" s="136"/>
      <c r="GB144" s="136"/>
      <c r="GC144" s="136"/>
      <c r="GD144" s="136"/>
      <c r="GE144" s="136"/>
      <c r="GF144" s="136"/>
      <c r="GG144" s="136"/>
      <c r="GH144" s="136"/>
      <c r="GI144" s="136"/>
      <c r="GJ144" s="136"/>
      <c r="GK144" s="136"/>
      <c r="GL144" s="136"/>
      <c r="GM144" s="136"/>
      <c r="GN144" s="136"/>
      <c r="GO144" s="136"/>
      <c r="GP144" s="136"/>
      <c r="GQ144" s="136"/>
      <c r="GR144" s="136"/>
      <c r="GS144" s="136"/>
      <c r="GT144" s="136"/>
      <c r="GU144" s="136"/>
      <c r="GV144" s="136"/>
      <c r="GW144" s="136"/>
      <c r="GX144" s="136"/>
      <c r="GY144" s="136"/>
      <c r="GZ144" s="136"/>
      <c r="HA144" s="136"/>
      <c r="HB144" s="136"/>
      <c r="HC144" s="136"/>
      <c r="HD144" s="136"/>
      <c r="HE144" s="136"/>
      <c r="HF144" s="136"/>
      <c r="HG144" s="136"/>
      <c r="HH144" s="136"/>
      <c r="HI144" s="136"/>
      <c r="HJ144" s="136"/>
      <c r="HK144" s="136"/>
      <c r="HL144" s="136"/>
      <c r="HM144" s="136"/>
      <c r="HN144" s="136"/>
      <c r="HO144" s="136"/>
      <c r="HP144" s="136"/>
      <c r="HQ144" s="136"/>
      <c r="HR144" s="136"/>
      <c r="HS144" s="136"/>
      <c r="HT144" s="136"/>
      <c r="HU144" s="136"/>
      <c r="HV144" s="136"/>
      <c r="HW144" s="136"/>
      <c r="HX144" s="136"/>
      <c r="HY144" s="136"/>
      <c r="HZ144" s="136"/>
      <c r="IA144" s="136"/>
      <c r="IB144" s="136"/>
      <c r="IC144" s="136"/>
      <c r="ID144" s="136"/>
      <c r="IE144" s="136"/>
      <c r="IF144" s="136"/>
      <c r="IG144" s="136"/>
    </row>
    <row r="145" spans="1:241" ht="15" customHeight="1" x14ac:dyDescent="0.25">
      <c r="A145" s="184" t="s">
        <v>313</v>
      </c>
      <c r="B145" s="185">
        <v>5063278</v>
      </c>
      <c r="C145" s="185">
        <v>5173347</v>
      </c>
      <c r="D145" s="185">
        <v>501135</v>
      </c>
      <c r="E145" s="185">
        <v>790596</v>
      </c>
      <c r="F145" s="158">
        <v>1526645</v>
      </c>
      <c r="G145" s="158">
        <v>165529</v>
      </c>
      <c r="H145" s="235">
        <v>13220530</v>
      </c>
      <c r="I145" s="136"/>
      <c r="J145" s="190" t="s">
        <v>271</v>
      </c>
      <c r="K145" s="191">
        <v>2475087</v>
      </c>
      <c r="L145" s="191">
        <v>4210160</v>
      </c>
      <c r="M145" s="191">
        <v>394167</v>
      </c>
      <c r="N145" s="191">
        <v>578293</v>
      </c>
      <c r="O145" s="158">
        <v>1256083</v>
      </c>
      <c r="P145" s="158">
        <v>143002</v>
      </c>
      <c r="Q145" s="235">
        <v>9056792</v>
      </c>
      <c r="R145" s="136"/>
      <c r="S145" s="136"/>
      <c r="T145" s="136"/>
      <c r="U145" s="136"/>
      <c r="V145" s="136"/>
      <c r="W145" s="136"/>
      <c r="X145" s="136"/>
      <c r="Y145" s="136"/>
      <c r="Z145" s="136"/>
      <c r="AA145" s="136"/>
      <c r="AB145" s="136"/>
      <c r="AC145" s="136"/>
      <c r="AD145" s="136"/>
      <c r="AE145" s="136"/>
      <c r="AF145" s="136"/>
      <c r="AG145" s="136"/>
      <c r="AH145" s="136"/>
      <c r="AI145" s="136"/>
      <c r="AJ145" s="136"/>
      <c r="AK145" s="136"/>
      <c r="AL145" s="136"/>
      <c r="AM145" s="136"/>
      <c r="AN145" s="136"/>
      <c r="AO145" s="136"/>
      <c r="AP145" s="136"/>
      <c r="AQ145" s="136"/>
      <c r="AR145" s="136"/>
      <c r="AS145" s="136"/>
      <c r="AT145" s="136"/>
      <c r="AU145" s="136"/>
      <c r="AV145" s="136"/>
      <c r="AW145" s="136"/>
      <c r="AX145" s="136"/>
      <c r="AY145" s="136"/>
      <c r="AZ145" s="136"/>
      <c r="BA145" s="136"/>
      <c r="BB145" s="136"/>
      <c r="BC145" s="136"/>
      <c r="BD145" s="136"/>
      <c r="BE145" s="136"/>
      <c r="BF145" s="136"/>
      <c r="BG145" s="136"/>
      <c r="BH145" s="136"/>
      <c r="BI145" s="136"/>
      <c r="BJ145" s="136"/>
      <c r="BK145" s="136"/>
      <c r="BL145" s="136"/>
      <c r="BM145" s="136"/>
      <c r="BN145" s="136"/>
      <c r="BO145" s="136"/>
      <c r="BP145" s="136"/>
      <c r="BQ145" s="136"/>
      <c r="BR145" s="136"/>
      <c r="BS145" s="136"/>
      <c r="BT145" s="136"/>
      <c r="BU145" s="136"/>
      <c r="BV145" s="136"/>
      <c r="BW145" s="136"/>
      <c r="BX145" s="136"/>
      <c r="BY145" s="136"/>
      <c r="BZ145" s="136"/>
      <c r="CA145" s="136"/>
      <c r="CB145" s="136"/>
      <c r="CC145" s="136"/>
      <c r="CD145" s="136"/>
      <c r="CE145" s="136"/>
      <c r="CF145" s="136"/>
      <c r="CG145" s="136"/>
      <c r="CH145" s="136"/>
      <c r="CI145" s="136"/>
      <c r="CJ145" s="136"/>
      <c r="CK145" s="136"/>
      <c r="CL145" s="136"/>
      <c r="CM145" s="136"/>
      <c r="CN145" s="136"/>
      <c r="CO145" s="136"/>
      <c r="CP145" s="136"/>
      <c r="CQ145" s="136"/>
      <c r="CR145" s="136"/>
      <c r="CS145" s="136"/>
      <c r="CT145" s="136"/>
      <c r="CU145" s="136"/>
      <c r="CV145" s="136"/>
      <c r="CW145" s="136"/>
      <c r="CX145" s="136"/>
      <c r="CY145" s="136"/>
      <c r="CZ145" s="136"/>
      <c r="DA145" s="136"/>
      <c r="DB145" s="136"/>
      <c r="DC145" s="136"/>
      <c r="DD145" s="136"/>
      <c r="DE145" s="136"/>
      <c r="DF145" s="136"/>
      <c r="DG145" s="136"/>
      <c r="DH145" s="136"/>
      <c r="DI145" s="136"/>
      <c r="DJ145" s="136"/>
      <c r="DK145" s="136"/>
      <c r="DL145" s="136"/>
      <c r="DM145" s="136"/>
      <c r="DN145" s="136"/>
      <c r="DO145" s="136"/>
      <c r="DP145" s="136"/>
      <c r="DQ145" s="136"/>
      <c r="DR145" s="136"/>
      <c r="DS145" s="136"/>
      <c r="DT145" s="136"/>
      <c r="DU145" s="136"/>
      <c r="DV145" s="136"/>
      <c r="DW145" s="136"/>
      <c r="DX145" s="136"/>
      <c r="DY145" s="136"/>
      <c r="DZ145" s="136"/>
      <c r="EA145" s="136"/>
      <c r="EB145" s="136"/>
      <c r="EC145" s="136"/>
      <c r="ED145" s="136"/>
      <c r="EE145" s="136"/>
      <c r="EF145" s="136"/>
      <c r="EG145" s="136"/>
      <c r="EH145" s="136"/>
      <c r="EI145" s="136"/>
      <c r="EJ145" s="136"/>
      <c r="EK145" s="136"/>
      <c r="EL145" s="136"/>
      <c r="EM145" s="136"/>
      <c r="EN145" s="136"/>
      <c r="EO145" s="136"/>
      <c r="EP145" s="136"/>
      <c r="EQ145" s="136"/>
      <c r="ER145" s="136"/>
      <c r="ES145" s="136"/>
      <c r="ET145" s="136"/>
      <c r="EU145" s="136"/>
      <c r="EV145" s="136"/>
      <c r="EW145" s="136"/>
      <c r="EX145" s="136"/>
      <c r="EY145" s="136"/>
      <c r="EZ145" s="136"/>
      <c r="FA145" s="136"/>
      <c r="FB145" s="136"/>
      <c r="FC145" s="136"/>
      <c r="FD145" s="136"/>
      <c r="FE145" s="136"/>
      <c r="FF145" s="136"/>
      <c r="FG145" s="136"/>
      <c r="FH145" s="136"/>
      <c r="FI145" s="136"/>
      <c r="FJ145" s="136"/>
      <c r="FK145" s="136"/>
      <c r="FL145" s="136"/>
      <c r="FM145" s="136"/>
      <c r="FN145" s="136"/>
      <c r="FO145" s="136"/>
      <c r="FP145" s="136"/>
      <c r="FQ145" s="136"/>
      <c r="FR145" s="136"/>
      <c r="FS145" s="136"/>
      <c r="FT145" s="136"/>
      <c r="FU145" s="136"/>
      <c r="FV145" s="136"/>
      <c r="FW145" s="136"/>
      <c r="FX145" s="136"/>
      <c r="FY145" s="136"/>
      <c r="FZ145" s="136"/>
      <c r="GA145" s="136"/>
      <c r="GB145" s="136"/>
      <c r="GC145" s="136"/>
      <c r="GD145" s="136"/>
      <c r="GE145" s="136"/>
      <c r="GF145" s="136"/>
      <c r="GG145" s="136"/>
      <c r="GH145" s="136"/>
      <c r="GI145" s="136"/>
      <c r="GJ145" s="136"/>
      <c r="GK145" s="136"/>
      <c r="GL145" s="136"/>
      <c r="GM145" s="136"/>
      <c r="GN145" s="136"/>
      <c r="GO145" s="136"/>
      <c r="GP145" s="136"/>
      <c r="GQ145" s="136"/>
      <c r="GR145" s="136"/>
      <c r="GS145" s="136"/>
      <c r="GT145" s="136"/>
      <c r="GU145" s="136"/>
      <c r="GV145" s="136"/>
      <c r="GW145" s="136"/>
      <c r="GX145" s="136"/>
      <c r="GY145" s="136"/>
      <c r="GZ145" s="136"/>
      <c r="HA145" s="136"/>
      <c r="HB145" s="136"/>
      <c r="HC145" s="136"/>
      <c r="HD145" s="136"/>
      <c r="HE145" s="136"/>
      <c r="HF145" s="136"/>
      <c r="HG145" s="136"/>
      <c r="HH145" s="136"/>
      <c r="HI145" s="136"/>
      <c r="HJ145" s="136"/>
      <c r="HK145" s="136"/>
      <c r="HL145" s="136"/>
      <c r="HM145" s="136"/>
      <c r="HN145" s="136"/>
      <c r="HO145" s="136"/>
      <c r="HP145" s="136"/>
      <c r="HQ145" s="136"/>
      <c r="HR145" s="136"/>
      <c r="HS145" s="136"/>
      <c r="HT145" s="136"/>
      <c r="HU145" s="136"/>
      <c r="HV145" s="136"/>
      <c r="HW145" s="136"/>
      <c r="HX145" s="136"/>
      <c r="HY145" s="136"/>
      <c r="HZ145" s="136"/>
      <c r="IA145" s="136"/>
      <c r="IB145" s="136"/>
      <c r="IC145" s="136"/>
      <c r="ID145" s="136"/>
      <c r="IE145" s="136"/>
      <c r="IF145" s="136"/>
      <c r="IG145" s="136"/>
    </row>
    <row r="146" spans="1:241" ht="15" customHeight="1" x14ac:dyDescent="0.25">
      <c r="A146" s="184" t="s">
        <v>312</v>
      </c>
      <c r="B146" s="185">
        <v>4818468</v>
      </c>
      <c r="C146" s="185">
        <v>6870404</v>
      </c>
      <c r="D146" s="185">
        <v>558702</v>
      </c>
      <c r="E146" s="185">
        <v>872450</v>
      </c>
      <c r="F146" s="158">
        <v>1761735</v>
      </c>
      <c r="G146" s="158">
        <v>228265</v>
      </c>
      <c r="H146" s="235">
        <v>15110024</v>
      </c>
      <c r="I146" s="136"/>
      <c r="J146" s="190" t="s">
        <v>270</v>
      </c>
      <c r="K146" s="191">
        <v>3737608</v>
      </c>
      <c r="L146" s="191">
        <v>4554895</v>
      </c>
      <c r="M146" s="191">
        <v>399208</v>
      </c>
      <c r="N146" s="191">
        <v>627484</v>
      </c>
      <c r="O146" s="158">
        <v>1491842</v>
      </c>
      <c r="P146" s="158">
        <v>155554</v>
      </c>
      <c r="Q146" s="235">
        <v>10966591</v>
      </c>
      <c r="R146" s="136"/>
      <c r="S146" s="136"/>
      <c r="T146" s="136"/>
      <c r="U146" s="136"/>
      <c r="V146" s="136"/>
      <c r="W146" s="136"/>
      <c r="X146" s="136"/>
      <c r="Y146" s="136"/>
      <c r="Z146" s="136"/>
      <c r="AA146" s="136"/>
      <c r="AB146" s="136"/>
      <c r="AC146" s="136"/>
      <c r="AD146" s="136"/>
      <c r="AE146" s="136"/>
      <c r="AF146" s="136"/>
      <c r="AG146" s="136"/>
      <c r="AH146" s="136"/>
      <c r="AI146" s="136"/>
      <c r="AJ146" s="136"/>
      <c r="AK146" s="136"/>
      <c r="AL146" s="136"/>
      <c r="AM146" s="136"/>
      <c r="AN146" s="136"/>
      <c r="AO146" s="136"/>
      <c r="AP146" s="136"/>
      <c r="AQ146" s="136"/>
      <c r="AR146" s="136"/>
      <c r="AS146" s="136"/>
      <c r="AT146" s="136"/>
      <c r="AU146" s="136"/>
      <c r="AV146" s="136"/>
      <c r="AW146" s="136"/>
      <c r="AX146" s="136"/>
      <c r="AY146" s="136"/>
      <c r="AZ146" s="136"/>
      <c r="BA146" s="136"/>
      <c r="BB146" s="136"/>
      <c r="BC146" s="136"/>
      <c r="BD146" s="136"/>
      <c r="BE146" s="136"/>
      <c r="BF146" s="136"/>
      <c r="BG146" s="136"/>
      <c r="BH146" s="136"/>
      <c r="BI146" s="136"/>
      <c r="BJ146" s="136"/>
      <c r="BK146" s="136"/>
      <c r="BL146" s="136"/>
      <c r="BM146" s="136"/>
      <c r="BN146" s="136"/>
      <c r="BO146" s="136"/>
      <c r="BP146" s="136"/>
      <c r="BQ146" s="136"/>
      <c r="BR146" s="136"/>
      <c r="BS146" s="136"/>
      <c r="BT146" s="136"/>
      <c r="BU146" s="136"/>
      <c r="BV146" s="136"/>
      <c r="BW146" s="136"/>
      <c r="BX146" s="136"/>
      <c r="BY146" s="136"/>
      <c r="BZ146" s="136"/>
      <c r="CA146" s="136"/>
      <c r="CB146" s="136"/>
      <c r="CC146" s="136"/>
      <c r="CD146" s="136"/>
      <c r="CE146" s="136"/>
      <c r="CF146" s="136"/>
      <c r="CG146" s="136"/>
      <c r="CH146" s="136"/>
      <c r="CI146" s="136"/>
      <c r="CJ146" s="136"/>
      <c r="CK146" s="136"/>
      <c r="CL146" s="136"/>
      <c r="CM146" s="136"/>
      <c r="CN146" s="136"/>
      <c r="CO146" s="136"/>
      <c r="CP146" s="136"/>
      <c r="CQ146" s="136"/>
      <c r="CR146" s="136"/>
      <c r="CS146" s="136"/>
      <c r="CT146" s="136"/>
      <c r="CU146" s="136"/>
      <c r="CV146" s="136"/>
      <c r="CW146" s="136"/>
      <c r="CX146" s="136"/>
      <c r="CY146" s="136"/>
      <c r="CZ146" s="136"/>
      <c r="DA146" s="136"/>
      <c r="DB146" s="136"/>
      <c r="DC146" s="136"/>
      <c r="DD146" s="136"/>
      <c r="DE146" s="136"/>
      <c r="DF146" s="136"/>
      <c r="DG146" s="136"/>
      <c r="DH146" s="136"/>
      <c r="DI146" s="136"/>
      <c r="DJ146" s="136"/>
      <c r="DK146" s="136"/>
      <c r="DL146" s="136"/>
      <c r="DM146" s="136"/>
      <c r="DN146" s="136"/>
      <c r="DO146" s="136"/>
      <c r="DP146" s="136"/>
      <c r="DQ146" s="136"/>
      <c r="DR146" s="136"/>
      <c r="DS146" s="136"/>
      <c r="DT146" s="136"/>
      <c r="DU146" s="136"/>
      <c r="DV146" s="136"/>
      <c r="DW146" s="136"/>
      <c r="DX146" s="136"/>
      <c r="DY146" s="136"/>
      <c r="DZ146" s="136"/>
      <c r="EA146" s="136"/>
      <c r="EB146" s="136"/>
      <c r="EC146" s="136"/>
      <c r="ED146" s="136"/>
      <c r="EE146" s="136"/>
      <c r="EF146" s="136"/>
      <c r="EG146" s="136"/>
      <c r="EH146" s="136"/>
      <c r="EI146" s="136"/>
      <c r="EJ146" s="136"/>
      <c r="EK146" s="136"/>
      <c r="EL146" s="136"/>
      <c r="EM146" s="136"/>
      <c r="EN146" s="136"/>
      <c r="EO146" s="136"/>
      <c r="EP146" s="136"/>
      <c r="EQ146" s="136"/>
      <c r="ER146" s="136"/>
      <c r="ES146" s="136"/>
      <c r="ET146" s="136"/>
      <c r="EU146" s="136"/>
      <c r="EV146" s="136"/>
      <c r="EW146" s="136"/>
      <c r="EX146" s="136"/>
      <c r="EY146" s="136"/>
      <c r="EZ146" s="136"/>
      <c r="FA146" s="136"/>
      <c r="FB146" s="136"/>
      <c r="FC146" s="136"/>
      <c r="FD146" s="136"/>
      <c r="FE146" s="136"/>
      <c r="FF146" s="136"/>
      <c r="FG146" s="136"/>
      <c r="FH146" s="136"/>
      <c r="FI146" s="136"/>
      <c r="FJ146" s="136"/>
      <c r="FK146" s="136"/>
      <c r="FL146" s="136"/>
      <c r="FM146" s="136"/>
      <c r="FN146" s="136"/>
      <c r="FO146" s="136"/>
      <c r="FP146" s="136"/>
      <c r="FQ146" s="136"/>
      <c r="FR146" s="136"/>
      <c r="FS146" s="136"/>
      <c r="FT146" s="136"/>
      <c r="FU146" s="136"/>
      <c r="FV146" s="136"/>
      <c r="FW146" s="136"/>
      <c r="FX146" s="136"/>
      <c r="FY146" s="136"/>
      <c r="FZ146" s="136"/>
      <c r="GA146" s="136"/>
      <c r="GB146" s="136"/>
      <c r="GC146" s="136"/>
      <c r="GD146" s="136"/>
      <c r="GE146" s="136"/>
      <c r="GF146" s="136"/>
      <c r="GG146" s="136"/>
      <c r="GH146" s="136"/>
      <c r="GI146" s="136"/>
      <c r="GJ146" s="136"/>
      <c r="GK146" s="136"/>
      <c r="GL146" s="136"/>
      <c r="GM146" s="136"/>
      <c r="GN146" s="136"/>
      <c r="GO146" s="136"/>
      <c r="GP146" s="136"/>
      <c r="GQ146" s="136"/>
      <c r="GR146" s="136"/>
      <c r="GS146" s="136"/>
      <c r="GT146" s="136"/>
      <c r="GU146" s="136"/>
      <c r="GV146" s="136"/>
      <c r="GW146" s="136"/>
      <c r="GX146" s="136"/>
      <c r="GY146" s="136"/>
      <c r="GZ146" s="136"/>
      <c r="HA146" s="136"/>
      <c r="HB146" s="136"/>
      <c r="HC146" s="136"/>
      <c r="HD146" s="136"/>
      <c r="HE146" s="136"/>
      <c r="HF146" s="136"/>
      <c r="HG146" s="136"/>
      <c r="HH146" s="136"/>
      <c r="HI146" s="136"/>
      <c r="HJ146" s="136"/>
      <c r="HK146" s="136"/>
      <c r="HL146" s="136"/>
      <c r="HM146" s="136"/>
      <c r="HN146" s="136"/>
      <c r="HO146" s="136"/>
      <c r="HP146" s="136"/>
      <c r="HQ146" s="136"/>
      <c r="HR146" s="136"/>
      <c r="HS146" s="136"/>
      <c r="HT146" s="136"/>
      <c r="HU146" s="136"/>
      <c r="HV146" s="136"/>
      <c r="HW146" s="136"/>
      <c r="HX146" s="136"/>
      <c r="HY146" s="136"/>
      <c r="HZ146" s="136"/>
      <c r="IA146" s="136"/>
      <c r="IB146" s="136"/>
      <c r="IC146" s="136"/>
      <c r="ID146" s="136"/>
      <c r="IE146" s="136"/>
      <c r="IF146" s="136"/>
      <c r="IG146" s="136"/>
    </row>
    <row r="147" spans="1:241" ht="15" customHeight="1" x14ac:dyDescent="0.25">
      <c r="A147" s="184" t="s">
        <v>311</v>
      </c>
      <c r="B147" s="185">
        <v>4334090</v>
      </c>
      <c r="C147" s="185">
        <v>5260380</v>
      </c>
      <c r="D147" s="185">
        <v>425743</v>
      </c>
      <c r="E147" s="185">
        <v>660142</v>
      </c>
      <c r="F147" s="158">
        <v>1302969</v>
      </c>
      <c r="G147" s="158">
        <v>182877</v>
      </c>
      <c r="H147" s="235">
        <v>12166201</v>
      </c>
      <c r="I147" s="136"/>
      <c r="J147" s="190" t="s">
        <v>269</v>
      </c>
      <c r="K147" s="191">
        <v>4720749</v>
      </c>
      <c r="L147" s="191">
        <v>3819504</v>
      </c>
      <c r="M147" s="191">
        <v>549242</v>
      </c>
      <c r="N147" s="191">
        <v>711899</v>
      </c>
      <c r="O147" s="158">
        <v>1540798</v>
      </c>
      <c r="P147" s="158">
        <v>223072</v>
      </c>
      <c r="Q147" s="235">
        <v>11565264</v>
      </c>
      <c r="R147" s="136"/>
      <c r="S147" s="136"/>
      <c r="T147" s="136"/>
      <c r="U147" s="136"/>
      <c r="V147" s="136"/>
      <c r="W147" s="136"/>
      <c r="X147" s="136"/>
      <c r="Y147" s="136"/>
      <c r="Z147" s="136"/>
      <c r="AA147" s="136"/>
      <c r="AB147" s="136"/>
      <c r="AC147" s="136"/>
      <c r="AD147" s="136"/>
      <c r="AE147" s="136"/>
      <c r="AF147" s="136"/>
      <c r="AG147" s="136"/>
      <c r="AH147" s="136"/>
      <c r="AI147" s="136"/>
      <c r="AJ147" s="136"/>
      <c r="AK147" s="136"/>
      <c r="AL147" s="136"/>
      <c r="AM147" s="136"/>
      <c r="AN147" s="136"/>
      <c r="AO147" s="136"/>
      <c r="AP147" s="136"/>
      <c r="AQ147" s="136"/>
      <c r="AR147" s="136"/>
      <c r="AS147" s="136"/>
      <c r="AT147" s="136"/>
      <c r="AU147" s="136"/>
      <c r="AV147" s="136"/>
      <c r="AW147" s="136"/>
      <c r="AX147" s="136"/>
      <c r="AY147" s="136"/>
      <c r="AZ147" s="136"/>
      <c r="BA147" s="136"/>
      <c r="BB147" s="136"/>
      <c r="BC147" s="136"/>
      <c r="BD147" s="136"/>
      <c r="BE147" s="136"/>
      <c r="BF147" s="136"/>
      <c r="BG147" s="136"/>
      <c r="BH147" s="136"/>
      <c r="BI147" s="136"/>
      <c r="BJ147" s="136"/>
      <c r="BK147" s="136"/>
      <c r="BL147" s="136"/>
      <c r="BM147" s="136"/>
      <c r="BN147" s="136"/>
      <c r="BO147" s="136"/>
      <c r="BP147" s="136"/>
      <c r="BQ147" s="136"/>
      <c r="BR147" s="136"/>
      <c r="BS147" s="136"/>
      <c r="BT147" s="136"/>
      <c r="BU147" s="136"/>
      <c r="BV147" s="136"/>
      <c r="BW147" s="136"/>
      <c r="BX147" s="136"/>
      <c r="BY147" s="136"/>
      <c r="BZ147" s="136"/>
      <c r="CA147" s="136"/>
      <c r="CB147" s="136"/>
      <c r="CC147" s="136"/>
      <c r="CD147" s="136"/>
      <c r="CE147" s="136"/>
      <c r="CF147" s="136"/>
      <c r="CG147" s="136"/>
      <c r="CH147" s="136"/>
      <c r="CI147" s="136"/>
      <c r="CJ147" s="136"/>
      <c r="CK147" s="136"/>
      <c r="CL147" s="136"/>
      <c r="CM147" s="136"/>
      <c r="CN147" s="136"/>
      <c r="CO147" s="136"/>
      <c r="CP147" s="136"/>
      <c r="CQ147" s="136"/>
      <c r="CR147" s="136"/>
      <c r="CS147" s="136"/>
      <c r="CT147" s="136"/>
      <c r="CU147" s="136"/>
      <c r="CV147" s="136"/>
      <c r="CW147" s="136"/>
      <c r="CX147" s="136"/>
      <c r="CY147" s="136"/>
      <c r="CZ147" s="136"/>
      <c r="DA147" s="136"/>
      <c r="DB147" s="136"/>
      <c r="DC147" s="136"/>
      <c r="DD147" s="136"/>
      <c r="DE147" s="136"/>
      <c r="DF147" s="136"/>
      <c r="DG147" s="136"/>
      <c r="DH147" s="136"/>
      <c r="DI147" s="136"/>
      <c r="DJ147" s="136"/>
      <c r="DK147" s="136"/>
      <c r="DL147" s="136"/>
      <c r="DM147" s="136"/>
      <c r="DN147" s="136"/>
      <c r="DO147" s="136"/>
      <c r="DP147" s="136"/>
      <c r="DQ147" s="136"/>
      <c r="DR147" s="136"/>
      <c r="DS147" s="136"/>
      <c r="DT147" s="136"/>
      <c r="DU147" s="136"/>
      <c r="DV147" s="136"/>
      <c r="DW147" s="136"/>
      <c r="DX147" s="136"/>
      <c r="DY147" s="136"/>
      <c r="DZ147" s="136"/>
      <c r="EA147" s="136"/>
      <c r="EB147" s="136"/>
      <c r="EC147" s="136"/>
      <c r="ED147" s="136"/>
      <c r="EE147" s="136"/>
      <c r="EF147" s="136"/>
      <c r="EG147" s="136"/>
      <c r="EH147" s="136"/>
      <c r="EI147" s="136"/>
      <c r="EJ147" s="136"/>
      <c r="EK147" s="136"/>
      <c r="EL147" s="136"/>
      <c r="EM147" s="136"/>
      <c r="EN147" s="136"/>
      <c r="EO147" s="136"/>
      <c r="EP147" s="136"/>
      <c r="EQ147" s="136"/>
      <c r="ER147" s="136"/>
      <c r="ES147" s="136"/>
      <c r="ET147" s="136"/>
      <c r="EU147" s="136"/>
      <c r="EV147" s="136"/>
      <c r="EW147" s="136"/>
      <c r="EX147" s="136"/>
      <c r="EY147" s="136"/>
      <c r="EZ147" s="136"/>
      <c r="FA147" s="136"/>
      <c r="FB147" s="136"/>
      <c r="FC147" s="136"/>
      <c r="FD147" s="136"/>
      <c r="FE147" s="136"/>
      <c r="FF147" s="136"/>
      <c r="FG147" s="136"/>
      <c r="FH147" s="136"/>
      <c r="FI147" s="136"/>
      <c r="FJ147" s="136"/>
      <c r="FK147" s="136"/>
      <c r="FL147" s="136"/>
      <c r="FM147" s="136"/>
      <c r="FN147" s="136"/>
      <c r="FO147" s="136"/>
      <c r="FP147" s="136"/>
      <c r="FQ147" s="136"/>
      <c r="FR147" s="136"/>
      <c r="FS147" s="136"/>
      <c r="FT147" s="136"/>
      <c r="FU147" s="136"/>
      <c r="FV147" s="136"/>
      <c r="FW147" s="136"/>
      <c r="FX147" s="136"/>
      <c r="FY147" s="136"/>
      <c r="FZ147" s="136"/>
      <c r="GA147" s="136"/>
      <c r="GB147" s="136"/>
      <c r="GC147" s="136"/>
      <c r="GD147" s="136"/>
      <c r="GE147" s="136"/>
      <c r="GF147" s="136"/>
      <c r="GG147" s="136"/>
      <c r="GH147" s="136"/>
      <c r="GI147" s="136"/>
      <c r="GJ147" s="136"/>
      <c r="GK147" s="136"/>
      <c r="GL147" s="136"/>
      <c r="GM147" s="136"/>
      <c r="GN147" s="136"/>
      <c r="GO147" s="136"/>
      <c r="GP147" s="136"/>
      <c r="GQ147" s="136"/>
      <c r="GR147" s="136"/>
      <c r="GS147" s="136"/>
      <c r="GT147" s="136"/>
      <c r="GU147" s="136"/>
      <c r="GV147" s="136"/>
      <c r="GW147" s="136"/>
      <c r="GX147" s="136"/>
      <c r="GY147" s="136"/>
      <c r="GZ147" s="136"/>
      <c r="HA147" s="136"/>
      <c r="HB147" s="136"/>
      <c r="HC147" s="136"/>
      <c r="HD147" s="136"/>
      <c r="HE147" s="136"/>
      <c r="HF147" s="136"/>
      <c r="HG147" s="136"/>
      <c r="HH147" s="136"/>
      <c r="HI147" s="136"/>
      <c r="HJ147" s="136"/>
      <c r="HK147" s="136"/>
      <c r="HL147" s="136"/>
      <c r="HM147" s="136"/>
      <c r="HN147" s="136"/>
      <c r="HO147" s="136"/>
      <c r="HP147" s="136"/>
      <c r="HQ147" s="136"/>
      <c r="HR147" s="136"/>
      <c r="HS147" s="136"/>
      <c r="HT147" s="136"/>
      <c r="HU147" s="136"/>
      <c r="HV147" s="136"/>
      <c r="HW147" s="136"/>
      <c r="HX147" s="136"/>
      <c r="HY147" s="136"/>
      <c r="HZ147" s="136"/>
      <c r="IA147" s="136"/>
      <c r="IB147" s="136"/>
      <c r="IC147" s="136"/>
      <c r="ID147" s="136"/>
      <c r="IE147" s="136"/>
      <c r="IF147" s="136"/>
      <c r="IG147" s="136"/>
    </row>
    <row r="148" spans="1:241" ht="15" customHeight="1" x14ac:dyDescent="0.25">
      <c r="A148" s="184" t="s">
        <v>310</v>
      </c>
      <c r="B148" s="185">
        <v>3669831</v>
      </c>
      <c r="C148" s="185">
        <v>3317127</v>
      </c>
      <c r="D148" s="185">
        <v>445492</v>
      </c>
      <c r="E148" s="185">
        <v>620580</v>
      </c>
      <c r="F148" s="158">
        <v>1315174</v>
      </c>
      <c r="G148" s="158">
        <v>150027</v>
      </c>
      <c r="H148" s="235">
        <v>9518231</v>
      </c>
      <c r="I148" s="136"/>
      <c r="J148" s="190" t="s">
        <v>268</v>
      </c>
      <c r="K148" s="191">
        <v>2940162</v>
      </c>
      <c r="L148" s="191">
        <v>3365895</v>
      </c>
      <c r="M148" s="191">
        <v>576602</v>
      </c>
      <c r="N148" s="191">
        <v>475208</v>
      </c>
      <c r="O148" s="158">
        <v>1445380</v>
      </c>
      <c r="P148" s="158">
        <v>177175</v>
      </c>
      <c r="Q148" s="235">
        <v>8980422</v>
      </c>
      <c r="R148" s="136"/>
      <c r="S148" s="136"/>
      <c r="T148" s="136"/>
      <c r="U148" s="136"/>
      <c r="V148" s="136"/>
      <c r="W148" s="136"/>
      <c r="X148" s="136"/>
      <c r="Y148" s="136"/>
      <c r="Z148" s="136"/>
      <c r="AA148" s="136"/>
      <c r="AB148" s="136"/>
      <c r="AC148" s="136"/>
      <c r="AD148" s="136"/>
      <c r="AE148" s="136"/>
      <c r="AF148" s="136"/>
      <c r="AG148" s="136"/>
      <c r="AH148" s="136"/>
      <c r="AI148" s="136"/>
      <c r="AJ148" s="136"/>
      <c r="AK148" s="136"/>
      <c r="AL148" s="136"/>
      <c r="AM148" s="136"/>
      <c r="AN148" s="136"/>
      <c r="AO148" s="136"/>
      <c r="AP148" s="136"/>
      <c r="AQ148" s="136"/>
      <c r="AR148" s="136"/>
      <c r="AS148" s="136"/>
      <c r="AT148" s="136"/>
      <c r="AU148" s="136"/>
      <c r="AV148" s="136"/>
      <c r="AW148" s="136"/>
      <c r="AX148" s="136"/>
      <c r="AY148" s="136"/>
      <c r="AZ148" s="136"/>
      <c r="BA148" s="136"/>
      <c r="BB148" s="136"/>
      <c r="BC148" s="136"/>
      <c r="BD148" s="136"/>
      <c r="BE148" s="136"/>
      <c r="BF148" s="136"/>
      <c r="BG148" s="136"/>
      <c r="BH148" s="136"/>
      <c r="BI148" s="136"/>
      <c r="BJ148" s="136"/>
      <c r="BK148" s="136"/>
      <c r="BL148" s="136"/>
      <c r="BM148" s="136"/>
      <c r="BN148" s="136"/>
      <c r="BO148" s="136"/>
      <c r="BP148" s="136"/>
      <c r="BQ148" s="136"/>
      <c r="BR148" s="136"/>
      <c r="BS148" s="136"/>
      <c r="BT148" s="136"/>
      <c r="BU148" s="136"/>
      <c r="BV148" s="136"/>
      <c r="BW148" s="136"/>
      <c r="BX148" s="136"/>
      <c r="BY148" s="136"/>
      <c r="BZ148" s="136"/>
      <c r="CA148" s="136"/>
      <c r="CB148" s="136"/>
      <c r="CC148" s="136"/>
      <c r="CD148" s="136"/>
      <c r="CE148" s="136"/>
      <c r="CF148" s="136"/>
      <c r="CG148" s="136"/>
      <c r="CH148" s="136"/>
      <c r="CI148" s="136"/>
      <c r="CJ148" s="136"/>
      <c r="CK148" s="136"/>
      <c r="CL148" s="136"/>
      <c r="CM148" s="136"/>
      <c r="CN148" s="136"/>
      <c r="CO148" s="136"/>
      <c r="CP148" s="136"/>
      <c r="CQ148" s="136"/>
      <c r="CR148" s="136"/>
      <c r="CS148" s="136"/>
      <c r="CT148" s="136"/>
      <c r="CU148" s="136"/>
      <c r="CV148" s="136"/>
      <c r="CW148" s="136"/>
      <c r="CX148" s="136"/>
      <c r="CY148" s="136"/>
      <c r="CZ148" s="136"/>
      <c r="DA148" s="136"/>
      <c r="DB148" s="136"/>
      <c r="DC148" s="136"/>
      <c r="DD148" s="136"/>
      <c r="DE148" s="136"/>
      <c r="DF148" s="136"/>
      <c r="DG148" s="136"/>
      <c r="DH148" s="136"/>
      <c r="DI148" s="136"/>
      <c r="DJ148" s="136"/>
      <c r="DK148" s="136"/>
      <c r="DL148" s="136"/>
      <c r="DM148" s="136"/>
      <c r="DN148" s="136"/>
      <c r="DO148" s="136"/>
      <c r="DP148" s="136"/>
      <c r="DQ148" s="136"/>
      <c r="DR148" s="136"/>
      <c r="DS148" s="136"/>
      <c r="DT148" s="136"/>
      <c r="DU148" s="136"/>
      <c r="DV148" s="136"/>
      <c r="DW148" s="136"/>
      <c r="DX148" s="136"/>
      <c r="DY148" s="136"/>
      <c r="DZ148" s="136"/>
      <c r="EA148" s="136"/>
      <c r="EB148" s="136"/>
      <c r="EC148" s="136"/>
      <c r="ED148" s="136"/>
      <c r="EE148" s="136"/>
      <c r="EF148" s="136"/>
      <c r="EG148" s="136"/>
      <c r="EH148" s="136"/>
      <c r="EI148" s="136"/>
      <c r="EJ148" s="136"/>
      <c r="EK148" s="136"/>
      <c r="EL148" s="136"/>
      <c r="EM148" s="136"/>
      <c r="EN148" s="136"/>
      <c r="EO148" s="136"/>
      <c r="EP148" s="136"/>
      <c r="EQ148" s="136"/>
      <c r="ER148" s="136"/>
      <c r="ES148" s="136"/>
      <c r="ET148" s="136"/>
      <c r="EU148" s="136"/>
      <c r="EV148" s="136"/>
      <c r="EW148" s="136"/>
      <c r="EX148" s="136"/>
      <c r="EY148" s="136"/>
      <c r="EZ148" s="136"/>
      <c r="FA148" s="136"/>
      <c r="FB148" s="136"/>
      <c r="FC148" s="136"/>
      <c r="FD148" s="136"/>
      <c r="FE148" s="136"/>
      <c r="FF148" s="136"/>
      <c r="FG148" s="136"/>
      <c r="FH148" s="136"/>
      <c r="FI148" s="136"/>
      <c r="FJ148" s="136"/>
      <c r="FK148" s="136"/>
      <c r="FL148" s="136"/>
      <c r="FM148" s="136"/>
      <c r="FN148" s="136"/>
      <c r="FO148" s="136"/>
      <c r="FP148" s="136"/>
      <c r="FQ148" s="136"/>
      <c r="FR148" s="136"/>
      <c r="FS148" s="136"/>
      <c r="FT148" s="136"/>
      <c r="FU148" s="136"/>
      <c r="FV148" s="136"/>
      <c r="FW148" s="136"/>
      <c r="FX148" s="136"/>
      <c r="FY148" s="136"/>
      <c r="FZ148" s="136"/>
      <c r="GA148" s="136"/>
      <c r="GB148" s="136"/>
      <c r="GC148" s="136"/>
      <c r="GD148" s="136"/>
      <c r="GE148" s="136"/>
      <c r="GF148" s="136"/>
      <c r="GG148" s="136"/>
      <c r="GH148" s="136"/>
      <c r="GI148" s="136"/>
      <c r="GJ148" s="136"/>
      <c r="GK148" s="136"/>
      <c r="GL148" s="136"/>
      <c r="GM148" s="136"/>
      <c r="GN148" s="136"/>
      <c r="GO148" s="136"/>
      <c r="GP148" s="136"/>
      <c r="GQ148" s="136"/>
      <c r="GR148" s="136"/>
      <c r="GS148" s="136"/>
      <c r="GT148" s="136"/>
      <c r="GU148" s="136"/>
      <c r="GV148" s="136"/>
      <c r="GW148" s="136"/>
      <c r="GX148" s="136"/>
      <c r="GY148" s="136"/>
      <c r="GZ148" s="136"/>
      <c r="HA148" s="136"/>
      <c r="HB148" s="136"/>
      <c r="HC148" s="136"/>
      <c r="HD148" s="136"/>
      <c r="HE148" s="136"/>
      <c r="HF148" s="136"/>
      <c r="HG148" s="136"/>
      <c r="HH148" s="136"/>
      <c r="HI148" s="136"/>
      <c r="HJ148" s="136"/>
      <c r="HK148" s="136"/>
      <c r="HL148" s="136"/>
      <c r="HM148" s="136"/>
      <c r="HN148" s="136"/>
      <c r="HO148" s="136"/>
      <c r="HP148" s="136"/>
      <c r="HQ148" s="136"/>
      <c r="HR148" s="136"/>
      <c r="HS148" s="136"/>
      <c r="HT148" s="136"/>
      <c r="HU148" s="136"/>
      <c r="HV148" s="136"/>
      <c r="HW148" s="136"/>
      <c r="HX148" s="136"/>
      <c r="HY148" s="136"/>
      <c r="HZ148" s="136"/>
      <c r="IA148" s="136"/>
      <c r="IB148" s="136"/>
      <c r="IC148" s="136"/>
      <c r="ID148" s="136"/>
      <c r="IE148" s="136"/>
      <c r="IF148" s="136"/>
      <c r="IG148" s="136"/>
    </row>
    <row r="149" spans="1:241" ht="15" customHeight="1" x14ac:dyDescent="0.25">
      <c r="A149" s="184" t="s">
        <v>309</v>
      </c>
      <c r="B149" s="185">
        <v>4765461</v>
      </c>
      <c r="C149" s="185">
        <v>3607789</v>
      </c>
      <c r="D149" s="185">
        <v>498488</v>
      </c>
      <c r="E149" s="185">
        <v>781651</v>
      </c>
      <c r="F149" s="158">
        <v>1119684</v>
      </c>
      <c r="G149" s="158">
        <v>192382</v>
      </c>
      <c r="H149" s="235">
        <v>10965455</v>
      </c>
      <c r="I149" s="136"/>
      <c r="J149" s="190" t="s">
        <v>267</v>
      </c>
      <c r="K149" s="191">
        <v>2337181</v>
      </c>
      <c r="L149" s="191">
        <v>2497237</v>
      </c>
      <c r="M149" s="191">
        <v>402138</v>
      </c>
      <c r="N149" s="191">
        <v>455736</v>
      </c>
      <c r="O149" s="158">
        <v>1012362</v>
      </c>
      <c r="P149" s="158">
        <v>120755</v>
      </c>
      <c r="Q149" s="235">
        <v>6825409</v>
      </c>
      <c r="R149" s="136"/>
      <c r="S149" s="136"/>
      <c r="T149" s="136"/>
      <c r="U149" s="136"/>
      <c r="V149" s="136"/>
      <c r="W149" s="136"/>
      <c r="X149" s="136"/>
      <c r="Y149" s="136"/>
      <c r="Z149" s="136"/>
      <c r="AA149" s="136"/>
      <c r="AB149" s="136"/>
      <c r="AC149" s="136"/>
      <c r="AD149" s="136"/>
      <c r="AE149" s="136"/>
      <c r="AF149" s="136"/>
      <c r="AG149" s="136"/>
      <c r="AH149" s="136"/>
      <c r="AI149" s="136"/>
      <c r="AJ149" s="136"/>
      <c r="AK149" s="136"/>
      <c r="AL149" s="136"/>
      <c r="AM149" s="136"/>
      <c r="AN149" s="136"/>
      <c r="AO149" s="136"/>
      <c r="AP149" s="136"/>
      <c r="AQ149" s="136"/>
      <c r="AR149" s="136"/>
      <c r="AS149" s="136"/>
      <c r="AT149" s="136"/>
      <c r="AU149" s="136"/>
      <c r="AV149" s="136"/>
      <c r="AW149" s="136"/>
      <c r="AX149" s="136"/>
      <c r="AY149" s="136"/>
      <c r="AZ149" s="136"/>
      <c r="BA149" s="136"/>
      <c r="BB149" s="136"/>
      <c r="BC149" s="136"/>
      <c r="BD149" s="136"/>
      <c r="BE149" s="136"/>
      <c r="BF149" s="136"/>
      <c r="BG149" s="136"/>
      <c r="BH149" s="136"/>
      <c r="BI149" s="136"/>
      <c r="BJ149" s="136"/>
      <c r="BK149" s="136"/>
      <c r="BL149" s="136"/>
      <c r="BM149" s="136"/>
      <c r="BN149" s="136"/>
      <c r="BO149" s="136"/>
      <c r="BP149" s="136"/>
      <c r="BQ149" s="136"/>
      <c r="BR149" s="136"/>
      <c r="BS149" s="136"/>
      <c r="BT149" s="136"/>
      <c r="BU149" s="136"/>
      <c r="BV149" s="136"/>
      <c r="BW149" s="136"/>
      <c r="BX149" s="136"/>
      <c r="BY149" s="136"/>
      <c r="BZ149" s="136"/>
      <c r="CA149" s="136"/>
      <c r="CB149" s="136"/>
      <c r="CC149" s="136"/>
      <c r="CD149" s="136"/>
      <c r="CE149" s="136"/>
      <c r="CF149" s="136"/>
      <c r="CG149" s="136"/>
      <c r="CH149" s="136"/>
      <c r="CI149" s="136"/>
      <c r="CJ149" s="136"/>
      <c r="CK149" s="136"/>
      <c r="CL149" s="136"/>
      <c r="CM149" s="136"/>
      <c r="CN149" s="136"/>
      <c r="CO149" s="136"/>
      <c r="CP149" s="136"/>
      <c r="CQ149" s="136"/>
      <c r="CR149" s="136"/>
      <c r="CS149" s="136"/>
      <c r="CT149" s="136"/>
      <c r="CU149" s="136"/>
      <c r="CV149" s="136"/>
      <c r="CW149" s="136"/>
      <c r="CX149" s="136"/>
      <c r="CY149" s="136"/>
      <c r="CZ149" s="136"/>
      <c r="DA149" s="136"/>
      <c r="DB149" s="136"/>
      <c r="DC149" s="136"/>
      <c r="DD149" s="136"/>
      <c r="DE149" s="136"/>
      <c r="DF149" s="136"/>
      <c r="DG149" s="136"/>
      <c r="DH149" s="136"/>
      <c r="DI149" s="136"/>
      <c r="DJ149" s="136"/>
      <c r="DK149" s="136"/>
      <c r="DL149" s="136"/>
      <c r="DM149" s="136"/>
      <c r="DN149" s="136"/>
      <c r="DO149" s="136"/>
      <c r="DP149" s="136"/>
      <c r="DQ149" s="136"/>
      <c r="DR149" s="136"/>
      <c r="DS149" s="136"/>
      <c r="DT149" s="136"/>
      <c r="DU149" s="136"/>
      <c r="DV149" s="136"/>
      <c r="DW149" s="136"/>
      <c r="DX149" s="136"/>
      <c r="DY149" s="136"/>
      <c r="DZ149" s="136"/>
      <c r="EA149" s="136"/>
      <c r="EB149" s="136"/>
      <c r="EC149" s="136"/>
      <c r="ED149" s="136"/>
      <c r="EE149" s="136"/>
      <c r="EF149" s="136"/>
      <c r="EG149" s="136"/>
      <c r="EH149" s="136"/>
      <c r="EI149" s="136"/>
      <c r="EJ149" s="136"/>
      <c r="EK149" s="136"/>
      <c r="EL149" s="136"/>
      <c r="EM149" s="136"/>
      <c r="EN149" s="136"/>
      <c r="EO149" s="136"/>
      <c r="EP149" s="136"/>
      <c r="EQ149" s="136"/>
      <c r="ER149" s="136"/>
      <c r="ES149" s="136"/>
      <c r="ET149" s="136"/>
      <c r="EU149" s="136"/>
      <c r="EV149" s="136"/>
      <c r="EW149" s="136"/>
      <c r="EX149" s="136"/>
      <c r="EY149" s="136"/>
      <c r="EZ149" s="136"/>
      <c r="FA149" s="136"/>
      <c r="FB149" s="136"/>
      <c r="FC149" s="136"/>
      <c r="FD149" s="136"/>
      <c r="FE149" s="136"/>
      <c r="FF149" s="136"/>
      <c r="FG149" s="136"/>
      <c r="FH149" s="136"/>
      <c r="FI149" s="136"/>
      <c r="FJ149" s="136"/>
      <c r="FK149" s="136"/>
      <c r="FL149" s="136"/>
      <c r="FM149" s="136"/>
      <c r="FN149" s="136"/>
      <c r="FO149" s="136"/>
      <c r="FP149" s="136"/>
      <c r="FQ149" s="136"/>
      <c r="FR149" s="136"/>
      <c r="FS149" s="136"/>
      <c r="FT149" s="136"/>
      <c r="FU149" s="136"/>
      <c r="FV149" s="136"/>
      <c r="FW149" s="136"/>
      <c r="FX149" s="136"/>
      <c r="FY149" s="136"/>
      <c r="FZ149" s="136"/>
      <c r="GA149" s="136"/>
      <c r="GB149" s="136"/>
      <c r="GC149" s="136"/>
      <c r="GD149" s="136"/>
      <c r="GE149" s="136"/>
      <c r="GF149" s="136"/>
      <c r="GG149" s="136"/>
      <c r="GH149" s="136"/>
      <c r="GI149" s="136"/>
      <c r="GJ149" s="136"/>
      <c r="GK149" s="136"/>
      <c r="GL149" s="136"/>
      <c r="GM149" s="136"/>
      <c r="GN149" s="136"/>
      <c r="GO149" s="136"/>
      <c r="GP149" s="136"/>
      <c r="GQ149" s="136"/>
      <c r="GR149" s="136"/>
      <c r="GS149" s="136"/>
      <c r="GT149" s="136"/>
      <c r="GU149" s="136"/>
      <c r="GV149" s="136"/>
      <c r="GW149" s="136"/>
      <c r="GX149" s="136"/>
      <c r="GY149" s="136"/>
      <c r="GZ149" s="136"/>
      <c r="HA149" s="136"/>
      <c r="HB149" s="136"/>
      <c r="HC149" s="136"/>
      <c r="HD149" s="136"/>
      <c r="HE149" s="136"/>
      <c r="HF149" s="136"/>
      <c r="HG149" s="136"/>
      <c r="HH149" s="136"/>
      <c r="HI149" s="136"/>
      <c r="HJ149" s="136"/>
      <c r="HK149" s="136"/>
      <c r="HL149" s="136"/>
      <c r="HM149" s="136"/>
      <c r="HN149" s="136"/>
      <c r="HO149" s="136"/>
      <c r="HP149" s="136"/>
      <c r="HQ149" s="136"/>
      <c r="HR149" s="136"/>
      <c r="HS149" s="136"/>
      <c r="HT149" s="136"/>
      <c r="HU149" s="136"/>
      <c r="HV149" s="136"/>
      <c r="HW149" s="136"/>
      <c r="HX149" s="136"/>
      <c r="HY149" s="136"/>
      <c r="HZ149" s="136"/>
      <c r="IA149" s="136"/>
      <c r="IB149" s="136"/>
      <c r="IC149" s="136"/>
      <c r="ID149" s="136"/>
      <c r="IE149" s="136"/>
      <c r="IF149" s="136"/>
      <c r="IG149" s="136"/>
    </row>
    <row r="150" spans="1:241" ht="15" customHeight="1" x14ac:dyDescent="0.25">
      <c r="A150" s="184" t="s">
        <v>308</v>
      </c>
      <c r="B150" s="185">
        <v>4622684</v>
      </c>
      <c r="C150" s="185">
        <v>4454286</v>
      </c>
      <c r="D150" s="185">
        <v>583487</v>
      </c>
      <c r="E150" s="185">
        <v>714753</v>
      </c>
      <c r="F150" s="158">
        <v>1274520</v>
      </c>
      <c r="G150" s="158">
        <v>250281</v>
      </c>
      <c r="H150" s="235">
        <v>11900011</v>
      </c>
      <c r="I150" s="136"/>
      <c r="J150" s="190" t="s">
        <v>266</v>
      </c>
      <c r="K150" s="191">
        <v>1826110</v>
      </c>
      <c r="L150" s="191">
        <v>1660349</v>
      </c>
      <c r="M150" s="191">
        <v>237636</v>
      </c>
      <c r="N150" s="191">
        <v>491672</v>
      </c>
      <c r="O150" s="158">
        <v>1088088</v>
      </c>
      <c r="P150" s="158">
        <v>89276</v>
      </c>
      <c r="Q150" s="235">
        <v>5393131</v>
      </c>
      <c r="R150" s="136"/>
      <c r="S150" s="136"/>
      <c r="T150" s="136"/>
      <c r="U150" s="136"/>
      <c r="V150" s="136"/>
      <c r="W150" s="136"/>
      <c r="X150" s="136"/>
      <c r="Y150" s="136"/>
      <c r="Z150" s="136"/>
      <c r="AA150" s="136"/>
      <c r="AB150" s="136"/>
      <c r="AC150" s="136"/>
      <c r="AD150" s="136"/>
      <c r="AE150" s="136"/>
      <c r="AF150" s="136"/>
      <c r="AG150" s="136"/>
      <c r="AH150" s="136"/>
      <c r="AI150" s="136"/>
      <c r="AJ150" s="136"/>
      <c r="AK150" s="136"/>
      <c r="AL150" s="136"/>
      <c r="AM150" s="136"/>
      <c r="AN150" s="136"/>
      <c r="AO150" s="136"/>
      <c r="AP150" s="136"/>
      <c r="AQ150" s="136"/>
      <c r="AR150" s="136"/>
      <c r="AS150" s="136"/>
      <c r="AT150" s="136"/>
      <c r="AU150" s="136"/>
      <c r="AV150" s="136"/>
      <c r="AW150" s="136"/>
      <c r="AX150" s="136"/>
      <c r="AY150" s="136"/>
      <c r="AZ150" s="136"/>
      <c r="BA150" s="136"/>
      <c r="BB150" s="136"/>
      <c r="BC150" s="136"/>
      <c r="BD150" s="136"/>
      <c r="BE150" s="136"/>
      <c r="BF150" s="136"/>
      <c r="BG150" s="136"/>
      <c r="BH150" s="136"/>
      <c r="BI150" s="136"/>
      <c r="BJ150" s="136"/>
      <c r="BK150" s="136"/>
      <c r="BL150" s="136"/>
      <c r="BM150" s="136"/>
      <c r="BN150" s="136"/>
      <c r="BO150" s="136"/>
      <c r="BP150" s="136"/>
      <c r="BQ150" s="136"/>
      <c r="BR150" s="136"/>
      <c r="BS150" s="136"/>
      <c r="BT150" s="136"/>
      <c r="BU150" s="136"/>
      <c r="BV150" s="136"/>
      <c r="BW150" s="136"/>
      <c r="BX150" s="136"/>
      <c r="BY150" s="136"/>
      <c r="BZ150" s="136"/>
      <c r="CA150" s="136"/>
      <c r="CB150" s="136"/>
      <c r="CC150" s="136"/>
      <c r="CD150" s="136"/>
      <c r="CE150" s="136"/>
      <c r="CF150" s="136"/>
      <c r="CG150" s="136"/>
      <c r="CH150" s="136"/>
      <c r="CI150" s="136"/>
      <c r="CJ150" s="136"/>
      <c r="CK150" s="136"/>
      <c r="CL150" s="136"/>
      <c r="CM150" s="136"/>
      <c r="CN150" s="136"/>
      <c r="CO150" s="136"/>
      <c r="CP150" s="136"/>
      <c r="CQ150" s="136"/>
      <c r="CR150" s="136"/>
      <c r="CS150" s="136"/>
      <c r="CT150" s="136"/>
      <c r="CU150" s="136"/>
      <c r="CV150" s="136"/>
      <c r="CW150" s="136"/>
      <c r="CX150" s="136"/>
      <c r="CY150" s="136"/>
      <c r="CZ150" s="136"/>
      <c r="DA150" s="136"/>
      <c r="DB150" s="136"/>
      <c r="DC150" s="136"/>
      <c r="DD150" s="136"/>
      <c r="DE150" s="136"/>
      <c r="DF150" s="136"/>
      <c r="DG150" s="136"/>
      <c r="DH150" s="136"/>
      <c r="DI150" s="136"/>
      <c r="DJ150" s="136"/>
      <c r="DK150" s="136"/>
      <c r="DL150" s="136"/>
      <c r="DM150" s="136"/>
      <c r="DN150" s="136"/>
      <c r="DO150" s="136"/>
      <c r="DP150" s="136"/>
      <c r="DQ150" s="136"/>
      <c r="DR150" s="136"/>
      <c r="DS150" s="136"/>
      <c r="DT150" s="136"/>
      <c r="DU150" s="136"/>
      <c r="DV150" s="136"/>
      <c r="DW150" s="136"/>
      <c r="DX150" s="136"/>
      <c r="DY150" s="136"/>
      <c r="DZ150" s="136"/>
      <c r="EA150" s="136"/>
      <c r="EB150" s="136"/>
      <c r="EC150" s="136"/>
      <c r="ED150" s="136"/>
      <c r="EE150" s="136"/>
      <c r="EF150" s="136"/>
      <c r="EG150" s="136"/>
      <c r="EH150" s="136"/>
      <c r="EI150" s="136"/>
      <c r="EJ150" s="136"/>
      <c r="EK150" s="136"/>
      <c r="EL150" s="136"/>
      <c r="EM150" s="136"/>
      <c r="EN150" s="136"/>
      <c r="EO150" s="136"/>
      <c r="EP150" s="136"/>
      <c r="EQ150" s="136"/>
      <c r="ER150" s="136"/>
      <c r="ES150" s="136"/>
      <c r="ET150" s="136"/>
      <c r="EU150" s="136"/>
      <c r="EV150" s="136"/>
      <c r="EW150" s="136"/>
      <c r="EX150" s="136"/>
      <c r="EY150" s="136"/>
      <c r="EZ150" s="136"/>
      <c r="FA150" s="136"/>
      <c r="FB150" s="136"/>
      <c r="FC150" s="136"/>
      <c r="FD150" s="136"/>
      <c r="FE150" s="136"/>
      <c r="FF150" s="136"/>
      <c r="FG150" s="136"/>
      <c r="FH150" s="136"/>
      <c r="FI150" s="136"/>
      <c r="FJ150" s="136"/>
      <c r="FK150" s="136"/>
      <c r="FL150" s="136"/>
      <c r="FM150" s="136"/>
      <c r="FN150" s="136"/>
      <c r="FO150" s="136"/>
      <c r="FP150" s="136"/>
      <c r="FQ150" s="136"/>
      <c r="FR150" s="136"/>
      <c r="FS150" s="136"/>
      <c r="FT150" s="136"/>
      <c r="FU150" s="136"/>
      <c r="FV150" s="136"/>
      <c r="FW150" s="136"/>
      <c r="FX150" s="136"/>
      <c r="FY150" s="136"/>
      <c r="FZ150" s="136"/>
      <c r="GA150" s="136"/>
      <c r="GB150" s="136"/>
      <c r="GC150" s="136"/>
      <c r="GD150" s="136"/>
      <c r="GE150" s="136"/>
      <c r="GF150" s="136"/>
      <c r="GG150" s="136"/>
      <c r="GH150" s="136"/>
      <c r="GI150" s="136"/>
      <c r="GJ150" s="136"/>
      <c r="GK150" s="136"/>
      <c r="GL150" s="136"/>
      <c r="GM150" s="136"/>
      <c r="GN150" s="136"/>
      <c r="GO150" s="136"/>
      <c r="GP150" s="136"/>
      <c r="GQ150" s="136"/>
      <c r="GR150" s="136"/>
      <c r="GS150" s="136"/>
      <c r="GT150" s="136"/>
      <c r="GU150" s="136"/>
      <c r="GV150" s="136"/>
      <c r="GW150" s="136"/>
      <c r="GX150" s="136"/>
      <c r="GY150" s="136"/>
      <c r="GZ150" s="136"/>
      <c r="HA150" s="136"/>
      <c r="HB150" s="136"/>
      <c r="HC150" s="136"/>
      <c r="HD150" s="136"/>
      <c r="HE150" s="136"/>
      <c r="HF150" s="136"/>
      <c r="HG150" s="136"/>
      <c r="HH150" s="136"/>
      <c r="HI150" s="136"/>
      <c r="HJ150" s="136"/>
      <c r="HK150" s="136"/>
      <c r="HL150" s="136"/>
      <c r="HM150" s="136"/>
      <c r="HN150" s="136"/>
      <c r="HO150" s="136"/>
      <c r="HP150" s="136"/>
      <c r="HQ150" s="136"/>
      <c r="HR150" s="136"/>
      <c r="HS150" s="136"/>
      <c r="HT150" s="136"/>
      <c r="HU150" s="136"/>
      <c r="HV150" s="136"/>
      <c r="HW150" s="136"/>
      <c r="HX150" s="136"/>
      <c r="HY150" s="136"/>
      <c r="HZ150" s="136"/>
      <c r="IA150" s="136"/>
      <c r="IB150" s="136"/>
      <c r="IC150" s="136"/>
      <c r="ID150" s="136"/>
      <c r="IE150" s="136"/>
      <c r="IF150" s="136"/>
      <c r="IG150" s="136"/>
    </row>
    <row r="151" spans="1:241" ht="15" customHeight="1" x14ac:dyDescent="0.25">
      <c r="A151" s="184" t="s">
        <v>307</v>
      </c>
      <c r="B151" s="185">
        <v>5231653</v>
      </c>
      <c r="C151" s="185">
        <v>5427128</v>
      </c>
      <c r="D151" s="185">
        <v>621815</v>
      </c>
      <c r="E151" s="185">
        <v>731504</v>
      </c>
      <c r="F151" s="158">
        <v>1414667</v>
      </c>
      <c r="G151" s="158">
        <v>251249</v>
      </c>
      <c r="H151" s="235">
        <v>13678016</v>
      </c>
      <c r="I151" s="136"/>
      <c r="J151" s="190" t="s">
        <v>265</v>
      </c>
      <c r="K151" s="191">
        <v>1394279</v>
      </c>
      <c r="L151" s="191">
        <v>1370490</v>
      </c>
      <c r="M151" s="191">
        <v>158743</v>
      </c>
      <c r="N151" s="191">
        <v>431383</v>
      </c>
      <c r="O151" s="158">
        <v>1002237</v>
      </c>
      <c r="P151" s="158">
        <v>90714</v>
      </c>
      <c r="Q151" s="235">
        <v>4447846</v>
      </c>
      <c r="R151" s="136"/>
      <c r="S151" s="136"/>
      <c r="T151" s="136"/>
      <c r="U151" s="136"/>
      <c r="V151" s="136"/>
      <c r="W151" s="136"/>
      <c r="X151" s="136"/>
      <c r="Y151" s="136"/>
      <c r="Z151" s="136"/>
      <c r="AA151" s="136"/>
      <c r="AB151" s="136"/>
      <c r="AC151" s="136"/>
      <c r="AD151" s="136"/>
      <c r="AE151" s="136"/>
      <c r="AF151" s="136"/>
      <c r="AG151" s="136"/>
      <c r="AH151" s="136"/>
      <c r="AI151" s="136"/>
      <c r="AJ151" s="136"/>
      <c r="AK151" s="136"/>
      <c r="AL151" s="136"/>
      <c r="AM151" s="136"/>
      <c r="AN151" s="136"/>
      <c r="AO151" s="136"/>
      <c r="AP151" s="136"/>
      <c r="AQ151" s="136"/>
      <c r="AR151" s="136"/>
      <c r="AS151" s="136"/>
      <c r="AT151" s="136"/>
      <c r="AU151" s="136"/>
      <c r="AV151" s="136"/>
      <c r="AW151" s="136"/>
      <c r="AX151" s="136"/>
      <c r="AY151" s="136"/>
      <c r="AZ151" s="136"/>
      <c r="BA151" s="136"/>
      <c r="BB151" s="136"/>
      <c r="BC151" s="136"/>
      <c r="BD151" s="136"/>
      <c r="BE151" s="136"/>
      <c r="BF151" s="136"/>
      <c r="BG151" s="136"/>
      <c r="BH151" s="136"/>
      <c r="BI151" s="136"/>
      <c r="BJ151" s="136"/>
      <c r="BK151" s="136"/>
      <c r="BL151" s="136"/>
      <c r="BM151" s="136"/>
      <c r="BN151" s="136"/>
      <c r="BO151" s="136"/>
      <c r="BP151" s="136"/>
      <c r="BQ151" s="136"/>
      <c r="BR151" s="136"/>
      <c r="BS151" s="136"/>
      <c r="BT151" s="136"/>
      <c r="BU151" s="136"/>
      <c r="BV151" s="136"/>
      <c r="BW151" s="136"/>
      <c r="BX151" s="136"/>
      <c r="BY151" s="136"/>
      <c r="BZ151" s="136"/>
      <c r="CA151" s="136"/>
      <c r="CB151" s="136"/>
      <c r="CC151" s="136"/>
      <c r="CD151" s="136"/>
      <c r="CE151" s="136"/>
      <c r="CF151" s="136"/>
      <c r="CG151" s="136"/>
      <c r="CH151" s="136"/>
      <c r="CI151" s="136"/>
      <c r="CJ151" s="136"/>
      <c r="CK151" s="136"/>
      <c r="CL151" s="136"/>
      <c r="CM151" s="136"/>
      <c r="CN151" s="136"/>
      <c r="CO151" s="136"/>
      <c r="CP151" s="136"/>
      <c r="CQ151" s="136"/>
      <c r="CR151" s="136"/>
      <c r="CS151" s="136"/>
      <c r="CT151" s="136"/>
      <c r="CU151" s="136"/>
      <c r="CV151" s="136"/>
      <c r="CW151" s="136"/>
      <c r="CX151" s="136"/>
      <c r="CY151" s="136"/>
      <c r="CZ151" s="136"/>
      <c r="DA151" s="136"/>
      <c r="DB151" s="136"/>
      <c r="DC151" s="136"/>
      <c r="DD151" s="136"/>
      <c r="DE151" s="136"/>
      <c r="DF151" s="136"/>
      <c r="DG151" s="136"/>
      <c r="DH151" s="136"/>
      <c r="DI151" s="136"/>
      <c r="DJ151" s="136"/>
      <c r="DK151" s="136"/>
      <c r="DL151" s="136"/>
      <c r="DM151" s="136"/>
      <c r="DN151" s="136"/>
      <c r="DO151" s="136"/>
      <c r="DP151" s="136"/>
      <c r="DQ151" s="136"/>
      <c r="DR151" s="136"/>
      <c r="DS151" s="136"/>
      <c r="DT151" s="136"/>
      <c r="DU151" s="136"/>
      <c r="DV151" s="136"/>
      <c r="DW151" s="136"/>
      <c r="DX151" s="136"/>
      <c r="DY151" s="136"/>
      <c r="DZ151" s="136"/>
      <c r="EA151" s="136"/>
      <c r="EB151" s="136"/>
      <c r="EC151" s="136"/>
      <c r="ED151" s="136"/>
      <c r="EE151" s="136"/>
      <c r="EF151" s="136"/>
      <c r="EG151" s="136"/>
      <c r="EH151" s="136"/>
      <c r="EI151" s="136"/>
      <c r="EJ151" s="136"/>
      <c r="EK151" s="136"/>
      <c r="EL151" s="136"/>
      <c r="EM151" s="136"/>
      <c r="EN151" s="136"/>
      <c r="EO151" s="136"/>
      <c r="EP151" s="136"/>
      <c r="EQ151" s="136"/>
      <c r="ER151" s="136"/>
      <c r="ES151" s="136"/>
      <c r="ET151" s="136"/>
      <c r="EU151" s="136"/>
      <c r="EV151" s="136"/>
      <c r="EW151" s="136"/>
      <c r="EX151" s="136"/>
      <c r="EY151" s="136"/>
      <c r="EZ151" s="136"/>
      <c r="FA151" s="136"/>
      <c r="FB151" s="136"/>
      <c r="FC151" s="136"/>
      <c r="FD151" s="136"/>
      <c r="FE151" s="136"/>
      <c r="FF151" s="136"/>
      <c r="FG151" s="136"/>
      <c r="FH151" s="136"/>
      <c r="FI151" s="136"/>
      <c r="FJ151" s="136"/>
      <c r="FK151" s="136"/>
      <c r="FL151" s="136"/>
      <c r="FM151" s="136"/>
      <c r="FN151" s="136"/>
      <c r="FO151" s="136"/>
      <c r="FP151" s="136"/>
      <c r="FQ151" s="136"/>
      <c r="FR151" s="136"/>
      <c r="FS151" s="136"/>
      <c r="FT151" s="136"/>
      <c r="FU151" s="136"/>
      <c r="FV151" s="136"/>
      <c r="FW151" s="136"/>
      <c r="FX151" s="136"/>
      <c r="FY151" s="136"/>
      <c r="FZ151" s="136"/>
      <c r="GA151" s="136"/>
      <c r="GB151" s="136"/>
      <c r="GC151" s="136"/>
      <c r="GD151" s="136"/>
      <c r="GE151" s="136"/>
      <c r="GF151" s="136"/>
      <c r="GG151" s="136"/>
      <c r="GH151" s="136"/>
      <c r="GI151" s="136"/>
      <c r="GJ151" s="136"/>
      <c r="GK151" s="136"/>
      <c r="GL151" s="136"/>
      <c r="GM151" s="136"/>
      <c r="GN151" s="136"/>
      <c r="GO151" s="136"/>
      <c r="GP151" s="136"/>
      <c r="GQ151" s="136"/>
      <c r="GR151" s="136"/>
      <c r="GS151" s="136"/>
      <c r="GT151" s="136"/>
      <c r="GU151" s="136"/>
      <c r="GV151" s="136"/>
      <c r="GW151" s="136"/>
      <c r="GX151" s="136"/>
      <c r="GY151" s="136"/>
      <c r="GZ151" s="136"/>
      <c r="HA151" s="136"/>
      <c r="HB151" s="136"/>
      <c r="HC151" s="136"/>
      <c r="HD151" s="136"/>
      <c r="HE151" s="136"/>
      <c r="HF151" s="136"/>
      <c r="HG151" s="136"/>
      <c r="HH151" s="136"/>
      <c r="HI151" s="136"/>
      <c r="HJ151" s="136"/>
      <c r="HK151" s="136"/>
      <c r="HL151" s="136"/>
      <c r="HM151" s="136"/>
      <c r="HN151" s="136"/>
      <c r="HO151" s="136"/>
      <c r="HP151" s="136"/>
      <c r="HQ151" s="136"/>
      <c r="HR151" s="136"/>
      <c r="HS151" s="136"/>
      <c r="HT151" s="136"/>
      <c r="HU151" s="136"/>
      <c r="HV151" s="136"/>
      <c r="HW151" s="136"/>
      <c r="HX151" s="136"/>
      <c r="HY151" s="136"/>
      <c r="HZ151" s="136"/>
      <c r="IA151" s="136"/>
      <c r="IB151" s="136"/>
      <c r="IC151" s="136"/>
      <c r="ID151" s="136"/>
      <c r="IE151" s="136"/>
      <c r="IF151" s="136"/>
      <c r="IG151" s="136"/>
    </row>
    <row r="152" spans="1:241" ht="15" customHeight="1" x14ac:dyDescent="0.25">
      <c r="A152" s="184" t="s">
        <v>306</v>
      </c>
      <c r="B152" s="185">
        <v>3947832</v>
      </c>
      <c r="C152" s="185">
        <v>4487251</v>
      </c>
      <c r="D152" s="185">
        <v>666842</v>
      </c>
      <c r="E152" s="185">
        <v>762128</v>
      </c>
      <c r="F152" s="158">
        <v>1274590</v>
      </c>
      <c r="G152" s="158">
        <v>230174</v>
      </c>
      <c r="H152" s="235">
        <v>11368817</v>
      </c>
      <c r="I152" s="136"/>
      <c r="J152" s="190" t="s">
        <v>264</v>
      </c>
      <c r="K152" s="191">
        <v>292468</v>
      </c>
      <c r="L152" s="191">
        <v>362027</v>
      </c>
      <c r="M152" s="191">
        <v>56023</v>
      </c>
      <c r="N152" s="191">
        <v>248867</v>
      </c>
      <c r="O152" s="158">
        <v>631445</v>
      </c>
      <c r="P152" s="158">
        <v>36538</v>
      </c>
      <c r="Q152" s="235">
        <v>1627368</v>
      </c>
      <c r="R152" s="136"/>
      <c r="S152" s="136"/>
      <c r="T152" s="136"/>
      <c r="U152" s="136"/>
      <c r="V152" s="136"/>
      <c r="W152" s="136"/>
      <c r="X152" s="136"/>
      <c r="Y152" s="136"/>
      <c r="Z152" s="136"/>
      <c r="AA152" s="136"/>
      <c r="AB152" s="136"/>
      <c r="AC152" s="136"/>
      <c r="AD152" s="136"/>
      <c r="AE152" s="136"/>
      <c r="AF152" s="136"/>
      <c r="AG152" s="136"/>
      <c r="AH152" s="136"/>
      <c r="AI152" s="136"/>
      <c r="AJ152" s="136"/>
      <c r="AK152" s="136"/>
      <c r="AL152" s="136"/>
      <c r="AM152" s="136"/>
      <c r="AN152" s="136"/>
      <c r="AO152" s="136"/>
      <c r="AP152" s="136"/>
      <c r="AQ152" s="136"/>
      <c r="AR152" s="136"/>
      <c r="AS152" s="136"/>
      <c r="AT152" s="136"/>
      <c r="AU152" s="136"/>
      <c r="AV152" s="136"/>
      <c r="AW152" s="136"/>
      <c r="AX152" s="136"/>
      <c r="AY152" s="136"/>
      <c r="AZ152" s="136"/>
      <c r="BA152" s="136"/>
      <c r="BB152" s="136"/>
      <c r="BC152" s="136"/>
      <c r="BD152" s="136"/>
      <c r="BE152" s="136"/>
      <c r="BF152" s="136"/>
      <c r="BG152" s="136"/>
      <c r="BH152" s="136"/>
      <c r="BI152" s="136"/>
      <c r="BJ152" s="136"/>
      <c r="BK152" s="136"/>
      <c r="BL152" s="136"/>
      <c r="BM152" s="136"/>
      <c r="BN152" s="136"/>
      <c r="BO152" s="136"/>
      <c r="BP152" s="136"/>
      <c r="BQ152" s="136"/>
      <c r="BR152" s="136"/>
      <c r="BS152" s="136"/>
      <c r="BT152" s="136"/>
      <c r="BU152" s="136"/>
      <c r="BV152" s="136"/>
      <c r="BW152" s="136"/>
      <c r="BX152" s="136"/>
      <c r="BY152" s="136"/>
      <c r="BZ152" s="136"/>
      <c r="CA152" s="136"/>
      <c r="CB152" s="136"/>
      <c r="CC152" s="136"/>
      <c r="CD152" s="136"/>
      <c r="CE152" s="136"/>
      <c r="CF152" s="136"/>
      <c r="CG152" s="136"/>
      <c r="CH152" s="136"/>
      <c r="CI152" s="136"/>
      <c r="CJ152" s="136"/>
      <c r="CK152" s="136"/>
      <c r="CL152" s="136"/>
      <c r="CM152" s="136"/>
      <c r="CN152" s="136"/>
      <c r="CO152" s="136"/>
      <c r="CP152" s="136"/>
      <c r="CQ152" s="136"/>
      <c r="CR152" s="136"/>
      <c r="CS152" s="136"/>
      <c r="CT152" s="136"/>
      <c r="CU152" s="136"/>
      <c r="CV152" s="136"/>
      <c r="CW152" s="136"/>
      <c r="CX152" s="136"/>
      <c r="CY152" s="136"/>
      <c r="CZ152" s="136"/>
      <c r="DA152" s="136"/>
      <c r="DB152" s="136"/>
      <c r="DC152" s="136"/>
      <c r="DD152" s="136"/>
      <c r="DE152" s="136"/>
      <c r="DF152" s="136"/>
      <c r="DG152" s="136"/>
      <c r="DH152" s="136"/>
      <c r="DI152" s="136"/>
      <c r="DJ152" s="136"/>
      <c r="DK152" s="136"/>
      <c r="DL152" s="136"/>
      <c r="DM152" s="136"/>
      <c r="DN152" s="136"/>
      <c r="DO152" s="136"/>
      <c r="DP152" s="136"/>
      <c r="DQ152" s="136"/>
      <c r="DR152" s="136"/>
      <c r="DS152" s="136"/>
      <c r="DT152" s="136"/>
      <c r="DU152" s="136"/>
      <c r="DV152" s="136"/>
      <c r="DW152" s="136"/>
      <c r="DX152" s="136"/>
      <c r="DY152" s="136"/>
      <c r="DZ152" s="136"/>
      <c r="EA152" s="136"/>
      <c r="EB152" s="136"/>
      <c r="EC152" s="136"/>
      <c r="ED152" s="136"/>
      <c r="EE152" s="136"/>
      <c r="EF152" s="136"/>
      <c r="EG152" s="136"/>
      <c r="EH152" s="136"/>
      <c r="EI152" s="136"/>
      <c r="EJ152" s="136"/>
      <c r="EK152" s="136"/>
      <c r="EL152" s="136"/>
      <c r="EM152" s="136"/>
      <c r="EN152" s="136"/>
      <c r="EO152" s="136"/>
      <c r="EP152" s="136"/>
      <c r="EQ152" s="136"/>
      <c r="ER152" s="136"/>
      <c r="ES152" s="136"/>
      <c r="ET152" s="136"/>
      <c r="EU152" s="136"/>
      <c r="EV152" s="136"/>
      <c r="EW152" s="136"/>
      <c r="EX152" s="136"/>
      <c r="EY152" s="136"/>
      <c r="EZ152" s="136"/>
      <c r="FA152" s="136"/>
      <c r="FB152" s="136"/>
      <c r="FC152" s="136"/>
      <c r="FD152" s="136"/>
      <c r="FE152" s="136"/>
      <c r="FF152" s="136"/>
      <c r="FG152" s="136"/>
      <c r="FH152" s="136"/>
      <c r="FI152" s="136"/>
      <c r="FJ152" s="136"/>
      <c r="FK152" s="136"/>
      <c r="FL152" s="136"/>
      <c r="FM152" s="136"/>
      <c r="FN152" s="136"/>
      <c r="FO152" s="136"/>
      <c r="FP152" s="136"/>
      <c r="FQ152" s="136"/>
      <c r="FR152" s="136"/>
      <c r="FS152" s="136"/>
      <c r="FT152" s="136"/>
      <c r="FU152" s="136"/>
      <c r="FV152" s="136"/>
      <c r="FW152" s="136"/>
      <c r="FX152" s="136"/>
      <c r="FY152" s="136"/>
      <c r="FZ152" s="136"/>
      <c r="GA152" s="136"/>
      <c r="GB152" s="136"/>
      <c r="GC152" s="136"/>
      <c r="GD152" s="136"/>
      <c r="GE152" s="136"/>
      <c r="GF152" s="136"/>
      <c r="GG152" s="136"/>
      <c r="GH152" s="136"/>
      <c r="GI152" s="136"/>
      <c r="GJ152" s="136"/>
      <c r="GK152" s="136"/>
      <c r="GL152" s="136"/>
      <c r="GM152" s="136"/>
      <c r="GN152" s="136"/>
      <c r="GO152" s="136"/>
      <c r="GP152" s="136"/>
      <c r="GQ152" s="136"/>
      <c r="GR152" s="136"/>
      <c r="GS152" s="136"/>
      <c r="GT152" s="136"/>
      <c r="GU152" s="136"/>
      <c r="GV152" s="136"/>
      <c r="GW152" s="136"/>
      <c r="GX152" s="136"/>
      <c r="GY152" s="136"/>
      <c r="GZ152" s="136"/>
      <c r="HA152" s="136"/>
      <c r="HB152" s="136"/>
      <c r="HC152" s="136"/>
      <c r="HD152" s="136"/>
      <c r="HE152" s="136"/>
      <c r="HF152" s="136"/>
      <c r="HG152" s="136"/>
      <c r="HH152" s="136"/>
      <c r="HI152" s="136"/>
      <c r="HJ152" s="136"/>
      <c r="HK152" s="136"/>
      <c r="HL152" s="136"/>
      <c r="HM152" s="136"/>
      <c r="HN152" s="136"/>
      <c r="HO152" s="136"/>
      <c r="HP152" s="136"/>
      <c r="HQ152" s="136"/>
      <c r="HR152" s="136"/>
      <c r="HS152" s="136"/>
      <c r="HT152" s="136"/>
      <c r="HU152" s="136"/>
      <c r="HV152" s="136"/>
      <c r="HW152" s="136"/>
      <c r="HX152" s="136"/>
      <c r="HY152" s="136"/>
      <c r="HZ152" s="136"/>
      <c r="IA152" s="136"/>
      <c r="IB152" s="136"/>
      <c r="IC152" s="136"/>
      <c r="ID152" s="136"/>
      <c r="IE152" s="136"/>
      <c r="IF152" s="136"/>
      <c r="IG152" s="136"/>
    </row>
    <row r="153" spans="1:241" ht="15" customHeight="1" x14ac:dyDescent="0.25">
      <c r="A153" s="184" t="s">
        <v>305</v>
      </c>
      <c r="B153" s="185">
        <v>3438493</v>
      </c>
      <c r="C153" s="185">
        <v>3888298</v>
      </c>
      <c r="D153" s="185">
        <v>524457</v>
      </c>
      <c r="E153" s="185">
        <v>659585</v>
      </c>
      <c r="F153" s="158">
        <v>1168586</v>
      </c>
      <c r="G153" s="158">
        <v>179510</v>
      </c>
      <c r="H153" s="235">
        <v>9858929</v>
      </c>
      <c r="I153" s="136"/>
      <c r="J153" s="190" t="s">
        <v>263</v>
      </c>
      <c r="K153" s="191">
        <v>235249</v>
      </c>
      <c r="L153" s="191">
        <v>300826</v>
      </c>
      <c r="M153" s="191">
        <v>41671</v>
      </c>
      <c r="N153" s="191">
        <v>333281</v>
      </c>
      <c r="O153" s="158">
        <v>265907</v>
      </c>
      <c r="P153" s="158">
        <v>36979</v>
      </c>
      <c r="Q153" s="235">
        <v>1213913</v>
      </c>
      <c r="R153" s="136"/>
      <c r="S153" s="136"/>
      <c r="T153" s="136"/>
      <c r="U153" s="136"/>
      <c r="V153" s="136"/>
      <c r="W153" s="136"/>
      <c r="X153" s="136"/>
      <c r="Y153" s="136"/>
      <c r="Z153" s="136"/>
      <c r="AA153" s="136"/>
      <c r="AB153" s="136"/>
      <c r="AC153" s="136"/>
      <c r="AD153" s="136"/>
      <c r="AE153" s="136"/>
      <c r="AF153" s="136"/>
      <c r="AG153" s="136"/>
      <c r="AH153" s="136"/>
      <c r="AI153" s="136"/>
      <c r="AJ153" s="136"/>
      <c r="AK153" s="136"/>
      <c r="AL153" s="136"/>
      <c r="AM153" s="136"/>
      <c r="AN153" s="136"/>
      <c r="AO153" s="136"/>
      <c r="AP153" s="136"/>
      <c r="AQ153" s="136"/>
      <c r="AR153" s="136"/>
      <c r="AS153" s="136"/>
      <c r="AT153" s="136"/>
      <c r="AU153" s="136"/>
      <c r="AV153" s="136"/>
      <c r="AW153" s="136"/>
      <c r="AX153" s="136"/>
      <c r="AY153" s="136"/>
      <c r="AZ153" s="136"/>
      <c r="BA153" s="136"/>
      <c r="BB153" s="136"/>
      <c r="BC153" s="136"/>
      <c r="BD153" s="136"/>
      <c r="BE153" s="136"/>
      <c r="BF153" s="136"/>
      <c r="BG153" s="136"/>
      <c r="BH153" s="136"/>
      <c r="BI153" s="136"/>
      <c r="BJ153" s="136"/>
      <c r="BK153" s="136"/>
      <c r="BL153" s="136"/>
      <c r="BM153" s="136"/>
      <c r="BN153" s="136"/>
      <c r="BO153" s="136"/>
      <c r="BP153" s="136"/>
      <c r="BQ153" s="136"/>
      <c r="BR153" s="136"/>
      <c r="BS153" s="136"/>
      <c r="BT153" s="136"/>
      <c r="BU153" s="136"/>
      <c r="BV153" s="136"/>
      <c r="BW153" s="136"/>
      <c r="BX153" s="136"/>
      <c r="BY153" s="136"/>
      <c r="BZ153" s="136"/>
      <c r="CA153" s="136"/>
      <c r="CB153" s="136"/>
      <c r="CC153" s="136"/>
      <c r="CD153" s="136"/>
      <c r="CE153" s="136"/>
      <c r="CF153" s="136"/>
      <c r="CG153" s="136"/>
      <c r="CH153" s="136"/>
      <c r="CI153" s="136"/>
      <c r="CJ153" s="136"/>
      <c r="CK153" s="136"/>
      <c r="CL153" s="136"/>
      <c r="CM153" s="136"/>
      <c r="CN153" s="136"/>
      <c r="CO153" s="136"/>
      <c r="CP153" s="136"/>
      <c r="CQ153" s="136"/>
      <c r="CR153" s="136"/>
      <c r="CS153" s="136"/>
      <c r="CT153" s="136"/>
      <c r="CU153" s="136"/>
      <c r="CV153" s="136"/>
      <c r="CW153" s="136"/>
      <c r="CX153" s="136"/>
      <c r="CY153" s="136"/>
      <c r="CZ153" s="136"/>
      <c r="DA153" s="136"/>
      <c r="DB153" s="136"/>
      <c r="DC153" s="136"/>
      <c r="DD153" s="136"/>
      <c r="DE153" s="136"/>
      <c r="DF153" s="136"/>
      <c r="DG153" s="136"/>
      <c r="DH153" s="136"/>
      <c r="DI153" s="136"/>
      <c r="DJ153" s="136"/>
      <c r="DK153" s="136"/>
      <c r="DL153" s="136"/>
      <c r="DM153" s="136"/>
      <c r="DN153" s="136"/>
      <c r="DO153" s="136"/>
      <c r="DP153" s="136"/>
      <c r="DQ153" s="136"/>
      <c r="DR153" s="136"/>
      <c r="DS153" s="136"/>
      <c r="DT153" s="136"/>
      <c r="DU153" s="136"/>
      <c r="DV153" s="136"/>
      <c r="DW153" s="136"/>
      <c r="DX153" s="136"/>
      <c r="DY153" s="136"/>
      <c r="DZ153" s="136"/>
      <c r="EA153" s="136"/>
      <c r="EB153" s="136"/>
      <c r="EC153" s="136"/>
      <c r="ED153" s="136"/>
      <c r="EE153" s="136"/>
      <c r="EF153" s="136"/>
      <c r="EG153" s="136"/>
      <c r="EH153" s="136"/>
      <c r="EI153" s="136"/>
      <c r="EJ153" s="136"/>
      <c r="EK153" s="136"/>
      <c r="EL153" s="136"/>
      <c r="EM153" s="136"/>
      <c r="EN153" s="136"/>
      <c r="EO153" s="136"/>
      <c r="EP153" s="136"/>
      <c r="EQ153" s="136"/>
      <c r="ER153" s="136"/>
      <c r="ES153" s="136"/>
      <c r="ET153" s="136"/>
      <c r="EU153" s="136"/>
      <c r="EV153" s="136"/>
      <c r="EW153" s="136"/>
      <c r="EX153" s="136"/>
      <c r="EY153" s="136"/>
      <c r="EZ153" s="136"/>
      <c r="FA153" s="136"/>
      <c r="FB153" s="136"/>
      <c r="FC153" s="136"/>
      <c r="FD153" s="136"/>
      <c r="FE153" s="136"/>
      <c r="FF153" s="136"/>
      <c r="FG153" s="136"/>
      <c r="FH153" s="136"/>
      <c r="FI153" s="136"/>
      <c r="FJ153" s="136"/>
      <c r="FK153" s="136"/>
      <c r="FL153" s="136"/>
      <c r="FM153" s="136"/>
      <c r="FN153" s="136"/>
      <c r="FO153" s="136"/>
      <c r="FP153" s="136"/>
      <c r="FQ153" s="136"/>
      <c r="FR153" s="136"/>
      <c r="FS153" s="136"/>
      <c r="FT153" s="136"/>
      <c r="FU153" s="136"/>
      <c r="FV153" s="136"/>
      <c r="FW153" s="136"/>
      <c r="FX153" s="136"/>
      <c r="FY153" s="136"/>
      <c r="FZ153" s="136"/>
      <c r="GA153" s="136"/>
      <c r="GB153" s="136"/>
      <c r="GC153" s="136"/>
      <c r="GD153" s="136"/>
      <c r="GE153" s="136"/>
      <c r="GF153" s="136"/>
      <c r="GG153" s="136"/>
      <c r="GH153" s="136"/>
      <c r="GI153" s="136"/>
      <c r="GJ153" s="136"/>
      <c r="GK153" s="136"/>
      <c r="GL153" s="136"/>
      <c r="GM153" s="136"/>
      <c r="GN153" s="136"/>
      <c r="GO153" s="136"/>
      <c r="GP153" s="136"/>
      <c r="GQ153" s="136"/>
      <c r="GR153" s="136"/>
      <c r="GS153" s="136"/>
      <c r="GT153" s="136"/>
      <c r="GU153" s="136"/>
      <c r="GV153" s="136"/>
      <c r="GW153" s="136"/>
      <c r="GX153" s="136"/>
      <c r="GY153" s="136"/>
      <c r="GZ153" s="136"/>
      <c r="HA153" s="136"/>
      <c r="HB153" s="136"/>
      <c r="HC153" s="136"/>
      <c r="HD153" s="136"/>
      <c r="HE153" s="136"/>
      <c r="HF153" s="136"/>
      <c r="HG153" s="136"/>
      <c r="HH153" s="136"/>
      <c r="HI153" s="136"/>
      <c r="HJ153" s="136"/>
      <c r="HK153" s="136"/>
      <c r="HL153" s="136"/>
      <c r="HM153" s="136"/>
      <c r="HN153" s="136"/>
      <c r="HO153" s="136"/>
      <c r="HP153" s="136"/>
      <c r="HQ153" s="136"/>
      <c r="HR153" s="136"/>
      <c r="HS153" s="136"/>
      <c r="HT153" s="136"/>
      <c r="HU153" s="136"/>
      <c r="HV153" s="136"/>
      <c r="HW153" s="136"/>
      <c r="HX153" s="136"/>
      <c r="HY153" s="136"/>
      <c r="HZ153" s="136"/>
      <c r="IA153" s="136"/>
      <c r="IB153" s="136"/>
      <c r="IC153" s="136"/>
      <c r="ID153" s="136"/>
      <c r="IE153" s="136"/>
      <c r="IF153" s="136"/>
      <c r="IG153" s="136"/>
    </row>
    <row r="154" spans="1:241" ht="15" customHeight="1" x14ac:dyDescent="0.25">
      <c r="A154" s="184" t="s">
        <v>304</v>
      </c>
      <c r="B154" s="185">
        <v>3969755</v>
      </c>
      <c r="C154" s="185">
        <v>4908289</v>
      </c>
      <c r="D154" s="185">
        <v>562289</v>
      </c>
      <c r="E154" s="185">
        <v>810890</v>
      </c>
      <c r="F154" s="158">
        <v>1483216</v>
      </c>
      <c r="G154" s="158">
        <v>173321</v>
      </c>
      <c r="H154" s="235">
        <v>11907760</v>
      </c>
      <c r="I154" s="136"/>
      <c r="J154" s="190" t="s">
        <v>262</v>
      </c>
      <c r="K154" s="191">
        <v>1292660</v>
      </c>
      <c r="L154" s="191">
        <v>910383</v>
      </c>
      <c r="M154" s="191">
        <v>235576</v>
      </c>
      <c r="N154" s="191">
        <v>556444</v>
      </c>
      <c r="O154" s="158">
        <v>902671</v>
      </c>
      <c r="P154" s="158">
        <v>116022</v>
      </c>
      <c r="Q154" s="235">
        <v>4013756</v>
      </c>
      <c r="R154" s="136"/>
      <c r="S154" s="136"/>
      <c r="T154" s="136"/>
      <c r="U154" s="136"/>
      <c r="V154" s="136"/>
      <c r="W154" s="136"/>
      <c r="X154" s="136"/>
      <c r="Y154" s="136"/>
      <c r="Z154" s="136"/>
      <c r="AA154" s="136"/>
      <c r="AB154" s="136"/>
      <c r="AC154" s="136"/>
      <c r="AD154" s="136"/>
      <c r="AE154" s="136"/>
      <c r="AF154" s="136"/>
      <c r="AG154" s="136"/>
      <c r="AH154" s="136"/>
      <c r="AI154" s="136"/>
      <c r="AJ154" s="136"/>
      <c r="AK154" s="136"/>
      <c r="AL154" s="136"/>
      <c r="AM154" s="136"/>
      <c r="AN154" s="136"/>
      <c r="AO154" s="136"/>
      <c r="AP154" s="136"/>
      <c r="AQ154" s="136"/>
      <c r="AR154" s="136"/>
      <c r="AS154" s="136"/>
      <c r="AT154" s="136"/>
      <c r="AU154" s="136"/>
      <c r="AV154" s="136"/>
      <c r="AW154" s="136"/>
      <c r="AX154" s="136"/>
      <c r="AY154" s="136"/>
      <c r="AZ154" s="136"/>
      <c r="BA154" s="136"/>
      <c r="BB154" s="136"/>
      <c r="BC154" s="136"/>
      <c r="BD154" s="136"/>
      <c r="BE154" s="136"/>
      <c r="BF154" s="136"/>
      <c r="BG154" s="136"/>
      <c r="BH154" s="136"/>
      <c r="BI154" s="136"/>
      <c r="BJ154" s="136"/>
      <c r="BK154" s="136"/>
      <c r="BL154" s="136"/>
      <c r="BM154" s="136"/>
      <c r="BN154" s="136"/>
      <c r="BO154" s="136"/>
      <c r="BP154" s="136"/>
      <c r="BQ154" s="136"/>
      <c r="BR154" s="136"/>
      <c r="BS154" s="136"/>
      <c r="BT154" s="136"/>
      <c r="BU154" s="136"/>
      <c r="BV154" s="136"/>
      <c r="BW154" s="136"/>
      <c r="BX154" s="136"/>
      <c r="BY154" s="136"/>
      <c r="BZ154" s="136"/>
      <c r="CA154" s="136"/>
      <c r="CB154" s="136"/>
      <c r="CC154" s="136"/>
      <c r="CD154" s="136"/>
      <c r="CE154" s="136"/>
      <c r="CF154" s="136"/>
      <c r="CG154" s="136"/>
      <c r="CH154" s="136"/>
      <c r="CI154" s="136"/>
      <c r="CJ154" s="136"/>
      <c r="CK154" s="136"/>
      <c r="CL154" s="136"/>
      <c r="CM154" s="136"/>
      <c r="CN154" s="136"/>
      <c r="CO154" s="136"/>
      <c r="CP154" s="136"/>
      <c r="CQ154" s="136"/>
      <c r="CR154" s="136"/>
      <c r="CS154" s="136"/>
      <c r="CT154" s="136"/>
      <c r="CU154" s="136"/>
      <c r="CV154" s="136"/>
      <c r="CW154" s="136"/>
      <c r="CX154" s="136"/>
      <c r="CY154" s="136"/>
      <c r="CZ154" s="136"/>
      <c r="DA154" s="136"/>
      <c r="DB154" s="136"/>
      <c r="DC154" s="136"/>
      <c r="DD154" s="136"/>
      <c r="DE154" s="136"/>
      <c r="DF154" s="136"/>
      <c r="DG154" s="136"/>
      <c r="DH154" s="136"/>
      <c r="DI154" s="136"/>
      <c r="DJ154" s="136"/>
      <c r="DK154" s="136"/>
      <c r="DL154" s="136"/>
      <c r="DM154" s="136"/>
      <c r="DN154" s="136"/>
      <c r="DO154" s="136"/>
      <c r="DP154" s="136"/>
      <c r="DQ154" s="136"/>
      <c r="DR154" s="136"/>
      <c r="DS154" s="136"/>
      <c r="DT154" s="136"/>
      <c r="DU154" s="136"/>
      <c r="DV154" s="136"/>
      <c r="DW154" s="136"/>
      <c r="DX154" s="136"/>
      <c r="DY154" s="136"/>
      <c r="DZ154" s="136"/>
      <c r="EA154" s="136"/>
      <c r="EB154" s="136"/>
      <c r="EC154" s="136"/>
      <c r="ED154" s="136"/>
      <c r="EE154" s="136"/>
      <c r="EF154" s="136"/>
      <c r="EG154" s="136"/>
      <c r="EH154" s="136"/>
      <c r="EI154" s="136"/>
      <c r="EJ154" s="136"/>
      <c r="EK154" s="136"/>
      <c r="EL154" s="136"/>
      <c r="EM154" s="136"/>
      <c r="EN154" s="136"/>
      <c r="EO154" s="136"/>
      <c r="EP154" s="136"/>
      <c r="EQ154" s="136"/>
      <c r="ER154" s="136"/>
      <c r="ES154" s="136"/>
      <c r="ET154" s="136"/>
      <c r="EU154" s="136"/>
      <c r="EV154" s="136"/>
      <c r="EW154" s="136"/>
      <c r="EX154" s="136"/>
      <c r="EY154" s="136"/>
      <c r="EZ154" s="136"/>
      <c r="FA154" s="136"/>
      <c r="FB154" s="136"/>
      <c r="FC154" s="136"/>
      <c r="FD154" s="136"/>
      <c r="FE154" s="136"/>
      <c r="FF154" s="136"/>
      <c r="FG154" s="136"/>
      <c r="FH154" s="136"/>
      <c r="FI154" s="136"/>
      <c r="FJ154" s="136"/>
      <c r="FK154" s="136"/>
      <c r="FL154" s="136"/>
      <c r="FM154" s="136"/>
      <c r="FN154" s="136"/>
      <c r="FO154" s="136"/>
      <c r="FP154" s="136"/>
      <c r="FQ154" s="136"/>
      <c r="FR154" s="136"/>
      <c r="FS154" s="136"/>
      <c r="FT154" s="136"/>
      <c r="FU154" s="136"/>
      <c r="FV154" s="136"/>
      <c r="FW154" s="136"/>
      <c r="FX154" s="136"/>
      <c r="FY154" s="136"/>
      <c r="FZ154" s="136"/>
      <c r="GA154" s="136"/>
      <c r="GB154" s="136"/>
      <c r="GC154" s="136"/>
      <c r="GD154" s="136"/>
      <c r="GE154" s="136"/>
      <c r="GF154" s="136"/>
      <c r="GG154" s="136"/>
      <c r="GH154" s="136"/>
      <c r="GI154" s="136"/>
      <c r="GJ154" s="136"/>
      <c r="GK154" s="136"/>
      <c r="GL154" s="136"/>
      <c r="GM154" s="136"/>
      <c r="GN154" s="136"/>
      <c r="GO154" s="136"/>
      <c r="GP154" s="136"/>
      <c r="GQ154" s="136"/>
      <c r="GR154" s="136"/>
      <c r="GS154" s="136"/>
      <c r="GT154" s="136"/>
      <c r="GU154" s="136"/>
      <c r="GV154" s="136"/>
      <c r="GW154" s="136"/>
      <c r="GX154" s="136"/>
      <c r="GY154" s="136"/>
      <c r="GZ154" s="136"/>
      <c r="HA154" s="136"/>
      <c r="HB154" s="136"/>
      <c r="HC154" s="136"/>
      <c r="HD154" s="136"/>
      <c r="HE154" s="136"/>
      <c r="HF154" s="136"/>
      <c r="HG154" s="136"/>
      <c r="HH154" s="136"/>
      <c r="HI154" s="136"/>
      <c r="HJ154" s="136"/>
      <c r="HK154" s="136"/>
      <c r="HL154" s="136"/>
      <c r="HM154" s="136"/>
      <c r="HN154" s="136"/>
      <c r="HO154" s="136"/>
      <c r="HP154" s="136"/>
      <c r="HQ154" s="136"/>
      <c r="HR154" s="136"/>
      <c r="HS154" s="136"/>
      <c r="HT154" s="136"/>
      <c r="HU154" s="136"/>
      <c r="HV154" s="136"/>
      <c r="HW154" s="136"/>
      <c r="HX154" s="136"/>
      <c r="HY154" s="136"/>
      <c r="HZ154" s="136"/>
      <c r="IA154" s="136"/>
      <c r="IB154" s="136"/>
      <c r="IC154" s="136"/>
      <c r="ID154" s="136"/>
      <c r="IE154" s="136"/>
      <c r="IF154" s="136"/>
      <c r="IG154" s="136"/>
    </row>
    <row r="155" spans="1:241" ht="15" customHeight="1" x14ac:dyDescent="0.25">
      <c r="A155" s="184" t="s">
        <v>303</v>
      </c>
      <c r="B155" s="185">
        <v>3919061</v>
      </c>
      <c r="C155" s="185">
        <v>4368532</v>
      </c>
      <c r="D155" s="185">
        <v>647893</v>
      </c>
      <c r="E155" s="185">
        <v>760110</v>
      </c>
      <c r="F155" s="158">
        <v>1544831</v>
      </c>
      <c r="G155" s="158">
        <v>221285</v>
      </c>
      <c r="H155" s="235">
        <v>11461712</v>
      </c>
      <c r="I155" s="136"/>
      <c r="J155" s="190" t="s">
        <v>261</v>
      </c>
      <c r="K155" s="191">
        <v>1233079</v>
      </c>
      <c r="L155" s="191">
        <v>1125022</v>
      </c>
      <c r="M155" s="191">
        <v>181238</v>
      </c>
      <c r="N155" s="191">
        <v>443482</v>
      </c>
      <c r="O155" s="158">
        <v>857278</v>
      </c>
      <c r="P155" s="158">
        <v>92750</v>
      </c>
      <c r="Q155" s="235">
        <v>3932849</v>
      </c>
      <c r="R155" s="136"/>
      <c r="S155" s="136"/>
      <c r="T155" s="136"/>
      <c r="U155" s="136"/>
      <c r="V155" s="136"/>
      <c r="W155" s="136"/>
      <c r="X155" s="136"/>
      <c r="Y155" s="136"/>
      <c r="Z155" s="136"/>
      <c r="AA155" s="136"/>
      <c r="AB155" s="136"/>
      <c r="AC155" s="136"/>
      <c r="AD155" s="136"/>
      <c r="AE155" s="136"/>
      <c r="AF155" s="136"/>
      <c r="AG155" s="136"/>
      <c r="AH155" s="136"/>
      <c r="AI155" s="136"/>
      <c r="AJ155" s="136"/>
      <c r="AK155" s="136"/>
      <c r="AL155" s="136"/>
      <c r="AM155" s="136"/>
      <c r="AN155" s="136"/>
      <c r="AO155" s="136"/>
      <c r="AP155" s="136"/>
      <c r="AQ155" s="136"/>
      <c r="AR155" s="136"/>
      <c r="AS155" s="136"/>
      <c r="AT155" s="136"/>
      <c r="AU155" s="136"/>
      <c r="AV155" s="136"/>
      <c r="AW155" s="136"/>
      <c r="AX155" s="136"/>
      <c r="AY155" s="136"/>
      <c r="AZ155" s="136"/>
      <c r="BA155" s="136"/>
      <c r="BB155" s="136"/>
      <c r="BC155" s="136"/>
      <c r="BD155" s="136"/>
      <c r="BE155" s="136"/>
      <c r="BF155" s="136"/>
      <c r="BG155" s="136"/>
      <c r="BH155" s="136"/>
      <c r="BI155" s="136"/>
      <c r="BJ155" s="136"/>
      <c r="BK155" s="136"/>
      <c r="BL155" s="136"/>
      <c r="BM155" s="136"/>
      <c r="BN155" s="136"/>
      <c r="BO155" s="136"/>
      <c r="BP155" s="136"/>
      <c r="BQ155" s="136"/>
      <c r="BR155" s="136"/>
      <c r="BS155" s="136"/>
      <c r="BT155" s="136"/>
      <c r="BU155" s="136"/>
      <c r="BV155" s="136"/>
      <c r="BW155" s="136"/>
      <c r="BX155" s="136"/>
      <c r="BY155" s="136"/>
      <c r="BZ155" s="136"/>
      <c r="CA155" s="136"/>
      <c r="CB155" s="136"/>
      <c r="CC155" s="136"/>
      <c r="CD155" s="136"/>
      <c r="CE155" s="136"/>
      <c r="CF155" s="136"/>
      <c r="CG155" s="136"/>
      <c r="CH155" s="136"/>
      <c r="CI155" s="136"/>
      <c r="CJ155" s="136"/>
      <c r="CK155" s="136"/>
      <c r="CL155" s="136"/>
      <c r="CM155" s="136"/>
      <c r="CN155" s="136"/>
      <c r="CO155" s="136"/>
      <c r="CP155" s="136"/>
      <c r="CQ155" s="136"/>
      <c r="CR155" s="136"/>
      <c r="CS155" s="136"/>
      <c r="CT155" s="136"/>
      <c r="CU155" s="136"/>
      <c r="CV155" s="136"/>
      <c r="CW155" s="136"/>
      <c r="CX155" s="136"/>
      <c r="CY155" s="136"/>
      <c r="CZ155" s="136"/>
      <c r="DA155" s="136"/>
      <c r="DB155" s="136"/>
      <c r="DC155" s="136"/>
      <c r="DD155" s="136"/>
      <c r="DE155" s="136"/>
      <c r="DF155" s="136"/>
      <c r="DG155" s="136"/>
      <c r="DH155" s="136"/>
      <c r="DI155" s="136"/>
      <c r="DJ155" s="136"/>
      <c r="DK155" s="136"/>
      <c r="DL155" s="136"/>
      <c r="DM155" s="136"/>
      <c r="DN155" s="136"/>
      <c r="DO155" s="136"/>
      <c r="DP155" s="136"/>
      <c r="DQ155" s="136"/>
      <c r="DR155" s="136"/>
      <c r="DS155" s="136"/>
      <c r="DT155" s="136"/>
      <c r="DU155" s="136"/>
      <c r="DV155" s="136"/>
      <c r="DW155" s="136"/>
      <c r="DX155" s="136"/>
      <c r="DY155" s="136"/>
      <c r="DZ155" s="136"/>
      <c r="EA155" s="136"/>
      <c r="EB155" s="136"/>
      <c r="EC155" s="136"/>
      <c r="ED155" s="136"/>
      <c r="EE155" s="136"/>
      <c r="EF155" s="136"/>
      <c r="EG155" s="136"/>
      <c r="EH155" s="136"/>
      <c r="EI155" s="136"/>
      <c r="EJ155" s="136"/>
      <c r="EK155" s="136"/>
      <c r="EL155" s="136"/>
      <c r="EM155" s="136"/>
      <c r="EN155" s="136"/>
      <c r="EO155" s="136"/>
      <c r="EP155" s="136"/>
      <c r="EQ155" s="136"/>
      <c r="ER155" s="136"/>
      <c r="ES155" s="136"/>
      <c r="ET155" s="136"/>
      <c r="EU155" s="136"/>
      <c r="EV155" s="136"/>
      <c r="EW155" s="136"/>
      <c r="EX155" s="136"/>
      <c r="EY155" s="136"/>
      <c r="EZ155" s="136"/>
      <c r="FA155" s="136"/>
      <c r="FB155" s="136"/>
      <c r="FC155" s="136"/>
      <c r="FD155" s="136"/>
      <c r="FE155" s="136"/>
      <c r="FF155" s="136"/>
      <c r="FG155" s="136"/>
      <c r="FH155" s="136"/>
      <c r="FI155" s="136"/>
      <c r="FJ155" s="136"/>
      <c r="FK155" s="136"/>
      <c r="FL155" s="136"/>
      <c r="FM155" s="136"/>
      <c r="FN155" s="136"/>
      <c r="FO155" s="136"/>
      <c r="FP155" s="136"/>
      <c r="FQ155" s="136"/>
      <c r="FR155" s="136"/>
      <c r="FS155" s="136"/>
      <c r="FT155" s="136"/>
      <c r="FU155" s="136"/>
      <c r="FV155" s="136"/>
      <c r="FW155" s="136"/>
      <c r="FX155" s="136"/>
      <c r="FY155" s="136"/>
      <c r="FZ155" s="136"/>
      <c r="GA155" s="136"/>
      <c r="GB155" s="136"/>
      <c r="GC155" s="136"/>
      <c r="GD155" s="136"/>
      <c r="GE155" s="136"/>
      <c r="GF155" s="136"/>
      <c r="GG155" s="136"/>
      <c r="GH155" s="136"/>
      <c r="GI155" s="136"/>
      <c r="GJ155" s="136"/>
      <c r="GK155" s="136"/>
      <c r="GL155" s="136"/>
      <c r="GM155" s="136"/>
      <c r="GN155" s="136"/>
      <c r="GO155" s="136"/>
      <c r="GP155" s="136"/>
      <c r="GQ155" s="136"/>
      <c r="GR155" s="136"/>
      <c r="GS155" s="136"/>
      <c r="GT155" s="136"/>
      <c r="GU155" s="136"/>
      <c r="GV155" s="136"/>
      <c r="GW155" s="136"/>
      <c r="GX155" s="136"/>
      <c r="GY155" s="136"/>
      <c r="GZ155" s="136"/>
      <c r="HA155" s="136"/>
      <c r="HB155" s="136"/>
      <c r="HC155" s="136"/>
      <c r="HD155" s="136"/>
      <c r="HE155" s="136"/>
      <c r="HF155" s="136"/>
      <c r="HG155" s="136"/>
      <c r="HH155" s="136"/>
      <c r="HI155" s="136"/>
      <c r="HJ155" s="136"/>
      <c r="HK155" s="136"/>
      <c r="HL155" s="136"/>
      <c r="HM155" s="136"/>
      <c r="HN155" s="136"/>
      <c r="HO155" s="136"/>
      <c r="HP155" s="136"/>
      <c r="HQ155" s="136"/>
      <c r="HR155" s="136"/>
      <c r="HS155" s="136"/>
      <c r="HT155" s="136"/>
      <c r="HU155" s="136"/>
      <c r="HV155" s="136"/>
      <c r="HW155" s="136"/>
      <c r="HX155" s="136"/>
      <c r="HY155" s="136"/>
      <c r="HZ155" s="136"/>
      <c r="IA155" s="136"/>
      <c r="IB155" s="136"/>
      <c r="IC155" s="136"/>
      <c r="ID155" s="136"/>
      <c r="IE155" s="136"/>
      <c r="IF155" s="136"/>
      <c r="IG155" s="136"/>
    </row>
    <row r="156" spans="1:241" ht="15" customHeight="1" x14ac:dyDescent="0.25">
      <c r="A156" s="184" t="s">
        <v>302</v>
      </c>
      <c r="B156" s="185">
        <v>3746347</v>
      </c>
      <c r="C156" s="185">
        <v>3864683</v>
      </c>
      <c r="D156" s="185">
        <v>605122</v>
      </c>
      <c r="E156" s="185">
        <v>868368</v>
      </c>
      <c r="F156" s="158">
        <v>1431996</v>
      </c>
      <c r="G156" s="158">
        <v>200814</v>
      </c>
      <c r="H156" s="235">
        <v>10717330</v>
      </c>
      <c r="I156" s="136"/>
      <c r="J156" s="190" t="s">
        <v>260</v>
      </c>
      <c r="K156" s="191">
        <v>958836</v>
      </c>
      <c r="L156" s="191">
        <v>1244343</v>
      </c>
      <c r="M156" s="191">
        <v>163917</v>
      </c>
      <c r="N156" s="191">
        <v>407083</v>
      </c>
      <c r="O156" s="158">
        <v>861916</v>
      </c>
      <c r="P156" s="158">
        <v>91855</v>
      </c>
      <c r="Q156" s="235">
        <v>3727950</v>
      </c>
      <c r="R156" s="136"/>
      <c r="S156" s="136"/>
      <c r="T156" s="136"/>
      <c r="U156" s="136"/>
      <c r="V156" s="136"/>
      <c r="W156" s="136"/>
      <c r="X156" s="136"/>
      <c r="Y156" s="136"/>
      <c r="Z156" s="136"/>
      <c r="AA156" s="136"/>
      <c r="AB156" s="136"/>
      <c r="AC156" s="136"/>
      <c r="AD156" s="136"/>
      <c r="AE156" s="136"/>
      <c r="AF156" s="136"/>
      <c r="AG156" s="136"/>
      <c r="AH156" s="136"/>
      <c r="AI156" s="136"/>
      <c r="AJ156" s="136"/>
      <c r="AK156" s="136"/>
      <c r="AL156" s="136"/>
      <c r="AM156" s="136"/>
      <c r="AN156" s="136"/>
      <c r="AO156" s="136"/>
      <c r="AP156" s="136"/>
      <c r="AQ156" s="136"/>
      <c r="AR156" s="136"/>
      <c r="AS156" s="136"/>
      <c r="AT156" s="136"/>
      <c r="AU156" s="136"/>
      <c r="AV156" s="136"/>
      <c r="AW156" s="136"/>
      <c r="AX156" s="136"/>
      <c r="AY156" s="136"/>
      <c r="AZ156" s="136"/>
      <c r="BA156" s="136"/>
      <c r="BB156" s="136"/>
      <c r="BC156" s="136"/>
      <c r="BD156" s="136"/>
      <c r="BE156" s="136"/>
      <c r="BF156" s="136"/>
      <c r="BG156" s="136"/>
      <c r="BH156" s="136"/>
      <c r="BI156" s="136"/>
      <c r="BJ156" s="136"/>
      <c r="BK156" s="136"/>
      <c r="BL156" s="136"/>
      <c r="BM156" s="136"/>
      <c r="BN156" s="136"/>
      <c r="BO156" s="136"/>
      <c r="BP156" s="136"/>
      <c r="BQ156" s="136"/>
      <c r="BR156" s="136"/>
      <c r="BS156" s="136"/>
      <c r="BT156" s="136"/>
      <c r="BU156" s="136"/>
      <c r="BV156" s="136"/>
      <c r="BW156" s="136"/>
      <c r="BX156" s="136"/>
      <c r="BY156" s="136"/>
      <c r="BZ156" s="136"/>
      <c r="CA156" s="136"/>
      <c r="CB156" s="136"/>
      <c r="CC156" s="136"/>
      <c r="CD156" s="136"/>
      <c r="CE156" s="136"/>
      <c r="CF156" s="136"/>
      <c r="CG156" s="136"/>
      <c r="CH156" s="136"/>
      <c r="CI156" s="136"/>
      <c r="CJ156" s="136"/>
      <c r="CK156" s="136"/>
      <c r="CL156" s="136"/>
      <c r="CM156" s="136"/>
      <c r="CN156" s="136"/>
      <c r="CO156" s="136"/>
      <c r="CP156" s="136"/>
      <c r="CQ156" s="136"/>
      <c r="CR156" s="136"/>
      <c r="CS156" s="136"/>
      <c r="CT156" s="136"/>
      <c r="CU156" s="136"/>
      <c r="CV156" s="136"/>
      <c r="CW156" s="136"/>
      <c r="CX156" s="136"/>
      <c r="CY156" s="136"/>
      <c r="CZ156" s="136"/>
      <c r="DA156" s="136"/>
      <c r="DB156" s="136"/>
      <c r="DC156" s="136"/>
      <c r="DD156" s="136"/>
      <c r="DE156" s="136"/>
      <c r="DF156" s="136"/>
      <c r="DG156" s="136"/>
      <c r="DH156" s="136"/>
      <c r="DI156" s="136"/>
      <c r="DJ156" s="136"/>
      <c r="DK156" s="136"/>
      <c r="DL156" s="136"/>
      <c r="DM156" s="136"/>
      <c r="DN156" s="136"/>
      <c r="DO156" s="136"/>
      <c r="DP156" s="136"/>
      <c r="DQ156" s="136"/>
      <c r="DR156" s="136"/>
      <c r="DS156" s="136"/>
      <c r="DT156" s="136"/>
      <c r="DU156" s="136"/>
      <c r="DV156" s="136"/>
      <c r="DW156" s="136"/>
      <c r="DX156" s="136"/>
      <c r="DY156" s="136"/>
      <c r="DZ156" s="136"/>
      <c r="EA156" s="136"/>
      <c r="EB156" s="136"/>
      <c r="EC156" s="136"/>
      <c r="ED156" s="136"/>
      <c r="EE156" s="136"/>
      <c r="EF156" s="136"/>
      <c r="EG156" s="136"/>
      <c r="EH156" s="136"/>
      <c r="EI156" s="136"/>
      <c r="EJ156" s="136"/>
      <c r="EK156" s="136"/>
      <c r="EL156" s="136"/>
      <c r="EM156" s="136"/>
      <c r="EN156" s="136"/>
      <c r="EO156" s="136"/>
      <c r="EP156" s="136"/>
      <c r="EQ156" s="136"/>
      <c r="ER156" s="136"/>
      <c r="ES156" s="136"/>
      <c r="ET156" s="136"/>
      <c r="EU156" s="136"/>
      <c r="EV156" s="136"/>
      <c r="EW156" s="136"/>
      <c r="EX156" s="136"/>
      <c r="EY156" s="136"/>
      <c r="EZ156" s="136"/>
      <c r="FA156" s="136"/>
      <c r="FB156" s="136"/>
      <c r="FC156" s="136"/>
      <c r="FD156" s="136"/>
      <c r="FE156" s="136"/>
      <c r="FF156" s="136"/>
      <c r="FG156" s="136"/>
      <c r="FH156" s="136"/>
      <c r="FI156" s="136"/>
      <c r="FJ156" s="136"/>
      <c r="FK156" s="136"/>
      <c r="FL156" s="136"/>
      <c r="FM156" s="136"/>
      <c r="FN156" s="136"/>
      <c r="FO156" s="136"/>
      <c r="FP156" s="136"/>
      <c r="FQ156" s="136"/>
      <c r="FR156" s="136"/>
      <c r="FS156" s="136"/>
      <c r="FT156" s="136"/>
      <c r="FU156" s="136"/>
      <c r="FV156" s="136"/>
      <c r="FW156" s="136"/>
      <c r="FX156" s="136"/>
      <c r="FY156" s="136"/>
      <c r="FZ156" s="136"/>
      <c r="GA156" s="136"/>
      <c r="GB156" s="136"/>
      <c r="GC156" s="136"/>
      <c r="GD156" s="136"/>
      <c r="GE156" s="136"/>
      <c r="GF156" s="136"/>
      <c r="GG156" s="136"/>
      <c r="GH156" s="136"/>
      <c r="GI156" s="136"/>
      <c r="GJ156" s="136"/>
      <c r="GK156" s="136"/>
      <c r="GL156" s="136"/>
      <c r="GM156" s="136"/>
      <c r="GN156" s="136"/>
      <c r="GO156" s="136"/>
      <c r="GP156" s="136"/>
      <c r="GQ156" s="136"/>
      <c r="GR156" s="136"/>
      <c r="GS156" s="136"/>
      <c r="GT156" s="136"/>
      <c r="GU156" s="136"/>
      <c r="GV156" s="136"/>
      <c r="GW156" s="136"/>
      <c r="GX156" s="136"/>
      <c r="GY156" s="136"/>
      <c r="GZ156" s="136"/>
      <c r="HA156" s="136"/>
      <c r="HB156" s="136"/>
      <c r="HC156" s="136"/>
      <c r="HD156" s="136"/>
      <c r="HE156" s="136"/>
      <c r="HF156" s="136"/>
      <c r="HG156" s="136"/>
      <c r="HH156" s="136"/>
      <c r="HI156" s="136"/>
      <c r="HJ156" s="136"/>
      <c r="HK156" s="136"/>
      <c r="HL156" s="136"/>
      <c r="HM156" s="136"/>
      <c r="HN156" s="136"/>
      <c r="HO156" s="136"/>
      <c r="HP156" s="136"/>
      <c r="HQ156" s="136"/>
      <c r="HR156" s="136"/>
      <c r="HS156" s="136"/>
      <c r="HT156" s="136"/>
      <c r="HU156" s="136"/>
      <c r="HV156" s="136"/>
      <c r="HW156" s="136"/>
      <c r="HX156" s="136"/>
      <c r="HY156" s="136"/>
      <c r="HZ156" s="136"/>
      <c r="IA156" s="136"/>
      <c r="IB156" s="136"/>
      <c r="IC156" s="136"/>
      <c r="ID156" s="136"/>
      <c r="IE156" s="136"/>
      <c r="IF156" s="136"/>
      <c r="IG156" s="136"/>
    </row>
    <row r="157" spans="1:241" ht="15" customHeight="1" x14ac:dyDescent="0.25">
      <c r="A157" s="184" t="s">
        <v>301</v>
      </c>
      <c r="B157" s="185">
        <v>4234030</v>
      </c>
      <c r="C157" s="185">
        <v>3613398</v>
      </c>
      <c r="D157" s="185">
        <v>580331</v>
      </c>
      <c r="E157" s="185">
        <v>753700</v>
      </c>
      <c r="F157" s="158">
        <v>1205824</v>
      </c>
      <c r="G157" s="158">
        <v>160282</v>
      </c>
      <c r="H157" s="235">
        <v>10547565</v>
      </c>
      <c r="I157" s="136"/>
      <c r="J157" s="143" t="s">
        <v>901</v>
      </c>
      <c r="K157" s="192">
        <v>60301578</v>
      </c>
      <c r="L157" s="192">
        <v>67816432</v>
      </c>
      <c r="M157" s="192">
        <v>8919591</v>
      </c>
      <c r="N157" s="192">
        <v>12698699</v>
      </c>
      <c r="O157" s="160">
        <v>26312396</v>
      </c>
      <c r="P157" s="160">
        <v>2850326</v>
      </c>
      <c r="Q157" s="237">
        <v>178899022</v>
      </c>
      <c r="R157" s="136"/>
      <c r="S157" s="136"/>
      <c r="T157" s="136"/>
      <c r="U157" s="136"/>
      <c r="V157" s="136"/>
      <c r="W157" s="136"/>
      <c r="X157" s="136"/>
      <c r="Y157" s="136"/>
      <c r="Z157" s="136"/>
      <c r="AA157" s="136"/>
      <c r="AB157" s="136"/>
      <c r="AC157" s="136"/>
      <c r="AD157" s="136"/>
      <c r="AE157" s="136"/>
      <c r="AF157" s="136"/>
      <c r="AG157" s="136"/>
      <c r="AH157" s="136"/>
      <c r="AI157" s="136"/>
      <c r="AJ157" s="136"/>
      <c r="AK157" s="136"/>
      <c r="AL157" s="136"/>
      <c r="AM157" s="136"/>
      <c r="AN157" s="136"/>
      <c r="AO157" s="136"/>
      <c r="AP157" s="136"/>
      <c r="AQ157" s="136"/>
      <c r="AR157" s="136"/>
      <c r="AS157" s="136"/>
      <c r="AT157" s="136"/>
      <c r="AU157" s="136"/>
      <c r="AV157" s="136"/>
      <c r="AW157" s="136"/>
      <c r="AX157" s="136"/>
      <c r="AY157" s="136"/>
      <c r="AZ157" s="136"/>
      <c r="BA157" s="136"/>
      <c r="BB157" s="136"/>
      <c r="BC157" s="136"/>
      <c r="BD157" s="136"/>
      <c r="BE157" s="136"/>
      <c r="BF157" s="136"/>
      <c r="BG157" s="136"/>
      <c r="BH157" s="136"/>
      <c r="BI157" s="136"/>
      <c r="BJ157" s="136"/>
      <c r="BK157" s="136"/>
      <c r="BL157" s="136"/>
      <c r="BM157" s="136"/>
      <c r="BN157" s="136"/>
      <c r="BO157" s="136"/>
      <c r="BP157" s="136"/>
      <c r="BQ157" s="136"/>
      <c r="BR157" s="136"/>
      <c r="BS157" s="136"/>
      <c r="BT157" s="136"/>
      <c r="BU157" s="136"/>
      <c r="BV157" s="136"/>
      <c r="BW157" s="136"/>
      <c r="BX157" s="136"/>
      <c r="BY157" s="136"/>
      <c r="BZ157" s="136"/>
      <c r="CA157" s="136"/>
      <c r="CB157" s="136"/>
      <c r="CC157" s="136"/>
      <c r="CD157" s="136"/>
      <c r="CE157" s="136"/>
      <c r="CF157" s="136"/>
      <c r="CG157" s="136"/>
      <c r="CH157" s="136"/>
      <c r="CI157" s="136"/>
      <c r="CJ157" s="136"/>
      <c r="CK157" s="136"/>
      <c r="CL157" s="136"/>
      <c r="CM157" s="136"/>
      <c r="CN157" s="136"/>
      <c r="CO157" s="136"/>
      <c r="CP157" s="136"/>
      <c r="CQ157" s="136"/>
      <c r="CR157" s="136"/>
      <c r="CS157" s="136"/>
      <c r="CT157" s="136"/>
      <c r="CU157" s="136"/>
      <c r="CV157" s="136"/>
      <c r="CW157" s="136"/>
      <c r="CX157" s="136"/>
      <c r="CY157" s="136"/>
      <c r="CZ157" s="136"/>
      <c r="DA157" s="136"/>
      <c r="DB157" s="136"/>
      <c r="DC157" s="136"/>
      <c r="DD157" s="136"/>
      <c r="DE157" s="136"/>
      <c r="DF157" s="136"/>
      <c r="DG157" s="136"/>
      <c r="DH157" s="136"/>
      <c r="DI157" s="136"/>
      <c r="DJ157" s="136"/>
      <c r="DK157" s="136"/>
      <c r="DL157" s="136"/>
      <c r="DM157" s="136"/>
      <c r="DN157" s="136"/>
      <c r="DO157" s="136"/>
      <c r="DP157" s="136"/>
      <c r="DQ157" s="136"/>
      <c r="DR157" s="136"/>
      <c r="DS157" s="136"/>
      <c r="DT157" s="136"/>
      <c r="DU157" s="136"/>
      <c r="DV157" s="136"/>
      <c r="DW157" s="136"/>
      <c r="DX157" s="136"/>
      <c r="DY157" s="136"/>
      <c r="DZ157" s="136"/>
      <c r="EA157" s="136"/>
      <c r="EB157" s="136"/>
      <c r="EC157" s="136"/>
      <c r="ED157" s="136"/>
      <c r="EE157" s="136"/>
      <c r="EF157" s="136"/>
      <c r="EG157" s="136"/>
      <c r="EH157" s="136"/>
      <c r="EI157" s="136"/>
      <c r="EJ157" s="136"/>
      <c r="EK157" s="136"/>
      <c r="EL157" s="136"/>
      <c r="EM157" s="136"/>
      <c r="EN157" s="136"/>
      <c r="EO157" s="136"/>
      <c r="EP157" s="136"/>
      <c r="EQ157" s="136"/>
      <c r="ER157" s="136"/>
      <c r="ES157" s="136"/>
      <c r="ET157" s="136"/>
      <c r="EU157" s="136"/>
      <c r="EV157" s="136"/>
      <c r="EW157" s="136"/>
      <c r="EX157" s="136"/>
      <c r="EY157" s="136"/>
      <c r="EZ157" s="136"/>
      <c r="FA157" s="136"/>
      <c r="FB157" s="136"/>
      <c r="FC157" s="136"/>
      <c r="FD157" s="136"/>
      <c r="FE157" s="136"/>
      <c r="FF157" s="136"/>
      <c r="FG157" s="136"/>
      <c r="FH157" s="136"/>
      <c r="FI157" s="136"/>
      <c r="FJ157" s="136"/>
      <c r="FK157" s="136"/>
      <c r="FL157" s="136"/>
      <c r="FM157" s="136"/>
      <c r="FN157" s="136"/>
      <c r="FO157" s="136"/>
      <c r="FP157" s="136"/>
      <c r="FQ157" s="136"/>
      <c r="FR157" s="136"/>
      <c r="FS157" s="136"/>
      <c r="FT157" s="136"/>
      <c r="FU157" s="136"/>
      <c r="FV157" s="136"/>
      <c r="FW157" s="136"/>
      <c r="FX157" s="136"/>
      <c r="FY157" s="136"/>
      <c r="FZ157" s="136"/>
      <c r="GA157" s="136"/>
      <c r="GB157" s="136"/>
      <c r="GC157" s="136"/>
      <c r="GD157" s="136"/>
      <c r="GE157" s="136"/>
      <c r="GF157" s="136"/>
      <c r="GG157" s="136"/>
      <c r="GH157" s="136"/>
      <c r="GI157" s="136"/>
      <c r="GJ157" s="136"/>
      <c r="GK157" s="136"/>
      <c r="GL157" s="136"/>
      <c r="GM157" s="136"/>
      <c r="GN157" s="136"/>
      <c r="GO157" s="136"/>
      <c r="GP157" s="136"/>
      <c r="GQ157" s="136"/>
      <c r="GR157" s="136"/>
      <c r="GS157" s="136"/>
      <c r="GT157" s="136"/>
      <c r="GU157" s="136"/>
      <c r="GV157" s="136"/>
      <c r="GW157" s="136"/>
      <c r="GX157" s="136"/>
      <c r="GY157" s="136"/>
      <c r="GZ157" s="136"/>
      <c r="HA157" s="136"/>
      <c r="HB157" s="136"/>
      <c r="HC157" s="136"/>
      <c r="HD157" s="136"/>
      <c r="HE157" s="136"/>
      <c r="HF157" s="136"/>
      <c r="HG157" s="136"/>
      <c r="HH157" s="136"/>
      <c r="HI157" s="136"/>
      <c r="HJ157" s="136"/>
      <c r="HK157" s="136"/>
      <c r="HL157" s="136"/>
      <c r="HM157" s="136"/>
      <c r="HN157" s="136"/>
      <c r="HO157" s="136"/>
      <c r="HP157" s="136"/>
      <c r="HQ157" s="136"/>
      <c r="HR157" s="136"/>
      <c r="HS157" s="136"/>
      <c r="HT157" s="136"/>
      <c r="HU157" s="136"/>
      <c r="HV157" s="136"/>
      <c r="HW157" s="136"/>
      <c r="HX157" s="136"/>
      <c r="HY157" s="136"/>
      <c r="HZ157" s="136"/>
      <c r="IA157" s="136"/>
      <c r="IB157" s="136"/>
      <c r="IC157" s="136"/>
      <c r="ID157" s="136"/>
      <c r="IE157" s="136"/>
      <c r="IF157" s="136"/>
      <c r="IG157" s="136"/>
    </row>
    <row r="158" spans="1:241" ht="15" customHeight="1" x14ac:dyDescent="0.25">
      <c r="A158" s="143" t="s">
        <v>899</v>
      </c>
      <c r="B158" s="186">
        <v>105011612</v>
      </c>
      <c r="C158" s="186">
        <v>113385001</v>
      </c>
      <c r="D158" s="186">
        <v>12894550</v>
      </c>
      <c r="E158" s="186">
        <v>17763927</v>
      </c>
      <c r="F158" s="160">
        <v>32508803</v>
      </c>
      <c r="G158" s="160">
        <v>4746968</v>
      </c>
      <c r="H158" s="237">
        <v>286310861</v>
      </c>
      <c r="I158" s="136"/>
      <c r="J158" s="146" t="s">
        <v>902</v>
      </c>
      <c r="K158" s="177">
        <v>2740980.8181818184</v>
      </c>
      <c r="L158" s="177">
        <v>3082565.0909090908</v>
      </c>
      <c r="M158" s="177">
        <v>405435.95454545453</v>
      </c>
      <c r="N158" s="177">
        <v>577213.59090909094</v>
      </c>
      <c r="O158" s="177">
        <v>1196018</v>
      </c>
      <c r="P158" s="177">
        <v>129560.27272727272</v>
      </c>
      <c r="Q158" s="177">
        <v>8131773.7272727275</v>
      </c>
      <c r="R158" s="136"/>
      <c r="S158" s="136"/>
      <c r="T158" s="136"/>
      <c r="U158" s="136"/>
      <c r="V158" s="136"/>
      <c r="W158" s="136"/>
      <c r="X158" s="136"/>
      <c r="Y158" s="136"/>
      <c r="Z158" s="136"/>
      <c r="AA158" s="136"/>
      <c r="AB158" s="136"/>
      <c r="AC158" s="136"/>
      <c r="AD158" s="136"/>
      <c r="AE158" s="136"/>
      <c r="AF158" s="136"/>
      <c r="AG158" s="136"/>
      <c r="AH158" s="136"/>
      <c r="AI158" s="136"/>
      <c r="AJ158" s="136"/>
      <c r="AK158" s="136"/>
      <c r="AL158" s="136"/>
      <c r="AM158" s="136"/>
      <c r="AN158" s="136"/>
      <c r="AO158" s="136"/>
      <c r="AP158" s="136"/>
      <c r="AQ158" s="136"/>
      <c r="AR158" s="136"/>
      <c r="AS158" s="136"/>
      <c r="AT158" s="136"/>
      <c r="AU158" s="136"/>
      <c r="AV158" s="136"/>
      <c r="AW158" s="136"/>
      <c r="AX158" s="136"/>
      <c r="AY158" s="136"/>
      <c r="AZ158" s="136"/>
      <c r="BA158" s="136"/>
      <c r="BB158" s="136"/>
      <c r="BC158" s="136"/>
      <c r="BD158" s="136"/>
      <c r="BE158" s="136"/>
      <c r="BF158" s="136"/>
      <c r="BG158" s="136"/>
      <c r="BH158" s="136"/>
      <c r="BI158" s="136"/>
      <c r="BJ158" s="136"/>
      <c r="BK158" s="136"/>
      <c r="BL158" s="136"/>
      <c r="BM158" s="136"/>
      <c r="BN158" s="136"/>
      <c r="BO158" s="136"/>
      <c r="BP158" s="136"/>
      <c r="BQ158" s="136"/>
      <c r="BR158" s="136"/>
      <c r="BS158" s="136"/>
      <c r="BT158" s="136"/>
      <c r="BU158" s="136"/>
      <c r="BV158" s="136"/>
      <c r="BW158" s="136"/>
      <c r="BX158" s="136"/>
      <c r="BY158" s="136"/>
      <c r="BZ158" s="136"/>
      <c r="CA158" s="136"/>
      <c r="CB158" s="136"/>
      <c r="CC158" s="136"/>
      <c r="CD158" s="136"/>
      <c r="CE158" s="136"/>
      <c r="CF158" s="136"/>
      <c r="CG158" s="136"/>
      <c r="CH158" s="136"/>
      <c r="CI158" s="136"/>
      <c r="CJ158" s="136"/>
      <c r="CK158" s="136"/>
      <c r="CL158" s="136"/>
      <c r="CM158" s="136"/>
      <c r="CN158" s="136"/>
      <c r="CO158" s="136"/>
      <c r="CP158" s="136"/>
      <c r="CQ158" s="136"/>
      <c r="CR158" s="136"/>
      <c r="CS158" s="136"/>
      <c r="CT158" s="136"/>
      <c r="CU158" s="136"/>
      <c r="CV158" s="136"/>
      <c r="CW158" s="136"/>
      <c r="CX158" s="136"/>
      <c r="CY158" s="136"/>
      <c r="CZ158" s="136"/>
      <c r="DA158" s="136"/>
      <c r="DB158" s="136"/>
      <c r="DC158" s="136"/>
      <c r="DD158" s="136"/>
      <c r="DE158" s="136"/>
      <c r="DF158" s="136"/>
      <c r="DG158" s="136"/>
      <c r="DH158" s="136"/>
      <c r="DI158" s="136"/>
      <c r="DJ158" s="136"/>
      <c r="DK158" s="136"/>
      <c r="DL158" s="136"/>
      <c r="DM158" s="136"/>
      <c r="DN158" s="136"/>
      <c r="DO158" s="136"/>
      <c r="DP158" s="136"/>
      <c r="DQ158" s="136"/>
      <c r="DR158" s="136"/>
      <c r="DS158" s="136"/>
      <c r="DT158" s="136"/>
      <c r="DU158" s="136"/>
      <c r="DV158" s="136"/>
      <c r="DW158" s="136"/>
      <c r="DX158" s="136"/>
      <c r="DY158" s="136"/>
      <c r="DZ158" s="136"/>
      <c r="EA158" s="136"/>
      <c r="EB158" s="136"/>
      <c r="EC158" s="136"/>
      <c r="ED158" s="136"/>
      <c r="EE158" s="136"/>
      <c r="EF158" s="136"/>
      <c r="EG158" s="136"/>
      <c r="EH158" s="136"/>
      <c r="EI158" s="136"/>
      <c r="EJ158" s="136"/>
      <c r="EK158" s="136"/>
      <c r="EL158" s="136"/>
      <c r="EM158" s="136"/>
      <c r="EN158" s="136"/>
      <c r="EO158" s="136"/>
      <c r="EP158" s="136"/>
      <c r="EQ158" s="136"/>
      <c r="ER158" s="136"/>
      <c r="ES158" s="136"/>
      <c r="ET158" s="136"/>
      <c r="EU158" s="136"/>
      <c r="EV158" s="136"/>
      <c r="EW158" s="136"/>
      <c r="EX158" s="136"/>
      <c r="EY158" s="136"/>
      <c r="EZ158" s="136"/>
      <c r="FA158" s="136"/>
      <c r="FB158" s="136"/>
      <c r="FC158" s="136"/>
      <c r="FD158" s="136"/>
      <c r="FE158" s="136"/>
      <c r="FF158" s="136"/>
      <c r="FG158" s="136"/>
      <c r="FH158" s="136"/>
      <c r="FI158" s="136"/>
      <c r="FJ158" s="136"/>
      <c r="FK158" s="136"/>
      <c r="FL158" s="136"/>
      <c r="FM158" s="136"/>
      <c r="FN158" s="136"/>
      <c r="FO158" s="136"/>
      <c r="FP158" s="136"/>
      <c r="FQ158" s="136"/>
      <c r="FR158" s="136"/>
      <c r="FS158" s="136"/>
      <c r="FT158" s="136"/>
      <c r="FU158" s="136"/>
      <c r="FV158" s="136"/>
      <c r="FW158" s="136"/>
      <c r="FX158" s="136"/>
      <c r="FY158" s="136"/>
      <c r="FZ158" s="136"/>
      <c r="GA158" s="136"/>
      <c r="GB158" s="136"/>
      <c r="GC158" s="136"/>
      <c r="GD158" s="136"/>
      <c r="GE158" s="136"/>
      <c r="GF158" s="136"/>
      <c r="GG158" s="136"/>
      <c r="GH158" s="136"/>
      <c r="GI158" s="136"/>
      <c r="GJ158" s="136"/>
      <c r="GK158" s="136"/>
      <c r="GL158" s="136"/>
      <c r="GM158" s="136"/>
      <c r="GN158" s="136"/>
      <c r="GO158" s="136"/>
      <c r="GP158" s="136"/>
      <c r="GQ158" s="136"/>
      <c r="GR158" s="136"/>
      <c r="GS158" s="136"/>
      <c r="GT158" s="136"/>
      <c r="GU158" s="136"/>
      <c r="GV158" s="136"/>
      <c r="GW158" s="136"/>
      <c r="GX158" s="136"/>
      <c r="GY158" s="136"/>
      <c r="GZ158" s="136"/>
      <c r="HA158" s="136"/>
      <c r="HB158" s="136"/>
      <c r="HC158" s="136"/>
      <c r="HD158" s="136"/>
      <c r="HE158" s="136"/>
      <c r="HF158" s="136"/>
      <c r="HG158" s="136"/>
      <c r="HH158" s="136"/>
      <c r="HI158" s="136"/>
      <c r="HJ158" s="136"/>
      <c r="HK158" s="136"/>
      <c r="HL158" s="136"/>
      <c r="HM158" s="136"/>
      <c r="HN158" s="136"/>
      <c r="HO158" s="136"/>
      <c r="HP158" s="136"/>
      <c r="HQ158" s="136"/>
      <c r="HR158" s="136"/>
      <c r="HS158" s="136"/>
      <c r="HT158" s="136"/>
      <c r="HU158" s="136"/>
      <c r="HV158" s="136"/>
      <c r="HW158" s="136"/>
      <c r="HX158" s="136"/>
      <c r="HY158" s="136"/>
      <c r="HZ158" s="136"/>
      <c r="IA158" s="136"/>
      <c r="IB158" s="136"/>
      <c r="IC158" s="136"/>
      <c r="ID158" s="136"/>
      <c r="IE158" s="136"/>
      <c r="IF158" s="136"/>
      <c r="IG158" s="136"/>
    </row>
    <row r="159" spans="1:241" ht="15" customHeight="1" x14ac:dyDescent="0.25">
      <c r="A159" s="146" t="s">
        <v>900</v>
      </c>
      <c r="B159" s="177">
        <v>4565722.2608695654</v>
      </c>
      <c r="C159" s="177">
        <v>4929782.6521739131</v>
      </c>
      <c r="D159" s="177">
        <v>560632.60869565222</v>
      </c>
      <c r="E159" s="177">
        <v>772344.65217391308</v>
      </c>
      <c r="F159" s="177">
        <v>1413426.2173913044</v>
      </c>
      <c r="G159" s="177">
        <v>206389.91304347827</v>
      </c>
      <c r="H159" s="177">
        <v>12448298.304347826</v>
      </c>
      <c r="I159" s="136"/>
      <c r="J159" s="136"/>
      <c r="K159" s="136"/>
      <c r="L159" s="136"/>
      <c r="M159" s="136"/>
      <c r="N159" s="136"/>
      <c r="O159" s="136"/>
      <c r="P159" s="136"/>
      <c r="Q159" s="136"/>
      <c r="R159" s="136"/>
      <c r="S159" s="136"/>
      <c r="T159" s="136"/>
      <c r="U159" s="136"/>
      <c r="V159" s="136"/>
      <c r="W159" s="136"/>
      <c r="X159" s="136"/>
      <c r="Y159" s="136"/>
      <c r="Z159" s="136"/>
      <c r="AA159" s="136"/>
      <c r="AB159" s="136"/>
      <c r="AC159" s="136"/>
      <c r="AD159" s="136"/>
      <c r="AE159" s="136"/>
      <c r="AF159" s="136"/>
      <c r="AG159" s="136"/>
      <c r="AH159" s="136"/>
      <c r="AI159" s="136"/>
      <c r="AJ159" s="136"/>
      <c r="AK159" s="136"/>
      <c r="AL159" s="136"/>
      <c r="AM159" s="136"/>
      <c r="AN159" s="136"/>
      <c r="AO159" s="136"/>
      <c r="AP159" s="136"/>
      <c r="AQ159" s="136"/>
      <c r="AR159" s="136"/>
      <c r="AS159" s="136"/>
      <c r="AT159" s="136"/>
      <c r="AU159" s="136"/>
      <c r="AV159" s="136"/>
      <c r="AW159" s="136"/>
      <c r="AX159" s="136"/>
      <c r="AY159" s="136"/>
      <c r="AZ159" s="136"/>
      <c r="BA159" s="136"/>
      <c r="BB159" s="136"/>
      <c r="BC159" s="136"/>
      <c r="BD159" s="136"/>
      <c r="BE159" s="136"/>
      <c r="BF159" s="136"/>
      <c r="BG159" s="136"/>
      <c r="BH159" s="136"/>
      <c r="BI159" s="136"/>
      <c r="BJ159" s="136"/>
      <c r="BK159" s="136"/>
      <c r="BL159" s="136"/>
      <c r="BM159" s="136"/>
      <c r="BN159" s="136"/>
      <c r="BO159" s="136"/>
      <c r="BP159" s="136"/>
      <c r="BQ159" s="136"/>
      <c r="BR159" s="136"/>
      <c r="BS159" s="136"/>
      <c r="BT159" s="136"/>
      <c r="BU159" s="136"/>
      <c r="BV159" s="136"/>
      <c r="BW159" s="136"/>
      <c r="BX159" s="136"/>
      <c r="BY159" s="136"/>
      <c r="BZ159" s="136"/>
      <c r="CA159" s="136"/>
      <c r="CB159" s="136"/>
      <c r="CC159" s="136"/>
      <c r="CD159" s="136"/>
      <c r="CE159" s="136"/>
      <c r="CF159" s="136"/>
      <c r="CG159" s="136"/>
      <c r="CH159" s="136"/>
      <c r="CI159" s="136"/>
      <c r="CJ159" s="136"/>
      <c r="CK159" s="136"/>
      <c r="CL159" s="136"/>
      <c r="CM159" s="136"/>
      <c r="CN159" s="136"/>
      <c r="CO159" s="136"/>
      <c r="CP159" s="136"/>
      <c r="CQ159" s="136"/>
      <c r="CR159" s="136"/>
      <c r="CS159" s="136"/>
      <c r="CT159" s="136"/>
      <c r="CU159" s="136"/>
      <c r="CV159" s="136"/>
      <c r="CW159" s="136"/>
      <c r="CX159" s="136"/>
      <c r="CY159" s="136"/>
      <c r="CZ159" s="136"/>
      <c r="DA159" s="136"/>
      <c r="DB159" s="136"/>
      <c r="DC159" s="136"/>
      <c r="DD159" s="136"/>
      <c r="DE159" s="136"/>
      <c r="DF159" s="136"/>
      <c r="DG159" s="136"/>
      <c r="DH159" s="136"/>
      <c r="DI159" s="136"/>
      <c r="DJ159" s="136"/>
      <c r="DK159" s="136"/>
      <c r="DL159" s="136"/>
      <c r="DM159" s="136"/>
      <c r="DN159" s="136"/>
      <c r="DO159" s="136"/>
      <c r="DP159" s="136"/>
      <c r="DQ159" s="136"/>
      <c r="DR159" s="136"/>
      <c r="DS159" s="136"/>
      <c r="DT159" s="136"/>
      <c r="DU159" s="136"/>
      <c r="DV159" s="136"/>
      <c r="DW159" s="136"/>
      <c r="DX159" s="136"/>
      <c r="DY159" s="136"/>
      <c r="DZ159" s="136"/>
      <c r="EA159" s="136"/>
      <c r="EB159" s="136"/>
      <c r="EC159" s="136"/>
      <c r="ED159" s="136"/>
      <c r="EE159" s="136"/>
      <c r="EF159" s="136"/>
      <c r="EG159" s="136"/>
      <c r="EH159" s="136"/>
      <c r="EI159" s="136"/>
      <c r="EJ159" s="136"/>
      <c r="EK159" s="136"/>
      <c r="EL159" s="136"/>
      <c r="EM159" s="136"/>
      <c r="EN159" s="136"/>
      <c r="EO159" s="136"/>
      <c r="EP159" s="136"/>
      <c r="EQ159" s="136"/>
      <c r="ER159" s="136"/>
      <c r="ES159" s="136"/>
      <c r="ET159" s="136"/>
      <c r="EU159" s="136"/>
      <c r="EV159" s="136"/>
      <c r="EW159" s="136"/>
      <c r="EX159" s="136"/>
      <c r="EY159" s="136"/>
      <c r="EZ159" s="136"/>
      <c r="FA159" s="136"/>
      <c r="FB159" s="136"/>
      <c r="FC159" s="136"/>
      <c r="FD159" s="136"/>
      <c r="FE159" s="136"/>
      <c r="FF159" s="136"/>
      <c r="FG159" s="136"/>
      <c r="FH159" s="136"/>
      <c r="FI159" s="136"/>
      <c r="FJ159" s="136"/>
      <c r="FK159" s="136"/>
      <c r="FL159" s="136"/>
      <c r="FM159" s="136"/>
      <c r="FN159" s="136"/>
      <c r="FO159" s="136"/>
      <c r="FP159" s="136"/>
      <c r="FQ159" s="136"/>
      <c r="FR159" s="136"/>
      <c r="FS159" s="136"/>
      <c r="FT159" s="136"/>
      <c r="FU159" s="136"/>
      <c r="FV159" s="136"/>
      <c r="FW159" s="136"/>
      <c r="FX159" s="136"/>
      <c r="FY159" s="136"/>
      <c r="FZ159" s="136"/>
      <c r="GA159" s="136"/>
      <c r="GB159" s="136"/>
      <c r="GC159" s="136"/>
      <c r="GD159" s="136"/>
      <c r="GE159" s="136"/>
      <c r="GF159" s="136"/>
      <c r="GG159" s="136"/>
      <c r="GH159" s="136"/>
      <c r="GI159" s="136"/>
      <c r="GJ159" s="136"/>
      <c r="GK159" s="136"/>
      <c r="GL159" s="136"/>
      <c r="GM159" s="136"/>
      <c r="GN159" s="136"/>
      <c r="GO159" s="136"/>
      <c r="GP159" s="136"/>
      <c r="GQ159" s="136"/>
      <c r="GR159" s="136"/>
      <c r="GS159" s="136"/>
      <c r="GT159" s="136"/>
      <c r="GU159" s="136"/>
      <c r="GV159" s="136"/>
      <c r="GW159" s="136"/>
      <c r="GX159" s="136"/>
      <c r="GY159" s="136"/>
      <c r="GZ159" s="136"/>
      <c r="HA159" s="136"/>
      <c r="HB159" s="136"/>
      <c r="HC159" s="136"/>
      <c r="HD159" s="136"/>
      <c r="HE159" s="136"/>
      <c r="HF159" s="136"/>
      <c r="HG159" s="136"/>
      <c r="HH159" s="136"/>
      <c r="HI159" s="136"/>
      <c r="HJ159" s="136"/>
      <c r="HK159" s="136"/>
      <c r="HL159" s="136"/>
      <c r="HM159" s="136"/>
      <c r="HN159" s="136"/>
      <c r="HO159" s="136"/>
      <c r="HP159" s="136"/>
      <c r="HQ159" s="136"/>
      <c r="HR159" s="136"/>
      <c r="HS159" s="136"/>
      <c r="HT159" s="136"/>
      <c r="HU159" s="136"/>
      <c r="HV159" s="136"/>
      <c r="HW159" s="136"/>
      <c r="HX159" s="136"/>
      <c r="HY159" s="136"/>
      <c r="HZ159" s="136"/>
      <c r="IA159" s="136"/>
      <c r="IB159" s="136"/>
      <c r="IC159" s="136"/>
      <c r="ID159" s="136"/>
      <c r="IE159" s="136"/>
      <c r="IF159" s="136"/>
      <c r="IG159" s="136"/>
    </row>
    <row r="160" spans="1:241" ht="15.6" customHeight="1" x14ac:dyDescent="0.25">
      <c r="A160" s="135"/>
      <c r="B160" s="135"/>
      <c r="C160" s="135"/>
      <c r="D160" s="135"/>
      <c r="E160" s="135"/>
      <c r="F160" s="135"/>
      <c r="G160" s="135"/>
      <c r="H160" s="135"/>
      <c r="I160" s="136"/>
      <c r="J160" s="136"/>
      <c r="K160" s="136"/>
      <c r="L160" s="136"/>
      <c r="M160" s="136"/>
      <c r="N160" s="136"/>
      <c r="O160" s="136"/>
      <c r="P160" s="136"/>
      <c r="Q160" s="136"/>
      <c r="R160" s="136"/>
      <c r="S160" s="136"/>
      <c r="T160" s="136"/>
      <c r="U160" s="136"/>
      <c r="V160" s="136"/>
      <c r="W160" s="136"/>
      <c r="X160" s="136"/>
      <c r="Y160" s="136"/>
      <c r="Z160" s="136"/>
      <c r="AA160" s="136"/>
      <c r="AB160" s="136"/>
      <c r="AC160" s="136"/>
      <c r="AD160" s="136"/>
      <c r="AE160" s="136"/>
      <c r="AF160" s="136"/>
      <c r="AG160" s="136"/>
      <c r="AH160" s="136"/>
      <c r="AI160" s="136"/>
      <c r="AJ160" s="136"/>
      <c r="AK160" s="136"/>
      <c r="AL160" s="136"/>
      <c r="AM160" s="136"/>
      <c r="AN160" s="136"/>
      <c r="AO160" s="136"/>
      <c r="AP160" s="136"/>
      <c r="AQ160" s="136"/>
      <c r="AR160" s="136"/>
      <c r="AS160" s="136"/>
      <c r="AT160" s="136"/>
      <c r="AU160" s="136"/>
      <c r="AV160" s="136"/>
      <c r="AW160" s="136"/>
      <c r="AX160" s="136"/>
      <c r="AY160" s="136"/>
      <c r="AZ160" s="136"/>
      <c r="BA160" s="136"/>
      <c r="BB160" s="136"/>
      <c r="BC160" s="136"/>
      <c r="BD160" s="136"/>
      <c r="BE160" s="136"/>
      <c r="BF160" s="136"/>
      <c r="BG160" s="136"/>
      <c r="BH160" s="136"/>
      <c r="BI160" s="136"/>
      <c r="BJ160" s="136"/>
      <c r="BK160" s="136"/>
      <c r="BL160" s="136"/>
      <c r="BM160" s="136"/>
      <c r="BN160" s="136"/>
      <c r="BO160" s="136"/>
      <c r="BP160" s="136"/>
      <c r="BQ160" s="136"/>
      <c r="BR160" s="136"/>
      <c r="BS160" s="136"/>
      <c r="BT160" s="136"/>
      <c r="BU160" s="136"/>
      <c r="BV160" s="136"/>
      <c r="BW160" s="136"/>
      <c r="BX160" s="136"/>
      <c r="BY160" s="136"/>
      <c r="BZ160" s="136"/>
      <c r="CA160" s="136"/>
      <c r="CB160" s="136"/>
      <c r="CC160" s="136"/>
      <c r="CD160" s="136"/>
      <c r="CE160" s="136"/>
      <c r="CF160" s="136"/>
      <c r="CG160" s="136"/>
      <c r="CH160" s="136"/>
      <c r="CI160" s="136"/>
      <c r="CJ160" s="136"/>
      <c r="CK160" s="136"/>
      <c r="CL160" s="136"/>
      <c r="CM160" s="136"/>
      <c r="CN160" s="136"/>
      <c r="CO160" s="136"/>
      <c r="CP160" s="136"/>
      <c r="CQ160" s="136"/>
      <c r="CR160" s="136"/>
      <c r="CS160" s="136"/>
      <c r="CT160" s="136"/>
      <c r="CU160" s="136"/>
      <c r="CV160" s="136"/>
      <c r="CW160" s="136"/>
      <c r="CX160" s="136"/>
      <c r="CY160" s="136"/>
      <c r="CZ160" s="136"/>
      <c r="DA160" s="136"/>
      <c r="DB160" s="136"/>
      <c r="DC160" s="136"/>
      <c r="DD160" s="136"/>
      <c r="DE160" s="136"/>
      <c r="DF160" s="136"/>
      <c r="DG160" s="136"/>
      <c r="DH160" s="136"/>
      <c r="DI160" s="136"/>
      <c r="DJ160" s="136"/>
      <c r="DK160" s="136"/>
      <c r="DL160" s="136"/>
      <c r="DM160" s="136"/>
      <c r="DN160" s="136"/>
      <c r="DO160" s="136"/>
      <c r="DP160" s="136"/>
      <c r="DQ160" s="136"/>
      <c r="DR160" s="136"/>
      <c r="DS160" s="136"/>
      <c r="DT160" s="136"/>
      <c r="DU160" s="136"/>
      <c r="DV160" s="136"/>
      <c r="DW160" s="136"/>
      <c r="DX160" s="136"/>
      <c r="DY160" s="136"/>
      <c r="DZ160" s="136"/>
      <c r="EA160" s="136"/>
      <c r="EB160" s="136"/>
      <c r="EC160" s="136"/>
      <c r="ED160" s="136"/>
      <c r="EE160" s="136"/>
      <c r="EF160" s="136"/>
      <c r="EG160" s="136"/>
      <c r="EH160" s="136"/>
      <c r="EI160" s="136"/>
      <c r="EJ160" s="136"/>
      <c r="EK160" s="136"/>
      <c r="EL160" s="136"/>
      <c r="EM160" s="136"/>
      <c r="EN160" s="136"/>
      <c r="EO160" s="136"/>
      <c r="EP160" s="136"/>
      <c r="EQ160" s="136"/>
      <c r="ER160" s="136"/>
      <c r="ES160" s="136"/>
      <c r="ET160" s="136"/>
      <c r="EU160" s="136"/>
      <c r="EV160" s="136"/>
      <c r="EW160" s="136"/>
      <c r="EX160" s="136"/>
      <c r="EY160" s="136"/>
      <c r="EZ160" s="136"/>
      <c r="FA160" s="136"/>
      <c r="FB160" s="136"/>
      <c r="FC160" s="136"/>
      <c r="FD160" s="136"/>
      <c r="FE160" s="136"/>
      <c r="FF160" s="136"/>
      <c r="FG160" s="136"/>
      <c r="FH160" s="136"/>
      <c r="FI160" s="136"/>
      <c r="FJ160" s="136"/>
      <c r="FK160" s="136"/>
      <c r="FL160" s="136"/>
      <c r="FM160" s="136"/>
      <c r="FN160" s="136"/>
      <c r="FO160" s="136"/>
      <c r="FP160" s="136"/>
      <c r="FQ160" s="136"/>
      <c r="FR160" s="136"/>
      <c r="FS160" s="136"/>
      <c r="FT160" s="136"/>
      <c r="FU160" s="136"/>
      <c r="FV160" s="136"/>
      <c r="FW160" s="136"/>
      <c r="FX160" s="136"/>
      <c r="FY160" s="136"/>
      <c r="FZ160" s="136"/>
      <c r="GA160" s="136"/>
      <c r="GB160" s="136"/>
      <c r="GC160" s="136"/>
      <c r="GD160" s="136"/>
      <c r="GE160" s="136"/>
      <c r="GF160" s="136"/>
      <c r="GG160" s="136"/>
      <c r="GH160" s="136"/>
      <c r="GI160" s="136"/>
      <c r="GJ160" s="136"/>
      <c r="GK160" s="136"/>
      <c r="GL160" s="136"/>
      <c r="GM160" s="136"/>
      <c r="GN160" s="136"/>
      <c r="GO160" s="136"/>
      <c r="GP160" s="136"/>
      <c r="GQ160" s="136"/>
      <c r="GR160" s="136"/>
      <c r="GS160" s="136"/>
      <c r="GT160" s="136"/>
      <c r="GU160" s="136"/>
      <c r="GV160" s="136"/>
      <c r="GW160" s="136"/>
      <c r="GX160" s="136"/>
      <c r="GY160" s="136"/>
      <c r="GZ160" s="136"/>
      <c r="HA160" s="136"/>
      <c r="HB160" s="136"/>
      <c r="HC160" s="136"/>
      <c r="HD160" s="136"/>
      <c r="HE160" s="136"/>
      <c r="HF160" s="136"/>
      <c r="HG160" s="136"/>
      <c r="HH160" s="136"/>
      <c r="HI160" s="136"/>
      <c r="HJ160" s="136"/>
      <c r="HK160" s="136"/>
      <c r="HL160" s="136"/>
      <c r="HM160" s="136"/>
      <c r="HN160" s="136"/>
      <c r="HO160" s="136"/>
      <c r="HP160" s="136"/>
      <c r="HQ160" s="136"/>
      <c r="HR160" s="136"/>
      <c r="HS160" s="136"/>
      <c r="HT160" s="136"/>
      <c r="HU160" s="136"/>
      <c r="HV160" s="136"/>
      <c r="HW160" s="136"/>
      <c r="HX160" s="136"/>
      <c r="HY160" s="136"/>
      <c r="HZ160" s="136"/>
      <c r="IA160" s="136"/>
      <c r="IB160" s="136"/>
      <c r="IC160" s="136"/>
      <c r="ID160" s="136"/>
      <c r="IE160" s="136"/>
      <c r="IF160" s="136"/>
      <c r="IG160" s="136"/>
    </row>
    <row r="161" spans="1:241" ht="38.1" customHeight="1" x14ac:dyDescent="0.25">
      <c r="A161" s="461" t="s">
        <v>1162</v>
      </c>
      <c r="B161" s="461"/>
      <c r="C161" s="461"/>
      <c r="D161" s="461"/>
      <c r="E161" s="461"/>
      <c r="F161" s="461"/>
      <c r="G161" s="461"/>
      <c r="H161" s="461"/>
      <c r="I161" s="461"/>
      <c r="J161" s="461"/>
      <c r="K161" s="461"/>
      <c r="L161" s="461"/>
      <c r="M161" s="461"/>
      <c r="N161" s="461"/>
      <c r="O161" s="461"/>
      <c r="P161" s="461"/>
      <c r="Q161" s="461"/>
      <c r="R161" s="136"/>
      <c r="S161" s="136"/>
      <c r="T161" s="136"/>
      <c r="U161" s="136"/>
      <c r="V161" s="136"/>
      <c r="W161" s="136"/>
      <c r="X161" s="136"/>
      <c r="Y161" s="136"/>
      <c r="Z161" s="136"/>
      <c r="AA161" s="136"/>
      <c r="AB161" s="136"/>
      <c r="AC161" s="136"/>
      <c r="AD161" s="136"/>
      <c r="AE161" s="136"/>
      <c r="AF161" s="136"/>
      <c r="AG161" s="136"/>
      <c r="AH161" s="136"/>
      <c r="AI161" s="136"/>
      <c r="AJ161" s="136"/>
      <c r="AK161" s="136"/>
      <c r="AL161" s="136"/>
      <c r="AM161" s="136"/>
      <c r="AN161" s="136"/>
      <c r="AO161" s="136"/>
      <c r="AP161" s="136"/>
      <c r="AQ161" s="136"/>
      <c r="AR161" s="136"/>
      <c r="AS161" s="136"/>
      <c r="AT161" s="136"/>
      <c r="AU161" s="136"/>
      <c r="AV161" s="136"/>
      <c r="AW161" s="136"/>
      <c r="AX161" s="136"/>
      <c r="AY161" s="136"/>
      <c r="AZ161" s="136"/>
      <c r="BA161" s="136"/>
      <c r="BB161" s="136"/>
      <c r="BC161" s="136"/>
      <c r="BD161" s="136"/>
      <c r="BE161" s="136"/>
      <c r="BF161" s="136"/>
      <c r="BG161" s="136"/>
      <c r="BH161" s="136"/>
      <c r="BI161" s="136"/>
      <c r="BJ161" s="136"/>
      <c r="BK161" s="136"/>
      <c r="BL161" s="136"/>
      <c r="BM161" s="136"/>
      <c r="BN161" s="136"/>
      <c r="BO161" s="136"/>
      <c r="BP161" s="136"/>
      <c r="BQ161" s="136"/>
      <c r="BR161" s="136"/>
      <c r="BS161" s="136"/>
      <c r="BT161" s="136"/>
      <c r="BU161" s="136"/>
      <c r="BV161" s="136"/>
      <c r="BW161" s="136"/>
      <c r="BX161" s="136"/>
      <c r="BY161" s="136"/>
      <c r="BZ161" s="136"/>
      <c r="CA161" s="136"/>
      <c r="CB161" s="136"/>
      <c r="CC161" s="136"/>
      <c r="CD161" s="136"/>
      <c r="CE161" s="136"/>
      <c r="CF161" s="136"/>
      <c r="CG161" s="136"/>
      <c r="CH161" s="136"/>
      <c r="CI161" s="136"/>
      <c r="CJ161" s="136"/>
      <c r="CK161" s="136"/>
      <c r="CL161" s="136"/>
      <c r="CM161" s="136"/>
      <c r="CN161" s="136"/>
      <c r="CO161" s="136"/>
      <c r="CP161" s="136"/>
      <c r="CQ161" s="136"/>
      <c r="CR161" s="136"/>
      <c r="CS161" s="136"/>
      <c r="CT161" s="136"/>
      <c r="CU161" s="136"/>
      <c r="CV161" s="136"/>
      <c r="CW161" s="136"/>
      <c r="CX161" s="136"/>
      <c r="CY161" s="136"/>
      <c r="CZ161" s="136"/>
      <c r="DA161" s="136"/>
      <c r="DB161" s="136"/>
      <c r="DC161" s="136"/>
      <c r="DD161" s="136"/>
      <c r="DE161" s="136"/>
      <c r="DF161" s="136"/>
      <c r="DG161" s="136"/>
      <c r="DH161" s="136"/>
      <c r="DI161" s="136"/>
      <c r="DJ161" s="136"/>
      <c r="DK161" s="136"/>
      <c r="DL161" s="136"/>
      <c r="DM161" s="136"/>
      <c r="DN161" s="136"/>
      <c r="DO161" s="136"/>
      <c r="DP161" s="136"/>
      <c r="DQ161" s="136"/>
      <c r="DR161" s="136"/>
      <c r="DS161" s="136"/>
      <c r="DT161" s="136"/>
      <c r="DU161" s="136"/>
      <c r="DV161" s="136"/>
      <c r="DW161" s="136"/>
      <c r="DX161" s="136"/>
      <c r="DY161" s="136"/>
      <c r="DZ161" s="136"/>
      <c r="EA161" s="136"/>
      <c r="EB161" s="136"/>
      <c r="EC161" s="136"/>
      <c r="ED161" s="136"/>
      <c r="EE161" s="136"/>
      <c r="EF161" s="136"/>
      <c r="EG161" s="136"/>
      <c r="EH161" s="136"/>
      <c r="EI161" s="136"/>
      <c r="EJ161" s="136"/>
      <c r="EK161" s="136"/>
      <c r="EL161" s="136"/>
      <c r="EM161" s="136"/>
      <c r="EN161" s="136"/>
      <c r="EO161" s="136"/>
      <c r="EP161" s="136"/>
      <c r="EQ161" s="136"/>
      <c r="ER161" s="136"/>
      <c r="ES161" s="136"/>
      <c r="ET161" s="136"/>
      <c r="EU161" s="136"/>
      <c r="EV161" s="136"/>
      <c r="EW161" s="136"/>
      <c r="EX161" s="136"/>
      <c r="EY161" s="136"/>
      <c r="EZ161" s="136"/>
      <c r="FA161" s="136"/>
      <c r="FB161" s="136"/>
      <c r="FC161" s="136"/>
      <c r="FD161" s="136"/>
      <c r="FE161" s="136"/>
      <c r="FF161" s="136"/>
      <c r="FG161" s="136"/>
      <c r="FH161" s="136"/>
      <c r="FI161" s="136"/>
      <c r="FJ161" s="136"/>
      <c r="FK161" s="136"/>
      <c r="FL161" s="136"/>
      <c r="FM161" s="136"/>
      <c r="FN161" s="136"/>
      <c r="FO161" s="136"/>
      <c r="FP161" s="136"/>
      <c r="FQ161" s="136"/>
      <c r="FR161" s="136"/>
      <c r="FS161" s="136"/>
      <c r="FT161" s="136"/>
      <c r="FU161" s="136"/>
      <c r="FV161" s="136"/>
      <c r="FW161" s="136"/>
      <c r="FX161" s="136"/>
      <c r="FY161" s="136"/>
      <c r="FZ161" s="136"/>
      <c r="GA161" s="136"/>
      <c r="GB161" s="136"/>
      <c r="GC161" s="136"/>
      <c r="GD161" s="136"/>
      <c r="GE161" s="136"/>
      <c r="GF161" s="136"/>
      <c r="GG161" s="136"/>
      <c r="GH161" s="136"/>
      <c r="GI161" s="136"/>
      <c r="GJ161" s="136"/>
      <c r="GK161" s="136"/>
      <c r="GL161" s="136"/>
      <c r="GM161" s="136"/>
      <c r="GN161" s="136"/>
      <c r="GO161" s="136"/>
      <c r="GP161" s="136"/>
      <c r="GQ161" s="136"/>
      <c r="GR161" s="136"/>
      <c r="GS161" s="136"/>
      <c r="GT161" s="136"/>
      <c r="GU161" s="136"/>
      <c r="GV161" s="136"/>
      <c r="GW161" s="136"/>
      <c r="GX161" s="136"/>
      <c r="GY161" s="136"/>
      <c r="GZ161" s="136"/>
      <c r="HA161" s="136"/>
      <c r="HB161" s="136"/>
      <c r="HC161" s="136"/>
      <c r="HD161" s="136"/>
      <c r="HE161" s="136"/>
      <c r="HF161" s="136"/>
      <c r="HG161" s="136"/>
      <c r="HH161" s="136"/>
      <c r="HI161" s="136"/>
      <c r="HJ161" s="136"/>
      <c r="HK161" s="136"/>
      <c r="HL161" s="136"/>
      <c r="HM161" s="136"/>
      <c r="HN161" s="136"/>
      <c r="HO161" s="136"/>
      <c r="HP161" s="136"/>
      <c r="HQ161" s="136"/>
      <c r="HR161" s="136"/>
      <c r="HS161" s="136"/>
      <c r="HT161" s="136"/>
      <c r="HU161" s="136"/>
      <c r="HV161" s="136"/>
      <c r="HW161" s="136"/>
      <c r="HX161" s="136"/>
      <c r="HY161" s="136"/>
      <c r="HZ161" s="136"/>
      <c r="IA161" s="136"/>
      <c r="IB161" s="136"/>
      <c r="IC161" s="136"/>
      <c r="ID161" s="136"/>
      <c r="IE161" s="136"/>
      <c r="IF161" s="136"/>
      <c r="IG161" s="136"/>
    </row>
    <row r="162" spans="1:241" ht="12" customHeight="1" x14ac:dyDescent="0.25">
      <c r="A162" s="135"/>
      <c r="B162" s="135"/>
      <c r="C162" s="135"/>
      <c r="D162" s="135"/>
      <c r="E162" s="135"/>
      <c r="F162" s="135"/>
      <c r="G162" s="135"/>
      <c r="H162" s="135"/>
      <c r="I162" s="136"/>
      <c r="J162" s="136"/>
      <c r="K162" s="136"/>
      <c r="L162" s="136"/>
      <c r="M162" s="136"/>
      <c r="N162" s="136"/>
      <c r="O162" s="136"/>
      <c r="P162" s="136"/>
      <c r="Q162" s="136"/>
      <c r="R162" s="136"/>
      <c r="S162" s="136"/>
      <c r="T162" s="136"/>
      <c r="U162" s="136"/>
      <c r="V162" s="136"/>
      <c r="W162" s="136"/>
      <c r="X162" s="136"/>
      <c r="Y162" s="136"/>
      <c r="Z162" s="136"/>
      <c r="AA162" s="136"/>
      <c r="AB162" s="136"/>
      <c r="AC162" s="136"/>
      <c r="AD162" s="136"/>
      <c r="AE162" s="136"/>
      <c r="AF162" s="136"/>
      <c r="AG162" s="136"/>
      <c r="AH162" s="136"/>
      <c r="AI162" s="136"/>
      <c r="AJ162" s="136"/>
      <c r="AK162" s="136"/>
      <c r="AL162" s="136"/>
      <c r="AM162" s="136"/>
      <c r="AN162" s="136"/>
      <c r="AO162" s="136"/>
      <c r="AP162" s="136"/>
      <c r="AQ162" s="136"/>
      <c r="AR162" s="136"/>
      <c r="AS162" s="136"/>
      <c r="AT162" s="136"/>
      <c r="AU162" s="136"/>
      <c r="AV162" s="136"/>
      <c r="AW162" s="136"/>
      <c r="AX162" s="136"/>
      <c r="AY162" s="136"/>
      <c r="AZ162" s="136"/>
      <c r="BA162" s="136"/>
      <c r="BB162" s="136"/>
      <c r="BC162" s="136"/>
      <c r="BD162" s="136"/>
      <c r="BE162" s="136"/>
      <c r="BF162" s="136"/>
      <c r="BG162" s="136"/>
      <c r="BH162" s="136"/>
      <c r="BI162" s="136"/>
      <c r="BJ162" s="136"/>
      <c r="BK162" s="136"/>
      <c r="BL162" s="136"/>
      <c r="BM162" s="136"/>
      <c r="BN162" s="136"/>
      <c r="BO162" s="136"/>
      <c r="BP162" s="136"/>
      <c r="BQ162" s="136"/>
      <c r="BR162" s="136"/>
      <c r="BS162" s="136"/>
      <c r="BT162" s="136"/>
      <c r="BU162" s="136"/>
      <c r="BV162" s="136"/>
      <c r="BW162" s="136"/>
      <c r="BX162" s="136"/>
      <c r="BY162" s="136"/>
      <c r="BZ162" s="136"/>
      <c r="CA162" s="136"/>
      <c r="CB162" s="136"/>
      <c r="CC162" s="136"/>
      <c r="CD162" s="136"/>
      <c r="CE162" s="136"/>
      <c r="CF162" s="136"/>
      <c r="CG162" s="136"/>
      <c r="CH162" s="136"/>
      <c r="CI162" s="136"/>
      <c r="CJ162" s="136"/>
      <c r="CK162" s="136"/>
      <c r="CL162" s="136"/>
      <c r="CM162" s="136"/>
      <c r="CN162" s="136"/>
      <c r="CO162" s="136"/>
      <c r="CP162" s="136"/>
      <c r="CQ162" s="136"/>
      <c r="CR162" s="136"/>
      <c r="CS162" s="136"/>
      <c r="CT162" s="136"/>
      <c r="CU162" s="136"/>
      <c r="CV162" s="136"/>
      <c r="CW162" s="136"/>
      <c r="CX162" s="136"/>
      <c r="CY162" s="136"/>
      <c r="CZ162" s="136"/>
      <c r="DA162" s="136"/>
      <c r="DB162" s="136"/>
      <c r="DC162" s="136"/>
      <c r="DD162" s="136"/>
      <c r="DE162" s="136"/>
      <c r="DF162" s="136"/>
      <c r="DG162" s="136"/>
      <c r="DH162" s="136"/>
      <c r="DI162" s="136"/>
      <c r="DJ162" s="136"/>
      <c r="DK162" s="136"/>
      <c r="DL162" s="136"/>
      <c r="DM162" s="136"/>
      <c r="DN162" s="136"/>
      <c r="DO162" s="136"/>
      <c r="DP162" s="136"/>
      <c r="DQ162" s="136"/>
      <c r="DR162" s="136"/>
      <c r="DS162" s="136"/>
      <c r="DT162" s="136"/>
      <c r="DU162" s="136"/>
      <c r="DV162" s="136"/>
      <c r="DW162" s="136"/>
      <c r="DX162" s="136"/>
      <c r="DY162" s="136"/>
      <c r="DZ162" s="136"/>
      <c r="EA162" s="136"/>
      <c r="EB162" s="136"/>
      <c r="EC162" s="136"/>
      <c r="ED162" s="136"/>
      <c r="EE162" s="136"/>
      <c r="EF162" s="136"/>
      <c r="EG162" s="136"/>
      <c r="EH162" s="136"/>
      <c r="EI162" s="136"/>
      <c r="EJ162" s="136"/>
      <c r="EK162" s="136"/>
      <c r="EL162" s="136"/>
      <c r="EM162" s="136"/>
      <c r="EN162" s="136"/>
      <c r="EO162" s="136"/>
      <c r="EP162" s="136"/>
      <c r="EQ162" s="136"/>
      <c r="ER162" s="136"/>
      <c r="ES162" s="136"/>
      <c r="ET162" s="136"/>
      <c r="EU162" s="136"/>
      <c r="EV162" s="136"/>
      <c r="EW162" s="136"/>
      <c r="EX162" s="136"/>
      <c r="EY162" s="136"/>
      <c r="EZ162" s="136"/>
      <c r="FA162" s="136"/>
      <c r="FB162" s="136"/>
      <c r="FC162" s="136"/>
      <c r="FD162" s="136"/>
      <c r="FE162" s="136"/>
      <c r="FF162" s="136"/>
      <c r="FG162" s="136"/>
      <c r="FH162" s="136"/>
      <c r="FI162" s="136"/>
      <c r="FJ162" s="136"/>
      <c r="FK162" s="136"/>
      <c r="FL162" s="136"/>
      <c r="FM162" s="136"/>
      <c r="FN162" s="136"/>
      <c r="FO162" s="136"/>
      <c r="FP162" s="136"/>
      <c r="FQ162" s="136"/>
      <c r="FR162" s="136"/>
      <c r="FS162" s="136"/>
      <c r="FT162" s="136"/>
      <c r="FU162" s="136"/>
      <c r="FV162" s="136"/>
      <c r="FW162" s="136"/>
      <c r="FX162" s="136"/>
      <c r="FY162" s="136"/>
      <c r="FZ162" s="136"/>
      <c r="GA162" s="136"/>
      <c r="GB162" s="136"/>
      <c r="GC162" s="136"/>
      <c r="GD162" s="136"/>
      <c r="GE162" s="136"/>
      <c r="GF162" s="136"/>
      <c r="GG162" s="136"/>
      <c r="GH162" s="136"/>
      <c r="GI162" s="136"/>
      <c r="GJ162" s="136"/>
      <c r="GK162" s="136"/>
      <c r="GL162" s="136"/>
      <c r="GM162" s="136"/>
      <c r="GN162" s="136"/>
      <c r="GO162" s="136"/>
      <c r="GP162" s="136"/>
      <c r="GQ162" s="136"/>
      <c r="GR162" s="136"/>
      <c r="GS162" s="136"/>
      <c r="GT162" s="136"/>
      <c r="GU162" s="136"/>
      <c r="GV162" s="136"/>
      <c r="GW162" s="136"/>
      <c r="GX162" s="136"/>
      <c r="GY162" s="136"/>
      <c r="GZ162" s="136"/>
      <c r="HA162" s="136"/>
      <c r="HB162" s="136"/>
      <c r="HC162" s="136"/>
      <c r="HD162" s="136"/>
      <c r="HE162" s="136"/>
      <c r="HF162" s="136"/>
      <c r="HG162" s="136"/>
      <c r="HH162" s="136"/>
      <c r="HI162" s="136"/>
      <c r="HJ162" s="136"/>
      <c r="HK162" s="136"/>
      <c r="HL162" s="136"/>
      <c r="HM162" s="136"/>
      <c r="HN162" s="136"/>
      <c r="HO162" s="136"/>
      <c r="HP162" s="136"/>
      <c r="HQ162" s="136"/>
      <c r="HR162" s="136"/>
      <c r="HS162" s="136"/>
      <c r="HT162" s="136"/>
      <c r="HU162" s="136"/>
      <c r="HV162" s="136"/>
      <c r="HW162" s="136"/>
      <c r="HX162" s="136"/>
      <c r="HY162" s="136"/>
      <c r="HZ162" s="136"/>
      <c r="IA162" s="136"/>
      <c r="IB162" s="136"/>
      <c r="IC162" s="136"/>
      <c r="ID162" s="136"/>
      <c r="IE162" s="136"/>
      <c r="IF162" s="136"/>
      <c r="IG162" s="136"/>
    </row>
    <row r="163" spans="1:241" ht="21" customHeight="1" x14ac:dyDescent="0.3">
      <c r="A163" s="134">
        <v>2009</v>
      </c>
      <c r="B163" s="135"/>
      <c r="C163" s="135"/>
      <c r="D163" s="135"/>
      <c r="E163" s="135"/>
      <c r="F163" s="135"/>
      <c r="G163" s="135"/>
      <c r="H163" s="135"/>
      <c r="I163" s="136"/>
      <c r="J163" s="136"/>
      <c r="K163" s="136"/>
      <c r="L163" s="136"/>
      <c r="M163" s="136"/>
      <c r="N163" s="136"/>
      <c r="O163" s="136"/>
      <c r="P163" s="136"/>
      <c r="Q163" s="136"/>
      <c r="R163" s="136"/>
      <c r="S163" s="136"/>
      <c r="T163" s="136"/>
      <c r="U163" s="136"/>
      <c r="V163" s="136"/>
      <c r="W163" s="136"/>
      <c r="X163" s="136"/>
      <c r="Y163" s="136"/>
      <c r="Z163" s="136"/>
      <c r="AA163" s="136"/>
      <c r="AB163" s="136"/>
      <c r="AC163" s="136"/>
      <c r="AD163" s="136"/>
      <c r="AE163" s="136"/>
      <c r="AF163" s="136"/>
      <c r="AG163" s="136"/>
      <c r="AH163" s="136"/>
      <c r="AI163" s="136"/>
      <c r="AJ163" s="136"/>
      <c r="AK163" s="136"/>
      <c r="AL163" s="136"/>
      <c r="AM163" s="136"/>
      <c r="AN163" s="136"/>
      <c r="AO163" s="136"/>
      <c r="AP163" s="136"/>
      <c r="AQ163" s="136"/>
      <c r="AR163" s="136"/>
      <c r="AS163" s="136"/>
      <c r="AT163" s="136"/>
      <c r="AU163" s="136"/>
      <c r="AV163" s="136"/>
      <c r="AW163" s="136"/>
      <c r="AX163" s="136"/>
      <c r="AY163" s="136"/>
      <c r="AZ163" s="136"/>
      <c r="BA163" s="136"/>
      <c r="BB163" s="136"/>
      <c r="BC163" s="136"/>
      <c r="BD163" s="136"/>
      <c r="BE163" s="136"/>
      <c r="BF163" s="136"/>
      <c r="BG163" s="136"/>
      <c r="BH163" s="136"/>
      <c r="BI163" s="136"/>
      <c r="BJ163" s="136"/>
      <c r="BK163" s="136"/>
      <c r="BL163" s="136"/>
      <c r="BM163" s="136"/>
      <c r="BN163" s="136"/>
      <c r="BO163" s="136"/>
      <c r="BP163" s="136"/>
      <c r="BQ163" s="136"/>
      <c r="BR163" s="136"/>
      <c r="BS163" s="136"/>
      <c r="BT163" s="136"/>
      <c r="BU163" s="136"/>
      <c r="BV163" s="136"/>
      <c r="BW163" s="136"/>
      <c r="BX163" s="136"/>
      <c r="BY163" s="136"/>
      <c r="BZ163" s="136"/>
      <c r="CA163" s="136"/>
      <c r="CB163" s="136"/>
      <c r="CC163" s="136"/>
      <c r="CD163" s="136"/>
      <c r="CE163" s="136"/>
      <c r="CF163" s="136"/>
      <c r="CG163" s="136"/>
      <c r="CH163" s="136"/>
      <c r="CI163" s="136"/>
      <c r="CJ163" s="136"/>
      <c r="CK163" s="136"/>
      <c r="CL163" s="136"/>
      <c r="CM163" s="136"/>
      <c r="CN163" s="136"/>
      <c r="CO163" s="136"/>
      <c r="CP163" s="136"/>
      <c r="CQ163" s="136"/>
      <c r="CR163" s="136"/>
      <c r="CS163" s="136"/>
      <c r="CT163" s="136"/>
      <c r="CU163" s="136"/>
      <c r="CV163" s="136"/>
      <c r="CW163" s="136"/>
      <c r="CX163" s="136"/>
      <c r="CY163" s="136"/>
      <c r="CZ163" s="136"/>
      <c r="DA163" s="136"/>
      <c r="DB163" s="136"/>
      <c r="DC163" s="136"/>
      <c r="DD163" s="136"/>
      <c r="DE163" s="136"/>
      <c r="DF163" s="136"/>
      <c r="DG163" s="136"/>
      <c r="DH163" s="136"/>
      <c r="DI163" s="136"/>
      <c r="DJ163" s="136"/>
      <c r="DK163" s="136"/>
      <c r="DL163" s="136"/>
      <c r="DM163" s="136"/>
      <c r="DN163" s="136"/>
      <c r="DO163" s="136"/>
      <c r="DP163" s="136"/>
      <c r="DQ163" s="136"/>
      <c r="DR163" s="136"/>
      <c r="DS163" s="136"/>
      <c r="DT163" s="136"/>
      <c r="DU163" s="136"/>
      <c r="DV163" s="136"/>
      <c r="DW163" s="136"/>
      <c r="DX163" s="136"/>
      <c r="DY163" s="136"/>
      <c r="DZ163" s="136"/>
      <c r="EA163" s="136"/>
      <c r="EB163" s="136"/>
      <c r="EC163" s="136"/>
      <c r="ED163" s="136"/>
      <c r="EE163" s="136"/>
      <c r="EF163" s="136"/>
      <c r="EG163" s="136"/>
      <c r="EH163" s="136"/>
      <c r="EI163" s="136"/>
      <c r="EJ163" s="136"/>
      <c r="EK163" s="136"/>
      <c r="EL163" s="136"/>
      <c r="EM163" s="136"/>
      <c r="EN163" s="136"/>
      <c r="EO163" s="136"/>
      <c r="EP163" s="136"/>
      <c r="EQ163" s="136"/>
      <c r="ER163" s="136"/>
      <c r="ES163" s="136"/>
      <c r="ET163" s="136"/>
      <c r="EU163" s="136"/>
      <c r="EV163" s="136"/>
      <c r="EW163" s="136"/>
      <c r="EX163" s="136"/>
      <c r="EY163" s="136"/>
      <c r="EZ163" s="136"/>
      <c r="FA163" s="136"/>
      <c r="FB163" s="136"/>
      <c r="FC163" s="136"/>
      <c r="FD163" s="136"/>
      <c r="FE163" s="136"/>
      <c r="FF163" s="136"/>
      <c r="FG163" s="136"/>
      <c r="FH163" s="136"/>
      <c r="FI163" s="136"/>
      <c r="FJ163" s="136"/>
      <c r="FK163" s="136"/>
      <c r="FL163" s="136"/>
      <c r="FM163" s="136"/>
      <c r="FN163" s="136"/>
      <c r="FO163" s="136"/>
      <c r="FP163" s="136"/>
      <c r="FQ163" s="136"/>
      <c r="FR163" s="136"/>
      <c r="FS163" s="136"/>
      <c r="FT163" s="136"/>
      <c r="FU163" s="136"/>
      <c r="FV163" s="136"/>
      <c r="FW163" s="136"/>
      <c r="FX163" s="136"/>
      <c r="FY163" s="136"/>
      <c r="FZ163" s="136"/>
      <c r="GA163" s="136"/>
      <c r="GB163" s="136"/>
      <c r="GC163" s="136"/>
      <c r="GD163" s="136"/>
      <c r="GE163" s="136"/>
      <c r="GF163" s="136"/>
      <c r="GG163" s="136"/>
      <c r="GH163" s="136"/>
      <c r="GI163" s="136"/>
      <c r="GJ163" s="136"/>
      <c r="GK163" s="136"/>
      <c r="GL163" s="136"/>
      <c r="GM163" s="136"/>
      <c r="GN163" s="136"/>
      <c r="GO163" s="136"/>
      <c r="GP163" s="136"/>
      <c r="GQ163" s="136"/>
      <c r="GR163" s="136"/>
      <c r="GS163" s="136"/>
      <c r="GT163" s="136"/>
      <c r="GU163" s="136"/>
      <c r="GV163" s="136"/>
      <c r="GW163" s="136"/>
      <c r="GX163" s="136"/>
      <c r="GY163" s="136"/>
      <c r="GZ163" s="136"/>
      <c r="HA163" s="136"/>
      <c r="HB163" s="136"/>
      <c r="HC163" s="136"/>
      <c r="HD163" s="136"/>
      <c r="HE163" s="136"/>
      <c r="HF163" s="136"/>
      <c r="HG163" s="136"/>
      <c r="HH163" s="136"/>
      <c r="HI163" s="136"/>
      <c r="HJ163" s="136"/>
      <c r="HK163" s="136"/>
      <c r="HL163" s="136"/>
      <c r="HM163" s="136"/>
      <c r="HN163" s="136"/>
      <c r="HO163" s="136"/>
      <c r="HP163" s="136"/>
      <c r="HQ163" s="136"/>
      <c r="HR163" s="136"/>
      <c r="HS163" s="136"/>
      <c r="HT163" s="136"/>
      <c r="HU163" s="136"/>
      <c r="HV163" s="136"/>
      <c r="HW163" s="136"/>
      <c r="HX163" s="136"/>
      <c r="HY163" s="136"/>
      <c r="HZ163" s="136"/>
      <c r="IA163" s="136"/>
      <c r="IB163" s="136"/>
      <c r="IC163" s="136"/>
      <c r="ID163" s="136"/>
      <c r="IE163" s="136"/>
      <c r="IF163" s="136"/>
      <c r="IG163" s="136"/>
    </row>
    <row r="164" spans="1:241" ht="27.95" customHeight="1" x14ac:dyDescent="0.25">
      <c r="A164" s="166" t="s">
        <v>177</v>
      </c>
      <c r="B164" s="167" t="s">
        <v>0</v>
      </c>
      <c r="C164" s="167" t="s">
        <v>1</v>
      </c>
      <c r="D164" s="167" t="s">
        <v>2</v>
      </c>
      <c r="E164" s="167" t="s">
        <v>877</v>
      </c>
      <c r="F164" s="167" t="s">
        <v>50</v>
      </c>
      <c r="G164" s="167" t="s">
        <v>52</v>
      </c>
      <c r="H164" s="167" t="s">
        <v>13</v>
      </c>
      <c r="I164" s="136"/>
      <c r="J164" s="166" t="s">
        <v>177</v>
      </c>
      <c r="K164" s="167" t="s">
        <v>0</v>
      </c>
      <c r="L164" s="167" t="s">
        <v>1</v>
      </c>
      <c r="M164" s="167" t="s">
        <v>2</v>
      </c>
      <c r="N164" s="167" t="s">
        <v>877</v>
      </c>
      <c r="O164" s="167" t="s">
        <v>50</v>
      </c>
      <c r="P164" s="167" t="s">
        <v>52</v>
      </c>
      <c r="Q164" s="167" t="s">
        <v>13</v>
      </c>
      <c r="R164" s="136"/>
      <c r="S164" s="136"/>
      <c r="T164" s="136"/>
      <c r="U164" s="136"/>
      <c r="V164" s="136"/>
      <c r="W164" s="136"/>
      <c r="X164" s="136"/>
      <c r="Y164" s="136"/>
      <c r="Z164" s="136"/>
      <c r="AA164" s="136"/>
      <c r="AB164" s="136"/>
      <c r="AC164" s="136"/>
      <c r="AD164" s="136"/>
      <c r="AE164" s="136"/>
      <c r="AF164" s="136"/>
      <c r="AG164" s="136"/>
      <c r="AH164" s="136"/>
      <c r="AI164" s="136"/>
      <c r="AJ164" s="136"/>
      <c r="AK164" s="136"/>
      <c r="AL164" s="136"/>
      <c r="AM164" s="136"/>
      <c r="AN164" s="136"/>
      <c r="AO164" s="136"/>
      <c r="AP164" s="136"/>
      <c r="AQ164" s="136"/>
      <c r="AR164" s="136"/>
      <c r="AS164" s="136"/>
      <c r="AT164" s="136"/>
      <c r="AU164" s="136"/>
      <c r="AV164" s="136"/>
      <c r="AW164" s="136"/>
      <c r="AX164" s="136"/>
      <c r="AY164" s="136"/>
      <c r="AZ164" s="136"/>
      <c r="BA164" s="136"/>
      <c r="BB164" s="136"/>
      <c r="BC164" s="136"/>
      <c r="BD164" s="136"/>
      <c r="BE164" s="136"/>
      <c r="BF164" s="136"/>
      <c r="BG164" s="136"/>
      <c r="BH164" s="136"/>
      <c r="BI164" s="136"/>
      <c r="BJ164" s="136"/>
      <c r="BK164" s="136"/>
      <c r="BL164" s="136"/>
      <c r="BM164" s="136"/>
      <c r="BN164" s="136"/>
      <c r="BO164" s="136"/>
      <c r="BP164" s="136"/>
      <c r="BQ164" s="136"/>
      <c r="BR164" s="136"/>
      <c r="BS164" s="136"/>
      <c r="BT164" s="136"/>
      <c r="BU164" s="136"/>
      <c r="BV164" s="136"/>
      <c r="BW164" s="136"/>
      <c r="BX164" s="136"/>
      <c r="BY164" s="136"/>
      <c r="BZ164" s="136"/>
      <c r="CA164" s="136"/>
      <c r="CB164" s="136"/>
      <c r="CC164" s="136"/>
      <c r="CD164" s="136"/>
      <c r="CE164" s="136"/>
      <c r="CF164" s="136"/>
      <c r="CG164" s="136"/>
      <c r="CH164" s="136"/>
      <c r="CI164" s="136"/>
      <c r="CJ164" s="136"/>
      <c r="CK164" s="136"/>
      <c r="CL164" s="136"/>
      <c r="CM164" s="136"/>
      <c r="CN164" s="136"/>
      <c r="CO164" s="136"/>
      <c r="CP164" s="136"/>
      <c r="CQ164" s="136"/>
      <c r="CR164" s="136"/>
      <c r="CS164" s="136"/>
      <c r="CT164" s="136"/>
      <c r="CU164" s="136"/>
      <c r="CV164" s="136"/>
      <c r="CW164" s="136"/>
      <c r="CX164" s="136"/>
      <c r="CY164" s="136"/>
      <c r="CZ164" s="136"/>
      <c r="DA164" s="136"/>
      <c r="DB164" s="136"/>
      <c r="DC164" s="136"/>
      <c r="DD164" s="136"/>
      <c r="DE164" s="136"/>
      <c r="DF164" s="136"/>
      <c r="DG164" s="136"/>
      <c r="DH164" s="136"/>
      <c r="DI164" s="136"/>
      <c r="DJ164" s="136"/>
      <c r="DK164" s="136"/>
      <c r="DL164" s="136"/>
      <c r="DM164" s="136"/>
      <c r="DN164" s="136"/>
      <c r="DO164" s="136"/>
      <c r="DP164" s="136"/>
      <c r="DQ164" s="136"/>
      <c r="DR164" s="136"/>
      <c r="DS164" s="136"/>
      <c r="DT164" s="136"/>
      <c r="DU164" s="136"/>
      <c r="DV164" s="136"/>
      <c r="DW164" s="136"/>
      <c r="DX164" s="136"/>
      <c r="DY164" s="136"/>
      <c r="DZ164" s="136"/>
      <c r="EA164" s="136"/>
      <c r="EB164" s="136"/>
      <c r="EC164" s="136"/>
      <c r="ED164" s="136"/>
      <c r="EE164" s="136"/>
      <c r="EF164" s="136"/>
      <c r="EG164" s="136"/>
      <c r="EH164" s="136"/>
      <c r="EI164" s="136"/>
      <c r="EJ164" s="136"/>
      <c r="EK164" s="136"/>
      <c r="EL164" s="136"/>
      <c r="EM164" s="136"/>
      <c r="EN164" s="136"/>
      <c r="EO164" s="136"/>
      <c r="EP164" s="136"/>
      <c r="EQ164" s="136"/>
      <c r="ER164" s="136"/>
      <c r="ES164" s="136"/>
      <c r="ET164" s="136"/>
      <c r="EU164" s="136"/>
      <c r="EV164" s="136"/>
      <c r="EW164" s="136"/>
      <c r="EX164" s="136"/>
      <c r="EY164" s="136"/>
      <c r="EZ164" s="136"/>
      <c r="FA164" s="136"/>
      <c r="FB164" s="136"/>
      <c r="FC164" s="136"/>
      <c r="FD164" s="136"/>
      <c r="FE164" s="136"/>
      <c r="FF164" s="136"/>
      <c r="FG164" s="136"/>
      <c r="FH164" s="136"/>
      <c r="FI164" s="136"/>
      <c r="FJ164" s="136"/>
      <c r="FK164" s="136"/>
      <c r="FL164" s="136"/>
      <c r="FM164" s="136"/>
      <c r="FN164" s="136"/>
      <c r="FO164" s="136"/>
      <c r="FP164" s="136"/>
      <c r="FQ164" s="136"/>
      <c r="FR164" s="136"/>
      <c r="FS164" s="136"/>
      <c r="FT164" s="136"/>
      <c r="FU164" s="136"/>
      <c r="FV164" s="136"/>
      <c r="FW164" s="136"/>
      <c r="FX164" s="136"/>
      <c r="FY164" s="136"/>
      <c r="FZ164" s="136"/>
      <c r="GA164" s="136"/>
      <c r="GB164" s="136"/>
      <c r="GC164" s="136"/>
      <c r="GD164" s="136"/>
      <c r="GE164" s="136"/>
      <c r="GF164" s="136"/>
      <c r="GG164" s="136"/>
      <c r="GH164" s="136"/>
      <c r="GI164" s="136"/>
      <c r="GJ164" s="136"/>
      <c r="GK164" s="136"/>
      <c r="GL164" s="136"/>
      <c r="GM164" s="136"/>
      <c r="GN164" s="136"/>
      <c r="GO164" s="136"/>
      <c r="GP164" s="136"/>
      <c r="GQ164" s="136"/>
      <c r="GR164" s="136"/>
      <c r="GS164" s="136"/>
      <c r="GT164" s="136"/>
      <c r="GU164" s="136"/>
      <c r="GV164" s="136"/>
      <c r="GW164" s="136"/>
      <c r="GX164" s="136"/>
      <c r="GY164" s="136"/>
      <c r="GZ164" s="136"/>
      <c r="HA164" s="136"/>
      <c r="HB164" s="136"/>
      <c r="HC164" s="136"/>
      <c r="HD164" s="136"/>
      <c r="HE164" s="136"/>
      <c r="HF164" s="136"/>
      <c r="HG164" s="136"/>
      <c r="HH164" s="136"/>
      <c r="HI164" s="136"/>
      <c r="HJ164" s="136"/>
      <c r="HK164" s="136"/>
      <c r="HL164" s="136"/>
      <c r="HM164" s="136"/>
      <c r="HN164" s="136"/>
      <c r="HO164" s="136"/>
      <c r="HP164" s="136"/>
      <c r="HQ164" s="136"/>
      <c r="HR164" s="136"/>
      <c r="HS164" s="136"/>
      <c r="HT164" s="136"/>
      <c r="HU164" s="136"/>
      <c r="HV164" s="136"/>
      <c r="HW164" s="136"/>
      <c r="HX164" s="136"/>
      <c r="HY164" s="136"/>
      <c r="HZ164" s="136"/>
      <c r="IA164" s="136"/>
      <c r="IB164" s="136"/>
      <c r="IC164" s="136"/>
      <c r="ID164" s="136"/>
      <c r="IE164" s="136"/>
      <c r="IF164" s="136"/>
      <c r="IG164" s="136"/>
    </row>
    <row r="165" spans="1:241" ht="15" customHeight="1" x14ac:dyDescent="0.25">
      <c r="A165" s="137" t="s">
        <v>259</v>
      </c>
      <c r="B165" s="158">
        <v>1388755</v>
      </c>
      <c r="C165" s="158">
        <v>1544677</v>
      </c>
      <c r="D165" s="158">
        <v>173931</v>
      </c>
      <c r="E165" s="158">
        <v>388370</v>
      </c>
      <c r="F165" s="158">
        <v>703183</v>
      </c>
      <c r="G165" s="158">
        <v>86101</v>
      </c>
      <c r="H165" s="235">
        <v>4285017</v>
      </c>
      <c r="I165" s="136"/>
      <c r="J165" s="137" t="s">
        <v>220</v>
      </c>
      <c r="K165" s="158">
        <v>4087234</v>
      </c>
      <c r="L165" s="158">
        <v>3886230</v>
      </c>
      <c r="M165" s="158">
        <v>456885</v>
      </c>
      <c r="N165" s="158">
        <v>663973</v>
      </c>
      <c r="O165" s="158">
        <v>1112238</v>
      </c>
      <c r="P165" s="158">
        <v>189230</v>
      </c>
      <c r="Q165" s="235">
        <v>10395790</v>
      </c>
      <c r="R165" s="136"/>
      <c r="S165" s="136"/>
      <c r="T165" s="136"/>
      <c r="U165" s="136"/>
      <c r="V165" s="136"/>
      <c r="W165" s="136"/>
      <c r="X165" s="136"/>
      <c r="Y165" s="136"/>
      <c r="Z165" s="136"/>
      <c r="AA165" s="136"/>
      <c r="AB165" s="136"/>
      <c r="AC165" s="136"/>
      <c r="AD165" s="136"/>
      <c r="AE165" s="136"/>
      <c r="AF165" s="136"/>
      <c r="AG165" s="136"/>
      <c r="AH165" s="136"/>
      <c r="AI165" s="136"/>
      <c r="AJ165" s="136"/>
      <c r="AK165" s="136"/>
      <c r="AL165" s="136"/>
      <c r="AM165" s="136"/>
      <c r="AN165" s="136"/>
      <c r="AO165" s="136"/>
      <c r="AP165" s="136"/>
      <c r="AQ165" s="136"/>
      <c r="AR165" s="136"/>
      <c r="AS165" s="136"/>
      <c r="AT165" s="136"/>
      <c r="AU165" s="136"/>
      <c r="AV165" s="136"/>
      <c r="AW165" s="136"/>
      <c r="AX165" s="136"/>
      <c r="AY165" s="136"/>
      <c r="AZ165" s="136"/>
      <c r="BA165" s="136"/>
      <c r="BB165" s="136"/>
      <c r="BC165" s="136"/>
      <c r="BD165" s="136"/>
      <c r="BE165" s="136"/>
      <c r="BF165" s="136"/>
      <c r="BG165" s="136"/>
      <c r="BH165" s="136"/>
      <c r="BI165" s="136"/>
      <c r="BJ165" s="136"/>
      <c r="BK165" s="136"/>
      <c r="BL165" s="136"/>
      <c r="BM165" s="136"/>
      <c r="BN165" s="136"/>
      <c r="BO165" s="136"/>
      <c r="BP165" s="136"/>
      <c r="BQ165" s="136"/>
      <c r="BR165" s="136"/>
      <c r="BS165" s="136"/>
      <c r="BT165" s="136"/>
      <c r="BU165" s="136"/>
      <c r="BV165" s="136"/>
      <c r="BW165" s="136"/>
      <c r="BX165" s="136"/>
      <c r="BY165" s="136"/>
      <c r="BZ165" s="136"/>
      <c r="CA165" s="136"/>
      <c r="CB165" s="136"/>
      <c r="CC165" s="136"/>
      <c r="CD165" s="136"/>
      <c r="CE165" s="136"/>
      <c r="CF165" s="136"/>
      <c r="CG165" s="136"/>
      <c r="CH165" s="136"/>
      <c r="CI165" s="136"/>
      <c r="CJ165" s="136"/>
      <c r="CK165" s="136"/>
      <c r="CL165" s="136"/>
      <c r="CM165" s="136"/>
      <c r="CN165" s="136"/>
      <c r="CO165" s="136"/>
      <c r="CP165" s="136"/>
      <c r="CQ165" s="136"/>
      <c r="CR165" s="136"/>
      <c r="CS165" s="136"/>
      <c r="CT165" s="136"/>
      <c r="CU165" s="136"/>
      <c r="CV165" s="136"/>
      <c r="CW165" s="136"/>
      <c r="CX165" s="136"/>
      <c r="CY165" s="136"/>
      <c r="CZ165" s="136"/>
      <c r="DA165" s="136"/>
      <c r="DB165" s="136"/>
      <c r="DC165" s="136"/>
      <c r="DD165" s="136"/>
      <c r="DE165" s="136"/>
      <c r="DF165" s="136"/>
      <c r="DG165" s="136"/>
      <c r="DH165" s="136"/>
      <c r="DI165" s="136"/>
      <c r="DJ165" s="136"/>
      <c r="DK165" s="136"/>
      <c r="DL165" s="136"/>
      <c r="DM165" s="136"/>
      <c r="DN165" s="136"/>
      <c r="DO165" s="136"/>
      <c r="DP165" s="136"/>
      <c r="DQ165" s="136"/>
      <c r="DR165" s="136"/>
      <c r="DS165" s="136"/>
      <c r="DT165" s="136"/>
      <c r="DU165" s="136"/>
      <c r="DV165" s="136"/>
      <c r="DW165" s="136"/>
      <c r="DX165" s="136"/>
      <c r="DY165" s="136"/>
      <c r="DZ165" s="136"/>
      <c r="EA165" s="136"/>
      <c r="EB165" s="136"/>
      <c r="EC165" s="136"/>
      <c r="ED165" s="136"/>
      <c r="EE165" s="136"/>
      <c r="EF165" s="136"/>
      <c r="EG165" s="136"/>
      <c r="EH165" s="136"/>
      <c r="EI165" s="136"/>
      <c r="EJ165" s="136"/>
      <c r="EK165" s="136"/>
      <c r="EL165" s="136"/>
      <c r="EM165" s="136"/>
      <c r="EN165" s="136"/>
      <c r="EO165" s="136"/>
      <c r="EP165" s="136"/>
      <c r="EQ165" s="136"/>
      <c r="ER165" s="136"/>
      <c r="ES165" s="136"/>
      <c r="ET165" s="136"/>
      <c r="EU165" s="136"/>
      <c r="EV165" s="136"/>
      <c r="EW165" s="136"/>
      <c r="EX165" s="136"/>
      <c r="EY165" s="136"/>
      <c r="EZ165" s="136"/>
      <c r="FA165" s="136"/>
      <c r="FB165" s="136"/>
      <c r="FC165" s="136"/>
      <c r="FD165" s="136"/>
      <c r="FE165" s="136"/>
      <c r="FF165" s="136"/>
      <c r="FG165" s="136"/>
      <c r="FH165" s="136"/>
      <c r="FI165" s="136"/>
      <c r="FJ165" s="136"/>
      <c r="FK165" s="136"/>
      <c r="FL165" s="136"/>
      <c r="FM165" s="136"/>
      <c r="FN165" s="136"/>
      <c r="FO165" s="136"/>
      <c r="FP165" s="136"/>
      <c r="FQ165" s="136"/>
      <c r="FR165" s="136"/>
      <c r="FS165" s="136"/>
      <c r="FT165" s="136"/>
      <c r="FU165" s="136"/>
      <c r="FV165" s="136"/>
      <c r="FW165" s="136"/>
      <c r="FX165" s="136"/>
      <c r="FY165" s="136"/>
      <c r="FZ165" s="136"/>
      <c r="GA165" s="136"/>
      <c r="GB165" s="136"/>
      <c r="GC165" s="136"/>
      <c r="GD165" s="136"/>
      <c r="GE165" s="136"/>
      <c r="GF165" s="136"/>
      <c r="GG165" s="136"/>
      <c r="GH165" s="136"/>
      <c r="GI165" s="136"/>
      <c r="GJ165" s="136"/>
      <c r="GK165" s="136"/>
      <c r="GL165" s="136"/>
      <c r="GM165" s="136"/>
      <c r="GN165" s="136"/>
      <c r="GO165" s="136"/>
      <c r="GP165" s="136"/>
      <c r="GQ165" s="136"/>
      <c r="GR165" s="136"/>
      <c r="GS165" s="136"/>
      <c r="GT165" s="136"/>
      <c r="GU165" s="136"/>
      <c r="GV165" s="136"/>
      <c r="GW165" s="136"/>
      <c r="GX165" s="136"/>
      <c r="GY165" s="136"/>
      <c r="GZ165" s="136"/>
      <c r="HA165" s="136"/>
      <c r="HB165" s="136"/>
      <c r="HC165" s="136"/>
      <c r="HD165" s="136"/>
      <c r="HE165" s="136"/>
      <c r="HF165" s="136"/>
      <c r="HG165" s="136"/>
      <c r="HH165" s="136"/>
      <c r="HI165" s="136"/>
      <c r="HJ165" s="136"/>
      <c r="HK165" s="136"/>
      <c r="HL165" s="136"/>
      <c r="HM165" s="136"/>
      <c r="HN165" s="136"/>
      <c r="HO165" s="136"/>
      <c r="HP165" s="136"/>
      <c r="HQ165" s="136"/>
      <c r="HR165" s="136"/>
      <c r="HS165" s="136"/>
      <c r="HT165" s="136"/>
      <c r="HU165" s="136"/>
      <c r="HV165" s="136"/>
      <c r="HW165" s="136"/>
      <c r="HX165" s="136"/>
      <c r="HY165" s="136"/>
      <c r="HZ165" s="136"/>
      <c r="IA165" s="136"/>
      <c r="IB165" s="136"/>
      <c r="IC165" s="136"/>
      <c r="ID165" s="136"/>
      <c r="IE165" s="136"/>
      <c r="IF165" s="136"/>
      <c r="IG165" s="136"/>
    </row>
    <row r="166" spans="1:241" ht="15" customHeight="1" x14ac:dyDescent="0.25">
      <c r="A166" s="137" t="s">
        <v>258</v>
      </c>
      <c r="B166" s="158">
        <v>3501457</v>
      </c>
      <c r="C166" s="158">
        <v>2146525</v>
      </c>
      <c r="D166" s="158">
        <v>384755</v>
      </c>
      <c r="E166" s="158">
        <v>509455</v>
      </c>
      <c r="F166" s="158">
        <v>1050273</v>
      </c>
      <c r="G166" s="158">
        <v>164323</v>
      </c>
      <c r="H166" s="235">
        <v>7756788</v>
      </c>
      <c r="I166" s="136"/>
      <c r="J166" s="137" t="s">
        <v>219</v>
      </c>
      <c r="K166" s="158">
        <v>4053534</v>
      </c>
      <c r="L166" s="158">
        <v>4106066</v>
      </c>
      <c r="M166" s="158">
        <v>490414</v>
      </c>
      <c r="N166" s="158">
        <v>646300</v>
      </c>
      <c r="O166" s="158">
        <v>1226548</v>
      </c>
      <c r="P166" s="158">
        <v>201937</v>
      </c>
      <c r="Q166" s="235">
        <v>10724799</v>
      </c>
      <c r="R166" s="136"/>
      <c r="S166" s="136"/>
      <c r="T166" s="136"/>
      <c r="U166" s="136"/>
      <c r="V166" s="136"/>
      <c r="W166" s="136"/>
      <c r="X166" s="136"/>
      <c r="Y166" s="136"/>
      <c r="Z166" s="136"/>
      <c r="AA166" s="136"/>
      <c r="AB166" s="136"/>
      <c r="AC166" s="136"/>
      <c r="AD166" s="136"/>
      <c r="AE166" s="136"/>
      <c r="AF166" s="136"/>
      <c r="AG166" s="136"/>
      <c r="AH166" s="136"/>
      <c r="AI166" s="136"/>
      <c r="AJ166" s="136"/>
      <c r="AK166" s="136"/>
      <c r="AL166" s="136"/>
      <c r="AM166" s="136"/>
      <c r="AN166" s="136"/>
      <c r="AO166" s="136"/>
      <c r="AP166" s="136"/>
      <c r="AQ166" s="136"/>
      <c r="AR166" s="136"/>
      <c r="AS166" s="136"/>
      <c r="AT166" s="136"/>
      <c r="AU166" s="136"/>
      <c r="AV166" s="136"/>
      <c r="AW166" s="136"/>
      <c r="AX166" s="136"/>
      <c r="AY166" s="136"/>
      <c r="AZ166" s="136"/>
      <c r="BA166" s="136"/>
      <c r="BB166" s="136"/>
      <c r="BC166" s="136"/>
      <c r="BD166" s="136"/>
      <c r="BE166" s="136"/>
      <c r="BF166" s="136"/>
      <c r="BG166" s="136"/>
      <c r="BH166" s="136"/>
      <c r="BI166" s="136"/>
      <c r="BJ166" s="136"/>
      <c r="BK166" s="136"/>
      <c r="BL166" s="136"/>
      <c r="BM166" s="136"/>
      <c r="BN166" s="136"/>
      <c r="BO166" s="136"/>
      <c r="BP166" s="136"/>
      <c r="BQ166" s="136"/>
      <c r="BR166" s="136"/>
      <c r="BS166" s="136"/>
      <c r="BT166" s="136"/>
      <c r="BU166" s="136"/>
      <c r="BV166" s="136"/>
      <c r="BW166" s="136"/>
      <c r="BX166" s="136"/>
      <c r="BY166" s="136"/>
      <c r="BZ166" s="136"/>
      <c r="CA166" s="136"/>
      <c r="CB166" s="136"/>
      <c r="CC166" s="136"/>
      <c r="CD166" s="136"/>
      <c r="CE166" s="136"/>
      <c r="CF166" s="136"/>
      <c r="CG166" s="136"/>
      <c r="CH166" s="136"/>
      <c r="CI166" s="136"/>
      <c r="CJ166" s="136"/>
      <c r="CK166" s="136"/>
      <c r="CL166" s="136"/>
      <c r="CM166" s="136"/>
      <c r="CN166" s="136"/>
      <c r="CO166" s="136"/>
      <c r="CP166" s="136"/>
      <c r="CQ166" s="136"/>
      <c r="CR166" s="136"/>
      <c r="CS166" s="136"/>
      <c r="CT166" s="136"/>
      <c r="CU166" s="136"/>
      <c r="CV166" s="136"/>
      <c r="CW166" s="136"/>
      <c r="CX166" s="136"/>
      <c r="CY166" s="136"/>
      <c r="CZ166" s="136"/>
      <c r="DA166" s="136"/>
      <c r="DB166" s="136"/>
      <c r="DC166" s="136"/>
      <c r="DD166" s="136"/>
      <c r="DE166" s="136"/>
      <c r="DF166" s="136"/>
      <c r="DG166" s="136"/>
      <c r="DH166" s="136"/>
      <c r="DI166" s="136"/>
      <c r="DJ166" s="136"/>
      <c r="DK166" s="136"/>
      <c r="DL166" s="136"/>
      <c r="DM166" s="136"/>
      <c r="DN166" s="136"/>
      <c r="DO166" s="136"/>
      <c r="DP166" s="136"/>
      <c r="DQ166" s="136"/>
      <c r="DR166" s="136"/>
      <c r="DS166" s="136"/>
      <c r="DT166" s="136"/>
      <c r="DU166" s="136"/>
      <c r="DV166" s="136"/>
      <c r="DW166" s="136"/>
      <c r="DX166" s="136"/>
      <c r="DY166" s="136"/>
      <c r="DZ166" s="136"/>
      <c r="EA166" s="136"/>
      <c r="EB166" s="136"/>
      <c r="EC166" s="136"/>
      <c r="ED166" s="136"/>
      <c r="EE166" s="136"/>
      <c r="EF166" s="136"/>
      <c r="EG166" s="136"/>
      <c r="EH166" s="136"/>
      <c r="EI166" s="136"/>
      <c r="EJ166" s="136"/>
      <c r="EK166" s="136"/>
      <c r="EL166" s="136"/>
      <c r="EM166" s="136"/>
      <c r="EN166" s="136"/>
      <c r="EO166" s="136"/>
      <c r="EP166" s="136"/>
      <c r="EQ166" s="136"/>
      <c r="ER166" s="136"/>
      <c r="ES166" s="136"/>
      <c r="ET166" s="136"/>
      <c r="EU166" s="136"/>
      <c r="EV166" s="136"/>
      <c r="EW166" s="136"/>
      <c r="EX166" s="136"/>
      <c r="EY166" s="136"/>
      <c r="EZ166" s="136"/>
      <c r="FA166" s="136"/>
      <c r="FB166" s="136"/>
      <c r="FC166" s="136"/>
      <c r="FD166" s="136"/>
      <c r="FE166" s="136"/>
      <c r="FF166" s="136"/>
      <c r="FG166" s="136"/>
      <c r="FH166" s="136"/>
      <c r="FI166" s="136"/>
      <c r="FJ166" s="136"/>
      <c r="FK166" s="136"/>
      <c r="FL166" s="136"/>
      <c r="FM166" s="136"/>
      <c r="FN166" s="136"/>
      <c r="FO166" s="136"/>
      <c r="FP166" s="136"/>
      <c r="FQ166" s="136"/>
      <c r="FR166" s="136"/>
      <c r="FS166" s="136"/>
      <c r="FT166" s="136"/>
      <c r="FU166" s="136"/>
      <c r="FV166" s="136"/>
      <c r="FW166" s="136"/>
      <c r="FX166" s="136"/>
      <c r="FY166" s="136"/>
      <c r="FZ166" s="136"/>
      <c r="GA166" s="136"/>
      <c r="GB166" s="136"/>
      <c r="GC166" s="136"/>
      <c r="GD166" s="136"/>
      <c r="GE166" s="136"/>
      <c r="GF166" s="136"/>
      <c r="GG166" s="136"/>
      <c r="GH166" s="136"/>
      <c r="GI166" s="136"/>
      <c r="GJ166" s="136"/>
      <c r="GK166" s="136"/>
      <c r="GL166" s="136"/>
      <c r="GM166" s="136"/>
      <c r="GN166" s="136"/>
      <c r="GO166" s="136"/>
      <c r="GP166" s="136"/>
      <c r="GQ166" s="136"/>
      <c r="GR166" s="136"/>
      <c r="GS166" s="136"/>
      <c r="GT166" s="136"/>
      <c r="GU166" s="136"/>
      <c r="GV166" s="136"/>
      <c r="GW166" s="136"/>
      <c r="GX166" s="136"/>
      <c r="GY166" s="136"/>
      <c r="GZ166" s="136"/>
      <c r="HA166" s="136"/>
      <c r="HB166" s="136"/>
      <c r="HC166" s="136"/>
      <c r="HD166" s="136"/>
      <c r="HE166" s="136"/>
      <c r="HF166" s="136"/>
      <c r="HG166" s="136"/>
      <c r="HH166" s="136"/>
      <c r="HI166" s="136"/>
      <c r="HJ166" s="136"/>
      <c r="HK166" s="136"/>
      <c r="HL166" s="136"/>
      <c r="HM166" s="136"/>
      <c r="HN166" s="136"/>
      <c r="HO166" s="136"/>
      <c r="HP166" s="136"/>
      <c r="HQ166" s="136"/>
      <c r="HR166" s="136"/>
      <c r="HS166" s="136"/>
      <c r="HT166" s="136"/>
      <c r="HU166" s="136"/>
      <c r="HV166" s="136"/>
      <c r="HW166" s="136"/>
      <c r="HX166" s="136"/>
      <c r="HY166" s="136"/>
      <c r="HZ166" s="136"/>
      <c r="IA166" s="136"/>
      <c r="IB166" s="136"/>
      <c r="IC166" s="136"/>
      <c r="ID166" s="136"/>
      <c r="IE166" s="136"/>
      <c r="IF166" s="136"/>
      <c r="IG166" s="136"/>
    </row>
    <row r="167" spans="1:241" ht="15" customHeight="1" x14ac:dyDescent="0.25">
      <c r="A167" s="137" t="s">
        <v>257</v>
      </c>
      <c r="B167" s="158">
        <v>3345177</v>
      </c>
      <c r="C167" s="158">
        <v>2517436</v>
      </c>
      <c r="D167" s="158">
        <v>462113</v>
      </c>
      <c r="E167" s="158">
        <v>907744</v>
      </c>
      <c r="F167" s="158">
        <v>1468064</v>
      </c>
      <c r="G167" s="158">
        <v>188637</v>
      </c>
      <c r="H167" s="235">
        <v>8889171</v>
      </c>
      <c r="I167" s="136"/>
      <c r="J167" s="137" t="s">
        <v>218</v>
      </c>
      <c r="K167" s="158">
        <v>3864904</v>
      </c>
      <c r="L167" s="158">
        <v>4197963</v>
      </c>
      <c r="M167" s="158">
        <v>536230</v>
      </c>
      <c r="N167" s="158">
        <v>676620</v>
      </c>
      <c r="O167" s="158">
        <v>1620642</v>
      </c>
      <c r="P167" s="158">
        <v>178824</v>
      </c>
      <c r="Q167" s="235">
        <v>11075183</v>
      </c>
      <c r="R167" s="136"/>
      <c r="S167" s="136"/>
      <c r="T167" s="136"/>
      <c r="U167" s="136"/>
      <c r="V167" s="136"/>
      <c r="W167" s="136"/>
      <c r="X167" s="136"/>
      <c r="Y167" s="136"/>
      <c r="Z167" s="136"/>
      <c r="AA167" s="136"/>
      <c r="AB167" s="136"/>
      <c r="AC167" s="136"/>
      <c r="AD167" s="136"/>
      <c r="AE167" s="136"/>
      <c r="AF167" s="136"/>
      <c r="AG167" s="136"/>
      <c r="AH167" s="136"/>
      <c r="AI167" s="136"/>
      <c r="AJ167" s="136"/>
      <c r="AK167" s="136"/>
      <c r="AL167" s="136"/>
      <c r="AM167" s="136"/>
      <c r="AN167" s="136"/>
      <c r="AO167" s="136"/>
      <c r="AP167" s="136"/>
      <c r="AQ167" s="136"/>
      <c r="AR167" s="136"/>
      <c r="AS167" s="136"/>
      <c r="AT167" s="136"/>
      <c r="AU167" s="136"/>
      <c r="AV167" s="136"/>
      <c r="AW167" s="136"/>
      <c r="AX167" s="136"/>
      <c r="AY167" s="136"/>
      <c r="AZ167" s="136"/>
      <c r="BA167" s="136"/>
      <c r="BB167" s="136"/>
      <c r="BC167" s="136"/>
      <c r="BD167" s="136"/>
      <c r="BE167" s="136"/>
      <c r="BF167" s="136"/>
      <c r="BG167" s="136"/>
      <c r="BH167" s="136"/>
      <c r="BI167" s="136"/>
      <c r="BJ167" s="136"/>
      <c r="BK167" s="136"/>
      <c r="BL167" s="136"/>
      <c r="BM167" s="136"/>
      <c r="BN167" s="136"/>
      <c r="BO167" s="136"/>
      <c r="BP167" s="136"/>
      <c r="BQ167" s="136"/>
      <c r="BR167" s="136"/>
      <c r="BS167" s="136"/>
      <c r="BT167" s="136"/>
      <c r="BU167" s="136"/>
      <c r="BV167" s="136"/>
      <c r="BW167" s="136"/>
      <c r="BX167" s="136"/>
      <c r="BY167" s="136"/>
      <c r="BZ167" s="136"/>
      <c r="CA167" s="136"/>
      <c r="CB167" s="136"/>
      <c r="CC167" s="136"/>
      <c r="CD167" s="136"/>
      <c r="CE167" s="136"/>
      <c r="CF167" s="136"/>
      <c r="CG167" s="136"/>
      <c r="CH167" s="136"/>
      <c r="CI167" s="136"/>
      <c r="CJ167" s="136"/>
      <c r="CK167" s="136"/>
      <c r="CL167" s="136"/>
      <c r="CM167" s="136"/>
      <c r="CN167" s="136"/>
      <c r="CO167" s="136"/>
      <c r="CP167" s="136"/>
      <c r="CQ167" s="136"/>
      <c r="CR167" s="136"/>
      <c r="CS167" s="136"/>
      <c r="CT167" s="136"/>
      <c r="CU167" s="136"/>
      <c r="CV167" s="136"/>
      <c r="CW167" s="136"/>
      <c r="CX167" s="136"/>
      <c r="CY167" s="136"/>
      <c r="CZ167" s="136"/>
      <c r="DA167" s="136"/>
      <c r="DB167" s="136"/>
      <c r="DC167" s="136"/>
      <c r="DD167" s="136"/>
      <c r="DE167" s="136"/>
      <c r="DF167" s="136"/>
      <c r="DG167" s="136"/>
      <c r="DH167" s="136"/>
      <c r="DI167" s="136"/>
      <c r="DJ167" s="136"/>
      <c r="DK167" s="136"/>
      <c r="DL167" s="136"/>
      <c r="DM167" s="136"/>
      <c r="DN167" s="136"/>
      <c r="DO167" s="136"/>
      <c r="DP167" s="136"/>
      <c r="DQ167" s="136"/>
      <c r="DR167" s="136"/>
      <c r="DS167" s="136"/>
      <c r="DT167" s="136"/>
      <c r="DU167" s="136"/>
      <c r="DV167" s="136"/>
      <c r="DW167" s="136"/>
      <c r="DX167" s="136"/>
      <c r="DY167" s="136"/>
      <c r="DZ167" s="136"/>
      <c r="EA167" s="136"/>
      <c r="EB167" s="136"/>
      <c r="EC167" s="136"/>
      <c r="ED167" s="136"/>
      <c r="EE167" s="136"/>
      <c r="EF167" s="136"/>
      <c r="EG167" s="136"/>
      <c r="EH167" s="136"/>
      <c r="EI167" s="136"/>
      <c r="EJ167" s="136"/>
      <c r="EK167" s="136"/>
      <c r="EL167" s="136"/>
      <c r="EM167" s="136"/>
      <c r="EN167" s="136"/>
      <c r="EO167" s="136"/>
      <c r="EP167" s="136"/>
      <c r="EQ167" s="136"/>
      <c r="ER167" s="136"/>
      <c r="ES167" s="136"/>
      <c r="ET167" s="136"/>
      <c r="EU167" s="136"/>
      <c r="EV167" s="136"/>
      <c r="EW167" s="136"/>
      <c r="EX167" s="136"/>
      <c r="EY167" s="136"/>
      <c r="EZ167" s="136"/>
      <c r="FA167" s="136"/>
      <c r="FB167" s="136"/>
      <c r="FC167" s="136"/>
      <c r="FD167" s="136"/>
      <c r="FE167" s="136"/>
      <c r="FF167" s="136"/>
      <c r="FG167" s="136"/>
      <c r="FH167" s="136"/>
      <c r="FI167" s="136"/>
      <c r="FJ167" s="136"/>
      <c r="FK167" s="136"/>
      <c r="FL167" s="136"/>
      <c r="FM167" s="136"/>
      <c r="FN167" s="136"/>
      <c r="FO167" s="136"/>
      <c r="FP167" s="136"/>
      <c r="FQ167" s="136"/>
      <c r="FR167" s="136"/>
      <c r="FS167" s="136"/>
      <c r="FT167" s="136"/>
      <c r="FU167" s="136"/>
      <c r="FV167" s="136"/>
      <c r="FW167" s="136"/>
      <c r="FX167" s="136"/>
      <c r="FY167" s="136"/>
      <c r="FZ167" s="136"/>
      <c r="GA167" s="136"/>
      <c r="GB167" s="136"/>
      <c r="GC167" s="136"/>
      <c r="GD167" s="136"/>
      <c r="GE167" s="136"/>
      <c r="GF167" s="136"/>
      <c r="GG167" s="136"/>
      <c r="GH167" s="136"/>
      <c r="GI167" s="136"/>
      <c r="GJ167" s="136"/>
      <c r="GK167" s="136"/>
      <c r="GL167" s="136"/>
      <c r="GM167" s="136"/>
      <c r="GN167" s="136"/>
      <c r="GO167" s="136"/>
      <c r="GP167" s="136"/>
      <c r="GQ167" s="136"/>
      <c r="GR167" s="136"/>
      <c r="GS167" s="136"/>
      <c r="GT167" s="136"/>
      <c r="GU167" s="136"/>
      <c r="GV167" s="136"/>
      <c r="GW167" s="136"/>
      <c r="GX167" s="136"/>
      <c r="GY167" s="136"/>
      <c r="GZ167" s="136"/>
      <c r="HA167" s="136"/>
      <c r="HB167" s="136"/>
      <c r="HC167" s="136"/>
      <c r="HD167" s="136"/>
      <c r="HE167" s="136"/>
      <c r="HF167" s="136"/>
      <c r="HG167" s="136"/>
      <c r="HH167" s="136"/>
      <c r="HI167" s="136"/>
      <c r="HJ167" s="136"/>
      <c r="HK167" s="136"/>
      <c r="HL167" s="136"/>
      <c r="HM167" s="136"/>
      <c r="HN167" s="136"/>
      <c r="HO167" s="136"/>
      <c r="HP167" s="136"/>
      <c r="HQ167" s="136"/>
      <c r="HR167" s="136"/>
      <c r="HS167" s="136"/>
      <c r="HT167" s="136"/>
      <c r="HU167" s="136"/>
      <c r="HV167" s="136"/>
      <c r="HW167" s="136"/>
      <c r="HX167" s="136"/>
      <c r="HY167" s="136"/>
      <c r="HZ167" s="136"/>
      <c r="IA167" s="136"/>
      <c r="IB167" s="136"/>
      <c r="IC167" s="136"/>
      <c r="ID167" s="136"/>
      <c r="IE167" s="136"/>
      <c r="IF167" s="136"/>
      <c r="IG167" s="136"/>
    </row>
    <row r="168" spans="1:241" ht="15" customHeight="1" x14ac:dyDescent="0.25">
      <c r="A168" s="137" t="s">
        <v>256</v>
      </c>
      <c r="B168" s="158">
        <v>3104036</v>
      </c>
      <c r="C168" s="158">
        <v>2613926</v>
      </c>
      <c r="D168" s="158">
        <v>461257</v>
      </c>
      <c r="E168" s="158">
        <v>651131</v>
      </c>
      <c r="F168" s="158">
        <v>1508970</v>
      </c>
      <c r="G168" s="158">
        <v>197761</v>
      </c>
      <c r="H168" s="235">
        <v>8537081</v>
      </c>
      <c r="I168" s="136"/>
      <c r="J168" s="137" t="s">
        <v>217</v>
      </c>
      <c r="K168" s="158">
        <v>4311007</v>
      </c>
      <c r="L168" s="158">
        <v>4410963</v>
      </c>
      <c r="M168" s="158">
        <v>554093</v>
      </c>
      <c r="N168" s="158">
        <v>539822</v>
      </c>
      <c r="O168" s="158">
        <v>1498673</v>
      </c>
      <c r="P168" s="158">
        <v>172325</v>
      </c>
      <c r="Q168" s="235">
        <v>11486883</v>
      </c>
      <c r="R168" s="136"/>
      <c r="S168" s="136"/>
      <c r="T168" s="136"/>
      <c r="U168" s="136"/>
      <c r="V168" s="136"/>
      <c r="W168" s="136"/>
      <c r="X168" s="136"/>
      <c r="Y168" s="136"/>
      <c r="Z168" s="136"/>
      <c r="AA168" s="136"/>
      <c r="AB168" s="136"/>
      <c r="AC168" s="136"/>
      <c r="AD168" s="136"/>
      <c r="AE168" s="136"/>
      <c r="AF168" s="136"/>
      <c r="AG168" s="136"/>
      <c r="AH168" s="136"/>
      <c r="AI168" s="136"/>
      <c r="AJ168" s="136"/>
      <c r="AK168" s="136"/>
      <c r="AL168" s="136"/>
      <c r="AM168" s="136"/>
      <c r="AN168" s="136"/>
      <c r="AO168" s="136"/>
      <c r="AP168" s="136"/>
      <c r="AQ168" s="136"/>
      <c r="AR168" s="136"/>
      <c r="AS168" s="136"/>
      <c r="AT168" s="136"/>
      <c r="AU168" s="136"/>
      <c r="AV168" s="136"/>
      <c r="AW168" s="136"/>
      <c r="AX168" s="136"/>
      <c r="AY168" s="136"/>
      <c r="AZ168" s="136"/>
      <c r="BA168" s="136"/>
      <c r="BB168" s="136"/>
      <c r="BC168" s="136"/>
      <c r="BD168" s="136"/>
      <c r="BE168" s="136"/>
      <c r="BF168" s="136"/>
      <c r="BG168" s="136"/>
      <c r="BH168" s="136"/>
      <c r="BI168" s="136"/>
      <c r="BJ168" s="136"/>
      <c r="BK168" s="136"/>
      <c r="BL168" s="136"/>
      <c r="BM168" s="136"/>
      <c r="BN168" s="136"/>
      <c r="BO168" s="136"/>
      <c r="BP168" s="136"/>
      <c r="BQ168" s="136"/>
      <c r="BR168" s="136"/>
      <c r="BS168" s="136"/>
      <c r="BT168" s="136"/>
      <c r="BU168" s="136"/>
      <c r="BV168" s="136"/>
      <c r="BW168" s="136"/>
      <c r="BX168" s="136"/>
      <c r="BY168" s="136"/>
      <c r="BZ168" s="136"/>
      <c r="CA168" s="136"/>
      <c r="CB168" s="136"/>
      <c r="CC168" s="136"/>
      <c r="CD168" s="136"/>
      <c r="CE168" s="136"/>
      <c r="CF168" s="136"/>
      <c r="CG168" s="136"/>
      <c r="CH168" s="136"/>
      <c r="CI168" s="136"/>
      <c r="CJ168" s="136"/>
      <c r="CK168" s="136"/>
      <c r="CL168" s="136"/>
      <c r="CM168" s="136"/>
      <c r="CN168" s="136"/>
      <c r="CO168" s="136"/>
      <c r="CP168" s="136"/>
      <c r="CQ168" s="136"/>
      <c r="CR168" s="136"/>
      <c r="CS168" s="136"/>
      <c r="CT168" s="136"/>
      <c r="CU168" s="136"/>
      <c r="CV168" s="136"/>
      <c r="CW168" s="136"/>
      <c r="CX168" s="136"/>
      <c r="CY168" s="136"/>
      <c r="CZ168" s="136"/>
      <c r="DA168" s="136"/>
      <c r="DB168" s="136"/>
      <c r="DC168" s="136"/>
      <c r="DD168" s="136"/>
      <c r="DE168" s="136"/>
      <c r="DF168" s="136"/>
      <c r="DG168" s="136"/>
      <c r="DH168" s="136"/>
      <c r="DI168" s="136"/>
      <c r="DJ168" s="136"/>
      <c r="DK168" s="136"/>
      <c r="DL168" s="136"/>
      <c r="DM168" s="136"/>
      <c r="DN168" s="136"/>
      <c r="DO168" s="136"/>
      <c r="DP168" s="136"/>
      <c r="DQ168" s="136"/>
      <c r="DR168" s="136"/>
      <c r="DS168" s="136"/>
      <c r="DT168" s="136"/>
      <c r="DU168" s="136"/>
      <c r="DV168" s="136"/>
      <c r="DW168" s="136"/>
      <c r="DX168" s="136"/>
      <c r="DY168" s="136"/>
      <c r="DZ168" s="136"/>
      <c r="EA168" s="136"/>
      <c r="EB168" s="136"/>
      <c r="EC168" s="136"/>
      <c r="ED168" s="136"/>
      <c r="EE168" s="136"/>
      <c r="EF168" s="136"/>
      <c r="EG168" s="136"/>
      <c r="EH168" s="136"/>
      <c r="EI168" s="136"/>
      <c r="EJ168" s="136"/>
      <c r="EK168" s="136"/>
      <c r="EL168" s="136"/>
      <c r="EM168" s="136"/>
      <c r="EN168" s="136"/>
      <c r="EO168" s="136"/>
      <c r="EP168" s="136"/>
      <c r="EQ168" s="136"/>
      <c r="ER168" s="136"/>
      <c r="ES168" s="136"/>
      <c r="ET168" s="136"/>
      <c r="EU168" s="136"/>
      <c r="EV168" s="136"/>
      <c r="EW168" s="136"/>
      <c r="EX168" s="136"/>
      <c r="EY168" s="136"/>
      <c r="EZ168" s="136"/>
      <c r="FA168" s="136"/>
      <c r="FB168" s="136"/>
      <c r="FC168" s="136"/>
      <c r="FD168" s="136"/>
      <c r="FE168" s="136"/>
      <c r="FF168" s="136"/>
      <c r="FG168" s="136"/>
      <c r="FH168" s="136"/>
      <c r="FI168" s="136"/>
      <c r="FJ168" s="136"/>
      <c r="FK168" s="136"/>
      <c r="FL168" s="136"/>
      <c r="FM168" s="136"/>
      <c r="FN168" s="136"/>
      <c r="FO168" s="136"/>
      <c r="FP168" s="136"/>
      <c r="FQ168" s="136"/>
      <c r="FR168" s="136"/>
      <c r="FS168" s="136"/>
      <c r="FT168" s="136"/>
      <c r="FU168" s="136"/>
      <c r="FV168" s="136"/>
      <c r="FW168" s="136"/>
      <c r="FX168" s="136"/>
      <c r="FY168" s="136"/>
      <c r="FZ168" s="136"/>
      <c r="GA168" s="136"/>
      <c r="GB168" s="136"/>
      <c r="GC168" s="136"/>
      <c r="GD168" s="136"/>
      <c r="GE168" s="136"/>
      <c r="GF168" s="136"/>
      <c r="GG168" s="136"/>
      <c r="GH168" s="136"/>
      <c r="GI168" s="136"/>
      <c r="GJ168" s="136"/>
      <c r="GK168" s="136"/>
      <c r="GL168" s="136"/>
      <c r="GM168" s="136"/>
      <c r="GN168" s="136"/>
      <c r="GO168" s="136"/>
      <c r="GP168" s="136"/>
      <c r="GQ168" s="136"/>
      <c r="GR168" s="136"/>
      <c r="GS168" s="136"/>
      <c r="GT168" s="136"/>
      <c r="GU168" s="136"/>
      <c r="GV168" s="136"/>
      <c r="GW168" s="136"/>
      <c r="GX168" s="136"/>
      <c r="GY168" s="136"/>
      <c r="GZ168" s="136"/>
      <c r="HA168" s="136"/>
      <c r="HB168" s="136"/>
      <c r="HC168" s="136"/>
      <c r="HD168" s="136"/>
      <c r="HE168" s="136"/>
      <c r="HF168" s="136"/>
      <c r="HG168" s="136"/>
      <c r="HH168" s="136"/>
      <c r="HI168" s="136"/>
      <c r="HJ168" s="136"/>
      <c r="HK168" s="136"/>
      <c r="HL168" s="136"/>
      <c r="HM168" s="136"/>
      <c r="HN168" s="136"/>
      <c r="HO168" s="136"/>
      <c r="HP168" s="136"/>
      <c r="HQ168" s="136"/>
      <c r="HR168" s="136"/>
      <c r="HS168" s="136"/>
      <c r="HT168" s="136"/>
      <c r="HU168" s="136"/>
      <c r="HV168" s="136"/>
      <c r="HW168" s="136"/>
      <c r="HX168" s="136"/>
      <c r="HY168" s="136"/>
      <c r="HZ168" s="136"/>
      <c r="IA168" s="136"/>
      <c r="IB168" s="136"/>
      <c r="IC168" s="136"/>
      <c r="ID168" s="136"/>
      <c r="IE168" s="136"/>
      <c r="IF168" s="136"/>
      <c r="IG168" s="136"/>
    </row>
    <row r="169" spans="1:241" ht="15" customHeight="1" x14ac:dyDescent="0.25">
      <c r="A169" s="137" t="s">
        <v>255</v>
      </c>
      <c r="B169" s="158">
        <v>4060397</v>
      </c>
      <c r="C169" s="158">
        <v>2391788</v>
      </c>
      <c r="D169" s="158">
        <v>473923</v>
      </c>
      <c r="E169" s="158">
        <v>697520</v>
      </c>
      <c r="F169" s="158">
        <v>1597953</v>
      </c>
      <c r="G169" s="158">
        <v>199549</v>
      </c>
      <c r="H169" s="235">
        <v>9421130</v>
      </c>
      <c r="I169" s="136"/>
      <c r="J169" s="137" t="s">
        <v>216</v>
      </c>
      <c r="K169" s="158">
        <v>5057071</v>
      </c>
      <c r="L169" s="158">
        <v>4505735</v>
      </c>
      <c r="M169" s="158">
        <v>646774</v>
      </c>
      <c r="N169" s="158">
        <v>579774</v>
      </c>
      <c r="O169" s="158">
        <v>1600031</v>
      </c>
      <c r="P169" s="158">
        <v>179642</v>
      </c>
      <c r="Q169" s="235">
        <v>12569027</v>
      </c>
      <c r="R169" s="136"/>
      <c r="S169" s="136"/>
      <c r="T169" s="136"/>
      <c r="U169" s="136"/>
      <c r="V169" s="136"/>
      <c r="W169" s="136"/>
      <c r="X169" s="136"/>
      <c r="Y169" s="136"/>
      <c r="Z169" s="136"/>
      <c r="AA169" s="136"/>
      <c r="AB169" s="136"/>
      <c r="AC169" s="136"/>
      <c r="AD169" s="136"/>
      <c r="AE169" s="136"/>
      <c r="AF169" s="136"/>
      <c r="AG169" s="136"/>
      <c r="AH169" s="136"/>
      <c r="AI169" s="136"/>
      <c r="AJ169" s="136"/>
      <c r="AK169" s="136"/>
      <c r="AL169" s="136"/>
      <c r="AM169" s="136"/>
      <c r="AN169" s="136"/>
      <c r="AO169" s="136"/>
      <c r="AP169" s="136"/>
      <c r="AQ169" s="136"/>
      <c r="AR169" s="136"/>
      <c r="AS169" s="136"/>
      <c r="AT169" s="136"/>
      <c r="AU169" s="136"/>
      <c r="AV169" s="136"/>
      <c r="AW169" s="136"/>
      <c r="AX169" s="136"/>
      <c r="AY169" s="136"/>
      <c r="AZ169" s="136"/>
      <c r="BA169" s="136"/>
      <c r="BB169" s="136"/>
      <c r="BC169" s="136"/>
      <c r="BD169" s="136"/>
      <c r="BE169" s="136"/>
      <c r="BF169" s="136"/>
      <c r="BG169" s="136"/>
      <c r="BH169" s="136"/>
      <c r="BI169" s="136"/>
      <c r="BJ169" s="136"/>
      <c r="BK169" s="136"/>
      <c r="BL169" s="136"/>
      <c r="BM169" s="136"/>
      <c r="BN169" s="136"/>
      <c r="BO169" s="136"/>
      <c r="BP169" s="136"/>
      <c r="BQ169" s="136"/>
      <c r="BR169" s="136"/>
      <c r="BS169" s="136"/>
      <c r="BT169" s="136"/>
      <c r="BU169" s="136"/>
      <c r="BV169" s="136"/>
      <c r="BW169" s="136"/>
      <c r="BX169" s="136"/>
      <c r="BY169" s="136"/>
      <c r="BZ169" s="136"/>
      <c r="CA169" s="136"/>
      <c r="CB169" s="136"/>
      <c r="CC169" s="136"/>
      <c r="CD169" s="136"/>
      <c r="CE169" s="136"/>
      <c r="CF169" s="136"/>
      <c r="CG169" s="136"/>
      <c r="CH169" s="136"/>
      <c r="CI169" s="136"/>
      <c r="CJ169" s="136"/>
      <c r="CK169" s="136"/>
      <c r="CL169" s="136"/>
      <c r="CM169" s="136"/>
      <c r="CN169" s="136"/>
      <c r="CO169" s="136"/>
      <c r="CP169" s="136"/>
      <c r="CQ169" s="136"/>
      <c r="CR169" s="136"/>
      <c r="CS169" s="136"/>
      <c r="CT169" s="136"/>
      <c r="CU169" s="136"/>
      <c r="CV169" s="136"/>
      <c r="CW169" s="136"/>
      <c r="CX169" s="136"/>
      <c r="CY169" s="136"/>
      <c r="CZ169" s="136"/>
      <c r="DA169" s="136"/>
      <c r="DB169" s="136"/>
      <c r="DC169" s="136"/>
      <c r="DD169" s="136"/>
      <c r="DE169" s="136"/>
      <c r="DF169" s="136"/>
      <c r="DG169" s="136"/>
      <c r="DH169" s="136"/>
      <c r="DI169" s="136"/>
      <c r="DJ169" s="136"/>
      <c r="DK169" s="136"/>
      <c r="DL169" s="136"/>
      <c r="DM169" s="136"/>
      <c r="DN169" s="136"/>
      <c r="DO169" s="136"/>
      <c r="DP169" s="136"/>
      <c r="DQ169" s="136"/>
      <c r="DR169" s="136"/>
      <c r="DS169" s="136"/>
      <c r="DT169" s="136"/>
      <c r="DU169" s="136"/>
      <c r="DV169" s="136"/>
      <c r="DW169" s="136"/>
      <c r="DX169" s="136"/>
      <c r="DY169" s="136"/>
      <c r="DZ169" s="136"/>
      <c r="EA169" s="136"/>
      <c r="EB169" s="136"/>
      <c r="EC169" s="136"/>
      <c r="ED169" s="136"/>
      <c r="EE169" s="136"/>
      <c r="EF169" s="136"/>
      <c r="EG169" s="136"/>
      <c r="EH169" s="136"/>
      <c r="EI169" s="136"/>
      <c r="EJ169" s="136"/>
      <c r="EK169" s="136"/>
      <c r="EL169" s="136"/>
      <c r="EM169" s="136"/>
      <c r="EN169" s="136"/>
      <c r="EO169" s="136"/>
      <c r="EP169" s="136"/>
      <c r="EQ169" s="136"/>
      <c r="ER169" s="136"/>
      <c r="ES169" s="136"/>
      <c r="ET169" s="136"/>
      <c r="EU169" s="136"/>
      <c r="EV169" s="136"/>
      <c r="EW169" s="136"/>
      <c r="EX169" s="136"/>
      <c r="EY169" s="136"/>
      <c r="EZ169" s="136"/>
      <c r="FA169" s="136"/>
      <c r="FB169" s="136"/>
      <c r="FC169" s="136"/>
      <c r="FD169" s="136"/>
      <c r="FE169" s="136"/>
      <c r="FF169" s="136"/>
      <c r="FG169" s="136"/>
      <c r="FH169" s="136"/>
      <c r="FI169" s="136"/>
      <c r="FJ169" s="136"/>
      <c r="FK169" s="136"/>
      <c r="FL169" s="136"/>
      <c r="FM169" s="136"/>
      <c r="FN169" s="136"/>
      <c r="FO169" s="136"/>
      <c r="FP169" s="136"/>
      <c r="FQ169" s="136"/>
      <c r="FR169" s="136"/>
      <c r="FS169" s="136"/>
      <c r="FT169" s="136"/>
      <c r="FU169" s="136"/>
      <c r="FV169" s="136"/>
      <c r="FW169" s="136"/>
      <c r="FX169" s="136"/>
      <c r="FY169" s="136"/>
      <c r="FZ169" s="136"/>
      <c r="GA169" s="136"/>
      <c r="GB169" s="136"/>
      <c r="GC169" s="136"/>
      <c r="GD169" s="136"/>
      <c r="GE169" s="136"/>
      <c r="GF169" s="136"/>
      <c r="GG169" s="136"/>
      <c r="GH169" s="136"/>
      <c r="GI169" s="136"/>
      <c r="GJ169" s="136"/>
      <c r="GK169" s="136"/>
      <c r="GL169" s="136"/>
      <c r="GM169" s="136"/>
      <c r="GN169" s="136"/>
      <c r="GO169" s="136"/>
      <c r="GP169" s="136"/>
      <c r="GQ169" s="136"/>
      <c r="GR169" s="136"/>
      <c r="GS169" s="136"/>
      <c r="GT169" s="136"/>
      <c r="GU169" s="136"/>
      <c r="GV169" s="136"/>
      <c r="GW169" s="136"/>
      <c r="GX169" s="136"/>
      <c r="GY169" s="136"/>
      <c r="GZ169" s="136"/>
      <c r="HA169" s="136"/>
      <c r="HB169" s="136"/>
      <c r="HC169" s="136"/>
      <c r="HD169" s="136"/>
      <c r="HE169" s="136"/>
      <c r="HF169" s="136"/>
      <c r="HG169" s="136"/>
      <c r="HH169" s="136"/>
      <c r="HI169" s="136"/>
      <c r="HJ169" s="136"/>
      <c r="HK169" s="136"/>
      <c r="HL169" s="136"/>
      <c r="HM169" s="136"/>
      <c r="HN169" s="136"/>
      <c r="HO169" s="136"/>
      <c r="HP169" s="136"/>
      <c r="HQ169" s="136"/>
      <c r="HR169" s="136"/>
      <c r="HS169" s="136"/>
      <c r="HT169" s="136"/>
      <c r="HU169" s="136"/>
      <c r="HV169" s="136"/>
      <c r="HW169" s="136"/>
      <c r="HX169" s="136"/>
      <c r="HY169" s="136"/>
      <c r="HZ169" s="136"/>
      <c r="IA169" s="136"/>
      <c r="IB169" s="136"/>
      <c r="IC169" s="136"/>
      <c r="ID169" s="136"/>
      <c r="IE169" s="136"/>
      <c r="IF169" s="136"/>
      <c r="IG169" s="136"/>
    </row>
    <row r="170" spans="1:241" ht="15" customHeight="1" x14ac:dyDescent="0.25">
      <c r="A170" s="137" t="s">
        <v>254</v>
      </c>
      <c r="B170" s="158">
        <v>3923668</v>
      </c>
      <c r="C170" s="158">
        <v>2676689</v>
      </c>
      <c r="D170" s="158">
        <v>441395</v>
      </c>
      <c r="E170" s="158">
        <v>765536</v>
      </c>
      <c r="F170" s="158">
        <v>1329255</v>
      </c>
      <c r="G170" s="158">
        <v>191743</v>
      </c>
      <c r="H170" s="235">
        <v>9328286</v>
      </c>
      <c r="I170" s="136"/>
      <c r="J170" s="137" t="s">
        <v>215</v>
      </c>
      <c r="K170" s="158">
        <v>3932210</v>
      </c>
      <c r="L170" s="158">
        <v>3742505</v>
      </c>
      <c r="M170" s="158">
        <v>650073</v>
      </c>
      <c r="N170" s="158">
        <v>443356</v>
      </c>
      <c r="O170" s="158">
        <v>1671557</v>
      </c>
      <c r="P170" s="158">
        <v>176287</v>
      </c>
      <c r="Q170" s="235">
        <v>10615988</v>
      </c>
      <c r="R170" s="136"/>
      <c r="S170" s="136"/>
      <c r="T170" s="136"/>
      <c r="U170" s="136"/>
      <c r="V170" s="136"/>
      <c r="W170" s="136"/>
      <c r="X170" s="136"/>
      <c r="Y170" s="136"/>
      <c r="Z170" s="136"/>
      <c r="AA170" s="136"/>
      <c r="AB170" s="136"/>
      <c r="AC170" s="136"/>
      <c r="AD170" s="136"/>
      <c r="AE170" s="136"/>
      <c r="AF170" s="136"/>
      <c r="AG170" s="136"/>
      <c r="AH170" s="136"/>
      <c r="AI170" s="136"/>
      <c r="AJ170" s="136"/>
      <c r="AK170" s="136"/>
      <c r="AL170" s="136"/>
      <c r="AM170" s="136"/>
      <c r="AN170" s="136"/>
      <c r="AO170" s="136"/>
      <c r="AP170" s="136"/>
      <c r="AQ170" s="136"/>
      <c r="AR170" s="136"/>
      <c r="AS170" s="136"/>
      <c r="AT170" s="136"/>
      <c r="AU170" s="136"/>
      <c r="AV170" s="136"/>
      <c r="AW170" s="136"/>
      <c r="AX170" s="136"/>
      <c r="AY170" s="136"/>
      <c r="AZ170" s="136"/>
      <c r="BA170" s="136"/>
      <c r="BB170" s="136"/>
      <c r="BC170" s="136"/>
      <c r="BD170" s="136"/>
      <c r="BE170" s="136"/>
      <c r="BF170" s="136"/>
      <c r="BG170" s="136"/>
      <c r="BH170" s="136"/>
      <c r="BI170" s="136"/>
      <c r="BJ170" s="136"/>
      <c r="BK170" s="136"/>
      <c r="BL170" s="136"/>
      <c r="BM170" s="136"/>
      <c r="BN170" s="136"/>
      <c r="BO170" s="136"/>
      <c r="BP170" s="136"/>
      <c r="BQ170" s="136"/>
      <c r="BR170" s="136"/>
      <c r="BS170" s="136"/>
      <c r="BT170" s="136"/>
      <c r="BU170" s="136"/>
      <c r="BV170" s="136"/>
      <c r="BW170" s="136"/>
      <c r="BX170" s="136"/>
      <c r="BY170" s="136"/>
      <c r="BZ170" s="136"/>
      <c r="CA170" s="136"/>
      <c r="CB170" s="136"/>
      <c r="CC170" s="136"/>
      <c r="CD170" s="136"/>
      <c r="CE170" s="136"/>
      <c r="CF170" s="136"/>
      <c r="CG170" s="136"/>
      <c r="CH170" s="136"/>
      <c r="CI170" s="136"/>
      <c r="CJ170" s="136"/>
      <c r="CK170" s="136"/>
      <c r="CL170" s="136"/>
      <c r="CM170" s="136"/>
      <c r="CN170" s="136"/>
      <c r="CO170" s="136"/>
      <c r="CP170" s="136"/>
      <c r="CQ170" s="136"/>
      <c r="CR170" s="136"/>
      <c r="CS170" s="136"/>
      <c r="CT170" s="136"/>
      <c r="CU170" s="136"/>
      <c r="CV170" s="136"/>
      <c r="CW170" s="136"/>
      <c r="CX170" s="136"/>
      <c r="CY170" s="136"/>
      <c r="CZ170" s="136"/>
      <c r="DA170" s="136"/>
      <c r="DB170" s="136"/>
      <c r="DC170" s="136"/>
      <c r="DD170" s="136"/>
      <c r="DE170" s="136"/>
      <c r="DF170" s="136"/>
      <c r="DG170" s="136"/>
      <c r="DH170" s="136"/>
      <c r="DI170" s="136"/>
      <c r="DJ170" s="136"/>
      <c r="DK170" s="136"/>
      <c r="DL170" s="136"/>
      <c r="DM170" s="136"/>
      <c r="DN170" s="136"/>
      <c r="DO170" s="136"/>
      <c r="DP170" s="136"/>
      <c r="DQ170" s="136"/>
      <c r="DR170" s="136"/>
      <c r="DS170" s="136"/>
      <c r="DT170" s="136"/>
      <c r="DU170" s="136"/>
      <c r="DV170" s="136"/>
      <c r="DW170" s="136"/>
      <c r="DX170" s="136"/>
      <c r="DY170" s="136"/>
      <c r="DZ170" s="136"/>
      <c r="EA170" s="136"/>
      <c r="EB170" s="136"/>
      <c r="EC170" s="136"/>
      <c r="ED170" s="136"/>
      <c r="EE170" s="136"/>
      <c r="EF170" s="136"/>
      <c r="EG170" s="136"/>
      <c r="EH170" s="136"/>
      <c r="EI170" s="136"/>
      <c r="EJ170" s="136"/>
      <c r="EK170" s="136"/>
      <c r="EL170" s="136"/>
      <c r="EM170" s="136"/>
      <c r="EN170" s="136"/>
      <c r="EO170" s="136"/>
      <c r="EP170" s="136"/>
      <c r="EQ170" s="136"/>
      <c r="ER170" s="136"/>
      <c r="ES170" s="136"/>
      <c r="ET170" s="136"/>
      <c r="EU170" s="136"/>
      <c r="EV170" s="136"/>
      <c r="EW170" s="136"/>
      <c r="EX170" s="136"/>
      <c r="EY170" s="136"/>
      <c r="EZ170" s="136"/>
      <c r="FA170" s="136"/>
      <c r="FB170" s="136"/>
      <c r="FC170" s="136"/>
      <c r="FD170" s="136"/>
      <c r="FE170" s="136"/>
      <c r="FF170" s="136"/>
      <c r="FG170" s="136"/>
      <c r="FH170" s="136"/>
      <c r="FI170" s="136"/>
      <c r="FJ170" s="136"/>
      <c r="FK170" s="136"/>
      <c r="FL170" s="136"/>
      <c r="FM170" s="136"/>
      <c r="FN170" s="136"/>
      <c r="FO170" s="136"/>
      <c r="FP170" s="136"/>
      <c r="FQ170" s="136"/>
      <c r="FR170" s="136"/>
      <c r="FS170" s="136"/>
      <c r="FT170" s="136"/>
      <c r="FU170" s="136"/>
      <c r="FV170" s="136"/>
      <c r="FW170" s="136"/>
      <c r="FX170" s="136"/>
      <c r="FY170" s="136"/>
      <c r="FZ170" s="136"/>
      <c r="GA170" s="136"/>
      <c r="GB170" s="136"/>
      <c r="GC170" s="136"/>
      <c r="GD170" s="136"/>
      <c r="GE170" s="136"/>
      <c r="GF170" s="136"/>
      <c r="GG170" s="136"/>
      <c r="GH170" s="136"/>
      <c r="GI170" s="136"/>
      <c r="GJ170" s="136"/>
      <c r="GK170" s="136"/>
      <c r="GL170" s="136"/>
      <c r="GM170" s="136"/>
      <c r="GN170" s="136"/>
      <c r="GO170" s="136"/>
      <c r="GP170" s="136"/>
      <c r="GQ170" s="136"/>
      <c r="GR170" s="136"/>
      <c r="GS170" s="136"/>
      <c r="GT170" s="136"/>
      <c r="GU170" s="136"/>
      <c r="GV170" s="136"/>
      <c r="GW170" s="136"/>
      <c r="GX170" s="136"/>
      <c r="GY170" s="136"/>
      <c r="GZ170" s="136"/>
      <c r="HA170" s="136"/>
      <c r="HB170" s="136"/>
      <c r="HC170" s="136"/>
      <c r="HD170" s="136"/>
      <c r="HE170" s="136"/>
      <c r="HF170" s="136"/>
      <c r="HG170" s="136"/>
      <c r="HH170" s="136"/>
      <c r="HI170" s="136"/>
      <c r="HJ170" s="136"/>
      <c r="HK170" s="136"/>
      <c r="HL170" s="136"/>
      <c r="HM170" s="136"/>
      <c r="HN170" s="136"/>
      <c r="HO170" s="136"/>
      <c r="HP170" s="136"/>
      <c r="HQ170" s="136"/>
      <c r="HR170" s="136"/>
      <c r="HS170" s="136"/>
      <c r="HT170" s="136"/>
      <c r="HU170" s="136"/>
      <c r="HV170" s="136"/>
      <c r="HW170" s="136"/>
      <c r="HX170" s="136"/>
      <c r="HY170" s="136"/>
      <c r="HZ170" s="136"/>
      <c r="IA170" s="136"/>
      <c r="IB170" s="136"/>
      <c r="IC170" s="136"/>
      <c r="ID170" s="136"/>
      <c r="IE170" s="136"/>
      <c r="IF170" s="136"/>
      <c r="IG170" s="136"/>
    </row>
    <row r="171" spans="1:241" ht="15" customHeight="1" x14ac:dyDescent="0.25">
      <c r="A171" s="137" t="s">
        <v>253</v>
      </c>
      <c r="B171" s="158">
        <v>3017845</v>
      </c>
      <c r="C171" s="158">
        <v>2227660</v>
      </c>
      <c r="D171" s="158">
        <v>387081</v>
      </c>
      <c r="E171" s="158">
        <v>681405</v>
      </c>
      <c r="F171" s="158">
        <v>1320312</v>
      </c>
      <c r="G171" s="158">
        <v>216138</v>
      </c>
      <c r="H171" s="235">
        <v>7850441</v>
      </c>
      <c r="I171" s="136"/>
      <c r="J171" s="137" t="s">
        <v>214</v>
      </c>
      <c r="K171" s="158">
        <v>3707263</v>
      </c>
      <c r="L171" s="158">
        <v>4581087</v>
      </c>
      <c r="M171" s="158">
        <v>794714</v>
      </c>
      <c r="N171" s="158">
        <v>691650</v>
      </c>
      <c r="O171" s="158">
        <v>2237968</v>
      </c>
      <c r="P171" s="158">
        <v>226098</v>
      </c>
      <c r="Q171" s="235">
        <v>12238780</v>
      </c>
      <c r="R171" s="136"/>
      <c r="S171" s="136"/>
      <c r="T171" s="136"/>
      <c r="U171" s="136"/>
      <c r="V171" s="136"/>
      <c r="W171" s="136"/>
      <c r="X171" s="136"/>
      <c r="Y171" s="136"/>
      <c r="Z171" s="136"/>
      <c r="AA171" s="136"/>
      <c r="AB171" s="136"/>
      <c r="AC171" s="136"/>
      <c r="AD171" s="136"/>
      <c r="AE171" s="136"/>
      <c r="AF171" s="136"/>
      <c r="AG171" s="136"/>
      <c r="AH171" s="136"/>
      <c r="AI171" s="136"/>
      <c r="AJ171" s="136"/>
      <c r="AK171" s="136"/>
      <c r="AL171" s="136"/>
      <c r="AM171" s="136"/>
      <c r="AN171" s="136"/>
      <c r="AO171" s="136"/>
      <c r="AP171" s="136"/>
      <c r="AQ171" s="136"/>
      <c r="AR171" s="136"/>
      <c r="AS171" s="136"/>
      <c r="AT171" s="136"/>
      <c r="AU171" s="136"/>
      <c r="AV171" s="136"/>
      <c r="AW171" s="136"/>
      <c r="AX171" s="136"/>
      <c r="AY171" s="136"/>
      <c r="AZ171" s="136"/>
      <c r="BA171" s="136"/>
      <c r="BB171" s="136"/>
      <c r="BC171" s="136"/>
      <c r="BD171" s="136"/>
      <c r="BE171" s="136"/>
      <c r="BF171" s="136"/>
      <c r="BG171" s="136"/>
      <c r="BH171" s="136"/>
      <c r="BI171" s="136"/>
      <c r="BJ171" s="136"/>
      <c r="BK171" s="136"/>
      <c r="BL171" s="136"/>
      <c r="BM171" s="136"/>
      <c r="BN171" s="136"/>
      <c r="BO171" s="136"/>
      <c r="BP171" s="136"/>
      <c r="BQ171" s="136"/>
      <c r="BR171" s="136"/>
      <c r="BS171" s="136"/>
      <c r="BT171" s="136"/>
      <c r="BU171" s="136"/>
      <c r="BV171" s="136"/>
      <c r="BW171" s="136"/>
      <c r="BX171" s="136"/>
      <c r="BY171" s="136"/>
      <c r="BZ171" s="136"/>
      <c r="CA171" s="136"/>
      <c r="CB171" s="136"/>
      <c r="CC171" s="136"/>
      <c r="CD171" s="136"/>
      <c r="CE171" s="136"/>
      <c r="CF171" s="136"/>
      <c r="CG171" s="136"/>
      <c r="CH171" s="136"/>
      <c r="CI171" s="136"/>
      <c r="CJ171" s="136"/>
      <c r="CK171" s="136"/>
      <c r="CL171" s="136"/>
      <c r="CM171" s="136"/>
      <c r="CN171" s="136"/>
      <c r="CO171" s="136"/>
      <c r="CP171" s="136"/>
      <c r="CQ171" s="136"/>
      <c r="CR171" s="136"/>
      <c r="CS171" s="136"/>
      <c r="CT171" s="136"/>
      <c r="CU171" s="136"/>
      <c r="CV171" s="136"/>
      <c r="CW171" s="136"/>
      <c r="CX171" s="136"/>
      <c r="CY171" s="136"/>
      <c r="CZ171" s="136"/>
      <c r="DA171" s="136"/>
      <c r="DB171" s="136"/>
      <c r="DC171" s="136"/>
      <c r="DD171" s="136"/>
      <c r="DE171" s="136"/>
      <c r="DF171" s="136"/>
      <c r="DG171" s="136"/>
      <c r="DH171" s="136"/>
      <c r="DI171" s="136"/>
      <c r="DJ171" s="136"/>
      <c r="DK171" s="136"/>
      <c r="DL171" s="136"/>
      <c r="DM171" s="136"/>
      <c r="DN171" s="136"/>
      <c r="DO171" s="136"/>
      <c r="DP171" s="136"/>
      <c r="DQ171" s="136"/>
      <c r="DR171" s="136"/>
      <c r="DS171" s="136"/>
      <c r="DT171" s="136"/>
      <c r="DU171" s="136"/>
      <c r="DV171" s="136"/>
      <c r="DW171" s="136"/>
      <c r="DX171" s="136"/>
      <c r="DY171" s="136"/>
      <c r="DZ171" s="136"/>
      <c r="EA171" s="136"/>
      <c r="EB171" s="136"/>
      <c r="EC171" s="136"/>
      <c r="ED171" s="136"/>
      <c r="EE171" s="136"/>
      <c r="EF171" s="136"/>
      <c r="EG171" s="136"/>
      <c r="EH171" s="136"/>
      <c r="EI171" s="136"/>
      <c r="EJ171" s="136"/>
      <c r="EK171" s="136"/>
      <c r="EL171" s="136"/>
      <c r="EM171" s="136"/>
      <c r="EN171" s="136"/>
      <c r="EO171" s="136"/>
      <c r="EP171" s="136"/>
      <c r="EQ171" s="136"/>
      <c r="ER171" s="136"/>
      <c r="ES171" s="136"/>
      <c r="ET171" s="136"/>
      <c r="EU171" s="136"/>
      <c r="EV171" s="136"/>
      <c r="EW171" s="136"/>
      <c r="EX171" s="136"/>
      <c r="EY171" s="136"/>
      <c r="EZ171" s="136"/>
      <c r="FA171" s="136"/>
      <c r="FB171" s="136"/>
      <c r="FC171" s="136"/>
      <c r="FD171" s="136"/>
      <c r="FE171" s="136"/>
      <c r="FF171" s="136"/>
      <c r="FG171" s="136"/>
      <c r="FH171" s="136"/>
      <c r="FI171" s="136"/>
      <c r="FJ171" s="136"/>
      <c r="FK171" s="136"/>
      <c r="FL171" s="136"/>
      <c r="FM171" s="136"/>
      <c r="FN171" s="136"/>
      <c r="FO171" s="136"/>
      <c r="FP171" s="136"/>
      <c r="FQ171" s="136"/>
      <c r="FR171" s="136"/>
      <c r="FS171" s="136"/>
      <c r="FT171" s="136"/>
      <c r="FU171" s="136"/>
      <c r="FV171" s="136"/>
      <c r="FW171" s="136"/>
      <c r="FX171" s="136"/>
      <c r="FY171" s="136"/>
      <c r="FZ171" s="136"/>
      <c r="GA171" s="136"/>
      <c r="GB171" s="136"/>
      <c r="GC171" s="136"/>
      <c r="GD171" s="136"/>
      <c r="GE171" s="136"/>
      <c r="GF171" s="136"/>
      <c r="GG171" s="136"/>
      <c r="GH171" s="136"/>
      <c r="GI171" s="136"/>
      <c r="GJ171" s="136"/>
      <c r="GK171" s="136"/>
      <c r="GL171" s="136"/>
      <c r="GM171" s="136"/>
      <c r="GN171" s="136"/>
      <c r="GO171" s="136"/>
      <c r="GP171" s="136"/>
      <c r="GQ171" s="136"/>
      <c r="GR171" s="136"/>
      <c r="GS171" s="136"/>
      <c r="GT171" s="136"/>
      <c r="GU171" s="136"/>
      <c r="GV171" s="136"/>
      <c r="GW171" s="136"/>
      <c r="GX171" s="136"/>
      <c r="GY171" s="136"/>
      <c r="GZ171" s="136"/>
      <c r="HA171" s="136"/>
      <c r="HB171" s="136"/>
      <c r="HC171" s="136"/>
      <c r="HD171" s="136"/>
      <c r="HE171" s="136"/>
      <c r="HF171" s="136"/>
      <c r="HG171" s="136"/>
      <c r="HH171" s="136"/>
      <c r="HI171" s="136"/>
      <c r="HJ171" s="136"/>
      <c r="HK171" s="136"/>
      <c r="HL171" s="136"/>
      <c r="HM171" s="136"/>
      <c r="HN171" s="136"/>
      <c r="HO171" s="136"/>
      <c r="HP171" s="136"/>
      <c r="HQ171" s="136"/>
      <c r="HR171" s="136"/>
      <c r="HS171" s="136"/>
      <c r="HT171" s="136"/>
      <c r="HU171" s="136"/>
      <c r="HV171" s="136"/>
      <c r="HW171" s="136"/>
      <c r="HX171" s="136"/>
      <c r="HY171" s="136"/>
      <c r="HZ171" s="136"/>
      <c r="IA171" s="136"/>
      <c r="IB171" s="136"/>
      <c r="IC171" s="136"/>
      <c r="ID171" s="136"/>
      <c r="IE171" s="136"/>
      <c r="IF171" s="136"/>
      <c r="IG171" s="136"/>
    </row>
    <row r="172" spans="1:241" ht="15" customHeight="1" x14ac:dyDescent="0.25">
      <c r="A172" s="137" t="s">
        <v>252</v>
      </c>
      <c r="B172" s="158">
        <v>3108733</v>
      </c>
      <c r="C172" s="158">
        <v>2978298</v>
      </c>
      <c r="D172" s="158">
        <v>443904</v>
      </c>
      <c r="E172" s="158">
        <v>697929</v>
      </c>
      <c r="F172" s="158">
        <v>2034482</v>
      </c>
      <c r="G172" s="158">
        <v>177102</v>
      </c>
      <c r="H172" s="235">
        <v>9440448</v>
      </c>
      <c r="I172" s="136"/>
      <c r="J172" s="137" t="s">
        <v>213</v>
      </c>
      <c r="K172" s="158">
        <v>3998977</v>
      </c>
      <c r="L172" s="158">
        <v>4819616</v>
      </c>
      <c r="M172" s="158">
        <v>720936</v>
      </c>
      <c r="N172" s="158">
        <v>615313</v>
      </c>
      <c r="O172" s="158">
        <v>2279352</v>
      </c>
      <c r="P172" s="158">
        <v>161818</v>
      </c>
      <c r="Q172" s="235">
        <v>12596012</v>
      </c>
      <c r="R172" s="136"/>
      <c r="S172" s="136"/>
      <c r="T172" s="136"/>
      <c r="U172" s="136"/>
      <c r="V172" s="136"/>
      <c r="W172" s="136"/>
      <c r="X172" s="136"/>
      <c r="Y172" s="136"/>
      <c r="Z172" s="136"/>
      <c r="AA172" s="136"/>
      <c r="AB172" s="136"/>
      <c r="AC172" s="136"/>
      <c r="AD172" s="136"/>
      <c r="AE172" s="136"/>
      <c r="AF172" s="136"/>
      <c r="AG172" s="136"/>
      <c r="AH172" s="136"/>
      <c r="AI172" s="136"/>
      <c r="AJ172" s="136"/>
      <c r="AK172" s="136"/>
      <c r="AL172" s="136"/>
      <c r="AM172" s="136"/>
      <c r="AN172" s="136"/>
      <c r="AO172" s="136"/>
      <c r="AP172" s="136"/>
      <c r="AQ172" s="136"/>
      <c r="AR172" s="136"/>
      <c r="AS172" s="136"/>
      <c r="AT172" s="136"/>
      <c r="AU172" s="136"/>
      <c r="AV172" s="136"/>
      <c r="AW172" s="136"/>
      <c r="AX172" s="136"/>
      <c r="AY172" s="136"/>
      <c r="AZ172" s="136"/>
      <c r="BA172" s="136"/>
      <c r="BB172" s="136"/>
      <c r="BC172" s="136"/>
      <c r="BD172" s="136"/>
      <c r="BE172" s="136"/>
      <c r="BF172" s="136"/>
      <c r="BG172" s="136"/>
      <c r="BH172" s="136"/>
      <c r="BI172" s="136"/>
      <c r="BJ172" s="136"/>
      <c r="BK172" s="136"/>
      <c r="BL172" s="136"/>
      <c r="BM172" s="136"/>
      <c r="BN172" s="136"/>
      <c r="BO172" s="136"/>
      <c r="BP172" s="136"/>
      <c r="BQ172" s="136"/>
      <c r="BR172" s="136"/>
      <c r="BS172" s="136"/>
      <c r="BT172" s="136"/>
      <c r="BU172" s="136"/>
      <c r="BV172" s="136"/>
      <c r="BW172" s="136"/>
      <c r="BX172" s="136"/>
      <c r="BY172" s="136"/>
      <c r="BZ172" s="136"/>
      <c r="CA172" s="136"/>
      <c r="CB172" s="136"/>
      <c r="CC172" s="136"/>
      <c r="CD172" s="136"/>
      <c r="CE172" s="136"/>
      <c r="CF172" s="136"/>
      <c r="CG172" s="136"/>
      <c r="CH172" s="136"/>
      <c r="CI172" s="136"/>
      <c r="CJ172" s="136"/>
      <c r="CK172" s="136"/>
      <c r="CL172" s="136"/>
      <c r="CM172" s="136"/>
      <c r="CN172" s="136"/>
      <c r="CO172" s="136"/>
      <c r="CP172" s="136"/>
      <c r="CQ172" s="136"/>
      <c r="CR172" s="136"/>
      <c r="CS172" s="136"/>
      <c r="CT172" s="136"/>
      <c r="CU172" s="136"/>
      <c r="CV172" s="136"/>
      <c r="CW172" s="136"/>
      <c r="CX172" s="136"/>
      <c r="CY172" s="136"/>
      <c r="CZ172" s="136"/>
      <c r="DA172" s="136"/>
      <c r="DB172" s="136"/>
      <c r="DC172" s="136"/>
      <c r="DD172" s="136"/>
      <c r="DE172" s="136"/>
      <c r="DF172" s="136"/>
      <c r="DG172" s="136"/>
      <c r="DH172" s="136"/>
      <c r="DI172" s="136"/>
      <c r="DJ172" s="136"/>
      <c r="DK172" s="136"/>
      <c r="DL172" s="136"/>
      <c r="DM172" s="136"/>
      <c r="DN172" s="136"/>
      <c r="DO172" s="136"/>
      <c r="DP172" s="136"/>
      <c r="DQ172" s="136"/>
      <c r="DR172" s="136"/>
      <c r="DS172" s="136"/>
      <c r="DT172" s="136"/>
      <c r="DU172" s="136"/>
      <c r="DV172" s="136"/>
      <c r="DW172" s="136"/>
      <c r="DX172" s="136"/>
      <c r="DY172" s="136"/>
      <c r="DZ172" s="136"/>
      <c r="EA172" s="136"/>
      <c r="EB172" s="136"/>
      <c r="EC172" s="136"/>
      <c r="ED172" s="136"/>
      <c r="EE172" s="136"/>
      <c r="EF172" s="136"/>
      <c r="EG172" s="136"/>
      <c r="EH172" s="136"/>
      <c r="EI172" s="136"/>
      <c r="EJ172" s="136"/>
      <c r="EK172" s="136"/>
      <c r="EL172" s="136"/>
      <c r="EM172" s="136"/>
      <c r="EN172" s="136"/>
      <c r="EO172" s="136"/>
      <c r="EP172" s="136"/>
      <c r="EQ172" s="136"/>
      <c r="ER172" s="136"/>
      <c r="ES172" s="136"/>
      <c r="ET172" s="136"/>
      <c r="EU172" s="136"/>
      <c r="EV172" s="136"/>
      <c r="EW172" s="136"/>
      <c r="EX172" s="136"/>
      <c r="EY172" s="136"/>
      <c r="EZ172" s="136"/>
      <c r="FA172" s="136"/>
      <c r="FB172" s="136"/>
      <c r="FC172" s="136"/>
      <c r="FD172" s="136"/>
      <c r="FE172" s="136"/>
      <c r="FF172" s="136"/>
      <c r="FG172" s="136"/>
      <c r="FH172" s="136"/>
      <c r="FI172" s="136"/>
      <c r="FJ172" s="136"/>
      <c r="FK172" s="136"/>
      <c r="FL172" s="136"/>
      <c r="FM172" s="136"/>
      <c r="FN172" s="136"/>
      <c r="FO172" s="136"/>
      <c r="FP172" s="136"/>
      <c r="FQ172" s="136"/>
      <c r="FR172" s="136"/>
      <c r="FS172" s="136"/>
      <c r="FT172" s="136"/>
      <c r="FU172" s="136"/>
      <c r="FV172" s="136"/>
      <c r="FW172" s="136"/>
      <c r="FX172" s="136"/>
      <c r="FY172" s="136"/>
      <c r="FZ172" s="136"/>
      <c r="GA172" s="136"/>
      <c r="GB172" s="136"/>
      <c r="GC172" s="136"/>
      <c r="GD172" s="136"/>
      <c r="GE172" s="136"/>
      <c r="GF172" s="136"/>
      <c r="GG172" s="136"/>
      <c r="GH172" s="136"/>
      <c r="GI172" s="136"/>
      <c r="GJ172" s="136"/>
      <c r="GK172" s="136"/>
      <c r="GL172" s="136"/>
      <c r="GM172" s="136"/>
      <c r="GN172" s="136"/>
      <c r="GO172" s="136"/>
      <c r="GP172" s="136"/>
      <c r="GQ172" s="136"/>
      <c r="GR172" s="136"/>
      <c r="GS172" s="136"/>
      <c r="GT172" s="136"/>
      <c r="GU172" s="136"/>
      <c r="GV172" s="136"/>
      <c r="GW172" s="136"/>
      <c r="GX172" s="136"/>
      <c r="GY172" s="136"/>
      <c r="GZ172" s="136"/>
      <c r="HA172" s="136"/>
      <c r="HB172" s="136"/>
      <c r="HC172" s="136"/>
      <c r="HD172" s="136"/>
      <c r="HE172" s="136"/>
      <c r="HF172" s="136"/>
      <c r="HG172" s="136"/>
      <c r="HH172" s="136"/>
      <c r="HI172" s="136"/>
      <c r="HJ172" s="136"/>
      <c r="HK172" s="136"/>
      <c r="HL172" s="136"/>
      <c r="HM172" s="136"/>
      <c r="HN172" s="136"/>
      <c r="HO172" s="136"/>
      <c r="HP172" s="136"/>
      <c r="HQ172" s="136"/>
      <c r="HR172" s="136"/>
      <c r="HS172" s="136"/>
      <c r="HT172" s="136"/>
      <c r="HU172" s="136"/>
      <c r="HV172" s="136"/>
      <c r="HW172" s="136"/>
      <c r="HX172" s="136"/>
      <c r="HY172" s="136"/>
      <c r="HZ172" s="136"/>
      <c r="IA172" s="136"/>
      <c r="IB172" s="136"/>
      <c r="IC172" s="136"/>
      <c r="ID172" s="136"/>
      <c r="IE172" s="136"/>
      <c r="IF172" s="136"/>
      <c r="IG172" s="136"/>
    </row>
    <row r="173" spans="1:241" ht="15" customHeight="1" x14ac:dyDescent="0.25">
      <c r="A173" s="137" t="s">
        <v>251</v>
      </c>
      <c r="B173" s="158">
        <v>3987733</v>
      </c>
      <c r="C173" s="158">
        <v>3546147</v>
      </c>
      <c r="D173" s="158">
        <v>448406</v>
      </c>
      <c r="E173" s="158">
        <v>679228</v>
      </c>
      <c r="F173" s="158">
        <v>1877673</v>
      </c>
      <c r="G173" s="158">
        <v>197387</v>
      </c>
      <c r="H173" s="235">
        <v>10736574</v>
      </c>
      <c r="I173" s="136"/>
      <c r="J173" s="137" t="s">
        <v>212</v>
      </c>
      <c r="K173" s="158">
        <v>4300496</v>
      </c>
      <c r="L173" s="158">
        <v>5953343</v>
      </c>
      <c r="M173" s="158">
        <v>921313</v>
      </c>
      <c r="N173" s="158">
        <v>765340</v>
      </c>
      <c r="O173" s="158">
        <v>1577601</v>
      </c>
      <c r="P173" s="158">
        <v>198146</v>
      </c>
      <c r="Q173" s="235">
        <v>13716239</v>
      </c>
      <c r="R173" s="136"/>
      <c r="S173" s="136"/>
      <c r="T173" s="136"/>
      <c r="U173" s="136"/>
      <c r="V173" s="136"/>
      <c r="W173" s="136"/>
      <c r="X173" s="136"/>
      <c r="Y173" s="136"/>
      <c r="Z173" s="136"/>
      <c r="AA173" s="136"/>
      <c r="AB173" s="136"/>
      <c r="AC173" s="136"/>
      <c r="AD173" s="136"/>
      <c r="AE173" s="136"/>
      <c r="AF173" s="136"/>
      <c r="AG173" s="136"/>
      <c r="AH173" s="136"/>
      <c r="AI173" s="136"/>
      <c r="AJ173" s="136"/>
      <c r="AK173" s="136"/>
      <c r="AL173" s="136"/>
      <c r="AM173" s="136"/>
      <c r="AN173" s="136"/>
      <c r="AO173" s="136"/>
      <c r="AP173" s="136"/>
      <c r="AQ173" s="136"/>
      <c r="AR173" s="136"/>
      <c r="AS173" s="136"/>
      <c r="AT173" s="136"/>
      <c r="AU173" s="136"/>
      <c r="AV173" s="136"/>
      <c r="AW173" s="136"/>
      <c r="AX173" s="136"/>
      <c r="AY173" s="136"/>
      <c r="AZ173" s="136"/>
      <c r="BA173" s="136"/>
      <c r="BB173" s="136"/>
      <c r="BC173" s="136"/>
      <c r="BD173" s="136"/>
      <c r="BE173" s="136"/>
      <c r="BF173" s="136"/>
      <c r="BG173" s="136"/>
      <c r="BH173" s="136"/>
      <c r="BI173" s="136"/>
      <c r="BJ173" s="136"/>
      <c r="BK173" s="136"/>
      <c r="BL173" s="136"/>
      <c r="BM173" s="136"/>
      <c r="BN173" s="136"/>
      <c r="BO173" s="136"/>
      <c r="BP173" s="136"/>
      <c r="BQ173" s="136"/>
      <c r="BR173" s="136"/>
      <c r="BS173" s="136"/>
      <c r="BT173" s="136"/>
      <c r="BU173" s="136"/>
      <c r="BV173" s="136"/>
      <c r="BW173" s="136"/>
      <c r="BX173" s="136"/>
      <c r="BY173" s="136"/>
      <c r="BZ173" s="136"/>
      <c r="CA173" s="136"/>
      <c r="CB173" s="136"/>
      <c r="CC173" s="136"/>
      <c r="CD173" s="136"/>
      <c r="CE173" s="136"/>
      <c r="CF173" s="136"/>
      <c r="CG173" s="136"/>
      <c r="CH173" s="136"/>
      <c r="CI173" s="136"/>
      <c r="CJ173" s="136"/>
      <c r="CK173" s="136"/>
      <c r="CL173" s="136"/>
      <c r="CM173" s="136"/>
      <c r="CN173" s="136"/>
      <c r="CO173" s="136"/>
      <c r="CP173" s="136"/>
      <c r="CQ173" s="136"/>
      <c r="CR173" s="136"/>
      <c r="CS173" s="136"/>
      <c r="CT173" s="136"/>
      <c r="CU173" s="136"/>
      <c r="CV173" s="136"/>
      <c r="CW173" s="136"/>
      <c r="CX173" s="136"/>
      <c r="CY173" s="136"/>
      <c r="CZ173" s="136"/>
      <c r="DA173" s="136"/>
      <c r="DB173" s="136"/>
      <c r="DC173" s="136"/>
      <c r="DD173" s="136"/>
      <c r="DE173" s="136"/>
      <c r="DF173" s="136"/>
      <c r="DG173" s="136"/>
      <c r="DH173" s="136"/>
      <c r="DI173" s="136"/>
      <c r="DJ173" s="136"/>
      <c r="DK173" s="136"/>
      <c r="DL173" s="136"/>
      <c r="DM173" s="136"/>
      <c r="DN173" s="136"/>
      <c r="DO173" s="136"/>
      <c r="DP173" s="136"/>
      <c r="DQ173" s="136"/>
      <c r="DR173" s="136"/>
      <c r="DS173" s="136"/>
      <c r="DT173" s="136"/>
      <c r="DU173" s="136"/>
      <c r="DV173" s="136"/>
      <c r="DW173" s="136"/>
      <c r="DX173" s="136"/>
      <c r="DY173" s="136"/>
      <c r="DZ173" s="136"/>
      <c r="EA173" s="136"/>
      <c r="EB173" s="136"/>
      <c r="EC173" s="136"/>
      <c r="ED173" s="136"/>
      <c r="EE173" s="136"/>
      <c r="EF173" s="136"/>
      <c r="EG173" s="136"/>
      <c r="EH173" s="136"/>
      <c r="EI173" s="136"/>
      <c r="EJ173" s="136"/>
      <c r="EK173" s="136"/>
      <c r="EL173" s="136"/>
      <c r="EM173" s="136"/>
      <c r="EN173" s="136"/>
      <c r="EO173" s="136"/>
      <c r="EP173" s="136"/>
      <c r="EQ173" s="136"/>
      <c r="ER173" s="136"/>
      <c r="ES173" s="136"/>
      <c r="ET173" s="136"/>
      <c r="EU173" s="136"/>
      <c r="EV173" s="136"/>
      <c r="EW173" s="136"/>
      <c r="EX173" s="136"/>
      <c r="EY173" s="136"/>
      <c r="EZ173" s="136"/>
      <c r="FA173" s="136"/>
      <c r="FB173" s="136"/>
      <c r="FC173" s="136"/>
      <c r="FD173" s="136"/>
      <c r="FE173" s="136"/>
      <c r="FF173" s="136"/>
      <c r="FG173" s="136"/>
      <c r="FH173" s="136"/>
      <c r="FI173" s="136"/>
      <c r="FJ173" s="136"/>
      <c r="FK173" s="136"/>
      <c r="FL173" s="136"/>
      <c r="FM173" s="136"/>
      <c r="FN173" s="136"/>
      <c r="FO173" s="136"/>
      <c r="FP173" s="136"/>
      <c r="FQ173" s="136"/>
      <c r="FR173" s="136"/>
      <c r="FS173" s="136"/>
      <c r="FT173" s="136"/>
      <c r="FU173" s="136"/>
      <c r="FV173" s="136"/>
      <c r="FW173" s="136"/>
      <c r="FX173" s="136"/>
      <c r="FY173" s="136"/>
      <c r="FZ173" s="136"/>
      <c r="GA173" s="136"/>
      <c r="GB173" s="136"/>
      <c r="GC173" s="136"/>
      <c r="GD173" s="136"/>
      <c r="GE173" s="136"/>
      <c r="GF173" s="136"/>
      <c r="GG173" s="136"/>
      <c r="GH173" s="136"/>
      <c r="GI173" s="136"/>
      <c r="GJ173" s="136"/>
      <c r="GK173" s="136"/>
      <c r="GL173" s="136"/>
      <c r="GM173" s="136"/>
      <c r="GN173" s="136"/>
      <c r="GO173" s="136"/>
      <c r="GP173" s="136"/>
      <c r="GQ173" s="136"/>
      <c r="GR173" s="136"/>
      <c r="GS173" s="136"/>
      <c r="GT173" s="136"/>
      <c r="GU173" s="136"/>
      <c r="GV173" s="136"/>
      <c r="GW173" s="136"/>
      <c r="GX173" s="136"/>
      <c r="GY173" s="136"/>
      <c r="GZ173" s="136"/>
      <c r="HA173" s="136"/>
      <c r="HB173" s="136"/>
      <c r="HC173" s="136"/>
      <c r="HD173" s="136"/>
      <c r="HE173" s="136"/>
      <c r="HF173" s="136"/>
      <c r="HG173" s="136"/>
      <c r="HH173" s="136"/>
      <c r="HI173" s="136"/>
      <c r="HJ173" s="136"/>
      <c r="HK173" s="136"/>
      <c r="HL173" s="136"/>
      <c r="HM173" s="136"/>
      <c r="HN173" s="136"/>
      <c r="HO173" s="136"/>
      <c r="HP173" s="136"/>
      <c r="HQ173" s="136"/>
      <c r="HR173" s="136"/>
      <c r="HS173" s="136"/>
      <c r="HT173" s="136"/>
      <c r="HU173" s="136"/>
      <c r="HV173" s="136"/>
      <c r="HW173" s="136"/>
      <c r="HX173" s="136"/>
      <c r="HY173" s="136"/>
      <c r="HZ173" s="136"/>
      <c r="IA173" s="136"/>
      <c r="IB173" s="136"/>
      <c r="IC173" s="136"/>
      <c r="ID173" s="136"/>
      <c r="IE173" s="136"/>
      <c r="IF173" s="136"/>
      <c r="IG173" s="136"/>
    </row>
    <row r="174" spans="1:241" ht="15" customHeight="1" x14ac:dyDescent="0.25">
      <c r="A174" s="137" t="s">
        <v>250</v>
      </c>
      <c r="B174" s="158">
        <v>3918267</v>
      </c>
      <c r="C174" s="158">
        <v>4474329</v>
      </c>
      <c r="D174" s="158">
        <v>575130</v>
      </c>
      <c r="E174" s="158">
        <v>715254</v>
      </c>
      <c r="F174" s="158">
        <v>1772791</v>
      </c>
      <c r="G174" s="158">
        <v>244650</v>
      </c>
      <c r="H174" s="235">
        <v>11700421</v>
      </c>
      <c r="I174" s="136"/>
      <c r="J174" s="137" t="s">
        <v>211</v>
      </c>
      <c r="K174" s="158">
        <v>3735115</v>
      </c>
      <c r="L174" s="158">
        <v>4906725</v>
      </c>
      <c r="M174" s="158">
        <v>536562</v>
      </c>
      <c r="N174" s="158">
        <v>595482</v>
      </c>
      <c r="O174" s="158">
        <v>1155520</v>
      </c>
      <c r="P174" s="158">
        <v>171812</v>
      </c>
      <c r="Q174" s="235">
        <v>11101216</v>
      </c>
      <c r="R174" s="136"/>
      <c r="S174" s="136"/>
      <c r="T174" s="136"/>
      <c r="U174" s="136"/>
      <c r="V174" s="136"/>
      <c r="W174" s="136"/>
      <c r="X174" s="136"/>
      <c r="Y174" s="136"/>
      <c r="Z174" s="136"/>
      <c r="AA174" s="136"/>
      <c r="AB174" s="136"/>
      <c r="AC174" s="136"/>
      <c r="AD174" s="136"/>
      <c r="AE174" s="136"/>
      <c r="AF174" s="136"/>
      <c r="AG174" s="136"/>
      <c r="AH174" s="136"/>
      <c r="AI174" s="136"/>
      <c r="AJ174" s="136"/>
      <c r="AK174" s="136"/>
      <c r="AL174" s="136"/>
      <c r="AM174" s="136"/>
      <c r="AN174" s="136"/>
      <c r="AO174" s="136"/>
      <c r="AP174" s="136"/>
      <c r="AQ174" s="136"/>
      <c r="AR174" s="136"/>
      <c r="AS174" s="136"/>
      <c r="AT174" s="136"/>
      <c r="AU174" s="136"/>
      <c r="AV174" s="136"/>
      <c r="AW174" s="136"/>
      <c r="AX174" s="136"/>
      <c r="AY174" s="136"/>
      <c r="AZ174" s="136"/>
      <c r="BA174" s="136"/>
      <c r="BB174" s="136"/>
      <c r="BC174" s="136"/>
      <c r="BD174" s="136"/>
      <c r="BE174" s="136"/>
      <c r="BF174" s="136"/>
      <c r="BG174" s="136"/>
      <c r="BH174" s="136"/>
      <c r="BI174" s="136"/>
      <c r="BJ174" s="136"/>
      <c r="BK174" s="136"/>
      <c r="BL174" s="136"/>
      <c r="BM174" s="136"/>
      <c r="BN174" s="136"/>
      <c r="BO174" s="136"/>
      <c r="BP174" s="136"/>
      <c r="BQ174" s="136"/>
      <c r="BR174" s="136"/>
      <c r="BS174" s="136"/>
      <c r="BT174" s="136"/>
      <c r="BU174" s="136"/>
      <c r="BV174" s="136"/>
      <c r="BW174" s="136"/>
      <c r="BX174" s="136"/>
      <c r="BY174" s="136"/>
      <c r="BZ174" s="136"/>
      <c r="CA174" s="136"/>
      <c r="CB174" s="136"/>
      <c r="CC174" s="136"/>
      <c r="CD174" s="136"/>
      <c r="CE174" s="136"/>
      <c r="CF174" s="136"/>
      <c r="CG174" s="136"/>
      <c r="CH174" s="136"/>
      <c r="CI174" s="136"/>
      <c r="CJ174" s="136"/>
      <c r="CK174" s="136"/>
      <c r="CL174" s="136"/>
      <c r="CM174" s="136"/>
      <c r="CN174" s="136"/>
      <c r="CO174" s="136"/>
      <c r="CP174" s="136"/>
      <c r="CQ174" s="136"/>
      <c r="CR174" s="136"/>
      <c r="CS174" s="136"/>
      <c r="CT174" s="136"/>
      <c r="CU174" s="136"/>
      <c r="CV174" s="136"/>
      <c r="CW174" s="136"/>
      <c r="CX174" s="136"/>
      <c r="CY174" s="136"/>
      <c r="CZ174" s="136"/>
      <c r="DA174" s="136"/>
      <c r="DB174" s="136"/>
      <c r="DC174" s="136"/>
      <c r="DD174" s="136"/>
      <c r="DE174" s="136"/>
      <c r="DF174" s="136"/>
      <c r="DG174" s="136"/>
      <c r="DH174" s="136"/>
      <c r="DI174" s="136"/>
      <c r="DJ174" s="136"/>
      <c r="DK174" s="136"/>
      <c r="DL174" s="136"/>
      <c r="DM174" s="136"/>
      <c r="DN174" s="136"/>
      <c r="DO174" s="136"/>
      <c r="DP174" s="136"/>
      <c r="DQ174" s="136"/>
      <c r="DR174" s="136"/>
      <c r="DS174" s="136"/>
      <c r="DT174" s="136"/>
      <c r="DU174" s="136"/>
      <c r="DV174" s="136"/>
      <c r="DW174" s="136"/>
      <c r="DX174" s="136"/>
      <c r="DY174" s="136"/>
      <c r="DZ174" s="136"/>
      <c r="EA174" s="136"/>
      <c r="EB174" s="136"/>
      <c r="EC174" s="136"/>
      <c r="ED174" s="136"/>
      <c r="EE174" s="136"/>
      <c r="EF174" s="136"/>
      <c r="EG174" s="136"/>
      <c r="EH174" s="136"/>
      <c r="EI174" s="136"/>
      <c r="EJ174" s="136"/>
      <c r="EK174" s="136"/>
      <c r="EL174" s="136"/>
      <c r="EM174" s="136"/>
      <c r="EN174" s="136"/>
      <c r="EO174" s="136"/>
      <c r="EP174" s="136"/>
      <c r="EQ174" s="136"/>
      <c r="ER174" s="136"/>
      <c r="ES174" s="136"/>
      <c r="ET174" s="136"/>
      <c r="EU174" s="136"/>
      <c r="EV174" s="136"/>
      <c r="EW174" s="136"/>
      <c r="EX174" s="136"/>
      <c r="EY174" s="136"/>
      <c r="EZ174" s="136"/>
      <c r="FA174" s="136"/>
      <c r="FB174" s="136"/>
      <c r="FC174" s="136"/>
      <c r="FD174" s="136"/>
      <c r="FE174" s="136"/>
      <c r="FF174" s="136"/>
      <c r="FG174" s="136"/>
      <c r="FH174" s="136"/>
      <c r="FI174" s="136"/>
      <c r="FJ174" s="136"/>
      <c r="FK174" s="136"/>
      <c r="FL174" s="136"/>
      <c r="FM174" s="136"/>
      <c r="FN174" s="136"/>
      <c r="FO174" s="136"/>
      <c r="FP174" s="136"/>
      <c r="FQ174" s="136"/>
      <c r="FR174" s="136"/>
      <c r="FS174" s="136"/>
      <c r="FT174" s="136"/>
      <c r="FU174" s="136"/>
      <c r="FV174" s="136"/>
      <c r="FW174" s="136"/>
      <c r="FX174" s="136"/>
      <c r="FY174" s="136"/>
      <c r="FZ174" s="136"/>
      <c r="GA174" s="136"/>
      <c r="GB174" s="136"/>
      <c r="GC174" s="136"/>
      <c r="GD174" s="136"/>
      <c r="GE174" s="136"/>
      <c r="GF174" s="136"/>
      <c r="GG174" s="136"/>
      <c r="GH174" s="136"/>
      <c r="GI174" s="136"/>
      <c r="GJ174" s="136"/>
      <c r="GK174" s="136"/>
      <c r="GL174" s="136"/>
      <c r="GM174" s="136"/>
      <c r="GN174" s="136"/>
      <c r="GO174" s="136"/>
      <c r="GP174" s="136"/>
      <c r="GQ174" s="136"/>
      <c r="GR174" s="136"/>
      <c r="GS174" s="136"/>
      <c r="GT174" s="136"/>
      <c r="GU174" s="136"/>
      <c r="GV174" s="136"/>
      <c r="GW174" s="136"/>
      <c r="GX174" s="136"/>
      <c r="GY174" s="136"/>
      <c r="GZ174" s="136"/>
      <c r="HA174" s="136"/>
      <c r="HB174" s="136"/>
      <c r="HC174" s="136"/>
      <c r="HD174" s="136"/>
      <c r="HE174" s="136"/>
      <c r="HF174" s="136"/>
      <c r="HG174" s="136"/>
      <c r="HH174" s="136"/>
      <c r="HI174" s="136"/>
      <c r="HJ174" s="136"/>
      <c r="HK174" s="136"/>
      <c r="HL174" s="136"/>
      <c r="HM174" s="136"/>
      <c r="HN174" s="136"/>
      <c r="HO174" s="136"/>
      <c r="HP174" s="136"/>
      <c r="HQ174" s="136"/>
      <c r="HR174" s="136"/>
      <c r="HS174" s="136"/>
      <c r="HT174" s="136"/>
      <c r="HU174" s="136"/>
      <c r="HV174" s="136"/>
      <c r="HW174" s="136"/>
      <c r="HX174" s="136"/>
      <c r="HY174" s="136"/>
      <c r="HZ174" s="136"/>
      <c r="IA174" s="136"/>
      <c r="IB174" s="136"/>
      <c r="IC174" s="136"/>
      <c r="ID174" s="136"/>
      <c r="IE174" s="136"/>
      <c r="IF174" s="136"/>
      <c r="IG174" s="136"/>
    </row>
    <row r="175" spans="1:241" ht="15" customHeight="1" x14ac:dyDescent="0.25">
      <c r="A175" s="137" t="s">
        <v>249</v>
      </c>
      <c r="B175" s="158">
        <v>3003200</v>
      </c>
      <c r="C175" s="158">
        <v>3650383</v>
      </c>
      <c r="D175" s="158">
        <v>437744</v>
      </c>
      <c r="E175" s="158">
        <v>610726</v>
      </c>
      <c r="F175" s="158">
        <v>1284711</v>
      </c>
      <c r="G175" s="158">
        <v>195049</v>
      </c>
      <c r="H175" s="235">
        <v>9181813</v>
      </c>
      <c r="I175" s="136"/>
      <c r="J175" s="137" t="s">
        <v>210</v>
      </c>
      <c r="K175" s="158">
        <v>3157184</v>
      </c>
      <c r="L175" s="158">
        <v>4939212</v>
      </c>
      <c r="M175" s="158">
        <v>445483</v>
      </c>
      <c r="N175" s="158">
        <v>820226</v>
      </c>
      <c r="O175" s="158">
        <v>1200644</v>
      </c>
      <c r="P175" s="158">
        <v>160495</v>
      </c>
      <c r="Q175" s="235">
        <v>10723244</v>
      </c>
      <c r="R175" s="136"/>
      <c r="S175" s="136"/>
      <c r="T175" s="136"/>
      <c r="U175" s="136"/>
      <c r="V175" s="136"/>
      <c r="W175" s="136"/>
      <c r="X175" s="136"/>
      <c r="Y175" s="136"/>
      <c r="Z175" s="136"/>
      <c r="AA175" s="136"/>
      <c r="AB175" s="136"/>
      <c r="AC175" s="136"/>
      <c r="AD175" s="136"/>
      <c r="AE175" s="136"/>
      <c r="AF175" s="136"/>
      <c r="AG175" s="136"/>
      <c r="AH175" s="136"/>
      <c r="AI175" s="136"/>
      <c r="AJ175" s="136"/>
      <c r="AK175" s="136"/>
      <c r="AL175" s="136"/>
      <c r="AM175" s="136"/>
      <c r="AN175" s="136"/>
      <c r="AO175" s="136"/>
      <c r="AP175" s="136"/>
      <c r="AQ175" s="136"/>
      <c r="AR175" s="136"/>
      <c r="AS175" s="136"/>
      <c r="AT175" s="136"/>
      <c r="AU175" s="136"/>
      <c r="AV175" s="136"/>
      <c r="AW175" s="136"/>
      <c r="AX175" s="136"/>
      <c r="AY175" s="136"/>
      <c r="AZ175" s="136"/>
      <c r="BA175" s="136"/>
      <c r="BB175" s="136"/>
      <c r="BC175" s="136"/>
      <c r="BD175" s="136"/>
      <c r="BE175" s="136"/>
      <c r="BF175" s="136"/>
      <c r="BG175" s="136"/>
      <c r="BH175" s="136"/>
      <c r="BI175" s="136"/>
      <c r="BJ175" s="136"/>
      <c r="BK175" s="136"/>
      <c r="BL175" s="136"/>
      <c r="BM175" s="136"/>
      <c r="BN175" s="136"/>
      <c r="BO175" s="136"/>
      <c r="BP175" s="136"/>
      <c r="BQ175" s="136"/>
      <c r="BR175" s="136"/>
      <c r="BS175" s="136"/>
      <c r="BT175" s="136"/>
      <c r="BU175" s="136"/>
      <c r="BV175" s="136"/>
      <c r="BW175" s="136"/>
      <c r="BX175" s="136"/>
      <c r="BY175" s="136"/>
      <c r="BZ175" s="136"/>
      <c r="CA175" s="136"/>
      <c r="CB175" s="136"/>
      <c r="CC175" s="136"/>
      <c r="CD175" s="136"/>
      <c r="CE175" s="136"/>
      <c r="CF175" s="136"/>
      <c r="CG175" s="136"/>
      <c r="CH175" s="136"/>
      <c r="CI175" s="136"/>
      <c r="CJ175" s="136"/>
      <c r="CK175" s="136"/>
      <c r="CL175" s="136"/>
      <c r="CM175" s="136"/>
      <c r="CN175" s="136"/>
      <c r="CO175" s="136"/>
      <c r="CP175" s="136"/>
      <c r="CQ175" s="136"/>
      <c r="CR175" s="136"/>
      <c r="CS175" s="136"/>
      <c r="CT175" s="136"/>
      <c r="CU175" s="136"/>
      <c r="CV175" s="136"/>
      <c r="CW175" s="136"/>
      <c r="CX175" s="136"/>
      <c r="CY175" s="136"/>
      <c r="CZ175" s="136"/>
      <c r="DA175" s="136"/>
      <c r="DB175" s="136"/>
      <c r="DC175" s="136"/>
      <c r="DD175" s="136"/>
      <c r="DE175" s="136"/>
      <c r="DF175" s="136"/>
      <c r="DG175" s="136"/>
      <c r="DH175" s="136"/>
      <c r="DI175" s="136"/>
      <c r="DJ175" s="136"/>
      <c r="DK175" s="136"/>
      <c r="DL175" s="136"/>
      <c r="DM175" s="136"/>
      <c r="DN175" s="136"/>
      <c r="DO175" s="136"/>
      <c r="DP175" s="136"/>
      <c r="DQ175" s="136"/>
      <c r="DR175" s="136"/>
      <c r="DS175" s="136"/>
      <c r="DT175" s="136"/>
      <c r="DU175" s="136"/>
      <c r="DV175" s="136"/>
      <c r="DW175" s="136"/>
      <c r="DX175" s="136"/>
      <c r="DY175" s="136"/>
      <c r="DZ175" s="136"/>
      <c r="EA175" s="136"/>
      <c r="EB175" s="136"/>
      <c r="EC175" s="136"/>
      <c r="ED175" s="136"/>
      <c r="EE175" s="136"/>
      <c r="EF175" s="136"/>
      <c r="EG175" s="136"/>
      <c r="EH175" s="136"/>
      <c r="EI175" s="136"/>
      <c r="EJ175" s="136"/>
      <c r="EK175" s="136"/>
      <c r="EL175" s="136"/>
      <c r="EM175" s="136"/>
      <c r="EN175" s="136"/>
      <c r="EO175" s="136"/>
      <c r="EP175" s="136"/>
      <c r="EQ175" s="136"/>
      <c r="ER175" s="136"/>
      <c r="ES175" s="136"/>
      <c r="ET175" s="136"/>
      <c r="EU175" s="136"/>
      <c r="EV175" s="136"/>
      <c r="EW175" s="136"/>
      <c r="EX175" s="136"/>
      <c r="EY175" s="136"/>
      <c r="EZ175" s="136"/>
      <c r="FA175" s="136"/>
      <c r="FB175" s="136"/>
      <c r="FC175" s="136"/>
      <c r="FD175" s="136"/>
      <c r="FE175" s="136"/>
      <c r="FF175" s="136"/>
      <c r="FG175" s="136"/>
      <c r="FH175" s="136"/>
      <c r="FI175" s="136"/>
      <c r="FJ175" s="136"/>
      <c r="FK175" s="136"/>
      <c r="FL175" s="136"/>
      <c r="FM175" s="136"/>
      <c r="FN175" s="136"/>
      <c r="FO175" s="136"/>
      <c r="FP175" s="136"/>
      <c r="FQ175" s="136"/>
      <c r="FR175" s="136"/>
      <c r="FS175" s="136"/>
      <c r="FT175" s="136"/>
      <c r="FU175" s="136"/>
      <c r="FV175" s="136"/>
      <c r="FW175" s="136"/>
      <c r="FX175" s="136"/>
      <c r="FY175" s="136"/>
      <c r="FZ175" s="136"/>
      <c r="GA175" s="136"/>
      <c r="GB175" s="136"/>
      <c r="GC175" s="136"/>
      <c r="GD175" s="136"/>
      <c r="GE175" s="136"/>
      <c r="GF175" s="136"/>
      <c r="GG175" s="136"/>
      <c r="GH175" s="136"/>
      <c r="GI175" s="136"/>
      <c r="GJ175" s="136"/>
      <c r="GK175" s="136"/>
      <c r="GL175" s="136"/>
      <c r="GM175" s="136"/>
      <c r="GN175" s="136"/>
      <c r="GO175" s="136"/>
      <c r="GP175" s="136"/>
      <c r="GQ175" s="136"/>
      <c r="GR175" s="136"/>
      <c r="GS175" s="136"/>
      <c r="GT175" s="136"/>
      <c r="GU175" s="136"/>
      <c r="GV175" s="136"/>
      <c r="GW175" s="136"/>
      <c r="GX175" s="136"/>
      <c r="GY175" s="136"/>
      <c r="GZ175" s="136"/>
      <c r="HA175" s="136"/>
      <c r="HB175" s="136"/>
      <c r="HC175" s="136"/>
      <c r="HD175" s="136"/>
      <c r="HE175" s="136"/>
      <c r="HF175" s="136"/>
      <c r="HG175" s="136"/>
      <c r="HH175" s="136"/>
      <c r="HI175" s="136"/>
      <c r="HJ175" s="136"/>
      <c r="HK175" s="136"/>
      <c r="HL175" s="136"/>
      <c r="HM175" s="136"/>
      <c r="HN175" s="136"/>
      <c r="HO175" s="136"/>
      <c r="HP175" s="136"/>
      <c r="HQ175" s="136"/>
      <c r="HR175" s="136"/>
      <c r="HS175" s="136"/>
      <c r="HT175" s="136"/>
      <c r="HU175" s="136"/>
      <c r="HV175" s="136"/>
      <c r="HW175" s="136"/>
      <c r="HX175" s="136"/>
      <c r="HY175" s="136"/>
      <c r="HZ175" s="136"/>
      <c r="IA175" s="136"/>
      <c r="IB175" s="136"/>
      <c r="IC175" s="136"/>
      <c r="ID175" s="136"/>
      <c r="IE175" s="136"/>
      <c r="IF175" s="136"/>
      <c r="IG175" s="136"/>
    </row>
    <row r="176" spans="1:241" ht="15" customHeight="1" x14ac:dyDescent="0.25">
      <c r="A176" s="137" t="s">
        <v>248</v>
      </c>
      <c r="B176" s="158">
        <v>3454091</v>
      </c>
      <c r="C176" s="158">
        <v>3632937</v>
      </c>
      <c r="D176" s="158">
        <v>666183</v>
      </c>
      <c r="E176" s="158">
        <v>809669</v>
      </c>
      <c r="F176" s="158">
        <v>1710416</v>
      </c>
      <c r="G176" s="158">
        <v>248610</v>
      </c>
      <c r="H176" s="235">
        <v>10521906</v>
      </c>
      <c r="I176" s="136"/>
      <c r="J176" s="137" t="s">
        <v>209</v>
      </c>
      <c r="K176" s="158">
        <v>4062182</v>
      </c>
      <c r="L176" s="158">
        <v>4727152</v>
      </c>
      <c r="M176" s="158">
        <v>340672</v>
      </c>
      <c r="N176" s="158">
        <v>565054</v>
      </c>
      <c r="O176" s="158">
        <v>1249074</v>
      </c>
      <c r="P176" s="158">
        <v>129284</v>
      </c>
      <c r="Q176" s="235">
        <v>11073418</v>
      </c>
      <c r="R176" s="136"/>
      <c r="S176" s="136"/>
      <c r="T176" s="136"/>
      <c r="U176" s="136"/>
      <c r="V176" s="136"/>
      <c r="W176" s="136"/>
      <c r="X176" s="136"/>
      <c r="Y176" s="136"/>
      <c r="Z176" s="136"/>
      <c r="AA176" s="136"/>
      <c r="AB176" s="136"/>
      <c r="AC176" s="136"/>
      <c r="AD176" s="136"/>
      <c r="AE176" s="136"/>
      <c r="AF176" s="136"/>
      <c r="AG176" s="136"/>
      <c r="AH176" s="136"/>
      <c r="AI176" s="136"/>
      <c r="AJ176" s="136"/>
      <c r="AK176" s="136"/>
      <c r="AL176" s="136"/>
      <c r="AM176" s="136"/>
      <c r="AN176" s="136"/>
      <c r="AO176" s="136"/>
      <c r="AP176" s="136"/>
      <c r="AQ176" s="136"/>
      <c r="AR176" s="136"/>
      <c r="AS176" s="136"/>
      <c r="AT176" s="136"/>
      <c r="AU176" s="136"/>
      <c r="AV176" s="136"/>
      <c r="AW176" s="136"/>
      <c r="AX176" s="136"/>
      <c r="AY176" s="136"/>
      <c r="AZ176" s="136"/>
      <c r="BA176" s="136"/>
      <c r="BB176" s="136"/>
      <c r="BC176" s="136"/>
      <c r="BD176" s="136"/>
      <c r="BE176" s="136"/>
      <c r="BF176" s="136"/>
      <c r="BG176" s="136"/>
      <c r="BH176" s="136"/>
      <c r="BI176" s="136"/>
      <c r="BJ176" s="136"/>
      <c r="BK176" s="136"/>
      <c r="BL176" s="136"/>
      <c r="BM176" s="136"/>
      <c r="BN176" s="136"/>
      <c r="BO176" s="136"/>
      <c r="BP176" s="136"/>
      <c r="BQ176" s="136"/>
      <c r="BR176" s="136"/>
      <c r="BS176" s="136"/>
      <c r="BT176" s="136"/>
      <c r="BU176" s="136"/>
      <c r="BV176" s="136"/>
      <c r="BW176" s="136"/>
      <c r="BX176" s="136"/>
      <c r="BY176" s="136"/>
      <c r="BZ176" s="136"/>
      <c r="CA176" s="136"/>
      <c r="CB176" s="136"/>
      <c r="CC176" s="136"/>
      <c r="CD176" s="136"/>
      <c r="CE176" s="136"/>
      <c r="CF176" s="136"/>
      <c r="CG176" s="136"/>
      <c r="CH176" s="136"/>
      <c r="CI176" s="136"/>
      <c r="CJ176" s="136"/>
      <c r="CK176" s="136"/>
      <c r="CL176" s="136"/>
      <c r="CM176" s="136"/>
      <c r="CN176" s="136"/>
      <c r="CO176" s="136"/>
      <c r="CP176" s="136"/>
      <c r="CQ176" s="136"/>
      <c r="CR176" s="136"/>
      <c r="CS176" s="136"/>
      <c r="CT176" s="136"/>
      <c r="CU176" s="136"/>
      <c r="CV176" s="136"/>
      <c r="CW176" s="136"/>
      <c r="CX176" s="136"/>
      <c r="CY176" s="136"/>
      <c r="CZ176" s="136"/>
      <c r="DA176" s="136"/>
      <c r="DB176" s="136"/>
      <c r="DC176" s="136"/>
      <c r="DD176" s="136"/>
      <c r="DE176" s="136"/>
      <c r="DF176" s="136"/>
      <c r="DG176" s="136"/>
      <c r="DH176" s="136"/>
      <c r="DI176" s="136"/>
      <c r="DJ176" s="136"/>
      <c r="DK176" s="136"/>
      <c r="DL176" s="136"/>
      <c r="DM176" s="136"/>
      <c r="DN176" s="136"/>
      <c r="DO176" s="136"/>
      <c r="DP176" s="136"/>
      <c r="DQ176" s="136"/>
      <c r="DR176" s="136"/>
      <c r="DS176" s="136"/>
      <c r="DT176" s="136"/>
      <c r="DU176" s="136"/>
      <c r="DV176" s="136"/>
      <c r="DW176" s="136"/>
      <c r="DX176" s="136"/>
      <c r="DY176" s="136"/>
      <c r="DZ176" s="136"/>
      <c r="EA176" s="136"/>
      <c r="EB176" s="136"/>
      <c r="EC176" s="136"/>
      <c r="ED176" s="136"/>
      <c r="EE176" s="136"/>
      <c r="EF176" s="136"/>
      <c r="EG176" s="136"/>
      <c r="EH176" s="136"/>
      <c r="EI176" s="136"/>
      <c r="EJ176" s="136"/>
      <c r="EK176" s="136"/>
      <c r="EL176" s="136"/>
      <c r="EM176" s="136"/>
      <c r="EN176" s="136"/>
      <c r="EO176" s="136"/>
      <c r="EP176" s="136"/>
      <c r="EQ176" s="136"/>
      <c r="ER176" s="136"/>
      <c r="ES176" s="136"/>
      <c r="ET176" s="136"/>
      <c r="EU176" s="136"/>
      <c r="EV176" s="136"/>
      <c r="EW176" s="136"/>
      <c r="EX176" s="136"/>
      <c r="EY176" s="136"/>
      <c r="EZ176" s="136"/>
      <c r="FA176" s="136"/>
      <c r="FB176" s="136"/>
      <c r="FC176" s="136"/>
      <c r="FD176" s="136"/>
      <c r="FE176" s="136"/>
      <c r="FF176" s="136"/>
      <c r="FG176" s="136"/>
      <c r="FH176" s="136"/>
      <c r="FI176" s="136"/>
      <c r="FJ176" s="136"/>
      <c r="FK176" s="136"/>
      <c r="FL176" s="136"/>
      <c r="FM176" s="136"/>
      <c r="FN176" s="136"/>
      <c r="FO176" s="136"/>
      <c r="FP176" s="136"/>
      <c r="FQ176" s="136"/>
      <c r="FR176" s="136"/>
      <c r="FS176" s="136"/>
      <c r="FT176" s="136"/>
      <c r="FU176" s="136"/>
      <c r="FV176" s="136"/>
      <c r="FW176" s="136"/>
      <c r="FX176" s="136"/>
      <c r="FY176" s="136"/>
      <c r="FZ176" s="136"/>
      <c r="GA176" s="136"/>
      <c r="GB176" s="136"/>
      <c r="GC176" s="136"/>
      <c r="GD176" s="136"/>
      <c r="GE176" s="136"/>
      <c r="GF176" s="136"/>
      <c r="GG176" s="136"/>
      <c r="GH176" s="136"/>
      <c r="GI176" s="136"/>
      <c r="GJ176" s="136"/>
      <c r="GK176" s="136"/>
      <c r="GL176" s="136"/>
      <c r="GM176" s="136"/>
      <c r="GN176" s="136"/>
      <c r="GO176" s="136"/>
      <c r="GP176" s="136"/>
      <c r="GQ176" s="136"/>
      <c r="GR176" s="136"/>
      <c r="GS176" s="136"/>
      <c r="GT176" s="136"/>
      <c r="GU176" s="136"/>
      <c r="GV176" s="136"/>
      <c r="GW176" s="136"/>
      <c r="GX176" s="136"/>
      <c r="GY176" s="136"/>
      <c r="GZ176" s="136"/>
      <c r="HA176" s="136"/>
      <c r="HB176" s="136"/>
      <c r="HC176" s="136"/>
      <c r="HD176" s="136"/>
      <c r="HE176" s="136"/>
      <c r="HF176" s="136"/>
      <c r="HG176" s="136"/>
      <c r="HH176" s="136"/>
      <c r="HI176" s="136"/>
      <c r="HJ176" s="136"/>
      <c r="HK176" s="136"/>
      <c r="HL176" s="136"/>
      <c r="HM176" s="136"/>
      <c r="HN176" s="136"/>
      <c r="HO176" s="136"/>
      <c r="HP176" s="136"/>
      <c r="HQ176" s="136"/>
      <c r="HR176" s="136"/>
      <c r="HS176" s="136"/>
      <c r="HT176" s="136"/>
      <c r="HU176" s="136"/>
      <c r="HV176" s="136"/>
      <c r="HW176" s="136"/>
      <c r="HX176" s="136"/>
      <c r="HY176" s="136"/>
      <c r="HZ176" s="136"/>
      <c r="IA176" s="136"/>
      <c r="IB176" s="136"/>
      <c r="IC176" s="136"/>
      <c r="ID176" s="136"/>
      <c r="IE176" s="136"/>
      <c r="IF176" s="136"/>
      <c r="IG176" s="136"/>
    </row>
    <row r="177" spans="1:241" ht="15" customHeight="1" x14ac:dyDescent="0.25">
      <c r="A177" s="137" t="s">
        <v>247</v>
      </c>
      <c r="B177" s="158">
        <v>3776791</v>
      </c>
      <c r="C177" s="158">
        <v>3606256</v>
      </c>
      <c r="D177" s="158">
        <v>568663</v>
      </c>
      <c r="E177" s="158">
        <v>661890</v>
      </c>
      <c r="F177" s="158">
        <v>1634692</v>
      </c>
      <c r="G177" s="158">
        <v>212609</v>
      </c>
      <c r="H177" s="235">
        <v>10460901</v>
      </c>
      <c r="I177" s="136"/>
      <c r="J177" s="137" t="s">
        <v>208</v>
      </c>
      <c r="K177" s="158">
        <v>5789233</v>
      </c>
      <c r="L177" s="158">
        <v>5109459</v>
      </c>
      <c r="M177" s="158">
        <v>593124</v>
      </c>
      <c r="N177" s="158">
        <v>534709</v>
      </c>
      <c r="O177" s="158">
        <v>1362566</v>
      </c>
      <c r="P177" s="158">
        <v>348263</v>
      </c>
      <c r="Q177" s="235">
        <v>13737354</v>
      </c>
      <c r="R177" s="136"/>
      <c r="S177" s="136"/>
      <c r="T177" s="136"/>
      <c r="U177" s="136"/>
      <c r="V177" s="136"/>
      <c r="W177" s="136"/>
      <c r="X177" s="136"/>
      <c r="Y177" s="136"/>
      <c r="Z177" s="136"/>
      <c r="AA177" s="136"/>
      <c r="AB177" s="136"/>
      <c r="AC177" s="136"/>
      <c r="AD177" s="136"/>
      <c r="AE177" s="136"/>
      <c r="AF177" s="136"/>
      <c r="AG177" s="136"/>
      <c r="AH177" s="136"/>
      <c r="AI177" s="136"/>
      <c r="AJ177" s="136"/>
      <c r="AK177" s="136"/>
      <c r="AL177" s="136"/>
      <c r="AM177" s="136"/>
      <c r="AN177" s="136"/>
      <c r="AO177" s="136"/>
      <c r="AP177" s="136"/>
      <c r="AQ177" s="136"/>
      <c r="AR177" s="136"/>
      <c r="AS177" s="136"/>
      <c r="AT177" s="136"/>
      <c r="AU177" s="136"/>
      <c r="AV177" s="136"/>
      <c r="AW177" s="136"/>
      <c r="AX177" s="136"/>
      <c r="AY177" s="136"/>
      <c r="AZ177" s="136"/>
      <c r="BA177" s="136"/>
      <c r="BB177" s="136"/>
      <c r="BC177" s="136"/>
      <c r="BD177" s="136"/>
      <c r="BE177" s="136"/>
      <c r="BF177" s="136"/>
      <c r="BG177" s="136"/>
      <c r="BH177" s="136"/>
      <c r="BI177" s="136"/>
      <c r="BJ177" s="136"/>
      <c r="BK177" s="136"/>
      <c r="BL177" s="136"/>
      <c r="BM177" s="136"/>
      <c r="BN177" s="136"/>
      <c r="BO177" s="136"/>
      <c r="BP177" s="136"/>
      <c r="BQ177" s="136"/>
      <c r="BR177" s="136"/>
      <c r="BS177" s="136"/>
      <c r="BT177" s="136"/>
      <c r="BU177" s="136"/>
      <c r="BV177" s="136"/>
      <c r="BW177" s="136"/>
      <c r="BX177" s="136"/>
      <c r="BY177" s="136"/>
      <c r="BZ177" s="136"/>
      <c r="CA177" s="136"/>
      <c r="CB177" s="136"/>
      <c r="CC177" s="136"/>
      <c r="CD177" s="136"/>
      <c r="CE177" s="136"/>
      <c r="CF177" s="136"/>
      <c r="CG177" s="136"/>
      <c r="CH177" s="136"/>
      <c r="CI177" s="136"/>
      <c r="CJ177" s="136"/>
      <c r="CK177" s="136"/>
      <c r="CL177" s="136"/>
      <c r="CM177" s="136"/>
      <c r="CN177" s="136"/>
      <c r="CO177" s="136"/>
      <c r="CP177" s="136"/>
      <c r="CQ177" s="136"/>
      <c r="CR177" s="136"/>
      <c r="CS177" s="136"/>
      <c r="CT177" s="136"/>
      <c r="CU177" s="136"/>
      <c r="CV177" s="136"/>
      <c r="CW177" s="136"/>
      <c r="CX177" s="136"/>
      <c r="CY177" s="136"/>
      <c r="CZ177" s="136"/>
      <c r="DA177" s="136"/>
      <c r="DB177" s="136"/>
      <c r="DC177" s="136"/>
      <c r="DD177" s="136"/>
      <c r="DE177" s="136"/>
      <c r="DF177" s="136"/>
      <c r="DG177" s="136"/>
      <c r="DH177" s="136"/>
      <c r="DI177" s="136"/>
      <c r="DJ177" s="136"/>
      <c r="DK177" s="136"/>
      <c r="DL177" s="136"/>
      <c r="DM177" s="136"/>
      <c r="DN177" s="136"/>
      <c r="DO177" s="136"/>
      <c r="DP177" s="136"/>
      <c r="DQ177" s="136"/>
      <c r="DR177" s="136"/>
      <c r="DS177" s="136"/>
      <c r="DT177" s="136"/>
      <c r="DU177" s="136"/>
      <c r="DV177" s="136"/>
      <c r="DW177" s="136"/>
      <c r="DX177" s="136"/>
      <c r="DY177" s="136"/>
      <c r="DZ177" s="136"/>
      <c r="EA177" s="136"/>
      <c r="EB177" s="136"/>
      <c r="EC177" s="136"/>
      <c r="ED177" s="136"/>
      <c r="EE177" s="136"/>
      <c r="EF177" s="136"/>
      <c r="EG177" s="136"/>
      <c r="EH177" s="136"/>
      <c r="EI177" s="136"/>
      <c r="EJ177" s="136"/>
      <c r="EK177" s="136"/>
      <c r="EL177" s="136"/>
      <c r="EM177" s="136"/>
      <c r="EN177" s="136"/>
      <c r="EO177" s="136"/>
      <c r="EP177" s="136"/>
      <c r="EQ177" s="136"/>
      <c r="ER177" s="136"/>
      <c r="ES177" s="136"/>
      <c r="ET177" s="136"/>
      <c r="EU177" s="136"/>
      <c r="EV177" s="136"/>
      <c r="EW177" s="136"/>
      <c r="EX177" s="136"/>
      <c r="EY177" s="136"/>
      <c r="EZ177" s="136"/>
      <c r="FA177" s="136"/>
      <c r="FB177" s="136"/>
      <c r="FC177" s="136"/>
      <c r="FD177" s="136"/>
      <c r="FE177" s="136"/>
      <c r="FF177" s="136"/>
      <c r="FG177" s="136"/>
      <c r="FH177" s="136"/>
      <c r="FI177" s="136"/>
      <c r="FJ177" s="136"/>
      <c r="FK177" s="136"/>
      <c r="FL177" s="136"/>
      <c r="FM177" s="136"/>
      <c r="FN177" s="136"/>
      <c r="FO177" s="136"/>
      <c r="FP177" s="136"/>
      <c r="FQ177" s="136"/>
      <c r="FR177" s="136"/>
      <c r="FS177" s="136"/>
      <c r="FT177" s="136"/>
      <c r="FU177" s="136"/>
      <c r="FV177" s="136"/>
      <c r="FW177" s="136"/>
      <c r="FX177" s="136"/>
      <c r="FY177" s="136"/>
      <c r="FZ177" s="136"/>
      <c r="GA177" s="136"/>
      <c r="GB177" s="136"/>
      <c r="GC177" s="136"/>
      <c r="GD177" s="136"/>
      <c r="GE177" s="136"/>
      <c r="GF177" s="136"/>
      <c r="GG177" s="136"/>
      <c r="GH177" s="136"/>
      <c r="GI177" s="136"/>
      <c r="GJ177" s="136"/>
      <c r="GK177" s="136"/>
      <c r="GL177" s="136"/>
      <c r="GM177" s="136"/>
      <c r="GN177" s="136"/>
      <c r="GO177" s="136"/>
      <c r="GP177" s="136"/>
      <c r="GQ177" s="136"/>
      <c r="GR177" s="136"/>
      <c r="GS177" s="136"/>
      <c r="GT177" s="136"/>
      <c r="GU177" s="136"/>
      <c r="GV177" s="136"/>
      <c r="GW177" s="136"/>
      <c r="GX177" s="136"/>
      <c r="GY177" s="136"/>
      <c r="GZ177" s="136"/>
      <c r="HA177" s="136"/>
      <c r="HB177" s="136"/>
      <c r="HC177" s="136"/>
      <c r="HD177" s="136"/>
      <c r="HE177" s="136"/>
      <c r="HF177" s="136"/>
      <c r="HG177" s="136"/>
      <c r="HH177" s="136"/>
      <c r="HI177" s="136"/>
      <c r="HJ177" s="136"/>
      <c r="HK177" s="136"/>
      <c r="HL177" s="136"/>
      <c r="HM177" s="136"/>
      <c r="HN177" s="136"/>
      <c r="HO177" s="136"/>
      <c r="HP177" s="136"/>
      <c r="HQ177" s="136"/>
      <c r="HR177" s="136"/>
      <c r="HS177" s="136"/>
      <c r="HT177" s="136"/>
      <c r="HU177" s="136"/>
      <c r="HV177" s="136"/>
      <c r="HW177" s="136"/>
      <c r="HX177" s="136"/>
      <c r="HY177" s="136"/>
      <c r="HZ177" s="136"/>
      <c r="IA177" s="136"/>
      <c r="IB177" s="136"/>
      <c r="IC177" s="136"/>
      <c r="ID177" s="136"/>
      <c r="IE177" s="136"/>
      <c r="IF177" s="136"/>
      <c r="IG177" s="136"/>
    </row>
    <row r="178" spans="1:241" ht="15" customHeight="1" x14ac:dyDescent="0.25">
      <c r="A178" s="137" t="s">
        <v>246</v>
      </c>
      <c r="B178" s="158">
        <v>4608278</v>
      </c>
      <c r="C178" s="158">
        <v>3878300</v>
      </c>
      <c r="D178" s="158">
        <v>475725</v>
      </c>
      <c r="E178" s="158">
        <v>594840</v>
      </c>
      <c r="F178" s="158">
        <v>1744020</v>
      </c>
      <c r="G178" s="158">
        <v>176942</v>
      </c>
      <c r="H178" s="235">
        <v>11478105</v>
      </c>
      <c r="I178" s="136"/>
      <c r="J178" s="137" t="s">
        <v>207</v>
      </c>
      <c r="K178" s="158">
        <v>5518297</v>
      </c>
      <c r="L178" s="158">
        <v>4102795</v>
      </c>
      <c r="M178" s="158">
        <v>652435</v>
      </c>
      <c r="N178" s="158">
        <v>731613</v>
      </c>
      <c r="O178" s="158">
        <v>1573057</v>
      </c>
      <c r="P178" s="158">
        <v>296886</v>
      </c>
      <c r="Q178" s="235">
        <v>12875083</v>
      </c>
      <c r="R178" s="136"/>
      <c r="S178" s="136"/>
      <c r="T178" s="136"/>
      <c r="U178" s="136"/>
      <c r="V178" s="136"/>
      <c r="W178" s="136"/>
      <c r="X178" s="136"/>
      <c r="Y178" s="136"/>
      <c r="Z178" s="136"/>
      <c r="AA178" s="136"/>
      <c r="AB178" s="136"/>
      <c r="AC178" s="136"/>
      <c r="AD178" s="136"/>
      <c r="AE178" s="136"/>
      <c r="AF178" s="136"/>
      <c r="AG178" s="136"/>
      <c r="AH178" s="136"/>
      <c r="AI178" s="136"/>
      <c r="AJ178" s="136"/>
      <c r="AK178" s="136"/>
      <c r="AL178" s="136"/>
      <c r="AM178" s="136"/>
      <c r="AN178" s="136"/>
      <c r="AO178" s="136"/>
      <c r="AP178" s="136"/>
      <c r="AQ178" s="136"/>
      <c r="AR178" s="136"/>
      <c r="AS178" s="136"/>
      <c r="AT178" s="136"/>
      <c r="AU178" s="136"/>
      <c r="AV178" s="136"/>
      <c r="AW178" s="136"/>
      <c r="AX178" s="136"/>
      <c r="AY178" s="136"/>
      <c r="AZ178" s="136"/>
      <c r="BA178" s="136"/>
      <c r="BB178" s="136"/>
      <c r="BC178" s="136"/>
      <c r="BD178" s="136"/>
      <c r="BE178" s="136"/>
      <c r="BF178" s="136"/>
      <c r="BG178" s="136"/>
      <c r="BH178" s="136"/>
      <c r="BI178" s="136"/>
      <c r="BJ178" s="136"/>
      <c r="BK178" s="136"/>
      <c r="BL178" s="136"/>
      <c r="BM178" s="136"/>
      <c r="BN178" s="136"/>
      <c r="BO178" s="136"/>
      <c r="BP178" s="136"/>
      <c r="BQ178" s="136"/>
      <c r="BR178" s="136"/>
      <c r="BS178" s="136"/>
      <c r="BT178" s="136"/>
      <c r="BU178" s="136"/>
      <c r="BV178" s="136"/>
      <c r="BW178" s="136"/>
      <c r="BX178" s="136"/>
      <c r="BY178" s="136"/>
      <c r="BZ178" s="136"/>
      <c r="CA178" s="136"/>
      <c r="CB178" s="136"/>
      <c r="CC178" s="136"/>
      <c r="CD178" s="136"/>
      <c r="CE178" s="136"/>
      <c r="CF178" s="136"/>
      <c r="CG178" s="136"/>
      <c r="CH178" s="136"/>
      <c r="CI178" s="136"/>
      <c r="CJ178" s="136"/>
      <c r="CK178" s="136"/>
      <c r="CL178" s="136"/>
      <c r="CM178" s="136"/>
      <c r="CN178" s="136"/>
      <c r="CO178" s="136"/>
      <c r="CP178" s="136"/>
      <c r="CQ178" s="136"/>
      <c r="CR178" s="136"/>
      <c r="CS178" s="136"/>
      <c r="CT178" s="136"/>
      <c r="CU178" s="136"/>
      <c r="CV178" s="136"/>
      <c r="CW178" s="136"/>
      <c r="CX178" s="136"/>
      <c r="CY178" s="136"/>
      <c r="CZ178" s="136"/>
      <c r="DA178" s="136"/>
      <c r="DB178" s="136"/>
      <c r="DC178" s="136"/>
      <c r="DD178" s="136"/>
      <c r="DE178" s="136"/>
      <c r="DF178" s="136"/>
      <c r="DG178" s="136"/>
      <c r="DH178" s="136"/>
      <c r="DI178" s="136"/>
      <c r="DJ178" s="136"/>
      <c r="DK178" s="136"/>
      <c r="DL178" s="136"/>
      <c r="DM178" s="136"/>
      <c r="DN178" s="136"/>
      <c r="DO178" s="136"/>
      <c r="DP178" s="136"/>
      <c r="DQ178" s="136"/>
      <c r="DR178" s="136"/>
      <c r="DS178" s="136"/>
      <c r="DT178" s="136"/>
      <c r="DU178" s="136"/>
      <c r="DV178" s="136"/>
      <c r="DW178" s="136"/>
      <c r="DX178" s="136"/>
      <c r="DY178" s="136"/>
      <c r="DZ178" s="136"/>
      <c r="EA178" s="136"/>
      <c r="EB178" s="136"/>
      <c r="EC178" s="136"/>
      <c r="ED178" s="136"/>
      <c r="EE178" s="136"/>
      <c r="EF178" s="136"/>
      <c r="EG178" s="136"/>
      <c r="EH178" s="136"/>
      <c r="EI178" s="136"/>
      <c r="EJ178" s="136"/>
      <c r="EK178" s="136"/>
      <c r="EL178" s="136"/>
      <c r="EM178" s="136"/>
      <c r="EN178" s="136"/>
      <c r="EO178" s="136"/>
      <c r="EP178" s="136"/>
      <c r="EQ178" s="136"/>
      <c r="ER178" s="136"/>
      <c r="ES178" s="136"/>
      <c r="ET178" s="136"/>
      <c r="EU178" s="136"/>
      <c r="EV178" s="136"/>
      <c r="EW178" s="136"/>
      <c r="EX178" s="136"/>
      <c r="EY178" s="136"/>
      <c r="EZ178" s="136"/>
      <c r="FA178" s="136"/>
      <c r="FB178" s="136"/>
      <c r="FC178" s="136"/>
      <c r="FD178" s="136"/>
      <c r="FE178" s="136"/>
      <c r="FF178" s="136"/>
      <c r="FG178" s="136"/>
      <c r="FH178" s="136"/>
      <c r="FI178" s="136"/>
      <c r="FJ178" s="136"/>
      <c r="FK178" s="136"/>
      <c r="FL178" s="136"/>
      <c r="FM178" s="136"/>
      <c r="FN178" s="136"/>
      <c r="FO178" s="136"/>
      <c r="FP178" s="136"/>
      <c r="FQ178" s="136"/>
      <c r="FR178" s="136"/>
      <c r="FS178" s="136"/>
      <c r="FT178" s="136"/>
      <c r="FU178" s="136"/>
      <c r="FV178" s="136"/>
      <c r="FW178" s="136"/>
      <c r="FX178" s="136"/>
      <c r="FY178" s="136"/>
      <c r="FZ178" s="136"/>
      <c r="GA178" s="136"/>
      <c r="GB178" s="136"/>
      <c r="GC178" s="136"/>
      <c r="GD178" s="136"/>
      <c r="GE178" s="136"/>
      <c r="GF178" s="136"/>
      <c r="GG178" s="136"/>
      <c r="GH178" s="136"/>
      <c r="GI178" s="136"/>
      <c r="GJ178" s="136"/>
      <c r="GK178" s="136"/>
      <c r="GL178" s="136"/>
      <c r="GM178" s="136"/>
      <c r="GN178" s="136"/>
      <c r="GO178" s="136"/>
      <c r="GP178" s="136"/>
      <c r="GQ178" s="136"/>
      <c r="GR178" s="136"/>
      <c r="GS178" s="136"/>
      <c r="GT178" s="136"/>
      <c r="GU178" s="136"/>
      <c r="GV178" s="136"/>
      <c r="GW178" s="136"/>
      <c r="GX178" s="136"/>
      <c r="GY178" s="136"/>
      <c r="GZ178" s="136"/>
      <c r="HA178" s="136"/>
      <c r="HB178" s="136"/>
      <c r="HC178" s="136"/>
      <c r="HD178" s="136"/>
      <c r="HE178" s="136"/>
      <c r="HF178" s="136"/>
      <c r="HG178" s="136"/>
      <c r="HH178" s="136"/>
      <c r="HI178" s="136"/>
      <c r="HJ178" s="136"/>
      <c r="HK178" s="136"/>
      <c r="HL178" s="136"/>
      <c r="HM178" s="136"/>
      <c r="HN178" s="136"/>
      <c r="HO178" s="136"/>
      <c r="HP178" s="136"/>
      <c r="HQ178" s="136"/>
      <c r="HR178" s="136"/>
      <c r="HS178" s="136"/>
      <c r="HT178" s="136"/>
      <c r="HU178" s="136"/>
      <c r="HV178" s="136"/>
      <c r="HW178" s="136"/>
      <c r="HX178" s="136"/>
      <c r="HY178" s="136"/>
      <c r="HZ178" s="136"/>
      <c r="IA178" s="136"/>
      <c r="IB178" s="136"/>
      <c r="IC178" s="136"/>
      <c r="ID178" s="136"/>
      <c r="IE178" s="136"/>
      <c r="IF178" s="136"/>
      <c r="IG178" s="136"/>
    </row>
    <row r="179" spans="1:241" ht="15" customHeight="1" x14ac:dyDescent="0.25">
      <c r="A179" s="137" t="s">
        <v>245</v>
      </c>
      <c r="B179" s="158">
        <v>4030337</v>
      </c>
      <c r="C179" s="158">
        <v>3381305</v>
      </c>
      <c r="D179" s="158">
        <v>487261</v>
      </c>
      <c r="E179" s="158">
        <v>760837</v>
      </c>
      <c r="F179" s="158">
        <v>1396527</v>
      </c>
      <c r="G179" s="158">
        <v>332074</v>
      </c>
      <c r="H179" s="235">
        <v>10388341</v>
      </c>
      <c r="I179" s="136"/>
      <c r="J179" s="137" t="s">
        <v>206</v>
      </c>
      <c r="K179" s="158">
        <v>3186890</v>
      </c>
      <c r="L179" s="158">
        <v>3109398</v>
      </c>
      <c r="M179" s="158">
        <v>449908</v>
      </c>
      <c r="N179" s="158">
        <v>499385</v>
      </c>
      <c r="O179" s="158">
        <v>1063686</v>
      </c>
      <c r="P179" s="158">
        <v>204961</v>
      </c>
      <c r="Q179" s="235">
        <v>8514228</v>
      </c>
      <c r="R179" s="136"/>
      <c r="S179" s="136"/>
      <c r="T179" s="136"/>
      <c r="U179" s="136"/>
      <c r="V179" s="136"/>
      <c r="W179" s="136"/>
      <c r="X179" s="136"/>
      <c r="Y179" s="136"/>
      <c r="Z179" s="136"/>
      <c r="AA179" s="136"/>
      <c r="AB179" s="136"/>
      <c r="AC179" s="136"/>
      <c r="AD179" s="136"/>
      <c r="AE179" s="136"/>
      <c r="AF179" s="136"/>
      <c r="AG179" s="136"/>
      <c r="AH179" s="136"/>
      <c r="AI179" s="136"/>
      <c r="AJ179" s="136"/>
      <c r="AK179" s="136"/>
      <c r="AL179" s="136"/>
      <c r="AM179" s="136"/>
      <c r="AN179" s="136"/>
      <c r="AO179" s="136"/>
      <c r="AP179" s="136"/>
      <c r="AQ179" s="136"/>
      <c r="AR179" s="136"/>
      <c r="AS179" s="136"/>
      <c r="AT179" s="136"/>
      <c r="AU179" s="136"/>
      <c r="AV179" s="136"/>
      <c r="AW179" s="136"/>
      <c r="AX179" s="136"/>
      <c r="AY179" s="136"/>
      <c r="AZ179" s="136"/>
      <c r="BA179" s="136"/>
      <c r="BB179" s="136"/>
      <c r="BC179" s="136"/>
      <c r="BD179" s="136"/>
      <c r="BE179" s="136"/>
      <c r="BF179" s="136"/>
      <c r="BG179" s="136"/>
      <c r="BH179" s="136"/>
      <c r="BI179" s="136"/>
      <c r="BJ179" s="136"/>
      <c r="BK179" s="136"/>
      <c r="BL179" s="136"/>
      <c r="BM179" s="136"/>
      <c r="BN179" s="136"/>
      <c r="BO179" s="136"/>
      <c r="BP179" s="136"/>
      <c r="BQ179" s="136"/>
      <c r="BR179" s="136"/>
      <c r="BS179" s="136"/>
      <c r="BT179" s="136"/>
      <c r="BU179" s="136"/>
      <c r="BV179" s="136"/>
      <c r="BW179" s="136"/>
      <c r="BX179" s="136"/>
      <c r="BY179" s="136"/>
      <c r="BZ179" s="136"/>
      <c r="CA179" s="136"/>
      <c r="CB179" s="136"/>
      <c r="CC179" s="136"/>
      <c r="CD179" s="136"/>
      <c r="CE179" s="136"/>
      <c r="CF179" s="136"/>
      <c r="CG179" s="136"/>
      <c r="CH179" s="136"/>
      <c r="CI179" s="136"/>
      <c r="CJ179" s="136"/>
      <c r="CK179" s="136"/>
      <c r="CL179" s="136"/>
      <c r="CM179" s="136"/>
      <c r="CN179" s="136"/>
      <c r="CO179" s="136"/>
      <c r="CP179" s="136"/>
      <c r="CQ179" s="136"/>
      <c r="CR179" s="136"/>
      <c r="CS179" s="136"/>
      <c r="CT179" s="136"/>
      <c r="CU179" s="136"/>
      <c r="CV179" s="136"/>
      <c r="CW179" s="136"/>
      <c r="CX179" s="136"/>
      <c r="CY179" s="136"/>
      <c r="CZ179" s="136"/>
      <c r="DA179" s="136"/>
      <c r="DB179" s="136"/>
      <c r="DC179" s="136"/>
      <c r="DD179" s="136"/>
      <c r="DE179" s="136"/>
      <c r="DF179" s="136"/>
      <c r="DG179" s="136"/>
      <c r="DH179" s="136"/>
      <c r="DI179" s="136"/>
      <c r="DJ179" s="136"/>
      <c r="DK179" s="136"/>
      <c r="DL179" s="136"/>
      <c r="DM179" s="136"/>
      <c r="DN179" s="136"/>
      <c r="DO179" s="136"/>
      <c r="DP179" s="136"/>
      <c r="DQ179" s="136"/>
      <c r="DR179" s="136"/>
      <c r="DS179" s="136"/>
      <c r="DT179" s="136"/>
      <c r="DU179" s="136"/>
      <c r="DV179" s="136"/>
      <c r="DW179" s="136"/>
      <c r="DX179" s="136"/>
      <c r="DY179" s="136"/>
      <c r="DZ179" s="136"/>
      <c r="EA179" s="136"/>
      <c r="EB179" s="136"/>
      <c r="EC179" s="136"/>
      <c r="ED179" s="136"/>
      <c r="EE179" s="136"/>
      <c r="EF179" s="136"/>
      <c r="EG179" s="136"/>
      <c r="EH179" s="136"/>
      <c r="EI179" s="136"/>
      <c r="EJ179" s="136"/>
      <c r="EK179" s="136"/>
      <c r="EL179" s="136"/>
      <c r="EM179" s="136"/>
      <c r="EN179" s="136"/>
      <c r="EO179" s="136"/>
      <c r="EP179" s="136"/>
      <c r="EQ179" s="136"/>
      <c r="ER179" s="136"/>
      <c r="ES179" s="136"/>
      <c r="ET179" s="136"/>
      <c r="EU179" s="136"/>
      <c r="EV179" s="136"/>
      <c r="EW179" s="136"/>
      <c r="EX179" s="136"/>
      <c r="EY179" s="136"/>
      <c r="EZ179" s="136"/>
      <c r="FA179" s="136"/>
      <c r="FB179" s="136"/>
      <c r="FC179" s="136"/>
      <c r="FD179" s="136"/>
      <c r="FE179" s="136"/>
      <c r="FF179" s="136"/>
      <c r="FG179" s="136"/>
      <c r="FH179" s="136"/>
      <c r="FI179" s="136"/>
      <c r="FJ179" s="136"/>
      <c r="FK179" s="136"/>
      <c r="FL179" s="136"/>
      <c r="FM179" s="136"/>
      <c r="FN179" s="136"/>
      <c r="FO179" s="136"/>
      <c r="FP179" s="136"/>
      <c r="FQ179" s="136"/>
      <c r="FR179" s="136"/>
      <c r="FS179" s="136"/>
      <c r="FT179" s="136"/>
      <c r="FU179" s="136"/>
      <c r="FV179" s="136"/>
      <c r="FW179" s="136"/>
      <c r="FX179" s="136"/>
      <c r="FY179" s="136"/>
      <c r="FZ179" s="136"/>
      <c r="GA179" s="136"/>
      <c r="GB179" s="136"/>
      <c r="GC179" s="136"/>
      <c r="GD179" s="136"/>
      <c r="GE179" s="136"/>
      <c r="GF179" s="136"/>
      <c r="GG179" s="136"/>
      <c r="GH179" s="136"/>
      <c r="GI179" s="136"/>
      <c r="GJ179" s="136"/>
      <c r="GK179" s="136"/>
      <c r="GL179" s="136"/>
      <c r="GM179" s="136"/>
      <c r="GN179" s="136"/>
      <c r="GO179" s="136"/>
      <c r="GP179" s="136"/>
      <c r="GQ179" s="136"/>
      <c r="GR179" s="136"/>
      <c r="GS179" s="136"/>
      <c r="GT179" s="136"/>
      <c r="GU179" s="136"/>
      <c r="GV179" s="136"/>
      <c r="GW179" s="136"/>
      <c r="GX179" s="136"/>
      <c r="GY179" s="136"/>
      <c r="GZ179" s="136"/>
      <c r="HA179" s="136"/>
      <c r="HB179" s="136"/>
      <c r="HC179" s="136"/>
      <c r="HD179" s="136"/>
      <c r="HE179" s="136"/>
      <c r="HF179" s="136"/>
      <c r="HG179" s="136"/>
      <c r="HH179" s="136"/>
      <c r="HI179" s="136"/>
      <c r="HJ179" s="136"/>
      <c r="HK179" s="136"/>
      <c r="HL179" s="136"/>
      <c r="HM179" s="136"/>
      <c r="HN179" s="136"/>
      <c r="HO179" s="136"/>
      <c r="HP179" s="136"/>
      <c r="HQ179" s="136"/>
      <c r="HR179" s="136"/>
      <c r="HS179" s="136"/>
      <c r="HT179" s="136"/>
      <c r="HU179" s="136"/>
      <c r="HV179" s="136"/>
      <c r="HW179" s="136"/>
      <c r="HX179" s="136"/>
      <c r="HY179" s="136"/>
      <c r="HZ179" s="136"/>
      <c r="IA179" s="136"/>
      <c r="IB179" s="136"/>
      <c r="IC179" s="136"/>
      <c r="ID179" s="136"/>
      <c r="IE179" s="136"/>
      <c r="IF179" s="136"/>
      <c r="IG179" s="136"/>
    </row>
    <row r="180" spans="1:241" ht="15" customHeight="1" x14ac:dyDescent="0.25">
      <c r="A180" s="137" t="s">
        <v>244</v>
      </c>
      <c r="B180" s="158">
        <v>3252629</v>
      </c>
      <c r="C180" s="158">
        <v>2966315</v>
      </c>
      <c r="D180" s="158">
        <v>454337</v>
      </c>
      <c r="E180" s="158">
        <v>596209</v>
      </c>
      <c r="F180" s="158">
        <v>1298477</v>
      </c>
      <c r="G180" s="158">
        <v>282314</v>
      </c>
      <c r="H180" s="235">
        <v>8850281</v>
      </c>
      <c r="I180" s="136"/>
      <c r="J180" s="137" t="s">
        <v>205</v>
      </c>
      <c r="K180" s="158">
        <v>2258752</v>
      </c>
      <c r="L180" s="158">
        <v>3757855</v>
      </c>
      <c r="M180" s="158">
        <v>414536</v>
      </c>
      <c r="N180" s="158">
        <v>579817</v>
      </c>
      <c r="O180" s="158">
        <v>1183831</v>
      </c>
      <c r="P180" s="158">
        <v>196772</v>
      </c>
      <c r="Q180" s="235">
        <v>8391563</v>
      </c>
      <c r="R180" s="136"/>
      <c r="S180" s="136"/>
      <c r="T180" s="136"/>
      <c r="U180" s="136"/>
      <c r="V180" s="136"/>
      <c r="W180" s="136"/>
      <c r="X180" s="136"/>
      <c r="Y180" s="136"/>
      <c r="Z180" s="136"/>
      <c r="AA180" s="136"/>
      <c r="AB180" s="136"/>
      <c r="AC180" s="136"/>
      <c r="AD180" s="136"/>
      <c r="AE180" s="136"/>
      <c r="AF180" s="136"/>
      <c r="AG180" s="136"/>
      <c r="AH180" s="136"/>
      <c r="AI180" s="136"/>
      <c r="AJ180" s="136"/>
      <c r="AK180" s="136"/>
      <c r="AL180" s="136"/>
      <c r="AM180" s="136"/>
      <c r="AN180" s="136"/>
      <c r="AO180" s="136"/>
      <c r="AP180" s="136"/>
      <c r="AQ180" s="136"/>
      <c r="AR180" s="136"/>
      <c r="AS180" s="136"/>
      <c r="AT180" s="136"/>
      <c r="AU180" s="136"/>
      <c r="AV180" s="136"/>
      <c r="AW180" s="136"/>
      <c r="AX180" s="136"/>
      <c r="AY180" s="136"/>
      <c r="AZ180" s="136"/>
      <c r="BA180" s="136"/>
      <c r="BB180" s="136"/>
      <c r="BC180" s="136"/>
      <c r="BD180" s="136"/>
      <c r="BE180" s="136"/>
      <c r="BF180" s="136"/>
      <c r="BG180" s="136"/>
      <c r="BH180" s="136"/>
      <c r="BI180" s="136"/>
      <c r="BJ180" s="136"/>
      <c r="BK180" s="136"/>
      <c r="BL180" s="136"/>
      <c r="BM180" s="136"/>
      <c r="BN180" s="136"/>
      <c r="BO180" s="136"/>
      <c r="BP180" s="136"/>
      <c r="BQ180" s="136"/>
      <c r="BR180" s="136"/>
      <c r="BS180" s="136"/>
      <c r="BT180" s="136"/>
      <c r="BU180" s="136"/>
      <c r="BV180" s="136"/>
      <c r="BW180" s="136"/>
      <c r="BX180" s="136"/>
      <c r="BY180" s="136"/>
      <c r="BZ180" s="136"/>
      <c r="CA180" s="136"/>
      <c r="CB180" s="136"/>
      <c r="CC180" s="136"/>
      <c r="CD180" s="136"/>
      <c r="CE180" s="136"/>
      <c r="CF180" s="136"/>
      <c r="CG180" s="136"/>
      <c r="CH180" s="136"/>
      <c r="CI180" s="136"/>
      <c r="CJ180" s="136"/>
      <c r="CK180" s="136"/>
      <c r="CL180" s="136"/>
      <c r="CM180" s="136"/>
      <c r="CN180" s="136"/>
      <c r="CO180" s="136"/>
      <c r="CP180" s="136"/>
      <c r="CQ180" s="136"/>
      <c r="CR180" s="136"/>
      <c r="CS180" s="136"/>
      <c r="CT180" s="136"/>
      <c r="CU180" s="136"/>
      <c r="CV180" s="136"/>
      <c r="CW180" s="136"/>
      <c r="CX180" s="136"/>
      <c r="CY180" s="136"/>
      <c r="CZ180" s="136"/>
      <c r="DA180" s="136"/>
      <c r="DB180" s="136"/>
      <c r="DC180" s="136"/>
      <c r="DD180" s="136"/>
      <c r="DE180" s="136"/>
      <c r="DF180" s="136"/>
      <c r="DG180" s="136"/>
      <c r="DH180" s="136"/>
      <c r="DI180" s="136"/>
      <c r="DJ180" s="136"/>
      <c r="DK180" s="136"/>
      <c r="DL180" s="136"/>
      <c r="DM180" s="136"/>
      <c r="DN180" s="136"/>
      <c r="DO180" s="136"/>
      <c r="DP180" s="136"/>
      <c r="DQ180" s="136"/>
      <c r="DR180" s="136"/>
      <c r="DS180" s="136"/>
      <c r="DT180" s="136"/>
      <c r="DU180" s="136"/>
      <c r="DV180" s="136"/>
      <c r="DW180" s="136"/>
      <c r="DX180" s="136"/>
      <c r="DY180" s="136"/>
      <c r="DZ180" s="136"/>
      <c r="EA180" s="136"/>
      <c r="EB180" s="136"/>
      <c r="EC180" s="136"/>
      <c r="ED180" s="136"/>
      <c r="EE180" s="136"/>
      <c r="EF180" s="136"/>
      <c r="EG180" s="136"/>
      <c r="EH180" s="136"/>
      <c r="EI180" s="136"/>
      <c r="EJ180" s="136"/>
      <c r="EK180" s="136"/>
      <c r="EL180" s="136"/>
      <c r="EM180" s="136"/>
      <c r="EN180" s="136"/>
      <c r="EO180" s="136"/>
      <c r="EP180" s="136"/>
      <c r="EQ180" s="136"/>
      <c r="ER180" s="136"/>
      <c r="ES180" s="136"/>
      <c r="ET180" s="136"/>
      <c r="EU180" s="136"/>
      <c r="EV180" s="136"/>
      <c r="EW180" s="136"/>
      <c r="EX180" s="136"/>
      <c r="EY180" s="136"/>
      <c r="EZ180" s="136"/>
      <c r="FA180" s="136"/>
      <c r="FB180" s="136"/>
      <c r="FC180" s="136"/>
      <c r="FD180" s="136"/>
      <c r="FE180" s="136"/>
      <c r="FF180" s="136"/>
      <c r="FG180" s="136"/>
      <c r="FH180" s="136"/>
      <c r="FI180" s="136"/>
      <c r="FJ180" s="136"/>
      <c r="FK180" s="136"/>
      <c r="FL180" s="136"/>
      <c r="FM180" s="136"/>
      <c r="FN180" s="136"/>
      <c r="FO180" s="136"/>
      <c r="FP180" s="136"/>
      <c r="FQ180" s="136"/>
      <c r="FR180" s="136"/>
      <c r="FS180" s="136"/>
      <c r="FT180" s="136"/>
      <c r="FU180" s="136"/>
      <c r="FV180" s="136"/>
      <c r="FW180" s="136"/>
      <c r="FX180" s="136"/>
      <c r="FY180" s="136"/>
      <c r="FZ180" s="136"/>
      <c r="GA180" s="136"/>
      <c r="GB180" s="136"/>
      <c r="GC180" s="136"/>
      <c r="GD180" s="136"/>
      <c r="GE180" s="136"/>
      <c r="GF180" s="136"/>
      <c r="GG180" s="136"/>
      <c r="GH180" s="136"/>
      <c r="GI180" s="136"/>
      <c r="GJ180" s="136"/>
      <c r="GK180" s="136"/>
      <c r="GL180" s="136"/>
      <c r="GM180" s="136"/>
      <c r="GN180" s="136"/>
      <c r="GO180" s="136"/>
      <c r="GP180" s="136"/>
      <c r="GQ180" s="136"/>
      <c r="GR180" s="136"/>
      <c r="GS180" s="136"/>
      <c r="GT180" s="136"/>
      <c r="GU180" s="136"/>
      <c r="GV180" s="136"/>
      <c r="GW180" s="136"/>
      <c r="GX180" s="136"/>
      <c r="GY180" s="136"/>
      <c r="GZ180" s="136"/>
      <c r="HA180" s="136"/>
      <c r="HB180" s="136"/>
      <c r="HC180" s="136"/>
      <c r="HD180" s="136"/>
      <c r="HE180" s="136"/>
      <c r="HF180" s="136"/>
      <c r="HG180" s="136"/>
      <c r="HH180" s="136"/>
      <c r="HI180" s="136"/>
      <c r="HJ180" s="136"/>
      <c r="HK180" s="136"/>
      <c r="HL180" s="136"/>
      <c r="HM180" s="136"/>
      <c r="HN180" s="136"/>
      <c r="HO180" s="136"/>
      <c r="HP180" s="136"/>
      <c r="HQ180" s="136"/>
      <c r="HR180" s="136"/>
      <c r="HS180" s="136"/>
      <c r="HT180" s="136"/>
      <c r="HU180" s="136"/>
      <c r="HV180" s="136"/>
      <c r="HW180" s="136"/>
      <c r="HX180" s="136"/>
      <c r="HY180" s="136"/>
      <c r="HZ180" s="136"/>
      <c r="IA180" s="136"/>
      <c r="IB180" s="136"/>
      <c r="IC180" s="136"/>
      <c r="ID180" s="136"/>
      <c r="IE180" s="136"/>
      <c r="IF180" s="136"/>
      <c r="IG180" s="136"/>
    </row>
    <row r="181" spans="1:241" ht="15" customHeight="1" x14ac:dyDescent="0.25">
      <c r="A181" s="137" t="s">
        <v>243</v>
      </c>
      <c r="B181" s="158">
        <v>3406020</v>
      </c>
      <c r="C181" s="158">
        <v>2504519</v>
      </c>
      <c r="D181" s="158">
        <v>445873</v>
      </c>
      <c r="E181" s="158">
        <v>670511</v>
      </c>
      <c r="F181" s="158">
        <v>1553588</v>
      </c>
      <c r="G181" s="158">
        <v>228938</v>
      </c>
      <c r="H181" s="235">
        <v>8809449</v>
      </c>
      <c r="I181" s="136"/>
      <c r="J181" s="137" t="s">
        <v>204</v>
      </c>
      <c r="K181" s="158">
        <v>3396529</v>
      </c>
      <c r="L181" s="158">
        <v>3105085</v>
      </c>
      <c r="M181" s="158">
        <v>502671</v>
      </c>
      <c r="N181" s="158">
        <v>548057</v>
      </c>
      <c r="O181" s="158">
        <v>1331291</v>
      </c>
      <c r="P181" s="158">
        <v>280267</v>
      </c>
      <c r="Q181" s="235">
        <v>9163900</v>
      </c>
      <c r="R181" s="136"/>
      <c r="S181" s="136"/>
      <c r="T181" s="136"/>
      <c r="U181" s="136"/>
      <c r="V181" s="136"/>
      <c r="W181" s="136"/>
      <c r="X181" s="136"/>
      <c r="Y181" s="136"/>
      <c r="Z181" s="136"/>
      <c r="AA181" s="136"/>
      <c r="AB181" s="136"/>
      <c r="AC181" s="136"/>
      <c r="AD181" s="136"/>
      <c r="AE181" s="136"/>
      <c r="AF181" s="136"/>
      <c r="AG181" s="136"/>
      <c r="AH181" s="136"/>
      <c r="AI181" s="136"/>
      <c r="AJ181" s="136"/>
      <c r="AK181" s="136"/>
      <c r="AL181" s="136"/>
      <c r="AM181" s="136"/>
      <c r="AN181" s="136"/>
      <c r="AO181" s="136"/>
      <c r="AP181" s="136"/>
      <c r="AQ181" s="136"/>
      <c r="AR181" s="136"/>
      <c r="AS181" s="136"/>
      <c r="AT181" s="136"/>
      <c r="AU181" s="136"/>
      <c r="AV181" s="136"/>
      <c r="AW181" s="136"/>
      <c r="AX181" s="136"/>
      <c r="AY181" s="136"/>
      <c r="AZ181" s="136"/>
      <c r="BA181" s="136"/>
      <c r="BB181" s="136"/>
      <c r="BC181" s="136"/>
      <c r="BD181" s="136"/>
      <c r="BE181" s="136"/>
      <c r="BF181" s="136"/>
      <c r="BG181" s="136"/>
      <c r="BH181" s="136"/>
      <c r="BI181" s="136"/>
      <c r="BJ181" s="136"/>
      <c r="BK181" s="136"/>
      <c r="BL181" s="136"/>
      <c r="BM181" s="136"/>
      <c r="BN181" s="136"/>
      <c r="BO181" s="136"/>
      <c r="BP181" s="136"/>
      <c r="BQ181" s="136"/>
      <c r="BR181" s="136"/>
      <c r="BS181" s="136"/>
      <c r="BT181" s="136"/>
      <c r="BU181" s="136"/>
      <c r="BV181" s="136"/>
      <c r="BW181" s="136"/>
      <c r="BX181" s="136"/>
      <c r="BY181" s="136"/>
      <c r="BZ181" s="136"/>
      <c r="CA181" s="136"/>
      <c r="CB181" s="136"/>
      <c r="CC181" s="136"/>
      <c r="CD181" s="136"/>
      <c r="CE181" s="136"/>
      <c r="CF181" s="136"/>
      <c r="CG181" s="136"/>
      <c r="CH181" s="136"/>
      <c r="CI181" s="136"/>
      <c r="CJ181" s="136"/>
      <c r="CK181" s="136"/>
      <c r="CL181" s="136"/>
      <c r="CM181" s="136"/>
      <c r="CN181" s="136"/>
      <c r="CO181" s="136"/>
      <c r="CP181" s="136"/>
      <c r="CQ181" s="136"/>
      <c r="CR181" s="136"/>
      <c r="CS181" s="136"/>
      <c r="CT181" s="136"/>
      <c r="CU181" s="136"/>
      <c r="CV181" s="136"/>
      <c r="CW181" s="136"/>
      <c r="CX181" s="136"/>
      <c r="CY181" s="136"/>
      <c r="CZ181" s="136"/>
      <c r="DA181" s="136"/>
      <c r="DB181" s="136"/>
      <c r="DC181" s="136"/>
      <c r="DD181" s="136"/>
      <c r="DE181" s="136"/>
      <c r="DF181" s="136"/>
      <c r="DG181" s="136"/>
      <c r="DH181" s="136"/>
      <c r="DI181" s="136"/>
      <c r="DJ181" s="136"/>
      <c r="DK181" s="136"/>
      <c r="DL181" s="136"/>
      <c r="DM181" s="136"/>
      <c r="DN181" s="136"/>
      <c r="DO181" s="136"/>
      <c r="DP181" s="136"/>
      <c r="DQ181" s="136"/>
      <c r="DR181" s="136"/>
      <c r="DS181" s="136"/>
      <c r="DT181" s="136"/>
      <c r="DU181" s="136"/>
      <c r="DV181" s="136"/>
      <c r="DW181" s="136"/>
      <c r="DX181" s="136"/>
      <c r="DY181" s="136"/>
      <c r="DZ181" s="136"/>
      <c r="EA181" s="136"/>
      <c r="EB181" s="136"/>
      <c r="EC181" s="136"/>
      <c r="ED181" s="136"/>
      <c r="EE181" s="136"/>
      <c r="EF181" s="136"/>
      <c r="EG181" s="136"/>
      <c r="EH181" s="136"/>
      <c r="EI181" s="136"/>
      <c r="EJ181" s="136"/>
      <c r="EK181" s="136"/>
      <c r="EL181" s="136"/>
      <c r="EM181" s="136"/>
      <c r="EN181" s="136"/>
      <c r="EO181" s="136"/>
      <c r="EP181" s="136"/>
      <c r="EQ181" s="136"/>
      <c r="ER181" s="136"/>
      <c r="ES181" s="136"/>
      <c r="ET181" s="136"/>
      <c r="EU181" s="136"/>
      <c r="EV181" s="136"/>
      <c r="EW181" s="136"/>
      <c r="EX181" s="136"/>
      <c r="EY181" s="136"/>
      <c r="EZ181" s="136"/>
      <c r="FA181" s="136"/>
      <c r="FB181" s="136"/>
      <c r="FC181" s="136"/>
      <c r="FD181" s="136"/>
      <c r="FE181" s="136"/>
      <c r="FF181" s="136"/>
      <c r="FG181" s="136"/>
      <c r="FH181" s="136"/>
      <c r="FI181" s="136"/>
      <c r="FJ181" s="136"/>
      <c r="FK181" s="136"/>
      <c r="FL181" s="136"/>
      <c r="FM181" s="136"/>
      <c r="FN181" s="136"/>
      <c r="FO181" s="136"/>
      <c r="FP181" s="136"/>
      <c r="FQ181" s="136"/>
      <c r="FR181" s="136"/>
      <c r="FS181" s="136"/>
      <c r="FT181" s="136"/>
      <c r="FU181" s="136"/>
      <c r="FV181" s="136"/>
      <c r="FW181" s="136"/>
      <c r="FX181" s="136"/>
      <c r="FY181" s="136"/>
      <c r="FZ181" s="136"/>
      <c r="GA181" s="136"/>
      <c r="GB181" s="136"/>
      <c r="GC181" s="136"/>
      <c r="GD181" s="136"/>
      <c r="GE181" s="136"/>
      <c r="GF181" s="136"/>
      <c r="GG181" s="136"/>
      <c r="GH181" s="136"/>
      <c r="GI181" s="136"/>
      <c r="GJ181" s="136"/>
      <c r="GK181" s="136"/>
      <c r="GL181" s="136"/>
      <c r="GM181" s="136"/>
      <c r="GN181" s="136"/>
      <c r="GO181" s="136"/>
      <c r="GP181" s="136"/>
      <c r="GQ181" s="136"/>
      <c r="GR181" s="136"/>
      <c r="GS181" s="136"/>
      <c r="GT181" s="136"/>
      <c r="GU181" s="136"/>
      <c r="GV181" s="136"/>
      <c r="GW181" s="136"/>
      <c r="GX181" s="136"/>
      <c r="GY181" s="136"/>
      <c r="GZ181" s="136"/>
      <c r="HA181" s="136"/>
      <c r="HB181" s="136"/>
      <c r="HC181" s="136"/>
      <c r="HD181" s="136"/>
      <c r="HE181" s="136"/>
      <c r="HF181" s="136"/>
      <c r="HG181" s="136"/>
      <c r="HH181" s="136"/>
      <c r="HI181" s="136"/>
      <c r="HJ181" s="136"/>
      <c r="HK181" s="136"/>
      <c r="HL181" s="136"/>
      <c r="HM181" s="136"/>
      <c r="HN181" s="136"/>
      <c r="HO181" s="136"/>
      <c r="HP181" s="136"/>
      <c r="HQ181" s="136"/>
      <c r="HR181" s="136"/>
      <c r="HS181" s="136"/>
      <c r="HT181" s="136"/>
      <c r="HU181" s="136"/>
      <c r="HV181" s="136"/>
      <c r="HW181" s="136"/>
      <c r="HX181" s="136"/>
      <c r="HY181" s="136"/>
      <c r="HZ181" s="136"/>
      <c r="IA181" s="136"/>
      <c r="IB181" s="136"/>
      <c r="IC181" s="136"/>
      <c r="ID181" s="136"/>
      <c r="IE181" s="136"/>
      <c r="IF181" s="136"/>
      <c r="IG181" s="136"/>
    </row>
    <row r="182" spans="1:241" ht="15" customHeight="1" x14ac:dyDescent="0.25">
      <c r="A182" s="137" t="s">
        <v>242</v>
      </c>
      <c r="B182" s="158">
        <v>4044584</v>
      </c>
      <c r="C182" s="158">
        <v>3051326</v>
      </c>
      <c r="D182" s="158">
        <v>492553</v>
      </c>
      <c r="E182" s="158">
        <v>562230</v>
      </c>
      <c r="F182" s="158">
        <v>1515483</v>
      </c>
      <c r="G182" s="158">
        <v>277740</v>
      </c>
      <c r="H182" s="235">
        <v>9943916</v>
      </c>
      <c r="I182" s="136"/>
      <c r="J182" s="137" t="s">
        <v>203</v>
      </c>
      <c r="K182" s="158">
        <v>3604868</v>
      </c>
      <c r="L182" s="158">
        <v>4005507</v>
      </c>
      <c r="M182" s="158">
        <v>578392</v>
      </c>
      <c r="N182" s="158">
        <v>649916</v>
      </c>
      <c r="O182" s="158">
        <v>1644859</v>
      </c>
      <c r="P182" s="158">
        <v>295642</v>
      </c>
      <c r="Q182" s="235">
        <v>10779184</v>
      </c>
      <c r="R182" s="136"/>
      <c r="S182" s="136"/>
      <c r="T182" s="136"/>
      <c r="U182" s="136"/>
      <c r="V182" s="136"/>
      <c r="W182" s="136"/>
      <c r="X182" s="136"/>
      <c r="Y182" s="136"/>
      <c r="Z182" s="136"/>
      <c r="AA182" s="136"/>
      <c r="AB182" s="136"/>
      <c r="AC182" s="136"/>
      <c r="AD182" s="136"/>
      <c r="AE182" s="136"/>
      <c r="AF182" s="136"/>
      <c r="AG182" s="136"/>
      <c r="AH182" s="136"/>
      <c r="AI182" s="136"/>
      <c r="AJ182" s="136"/>
      <c r="AK182" s="136"/>
      <c r="AL182" s="136"/>
      <c r="AM182" s="136"/>
      <c r="AN182" s="136"/>
      <c r="AO182" s="136"/>
      <c r="AP182" s="136"/>
      <c r="AQ182" s="136"/>
      <c r="AR182" s="136"/>
      <c r="AS182" s="136"/>
      <c r="AT182" s="136"/>
      <c r="AU182" s="136"/>
      <c r="AV182" s="136"/>
      <c r="AW182" s="136"/>
      <c r="AX182" s="136"/>
      <c r="AY182" s="136"/>
      <c r="AZ182" s="136"/>
      <c r="BA182" s="136"/>
      <c r="BB182" s="136"/>
      <c r="BC182" s="136"/>
      <c r="BD182" s="136"/>
      <c r="BE182" s="136"/>
      <c r="BF182" s="136"/>
      <c r="BG182" s="136"/>
      <c r="BH182" s="136"/>
      <c r="BI182" s="136"/>
      <c r="BJ182" s="136"/>
      <c r="BK182" s="136"/>
      <c r="BL182" s="136"/>
      <c r="BM182" s="136"/>
      <c r="BN182" s="136"/>
      <c r="BO182" s="136"/>
      <c r="BP182" s="136"/>
      <c r="BQ182" s="136"/>
      <c r="BR182" s="136"/>
      <c r="BS182" s="136"/>
      <c r="BT182" s="136"/>
      <c r="BU182" s="136"/>
      <c r="BV182" s="136"/>
      <c r="BW182" s="136"/>
      <c r="BX182" s="136"/>
      <c r="BY182" s="136"/>
      <c r="BZ182" s="136"/>
      <c r="CA182" s="136"/>
      <c r="CB182" s="136"/>
      <c r="CC182" s="136"/>
      <c r="CD182" s="136"/>
      <c r="CE182" s="136"/>
      <c r="CF182" s="136"/>
      <c r="CG182" s="136"/>
      <c r="CH182" s="136"/>
      <c r="CI182" s="136"/>
      <c r="CJ182" s="136"/>
      <c r="CK182" s="136"/>
      <c r="CL182" s="136"/>
      <c r="CM182" s="136"/>
      <c r="CN182" s="136"/>
      <c r="CO182" s="136"/>
      <c r="CP182" s="136"/>
      <c r="CQ182" s="136"/>
      <c r="CR182" s="136"/>
      <c r="CS182" s="136"/>
      <c r="CT182" s="136"/>
      <c r="CU182" s="136"/>
      <c r="CV182" s="136"/>
      <c r="CW182" s="136"/>
      <c r="CX182" s="136"/>
      <c r="CY182" s="136"/>
      <c r="CZ182" s="136"/>
      <c r="DA182" s="136"/>
      <c r="DB182" s="136"/>
      <c r="DC182" s="136"/>
      <c r="DD182" s="136"/>
      <c r="DE182" s="136"/>
      <c r="DF182" s="136"/>
      <c r="DG182" s="136"/>
      <c r="DH182" s="136"/>
      <c r="DI182" s="136"/>
      <c r="DJ182" s="136"/>
      <c r="DK182" s="136"/>
      <c r="DL182" s="136"/>
      <c r="DM182" s="136"/>
      <c r="DN182" s="136"/>
      <c r="DO182" s="136"/>
      <c r="DP182" s="136"/>
      <c r="DQ182" s="136"/>
      <c r="DR182" s="136"/>
      <c r="DS182" s="136"/>
      <c r="DT182" s="136"/>
      <c r="DU182" s="136"/>
      <c r="DV182" s="136"/>
      <c r="DW182" s="136"/>
      <c r="DX182" s="136"/>
      <c r="DY182" s="136"/>
      <c r="DZ182" s="136"/>
      <c r="EA182" s="136"/>
      <c r="EB182" s="136"/>
      <c r="EC182" s="136"/>
      <c r="ED182" s="136"/>
      <c r="EE182" s="136"/>
      <c r="EF182" s="136"/>
      <c r="EG182" s="136"/>
      <c r="EH182" s="136"/>
      <c r="EI182" s="136"/>
      <c r="EJ182" s="136"/>
      <c r="EK182" s="136"/>
      <c r="EL182" s="136"/>
      <c r="EM182" s="136"/>
      <c r="EN182" s="136"/>
      <c r="EO182" s="136"/>
      <c r="EP182" s="136"/>
      <c r="EQ182" s="136"/>
      <c r="ER182" s="136"/>
      <c r="ES182" s="136"/>
      <c r="ET182" s="136"/>
      <c r="EU182" s="136"/>
      <c r="EV182" s="136"/>
      <c r="EW182" s="136"/>
      <c r="EX182" s="136"/>
      <c r="EY182" s="136"/>
      <c r="EZ182" s="136"/>
      <c r="FA182" s="136"/>
      <c r="FB182" s="136"/>
      <c r="FC182" s="136"/>
      <c r="FD182" s="136"/>
      <c r="FE182" s="136"/>
      <c r="FF182" s="136"/>
      <c r="FG182" s="136"/>
      <c r="FH182" s="136"/>
      <c r="FI182" s="136"/>
      <c r="FJ182" s="136"/>
      <c r="FK182" s="136"/>
      <c r="FL182" s="136"/>
      <c r="FM182" s="136"/>
      <c r="FN182" s="136"/>
      <c r="FO182" s="136"/>
      <c r="FP182" s="136"/>
      <c r="FQ182" s="136"/>
      <c r="FR182" s="136"/>
      <c r="FS182" s="136"/>
      <c r="FT182" s="136"/>
      <c r="FU182" s="136"/>
      <c r="FV182" s="136"/>
      <c r="FW182" s="136"/>
      <c r="FX182" s="136"/>
      <c r="FY182" s="136"/>
      <c r="FZ182" s="136"/>
      <c r="GA182" s="136"/>
      <c r="GB182" s="136"/>
      <c r="GC182" s="136"/>
      <c r="GD182" s="136"/>
      <c r="GE182" s="136"/>
      <c r="GF182" s="136"/>
      <c r="GG182" s="136"/>
      <c r="GH182" s="136"/>
      <c r="GI182" s="136"/>
      <c r="GJ182" s="136"/>
      <c r="GK182" s="136"/>
      <c r="GL182" s="136"/>
      <c r="GM182" s="136"/>
      <c r="GN182" s="136"/>
      <c r="GO182" s="136"/>
      <c r="GP182" s="136"/>
      <c r="GQ182" s="136"/>
      <c r="GR182" s="136"/>
      <c r="GS182" s="136"/>
      <c r="GT182" s="136"/>
      <c r="GU182" s="136"/>
      <c r="GV182" s="136"/>
      <c r="GW182" s="136"/>
      <c r="GX182" s="136"/>
      <c r="GY182" s="136"/>
      <c r="GZ182" s="136"/>
      <c r="HA182" s="136"/>
      <c r="HB182" s="136"/>
      <c r="HC182" s="136"/>
      <c r="HD182" s="136"/>
      <c r="HE182" s="136"/>
      <c r="HF182" s="136"/>
      <c r="HG182" s="136"/>
      <c r="HH182" s="136"/>
      <c r="HI182" s="136"/>
      <c r="HJ182" s="136"/>
      <c r="HK182" s="136"/>
      <c r="HL182" s="136"/>
      <c r="HM182" s="136"/>
      <c r="HN182" s="136"/>
      <c r="HO182" s="136"/>
      <c r="HP182" s="136"/>
      <c r="HQ182" s="136"/>
      <c r="HR182" s="136"/>
      <c r="HS182" s="136"/>
      <c r="HT182" s="136"/>
      <c r="HU182" s="136"/>
      <c r="HV182" s="136"/>
      <c r="HW182" s="136"/>
      <c r="HX182" s="136"/>
      <c r="HY182" s="136"/>
      <c r="HZ182" s="136"/>
      <c r="IA182" s="136"/>
      <c r="IB182" s="136"/>
      <c r="IC182" s="136"/>
      <c r="ID182" s="136"/>
      <c r="IE182" s="136"/>
      <c r="IF182" s="136"/>
      <c r="IG182" s="136"/>
    </row>
    <row r="183" spans="1:241" ht="15" customHeight="1" x14ac:dyDescent="0.25">
      <c r="A183" s="137" t="s">
        <v>241</v>
      </c>
      <c r="B183" s="158">
        <v>4005774</v>
      </c>
      <c r="C183" s="158">
        <v>2655523</v>
      </c>
      <c r="D183" s="158">
        <v>449580</v>
      </c>
      <c r="E183" s="158">
        <v>524565</v>
      </c>
      <c r="F183" s="158">
        <v>1774190</v>
      </c>
      <c r="G183" s="158">
        <v>251256</v>
      </c>
      <c r="H183" s="235">
        <v>9660888</v>
      </c>
      <c r="I183" s="136"/>
      <c r="J183" s="137" t="s">
        <v>202</v>
      </c>
      <c r="K183" s="158">
        <v>3501257</v>
      </c>
      <c r="L183" s="158">
        <v>3578209</v>
      </c>
      <c r="M183" s="158">
        <v>414033</v>
      </c>
      <c r="N183" s="158">
        <v>521015</v>
      </c>
      <c r="O183" s="158">
        <v>1464241</v>
      </c>
      <c r="P183" s="158">
        <v>260912</v>
      </c>
      <c r="Q183" s="235">
        <v>9739667</v>
      </c>
      <c r="R183" s="136"/>
      <c r="S183" s="136"/>
      <c r="T183" s="136"/>
      <c r="U183" s="136"/>
      <c r="V183" s="136"/>
      <c r="W183" s="136"/>
      <c r="X183" s="136"/>
      <c r="Y183" s="136"/>
      <c r="Z183" s="136"/>
      <c r="AA183" s="136"/>
      <c r="AB183" s="136"/>
      <c r="AC183" s="136"/>
      <c r="AD183" s="136"/>
      <c r="AE183" s="136"/>
      <c r="AF183" s="136"/>
      <c r="AG183" s="136"/>
      <c r="AH183" s="136"/>
      <c r="AI183" s="136"/>
      <c r="AJ183" s="136"/>
      <c r="AK183" s="136"/>
      <c r="AL183" s="136"/>
      <c r="AM183" s="136"/>
      <c r="AN183" s="136"/>
      <c r="AO183" s="136"/>
      <c r="AP183" s="136"/>
      <c r="AQ183" s="136"/>
      <c r="AR183" s="136"/>
      <c r="AS183" s="136"/>
      <c r="AT183" s="136"/>
      <c r="AU183" s="136"/>
      <c r="AV183" s="136"/>
      <c r="AW183" s="136"/>
      <c r="AX183" s="136"/>
      <c r="AY183" s="136"/>
      <c r="AZ183" s="136"/>
      <c r="BA183" s="136"/>
      <c r="BB183" s="136"/>
      <c r="BC183" s="136"/>
      <c r="BD183" s="136"/>
      <c r="BE183" s="136"/>
      <c r="BF183" s="136"/>
      <c r="BG183" s="136"/>
      <c r="BH183" s="136"/>
      <c r="BI183" s="136"/>
      <c r="BJ183" s="136"/>
      <c r="BK183" s="136"/>
      <c r="BL183" s="136"/>
      <c r="BM183" s="136"/>
      <c r="BN183" s="136"/>
      <c r="BO183" s="136"/>
      <c r="BP183" s="136"/>
      <c r="BQ183" s="136"/>
      <c r="BR183" s="136"/>
      <c r="BS183" s="136"/>
      <c r="BT183" s="136"/>
      <c r="BU183" s="136"/>
      <c r="BV183" s="136"/>
      <c r="BW183" s="136"/>
      <c r="BX183" s="136"/>
      <c r="BY183" s="136"/>
      <c r="BZ183" s="136"/>
      <c r="CA183" s="136"/>
      <c r="CB183" s="136"/>
      <c r="CC183" s="136"/>
      <c r="CD183" s="136"/>
      <c r="CE183" s="136"/>
      <c r="CF183" s="136"/>
      <c r="CG183" s="136"/>
      <c r="CH183" s="136"/>
      <c r="CI183" s="136"/>
      <c r="CJ183" s="136"/>
      <c r="CK183" s="136"/>
      <c r="CL183" s="136"/>
      <c r="CM183" s="136"/>
      <c r="CN183" s="136"/>
      <c r="CO183" s="136"/>
      <c r="CP183" s="136"/>
      <c r="CQ183" s="136"/>
      <c r="CR183" s="136"/>
      <c r="CS183" s="136"/>
      <c r="CT183" s="136"/>
      <c r="CU183" s="136"/>
      <c r="CV183" s="136"/>
      <c r="CW183" s="136"/>
      <c r="CX183" s="136"/>
      <c r="CY183" s="136"/>
      <c r="CZ183" s="136"/>
      <c r="DA183" s="136"/>
      <c r="DB183" s="136"/>
      <c r="DC183" s="136"/>
      <c r="DD183" s="136"/>
      <c r="DE183" s="136"/>
      <c r="DF183" s="136"/>
      <c r="DG183" s="136"/>
      <c r="DH183" s="136"/>
      <c r="DI183" s="136"/>
      <c r="DJ183" s="136"/>
      <c r="DK183" s="136"/>
      <c r="DL183" s="136"/>
      <c r="DM183" s="136"/>
      <c r="DN183" s="136"/>
      <c r="DO183" s="136"/>
      <c r="DP183" s="136"/>
      <c r="DQ183" s="136"/>
      <c r="DR183" s="136"/>
      <c r="DS183" s="136"/>
      <c r="DT183" s="136"/>
      <c r="DU183" s="136"/>
      <c r="DV183" s="136"/>
      <c r="DW183" s="136"/>
      <c r="DX183" s="136"/>
      <c r="DY183" s="136"/>
      <c r="DZ183" s="136"/>
      <c r="EA183" s="136"/>
      <c r="EB183" s="136"/>
      <c r="EC183" s="136"/>
      <c r="ED183" s="136"/>
      <c r="EE183" s="136"/>
      <c r="EF183" s="136"/>
      <c r="EG183" s="136"/>
      <c r="EH183" s="136"/>
      <c r="EI183" s="136"/>
      <c r="EJ183" s="136"/>
      <c r="EK183" s="136"/>
      <c r="EL183" s="136"/>
      <c r="EM183" s="136"/>
      <c r="EN183" s="136"/>
      <c r="EO183" s="136"/>
      <c r="EP183" s="136"/>
      <c r="EQ183" s="136"/>
      <c r="ER183" s="136"/>
      <c r="ES183" s="136"/>
      <c r="ET183" s="136"/>
      <c r="EU183" s="136"/>
      <c r="EV183" s="136"/>
      <c r="EW183" s="136"/>
      <c r="EX183" s="136"/>
      <c r="EY183" s="136"/>
      <c r="EZ183" s="136"/>
      <c r="FA183" s="136"/>
      <c r="FB183" s="136"/>
      <c r="FC183" s="136"/>
      <c r="FD183" s="136"/>
      <c r="FE183" s="136"/>
      <c r="FF183" s="136"/>
      <c r="FG183" s="136"/>
      <c r="FH183" s="136"/>
      <c r="FI183" s="136"/>
      <c r="FJ183" s="136"/>
      <c r="FK183" s="136"/>
      <c r="FL183" s="136"/>
      <c r="FM183" s="136"/>
      <c r="FN183" s="136"/>
      <c r="FO183" s="136"/>
      <c r="FP183" s="136"/>
      <c r="FQ183" s="136"/>
      <c r="FR183" s="136"/>
      <c r="FS183" s="136"/>
      <c r="FT183" s="136"/>
      <c r="FU183" s="136"/>
      <c r="FV183" s="136"/>
      <c r="FW183" s="136"/>
      <c r="FX183" s="136"/>
      <c r="FY183" s="136"/>
      <c r="FZ183" s="136"/>
      <c r="GA183" s="136"/>
      <c r="GB183" s="136"/>
      <c r="GC183" s="136"/>
      <c r="GD183" s="136"/>
      <c r="GE183" s="136"/>
      <c r="GF183" s="136"/>
      <c r="GG183" s="136"/>
      <c r="GH183" s="136"/>
      <c r="GI183" s="136"/>
      <c r="GJ183" s="136"/>
      <c r="GK183" s="136"/>
      <c r="GL183" s="136"/>
      <c r="GM183" s="136"/>
      <c r="GN183" s="136"/>
      <c r="GO183" s="136"/>
      <c r="GP183" s="136"/>
      <c r="GQ183" s="136"/>
      <c r="GR183" s="136"/>
      <c r="GS183" s="136"/>
      <c r="GT183" s="136"/>
      <c r="GU183" s="136"/>
      <c r="GV183" s="136"/>
      <c r="GW183" s="136"/>
      <c r="GX183" s="136"/>
      <c r="GY183" s="136"/>
      <c r="GZ183" s="136"/>
      <c r="HA183" s="136"/>
      <c r="HB183" s="136"/>
      <c r="HC183" s="136"/>
      <c r="HD183" s="136"/>
      <c r="HE183" s="136"/>
      <c r="HF183" s="136"/>
      <c r="HG183" s="136"/>
      <c r="HH183" s="136"/>
      <c r="HI183" s="136"/>
      <c r="HJ183" s="136"/>
      <c r="HK183" s="136"/>
      <c r="HL183" s="136"/>
      <c r="HM183" s="136"/>
      <c r="HN183" s="136"/>
      <c r="HO183" s="136"/>
      <c r="HP183" s="136"/>
      <c r="HQ183" s="136"/>
      <c r="HR183" s="136"/>
      <c r="HS183" s="136"/>
      <c r="HT183" s="136"/>
      <c r="HU183" s="136"/>
      <c r="HV183" s="136"/>
      <c r="HW183" s="136"/>
      <c r="HX183" s="136"/>
      <c r="HY183" s="136"/>
      <c r="HZ183" s="136"/>
      <c r="IA183" s="136"/>
      <c r="IB183" s="136"/>
      <c r="IC183" s="136"/>
      <c r="ID183" s="136"/>
      <c r="IE183" s="136"/>
      <c r="IF183" s="136"/>
      <c r="IG183" s="136"/>
    </row>
    <row r="184" spans="1:241" ht="15" customHeight="1" x14ac:dyDescent="0.25">
      <c r="A184" s="137" t="s">
        <v>240</v>
      </c>
      <c r="B184" s="158">
        <v>4600570</v>
      </c>
      <c r="C184" s="158">
        <v>3261339</v>
      </c>
      <c r="D184" s="158">
        <v>479912</v>
      </c>
      <c r="E184" s="158">
        <v>608903</v>
      </c>
      <c r="F184" s="158">
        <v>1627114</v>
      </c>
      <c r="G184" s="158">
        <v>233221</v>
      </c>
      <c r="H184" s="235">
        <v>10811059</v>
      </c>
      <c r="I184" s="136"/>
      <c r="J184" s="137" t="s">
        <v>201</v>
      </c>
      <c r="K184" s="158">
        <v>3009022</v>
      </c>
      <c r="L184" s="158">
        <v>2836372</v>
      </c>
      <c r="M184" s="158">
        <v>444346</v>
      </c>
      <c r="N184" s="158">
        <v>502884</v>
      </c>
      <c r="O184" s="158">
        <v>1413569</v>
      </c>
      <c r="P184" s="158">
        <v>272846</v>
      </c>
      <c r="Q184" s="235">
        <v>8479039</v>
      </c>
      <c r="R184" s="136"/>
      <c r="S184" s="136"/>
      <c r="T184" s="136"/>
      <c r="U184" s="136"/>
      <c r="V184" s="136"/>
      <c r="W184" s="136"/>
      <c r="X184" s="136"/>
      <c r="Y184" s="136"/>
      <c r="Z184" s="136"/>
      <c r="AA184" s="136"/>
      <c r="AB184" s="136"/>
      <c r="AC184" s="136"/>
      <c r="AD184" s="136"/>
      <c r="AE184" s="136"/>
      <c r="AF184" s="136"/>
      <c r="AG184" s="136"/>
      <c r="AH184" s="136"/>
      <c r="AI184" s="136"/>
      <c r="AJ184" s="136"/>
      <c r="AK184" s="136"/>
      <c r="AL184" s="136"/>
      <c r="AM184" s="136"/>
      <c r="AN184" s="136"/>
      <c r="AO184" s="136"/>
      <c r="AP184" s="136"/>
      <c r="AQ184" s="136"/>
      <c r="AR184" s="136"/>
      <c r="AS184" s="136"/>
      <c r="AT184" s="136"/>
      <c r="AU184" s="136"/>
      <c r="AV184" s="136"/>
      <c r="AW184" s="136"/>
      <c r="AX184" s="136"/>
      <c r="AY184" s="136"/>
      <c r="AZ184" s="136"/>
      <c r="BA184" s="136"/>
      <c r="BB184" s="136"/>
      <c r="BC184" s="136"/>
      <c r="BD184" s="136"/>
      <c r="BE184" s="136"/>
      <c r="BF184" s="136"/>
      <c r="BG184" s="136"/>
      <c r="BH184" s="136"/>
      <c r="BI184" s="136"/>
      <c r="BJ184" s="136"/>
      <c r="BK184" s="136"/>
      <c r="BL184" s="136"/>
      <c r="BM184" s="136"/>
      <c r="BN184" s="136"/>
      <c r="BO184" s="136"/>
      <c r="BP184" s="136"/>
      <c r="BQ184" s="136"/>
      <c r="BR184" s="136"/>
      <c r="BS184" s="136"/>
      <c r="BT184" s="136"/>
      <c r="BU184" s="136"/>
      <c r="BV184" s="136"/>
      <c r="BW184" s="136"/>
      <c r="BX184" s="136"/>
      <c r="BY184" s="136"/>
      <c r="BZ184" s="136"/>
      <c r="CA184" s="136"/>
      <c r="CB184" s="136"/>
      <c r="CC184" s="136"/>
      <c r="CD184" s="136"/>
      <c r="CE184" s="136"/>
      <c r="CF184" s="136"/>
      <c r="CG184" s="136"/>
      <c r="CH184" s="136"/>
      <c r="CI184" s="136"/>
      <c r="CJ184" s="136"/>
      <c r="CK184" s="136"/>
      <c r="CL184" s="136"/>
      <c r="CM184" s="136"/>
      <c r="CN184" s="136"/>
      <c r="CO184" s="136"/>
      <c r="CP184" s="136"/>
      <c r="CQ184" s="136"/>
      <c r="CR184" s="136"/>
      <c r="CS184" s="136"/>
      <c r="CT184" s="136"/>
      <c r="CU184" s="136"/>
      <c r="CV184" s="136"/>
      <c r="CW184" s="136"/>
      <c r="CX184" s="136"/>
      <c r="CY184" s="136"/>
      <c r="CZ184" s="136"/>
      <c r="DA184" s="136"/>
      <c r="DB184" s="136"/>
      <c r="DC184" s="136"/>
      <c r="DD184" s="136"/>
      <c r="DE184" s="136"/>
      <c r="DF184" s="136"/>
      <c r="DG184" s="136"/>
      <c r="DH184" s="136"/>
      <c r="DI184" s="136"/>
      <c r="DJ184" s="136"/>
      <c r="DK184" s="136"/>
      <c r="DL184" s="136"/>
      <c r="DM184" s="136"/>
      <c r="DN184" s="136"/>
      <c r="DO184" s="136"/>
      <c r="DP184" s="136"/>
      <c r="DQ184" s="136"/>
      <c r="DR184" s="136"/>
      <c r="DS184" s="136"/>
      <c r="DT184" s="136"/>
      <c r="DU184" s="136"/>
      <c r="DV184" s="136"/>
      <c r="DW184" s="136"/>
      <c r="DX184" s="136"/>
      <c r="DY184" s="136"/>
      <c r="DZ184" s="136"/>
      <c r="EA184" s="136"/>
      <c r="EB184" s="136"/>
      <c r="EC184" s="136"/>
      <c r="ED184" s="136"/>
      <c r="EE184" s="136"/>
      <c r="EF184" s="136"/>
      <c r="EG184" s="136"/>
      <c r="EH184" s="136"/>
      <c r="EI184" s="136"/>
      <c r="EJ184" s="136"/>
      <c r="EK184" s="136"/>
      <c r="EL184" s="136"/>
      <c r="EM184" s="136"/>
      <c r="EN184" s="136"/>
      <c r="EO184" s="136"/>
      <c r="EP184" s="136"/>
      <c r="EQ184" s="136"/>
      <c r="ER184" s="136"/>
      <c r="ES184" s="136"/>
      <c r="ET184" s="136"/>
      <c r="EU184" s="136"/>
      <c r="EV184" s="136"/>
      <c r="EW184" s="136"/>
      <c r="EX184" s="136"/>
      <c r="EY184" s="136"/>
      <c r="EZ184" s="136"/>
      <c r="FA184" s="136"/>
      <c r="FB184" s="136"/>
      <c r="FC184" s="136"/>
      <c r="FD184" s="136"/>
      <c r="FE184" s="136"/>
      <c r="FF184" s="136"/>
      <c r="FG184" s="136"/>
      <c r="FH184" s="136"/>
      <c r="FI184" s="136"/>
      <c r="FJ184" s="136"/>
      <c r="FK184" s="136"/>
      <c r="FL184" s="136"/>
      <c r="FM184" s="136"/>
      <c r="FN184" s="136"/>
      <c r="FO184" s="136"/>
      <c r="FP184" s="136"/>
      <c r="FQ184" s="136"/>
      <c r="FR184" s="136"/>
      <c r="FS184" s="136"/>
      <c r="FT184" s="136"/>
      <c r="FU184" s="136"/>
      <c r="FV184" s="136"/>
      <c r="FW184" s="136"/>
      <c r="FX184" s="136"/>
      <c r="FY184" s="136"/>
      <c r="FZ184" s="136"/>
      <c r="GA184" s="136"/>
      <c r="GB184" s="136"/>
      <c r="GC184" s="136"/>
      <c r="GD184" s="136"/>
      <c r="GE184" s="136"/>
      <c r="GF184" s="136"/>
      <c r="GG184" s="136"/>
      <c r="GH184" s="136"/>
      <c r="GI184" s="136"/>
      <c r="GJ184" s="136"/>
      <c r="GK184" s="136"/>
      <c r="GL184" s="136"/>
      <c r="GM184" s="136"/>
      <c r="GN184" s="136"/>
      <c r="GO184" s="136"/>
      <c r="GP184" s="136"/>
      <c r="GQ184" s="136"/>
      <c r="GR184" s="136"/>
      <c r="GS184" s="136"/>
      <c r="GT184" s="136"/>
      <c r="GU184" s="136"/>
      <c r="GV184" s="136"/>
      <c r="GW184" s="136"/>
      <c r="GX184" s="136"/>
      <c r="GY184" s="136"/>
      <c r="GZ184" s="136"/>
      <c r="HA184" s="136"/>
      <c r="HB184" s="136"/>
      <c r="HC184" s="136"/>
      <c r="HD184" s="136"/>
      <c r="HE184" s="136"/>
      <c r="HF184" s="136"/>
      <c r="HG184" s="136"/>
      <c r="HH184" s="136"/>
      <c r="HI184" s="136"/>
      <c r="HJ184" s="136"/>
      <c r="HK184" s="136"/>
      <c r="HL184" s="136"/>
      <c r="HM184" s="136"/>
      <c r="HN184" s="136"/>
      <c r="HO184" s="136"/>
      <c r="HP184" s="136"/>
      <c r="HQ184" s="136"/>
      <c r="HR184" s="136"/>
      <c r="HS184" s="136"/>
      <c r="HT184" s="136"/>
      <c r="HU184" s="136"/>
      <c r="HV184" s="136"/>
      <c r="HW184" s="136"/>
      <c r="HX184" s="136"/>
      <c r="HY184" s="136"/>
      <c r="HZ184" s="136"/>
      <c r="IA184" s="136"/>
      <c r="IB184" s="136"/>
      <c r="IC184" s="136"/>
      <c r="ID184" s="136"/>
      <c r="IE184" s="136"/>
      <c r="IF184" s="136"/>
      <c r="IG184" s="136"/>
    </row>
    <row r="185" spans="1:241" ht="15" customHeight="1" x14ac:dyDescent="0.25">
      <c r="A185" s="143" t="s">
        <v>903</v>
      </c>
      <c r="B185" s="160">
        <v>71538342</v>
      </c>
      <c r="C185" s="160">
        <v>59705678</v>
      </c>
      <c r="D185" s="160">
        <v>9209726</v>
      </c>
      <c r="E185" s="160">
        <v>13093952</v>
      </c>
      <c r="F185" s="160">
        <v>30202174</v>
      </c>
      <c r="G185" s="160">
        <v>4302144</v>
      </c>
      <c r="H185" s="237">
        <v>188052016</v>
      </c>
      <c r="I185" s="136"/>
      <c r="J185" s="137" t="s">
        <v>200</v>
      </c>
      <c r="K185" s="158">
        <v>2545335</v>
      </c>
      <c r="L185" s="158">
        <v>2965363</v>
      </c>
      <c r="M185" s="158">
        <v>416177</v>
      </c>
      <c r="N185" s="158">
        <v>606456</v>
      </c>
      <c r="O185" s="158">
        <v>1056940</v>
      </c>
      <c r="P185" s="158">
        <v>247706</v>
      </c>
      <c r="Q185" s="235">
        <v>7837977</v>
      </c>
      <c r="R185" s="136"/>
      <c r="S185" s="136"/>
      <c r="T185" s="136"/>
      <c r="U185" s="136"/>
      <c r="V185" s="136"/>
      <c r="W185" s="136"/>
      <c r="X185" s="136"/>
      <c r="Y185" s="136"/>
      <c r="Z185" s="136"/>
      <c r="AA185" s="136"/>
      <c r="AB185" s="136"/>
      <c r="AC185" s="136"/>
      <c r="AD185" s="136"/>
      <c r="AE185" s="136"/>
      <c r="AF185" s="136"/>
      <c r="AG185" s="136"/>
      <c r="AH185" s="136"/>
      <c r="AI185" s="136"/>
      <c r="AJ185" s="136"/>
      <c r="AK185" s="136"/>
      <c r="AL185" s="136"/>
      <c r="AM185" s="136"/>
      <c r="AN185" s="136"/>
      <c r="AO185" s="136"/>
      <c r="AP185" s="136"/>
      <c r="AQ185" s="136"/>
      <c r="AR185" s="136"/>
      <c r="AS185" s="136"/>
      <c r="AT185" s="136"/>
      <c r="AU185" s="136"/>
      <c r="AV185" s="136"/>
      <c r="AW185" s="136"/>
      <c r="AX185" s="136"/>
      <c r="AY185" s="136"/>
      <c r="AZ185" s="136"/>
      <c r="BA185" s="136"/>
      <c r="BB185" s="136"/>
      <c r="BC185" s="136"/>
      <c r="BD185" s="136"/>
      <c r="BE185" s="136"/>
      <c r="BF185" s="136"/>
      <c r="BG185" s="136"/>
      <c r="BH185" s="136"/>
      <c r="BI185" s="136"/>
      <c r="BJ185" s="136"/>
      <c r="BK185" s="136"/>
      <c r="BL185" s="136"/>
      <c r="BM185" s="136"/>
      <c r="BN185" s="136"/>
      <c r="BO185" s="136"/>
      <c r="BP185" s="136"/>
      <c r="BQ185" s="136"/>
      <c r="BR185" s="136"/>
      <c r="BS185" s="136"/>
      <c r="BT185" s="136"/>
      <c r="BU185" s="136"/>
      <c r="BV185" s="136"/>
      <c r="BW185" s="136"/>
      <c r="BX185" s="136"/>
      <c r="BY185" s="136"/>
      <c r="BZ185" s="136"/>
      <c r="CA185" s="136"/>
      <c r="CB185" s="136"/>
      <c r="CC185" s="136"/>
      <c r="CD185" s="136"/>
      <c r="CE185" s="136"/>
      <c r="CF185" s="136"/>
      <c r="CG185" s="136"/>
      <c r="CH185" s="136"/>
      <c r="CI185" s="136"/>
      <c r="CJ185" s="136"/>
      <c r="CK185" s="136"/>
      <c r="CL185" s="136"/>
      <c r="CM185" s="136"/>
      <c r="CN185" s="136"/>
      <c r="CO185" s="136"/>
      <c r="CP185" s="136"/>
      <c r="CQ185" s="136"/>
      <c r="CR185" s="136"/>
      <c r="CS185" s="136"/>
      <c r="CT185" s="136"/>
      <c r="CU185" s="136"/>
      <c r="CV185" s="136"/>
      <c r="CW185" s="136"/>
      <c r="CX185" s="136"/>
      <c r="CY185" s="136"/>
      <c r="CZ185" s="136"/>
      <c r="DA185" s="136"/>
      <c r="DB185" s="136"/>
      <c r="DC185" s="136"/>
      <c r="DD185" s="136"/>
      <c r="DE185" s="136"/>
      <c r="DF185" s="136"/>
      <c r="DG185" s="136"/>
      <c r="DH185" s="136"/>
      <c r="DI185" s="136"/>
      <c r="DJ185" s="136"/>
      <c r="DK185" s="136"/>
      <c r="DL185" s="136"/>
      <c r="DM185" s="136"/>
      <c r="DN185" s="136"/>
      <c r="DO185" s="136"/>
      <c r="DP185" s="136"/>
      <c r="DQ185" s="136"/>
      <c r="DR185" s="136"/>
      <c r="DS185" s="136"/>
      <c r="DT185" s="136"/>
      <c r="DU185" s="136"/>
      <c r="DV185" s="136"/>
      <c r="DW185" s="136"/>
      <c r="DX185" s="136"/>
      <c r="DY185" s="136"/>
      <c r="DZ185" s="136"/>
      <c r="EA185" s="136"/>
      <c r="EB185" s="136"/>
      <c r="EC185" s="136"/>
      <c r="ED185" s="136"/>
      <c r="EE185" s="136"/>
      <c r="EF185" s="136"/>
      <c r="EG185" s="136"/>
      <c r="EH185" s="136"/>
      <c r="EI185" s="136"/>
      <c r="EJ185" s="136"/>
      <c r="EK185" s="136"/>
      <c r="EL185" s="136"/>
      <c r="EM185" s="136"/>
      <c r="EN185" s="136"/>
      <c r="EO185" s="136"/>
      <c r="EP185" s="136"/>
      <c r="EQ185" s="136"/>
      <c r="ER185" s="136"/>
      <c r="ES185" s="136"/>
      <c r="ET185" s="136"/>
      <c r="EU185" s="136"/>
      <c r="EV185" s="136"/>
      <c r="EW185" s="136"/>
      <c r="EX185" s="136"/>
      <c r="EY185" s="136"/>
      <c r="EZ185" s="136"/>
      <c r="FA185" s="136"/>
      <c r="FB185" s="136"/>
      <c r="FC185" s="136"/>
      <c r="FD185" s="136"/>
      <c r="FE185" s="136"/>
      <c r="FF185" s="136"/>
      <c r="FG185" s="136"/>
      <c r="FH185" s="136"/>
      <c r="FI185" s="136"/>
      <c r="FJ185" s="136"/>
      <c r="FK185" s="136"/>
      <c r="FL185" s="136"/>
      <c r="FM185" s="136"/>
      <c r="FN185" s="136"/>
      <c r="FO185" s="136"/>
      <c r="FP185" s="136"/>
      <c r="FQ185" s="136"/>
      <c r="FR185" s="136"/>
      <c r="FS185" s="136"/>
      <c r="FT185" s="136"/>
      <c r="FU185" s="136"/>
      <c r="FV185" s="136"/>
      <c r="FW185" s="136"/>
      <c r="FX185" s="136"/>
      <c r="FY185" s="136"/>
      <c r="FZ185" s="136"/>
      <c r="GA185" s="136"/>
      <c r="GB185" s="136"/>
      <c r="GC185" s="136"/>
      <c r="GD185" s="136"/>
      <c r="GE185" s="136"/>
      <c r="GF185" s="136"/>
      <c r="GG185" s="136"/>
      <c r="GH185" s="136"/>
      <c r="GI185" s="136"/>
      <c r="GJ185" s="136"/>
      <c r="GK185" s="136"/>
      <c r="GL185" s="136"/>
      <c r="GM185" s="136"/>
      <c r="GN185" s="136"/>
      <c r="GO185" s="136"/>
      <c r="GP185" s="136"/>
      <c r="GQ185" s="136"/>
      <c r="GR185" s="136"/>
      <c r="GS185" s="136"/>
      <c r="GT185" s="136"/>
      <c r="GU185" s="136"/>
      <c r="GV185" s="136"/>
      <c r="GW185" s="136"/>
      <c r="GX185" s="136"/>
      <c r="GY185" s="136"/>
      <c r="GZ185" s="136"/>
      <c r="HA185" s="136"/>
      <c r="HB185" s="136"/>
      <c r="HC185" s="136"/>
      <c r="HD185" s="136"/>
      <c r="HE185" s="136"/>
      <c r="HF185" s="136"/>
      <c r="HG185" s="136"/>
      <c r="HH185" s="136"/>
      <c r="HI185" s="136"/>
      <c r="HJ185" s="136"/>
      <c r="HK185" s="136"/>
      <c r="HL185" s="136"/>
      <c r="HM185" s="136"/>
      <c r="HN185" s="136"/>
      <c r="HO185" s="136"/>
      <c r="HP185" s="136"/>
      <c r="HQ185" s="136"/>
      <c r="HR185" s="136"/>
      <c r="HS185" s="136"/>
      <c r="HT185" s="136"/>
      <c r="HU185" s="136"/>
      <c r="HV185" s="136"/>
      <c r="HW185" s="136"/>
      <c r="HX185" s="136"/>
      <c r="HY185" s="136"/>
      <c r="HZ185" s="136"/>
      <c r="IA185" s="136"/>
      <c r="IB185" s="136"/>
      <c r="IC185" s="136"/>
      <c r="ID185" s="136"/>
      <c r="IE185" s="136"/>
      <c r="IF185" s="136"/>
      <c r="IG185" s="136"/>
    </row>
    <row r="186" spans="1:241" ht="15" customHeight="1" x14ac:dyDescent="0.25">
      <c r="A186" s="146" t="s">
        <v>904</v>
      </c>
      <c r="B186" s="177">
        <v>3576917.1</v>
      </c>
      <c r="C186" s="177">
        <v>2985283.9</v>
      </c>
      <c r="D186" s="177">
        <v>460486.3</v>
      </c>
      <c r="E186" s="177">
        <v>654697.6</v>
      </c>
      <c r="F186" s="177">
        <v>1510108.7</v>
      </c>
      <c r="G186" s="177">
        <v>215107.20000000001</v>
      </c>
      <c r="H186" s="177">
        <v>9402600.8000000007</v>
      </c>
      <c r="I186" s="136"/>
      <c r="J186" s="137" t="s">
        <v>199</v>
      </c>
      <c r="K186" s="158">
        <v>3083415</v>
      </c>
      <c r="L186" s="158">
        <v>3415170</v>
      </c>
      <c r="M186" s="158">
        <v>445837</v>
      </c>
      <c r="N186" s="158">
        <v>941621</v>
      </c>
      <c r="O186" s="158">
        <v>1425753</v>
      </c>
      <c r="P186" s="158">
        <v>182929</v>
      </c>
      <c r="Q186" s="235">
        <v>9494725</v>
      </c>
      <c r="R186" s="136"/>
      <c r="S186" s="136"/>
      <c r="T186" s="136"/>
      <c r="U186" s="136"/>
      <c r="V186" s="136"/>
      <c r="W186" s="136"/>
      <c r="X186" s="136"/>
      <c r="Y186" s="136"/>
      <c r="Z186" s="136"/>
      <c r="AA186" s="136"/>
      <c r="AB186" s="136"/>
      <c r="AC186" s="136"/>
      <c r="AD186" s="136"/>
      <c r="AE186" s="136"/>
      <c r="AF186" s="136"/>
      <c r="AG186" s="136"/>
      <c r="AH186" s="136"/>
      <c r="AI186" s="136"/>
      <c r="AJ186" s="136"/>
      <c r="AK186" s="136"/>
      <c r="AL186" s="136"/>
      <c r="AM186" s="136"/>
      <c r="AN186" s="136"/>
      <c r="AO186" s="136"/>
      <c r="AP186" s="136"/>
      <c r="AQ186" s="136"/>
      <c r="AR186" s="136"/>
      <c r="AS186" s="136"/>
      <c r="AT186" s="136"/>
      <c r="AU186" s="136"/>
      <c r="AV186" s="136"/>
      <c r="AW186" s="136"/>
      <c r="AX186" s="136"/>
      <c r="AY186" s="136"/>
      <c r="AZ186" s="136"/>
      <c r="BA186" s="136"/>
      <c r="BB186" s="136"/>
      <c r="BC186" s="136"/>
      <c r="BD186" s="136"/>
      <c r="BE186" s="136"/>
      <c r="BF186" s="136"/>
      <c r="BG186" s="136"/>
      <c r="BH186" s="136"/>
      <c r="BI186" s="136"/>
      <c r="BJ186" s="136"/>
      <c r="BK186" s="136"/>
      <c r="BL186" s="136"/>
      <c r="BM186" s="136"/>
      <c r="BN186" s="136"/>
      <c r="BO186" s="136"/>
      <c r="BP186" s="136"/>
      <c r="BQ186" s="136"/>
      <c r="BR186" s="136"/>
      <c r="BS186" s="136"/>
      <c r="BT186" s="136"/>
      <c r="BU186" s="136"/>
      <c r="BV186" s="136"/>
      <c r="BW186" s="136"/>
      <c r="BX186" s="136"/>
      <c r="BY186" s="136"/>
      <c r="BZ186" s="136"/>
      <c r="CA186" s="136"/>
      <c r="CB186" s="136"/>
      <c r="CC186" s="136"/>
      <c r="CD186" s="136"/>
      <c r="CE186" s="136"/>
      <c r="CF186" s="136"/>
      <c r="CG186" s="136"/>
      <c r="CH186" s="136"/>
      <c r="CI186" s="136"/>
      <c r="CJ186" s="136"/>
      <c r="CK186" s="136"/>
      <c r="CL186" s="136"/>
      <c r="CM186" s="136"/>
      <c r="CN186" s="136"/>
      <c r="CO186" s="136"/>
      <c r="CP186" s="136"/>
      <c r="CQ186" s="136"/>
      <c r="CR186" s="136"/>
      <c r="CS186" s="136"/>
      <c r="CT186" s="136"/>
      <c r="CU186" s="136"/>
      <c r="CV186" s="136"/>
      <c r="CW186" s="136"/>
      <c r="CX186" s="136"/>
      <c r="CY186" s="136"/>
      <c r="CZ186" s="136"/>
      <c r="DA186" s="136"/>
      <c r="DB186" s="136"/>
      <c r="DC186" s="136"/>
      <c r="DD186" s="136"/>
      <c r="DE186" s="136"/>
      <c r="DF186" s="136"/>
      <c r="DG186" s="136"/>
      <c r="DH186" s="136"/>
      <c r="DI186" s="136"/>
      <c r="DJ186" s="136"/>
      <c r="DK186" s="136"/>
      <c r="DL186" s="136"/>
      <c r="DM186" s="136"/>
      <c r="DN186" s="136"/>
      <c r="DO186" s="136"/>
      <c r="DP186" s="136"/>
      <c r="DQ186" s="136"/>
      <c r="DR186" s="136"/>
      <c r="DS186" s="136"/>
      <c r="DT186" s="136"/>
      <c r="DU186" s="136"/>
      <c r="DV186" s="136"/>
      <c r="DW186" s="136"/>
      <c r="DX186" s="136"/>
      <c r="DY186" s="136"/>
      <c r="DZ186" s="136"/>
      <c r="EA186" s="136"/>
      <c r="EB186" s="136"/>
      <c r="EC186" s="136"/>
      <c r="ED186" s="136"/>
      <c r="EE186" s="136"/>
      <c r="EF186" s="136"/>
      <c r="EG186" s="136"/>
      <c r="EH186" s="136"/>
      <c r="EI186" s="136"/>
      <c r="EJ186" s="136"/>
      <c r="EK186" s="136"/>
      <c r="EL186" s="136"/>
      <c r="EM186" s="136"/>
      <c r="EN186" s="136"/>
      <c r="EO186" s="136"/>
      <c r="EP186" s="136"/>
      <c r="EQ186" s="136"/>
      <c r="ER186" s="136"/>
      <c r="ES186" s="136"/>
      <c r="ET186" s="136"/>
      <c r="EU186" s="136"/>
      <c r="EV186" s="136"/>
      <c r="EW186" s="136"/>
      <c r="EX186" s="136"/>
      <c r="EY186" s="136"/>
      <c r="EZ186" s="136"/>
      <c r="FA186" s="136"/>
      <c r="FB186" s="136"/>
      <c r="FC186" s="136"/>
      <c r="FD186" s="136"/>
      <c r="FE186" s="136"/>
      <c r="FF186" s="136"/>
      <c r="FG186" s="136"/>
      <c r="FH186" s="136"/>
      <c r="FI186" s="136"/>
      <c r="FJ186" s="136"/>
      <c r="FK186" s="136"/>
      <c r="FL186" s="136"/>
      <c r="FM186" s="136"/>
      <c r="FN186" s="136"/>
      <c r="FO186" s="136"/>
      <c r="FP186" s="136"/>
      <c r="FQ186" s="136"/>
      <c r="FR186" s="136"/>
      <c r="FS186" s="136"/>
      <c r="FT186" s="136"/>
      <c r="FU186" s="136"/>
      <c r="FV186" s="136"/>
      <c r="FW186" s="136"/>
      <c r="FX186" s="136"/>
      <c r="FY186" s="136"/>
      <c r="FZ186" s="136"/>
      <c r="GA186" s="136"/>
      <c r="GB186" s="136"/>
      <c r="GC186" s="136"/>
      <c r="GD186" s="136"/>
      <c r="GE186" s="136"/>
      <c r="GF186" s="136"/>
      <c r="GG186" s="136"/>
      <c r="GH186" s="136"/>
      <c r="GI186" s="136"/>
      <c r="GJ186" s="136"/>
      <c r="GK186" s="136"/>
      <c r="GL186" s="136"/>
      <c r="GM186" s="136"/>
      <c r="GN186" s="136"/>
      <c r="GO186" s="136"/>
      <c r="GP186" s="136"/>
      <c r="GQ186" s="136"/>
      <c r="GR186" s="136"/>
      <c r="GS186" s="136"/>
      <c r="GT186" s="136"/>
      <c r="GU186" s="136"/>
      <c r="GV186" s="136"/>
      <c r="GW186" s="136"/>
      <c r="GX186" s="136"/>
      <c r="GY186" s="136"/>
      <c r="GZ186" s="136"/>
      <c r="HA186" s="136"/>
      <c r="HB186" s="136"/>
      <c r="HC186" s="136"/>
      <c r="HD186" s="136"/>
      <c r="HE186" s="136"/>
      <c r="HF186" s="136"/>
      <c r="HG186" s="136"/>
      <c r="HH186" s="136"/>
      <c r="HI186" s="136"/>
      <c r="HJ186" s="136"/>
      <c r="HK186" s="136"/>
      <c r="HL186" s="136"/>
      <c r="HM186" s="136"/>
      <c r="HN186" s="136"/>
      <c r="HO186" s="136"/>
      <c r="HP186" s="136"/>
      <c r="HQ186" s="136"/>
      <c r="HR186" s="136"/>
      <c r="HS186" s="136"/>
      <c r="HT186" s="136"/>
      <c r="HU186" s="136"/>
      <c r="HV186" s="136"/>
      <c r="HW186" s="136"/>
      <c r="HX186" s="136"/>
      <c r="HY186" s="136"/>
      <c r="HZ186" s="136"/>
      <c r="IA186" s="136"/>
      <c r="IB186" s="136"/>
      <c r="IC186" s="136"/>
      <c r="ID186" s="136"/>
      <c r="IE186" s="136"/>
      <c r="IF186" s="136"/>
      <c r="IG186" s="136"/>
    </row>
    <row r="187" spans="1:241" ht="15" customHeight="1" x14ac:dyDescent="0.25">
      <c r="A187" s="135"/>
      <c r="B187" s="135"/>
      <c r="C187" s="135"/>
      <c r="D187" s="135"/>
      <c r="E187" s="135"/>
      <c r="F187" s="135"/>
      <c r="G187" s="135"/>
      <c r="H187" s="135"/>
      <c r="I187" s="136"/>
      <c r="J187" s="143" t="s">
        <v>905</v>
      </c>
      <c r="K187" s="160">
        <v>84160775</v>
      </c>
      <c r="L187" s="160">
        <v>90761810</v>
      </c>
      <c r="M187" s="160">
        <v>12005608</v>
      </c>
      <c r="N187" s="160">
        <v>13718383</v>
      </c>
      <c r="O187" s="160">
        <v>31949641</v>
      </c>
      <c r="P187" s="160">
        <v>4733082</v>
      </c>
      <c r="Q187" s="237">
        <v>237329299</v>
      </c>
      <c r="R187" s="136"/>
      <c r="S187" s="136"/>
      <c r="T187" s="136"/>
      <c r="U187" s="136"/>
      <c r="V187" s="136"/>
      <c r="W187" s="136"/>
      <c r="X187" s="136"/>
      <c r="Y187" s="136"/>
      <c r="Z187" s="136"/>
      <c r="AA187" s="136"/>
      <c r="AB187" s="136"/>
      <c r="AC187" s="136"/>
      <c r="AD187" s="136"/>
      <c r="AE187" s="136"/>
      <c r="AF187" s="136"/>
      <c r="AG187" s="136"/>
      <c r="AH187" s="136"/>
      <c r="AI187" s="136"/>
      <c r="AJ187" s="136"/>
      <c r="AK187" s="136"/>
      <c r="AL187" s="136"/>
      <c r="AM187" s="136"/>
      <c r="AN187" s="136"/>
      <c r="AO187" s="136"/>
      <c r="AP187" s="136"/>
      <c r="AQ187" s="136"/>
      <c r="AR187" s="136"/>
      <c r="AS187" s="136"/>
      <c r="AT187" s="136"/>
      <c r="AU187" s="136"/>
      <c r="AV187" s="136"/>
      <c r="AW187" s="136"/>
      <c r="AX187" s="136"/>
      <c r="AY187" s="136"/>
      <c r="AZ187" s="136"/>
      <c r="BA187" s="136"/>
      <c r="BB187" s="136"/>
      <c r="BC187" s="136"/>
      <c r="BD187" s="136"/>
      <c r="BE187" s="136"/>
      <c r="BF187" s="136"/>
      <c r="BG187" s="136"/>
      <c r="BH187" s="136"/>
      <c r="BI187" s="136"/>
      <c r="BJ187" s="136"/>
      <c r="BK187" s="136"/>
      <c r="BL187" s="136"/>
      <c r="BM187" s="136"/>
      <c r="BN187" s="136"/>
      <c r="BO187" s="136"/>
      <c r="BP187" s="136"/>
      <c r="BQ187" s="136"/>
      <c r="BR187" s="136"/>
      <c r="BS187" s="136"/>
      <c r="BT187" s="136"/>
      <c r="BU187" s="136"/>
      <c r="BV187" s="136"/>
      <c r="BW187" s="136"/>
      <c r="BX187" s="136"/>
      <c r="BY187" s="136"/>
      <c r="BZ187" s="136"/>
      <c r="CA187" s="136"/>
      <c r="CB187" s="136"/>
      <c r="CC187" s="136"/>
      <c r="CD187" s="136"/>
      <c r="CE187" s="136"/>
      <c r="CF187" s="136"/>
      <c r="CG187" s="136"/>
      <c r="CH187" s="136"/>
      <c r="CI187" s="136"/>
      <c r="CJ187" s="136"/>
      <c r="CK187" s="136"/>
      <c r="CL187" s="136"/>
      <c r="CM187" s="136"/>
      <c r="CN187" s="136"/>
      <c r="CO187" s="136"/>
      <c r="CP187" s="136"/>
      <c r="CQ187" s="136"/>
      <c r="CR187" s="136"/>
      <c r="CS187" s="136"/>
      <c r="CT187" s="136"/>
      <c r="CU187" s="136"/>
      <c r="CV187" s="136"/>
      <c r="CW187" s="136"/>
      <c r="CX187" s="136"/>
      <c r="CY187" s="136"/>
      <c r="CZ187" s="136"/>
      <c r="DA187" s="136"/>
      <c r="DB187" s="136"/>
      <c r="DC187" s="136"/>
      <c r="DD187" s="136"/>
      <c r="DE187" s="136"/>
      <c r="DF187" s="136"/>
      <c r="DG187" s="136"/>
      <c r="DH187" s="136"/>
      <c r="DI187" s="136"/>
      <c r="DJ187" s="136"/>
      <c r="DK187" s="136"/>
      <c r="DL187" s="136"/>
      <c r="DM187" s="136"/>
      <c r="DN187" s="136"/>
      <c r="DO187" s="136"/>
      <c r="DP187" s="136"/>
      <c r="DQ187" s="136"/>
      <c r="DR187" s="136"/>
      <c r="DS187" s="136"/>
      <c r="DT187" s="136"/>
      <c r="DU187" s="136"/>
      <c r="DV187" s="136"/>
      <c r="DW187" s="136"/>
      <c r="DX187" s="136"/>
      <c r="DY187" s="136"/>
      <c r="DZ187" s="136"/>
      <c r="EA187" s="136"/>
      <c r="EB187" s="136"/>
      <c r="EC187" s="136"/>
      <c r="ED187" s="136"/>
      <c r="EE187" s="136"/>
      <c r="EF187" s="136"/>
      <c r="EG187" s="136"/>
      <c r="EH187" s="136"/>
      <c r="EI187" s="136"/>
      <c r="EJ187" s="136"/>
      <c r="EK187" s="136"/>
      <c r="EL187" s="136"/>
      <c r="EM187" s="136"/>
      <c r="EN187" s="136"/>
      <c r="EO187" s="136"/>
      <c r="EP187" s="136"/>
      <c r="EQ187" s="136"/>
      <c r="ER187" s="136"/>
      <c r="ES187" s="136"/>
      <c r="ET187" s="136"/>
      <c r="EU187" s="136"/>
      <c r="EV187" s="136"/>
      <c r="EW187" s="136"/>
      <c r="EX187" s="136"/>
      <c r="EY187" s="136"/>
      <c r="EZ187" s="136"/>
      <c r="FA187" s="136"/>
      <c r="FB187" s="136"/>
      <c r="FC187" s="136"/>
      <c r="FD187" s="136"/>
      <c r="FE187" s="136"/>
      <c r="FF187" s="136"/>
      <c r="FG187" s="136"/>
      <c r="FH187" s="136"/>
      <c r="FI187" s="136"/>
      <c r="FJ187" s="136"/>
      <c r="FK187" s="136"/>
      <c r="FL187" s="136"/>
      <c r="FM187" s="136"/>
      <c r="FN187" s="136"/>
      <c r="FO187" s="136"/>
      <c r="FP187" s="136"/>
      <c r="FQ187" s="136"/>
      <c r="FR187" s="136"/>
      <c r="FS187" s="136"/>
      <c r="FT187" s="136"/>
      <c r="FU187" s="136"/>
      <c r="FV187" s="136"/>
      <c r="FW187" s="136"/>
      <c r="FX187" s="136"/>
      <c r="FY187" s="136"/>
      <c r="FZ187" s="136"/>
      <c r="GA187" s="136"/>
      <c r="GB187" s="136"/>
      <c r="GC187" s="136"/>
      <c r="GD187" s="136"/>
      <c r="GE187" s="136"/>
      <c r="GF187" s="136"/>
      <c r="GG187" s="136"/>
      <c r="GH187" s="136"/>
      <c r="GI187" s="136"/>
      <c r="GJ187" s="136"/>
      <c r="GK187" s="136"/>
      <c r="GL187" s="136"/>
      <c r="GM187" s="136"/>
      <c r="GN187" s="136"/>
      <c r="GO187" s="136"/>
      <c r="GP187" s="136"/>
      <c r="GQ187" s="136"/>
      <c r="GR187" s="136"/>
      <c r="GS187" s="136"/>
      <c r="GT187" s="136"/>
      <c r="GU187" s="136"/>
      <c r="GV187" s="136"/>
      <c r="GW187" s="136"/>
      <c r="GX187" s="136"/>
      <c r="GY187" s="136"/>
      <c r="GZ187" s="136"/>
      <c r="HA187" s="136"/>
      <c r="HB187" s="136"/>
      <c r="HC187" s="136"/>
      <c r="HD187" s="136"/>
      <c r="HE187" s="136"/>
      <c r="HF187" s="136"/>
      <c r="HG187" s="136"/>
      <c r="HH187" s="136"/>
      <c r="HI187" s="136"/>
      <c r="HJ187" s="136"/>
      <c r="HK187" s="136"/>
      <c r="HL187" s="136"/>
      <c r="HM187" s="136"/>
      <c r="HN187" s="136"/>
      <c r="HO187" s="136"/>
      <c r="HP187" s="136"/>
      <c r="HQ187" s="136"/>
      <c r="HR187" s="136"/>
      <c r="HS187" s="136"/>
      <c r="HT187" s="136"/>
      <c r="HU187" s="136"/>
      <c r="HV187" s="136"/>
      <c r="HW187" s="136"/>
      <c r="HX187" s="136"/>
      <c r="HY187" s="136"/>
      <c r="HZ187" s="136"/>
      <c r="IA187" s="136"/>
      <c r="IB187" s="136"/>
      <c r="IC187" s="136"/>
      <c r="ID187" s="136"/>
      <c r="IE187" s="136"/>
      <c r="IF187" s="136"/>
      <c r="IG187" s="136"/>
    </row>
    <row r="188" spans="1:241" ht="15" customHeight="1" x14ac:dyDescent="0.25">
      <c r="A188" s="135"/>
      <c r="B188" s="135"/>
      <c r="I188" s="136"/>
      <c r="J188" s="146" t="s">
        <v>906</v>
      </c>
      <c r="K188" s="177">
        <v>3825489.7727272729</v>
      </c>
      <c r="L188" s="177">
        <v>4125536.8181818184</v>
      </c>
      <c r="M188" s="177">
        <v>545709.45454545459</v>
      </c>
      <c r="N188" s="177">
        <v>623562.86363636365</v>
      </c>
      <c r="O188" s="177">
        <v>1452256.4090909092</v>
      </c>
      <c r="P188" s="177">
        <v>215140.09090909091</v>
      </c>
      <c r="Q188" s="177">
        <v>10787695.409090908</v>
      </c>
      <c r="R188" s="136"/>
      <c r="S188" s="136"/>
      <c r="T188" s="136"/>
      <c r="U188" s="136"/>
      <c r="V188" s="136"/>
      <c r="W188" s="136"/>
      <c r="X188" s="136"/>
      <c r="Y188" s="136"/>
      <c r="Z188" s="136"/>
      <c r="AA188" s="136"/>
      <c r="AB188" s="136"/>
      <c r="AC188" s="136"/>
      <c r="AD188" s="136"/>
      <c r="AE188" s="136"/>
      <c r="AF188" s="136"/>
      <c r="AG188" s="136"/>
      <c r="AH188" s="136"/>
      <c r="AI188" s="136"/>
      <c r="AJ188" s="136"/>
      <c r="AK188" s="136"/>
      <c r="AL188" s="136"/>
      <c r="AM188" s="136"/>
      <c r="AN188" s="136"/>
      <c r="AO188" s="136"/>
      <c r="AP188" s="136"/>
      <c r="AQ188" s="136"/>
      <c r="AR188" s="136"/>
      <c r="AS188" s="136"/>
      <c r="AT188" s="136"/>
      <c r="AU188" s="136"/>
      <c r="AV188" s="136"/>
      <c r="AW188" s="136"/>
      <c r="AX188" s="136"/>
      <c r="AY188" s="136"/>
      <c r="AZ188" s="136"/>
      <c r="BA188" s="136"/>
      <c r="BB188" s="136"/>
      <c r="BC188" s="136"/>
      <c r="BD188" s="136"/>
      <c r="BE188" s="136"/>
      <c r="BF188" s="136"/>
      <c r="BG188" s="136"/>
      <c r="BH188" s="136"/>
      <c r="BI188" s="136"/>
      <c r="BJ188" s="136"/>
      <c r="BK188" s="136"/>
      <c r="BL188" s="136"/>
      <c r="BM188" s="136"/>
      <c r="BN188" s="136"/>
      <c r="BO188" s="136"/>
      <c r="BP188" s="136"/>
      <c r="BQ188" s="136"/>
      <c r="BR188" s="136"/>
      <c r="BS188" s="136"/>
      <c r="BT188" s="136"/>
      <c r="BU188" s="136"/>
      <c r="BV188" s="136"/>
      <c r="BW188" s="136"/>
      <c r="BX188" s="136"/>
      <c r="BY188" s="136"/>
      <c r="BZ188" s="136"/>
      <c r="CA188" s="136"/>
      <c r="CB188" s="136"/>
      <c r="CC188" s="136"/>
      <c r="CD188" s="136"/>
      <c r="CE188" s="136"/>
      <c r="CF188" s="136"/>
      <c r="CG188" s="136"/>
      <c r="CH188" s="136"/>
      <c r="CI188" s="136"/>
      <c r="CJ188" s="136"/>
      <c r="CK188" s="136"/>
      <c r="CL188" s="136"/>
      <c r="CM188" s="136"/>
      <c r="CN188" s="136"/>
      <c r="CO188" s="136"/>
      <c r="CP188" s="136"/>
      <c r="CQ188" s="136"/>
      <c r="CR188" s="136"/>
      <c r="CS188" s="136"/>
      <c r="CT188" s="136"/>
      <c r="CU188" s="136"/>
      <c r="CV188" s="136"/>
      <c r="CW188" s="136"/>
      <c r="CX188" s="136"/>
      <c r="CY188" s="136"/>
      <c r="CZ188" s="136"/>
      <c r="DA188" s="136"/>
      <c r="DB188" s="136"/>
      <c r="DC188" s="136"/>
      <c r="DD188" s="136"/>
      <c r="DE188" s="136"/>
      <c r="DF188" s="136"/>
      <c r="DG188" s="136"/>
      <c r="DH188" s="136"/>
      <c r="DI188" s="136"/>
      <c r="DJ188" s="136"/>
      <c r="DK188" s="136"/>
      <c r="DL188" s="136"/>
      <c r="DM188" s="136"/>
      <c r="DN188" s="136"/>
      <c r="DO188" s="136"/>
      <c r="DP188" s="136"/>
      <c r="DQ188" s="136"/>
      <c r="DR188" s="136"/>
      <c r="DS188" s="136"/>
      <c r="DT188" s="136"/>
      <c r="DU188" s="136"/>
      <c r="DV188" s="136"/>
      <c r="DW188" s="136"/>
      <c r="DX188" s="136"/>
      <c r="DY188" s="136"/>
      <c r="DZ188" s="136"/>
      <c r="EA188" s="136"/>
      <c r="EB188" s="136"/>
      <c r="EC188" s="136"/>
      <c r="ED188" s="136"/>
      <c r="EE188" s="136"/>
      <c r="EF188" s="136"/>
      <c r="EG188" s="136"/>
      <c r="EH188" s="136"/>
      <c r="EI188" s="136"/>
      <c r="EJ188" s="136"/>
      <c r="EK188" s="136"/>
      <c r="EL188" s="136"/>
      <c r="EM188" s="136"/>
      <c r="EN188" s="136"/>
      <c r="EO188" s="136"/>
      <c r="EP188" s="136"/>
      <c r="EQ188" s="136"/>
      <c r="ER188" s="136"/>
      <c r="ES188" s="136"/>
      <c r="ET188" s="136"/>
      <c r="EU188" s="136"/>
      <c r="EV188" s="136"/>
      <c r="EW188" s="136"/>
      <c r="EX188" s="136"/>
      <c r="EY188" s="136"/>
      <c r="EZ188" s="136"/>
      <c r="FA188" s="136"/>
      <c r="FB188" s="136"/>
      <c r="FC188" s="136"/>
      <c r="FD188" s="136"/>
      <c r="FE188" s="136"/>
      <c r="FF188" s="136"/>
      <c r="FG188" s="136"/>
      <c r="FH188" s="136"/>
      <c r="FI188" s="136"/>
      <c r="FJ188" s="136"/>
      <c r="FK188" s="136"/>
      <c r="FL188" s="136"/>
      <c r="FM188" s="136"/>
      <c r="FN188" s="136"/>
      <c r="FO188" s="136"/>
      <c r="FP188" s="136"/>
      <c r="FQ188" s="136"/>
      <c r="FR188" s="136"/>
      <c r="FS188" s="136"/>
      <c r="FT188" s="136"/>
      <c r="FU188" s="136"/>
      <c r="FV188" s="136"/>
      <c r="FW188" s="136"/>
      <c r="FX188" s="136"/>
      <c r="FY188" s="136"/>
      <c r="FZ188" s="136"/>
      <c r="GA188" s="136"/>
      <c r="GB188" s="136"/>
      <c r="GC188" s="136"/>
      <c r="GD188" s="136"/>
      <c r="GE188" s="136"/>
      <c r="GF188" s="136"/>
      <c r="GG188" s="136"/>
      <c r="GH188" s="136"/>
      <c r="GI188" s="136"/>
      <c r="GJ188" s="136"/>
      <c r="GK188" s="136"/>
      <c r="GL188" s="136"/>
      <c r="GM188" s="136"/>
      <c r="GN188" s="136"/>
      <c r="GO188" s="136"/>
      <c r="GP188" s="136"/>
      <c r="GQ188" s="136"/>
      <c r="GR188" s="136"/>
      <c r="GS188" s="136"/>
      <c r="GT188" s="136"/>
      <c r="GU188" s="136"/>
      <c r="GV188" s="136"/>
      <c r="GW188" s="136"/>
      <c r="GX188" s="136"/>
      <c r="GY188" s="136"/>
      <c r="GZ188" s="136"/>
      <c r="HA188" s="136"/>
      <c r="HB188" s="136"/>
      <c r="HC188" s="136"/>
      <c r="HD188" s="136"/>
      <c r="HE188" s="136"/>
      <c r="HF188" s="136"/>
      <c r="HG188" s="136"/>
      <c r="HH188" s="136"/>
      <c r="HI188" s="136"/>
      <c r="HJ188" s="136"/>
      <c r="HK188" s="136"/>
      <c r="HL188" s="136"/>
      <c r="HM188" s="136"/>
      <c r="HN188" s="136"/>
      <c r="HO188" s="136"/>
      <c r="HP188" s="136"/>
      <c r="HQ188" s="136"/>
      <c r="HR188" s="136"/>
      <c r="HS188" s="136"/>
      <c r="HT188" s="136"/>
      <c r="HU188" s="136"/>
      <c r="HV188" s="136"/>
      <c r="HW188" s="136"/>
      <c r="HX188" s="136"/>
      <c r="HY188" s="136"/>
      <c r="HZ188" s="136"/>
      <c r="IA188" s="136"/>
      <c r="IB188" s="136"/>
      <c r="IC188" s="136"/>
      <c r="ID188" s="136"/>
      <c r="IE188" s="136"/>
      <c r="IF188" s="136"/>
      <c r="IG188" s="136"/>
    </row>
    <row r="189" spans="1:241" ht="15" customHeight="1" x14ac:dyDescent="0.25">
      <c r="A189" s="135"/>
      <c r="B189" s="135"/>
      <c r="I189" s="136"/>
      <c r="J189" s="136"/>
      <c r="K189" s="136"/>
      <c r="L189" s="136"/>
      <c r="M189" s="136"/>
      <c r="N189" s="136"/>
      <c r="O189" s="136"/>
      <c r="P189" s="136"/>
      <c r="Q189" s="136"/>
      <c r="R189" s="136"/>
      <c r="S189" s="136"/>
      <c r="T189" s="136"/>
      <c r="U189" s="136"/>
      <c r="V189" s="136"/>
      <c r="W189" s="136"/>
      <c r="X189" s="136"/>
      <c r="Y189" s="136"/>
      <c r="Z189" s="136"/>
      <c r="AA189" s="136"/>
      <c r="AB189" s="136"/>
      <c r="AC189" s="136"/>
      <c r="AD189" s="136"/>
      <c r="AE189" s="136"/>
      <c r="AF189" s="136"/>
      <c r="AG189" s="136"/>
      <c r="AH189" s="136"/>
      <c r="AI189" s="136"/>
      <c r="AJ189" s="136"/>
      <c r="AK189" s="136"/>
      <c r="AL189" s="136"/>
      <c r="AM189" s="136"/>
      <c r="AN189" s="136"/>
      <c r="AO189" s="136"/>
      <c r="AP189" s="136"/>
      <c r="AQ189" s="136"/>
      <c r="AR189" s="136"/>
      <c r="AS189" s="136"/>
      <c r="AT189" s="136"/>
      <c r="AU189" s="136"/>
      <c r="AV189" s="136"/>
      <c r="AW189" s="136"/>
      <c r="AX189" s="136"/>
      <c r="AY189" s="136"/>
      <c r="AZ189" s="136"/>
      <c r="BA189" s="136"/>
      <c r="BB189" s="136"/>
      <c r="BC189" s="136"/>
      <c r="BD189" s="136"/>
      <c r="BE189" s="136"/>
      <c r="BF189" s="136"/>
      <c r="BG189" s="136"/>
      <c r="BH189" s="136"/>
      <c r="BI189" s="136"/>
      <c r="BJ189" s="136"/>
      <c r="BK189" s="136"/>
      <c r="BL189" s="136"/>
      <c r="BM189" s="136"/>
      <c r="BN189" s="136"/>
      <c r="BO189" s="136"/>
      <c r="BP189" s="136"/>
      <c r="BQ189" s="136"/>
      <c r="BR189" s="136"/>
      <c r="BS189" s="136"/>
      <c r="BT189" s="136"/>
      <c r="BU189" s="136"/>
      <c r="BV189" s="136"/>
      <c r="BW189" s="136"/>
      <c r="BX189" s="136"/>
      <c r="BY189" s="136"/>
      <c r="BZ189" s="136"/>
      <c r="CA189" s="136"/>
      <c r="CB189" s="136"/>
      <c r="CC189" s="136"/>
      <c r="CD189" s="136"/>
      <c r="CE189" s="136"/>
      <c r="CF189" s="136"/>
      <c r="CG189" s="136"/>
      <c r="CH189" s="136"/>
      <c r="CI189" s="136"/>
      <c r="CJ189" s="136"/>
      <c r="CK189" s="136"/>
      <c r="CL189" s="136"/>
      <c r="CM189" s="136"/>
      <c r="CN189" s="136"/>
      <c r="CO189" s="136"/>
      <c r="CP189" s="136"/>
      <c r="CQ189" s="136"/>
      <c r="CR189" s="136"/>
      <c r="CS189" s="136"/>
      <c r="CT189" s="136"/>
      <c r="CU189" s="136"/>
      <c r="CV189" s="136"/>
      <c r="CW189" s="136"/>
      <c r="CX189" s="136"/>
      <c r="CY189" s="136"/>
      <c r="CZ189" s="136"/>
      <c r="DA189" s="136"/>
      <c r="DB189" s="136"/>
      <c r="DC189" s="136"/>
      <c r="DD189" s="136"/>
      <c r="DE189" s="136"/>
      <c r="DF189" s="136"/>
      <c r="DG189" s="136"/>
      <c r="DH189" s="136"/>
      <c r="DI189" s="136"/>
      <c r="DJ189" s="136"/>
      <c r="DK189" s="136"/>
      <c r="DL189" s="136"/>
      <c r="DM189" s="136"/>
      <c r="DN189" s="136"/>
      <c r="DO189" s="136"/>
      <c r="DP189" s="136"/>
      <c r="DQ189" s="136"/>
      <c r="DR189" s="136"/>
      <c r="DS189" s="136"/>
      <c r="DT189" s="136"/>
      <c r="DU189" s="136"/>
      <c r="DV189" s="136"/>
      <c r="DW189" s="136"/>
      <c r="DX189" s="136"/>
      <c r="DY189" s="136"/>
      <c r="DZ189" s="136"/>
      <c r="EA189" s="136"/>
      <c r="EB189" s="136"/>
      <c r="EC189" s="136"/>
      <c r="ED189" s="136"/>
      <c r="EE189" s="136"/>
      <c r="EF189" s="136"/>
      <c r="EG189" s="136"/>
      <c r="EH189" s="136"/>
      <c r="EI189" s="136"/>
      <c r="EJ189" s="136"/>
      <c r="EK189" s="136"/>
      <c r="EL189" s="136"/>
      <c r="EM189" s="136"/>
      <c r="EN189" s="136"/>
      <c r="EO189" s="136"/>
      <c r="EP189" s="136"/>
      <c r="EQ189" s="136"/>
      <c r="ER189" s="136"/>
      <c r="ES189" s="136"/>
      <c r="ET189" s="136"/>
      <c r="EU189" s="136"/>
      <c r="EV189" s="136"/>
      <c r="EW189" s="136"/>
      <c r="EX189" s="136"/>
      <c r="EY189" s="136"/>
      <c r="EZ189" s="136"/>
      <c r="FA189" s="136"/>
      <c r="FB189" s="136"/>
      <c r="FC189" s="136"/>
      <c r="FD189" s="136"/>
      <c r="FE189" s="136"/>
      <c r="FF189" s="136"/>
      <c r="FG189" s="136"/>
      <c r="FH189" s="136"/>
      <c r="FI189" s="136"/>
      <c r="FJ189" s="136"/>
      <c r="FK189" s="136"/>
      <c r="FL189" s="136"/>
      <c r="FM189" s="136"/>
      <c r="FN189" s="136"/>
      <c r="FO189" s="136"/>
      <c r="FP189" s="136"/>
      <c r="FQ189" s="136"/>
      <c r="FR189" s="136"/>
      <c r="FS189" s="136"/>
      <c r="FT189" s="136"/>
      <c r="FU189" s="136"/>
      <c r="FV189" s="136"/>
      <c r="FW189" s="136"/>
      <c r="FX189" s="136"/>
      <c r="FY189" s="136"/>
      <c r="FZ189" s="136"/>
      <c r="GA189" s="136"/>
      <c r="GB189" s="136"/>
      <c r="GC189" s="136"/>
      <c r="GD189" s="136"/>
      <c r="GE189" s="136"/>
      <c r="GF189" s="136"/>
      <c r="GG189" s="136"/>
      <c r="GH189" s="136"/>
      <c r="GI189" s="136"/>
      <c r="GJ189" s="136"/>
      <c r="GK189" s="136"/>
      <c r="GL189" s="136"/>
      <c r="GM189" s="136"/>
      <c r="GN189" s="136"/>
      <c r="GO189" s="136"/>
      <c r="GP189" s="136"/>
      <c r="GQ189" s="136"/>
      <c r="GR189" s="136"/>
      <c r="GS189" s="136"/>
      <c r="GT189" s="136"/>
      <c r="GU189" s="136"/>
      <c r="GV189" s="136"/>
      <c r="GW189" s="136"/>
      <c r="GX189" s="136"/>
      <c r="GY189" s="136"/>
      <c r="GZ189" s="136"/>
      <c r="HA189" s="136"/>
      <c r="HB189" s="136"/>
      <c r="HC189" s="136"/>
      <c r="HD189" s="136"/>
      <c r="HE189" s="136"/>
      <c r="HF189" s="136"/>
      <c r="HG189" s="136"/>
      <c r="HH189" s="136"/>
      <c r="HI189" s="136"/>
      <c r="HJ189" s="136"/>
      <c r="HK189" s="136"/>
      <c r="HL189" s="136"/>
      <c r="HM189" s="136"/>
      <c r="HN189" s="136"/>
      <c r="HO189" s="136"/>
      <c r="HP189" s="136"/>
      <c r="HQ189" s="136"/>
      <c r="HR189" s="136"/>
      <c r="HS189" s="136"/>
      <c r="HT189" s="136"/>
      <c r="HU189" s="136"/>
      <c r="HV189" s="136"/>
      <c r="HW189" s="136"/>
      <c r="HX189" s="136"/>
      <c r="HY189" s="136"/>
      <c r="HZ189" s="136"/>
      <c r="IA189" s="136"/>
      <c r="IB189" s="136"/>
      <c r="IC189" s="136"/>
      <c r="ID189" s="136"/>
      <c r="IE189" s="136"/>
      <c r="IF189" s="136"/>
      <c r="IG189" s="136"/>
    </row>
    <row r="190" spans="1:241" ht="15" customHeight="1" x14ac:dyDescent="0.25">
      <c r="A190" s="137" t="s">
        <v>239</v>
      </c>
      <c r="B190" s="193">
        <v>3705054</v>
      </c>
      <c r="C190" s="193">
        <v>2653119</v>
      </c>
      <c r="D190" s="193">
        <v>401424</v>
      </c>
      <c r="E190" s="193">
        <v>658186</v>
      </c>
      <c r="F190" s="158">
        <v>1122516</v>
      </c>
      <c r="G190" s="158">
        <v>149149</v>
      </c>
      <c r="H190" s="235">
        <v>8689448</v>
      </c>
      <c r="I190" s="136"/>
      <c r="J190" s="137" t="s">
        <v>198</v>
      </c>
      <c r="K190" s="193">
        <v>3211814</v>
      </c>
      <c r="L190" s="193">
        <v>3379065</v>
      </c>
      <c r="M190" s="193">
        <v>416954</v>
      </c>
      <c r="N190" s="193">
        <v>715240</v>
      </c>
      <c r="O190" s="158">
        <v>1260819</v>
      </c>
      <c r="P190" s="158">
        <v>170252</v>
      </c>
      <c r="Q190" s="235">
        <v>9154144</v>
      </c>
      <c r="R190" s="136"/>
      <c r="S190" s="136"/>
      <c r="T190" s="136"/>
      <c r="U190" s="136"/>
      <c r="V190" s="136"/>
      <c r="W190" s="136"/>
      <c r="X190" s="136"/>
      <c r="Y190" s="136"/>
      <c r="Z190" s="136"/>
      <c r="AA190" s="136"/>
      <c r="AB190" s="136"/>
      <c r="AC190" s="136"/>
      <c r="AD190" s="136"/>
      <c r="AE190" s="136"/>
      <c r="AF190" s="136"/>
      <c r="AG190" s="136"/>
      <c r="AH190" s="136"/>
      <c r="AI190" s="136"/>
      <c r="AJ190" s="136"/>
      <c r="AK190" s="136"/>
      <c r="AL190" s="136"/>
      <c r="AM190" s="136"/>
      <c r="AN190" s="136"/>
      <c r="AO190" s="136"/>
      <c r="AP190" s="136"/>
      <c r="AQ190" s="136"/>
      <c r="AR190" s="136"/>
      <c r="AS190" s="136"/>
      <c r="AT190" s="136"/>
      <c r="AU190" s="136"/>
      <c r="AV190" s="136"/>
      <c r="AW190" s="136"/>
      <c r="AX190" s="136"/>
      <c r="AY190" s="136"/>
      <c r="AZ190" s="136"/>
      <c r="BA190" s="136"/>
      <c r="BB190" s="136"/>
      <c r="BC190" s="136"/>
      <c r="BD190" s="136"/>
      <c r="BE190" s="136"/>
      <c r="BF190" s="136"/>
      <c r="BG190" s="136"/>
      <c r="BH190" s="136"/>
      <c r="BI190" s="136"/>
      <c r="BJ190" s="136"/>
      <c r="BK190" s="136"/>
      <c r="BL190" s="136"/>
      <c r="BM190" s="136"/>
      <c r="BN190" s="136"/>
      <c r="BO190" s="136"/>
      <c r="BP190" s="136"/>
      <c r="BQ190" s="136"/>
      <c r="BR190" s="136"/>
      <c r="BS190" s="136"/>
      <c r="BT190" s="136"/>
      <c r="BU190" s="136"/>
      <c r="BV190" s="136"/>
      <c r="BW190" s="136"/>
      <c r="BX190" s="136"/>
      <c r="BY190" s="136"/>
      <c r="BZ190" s="136"/>
      <c r="CA190" s="136"/>
      <c r="CB190" s="136"/>
      <c r="CC190" s="136"/>
      <c r="CD190" s="136"/>
      <c r="CE190" s="136"/>
      <c r="CF190" s="136"/>
      <c r="CG190" s="136"/>
      <c r="CH190" s="136"/>
      <c r="CI190" s="136"/>
      <c r="CJ190" s="136"/>
      <c r="CK190" s="136"/>
      <c r="CL190" s="136"/>
      <c r="CM190" s="136"/>
      <c r="CN190" s="136"/>
      <c r="CO190" s="136"/>
      <c r="CP190" s="136"/>
      <c r="CQ190" s="136"/>
      <c r="CR190" s="136"/>
      <c r="CS190" s="136"/>
      <c r="CT190" s="136"/>
      <c r="CU190" s="136"/>
      <c r="CV190" s="136"/>
      <c r="CW190" s="136"/>
      <c r="CX190" s="136"/>
      <c r="CY190" s="136"/>
      <c r="CZ190" s="136"/>
      <c r="DA190" s="136"/>
      <c r="DB190" s="136"/>
      <c r="DC190" s="136"/>
      <c r="DD190" s="136"/>
      <c r="DE190" s="136"/>
      <c r="DF190" s="136"/>
      <c r="DG190" s="136"/>
      <c r="DH190" s="136"/>
      <c r="DI190" s="136"/>
      <c r="DJ190" s="136"/>
      <c r="DK190" s="136"/>
      <c r="DL190" s="136"/>
      <c r="DM190" s="136"/>
      <c r="DN190" s="136"/>
      <c r="DO190" s="136"/>
      <c r="DP190" s="136"/>
      <c r="DQ190" s="136"/>
      <c r="DR190" s="136"/>
      <c r="DS190" s="136"/>
      <c r="DT190" s="136"/>
      <c r="DU190" s="136"/>
      <c r="DV190" s="136"/>
      <c r="DW190" s="136"/>
      <c r="DX190" s="136"/>
      <c r="DY190" s="136"/>
      <c r="DZ190" s="136"/>
      <c r="EA190" s="136"/>
      <c r="EB190" s="136"/>
      <c r="EC190" s="136"/>
      <c r="ED190" s="136"/>
      <c r="EE190" s="136"/>
      <c r="EF190" s="136"/>
      <c r="EG190" s="136"/>
      <c r="EH190" s="136"/>
      <c r="EI190" s="136"/>
      <c r="EJ190" s="136"/>
      <c r="EK190" s="136"/>
      <c r="EL190" s="136"/>
      <c r="EM190" s="136"/>
      <c r="EN190" s="136"/>
      <c r="EO190" s="136"/>
      <c r="EP190" s="136"/>
      <c r="EQ190" s="136"/>
      <c r="ER190" s="136"/>
      <c r="ES190" s="136"/>
      <c r="ET190" s="136"/>
      <c r="EU190" s="136"/>
      <c r="EV190" s="136"/>
      <c r="EW190" s="136"/>
      <c r="EX190" s="136"/>
      <c r="EY190" s="136"/>
      <c r="EZ190" s="136"/>
      <c r="FA190" s="136"/>
      <c r="FB190" s="136"/>
      <c r="FC190" s="136"/>
      <c r="FD190" s="136"/>
      <c r="FE190" s="136"/>
      <c r="FF190" s="136"/>
      <c r="FG190" s="136"/>
      <c r="FH190" s="136"/>
      <c r="FI190" s="136"/>
      <c r="FJ190" s="136"/>
      <c r="FK190" s="136"/>
      <c r="FL190" s="136"/>
      <c r="FM190" s="136"/>
      <c r="FN190" s="136"/>
      <c r="FO190" s="136"/>
      <c r="FP190" s="136"/>
      <c r="FQ190" s="136"/>
      <c r="FR190" s="136"/>
      <c r="FS190" s="136"/>
      <c r="FT190" s="136"/>
      <c r="FU190" s="136"/>
      <c r="FV190" s="136"/>
      <c r="FW190" s="136"/>
      <c r="FX190" s="136"/>
      <c r="FY190" s="136"/>
      <c r="FZ190" s="136"/>
      <c r="GA190" s="136"/>
      <c r="GB190" s="136"/>
      <c r="GC190" s="136"/>
      <c r="GD190" s="136"/>
      <c r="GE190" s="136"/>
      <c r="GF190" s="136"/>
      <c r="GG190" s="136"/>
      <c r="GH190" s="136"/>
      <c r="GI190" s="136"/>
      <c r="GJ190" s="136"/>
      <c r="GK190" s="136"/>
      <c r="GL190" s="136"/>
      <c r="GM190" s="136"/>
      <c r="GN190" s="136"/>
      <c r="GO190" s="136"/>
      <c r="GP190" s="136"/>
      <c r="GQ190" s="136"/>
      <c r="GR190" s="136"/>
      <c r="GS190" s="136"/>
      <c r="GT190" s="136"/>
      <c r="GU190" s="136"/>
      <c r="GV190" s="136"/>
      <c r="GW190" s="136"/>
      <c r="GX190" s="136"/>
      <c r="GY190" s="136"/>
      <c r="GZ190" s="136"/>
      <c r="HA190" s="136"/>
      <c r="HB190" s="136"/>
      <c r="HC190" s="136"/>
      <c r="HD190" s="136"/>
      <c r="HE190" s="136"/>
      <c r="HF190" s="136"/>
      <c r="HG190" s="136"/>
      <c r="HH190" s="136"/>
      <c r="HI190" s="136"/>
      <c r="HJ190" s="136"/>
      <c r="HK190" s="136"/>
      <c r="HL190" s="136"/>
      <c r="HM190" s="136"/>
      <c r="HN190" s="136"/>
      <c r="HO190" s="136"/>
      <c r="HP190" s="136"/>
      <c r="HQ190" s="136"/>
      <c r="HR190" s="136"/>
      <c r="HS190" s="136"/>
      <c r="HT190" s="136"/>
      <c r="HU190" s="136"/>
      <c r="HV190" s="136"/>
      <c r="HW190" s="136"/>
      <c r="HX190" s="136"/>
      <c r="HY190" s="136"/>
      <c r="HZ190" s="136"/>
      <c r="IA190" s="136"/>
      <c r="IB190" s="136"/>
      <c r="IC190" s="136"/>
      <c r="ID190" s="136"/>
      <c r="IE190" s="136"/>
      <c r="IF190" s="136"/>
      <c r="IG190" s="136"/>
    </row>
    <row r="191" spans="1:241" ht="15" customHeight="1" x14ac:dyDescent="0.25">
      <c r="A191" s="137" t="s">
        <v>238</v>
      </c>
      <c r="B191" s="193">
        <v>3613379</v>
      </c>
      <c r="C191" s="193">
        <v>2744423</v>
      </c>
      <c r="D191" s="193">
        <v>507169</v>
      </c>
      <c r="E191" s="193">
        <v>710716</v>
      </c>
      <c r="F191" s="158">
        <v>2080448</v>
      </c>
      <c r="G191" s="158">
        <v>179735</v>
      </c>
      <c r="H191" s="235">
        <v>9835870</v>
      </c>
      <c r="I191" s="136"/>
      <c r="J191" s="137" t="s">
        <v>197</v>
      </c>
      <c r="K191" s="193">
        <v>3513030</v>
      </c>
      <c r="L191" s="193">
        <v>3925688</v>
      </c>
      <c r="M191" s="193">
        <v>593180</v>
      </c>
      <c r="N191" s="193">
        <v>862280</v>
      </c>
      <c r="O191" s="158">
        <v>1347162</v>
      </c>
      <c r="P191" s="158">
        <v>248776</v>
      </c>
      <c r="Q191" s="235">
        <v>10490116</v>
      </c>
      <c r="R191" s="136"/>
      <c r="S191" s="136"/>
      <c r="T191" s="136"/>
      <c r="U191" s="136"/>
      <c r="V191" s="136"/>
      <c r="W191" s="136"/>
      <c r="X191" s="136"/>
      <c r="Y191" s="136"/>
      <c r="Z191" s="136"/>
      <c r="AA191" s="136"/>
      <c r="AB191" s="136"/>
      <c r="AC191" s="136"/>
      <c r="AD191" s="136"/>
      <c r="AE191" s="136"/>
      <c r="AF191" s="136"/>
      <c r="AG191" s="136"/>
      <c r="AH191" s="136"/>
      <c r="AI191" s="136"/>
      <c r="AJ191" s="136"/>
      <c r="AK191" s="136"/>
      <c r="AL191" s="136"/>
      <c r="AM191" s="136"/>
      <c r="AN191" s="136"/>
      <c r="AO191" s="136"/>
      <c r="AP191" s="136"/>
      <c r="AQ191" s="136"/>
      <c r="AR191" s="136"/>
      <c r="AS191" s="136"/>
      <c r="AT191" s="136"/>
      <c r="AU191" s="136"/>
      <c r="AV191" s="136"/>
      <c r="AW191" s="136"/>
      <c r="AX191" s="136"/>
      <c r="AY191" s="136"/>
      <c r="AZ191" s="136"/>
      <c r="BA191" s="136"/>
      <c r="BB191" s="136"/>
      <c r="BC191" s="136"/>
      <c r="BD191" s="136"/>
      <c r="BE191" s="136"/>
      <c r="BF191" s="136"/>
      <c r="BG191" s="136"/>
      <c r="BH191" s="136"/>
      <c r="BI191" s="136"/>
      <c r="BJ191" s="136"/>
      <c r="BK191" s="136"/>
      <c r="BL191" s="136"/>
      <c r="BM191" s="136"/>
      <c r="BN191" s="136"/>
      <c r="BO191" s="136"/>
      <c r="BP191" s="136"/>
      <c r="BQ191" s="136"/>
      <c r="BR191" s="136"/>
      <c r="BS191" s="136"/>
      <c r="BT191" s="136"/>
      <c r="BU191" s="136"/>
      <c r="BV191" s="136"/>
      <c r="BW191" s="136"/>
      <c r="BX191" s="136"/>
      <c r="BY191" s="136"/>
      <c r="BZ191" s="136"/>
      <c r="CA191" s="136"/>
      <c r="CB191" s="136"/>
      <c r="CC191" s="136"/>
      <c r="CD191" s="136"/>
      <c r="CE191" s="136"/>
      <c r="CF191" s="136"/>
      <c r="CG191" s="136"/>
      <c r="CH191" s="136"/>
      <c r="CI191" s="136"/>
      <c r="CJ191" s="136"/>
      <c r="CK191" s="136"/>
      <c r="CL191" s="136"/>
      <c r="CM191" s="136"/>
      <c r="CN191" s="136"/>
      <c r="CO191" s="136"/>
      <c r="CP191" s="136"/>
      <c r="CQ191" s="136"/>
      <c r="CR191" s="136"/>
      <c r="CS191" s="136"/>
      <c r="CT191" s="136"/>
      <c r="CU191" s="136"/>
      <c r="CV191" s="136"/>
      <c r="CW191" s="136"/>
      <c r="CX191" s="136"/>
      <c r="CY191" s="136"/>
      <c r="CZ191" s="136"/>
      <c r="DA191" s="136"/>
      <c r="DB191" s="136"/>
      <c r="DC191" s="136"/>
      <c r="DD191" s="136"/>
      <c r="DE191" s="136"/>
      <c r="DF191" s="136"/>
      <c r="DG191" s="136"/>
      <c r="DH191" s="136"/>
      <c r="DI191" s="136"/>
      <c r="DJ191" s="136"/>
      <c r="DK191" s="136"/>
      <c r="DL191" s="136"/>
      <c r="DM191" s="136"/>
      <c r="DN191" s="136"/>
      <c r="DO191" s="136"/>
      <c r="DP191" s="136"/>
      <c r="DQ191" s="136"/>
      <c r="DR191" s="136"/>
      <c r="DS191" s="136"/>
      <c r="DT191" s="136"/>
      <c r="DU191" s="136"/>
      <c r="DV191" s="136"/>
      <c r="DW191" s="136"/>
      <c r="DX191" s="136"/>
      <c r="DY191" s="136"/>
      <c r="DZ191" s="136"/>
      <c r="EA191" s="136"/>
      <c r="EB191" s="136"/>
      <c r="EC191" s="136"/>
      <c r="ED191" s="136"/>
      <c r="EE191" s="136"/>
      <c r="EF191" s="136"/>
      <c r="EG191" s="136"/>
      <c r="EH191" s="136"/>
      <c r="EI191" s="136"/>
      <c r="EJ191" s="136"/>
      <c r="EK191" s="136"/>
      <c r="EL191" s="136"/>
      <c r="EM191" s="136"/>
      <c r="EN191" s="136"/>
      <c r="EO191" s="136"/>
      <c r="EP191" s="136"/>
      <c r="EQ191" s="136"/>
      <c r="ER191" s="136"/>
      <c r="ES191" s="136"/>
      <c r="ET191" s="136"/>
      <c r="EU191" s="136"/>
      <c r="EV191" s="136"/>
      <c r="EW191" s="136"/>
      <c r="EX191" s="136"/>
      <c r="EY191" s="136"/>
      <c r="EZ191" s="136"/>
      <c r="FA191" s="136"/>
      <c r="FB191" s="136"/>
      <c r="FC191" s="136"/>
      <c r="FD191" s="136"/>
      <c r="FE191" s="136"/>
      <c r="FF191" s="136"/>
      <c r="FG191" s="136"/>
      <c r="FH191" s="136"/>
      <c r="FI191" s="136"/>
      <c r="FJ191" s="136"/>
      <c r="FK191" s="136"/>
      <c r="FL191" s="136"/>
      <c r="FM191" s="136"/>
      <c r="FN191" s="136"/>
      <c r="FO191" s="136"/>
      <c r="FP191" s="136"/>
      <c r="FQ191" s="136"/>
      <c r="FR191" s="136"/>
      <c r="FS191" s="136"/>
      <c r="FT191" s="136"/>
      <c r="FU191" s="136"/>
      <c r="FV191" s="136"/>
      <c r="FW191" s="136"/>
      <c r="FX191" s="136"/>
      <c r="FY191" s="136"/>
      <c r="FZ191" s="136"/>
      <c r="GA191" s="136"/>
      <c r="GB191" s="136"/>
      <c r="GC191" s="136"/>
      <c r="GD191" s="136"/>
      <c r="GE191" s="136"/>
      <c r="GF191" s="136"/>
      <c r="GG191" s="136"/>
      <c r="GH191" s="136"/>
      <c r="GI191" s="136"/>
      <c r="GJ191" s="136"/>
      <c r="GK191" s="136"/>
      <c r="GL191" s="136"/>
      <c r="GM191" s="136"/>
      <c r="GN191" s="136"/>
      <c r="GO191" s="136"/>
      <c r="GP191" s="136"/>
      <c r="GQ191" s="136"/>
      <c r="GR191" s="136"/>
      <c r="GS191" s="136"/>
      <c r="GT191" s="136"/>
      <c r="GU191" s="136"/>
      <c r="GV191" s="136"/>
      <c r="GW191" s="136"/>
      <c r="GX191" s="136"/>
      <c r="GY191" s="136"/>
      <c r="GZ191" s="136"/>
      <c r="HA191" s="136"/>
      <c r="HB191" s="136"/>
      <c r="HC191" s="136"/>
      <c r="HD191" s="136"/>
      <c r="HE191" s="136"/>
      <c r="HF191" s="136"/>
      <c r="HG191" s="136"/>
      <c r="HH191" s="136"/>
      <c r="HI191" s="136"/>
      <c r="HJ191" s="136"/>
      <c r="HK191" s="136"/>
      <c r="HL191" s="136"/>
      <c r="HM191" s="136"/>
      <c r="HN191" s="136"/>
      <c r="HO191" s="136"/>
      <c r="HP191" s="136"/>
      <c r="HQ191" s="136"/>
      <c r="HR191" s="136"/>
      <c r="HS191" s="136"/>
      <c r="HT191" s="136"/>
      <c r="HU191" s="136"/>
      <c r="HV191" s="136"/>
      <c r="HW191" s="136"/>
      <c r="HX191" s="136"/>
      <c r="HY191" s="136"/>
      <c r="HZ191" s="136"/>
      <c r="IA191" s="136"/>
      <c r="IB191" s="136"/>
      <c r="IC191" s="136"/>
      <c r="ID191" s="136"/>
      <c r="IE191" s="136"/>
      <c r="IF191" s="136"/>
      <c r="IG191" s="136"/>
    </row>
    <row r="192" spans="1:241" ht="15" customHeight="1" x14ac:dyDescent="0.25">
      <c r="A192" s="137" t="s">
        <v>237</v>
      </c>
      <c r="B192" s="193">
        <v>3460800</v>
      </c>
      <c r="C192" s="193">
        <v>2903487</v>
      </c>
      <c r="D192" s="193">
        <v>520572</v>
      </c>
      <c r="E192" s="193">
        <v>840648</v>
      </c>
      <c r="F192" s="158">
        <v>2399681</v>
      </c>
      <c r="G192" s="158">
        <v>135874</v>
      </c>
      <c r="H192" s="235">
        <v>10261062</v>
      </c>
      <c r="I192" s="136"/>
      <c r="J192" s="137" t="s">
        <v>196</v>
      </c>
      <c r="K192" s="193">
        <v>4701637</v>
      </c>
      <c r="L192" s="193">
        <v>2824080</v>
      </c>
      <c r="M192" s="193">
        <v>460256</v>
      </c>
      <c r="N192" s="193">
        <v>680557</v>
      </c>
      <c r="O192" s="158">
        <v>1040658</v>
      </c>
      <c r="P192" s="158">
        <v>190461</v>
      </c>
      <c r="Q192" s="235">
        <v>9897649</v>
      </c>
      <c r="R192" s="136"/>
      <c r="S192" s="136"/>
      <c r="T192" s="136"/>
      <c r="U192" s="136"/>
      <c r="V192" s="136"/>
      <c r="W192" s="136"/>
      <c r="X192" s="136"/>
      <c r="Y192" s="136"/>
      <c r="Z192" s="136"/>
      <c r="AA192" s="136"/>
      <c r="AB192" s="136"/>
      <c r="AC192" s="136"/>
      <c r="AD192" s="136"/>
      <c r="AE192" s="136"/>
      <c r="AF192" s="136"/>
      <c r="AG192" s="136"/>
      <c r="AH192" s="136"/>
      <c r="AI192" s="136"/>
      <c r="AJ192" s="136"/>
      <c r="AK192" s="136"/>
      <c r="AL192" s="136"/>
      <c r="AM192" s="136"/>
      <c r="AN192" s="136"/>
      <c r="AO192" s="136"/>
      <c r="AP192" s="136"/>
      <c r="AQ192" s="136"/>
      <c r="AR192" s="136"/>
      <c r="AS192" s="136"/>
      <c r="AT192" s="136"/>
      <c r="AU192" s="136"/>
      <c r="AV192" s="136"/>
      <c r="AW192" s="136"/>
      <c r="AX192" s="136"/>
      <c r="AY192" s="136"/>
      <c r="AZ192" s="136"/>
      <c r="BA192" s="136"/>
      <c r="BB192" s="136"/>
      <c r="BC192" s="136"/>
      <c r="BD192" s="136"/>
      <c r="BE192" s="136"/>
      <c r="BF192" s="136"/>
      <c r="BG192" s="136"/>
      <c r="BH192" s="136"/>
      <c r="BI192" s="136"/>
      <c r="BJ192" s="136"/>
      <c r="BK192" s="136"/>
      <c r="BL192" s="136"/>
      <c r="BM192" s="136"/>
      <c r="BN192" s="136"/>
      <c r="BO192" s="136"/>
      <c r="BP192" s="136"/>
      <c r="BQ192" s="136"/>
      <c r="BR192" s="136"/>
      <c r="BS192" s="136"/>
      <c r="BT192" s="136"/>
      <c r="BU192" s="136"/>
      <c r="BV192" s="136"/>
      <c r="BW192" s="136"/>
      <c r="BX192" s="136"/>
      <c r="BY192" s="136"/>
      <c r="BZ192" s="136"/>
      <c r="CA192" s="136"/>
      <c r="CB192" s="136"/>
      <c r="CC192" s="136"/>
      <c r="CD192" s="136"/>
      <c r="CE192" s="136"/>
      <c r="CF192" s="136"/>
      <c r="CG192" s="136"/>
      <c r="CH192" s="136"/>
      <c r="CI192" s="136"/>
      <c r="CJ192" s="136"/>
      <c r="CK192" s="136"/>
      <c r="CL192" s="136"/>
      <c r="CM192" s="136"/>
      <c r="CN192" s="136"/>
      <c r="CO192" s="136"/>
      <c r="CP192" s="136"/>
      <c r="CQ192" s="136"/>
      <c r="CR192" s="136"/>
      <c r="CS192" s="136"/>
      <c r="CT192" s="136"/>
      <c r="CU192" s="136"/>
      <c r="CV192" s="136"/>
      <c r="CW192" s="136"/>
      <c r="CX192" s="136"/>
      <c r="CY192" s="136"/>
      <c r="CZ192" s="136"/>
      <c r="DA192" s="136"/>
      <c r="DB192" s="136"/>
      <c r="DC192" s="136"/>
      <c r="DD192" s="136"/>
      <c r="DE192" s="136"/>
      <c r="DF192" s="136"/>
      <c r="DG192" s="136"/>
      <c r="DH192" s="136"/>
      <c r="DI192" s="136"/>
      <c r="DJ192" s="136"/>
      <c r="DK192" s="136"/>
      <c r="DL192" s="136"/>
      <c r="DM192" s="136"/>
      <c r="DN192" s="136"/>
      <c r="DO192" s="136"/>
      <c r="DP192" s="136"/>
      <c r="DQ192" s="136"/>
      <c r="DR192" s="136"/>
      <c r="DS192" s="136"/>
      <c r="DT192" s="136"/>
      <c r="DU192" s="136"/>
      <c r="DV192" s="136"/>
      <c r="DW192" s="136"/>
      <c r="DX192" s="136"/>
      <c r="DY192" s="136"/>
      <c r="DZ192" s="136"/>
      <c r="EA192" s="136"/>
      <c r="EB192" s="136"/>
      <c r="EC192" s="136"/>
      <c r="ED192" s="136"/>
      <c r="EE192" s="136"/>
      <c r="EF192" s="136"/>
      <c r="EG192" s="136"/>
      <c r="EH192" s="136"/>
      <c r="EI192" s="136"/>
      <c r="EJ192" s="136"/>
      <c r="EK192" s="136"/>
      <c r="EL192" s="136"/>
      <c r="EM192" s="136"/>
      <c r="EN192" s="136"/>
      <c r="EO192" s="136"/>
      <c r="EP192" s="136"/>
      <c r="EQ192" s="136"/>
      <c r="ER192" s="136"/>
      <c r="ES192" s="136"/>
      <c r="ET192" s="136"/>
      <c r="EU192" s="136"/>
      <c r="EV192" s="136"/>
      <c r="EW192" s="136"/>
      <c r="EX192" s="136"/>
      <c r="EY192" s="136"/>
      <c r="EZ192" s="136"/>
      <c r="FA192" s="136"/>
      <c r="FB192" s="136"/>
      <c r="FC192" s="136"/>
      <c r="FD192" s="136"/>
      <c r="FE192" s="136"/>
      <c r="FF192" s="136"/>
      <c r="FG192" s="136"/>
      <c r="FH192" s="136"/>
      <c r="FI192" s="136"/>
      <c r="FJ192" s="136"/>
      <c r="FK192" s="136"/>
      <c r="FL192" s="136"/>
      <c r="FM192" s="136"/>
      <c r="FN192" s="136"/>
      <c r="FO192" s="136"/>
      <c r="FP192" s="136"/>
      <c r="FQ192" s="136"/>
      <c r="FR192" s="136"/>
      <c r="FS192" s="136"/>
      <c r="FT192" s="136"/>
      <c r="FU192" s="136"/>
      <c r="FV192" s="136"/>
      <c r="FW192" s="136"/>
      <c r="FX192" s="136"/>
      <c r="FY192" s="136"/>
      <c r="FZ192" s="136"/>
      <c r="GA192" s="136"/>
      <c r="GB192" s="136"/>
      <c r="GC192" s="136"/>
      <c r="GD192" s="136"/>
      <c r="GE192" s="136"/>
      <c r="GF192" s="136"/>
      <c r="GG192" s="136"/>
      <c r="GH192" s="136"/>
      <c r="GI192" s="136"/>
      <c r="GJ192" s="136"/>
      <c r="GK192" s="136"/>
      <c r="GL192" s="136"/>
      <c r="GM192" s="136"/>
      <c r="GN192" s="136"/>
      <c r="GO192" s="136"/>
      <c r="GP192" s="136"/>
      <c r="GQ192" s="136"/>
      <c r="GR192" s="136"/>
      <c r="GS192" s="136"/>
      <c r="GT192" s="136"/>
      <c r="GU192" s="136"/>
      <c r="GV192" s="136"/>
      <c r="GW192" s="136"/>
      <c r="GX192" s="136"/>
      <c r="GY192" s="136"/>
      <c r="GZ192" s="136"/>
      <c r="HA192" s="136"/>
      <c r="HB192" s="136"/>
      <c r="HC192" s="136"/>
      <c r="HD192" s="136"/>
      <c r="HE192" s="136"/>
      <c r="HF192" s="136"/>
      <c r="HG192" s="136"/>
      <c r="HH192" s="136"/>
      <c r="HI192" s="136"/>
      <c r="HJ192" s="136"/>
      <c r="HK192" s="136"/>
      <c r="HL192" s="136"/>
      <c r="HM192" s="136"/>
      <c r="HN192" s="136"/>
      <c r="HO192" s="136"/>
      <c r="HP192" s="136"/>
      <c r="HQ192" s="136"/>
      <c r="HR192" s="136"/>
      <c r="HS192" s="136"/>
      <c r="HT192" s="136"/>
      <c r="HU192" s="136"/>
      <c r="HV192" s="136"/>
      <c r="HW192" s="136"/>
      <c r="HX192" s="136"/>
      <c r="HY192" s="136"/>
      <c r="HZ192" s="136"/>
      <c r="IA192" s="136"/>
      <c r="IB192" s="136"/>
      <c r="IC192" s="136"/>
      <c r="ID192" s="136"/>
      <c r="IE192" s="136"/>
      <c r="IF192" s="136"/>
      <c r="IG192" s="136"/>
    </row>
    <row r="193" spans="1:241" ht="15" customHeight="1" x14ac:dyDescent="0.25">
      <c r="A193" s="137" t="s">
        <v>236</v>
      </c>
      <c r="B193" s="193">
        <v>3075136</v>
      </c>
      <c r="C193" s="193">
        <v>3480923</v>
      </c>
      <c r="D193" s="193">
        <v>541526</v>
      </c>
      <c r="E193" s="193">
        <v>747181</v>
      </c>
      <c r="F193" s="158">
        <v>1682991</v>
      </c>
      <c r="G193" s="158">
        <v>184236</v>
      </c>
      <c r="H193" s="235">
        <v>9711993</v>
      </c>
      <c r="I193" s="136"/>
      <c r="J193" s="137" t="s">
        <v>195</v>
      </c>
      <c r="K193" s="193">
        <v>2545005</v>
      </c>
      <c r="L193" s="193">
        <v>2572043</v>
      </c>
      <c r="M193" s="193">
        <v>417614</v>
      </c>
      <c r="N193" s="193">
        <v>624515</v>
      </c>
      <c r="O193" s="158">
        <v>945144</v>
      </c>
      <c r="P193" s="158">
        <v>207176</v>
      </c>
      <c r="Q193" s="235">
        <v>7311497</v>
      </c>
      <c r="R193" s="136"/>
      <c r="S193" s="136"/>
      <c r="T193" s="136"/>
      <c r="U193" s="136"/>
      <c r="V193" s="136"/>
      <c r="W193" s="136"/>
      <c r="X193" s="136"/>
      <c r="Y193" s="136"/>
      <c r="Z193" s="136"/>
      <c r="AA193" s="136"/>
      <c r="AB193" s="136"/>
      <c r="AC193" s="136"/>
      <c r="AD193" s="136"/>
      <c r="AE193" s="136"/>
      <c r="AF193" s="136"/>
      <c r="AG193" s="136"/>
      <c r="AH193" s="136"/>
      <c r="AI193" s="136"/>
      <c r="AJ193" s="136"/>
      <c r="AK193" s="136"/>
      <c r="AL193" s="136"/>
      <c r="AM193" s="136"/>
      <c r="AN193" s="136"/>
      <c r="AO193" s="136"/>
      <c r="AP193" s="136"/>
      <c r="AQ193" s="136"/>
      <c r="AR193" s="136"/>
      <c r="AS193" s="136"/>
      <c r="AT193" s="136"/>
      <c r="AU193" s="136"/>
      <c r="AV193" s="136"/>
      <c r="AW193" s="136"/>
      <c r="AX193" s="136"/>
      <c r="AY193" s="136"/>
      <c r="AZ193" s="136"/>
      <c r="BA193" s="136"/>
      <c r="BB193" s="136"/>
      <c r="BC193" s="136"/>
      <c r="BD193" s="136"/>
      <c r="BE193" s="136"/>
      <c r="BF193" s="136"/>
      <c r="BG193" s="136"/>
      <c r="BH193" s="136"/>
      <c r="BI193" s="136"/>
      <c r="BJ193" s="136"/>
      <c r="BK193" s="136"/>
      <c r="BL193" s="136"/>
      <c r="BM193" s="136"/>
      <c r="BN193" s="136"/>
      <c r="BO193" s="136"/>
      <c r="BP193" s="136"/>
      <c r="BQ193" s="136"/>
      <c r="BR193" s="136"/>
      <c r="BS193" s="136"/>
      <c r="BT193" s="136"/>
      <c r="BU193" s="136"/>
      <c r="BV193" s="136"/>
      <c r="BW193" s="136"/>
      <c r="BX193" s="136"/>
      <c r="BY193" s="136"/>
      <c r="BZ193" s="136"/>
      <c r="CA193" s="136"/>
      <c r="CB193" s="136"/>
      <c r="CC193" s="136"/>
      <c r="CD193" s="136"/>
      <c r="CE193" s="136"/>
      <c r="CF193" s="136"/>
      <c r="CG193" s="136"/>
      <c r="CH193" s="136"/>
      <c r="CI193" s="136"/>
      <c r="CJ193" s="136"/>
      <c r="CK193" s="136"/>
      <c r="CL193" s="136"/>
      <c r="CM193" s="136"/>
      <c r="CN193" s="136"/>
      <c r="CO193" s="136"/>
      <c r="CP193" s="136"/>
      <c r="CQ193" s="136"/>
      <c r="CR193" s="136"/>
      <c r="CS193" s="136"/>
      <c r="CT193" s="136"/>
      <c r="CU193" s="136"/>
      <c r="CV193" s="136"/>
      <c r="CW193" s="136"/>
      <c r="CX193" s="136"/>
      <c r="CY193" s="136"/>
      <c r="CZ193" s="136"/>
      <c r="DA193" s="136"/>
      <c r="DB193" s="136"/>
      <c r="DC193" s="136"/>
      <c r="DD193" s="136"/>
      <c r="DE193" s="136"/>
      <c r="DF193" s="136"/>
      <c r="DG193" s="136"/>
      <c r="DH193" s="136"/>
      <c r="DI193" s="136"/>
      <c r="DJ193" s="136"/>
      <c r="DK193" s="136"/>
      <c r="DL193" s="136"/>
      <c r="DM193" s="136"/>
      <c r="DN193" s="136"/>
      <c r="DO193" s="136"/>
      <c r="DP193" s="136"/>
      <c r="DQ193" s="136"/>
      <c r="DR193" s="136"/>
      <c r="DS193" s="136"/>
      <c r="DT193" s="136"/>
      <c r="DU193" s="136"/>
      <c r="DV193" s="136"/>
      <c r="DW193" s="136"/>
      <c r="DX193" s="136"/>
      <c r="DY193" s="136"/>
      <c r="DZ193" s="136"/>
      <c r="EA193" s="136"/>
      <c r="EB193" s="136"/>
      <c r="EC193" s="136"/>
      <c r="ED193" s="136"/>
      <c r="EE193" s="136"/>
      <c r="EF193" s="136"/>
      <c r="EG193" s="136"/>
      <c r="EH193" s="136"/>
      <c r="EI193" s="136"/>
      <c r="EJ193" s="136"/>
      <c r="EK193" s="136"/>
      <c r="EL193" s="136"/>
      <c r="EM193" s="136"/>
      <c r="EN193" s="136"/>
      <c r="EO193" s="136"/>
      <c r="EP193" s="136"/>
      <c r="EQ193" s="136"/>
      <c r="ER193" s="136"/>
      <c r="ES193" s="136"/>
      <c r="ET193" s="136"/>
      <c r="EU193" s="136"/>
      <c r="EV193" s="136"/>
      <c r="EW193" s="136"/>
      <c r="EX193" s="136"/>
      <c r="EY193" s="136"/>
      <c r="EZ193" s="136"/>
      <c r="FA193" s="136"/>
      <c r="FB193" s="136"/>
      <c r="FC193" s="136"/>
      <c r="FD193" s="136"/>
      <c r="FE193" s="136"/>
      <c r="FF193" s="136"/>
      <c r="FG193" s="136"/>
      <c r="FH193" s="136"/>
      <c r="FI193" s="136"/>
      <c r="FJ193" s="136"/>
      <c r="FK193" s="136"/>
      <c r="FL193" s="136"/>
      <c r="FM193" s="136"/>
      <c r="FN193" s="136"/>
      <c r="FO193" s="136"/>
      <c r="FP193" s="136"/>
      <c r="FQ193" s="136"/>
      <c r="FR193" s="136"/>
      <c r="FS193" s="136"/>
      <c r="FT193" s="136"/>
      <c r="FU193" s="136"/>
      <c r="FV193" s="136"/>
      <c r="FW193" s="136"/>
      <c r="FX193" s="136"/>
      <c r="FY193" s="136"/>
      <c r="FZ193" s="136"/>
      <c r="GA193" s="136"/>
      <c r="GB193" s="136"/>
      <c r="GC193" s="136"/>
      <c r="GD193" s="136"/>
      <c r="GE193" s="136"/>
      <c r="GF193" s="136"/>
      <c r="GG193" s="136"/>
      <c r="GH193" s="136"/>
      <c r="GI193" s="136"/>
      <c r="GJ193" s="136"/>
      <c r="GK193" s="136"/>
      <c r="GL193" s="136"/>
      <c r="GM193" s="136"/>
      <c r="GN193" s="136"/>
      <c r="GO193" s="136"/>
      <c r="GP193" s="136"/>
      <c r="GQ193" s="136"/>
      <c r="GR193" s="136"/>
      <c r="GS193" s="136"/>
      <c r="GT193" s="136"/>
      <c r="GU193" s="136"/>
      <c r="GV193" s="136"/>
      <c r="GW193" s="136"/>
      <c r="GX193" s="136"/>
      <c r="GY193" s="136"/>
      <c r="GZ193" s="136"/>
      <c r="HA193" s="136"/>
      <c r="HB193" s="136"/>
      <c r="HC193" s="136"/>
      <c r="HD193" s="136"/>
      <c r="HE193" s="136"/>
      <c r="HF193" s="136"/>
      <c r="HG193" s="136"/>
      <c r="HH193" s="136"/>
      <c r="HI193" s="136"/>
      <c r="HJ193" s="136"/>
      <c r="HK193" s="136"/>
      <c r="HL193" s="136"/>
      <c r="HM193" s="136"/>
      <c r="HN193" s="136"/>
      <c r="HO193" s="136"/>
      <c r="HP193" s="136"/>
      <c r="HQ193" s="136"/>
      <c r="HR193" s="136"/>
      <c r="HS193" s="136"/>
      <c r="HT193" s="136"/>
      <c r="HU193" s="136"/>
      <c r="HV193" s="136"/>
      <c r="HW193" s="136"/>
      <c r="HX193" s="136"/>
      <c r="HY193" s="136"/>
      <c r="HZ193" s="136"/>
      <c r="IA193" s="136"/>
      <c r="IB193" s="136"/>
      <c r="IC193" s="136"/>
      <c r="ID193" s="136"/>
      <c r="IE193" s="136"/>
      <c r="IF193" s="136"/>
      <c r="IG193" s="136"/>
    </row>
    <row r="194" spans="1:241" ht="15" customHeight="1" x14ac:dyDescent="0.25">
      <c r="A194" s="137" t="s">
        <v>235</v>
      </c>
      <c r="B194" s="193">
        <v>4076246</v>
      </c>
      <c r="C194" s="193">
        <v>3222440</v>
      </c>
      <c r="D194" s="193">
        <v>553696</v>
      </c>
      <c r="E194" s="193">
        <v>777409</v>
      </c>
      <c r="F194" s="158">
        <v>1893167</v>
      </c>
      <c r="G194" s="158">
        <v>160141</v>
      </c>
      <c r="H194" s="235">
        <v>10683099</v>
      </c>
      <c r="I194" s="136"/>
      <c r="J194" s="137" t="s">
        <v>194</v>
      </c>
      <c r="K194" s="194">
        <v>2837815</v>
      </c>
      <c r="L194" s="194">
        <v>2739493</v>
      </c>
      <c r="M194" s="194">
        <v>420339</v>
      </c>
      <c r="N194" s="194">
        <v>764344</v>
      </c>
      <c r="O194" s="158">
        <v>1315521</v>
      </c>
      <c r="P194" s="158">
        <v>151000</v>
      </c>
      <c r="Q194" s="235">
        <v>8228512</v>
      </c>
      <c r="R194" s="136"/>
      <c r="S194" s="136"/>
      <c r="T194" s="136"/>
      <c r="U194" s="136"/>
      <c r="V194" s="136"/>
      <c r="W194" s="136"/>
      <c r="X194" s="136"/>
      <c r="Y194" s="136"/>
      <c r="Z194" s="136"/>
      <c r="AA194" s="136"/>
      <c r="AB194" s="136"/>
      <c r="AC194" s="136"/>
      <c r="AD194" s="136"/>
      <c r="AE194" s="136"/>
      <c r="AF194" s="136"/>
      <c r="AG194" s="136"/>
      <c r="AH194" s="136"/>
      <c r="AI194" s="136"/>
      <c r="AJ194" s="136"/>
      <c r="AK194" s="136"/>
      <c r="AL194" s="136"/>
      <c r="AM194" s="136"/>
      <c r="AN194" s="136"/>
      <c r="AO194" s="136"/>
      <c r="AP194" s="136"/>
      <c r="AQ194" s="136"/>
      <c r="AR194" s="136"/>
      <c r="AS194" s="136"/>
      <c r="AT194" s="136"/>
      <c r="AU194" s="136"/>
      <c r="AV194" s="136"/>
      <c r="AW194" s="136"/>
      <c r="AX194" s="136"/>
      <c r="AY194" s="136"/>
      <c r="AZ194" s="136"/>
      <c r="BA194" s="136"/>
      <c r="BB194" s="136"/>
      <c r="BC194" s="136"/>
      <c r="BD194" s="136"/>
      <c r="BE194" s="136"/>
      <c r="BF194" s="136"/>
      <c r="BG194" s="136"/>
      <c r="BH194" s="136"/>
      <c r="BI194" s="136"/>
      <c r="BJ194" s="136"/>
      <c r="BK194" s="136"/>
      <c r="BL194" s="136"/>
      <c r="BM194" s="136"/>
      <c r="BN194" s="136"/>
      <c r="BO194" s="136"/>
      <c r="BP194" s="136"/>
      <c r="BQ194" s="136"/>
      <c r="BR194" s="136"/>
      <c r="BS194" s="136"/>
      <c r="BT194" s="136"/>
      <c r="BU194" s="136"/>
      <c r="BV194" s="136"/>
      <c r="BW194" s="136"/>
      <c r="BX194" s="136"/>
      <c r="BY194" s="136"/>
      <c r="BZ194" s="136"/>
      <c r="CA194" s="136"/>
      <c r="CB194" s="136"/>
      <c r="CC194" s="136"/>
      <c r="CD194" s="136"/>
      <c r="CE194" s="136"/>
      <c r="CF194" s="136"/>
      <c r="CG194" s="136"/>
      <c r="CH194" s="136"/>
      <c r="CI194" s="136"/>
      <c r="CJ194" s="136"/>
      <c r="CK194" s="136"/>
      <c r="CL194" s="136"/>
      <c r="CM194" s="136"/>
      <c r="CN194" s="136"/>
      <c r="CO194" s="136"/>
      <c r="CP194" s="136"/>
      <c r="CQ194" s="136"/>
      <c r="CR194" s="136"/>
      <c r="CS194" s="136"/>
      <c r="CT194" s="136"/>
      <c r="CU194" s="136"/>
      <c r="CV194" s="136"/>
      <c r="CW194" s="136"/>
      <c r="CX194" s="136"/>
      <c r="CY194" s="136"/>
      <c r="CZ194" s="136"/>
      <c r="DA194" s="136"/>
      <c r="DB194" s="136"/>
      <c r="DC194" s="136"/>
      <c r="DD194" s="136"/>
      <c r="DE194" s="136"/>
      <c r="DF194" s="136"/>
      <c r="DG194" s="136"/>
      <c r="DH194" s="136"/>
      <c r="DI194" s="136"/>
      <c r="DJ194" s="136"/>
      <c r="DK194" s="136"/>
      <c r="DL194" s="136"/>
      <c r="DM194" s="136"/>
      <c r="DN194" s="136"/>
      <c r="DO194" s="136"/>
      <c r="DP194" s="136"/>
      <c r="DQ194" s="136"/>
      <c r="DR194" s="136"/>
      <c r="DS194" s="136"/>
      <c r="DT194" s="136"/>
      <c r="DU194" s="136"/>
      <c r="DV194" s="136"/>
      <c r="DW194" s="136"/>
      <c r="DX194" s="136"/>
      <c r="DY194" s="136"/>
      <c r="DZ194" s="136"/>
      <c r="EA194" s="136"/>
      <c r="EB194" s="136"/>
      <c r="EC194" s="136"/>
      <c r="ED194" s="136"/>
      <c r="EE194" s="136"/>
      <c r="EF194" s="136"/>
      <c r="EG194" s="136"/>
      <c r="EH194" s="136"/>
      <c r="EI194" s="136"/>
      <c r="EJ194" s="136"/>
      <c r="EK194" s="136"/>
      <c r="EL194" s="136"/>
      <c r="EM194" s="136"/>
      <c r="EN194" s="136"/>
      <c r="EO194" s="136"/>
      <c r="EP194" s="136"/>
      <c r="EQ194" s="136"/>
      <c r="ER194" s="136"/>
      <c r="ES194" s="136"/>
      <c r="ET194" s="136"/>
      <c r="EU194" s="136"/>
      <c r="EV194" s="136"/>
      <c r="EW194" s="136"/>
      <c r="EX194" s="136"/>
      <c r="EY194" s="136"/>
      <c r="EZ194" s="136"/>
      <c r="FA194" s="136"/>
      <c r="FB194" s="136"/>
      <c r="FC194" s="136"/>
      <c r="FD194" s="136"/>
      <c r="FE194" s="136"/>
      <c r="FF194" s="136"/>
      <c r="FG194" s="136"/>
      <c r="FH194" s="136"/>
      <c r="FI194" s="136"/>
      <c r="FJ194" s="136"/>
      <c r="FK194" s="136"/>
      <c r="FL194" s="136"/>
      <c r="FM194" s="136"/>
      <c r="FN194" s="136"/>
      <c r="FO194" s="136"/>
      <c r="FP194" s="136"/>
      <c r="FQ194" s="136"/>
      <c r="FR194" s="136"/>
      <c r="FS194" s="136"/>
      <c r="FT194" s="136"/>
      <c r="FU194" s="136"/>
      <c r="FV194" s="136"/>
      <c r="FW194" s="136"/>
      <c r="FX194" s="136"/>
      <c r="FY194" s="136"/>
      <c r="FZ194" s="136"/>
      <c r="GA194" s="136"/>
      <c r="GB194" s="136"/>
      <c r="GC194" s="136"/>
      <c r="GD194" s="136"/>
      <c r="GE194" s="136"/>
      <c r="GF194" s="136"/>
      <c r="GG194" s="136"/>
      <c r="GH194" s="136"/>
      <c r="GI194" s="136"/>
      <c r="GJ194" s="136"/>
      <c r="GK194" s="136"/>
      <c r="GL194" s="136"/>
      <c r="GM194" s="136"/>
      <c r="GN194" s="136"/>
      <c r="GO194" s="136"/>
      <c r="GP194" s="136"/>
      <c r="GQ194" s="136"/>
      <c r="GR194" s="136"/>
      <c r="GS194" s="136"/>
      <c r="GT194" s="136"/>
      <c r="GU194" s="136"/>
      <c r="GV194" s="136"/>
      <c r="GW194" s="136"/>
      <c r="GX194" s="136"/>
      <c r="GY194" s="136"/>
      <c r="GZ194" s="136"/>
      <c r="HA194" s="136"/>
      <c r="HB194" s="136"/>
      <c r="HC194" s="136"/>
      <c r="HD194" s="136"/>
      <c r="HE194" s="136"/>
      <c r="HF194" s="136"/>
      <c r="HG194" s="136"/>
      <c r="HH194" s="136"/>
      <c r="HI194" s="136"/>
      <c r="HJ194" s="136"/>
      <c r="HK194" s="136"/>
      <c r="HL194" s="136"/>
      <c r="HM194" s="136"/>
      <c r="HN194" s="136"/>
      <c r="HO194" s="136"/>
      <c r="HP194" s="136"/>
      <c r="HQ194" s="136"/>
      <c r="HR194" s="136"/>
      <c r="HS194" s="136"/>
      <c r="HT194" s="136"/>
      <c r="HU194" s="136"/>
      <c r="HV194" s="136"/>
      <c r="HW194" s="136"/>
      <c r="HX194" s="136"/>
      <c r="HY194" s="136"/>
      <c r="HZ194" s="136"/>
      <c r="IA194" s="136"/>
      <c r="IB194" s="136"/>
      <c r="IC194" s="136"/>
      <c r="ID194" s="136"/>
      <c r="IE194" s="136"/>
      <c r="IF194" s="136"/>
      <c r="IG194" s="136"/>
    </row>
    <row r="195" spans="1:241" ht="15" customHeight="1" x14ac:dyDescent="0.25">
      <c r="A195" s="137" t="s">
        <v>234</v>
      </c>
      <c r="B195" s="193">
        <v>2447232</v>
      </c>
      <c r="C195" s="193">
        <v>2272239</v>
      </c>
      <c r="D195" s="193">
        <v>408260</v>
      </c>
      <c r="E195" s="193">
        <v>692396</v>
      </c>
      <c r="F195" s="158">
        <v>1446475</v>
      </c>
      <c r="G195" s="158">
        <v>165877</v>
      </c>
      <c r="H195" s="235">
        <v>7432479</v>
      </c>
      <c r="I195" s="136"/>
      <c r="J195" s="137" t="s">
        <v>193</v>
      </c>
      <c r="K195" s="194">
        <v>2803000</v>
      </c>
      <c r="L195" s="194">
        <v>2687087</v>
      </c>
      <c r="M195" s="194">
        <v>383538</v>
      </c>
      <c r="N195" s="194">
        <v>803251</v>
      </c>
      <c r="O195" s="158">
        <v>1675533</v>
      </c>
      <c r="P195" s="158">
        <v>168945</v>
      </c>
      <c r="Q195" s="235">
        <v>8521354</v>
      </c>
      <c r="R195" s="136"/>
      <c r="S195" s="136"/>
      <c r="T195" s="136"/>
      <c r="U195" s="136"/>
      <c r="V195" s="136"/>
      <c r="W195" s="136"/>
      <c r="X195" s="136"/>
      <c r="Y195" s="136"/>
      <c r="Z195" s="136"/>
      <c r="AA195" s="136"/>
      <c r="AB195" s="136"/>
      <c r="AC195" s="136"/>
      <c r="AD195" s="136"/>
      <c r="AE195" s="136"/>
      <c r="AF195" s="136"/>
      <c r="AG195" s="136"/>
      <c r="AH195" s="136"/>
      <c r="AI195" s="136"/>
      <c r="AJ195" s="136"/>
      <c r="AK195" s="136"/>
      <c r="AL195" s="136"/>
      <c r="AM195" s="136"/>
      <c r="AN195" s="136"/>
      <c r="AO195" s="136"/>
      <c r="AP195" s="136"/>
      <c r="AQ195" s="136"/>
      <c r="AR195" s="136"/>
      <c r="AS195" s="136"/>
      <c r="AT195" s="136"/>
      <c r="AU195" s="136"/>
      <c r="AV195" s="136"/>
      <c r="AW195" s="136"/>
      <c r="AX195" s="136"/>
      <c r="AY195" s="136"/>
      <c r="AZ195" s="136"/>
      <c r="BA195" s="136"/>
      <c r="BB195" s="136"/>
      <c r="BC195" s="136"/>
      <c r="BD195" s="136"/>
      <c r="BE195" s="136"/>
      <c r="BF195" s="136"/>
      <c r="BG195" s="136"/>
      <c r="BH195" s="136"/>
      <c r="BI195" s="136"/>
      <c r="BJ195" s="136"/>
      <c r="BK195" s="136"/>
      <c r="BL195" s="136"/>
      <c r="BM195" s="136"/>
      <c r="BN195" s="136"/>
      <c r="BO195" s="136"/>
      <c r="BP195" s="136"/>
      <c r="BQ195" s="136"/>
      <c r="BR195" s="136"/>
      <c r="BS195" s="136"/>
      <c r="BT195" s="136"/>
      <c r="BU195" s="136"/>
      <c r="BV195" s="136"/>
      <c r="BW195" s="136"/>
      <c r="BX195" s="136"/>
      <c r="BY195" s="136"/>
      <c r="BZ195" s="136"/>
      <c r="CA195" s="136"/>
      <c r="CB195" s="136"/>
      <c r="CC195" s="136"/>
      <c r="CD195" s="136"/>
      <c r="CE195" s="136"/>
      <c r="CF195" s="136"/>
      <c r="CG195" s="136"/>
      <c r="CH195" s="136"/>
      <c r="CI195" s="136"/>
      <c r="CJ195" s="136"/>
      <c r="CK195" s="136"/>
      <c r="CL195" s="136"/>
      <c r="CM195" s="136"/>
      <c r="CN195" s="136"/>
      <c r="CO195" s="136"/>
      <c r="CP195" s="136"/>
      <c r="CQ195" s="136"/>
      <c r="CR195" s="136"/>
      <c r="CS195" s="136"/>
      <c r="CT195" s="136"/>
      <c r="CU195" s="136"/>
      <c r="CV195" s="136"/>
      <c r="CW195" s="136"/>
      <c r="CX195" s="136"/>
      <c r="CY195" s="136"/>
      <c r="CZ195" s="136"/>
      <c r="DA195" s="136"/>
      <c r="DB195" s="136"/>
      <c r="DC195" s="136"/>
      <c r="DD195" s="136"/>
      <c r="DE195" s="136"/>
      <c r="DF195" s="136"/>
      <c r="DG195" s="136"/>
      <c r="DH195" s="136"/>
      <c r="DI195" s="136"/>
      <c r="DJ195" s="136"/>
      <c r="DK195" s="136"/>
      <c r="DL195" s="136"/>
      <c r="DM195" s="136"/>
      <c r="DN195" s="136"/>
      <c r="DO195" s="136"/>
      <c r="DP195" s="136"/>
      <c r="DQ195" s="136"/>
      <c r="DR195" s="136"/>
      <c r="DS195" s="136"/>
      <c r="DT195" s="136"/>
      <c r="DU195" s="136"/>
      <c r="DV195" s="136"/>
      <c r="DW195" s="136"/>
      <c r="DX195" s="136"/>
      <c r="DY195" s="136"/>
      <c r="DZ195" s="136"/>
      <c r="EA195" s="136"/>
      <c r="EB195" s="136"/>
      <c r="EC195" s="136"/>
      <c r="ED195" s="136"/>
      <c r="EE195" s="136"/>
      <c r="EF195" s="136"/>
      <c r="EG195" s="136"/>
      <c r="EH195" s="136"/>
      <c r="EI195" s="136"/>
      <c r="EJ195" s="136"/>
      <c r="EK195" s="136"/>
      <c r="EL195" s="136"/>
      <c r="EM195" s="136"/>
      <c r="EN195" s="136"/>
      <c r="EO195" s="136"/>
      <c r="EP195" s="136"/>
      <c r="EQ195" s="136"/>
      <c r="ER195" s="136"/>
      <c r="ES195" s="136"/>
      <c r="ET195" s="136"/>
      <c r="EU195" s="136"/>
      <c r="EV195" s="136"/>
      <c r="EW195" s="136"/>
      <c r="EX195" s="136"/>
      <c r="EY195" s="136"/>
      <c r="EZ195" s="136"/>
      <c r="FA195" s="136"/>
      <c r="FB195" s="136"/>
      <c r="FC195" s="136"/>
      <c r="FD195" s="136"/>
      <c r="FE195" s="136"/>
      <c r="FF195" s="136"/>
      <c r="FG195" s="136"/>
      <c r="FH195" s="136"/>
      <c r="FI195" s="136"/>
      <c r="FJ195" s="136"/>
      <c r="FK195" s="136"/>
      <c r="FL195" s="136"/>
      <c r="FM195" s="136"/>
      <c r="FN195" s="136"/>
      <c r="FO195" s="136"/>
      <c r="FP195" s="136"/>
      <c r="FQ195" s="136"/>
      <c r="FR195" s="136"/>
      <c r="FS195" s="136"/>
      <c r="FT195" s="136"/>
      <c r="FU195" s="136"/>
      <c r="FV195" s="136"/>
      <c r="FW195" s="136"/>
      <c r="FX195" s="136"/>
      <c r="FY195" s="136"/>
      <c r="FZ195" s="136"/>
      <c r="GA195" s="136"/>
      <c r="GB195" s="136"/>
      <c r="GC195" s="136"/>
      <c r="GD195" s="136"/>
      <c r="GE195" s="136"/>
      <c r="GF195" s="136"/>
      <c r="GG195" s="136"/>
      <c r="GH195" s="136"/>
      <c r="GI195" s="136"/>
      <c r="GJ195" s="136"/>
      <c r="GK195" s="136"/>
      <c r="GL195" s="136"/>
      <c r="GM195" s="136"/>
      <c r="GN195" s="136"/>
      <c r="GO195" s="136"/>
      <c r="GP195" s="136"/>
      <c r="GQ195" s="136"/>
      <c r="GR195" s="136"/>
      <c r="GS195" s="136"/>
      <c r="GT195" s="136"/>
      <c r="GU195" s="136"/>
      <c r="GV195" s="136"/>
      <c r="GW195" s="136"/>
      <c r="GX195" s="136"/>
      <c r="GY195" s="136"/>
      <c r="GZ195" s="136"/>
      <c r="HA195" s="136"/>
      <c r="HB195" s="136"/>
      <c r="HC195" s="136"/>
      <c r="HD195" s="136"/>
      <c r="HE195" s="136"/>
      <c r="HF195" s="136"/>
      <c r="HG195" s="136"/>
      <c r="HH195" s="136"/>
      <c r="HI195" s="136"/>
      <c r="HJ195" s="136"/>
      <c r="HK195" s="136"/>
      <c r="HL195" s="136"/>
      <c r="HM195" s="136"/>
      <c r="HN195" s="136"/>
      <c r="HO195" s="136"/>
      <c r="HP195" s="136"/>
      <c r="HQ195" s="136"/>
      <c r="HR195" s="136"/>
      <c r="HS195" s="136"/>
      <c r="HT195" s="136"/>
      <c r="HU195" s="136"/>
      <c r="HV195" s="136"/>
      <c r="HW195" s="136"/>
      <c r="HX195" s="136"/>
      <c r="HY195" s="136"/>
      <c r="HZ195" s="136"/>
      <c r="IA195" s="136"/>
      <c r="IB195" s="136"/>
      <c r="IC195" s="136"/>
      <c r="ID195" s="136"/>
      <c r="IE195" s="136"/>
      <c r="IF195" s="136"/>
      <c r="IG195" s="136"/>
    </row>
    <row r="196" spans="1:241" ht="15" customHeight="1" x14ac:dyDescent="0.25">
      <c r="A196" s="137" t="s">
        <v>233</v>
      </c>
      <c r="B196" s="193">
        <v>4640524</v>
      </c>
      <c r="C196" s="193">
        <v>4245574</v>
      </c>
      <c r="D196" s="193">
        <v>659265</v>
      </c>
      <c r="E196" s="193">
        <v>837228</v>
      </c>
      <c r="F196" s="158">
        <v>1663718</v>
      </c>
      <c r="G196" s="158">
        <v>202986</v>
      </c>
      <c r="H196" s="235">
        <v>12249295</v>
      </c>
      <c r="I196" s="136"/>
      <c r="J196" s="137" t="s">
        <v>192</v>
      </c>
      <c r="K196" s="194">
        <v>2453354</v>
      </c>
      <c r="L196" s="194">
        <v>2749216</v>
      </c>
      <c r="M196" s="194">
        <v>429351</v>
      </c>
      <c r="N196" s="194">
        <v>915575</v>
      </c>
      <c r="O196" s="158">
        <v>1338839</v>
      </c>
      <c r="P196" s="158">
        <v>124112</v>
      </c>
      <c r="Q196" s="235">
        <v>8010447</v>
      </c>
      <c r="R196" s="136"/>
      <c r="S196" s="136"/>
      <c r="T196" s="136"/>
      <c r="U196" s="136"/>
      <c r="V196" s="136"/>
      <c r="W196" s="136"/>
      <c r="X196" s="136"/>
      <c r="Y196" s="136"/>
      <c r="Z196" s="136"/>
      <c r="AA196" s="136"/>
      <c r="AB196" s="136"/>
      <c r="AC196" s="136"/>
      <c r="AD196" s="136"/>
      <c r="AE196" s="136"/>
      <c r="AF196" s="136"/>
      <c r="AG196" s="136"/>
      <c r="AH196" s="136"/>
      <c r="AI196" s="136"/>
      <c r="AJ196" s="136"/>
      <c r="AK196" s="136"/>
      <c r="AL196" s="136"/>
      <c r="AM196" s="136"/>
      <c r="AN196" s="136"/>
      <c r="AO196" s="136"/>
      <c r="AP196" s="136"/>
      <c r="AQ196" s="136"/>
      <c r="AR196" s="136"/>
      <c r="AS196" s="136"/>
      <c r="AT196" s="136"/>
      <c r="AU196" s="136"/>
      <c r="AV196" s="136"/>
      <c r="AW196" s="136"/>
      <c r="AX196" s="136"/>
      <c r="AY196" s="136"/>
      <c r="AZ196" s="136"/>
      <c r="BA196" s="136"/>
      <c r="BB196" s="136"/>
      <c r="BC196" s="136"/>
      <c r="BD196" s="136"/>
      <c r="BE196" s="136"/>
      <c r="BF196" s="136"/>
      <c r="BG196" s="136"/>
      <c r="BH196" s="136"/>
      <c r="BI196" s="136"/>
      <c r="BJ196" s="136"/>
      <c r="BK196" s="136"/>
      <c r="BL196" s="136"/>
      <c r="BM196" s="136"/>
      <c r="BN196" s="136"/>
      <c r="BO196" s="136"/>
      <c r="BP196" s="136"/>
      <c r="BQ196" s="136"/>
      <c r="BR196" s="136"/>
      <c r="BS196" s="136"/>
      <c r="BT196" s="136"/>
      <c r="BU196" s="136"/>
      <c r="BV196" s="136"/>
      <c r="BW196" s="136"/>
      <c r="BX196" s="136"/>
      <c r="BY196" s="136"/>
      <c r="BZ196" s="136"/>
      <c r="CA196" s="136"/>
      <c r="CB196" s="136"/>
      <c r="CC196" s="136"/>
      <c r="CD196" s="136"/>
      <c r="CE196" s="136"/>
      <c r="CF196" s="136"/>
      <c r="CG196" s="136"/>
      <c r="CH196" s="136"/>
      <c r="CI196" s="136"/>
      <c r="CJ196" s="136"/>
      <c r="CK196" s="136"/>
      <c r="CL196" s="136"/>
      <c r="CM196" s="136"/>
      <c r="CN196" s="136"/>
      <c r="CO196" s="136"/>
      <c r="CP196" s="136"/>
      <c r="CQ196" s="136"/>
      <c r="CR196" s="136"/>
      <c r="CS196" s="136"/>
      <c r="CT196" s="136"/>
      <c r="CU196" s="136"/>
      <c r="CV196" s="136"/>
      <c r="CW196" s="136"/>
      <c r="CX196" s="136"/>
      <c r="CY196" s="136"/>
      <c r="CZ196" s="136"/>
      <c r="DA196" s="136"/>
      <c r="DB196" s="136"/>
      <c r="DC196" s="136"/>
      <c r="DD196" s="136"/>
      <c r="DE196" s="136"/>
      <c r="DF196" s="136"/>
      <c r="DG196" s="136"/>
      <c r="DH196" s="136"/>
      <c r="DI196" s="136"/>
      <c r="DJ196" s="136"/>
      <c r="DK196" s="136"/>
      <c r="DL196" s="136"/>
      <c r="DM196" s="136"/>
      <c r="DN196" s="136"/>
      <c r="DO196" s="136"/>
      <c r="DP196" s="136"/>
      <c r="DQ196" s="136"/>
      <c r="DR196" s="136"/>
      <c r="DS196" s="136"/>
      <c r="DT196" s="136"/>
      <c r="DU196" s="136"/>
      <c r="DV196" s="136"/>
      <c r="DW196" s="136"/>
      <c r="DX196" s="136"/>
      <c r="DY196" s="136"/>
      <c r="DZ196" s="136"/>
      <c r="EA196" s="136"/>
      <c r="EB196" s="136"/>
      <c r="EC196" s="136"/>
      <c r="ED196" s="136"/>
      <c r="EE196" s="136"/>
      <c r="EF196" s="136"/>
      <c r="EG196" s="136"/>
      <c r="EH196" s="136"/>
      <c r="EI196" s="136"/>
      <c r="EJ196" s="136"/>
      <c r="EK196" s="136"/>
      <c r="EL196" s="136"/>
      <c r="EM196" s="136"/>
      <c r="EN196" s="136"/>
      <c r="EO196" s="136"/>
      <c r="EP196" s="136"/>
      <c r="EQ196" s="136"/>
      <c r="ER196" s="136"/>
      <c r="ES196" s="136"/>
      <c r="ET196" s="136"/>
      <c r="EU196" s="136"/>
      <c r="EV196" s="136"/>
      <c r="EW196" s="136"/>
      <c r="EX196" s="136"/>
      <c r="EY196" s="136"/>
      <c r="EZ196" s="136"/>
      <c r="FA196" s="136"/>
      <c r="FB196" s="136"/>
      <c r="FC196" s="136"/>
      <c r="FD196" s="136"/>
      <c r="FE196" s="136"/>
      <c r="FF196" s="136"/>
      <c r="FG196" s="136"/>
      <c r="FH196" s="136"/>
      <c r="FI196" s="136"/>
      <c r="FJ196" s="136"/>
      <c r="FK196" s="136"/>
      <c r="FL196" s="136"/>
      <c r="FM196" s="136"/>
      <c r="FN196" s="136"/>
      <c r="FO196" s="136"/>
      <c r="FP196" s="136"/>
      <c r="FQ196" s="136"/>
      <c r="FR196" s="136"/>
      <c r="FS196" s="136"/>
      <c r="FT196" s="136"/>
      <c r="FU196" s="136"/>
      <c r="FV196" s="136"/>
      <c r="FW196" s="136"/>
      <c r="FX196" s="136"/>
      <c r="FY196" s="136"/>
      <c r="FZ196" s="136"/>
      <c r="GA196" s="136"/>
      <c r="GB196" s="136"/>
      <c r="GC196" s="136"/>
      <c r="GD196" s="136"/>
      <c r="GE196" s="136"/>
      <c r="GF196" s="136"/>
      <c r="GG196" s="136"/>
      <c r="GH196" s="136"/>
      <c r="GI196" s="136"/>
      <c r="GJ196" s="136"/>
      <c r="GK196" s="136"/>
      <c r="GL196" s="136"/>
      <c r="GM196" s="136"/>
      <c r="GN196" s="136"/>
      <c r="GO196" s="136"/>
      <c r="GP196" s="136"/>
      <c r="GQ196" s="136"/>
      <c r="GR196" s="136"/>
      <c r="GS196" s="136"/>
      <c r="GT196" s="136"/>
      <c r="GU196" s="136"/>
      <c r="GV196" s="136"/>
      <c r="GW196" s="136"/>
      <c r="GX196" s="136"/>
      <c r="GY196" s="136"/>
      <c r="GZ196" s="136"/>
      <c r="HA196" s="136"/>
      <c r="HB196" s="136"/>
      <c r="HC196" s="136"/>
      <c r="HD196" s="136"/>
      <c r="HE196" s="136"/>
      <c r="HF196" s="136"/>
      <c r="HG196" s="136"/>
      <c r="HH196" s="136"/>
      <c r="HI196" s="136"/>
      <c r="HJ196" s="136"/>
      <c r="HK196" s="136"/>
      <c r="HL196" s="136"/>
      <c r="HM196" s="136"/>
      <c r="HN196" s="136"/>
      <c r="HO196" s="136"/>
      <c r="HP196" s="136"/>
      <c r="HQ196" s="136"/>
      <c r="HR196" s="136"/>
      <c r="HS196" s="136"/>
      <c r="HT196" s="136"/>
      <c r="HU196" s="136"/>
      <c r="HV196" s="136"/>
      <c r="HW196" s="136"/>
      <c r="HX196" s="136"/>
      <c r="HY196" s="136"/>
      <c r="HZ196" s="136"/>
      <c r="IA196" s="136"/>
      <c r="IB196" s="136"/>
      <c r="IC196" s="136"/>
      <c r="ID196" s="136"/>
      <c r="IE196" s="136"/>
      <c r="IF196" s="136"/>
      <c r="IG196" s="136"/>
    </row>
    <row r="197" spans="1:241" ht="15" customHeight="1" x14ac:dyDescent="0.25">
      <c r="A197" s="137" t="s">
        <v>232</v>
      </c>
      <c r="B197" s="193">
        <v>3250413</v>
      </c>
      <c r="C197" s="193">
        <v>2986556</v>
      </c>
      <c r="D197" s="193">
        <v>490159</v>
      </c>
      <c r="E197" s="193">
        <v>730771</v>
      </c>
      <c r="F197" s="158">
        <v>1941443</v>
      </c>
      <c r="G197" s="158">
        <v>273273</v>
      </c>
      <c r="H197" s="235">
        <v>9672615</v>
      </c>
      <c r="I197" s="136"/>
      <c r="J197" s="137" t="s">
        <v>191</v>
      </c>
      <c r="K197" s="193">
        <v>1720540</v>
      </c>
      <c r="L197" s="193">
        <v>2145478</v>
      </c>
      <c r="M197" s="193">
        <v>236587</v>
      </c>
      <c r="N197" s="193">
        <v>611155</v>
      </c>
      <c r="O197" s="158">
        <v>1252008</v>
      </c>
      <c r="P197" s="158">
        <v>114482</v>
      </c>
      <c r="Q197" s="235">
        <v>6080250</v>
      </c>
      <c r="R197" s="136"/>
      <c r="S197" s="136"/>
      <c r="T197" s="136"/>
      <c r="U197" s="136"/>
      <c r="V197" s="136"/>
      <c r="W197" s="136"/>
      <c r="X197" s="136"/>
      <c r="Y197" s="136"/>
      <c r="Z197" s="136"/>
      <c r="AA197" s="136"/>
      <c r="AB197" s="136"/>
      <c r="AC197" s="136"/>
      <c r="AD197" s="136"/>
      <c r="AE197" s="136"/>
      <c r="AF197" s="136"/>
      <c r="AG197" s="136"/>
      <c r="AH197" s="136"/>
      <c r="AI197" s="136"/>
      <c r="AJ197" s="136"/>
      <c r="AK197" s="136"/>
      <c r="AL197" s="136"/>
      <c r="AM197" s="136"/>
      <c r="AN197" s="136"/>
      <c r="AO197" s="136"/>
      <c r="AP197" s="136"/>
      <c r="AQ197" s="136"/>
      <c r="AR197" s="136"/>
      <c r="AS197" s="136"/>
      <c r="AT197" s="136"/>
      <c r="AU197" s="136"/>
      <c r="AV197" s="136"/>
      <c r="AW197" s="136"/>
      <c r="AX197" s="136"/>
      <c r="AY197" s="136"/>
      <c r="AZ197" s="136"/>
      <c r="BA197" s="136"/>
      <c r="BB197" s="136"/>
      <c r="BC197" s="136"/>
      <c r="BD197" s="136"/>
      <c r="BE197" s="136"/>
      <c r="BF197" s="136"/>
      <c r="BG197" s="136"/>
      <c r="BH197" s="136"/>
      <c r="BI197" s="136"/>
      <c r="BJ197" s="136"/>
      <c r="BK197" s="136"/>
      <c r="BL197" s="136"/>
      <c r="BM197" s="136"/>
      <c r="BN197" s="136"/>
      <c r="BO197" s="136"/>
      <c r="BP197" s="136"/>
      <c r="BQ197" s="136"/>
      <c r="BR197" s="136"/>
      <c r="BS197" s="136"/>
      <c r="BT197" s="136"/>
      <c r="BU197" s="136"/>
      <c r="BV197" s="136"/>
      <c r="BW197" s="136"/>
      <c r="BX197" s="136"/>
      <c r="BY197" s="136"/>
      <c r="BZ197" s="136"/>
      <c r="CA197" s="136"/>
      <c r="CB197" s="136"/>
      <c r="CC197" s="136"/>
      <c r="CD197" s="136"/>
      <c r="CE197" s="136"/>
      <c r="CF197" s="136"/>
      <c r="CG197" s="136"/>
      <c r="CH197" s="136"/>
      <c r="CI197" s="136"/>
      <c r="CJ197" s="136"/>
      <c r="CK197" s="136"/>
      <c r="CL197" s="136"/>
      <c r="CM197" s="136"/>
      <c r="CN197" s="136"/>
      <c r="CO197" s="136"/>
      <c r="CP197" s="136"/>
      <c r="CQ197" s="136"/>
      <c r="CR197" s="136"/>
      <c r="CS197" s="136"/>
      <c r="CT197" s="136"/>
      <c r="CU197" s="136"/>
      <c r="CV197" s="136"/>
      <c r="CW197" s="136"/>
      <c r="CX197" s="136"/>
      <c r="CY197" s="136"/>
      <c r="CZ197" s="136"/>
      <c r="DA197" s="136"/>
      <c r="DB197" s="136"/>
      <c r="DC197" s="136"/>
      <c r="DD197" s="136"/>
      <c r="DE197" s="136"/>
      <c r="DF197" s="136"/>
      <c r="DG197" s="136"/>
      <c r="DH197" s="136"/>
      <c r="DI197" s="136"/>
      <c r="DJ197" s="136"/>
      <c r="DK197" s="136"/>
      <c r="DL197" s="136"/>
      <c r="DM197" s="136"/>
      <c r="DN197" s="136"/>
      <c r="DO197" s="136"/>
      <c r="DP197" s="136"/>
      <c r="DQ197" s="136"/>
      <c r="DR197" s="136"/>
      <c r="DS197" s="136"/>
      <c r="DT197" s="136"/>
      <c r="DU197" s="136"/>
      <c r="DV197" s="136"/>
      <c r="DW197" s="136"/>
      <c r="DX197" s="136"/>
      <c r="DY197" s="136"/>
      <c r="DZ197" s="136"/>
      <c r="EA197" s="136"/>
      <c r="EB197" s="136"/>
      <c r="EC197" s="136"/>
      <c r="ED197" s="136"/>
      <c r="EE197" s="136"/>
      <c r="EF197" s="136"/>
      <c r="EG197" s="136"/>
      <c r="EH197" s="136"/>
      <c r="EI197" s="136"/>
      <c r="EJ197" s="136"/>
      <c r="EK197" s="136"/>
      <c r="EL197" s="136"/>
      <c r="EM197" s="136"/>
      <c r="EN197" s="136"/>
      <c r="EO197" s="136"/>
      <c r="EP197" s="136"/>
      <c r="EQ197" s="136"/>
      <c r="ER197" s="136"/>
      <c r="ES197" s="136"/>
      <c r="ET197" s="136"/>
      <c r="EU197" s="136"/>
      <c r="EV197" s="136"/>
      <c r="EW197" s="136"/>
      <c r="EX197" s="136"/>
      <c r="EY197" s="136"/>
      <c r="EZ197" s="136"/>
      <c r="FA197" s="136"/>
      <c r="FB197" s="136"/>
      <c r="FC197" s="136"/>
      <c r="FD197" s="136"/>
      <c r="FE197" s="136"/>
      <c r="FF197" s="136"/>
      <c r="FG197" s="136"/>
      <c r="FH197" s="136"/>
      <c r="FI197" s="136"/>
      <c r="FJ197" s="136"/>
      <c r="FK197" s="136"/>
      <c r="FL197" s="136"/>
      <c r="FM197" s="136"/>
      <c r="FN197" s="136"/>
      <c r="FO197" s="136"/>
      <c r="FP197" s="136"/>
      <c r="FQ197" s="136"/>
      <c r="FR197" s="136"/>
      <c r="FS197" s="136"/>
      <c r="FT197" s="136"/>
      <c r="FU197" s="136"/>
      <c r="FV197" s="136"/>
      <c r="FW197" s="136"/>
      <c r="FX197" s="136"/>
      <c r="FY197" s="136"/>
      <c r="FZ197" s="136"/>
      <c r="GA197" s="136"/>
      <c r="GB197" s="136"/>
      <c r="GC197" s="136"/>
      <c r="GD197" s="136"/>
      <c r="GE197" s="136"/>
      <c r="GF197" s="136"/>
      <c r="GG197" s="136"/>
      <c r="GH197" s="136"/>
      <c r="GI197" s="136"/>
      <c r="GJ197" s="136"/>
      <c r="GK197" s="136"/>
      <c r="GL197" s="136"/>
      <c r="GM197" s="136"/>
      <c r="GN197" s="136"/>
      <c r="GO197" s="136"/>
      <c r="GP197" s="136"/>
      <c r="GQ197" s="136"/>
      <c r="GR197" s="136"/>
      <c r="GS197" s="136"/>
      <c r="GT197" s="136"/>
      <c r="GU197" s="136"/>
      <c r="GV197" s="136"/>
      <c r="GW197" s="136"/>
      <c r="GX197" s="136"/>
      <c r="GY197" s="136"/>
      <c r="GZ197" s="136"/>
      <c r="HA197" s="136"/>
      <c r="HB197" s="136"/>
      <c r="HC197" s="136"/>
      <c r="HD197" s="136"/>
      <c r="HE197" s="136"/>
      <c r="HF197" s="136"/>
      <c r="HG197" s="136"/>
      <c r="HH197" s="136"/>
      <c r="HI197" s="136"/>
      <c r="HJ197" s="136"/>
      <c r="HK197" s="136"/>
      <c r="HL197" s="136"/>
      <c r="HM197" s="136"/>
      <c r="HN197" s="136"/>
      <c r="HO197" s="136"/>
      <c r="HP197" s="136"/>
      <c r="HQ197" s="136"/>
      <c r="HR197" s="136"/>
      <c r="HS197" s="136"/>
      <c r="HT197" s="136"/>
      <c r="HU197" s="136"/>
      <c r="HV197" s="136"/>
      <c r="HW197" s="136"/>
      <c r="HX197" s="136"/>
      <c r="HY197" s="136"/>
      <c r="HZ197" s="136"/>
      <c r="IA197" s="136"/>
      <c r="IB197" s="136"/>
      <c r="IC197" s="136"/>
      <c r="ID197" s="136"/>
      <c r="IE197" s="136"/>
      <c r="IF197" s="136"/>
      <c r="IG197" s="136"/>
    </row>
    <row r="198" spans="1:241" ht="15" customHeight="1" x14ac:dyDescent="0.25">
      <c r="A198" s="137" t="s">
        <v>231</v>
      </c>
      <c r="B198" s="193">
        <v>3498165</v>
      </c>
      <c r="C198" s="193">
        <v>4150026</v>
      </c>
      <c r="D198" s="193">
        <v>544575</v>
      </c>
      <c r="E198" s="193">
        <v>840574</v>
      </c>
      <c r="F198" s="158">
        <v>1848504</v>
      </c>
      <c r="G198" s="158">
        <v>212498</v>
      </c>
      <c r="H198" s="235">
        <v>11094342</v>
      </c>
      <c r="I198" s="136"/>
      <c r="J198" s="137" t="s">
        <v>190</v>
      </c>
      <c r="K198" s="193">
        <v>2946454</v>
      </c>
      <c r="L198" s="193">
        <v>3058852</v>
      </c>
      <c r="M198" s="193">
        <v>425760</v>
      </c>
      <c r="N198" s="193">
        <v>977684</v>
      </c>
      <c r="O198" s="158">
        <v>1561609</v>
      </c>
      <c r="P198" s="158">
        <v>134003</v>
      </c>
      <c r="Q198" s="235">
        <v>9104362</v>
      </c>
      <c r="R198" s="136"/>
      <c r="S198" s="136"/>
      <c r="T198" s="136"/>
      <c r="U198" s="136"/>
      <c r="V198" s="136"/>
      <c r="W198" s="136"/>
      <c r="X198" s="136"/>
      <c r="Y198" s="136"/>
      <c r="Z198" s="136"/>
      <c r="AA198" s="136"/>
      <c r="AB198" s="136"/>
      <c r="AC198" s="136"/>
      <c r="AD198" s="136"/>
      <c r="AE198" s="136"/>
      <c r="AF198" s="136"/>
      <c r="AG198" s="136"/>
      <c r="AH198" s="136"/>
      <c r="AI198" s="136"/>
      <c r="AJ198" s="136"/>
      <c r="AK198" s="136"/>
      <c r="AL198" s="136"/>
      <c r="AM198" s="136"/>
      <c r="AN198" s="136"/>
      <c r="AO198" s="136"/>
      <c r="AP198" s="136"/>
      <c r="AQ198" s="136"/>
      <c r="AR198" s="136"/>
      <c r="AS198" s="136"/>
      <c r="AT198" s="136"/>
      <c r="AU198" s="136"/>
      <c r="AV198" s="136"/>
      <c r="AW198" s="136"/>
      <c r="AX198" s="136"/>
      <c r="AY198" s="136"/>
      <c r="AZ198" s="136"/>
      <c r="BA198" s="136"/>
      <c r="BB198" s="136"/>
      <c r="BC198" s="136"/>
      <c r="BD198" s="136"/>
      <c r="BE198" s="136"/>
      <c r="BF198" s="136"/>
      <c r="BG198" s="136"/>
      <c r="BH198" s="136"/>
      <c r="BI198" s="136"/>
      <c r="BJ198" s="136"/>
      <c r="BK198" s="136"/>
      <c r="BL198" s="136"/>
      <c r="BM198" s="136"/>
      <c r="BN198" s="136"/>
      <c r="BO198" s="136"/>
      <c r="BP198" s="136"/>
      <c r="BQ198" s="136"/>
      <c r="BR198" s="136"/>
      <c r="BS198" s="136"/>
      <c r="BT198" s="136"/>
      <c r="BU198" s="136"/>
      <c r="BV198" s="136"/>
      <c r="BW198" s="136"/>
      <c r="BX198" s="136"/>
      <c r="BY198" s="136"/>
      <c r="BZ198" s="136"/>
      <c r="CA198" s="136"/>
      <c r="CB198" s="136"/>
      <c r="CC198" s="136"/>
      <c r="CD198" s="136"/>
      <c r="CE198" s="136"/>
      <c r="CF198" s="136"/>
      <c r="CG198" s="136"/>
      <c r="CH198" s="136"/>
      <c r="CI198" s="136"/>
      <c r="CJ198" s="136"/>
      <c r="CK198" s="136"/>
      <c r="CL198" s="136"/>
      <c r="CM198" s="136"/>
      <c r="CN198" s="136"/>
      <c r="CO198" s="136"/>
      <c r="CP198" s="136"/>
      <c r="CQ198" s="136"/>
      <c r="CR198" s="136"/>
      <c r="CS198" s="136"/>
      <c r="CT198" s="136"/>
      <c r="CU198" s="136"/>
      <c r="CV198" s="136"/>
      <c r="CW198" s="136"/>
      <c r="CX198" s="136"/>
      <c r="CY198" s="136"/>
      <c r="CZ198" s="136"/>
      <c r="DA198" s="136"/>
      <c r="DB198" s="136"/>
      <c r="DC198" s="136"/>
      <c r="DD198" s="136"/>
      <c r="DE198" s="136"/>
      <c r="DF198" s="136"/>
      <c r="DG198" s="136"/>
      <c r="DH198" s="136"/>
      <c r="DI198" s="136"/>
      <c r="DJ198" s="136"/>
      <c r="DK198" s="136"/>
      <c r="DL198" s="136"/>
      <c r="DM198" s="136"/>
      <c r="DN198" s="136"/>
      <c r="DO198" s="136"/>
      <c r="DP198" s="136"/>
      <c r="DQ198" s="136"/>
      <c r="DR198" s="136"/>
      <c r="DS198" s="136"/>
      <c r="DT198" s="136"/>
      <c r="DU198" s="136"/>
      <c r="DV198" s="136"/>
      <c r="DW198" s="136"/>
      <c r="DX198" s="136"/>
      <c r="DY198" s="136"/>
      <c r="DZ198" s="136"/>
      <c r="EA198" s="136"/>
      <c r="EB198" s="136"/>
      <c r="EC198" s="136"/>
      <c r="ED198" s="136"/>
      <c r="EE198" s="136"/>
      <c r="EF198" s="136"/>
      <c r="EG198" s="136"/>
      <c r="EH198" s="136"/>
      <c r="EI198" s="136"/>
      <c r="EJ198" s="136"/>
      <c r="EK198" s="136"/>
      <c r="EL198" s="136"/>
      <c r="EM198" s="136"/>
      <c r="EN198" s="136"/>
      <c r="EO198" s="136"/>
      <c r="EP198" s="136"/>
      <c r="EQ198" s="136"/>
      <c r="ER198" s="136"/>
      <c r="ES198" s="136"/>
      <c r="ET198" s="136"/>
      <c r="EU198" s="136"/>
      <c r="EV198" s="136"/>
      <c r="EW198" s="136"/>
      <c r="EX198" s="136"/>
      <c r="EY198" s="136"/>
      <c r="EZ198" s="136"/>
      <c r="FA198" s="136"/>
      <c r="FB198" s="136"/>
      <c r="FC198" s="136"/>
      <c r="FD198" s="136"/>
      <c r="FE198" s="136"/>
      <c r="FF198" s="136"/>
      <c r="FG198" s="136"/>
      <c r="FH198" s="136"/>
      <c r="FI198" s="136"/>
      <c r="FJ198" s="136"/>
      <c r="FK198" s="136"/>
      <c r="FL198" s="136"/>
      <c r="FM198" s="136"/>
      <c r="FN198" s="136"/>
      <c r="FO198" s="136"/>
      <c r="FP198" s="136"/>
      <c r="FQ198" s="136"/>
      <c r="FR198" s="136"/>
      <c r="FS198" s="136"/>
      <c r="FT198" s="136"/>
      <c r="FU198" s="136"/>
      <c r="FV198" s="136"/>
      <c r="FW198" s="136"/>
      <c r="FX198" s="136"/>
      <c r="FY198" s="136"/>
      <c r="FZ198" s="136"/>
      <c r="GA198" s="136"/>
      <c r="GB198" s="136"/>
      <c r="GC198" s="136"/>
      <c r="GD198" s="136"/>
      <c r="GE198" s="136"/>
      <c r="GF198" s="136"/>
      <c r="GG198" s="136"/>
      <c r="GH198" s="136"/>
      <c r="GI198" s="136"/>
      <c r="GJ198" s="136"/>
      <c r="GK198" s="136"/>
      <c r="GL198" s="136"/>
      <c r="GM198" s="136"/>
      <c r="GN198" s="136"/>
      <c r="GO198" s="136"/>
      <c r="GP198" s="136"/>
      <c r="GQ198" s="136"/>
      <c r="GR198" s="136"/>
      <c r="GS198" s="136"/>
      <c r="GT198" s="136"/>
      <c r="GU198" s="136"/>
      <c r="GV198" s="136"/>
      <c r="GW198" s="136"/>
      <c r="GX198" s="136"/>
      <c r="GY198" s="136"/>
      <c r="GZ198" s="136"/>
      <c r="HA198" s="136"/>
      <c r="HB198" s="136"/>
      <c r="HC198" s="136"/>
      <c r="HD198" s="136"/>
      <c r="HE198" s="136"/>
      <c r="HF198" s="136"/>
      <c r="HG198" s="136"/>
      <c r="HH198" s="136"/>
      <c r="HI198" s="136"/>
      <c r="HJ198" s="136"/>
      <c r="HK198" s="136"/>
      <c r="HL198" s="136"/>
      <c r="HM198" s="136"/>
      <c r="HN198" s="136"/>
      <c r="HO198" s="136"/>
      <c r="HP198" s="136"/>
      <c r="HQ198" s="136"/>
      <c r="HR198" s="136"/>
      <c r="HS198" s="136"/>
      <c r="HT198" s="136"/>
      <c r="HU198" s="136"/>
      <c r="HV198" s="136"/>
      <c r="HW198" s="136"/>
      <c r="HX198" s="136"/>
      <c r="HY198" s="136"/>
      <c r="HZ198" s="136"/>
      <c r="IA198" s="136"/>
      <c r="IB198" s="136"/>
      <c r="IC198" s="136"/>
      <c r="ID198" s="136"/>
      <c r="IE198" s="136"/>
      <c r="IF198" s="136"/>
      <c r="IG198" s="136"/>
    </row>
    <row r="199" spans="1:241" ht="15" customHeight="1" x14ac:dyDescent="0.25">
      <c r="A199" s="137" t="s">
        <v>230</v>
      </c>
      <c r="B199" s="193">
        <v>2894653</v>
      </c>
      <c r="C199" s="193">
        <v>2714699</v>
      </c>
      <c r="D199" s="193">
        <v>408823</v>
      </c>
      <c r="E199" s="193">
        <v>598165</v>
      </c>
      <c r="F199" s="158">
        <v>1355668</v>
      </c>
      <c r="G199" s="158">
        <v>143010</v>
      </c>
      <c r="H199" s="235">
        <v>8115018</v>
      </c>
      <c r="I199" s="136"/>
      <c r="J199" s="137" t="s">
        <v>189</v>
      </c>
      <c r="K199" s="193">
        <v>3011101</v>
      </c>
      <c r="L199" s="193">
        <v>2860523</v>
      </c>
      <c r="M199" s="193">
        <v>469171</v>
      </c>
      <c r="N199" s="193">
        <v>764144</v>
      </c>
      <c r="O199" s="158">
        <v>1340731</v>
      </c>
      <c r="P199" s="158">
        <v>135780</v>
      </c>
      <c r="Q199" s="235">
        <v>8581450</v>
      </c>
      <c r="R199" s="136"/>
      <c r="S199" s="136"/>
      <c r="T199" s="136"/>
      <c r="U199" s="136"/>
      <c r="V199" s="136"/>
      <c r="W199" s="136"/>
      <c r="X199" s="136"/>
      <c r="Y199" s="136"/>
      <c r="Z199" s="136"/>
      <c r="AA199" s="136"/>
      <c r="AB199" s="136"/>
      <c r="AC199" s="136"/>
      <c r="AD199" s="136"/>
      <c r="AE199" s="136"/>
      <c r="AF199" s="136"/>
      <c r="AG199" s="136"/>
      <c r="AH199" s="136"/>
      <c r="AI199" s="136"/>
      <c r="AJ199" s="136"/>
      <c r="AK199" s="136"/>
      <c r="AL199" s="136"/>
      <c r="AM199" s="136"/>
      <c r="AN199" s="136"/>
      <c r="AO199" s="136"/>
      <c r="AP199" s="136"/>
      <c r="AQ199" s="136"/>
      <c r="AR199" s="136"/>
      <c r="AS199" s="136"/>
      <c r="AT199" s="136"/>
      <c r="AU199" s="136"/>
      <c r="AV199" s="136"/>
      <c r="AW199" s="136"/>
      <c r="AX199" s="136"/>
      <c r="AY199" s="136"/>
      <c r="AZ199" s="136"/>
      <c r="BA199" s="136"/>
      <c r="BB199" s="136"/>
      <c r="BC199" s="136"/>
      <c r="BD199" s="136"/>
      <c r="BE199" s="136"/>
      <c r="BF199" s="136"/>
      <c r="BG199" s="136"/>
      <c r="BH199" s="136"/>
      <c r="BI199" s="136"/>
      <c r="BJ199" s="136"/>
      <c r="BK199" s="136"/>
      <c r="BL199" s="136"/>
      <c r="BM199" s="136"/>
      <c r="BN199" s="136"/>
      <c r="BO199" s="136"/>
      <c r="BP199" s="136"/>
      <c r="BQ199" s="136"/>
      <c r="BR199" s="136"/>
      <c r="BS199" s="136"/>
      <c r="BT199" s="136"/>
      <c r="BU199" s="136"/>
      <c r="BV199" s="136"/>
      <c r="BW199" s="136"/>
      <c r="BX199" s="136"/>
      <c r="BY199" s="136"/>
      <c r="BZ199" s="136"/>
      <c r="CA199" s="136"/>
      <c r="CB199" s="136"/>
      <c r="CC199" s="136"/>
      <c r="CD199" s="136"/>
      <c r="CE199" s="136"/>
      <c r="CF199" s="136"/>
      <c r="CG199" s="136"/>
      <c r="CH199" s="136"/>
      <c r="CI199" s="136"/>
      <c r="CJ199" s="136"/>
      <c r="CK199" s="136"/>
      <c r="CL199" s="136"/>
      <c r="CM199" s="136"/>
      <c r="CN199" s="136"/>
      <c r="CO199" s="136"/>
      <c r="CP199" s="136"/>
      <c r="CQ199" s="136"/>
      <c r="CR199" s="136"/>
      <c r="CS199" s="136"/>
      <c r="CT199" s="136"/>
      <c r="CU199" s="136"/>
      <c r="CV199" s="136"/>
      <c r="CW199" s="136"/>
      <c r="CX199" s="136"/>
      <c r="CY199" s="136"/>
      <c r="CZ199" s="136"/>
      <c r="DA199" s="136"/>
      <c r="DB199" s="136"/>
      <c r="DC199" s="136"/>
      <c r="DD199" s="136"/>
      <c r="DE199" s="136"/>
      <c r="DF199" s="136"/>
      <c r="DG199" s="136"/>
      <c r="DH199" s="136"/>
      <c r="DI199" s="136"/>
      <c r="DJ199" s="136"/>
      <c r="DK199" s="136"/>
      <c r="DL199" s="136"/>
      <c r="DM199" s="136"/>
      <c r="DN199" s="136"/>
      <c r="DO199" s="136"/>
      <c r="DP199" s="136"/>
      <c r="DQ199" s="136"/>
      <c r="DR199" s="136"/>
      <c r="DS199" s="136"/>
      <c r="DT199" s="136"/>
      <c r="DU199" s="136"/>
      <c r="DV199" s="136"/>
      <c r="DW199" s="136"/>
      <c r="DX199" s="136"/>
      <c r="DY199" s="136"/>
      <c r="DZ199" s="136"/>
      <c r="EA199" s="136"/>
      <c r="EB199" s="136"/>
      <c r="EC199" s="136"/>
      <c r="ED199" s="136"/>
      <c r="EE199" s="136"/>
      <c r="EF199" s="136"/>
      <c r="EG199" s="136"/>
      <c r="EH199" s="136"/>
      <c r="EI199" s="136"/>
      <c r="EJ199" s="136"/>
      <c r="EK199" s="136"/>
      <c r="EL199" s="136"/>
      <c r="EM199" s="136"/>
      <c r="EN199" s="136"/>
      <c r="EO199" s="136"/>
      <c r="EP199" s="136"/>
      <c r="EQ199" s="136"/>
      <c r="ER199" s="136"/>
      <c r="ES199" s="136"/>
      <c r="ET199" s="136"/>
      <c r="EU199" s="136"/>
      <c r="EV199" s="136"/>
      <c r="EW199" s="136"/>
      <c r="EX199" s="136"/>
      <c r="EY199" s="136"/>
      <c r="EZ199" s="136"/>
      <c r="FA199" s="136"/>
      <c r="FB199" s="136"/>
      <c r="FC199" s="136"/>
      <c r="FD199" s="136"/>
      <c r="FE199" s="136"/>
      <c r="FF199" s="136"/>
      <c r="FG199" s="136"/>
      <c r="FH199" s="136"/>
      <c r="FI199" s="136"/>
      <c r="FJ199" s="136"/>
      <c r="FK199" s="136"/>
      <c r="FL199" s="136"/>
      <c r="FM199" s="136"/>
      <c r="FN199" s="136"/>
      <c r="FO199" s="136"/>
      <c r="FP199" s="136"/>
      <c r="FQ199" s="136"/>
      <c r="FR199" s="136"/>
      <c r="FS199" s="136"/>
      <c r="FT199" s="136"/>
      <c r="FU199" s="136"/>
      <c r="FV199" s="136"/>
      <c r="FW199" s="136"/>
      <c r="FX199" s="136"/>
      <c r="FY199" s="136"/>
      <c r="FZ199" s="136"/>
      <c r="GA199" s="136"/>
      <c r="GB199" s="136"/>
      <c r="GC199" s="136"/>
      <c r="GD199" s="136"/>
      <c r="GE199" s="136"/>
      <c r="GF199" s="136"/>
      <c r="GG199" s="136"/>
      <c r="GH199" s="136"/>
      <c r="GI199" s="136"/>
      <c r="GJ199" s="136"/>
      <c r="GK199" s="136"/>
      <c r="GL199" s="136"/>
      <c r="GM199" s="136"/>
      <c r="GN199" s="136"/>
      <c r="GO199" s="136"/>
      <c r="GP199" s="136"/>
      <c r="GQ199" s="136"/>
      <c r="GR199" s="136"/>
      <c r="GS199" s="136"/>
      <c r="GT199" s="136"/>
      <c r="GU199" s="136"/>
      <c r="GV199" s="136"/>
      <c r="GW199" s="136"/>
      <c r="GX199" s="136"/>
      <c r="GY199" s="136"/>
      <c r="GZ199" s="136"/>
      <c r="HA199" s="136"/>
      <c r="HB199" s="136"/>
      <c r="HC199" s="136"/>
      <c r="HD199" s="136"/>
      <c r="HE199" s="136"/>
      <c r="HF199" s="136"/>
      <c r="HG199" s="136"/>
      <c r="HH199" s="136"/>
      <c r="HI199" s="136"/>
      <c r="HJ199" s="136"/>
      <c r="HK199" s="136"/>
      <c r="HL199" s="136"/>
      <c r="HM199" s="136"/>
      <c r="HN199" s="136"/>
      <c r="HO199" s="136"/>
      <c r="HP199" s="136"/>
      <c r="HQ199" s="136"/>
      <c r="HR199" s="136"/>
      <c r="HS199" s="136"/>
      <c r="HT199" s="136"/>
      <c r="HU199" s="136"/>
      <c r="HV199" s="136"/>
      <c r="HW199" s="136"/>
      <c r="HX199" s="136"/>
      <c r="HY199" s="136"/>
      <c r="HZ199" s="136"/>
      <c r="IA199" s="136"/>
      <c r="IB199" s="136"/>
      <c r="IC199" s="136"/>
      <c r="ID199" s="136"/>
      <c r="IE199" s="136"/>
      <c r="IF199" s="136"/>
      <c r="IG199" s="136"/>
    </row>
    <row r="200" spans="1:241" ht="15" customHeight="1" x14ac:dyDescent="0.25">
      <c r="A200" s="137" t="s">
        <v>229</v>
      </c>
      <c r="B200" s="193">
        <v>3946937</v>
      </c>
      <c r="C200" s="193">
        <v>3951894</v>
      </c>
      <c r="D200" s="193">
        <v>648627</v>
      </c>
      <c r="E200" s="193">
        <v>909372</v>
      </c>
      <c r="F200" s="158">
        <v>1631270</v>
      </c>
      <c r="G200" s="158">
        <v>255544</v>
      </c>
      <c r="H200" s="235">
        <v>11343644</v>
      </c>
      <c r="I200" s="136"/>
      <c r="J200" s="137" t="s">
        <v>188</v>
      </c>
      <c r="K200" s="193">
        <v>2998356</v>
      </c>
      <c r="L200" s="193">
        <v>3482260</v>
      </c>
      <c r="M200" s="193">
        <v>435387</v>
      </c>
      <c r="N200" s="193">
        <v>791752</v>
      </c>
      <c r="O200" s="158">
        <v>1265811</v>
      </c>
      <c r="P200" s="158">
        <v>163660</v>
      </c>
      <c r="Q200" s="235">
        <v>9137226</v>
      </c>
      <c r="R200" s="136"/>
      <c r="S200" s="136"/>
      <c r="T200" s="136"/>
      <c r="U200" s="136"/>
      <c r="V200" s="136"/>
      <c r="W200" s="136"/>
      <c r="X200" s="136"/>
      <c r="Y200" s="136"/>
      <c r="Z200" s="136"/>
      <c r="AA200" s="136"/>
      <c r="AB200" s="136"/>
      <c r="AC200" s="136"/>
      <c r="AD200" s="136"/>
      <c r="AE200" s="136"/>
      <c r="AF200" s="136"/>
      <c r="AG200" s="136"/>
      <c r="AH200" s="136"/>
      <c r="AI200" s="136"/>
      <c r="AJ200" s="136"/>
      <c r="AK200" s="136"/>
      <c r="AL200" s="136"/>
      <c r="AM200" s="136"/>
      <c r="AN200" s="136"/>
      <c r="AO200" s="136"/>
      <c r="AP200" s="136"/>
      <c r="AQ200" s="136"/>
      <c r="AR200" s="136"/>
      <c r="AS200" s="136"/>
      <c r="AT200" s="136"/>
      <c r="AU200" s="136"/>
      <c r="AV200" s="136"/>
      <c r="AW200" s="136"/>
      <c r="AX200" s="136"/>
      <c r="AY200" s="136"/>
      <c r="AZ200" s="136"/>
      <c r="BA200" s="136"/>
      <c r="BB200" s="136"/>
      <c r="BC200" s="136"/>
      <c r="BD200" s="136"/>
      <c r="BE200" s="136"/>
      <c r="BF200" s="136"/>
      <c r="BG200" s="136"/>
      <c r="BH200" s="136"/>
      <c r="BI200" s="136"/>
      <c r="BJ200" s="136"/>
      <c r="BK200" s="136"/>
      <c r="BL200" s="136"/>
      <c r="BM200" s="136"/>
      <c r="BN200" s="136"/>
      <c r="BO200" s="136"/>
      <c r="BP200" s="136"/>
      <c r="BQ200" s="136"/>
      <c r="BR200" s="136"/>
      <c r="BS200" s="136"/>
      <c r="BT200" s="136"/>
      <c r="BU200" s="136"/>
      <c r="BV200" s="136"/>
      <c r="BW200" s="136"/>
      <c r="BX200" s="136"/>
      <c r="BY200" s="136"/>
      <c r="BZ200" s="136"/>
      <c r="CA200" s="136"/>
      <c r="CB200" s="136"/>
      <c r="CC200" s="136"/>
      <c r="CD200" s="136"/>
      <c r="CE200" s="136"/>
      <c r="CF200" s="136"/>
      <c r="CG200" s="136"/>
      <c r="CH200" s="136"/>
      <c r="CI200" s="136"/>
      <c r="CJ200" s="136"/>
      <c r="CK200" s="136"/>
      <c r="CL200" s="136"/>
      <c r="CM200" s="136"/>
      <c r="CN200" s="136"/>
      <c r="CO200" s="136"/>
      <c r="CP200" s="136"/>
      <c r="CQ200" s="136"/>
      <c r="CR200" s="136"/>
      <c r="CS200" s="136"/>
      <c r="CT200" s="136"/>
      <c r="CU200" s="136"/>
      <c r="CV200" s="136"/>
      <c r="CW200" s="136"/>
      <c r="CX200" s="136"/>
      <c r="CY200" s="136"/>
      <c r="CZ200" s="136"/>
      <c r="DA200" s="136"/>
      <c r="DB200" s="136"/>
      <c r="DC200" s="136"/>
      <c r="DD200" s="136"/>
      <c r="DE200" s="136"/>
      <c r="DF200" s="136"/>
      <c r="DG200" s="136"/>
      <c r="DH200" s="136"/>
      <c r="DI200" s="136"/>
      <c r="DJ200" s="136"/>
      <c r="DK200" s="136"/>
      <c r="DL200" s="136"/>
      <c r="DM200" s="136"/>
      <c r="DN200" s="136"/>
      <c r="DO200" s="136"/>
      <c r="DP200" s="136"/>
      <c r="DQ200" s="136"/>
      <c r="DR200" s="136"/>
      <c r="DS200" s="136"/>
      <c r="DT200" s="136"/>
      <c r="DU200" s="136"/>
      <c r="DV200" s="136"/>
      <c r="DW200" s="136"/>
      <c r="DX200" s="136"/>
      <c r="DY200" s="136"/>
      <c r="DZ200" s="136"/>
      <c r="EA200" s="136"/>
      <c r="EB200" s="136"/>
      <c r="EC200" s="136"/>
      <c r="ED200" s="136"/>
      <c r="EE200" s="136"/>
      <c r="EF200" s="136"/>
      <c r="EG200" s="136"/>
      <c r="EH200" s="136"/>
      <c r="EI200" s="136"/>
      <c r="EJ200" s="136"/>
      <c r="EK200" s="136"/>
      <c r="EL200" s="136"/>
      <c r="EM200" s="136"/>
      <c r="EN200" s="136"/>
      <c r="EO200" s="136"/>
      <c r="EP200" s="136"/>
      <c r="EQ200" s="136"/>
      <c r="ER200" s="136"/>
      <c r="ES200" s="136"/>
      <c r="ET200" s="136"/>
      <c r="EU200" s="136"/>
      <c r="EV200" s="136"/>
      <c r="EW200" s="136"/>
      <c r="EX200" s="136"/>
      <c r="EY200" s="136"/>
      <c r="EZ200" s="136"/>
      <c r="FA200" s="136"/>
      <c r="FB200" s="136"/>
      <c r="FC200" s="136"/>
      <c r="FD200" s="136"/>
      <c r="FE200" s="136"/>
      <c r="FF200" s="136"/>
      <c r="FG200" s="136"/>
      <c r="FH200" s="136"/>
      <c r="FI200" s="136"/>
      <c r="FJ200" s="136"/>
      <c r="FK200" s="136"/>
      <c r="FL200" s="136"/>
      <c r="FM200" s="136"/>
      <c r="FN200" s="136"/>
      <c r="FO200" s="136"/>
      <c r="FP200" s="136"/>
      <c r="FQ200" s="136"/>
      <c r="FR200" s="136"/>
      <c r="FS200" s="136"/>
      <c r="FT200" s="136"/>
      <c r="FU200" s="136"/>
      <c r="FV200" s="136"/>
      <c r="FW200" s="136"/>
      <c r="FX200" s="136"/>
      <c r="FY200" s="136"/>
      <c r="FZ200" s="136"/>
      <c r="GA200" s="136"/>
      <c r="GB200" s="136"/>
      <c r="GC200" s="136"/>
      <c r="GD200" s="136"/>
      <c r="GE200" s="136"/>
      <c r="GF200" s="136"/>
      <c r="GG200" s="136"/>
      <c r="GH200" s="136"/>
      <c r="GI200" s="136"/>
      <c r="GJ200" s="136"/>
      <c r="GK200" s="136"/>
      <c r="GL200" s="136"/>
      <c r="GM200" s="136"/>
      <c r="GN200" s="136"/>
      <c r="GO200" s="136"/>
      <c r="GP200" s="136"/>
      <c r="GQ200" s="136"/>
      <c r="GR200" s="136"/>
      <c r="GS200" s="136"/>
      <c r="GT200" s="136"/>
      <c r="GU200" s="136"/>
      <c r="GV200" s="136"/>
      <c r="GW200" s="136"/>
      <c r="GX200" s="136"/>
      <c r="GY200" s="136"/>
      <c r="GZ200" s="136"/>
      <c r="HA200" s="136"/>
      <c r="HB200" s="136"/>
      <c r="HC200" s="136"/>
      <c r="HD200" s="136"/>
      <c r="HE200" s="136"/>
      <c r="HF200" s="136"/>
      <c r="HG200" s="136"/>
      <c r="HH200" s="136"/>
      <c r="HI200" s="136"/>
      <c r="HJ200" s="136"/>
      <c r="HK200" s="136"/>
      <c r="HL200" s="136"/>
      <c r="HM200" s="136"/>
      <c r="HN200" s="136"/>
      <c r="HO200" s="136"/>
      <c r="HP200" s="136"/>
      <c r="HQ200" s="136"/>
      <c r="HR200" s="136"/>
      <c r="HS200" s="136"/>
      <c r="HT200" s="136"/>
      <c r="HU200" s="136"/>
      <c r="HV200" s="136"/>
      <c r="HW200" s="136"/>
      <c r="HX200" s="136"/>
      <c r="HY200" s="136"/>
      <c r="HZ200" s="136"/>
      <c r="IA200" s="136"/>
      <c r="IB200" s="136"/>
      <c r="IC200" s="136"/>
      <c r="ID200" s="136"/>
      <c r="IE200" s="136"/>
      <c r="IF200" s="136"/>
      <c r="IG200" s="136"/>
    </row>
    <row r="201" spans="1:241" ht="15" customHeight="1" x14ac:dyDescent="0.25">
      <c r="A201" s="137" t="s">
        <v>228</v>
      </c>
      <c r="B201" s="193">
        <v>4259322</v>
      </c>
      <c r="C201" s="193">
        <v>3669056</v>
      </c>
      <c r="D201" s="193">
        <v>483083</v>
      </c>
      <c r="E201" s="193">
        <v>895677</v>
      </c>
      <c r="F201" s="158">
        <v>1461573</v>
      </c>
      <c r="G201" s="158">
        <v>203632</v>
      </c>
      <c r="H201" s="235">
        <v>10972343</v>
      </c>
      <c r="I201" s="136"/>
      <c r="J201" s="137" t="s">
        <v>187</v>
      </c>
      <c r="K201" s="193">
        <v>3672599</v>
      </c>
      <c r="L201" s="193">
        <v>2560680</v>
      </c>
      <c r="M201" s="193">
        <v>381688</v>
      </c>
      <c r="N201" s="193">
        <v>800432</v>
      </c>
      <c r="O201" s="158">
        <v>1129367</v>
      </c>
      <c r="P201" s="158">
        <v>167644</v>
      </c>
      <c r="Q201" s="235">
        <v>8712410</v>
      </c>
      <c r="R201" s="136"/>
      <c r="S201" s="136"/>
      <c r="T201" s="136"/>
      <c r="U201" s="136"/>
      <c r="V201" s="136"/>
      <c r="W201" s="136"/>
      <c r="X201" s="136"/>
      <c r="Y201" s="136"/>
      <c r="Z201" s="136"/>
      <c r="AA201" s="136"/>
      <c r="AB201" s="136"/>
      <c r="AC201" s="136"/>
      <c r="AD201" s="136"/>
      <c r="AE201" s="136"/>
      <c r="AF201" s="136"/>
      <c r="AG201" s="136"/>
      <c r="AH201" s="136"/>
      <c r="AI201" s="136"/>
      <c r="AJ201" s="136"/>
      <c r="AK201" s="136"/>
      <c r="AL201" s="136"/>
      <c r="AM201" s="136"/>
      <c r="AN201" s="136"/>
      <c r="AO201" s="136"/>
      <c r="AP201" s="136"/>
      <c r="AQ201" s="136"/>
      <c r="AR201" s="136"/>
      <c r="AS201" s="136"/>
      <c r="AT201" s="136"/>
      <c r="AU201" s="136"/>
      <c r="AV201" s="136"/>
      <c r="AW201" s="136"/>
      <c r="AX201" s="136"/>
      <c r="AY201" s="136"/>
      <c r="AZ201" s="136"/>
      <c r="BA201" s="136"/>
      <c r="BB201" s="136"/>
      <c r="BC201" s="136"/>
      <c r="BD201" s="136"/>
      <c r="BE201" s="136"/>
      <c r="BF201" s="136"/>
      <c r="BG201" s="136"/>
      <c r="BH201" s="136"/>
      <c r="BI201" s="136"/>
      <c r="BJ201" s="136"/>
      <c r="BK201" s="136"/>
      <c r="BL201" s="136"/>
      <c r="BM201" s="136"/>
      <c r="BN201" s="136"/>
      <c r="BO201" s="136"/>
      <c r="BP201" s="136"/>
      <c r="BQ201" s="136"/>
      <c r="BR201" s="136"/>
      <c r="BS201" s="136"/>
      <c r="BT201" s="136"/>
      <c r="BU201" s="136"/>
      <c r="BV201" s="136"/>
      <c r="BW201" s="136"/>
      <c r="BX201" s="136"/>
      <c r="BY201" s="136"/>
      <c r="BZ201" s="136"/>
      <c r="CA201" s="136"/>
      <c r="CB201" s="136"/>
      <c r="CC201" s="136"/>
      <c r="CD201" s="136"/>
      <c r="CE201" s="136"/>
      <c r="CF201" s="136"/>
      <c r="CG201" s="136"/>
      <c r="CH201" s="136"/>
      <c r="CI201" s="136"/>
      <c r="CJ201" s="136"/>
      <c r="CK201" s="136"/>
      <c r="CL201" s="136"/>
      <c r="CM201" s="136"/>
      <c r="CN201" s="136"/>
      <c r="CO201" s="136"/>
      <c r="CP201" s="136"/>
      <c r="CQ201" s="136"/>
      <c r="CR201" s="136"/>
      <c r="CS201" s="136"/>
      <c r="CT201" s="136"/>
      <c r="CU201" s="136"/>
      <c r="CV201" s="136"/>
      <c r="CW201" s="136"/>
      <c r="CX201" s="136"/>
      <c r="CY201" s="136"/>
      <c r="CZ201" s="136"/>
      <c r="DA201" s="136"/>
      <c r="DB201" s="136"/>
      <c r="DC201" s="136"/>
      <c r="DD201" s="136"/>
      <c r="DE201" s="136"/>
      <c r="DF201" s="136"/>
      <c r="DG201" s="136"/>
      <c r="DH201" s="136"/>
      <c r="DI201" s="136"/>
      <c r="DJ201" s="136"/>
      <c r="DK201" s="136"/>
      <c r="DL201" s="136"/>
      <c r="DM201" s="136"/>
      <c r="DN201" s="136"/>
      <c r="DO201" s="136"/>
      <c r="DP201" s="136"/>
      <c r="DQ201" s="136"/>
      <c r="DR201" s="136"/>
      <c r="DS201" s="136"/>
      <c r="DT201" s="136"/>
      <c r="DU201" s="136"/>
      <c r="DV201" s="136"/>
      <c r="DW201" s="136"/>
      <c r="DX201" s="136"/>
      <c r="DY201" s="136"/>
      <c r="DZ201" s="136"/>
      <c r="EA201" s="136"/>
      <c r="EB201" s="136"/>
      <c r="EC201" s="136"/>
      <c r="ED201" s="136"/>
      <c r="EE201" s="136"/>
      <c r="EF201" s="136"/>
      <c r="EG201" s="136"/>
      <c r="EH201" s="136"/>
      <c r="EI201" s="136"/>
      <c r="EJ201" s="136"/>
      <c r="EK201" s="136"/>
      <c r="EL201" s="136"/>
      <c r="EM201" s="136"/>
      <c r="EN201" s="136"/>
      <c r="EO201" s="136"/>
      <c r="EP201" s="136"/>
      <c r="EQ201" s="136"/>
      <c r="ER201" s="136"/>
      <c r="ES201" s="136"/>
      <c r="ET201" s="136"/>
      <c r="EU201" s="136"/>
      <c r="EV201" s="136"/>
      <c r="EW201" s="136"/>
      <c r="EX201" s="136"/>
      <c r="EY201" s="136"/>
      <c r="EZ201" s="136"/>
      <c r="FA201" s="136"/>
      <c r="FB201" s="136"/>
      <c r="FC201" s="136"/>
      <c r="FD201" s="136"/>
      <c r="FE201" s="136"/>
      <c r="FF201" s="136"/>
      <c r="FG201" s="136"/>
      <c r="FH201" s="136"/>
      <c r="FI201" s="136"/>
      <c r="FJ201" s="136"/>
      <c r="FK201" s="136"/>
      <c r="FL201" s="136"/>
      <c r="FM201" s="136"/>
      <c r="FN201" s="136"/>
      <c r="FO201" s="136"/>
      <c r="FP201" s="136"/>
      <c r="FQ201" s="136"/>
      <c r="FR201" s="136"/>
      <c r="FS201" s="136"/>
      <c r="FT201" s="136"/>
      <c r="FU201" s="136"/>
      <c r="FV201" s="136"/>
      <c r="FW201" s="136"/>
      <c r="FX201" s="136"/>
      <c r="FY201" s="136"/>
      <c r="FZ201" s="136"/>
      <c r="GA201" s="136"/>
      <c r="GB201" s="136"/>
      <c r="GC201" s="136"/>
      <c r="GD201" s="136"/>
      <c r="GE201" s="136"/>
      <c r="GF201" s="136"/>
      <c r="GG201" s="136"/>
      <c r="GH201" s="136"/>
      <c r="GI201" s="136"/>
      <c r="GJ201" s="136"/>
      <c r="GK201" s="136"/>
      <c r="GL201" s="136"/>
      <c r="GM201" s="136"/>
      <c r="GN201" s="136"/>
      <c r="GO201" s="136"/>
      <c r="GP201" s="136"/>
      <c r="GQ201" s="136"/>
      <c r="GR201" s="136"/>
      <c r="GS201" s="136"/>
      <c r="GT201" s="136"/>
      <c r="GU201" s="136"/>
      <c r="GV201" s="136"/>
      <c r="GW201" s="136"/>
      <c r="GX201" s="136"/>
      <c r="GY201" s="136"/>
      <c r="GZ201" s="136"/>
      <c r="HA201" s="136"/>
      <c r="HB201" s="136"/>
      <c r="HC201" s="136"/>
      <c r="HD201" s="136"/>
      <c r="HE201" s="136"/>
      <c r="HF201" s="136"/>
      <c r="HG201" s="136"/>
      <c r="HH201" s="136"/>
      <c r="HI201" s="136"/>
      <c r="HJ201" s="136"/>
      <c r="HK201" s="136"/>
      <c r="HL201" s="136"/>
      <c r="HM201" s="136"/>
      <c r="HN201" s="136"/>
      <c r="HO201" s="136"/>
      <c r="HP201" s="136"/>
      <c r="HQ201" s="136"/>
      <c r="HR201" s="136"/>
      <c r="HS201" s="136"/>
      <c r="HT201" s="136"/>
      <c r="HU201" s="136"/>
      <c r="HV201" s="136"/>
      <c r="HW201" s="136"/>
      <c r="HX201" s="136"/>
      <c r="HY201" s="136"/>
      <c r="HZ201" s="136"/>
      <c r="IA201" s="136"/>
      <c r="IB201" s="136"/>
      <c r="IC201" s="136"/>
      <c r="ID201" s="136"/>
      <c r="IE201" s="136"/>
      <c r="IF201" s="136"/>
      <c r="IG201" s="136"/>
    </row>
    <row r="202" spans="1:241" ht="15" customHeight="1" x14ac:dyDescent="0.25">
      <c r="A202" s="137" t="s">
        <v>227</v>
      </c>
      <c r="B202" s="193">
        <v>4571059</v>
      </c>
      <c r="C202" s="193">
        <v>3226610</v>
      </c>
      <c r="D202" s="193">
        <v>453744</v>
      </c>
      <c r="E202" s="193">
        <v>881964</v>
      </c>
      <c r="F202" s="158">
        <v>1744556</v>
      </c>
      <c r="G202" s="158">
        <v>225739</v>
      </c>
      <c r="H202" s="235">
        <v>11103672</v>
      </c>
      <c r="I202" s="136"/>
      <c r="J202" s="137" t="s">
        <v>186</v>
      </c>
      <c r="K202" s="193">
        <v>3192729</v>
      </c>
      <c r="L202" s="193">
        <v>2885985</v>
      </c>
      <c r="M202" s="193">
        <v>472006</v>
      </c>
      <c r="N202" s="193">
        <v>925699</v>
      </c>
      <c r="O202" s="158">
        <v>1317243</v>
      </c>
      <c r="P202" s="158">
        <v>155253</v>
      </c>
      <c r="Q202" s="235">
        <v>8948915</v>
      </c>
      <c r="R202" s="136"/>
      <c r="S202" s="136"/>
      <c r="T202" s="136"/>
      <c r="U202" s="136"/>
      <c r="V202" s="136"/>
      <c r="W202" s="136"/>
      <c r="X202" s="136"/>
      <c r="Y202" s="136"/>
      <c r="Z202" s="136"/>
      <c r="AA202" s="136"/>
      <c r="AB202" s="136"/>
      <c r="AC202" s="136"/>
      <c r="AD202" s="136"/>
      <c r="AE202" s="136"/>
      <c r="AF202" s="136"/>
      <c r="AG202" s="136"/>
      <c r="AH202" s="136"/>
      <c r="AI202" s="136"/>
      <c r="AJ202" s="136"/>
      <c r="AK202" s="136"/>
      <c r="AL202" s="136"/>
      <c r="AM202" s="136"/>
      <c r="AN202" s="136"/>
      <c r="AO202" s="136"/>
      <c r="AP202" s="136"/>
      <c r="AQ202" s="136"/>
      <c r="AR202" s="136"/>
      <c r="AS202" s="136"/>
      <c r="AT202" s="136"/>
      <c r="AU202" s="136"/>
      <c r="AV202" s="136"/>
      <c r="AW202" s="136"/>
      <c r="AX202" s="136"/>
      <c r="AY202" s="136"/>
      <c r="AZ202" s="136"/>
      <c r="BA202" s="136"/>
      <c r="BB202" s="136"/>
      <c r="BC202" s="136"/>
      <c r="BD202" s="136"/>
      <c r="BE202" s="136"/>
      <c r="BF202" s="136"/>
      <c r="BG202" s="136"/>
      <c r="BH202" s="136"/>
      <c r="BI202" s="136"/>
      <c r="BJ202" s="136"/>
      <c r="BK202" s="136"/>
      <c r="BL202" s="136"/>
      <c r="BM202" s="136"/>
      <c r="BN202" s="136"/>
      <c r="BO202" s="136"/>
      <c r="BP202" s="136"/>
      <c r="BQ202" s="136"/>
      <c r="BR202" s="136"/>
      <c r="BS202" s="136"/>
      <c r="BT202" s="136"/>
      <c r="BU202" s="136"/>
      <c r="BV202" s="136"/>
      <c r="BW202" s="136"/>
      <c r="BX202" s="136"/>
      <c r="BY202" s="136"/>
      <c r="BZ202" s="136"/>
      <c r="CA202" s="136"/>
      <c r="CB202" s="136"/>
      <c r="CC202" s="136"/>
      <c r="CD202" s="136"/>
      <c r="CE202" s="136"/>
      <c r="CF202" s="136"/>
      <c r="CG202" s="136"/>
      <c r="CH202" s="136"/>
      <c r="CI202" s="136"/>
      <c r="CJ202" s="136"/>
      <c r="CK202" s="136"/>
      <c r="CL202" s="136"/>
      <c r="CM202" s="136"/>
      <c r="CN202" s="136"/>
      <c r="CO202" s="136"/>
      <c r="CP202" s="136"/>
      <c r="CQ202" s="136"/>
      <c r="CR202" s="136"/>
      <c r="CS202" s="136"/>
      <c r="CT202" s="136"/>
      <c r="CU202" s="136"/>
      <c r="CV202" s="136"/>
      <c r="CW202" s="136"/>
      <c r="CX202" s="136"/>
      <c r="CY202" s="136"/>
      <c r="CZ202" s="136"/>
      <c r="DA202" s="136"/>
      <c r="DB202" s="136"/>
      <c r="DC202" s="136"/>
      <c r="DD202" s="136"/>
      <c r="DE202" s="136"/>
      <c r="DF202" s="136"/>
      <c r="DG202" s="136"/>
      <c r="DH202" s="136"/>
      <c r="DI202" s="136"/>
      <c r="DJ202" s="136"/>
      <c r="DK202" s="136"/>
      <c r="DL202" s="136"/>
      <c r="DM202" s="136"/>
      <c r="DN202" s="136"/>
      <c r="DO202" s="136"/>
      <c r="DP202" s="136"/>
      <c r="DQ202" s="136"/>
      <c r="DR202" s="136"/>
      <c r="DS202" s="136"/>
      <c r="DT202" s="136"/>
      <c r="DU202" s="136"/>
      <c r="DV202" s="136"/>
      <c r="DW202" s="136"/>
      <c r="DX202" s="136"/>
      <c r="DY202" s="136"/>
      <c r="DZ202" s="136"/>
      <c r="EA202" s="136"/>
      <c r="EB202" s="136"/>
      <c r="EC202" s="136"/>
      <c r="ED202" s="136"/>
      <c r="EE202" s="136"/>
      <c r="EF202" s="136"/>
      <c r="EG202" s="136"/>
      <c r="EH202" s="136"/>
      <c r="EI202" s="136"/>
      <c r="EJ202" s="136"/>
      <c r="EK202" s="136"/>
      <c r="EL202" s="136"/>
      <c r="EM202" s="136"/>
      <c r="EN202" s="136"/>
      <c r="EO202" s="136"/>
      <c r="EP202" s="136"/>
      <c r="EQ202" s="136"/>
      <c r="ER202" s="136"/>
      <c r="ES202" s="136"/>
      <c r="ET202" s="136"/>
      <c r="EU202" s="136"/>
      <c r="EV202" s="136"/>
      <c r="EW202" s="136"/>
      <c r="EX202" s="136"/>
      <c r="EY202" s="136"/>
      <c r="EZ202" s="136"/>
      <c r="FA202" s="136"/>
      <c r="FB202" s="136"/>
      <c r="FC202" s="136"/>
      <c r="FD202" s="136"/>
      <c r="FE202" s="136"/>
      <c r="FF202" s="136"/>
      <c r="FG202" s="136"/>
      <c r="FH202" s="136"/>
      <c r="FI202" s="136"/>
      <c r="FJ202" s="136"/>
      <c r="FK202" s="136"/>
      <c r="FL202" s="136"/>
      <c r="FM202" s="136"/>
      <c r="FN202" s="136"/>
      <c r="FO202" s="136"/>
      <c r="FP202" s="136"/>
      <c r="FQ202" s="136"/>
      <c r="FR202" s="136"/>
      <c r="FS202" s="136"/>
      <c r="FT202" s="136"/>
      <c r="FU202" s="136"/>
      <c r="FV202" s="136"/>
      <c r="FW202" s="136"/>
      <c r="FX202" s="136"/>
      <c r="FY202" s="136"/>
      <c r="FZ202" s="136"/>
      <c r="GA202" s="136"/>
      <c r="GB202" s="136"/>
      <c r="GC202" s="136"/>
      <c r="GD202" s="136"/>
      <c r="GE202" s="136"/>
      <c r="GF202" s="136"/>
      <c r="GG202" s="136"/>
      <c r="GH202" s="136"/>
      <c r="GI202" s="136"/>
      <c r="GJ202" s="136"/>
      <c r="GK202" s="136"/>
      <c r="GL202" s="136"/>
      <c r="GM202" s="136"/>
      <c r="GN202" s="136"/>
      <c r="GO202" s="136"/>
      <c r="GP202" s="136"/>
      <c r="GQ202" s="136"/>
      <c r="GR202" s="136"/>
      <c r="GS202" s="136"/>
      <c r="GT202" s="136"/>
      <c r="GU202" s="136"/>
      <c r="GV202" s="136"/>
      <c r="GW202" s="136"/>
      <c r="GX202" s="136"/>
      <c r="GY202" s="136"/>
      <c r="GZ202" s="136"/>
      <c r="HA202" s="136"/>
      <c r="HB202" s="136"/>
      <c r="HC202" s="136"/>
      <c r="HD202" s="136"/>
      <c r="HE202" s="136"/>
      <c r="HF202" s="136"/>
      <c r="HG202" s="136"/>
      <c r="HH202" s="136"/>
      <c r="HI202" s="136"/>
      <c r="HJ202" s="136"/>
      <c r="HK202" s="136"/>
      <c r="HL202" s="136"/>
      <c r="HM202" s="136"/>
      <c r="HN202" s="136"/>
      <c r="HO202" s="136"/>
      <c r="HP202" s="136"/>
      <c r="HQ202" s="136"/>
      <c r="HR202" s="136"/>
      <c r="HS202" s="136"/>
      <c r="HT202" s="136"/>
      <c r="HU202" s="136"/>
      <c r="HV202" s="136"/>
      <c r="HW202" s="136"/>
      <c r="HX202" s="136"/>
      <c r="HY202" s="136"/>
      <c r="HZ202" s="136"/>
      <c r="IA202" s="136"/>
      <c r="IB202" s="136"/>
      <c r="IC202" s="136"/>
      <c r="ID202" s="136"/>
      <c r="IE202" s="136"/>
      <c r="IF202" s="136"/>
      <c r="IG202" s="136"/>
    </row>
    <row r="203" spans="1:241" ht="15" customHeight="1" x14ac:dyDescent="0.25">
      <c r="A203" s="137" t="s">
        <v>226</v>
      </c>
      <c r="B203" s="193">
        <v>4725714</v>
      </c>
      <c r="C203" s="193">
        <v>4262445</v>
      </c>
      <c r="D203" s="193">
        <v>594523</v>
      </c>
      <c r="E203" s="193">
        <v>927747</v>
      </c>
      <c r="F203" s="158">
        <v>1240023</v>
      </c>
      <c r="G203" s="158">
        <v>266468</v>
      </c>
      <c r="H203" s="235">
        <v>12016920</v>
      </c>
      <c r="I203" s="136"/>
      <c r="J203" s="137" t="s">
        <v>185</v>
      </c>
      <c r="K203" s="193">
        <v>3688567</v>
      </c>
      <c r="L203" s="193">
        <v>3444683</v>
      </c>
      <c r="M203" s="193">
        <v>491732</v>
      </c>
      <c r="N203" s="193">
        <v>806023</v>
      </c>
      <c r="O203" s="158">
        <v>1825743</v>
      </c>
      <c r="P203" s="158">
        <v>165173</v>
      </c>
      <c r="Q203" s="235">
        <v>10421921</v>
      </c>
      <c r="R203" s="136"/>
      <c r="S203" s="136"/>
      <c r="T203" s="136"/>
      <c r="U203" s="136"/>
      <c r="V203" s="136"/>
      <c r="W203" s="136"/>
      <c r="X203" s="136"/>
      <c r="Y203" s="136"/>
      <c r="Z203" s="136"/>
      <c r="AA203" s="136"/>
      <c r="AB203" s="136"/>
      <c r="AC203" s="136"/>
      <c r="AD203" s="136"/>
      <c r="AE203" s="136"/>
      <c r="AF203" s="136"/>
      <c r="AG203" s="136"/>
      <c r="AH203" s="136"/>
      <c r="AI203" s="136"/>
      <c r="AJ203" s="136"/>
      <c r="AK203" s="136"/>
      <c r="AL203" s="136"/>
      <c r="AM203" s="136"/>
      <c r="AN203" s="136"/>
      <c r="AO203" s="136"/>
      <c r="AP203" s="136"/>
      <c r="AQ203" s="136"/>
      <c r="AR203" s="136"/>
      <c r="AS203" s="136"/>
      <c r="AT203" s="136"/>
      <c r="AU203" s="136"/>
      <c r="AV203" s="136"/>
      <c r="AW203" s="136"/>
      <c r="AX203" s="136"/>
      <c r="AY203" s="136"/>
      <c r="AZ203" s="136"/>
      <c r="BA203" s="136"/>
      <c r="BB203" s="136"/>
      <c r="BC203" s="136"/>
      <c r="BD203" s="136"/>
      <c r="BE203" s="136"/>
      <c r="BF203" s="136"/>
      <c r="BG203" s="136"/>
      <c r="BH203" s="136"/>
      <c r="BI203" s="136"/>
      <c r="BJ203" s="136"/>
      <c r="BK203" s="136"/>
      <c r="BL203" s="136"/>
      <c r="BM203" s="136"/>
      <c r="BN203" s="136"/>
      <c r="BO203" s="136"/>
      <c r="BP203" s="136"/>
      <c r="BQ203" s="136"/>
      <c r="BR203" s="136"/>
      <c r="BS203" s="136"/>
      <c r="BT203" s="136"/>
      <c r="BU203" s="136"/>
      <c r="BV203" s="136"/>
      <c r="BW203" s="136"/>
      <c r="BX203" s="136"/>
      <c r="BY203" s="136"/>
      <c r="BZ203" s="136"/>
      <c r="CA203" s="136"/>
      <c r="CB203" s="136"/>
      <c r="CC203" s="136"/>
      <c r="CD203" s="136"/>
      <c r="CE203" s="136"/>
      <c r="CF203" s="136"/>
      <c r="CG203" s="136"/>
      <c r="CH203" s="136"/>
      <c r="CI203" s="136"/>
      <c r="CJ203" s="136"/>
      <c r="CK203" s="136"/>
      <c r="CL203" s="136"/>
      <c r="CM203" s="136"/>
      <c r="CN203" s="136"/>
      <c r="CO203" s="136"/>
      <c r="CP203" s="136"/>
      <c r="CQ203" s="136"/>
      <c r="CR203" s="136"/>
      <c r="CS203" s="136"/>
      <c r="CT203" s="136"/>
      <c r="CU203" s="136"/>
      <c r="CV203" s="136"/>
      <c r="CW203" s="136"/>
      <c r="CX203" s="136"/>
      <c r="CY203" s="136"/>
      <c r="CZ203" s="136"/>
      <c r="DA203" s="136"/>
      <c r="DB203" s="136"/>
      <c r="DC203" s="136"/>
      <c r="DD203" s="136"/>
      <c r="DE203" s="136"/>
      <c r="DF203" s="136"/>
      <c r="DG203" s="136"/>
      <c r="DH203" s="136"/>
      <c r="DI203" s="136"/>
      <c r="DJ203" s="136"/>
      <c r="DK203" s="136"/>
      <c r="DL203" s="136"/>
      <c r="DM203" s="136"/>
      <c r="DN203" s="136"/>
      <c r="DO203" s="136"/>
      <c r="DP203" s="136"/>
      <c r="DQ203" s="136"/>
      <c r="DR203" s="136"/>
      <c r="DS203" s="136"/>
      <c r="DT203" s="136"/>
      <c r="DU203" s="136"/>
      <c r="DV203" s="136"/>
      <c r="DW203" s="136"/>
      <c r="DX203" s="136"/>
      <c r="DY203" s="136"/>
      <c r="DZ203" s="136"/>
      <c r="EA203" s="136"/>
      <c r="EB203" s="136"/>
      <c r="EC203" s="136"/>
      <c r="ED203" s="136"/>
      <c r="EE203" s="136"/>
      <c r="EF203" s="136"/>
      <c r="EG203" s="136"/>
      <c r="EH203" s="136"/>
      <c r="EI203" s="136"/>
      <c r="EJ203" s="136"/>
      <c r="EK203" s="136"/>
      <c r="EL203" s="136"/>
      <c r="EM203" s="136"/>
      <c r="EN203" s="136"/>
      <c r="EO203" s="136"/>
      <c r="EP203" s="136"/>
      <c r="EQ203" s="136"/>
      <c r="ER203" s="136"/>
      <c r="ES203" s="136"/>
      <c r="ET203" s="136"/>
      <c r="EU203" s="136"/>
      <c r="EV203" s="136"/>
      <c r="EW203" s="136"/>
      <c r="EX203" s="136"/>
      <c r="EY203" s="136"/>
      <c r="EZ203" s="136"/>
      <c r="FA203" s="136"/>
      <c r="FB203" s="136"/>
      <c r="FC203" s="136"/>
      <c r="FD203" s="136"/>
      <c r="FE203" s="136"/>
      <c r="FF203" s="136"/>
      <c r="FG203" s="136"/>
      <c r="FH203" s="136"/>
      <c r="FI203" s="136"/>
      <c r="FJ203" s="136"/>
      <c r="FK203" s="136"/>
      <c r="FL203" s="136"/>
      <c r="FM203" s="136"/>
      <c r="FN203" s="136"/>
      <c r="FO203" s="136"/>
      <c r="FP203" s="136"/>
      <c r="FQ203" s="136"/>
      <c r="FR203" s="136"/>
      <c r="FS203" s="136"/>
      <c r="FT203" s="136"/>
      <c r="FU203" s="136"/>
      <c r="FV203" s="136"/>
      <c r="FW203" s="136"/>
      <c r="FX203" s="136"/>
      <c r="FY203" s="136"/>
      <c r="FZ203" s="136"/>
      <c r="GA203" s="136"/>
      <c r="GB203" s="136"/>
      <c r="GC203" s="136"/>
      <c r="GD203" s="136"/>
      <c r="GE203" s="136"/>
      <c r="GF203" s="136"/>
      <c r="GG203" s="136"/>
      <c r="GH203" s="136"/>
      <c r="GI203" s="136"/>
      <c r="GJ203" s="136"/>
      <c r="GK203" s="136"/>
      <c r="GL203" s="136"/>
      <c r="GM203" s="136"/>
      <c r="GN203" s="136"/>
      <c r="GO203" s="136"/>
      <c r="GP203" s="136"/>
      <c r="GQ203" s="136"/>
      <c r="GR203" s="136"/>
      <c r="GS203" s="136"/>
      <c r="GT203" s="136"/>
      <c r="GU203" s="136"/>
      <c r="GV203" s="136"/>
      <c r="GW203" s="136"/>
      <c r="GX203" s="136"/>
      <c r="GY203" s="136"/>
      <c r="GZ203" s="136"/>
      <c r="HA203" s="136"/>
      <c r="HB203" s="136"/>
      <c r="HC203" s="136"/>
      <c r="HD203" s="136"/>
      <c r="HE203" s="136"/>
      <c r="HF203" s="136"/>
      <c r="HG203" s="136"/>
      <c r="HH203" s="136"/>
      <c r="HI203" s="136"/>
      <c r="HJ203" s="136"/>
      <c r="HK203" s="136"/>
      <c r="HL203" s="136"/>
      <c r="HM203" s="136"/>
      <c r="HN203" s="136"/>
      <c r="HO203" s="136"/>
      <c r="HP203" s="136"/>
      <c r="HQ203" s="136"/>
      <c r="HR203" s="136"/>
      <c r="HS203" s="136"/>
      <c r="HT203" s="136"/>
      <c r="HU203" s="136"/>
      <c r="HV203" s="136"/>
      <c r="HW203" s="136"/>
      <c r="HX203" s="136"/>
      <c r="HY203" s="136"/>
      <c r="HZ203" s="136"/>
      <c r="IA203" s="136"/>
      <c r="IB203" s="136"/>
      <c r="IC203" s="136"/>
      <c r="ID203" s="136"/>
      <c r="IE203" s="136"/>
      <c r="IF203" s="136"/>
      <c r="IG203" s="136"/>
    </row>
    <row r="204" spans="1:241" ht="15" customHeight="1" x14ac:dyDescent="0.25">
      <c r="A204" s="137" t="s">
        <v>225</v>
      </c>
      <c r="B204" s="193">
        <v>4452966</v>
      </c>
      <c r="C204" s="193">
        <v>3663503</v>
      </c>
      <c r="D204" s="193">
        <v>486787</v>
      </c>
      <c r="E204" s="193">
        <v>800699</v>
      </c>
      <c r="F204" s="158">
        <v>1335600</v>
      </c>
      <c r="G204" s="158">
        <v>233911</v>
      </c>
      <c r="H204" s="235">
        <v>10973466</v>
      </c>
      <c r="I204" s="136"/>
      <c r="J204" s="137" t="s">
        <v>184</v>
      </c>
      <c r="K204" s="193">
        <v>3797895</v>
      </c>
      <c r="L204" s="193">
        <v>3741167</v>
      </c>
      <c r="M204" s="193">
        <v>524328</v>
      </c>
      <c r="N204" s="193">
        <v>693116</v>
      </c>
      <c r="O204" s="158">
        <v>1342087</v>
      </c>
      <c r="P204" s="158">
        <v>140034</v>
      </c>
      <c r="Q204" s="235">
        <v>10238627</v>
      </c>
      <c r="R204" s="136"/>
      <c r="S204" s="136"/>
      <c r="T204" s="136"/>
      <c r="U204" s="136"/>
      <c r="V204" s="136"/>
      <c r="W204" s="136"/>
      <c r="X204" s="136"/>
      <c r="Y204" s="136"/>
      <c r="Z204" s="136"/>
      <c r="AA204" s="136"/>
      <c r="AB204" s="136"/>
      <c r="AC204" s="136"/>
      <c r="AD204" s="136"/>
      <c r="AE204" s="136"/>
      <c r="AF204" s="136"/>
      <c r="AG204" s="136"/>
      <c r="AH204" s="136"/>
      <c r="AI204" s="136"/>
      <c r="AJ204" s="136"/>
      <c r="AK204" s="136"/>
      <c r="AL204" s="136"/>
      <c r="AM204" s="136"/>
      <c r="AN204" s="136"/>
      <c r="AO204" s="136"/>
      <c r="AP204" s="136"/>
      <c r="AQ204" s="136"/>
      <c r="AR204" s="136"/>
      <c r="AS204" s="136"/>
      <c r="AT204" s="136"/>
      <c r="AU204" s="136"/>
      <c r="AV204" s="136"/>
      <c r="AW204" s="136"/>
      <c r="AX204" s="136"/>
      <c r="AY204" s="136"/>
      <c r="AZ204" s="136"/>
      <c r="BA204" s="136"/>
      <c r="BB204" s="136"/>
      <c r="BC204" s="136"/>
      <c r="BD204" s="136"/>
      <c r="BE204" s="136"/>
      <c r="BF204" s="136"/>
      <c r="BG204" s="136"/>
      <c r="BH204" s="136"/>
      <c r="BI204" s="136"/>
      <c r="BJ204" s="136"/>
      <c r="BK204" s="136"/>
      <c r="BL204" s="136"/>
      <c r="BM204" s="136"/>
      <c r="BN204" s="136"/>
      <c r="BO204" s="136"/>
      <c r="BP204" s="136"/>
      <c r="BQ204" s="136"/>
      <c r="BR204" s="136"/>
      <c r="BS204" s="136"/>
      <c r="BT204" s="136"/>
      <c r="BU204" s="136"/>
      <c r="BV204" s="136"/>
      <c r="BW204" s="136"/>
      <c r="BX204" s="136"/>
      <c r="BY204" s="136"/>
      <c r="BZ204" s="136"/>
      <c r="CA204" s="136"/>
      <c r="CB204" s="136"/>
      <c r="CC204" s="136"/>
      <c r="CD204" s="136"/>
      <c r="CE204" s="136"/>
      <c r="CF204" s="136"/>
      <c r="CG204" s="136"/>
      <c r="CH204" s="136"/>
      <c r="CI204" s="136"/>
      <c r="CJ204" s="136"/>
      <c r="CK204" s="136"/>
      <c r="CL204" s="136"/>
      <c r="CM204" s="136"/>
      <c r="CN204" s="136"/>
      <c r="CO204" s="136"/>
      <c r="CP204" s="136"/>
      <c r="CQ204" s="136"/>
      <c r="CR204" s="136"/>
      <c r="CS204" s="136"/>
      <c r="CT204" s="136"/>
      <c r="CU204" s="136"/>
      <c r="CV204" s="136"/>
      <c r="CW204" s="136"/>
      <c r="CX204" s="136"/>
      <c r="CY204" s="136"/>
      <c r="CZ204" s="136"/>
      <c r="DA204" s="136"/>
      <c r="DB204" s="136"/>
      <c r="DC204" s="136"/>
      <c r="DD204" s="136"/>
      <c r="DE204" s="136"/>
      <c r="DF204" s="136"/>
      <c r="DG204" s="136"/>
      <c r="DH204" s="136"/>
      <c r="DI204" s="136"/>
      <c r="DJ204" s="136"/>
      <c r="DK204" s="136"/>
      <c r="DL204" s="136"/>
      <c r="DM204" s="136"/>
      <c r="DN204" s="136"/>
      <c r="DO204" s="136"/>
      <c r="DP204" s="136"/>
      <c r="DQ204" s="136"/>
      <c r="DR204" s="136"/>
      <c r="DS204" s="136"/>
      <c r="DT204" s="136"/>
      <c r="DU204" s="136"/>
      <c r="DV204" s="136"/>
      <c r="DW204" s="136"/>
      <c r="DX204" s="136"/>
      <c r="DY204" s="136"/>
      <c r="DZ204" s="136"/>
      <c r="EA204" s="136"/>
      <c r="EB204" s="136"/>
      <c r="EC204" s="136"/>
      <c r="ED204" s="136"/>
      <c r="EE204" s="136"/>
      <c r="EF204" s="136"/>
      <c r="EG204" s="136"/>
      <c r="EH204" s="136"/>
      <c r="EI204" s="136"/>
      <c r="EJ204" s="136"/>
      <c r="EK204" s="136"/>
      <c r="EL204" s="136"/>
      <c r="EM204" s="136"/>
      <c r="EN204" s="136"/>
      <c r="EO204" s="136"/>
      <c r="EP204" s="136"/>
      <c r="EQ204" s="136"/>
      <c r="ER204" s="136"/>
      <c r="ES204" s="136"/>
      <c r="ET204" s="136"/>
      <c r="EU204" s="136"/>
      <c r="EV204" s="136"/>
      <c r="EW204" s="136"/>
      <c r="EX204" s="136"/>
      <c r="EY204" s="136"/>
      <c r="EZ204" s="136"/>
      <c r="FA204" s="136"/>
      <c r="FB204" s="136"/>
      <c r="FC204" s="136"/>
      <c r="FD204" s="136"/>
      <c r="FE204" s="136"/>
      <c r="FF204" s="136"/>
      <c r="FG204" s="136"/>
      <c r="FH204" s="136"/>
      <c r="FI204" s="136"/>
      <c r="FJ204" s="136"/>
      <c r="FK204" s="136"/>
      <c r="FL204" s="136"/>
      <c r="FM204" s="136"/>
      <c r="FN204" s="136"/>
      <c r="FO204" s="136"/>
      <c r="FP204" s="136"/>
      <c r="FQ204" s="136"/>
      <c r="FR204" s="136"/>
      <c r="FS204" s="136"/>
      <c r="FT204" s="136"/>
      <c r="FU204" s="136"/>
      <c r="FV204" s="136"/>
      <c r="FW204" s="136"/>
      <c r="FX204" s="136"/>
      <c r="FY204" s="136"/>
      <c r="FZ204" s="136"/>
      <c r="GA204" s="136"/>
      <c r="GB204" s="136"/>
      <c r="GC204" s="136"/>
      <c r="GD204" s="136"/>
      <c r="GE204" s="136"/>
      <c r="GF204" s="136"/>
      <c r="GG204" s="136"/>
      <c r="GH204" s="136"/>
      <c r="GI204" s="136"/>
      <c r="GJ204" s="136"/>
      <c r="GK204" s="136"/>
      <c r="GL204" s="136"/>
      <c r="GM204" s="136"/>
      <c r="GN204" s="136"/>
      <c r="GO204" s="136"/>
      <c r="GP204" s="136"/>
      <c r="GQ204" s="136"/>
      <c r="GR204" s="136"/>
      <c r="GS204" s="136"/>
      <c r="GT204" s="136"/>
      <c r="GU204" s="136"/>
      <c r="GV204" s="136"/>
      <c r="GW204" s="136"/>
      <c r="GX204" s="136"/>
      <c r="GY204" s="136"/>
      <c r="GZ204" s="136"/>
      <c r="HA204" s="136"/>
      <c r="HB204" s="136"/>
      <c r="HC204" s="136"/>
      <c r="HD204" s="136"/>
      <c r="HE204" s="136"/>
      <c r="HF204" s="136"/>
      <c r="HG204" s="136"/>
      <c r="HH204" s="136"/>
      <c r="HI204" s="136"/>
      <c r="HJ204" s="136"/>
      <c r="HK204" s="136"/>
      <c r="HL204" s="136"/>
      <c r="HM204" s="136"/>
      <c r="HN204" s="136"/>
      <c r="HO204" s="136"/>
      <c r="HP204" s="136"/>
      <c r="HQ204" s="136"/>
      <c r="HR204" s="136"/>
      <c r="HS204" s="136"/>
      <c r="HT204" s="136"/>
      <c r="HU204" s="136"/>
      <c r="HV204" s="136"/>
      <c r="HW204" s="136"/>
      <c r="HX204" s="136"/>
      <c r="HY204" s="136"/>
      <c r="HZ204" s="136"/>
      <c r="IA204" s="136"/>
      <c r="IB204" s="136"/>
      <c r="IC204" s="136"/>
      <c r="ID204" s="136"/>
      <c r="IE204" s="136"/>
      <c r="IF204" s="136"/>
      <c r="IG204" s="136"/>
    </row>
    <row r="205" spans="1:241" ht="15" customHeight="1" x14ac:dyDescent="0.25">
      <c r="A205" s="137" t="s">
        <v>224</v>
      </c>
      <c r="B205" s="193">
        <v>5392327</v>
      </c>
      <c r="C205" s="193">
        <v>3653220</v>
      </c>
      <c r="D205" s="193">
        <v>521444</v>
      </c>
      <c r="E205" s="193">
        <v>710579</v>
      </c>
      <c r="F205" s="158">
        <v>1643702</v>
      </c>
      <c r="G205" s="158">
        <v>312441</v>
      </c>
      <c r="H205" s="235">
        <v>12233713</v>
      </c>
      <c r="I205" s="136"/>
      <c r="J205" s="137" t="s">
        <v>183</v>
      </c>
      <c r="K205" s="193">
        <v>3615990</v>
      </c>
      <c r="L205" s="193">
        <v>3238951</v>
      </c>
      <c r="M205" s="193">
        <v>440077</v>
      </c>
      <c r="N205" s="193">
        <v>784152</v>
      </c>
      <c r="O205" s="158">
        <v>1483078</v>
      </c>
      <c r="P205" s="158">
        <v>191736</v>
      </c>
      <c r="Q205" s="235">
        <v>9753984</v>
      </c>
      <c r="R205" s="136"/>
      <c r="S205" s="136"/>
      <c r="T205" s="136"/>
      <c r="U205" s="136"/>
      <c r="V205" s="136"/>
      <c r="W205" s="136"/>
      <c r="X205" s="136"/>
      <c r="Y205" s="136"/>
      <c r="Z205" s="136"/>
      <c r="AA205" s="136"/>
      <c r="AB205" s="136"/>
      <c r="AC205" s="136"/>
      <c r="AD205" s="136"/>
      <c r="AE205" s="136"/>
      <c r="AF205" s="136"/>
      <c r="AG205" s="136"/>
      <c r="AH205" s="136"/>
      <c r="AI205" s="136"/>
      <c r="AJ205" s="136"/>
      <c r="AK205" s="136"/>
      <c r="AL205" s="136"/>
      <c r="AM205" s="136"/>
      <c r="AN205" s="136"/>
      <c r="AO205" s="136"/>
      <c r="AP205" s="136"/>
      <c r="AQ205" s="136"/>
      <c r="AR205" s="136"/>
      <c r="AS205" s="136"/>
      <c r="AT205" s="136"/>
      <c r="AU205" s="136"/>
      <c r="AV205" s="136"/>
      <c r="AW205" s="136"/>
      <c r="AX205" s="136"/>
      <c r="AY205" s="136"/>
      <c r="AZ205" s="136"/>
      <c r="BA205" s="136"/>
      <c r="BB205" s="136"/>
      <c r="BC205" s="136"/>
      <c r="BD205" s="136"/>
      <c r="BE205" s="136"/>
      <c r="BF205" s="136"/>
      <c r="BG205" s="136"/>
      <c r="BH205" s="136"/>
      <c r="BI205" s="136"/>
      <c r="BJ205" s="136"/>
      <c r="BK205" s="136"/>
      <c r="BL205" s="136"/>
      <c r="BM205" s="136"/>
      <c r="BN205" s="136"/>
      <c r="BO205" s="136"/>
      <c r="BP205" s="136"/>
      <c r="BQ205" s="136"/>
      <c r="BR205" s="136"/>
      <c r="BS205" s="136"/>
      <c r="BT205" s="136"/>
      <c r="BU205" s="136"/>
      <c r="BV205" s="136"/>
      <c r="BW205" s="136"/>
      <c r="BX205" s="136"/>
      <c r="BY205" s="136"/>
      <c r="BZ205" s="136"/>
      <c r="CA205" s="136"/>
      <c r="CB205" s="136"/>
      <c r="CC205" s="136"/>
      <c r="CD205" s="136"/>
      <c r="CE205" s="136"/>
      <c r="CF205" s="136"/>
      <c r="CG205" s="136"/>
      <c r="CH205" s="136"/>
      <c r="CI205" s="136"/>
      <c r="CJ205" s="136"/>
      <c r="CK205" s="136"/>
      <c r="CL205" s="136"/>
      <c r="CM205" s="136"/>
      <c r="CN205" s="136"/>
      <c r="CO205" s="136"/>
      <c r="CP205" s="136"/>
      <c r="CQ205" s="136"/>
      <c r="CR205" s="136"/>
      <c r="CS205" s="136"/>
      <c r="CT205" s="136"/>
      <c r="CU205" s="136"/>
      <c r="CV205" s="136"/>
      <c r="CW205" s="136"/>
      <c r="CX205" s="136"/>
      <c r="CY205" s="136"/>
      <c r="CZ205" s="136"/>
      <c r="DA205" s="136"/>
      <c r="DB205" s="136"/>
      <c r="DC205" s="136"/>
      <c r="DD205" s="136"/>
      <c r="DE205" s="136"/>
      <c r="DF205" s="136"/>
      <c r="DG205" s="136"/>
      <c r="DH205" s="136"/>
      <c r="DI205" s="136"/>
      <c r="DJ205" s="136"/>
      <c r="DK205" s="136"/>
      <c r="DL205" s="136"/>
      <c r="DM205" s="136"/>
      <c r="DN205" s="136"/>
      <c r="DO205" s="136"/>
      <c r="DP205" s="136"/>
      <c r="DQ205" s="136"/>
      <c r="DR205" s="136"/>
      <c r="DS205" s="136"/>
      <c r="DT205" s="136"/>
      <c r="DU205" s="136"/>
      <c r="DV205" s="136"/>
      <c r="DW205" s="136"/>
      <c r="DX205" s="136"/>
      <c r="DY205" s="136"/>
      <c r="DZ205" s="136"/>
      <c r="EA205" s="136"/>
      <c r="EB205" s="136"/>
      <c r="EC205" s="136"/>
      <c r="ED205" s="136"/>
      <c r="EE205" s="136"/>
      <c r="EF205" s="136"/>
      <c r="EG205" s="136"/>
      <c r="EH205" s="136"/>
      <c r="EI205" s="136"/>
      <c r="EJ205" s="136"/>
      <c r="EK205" s="136"/>
      <c r="EL205" s="136"/>
      <c r="EM205" s="136"/>
      <c r="EN205" s="136"/>
      <c r="EO205" s="136"/>
      <c r="EP205" s="136"/>
      <c r="EQ205" s="136"/>
      <c r="ER205" s="136"/>
      <c r="ES205" s="136"/>
      <c r="ET205" s="136"/>
      <c r="EU205" s="136"/>
      <c r="EV205" s="136"/>
      <c r="EW205" s="136"/>
      <c r="EX205" s="136"/>
      <c r="EY205" s="136"/>
      <c r="EZ205" s="136"/>
      <c r="FA205" s="136"/>
      <c r="FB205" s="136"/>
      <c r="FC205" s="136"/>
      <c r="FD205" s="136"/>
      <c r="FE205" s="136"/>
      <c r="FF205" s="136"/>
      <c r="FG205" s="136"/>
      <c r="FH205" s="136"/>
      <c r="FI205" s="136"/>
      <c r="FJ205" s="136"/>
      <c r="FK205" s="136"/>
      <c r="FL205" s="136"/>
      <c r="FM205" s="136"/>
      <c r="FN205" s="136"/>
      <c r="FO205" s="136"/>
      <c r="FP205" s="136"/>
      <c r="FQ205" s="136"/>
      <c r="FR205" s="136"/>
      <c r="FS205" s="136"/>
      <c r="FT205" s="136"/>
      <c r="FU205" s="136"/>
      <c r="FV205" s="136"/>
      <c r="FW205" s="136"/>
      <c r="FX205" s="136"/>
      <c r="FY205" s="136"/>
      <c r="FZ205" s="136"/>
      <c r="GA205" s="136"/>
      <c r="GB205" s="136"/>
      <c r="GC205" s="136"/>
      <c r="GD205" s="136"/>
      <c r="GE205" s="136"/>
      <c r="GF205" s="136"/>
      <c r="GG205" s="136"/>
      <c r="GH205" s="136"/>
      <c r="GI205" s="136"/>
      <c r="GJ205" s="136"/>
      <c r="GK205" s="136"/>
      <c r="GL205" s="136"/>
      <c r="GM205" s="136"/>
      <c r="GN205" s="136"/>
      <c r="GO205" s="136"/>
      <c r="GP205" s="136"/>
      <c r="GQ205" s="136"/>
      <c r="GR205" s="136"/>
      <c r="GS205" s="136"/>
      <c r="GT205" s="136"/>
      <c r="GU205" s="136"/>
      <c r="GV205" s="136"/>
      <c r="GW205" s="136"/>
      <c r="GX205" s="136"/>
      <c r="GY205" s="136"/>
      <c r="GZ205" s="136"/>
      <c r="HA205" s="136"/>
      <c r="HB205" s="136"/>
      <c r="HC205" s="136"/>
      <c r="HD205" s="136"/>
      <c r="HE205" s="136"/>
      <c r="HF205" s="136"/>
      <c r="HG205" s="136"/>
      <c r="HH205" s="136"/>
      <c r="HI205" s="136"/>
      <c r="HJ205" s="136"/>
      <c r="HK205" s="136"/>
      <c r="HL205" s="136"/>
      <c r="HM205" s="136"/>
      <c r="HN205" s="136"/>
      <c r="HO205" s="136"/>
      <c r="HP205" s="136"/>
      <c r="HQ205" s="136"/>
      <c r="HR205" s="136"/>
      <c r="HS205" s="136"/>
      <c r="HT205" s="136"/>
      <c r="HU205" s="136"/>
      <c r="HV205" s="136"/>
      <c r="HW205" s="136"/>
      <c r="HX205" s="136"/>
      <c r="HY205" s="136"/>
      <c r="HZ205" s="136"/>
      <c r="IA205" s="136"/>
      <c r="IB205" s="136"/>
      <c r="IC205" s="136"/>
      <c r="ID205" s="136"/>
      <c r="IE205" s="136"/>
      <c r="IF205" s="136"/>
      <c r="IG205" s="136"/>
    </row>
    <row r="206" spans="1:241" ht="15" customHeight="1" x14ac:dyDescent="0.25">
      <c r="A206" s="137" t="s">
        <v>223</v>
      </c>
      <c r="B206" s="193">
        <v>6135138</v>
      </c>
      <c r="C206" s="193">
        <v>4189597</v>
      </c>
      <c r="D206" s="193">
        <v>482695</v>
      </c>
      <c r="E206" s="193">
        <v>834911</v>
      </c>
      <c r="F206" s="158">
        <v>1601719</v>
      </c>
      <c r="G206" s="158">
        <v>275591</v>
      </c>
      <c r="H206" s="235">
        <v>13519651</v>
      </c>
      <c r="I206" s="136"/>
      <c r="J206" s="137" t="s">
        <v>182</v>
      </c>
      <c r="K206" s="193">
        <v>3601742</v>
      </c>
      <c r="L206" s="193">
        <v>3095110</v>
      </c>
      <c r="M206" s="193">
        <v>513882</v>
      </c>
      <c r="N206" s="193">
        <v>721538</v>
      </c>
      <c r="O206" s="158">
        <v>1301669</v>
      </c>
      <c r="P206" s="158">
        <v>169664</v>
      </c>
      <c r="Q206" s="235">
        <v>9403605</v>
      </c>
      <c r="R206" s="136"/>
      <c r="S206" s="136"/>
      <c r="T206" s="136"/>
      <c r="U206" s="136"/>
      <c r="V206" s="136"/>
      <c r="W206" s="136"/>
      <c r="X206" s="136"/>
      <c r="Y206" s="136"/>
      <c r="Z206" s="136"/>
      <c r="AA206" s="136"/>
      <c r="AB206" s="136"/>
      <c r="AC206" s="136"/>
      <c r="AD206" s="136"/>
      <c r="AE206" s="136"/>
      <c r="AF206" s="136"/>
      <c r="AG206" s="136"/>
      <c r="AH206" s="136"/>
      <c r="AI206" s="136"/>
      <c r="AJ206" s="136"/>
      <c r="AK206" s="136"/>
      <c r="AL206" s="136"/>
      <c r="AM206" s="136"/>
      <c r="AN206" s="136"/>
      <c r="AO206" s="136"/>
      <c r="AP206" s="136"/>
      <c r="AQ206" s="136"/>
      <c r="AR206" s="136"/>
      <c r="AS206" s="136"/>
      <c r="AT206" s="136"/>
      <c r="AU206" s="136"/>
      <c r="AV206" s="136"/>
      <c r="AW206" s="136"/>
      <c r="AX206" s="136"/>
      <c r="AY206" s="136"/>
      <c r="AZ206" s="136"/>
      <c r="BA206" s="136"/>
      <c r="BB206" s="136"/>
      <c r="BC206" s="136"/>
      <c r="BD206" s="136"/>
      <c r="BE206" s="136"/>
      <c r="BF206" s="136"/>
      <c r="BG206" s="136"/>
      <c r="BH206" s="136"/>
      <c r="BI206" s="136"/>
      <c r="BJ206" s="136"/>
      <c r="BK206" s="136"/>
      <c r="BL206" s="136"/>
      <c r="BM206" s="136"/>
      <c r="BN206" s="136"/>
      <c r="BO206" s="136"/>
      <c r="BP206" s="136"/>
      <c r="BQ206" s="136"/>
      <c r="BR206" s="136"/>
      <c r="BS206" s="136"/>
      <c r="BT206" s="136"/>
      <c r="BU206" s="136"/>
      <c r="BV206" s="136"/>
      <c r="BW206" s="136"/>
      <c r="BX206" s="136"/>
      <c r="BY206" s="136"/>
      <c r="BZ206" s="136"/>
      <c r="CA206" s="136"/>
      <c r="CB206" s="136"/>
      <c r="CC206" s="136"/>
      <c r="CD206" s="136"/>
      <c r="CE206" s="136"/>
      <c r="CF206" s="136"/>
      <c r="CG206" s="136"/>
      <c r="CH206" s="136"/>
      <c r="CI206" s="136"/>
      <c r="CJ206" s="136"/>
      <c r="CK206" s="136"/>
      <c r="CL206" s="136"/>
      <c r="CM206" s="136"/>
      <c r="CN206" s="136"/>
      <c r="CO206" s="136"/>
      <c r="CP206" s="136"/>
      <c r="CQ206" s="136"/>
      <c r="CR206" s="136"/>
      <c r="CS206" s="136"/>
      <c r="CT206" s="136"/>
      <c r="CU206" s="136"/>
      <c r="CV206" s="136"/>
      <c r="CW206" s="136"/>
      <c r="CX206" s="136"/>
      <c r="CY206" s="136"/>
      <c r="CZ206" s="136"/>
      <c r="DA206" s="136"/>
      <c r="DB206" s="136"/>
      <c r="DC206" s="136"/>
      <c r="DD206" s="136"/>
      <c r="DE206" s="136"/>
      <c r="DF206" s="136"/>
      <c r="DG206" s="136"/>
      <c r="DH206" s="136"/>
      <c r="DI206" s="136"/>
      <c r="DJ206" s="136"/>
      <c r="DK206" s="136"/>
      <c r="DL206" s="136"/>
      <c r="DM206" s="136"/>
      <c r="DN206" s="136"/>
      <c r="DO206" s="136"/>
      <c r="DP206" s="136"/>
      <c r="DQ206" s="136"/>
      <c r="DR206" s="136"/>
      <c r="DS206" s="136"/>
      <c r="DT206" s="136"/>
      <c r="DU206" s="136"/>
      <c r="DV206" s="136"/>
      <c r="DW206" s="136"/>
      <c r="DX206" s="136"/>
      <c r="DY206" s="136"/>
      <c r="DZ206" s="136"/>
      <c r="EA206" s="136"/>
      <c r="EB206" s="136"/>
      <c r="EC206" s="136"/>
      <c r="ED206" s="136"/>
      <c r="EE206" s="136"/>
      <c r="EF206" s="136"/>
      <c r="EG206" s="136"/>
      <c r="EH206" s="136"/>
      <c r="EI206" s="136"/>
      <c r="EJ206" s="136"/>
      <c r="EK206" s="136"/>
      <c r="EL206" s="136"/>
      <c r="EM206" s="136"/>
      <c r="EN206" s="136"/>
      <c r="EO206" s="136"/>
      <c r="EP206" s="136"/>
      <c r="EQ206" s="136"/>
      <c r="ER206" s="136"/>
      <c r="ES206" s="136"/>
      <c r="ET206" s="136"/>
      <c r="EU206" s="136"/>
      <c r="EV206" s="136"/>
      <c r="EW206" s="136"/>
      <c r="EX206" s="136"/>
      <c r="EY206" s="136"/>
      <c r="EZ206" s="136"/>
      <c r="FA206" s="136"/>
      <c r="FB206" s="136"/>
      <c r="FC206" s="136"/>
      <c r="FD206" s="136"/>
      <c r="FE206" s="136"/>
      <c r="FF206" s="136"/>
      <c r="FG206" s="136"/>
      <c r="FH206" s="136"/>
      <c r="FI206" s="136"/>
      <c r="FJ206" s="136"/>
      <c r="FK206" s="136"/>
      <c r="FL206" s="136"/>
      <c r="FM206" s="136"/>
      <c r="FN206" s="136"/>
      <c r="FO206" s="136"/>
      <c r="FP206" s="136"/>
      <c r="FQ206" s="136"/>
      <c r="FR206" s="136"/>
      <c r="FS206" s="136"/>
      <c r="FT206" s="136"/>
      <c r="FU206" s="136"/>
      <c r="FV206" s="136"/>
      <c r="FW206" s="136"/>
      <c r="FX206" s="136"/>
      <c r="FY206" s="136"/>
      <c r="FZ206" s="136"/>
      <c r="GA206" s="136"/>
      <c r="GB206" s="136"/>
      <c r="GC206" s="136"/>
      <c r="GD206" s="136"/>
      <c r="GE206" s="136"/>
      <c r="GF206" s="136"/>
      <c r="GG206" s="136"/>
      <c r="GH206" s="136"/>
      <c r="GI206" s="136"/>
      <c r="GJ206" s="136"/>
      <c r="GK206" s="136"/>
      <c r="GL206" s="136"/>
      <c r="GM206" s="136"/>
      <c r="GN206" s="136"/>
      <c r="GO206" s="136"/>
      <c r="GP206" s="136"/>
      <c r="GQ206" s="136"/>
      <c r="GR206" s="136"/>
      <c r="GS206" s="136"/>
      <c r="GT206" s="136"/>
      <c r="GU206" s="136"/>
      <c r="GV206" s="136"/>
      <c r="GW206" s="136"/>
      <c r="GX206" s="136"/>
      <c r="GY206" s="136"/>
      <c r="GZ206" s="136"/>
      <c r="HA206" s="136"/>
      <c r="HB206" s="136"/>
      <c r="HC206" s="136"/>
      <c r="HD206" s="136"/>
      <c r="HE206" s="136"/>
      <c r="HF206" s="136"/>
      <c r="HG206" s="136"/>
      <c r="HH206" s="136"/>
      <c r="HI206" s="136"/>
      <c r="HJ206" s="136"/>
      <c r="HK206" s="136"/>
      <c r="HL206" s="136"/>
      <c r="HM206" s="136"/>
      <c r="HN206" s="136"/>
      <c r="HO206" s="136"/>
      <c r="HP206" s="136"/>
      <c r="HQ206" s="136"/>
      <c r="HR206" s="136"/>
      <c r="HS206" s="136"/>
      <c r="HT206" s="136"/>
      <c r="HU206" s="136"/>
      <c r="HV206" s="136"/>
      <c r="HW206" s="136"/>
      <c r="HX206" s="136"/>
      <c r="HY206" s="136"/>
      <c r="HZ206" s="136"/>
      <c r="IA206" s="136"/>
      <c r="IB206" s="136"/>
      <c r="IC206" s="136"/>
      <c r="ID206" s="136"/>
      <c r="IE206" s="136"/>
      <c r="IF206" s="136"/>
      <c r="IG206" s="136"/>
    </row>
    <row r="207" spans="1:241" ht="15" customHeight="1" x14ac:dyDescent="0.25">
      <c r="A207" s="137" t="s">
        <v>222</v>
      </c>
      <c r="B207" s="193">
        <v>6257124</v>
      </c>
      <c r="C207" s="193">
        <v>3308179</v>
      </c>
      <c r="D207" s="193">
        <v>427814</v>
      </c>
      <c r="E207" s="193">
        <v>858629</v>
      </c>
      <c r="F207" s="158">
        <v>1423654</v>
      </c>
      <c r="G207" s="158">
        <v>300459</v>
      </c>
      <c r="H207" s="235">
        <v>12575859</v>
      </c>
      <c r="I207" s="136"/>
      <c r="J207" s="137" t="s">
        <v>181</v>
      </c>
      <c r="K207" s="193">
        <v>3661991</v>
      </c>
      <c r="L207" s="193">
        <v>3096070</v>
      </c>
      <c r="M207" s="193">
        <v>433775</v>
      </c>
      <c r="N207" s="193">
        <v>852969</v>
      </c>
      <c r="O207" s="158">
        <v>1317866</v>
      </c>
      <c r="P207" s="158">
        <v>142734</v>
      </c>
      <c r="Q207" s="235">
        <v>9505405</v>
      </c>
      <c r="R207" s="136"/>
      <c r="S207" s="136"/>
      <c r="T207" s="136"/>
      <c r="U207" s="136"/>
      <c r="V207" s="136"/>
      <c r="W207" s="136"/>
      <c r="X207" s="136"/>
      <c r="Y207" s="136"/>
      <c r="Z207" s="136"/>
      <c r="AA207" s="136"/>
      <c r="AB207" s="136"/>
      <c r="AC207" s="136"/>
      <c r="AD207" s="136"/>
      <c r="AE207" s="136"/>
      <c r="AF207" s="136"/>
      <c r="AG207" s="136"/>
      <c r="AH207" s="136"/>
      <c r="AI207" s="136"/>
      <c r="AJ207" s="136"/>
      <c r="AK207" s="136"/>
      <c r="AL207" s="136"/>
      <c r="AM207" s="136"/>
      <c r="AN207" s="136"/>
      <c r="AO207" s="136"/>
      <c r="AP207" s="136"/>
      <c r="AQ207" s="136"/>
      <c r="AR207" s="136"/>
      <c r="AS207" s="136"/>
      <c r="AT207" s="136"/>
      <c r="AU207" s="136"/>
      <c r="AV207" s="136"/>
      <c r="AW207" s="136"/>
      <c r="AX207" s="136"/>
      <c r="AY207" s="136"/>
      <c r="AZ207" s="136"/>
      <c r="BA207" s="136"/>
      <c r="BB207" s="136"/>
      <c r="BC207" s="136"/>
      <c r="BD207" s="136"/>
      <c r="BE207" s="136"/>
      <c r="BF207" s="136"/>
      <c r="BG207" s="136"/>
      <c r="BH207" s="136"/>
      <c r="BI207" s="136"/>
      <c r="BJ207" s="136"/>
      <c r="BK207" s="136"/>
      <c r="BL207" s="136"/>
      <c r="BM207" s="136"/>
      <c r="BN207" s="136"/>
      <c r="BO207" s="136"/>
      <c r="BP207" s="136"/>
      <c r="BQ207" s="136"/>
      <c r="BR207" s="136"/>
      <c r="BS207" s="136"/>
      <c r="BT207" s="136"/>
      <c r="BU207" s="136"/>
      <c r="BV207" s="136"/>
      <c r="BW207" s="136"/>
      <c r="BX207" s="136"/>
      <c r="BY207" s="136"/>
      <c r="BZ207" s="136"/>
      <c r="CA207" s="136"/>
      <c r="CB207" s="136"/>
      <c r="CC207" s="136"/>
      <c r="CD207" s="136"/>
      <c r="CE207" s="136"/>
      <c r="CF207" s="136"/>
      <c r="CG207" s="136"/>
      <c r="CH207" s="136"/>
      <c r="CI207" s="136"/>
      <c r="CJ207" s="136"/>
      <c r="CK207" s="136"/>
      <c r="CL207" s="136"/>
      <c r="CM207" s="136"/>
      <c r="CN207" s="136"/>
      <c r="CO207" s="136"/>
      <c r="CP207" s="136"/>
      <c r="CQ207" s="136"/>
      <c r="CR207" s="136"/>
      <c r="CS207" s="136"/>
      <c r="CT207" s="136"/>
      <c r="CU207" s="136"/>
      <c r="CV207" s="136"/>
      <c r="CW207" s="136"/>
      <c r="CX207" s="136"/>
      <c r="CY207" s="136"/>
      <c r="CZ207" s="136"/>
      <c r="DA207" s="136"/>
      <c r="DB207" s="136"/>
      <c r="DC207" s="136"/>
      <c r="DD207" s="136"/>
      <c r="DE207" s="136"/>
      <c r="DF207" s="136"/>
      <c r="DG207" s="136"/>
      <c r="DH207" s="136"/>
      <c r="DI207" s="136"/>
      <c r="DJ207" s="136"/>
      <c r="DK207" s="136"/>
      <c r="DL207" s="136"/>
      <c r="DM207" s="136"/>
      <c r="DN207" s="136"/>
      <c r="DO207" s="136"/>
      <c r="DP207" s="136"/>
      <c r="DQ207" s="136"/>
      <c r="DR207" s="136"/>
      <c r="DS207" s="136"/>
      <c r="DT207" s="136"/>
      <c r="DU207" s="136"/>
      <c r="DV207" s="136"/>
      <c r="DW207" s="136"/>
      <c r="DX207" s="136"/>
      <c r="DY207" s="136"/>
      <c r="DZ207" s="136"/>
      <c r="EA207" s="136"/>
      <c r="EB207" s="136"/>
      <c r="EC207" s="136"/>
      <c r="ED207" s="136"/>
      <c r="EE207" s="136"/>
      <c r="EF207" s="136"/>
      <c r="EG207" s="136"/>
      <c r="EH207" s="136"/>
      <c r="EI207" s="136"/>
      <c r="EJ207" s="136"/>
      <c r="EK207" s="136"/>
      <c r="EL207" s="136"/>
      <c r="EM207" s="136"/>
      <c r="EN207" s="136"/>
      <c r="EO207" s="136"/>
      <c r="EP207" s="136"/>
      <c r="EQ207" s="136"/>
      <c r="ER207" s="136"/>
      <c r="ES207" s="136"/>
      <c r="ET207" s="136"/>
      <c r="EU207" s="136"/>
      <c r="EV207" s="136"/>
      <c r="EW207" s="136"/>
      <c r="EX207" s="136"/>
      <c r="EY207" s="136"/>
      <c r="EZ207" s="136"/>
      <c r="FA207" s="136"/>
      <c r="FB207" s="136"/>
      <c r="FC207" s="136"/>
      <c r="FD207" s="136"/>
      <c r="FE207" s="136"/>
      <c r="FF207" s="136"/>
      <c r="FG207" s="136"/>
      <c r="FH207" s="136"/>
      <c r="FI207" s="136"/>
      <c r="FJ207" s="136"/>
      <c r="FK207" s="136"/>
      <c r="FL207" s="136"/>
      <c r="FM207" s="136"/>
      <c r="FN207" s="136"/>
      <c r="FO207" s="136"/>
      <c r="FP207" s="136"/>
      <c r="FQ207" s="136"/>
      <c r="FR207" s="136"/>
      <c r="FS207" s="136"/>
      <c r="FT207" s="136"/>
      <c r="FU207" s="136"/>
      <c r="FV207" s="136"/>
      <c r="FW207" s="136"/>
      <c r="FX207" s="136"/>
      <c r="FY207" s="136"/>
      <c r="FZ207" s="136"/>
      <c r="GA207" s="136"/>
      <c r="GB207" s="136"/>
      <c r="GC207" s="136"/>
      <c r="GD207" s="136"/>
      <c r="GE207" s="136"/>
      <c r="GF207" s="136"/>
      <c r="GG207" s="136"/>
      <c r="GH207" s="136"/>
      <c r="GI207" s="136"/>
      <c r="GJ207" s="136"/>
      <c r="GK207" s="136"/>
      <c r="GL207" s="136"/>
      <c r="GM207" s="136"/>
      <c r="GN207" s="136"/>
      <c r="GO207" s="136"/>
      <c r="GP207" s="136"/>
      <c r="GQ207" s="136"/>
      <c r="GR207" s="136"/>
      <c r="GS207" s="136"/>
      <c r="GT207" s="136"/>
      <c r="GU207" s="136"/>
      <c r="GV207" s="136"/>
      <c r="GW207" s="136"/>
      <c r="GX207" s="136"/>
      <c r="GY207" s="136"/>
      <c r="GZ207" s="136"/>
      <c r="HA207" s="136"/>
      <c r="HB207" s="136"/>
      <c r="HC207" s="136"/>
      <c r="HD207" s="136"/>
      <c r="HE207" s="136"/>
      <c r="HF207" s="136"/>
      <c r="HG207" s="136"/>
      <c r="HH207" s="136"/>
      <c r="HI207" s="136"/>
      <c r="HJ207" s="136"/>
      <c r="HK207" s="136"/>
      <c r="HL207" s="136"/>
      <c r="HM207" s="136"/>
      <c r="HN207" s="136"/>
      <c r="HO207" s="136"/>
      <c r="HP207" s="136"/>
      <c r="HQ207" s="136"/>
      <c r="HR207" s="136"/>
      <c r="HS207" s="136"/>
      <c r="HT207" s="136"/>
      <c r="HU207" s="136"/>
      <c r="HV207" s="136"/>
      <c r="HW207" s="136"/>
      <c r="HX207" s="136"/>
      <c r="HY207" s="136"/>
      <c r="HZ207" s="136"/>
      <c r="IA207" s="136"/>
      <c r="IB207" s="136"/>
      <c r="IC207" s="136"/>
      <c r="ID207" s="136"/>
      <c r="IE207" s="136"/>
      <c r="IF207" s="136"/>
      <c r="IG207" s="136"/>
    </row>
    <row r="208" spans="1:241" ht="15" customHeight="1" x14ac:dyDescent="0.25">
      <c r="A208" s="137" t="s">
        <v>221</v>
      </c>
      <c r="B208" s="193">
        <v>4315128</v>
      </c>
      <c r="C208" s="193">
        <v>3995119</v>
      </c>
      <c r="D208" s="193">
        <v>589193</v>
      </c>
      <c r="E208" s="193">
        <v>734002</v>
      </c>
      <c r="F208" s="158">
        <v>1285862</v>
      </c>
      <c r="G208" s="158">
        <v>215036</v>
      </c>
      <c r="H208" s="235">
        <v>11134340</v>
      </c>
      <c r="I208" s="136"/>
      <c r="J208" s="137" t="s">
        <v>180</v>
      </c>
      <c r="K208" s="193">
        <v>3932379</v>
      </c>
      <c r="L208" s="193">
        <v>2833002</v>
      </c>
      <c r="M208" s="193">
        <v>449123</v>
      </c>
      <c r="N208" s="193">
        <v>811702</v>
      </c>
      <c r="O208" s="158">
        <v>1160995</v>
      </c>
      <c r="P208" s="158">
        <v>191004</v>
      </c>
      <c r="Q208" s="235">
        <v>9378205</v>
      </c>
      <c r="R208" s="136"/>
      <c r="S208" s="136"/>
      <c r="T208" s="136"/>
      <c r="U208" s="136"/>
      <c r="V208" s="136"/>
      <c r="W208" s="136"/>
      <c r="X208" s="136"/>
      <c r="Y208" s="136"/>
      <c r="Z208" s="136"/>
      <c r="AA208" s="136"/>
      <c r="AB208" s="136"/>
      <c r="AC208" s="136"/>
      <c r="AD208" s="136"/>
      <c r="AE208" s="136"/>
      <c r="AF208" s="136"/>
      <c r="AG208" s="136"/>
      <c r="AH208" s="136"/>
      <c r="AI208" s="136"/>
      <c r="AJ208" s="136"/>
      <c r="AK208" s="136"/>
      <c r="AL208" s="136"/>
      <c r="AM208" s="136"/>
      <c r="AN208" s="136"/>
      <c r="AO208" s="136"/>
      <c r="AP208" s="136"/>
      <c r="AQ208" s="136"/>
      <c r="AR208" s="136"/>
      <c r="AS208" s="136"/>
      <c r="AT208" s="136"/>
      <c r="AU208" s="136"/>
      <c r="AV208" s="136"/>
      <c r="AW208" s="136"/>
      <c r="AX208" s="136"/>
      <c r="AY208" s="136"/>
      <c r="AZ208" s="136"/>
      <c r="BA208" s="136"/>
      <c r="BB208" s="136"/>
      <c r="BC208" s="136"/>
      <c r="BD208" s="136"/>
      <c r="BE208" s="136"/>
      <c r="BF208" s="136"/>
      <c r="BG208" s="136"/>
      <c r="BH208" s="136"/>
      <c r="BI208" s="136"/>
      <c r="BJ208" s="136"/>
      <c r="BK208" s="136"/>
      <c r="BL208" s="136"/>
      <c r="BM208" s="136"/>
      <c r="BN208" s="136"/>
      <c r="BO208" s="136"/>
      <c r="BP208" s="136"/>
      <c r="BQ208" s="136"/>
      <c r="BR208" s="136"/>
      <c r="BS208" s="136"/>
      <c r="BT208" s="136"/>
      <c r="BU208" s="136"/>
      <c r="BV208" s="136"/>
      <c r="BW208" s="136"/>
      <c r="BX208" s="136"/>
      <c r="BY208" s="136"/>
      <c r="BZ208" s="136"/>
      <c r="CA208" s="136"/>
      <c r="CB208" s="136"/>
      <c r="CC208" s="136"/>
      <c r="CD208" s="136"/>
      <c r="CE208" s="136"/>
      <c r="CF208" s="136"/>
      <c r="CG208" s="136"/>
      <c r="CH208" s="136"/>
      <c r="CI208" s="136"/>
      <c r="CJ208" s="136"/>
      <c r="CK208" s="136"/>
      <c r="CL208" s="136"/>
      <c r="CM208" s="136"/>
      <c r="CN208" s="136"/>
      <c r="CO208" s="136"/>
      <c r="CP208" s="136"/>
      <c r="CQ208" s="136"/>
      <c r="CR208" s="136"/>
      <c r="CS208" s="136"/>
      <c r="CT208" s="136"/>
      <c r="CU208" s="136"/>
      <c r="CV208" s="136"/>
      <c r="CW208" s="136"/>
      <c r="CX208" s="136"/>
      <c r="CY208" s="136"/>
      <c r="CZ208" s="136"/>
      <c r="DA208" s="136"/>
      <c r="DB208" s="136"/>
      <c r="DC208" s="136"/>
      <c r="DD208" s="136"/>
      <c r="DE208" s="136"/>
      <c r="DF208" s="136"/>
      <c r="DG208" s="136"/>
      <c r="DH208" s="136"/>
      <c r="DI208" s="136"/>
      <c r="DJ208" s="136"/>
      <c r="DK208" s="136"/>
      <c r="DL208" s="136"/>
      <c r="DM208" s="136"/>
      <c r="DN208" s="136"/>
      <c r="DO208" s="136"/>
      <c r="DP208" s="136"/>
      <c r="DQ208" s="136"/>
      <c r="DR208" s="136"/>
      <c r="DS208" s="136"/>
      <c r="DT208" s="136"/>
      <c r="DU208" s="136"/>
      <c r="DV208" s="136"/>
      <c r="DW208" s="136"/>
      <c r="DX208" s="136"/>
      <c r="DY208" s="136"/>
      <c r="DZ208" s="136"/>
      <c r="EA208" s="136"/>
      <c r="EB208" s="136"/>
      <c r="EC208" s="136"/>
      <c r="ED208" s="136"/>
      <c r="EE208" s="136"/>
      <c r="EF208" s="136"/>
      <c r="EG208" s="136"/>
      <c r="EH208" s="136"/>
      <c r="EI208" s="136"/>
      <c r="EJ208" s="136"/>
      <c r="EK208" s="136"/>
      <c r="EL208" s="136"/>
      <c r="EM208" s="136"/>
      <c r="EN208" s="136"/>
      <c r="EO208" s="136"/>
      <c r="EP208" s="136"/>
      <c r="EQ208" s="136"/>
      <c r="ER208" s="136"/>
      <c r="ES208" s="136"/>
      <c r="ET208" s="136"/>
      <c r="EU208" s="136"/>
      <c r="EV208" s="136"/>
      <c r="EW208" s="136"/>
      <c r="EX208" s="136"/>
      <c r="EY208" s="136"/>
      <c r="EZ208" s="136"/>
      <c r="FA208" s="136"/>
      <c r="FB208" s="136"/>
      <c r="FC208" s="136"/>
      <c r="FD208" s="136"/>
      <c r="FE208" s="136"/>
      <c r="FF208" s="136"/>
      <c r="FG208" s="136"/>
      <c r="FH208" s="136"/>
      <c r="FI208" s="136"/>
      <c r="FJ208" s="136"/>
      <c r="FK208" s="136"/>
      <c r="FL208" s="136"/>
      <c r="FM208" s="136"/>
      <c r="FN208" s="136"/>
      <c r="FO208" s="136"/>
      <c r="FP208" s="136"/>
      <c r="FQ208" s="136"/>
      <c r="FR208" s="136"/>
      <c r="FS208" s="136"/>
      <c r="FT208" s="136"/>
      <c r="FU208" s="136"/>
      <c r="FV208" s="136"/>
      <c r="FW208" s="136"/>
      <c r="FX208" s="136"/>
      <c r="FY208" s="136"/>
      <c r="FZ208" s="136"/>
      <c r="GA208" s="136"/>
      <c r="GB208" s="136"/>
      <c r="GC208" s="136"/>
      <c r="GD208" s="136"/>
      <c r="GE208" s="136"/>
      <c r="GF208" s="136"/>
      <c r="GG208" s="136"/>
      <c r="GH208" s="136"/>
      <c r="GI208" s="136"/>
      <c r="GJ208" s="136"/>
      <c r="GK208" s="136"/>
      <c r="GL208" s="136"/>
      <c r="GM208" s="136"/>
      <c r="GN208" s="136"/>
      <c r="GO208" s="136"/>
      <c r="GP208" s="136"/>
      <c r="GQ208" s="136"/>
      <c r="GR208" s="136"/>
      <c r="GS208" s="136"/>
      <c r="GT208" s="136"/>
      <c r="GU208" s="136"/>
      <c r="GV208" s="136"/>
      <c r="GW208" s="136"/>
      <c r="GX208" s="136"/>
      <c r="GY208" s="136"/>
      <c r="GZ208" s="136"/>
      <c r="HA208" s="136"/>
      <c r="HB208" s="136"/>
      <c r="HC208" s="136"/>
      <c r="HD208" s="136"/>
      <c r="HE208" s="136"/>
      <c r="HF208" s="136"/>
      <c r="HG208" s="136"/>
      <c r="HH208" s="136"/>
      <c r="HI208" s="136"/>
      <c r="HJ208" s="136"/>
      <c r="HK208" s="136"/>
      <c r="HL208" s="136"/>
      <c r="HM208" s="136"/>
      <c r="HN208" s="136"/>
      <c r="HO208" s="136"/>
      <c r="HP208" s="136"/>
      <c r="HQ208" s="136"/>
      <c r="HR208" s="136"/>
      <c r="HS208" s="136"/>
      <c r="HT208" s="136"/>
      <c r="HU208" s="136"/>
      <c r="HV208" s="136"/>
      <c r="HW208" s="136"/>
      <c r="HX208" s="136"/>
      <c r="HY208" s="136"/>
      <c r="HZ208" s="136"/>
      <c r="IA208" s="136"/>
      <c r="IB208" s="136"/>
      <c r="IC208" s="136"/>
      <c r="ID208" s="136"/>
      <c r="IE208" s="136"/>
      <c r="IF208" s="136"/>
      <c r="IG208" s="136"/>
    </row>
    <row r="209" spans="1:241" ht="15" customHeight="1" x14ac:dyDescent="0.25">
      <c r="A209" s="143" t="s">
        <v>907</v>
      </c>
      <c r="B209" s="160">
        <v>78717317</v>
      </c>
      <c r="C209" s="160">
        <v>65293109</v>
      </c>
      <c r="D209" s="160">
        <v>9723379</v>
      </c>
      <c r="E209" s="160">
        <v>14986854</v>
      </c>
      <c r="F209" s="160">
        <v>30802570</v>
      </c>
      <c r="G209" s="160">
        <v>4095600</v>
      </c>
      <c r="H209" s="237">
        <v>203618829</v>
      </c>
      <c r="I209" s="136"/>
      <c r="J209" s="137" t="s">
        <v>179</v>
      </c>
      <c r="K209" s="193">
        <v>3955417</v>
      </c>
      <c r="L209" s="193">
        <v>3105753</v>
      </c>
      <c r="M209" s="193">
        <v>483264</v>
      </c>
      <c r="N209" s="193">
        <v>922512</v>
      </c>
      <c r="O209" s="158">
        <v>1215145</v>
      </c>
      <c r="P209" s="158">
        <v>172247</v>
      </c>
      <c r="Q209" s="235">
        <v>9854338</v>
      </c>
      <c r="R209" s="136"/>
      <c r="S209" s="136"/>
      <c r="T209" s="136"/>
      <c r="U209" s="136"/>
      <c r="V209" s="136"/>
      <c r="W209" s="136"/>
      <c r="X209" s="136"/>
      <c r="Y209" s="136"/>
      <c r="Z209" s="136"/>
      <c r="AA209" s="136"/>
      <c r="AB209" s="136"/>
      <c r="AC209" s="136"/>
      <c r="AD209" s="136"/>
      <c r="AE209" s="136"/>
      <c r="AF209" s="136"/>
      <c r="AG209" s="136"/>
      <c r="AH209" s="136"/>
      <c r="AI209" s="136"/>
      <c r="AJ209" s="136"/>
      <c r="AK209" s="136"/>
      <c r="AL209" s="136"/>
      <c r="AM209" s="136"/>
      <c r="AN209" s="136"/>
      <c r="AO209" s="136"/>
      <c r="AP209" s="136"/>
      <c r="AQ209" s="136"/>
      <c r="AR209" s="136"/>
      <c r="AS209" s="136"/>
      <c r="AT209" s="136"/>
      <c r="AU209" s="136"/>
      <c r="AV209" s="136"/>
      <c r="AW209" s="136"/>
      <c r="AX209" s="136"/>
      <c r="AY209" s="136"/>
      <c r="AZ209" s="136"/>
      <c r="BA209" s="136"/>
      <c r="BB209" s="136"/>
      <c r="BC209" s="136"/>
      <c r="BD209" s="136"/>
      <c r="BE209" s="136"/>
      <c r="BF209" s="136"/>
      <c r="BG209" s="136"/>
      <c r="BH209" s="136"/>
      <c r="BI209" s="136"/>
      <c r="BJ209" s="136"/>
      <c r="BK209" s="136"/>
      <c r="BL209" s="136"/>
      <c r="BM209" s="136"/>
      <c r="BN209" s="136"/>
      <c r="BO209" s="136"/>
      <c r="BP209" s="136"/>
      <c r="BQ209" s="136"/>
      <c r="BR209" s="136"/>
      <c r="BS209" s="136"/>
      <c r="BT209" s="136"/>
      <c r="BU209" s="136"/>
      <c r="BV209" s="136"/>
      <c r="BW209" s="136"/>
      <c r="BX209" s="136"/>
      <c r="BY209" s="136"/>
      <c r="BZ209" s="136"/>
      <c r="CA209" s="136"/>
      <c r="CB209" s="136"/>
      <c r="CC209" s="136"/>
      <c r="CD209" s="136"/>
      <c r="CE209" s="136"/>
      <c r="CF209" s="136"/>
      <c r="CG209" s="136"/>
      <c r="CH209" s="136"/>
      <c r="CI209" s="136"/>
      <c r="CJ209" s="136"/>
      <c r="CK209" s="136"/>
      <c r="CL209" s="136"/>
      <c r="CM209" s="136"/>
      <c r="CN209" s="136"/>
      <c r="CO209" s="136"/>
      <c r="CP209" s="136"/>
      <c r="CQ209" s="136"/>
      <c r="CR209" s="136"/>
      <c r="CS209" s="136"/>
      <c r="CT209" s="136"/>
      <c r="CU209" s="136"/>
      <c r="CV209" s="136"/>
      <c r="CW209" s="136"/>
      <c r="CX209" s="136"/>
      <c r="CY209" s="136"/>
      <c r="CZ209" s="136"/>
      <c r="DA209" s="136"/>
      <c r="DB209" s="136"/>
      <c r="DC209" s="136"/>
      <c r="DD209" s="136"/>
      <c r="DE209" s="136"/>
      <c r="DF209" s="136"/>
      <c r="DG209" s="136"/>
      <c r="DH209" s="136"/>
      <c r="DI209" s="136"/>
      <c r="DJ209" s="136"/>
      <c r="DK209" s="136"/>
      <c r="DL209" s="136"/>
      <c r="DM209" s="136"/>
      <c r="DN209" s="136"/>
      <c r="DO209" s="136"/>
      <c r="DP209" s="136"/>
      <c r="DQ209" s="136"/>
      <c r="DR209" s="136"/>
      <c r="DS209" s="136"/>
      <c r="DT209" s="136"/>
      <c r="DU209" s="136"/>
      <c r="DV209" s="136"/>
      <c r="DW209" s="136"/>
      <c r="DX209" s="136"/>
      <c r="DY209" s="136"/>
      <c r="DZ209" s="136"/>
      <c r="EA209" s="136"/>
      <c r="EB209" s="136"/>
      <c r="EC209" s="136"/>
      <c r="ED209" s="136"/>
      <c r="EE209" s="136"/>
      <c r="EF209" s="136"/>
      <c r="EG209" s="136"/>
      <c r="EH209" s="136"/>
      <c r="EI209" s="136"/>
      <c r="EJ209" s="136"/>
      <c r="EK209" s="136"/>
      <c r="EL209" s="136"/>
      <c r="EM209" s="136"/>
      <c r="EN209" s="136"/>
      <c r="EO209" s="136"/>
      <c r="EP209" s="136"/>
      <c r="EQ209" s="136"/>
      <c r="ER209" s="136"/>
      <c r="ES209" s="136"/>
      <c r="ET209" s="136"/>
      <c r="EU209" s="136"/>
      <c r="EV209" s="136"/>
      <c r="EW209" s="136"/>
      <c r="EX209" s="136"/>
      <c r="EY209" s="136"/>
      <c r="EZ209" s="136"/>
      <c r="FA209" s="136"/>
      <c r="FB209" s="136"/>
      <c r="FC209" s="136"/>
      <c r="FD209" s="136"/>
      <c r="FE209" s="136"/>
      <c r="FF209" s="136"/>
      <c r="FG209" s="136"/>
      <c r="FH209" s="136"/>
      <c r="FI209" s="136"/>
      <c r="FJ209" s="136"/>
      <c r="FK209" s="136"/>
      <c r="FL209" s="136"/>
      <c r="FM209" s="136"/>
      <c r="FN209" s="136"/>
      <c r="FO209" s="136"/>
      <c r="FP209" s="136"/>
      <c r="FQ209" s="136"/>
      <c r="FR209" s="136"/>
      <c r="FS209" s="136"/>
      <c r="FT209" s="136"/>
      <c r="FU209" s="136"/>
      <c r="FV209" s="136"/>
      <c r="FW209" s="136"/>
      <c r="FX209" s="136"/>
      <c r="FY209" s="136"/>
      <c r="FZ209" s="136"/>
      <c r="GA209" s="136"/>
      <c r="GB209" s="136"/>
      <c r="GC209" s="136"/>
      <c r="GD209" s="136"/>
      <c r="GE209" s="136"/>
      <c r="GF209" s="136"/>
      <c r="GG209" s="136"/>
      <c r="GH209" s="136"/>
      <c r="GI209" s="136"/>
      <c r="GJ209" s="136"/>
      <c r="GK209" s="136"/>
      <c r="GL209" s="136"/>
      <c r="GM209" s="136"/>
      <c r="GN209" s="136"/>
      <c r="GO209" s="136"/>
      <c r="GP209" s="136"/>
      <c r="GQ209" s="136"/>
      <c r="GR209" s="136"/>
      <c r="GS209" s="136"/>
      <c r="GT209" s="136"/>
      <c r="GU209" s="136"/>
      <c r="GV209" s="136"/>
      <c r="GW209" s="136"/>
      <c r="GX209" s="136"/>
      <c r="GY209" s="136"/>
      <c r="GZ209" s="136"/>
      <c r="HA209" s="136"/>
      <c r="HB209" s="136"/>
      <c r="HC209" s="136"/>
      <c r="HD209" s="136"/>
      <c r="HE209" s="136"/>
      <c r="HF209" s="136"/>
      <c r="HG209" s="136"/>
      <c r="HH209" s="136"/>
      <c r="HI209" s="136"/>
      <c r="HJ209" s="136"/>
      <c r="HK209" s="136"/>
      <c r="HL209" s="136"/>
      <c r="HM209" s="136"/>
      <c r="HN209" s="136"/>
      <c r="HO209" s="136"/>
      <c r="HP209" s="136"/>
      <c r="HQ209" s="136"/>
      <c r="HR209" s="136"/>
      <c r="HS209" s="136"/>
      <c r="HT209" s="136"/>
      <c r="HU209" s="136"/>
      <c r="HV209" s="136"/>
      <c r="HW209" s="136"/>
      <c r="HX209" s="136"/>
      <c r="HY209" s="136"/>
      <c r="HZ209" s="136"/>
      <c r="IA209" s="136"/>
      <c r="IB209" s="136"/>
      <c r="IC209" s="136"/>
      <c r="ID209" s="136"/>
      <c r="IE209" s="136"/>
      <c r="IF209" s="136"/>
      <c r="IG209" s="136"/>
    </row>
    <row r="210" spans="1:241" ht="15" customHeight="1" x14ac:dyDescent="0.25">
      <c r="A210" s="146" t="s">
        <v>908</v>
      </c>
      <c r="B210" s="177">
        <v>4143016.6842105263</v>
      </c>
      <c r="C210" s="177">
        <v>3436479.4210526315</v>
      </c>
      <c r="D210" s="177">
        <v>511756.78947368421</v>
      </c>
      <c r="E210" s="177">
        <v>788781.78947368416</v>
      </c>
      <c r="F210" s="177">
        <v>1621187.894736842</v>
      </c>
      <c r="G210" s="177">
        <v>215557.89473684211</v>
      </c>
      <c r="H210" s="177">
        <v>10716780.47368421</v>
      </c>
      <c r="I210" s="136"/>
      <c r="J210" s="137" t="s">
        <v>178</v>
      </c>
      <c r="K210" s="193">
        <v>3876443</v>
      </c>
      <c r="L210" s="193">
        <v>3511070</v>
      </c>
      <c r="M210" s="193">
        <v>583683</v>
      </c>
      <c r="N210" s="193">
        <v>995780</v>
      </c>
      <c r="O210" s="158">
        <v>1231107</v>
      </c>
      <c r="P210" s="158">
        <v>146937</v>
      </c>
      <c r="Q210" s="235">
        <v>10345020</v>
      </c>
      <c r="R210" s="136"/>
      <c r="S210" s="136"/>
      <c r="T210" s="136"/>
      <c r="U210" s="136"/>
      <c r="V210" s="136"/>
      <c r="W210" s="136"/>
      <c r="X210" s="136"/>
      <c r="Y210" s="136"/>
      <c r="Z210" s="136"/>
      <c r="AA210" s="136"/>
      <c r="AB210" s="136"/>
      <c r="AC210" s="136"/>
      <c r="AD210" s="136"/>
      <c r="AE210" s="136"/>
      <c r="AF210" s="136"/>
      <c r="AG210" s="136"/>
      <c r="AH210" s="136"/>
      <c r="AI210" s="136"/>
      <c r="AJ210" s="136"/>
      <c r="AK210" s="136"/>
      <c r="AL210" s="136"/>
      <c r="AM210" s="136"/>
      <c r="AN210" s="136"/>
      <c r="AO210" s="136"/>
      <c r="AP210" s="136"/>
      <c r="AQ210" s="136"/>
      <c r="AR210" s="136"/>
      <c r="AS210" s="136"/>
      <c r="AT210" s="136"/>
      <c r="AU210" s="136"/>
      <c r="AV210" s="136"/>
      <c r="AW210" s="136"/>
      <c r="AX210" s="136"/>
      <c r="AY210" s="136"/>
      <c r="AZ210" s="136"/>
      <c r="BA210" s="136"/>
      <c r="BB210" s="136"/>
      <c r="BC210" s="136"/>
      <c r="BD210" s="136"/>
      <c r="BE210" s="136"/>
      <c r="BF210" s="136"/>
      <c r="BG210" s="136"/>
      <c r="BH210" s="136"/>
      <c r="BI210" s="136"/>
      <c r="BJ210" s="136"/>
      <c r="BK210" s="136"/>
      <c r="BL210" s="136"/>
      <c r="BM210" s="136"/>
      <c r="BN210" s="136"/>
      <c r="BO210" s="136"/>
      <c r="BP210" s="136"/>
      <c r="BQ210" s="136"/>
      <c r="BR210" s="136"/>
      <c r="BS210" s="136"/>
      <c r="BT210" s="136"/>
      <c r="BU210" s="136"/>
      <c r="BV210" s="136"/>
      <c r="BW210" s="136"/>
      <c r="BX210" s="136"/>
      <c r="BY210" s="136"/>
      <c r="BZ210" s="136"/>
      <c r="CA210" s="136"/>
      <c r="CB210" s="136"/>
      <c r="CC210" s="136"/>
      <c r="CD210" s="136"/>
      <c r="CE210" s="136"/>
      <c r="CF210" s="136"/>
      <c r="CG210" s="136"/>
      <c r="CH210" s="136"/>
      <c r="CI210" s="136"/>
      <c r="CJ210" s="136"/>
      <c r="CK210" s="136"/>
      <c r="CL210" s="136"/>
      <c r="CM210" s="136"/>
      <c r="CN210" s="136"/>
      <c r="CO210" s="136"/>
      <c r="CP210" s="136"/>
      <c r="CQ210" s="136"/>
      <c r="CR210" s="136"/>
      <c r="CS210" s="136"/>
      <c r="CT210" s="136"/>
      <c r="CU210" s="136"/>
      <c r="CV210" s="136"/>
      <c r="CW210" s="136"/>
      <c r="CX210" s="136"/>
      <c r="CY210" s="136"/>
      <c r="CZ210" s="136"/>
      <c r="DA210" s="136"/>
      <c r="DB210" s="136"/>
      <c r="DC210" s="136"/>
      <c r="DD210" s="136"/>
      <c r="DE210" s="136"/>
      <c r="DF210" s="136"/>
      <c r="DG210" s="136"/>
      <c r="DH210" s="136"/>
      <c r="DI210" s="136"/>
      <c r="DJ210" s="136"/>
      <c r="DK210" s="136"/>
      <c r="DL210" s="136"/>
      <c r="DM210" s="136"/>
      <c r="DN210" s="136"/>
      <c r="DO210" s="136"/>
      <c r="DP210" s="136"/>
      <c r="DQ210" s="136"/>
      <c r="DR210" s="136"/>
      <c r="DS210" s="136"/>
      <c r="DT210" s="136"/>
      <c r="DU210" s="136"/>
      <c r="DV210" s="136"/>
      <c r="DW210" s="136"/>
      <c r="DX210" s="136"/>
      <c r="DY210" s="136"/>
      <c r="DZ210" s="136"/>
      <c r="EA210" s="136"/>
      <c r="EB210" s="136"/>
      <c r="EC210" s="136"/>
      <c r="ED210" s="136"/>
      <c r="EE210" s="136"/>
      <c r="EF210" s="136"/>
      <c r="EG210" s="136"/>
      <c r="EH210" s="136"/>
      <c r="EI210" s="136"/>
      <c r="EJ210" s="136"/>
      <c r="EK210" s="136"/>
      <c r="EL210" s="136"/>
      <c r="EM210" s="136"/>
      <c r="EN210" s="136"/>
      <c r="EO210" s="136"/>
      <c r="EP210" s="136"/>
      <c r="EQ210" s="136"/>
      <c r="ER210" s="136"/>
      <c r="ES210" s="136"/>
      <c r="ET210" s="136"/>
      <c r="EU210" s="136"/>
      <c r="EV210" s="136"/>
      <c r="EW210" s="136"/>
      <c r="EX210" s="136"/>
      <c r="EY210" s="136"/>
      <c r="EZ210" s="136"/>
      <c r="FA210" s="136"/>
      <c r="FB210" s="136"/>
      <c r="FC210" s="136"/>
      <c r="FD210" s="136"/>
      <c r="FE210" s="136"/>
      <c r="FF210" s="136"/>
      <c r="FG210" s="136"/>
      <c r="FH210" s="136"/>
      <c r="FI210" s="136"/>
      <c r="FJ210" s="136"/>
      <c r="FK210" s="136"/>
      <c r="FL210" s="136"/>
      <c r="FM210" s="136"/>
      <c r="FN210" s="136"/>
      <c r="FO210" s="136"/>
      <c r="FP210" s="136"/>
      <c r="FQ210" s="136"/>
      <c r="FR210" s="136"/>
      <c r="FS210" s="136"/>
      <c r="FT210" s="136"/>
      <c r="FU210" s="136"/>
      <c r="FV210" s="136"/>
      <c r="FW210" s="136"/>
      <c r="FX210" s="136"/>
      <c r="FY210" s="136"/>
      <c r="FZ210" s="136"/>
      <c r="GA210" s="136"/>
      <c r="GB210" s="136"/>
      <c r="GC210" s="136"/>
      <c r="GD210" s="136"/>
      <c r="GE210" s="136"/>
      <c r="GF210" s="136"/>
      <c r="GG210" s="136"/>
      <c r="GH210" s="136"/>
      <c r="GI210" s="136"/>
      <c r="GJ210" s="136"/>
      <c r="GK210" s="136"/>
      <c r="GL210" s="136"/>
      <c r="GM210" s="136"/>
      <c r="GN210" s="136"/>
      <c r="GO210" s="136"/>
      <c r="GP210" s="136"/>
      <c r="GQ210" s="136"/>
      <c r="GR210" s="136"/>
      <c r="GS210" s="136"/>
      <c r="GT210" s="136"/>
      <c r="GU210" s="136"/>
      <c r="GV210" s="136"/>
      <c r="GW210" s="136"/>
      <c r="GX210" s="136"/>
      <c r="GY210" s="136"/>
      <c r="GZ210" s="136"/>
      <c r="HA210" s="136"/>
      <c r="HB210" s="136"/>
      <c r="HC210" s="136"/>
      <c r="HD210" s="136"/>
      <c r="HE210" s="136"/>
      <c r="HF210" s="136"/>
      <c r="HG210" s="136"/>
      <c r="HH210" s="136"/>
      <c r="HI210" s="136"/>
      <c r="HJ210" s="136"/>
      <c r="HK210" s="136"/>
      <c r="HL210" s="136"/>
      <c r="HM210" s="136"/>
      <c r="HN210" s="136"/>
      <c r="HO210" s="136"/>
      <c r="HP210" s="136"/>
      <c r="HQ210" s="136"/>
      <c r="HR210" s="136"/>
      <c r="HS210" s="136"/>
      <c r="HT210" s="136"/>
      <c r="HU210" s="136"/>
      <c r="HV210" s="136"/>
      <c r="HW210" s="136"/>
      <c r="HX210" s="136"/>
      <c r="HY210" s="136"/>
      <c r="HZ210" s="136"/>
      <c r="IA210" s="136"/>
      <c r="IB210" s="136"/>
      <c r="IC210" s="136"/>
      <c r="ID210" s="136"/>
      <c r="IE210" s="136"/>
      <c r="IF210" s="136"/>
      <c r="IG210" s="136"/>
    </row>
    <row r="211" spans="1:241" ht="15" customHeight="1" x14ac:dyDescent="0.25">
      <c r="I211" s="136"/>
      <c r="J211" s="143" t="s">
        <v>909</v>
      </c>
      <c r="K211" s="160">
        <v>69737858</v>
      </c>
      <c r="L211" s="160">
        <v>63936256</v>
      </c>
      <c r="M211" s="160">
        <v>9461695</v>
      </c>
      <c r="N211" s="160">
        <v>16824420</v>
      </c>
      <c r="O211" s="160">
        <v>27668135</v>
      </c>
      <c r="P211" s="160">
        <v>3451073</v>
      </c>
      <c r="Q211" s="237">
        <v>191079437</v>
      </c>
      <c r="R211" s="136"/>
      <c r="S211" s="136"/>
      <c r="T211" s="136"/>
      <c r="U211" s="136"/>
      <c r="V211" s="136"/>
      <c r="W211" s="136"/>
      <c r="X211" s="136"/>
      <c r="Y211" s="136"/>
      <c r="Z211" s="136"/>
      <c r="AA211" s="136"/>
      <c r="AB211" s="136"/>
      <c r="AC211" s="136"/>
      <c r="AD211" s="136"/>
      <c r="AE211" s="136"/>
      <c r="AF211" s="136"/>
      <c r="AG211" s="136"/>
      <c r="AH211" s="136"/>
      <c r="AI211" s="136"/>
      <c r="AJ211" s="136"/>
      <c r="AK211" s="136"/>
      <c r="AL211" s="136"/>
      <c r="AM211" s="136"/>
      <c r="AN211" s="136"/>
      <c r="AO211" s="136"/>
      <c r="AP211" s="136"/>
      <c r="AQ211" s="136"/>
      <c r="AR211" s="136"/>
      <c r="AS211" s="136"/>
      <c r="AT211" s="136"/>
      <c r="AU211" s="136"/>
      <c r="AV211" s="136"/>
      <c r="AW211" s="136"/>
      <c r="AX211" s="136"/>
      <c r="AY211" s="136"/>
      <c r="AZ211" s="136"/>
      <c r="BA211" s="136"/>
      <c r="BB211" s="136"/>
      <c r="BC211" s="136"/>
      <c r="BD211" s="136"/>
      <c r="BE211" s="136"/>
      <c r="BF211" s="136"/>
      <c r="BG211" s="136"/>
      <c r="BH211" s="136"/>
      <c r="BI211" s="136"/>
      <c r="BJ211" s="136"/>
      <c r="BK211" s="136"/>
      <c r="BL211" s="136"/>
      <c r="BM211" s="136"/>
      <c r="BN211" s="136"/>
      <c r="BO211" s="136"/>
      <c r="BP211" s="136"/>
      <c r="BQ211" s="136"/>
      <c r="BR211" s="136"/>
      <c r="BS211" s="136"/>
      <c r="BT211" s="136"/>
      <c r="BU211" s="136"/>
      <c r="BV211" s="136"/>
      <c r="BW211" s="136"/>
      <c r="BX211" s="136"/>
      <c r="BY211" s="136"/>
      <c r="BZ211" s="136"/>
      <c r="CA211" s="136"/>
      <c r="CB211" s="136"/>
      <c r="CC211" s="136"/>
      <c r="CD211" s="136"/>
      <c r="CE211" s="136"/>
      <c r="CF211" s="136"/>
      <c r="CG211" s="136"/>
      <c r="CH211" s="136"/>
      <c r="CI211" s="136"/>
      <c r="CJ211" s="136"/>
      <c r="CK211" s="136"/>
      <c r="CL211" s="136"/>
      <c r="CM211" s="136"/>
      <c r="CN211" s="136"/>
      <c r="CO211" s="136"/>
      <c r="CP211" s="136"/>
      <c r="CQ211" s="136"/>
      <c r="CR211" s="136"/>
      <c r="CS211" s="136"/>
      <c r="CT211" s="136"/>
      <c r="CU211" s="136"/>
      <c r="CV211" s="136"/>
      <c r="CW211" s="136"/>
      <c r="CX211" s="136"/>
      <c r="CY211" s="136"/>
      <c r="CZ211" s="136"/>
      <c r="DA211" s="136"/>
      <c r="DB211" s="136"/>
      <c r="DC211" s="136"/>
      <c r="DD211" s="136"/>
      <c r="DE211" s="136"/>
      <c r="DF211" s="136"/>
      <c r="DG211" s="136"/>
      <c r="DH211" s="136"/>
      <c r="DI211" s="136"/>
      <c r="DJ211" s="136"/>
      <c r="DK211" s="136"/>
      <c r="DL211" s="136"/>
      <c r="DM211" s="136"/>
      <c r="DN211" s="136"/>
      <c r="DO211" s="136"/>
      <c r="DP211" s="136"/>
      <c r="DQ211" s="136"/>
      <c r="DR211" s="136"/>
      <c r="DS211" s="136"/>
      <c r="DT211" s="136"/>
      <c r="DU211" s="136"/>
      <c r="DV211" s="136"/>
      <c r="DW211" s="136"/>
      <c r="DX211" s="136"/>
      <c r="DY211" s="136"/>
      <c r="DZ211" s="136"/>
      <c r="EA211" s="136"/>
      <c r="EB211" s="136"/>
      <c r="EC211" s="136"/>
      <c r="ED211" s="136"/>
      <c r="EE211" s="136"/>
      <c r="EF211" s="136"/>
      <c r="EG211" s="136"/>
      <c r="EH211" s="136"/>
      <c r="EI211" s="136"/>
      <c r="EJ211" s="136"/>
      <c r="EK211" s="136"/>
      <c r="EL211" s="136"/>
      <c r="EM211" s="136"/>
      <c r="EN211" s="136"/>
      <c r="EO211" s="136"/>
      <c r="EP211" s="136"/>
      <c r="EQ211" s="136"/>
      <c r="ER211" s="136"/>
      <c r="ES211" s="136"/>
      <c r="ET211" s="136"/>
      <c r="EU211" s="136"/>
      <c r="EV211" s="136"/>
      <c r="EW211" s="136"/>
      <c r="EX211" s="136"/>
      <c r="EY211" s="136"/>
      <c r="EZ211" s="136"/>
      <c r="FA211" s="136"/>
      <c r="FB211" s="136"/>
      <c r="FC211" s="136"/>
      <c r="FD211" s="136"/>
      <c r="FE211" s="136"/>
      <c r="FF211" s="136"/>
      <c r="FG211" s="136"/>
      <c r="FH211" s="136"/>
      <c r="FI211" s="136"/>
      <c r="FJ211" s="136"/>
      <c r="FK211" s="136"/>
      <c r="FL211" s="136"/>
      <c r="FM211" s="136"/>
      <c r="FN211" s="136"/>
      <c r="FO211" s="136"/>
      <c r="FP211" s="136"/>
      <c r="FQ211" s="136"/>
      <c r="FR211" s="136"/>
      <c r="FS211" s="136"/>
      <c r="FT211" s="136"/>
      <c r="FU211" s="136"/>
      <c r="FV211" s="136"/>
      <c r="FW211" s="136"/>
      <c r="FX211" s="136"/>
      <c r="FY211" s="136"/>
      <c r="FZ211" s="136"/>
      <c r="GA211" s="136"/>
      <c r="GB211" s="136"/>
      <c r="GC211" s="136"/>
      <c r="GD211" s="136"/>
      <c r="GE211" s="136"/>
      <c r="GF211" s="136"/>
      <c r="GG211" s="136"/>
      <c r="GH211" s="136"/>
      <c r="GI211" s="136"/>
      <c r="GJ211" s="136"/>
      <c r="GK211" s="136"/>
      <c r="GL211" s="136"/>
      <c r="GM211" s="136"/>
      <c r="GN211" s="136"/>
      <c r="GO211" s="136"/>
      <c r="GP211" s="136"/>
      <c r="GQ211" s="136"/>
      <c r="GR211" s="136"/>
      <c r="GS211" s="136"/>
      <c r="GT211" s="136"/>
      <c r="GU211" s="136"/>
      <c r="GV211" s="136"/>
      <c r="GW211" s="136"/>
      <c r="GX211" s="136"/>
      <c r="GY211" s="136"/>
      <c r="GZ211" s="136"/>
      <c r="HA211" s="136"/>
      <c r="HB211" s="136"/>
      <c r="HC211" s="136"/>
      <c r="HD211" s="136"/>
      <c r="HE211" s="136"/>
      <c r="HF211" s="136"/>
      <c r="HG211" s="136"/>
      <c r="HH211" s="136"/>
      <c r="HI211" s="136"/>
      <c r="HJ211" s="136"/>
      <c r="HK211" s="136"/>
      <c r="HL211" s="136"/>
      <c r="HM211" s="136"/>
      <c r="HN211" s="136"/>
      <c r="HO211" s="136"/>
      <c r="HP211" s="136"/>
      <c r="HQ211" s="136"/>
      <c r="HR211" s="136"/>
      <c r="HS211" s="136"/>
      <c r="HT211" s="136"/>
      <c r="HU211" s="136"/>
      <c r="HV211" s="136"/>
      <c r="HW211" s="136"/>
      <c r="HX211" s="136"/>
      <c r="HY211" s="136"/>
      <c r="HZ211" s="136"/>
      <c r="IA211" s="136"/>
      <c r="IB211" s="136"/>
      <c r="IC211" s="136"/>
      <c r="ID211" s="136"/>
      <c r="IE211" s="136"/>
      <c r="IF211" s="136"/>
      <c r="IG211" s="136"/>
    </row>
    <row r="212" spans="1:241" ht="15" customHeight="1" x14ac:dyDescent="0.25">
      <c r="I212" s="136"/>
      <c r="J212" s="146" t="s">
        <v>910</v>
      </c>
      <c r="K212" s="177">
        <v>3320850.3809523811</v>
      </c>
      <c r="L212" s="177">
        <v>3044583.6190476189</v>
      </c>
      <c r="M212" s="177">
        <v>450556.90476190473</v>
      </c>
      <c r="N212" s="177">
        <v>801162.85714285716</v>
      </c>
      <c r="O212" s="177">
        <v>1317530.2380952381</v>
      </c>
      <c r="P212" s="177">
        <v>164336.80952380953</v>
      </c>
      <c r="Q212" s="177">
        <v>9099020.8095238097</v>
      </c>
      <c r="R212" s="136"/>
      <c r="S212" s="136"/>
      <c r="T212" s="136"/>
      <c r="U212" s="136"/>
      <c r="V212" s="136"/>
      <c r="W212" s="136"/>
      <c r="X212" s="136"/>
      <c r="Y212" s="136"/>
      <c r="Z212" s="136"/>
      <c r="AA212" s="136"/>
      <c r="AB212" s="136"/>
      <c r="AC212" s="136"/>
      <c r="AD212" s="136"/>
      <c r="AE212" s="136"/>
      <c r="AF212" s="136"/>
      <c r="AG212" s="136"/>
      <c r="AH212" s="136"/>
      <c r="AI212" s="136"/>
      <c r="AJ212" s="136"/>
      <c r="AK212" s="136"/>
      <c r="AL212" s="136"/>
      <c r="AM212" s="136"/>
      <c r="AN212" s="136"/>
      <c r="AO212" s="136"/>
      <c r="AP212" s="136"/>
      <c r="AQ212" s="136"/>
      <c r="AR212" s="136"/>
      <c r="AS212" s="136"/>
      <c r="AT212" s="136"/>
      <c r="AU212" s="136"/>
      <c r="AV212" s="136"/>
      <c r="AW212" s="136"/>
      <c r="AX212" s="136"/>
      <c r="AY212" s="136"/>
      <c r="AZ212" s="136"/>
      <c r="BA212" s="136"/>
      <c r="BB212" s="136"/>
      <c r="BC212" s="136"/>
      <c r="BD212" s="136"/>
      <c r="BE212" s="136"/>
      <c r="BF212" s="136"/>
      <c r="BG212" s="136"/>
      <c r="BH212" s="136"/>
      <c r="BI212" s="136"/>
      <c r="BJ212" s="136"/>
      <c r="BK212" s="136"/>
      <c r="BL212" s="136"/>
      <c r="BM212" s="136"/>
      <c r="BN212" s="136"/>
      <c r="BO212" s="136"/>
      <c r="BP212" s="136"/>
      <c r="BQ212" s="136"/>
      <c r="BR212" s="136"/>
      <c r="BS212" s="136"/>
      <c r="BT212" s="136"/>
      <c r="BU212" s="136"/>
      <c r="BV212" s="136"/>
      <c r="BW212" s="136"/>
      <c r="BX212" s="136"/>
      <c r="BY212" s="136"/>
      <c r="BZ212" s="136"/>
      <c r="CA212" s="136"/>
      <c r="CB212" s="136"/>
      <c r="CC212" s="136"/>
      <c r="CD212" s="136"/>
      <c r="CE212" s="136"/>
      <c r="CF212" s="136"/>
      <c r="CG212" s="136"/>
      <c r="CH212" s="136"/>
      <c r="CI212" s="136"/>
      <c r="CJ212" s="136"/>
      <c r="CK212" s="136"/>
      <c r="CL212" s="136"/>
      <c r="CM212" s="136"/>
      <c r="CN212" s="136"/>
      <c r="CO212" s="136"/>
      <c r="CP212" s="136"/>
      <c r="CQ212" s="136"/>
      <c r="CR212" s="136"/>
      <c r="CS212" s="136"/>
      <c r="CT212" s="136"/>
      <c r="CU212" s="136"/>
      <c r="CV212" s="136"/>
      <c r="CW212" s="136"/>
      <c r="CX212" s="136"/>
      <c r="CY212" s="136"/>
      <c r="CZ212" s="136"/>
      <c r="DA212" s="136"/>
      <c r="DB212" s="136"/>
      <c r="DC212" s="136"/>
      <c r="DD212" s="136"/>
      <c r="DE212" s="136"/>
      <c r="DF212" s="136"/>
      <c r="DG212" s="136"/>
      <c r="DH212" s="136"/>
      <c r="DI212" s="136"/>
      <c r="DJ212" s="136"/>
      <c r="DK212" s="136"/>
      <c r="DL212" s="136"/>
      <c r="DM212" s="136"/>
      <c r="DN212" s="136"/>
      <c r="DO212" s="136"/>
      <c r="DP212" s="136"/>
      <c r="DQ212" s="136"/>
      <c r="DR212" s="136"/>
      <c r="DS212" s="136"/>
      <c r="DT212" s="136"/>
      <c r="DU212" s="136"/>
      <c r="DV212" s="136"/>
      <c r="DW212" s="136"/>
      <c r="DX212" s="136"/>
      <c r="DY212" s="136"/>
      <c r="DZ212" s="136"/>
      <c r="EA212" s="136"/>
      <c r="EB212" s="136"/>
      <c r="EC212" s="136"/>
      <c r="ED212" s="136"/>
      <c r="EE212" s="136"/>
      <c r="EF212" s="136"/>
      <c r="EG212" s="136"/>
      <c r="EH212" s="136"/>
      <c r="EI212" s="136"/>
      <c r="EJ212" s="136"/>
      <c r="EK212" s="136"/>
      <c r="EL212" s="136"/>
      <c r="EM212" s="136"/>
      <c r="EN212" s="136"/>
      <c r="EO212" s="136"/>
      <c r="EP212" s="136"/>
      <c r="EQ212" s="136"/>
      <c r="ER212" s="136"/>
      <c r="ES212" s="136"/>
      <c r="ET212" s="136"/>
      <c r="EU212" s="136"/>
      <c r="EV212" s="136"/>
      <c r="EW212" s="136"/>
      <c r="EX212" s="136"/>
      <c r="EY212" s="136"/>
      <c r="EZ212" s="136"/>
      <c r="FA212" s="136"/>
      <c r="FB212" s="136"/>
      <c r="FC212" s="136"/>
      <c r="FD212" s="136"/>
      <c r="FE212" s="136"/>
      <c r="FF212" s="136"/>
      <c r="FG212" s="136"/>
      <c r="FH212" s="136"/>
      <c r="FI212" s="136"/>
      <c r="FJ212" s="136"/>
      <c r="FK212" s="136"/>
      <c r="FL212" s="136"/>
      <c r="FM212" s="136"/>
      <c r="FN212" s="136"/>
      <c r="FO212" s="136"/>
      <c r="FP212" s="136"/>
      <c r="FQ212" s="136"/>
      <c r="FR212" s="136"/>
      <c r="FS212" s="136"/>
      <c r="FT212" s="136"/>
      <c r="FU212" s="136"/>
      <c r="FV212" s="136"/>
      <c r="FW212" s="136"/>
      <c r="FX212" s="136"/>
      <c r="FY212" s="136"/>
      <c r="FZ212" s="136"/>
      <c r="GA212" s="136"/>
      <c r="GB212" s="136"/>
      <c r="GC212" s="136"/>
      <c r="GD212" s="136"/>
      <c r="GE212" s="136"/>
      <c r="GF212" s="136"/>
      <c r="GG212" s="136"/>
      <c r="GH212" s="136"/>
      <c r="GI212" s="136"/>
      <c r="GJ212" s="136"/>
      <c r="GK212" s="136"/>
      <c r="GL212" s="136"/>
      <c r="GM212" s="136"/>
      <c r="GN212" s="136"/>
      <c r="GO212" s="136"/>
      <c r="GP212" s="136"/>
      <c r="GQ212" s="136"/>
      <c r="GR212" s="136"/>
      <c r="GS212" s="136"/>
      <c r="GT212" s="136"/>
      <c r="GU212" s="136"/>
      <c r="GV212" s="136"/>
      <c r="GW212" s="136"/>
      <c r="GX212" s="136"/>
      <c r="GY212" s="136"/>
      <c r="GZ212" s="136"/>
      <c r="HA212" s="136"/>
      <c r="HB212" s="136"/>
      <c r="HC212" s="136"/>
      <c r="HD212" s="136"/>
      <c r="HE212" s="136"/>
      <c r="HF212" s="136"/>
      <c r="HG212" s="136"/>
      <c r="HH212" s="136"/>
      <c r="HI212" s="136"/>
      <c r="HJ212" s="136"/>
      <c r="HK212" s="136"/>
      <c r="HL212" s="136"/>
      <c r="HM212" s="136"/>
      <c r="HN212" s="136"/>
      <c r="HO212" s="136"/>
      <c r="HP212" s="136"/>
      <c r="HQ212" s="136"/>
      <c r="HR212" s="136"/>
      <c r="HS212" s="136"/>
      <c r="HT212" s="136"/>
      <c r="HU212" s="136"/>
      <c r="HV212" s="136"/>
      <c r="HW212" s="136"/>
      <c r="HX212" s="136"/>
      <c r="HY212" s="136"/>
      <c r="HZ212" s="136"/>
      <c r="IA212" s="136"/>
      <c r="IB212" s="136"/>
      <c r="IC212" s="136"/>
      <c r="ID212" s="136"/>
      <c r="IE212" s="136"/>
      <c r="IF212" s="136"/>
      <c r="IG212" s="136"/>
    </row>
    <row r="213" spans="1:241" ht="15" customHeight="1" x14ac:dyDescent="0.25">
      <c r="I213" s="136"/>
      <c r="J213" s="136"/>
      <c r="K213" s="136"/>
      <c r="L213" s="136"/>
      <c r="M213" s="136"/>
      <c r="N213" s="136"/>
      <c r="O213" s="136"/>
      <c r="P213" s="136"/>
      <c r="Q213" s="136"/>
      <c r="R213" s="136"/>
      <c r="S213" s="136"/>
      <c r="T213" s="136"/>
      <c r="U213" s="136"/>
      <c r="V213" s="136"/>
      <c r="W213" s="136"/>
      <c r="X213" s="136"/>
      <c r="Y213" s="136"/>
      <c r="Z213" s="136"/>
      <c r="AA213" s="136"/>
      <c r="AB213" s="136"/>
      <c r="AC213" s="136"/>
      <c r="AD213" s="136"/>
      <c r="AE213" s="136"/>
      <c r="AF213" s="136"/>
      <c r="AG213" s="136"/>
      <c r="AH213" s="136"/>
      <c r="AI213" s="136"/>
      <c r="AJ213" s="136"/>
      <c r="AK213" s="136"/>
      <c r="AL213" s="136"/>
      <c r="AM213" s="136"/>
      <c r="AN213" s="136"/>
      <c r="AO213" s="136"/>
      <c r="AP213" s="136"/>
      <c r="AQ213" s="136"/>
      <c r="AR213" s="136"/>
      <c r="AS213" s="136"/>
      <c r="AT213" s="136"/>
      <c r="AU213" s="136"/>
      <c r="AV213" s="136"/>
      <c r="AW213" s="136"/>
      <c r="AX213" s="136"/>
      <c r="AY213" s="136"/>
      <c r="AZ213" s="136"/>
      <c r="BA213" s="136"/>
      <c r="BB213" s="136"/>
      <c r="BC213" s="136"/>
      <c r="BD213" s="136"/>
      <c r="BE213" s="136"/>
      <c r="BF213" s="136"/>
      <c r="BG213" s="136"/>
      <c r="BH213" s="136"/>
      <c r="BI213" s="136"/>
      <c r="BJ213" s="136"/>
      <c r="BK213" s="136"/>
      <c r="BL213" s="136"/>
      <c r="BM213" s="136"/>
      <c r="BN213" s="136"/>
      <c r="BO213" s="136"/>
      <c r="BP213" s="136"/>
      <c r="BQ213" s="136"/>
      <c r="BR213" s="136"/>
      <c r="BS213" s="136"/>
      <c r="BT213" s="136"/>
      <c r="BU213" s="136"/>
      <c r="BV213" s="136"/>
      <c r="BW213" s="136"/>
      <c r="BX213" s="136"/>
      <c r="BY213" s="136"/>
      <c r="BZ213" s="136"/>
      <c r="CA213" s="136"/>
      <c r="CB213" s="136"/>
      <c r="CC213" s="136"/>
      <c r="CD213" s="136"/>
      <c r="CE213" s="136"/>
      <c r="CF213" s="136"/>
      <c r="CG213" s="136"/>
      <c r="CH213" s="136"/>
      <c r="CI213" s="136"/>
      <c r="CJ213" s="136"/>
      <c r="CK213" s="136"/>
      <c r="CL213" s="136"/>
      <c r="CM213" s="136"/>
      <c r="CN213" s="136"/>
      <c r="CO213" s="136"/>
      <c r="CP213" s="136"/>
      <c r="CQ213" s="136"/>
      <c r="CR213" s="136"/>
      <c r="CS213" s="136"/>
      <c r="CT213" s="136"/>
      <c r="CU213" s="136"/>
      <c r="CV213" s="136"/>
      <c r="CW213" s="136"/>
      <c r="CX213" s="136"/>
      <c r="CY213" s="136"/>
      <c r="CZ213" s="136"/>
      <c r="DA213" s="136"/>
      <c r="DB213" s="136"/>
      <c r="DC213" s="136"/>
      <c r="DD213" s="136"/>
      <c r="DE213" s="136"/>
      <c r="DF213" s="136"/>
      <c r="DG213" s="136"/>
      <c r="DH213" s="136"/>
      <c r="DI213" s="136"/>
      <c r="DJ213" s="136"/>
      <c r="DK213" s="136"/>
      <c r="DL213" s="136"/>
      <c r="DM213" s="136"/>
      <c r="DN213" s="136"/>
      <c r="DO213" s="136"/>
      <c r="DP213" s="136"/>
      <c r="DQ213" s="136"/>
      <c r="DR213" s="136"/>
      <c r="DS213" s="136"/>
      <c r="DT213" s="136"/>
      <c r="DU213" s="136"/>
      <c r="DV213" s="136"/>
      <c r="DW213" s="136"/>
      <c r="DX213" s="136"/>
      <c r="DY213" s="136"/>
      <c r="DZ213" s="136"/>
      <c r="EA213" s="136"/>
      <c r="EB213" s="136"/>
      <c r="EC213" s="136"/>
      <c r="ED213" s="136"/>
      <c r="EE213" s="136"/>
      <c r="EF213" s="136"/>
      <c r="EG213" s="136"/>
      <c r="EH213" s="136"/>
      <c r="EI213" s="136"/>
      <c r="EJ213" s="136"/>
      <c r="EK213" s="136"/>
      <c r="EL213" s="136"/>
      <c r="EM213" s="136"/>
      <c r="EN213" s="136"/>
      <c r="EO213" s="136"/>
      <c r="EP213" s="136"/>
      <c r="EQ213" s="136"/>
      <c r="ER213" s="136"/>
      <c r="ES213" s="136"/>
      <c r="ET213" s="136"/>
      <c r="EU213" s="136"/>
      <c r="EV213" s="136"/>
      <c r="EW213" s="136"/>
      <c r="EX213" s="136"/>
      <c r="EY213" s="136"/>
      <c r="EZ213" s="136"/>
      <c r="FA213" s="136"/>
      <c r="FB213" s="136"/>
      <c r="FC213" s="136"/>
      <c r="FD213" s="136"/>
      <c r="FE213" s="136"/>
      <c r="FF213" s="136"/>
      <c r="FG213" s="136"/>
      <c r="FH213" s="136"/>
      <c r="FI213" s="136"/>
      <c r="FJ213" s="136"/>
      <c r="FK213" s="136"/>
      <c r="FL213" s="136"/>
      <c r="FM213" s="136"/>
      <c r="FN213" s="136"/>
      <c r="FO213" s="136"/>
      <c r="FP213" s="136"/>
      <c r="FQ213" s="136"/>
      <c r="FR213" s="136"/>
      <c r="FS213" s="136"/>
      <c r="FT213" s="136"/>
      <c r="FU213" s="136"/>
      <c r="FV213" s="136"/>
      <c r="FW213" s="136"/>
      <c r="FX213" s="136"/>
      <c r="FY213" s="136"/>
      <c r="FZ213" s="136"/>
      <c r="GA213" s="136"/>
      <c r="GB213" s="136"/>
      <c r="GC213" s="136"/>
      <c r="GD213" s="136"/>
      <c r="GE213" s="136"/>
      <c r="GF213" s="136"/>
      <c r="GG213" s="136"/>
      <c r="GH213" s="136"/>
      <c r="GI213" s="136"/>
      <c r="GJ213" s="136"/>
      <c r="GK213" s="136"/>
      <c r="GL213" s="136"/>
      <c r="GM213" s="136"/>
      <c r="GN213" s="136"/>
      <c r="GO213" s="136"/>
      <c r="GP213" s="136"/>
      <c r="GQ213" s="136"/>
      <c r="GR213" s="136"/>
      <c r="GS213" s="136"/>
      <c r="GT213" s="136"/>
      <c r="GU213" s="136"/>
      <c r="GV213" s="136"/>
      <c r="GW213" s="136"/>
      <c r="GX213" s="136"/>
      <c r="GY213" s="136"/>
      <c r="GZ213" s="136"/>
      <c r="HA213" s="136"/>
      <c r="HB213" s="136"/>
      <c r="HC213" s="136"/>
      <c r="HD213" s="136"/>
      <c r="HE213" s="136"/>
      <c r="HF213" s="136"/>
      <c r="HG213" s="136"/>
      <c r="HH213" s="136"/>
      <c r="HI213" s="136"/>
      <c r="HJ213" s="136"/>
      <c r="HK213" s="136"/>
      <c r="HL213" s="136"/>
      <c r="HM213" s="136"/>
      <c r="HN213" s="136"/>
      <c r="HO213" s="136"/>
      <c r="HP213" s="136"/>
      <c r="HQ213" s="136"/>
      <c r="HR213" s="136"/>
      <c r="HS213" s="136"/>
      <c r="HT213" s="136"/>
      <c r="HU213" s="136"/>
      <c r="HV213" s="136"/>
      <c r="HW213" s="136"/>
      <c r="HX213" s="136"/>
      <c r="HY213" s="136"/>
      <c r="HZ213" s="136"/>
      <c r="IA213" s="136"/>
      <c r="IB213" s="136"/>
      <c r="IC213" s="136"/>
      <c r="ID213" s="136"/>
      <c r="IE213" s="136"/>
      <c r="IF213" s="136"/>
      <c r="IG213" s="136"/>
    </row>
    <row r="214" spans="1:241" ht="38.1" customHeight="1" x14ac:dyDescent="0.25">
      <c r="A214" s="461" t="s">
        <v>1162</v>
      </c>
      <c r="B214" s="461"/>
      <c r="C214" s="461"/>
      <c r="D214" s="461"/>
      <c r="E214" s="461"/>
      <c r="F214" s="461"/>
      <c r="G214" s="461"/>
      <c r="H214" s="461"/>
      <c r="I214" s="461"/>
      <c r="J214" s="461"/>
      <c r="K214" s="461"/>
      <c r="L214" s="461"/>
      <c r="M214" s="461"/>
      <c r="N214" s="461"/>
      <c r="O214" s="461"/>
      <c r="P214" s="461"/>
      <c r="Q214" s="461"/>
      <c r="R214" s="136"/>
      <c r="S214" s="136"/>
      <c r="T214" s="136"/>
      <c r="U214" s="136"/>
      <c r="V214" s="136"/>
      <c r="W214" s="136"/>
      <c r="X214" s="136"/>
      <c r="Y214" s="136"/>
      <c r="Z214" s="136"/>
      <c r="AA214" s="136"/>
      <c r="AB214" s="136"/>
      <c r="AC214" s="136"/>
      <c r="AD214" s="136"/>
      <c r="AE214" s="136"/>
      <c r="AF214" s="136"/>
      <c r="AG214" s="136"/>
      <c r="AH214" s="136"/>
      <c r="AI214" s="136"/>
      <c r="AJ214" s="136"/>
      <c r="AK214" s="136"/>
      <c r="AL214" s="136"/>
      <c r="AM214" s="136"/>
      <c r="AN214" s="136"/>
      <c r="AO214" s="136"/>
      <c r="AP214" s="136"/>
      <c r="AQ214" s="136"/>
      <c r="AR214" s="136"/>
      <c r="AS214" s="136"/>
      <c r="AT214" s="136"/>
      <c r="AU214" s="136"/>
      <c r="AV214" s="136"/>
      <c r="AW214" s="136"/>
      <c r="AX214" s="136"/>
      <c r="AY214" s="136"/>
      <c r="AZ214" s="136"/>
      <c r="BA214" s="136"/>
      <c r="BB214" s="136"/>
      <c r="BC214" s="136"/>
      <c r="BD214" s="136"/>
      <c r="BE214" s="136"/>
      <c r="BF214" s="136"/>
      <c r="BG214" s="136"/>
      <c r="BH214" s="136"/>
      <c r="BI214" s="136"/>
      <c r="BJ214" s="136"/>
      <c r="BK214" s="136"/>
      <c r="BL214" s="136"/>
      <c r="BM214" s="136"/>
      <c r="BN214" s="136"/>
      <c r="BO214" s="136"/>
      <c r="BP214" s="136"/>
      <c r="BQ214" s="136"/>
      <c r="BR214" s="136"/>
      <c r="BS214" s="136"/>
      <c r="BT214" s="136"/>
      <c r="BU214" s="136"/>
      <c r="BV214" s="136"/>
      <c r="BW214" s="136"/>
      <c r="BX214" s="136"/>
      <c r="BY214" s="136"/>
      <c r="BZ214" s="136"/>
      <c r="CA214" s="136"/>
      <c r="CB214" s="136"/>
      <c r="CC214" s="136"/>
      <c r="CD214" s="136"/>
      <c r="CE214" s="136"/>
      <c r="CF214" s="136"/>
      <c r="CG214" s="136"/>
      <c r="CH214" s="136"/>
      <c r="CI214" s="136"/>
      <c r="CJ214" s="136"/>
      <c r="CK214" s="136"/>
      <c r="CL214" s="136"/>
      <c r="CM214" s="136"/>
      <c r="CN214" s="136"/>
      <c r="CO214" s="136"/>
      <c r="CP214" s="136"/>
      <c r="CQ214" s="136"/>
      <c r="CR214" s="136"/>
      <c r="CS214" s="136"/>
      <c r="CT214" s="136"/>
      <c r="CU214" s="136"/>
      <c r="CV214" s="136"/>
      <c r="CW214" s="136"/>
      <c r="CX214" s="136"/>
      <c r="CY214" s="136"/>
      <c r="CZ214" s="136"/>
      <c r="DA214" s="136"/>
      <c r="DB214" s="136"/>
      <c r="DC214" s="136"/>
      <c r="DD214" s="136"/>
      <c r="DE214" s="136"/>
      <c r="DF214" s="136"/>
      <c r="DG214" s="136"/>
      <c r="DH214" s="136"/>
      <c r="DI214" s="136"/>
      <c r="DJ214" s="136"/>
      <c r="DK214" s="136"/>
      <c r="DL214" s="136"/>
      <c r="DM214" s="136"/>
      <c r="DN214" s="136"/>
      <c r="DO214" s="136"/>
      <c r="DP214" s="136"/>
      <c r="DQ214" s="136"/>
      <c r="DR214" s="136"/>
      <c r="DS214" s="136"/>
      <c r="DT214" s="136"/>
      <c r="DU214" s="136"/>
      <c r="DV214" s="136"/>
      <c r="DW214" s="136"/>
      <c r="DX214" s="136"/>
      <c r="DY214" s="136"/>
      <c r="DZ214" s="136"/>
      <c r="EA214" s="136"/>
      <c r="EB214" s="136"/>
      <c r="EC214" s="136"/>
      <c r="ED214" s="136"/>
      <c r="EE214" s="136"/>
      <c r="EF214" s="136"/>
      <c r="EG214" s="136"/>
      <c r="EH214" s="136"/>
      <c r="EI214" s="136"/>
      <c r="EJ214" s="136"/>
      <c r="EK214" s="136"/>
      <c r="EL214" s="136"/>
      <c r="EM214" s="136"/>
      <c r="EN214" s="136"/>
      <c r="EO214" s="136"/>
      <c r="EP214" s="136"/>
      <c r="EQ214" s="136"/>
      <c r="ER214" s="136"/>
      <c r="ES214" s="136"/>
      <c r="ET214" s="136"/>
      <c r="EU214" s="136"/>
      <c r="EV214" s="136"/>
      <c r="EW214" s="136"/>
      <c r="EX214" s="136"/>
      <c r="EY214" s="136"/>
      <c r="EZ214" s="136"/>
      <c r="FA214" s="136"/>
      <c r="FB214" s="136"/>
      <c r="FC214" s="136"/>
      <c r="FD214" s="136"/>
      <c r="FE214" s="136"/>
      <c r="FF214" s="136"/>
      <c r="FG214" s="136"/>
      <c r="FH214" s="136"/>
      <c r="FI214" s="136"/>
      <c r="FJ214" s="136"/>
      <c r="FK214" s="136"/>
      <c r="FL214" s="136"/>
      <c r="FM214" s="136"/>
      <c r="FN214" s="136"/>
      <c r="FO214" s="136"/>
      <c r="FP214" s="136"/>
      <c r="FQ214" s="136"/>
      <c r="FR214" s="136"/>
      <c r="FS214" s="136"/>
      <c r="FT214" s="136"/>
      <c r="FU214" s="136"/>
      <c r="FV214" s="136"/>
      <c r="FW214" s="136"/>
      <c r="FX214" s="136"/>
      <c r="FY214" s="136"/>
      <c r="FZ214" s="136"/>
      <c r="GA214" s="136"/>
      <c r="GB214" s="136"/>
      <c r="GC214" s="136"/>
      <c r="GD214" s="136"/>
      <c r="GE214" s="136"/>
      <c r="GF214" s="136"/>
      <c r="GG214" s="136"/>
      <c r="GH214" s="136"/>
      <c r="GI214" s="136"/>
      <c r="GJ214" s="136"/>
      <c r="GK214" s="136"/>
      <c r="GL214" s="136"/>
      <c r="GM214" s="136"/>
      <c r="GN214" s="136"/>
      <c r="GO214" s="136"/>
      <c r="GP214" s="136"/>
      <c r="GQ214" s="136"/>
      <c r="GR214" s="136"/>
      <c r="GS214" s="136"/>
      <c r="GT214" s="136"/>
      <c r="GU214" s="136"/>
      <c r="GV214" s="136"/>
      <c r="GW214" s="136"/>
      <c r="GX214" s="136"/>
      <c r="GY214" s="136"/>
      <c r="GZ214" s="136"/>
      <c r="HA214" s="136"/>
      <c r="HB214" s="136"/>
      <c r="HC214" s="136"/>
      <c r="HD214" s="136"/>
      <c r="HE214" s="136"/>
      <c r="HF214" s="136"/>
      <c r="HG214" s="136"/>
      <c r="HH214" s="136"/>
      <c r="HI214" s="136"/>
      <c r="HJ214" s="136"/>
      <c r="HK214" s="136"/>
      <c r="HL214" s="136"/>
      <c r="HM214" s="136"/>
      <c r="HN214" s="136"/>
      <c r="HO214" s="136"/>
      <c r="HP214" s="136"/>
      <c r="HQ214" s="136"/>
      <c r="HR214" s="136"/>
      <c r="HS214" s="136"/>
      <c r="HT214" s="136"/>
      <c r="HU214" s="136"/>
      <c r="HV214" s="136"/>
      <c r="HW214" s="136"/>
      <c r="HX214" s="136"/>
      <c r="HY214" s="136"/>
      <c r="HZ214" s="136"/>
      <c r="IA214" s="136"/>
      <c r="IB214" s="136"/>
      <c r="IC214" s="136"/>
      <c r="ID214" s="136"/>
      <c r="IE214" s="136"/>
      <c r="IF214" s="136"/>
      <c r="IG214" s="136"/>
    </row>
    <row r="215" spans="1:241" ht="12" customHeight="1" x14ac:dyDescent="0.25">
      <c r="I215" s="136"/>
      <c r="J215" s="136"/>
      <c r="K215" s="136"/>
      <c r="L215" s="136"/>
      <c r="M215" s="136"/>
      <c r="N215" s="136"/>
      <c r="O215" s="136"/>
      <c r="P215" s="136"/>
      <c r="Q215" s="136"/>
      <c r="R215" s="136"/>
      <c r="S215" s="136"/>
      <c r="T215" s="136"/>
      <c r="U215" s="136"/>
      <c r="V215" s="136"/>
      <c r="W215" s="136"/>
      <c r="X215" s="136"/>
      <c r="Y215" s="136"/>
      <c r="Z215" s="136"/>
      <c r="AA215" s="136"/>
      <c r="AB215" s="136"/>
      <c r="AC215" s="136"/>
      <c r="AD215" s="136"/>
      <c r="AE215" s="136"/>
      <c r="AF215" s="136"/>
      <c r="AG215" s="136"/>
      <c r="AH215" s="136"/>
      <c r="AI215" s="136"/>
      <c r="AJ215" s="136"/>
      <c r="AK215" s="136"/>
      <c r="AL215" s="136"/>
      <c r="AM215" s="136"/>
      <c r="AN215" s="136"/>
      <c r="AO215" s="136"/>
      <c r="AP215" s="136"/>
      <c r="AQ215" s="136"/>
      <c r="AR215" s="136"/>
      <c r="AS215" s="136"/>
      <c r="AT215" s="136"/>
      <c r="AU215" s="136"/>
      <c r="AV215" s="136"/>
      <c r="AW215" s="136"/>
      <c r="AX215" s="136"/>
      <c r="AY215" s="136"/>
      <c r="AZ215" s="136"/>
      <c r="BA215" s="136"/>
      <c r="BB215" s="136"/>
      <c r="BC215" s="136"/>
      <c r="BD215" s="136"/>
      <c r="BE215" s="136"/>
      <c r="BF215" s="136"/>
      <c r="BG215" s="136"/>
      <c r="BH215" s="136"/>
      <c r="BI215" s="136"/>
      <c r="BJ215" s="136"/>
      <c r="BK215" s="136"/>
      <c r="BL215" s="136"/>
      <c r="BM215" s="136"/>
      <c r="BN215" s="136"/>
      <c r="BO215" s="136"/>
      <c r="BP215" s="136"/>
      <c r="BQ215" s="136"/>
      <c r="BR215" s="136"/>
      <c r="BS215" s="136"/>
      <c r="BT215" s="136"/>
      <c r="BU215" s="136"/>
      <c r="BV215" s="136"/>
      <c r="BW215" s="136"/>
      <c r="BX215" s="136"/>
      <c r="BY215" s="136"/>
      <c r="BZ215" s="136"/>
      <c r="CA215" s="136"/>
      <c r="CB215" s="136"/>
      <c r="CC215" s="136"/>
      <c r="CD215" s="136"/>
      <c r="CE215" s="136"/>
      <c r="CF215" s="136"/>
      <c r="CG215" s="136"/>
      <c r="CH215" s="136"/>
      <c r="CI215" s="136"/>
      <c r="CJ215" s="136"/>
      <c r="CK215" s="136"/>
      <c r="CL215" s="136"/>
      <c r="CM215" s="136"/>
      <c r="CN215" s="136"/>
      <c r="CO215" s="136"/>
      <c r="CP215" s="136"/>
      <c r="CQ215" s="136"/>
      <c r="CR215" s="136"/>
      <c r="CS215" s="136"/>
      <c r="CT215" s="136"/>
      <c r="CU215" s="136"/>
      <c r="CV215" s="136"/>
      <c r="CW215" s="136"/>
      <c r="CX215" s="136"/>
      <c r="CY215" s="136"/>
      <c r="CZ215" s="136"/>
      <c r="DA215" s="136"/>
      <c r="DB215" s="136"/>
      <c r="DC215" s="136"/>
      <c r="DD215" s="136"/>
      <c r="DE215" s="136"/>
      <c r="DF215" s="136"/>
      <c r="DG215" s="136"/>
      <c r="DH215" s="136"/>
      <c r="DI215" s="136"/>
      <c r="DJ215" s="136"/>
      <c r="DK215" s="136"/>
      <c r="DL215" s="136"/>
      <c r="DM215" s="136"/>
      <c r="DN215" s="136"/>
      <c r="DO215" s="136"/>
      <c r="DP215" s="136"/>
      <c r="DQ215" s="136"/>
      <c r="DR215" s="136"/>
      <c r="DS215" s="136"/>
      <c r="DT215" s="136"/>
      <c r="DU215" s="136"/>
      <c r="DV215" s="136"/>
      <c r="DW215" s="136"/>
      <c r="DX215" s="136"/>
      <c r="DY215" s="136"/>
      <c r="DZ215" s="136"/>
      <c r="EA215" s="136"/>
      <c r="EB215" s="136"/>
      <c r="EC215" s="136"/>
      <c r="ED215" s="136"/>
      <c r="EE215" s="136"/>
      <c r="EF215" s="136"/>
      <c r="EG215" s="136"/>
      <c r="EH215" s="136"/>
      <c r="EI215" s="136"/>
      <c r="EJ215" s="136"/>
      <c r="EK215" s="136"/>
      <c r="EL215" s="136"/>
      <c r="EM215" s="136"/>
      <c r="EN215" s="136"/>
      <c r="EO215" s="136"/>
      <c r="EP215" s="136"/>
      <c r="EQ215" s="136"/>
      <c r="ER215" s="136"/>
      <c r="ES215" s="136"/>
      <c r="ET215" s="136"/>
      <c r="EU215" s="136"/>
      <c r="EV215" s="136"/>
      <c r="EW215" s="136"/>
      <c r="EX215" s="136"/>
      <c r="EY215" s="136"/>
      <c r="EZ215" s="136"/>
      <c r="FA215" s="136"/>
      <c r="FB215" s="136"/>
      <c r="FC215" s="136"/>
      <c r="FD215" s="136"/>
      <c r="FE215" s="136"/>
      <c r="FF215" s="136"/>
      <c r="FG215" s="136"/>
      <c r="FH215" s="136"/>
      <c r="FI215" s="136"/>
      <c r="FJ215" s="136"/>
      <c r="FK215" s="136"/>
      <c r="FL215" s="136"/>
      <c r="FM215" s="136"/>
      <c r="FN215" s="136"/>
      <c r="FO215" s="136"/>
      <c r="FP215" s="136"/>
      <c r="FQ215" s="136"/>
      <c r="FR215" s="136"/>
      <c r="FS215" s="136"/>
      <c r="FT215" s="136"/>
      <c r="FU215" s="136"/>
      <c r="FV215" s="136"/>
      <c r="FW215" s="136"/>
      <c r="FX215" s="136"/>
      <c r="FY215" s="136"/>
      <c r="FZ215" s="136"/>
      <c r="GA215" s="136"/>
      <c r="GB215" s="136"/>
      <c r="GC215" s="136"/>
      <c r="GD215" s="136"/>
      <c r="GE215" s="136"/>
      <c r="GF215" s="136"/>
      <c r="GG215" s="136"/>
      <c r="GH215" s="136"/>
      <c r="GI215" s="136"/>
      <c r="GJ215" s="136"/>
      <c r="GK215" s="136"/>
      <c r="GL215" s="136"/>
      <c r="GM215" s="136"/>
      <c r="GN215" s="136"/>
      <c r="GO215" s="136"/>
      <c r="GP215" s="136"/>
      <c r="GQ215" s="136"/>
      <c r="GR215" s="136"/>
      <c r="GS215" s="136"/>
      <c r="GT215" s="136"/>
      <c r="GU215" s="136"/>
      <c r="GV215" s="136"/>
      <c r="GW215" s="136"/>
      <c r="GX215" s="136"/>
      <c r="GY215" s="136"/>
      <c r="GZ215" s="136"/>
      <c r="HA215" s="136"/>
      <c r="HB215" s="136"/>
      <c r="HC215" s="136"/>
      <c r="HD215" s="136"/>
      <c r="HE215" s="136"/>
      <c r="HF215" s="136"/>
      <c r="HG215" s="136"/>
      <c r="HH215" s="136"/>
      <c r="HI215" s="136"/>
      <c r="HJ215" s="136"/>
      <c r="HK215" s="136"/>
      <c r="HL215" s="136"/>
      <c r="HM215" s="136"/>
      <c r="HN215" s="136"/>
      <c r="HO215" s="136"/>
      <c r="HP215" s="136"/>
      <c r="HQ215" s="136"/>
      <c r="HR215" s="136"/>
      <c r="HS215" s="136"/>
      <c r="HT215" s="136"/>
      <c r="HU215" s="136"/>
      <c r="HV215" s="136"/>
      <c r="HW215" s="136"/>
      <c r="HX215" s="136"/>
      <c r="HY215" s="136"/>
      <c r="HZ215" s="136"/>
      <c r="IA215" s="136"/>
      <c r="IB215" s="136"/>
      <c r="IC215" s="136"/>
      <c r="ID215" s="136"/>
      <c r="IE215" s="136"/>
      <c r="IF215" s="136"/>
      <c r="IG215" s="136"/>
    </row>
    <row r="216" spans="1:241" ht="21" customHeight="1" x14ac:dyDescent="0.3">
      <c r="A216" s="134">
        <v>2009</v>
      </c>
      <c r="B216" s="135"/>
      <c r="C216" s="135"/>
      <c r="D216" s="135"/>
      <c r="E216" s="135"/>
      <c r="F216" s="135"/>
      <c r="G216" s="135"/>
      <c r="H216" s="135"/>
      <c r="I216" s="136"/>
      <c r="J216" s="136"/>
      <c r="K216" s="136"/>
      <c r="L216" s="136"/>
      <c r="M216" s="136"/>
      <c r="N216" s="136"/>
      <c r="O216" s="136"/>
      <c r="P216" s="136"/>
      <c r="Q216" s="136"/>
      <c r="R216" s="136"/>
      <c r="S216" s="136"/>
      <c r="T216" s="136"/>
      <c r="U216" s="136"/>
      <c r="V216" s="136"/>
      <c r="W216" s="136"/>
      <c r="X216" s="136"/>
      <c r="Y216" s="136"/>
      <c r="Z216" s="136"/>
      <c r="AA216" s="136"/>
      <c r="AB216" s="136"/>
      <c r="AC216" s="136"/>
      <c r="AD216" s="136"/>
      <c r="AE216" s="136"/>
      <c r="AF216" s="136"/>
      <c r="AG216" s="136"/>
      <c r="AH216" s="136"/>
      <c r="AI216" s="136"/>
      <c r="AJ216" s="136"/>
      <c r="AK216" s="136"/>
      <c r="AL216" s="136"/>
      <c r="AM216" s="136"/>
      <c r="AN216" s="136"/>
      <c r="AO216" s="136"/>
      <c r="AP216" s="136"/>
      <c r="AQ216" s="136"/>
      <c r="AR216" s="136"/>
      <c r="AS216" s="136"/>
      <c r="AT216" s="136"/>
      <c r="AU216" s="136"/>
      <c r="AV216" s="136"/>
      <c r="AW216" s="136"/>
      <c r="AX216" s="136"/>
      <c r="AY216" s="136"/>
      <c r="AZ216" s="136"/>
      <c r="BA216" s="136"/>
      <c r="BB216" s="136"/>
      <c r="BC216" s="136"/>
      <c r="BD216" s="136"/>
      <c r="BE216" s="136"/>
      <c r="BF216" s="136"/>
      <c r="BG216" s="136"/>
      <c r="BH216" s="136"/>
      <c r="BI216" s="136"/>
      <c r="BJ216" s="136"/>
      <c r="BK216" s="136"/>
      <c r="BL216" s="136"/>
      <c r="BM216" s="136"/>
      <c r="BN216" s="136"/>
      <c r="BO216" s="136"/>
      <c r="BP216" s="136"/>
      <c r="BQ216" s="136"/>
      <c r="BR216" s="136"/>
      <c r="BS216" s="136"/>
      <c r="BT216" s="136"/>
      <c r="BU216" s="136"/>
      <c r="BV216" s="136"/>
      <c r="BW216" s="136"/>
      <c r="BX216" s="136"/>
      <c r="BY216" s="136"/>
      <c r="BZ216" s="136"/>
      <c r="CA216" s="136"/>
      <c r="CB216" s="136"/>
      <c r="CC216" s="136"/>
      <c r="CD216" s="136"/>
      <c r="CE216" s="136"/>
      <c r="CF216" s="136"/>
      <c r="CG216" s="136"/>
      <c r="CH216" s="136"/>
      <c r="CI216" s="136"/>
      <c r="CJ216" s="136"/>
      <c r="CK216" s="136"/>
      <c r="CL216" s="136"/>
      <c r="CM216" s="136"/>
      <c r="CN216" s="136"/>
      <c r="CO216" s="136"/>
      <c r="CP216" s="136"/>
      <c r="CQ216" s="136"/>
      <c r="CR216" s="136"/>
      <c r="CS216" s="136"/>
      <c r="CT216" s="136"/>
      <c r="CU216" s="136"/>
      <c r="CV216" s="136"/>
      <c r="CW216" s="136"/>
      <c r="CX216" s="136"/>
      <c r="CY216" s="136"/>
      <c r="CZ216" s="136"/>
      <c r="DA216" s="136"/>
      <c r="DB216" s="136"/>
      <c r="DC216" s="136"/>
      <c r="DD216" s="136"/>
      <c r="DE216" s="136"/>
      <c r="DF216" s="136"/>
      <c r="DG216" s="136"/>
      <c r="DH216" s="136"/>
      <c r="DI216" s="136"/>
      <c r="DJ216" s="136"/>
      <c r="DK216" s="136"/>
      <c r="DL216" s="136"/>
      <c r="DM216" s="136"/>
      <c r="DN216" s="136"/>
      <c r="DO216" s="136"/>
      <c r="DP216" s="136"/>
      <c r="DQ216" s="136"/>
      <c r="DR216" s="136"/>
      <c r="DS216" s="136"/>
      <c r="DT216" s="136"/>
      <c r="DU216" s="136"/>
      <c r="DV216" s="136"/>
      <c r="DW216" s="136"/>
      <c r="DX216" s="136"/>
      <c r="DY216" s="136"/>
      <c r="DZ216" s="136"/>
      <c r="EA216" s="136"/>
      <c r="EB216" s="136"/>
      <c r="EC216" s="136"/>
      <c r="ED216" s="136"/>
      <c r="EE216" s="136"/>
      <c r="EF216" s="136"/>
      <c r="EG216" s="136"/>
      <c r="EH216" s="136"/>
      <c r="EI216" s="136"/>
      <c r="EJ216" s="136"/>
      <c r="EK216" s="136"/>
      <c r="EL216" s="136"/>
      <c r="EM216" s="136"/>
      <c r="EN216" s="136"/>
      <c r="EO216" s="136"/>
      <c r="EP216" s="136"/>
      <c r="EQ216" s="136"/>
      <c r="ER216" s="136"/>
      <c r="ES216" s="136"/>
      <c r="ET216" s="136"/>
      <c r="EU216" s="136"/>
      <c r="EV216" s="136"/>
      <c r="EW216" s="136"/>
      <c r="EX216" s="136"/>
      <c r="EY216" s="136"/>
      <c r="EZ216" s="136"/>
      <c r="FA216" s="136"/>
      <c r="FB216" s="136"/>
      <c r="FC216" s="136"/>
      <c r="FD216" s="136"/>
      <c r="FE216" s="136"/>
      <c r="FF216" s="136"/>
      <c r="FG216" s="136"/>
      <c r="FH216" s="136"/>
      <c r="FI216" s="136"/>
      <c r="FJ216" s="136"/>
      <c r="FK216" s="136"/>
      <c r="FL216" s="136"/>
      <c r="FM216" s="136"/>
      <c r="FN216" s="136"/>
      <c r="FO216" s="136"/>
      <c r="FP216" s="136"/>
      <c r="FQ216" s="136"/>
      <c r="FR216" s="136"/>
      <c r="FS216" s="136"/>
      <c r="FT216" s="136"/>
      <c r="FU216" s="136"/>
      <c r="FV216" s="136"/>
      <c r="FW216" s="136"/>
      <c r="FX216" s="136"/>
      <c r="FY216" s="136"/>
      <c r="FZ216" s="136"/>
      <c r="GA216" s="136"/>
      <c r="GB216" s="136"/>
      <c r="GC216" s="136"/>
      <c r="GD216" s="136"/>
      <c r="GE216" s="136"/>
      <c r="GF216" s="136"/>
      <c r="GG216" s="136"/>
      <c r="GH216" s="136"/>
      <c r="GI216" s="136"/>
      <c r="GJ216" s="136"/>
      <c r="GK216" s="136"/>
      <c r="GL216" s="136"/>
      <c r="GM216" s="136"/>
      <c r="GN216" s="136"/>
      <c r="GO216" s="136"/>
      <c r="GP216" s="136"/>
      <c r="GQ216" s="136"/>
      <c r="GR216" s="136"/>
      <c r="GS216" s="136"/>
      <c r="GT216" s="136"/>
      <c r="GU216" s="136"/>
      <c r="GV216" s="136"/>
      <c r="GW216" s="136"/>
      <c r="GX216" s="136"/>
      <c r="GY216" s="136"/>
      <c r="GZ216" s="136"/>
      <c r="HA216" s="136"/>
      <c r="HB216" s="136"/>
      <c r="HC216" s="136"/>
      <c r="HD216" s="136"/>
      <c r="HE216" s="136"/>
      <c r="HF216" s="136"/>
      <c r="HG216" s="136"/>
      <c r="HH216" s="136"/>
      <c r="HI216" s="136"/>
      <c r="HJ216" s="136"/>
      <c r="HK216" s="136"/>
      <c r="HL216" s="136"/>
      <c r="HM216" s="136"/>
      <c r="HN216" s="136"/>
      <c r="HO216" s="136"/>
      <c r="HP216" s="136"/>
      <c r="HQ216" s="136"/>
      <c r="HR216" s="136"/>
      <c r="HS216" s="136"/>
      <c r="HT216" s="136"/>
      <c r="HU216" s="136"/>
      <c r="HV216" s="136"/>
      <c r="HW216" s="136"/>
      <c r="HX216" s="136"/>
      <c r="HY216" s="136"/>
      <c r="HZ216" s="136"/>
      <c r="IA216" s="136"/>
      <c r="IB216" s="136"/>
      <c r="IC216" s="136"/>
      <c r="ID216" s="136"/>
      <c r="IE216" s="136"/>
      <c r="IF216" s="136"/>
      <c r="IG216" s="136"/>
    </row>
    <row r="217" spans="1:241" ht="27.95" customHeight="1" x14ac:dyDescent="0.25">
      <c r="A217" s="166" t="s">
        <v>177</v>
      </c>
      <c r="B217" s="167" t="s">
        <v>0</v>
      </c>
      <c r="C217" s="167" t="s">
        <v>1</v>
      </c>
      <c r="D217" s="167" t="s">
        <v>2</v>
      </c>
      <c r="E217" s="167" t="s">
        <v>877</v>
      </c>
      <c r="F217" s="167" t="s">
        <v>50</v>
      </c>
      <c r="G217" s="167" t="s">
        <v>52</v>
      </c>
      <c r="H217" s="167" t="s">
        <v>13</v>
      </c>
      <c r="I217" s="136"/>
      <c r="J217" s="166" t="s">
        <v>177</v>
      </c>
      <c r="K217" s="167" t="s">
        <v>0</v>
      </c>
      <c r="L217" s="167" t="s">
        <v>1</v>
      </c>
      <c r="M217" s="167" t="s">
        <v>2</v>
      </c>
      <c r="N217" s="167" t="s">
        <v>877</v>
      </c>
      <c r="O217" s="167" t="s">
        <v>50</v>
      </c>
      <c r="P217" s="167" t="s">
        <v>52</v>
      </c>
      <c r="Q217" s="167" t="s">
        <v>13</v>
      </c>
      <c r="R217" s="136"/>
      <c r="S217" s="136"/>
      <c r="T217" s="136"/>
      <c r="U217" s="136"/>
      <c r="V217" s="136"/>
      <c r="W217" s="136"/>
      <c r="X217" s="136"/>
      <c r="Y217" s="136"/>
      <c r="Z217" s="136"/>
      <c r="AA217" s="136"/>
      <c r="AB217" s="136"/>
      <c r="AC217" s="136"/>
      <c r="AD217" s="136"/>
      <c r="AE217" s="136"/>
      <c r="AF217" s="136"/>
      <c r="AG217" s="136"/>
      <c r="AH217" s="136"/>
      <c r="AI217" s="136"/>
      <c r="AJ217" s="136"/>
      <c r="AK217" s="136"/>
      <c r="AL217" s="136"/>
      <c r="AM217" s="136"/>
      <c r="AN217" s="136"/>
      <c r="AO217" s="136"/>
      <c r="AP217" s="136"/>
      <c r="AQ217" s="136"/>
      <c r="AR217" s="136"/>
      <c r="AS217" s="136"/>
      <c r="AT217" s="136"/>
      <c r="AU217" s="136"/>
      <c r="AV217" s="136"/>
      <c r="AW217" s="136"/>
      <c r="AX217" s="136"/>
      <c r="AY217" s="136"/>
      <c r="AZ217" s="136"/>
      <c r="BA217" s="136"/>
      <c r="BB217" s="136"/>
      <c r="BC217" s="136"/>
      <c r="BD217" s="136"/>
      <c r="BE217" s="136"/>
      <c r="BF217" s="136"/>
      <c r="BG217" s="136"/>
      <c r="BH217" s="136"/>
      <c r="BI217" s="136"/>
      <c r="BJ217" s="136"/>
      <c r="BK217" s="136"/>
      <c r="BL217" s="136"/>
      <c r="BM217" s="136"/>
      <c r="BN217" s="136"/>
      <c r="BO217" s="136"/>
      <c r="BP217" s="136"/>
      <c r="BQ217" s="136"/>
      <c r="BR217" s="136"/>
      <c r="BS217" s="136"/>
      <c r="BT217" s="136"/>
      <c r="BU217" s="136"/>
      <c r="BV217" s="136"/>
      <c r="BW217" s="136"/>
      <c r="BX217" s="136"/>
      <c r="BY217" s="136"/>
      <c r="BZ217" s="136"/>
      <c r="CA217" s="136"/>
      <c r="CB217" s="136"/>
      <c r="CC217" s="136"/>
      <c r="CD217" s="136"/>
      <c r="CE217" s="136"/>
      <c r="CF217" s="136"/>
      <c r="CG217" s="136"/>
      <c r="CH217" s="136"/>
      <c r="CI217" s="136"/>
      <c r="CJ217" s="136"/>
      <c r="CK217" s="136"/>
      <c r="CL217" s="136"/>
      <c r="CM217" s="136"/>
      <c r="CN217" s="136"/>
      <c r="CO217" s="136"/>
      <c r="CP217" s="136"/>
      <c r="CQ217" s="136"/>
      <c r="CR217" s="136"/>
      <c r="CS217" s="136"/>
      <c r="CT217" s="136"/>
      <c r="CU217" s="136"/>
      <c r="CV217" s="136"/>
      <c r="CW217" s="136"/>
      <c r="CX217" s="136"/>
      <c r="CY217" s="136"/>
      <c r="CZ217" s="136"/>
      <c r="DA217" s="136"/>
      <c r="DB217" s="136"/>
      <c r="DC217" s="136"/>
      <c r="DD217" s="136"/>
      <c r="DE217" s="136"/>
      <c r="DF217" s="136"/>
      <c r="DG217" s="136"/>
      <c r="DH217" s="136"/>
      <c r="DI217" s="136"/>
      <c r="DJ217" s="136"/>
      <c r="DK217" s="136"/>
      <c r="DL217" s="136"/>
      <c r="DM217" s="136"/>
      <c r="DN217" s="136"/>
      <c r="DO217" s="136"/>
      <c r="DP217" s="136"/>
      <c r="DQ217" s="136"/>
      <c r="DR217" s="136"/>
      <c r="DS217" s="136"/>
      <c r="DT217" s="136"/>
      <c r="DU217" s="136"/>
      <c r="DV217" s="136"/>
      <c r="DW217" s="136"/>
      <c r="DX217" s="136"/>
      <c r="DY217" s="136"/>
      <c r="DZ217" s="136"/>
      <c r="EA217" s="136"/>
      <c r="EB217" s="136"/>
      <c r="EC217" s="136"/>
      <c r="ED217" s="136"/>
      <c r="EE217" s="136"/>
      <c r="EF217" s="136"/>
      <c r="EG217" s="136"/>
      <c r="EH217" s="136"/>
      <c r="EI217" s="136"/>
      <c r="EJ217" s="136"/>
      <c r="EK217" s="136"/>
      <c r="EL217" s="136"/>
      <c r="EM217" s="136"/>
      <c r="EN217" s="136"/>
      <c r="EO217" s="136"/>
      <c r="EP217" s="136"/>
      <c r="EQ217" s="136"/>
      <c r="ER217" s="136"/>
      <c r="ES217" s="136"/>
      <c r="ET217" s="136"/>
      <c r="EU217" s="136"/>
      <c r="EV217" s="136"/>
      <c r="EW217" s="136"/>
      <c r="EX217" s="136"/>
      <c r="EY217" s="136"/>
      <c r="EZ217" s="136"/>
      <c r="FA217" s="136"/>
      <c r="FB217" s="136"/>
      <c r="FC217" s="136"/>
      <c r="FD217" s="136"/>
      <c r="FE217" s="136"/>
      <c r="FF217" s="136"/>
      <c r="FG217" s="136"/>
      <c r="FH217" s="136"/>
      <c r="FI217" s="136"/>
      <c r="FJ217" s="136"/>
      <c r="FK217" s="136"/>
      <c r="FL217" s="136"/>
      <c r="FM217" s="136"/>
      <c r="FN217" s="136"/>
      <c r="FO217" s="136"/>
      <c r="FP217" s="136"/>
      <c r="FQ217" s="136"/>
      <c r="FR217" s="136"/>
      <c r="FS217" s="136"/>
      <c r="FT217" s="136"/>
      <c r="FU217" s="136"/>
      <c r="FV217" s="136"/>
      <c r="FW217" s="136"/>
      <c r="FX217" s="136"/>
      <c r="FY217" s="136"/>
      <c r="FZ217" s="136"/>
      <c r="GA217" s="136"/>
      <c r="GB217" s="136"/>
      <c r="GC217" s="136"/>
      <c r="GD217" s="136"/>
      <c r="GE217" s="136"/>
      <c r="GF217" s="136"/>
      <c r="GG217" s="136"/>
      <c r="GH217" s="136"/>
      <c r="GI217" s="136"/>
      <c r="GJ217" s="136"/>
      <c r="GK217" s="136"/>
      <c r="GL217" s="136"/>
      <c r="GM217" s="136"/>
      <c r="GN217" s="136"/>
      <c r="GO217" s="136"/>
      <c r="GP217" s="136"/>
      <c r="GQ217" s="136"/>
      <c r="GR217" s="136"/>
      <c r="GS217" s="136"/>
      <c r="GT217" s="136"/>
      <c r="GU217" s="136"/>
      <c r="GV217" s="136"/>
      <c r="GW217" s="136"/>
      <c r="GX217" s="136"/>
      <c r="GY217" s="136"/>
      <c r="GZ217" s="136"/>
      <c r="HA217" s="136"/>
      <c r="HB217" s="136"/>
      <c r="HC217" s="136"/>
      <c r="HD217" s="136"/>
      <c r="HE217" s="136"/>
      <c r="HF217" s="136"/>
      <c r="HG217" s="136"/>
      <c r="HH217" s="136"/>
      <c r="HI217" s="136"/>
      <c r="HJ217" s="136"/>
      <c r="HK217" s="136"/>
      <c r="HL217" s="136"/>
      <c r="HM217" s="136"/>
      <c r="HN217" s="136"/>
      <c r="HO217" s="136"/>
      <c r="HP217" s="136"/>
      <c r="HQ217" s="136"/>
      <c r="HR217" s="136"/>
      <c r="HS217" s="136"/>
      <c r="HT217" s="136"/>
      <c r="HU217" s="136"/>
      <c r="HV217" s="136"/>
      <c r="HW217" s="136"/>
      <c r="HX217" s="136"/>
      <c r="HY217" s="136"/>
      <c r="HZ217" s="136"/>
      <c r="IA217" s="136"/>
      <c r="IB217" s="136"/>
      <c r="IC217" s="136"/>
      <c r="ID217" s="136"/>
      <c r="IE217" s="136"/>
      <c r="IF217" s="136"/>
      <c r="IG217" s="136"/>
    </row>
    <row r="218" spans="1:241" ht="15" customHeight="1" x14ac:dyDescent="0.25">
      <c r="A218" s="137" t="s">
        <v>176</v>
      </c>
      <c r="B218" s="158">
        <v>2566740</v>
      </c>
      <c r="C218" s="158">
        <v>2360816</v>
      </c>
      <c r="D218" s="158">
        <v>271159</v>
      </c>
      <c r="E218" s="158">
        <v>803911</v>
      </c>
      <c r="F218" s="158">
        <v>1190682</v>
      </c>
      <c r="G218" s="158">
        <v>92486</v>
      </c>
      <c r="H218" s="235">
        <v>7285794</v>
      </c>
      <c r="I218" s="136"/>
      <c r="J218" s="137" t="s">
        <v>134</v>
      </c>
      <c r="K218" s="158">
        <v>4546326</v>
      </c>
      <c r="L218" s="158">
        <v>2042450</v>
      </c>
      <c r="M218" s="158">
        <v>591765</v>
      </c>
      <c r="N218" s="158">
        <v>1033697</v>
      </c>
      <c r="O218" s="158">
        <v>1244420</v>
      </c>
      <c r="P218" s="158">
        <v>162865</v>
      </c>
      <c r="Q218" s="235">
        <v>9621523</v>
      </c>
      <c r="R218" s="136"/>
      <c r="S218" s="136"/>
      <c r="T218" s="136"/>
      <c r="U218" s="136"/>
      <c r="V218" s="136"/>
      <c r="W218" s="136"/>
      <c r="X218" s="136"/>
      <c r="Y218" s="136"/>
      <c r="Z218" s="136"/>
      <c r="AA218" s="136"/>
      <c r="AB218" s="136"/>
      <c r="AC218" s="136"/>
      <c r="AD218" s="136"/>
      <c r="AE218" s="136"/>
      <c r="AF218" s="136"/>
      <c r="AG218" s="136"/>
      <c r="AH218" s="136"/>
      <c r="AI218" s="136"/>
      <c r="AJ218" s="136"/>
      <c r="AK218" s="136"/>
      <c r="AL218" s="136"/>
      <c r="AM218" s="136"/>
      <c r="AN218" s="136"/>
      <c r="AO218" s="136"/>
      <c r="AP218" s="136"/>
      <c r="AQ218" s="136"/>
      <c r="AR218" s="136"/>
      <c r="AS218" s="136"/>
      <c r="AT218" s="136"/>
      <c r="AU218" s="136"/>
      <c r="AV218" s="136"/>
      <c r="AW218" s="136"/>
      <c r="AX218" s="136"/>
      <c r="AY218" s="136"/>
      <c r="AZ218" s="136"/>
      <c r="BA218" s="136"/>
      <c r="BB218" s="136"/>
      <c r="BC218" s="136"/>
      <c r="BD218" s="136"/>
      <c r="BE218" s="136"/>
      <c r="BF218" s="136"/>
      <c r="BG218" s="136"/>
      <c r="BH218" s="136"/>
      <c r="BI218" s="136"/>
      <c r="BJ218" s="136"/>
      <c r="BK218" s="136"/>
      <c r="BL218" s="136"/>
      <c r="BM218" s="136"/>
      <c r="BN218" s="136"/>
      <c r="BO218" s="136"/>
      <c r="BP218" s="136"/>
      <c r="BQ218" s="136"/>
      <c r="BR218" s="136"/>
      <c r="BS218" s="136"/>
      <c r="BT218" s="136"/>
      <c r="BU218" s="136"/>
      <c r="BV218" s="136"/>
      <c r="BW218" s="136"/>
      <c r="BX218" s="136"/>
      <c r="BY218" s="136"/>
      <c r="BZ218" s="136"/>
      <c r="CA218" s="136"/>
      <c r="CB218" s="136"/>
      <c r="CC218" s="136"/>
      <c r="CD218" s="136"/>
      <c r="CE218" s="136"/>
      <c r="CF218" s="136"/>
      <c r="CG218" s="136"/>
      <c r="CH218" s="136"/>
      <c r="CI218" s="136"/>
      <c r="CJ218" s="136"/>
      <c r="CK218" s="136"/>
      <c r="CL218" s="136"/>
      <c r="CM218" s="136"/>
      <c r="CN218" s="136"/>
      <c r="CO218" s="136"/>
      <c r="CP218" s="136"/>
      <c r="CQ218" s="136"/>
      <c r="CR218" s="136"/>
      <c r="CS218" s="136"/>
      <c r="CT218" s="136"/>
      <c r="CU218" s="136"/>
      <c r="CV218" s="136"/>
      <c r="CW218" s="136"/>
      <c r="CX218" s="136"/>
      <c r="CY218" s="136"/>
      <c r="CZ218" s="136"/>
      <c r="DA218" s="136"/>
      <c r="DB218" s="136"/>
      <c r="DC218" s="136"/>
      <c r="DD218" s="136"/>
      <c r="DE218" s="136"/>
      <c r="DF218" s="136"/>
      <c r="DG218" s="136"/>
      <c r="DH218" s="136"/>
      <c r="DI218" s="136"/>
      <c r="DJ218" s="136"/>
      <c r="DK218" s="136"/>
      <c r="DL218" s="136"/>
      <c r="DM218" s="136"/>
      <c r="DN218" s="136"/>
      <c r="DO218" s="136"/>
      <c r="DP218" s="136"/>
      <c r="DQ218" s="136"/>
      <c r="DR218" s="136"/>
      <c r="DS218" s="136"/>
      <c r="DT218" s="136"/>
      <c r="DU218" s="136"/>
      <c r="DV218" s="136"/>
      <c r="DW218" s="136"/>
      <c r="DX218" s="136"/>
      <c r="DY218" s="136"/>
      <c r="DZ218" s="136"/>
      <c r="EA218" s="136"/>
      <c r="EB218" s="136"/>
      <c r="EC218" s="136"/>
      <c r="ED218" s="136"/>
      <c r="EE218" s="136"/>
      <c r="EF218" s="136"/>
      <c r="EG218" s="136"/>
      <c r="EH218" s="136"/>
      <c r="EI218" s="136"/>
      <c r="EJ218" s="136"/>
      <c r="EK218" s="136"/>
      <c r="EL218" s="136"/>
      <c r="EM218" s="136"/>
      <c r="EN218" s="136"/>
      <c r="EO218" s="136"/>
      <c r="EP218" s="136"/>
      <c r="EQ218" s="136"/>
      <c r="ER218" s="136"/>
      <c r="ES218" s="136"/>
      <c r="ET218" s="136"/>
      <c r="EU218" s="136"/>
      <c r="EV218" s="136"/>
      <c r="EW218" s="136"/>
      <c r="EX218" s="136"/>
      <c r="EY218" s="136"/>
      <c r="EZ218" s="136"/>
      <c r="FA218" s="136"/>
      <c r="FB218" s="136"/>
      <c r="FC218" s="136"/>
      <c r="FD218" s="136"/>
      <c r="FE218" s="136"/>
      <c r="FF218" s="136"/>
      <c r="FG218" s="136"/>
      <c r="FH218" s="136"/>
      <c r="FI218" s="136"/>
      <c r="FJ218" s="136"/>
      <c r="FK218" s="136"/>
      <c r="FL218" s="136"/>
      <c r="FM218" s="136"/>
      <c r="FN218" s="136"/>
      <c r="FO218" s="136"/>
      <c r="FP218" s="136"/>
      <c r="FQ218" s="136"/>
      <c r="FR218" s="136"/>
      <c r="FS218" s="136"/>
      <c r="FT218" s="136"/>
      <c r="FU218" s="136"/>
      <c r="FV218" s="136"/>
      <c r="FW218" s="136"/>
      <c r="FX218" s="136"/>
      <c r="FY218" s="136"/>
      <c r="FZ218" s="136"/>
      <c r="GA218" s="136"/>
      <c r="GB218" s="136"/>
      <c r="GC218" s="136"/>
      <c r="GD218" s="136"/>
      <c r="GE218" s="136"/>
      <c r="GF218" s="136"/>
      <c r="GG218" s="136"/>
      <c r="GH218" s="136"/>
      <c r="GI218" s="136"/>
      <c r="GJ218" s="136"/>
      <c r="GK218" s="136"/>
      <c r="GL218" s="136"/>
      <c r="GM218" s="136"/>
      <c r="GN218" s="136"/>
      <c r="GO218" s="136"/>
      <c r="GP218" s="136"/>
      <c r="GQ218" s="136"/>
      <c r="GR218" s="136"/>
      <c r="GS218" s="136"/>
      <c r="GT218" s="136"/>
      <c r="GU218" s="136"/>
      <c r="GV218" s="136"/>
      <c r="GW218" s="136"/>
      <c r="GX218" s="136"/>
      <c r="GY218" s="136"/>
      <c r="GZ218" s="136"/>
      <c r="HA218" s="136"/>
      <c r="HB218" s="136"/>
      <c r="HC218" s="136"/>
      <c r="HD218" s="136"/>
      <c r="HE218" s="136"/>
      <c r="HF218" s="136"/>
      <c r="HG218" s="136"/>
      <c r="HH218" s="136"/>
      <c r="HI218" s="136"/>
      <c r="HJ218" s="136"/>
      <c r="HK218" s="136"/>
      <c r="HL218" s="136"/>
      <c r="HM218" s="136"/>
      <c r="HN218" s="136"/>
      <c r="HO218" s="136"/>
      <c r="HP218" s="136"/>
      <c r="HQ218" s="136"/>
      <c r="HR218" s="136"/>
      <c r="HS218" s="136"/>
      <c r="HT218" s="136"/>
      <c r="HU218" s="136"/>
      <c r="HV218" s="136"/>
      <c r="HW218" s="136"/>
      <c r="HX218" s="136"/>
      <c r="HY218" s="136"/>
      <c r="HZ218" s="136"/>
      <c r="IA218" s="136"/>
      <c r="IB218" s="136"/>
      <c r="IC218" s="136"/>
      <c r="ID218" s="136"/>
      <c r="IE218" s="136"/>
      <c r="IF218" s="136"/>
      <c r="IG218" s="136"/>
    </row>
    <row r="219" spans="1:241" ht="15" customHeight="1" x14ac:dyDescent="0.25">
      <c r="A219" s="137" t="s">
        <v>175</v>
      </c>
      <c r="B219" s="158">
        <v>2132285</v>
      </c>
      <c r="C219" s="158">
        <v>2808562</v>
      </c>
      <c r="D219" s="158">
        <v>367006</v>
      </c>
      <c r="E219" s="158">
        <v>723884</v>
      </c>
      <c r="F219" s="158">
        <v>1042190</v>
      </c>
      <c r="G219" s="158">
        <v>145667</v>
      </c>
      <c r="H219" s="235">
        <v>7219594</v>
      </c>
      <c r="I219" s="136"/>
      <c r="J219" s="137" t="s">
        <v>133</v>
      </c>
      <c r="K219" s="158">
        <v>4808343</v>
      </c>
      <c r="L219" s="158">
        <v>2439598</v>
      </c>
      <c r="M219" s="158">
        <v>633773</v>
      </c>
      <c r="N219" s="158">
        <v>762104</v>
      </c>
      <c r="O219" s="158">
        <v>1224304</v>
      </c>
      <c r="P219" s="158">
        <v>162917</v>
      </c>
      <c r="Q219" s="235">
        <v>10031039</v>
      </c>
      <c r="R219" s="136"/>
      <c r="S219" s="136"/>
      <c r="T219" s="136"/>
      <c r="U219" s="136"/>
      <c r="V219" s="136"/>
      <c r="W219" s="136"/>
      <c r="X219" s="136"/>
      <c r="Y219" s="136"/>
      <c r="Z219" s="136"/>
      <c r="AA219" s="136"/>
      <c r="AB219" s="136"/>
      <c r="AC219" s="136"/>
      <c r="AD219" s="136"/>
      <c r="AE219" s="136"/>
      <c r="AF219" s="136"/>
      <c r="AG219" s="136"/>
      <c r="AH219" s="136"/>
      <c r="AI219" s="136"/>
      <c r="AJ219" s="136"/>
      <c r="AK219" s="136"/>
      <c r="AL219" s="136"/>
      <c r="AM219" s="136"/>
      <c r="AN219" s="136"/>
      <c r="AO219" s="136"/>
      <c r="AP219" s="136"/>
      <c r="AQ219" s="136"/>
      <c r="AR219" s="136"/>
      <c r="AS219" s="136"/>
      <c r="AT219" s="136"/>
      <c r="AU219" s="136"/>
      <c r="AV219" s="136"/>
      <c r="AW219" s="136"/>
      <c r="AX219" s="136"/>
      <c r="AY219" s="136"/>
      <c r="AZ219" s="136"/>
      <c r="BA219" s="136"/>
      <c r="BB219" s="136"/>
      <c r="BC219" s="136"/>
      <c r="BD219" s="136"/>
      <c r="BE219" s="136"/>
      <c r="BF219" s="136"/>
      <c r="BG219" s="136"/>
      <c r="BH219" s="136"/>
      <c r="BI219" s="136"/>
      <c r="BJ219" s="136"/>
      <c r="BK219" s="136"/>
      <c r="BL219" s="136"/>
      <c r="BM219" s="136"/>
      <c r="BN219" s="136"/>
      <c r="BO219" s="136"/>
      <c r="BP219" s="136"/>
      <c r="BQ219" s="136"/>
      <c r="BR219" s="136"/>
      <c r="BS219" s="136"/>
      <c r="BT219" s="136"/>
      <c r="BU219" s="136"/>
      <c r="BV219" s="136"/>
      <c r="BW219" s="136"/>
      <c r="BX219" s="136"/>
      <c r="BY219" s="136"/>
      <c r="BZ219" s="136"/>
      <c r="CA219" s="136"/>
      <c r="CB219" s="136"/>
      <c r="CC219" s="136"/>
      <c r="CD219" s="136"/>
      <c r="CE219" s="136"/>
      <c r="CF219" s="136"/>
      <c r="CG219" s="136"/>
      <c r="CH219" s="136"/>
      <c r="CI219" s="136"/>
      <c r="CJ219" s="136"/>
      <c r="CK219" s="136"/>
      <c r="CL219" s="136"/>
      <c r="CM219" s="136"/>
      <c r="CN219" s="136"/>
      <c r="CO219" s="136"/>
      <c r="CP219" s="136"/>
      <c r="CQ219" s="136"/>
      <c r="CR219" s="136"/>
      <c r="CS219" s="136"/>
      <c r="CT219" s="136"/>
      <c r="CU219" s="136"/>
      <c r="CV219" s="136"/>
      <c r="CW219" s="136"/>
      <c r="CX219" s="136"/>
      <c r="CY219" s="136"/>
      <c r="CZ219" s="136"/>
      <c r="DA219" s="136"/>
      <c r="DB219" s="136"/>
      <c r="DC219" s="136"/>
      <c r="DD219" s="136"/>
      <c r="DE219" s="136"/>
      <c r="DF219" s="136"/>
      <c r="DG219" s="136"/>
      <c r="DH219" s="136"/>
      <c r="DI219" s="136"/>
      <c r="DJ219" s="136"/>
      <c r="DK219" s="136"/>
      <c r="DL219" s="136"/>
      <c r="DM219" s="136"/>
      <c r="DN219" s="136"/>
      <c r="DO219" s="136"/>
      <c r="DP219" s="136"/>
      <c r="DQ219" s="136"/>
      <c r="DR219" s="136"/>
      <c r="DS219" s="136"/>
      <c r="DT219" s="136"/>
      <c r="DU219" s="136"/>
      <c r="DV219" s="136"/>
      <c r="DW219" s="136"/>
      <c r="DX219" s="136"/>
      <c r="DY219" s="136"/>
      <c r="DZ219" s="136"/>
      <c r="EA219" s="136"/>
      <c r="EB219" s="136"/>
      <c r="EC219" s="136"/>
      <c r="ED219" s="136"/>
      <c r="EE219" s="136"/>
      <c r="EF219" s="136"/>
      <c r="EG219" s="136"/>
      <c r="EH219" s="136"/>
      <c r="EI219" s="136"/>
      <c r="EJ219" s="136"/>
      <c r="EK219" s="136"/>
      <c r="EL219" s="136"/>
      <c r="EM219" s="136"/>
      <c r="EN219" s="136"/>
      <c r="EO219" s="136"/>
      <c r="EP219" s="136"/>
      <c r="EQ219" s="136"/>
      <c r="ER219" s="136"/>
      <c r="ES219" s="136"/>
      <c r="ET219" s="136"/>
      <c r="EU219" s="136"/>
      <c r="EV219" s="136"/>
      <c r="EW219" s="136"/>
      <c r="EX219" s="136"/>
      <c r="EY219" s="136"/>
      <c r="EZ219" s="136"/>
      <c r="FA219" s="136"/>
      <c r="FB219" s="136"/>
      <c r="FC219" s="136"/>
      <c r="FD219" s="136"/>
      <c r="FE219" s="136"/>
      <c r="FF219" s="136"/>
      <c r="FG219" s="136"/>
      <c r="FH219" s="136"/>
      <c r="FI219" s="136"/>
      <c r="FJ219" s="136"/>
      <c r="FK219" s="136"/>
      <c r="FL219" s="136"/>
      <c r="FM219" s="136"/>
      <c r="FN219" s="136"/>
      <c r="FO219" s="136"/>
      <c r="FP219" s="136"/>
      <c r="FQ219" s="136"/>
      <c r="FR219" s="136"/>
      <c r="FS219" s="136"/>
      <c r="FT219" s="136"/>
      <c r="FU219" s="136"/>
      <c r="FV219" s="136"/>
      <c r="FW219" s="136"/>
      <c r="FX219" s="136"/>
      <c r="FY219" s="136"/>
      <c r="FZ219" s="136"/>
      <c r="GA219" s="136"/>
      <c r="GB219" s="136"/>
      <c r="GC219" s="136"/>
      <c r="GD219" s="136"/>
      <c r="GE219" s="136"/>
      <c r="GF219" s="136"/>
      <c r="GG219" s="136"/>
      <c r="GH219" s="136"/>
      <c r="GI219" s="136"/>
      <c r="GJ219" s="136"/>
      <c r="GK219" s="136"/>
      <c r="GL219" s="136"/>
      <c r="GM219" s="136"/>
      <c r="GN219" s="136"/>
      <c r="GO219" s="136"/>
      <c r="GP219" s="136"/>
      <c r="GQ219" s="136"/>
      <c r="GR219" s="136"/>
      <c r="GS219" s="136"/>
      <c r="GT219" s="136"/>
      <c r="GU219" s="136"/>
      <c r="GV219" s="136"/>
      <c r="GW219" s="136"/>
      <c r="GX219" s="136"/>
      <c r="GY219" s="136"/>
      <c r="GZ219" s="136"/>
      <c r="HA219" s="136"/>
      <c r="HB219" s="136"/>
      <c r="HC219" s="136"/>
      <c r="HD219" s="136"/>
      <c r="HE219" s="136"/>
      <c r="HF219" s="136"/>
      <c r="HG219" s="136"/>
      <c r="HH219" s="136"/>
      <c r="HI219" s="136"/>
      <c r="HJ219" s="136"/>
      <c r="HK219" s="136"/>
      <c r="HL219" s="136"/>
      <c r="HM219" s="136"/>
      <c r="HN219" s="136"/>
      <c r="HO219" s="136"/>
      <c r="HP219" s="136"/>
      <c r="HQ219" s="136"/>
      <c r="HR219" s="136"/>
      <c r="HS219" s="136"/>
      <c r="HT219" s="136"/>
      <c r="HU219" s="136"/>
      <c r="HV219" s="136"/>
      <c r="HW219" s="136"/>
      <c r="HX219" s="136"/>
      <c r="HY219" s="136"/>
      <c r="HZ219" s="136"/>
      <c r="IA219" s="136"/>
      <c r="IB219" s="136"/>
      <c r="IC219" s="136"/>
      <c r="ID219" s="136"/>
      <c r="IE219" s="136"/>
      <c r="IF219" s="136"/>
      <c r="IG219" s="136"/>
    </row>
    <row r="220" spans="1:241" ht="15" customHeight="1" x14ac:dyDescent="0.25">
      <c r="A220" s="137" t="s">
        <v>174</v>
      </c>
      <c r="B220" s="158">
        <v>3433474</v>
      </c>
      <c r="C220" s="158">
        <v>2576767</v>
      </c>
      <c r="D220" s="158">
        <v>451813</v>
      </c>
      <c r="E220" s="158">
        <v>669271</v>
      </c>
      <c r="F220" s="158">
        <v>1202639</v>
      </c>
      <c r="G220" s="158">
        <v>171785</v>
      </c>
      <c r="H220" s="235">
        <v>8505749</v>
      </c>
      <c r="I220" s="136"/>
      <c r="J220" s="137" t="s">
        <v>132</v>
      </c>
      <c r="K220" s="158">
        <v>3172617</v>
      </c>
      <c r="L220" s="158">
        <v>2291454</v>
      </c>
      <c r="M220" s="158">
        <v>663666</v>
      </c>
      <c r="N220" s="158">
        <v>818465</v>
      </c>
      <c r="O220" s="158">
        <v>1283336</v>
      </c>
      <c r="P220" s="158">
        <v>146375</v>
      </c>
      <c r="Q220" s="235">
        <v>8375913</v>
      </c>
      <c r="R220" s="136"/>
      <c r="S220" s="136"/>
      <c r="T220" s="136"/>
      <c r="U220" s="136"/>
      <c r="V220" s="136"/>
      <c r="W220" s="136"/>
      <c r="X220" s="136"/>
      <c r="Y220" s="136"/>
      <c r="Z220" s="136"/>
      <c r="AA220" s="136"/>
      <c r="AB220" s="136"/>
      <c r="AC220" s="136"/>
      <c r="AD220" s="136"/>
      <c r="AE220" s="136"/>
      <c r="AF220" s="136"/>
      <c r="AG220" s="136"/>
      <c r="AH220" s="136"/>
      <c r="AI220" s="136"/>
      <c r="AJ220" s="136"/>
      <c r="AK220" s="136"/>
      <c r="AL220" s="136"/>
      <c r="AM220" s="136"/>
      <c r="AN220" s="136"/>
      <c r="AO220" s="136"/>
      <c r="AP220" s="136"/>
      <c r="AQ220" s="136"/>
      <c r="AR220" s="136"/>
      <c r="AS220" s="136"/>
      <c r="AT220" s="136"/>
      <c r="AU220" s="136"/>
      <c r="AV220" s="136"/>
      <c r="AW220" s="136"/>
      <c r="AX220" s="136"/>
      <c r="AY220" s="136"/>
      <c r="AZ220" s="136"/>
      <c r="BA220" s="136"/>
      <c r="BB220" s="136"/>
      <c r="BC220" s="136"/>
      <c r="BD220" s="136"/>
      <c r="BE220" s="136"/>
      <c r="BF220" s="136"/>
      <c r="BG220" s="136"/>
      <c r="BH220" s="136"/>
      <c r="BI220" s="136"/>
      <c r="BJ220" s="136"/>
      <c r="BK220" s="136"/>
      <c r="BL220" s="136"/>
      <c r="BM220" s="136"/>
      <c r="BN220" s="136"/>
      <c r="BO220" s="136"/>
      <c r="BP220" s="136"/>
      <c r="BQ220" s="136"/>
      <c r="BR220" s="136"/>
      <c r="BS220" s="136"/>
      <c r="BT220" s="136"/>
      <c r="BU220" s="136"/>
      <c r="BV220" s="136"/>
      <c r="BW220" s="136"/>
      <c r="BX220" s="136"/>
      <c r="BY220" s="136"/>
      <c r="BZ220" s="136"/>
      <c r="CA220" s="136"/>
      <c r="CB220" s="136"/>
      <c r="CC220" s="136"/>
      <c r="CD220" s="136"/>
      <c r="CE220" s="136"/>
      <c r="CF220" s="136"/>
      <c r="CG220" s="136"/>
      <c r="CH220" s="136"/>
      <c r="CI220" s="136"/>
      <c r="CJ220" s="136"/>
      <c r="CK220" s="136"/>
      <c r="CL220" s="136"/>
      <c r="CM220" s="136"/>
      <c r="CN220" s="136"/>
      <c r="CO220" s="136"/>
      <c r="CP220" s="136"/>
      <c r="CQ220" s="136"/>
      <c r="CR220" s="136"/>
      <c r="CS220" s="136"/>
      <c r="CT220" s="136"/>
      <c r="CU220" s="136"/>
      <c r="CV220" s="136"/>
      <c r="CW220" s="136"/>
      <c r="CX220" s="136"/>
      <c r="CY220" s="136"/>
      <c r="CZ220" s="136"/>
      <c r="DA220" s="136"/>
      <c r="DB220" s="136"/>
      <c r="DC220" s="136"/>
      <c r="DD220" s="136"/>
      <c r="DE220" s="136"/>
      <c r="DF220" s="136"/>
      <c r="DG220" s="136"/>
      <c r="DH220" s="136"/>
      <c r="DI220" s="136"/>
      <c r="DJ220" s="136"/>
      <c r="DK220" s="136"/>
      <c r="DL220" s="136"/>
      <c r="DM220" s="136"/>
      <c r="DN220" s="136"/>
      <c r="DO220" s="136"/>
      <c r="DP220" s="136"/>
      <c r="DQ220" s="136"/>
      <c r="DR220" s="136"/>
      <c r="DS220" s="136"/>
      <c r="DT220" s="136"/>
      <c r="DU220" s="136"/>
      <c r="DV220" s="136"/>
      <c r="DW220" s="136"/>
      <c r="DX220" s="136"/>
      <c r="DY220" s="136"/>
      <c r="DZ220" s="136"/>
      <c r="EA220" s="136"/>
      <c r="EB220" s="136"/>
      <c r="EC220" s="136"/>
      <c r="ED220" s="136"/>
      <c r="EE220" s="136"/>
      <c r="EF220" s="136"/>
      <c r="EG220" s="136"/>
      <c r="EH220" s="136"/>
      <c r="EI220" s="136"/>
      <c r="EJ220" s="136"/>
      <c r="EK220" s="136"/>
      <c r="EL220" s="136"/>
      <c r="EM220" s="136"/>
      <c r="EN220" s="136"/>
      <c r="EO220" s="136"/>
      <c r="EP220" s="136"/>
      <c r="EQ220" s="136"/>
      <c r="ER220" s="136"/>
      <c r="ES220" s="136"/>
      <c r="ET220" s="136"/>
      <c r="EU220" s="136"/>
      <c r="EV220" s="136"/>
      <c r="EW220" s="136"/>
      <c r="EX220" s="136"/>
      <c r="EY220" s="136"/>
      <c r="EZ220" s="136"/>
      <c r="FA220" s="136"/>
      <c r="FB220" s="136"/>
      <c r="FC220" s="136"/>
      <c r="FD220" s="136"/>
      <c r="FE220" s="136"/>
      <c r="FF220" s="136"/>
      <c r="FG220" s="136"/>
      <c r="FH220" s="136"/>
      <c r="FI220" s="136"/>
      <c r="FJ220" s="136"/>
      <c r="FK220" s="136"/>
      <c r="FL220" s="136"/>
      <c r="FM220" s="136"/>
      <c r="FN220" s="136"/>
      <c r="FO220" s="136"/>
      <c r="FP220" s="136"/>
      <c r="FQ220" s="136"/>
      <c r="FR220" s="136"/>
      <c r="FS220" s="136"/>
      <c r="FT220" s="136"/>
      <c r="FU220" s="136"/>
      <c r="FV220" s="136"/>
      <c r="FW220" s="136"/>
      <c r="FX220" s="136"/>
      <c r="FY220" s="136"/>
      <c r="FZ220" s="136"/>
      <c r="GA220" s="136"/>
      <c r="GB220" s="136"/>
      <c r="GC220" s="136"/>
      <c r="GD220" s="136"/>
      <c r="GE220" s="136"/>
      <c r="GF220" s="136"/>
      <c r="GG220" s="136"/>
      <c r="GH220" s="136"/>
      <c r="GI220" s="136"/>
      <c r="GJ220" s="136"/>
      <c r="GK220" s="136"/>
      <c r="GL220" s="136"/>
      <c r="GM220" s="136"/>
      <c r="GN220" s="136"/>
      <c r="GO220" s="136"/>
      <c r="GP220" s="136"/>
      <c r="GQ220" s="136"/>
      <c r="GR220" s="136"/>
      <c r="GS220" s="136"/>
      <c r="GT220" s="136"/>
      <c r="GU220" s="136"/>
      <c r="GV220" s="136"/>
      <c r="GW220" s="136"/>
      <c r="GX220" s="136"/>
      <c r="GY220" s="136"/>
      <c r="GZ220" s="136"/>
      <c r="HA220" s="136"/>
      <c r="HB220" s="136"/>
      <c r="HC220" s="136"/>
      <c r="HD220" s="136"/>
      <c r="HE220" s="136"/>
      <c r="HF220" s="136"/>
      <c r="HG220" s="136"/>
      <c r="HH220" s="136"/>
      <c r="HI220" s="136"/>
      <c r="HJ220" s="136"/>
      <c r="HK220" s="136"/>
      <c r="HL220" s="136"/>
      <c r="HM220" s="136"/>
      <c r="HN220" s="136"/>
      <c r="HO220" s="136"/>
      <c r="HP220" s="136"/>
      <c r="HQ220" s="136"/>
      <c r="HR220" s="136"/>
      <c r="HS220" s="136"/>
      <c r="HT220" s="136"/>
      <c r="HU220" s="136"/>
      <c r="HV220" s="136"/>
      <c r="HW220" s="136"/>
      <c r="HX220" s="136"/>
      <c r="HY220" s="136"/>
      <c r="HZ220" s="136"/>
      <c r="IA220" s="136"/>
      <c r="IB220" s="136"/>
      <c r="IC220" s="136"/>
      <c r="ID220" s="136"/>
      <c r="IE220" s="136"/>
      <c r="IF220" s="136"/>
      <c r="IG220" s="136"/>
    </row>
    <row r="221" spans="1:241" ht="15" customHeight="1" x14ac:dyDescent="0.25">
      <c r="A221" s="137" t="s">
        <v>173</v>
      </c>
      <c r="B221" s="158">
        <v>3905556</v>
      </c>
      <c r="C221" s="158">
        <v>3477286</v>
      </c>
      <c r="D221" s="158">
        <v>550772</v>
      </c>
      <c r="E221" s="158">
        <v>643743</v>
      </c>
      <c r="F221" s="158">
        <v>1785157</v>
      </c>
      <c r="G221" s="158">
        <v>165415</v>
      </c>
      <c r="H221" s="235">
        <v>10527929</v>
      </c>
      <c r="I221" s="136"/>
      <c r="J221" s="137" t="s">
        <v>131</v>
      </c>
      <c r="K221" s="158">
        <v>3883523</v>
      </c>
      <c r="L221" s="158">
        <v>2542856</v>
      </c>
      <c r="M221" s="158">
        <v>552379</v>
      </c>
      <c r="N221" s="158">
        <v>1201117</v>
      </c>
      <c r="O221" s="158">
        <v>1343425</v>
      </c>
      <c r="P221" s="158">
        <v>140076</v>
      </c>
      <c r="Q221" s="235">
        <v>9663376</v>
      </c>
      <c r="R221" s="136"/>
      <c r="S221" s="136"/>
      <c r="T221" s="136"/>
      <c r="U221" s="136"/>
      <c r="V221" s="136"/>
      <c r="W221" s="136"/>
      <c r="X221" s="136"/>
      <c r="Y221" s="136"/>
      <c r="Z221" s="136"/>
      <c r="AA221" s="136"/>
      <c r="AB221" s="136"/>
      <c r="AC221" s="136"/>
      <c r="AD221" s="136"/>
      <c r="AE221" s="136"/>
      <c r="AF221" s="136"/>
      <c r="AG221" s="136"/>
      <c r="AH221" s="136"/>
      <c r="AI221" s="136"/>
      <c r="AJ221" s="136"/>
      <c r="AK221" s="136"/>
      <c r="AL221" s="136"/>
      <c r="AM221" s="136"/>
      <c r="AN221" s="136"/>
      <c r="AO221" s="136"/>
      <c r="AP221" s="136"/>
      <c r="AQ221" s="136"/>
      <c r="AR221" s="136"/>
      <c r="AS221" s="136"/>
      <c r="AT221" s="136"/>
      <c r="AU221" s="136"/>
      <c r="AV221" s="136"/>
      <c r="AW221" s="136"/>
      <c r="AX221" s="136"/>
      <c r="AY221" s="136"/>
      <c r="AZ221" s="136"/>
      <c r="BA221" s="136"/>
      <c r="BB221" s="136"/>
      <c r="BC221" s="136"/>
      <c r="BD221" s="136"/>
      <c r="BE221" s="136"/>
      <c r="BF221" s="136"/>
      <c r="BG221" s="136"/>
      <c r="BH221" s="136"/>
      <c r="BI221" s="136"/>
      <c r="BJ221" s="136"/>
      <c r="BK221" s="136"/>
      <c r="BL221" s="136"/>
      <c r="BM221" s="136"/>
      <c r="BN221" s="136"/>
      <c r="BO221" s="136"/>
      <c r="BP221" s="136"/>
      <c r="BQ221" s="136"/>
      <c r="BR221" s="136"/>
      <c r="BS221" s="136"/>
      <c r="BT221" s="136"/>
      <c r="BU221" s="136"/>
      <c r="BV221" s="136"/>
      <c r="BW221" s="136"/>
      <c r="BX221" s="136"/>
      <c r="BY221" s="136"/>
      <c r="BZ221" s="136"/>
      <c r="CA221" s="136"/>
      <c r="CB221" s="136"/>
      <c r="CC221" s="136"/>
      <c r="CD221" s="136"/>
      <c r="CE221" s="136"/>
      <c r="CF221" s="136"/>
      <c r="CG221" s="136"/>
      <c r="CH221" s="136"/>
      <c r="CI221" s="136"/>
      <c r="CJ221" s="136"/>
      <c r="CK221" s="136"/>
      <c r="CL221" s="136"/>
      <c r="CM221" s="136"/>
      <c r="CN221" s="136"/>
      <c r="CO221" s="136"/>
      <c r="CP221" s="136"/>
      <c r="CQ221" s="136"/>
      <c r="CR221" s="136"/>
      <c r="CS221" s="136"/>
      <c r="CT221" s="136"/>
      <c r="CU221" s="136"/>
      <c r="CV221" s="136"/>
      <c r="CW221" s="136"/>
      <c r="CX221" s="136"/>
      <c r="CY221" s="136"/>
      <c r="CZ221" s="136"/>
      <c r="DA221" s="136"/>
      <c r="DB221" s="136"/>
      <c r="DC221" s="136"/>
      <c r="DD221" s="136"/>
      <c r="DE221" s="136"/>
      <c r="DF221" s="136"/>
      <c r="DG221" s="136"/>
      <c r="DH221" s="136"/>
      <c r="DI221" s="136"/>
      <c r="DJ221" s="136"/>
      <c r="DK221" s="136"/>
      <c r="DL221" s="136"/>
      <c r="DM221" s="136"/>
      <c r="DN221" s="136"/>
      <c r="DO221" s="136"/>
      <c r="DP221" s="136"/>
      <c r="DQ221" s="136"/>
      <c r="DR221" s="136"/>
      <c r="DS221" s="136"/>
      <c r="DT221" s="136"/>
      <c r="DU221" s="136"/>
      <c r="DV221" s="136"/>
      <c r="DW221" s="136"/>
      <c r="DX221" s="136"/>
      <c r="DY221" s="136"/>
      <c r="DZ221" s="136"/>
      <c r="EA221" s="136"/>
      <c r="EB221" s="136"/>
      <c r="EC221" s="136"/>
      <c r="ED221" s="136"/>
      <c r="EE221" s="136"/>
      <c r="EF221" s="136"/>
      <c r="EG221" s="136"/>
      <c r="EH221" s="136"/>
      <c r="EI221" s="136"/>
      <c r="EJ221" s="136"/>
      <c r="EK221" s="136"/>
      <c r="EL221" s="136"/>
      <c r="EM221" s="136"/>
      <c r="EN221" s="136"/>
      <c r="EO221" s="136"/>
      <c r="EP221" s="136"/>
      <c r="EQ221" s="136"/>
      <c r="ER221" s="136"/>
      <c r="ES221" s="136"/>
      <c r="ET221" s="136"/>
      <c r="EU221" s="136"/>
      <c r="EV221" s="136"/>
      <c r="EW221" s="136"/>
      <c r="EX221" s="136"/>
      <c r="EY221" s="136"/>
      <c r="EZ221" s="136"/>
      <c r="FA221" s="136"/>
      <c r="FB221" s="136"/>
      <c r="FC221" s="136"/>
      <c r="FD221" s="136"/>
      <c r="FE221" s="136"/>
      <c r="FF221" s="136"/>
      <c r="FG221" s="136"/>
      <c r="FH221" s="136"/>
      <c r="FI221" s="136"/>
      <c r="FJ221" s="136"/>
      <c r="FK221" s="136"/>
      <c r="FL221" s="136"/>
      <c r="FM221" s="136"/>
      <c r="FN221" s="136"/>
      <c r="FO221" s="136"/>
      <c r="FP221" s="136"/>
      <c r="FQ221" s="136"/>
      <c r="FR221" s="136"/>
      <c r="FS221" s="136"/>
      <c r="FT221" s="136"/>
      <c r="FU221" s="136"/>
      <c r="FV221" s="136"/>
      <c r="FW221" s="136"/>
      <c r="FX221" s="136"/>
      <c r="FY221" s="136"/>
      <c r="FZ221" s="136"/>
      <c r="GA221" s="136"/>
      <c r="GB221" s="136"/>
      <c r="GC221" s="136"/>
      <c r="GD221" s="136"/>
      <c r="GE221" s="136"/>
      <c r="GF221" s="136"/>
      <c r="GG221" s="136"/>
      <c r="GH221" s="136"/>
      <c r="GI221" s="136"/>
      <c r="GJ221" s="136"/>
      <c r="GK221" s="136"/>
      <c r="GL221" s="136"/>
      <c r="GM221" s="136"/>
      <c r="GN221" s="136"/>
      <c r="GO221" s="136"/>
      <c r="GP221" s="136"/>
      <c r="GQ221" s="136"/>
      <c r="GR221" s="136"/>
      <c r="GS221" s="136"/>
      <c r="GT221" s="136"/>
      <c r="GU221" s="136"/>
      <c r="GV221" s="136"/>
      <c r="GW221" s="136"/>
      <c r="GX221" s="136"/>
      <c r="GY221" s="136"/>
      <c r="GZ221" s="136"/>
      <c r="HA221" s="136"/>
      <c r="HB221" s="136"/>
      <c r="HC221" s="136"/>
      <c r="HD221" s="136"/>
      <c r="HE221" s="136"/>
      <c r="HF221" s="136"/>
      <c r="HG221" s="136"/>
      <c r="HH221" s="136"/>
      <c r="HI221" s="136"/>
      <c r="HJ221" s="136"/>
      <c r="HK221" s="136"/>
      <c r="HL221" s="136"/>
      <c r="HM221" s="136"/>
      <c r="HN221" s="136"/>
      <c r="HO221" s="136"/>
      <c r="HP221" s="136"/>
      <c r="HQ221" s="136"/>
      <c r="HR221" s="136"/>
      <c r="HS221" s="136"/>
      <c r="HT221" s="136"/>
      <c r="HU221" s="136"/>
      <c r="HV221" s="136"/>
      <c r="HW221" s="136"/>
      <c r="HX221" s="136"/>
      <c r="HY221" s="136"/>
      <c r="HZ221" s="136"/>
      <c r="IA221" s="136"/>
      <c r="IB221" s="136"/>
      <c r="IC221" s="136"/>
      <c r="ID221" s="136"/>
      <c r="IE221" s="136"/>
      <c r="IF221" s="136"/>
      <c r="IG221" s="136"/>
    </row>
    <row r="222" spans="1:241" ht="15" customHeight="1" x14ac:dyDescent="0.25">
      <c r="A222" s="137" t="s">
        <v>172</v>
      </c>
      <c r="B222" s="158">
        <v>4932238</v>
      </c>
      <c r="C222" s="158">
        <v>3609815</v>
      </c>
      <c r="D222" s="158">
        <v>699890</v>
      </c>
      <c r="E222" s="158">
        <v>893099</v>
      </c>
      <c r="F222" s="158">
        <v>1836998</v>
      </c>
      <c r="G222" s="158">
        <v>212489</v>
      </c>
      <c r="H222" s="235">
        <v>12184529</v>
      </c>
      <c r="I222" s="136"/>
      <c r="J222" s="137" t="s">
        <v>130</v>
      </c>
      <c r="K222" s="158">
        <v>5122462</v>
      </c>
      <c r="L222" s="158">
        <v>3253839</v>
      </c>
      <c r="M222" s="158">
        <v>762775</v>
      </c>
      <c r="N222" s="158">
        <v>904125</v>
      </c>
      <c r="O222" s="158">
        <v>1611222</v>
      </c>
      <c r="P222" s="158">
        <v>239662</v>
      </c>
      <c r="Q222" s="235">
        <v>11894085</v>
      </c>
      <c r="R222" s="136"/>
      <c r="S222" s="136"/>
      <c r="T222" s="136"/>
      <c r="U222" s="136"/>
      <c r="V222" s="136"/>
      <c r="W222" s="136"/>
      <c r="X222" s="136"/>
      <c r="Y222" s="136"/>
      <c r="Z222" s="136"/>
      <c r="AA222" s="136"/>
      <c r="AB222" s="136"/>
      <c r="AC222" s="136"/>
      <c r="AD222" s="136"/>
      <c r="AE222" s="136"/>
      <c r="AF222" s="136"/>
      <c r="AG222" s="136"/>
      <c r="AH222" s="136"/>
      <c r="AI222" s="136"/>
      <c r="AJ222" s="136"/>
      <c r="AK222" s="136"/>
      <c r="AL222" s="136"/>
      <c r="AM222" s="136"/>
      <c r="AN222" s="136"/>
      <c r="AO222" s="136"/>
      <c r="AP222" s="136"/>
      <c r="AQ222" s="136"/>
      <c r="AR222" s="136"/>
      <c r="AS222" s="136"/>
      <c r="AT222" s="136"/>
      <c r="AU222" s="136"/>
      <c r="AV222" s="136"/>
      <c r="AW222" s="136"/>
      <c r="AX222" s="136"/>
      <c r="AY222" s="136"/>
      <c r="AZ222" s="136"/>
      <c r="BA222" s="136"/>
      <c r="BB222" s="136"/>
      <c r="BC222" s="136"/>
      <c r="BD222" s="136"/>
      <c r="BE222" s="136"/>
      <c r="BF222" s="136"/>
      <c r="BG222" s="136"/>
      <c r="BH222" s="136"/>
      <c r="BI222" s="136"/>
      <c r="BJ222" s="136"/>
      <c r="BK222" s="136"/>
      <c r="BL222" s="136"/>
      <c r="BM222" s="136"/>
      <c r="BN222" s="136"/>
      <c r="BO222" s="136"/>
      <c r="BP222" s="136"/>
      <c r="BQ222" s="136"/>
      <c r="BR222" s="136"/>
      <c r="BS222" s="136"/>
      <c r="BT222" s="136"/>
      <c r="BU222" s="136"/>
      <c r="BV222" s="136"/>
      <c r="BW222" s="136"/>
      <c r="BX222" s="136"/>
      <c r="BY222" s="136"/>
      <c r="BZ222" s="136"/>
      <c r="CA222" s="136"/>
      <c r="CB222" s="136"/>
      <c r="CC222" s="136"/>
      <c r="CD222" s="136"/>
      <c r="CE222" s="136"/>
      <c r="CF222" s="136"/>
      <c r="CG222" s="136"/>
      <c r="CH222" s="136"/>
      <c r="CI222" s="136"/>
      <c r="CJ222" s="136"/>
      <c r="CK222" s="136"/>
      <c r="CL222" s="136"/>
      <c r="CM222" s="136"/>
      <c r="CN222" s="136"/>
      <c r="CO222" s="136"/>
      <c r="CP222" s="136"/>
      <c r="CQ222" s="136"/>
      <c r="CR222" s="136"/>
      <c r="CS222" s="136"/>
      <c r="CT222" s="136"/>
      <c r="CU222" s="136"/>
      <c r="CV222" s="136"/>
      <c r="CW222" s="136"/>
      <c r="CX222" s="136"/>
      <c r="CY222" s="136"/>
      <c r="CZ222" s="136"/>
      <c r="DA222" s="136"/>
      <c r="DB222" s="136"/>
      <c r="DC222" s="136"/>
      <c r="DD222" s="136"/>
      <c r="DE222" s="136"/>
      <c r="DF222" s="136"/>
      <c r="DG222" s="136"/>
      <c r="DH222" s="136"/>
      <c r="DI222" s="136"/>
      <c r="DJ222" s="136"/>
      <c r="DK222" s="136"/>
      <c r="DL222" s="136"/>
      <c r="DM222" s="136"/>
      <c r="DN222" s="136"/>
      <c r="DO222" s="136"/>
      <c r="DP222" s="136"/>
      <c r="DQ222" s="136"/>
      <c r="DR222" s="136"/>
      <c r="DS222" s="136"/>
      <c r="DT222" s="136"/>
      <c r="DU222" s="136"/>
      <c r="DV222" s="136"/>
      <c r="DW222" s="136"/>
      <c r="DX222" s="136"/>
      <c r="DY222" s="136"/>
      <c r="DZ222" s="136"/>
      <c r="EA222" s="136"/>
      <c r="EB222" s="136"/>
      <c r="EC222" s="136"/>
      <c r="ED222" s="136"/>
      <c r="EE222" s="136"/>
      <c r="EF222" s="136"/>
      <c r="EG222" s="136"/>
      <c r="EH222" s="136"/>
      <c r="EI222" s="136"/>
      <c r="EJ222" s="136"/>
      <c r="EK222" s="136"/>
      <c r="EL222" s="136"/>
      <c r="EM222" s="136"/>
      <c r="EN222" s="136"/>
      <c r="EO222" s="136"/>
      <c r="EP222" s="136"/>
      <c r="EQ222" s="136"/>
      <c r="ER222" s="136"/>
      <c r="ES222" s="136"/>
      <c r="ET222" s="136"/>
      <c r="EU222" s="136"/>
      <c r="EV222" s="136"/>
      <c r="EW222" s="136"/>
      <c r="EX222" s="136"/>
      <c r="EY222" s="136"/>
      <c r="EZ222" s="136"/>
      <c r="FA222" s="136"/>
      <c r="FB222" s="136"/>
      <c r="FC222" s="136"/>
      <c r="FD222" s="136"/>
      <c r="FE222" s="136"/>
      <c r="FF222" s="136"/>
      <c r="FG222" s="136"/>
      <c r="FH222" s="136"/>
      <c r="FI222" s="136"/>
      <c r="FJ222" s="136"/>
      <c r="FK222" s="136"/>
      <c r="FL222" s="136"/>
      <c r="FM222" s="136"/>
      <c r="FN222" s="136"/>
      <c r="FO222" s="136"/>
      <c r="FP222" s="136"/>
      <c r="FQ222" s="136"/>
      <c r="FR222" s="136"/>
      <c r="FS222" s="136"/>
      <c r="FT222" s="136"/>
      <c r="FU222" s="136"/>
      <c r="FV222" s="136"/>
      <c r="FW222" s="136"/>
      <c r="FX222" s="136"/>
      <c r="FY222" s="136"/>
      <c r="FZ222" s="136"/>
      <c r="GA222" s="136"/>
      <c r="GB222" s="136"/>
      <c r="GC222" s="136"/>
      <c r="GD222" s="136"/>
      <c r="GE222" s="136"/>
      <c r="GF222" s="136"/>
      <c r="GG222" s="136"/>
      <c r="GH222" s="136"/>
      <c r="GI222" s="136"/>
      <c r="GJ222" s="136"/>
      <c r="GK222" s="136"/>
      <c r="GL222" s="136"/>
      <c r="GM222" s="136"/>
      <c r="GN222" s="136"/>
      <c r="GO222" s="136"/>
      <c r="GP222" s="136"/>
      <c r="GQ222" s="136"/>
      <c r="GR222" s="136"/>
      <c r="GS222" s="136"/>
      <c r="GT222" s="136"/>
      <c r="GU222" s="136"/>
      <c r="GV222" s="136"/>
      <c r="GW222" s="136"/>
      <c r="GX222" s="136"/>
      <c r="GY222" s="136"/>
      <c r="GZ222" s="136"/>
      <c r="HA222" s="136"/>
      <c r="HB222" s="136"/>
      <c r="HC222" s="136"/>
      <c r="HD222" s="136"/>
      <c r="HE222" s="136"/>
      <c r="HF222" s="136"/>
      <c r="HG222" s="136"/>
      <c r="HH222" s="136"/>
      <c r="HI222" s="136"/>
      <c r="HJ222" s="136"/>
      <c r="HK222" s="136"/>
      <c r="HL222" s="136"/>
      <c r="HM222" s="136"/>
      <c r="HN222" s="136"/>
      <c r="HO222" s="136"/>
      <c r="HP222" s="136"/>
      <c r="HQ222" s="136"/>
      <c r="HR222" s="136"/>
      <c r="HS222" s="136"/>
      <c r="HT222" s="136"/>
      <c r="HU222" s="136"/>
      <c r="HV222" s="136"/>
      <c r="HW222" s="136"/>
      <c r="HX222" s="136"/>
      <c r="HY222" s="136"/>
      <c r="HZ222" s="136"/>
      <c r="IA222" s="136"/>
      <c r="IB222" s="136"/>
      <c r="IC222" s="136"/>
      <c r="ID222" s="136"/>
      <c r="IE222" s="136"/>
      <c r="IF222" s="136"/>
      <c r="IG222" s="136"/>
    </row>
    <row r="223" spans="1:241" ht="15" customHeight="1" x14ac:dyDescent="0.25">
      <c r="A223" s="137" t="s">
        <v>171</v>
      </c>
      <c r="B223" s="158">
        <v>4295742</v>
      </c>
      <c r="C223" s="158">
        <v>3431592</v>
      </c>
      <c r="D223" s="158">
        <v>528098</v>
      </c>
      <c r="E223" s="158">
        <v>708700</v>
      </c>
      <c r="F223" s="158">
        <v>1490241</v>
      </c>
      <c r="G223" s="158">
        <v>169542</v>
      </c>
      <c r="H223" s="235">
        <v>10623915</v>
      </c>
      <c r="I223" s="136"/>
      <c r="J223" s="137" t="s">
        <v>129</v>
      </c>
      <c r="K223" s="158">
        <v>4376504</v>
      </c>
      <c r="L223" s="158">
        <v>2291245</v>
      </c>
      <c r="M223" s="158">
        <v>672438</v>
      </c>
      <c r="N223" s="158">
        <v>814227</v>
      </c>
      <c r="O223" s="158">
        <v>1467566</v>
      </c>
      <c r="P223" s="158">
        <v>183722</v>
      </c>
      <c r="Q223" s="235">
        <v>9805702</v>
      </c>
      <c r="R223" s="136"/>
      <c r="S223" s="136"/>
      <c r="T223" s="136"/>
      <c r="U223" s="136"/>
      <c r="V223" s="136"/>
      <c r="W223" s="136"/>
      <c r="X223" s="136"/>
      <c r="Y223" s="136"/>
      <c r="Z223" s="136"/>
      <c r="AA223" s="136"/>
      <c r="AB223" s="136"/>
      <c r="AC223" s="136"/>
      <c r="AD223" s="136"/>
      <c r="AE223" s="136"/>
      <c r="AF223" s="136"/>
      <c r="AG223" s="136"/>
      <c r="AH223" s="136"/>
      <c r="AI223" s="136"/>
      <c r="AJ223" s="136"/>
      <c r="AK223" s="136"/>
      <c r="AL223" s="136"/>
      <c r="AM223" s="136"/>
      <c r="AN223" s="136"/>
      <c r="AO223" s="136"/>
      <c r="AP223" s="136"/>
      <c r="AQ223" s="136"/>
      <c r="AR223" s="136"/>
      <c r="AS223" s="136"/>
      <c r="AT223" s="136"/>
      <c r="AU223" s="136"/>
      <c r="AV223" s="136"/>
      <c r="AW223" s="136"/>
      <c r="AX223" s="136"/>
      <c r="AY223" s="136"/>
      <c r="AZ223" s="136"/>
      <c r="BA223" s="136"/>
      <c r="BB223" s="136"/>
      <c r="BC223" s="136"/>
      <c r="BD223" s="136"/>
      <c r="BE223" s="136"/>
      <c r="BF223" s="136"/>
      <c r="BG223" s="136"/>
      <c r="BH223" s="136"/>
      <c r="BI223" s="136"/>
      <c r="BJ223" s="136"/>
      <c r="BK223" s="136"/>
      <c r="BL223" s="136"/>
      <c r="BM223" s="136"/>
      <c r="BN223" s="136"/>
      <c r="BO223" s="136"/>
      <c r="BP223" s="136"/>
      <c r="BQ223" s="136"/>
      <c r="BR223" s="136"/>
      <c r="BS223" s="136"/>
      <c r="BT223" s="136"/>
      <c r="BU223" s="136"/>
      <c r="BV223" s="136"/>
      <c r="BW223" s="136"/>
      <c r="BX223" s="136"/>
      <c r="BY223" s="136"/>
      <c r="BZ223" s="136"/>
      <c r="CA223" s="136"/>
      <c r="CB223" s="136"/>
      <c r="CC223" s="136"/>
      <c r="CD223" s="136"/>
      <c r="CE223" s="136"/>
      <c r="CF223" s="136"/>
      <c r="CG223" s="136"/>
      <c r="CH223" s="136"/>
      <c r="CI223" s="136"/>
      <c r="CJ223" s="136"/>
      <c r="CK223" s="136"/>
      <c r="CL223" s="136"/>
      <c r="CM223" s="136"/>
      <c r="CN223" s="136"/>
      <c r="CO223" s="136"/>
      <c r="CP223" s="136"/>
      <c r="CQ223" s="136"/>
      <c r="CR223" s="136"/>
      <c r="CS223" s="136"/>
      <c r="CT223" s="136"/>
      <c r="CU223" s="136"/>
      <c r="CV223" s="136"/>
      <c r="CW223" s="136"/>
      <c r="CX223" s="136"/>
      <c r="CY223" s="136"/>
      <c r="CZ223" s="136"/>
      <c r="DA223" s="136"/>
      <c r="DB223" s="136"/>
      <c r="DC223" s="136"/>
      <c r="DD223" s="136"/>
      <c r="DE223" s="136"/>
      <c r="DF223" s="136"/>
      <c r="DG223" s="136"/>
      <c r="DH223" s="136"/>
      <c r="DI223" s="136"/>
      <c r="DJ223" s="136"/>
      <c r="DK223" s="136"/>
      <c r="DL223" s="136"/>
      <c r="DM223" s="136"/>
      <c r="DN223" s="136"/>
      <c r="DO223" s="136"/>
      <c r="DP223" s="136"/>
      <c r="DQ223" s="136"/>
      <c r="DR223" s="136"/>
      <c r="DS223" s="136"/>
      <c r="DT223" s="136"/>
      <c r="DU223" s="136"/>
      <c r="DV223" s="136"/>
      <c r="DW223" s="136"/>
      <c r="DX223" s="136"/>
      <c r="DY223" s="136"/>
      <c r="DZ223" s="136"/>
      <c r="EA223" s="136"/>
      <c r="EB223" s="136"/>
      <c r="EC223" s="136"/>
      <c r="ED223" s="136"/>
      <c r="EE223" s="136"/>
      <c r="EF223" s="136"/>
      <c r="EG223" s="136"/>
      <c r="EH223" s="136"/>
      <c r="EI223" s="136"/>
      <c r="EJ223" s="136"/>
      <c r="EK223" s="136"/>
      <c r="EL223" s="136"/>
      <c r="EM223" s="136"/>
      <c r="EN223" s="136"/>
      <c r="EO223" s="136"/>
      <c r="EP223" s="136"/>
      <c r="EQ223" s="136"/>
      <c r="ER223" s="136"/>
      <c r="ES223" s="136"/>
      <c r="ET223" s="136"/>
      <c r="EU223" s="136"/>
      <c r="EV223" s="136"/>
      <c r="EW223" s="136"/>
      <c r="EX223" s="136"/>
      <c r="EY223" s="136"/>
      <c r="EZ223" s="136"/>
      <c r="FA223" s="136"/>
      <c r="FB223" s="136"/>
      <c r="FC223" s="136"/>
      <c r="FD223" s="136"/>
      <c r="FE223" s="136"/>
      <c r="FF223" s="136"/>
      <c r="FG223" s="136"/>
      <c r="FH223" s="136"/>
      <c r="FI223" s="136"/>
      <c r="FJ223" s="136"/>
      <c r="FK223" s="136"/>
      <c r="FL223" s="136"/>
      <c r="FM223" s="136"/>
      <c r="FN223" s="136"/>
      <c r="FO223" s="136"/>
      <c r="FP223" s="136"/>
      <c r="FQ223" s="136"/>
      <c r="FR223" s="136"/>
      <c r="FS223" s="136"/>
      <c r="FT223" s="136"/>
      <c r="FU223" s="136"/>
      <c r="FV223" s="136"/>
      <c r="FW223" s="136"/>
      <c r="FX223" s="136"/>
      <c r="FY223" s="136"/>
      <c r="FZ223" s="136"/>
      <c r="GA223" s="136"/>
      <c r="GB223" s="136"/>
      <c r="GC223" s="136"/>
      <c r="GD223" s="136"/>
      <c r="GE223" s="136"/>
      <c r="GF223" s="136"/>
      <c r="GG223" s="136"/>
      <c r="GH223" s="136"/>
      <c r="GI223" s="136"/>
      <c r="GJ223" s="136"/>
      <c r="GK223" s="136"/>
      <c r="GL223" s="136"/>
      <c r="GM223" s="136"/>
      <c r="GN223" s="136"/>
      <c r="GO223" s="136"/>
      <c r="GP223" s="136"/>
      <c r="GQ223" s="136"/>
      <c r="GR223" s="136"/>
      <c r="GS223" s="136"/>
      <c r="GT223" s="136"/>
      <c r="GU223" s="136"/>
      <c r="GV223" s="136"/>
      <c r="GW223" s="136"/>
      <c r="GX223" s="136"/>
      <c r="GY223" s="136"/>
      <c r="GZ223" s="136"/>
      <c r="HA223" s="136"/>
      <c r="HB223" s="136"/>
      <c r="HC223" s="136"/>
      <c r="HD223" s="136"/>
      <c r="HE223" s="136"/>
      <c r="HF223" s="136"/>
      <c r="HG223" s="136"/>
      <c r="HH223" s="136"/>
      <c r="HI223" s="136"/>
      <c r="HJ223" s="136"/>
      <c r="HK223" s="136"/>
      <c r="HL223" s="136"/>
      <c r="HM223" s="136"/>
      <c r="HN223" s="136"/>
      <c r="HO223" s="136"/>
      <c r="HP223" s="136"/>
      <c r="HQ223" s="136"/>
      <c r="HR223" s="136"/>
      <c r="HS223" s="136"/>
      <c r="HT223" s="136"/>
      <c r="HU223" s="136"/>
      <c r="HV223" s="136"/>
      <c r="HW223" s="136"/>
      <c r="HX223" s="136"/>
      <c r="HY223" s="136"/>
      <c r="HZ223" s="136"/>
      <c r="IA223" s="136"/>
      <c r="IB223" s="136"/>
      <c r="IC223" s="136"/>
      <c r="ID223" s="136"/>
      <c r="IE223" s="136"/>
      <c r="IF223" s="136"/>
      <c r="IG223" s="136"/>
    </row>
    <row r="224" spans="1:241" ht="15" customHeight="1" x14ac:dyDescent="0.25">
      <c r="A224" s="137" t="s">
        <v>170</v>
      </c>
      <c r="B224" s="158">
        <v>3403599</v>
      </c>
      <c r="C224" s="158">
        <v>2758729</v>
      </c>
      <c r="D224" s="158">
        <v>433072</v>
      </c>
      <c r="E224" s="158">
        <v>595619</v>
      </c>
      <c r="F224" s="158">
        <v>1303489</v>
      </c>
      <c r="G224" s="158">
        <v>128278</v>
      </c>
      <c r="H224" s="235">
        <v>8622786</v>
      </c>
      <c r="I224" s="136"/>
      <c r="J224" s="137" t="s">
        <v>128</v>
      </c>
      <c r="K224" s="158">
        <v>3764728</v>
      </c>
      <c r="L224" s="158">
        <v>2368106</v>
      </c>
      <c r="M224" s="158">
        <v>551805</v>
      </c>
      <c r="N224" s="158">
        <v>746495</v>
      </c>
      <c r="O224" s="158">
        <v>1594681</v>
      </c>
      <c r="P224" s="158">
        <v>161906</v>
      </c>
      <c r="Q224" s="235">
        <v>9187721</v>
      </c>
      <c r="R224" s="136"/>
      <c r="S224" s="136"/>
      <c r="T224" s="136"/>
      <c r="U224" s="136"/>
      <c r="V224" s="136"/>
      <c r="W224" s="136"/>
      <c r="X224" s="136"/>
      <c r="Y224" s="136"/>
      <c r="Z224" s="136"/>
      <c r="AA224" s="136"/>
      <c r="AB224" s="136"/>
      <c r="AC224" s="136"/>
      <c r="AD224" s="136"/>
      <c r="AE224" s="136"/>
      <c r="AF224" s="136"/>
      <c r="AG224" s="136"/>
      <c r="AH224" s="136"/>
      <c r="AI224" s="136"/>
      <c r="AJ224" s="136"/>
      <c r="AK224" s="136"/>
      <c r="AL224" s="136"/>
      <c r="AM224" s="136"/>
      <c r="AN224" s="136"/>
      <c r="AO224" s="136"/>
      <c r="AP224" s="136"/>
      <c r="AQ224" s="136"/>
      <c r="AR224" s="136"/>
      <c r="AS224" s="136"/>
      <c r="AT224" s="136"/>
      <c r="AU224" s="136"/>
      <c r="AV224" s="136"/>
      <c r="AW224" s="136"/>
      <c r="AX224" s="136"/>
      <c r="AY224" s="136"/>
      <c r="AZ224" s="136"/>
      <c r="BA224" s="136"/>
      <c r="BB224" s="136"/>
      <c r="BC224" s="136"/>
      <c r="BD224" s="136"/>
      <c r="BE224" s="136"/>
      <c r="BF224" s="136"/>
      <c r="BG224" s="136"/>
      <c r="BH224" s="136"/>
      <c r="BI224" s="136"/>
      <c r="BJ224" s="136"/>
      <c r="BK224" s="136"/>
      <c r="BL224" s="136"/>
      <c r="BM224" s="136"/>
      <c r="BN224" s="136"/>
      <c r="BO224" s="136"/>
      <c r="BP224" s="136"/>
      <c r="BQ224" s="136"/>
      <c r="BR224" s="136"/>
      <c r="BS224" s="136"/>
      <c r="BT224" s="136"/>
      <c r="BU224" s="136"/>
      <c r="BV224" s="136"/>
      <c r="BW224" s="136"/>
      <c r="BX224" s="136"/>
      <c r="BY224" s="136"/>
      <c r="BZ224" s="136"/>
      <c r="CA224" s="136"/>
      <c r="CB224" s="136"/>
      <c r="CC224" s="136"/>
      <c r="CD224" s="136"/>
      <c r="CE224" s="136"/>
      <c r="CF224" s="136"/>
      <c r="CG224" s="136"/>
      <c r="CH224" s="136"/>
      <c r="CI224" s="136"/>
      <c r="CJ224" s="136"/>
      <c r="CK224" s="136"/>
      <c r="CL224" s="136"/>
      <c r="CM224" s="136"/>
      <c r="CN224" s="136"/>
      <c r="CO224" s="136"/>
      <c r="CP224" s="136"/>
      <c r="CQ224" s="136"/>
      <c r="CR224" s="136"/>
      <c r="CS224" s="136"/>
      <c r="CT224" s="136"/>
      <c r="CU224" s="136"/>
      <c r="CV224" s="136"/>
      <c r="CW224" s="136"/>
      <c r="CX224" s="136"/>
      <c r="CY224" s="136"/>
      <c r="CZ224" s="136"/>
      <c r="DA224" s="136"/>
      <c r="DB224" s="136"/>
      <c r="DC224" s="136"/>
      <c r="DD224" s="136"/>
      <c r="DE224" s="136"/>
      <c r="DF224" s="136"/>
      <c r="DG224" s="136"/>
      <c r="DH224" s="136"/>
      <c r="DI224" s="136"/>
      <c r="DJ224" s="136"/>
      <c r="DK224" s="136"/>
      <c r="DL224" s="136"/>
      <c r="DM224" s="136"/>
      <c r="DN224" s="136"/>
      <c r="DO224" s="136"/>
      <c r="DP224" s="136"/>
      <c r="DQ224" s="136"/>
      <c r="DR224" s="136"/>
      <c r="DS224" s="136"/>
      <c r="DT224" s="136"/>
      <c r="DU224" s="136"/>
      <c r="DV224" s="136"/>
      <c r="DW224" s="136"/>
      <c r="DX224" s="136"/>
      <c r="DY224" s="136"/>
      <c r="DZ224" s="136"/>
      <c r="EA224" s="136"/>
      <c r="EB224" s="136"/>
      <c r="EC224" s="136"/>
      <c r="ED224" s="136"/>
      <c r="EE224" s="136"/>
      <c r="EF224" s="136"/>
      <c r="EG224" s="136"/>
      <c r="EH224" s="136"/>
      <c r="EI224" s="136"/>
      <c r="EJ224" s="136"/>
      <c r="EK224" s="136"/>
      <c r="EL224" s="136"/>
      <c r="EM224" s="136"/>
      <c r="EN224" s="136"/>
      <c r="EO224" s="136"/>
      <c r="EP224" s="136"/>
      <c r="EQ224" s="136"/>
      <c r="ER224" s="136"/>
      <c r="ES224" s="136"/>
      <c r="ET224" s="136"/>
      <c r="EU224" s="136"/>
      <c r="EV224" s="136"/>
      <c r="EW224" s="136"/>
      <c r="EX224" s="136"/>
      <c r="EY224" s="136"/>
      <c r="EZ224" s="136"/>
      <c r="FA224" s="136"/>
      <c r="FB224" s="136"/>
      <c r="FC224" s="136"/>
      <c r="FD224" s="136"/>
      <c r="FE224" s="136"/>
      <c r="FF224" s="136"/>
      <c r="FG224" s="136"/>
      <c r="FH224" s="136"/>
      <c r="FI224" s="136"/>
      <c r="FJ224" s="136"/>
      <c r="FK224" s="136"/>
      <c r="FL224" s="136"/>
      <c r="FM224" s="136"/>
      <c r="FN224" s="136"/>
      <c r="FO224" s="136"/>
      <c r="FP224" s="136"/>
      <c r="FQ224" s="136"/>
      <c r="FR224" s="136"/>
      <c r="FS224" s="136"/>
      <c r="FT224" s="136"/>
      <c r="FU224" s="136"/>
      <c r="FV224" s="136"/>
      <c r="FW224" s="136"/>
      <c r="FX224" s="136"/>
      <c r="FY224" s="136"/>
      <c r="FZ224" s="136"/>
      <c r="GA224" s="136"/>
      <c r="GB224" s="136"/>
      <c r="GC224" s="136"/>
      <c r="GD224" s="136"/>
      <c r="GE224" s="136"/>
      <c r="GF224" s="136"/>
      <c r="GG224" s="136"/>
      <c r="GH224" s="136"/>
      <c r="GI224" s="136"/>
      <c r="GJ224" s="136"/>
      <c r="GK224" s="136"/>
      <c r="GL224" s="136"/>
      <c r="GM224" s="136"/>
      <c r="GN224" s="136"/>
      <c r="GO224" s="136"/>
      <c r="GP224" s="136"/>
      <c r="GQ224" s="136"/>
      <c r="GR224" s="136"/>
      <c r="GS224" s="136"/>
      <c r="GT224" s="136"/>
      <c r="GU224" s="136"/>
      <c r="GV224" s="136"/>
      <c r="GW224" s="136"/>
      <c r="GX224" s="136"/>
      <c r="GY224" s="136"/>
      <c r="GZ224" s="136"/>
      <c r="HA224" s="136"/>
      <c r="HB224" s="136"/>
      <c r="HC224" s="136"/>
      <c r="HD224" s="136"/>
      <c r="HE224" s="136"/>
      <c r="HF224" s="136"/>
      <c r="HG224" s="136"/>
      <c r="HH224" s="136"/>
      <c r="HI224" s="136"/>
      <c r="HJ224" s="136"/>
      <c r="HK224" s="136"/>
      <c r="HL224" s="136"/>
      <c r="HM224" s="136"/>
      <c r="HN224" s="136"/>
      <c r="HO224" s="136"/>
      <c r="HP224" s="136"/>
      <c r="HQ224" s="136"/>
      <c r="HR224" s="136"/>
      <c r="HS224" s="136"/>
      <c r="HT224" s="136"/>
      <c r="HU224" s="136"/>
      <c r="HV224" s="136"/>
      <c r="HW224" s="136"/>
      <c r="HX224" s="136"/>
      <c r="HY224" s="136"/>
      <c r="HZ224" s="136"/>
      <c r="IA224" s="136"/>
      <c r="IB224" s="136"/>
      <c r="IC224" s="136"/>
      <c r="ID224" s="136"/>
      <c r="IE224" s="136"/>
      <c r="IF224" s="136"/>
      <c r="IG224" s="136"/>
    </row>
    <row r="225" spans="1:241" ht="15" customHeight="1" x14ac:dyDescent="0.25">
      <c r="A225" s="137" t="s">
        <v>169</v>
      </c>
      <c r="B225" s="158">
        <v>3647098</v>
      </c>
      <c r="C225" s="158">
        <v>3317692</v>
      </c>
      <c r="D225" s="158">
        <v>561548</v>
      </c>
      <c r="E225" s="158">
        <v>960255</v>
      </c>
      <c r="F225" s="158">
        <v>1610090</v>
      </c>
      <c r="G225" s="158">
        <v>177238</v>
      </c>
      <c r="H225" s="235">
        <v>10273921</v>
      </c>
      <c r="I225" s="136"/>
      <c r="J225" s="137" t="s">
        <v>127</v>
      </c>
      <c r="K225" s="158">
        <v>3052707</v>
      </c>
      <c r="L225" s="158">
        <v>2767232</v>
      </c>
      <c r="M225" s="158">
        <v>514295</v>
      </c>
      <c r="N225" s="158">
        <v>808222</v>
      </c>
      <c r="O225" s="158">
        <v>1305890</v>
      </c>
      <c r="P225" s="158">
        <v>187131</v>
      </c>
      <c r="Q225" s="235">
        <v>8635477</v>
      </c>
      <c r="R225" s="136"/>
      <c r="S225" s="136"/>
      <c r="T225" s="136"/>
      <c r="U225" s="136"/>
      <c r="V225" s="136"/>
      <c r="W225" s="136"/>
      <c r="X225" s="136"/>
      <c r="Y225" s="136"/>
      <c r="Z225" s="136"/>
      <c r="AA225" s="136"/>
      <c r="AB225" s="136"/>
      <c r="AC225" s="136"/>
      <c r="AD225" s="136"/>
      <c r="AE225" s="136"/>
      <c r="AF225" s="136"/>
      <c r="AG225" s="136"/>
      <c r="AH225" s="136"/>
      <c r="AI225" s="136"/>
      <c r="AJ225" s="136"/>
      <c r="AK225" s="136"/>
      <c r="AL225" s="136"/>
      <c r="AM225" s="136"/>
      <c r="AN225" s="136"/>
      <c r="AO225" s="136"/>
      <c r="AP225" s="136"/>
      <c r="AQ225" s="136"/>
      <c r="AR225" s="136"/>
      <c r="AS225" s="136"/>
      <c r="AT225" s="136"/>
      <c r="AU225" s="136"/>
      <c r="AV225" s="136"/>
      <c r="AW225" s="136"/>
      <c r="AX225" s="136"/>
      <c r="AY225" s="136"/>
      <c r="AZ225" s="136"/>
      <c r="BA225" s="136"/>
      <c r="BB225" s="136"/>
      <c r="BC225" s="136"/>
      <c r="BD225" s="136"/>
      <c r="BE225" s="136"/>
      <c r="BF225" s="136"/>
      <c r="BG225" s="136"/>
      <c r="BH225" s="136"/>
      <c r="BI225" s="136"/>
      <c r="BJ225" s="136"/>
      <c r="BK225" s="136"/>
      <c r="BL225" s="136"/>
      <c r="BM225" s="136"/>
      <c r="BN225" s="136"/>
      <c r="BO225" s="136"/>
      <c r="BP225" s="136"/>
      <c r="BQ225" s="136"/>
      <c r="BR225" s="136"/>
      <c r="BS225" s="136"/>
      <c r="BT225" s="136"/>
      <c r="BU225" s="136"/>
      <c r="BV225" s="136"/>
      <c r="BW225" s="136"/>
      <c r="BX225" s="136"/>
      <c r="BY225" s="136"/>
      <c r="BZ225" s="136"/>
      <c r="CA225" s="136"/>
      <c r="CB225" s="136"/>
      <c r="CC225" s="136"/>
      <c r="CD225" s="136"/>
      <c r="CE225" s="136"/>
      <c r="CF225" s="136"/>
      <c r="CG225" s="136"/>
      <c r="CH225" s="136"/>
      <c r="CI225" s="136"/>
      <c r="CJ225" s="136"/>
      <c r="CK225" s="136"/>
      <c r="CL225" s="136"/>
      <c r="CM225" s="136"/>
      <c r="CN225" s="136"/>
      <c r="CO225" s="136"/>
      <c r="CP225" s="136"/>
      <c r="CQ225" s="136"/>
      <c r="CR225" s="136"/>
      <c r="CS225" s="136"/>
      <c r="CT225" s="136"/>
      <c r="CU225" s="136"/>
      <c r="CV225" s="136"/>
      <c r="CW225" s="136"/>
      <c r="CX225" s="136"/>
      <c r="CY225" s="136"/>
      <c r="CZ225" s="136"/>
      <c r="DA225" s="136"/>
      <c r="DB225" s="136"/>
      <c r="DC225" s="136"/>
      <c r="DD225" s="136"/>
      <c r="DE225" s="136"/>
      <c r="DF225" s="136"/>
      <c r="DG225" s="136"/>
      <c r="DH225" s="136"/>
      <c r="DI225" s="136"/>
      <c r="DJ225" s="136"/>
      <c r="DK225" s="136"/>
      <c r="DL225" s="136"/>
      <c r="DM225" s="136"/>
      <c r="DN225" s="136"/>
      <c r="DO225" s="136"/>
      <c r="DP225" s="136"/>
      <c r="DQ225" s="136"/>
      <c r="DR225" s="136"/>
      <c r="DS225" s="136"/>
      <c r="DT225" s="136"/>
      <c r="DU225" s="136"/>
      <c r="DV225" s="136"/>
      <c r="DW225" s="136"/>
      <c r="DX225" s="136"/>
      <c r="DY225" s="136"/>
      <c r="DZ225" s="136"/>
      <c r="EA225" s="136"/>
      <c r="EB225" s="136"/>
      <c r="EC225" s="136"/>
      <c r="ED225" s="136"/>
      <c r="EE225" s="136"/>
      <c r="EF225" s="136"/>
      <c r="EG225" s="136"/>
      <c r="EH225" s="136"/>
      <c r="EI225" s="136"/>
      <c r="EJ225" s="136"/>
      <c r="EK225" s="136"/>
      <c r="EL225" s="136"/>
      <c r="EM225" s="136"/>
      <c r="EN225" s="136"/>
      <c r="EO225" s="136"/>
      <c r="EP225" s="136"/>
      <c r="EQ225" s="136"/>
      <c r="ER225" s="136"/>
      <c r="ES225" s="136"/>
      <c r="ET225" s="136"/>
      <c r="EU225" s="136"/>
      <c r="EV225" s="136"/>
      <c r="EW225" s="136"/>
      <c r="EX225" s="136"/>
      <c r="EY225" s="136"/>
      <c r="EZ225" s="136"/>
      <c r="FA225" s="136"/>
      <c r="FB225" s="136"/>
      <c r="FC225" s="136"/>
      <c r="FD225" s="136"/>
      <c r="FE225" s="136"/>
      <c r="FF225" s="136"/>
      <c r="FG225" s="136"/>
      <c r="FH225" s="136"/>
      <c r="FI225" s="136"/>
      <c r="FJ225" s="136"/>
      <c r="FK225" s="136"/>
      <c r="FL225" s="136"/>
      <c r="FM225" s="136"/>
      <c r="FN225" s="136"/>
      <c r="FO225" s="136"/>
      <c r="FP225" s="136"/>
      <c r="FQ225" s="136"/>
      <c r="FR225" s="136"/>
      <c r="FS225" s="136"/>
      <c r="FT225" s="136"/>
      <c r="FU225" s="136"/>
      <c r="FV225" s="136"/>
      <c r="FW225" s="136"/>
      <c r="FX225" s="136"/>
      <c r="FY225" s="136"/>
      <c r="FZ225" s="136"/>
      <c r="GA225" s="136"/>
      <c r="GB225" s="136"/>
      <c r="GC225" s="136"/>
      <c r="GD225" s="136"/>
      <c r="GE225" s="136"/>
      <c r="GF225" s="136"/>
      <c r="GG225" s="136"/>
      <c r="GH225" s="136"/>
      <c r="GI225" s="136"/>
      <c r="GJ225" s="136"/>
      <c r="GK225" s="136"/>
      <c r="GL225" s="136"/>
      <c r="GM225" s="136"/>
      <c r="GN225" s="136"/>
      <c r="GO225" s="136"/>
      <c r="GP225" s="136"/>
      <c r="GQ225" s="136"/>
      <c r="GR225" s="136"/>
      <c r="GS225" s="136"/>
      <c r="GT225" s="136"/>
      <c r="GU225" s="136"/>
      <c r="GV225" s="136"/>
      <c r="GW225" s="136"/>
      <c r="GX225" s="136"/>
      <c r="GY225" s="136"/>
      <c r="GZ225" s="136"/>
      <c r="HA225" s="136"/>
      <c r="HB225" s="136"/>
      <c r="HC225" s="136"/>
      <c r="HD225" s="136"/>
      <c r="HE225" s="136"/>
      <c r="HF225" s="136"/>
      <c r="HG225" s="136"/>
      <c r="HH225" s="136"/>
      <c r="HI225" s="136"/>
      <c r="HJ225" s="136"/>
      <c r="HK225" s="136"/>
      <c r="HL225" s="136"/>
      <c r="HM225" s="136"/>
      <c r="HN225" s="136"/>
      <c r="HO225" s="136"/>
      <c r="HP225" s="136"/>
      <c r="HQ225" s="136"/>
      <c r="HR225" s="136"/>
      <c r="HS225" s="136"/>
      <c r="HT225" s="136"/>
      <c r="HU225" s="136"/>
      <c r="HV225" s="136"/>
      <c r="HW225" s="136"/>
      <c r="HX225" s="136"/>
      <c r="HY225" s="136"/>
      <c r="HZ225" s="136"/>
      <c r="IA225" s="136"/>
      <c r="IB225" s="136"/>
      <c r="IC225" s="136"/>
      <c r="ID225" s="136"/>
      <c r="IE225" s="136"/>
      <c r="IF225" s="136"/>
      <c r="IG225" s="136"/>
    </row>
    <row r="226" spans="1:241" ht="15" customHeight="1" x14ac:dyDescent="0.25">
      <c r="A226" s="137" t="s">
        <v>168</v>
      </c>
      <c r="B226" s="158">
        <v>4652421</v>
      </c>
      <c r="C226" s="158">
        <v>3305001</v>
      </c>
      <c r="D226" s="158">
        <v>591753</v>
      </c>
      <c r="E226" s="158">
        <v>843087</v>
      </c>
      <c r="F226" s="158">
        <v>1875429</v>
      </c>
      <c r="G226" s="158">
        <v>220762</v>
      </c>
      <c r="H226" s="235">
        <v>11488453</v>
      </c>
      <c r="I226" s="136"/>
      <c r="J226" s="137" t="s">
        <v>126</v>
      </c>
      <c r="K226" s="158">
        <v>4582588</v>
      </c>
      <c r="L226" s="158">
        <v>2580665</v>
      </c>
      <c r="M226" s="158">
        <v>569079</v>
      </c>
      <c r="N226" s="158">
        <v>707518</v>
      </c>
      <c r="O226" s="158">
        <v>1612895</v>
      </c>
      <c r="P226" s="158">
        <v>166294</v>
      </c>
      <c r="Q226" s="235">
        <v>10219039</v>
      </c>
      <c r="R226" s="136"/>
      <c r="S226" s="136"/>
      <c r="T226" s="136"/>
      <c r="U226" s="136"/>
      <c r="V226" s="136"/>
      <c r="W226" s="136"/>
      <c r="X226" s="136"/>
      <c r="Y226" s="136"/>
      <c r="Z226" s="136"/>
      <c r="AA226" s="136"/>
      <c r="AB226" s="136"/>
      <c r="AC226" s="136"/>
      <c r="AD226" s="136"/>
      <c r="AE226" s="136"/>
      <c r="AF226" s="136"/>
      <c r="AG226" s="136"/>
      <c r="AH226" s="136"/>
      <c r="AI226" s="136"/>
      <c r="AJ226" s="136"/>
      <c r="AK226" s="136"/>
      <c r="AL226" s="136"/>
      <c r="AM226" s="136"/>
      <c r="AN226" s="136"/>
      <c r="AO226" s="136"/>
      <c r="AP226" s="136"/>
      <c r="AQ226" s="136"/>
      <c r="AR226" s="136"/>
      <c r="AS226" s="136"/>
      <c r="AT226" s="136"/>
      <c r="AU226" s="136"/>
      <c r="AV226" s="136"/>
      <c r="AW226" s="136"/>
      <c r="AX226" s="136"/>
      <c r="AY226" s="136"/>
      <c r="AZ226" s="136"/>
      <c r="BA226" s="136"/>
      <c r="BB226" s="136"/>
      <c r="BC226" s="136"/>
      <c r="BD226" s="136"/>
      <c r="BE226" s="136"/>
      <c r="BF226" s="136"/>
      <c r="BG226" s="136"/>
      <c r="BH226" s="136"/>
      <c r="BI226" s="136"/>
      <c r="BJ226" s="136"/>
      <c r="BK226" s="136"/>
      <c r="BL226" s="136"/>
      <c r="BM226" s="136"/>
      <c r="BN226" s="136"/>
      <c r="BO226" s="136"/>
      <c r="BP226" s="136"/>
      <c r="BQ226" s="136"/>
      <c r="BR226" s="136"/>
      <c r="BS226" s="136"/>
      <c r="BT226" s="136"/>
      <c r="BU226" s="136"/>
      <c r="BV226" s="136"/>
      <c r="BW226" s="136"/>
      <c r="BX226" s="136"/>
      <c r="BY226" s="136"/>
      <c r="BZ226" s="136"/>
      <c r="CA226" s="136"/>
      <c r="CB226" s="136"/>
      <c r="CC226" s="136"/>
      <c r="CD226" s="136"/>
      <c r="CE226" s="136"/>
      <c r="CF226" s="136"/>
      <c r="CG226" s="136"/>
      <c r="CH226" s="136"/>
      <c r="CI226" s="136"/>
      <c r="CJ226" s="136"/>
      <c r="CK226" s="136"/>
      <c r="CL226" s="136"/>
      <c r="CM226" s="136"/>
      <c r="CN226" s="136"/>
      <c r="CO226" s="136"/>
      <c r="CP226" s="136"/>
      <c r="CQ226" s="136"/>
      <c r="CR226" s="136"/>
      <c r="CS226" s="136"/>
      <c r="CT226" s="136"/>
      <c r="CU226" s="136"/>
      <c r="CV226" s="136"/>
      <c r="CW226" s="136"/>
      <c r="CX226" s="136"/>
      <c r="CY226" s="136"/>
      <c r="CZ226" s="136"/>
      <c r="DA226" s="136"/>
      <c r="DB226" s="136"/>
      <c r="DC226" s="136"/>
      <c r="DD226" s="136"/>
      <c r="DE226" s="136"/>
      <c r="DF226" s="136"/>
      <c r="DG226" s="136"/>
      <c r="DH226" s="136"/>
      <c r="DI226" s="136"/>
      <c r="DJ226" s="136"/>
      <c r="DK226" s="136"/>
      <c r="DL226" s="136"/>
      <c r="DM226" s="136"/>
      <c r="DN226" s="136"/>
      <c r="DO226" s="136"/>
      <c r="DP226" s="136"/>
      <c r="DQ226" s="136"/>
      <c r="DR226" s="136"/>
      <c r="DS226" s="136"/>
      <c r="DT226" s="136"/>
      <c r="DU226" s="136"/>
      <c r="DV226" s="136"/>
      <c r="DW226" s="136"/>
      <c r="DX226" s="136"/>
      <c r="DY226" s="136"/>
      <c r="DZ226" s="136"/>
      <c r="EA226" s="136"/>
      <c r="EB226" s="136"/>
      <c r="EC226" s="136"/>
      <c r="ED226" s="136"/>
      <c r="EE226" s="136"/>
      <c r="EF226" s="136"/>
      <c r="EG226" s="136"/>
      <c r="EH226" s="136"/>
      <c r="EI226" s="136"/>
      <c r="EJ226" s="136"/>
      <c r="EK226" s="136"/>
      <c r="EL226" s="136"/>
      <c r="EM226" s="136"/>
      <c r="EN226" s="136"/>
      <c r="EO226" s="136"/>
      <c r="EP226" s="136"/>
      <c r="EQ226" s="136"/>
      <c r="ER226" s="136"/>
      <c r="ES226" s="136"/>
      <c r="ET226" s="136"/>
      <c r="EU226" s="136"/>
      <c r="EV226" s="136"/>
      <c r="EW226" s="136"/>
      <c r="EX226" s="136"/>
      <c r="EY226" s="136"/>
      <c r="EZ226" s="136"/>
      <c r="FA226" s="136"/>
      <c r="FB226" s="136"/>
      <c r="FC226" s="136"/>
      <c r="FD226" s="136"/>
      <c r="FE226" s="136"/>
      <c r="FF226" s="136"/>
      <c r="FG226" s="136"/>
      <c r="FH226" s="136"/>
      <c r="FI226" s="136"/>
      <c r="FJ226" s="136"/>
      <c r="FK226" s="136"/>
      <c r="FL226" s="136"/>
      <c r="FM226" s="136"/>
      <c r="FN226" s="136"/>
      <c r="FO226" s="136"/>
      <c r="FP226" s="136"/>
      <c r="FQ226" s="136"/>
      <c r="FR226" s="136"/>
      <c r="FS226" s="136"/>
      <c r="FT226" s="136"/>
      <c r="FU226" s="136"/>
      <c r="FV226" s="136"/>
      <c r="FW226" s="136"/>
      <c r="FX226" s="136"/>
      <c r="FY226" s="136"/>
      <c r="FZ226" s="136"/>
      <c r="GA226" s="136"/>
      <c r="GB226" s="136"/>
      <c r="GC226" s="136"/>
      <c r="GD226" s="136"/>
      <c r="GE226" s="136"/>
      <c r="GF226" s="136"/>
      <c r="GG226" s="136"/>
      <c r="GH226" s="136"/>
      <c r="GI226" s="136"/>
      <c r="GJ226" s="136"/>
      <c r="GK226" s="136"/>
      <c r="GL226" s="136"/>
      <c r="GM226" s="136"/>
      <c r="GN226" s="136"/>
      <c r="GO226" s="136"/>
      <c r="GP226" s="136"/>
      <c r="GQ226" s="136"/>
      <c r="GR226" s="136"/>
      <c r="GS226" s="136"/>
      <c r="GT226" s="136"/>
      <c r="GU226" s="136"/>
      <c r="GV226" s="136"/>
      <c r="GW226" s="136"/>
      <c r="GX226" s="136"/>
      <c r="GY226" s="136"/>
      <c r="GZ226" s="136"/>
      <c r="HA226" s="136"/>
      <c r="HB226" s="136"/>
      <c r="HC226" s="136"/>
      <c r="HD226" s="136"/>
      <c r="HE226" s="136"/>
      <c r="HF226" s="136"/>
      <c r="HG226" s="136"/>
      <c r="HH226" s="136"/>
      <c r="HI226" s="136"/>
      <c r="HJ226" s="136"/>
      <c r="HK226" s="136"/>
      <c r="HL226" s="136"/>
      <c r="HM226" s="136"/>
      <c r="HN226" s="136"/>
      <c r="HO226" s="136"/>
      <c r="HP226" s="136"/>
      <c r="HQ226" s="136"/>
      <c r="HR226" s="136"/>
      <c r="HS226" s="136"/>
      <c r="HT226" s="136"/>
      <c r="HU226" s="136"/>
      <c r="HV226" s="136"/>
      <c r="HW226" s="136"/>
      <c r="HX226" s="136"/>
      <c r="HY226" s="136"/>
      <c r="HZ226" s="136"/>
      <c r="IA226" s="136"/>
      <c r="IB226" s="136"/>
      <c r="IC226" s="136"/>
      <c r="ID226" s="136"/>
      <c r="IE226" s="136"/>
      <c r="IF226" s="136"/>
      <c r="IG226" s="136"/>
    </row>
    <row r="227" spans="1:241" ht="15" customHeight="1" x14ac:dyDescent="0.25">
      <c r="A227" s="137" t="s">
        <v>167</v>
      </c>
      <c r="B227" s="158">
        <v>3473330</v>
      </c>
      <c r="C227" s="158">
        <v>2920380</v>
      </c>
      <c r="D227" s="158">
        <v>489678</v>
      </c>
      <c r="E227" s="158">
        <v>643368</v>
      </c>
      <c r="F227" s="158">
        <v>1557028</v>
      </c>
      <c r="G227" s="158">
        <v>165243</v>
      </c>
      <c r="H227" s="235">
        <v>9249027</v>
      </c>
      <c r="I227" s="136"/>
      <c r="J227" s="137" t="s">
        <v>125</v>
      </c>
      <c r="K227" s="158">
        <v>5459978</v>
      </c>
      <c r="L227" s="158">
        <v>2986134</v>
      </c>
      <c r="M227" s="158">
        <v>634455</v>
      </c>
      <c r="N227" s="158">
        <v>737898</v>
      </c>
      <c r="O227" s="158">
        <v>1771789</v>
      </c>
      <c r="P227" s="158">
        <v>245798</v>
      </c>
      <c r="Q227" s="235">
        <v>11836052</v>
      </c>
      <c r="R227" s="136"/>
      <c r="S227" s="136"/>
      <c r="T227" s="136"/>
      <c r="U227" s="136"/>
      <c r="V227" s="136"/>
      <c r="W227" s="136"/>
      <c r="X227" s="136"/>
      <c r="Y227" s="136"/>
      <c r="Z227" s="136"/>
      <c r="AA227" s="136"/>
      <c r="AB227" s="136"/>
      <c r="AC227" s="136"/>
      <c r="AD227" s="136"/>
      <c r="AE227" s="136"/>
      <c r="AF227" s="136"/>
      <c r="AG227" s="136"/>
      <c r="AH227" s="136"/>
      <c r="AI227" s="136"/>
      <c r="AJ227" s="136"/>
      <c r="AK227" s="136"/>
      <c r="AL227" s="136"/>
      <c r="AM227" s="136"/>
      <c r="AN227" s="136"/>
      <c r="AO227" s="136"/>
      <c r="AP227" s="136"/>
      <c r="AQ227" s="136"/>
      <c r="AR227" s="136"/>
      <c r="AS227" s="136"/>
      <c r="AT227" s="136"/>
      <c r="AU227" s="136"/>
      <c r="AV227" s="136"/>
      <c r="AW227" s="136"/>
      <c r="AX227" s="136"/>
      <c r="AY227" s="136"/>
      <c r="AZ227" s="136"/>
      <c r="BA227" s="136"/>
      <c r="BB227" s="136"/>
      <c r="BC227" s="136"/>
      <c r="BD227" s="136"/>
      <c r="BE227" s="136"/>
      <c r="BF227" s="136"/>
      <c r="BG227" s="136"/>
      <c r="BH227" s="136"/>
      <c r="BI227" s="136"/>
      <c r="BJ227" s="136"/>
      <c r="BK227" s="136"/>
      <c r="BL227" s="136"/>
      <c r="BM227" s="136"/>
      <c r="BN227" s="136"/>
      <c r="BO227" s="136"/>
      <c r="BP227" s="136"/>
      <c r="BQ227" s="136"/>
      <c r="BR227" s="136"/>
      <c r="BS227" s="136"/>
      <c r="BT227" s="136"/>
      <c r="BU227" s="136"/>
      <c r="BV227" s="136"/>
      <c r="BW227" s="136"/>
      <c r="BX227" s="136"/>
      <c r="BY227" s="136"/>
      <c r="BZ227" s="136"/>
      <c r="CA227" s="136"/>
      <c r="CB227" s="136"/>
      <c r="CC227" s="136"/>
      <c r="CD227" s="136"/>
      <c r="CE227" s="136"/>
      <c r="CF227" s="136"/>
      <c r="CG227" s="136"/>
      <c r="CH227" s="136"/>
      <c r="CI227" s="136"/>
      <c r="CJ227" s="136"/>
      <c r="CK227" s="136"/>
      <c r="CL227" s="136"/>
      <c r="CM227" s="136"/>
      <c r="CN227" s="136"/>
      <c r="CO227" s="136"/>
      <c r="CP227" s="136"/>
      <c r="CQ227" s="136"/>
      <c r="CR227" s="136"/>
      <c r="CS227" s="136"/>
      <c r="CT227" s="136"/>
      <c r="CU227" s="136"/>
      <c r="CV227" s="136"/>
      <c r="CW227" s="136"/>
      <c r="CX227" s="136"/>
      <c r="CY227" s="136"/>
      <c r="CZ227" s="136"/>
      <c r="DA227" s="136"/>
      <c r="DB227" s="136"/>
      <c r="DC227" s="136"/>
      <c r="DD227" s="136"/>
      <c r="DE227" s="136"/>
      <c r="DF227" s="136"/>
      <c r="DG227" s="136"/>
      <c r="DH227" s="136"/>
      <c r="DI227" s="136"/>
      <c r="DJ227" s="136"/>
      <c r="DK227" s="136"/>
      <c r="DL227" s="136"/>
      <c r="DM227" s="136"/>
      <c r="DN227" s="136"/>
      <c r="DO227" s="136"/>
      <c r="DP227" s="136"/>
      <c r="DQ227" s="136"/>
      <c r="DR227" s="136"/>
      <c r="DS227" s="136"/>
      <c r="DT227" s="136"/>
      <c r="DU227" s="136"/>
      <c r="DV227" s="136"/>
      <c r="DW227" s="136"/>
      <c r="DX227" s="136"/>
      <c r="DY227" s="136"/>
      <c r="DZ227" s="136"/>
      <c r="EA227" s="136"/>
      <c r="EB227" s="136"/>
      <c r="EC227" s="136"/>
      <c r="ED227" s="136"/>
      <c r="EE227" s="136"/>
      <c r="EF227" s="136"/>
      <c r="EG227" s="136"/>
      <c r="EH227" s="136"/>
      <c r="EI227" s="136"/>
      <c r="EJ227" s="136"/>
      <c r="EK227" s="136"/>
      <c r="EL227" s="136"/>
      <c r="EM227" s="136"/>
      <c r="EN227" s="136"/>
      <c r="EO227" s="136"/>
      <c r="EP227" s="136"/>
      <c r="EQ227" s="136"/>
      <c r="ER227" s="136"/>
      <c r="ES227" s="136"/>
      <c r="ET227" s="136"/>
      <c r="EU227" s="136"/>
      <c r="EV227" s="136"/>
      <c r="EW227" s="136"/>
      <c r="EX227" s="136"/>
      <c r="EY227" s="136"/>
      <c r="EZ227" s="136"/>
      <c r="FA227" s="136"/>
      <c r="FB227" s="136"/>
      <c r="FC227" s="136"/>
      <c r="FD227" s="136"/>
      <c r="FE227" s="136"/>
      <c r="FF227" s="136"/>
      <c r="FG227" s="136"/>
      <c r="FH227" s="136"/>
      <c r="FI227" s="136"/>
      <c r="FJ227" s="136"/>
      <c r="FK227" s="136"/>
      <c r="FL227" s="136"/>
      <c r="FM227" s="136"/>
      <c r="FN227" s="136"/>
      <c r="FO227" s="136"/>
      <c r="FP227" s="136"/>
      <c r="FQ227" s="136"/>
      <c r="FR227" s="136"/>
      <c r="FS227" s="136"/>
      <c r="FT227" s="136"/>
      <c r="FU227" s="136"/>
      <c r="FV227" s="136"/>
      <c r="FW227" s="136"/>
      <c r="FX227" s="136"/>
      <c r="FY227" s="136"/>
      <c r="FZ227" s="136"/>
      <c r="GA227" s="136"/>
      <c r="GB227" s="136"/>
      <c r="GC227" s="136"/>
      <c r="GD227" s="136"/>
      <c r="GE227" s="136"/>
      <c r="GF227" s="136"/>
      <c r="GG227" s="136"/>
      <c r="GH227" s="136"/>
      <c r="GI227" s="136"/>
      <c r="GJ227" s="136"/>
      <c r="GK227" s="136"/>
      <c r="GL227" s="136"/>
      <c r="GM227" s="136"/>
      <c r="GN227" s="136"/>
      <c r="GO227" s="136"/>
      <c r="GP227" s="136"/>
      <c r="GQ227" s="136"/>
      <c r="GR227" s="136"/>
      <c r="GS227" s="136"/>
      <c r="GT227" s="136"/>
      <c r="GU227" s="136"/>
      <c r="GV227" s="136"/>
      <c r="GW227" s="136"/>
      <c r="GX227" s="136"/>
      <c r="GY227" s="136"/>
      <c r="GZ227" s="136"/>
      <c r="HA227" s="136"/>
      <c r="HB227" s="136"/>
      <c r="HC227" s="136"/>
      <c r="HD227" s="136"/>
      <c r="HE227" s="136"/>
      <c r="HF227" s="136"/>
      <c r="HG227" s="136"/>
      <c r="HH227" s="136"/>
      <c r="HI227" s="136"/>
      <c r="HJ227" s="136"/>
      <c r="HK227" s="136"/>
      <c r="HL227" s="136"/>
      <c r="HM227" s="136"/>
      <c r="HN227" s="136"/>
      <c r="HO227" s="136"/>
      <c r="HP227" s="136"/>
      <c r="HQ227" s="136"/>
      <c r="HR227" s="136"/>
      <c r="HS227" s="136"/>
      <c r="HT227" s="136"/>
      <c r="HU227" s="136"/>
      <c r="HV227" s="136"/>
      <c r="HW227" s="136"/>
      <c r="HX227" s="136"/>
      <c r="HY227" s="136"/>
      <c r="HZ227" s="136"/>
      <c r="IA227" s="136"/>
      <c r="IB227" s="136"/>
      <c r="IC227" s="136"/>
      <c r="ID227" s="136"/>
      <c r="IE227" s="136"/>
      <c r="IF227" s="136"/>
      <c r="IG227" s="136"/>
    </row>
    <row r="228" spans="1:241" ht="15" customHeight="1" x14ac:dyDescent="0.25">
      <c r="A228" s="137" t="s">
        <v>166</v>
      </c>
      <c r="B228" s="158">
        <v>3185719</v>
      </c>
      <c r="C228" s="158">
        <v>2952691</v>
      </c>
      <c r="D228" s="158">
        <v>562568</v>
      </c>
      <c r="E228" s="158">
        <v>619427</v>
      </c>
      <c r="F228" s="158">
        <v>1213263</v>
      </c>
      <c r="G228" s="158">
        <v>175037</v>
      </c>
      <c r="H228" s="235">
        <v>8708705</v>
      </c>
      <c r="I228" s="136"/>
      <c r="J228" s="137" t="s">
        <v>124</v>
      </c>
      <c r="K228" s="158">
        <v>3948578</v>
      </c>
      <c r="L228" s="158">
        <v>2878143</v>
      </c>
      <c r="M228" s="158">
        <v>543792</v>
      </c>
      <c r="N228" s="158">
        <v>809175</v>
      </c>
      <c r="O228" s="158">
        <v>1627240</v>
      </c>
      <c r="P228" s="158">
        <v>131047</v>
      </c>
      <c r="Q228" s="235">
        <v>9937975</v>
      </c>
      <c r="R228" s="136"/>
      <c r="S228" s="136"/>
      <c r="T228" s="136"/>
      <c r="U228" s="136"/>
      <c r="V228" s="136"/>
      <c r="W228" s="136"/>
      <c r="X228" s="136"/>
      <c r="Y228" s="136"/>
      <c r="Z228" s="136"/>
      <c r="AA228" s="136"/>
      <c r="AB228" s="136"/>
      <c r="AC228" s="136"/>
      <c r="AD228" s="136"/>
      <c r="AE228" s="136"/>
      <c r="AF228" s="136"/>
      <c r="AG228" s="136"/>
      <c r="AH228" s="136"/>
      <c r="AI228" s="136"/>
      <c r="AJ228" s="136"/>
      <c r="AK228" s="136"/>
      <c r="AL228" s="136"/>
      <c r="AM228" s="136"/>
      <c r="AN228" s="136"/>
      <c r="AO228" s="136"/>
      <c r="AP228" s="136"/>
      <c r="AQ228" s="136"/>
      <c r="AR228" s="136"/>
      <c r="AS228" s="136"/>
      <c r="AT228" s="136"/>
      <c r="AU228" s="136"/>
      <c r="AV228" s="136"/>
      <c r="AW228" s="136"/>
      <c r="AX228" s="136"/>
      <c r="AY228" s="136"/>
      <c r="AZ228" s="136"/>
      <c r="BA228" s="136"/>
      <c r="BB228" s="136"/>
      <c r="BC228" s="136"/>
      <c r="BD228" s="136"/>
      <c r="BE228" s="136"/>
      <c r="BF228" s="136"/>
      <c r="BG228" s="136"/>
      <c r="BH228" s="136"/>
      <c r="BI228" s="136"/>
      <c r="BJ228" s="136"/>
      <c r="BK228" s="136"/>
      <c r="BL228" s="136"/>
      <c r="BM228" s="136"/>
      <c r="BN228" s="136"/>
      <c r="BO228" s="136"/>
      <c r="BP228" s="136"/>
      <c r="BQ228" s="136"/>
      <c r="BR228" s="136"/>
      <c r="BS228" s="136"/>
      <c r="BT228" s="136"/>
      <c r="BU228" s="136"/>
      <c r="BV228" s="136"/>
      <c r="BW228" s="136"/>
      <c r="BX228" s="136"/>
      <c r="BY228" s="136"/>
      <c r="BZ228" s="136"/>
      <c r="CA228" s="136"/>
      <c r="CB228" s="136"/>
      <c r="CC228" s="136"/>
      <c r="CD228" s="136"/>
      <c r="CE228" s="136"/>
      <c r="CF228" s="136"/>
      <c r="CG228" s="136"/>
      <c r="CH228" s="136"/>
      <c r="CI228" s="136"/>
      <c r="CJ228" s="136"/>
      <c r="CK228" s="136"/>
      <c r="CL228" s="136"/>
      <c r="CM228" s="136"/>
      <c r="CN228" s="136"/>
      <c r="CO228" s="136"/>
      <c r="CP228" s="136"/>
      <c r="CQ228" s="136"/>
      <c r="CR228" s="136"/>
      <c r="CS228" s="136"/>
      <c r="CT228" s="136"/>
      <c r="CU228" s="136"/>
      <c r="CV228" s="136"/>
      <c r="CW228" s="136"/>
      <c r="CX228" s="136"/>
      <c r="CY228" s="136"/>
      <c r="CZ228" s="136"/>
      <c r="DA228" s="136"/>
      <c r="DB228" s="136"/>
      <c r="DC228" s="136"/>
      <c r="DD228" s="136"/>
      <c r="DE228" s="136"/>
      <c r="DF228" s="136"/>
      <c r="DG228" s="136"/>
      <c r="DH228" s="136"/>
      <c r="DI228" s="136"/>
      <c r="DJ228" s="136"/>
      <c r="DK228" s="136"/>
      <c r="DL228" s="136"/>
      <c r="DM228" s="136"/>
      <c r="DN228" s="136"/>
      <c r="DO228" s="136"/>
      <c r="DP228" s="136"/>
      <c r="DQ228" s="136"/>
      <c r="DR228" s="136"/>
      <c r="DS228" s="136"/>
      <c r="DT228" s="136"/>
      <c r="DU228" s="136"/>
      <c r="DV228" s="136"/>
      <c r="DW228" s="136"/>
      <c r="DX228" s="136"/>
      <c r="DY228" s="136"/>
      <c r="DZ228" s="136"/>
      <c r="EA228" s="136"/>
      <c r="EB228" s="136"/>
      <c r="EC228" s="136"/>
      <c r="ED228" s="136"/>
      <c r="EE228" s="136"/>
      <c r="EF228" s="136"/>
      <c r="EG228" s="136"/>
      <c r="EH228" s="136"/>
      <c r="EI228" s="136"/>
      <c r="EJ228" s="136"/>
      <c r="EK228" s="136"/>
      <c r="EL228" s="136"/>
      <c r="EM228" s="136"/>
      <c r="EN228" s="136"/>
      <c r="EO228" s="136"/>
      <c r="EP228" s="136"/>
      <c r="EQ228" s="136"/>
      <c r="ER228" s="136"/>
      <c r="ES228" s="136"/>
      <c r="ET228" s="136"/>
      <c r="EU228" s="136"/>
      <c r="EV228" s="136"/>
      <c r="EW228" s="136"/>
      <c r="EX228" s="136"/>
      <c r="EY228" s="136"/>
      <c r="EZ228" s="136"/>
      <c r="FA228" s="136"/>
      <c r="FB228" s="136"/>
      <c r="FC228" s="136"/>
      <c r="FD228" s="136"/>
      <c r="FE228" s="136"/>
      <c r="FF228" s="136"/>
      <c r="FG228" s="136"/>
      <c r="FH228" s="136"/>
      <c r="FI228" s="136"/>
      <c r="FJ228" s="136"/>
      <c r="FK228" s="136"/>
      <c r="FL228" s="136"/>
      <c r="FM228" s="136"/>
      <c r="FN228" s="136"/>
      <c r="FO228" s="136"/>
      <c r="FP228" s="136"/>
      <c r="FQ228" s="136"/>
      <c r="FR228" s="136"/>
      <c r="FS228" s="136"/>
      <c r="FT228" s="136"/>
      <c r="FU228" s="136"/>
      <c r="FV228" s="136"/>
      <c r="FW228" s="136"/>
      <c r="FX228" s="136"/>
      <c r="FY228" s="136"/>
      <c r="FZ228" s="136"/>
      <c r="GA228" s="136"/>
      <c r="GB228" s="136"/>
      <c r="GC228" s="136"/>
      <c r="GD228" s="136"/>
      <c r="GE228" s="136"/>
      <c r="GF228" s="136"/>
      <c r="GG228" s="136"/>
      <c r="GH228" s="136"/>
      <c r="GI228" s="136"/>
      <c r="GJ228" s="136"/>
      <c r="GK228" s="136"/>
      <c r="GL228" s="136"/>
      <c r="GM228" s="136"/>
      <c r="GN228" s="136"/>
      <c r="GO228" s="136"/>
      <c r="GP228" s="136"/>
      <c r="GQ228" s="136"/>
      <c r="GR228" s="136"/>
      <c r="GS228" s="136"/>
      <c r="GT228" s="136"/>
      <c r="GU228" s="136"/>
      <c r="GV228" s="136"/>
      <c r="GW228" s="136"/>
      <c r="GX228" s="136"/>
      <c r="GY228" s="136"/>
      <c r="GZ228" s="136"/>
      <c r="HA228" s="136"/>
      <c r="HB228" s="136"/>
      <c r="HC228" s="136"/>
      <c r="HD228" s="136"/>
      <c r="HE228" s="136"/>
      <c r="HF228" s="136"/>
      <c r="HG228" s="136"/>
      <c r="HH228" s="136"/>
      <c r="HI228" s="136"/>
      <c r="HJ228" s="136"/>
      <c r="HK228" s="136"/>
      <c r="HL228" s="136"/>
      <c r="HM228" s="136"/>
      <c r="HN228" s="136"/>
      <c r="HO228" s="136"/>
      <c r="HP228" s="136"/>
      <c r="HQ228" s="136"/>
      <c r="HR228" s="136"/>
      <c r="HS228" s="136"/>
      <c r="HT228" s="136"/>
      <c r="HU228" s="136"/>
      <c r="HV228" s="136"/>
      <c r="HW228" s="136"/>
      <c r="HX228" s="136"/>
      <c r="HY228" s="136"/>
      <c r="HZ228" s="136"/>
      <c r="IA228" s="136"/>
      <c r="IB228" s="136"/>
      <c r="IC228" s="136"/>
      <c r="ID228" s="136"/>
      <c r="IE228" s="136"/>
      <c r="IF228" s="136"/>
      <c r="IG228" s="136"/>
    </row>
    <row r="229" spans="1:241" ht="15" customHeight="1" x14ac:dyDescent="0.25">
      <c r="A229" s="137" t="s">
        <v>165</v>
      </c>
      <c r="B229" s="158">
        <v>3988829</v>
      </c>
      <c r="C229" s="158">
        <v>2532510</v>
      </c>
      <c r="D229" s="158">
        <v>437148</v>
      </c>
      <c r="E229" s="158">
        <v>673739</v>
      </c>
      <c r="F229" s="158">
        <v>1136695</v>
      </c>
      <c r="G229" s="158">
        <v>182866</v>
      </c>
      <c r="H229" s="235">
        <v>8951787</v>
      </c>
      <c r="I229" s="136"/>
      <c r="J229" s="137" t="s">
        <v>123</v>
      </c>
      <c r="K229" s="158">
        <v>3517416</v>
      </c>
      <c r="L229" s="158">
        <v>2066053</v>
      </c>
      <c r="M229" s="158">
        <v>461237</v>
      </c>
      <c r="N229" s="158">
        <v>606438</v>
      </c>
      <c r="O229" s="158">
        <v>1509973</v>
      </c>
      <c r="P229" s="158">
        <v>128486</v>
      </c>
      <c r="Q229" s="235">
        <v>8289603</v>
      </c>
      <c r="R229" s="136"/>
      <c r="S229" s="136"/>
      <c r="T229" s="136"/>
      <c r="U229" s="136"/>
      <c r="V229" s="136"/>
      <c r="W229" s="136"/>
      <c r="X229" s="136"/>
      <c r="Y229" s="136"/>
      <c r="Z229" s="136"/>
      <c r="AA229" s="136"/>
      <c r="AB229" s="136"/>
      <c r="AC229" s="136"/>
      <c r="AD229" s="136"/>
      <c r="AE229" s="136"/>
      <c r="AF229" s="136"/>
      <c r="AG229" s="136"/>
      <c r="AH229" s="136"/>
      <c r="AI229" s="136"/>
      <c r="AJ229" s="136"/>
      <c r="AK229" s="136"/>
      <c r="AL229" s="136"/>
      <c r="AM229" s="136"/>
      <c r="AN229" s="136"/>
      <c r="AO229" s="136"/>
      <c r="AP229" s="136"/>
      <c r="AQ229" s="136"/>
      <c r="AR229" s="136"/>
      <c r="AS229" s="136"/>
      <c r="AT229" s="136"/>
      <c r="AU229" s="136"/>
      <c r="AV229" s="136"/>
      <c r="AW229" s="136"/>
      <c r="AX229" s="136"/>
      <c r="AY229" s="136"/>
      <c r="AZ229" s="136"/>
      <c r="BA229" s="136"/>
      <c r="BB229" s="136"/>
      <c r="BC229" s="136"/>
      <c r="BD229" s="136"/>
      <c r="BE229" s="136"/>
      <c r="BF229" s="136"/>
      <c r="BG229" s="136"/>
      <c r="BH229" s="136"/>
      <c r="BI229" s="136"/>
      <c r="BJ229" s="136"/>
      <c r="BK229" s="136"/>
      <c r="BL229" s="136"/>
      <c r="BM229" s="136"/>
      <c r="BN229" s="136"/>
      <c r="BO229" s="136"/>
      <c r="BP229" s="136"/>
      <c r="BQ229" s="136"/>
      <c r="BR229" s="136"/>
      <c r="BS229" s="136"/>
      <c r="BT229" s="136"/>
      <c r="BU229" s="136"/>
      <c r="BV229" s="136"/>
      <c r="BW229" s="136"/>
      <c r="BX229" s="136"/>
      <c r="BY229" s="136"/>
      <c r="BZ229" s="136"/>
      <c r="CA229" s="136"/>
      <c r="CB229" s="136"/>
      <c r="CC229" s="136"/>
      <c r="CD229" s="136"/>
      <c r="CE229" s="136"/>
      <c r="CF229" s="136"/>
      <c r="CG229" s="136"/>
      <c r="CH229" s="136"/>
      <c r="CI229" s="136"/>
      <c r="CJ229" s="136"/>
      <c r="CK229" s="136"/>
      <c r="CL229" s="136"/>
      <c r="CM229" s="136"/>
      <c r="CN229" s="136"/>
      <c r="CO229" s="136"/>
      <c r="CP229" s="136"/>
      <c r="CQ229" s="136"/>
      <c r="CR229" s="136"/>
      <c r="CS229" s="136"/>
      <c r="CT229" s="136"/>
      <c r="CU229" s="136"/>
      <c r="CV229" s="136"/>
      <c r="CW229" s="136"/>
      <c r="CX229" s="136"/>
      <c r="CY229" s="136"/>
      <c r="CZ229" s="136"/>
      <c r="DA229" s="136"/>
      <c r="DB229" s="136"/>
      <c r="DC229" s="136"/>
      <c r="DD229" s="136"/>
      <c r="DE229" s="136"/>
      <c r="DF229" s="136"/>
      <c r="DG229" s="136"/>
      <c r="DH229" s="136"/>
      <c r="DI229" s="136"/>
      <c r="DJ229" s="136"/>
      <c r="DK229" s="136"/>
      <c r="DL229" s="136"/>
      <c r="DM229" s="136"/>
      <c r="DN229" s="136"/>
      <c r="DO229" s="136"/>
      <c r="DP229" s="136"/>
      <c r="DQ229" s="136"/>
      <c r="DR229" s="136"/>
      <c r="DS229" s="136"/>
      <c r="DT229" s="136"/>
      <c r="DU229" s="136"/>
      <c r="DV229" s="136"/>
      <c r="DW229" s="136"/>
      <c r="DX229" s="136"/>
      <c r="DY229" s="136"/>
      <c r="DZ229" s="136"/>
      <c r="EA229" s="136"/>
      <c r="EB229" s="136"/>
      <c r="EC229" s="136"/>
      <c r="ED229" s="136"/>
      <c r="EE229" s="136"/>
      <c r="EF229" s="136"/>
      <c r="EG229" s="136"/>
      <c r="EH229" s="136"/>
      <c r="EI229" s="136"/>
      <c r="EJ229" s="136"/>
      <c r="EK229" s="136"/>
      <c r="EL229" s="136"/>
      <c r="EM229" s="136"/>
      <c r="EN229" s="136"/>
      <c r="EO229" s="136"/>
      <c r="EP229" s="136"/>
      <c r="EQ229" s="136"/>
      <c r="ER229" s="136"/>
      <c r="ES229" s="136"/>
      <c r="ET229" s="136"/>
      <c r="EU229" s="136"/>
      <c r="EV229" s="136"/>
      <c r="EW229" s="136"/>
      <c r="EX229" s="136"/>
      <c r="EY229" s="136"/>
      <c r="EZ229" s="136"/>
      <c r="FA229" s="136"/>
      <c r="FB229" s="136"/>
      <c r="FC229" s="136"/>
      <c r="FD229" s="136"/>
      <c r="FE229" s="136"/>
      <c r="FF229" s="136"/>
      <c r="FG229" s="136"/>
      <c r="FH229" s="136"/>
      <c r="FI229" s="136"/>
      <c r="FJ229" s="136"/>
      <c r="FK229" s="136"/>
      <c r="FL229" s="136"/>
      <c r="FM229" s="136"/>
      <c r="FN229" s="136"/>
      <c r="FO229" s="136"/>
      <c r="FP229" s="136"/>
      <c r="FQ229" s="136"/>
      <c r="FR229" s="136"/>
      <c r="FS229" s="136"/>
      <c r="FT229" s="136"/>
      <c r="FU229" s="136"/>
      <c r="FV229" s="136"/>
      <c r="FW229" s="136"/>
      <c r="FX229" s="136"/>
      <c r="FY229" s="136"/>
      <c r="FZ229" s="136"/>
      <c r="GA229" s="136"/>
      <c r="GB229" s="136"/>
      <c r="GC229" s="136"/>
      <c r="GD229" s="136"/>
      <c r="GE229" s="136"/>
      <c r="GF229" s="136"/>
      <c r="GG229" s="136"/>
      <c r="GH229" s="136"/>
      <c r="GI229" s="136"/>
      <c r="GJ229" s="136"/>
      <c r="GK229" s="136"/>
      <c r="GL229" s="136"/>
      <c r="GM229" s="136"/>
      <c r="GN229" s="136"/>
      <c r="GO229" s="136"/>
      <c r="GP229" s="136"/>
      <c r="GQ229" s="136"/>
      <c r="GR229" s="136"/>
      <c r="GS229" s="136"/>
      <c r="GT229" s="136"/>
      <c r="GU229" s="136"/>
      <c r="GV229" s="136"/>
      <c r="GW229" s="136"/>
      <c r="GX229" s="136"/>
      <c r="GY229" s="136"/>
      <c r="GZ229" s="136"/>
      <c r="HA229" s="136"/>
      <c r="HB229" s="136"/>
      <c r="HC229" s="136"/>
      <c r="HD229" s="136"/>
      <c r="HE229" s="136"/>
      <c r="HF229" s="136"/>
      <c r="HG229" s="136"/>
      <c r="HH229" s="136"/>
      <c r="HI229" s="136"/>
      <c r="HJ229" s="136"/>
      <c r="HK229" s="136"/>
      <c r="HL229" s="136"/>
      <c r="HM229" s="136"/>
      <c r="HN229" s="136"/>
      <c r="HO229" s="136"/>
      <c r="HP229" s="136"/>
      <c r="HQ229" s="136"/>
      <c r="HR229" s="136"/>
      <c r="HS229" s="136"/>
      <c r="HT229" s="136"/>
      <c r="HU229" s="136"/>
      <c r="HV229" s="136"/>
      <c r="HW229" s="136"/>
      <c r="HX229" s="136"/>
      <c r="HY229" s="136"/>
      <c r="HZ229" s="136"/>
      <c r="IA229" s="136"/>
      <c r="IB229" s="136"/>
      <c r="IC229" s="136"/>
      <c r="ID229" s="136"/>
      <c r="IE229" s="136"/>
      <c r="IF229" s="136"/>
      <c r="IG229" s="136"/>
    </row>
    <row r="230" spans="1:241" ht="15" customHeight="1" x14ac:dyDescent="0.25">
      <c r="A230" s="137" t="s">
        <v>164</v>
      </c>
      <c r="B230" s="158">
        <v>4575250</v>
      </c>
      <c r="C230" s="158">
        <v>2565331</v>
      </c>
      <c r="D230" s="158">
        <v>531086</v>
      </c>
      <c r="E230" s="158">
        <v>709245</v>
      </c>
      <c r="F230" s="158">
        <v>1552701</v>
      </c>
      <c r="G230" s="158">
        <v>186702</v>
      </c>
      <c r="H230" s="235">
        <v>10120315</v>
      </c>
      <c r="I230" s="136"/>
      <c r="J230" s="137" t="s">
        <v>122</v>
      </c>
      <c r="K230" s="158">
        <v>3108493</v>
      </c>
      <c r="L230" s="158">
        <v>2113911</v>
      </c>
      <c r="M230" s="158">
        <v>516324</v>
      </c>
      <c r="N230" s="158">
        <v>566988</v>
      </c>
      <c r="O230" s="158">
        <v>1346577</v>
      </c>
      <c r="P230" s="158">
        <v>210276</v>
      </c>
      <c r="Q230" s="235">
        <v>7862569</v>
      </c>
      <c r="R230" s="136"/>
      <c r="S230" s="136"/>
      <c r="T230" s="136"/>
      <c r="U230" s="136"/>
      <c r="V230" s="136"/>
      <c r="W230" s="136"/>
      <c r="X230" s="136"/>
      <c r="Y230" s="136"/>
      <c r="Z230" s="136"/>
      <c r="AA230" s="136"/>
      <c r="AB230" s="136"/>
      <c r="AC230" s="136"/>
      <c r="AD230" s="136"/>
      <c r="AE230" s="136"/>
      <c r="AF230" s="136"/>
      <c r="AG230" s="136"/>
      <c r="AH230" s="136"/>
      <c r="AI230" s="136"/>
      <c r="AJ230" s="136"/>
      <c r="AK230" s="136"/>
      <c r="AL230" s="136"/>
      <c r="AM230" s="136"/>
      <c r="AN230" s="136"/>
      <c r="AO230" s="136"/>
      <c r="AP230" s="136"/>
      <c r="AQ230" s="136"/>
      <c r="AR230" s="136"/>
      <c r="AS230" s="136"/>
      <c r="AT230" s="136"/>
      <c r="AU230" s="136"/>
      <c r="AV230" s="136"/>
      <c r="AW230" s="136"/>
      <c r="AX230" s="136"/>
      <c r="AY230" s="136"/>
      <c r="AZ230" s="136"/>
      <c r="BA230" s="136"/>
      <c r="BB230" s="136"/>
      <c r="BC230" s="136"/>
      <c r="BD230" s="136"/>
      <c r="BE230" s="136"/>
      <c r="BF230" s="136"/>
      <c r="BG230" s="136"/>
      <c r="BH230" s="136"/>
      <c r="BI230" s="136"/>
      <c r="BJ230" s="136"/>
      <c r="BK230" s="136"/>
      <c r="BL230" s="136"/>
      <c r="BM230" s="136"/>
      <c r="BN230" s="136"/>
      <c r="BO230" s="136"/>
      <c r="BP230" s="136"/>
      <c r="BQ230" s="136"/>
      <c r="BR230" s="136"/>
      <c r="BS230" s="136"/>
      <c r="BT230" s="136"/>
      <c r="BU230" s="136"/>
      <c r="BV230" s="136"/>
      <c r="BW230" s="136"/>
      <c r="BX230" s="136"/>
      <c r="BY230" s="136"/>
      <c r="BZ230" s="136"/>
      <c r="CA230" s="136"/>
      <c r="CB230" s="136"/>
      <c r="CC230" s="136"/>
      <c r="CD230" s="136"/>
      <c r="CE230" s="136"/>
      <c r="CF230" s="136"/>
      <c r="CG230" s="136"/>
      <c r="CH230" s="136"/>
      <c r="CI230" s="136"/>
      <c r="CJ230" s="136"/>
      <c r="CK230" s="136"/>
      <c r="CL230" s="136"/>
      <c r="CM230" s="136"/>
      <c r="CN230" s="136"/>
      <c r="CO230" s="136"/>
      <c r="CP230" s="136"/>
      <c r="CQ230" s="136"/>
      <c r="CR230" s="136"/>
      <c r="CS230" s="136"/>
      <c r="CT230" s="136"/>
      <c r="CU230" s="136"/>
      <c r="CV230" s="136"/>
      <c r="CW230" s="136"/>
      <c r="CX230" s="136"/>
      <c r="CY230" s="136"/>
      <c r="CZ230" s="136"/>
      <c r="DA230" s="136"/>
      <c r="DB230" s="136"/>
      <c r="DC230" s="136"/>
      <c r="DD230" s="136"/>
      <c r="DE230" s="136"/>
      <c r="DF230" s="136"/>
      <c r="DG230" s="136"/>
      <c r="DH230" s="136"/>
      <c r="DI230" s="136"/>
      <c r="DJ230" s="136"/>
      <c r="DK230" s="136"/>
      <c r="DL230" s="136"/>
      <c r="DM230" s="136"/>
      <c r="DN230" s="136"/>
      <c r="DO230" s="136"/>
      <c r="DP230" s="136"/>
      <c r="DQ230" s="136"/>
      <c r="DR230" s="136"/>
      <c r="DS230" s="136"/>
      <c r="DT230" s="136"/>
      <c r="DU230" s="136"/>
      <c r="DV230" s="136"/>
      <c r="DW230" s="136"/>
      <c r="DX230" s="136"/>
      <c r="DY230" s="136"/>
      <c r="DZ230" s="136"/>
      <c r="EA230" s="136"/>
      <c r="EB230" s="136"/>
      <c r="EC230" s="136"/>
      <c r="ED230" s="136"/>
      <c r="EE230" s="136"/>
      <c r="EF230" s="136"/>
      <c r="EG230" s="136"/>
      <c r="EH230" s="136"/>
      <c r="EI230" s="136"/>
      <c r="EJ230" s="136"/>
      <c r="EK230" s="136"/>
      <c r="EL230" s="136"/>
      <c r="EM230" s="136"/>
      <c r="EN230" s="136"/>
      <c r="EO230" s="136"/>
      <c r="EP230" s="136"/>
      <c r="EQ230" s="136"/>
      <c r="ER230" s="136"/>
      <c r="ES230" s="136"/>
      <c r="ET230" s="136"/>
      <c r="EU230" s="136"/>
      <c r="EV230" s="136"/>
      <c r="EW230" s="136"/>
      <c r="EX230" s="136"/>
      <c r="EY230" s="136"/>
      <c r="EZ230" s="136"/>
      <c r="FA230" s="136"/>
      <c r="FB230" s="136"/>
      <c r="FC230" s="136"/>
      <c r="FD230" s="136"/>
      <c r="FE230" s="136"/>
      <c r="FF230" s="136"/>
      <c r="FG230" s="136"/>
      <c r="FH230" s="136"/>
      <c r="FI230" s="136"/>
      <c r="FJ230" s="136"/>
      <c r="FK230" s="136"/>
      <c r="FL230" s="136"/>
      <c r="FM230" s="136"/>
      <c r="FN230" s="136"/>
      <c r="FO230" s="136"/>
      <c r="FP230" s="136"/>
      <c r="FQ230" s="136"/>
      <c r="FR230" s="136"/>
      <c r="FS230" s="136"/>
      <c r="FT230" s="136"/>
      <c r="FU230" s="136"/>
      <c r="FV230" s="136"/>
      <c r="FW230" s="136"/>
      <c r="FX230" s="136"/>
      <c r="FY230" s="136"/>
      <c r="FZ230" s="136"/>
      <c r="GA230" s="136"/>
      <c r="GB230" s="136"/>
      <c r="GC230" s="136"/>
      <c r="GD230" s="136"/>
      <c r="GE230" s="136"/>
      <c r="GF230" s="136"/>
      <c r="GG230" s="136"/>
      <c r="GH230" s="136"/>
      <c r="GI230" s="136"/>
      <c r="GJ230" s="136"/>
      <c r="GK230" s="136"/>
      <c r="GL230" s="136"/>
      <c r="GM230" s="136"/>
      <c r="GN230" s="136"/>
      <c r="GO230" s="136"/>
      <c r="GP230" s="136"/>
      <c r="GQ230" s="136"/>
      <c r="GR230" s="136"/>
      <c r="GS230" s="136"/>
      <c r="GT230" s="136"/>
      <c r="GU230" s="136"/>
      <c r="GV230" s="136"/>
      <c r="GW230" s="136"/>
      <c r="GX230" s="136"/>
      <c r="GY230" s="136"/>
      <c r="GZ230" s="136"/>
      <c r="HA230" s="136"/>
      <c r="HB230" s="136"/>
      <c r="HC230" s="136"/>
      <c r="HD230" s="136"/>
      <c r="HE230" s="136"/>
      <c r="HF230" s="136"/>
      <c r="HG230" s="136"/>
      <c r="HH230" s="136"/>
      <c r="HI230" s="136"/>
      <c r="HJ230" s="136"/>
      <c r="HK230" s="136"/>
      <c r="HL230" s="136"/>
      <c r="HM230" s="136"/>
      <c r="HN230" s="136"/>
      <c r="HO230" s="136"/>
      <c r="HP230" s="136"/>
      <c r="HQ230" s="136"/>
      <c r="HR230" s="136"/>
      <c r="HS230" s="136"/>
      <c r="HT230" s="136"/>
      <c r="HU230" s="136"/>
      <c r="HV230" s="136"/>
      <c r="HW230" s="136"/>
      <c r="HX230" s="136"/>
      <c r="HY230" s="136"/>
      <c r="HZ230" s="136"/>
      <c r="IA230" s="136"/>
      <c r="IB230" s="136"/>
      <c r="IC230" s="136"/>
      <c r="ID230" s="136"/>
      <c r="IE230" s="136"/>
      <c r="IF230" s="136"/>
      <c r="IG230" s="136"/>
    </row>
    <row r="231" spans="1:241" ht="15" customHeight="1" x14ac:dyDescent="0.25">
      <c r="A231" s="137" t="s">
        <v>163</v>
      </c>
      <c r="B231" s="158">
        <v>4907193</v>
      </c>
      <c r="C231" s="158">
        <v>3513591</v>
      </c>
      <c r="D231" s="158">
        <v>634753</v>
      </c>
      <c r="E231" s="158">
        <v>771347</v>
      </c>
      <c r="F231" s="158">
        <v>1411873</v>
      </c>
      <c r="G231" s="158">
        <v>250971</v>
      </c>
      <c r="H231" s="235">
        <v>11489728</v>
      </c>
      <c r="I231" s="136"/>
      <c r="J231" s="137" t="s">
        <v>121</v>
      </c>
      <c r="K231" s="158">
        <v>5270877</v>
      </c>
      <c r="L231" s="158">
        <v>2494718</v>
      </c>
      <c r="M231" s="158">
        <v>597219</v>
      </c>
      <c r="N231" s="158">
        <v>686438</v>
      </c>
      <c r="O231" s="158">
        <v>1278337</v>
      </c>
      <c r="P231" s="158">
        <v>164803</v>
      </c>
      <c r="Q231" s="235">
        <v>10492392</v>
      </c>
      <c r="R231" s="136"/>
      <c r="S231" s="136"/>
      <c r="T231" s="136"/>
      <c r="U231" s="136"/>
      <c r="V231" s="136"/>
      <c r="W231" s="136"/>
      <c r="X231" s="136"/>
      <c r="Y231" s="136"/>
      <c r="Z231" s="136"/>
      <c r="AA231" s="136"/>
      <c r="AB231" s="136"/>
      <c r="AC231" s="136"/>
      <c r="AD231" s="136"/>
      <c r="AE231" s="136"/>
      <c r="AF231" s="136"/>
      <c r="AG231" s="136"/>
      <c r="AH231" s="136"/>
      <c r="AI231" s="136"/>
      <c r="AJ231" s="136"/>
      <c r="AK231" s="136"/>
      <c r="AL231" s="136"/>
      <c r="AM231" s="136"/>
      <c r="AN231" s="136"/>
      <c r="AO231" s="136"/>
      <c r="AP231" s="136"/>
      <c r="AQ231" s="136"/>
      <c r="AR231" s="136"/>
      <c r="AS231" s="136"/>
      <c r="AT231" s="136"/>
      <c r="AU231" s="136"/>
      <c r="AV231" s="136"/>
      <c r="AW231" s="136"/>
      <c r="AX231" s="136"/>
      <c r="AY231" s="136"/>
      <c r="AZ231" s="136"/>
      <c r="BA231" s="136"/>
      <c r="BB231" s="136"/>
      <c r="BC231" s="136"/>
      <c r="BD231" s="136"/>
      <c r="BE231" s="136"/>
      <c r="BF231" s="136"/>
      <c r="BG231" s="136"/>
      <c r="BH231" s="136"/>
      <c r="BI231" s="136"/>
      <c r="BJ231" s="136"/>
      <c r="BK231" s="136"/>
      <c r="BL231" s="136"/>
      <c r="BM231" s="136"/>
      <c r="BN231" s="136"/>
      <c r="BO231" s="136"/>
      <c r="BP231" s="136"/>
      <c r="BQ231" s="136"/>
      <c r="BR231" s="136"/>
      <c r="BS231" s="136"/>
      <c r="BT231" s="136"/>
      <c r="BU231" s="136"/>
      <c r="BV231" s="136"/>
      <c r="BW231" s="136"/>
      <c r="BX231" s="136"/>
      <c r="BY231" s="136"/>
      <c r="BZ231" s="136"/>
      <c r="CA231" s="136"/>
      <c r="CB231" s="136"/>
      <c r="CC231" s="136"/>
      <c r="CD231" s="136"/>
      <c r="CE231" s="136"/>
      <c r="CF231" s="136"/>
      <c r="CG231" s="136"/>
      <c r="CH231" s="136"/>
      <c r="CI231" s="136"/>
      <c r="CJ231" s="136"/>
      <c r="CK231" s="136"/>
      <c r="CL231" s="136"/>
      <c r="CM231" s="136"/>
      <c r="CN231" s="136"/>
      <c r="CO231" s="136"/>
      <c r="CP231" s="136"/>
      <c r="CQ231" s="136"/>
      <c r="CR231" s="136"/>
      <c r="CS231" s="136"/>
      <c r="CT231" s="136"/>
      <c r="CU231" s="136"/>
      <c r="CV231" s="136"/>
      <c r="CW231" s="136"/>
      <c r="CX231" s="136"/>
      <c r="CY231" s="136"/>
      <c r="CZ231" s="136"/>
      <c r="DA231" s="136"/>
      <c r="DB231" s="136"/>
      <c r="DC231" s="136"/>
      <c r="DD231" s="136"/>
      <c r="DE231" s="136"/>
      <c r="DF231" s="136"/>
      <c r="DG231" s="136"/>
      <c r="DH231" s="136"/>
      <c r="DI231" s="136"/>
      <c r="DJ231" s="136"/>
      <c r="DK231" s="136"/>
      <c r="DL231" s="136"/>
      <c r="DM231" s="136"/>
      <c r="DN231" s="136"/>
      <c r="DO231" s="136"/>
      <c r="DP231" s="136"/>
      <c r="DQ231" s="136"/>
      <c r="DR231" s="136"/>
      <c r="DS231" s="136"/>
      <c r="DT231" s="136"/>
      <c r="DU231" s="136"/>
      <c r="DV231" s="136"/>
      <c r="DW231" s="136"/>
      <c r="DX231" s="136"/>
      <c r="DY231" s="136"/>
      <c r="DZ231" s="136"/>
      <c r="EA231" s="136"/>
      <c r="EB231" s="136"/>
      <c r="EC231" s="136"/>
      <c r="ED231" s="136"/>
      <c r="EE231" s="136"/>
      <c r="EF231" s="136"/>
      <c r="EG231" s="136"/>
      <c r="EH231" s="136"/>
      <c r="EI231" s="136"/>
      <c r="EJ231" s="136"/>
      <c r="EK231" s="136"/>
      <c r="EL231" s="136"/>
      <c r="EM231" s="136"/>
      <c r="EN231" s="136"/>
      <c r="EO231" s="136"/>
      <c r="EP231" s="136"/>
      <c r="EQ231" s="136"/>
      <c r="ER231" s="136"/>
      <c r="ES231" s="136"/>
      <c r="ET231" s="136"/>
      <c r="EU231" s="136"/>
      <c r="EV231" s="136"/>
      <c r="EW231" s="136"/>
      <c r="EX231" s="136"/>
      <c r="EY231" s="136"/>
      <c r="EZ231" s="136"/>
      <c r="FA231" s="136"/>
      <c r="FB231" s="136"/>
      <c r="FC231" s="136"/>
      <c r="FD231" s="136"/>
      <c r="FE231" s="136"/>
      <c r="FF231" s="136"/>
      <c r="FG231" s="136"/>
      <c r="FH231" s="136"/>
      <c r="FI231" s="136"/>
      <c r="FJ231" s="136"/>
      <c r="FK231" s="136"/>
      <c r="FL231" s="136"/>
      <c r="FM231" s="136"/>
      <c r="FN231" s="136"/>
      <c r="FO231" s="136"/>
      <c r="FP231" s="136"/>
      <c r="FQ231" s="136"/>
      <c r="FR231" s="136"/>
      <c r="FS231" s="136"/>
      <c r="FT231" s="136"/>
      <c r="FU231" s="136"/>
      <c r="FV231" s="136"/>
      <c r="FW231" s="136"/>
      <c r="FX231" s="136"/>
      <c r="FY231" s="136"/>
      <c r="FZ231" s="136"/>
      <c r="GA231" s="136"/>
      <c r="GB231" s="136"/>
      <c r="GC231" s="136"/>
      <c r="GD231" s="136"/>
      <c r="GE231" s="136"/>
      <c r="GF231" s="136"/>
      <c r="GG231" s="136"/>
      <c r="GH231" s="136"/>
      <c r="GI231" s="136"/>
      <c r="GJ231" s="136"/>
      <c r="GK231" s="136"/>
      <c r="GL231" s="136"/>
      <c r="GM231" s="136"/>
      <c r="GN231" s="136"/>
      <c r="GO231" s="136"/>
      <c r="GP231" s="136"/>
      <c r="GQ231" s="136"/>
      <c r="GR231" s="136"/>
      <c r="GS231" s="136"/>
      <c r="GT231" s="136"/>
      <c r="GU231" s="136"/>
      <c r="GV231" s="136"/>
      <c r="GW231" s="136"/>
      <c r="GX231" s="136"/>
      <c r="GY231" s="136"/>
      <c r="GZ231" s="136"/>
      <c r="HA231" s="136"/>
      <c r="HB231" s="136"/>
      <c r="HC231" s="136"/>
      <c r="HD231" s="136"/>
      <c r="HE231" s="136"/>
      <c r="HF231" s="136"/>
      <c r="HG231" s="136"/>
      <c r="HH231" s="136"/>
      <c r="HI231" s="136"/>
      <c r="HJ231" s="136"/>
      <c r="HK231" s="136"/>
      <c r="HL231" s="136"/>
      <c r="HM231" s="136"/>
      <c r="HN231" s="136"/>
      <c r="HO231" s="136"/>
      <c r="HP231" s="136"/>
      <c r="HQ231" s="136"/>
      <c r="HR231" s="136"/>
      <c r="HS231" s="136"/>
      <c r="HT231" s="136"/>
      <c r="HU231" s="136"/>
      <c r="HV231" s="136"/>
      <c r="HW231" s="136"/>
      <c r="HX231" s="136"/>
      <c r="HY231" s="136"/>
      <c r="HZ231" s="136"/>
      <c r="IA231" s="136"/>
      <c r="IB231" s="136"/>
      <c r="IC231" s="136"/>
      <c r="ID231" s="136"/>
      <c r="IE231" s="136"/>
      <c r="IF231" s="136"/>
      <c r="IG231" s="136"/>
    </row>
    <row r="232" spans="1:241" ht="15" customHeight="1" x14ac:dyDescent="0.25">
      <c r="A232" s="137" t="s">
        <v>162</v>
      </c>
      <c r="B232" s="158">
        <v>6789325</v>
      </c>
      <c r="C232" s="158">
        <v>3133362</v>
      </c>
      <c r="D232" s="158">
        <v>679091</v>
      </c>
      <c r="E232" s="158">
        <v>570848</v>
      </c>
      <c r="F232" s="158">
        <v>1603054</v>
      </c>
      <c r="G232" s="158">
        <v>247983</v>
      </c>
      <c r="H232" s="235">
        <v>13023663</v>
      </c>
      <c r="I232" s="136"/>
      <c r="J232" s="137" t="s">
        <v>120</v>
      </c>
      <c r="K232" s="158">
        <v>3614598</v>
      </c>
      <c r="L232" s="158">
        <v>2671815</v>
      </c>
      <c r="M232" s="158">
        <v>556831</v>
      </c>
      <c r="N232" s="158">
        <v>703565</v>
      </c>
      <c r="O232" s="158">
        <v>1784397</v>
      </c>
      <c r="P232" s="158">
        <v>186353</v>
      </c>
      <c r="Q232" s="235">
        <v>9517559</v>
      </c>
      <c r="R232" s="136"/>
      <c r="S232" s="136"/>
      <c r="T232" s="136"/>
      <c r="U232" s="136"/>
      <c r="V232" s="136"/>
      <c r="W232" s="136"/>
      <c r="X232" s="136"/>
      <c r="Y232" s="136"/>
      <c r="Z232" s="136"/>
      <c r="AA232" s="136"/>
      <c r="AB232" s="136"/>
      <c r="AC232" s="136"/>
      <c r="AD232" s="136"/>
      <c r="AE232" s="136"/>
      <c r="AF232" s="136"/>
      <c r="AG232" s="136"/>
      <c r="AH232" s="136"/>
      <c r="AI232" s="136"/>
      <c r="AJ232" s="136"/>
      <c r="AK232" s="136"/>
      <c r="AL232" s="136"/>
      <c r="AM232" s="136"/>
      <c r="AN232" s="136"/>
      <c r="AO232" s="136"/>
      <c r="AP232" s="136"/>
      <c r="AQ232" s="136"/>
      <c r="AR232" s="136"/>
      <c r="AS232" s="136"/>
      <c r="AT232" s="136"/>
      <c r="AU232" s="136"/>
      <c r="AV232" s="136"/>
      <c r="AW232" s="136"/>
      <c r="AX232" s="136"/>
      <c r="AY232" s="136"/>
      <c r="AZ232" s="136"/>
      <c r="BA232" s="136"/>
      <c r="BB232" s="136"/>
      <c r="BC232" s="136"/>
      <c r="BD232" s="136"/>
      <c r="BE232" s="136"/>
      <c r="BF232" s="136"/>
      <c r="BG232" s="136"/>
      <c r="BH232" s="136"/>
      <c r="BI232" s="136"/>
      <c r="BJ232" s="136"/>
      <c r="BK232" s="136"/>
      <c r="BL232" s="136"/>
      <c r="BM232" s="136"/>
      <c r="BN232" s="136"/>
      <c r="BO232" s="136"/>
      <c r="BP232" s="136"/>
      <c r="BQ232" s="136"/>
      <c r="BR232" s="136"/>
      <c r="BS232" s="136"/>
      <c r="BT232" s="136"/>
      <c r="BU232" s="136"/>
      <c r="BV232" s="136"/>
      <c r="BW232" s="136"/>
      <c r="BX232" s="136"/>
      <c r="BY232" s="136"/>
      <c r="BZ232" s="136"/>
      <c r="CA232" s="136"/>
      <c r="CB232" s="136"/>
      <c r="CC232" s="136"/>
      <c r="CD232" s="136"/>
      <c r="CE232" s="136"/>
      <c r="CF232" s="136"/>
      <c r="CG232" s="136"/>
      <c r="CH232" s="136"/>
      <c r="CI232" s="136"/>
      <c r="CJ232" s="136"/>
      <c r="CK232" s="136"/>
      <c r="CL232" s="136"/>
      <c r="CM232" s="136"/>
      <c r="CN232" s="136"/>
      <c r="CO232" s="136"/>
      <c r="CP232" s="136"/>
      <c r="CQ232" s="136"/>
      <c r="CR232" s="136"/>
      <c r="CS232" s="136"/>
      <c r="CT232" s="136"/>
      <c r="CU232" s="136"/>
      <c r="CV232" s="136"/>
      <c r="CW232" s="136"/>
      <c r="CX232" s="136"/>
      <c r="CY232" s="136"/>
      <c r="CZ232" s="136"/>
      <c r="DA232" s="136"/>
      <c r="DB232" s="136"/>
      <c r="DC232" s="136"/>
      <c r="DD232" s="136"/>
      <c r="DE232" s="136"/>
      <c r="DF232" s="136"/>
      <c r="DG232" s="136"/>
      <c r="DH232" s="136"/>
      <c r="DI232" s="136"/>
      <c r="DJ232" s="136"/>
      <c r="DK232" s="136"/>
      <c r="DL232" s="136"/>
      <c r="DM232" s="136"/>
      <c r="DN232" s="136"/>
      <c r="DO232" s="136"/>
      <c r="DP232" s="136"/>
      <c r="DQ232" s="136"/>
      <c r="DR232" s="136"/>
      <c r="DS232" s="136"/>
      <c r="DT232" s="136"/>
      <c r="DU232" s="136"/>
      <c r="DV232" s="136"/>
      <c r="DW232" s="136"/>
      <c r="DX232" s="136"/>
      <c r="DY232" s="136"/>
      <c r="DZ232" s="136"/>
      <c r="EA232" s="136"/>
      <c r="EB232" s="136"/>
      <c r="EC232" s="136"/>
      <c r="ED232" s="136"/>
      <c r="EE232" s="136"/>
      <c r="EF232" s="136"/>
      <c r="EG232" s="136"/>
      <c r="EH232" s="136"/>
      <c r="EI232" s="136"/>
      <c r="EJ232" s="136"/>
      <c r="EK232" s="136"/>
      <c r="EL232" s="136"/>
      <c r="EM232" s="136"/>
      <c r="EN232" s="136"/>
      <c r="EO232" s="136"/>
      <c r="EP232" s="136"/>
      <c r="EQ232" s="136"/>
      <c r="ER232" s="136"/>
      <c r="ES232" s="136"/>
      <c r="ET232" s="136"/>
      <c r="EU232" s="136"/>
      <c r="EV232" s="136"/>
      <c r="EW232" s="136"/>
      <c r="EX232" s="136"/>
      <c r="EY232" s="136"/>
      <c r="EZ232" s="136"/>
      <c r="FA232" s="136"/>
      <c r="FB232" s="136"/>
      <c r="FC232" s="136"/>
      <c r="FD232" s="136"/>
      <c r="FE232" s="136"/>
      <c r="FF232" s="136"/>
      <c r="FG232" s="136"/>
      <c r="FH232" s="136"/>
      <c r="FI232" s="136"/>
      <c r="FJ232" s="136"/>
      <c r="FK232" s="136"/>
      <c r="FL232" s="136"/>
      <c r="FM232" s="136"/>
      <c r="FN232" s="136"/>
      <c r="FO232" s="136"/>
      <c r="FP232" s="136"/>
      <c r="FQ232" s="136"/>
      <c r="FR232" s="136"/>
      <c r="FS232" s="136"/>
      <c r="FT232" s="136"/>
      <c r="FU232" s="136"/>
      <c r="FV232" s="136"/>
      <c r="FW232" s="136"/>
      <c r="FX232" s="136"/>
      <c r="FY232" s="136"/>
      <c r="FZ232" s="136"/>
      <c r="GA232" s="136"/>
      <c r="GB232" s="136"/>
      <c r="GC232" s="136"/>
      <c r="GD232" s="136"/>
      <c r="GE232" s="136"/>
      <c r="GF232" s="136"/>
      <c r="GG232" s="136"/>
      <c r="GH232" s="136"/>
      <c r="GI232" s="136"/>
      <c r="GJ232" s="136"/>
      <c r="GK232" s="136"/>
      <c r="GL232" s="136"/>
      <c r="GM232" s="136"/>
      <c r="GN232" s="136"/>
      <c r="GO232" s="136"/>
      <c r="GP232" s="136"/>
      <c r="GQ232" s="136"/>
      <c r="GR232" s="136"/>
      <c r="GS232" s="136"/>
      <c r="GT232" s="136"/>
      <c r="GU232" s="136"/>
      <c r="GV232" s="136"/>
      <c r="GW232" s="136"/>
      <c r="GX232" s="136"/>
      <c r="GY232" s="136"/>
      <c r="GZ232" s="136"/>
      <c r="HA232" s="136"/>
      <c r="HB232" s="136"/>
      <c r="HC232" s="136"/>
      <c r="HD232" s="136"/>
      <c r="HE232" s="136"/>
      <c r="HF232" s="136"/>
      <c r="HG232" s="136"/>
      <c r="HH232" s="136"/>
      <c r="HI232" s="136"/>
      <c r="HJ232" s="136"/>
      <c r="HK232" s="136"/>
      <c r="HL232" s="136"/>
      <c r="HM232" s="136"/>
      <c r="HN232" s="136"/>
      <c r="HO232" s="136"/>
      <c r="HP232" s="136"/>
      <c r="HQ232" s="136"/>
      <c r="HR232" s="136"/>
      <c r="HS232" s="136"/>
      <c r="HT232" s="136"/>
      <c r="HU232" s="136"/>
      <c r="HV232" s="136"/>
      <c r="HW232" s="136"/>
      <c r="HX232" s="136"/>
      <c r="HY232" s="136"/>
      <c r="HZ232" s="136"/>
      <c r="IA232" s="136"/>
      <c r="IB232" s="136"/>
      <c r="IC232" s="136"/>
      <c r="ID232" s="136"/>
      <c r="IE232" s="136"/>
      <c r="IF232" s="136"/>
      <c r="IG232" s="136"/>
    </row>
    <row r="233" spans="1:241" ht="15" customHeight="1" x14ac:dyDescent="0.25">
      <c r="A233" s="137" t="s">
        <v>161</v>
      </c>
      <c r="B233" s="158">
        <v>5160759</v>
      </c>
      <c r="C233" s="158">
        <v>2146291</v>
      </c>
      <c r="D233" s="158">
        <v>528585</v>
      </c>
      <c r="E233" s="158">
        <v>658507</v>
      </c>
      <c r="F233" s="158">
        <v>982978</v>
      </c>
      <c r="G233" s="158">
        <v>250144</v>
      </c>
      <c r="H233" s="235">
        <v>9727264</v>
      </c>
      <c r="I233" s="136"/>
      <c r="J233" s="137" t="s">
        <v>119</v>
      </c>
      <c r="K233" s="158">
        <v>4765417</v>
      </c>
      <c r="L233" s="158">
        <v>3053739</v>
      </c>
      <c r="M233" s="158">
        <v>701648</v>
      </c>
      <c r="N233" s="158">
        <v>708130</v>
      </c>
      <c r="O233" s="158">
        <v>1508056</v>
      </c>
      <c r="P233" s="158">
        <v>238758</v>
      </c>
      <c r="Q233" s="235">
        <v>10975748</v>
      </c>
      <c r="R233" s="136"/>
      <c r="S233" s="136"/>
      <c r="T233" s="136"/>
      <c r="U233" s="136"/>
      <c r="V233" s="136"/>
      <c r="W233" s="136"/>
      <c r="X233" s="136"/>
      <c r="Y233" s="136"/>
      <c r="Z233" s="136"/>
      <c r="AA233" s="136"/>
      <c r="AB233" s="136"/>
      <c r="AC233" s="136"/>
      <c r="AD233" s="136"/>
      <c r="AE233" s="136"/>
      <c r="AF233" s="136"/>
      <c r="AG233" s="136"/>
      <c r="AH233" s="136"/>
      <c r="AI233" s="136"/>
      <c r="AJ233" s="136"/>
      <c r="AK233" s="136"/>
      <c r="AL233" s="136"/>
      <c r="AM233" s="136"/>
      <c r="AN233" s="136"/>
      <c r="AO233" s="136"/>
      <c r="AP233" s="136"/>
      <c r="AQ233" s="136"/>
      <c r="AR233" s="136"/>
      <c r="AS233" s="136"/>
      <c r="AT233" s="136"/>
      <c r="AU233" s="136"/>
      <c r="AV233" s="136"/>
      <c r="AW233" s="136"/>
      <c r="AX233" s="136"/>
      <c r="AY233" s="136"/>
      <c r="AZ233" s="136"/>
      <c r="BA233" s="136"/>
      <c r="BB233" s="136"/>
      <c r="BC233" s="136"/>
      <c r="BD233" s="136"/>
      <c r="BE233" s="136"/>
      <c r="BF233" s="136"/>
      <c r="BG233" s="136"/>
      <c r="BH233" s="136"/>
      <c r="BI233" s="136"/>
      <c r="BJ233" s="136"/>
      <c r="BK233" s="136"/>
      <c r="BL233" s="136"/>
      <c r="BM233" s="136"/>
      <c r="BN233" s="136"/>
      <c r="BO233" s="136"/>
      <c r="BP233" s="136"/>
      <c r="BQ233" s="136"/>
      <c r="BR233" s="136"/>
      <c r="BS233" s="136"/>
      <c r="BT233" s="136"/>
      <c r="BU233" s="136"/>
      <c r="BV233" s="136"/>
      <c r="BW233" s="136"/>
      <c r="BX233" s="136"/>
      <c r="BY233" s="136"/>
      <c r="BZ233" s="136"/>
      <c r="CA233" s="136"/>
      <c r="CB233" s="136"/>
      <c r="CC233" s="136"/>
      <c r="CD233" s="136"/>
      <c r="CE233" s="136"/>
      <c r="CF233" s="136"/>
      <c r="CG233" s="136"/>
      <c r="CH233" s="136"/>
      <c r="CI233" s="136"/>
      <c r="CJ233" s="136"/>
      <c r="CK233" s="136"/>
      <c r="CL233" s="136"/>
      <c r="CM233" s="136"/>
      <c r="CN233" s="136"/>
      <c r="CO233" s="136"/>
      <c r="CP233" s="136"/>
      <c r="CQ233" s="136"/>
      <c r="CR233" s="136"/>
      <c r="CS233" s="136"/>
      <c r="CT233" s="136"/>
      <c r="CU233" s="136"/>
      <c r="CV233" s="136"/>
      <c r="CW233" s="136"/>
      <c r="CX233" s="136"/>
      <c r="CY233" s="136"/>
      <c r="CZ233" s="136"/>
      <c r="DA233" s="136"/>
      <c r="DB233" s="136"/>
      <c r="DC233" s="136"/>
      <c r="DD233" s="136"/>
      <c r="DE233" s="136"/>
      <c r="DF233" s="136"/>
      <c r="DG233" s="136"/>
      <c r="DH233" s="136"/>
      <c r="DI233" s="136"/>
      <c r="DJ233" s="136"/>
      <c r="DK233" s="136"/>
      <c r="DL233" s="136"/>
      <c r="DM233" s="136"/>
      <c r="DN233" s="136"/>
      <c r="DO233" s="136"/>
      <c r="DP233" s="136"/>
      <c r="DQ233" s="136"/>
      <c r="DR233" s="136"/>
      <c r="DS233" s="136"/>
      <c r="DT233" s="136"/>
      <c r="DU233" s="136"/>
      <c r="DV233" s="136"/>
      <c r="DW233" s="136"/>
      <c r="DX233" s="136"/>
      <c r="DY233" s="136"/>
      <c r="DZ233" s="136"/>
      <c r="EA233" s="136"/>
      <c r="EB233" s="136"/>
      <c r="EC233" s="136"/>
      <c r="ED233" s="136"/>
      <c r="EE233" s="136"/>
      <c r="EF233" s="136"/>
      <c r="EG233" s="136"/>
      <c r="EH233" s="136"/>
      <c r="EI233" s="136"/>
      <c r="EJ233" s="136"/>
      <c r="EK233" s="136"/>
      <c r="EL233" s="136"/>
      <c r="EM233" s="136"/>
      <c r="EN233" s="136"/>
      <c r="EO233" s="136"/>
      <c r="EP233" s="136"/>
      <c r="EQ233" s="136"/>
      <c r="ER233" s="136"/>
      <c r="ES233" s="136"/>
      <c r="ET233" s="136"/>
      <c r="EU233" s="136"/>
      <c r="EV233" s="136"/>
      <c r="EW233" s="136"/>
      <c r="EX233" s="136"/>
      <c r="EY233" s="136"/>
      <c r="EZ233" s="136"/>
      <c r="FA233" s="136"/>
      <c r="FB233" s="136"/>
      <c r="FC233" s="136"/>
      <c r="FD233" s="136"/>
      <c r="FE233" s="136"/>
      <c r="FF233" s="136"/>
      <c r="FG233" s="136"/>
      <c r="FH233" s="136"/>
      <c r="FI233" s="136"/>
      <c r="FJ233" s="136"/>
      <c r="FK233" s="136"/>
      <c r="FL233" s="136"/>
      <c r="FM233" s="136"/>
      <c r="FN233" s="136"/>
      <c r="FO233" s="136"/>
      <c r="FP233" s="136"/>
      <c r="FQ233" s="136"/>
      <c r="FR233" s="136"/>
      <c r="FS233" s="136"/>
      <c r="FT233" s="136"/>
      <c r="FU233" s="136"/>
      <c r="FV233" s="136"/>
      <c r="FW233" s="136"/>
      <c r="FX233" s="136"/>
      <c r="FY233" s="136"/>
      <c r="FZ233" s="136"/>
      <c r="GA233" s="136"/>
      <c r="GB233" s="136"/>
      <c r="GC233" s="136"/>
      <c r="GD233" s="136"/>
      <c r="GE233" s="136"/>
      <c r="GF233" s="136"/>
      <c r="GG233" s="136"/>
      <c r="GH233" s="136"/>
      <c r="GI233" s="136"/>
      <c r="GJ233" s="136"/>
      <c r="GK233" s="136"/>
      <c r="GL233" s="136"/>
      <c r="GM233" s="136"/>
      <c r="GN233" s="136"/>
      <c r="GO233" s="136"/>
      <c r="GP233" s="136"/>
      <c r="GQ233" s="136"/>
      <c r="GR233" s="136"/>
      <c r="GS233" s="136"/>
      <c r="GT233" s="136"/>
      <c r="GU233" s="136"/>
      <c r="GV233" s="136"/>
      <c r="GW233" s="136"/>
      <c r="GX233" s="136"/>
      <c r="GY233" s="136"/>
      <c r="GZ233" s="136"/>
      <c r="HA233" s="136"/>
      <c r="HB233" s="136"/>
      <c r="HC233" s="136"/>
      <c r="HD233" s="136"/>
      <c r="HE233" s="136"/>
      <c r="HF233" s="136"/>
      <c r="HG233" s="136"/>
      <c r="HH233" s="136"/>
      <c r="HI233" s="136"/>
      <c r="HJ233" s="136"/>
      <c r="HK233" s="136"/>
      <c r="HL233" s="136"/>
      <c r="HM233" s="136"/>
      <c r="HN233" s="136"/>
      <c r="HO233" s="136"/>
      <c r="HP233" s="136"/>
      <c r="HQ233" s="136"/>
      <c r="HR233" s="136"/>
      <c r="HS233" s="136"/>
      <c r="HT233" s="136"/>
      <c r="HU233" s="136"/>
      <c r="HV233" s="136"/>
      <c r="HW233" s="136"/>
      <c r="HX233" s="136"/>
      <c r="HY233" s="136"/>
      <c r="HZ233" s="136"/>
      <c r="IA233" s="136"/>
      <c r="IB233" s="136"/>
      <c r="IC233" s="136"/>
      <c r="ID233" s="136"/>
      <c r="IE233" s="136"/>
      <c r="IF233" s="136"/>
      <c r="IG233" s="136"/>
    </row>
    <row r="234" spans="1:241" ht="15" customHeight="1" x14ac:dyDescent="0.25">
      <c r="A234" s="137" t="s">
        <v>160</v>
      </c>
      <c r="B234" s="158">
        <v>6153005</v>
      </c>
      <c r="C234" s="158">
        <v>3353519</v>
      </c>
      <c r="D234" s="158">
        <v>595822</v>
      </c>
      <c r="E234" s="158">
        <v>722114</v>
      </c>
      <c r="F234" s="158">
        <v>1383636</v>
      </c>
      <c r="G234" s="158">
        <v>343133</v>
      </c>
      <c r="H234" s="235">
        <v>12551229</v>
      </c>
      <c r="I234" s="136"/>
      <c r="J234" s="137" t="s">
        <v>118</v>
      </c>
      <c r="K234" s="158">
        <v>2995086</v>
      </c>
      <c r="L234" s="158">
        <v>2227329</v>
      </c>
      <c r="M234" s="158">
        <v>475292</v>
      </c>
      <c r="N234" s="158">
        <v>514884</v>
      </c>
      <c r="O234" s="158">
        <v>969043</v>
      </c>
      <c r="P234" s="158">
        <v>150674</v>
      </c>
      <c r="Q234" s="235">
        <v>7332308</v>
      </c>
      <c r="R234" s="136"/>
      <c r="S234" s="136"/>
      <c r="T234" s="136"/>
      <c r="U234" s="136"/>
      <c r="V234" s="136"/>
      <c r="W234" s="136"/>
      <c r="X234" s="136"/>
      <c r="Y234" s="136"/>
      <c r="Z234" s="136"/>
      <c r="AA234" s="136"/>
      <c r="AB234" s="136"/>
      <c r="AC234" s="136"/>
      <c r="AD234" s="136"/>
      <c r="AE234" s="136"/>
      <c r="AF234" s="136"/>
      <c r="AG234" s="136"/>
      <c r="AH234" s="136"/>
      <c r="AI234" s="136"/>
      <c r="AJ234" s="136"/>
      <c r="AK234" s="136"/>
      <c r="AL234" s="136"/>
      <c r="AM234" s="136"/>
      <c r="AN234" s="136"/>
      <c r="AO234" s="136"/>
      <c r="AP234" s="136"/>
      <c r="AQ234" s="136"/>
      <c r="AR234" s="136"/>
      <c r="AS234" s="136"/>
      <c r="AT234" s="136"/>
      <c r="AU234" s="136"/>
      <c r="AV234" s="136"/>
      <c r="AW234" s="136"/>
      <c r="AX234" s="136"/>
      <c r="AY234" s="136"/>
      <c r="AZ234" s="136"/>
      <c r="BA234" s="136"/>
      <c r="BB234" s="136"/>
      <c r="BC234" s="136"/>
      <c r="BD234" s="136"/>
      <c r="BE234" s="136"/>
      <c r="BF234" s="136"/>
      <c r="BG234" s="136"/>
      <c r="BH234" s="136"/>
      <c r="BI234" s="136"/>
      <c r="BJ234" s="136"/>
      <c r="BK234" s="136"/>
      <c r="BL234" s="136"/>
      <c r="BM234" s="136"/>
      <c r="BN234" s="136"/>
      <c r="BO234" s="136"/>
      <c r="BP234" s="136"/>
      <c r="BQ234" s="136"/>
      <c r="BR234" s="136"/>
      <c r="BS234" s="136"/>
      <c r="BT234" s="136"/>
      <c r="BU234" s="136"/>
      <c r="BV234" s="136"/>
      <c r="BW234" s="136"/>
      <c r="BX234" s="136"/>
      <c r="BY234" s="136"/>
      <c r="BZ234" s="136"/>
      <c r="CA234" s="136"/>
      <c r="CB234" s="136"/>
      <c r="CC234" s="136"/>
      <c r="CD234" s="136"/>
      <c r="CE234" s="136"/>
      <c r="CF234" s="136"/>
      <c r="CG234" s="136"/>
      <c r="CH234" s="136"/>
      <c r="CI234" s="136"/>
      <c r="CJ234" s="136"/>
      <c r="CK234" s="136"/>
      <c r="CL234" s="136"/>
      <c r="CM234" s="136"/>
      <c r="CN234" s="136"/>
      <c r="CO234" s="136"/>
      <c r="CP234" s="136"/>
      <c r="CQ234" s="136"/>
      <c r="CR234" s="136"/>
      <c r="CS234" s="136"/>
      <c r="CT234" s="136"/>
      <c r="CU234" s="136"/>
      <c r="CV234" s="136"/>
      <c r="CW234" s="136"/>
      <c r="CX234" s="136"/>
      <c r="CY234" s="136"/>
      <c r="CZ234" s="136"/>
      <c r="DA234" s="136"/>
      <c r="DB234" s="136"/>
      <c r="DC234" s="136"/>
      <c r="DD234" s="136"/>
      <c r="DE234" s="136"/>
      <c r="DF234" s="136"/>
      <c r="DG234" s="136"/>
      <c r="DH234" s="136"/>
      <c r="DI234" s="136"/>
      <c r="DJ234" s="136"/>
      <c r="DK234" s="136"/>
      <c r="DL234" s="136"/>
      <c r="DM234" s="136"/>
      <c r="DN234" s="136"/>
      <c r="DO234" s="136"/>
      <c r="DP234" s="136"/>
      <c r="DQ234" s="136"/>
      <c r="DR234" s="136"/>
      <c r="DS234" s="136"/>
      <c r="DT234" s="136"/>
      <c r="DU234" s="136"/>
      <c r="DV234" s="136"/>
      <c r="DW234" s="136"/>
      <c r="DX234" s="136"/>
      <c r="DY234" s="136"/>
      <c r="DZ234" s="136"/>
      <c r="EA234" s="136"/>
      <c r="EB234" s="136"/>
      <c r="EC234" s="136"/>
      <c r="ED234" s="136"/>
      <c r="EE234" s="136"/>
      <c r="EF234" s="136"/>
      <c r="EG234" s="136"/>
      <c r="EH234" s="136"/>
      <c r="EI234" s="136"/>
      <c r="EJ234" s="136"/>
      <c r="EK234" s="136"/>
      <c r="EL234" s="136"/>
      <c r="EM234" s="136"/>
      <c r="EN234" s="136"/>
      <c r="EO234" s="136"/>
      <c r="EP234" s="136"/>
      <c r="EQ234" s="136"/>
      <c r="ER234" s="136"/>
      <c r="ES234" s="136"/>
      <c r="ET234" s="136"/>
      <c r="EU234" s="136"/>
      <c r="EV234" s="136"/>
      <c r="EW234" s="136"/>
      <c r="EX234" s="136"/>
      <c r="EY234" s="136"/>
      <c r="EZ234" s="136"/>
      <c r="FA234" s="136"/>
      <c r="FB234" s="136"/>
      <c r="FC234" s="136"/>
      <c r="FD234" s="136"/>
      <c r="FE234" s="136"/>
      <c r="FF234" s="136"/>
      <c r="FG234" s="136"/>
      <c r="FH234" s="136"/>
      <c r="FI234" s="136"/>
      <c r="FJ234" s="136"/>
      <c r="FK234" s="136"/>
      <c r="FL234" s="136"/>
      <c r="FM234" s="136"/>
      <c r="FN234" s="136"/>
      <c r="FO234" s="136"/>
      <c r="FP234" s="136"/>
      <c r="FQ234" s="136"/>
      <c r="FR234" s="136"/>
      <c r="FS234" s="136"/>
      <c r="FT234" s="136"/>
      <c r="FU234" s="136"/>
      <c r="FV234" s="136"/>
      <c r="FW234" s="136"/>
      <c r="FX234" s="136"/>
      <c r="FY234" s="136"/>
      <c r="FZ234" s="136"/>
      <c r="GA234" s="136"/>
      <c r="GB234" s="136"/>
      <c r="GC234" s="136"/>
      <c r="GD234" s="136"/>
      <c r="GE234" s="136"/>
      <c r="GF234" s="136"/>
      <c r="GG234" s="136"/>
      <c r="GH234" s="136"/>
      <c r="GI234" s="136"/>
      <c r="GJ234" s="136"/>
      <c r="GK234" s="136"/>
      <c r="GL234" s="136"/>
      <c r="GM234" s="136"/>
      <c r="GN234" s="136"/>
      <c r="GO234" s="136"/>
      <c r="GP234" s="136"/>
      <c r="GQ234" s="136"/>
      <c r="GR234" s="136"/>
      <c r="GS234" s="136"/>
      <c r="GT234" s="136"/>
      <c r="GU234" s="136"/>
      <c r="GV234" s="136"/>
      <c r="GW234" s="136"/>
      <c r="GX234" s="136"/>
      <c r="GY234" s="136"/>
      <c r="GZ234" s="136"/>
      <c r="HA234" s="136"/>
      <c r="HB234" s="136"/>
      <c r="HC234" s="136"/>
      <c r="HD234" s="136"/>
      <c r="HE234" s="136"/>
      <c r="HF234" s="136"/>
      <c r="HG234" s="136"/>
      <c r="HH234" s="136"/>
      <c r="HI234" s="136"/>
      <c r="HJ234" s="136"/>
      <c r="HK234" s="136"/>
      <c r="HL234" s="136"/>
      <c r="HM234" s="136"/>
      <c r="HN234" s="136"/>
      <c r="HO234" s="136"/>
      <c r="HP234" s="136"/>
      <c r="HQ234" s="136"/>
      <c r="HR234" s="136"/>
      <c r="HS234" s="136"/>
      <c r="HT234" s="136"/>
      <c r="HU234" s="136"/>
      <c r="HV234" s="136"/>
      <c r="HW234" s="136"/>
      <c r="HX234" s="136"/>
      <c r="HY234" s="136"/>
      <c r="HZ234" s="136"/>
      <c r="IA234" s="136"/>
      <c r="IB234" s="136"/>
      <c r="IC234" s="136"/>
      <c r="ID234" s="136"/>
      <c r="IE234" s="136"/>
      <c r="IF234" s="136"/>
      <c r="IG234" s="136"/>
    </row>
    <row r="235" spans="1:241" ht="15" customHeight="1" x14ac:dyDescent="0.25">
      <c r="A235" s="137" t="s">
        <v>159</v>
      </c>
      <c r="B235" s="158">
        <v>8920640</v>
      </c>
      <c r="C235" s="158">
        <v>3071289</v>
      </c>
      <c r="D235" s="158">
        <v>627914</v>
      </c>
      <c r="E235" s="158">
        <v>809563</v>
      </c>
      <c r="F235" s="158">
        <v>1311448</v>
      </c>
      <c r="G235" s="158">
        <v>347497</v>
      </c>
      <c r="H235" s="235">
        <v>15088351</v>
      </c>
      <c r="I235" s="136"/>
      <c r="J235" s="137" t="s">
        <v>117</v>
      </c>
      <c r="K235" s="158">
        <v>3460475</v>
      </c>
      <c r="L235" s="158">
        <v>2037252</v>
      </c>
      <c r="M235" s="158">
        <v>507426</v>
      </c>
      <c r="N235" s="158">
        <v>510381</v>
      </c>
      <c r="O235" s="158">
        <v>1083368</v>
      </c>
      <c r="P235" s="158">
        <v>218626</v>
      </c>
      <c r="Q235" s="235">
        <v>7817528</v>
      </c>
      <c r="R235" s="136"/>
      <c r="S235" s="136"/>
      <c r="T235" s="136"/>
      <c r="U235" s="136"/>
      <c r="V235" s="136"/>
      <c r="W235" s="136"/>
      <c r="X235" s="136"/>
      <c r="Y235" s="136"/>
      <c r="Z235" s="136"/>
      <c r="AA235" s="136"/>
      <c r="AB235" s="136"/>
      <c r="AC235" s="136"/>
      <c r="AD235" s="136"/>
      <c r="AE235" s="136"/>
      <c r="AF235" s="136"/>
      <c r="AG235" s="136"/>
      <c r="AH235" s="136"/>
      <c r="AI235" s="136"/>
      <c r="AJ235" s="136"/>
      <c r="AK235" s="136"/>
      <c r="AL235" s="136"/>
      <c r="AM235" s="136"/>
      <c r="AN235" s="136"/>
      <c r="AO235" s="136"/>
      <c r="AP235" s="136"/>
      <c r="AQ235" s="136"/>
      <c r="AR235" s="136"/>
      <c r="AS235" s="136"/>
      <c r="AT235" s="136"/>
      <c r="AU235" s="136"/>
      <c r="AV235" s="136"/>
      <c r="AW235" s="136"/>
      <c r="AX235" s="136"/>
      <c r="AY235" s="136"/>
      <c r="AZ235" s="136"/>
      <c r="BA235" s="136"/>
      <c r="BB235" s="136"/>
      <c r="BC235" s="136"/>
      <c r="BD235" s="136"/>
      <c r="BE235" s="136"/>
      <c r="BF235" s="136"/>
      <c r="BG235" s="136"/>
      <c r="BH235" s="136"/>
      <c r="BI235" s="136"/>
      <c r="BJ235" s="136"/>
      <c r="BK235" s="136"/>
      <c r="BL235" s="136"/>
      <c r="BM235" s="136"/>
      <c r="BN235" s="136"/>
      <c r="BO235" s="136"/>
      <c r="BP235" s="136"/>
      <c r="BQ235" s="136"/>
      <c r="BR235" s="136"/>
      <c r="BS235" s="136"/>
      <c r="BT235" s="136"/>
      <c r="BU235" s="136"/>
      <c r="BV235" s="136"/>
      <c r="BW235" s="136"/>
      <c r="BX235" s="136"/>
      <c r="BY235" s="136"/>
      <c r="BZ235" s="136"/>
      <c r="CA235" s="136"/>
      <c r="CB235" s="136"/>
      <c r="CC235" s="136"/>
      <c r="CD235" s="136"/>
      <c r="CE235" s="136"/>
      <c r="CF235" s="136"/>
      <c r="CG235" s="136"/>
      <c r="CH235" s="136"/>
      <c r="CI235" s="136"/>
      <c r="CJ235" s="136"/>
      <c r="CK235" s="136"/>
      <c r="CL235" s="136"/>
      <c r="CM235" s="136"/>
      <c r="CN235" s="136"/>
      <c r="CO235" s="136"/>
      <c r="CP235" s="136"/>
      <c r="CQ235" s="136"/>
      <c r="CR235" s="136"/>
      <c r="CS235" s="136"/>
      <c r="CT235" s="136"/>
      <c r="CU235" s="136"/>
      <c r="CV235" s="136"/>
      <c r="CW235" s="136"/>
      <c r="CX235" s="136"/>
      <c r="CY235" s="136"/>
      <c r="CZ235" s="136"/>
      <c r="DA235" s="136"/>
      <c r="DB235" s="136"/>
      <c r="DC235" s="136"/>
      <c r="DD235" s="136"/>
      <c r="DE235" s="136"/>
      <c r="DF235" s="136"/>
      <c r="DG235" s="136"/>
      <c r="DH235" s="136"/>
      <c r="DI235" s="136"/>
      <c r="DJ235" s="136"/>
      <c r="DK235" s="136"/>
      <c r="DL235" s="136"/>
      <c r="DM235" s="136"/>
      <c r="DN235" s="136"/>
      <c r="DO235" s="136"/>
      <c r="DP235" s="136"/>
      <c r="DQ235" s="136"/>
      <c r="DR235" s="136"/>
      <c r="DS235" s="136"/>
      <c r="DT235" s="136"/>
      <c r="DU235" s="136"/>
      <c r="DV235" s="136"/>
      <c r="DW235" s="136"/>
      <c r="DX235" s="136"/>
      <c r="DY235" s="136"/>
      <c r="DZ235" s="136"/>
      <c r="EA235" s="136"/>
      <c r="EB235" s="136"/>
      <c r="EC235" s="136"/>
      <c r="ED235" s="136"/>
      <c r="EE235" s="136"/>
      <c r="EF235" s="136"/>
      <c r="EG235" s="136"/>
      <c r="EH235" s="136"/>
      <c r="EI235" s="136"/>
      <c r="EJ235" s="136"/>
      <c r="EK235" s="136"/>
      <c r="EL235" s="136"/>
      <c r="EM235" s="136"/>
      <c r="EN235" s="136"/>
      <c r="EO235" s="136"/>
      <c r="EP235" s="136"/>
      <c r="EQ235" s="136"/>
      <c r="ER235" s="136"/>
      <c r="ES235" s="136"/>
      <c r="ET235" s="136"/>
      <c r="EU235" s="136"/>
      <c r="EV235" s="136"/>
      <c r="EW235" s="136"/>
      <c r="EX235" s="136"/>
      <c r="EY235" s="136"/>
      <c r="EZ235" s="136"/>
      <c r="FA235" s="136"/>
      <c r="FB235" s="136"/>
      <c r="FC235" s="136"/>
      <c r="FD235" s="136"/>
      <c r="FE235" s="136"/>
      <c r="FF235" s="136"/>
      <c r="FG235" s="136"/>
      <c r="FH235" s="136"/>
      <c r="FI235" s="136"/>
      <c r="FJ235" s="136"/>
      <c r="FK235" s="136"/>
      <c r="FL235" s="136"/>
      <c r="FM235" s="136"/>
      <c r="FN235" s="136"/>
      <c r="FO235" s="136"/>
      <c r="FP235" s="136"/>
      <c r="FQ235" s="136"/>
      <c r="FR235" s="136"/>
      <c r="FS235" s="136"/>
      <c r="FT235" s="136"/>
      <c r="FU235" s="136"/>
      <c r="FV235" s="136"/>
      <c r="FW235" s="136"/>
      <c r="FX235" s="136"/>
      <c r="FY235" s="136"/>
      <c r="FZ235" s="136"/>
      <c r="GA235" s="136"/>
      <c r="GB235" s="136"/>
      <c r="GC235" s="136"/>
      <c r="GD235" s="136"/>
      <c r="GE235" s="136"/>
      <c r="GF235" s="136"/>
      <c r="GG235" s="136"/>
      <c r="GH235" s="136"/>
      <c r="GI235" s="136"/>
      <c r="GJ235" s="136"/>
      <c r="GK235" s="136"/>
      <c r="GL235" s="136"/>
      <c r="GM235" s="136"/>
      <c r="GN235" s="136"/>
      <c r="GO235" s="136"/>
      <c r="GP235" s="136"/>
      <c r="GQ235" s="136"/>
      <c r="GR235" s="136"/>
      <c r="GS235" s="136"/>
      <c r="GT235" s="136"/>
      <c r="GU235" s="136"/>
      <c r="GV235" s="136"/>
      <c r="GW235" s="136"/>
      <c r="GX235" s="136"/>
      <c r="GY235" s="136"/>
      <c r="GZ235" s="136"/>
      <c r="HA235" s="136"/>
      <c r="HB235" s="136"/>
      <c r="HC235" s="136"/>
      <c r="HD235" s="136"/>
      <c r="HE235" s="136"/>
      <c r="HF235" s="136"/>
      <c r="HG235" s="136"/>
      <c r="HH235" s="136"/>
      <c r="HI235" s="136"/>
      <c r="HJ235" s="136"/>
      <c r="HK235" s="136"/>
      <c r="HL235" s="136"/>
      <c r="HM235" s="136"/>
      <c r="HN235" s="136"/>
      <c r="HO235" s="136"/>
      <c r="HP235" s="136"/>
      <c r="HQ235" s="136"/>
      <c r="HR235" s="136"/>
      <c r="HS235" s="136"/>
      <c r="HT235" s="136"/>
      <c r="HU235" s="136"/>
      <c r="HV235" s="136"/>
      <c r="HW235" s="136"/>
      <c r="HX235" s="136"/>
      <c r="HY235" s="136"/>
      <c r="HZ235" s="136"/>
      <c r="IA235" s="136"/>
      <c r="IB235" s="136"/>
      <c r="IC235" s="136"/>
      <c r="ID235" s="136"/>
      <c r="IE235" s="136"/>
      <c r="IF235" s="136"/>
      <c r="IG235" s="136"/>
    </row>
    <row r="236" spans="1:241" ht="15" customHeight="1" x14ac:dyDescent="0.25">
      <c r="A236" s="137" t="s">
        <v>158</v>
      </c>
      <c r="B236" s="158">
        <v>8864814</v>
      </c>
      <c r="C236" s="158">
        <v>3434586</v>
      </c>
      <c r="D236" s="158">
        <v>638331</v>
      </c>
      <c r="E236" s="158">
        <v>853659</v>
      </c>
      <c r="F236" s="158">
        <v>1445638</v>
      </c>
      <c r="G236" s="158">
        <v>287098</v>
      </c>
      <c r="H236" s="235">
        <v>15524126</v>
      </c>
      <c r="I236" s="136"/>
      <c r="J236" s="137" t="s">
        <v>116</v>
      </c>
      <c r="K236" s="158">
        <v>4169759</v>
      </c>
      <c r="L236" s="158">
        <v>2534241</v>
      </c>
      <c r="M236" s="158">
        <v>704460</v>
      </c>
      <c r="N236" s="158">
        <v>705799</v>
      </c>
      <c r="O236" s="158">
        <v>1380534</v>
      </c>
      <c r="P236" s="158">
        <v>352429</v>
      </c>
      <c r="Q236" s="235">
        <v>9847222</v>
      </c>
      <c r="R236" s="136"/>
      <c r="S236" s="136"/>
      <c r="T236" s="136"/>
      <c r="U236" s="136"/>
      <c r="V236" s="136"/>
      <c r="W236" s="136"/>
      <c r="X236" s="136"/>
      <c r="Y236" s="136"/>
      <c r="Z236" s="136"/>
      <c r="AA236" s="136"/>
      <c r="AB236" s="136"/>
      <c r="AC236" s="136"/>
      <c r="AD236" s="136"/>
      <c r="AE236" s="136"/>
      <c r="AF236" s="136"/>
      <c r="AG236" s="136"/>
      <c r="AH236" s="136"/>
      <c r="AI236" s="136"/>
      <c r="AJ236" s="136"/>
      <c r="AK236" s="136"/>
      <c r="AL236" s="136"/>
      <c r="AM236" s="136"/>
      <c r="AN236" s="136"/>
      <c r="AO236" s="136"/>
      <c r="AP236" s="136"/>
      <c r="AQ236" s="136"/>
      <c r="AR236" s="136"/>
      <c r="AS236" s="136"/>
      <c r="AT236" s="136"/>
      <c r="AU236" s="136"/>
      <c r="AV236" s="136"/>
      <c r="AW236" s="136"/>
      <c r="AX236" s="136"/>
      <c r="AY236" s="136"/>
      <c r="AZ236" s="136"/>
      <c r="BA236" s="136"/>
      <c r="BB236" s="136"/>
      <c r="BC236" s="136"/>
      <c r="BD236" s="136"/>
      <c r="BE236" s="136"/>
      <c r="BF236" s="136"/>
      <c r="BG236" s="136"/>
      <c r="BH236" s="136"/>
      <c r="BI236" s="136"/>
      <c r="BJ236" s="136"/>
      <c r="BK236" s="136"/>
      <c r="BL236" s="136"/>
      <c r="BM236" s="136"/>
      <c r="BN236" s="136"/>
      <c r="BO236" s="136"/>
      <c r="BP236" s="136"/>
      <c r="BQ236" s="136"/>
      <c r="BR236" s="136"/>
      <c r="BS236" s="136"/>
      <c r="BT236" s="136"/>
      <c r="BU236" s="136"/>
      <c r="BV236" s="136"/>
      <c r="BW236" s="136"/>
      <c r="BX236" s="136"/>
      <c r="BY236" s="136"/>
      <c r="BZ236" s="136"/>
      <c r="CA236" s="136"/>
      <c r="CB236" s="136"/>
      <c r="CC236" s="136"/>
      <c r="CD236" s="136"/>
      <c r="CE236" s="136"/>
      <c r="CF236" s="136"/>
      <c r="CG236" s="136"/>
      <c r="CH236" s="136"/>
      <c r="CI236" s="136"/>
      <c r="CJ236" s="136"/>
      <c r="CK236" s="136"/>
      <c r="CL236" s="136"/>
      <c r="CM236" s="136"/>
      <c r="CN236" s="136"/>
      <c r="CO236" s="136"/>
      <c r="CP236" s="136"/>
      <c r="CQ236" s="136"/>
      <c r="CR236" s="136"/>
      <c r="CS236" s="136"/>
      <c r="CT236" s="136"/>
      <c r="CU236" s="136"/>
      <c r="CV236" s="136"/>
      <c r="CW236" s="136"/>
      <c r="CX236" s="136"/>
      <c r="CY236" s="136"/>
      <c r="CZ236" s="136"/>
      <c r="DA236" s="136"/>
      <c r="DB236" s="136"/>
      <c r="DC236" s="136"/>
      <c r="DD236" s="136"/>
      <c r="DE236" s="136"/>
      <c r="DF236" s="136"/>
      <c r="DG236" s="136"/>
      <c r="DH236" s="136"/>
      <c r="DI236" s="136"/>
      <c r="DJ236" s="136"/>
      <c r="DK236" s="136"/>
      <c r="DL236" s="136"/>
      <c r="DM236" s="136"/>
      <c r="DN236" s="136"/>
      <c r="DO236" s="136"/>
      <c r="DP236" s="136"/>
      <c r="DQ236" s="136"/>
      <c r="DR236" s="136"/>
      <c r="DS236" s="136"/>
      <c r="DT236" s="136"/>
      <c r="DU236" s="136"/>
      <c r="DV236" s="136"/>
      <c r="DW236" s="136"/>
      <c r="DX236" s="136"/>
      <c r="DY236" s="136"/>
      <c r="DZ236" s="136"/>
      <c r="EA236" s="136"/>
      <c r="EB236" s="136"/>
      <c r="EC236" s="136"/>
      <c r="ED236" s="136"/>
      <c r="EE236" s="136"/>
      <c r="EF236" s="136"/>
      <c r="EG236" s="136"/>
      <c r="EH236" s="136"/>
      <c r="EI236" s="136"/>
      <c r="EJ236" s="136"/>
      <c r="EK236" s="136"/>
      <c r="EL236" s="136"/>
      <c r="EM236" s="136"/>
      <c r="EN236" s="136"/>
      <c r="EO236" s="136"/>
      <c r="EP236" s="136"/>
      <c r="EQ236" s="136"/>
      <c r="ER236" s="136"/>
      <c r="ES236" s="136"/>
      <c r="ET236" s="136"/>
      <c r="EU236" s="136"/>
      <c r="EV236" s="136"/>
      <c r="EW236" s="136"/>
      <c r="EX236" s="136"/>
      <c r="EY236" s="136"/>
      <c r="EZ236" s="136"/>
      <c r="FA236" s="136"/>
      <c r="FB236" s="136"/>
      <c r="FC236" s="136"/>
      <c r="FD236" s="136"/>
      <c r="FE236" s="136"/>
      <c r="FF236" s="136"/>
      <c r="FG236" s="136"/>
      <c r="FH236" s="136"/>
      <c r="FI236" s="136"/>
      <c r="FJ236" s="136"/>
      <c r="FK236" s="136"/>
      <c r="FL236" s="136"/>
      <c r="FM236" s="136"/>
      <c r="FN236" s="136"/>
      <c r="FO236" s="136"/>
      <c r="FP236" s="136"/>
      <c r="FQ236" s="136"/>
      <c r="FR236" s="136"/>
      <c r="FS236" s="136"/>
      <c r="FT236" s="136"/>
      <c r="FU236" s="136"/>
      <c r="FV236" s="136"/>
      <c r="FW236" s="136"/>
      <c r="FX236" s="136"/>
      <c r="FY236" s="136"/>
      <c r="FZ236" s="136"/>
      <c r="GA236" s="136"/>
      <c r="GB236" s="136"/>
      <c r="GC236" s="136"/>
      <c r="GD236" s="136"/>
      <c r="GE236" s="136"/>
      <c r="GF236" s="136"/>
      <c r="GG236" s="136"/>
      <c r="GH236" s="136"/>
      <c r="GI236" s="136"/>
      <c r="GJ236" s="136"/>
      <c r="GK236" s="136"/>
      <c r="GL236" s="136"/>
      <c r="GM236" s="136"/>
      <c r="GN236" s="136"/>
      <c r="GO236" s="136"/>
      <c r="GP236" s="136"/>
      <c r="GQ236" s="136"/>
      <c r="GR236" s="136"/>
      <c r="GS236" s="136"/>
      <c r="GT236" s="136"/>
      <c r="GU236" s="136"/>
      <c r="GV236" s="136"/>
      <c r="GW236" s="136"/>
      <c r="GX236" s="136"/>
      <c r="GY236" s="136"/>
      <c r="GZ236" s="136"/>
      <c r="HA236" s="136"/>
      <c r="HB236" s="136"/>
      <c r="HC236" s="136"/>
      <c r="HD236" s="136"/>
      <c r="HE236" s="136"/>
      <c r="HF236" s="136"/>
      <c r="HG236" s="136"/>
      <c r="HH236" s="136"/>
      <c r="HI236" s="136"/>
      <c r="HJ236" s="136"/>
      <c r="HK236" s="136"/>
      <c r="HL236" s="136"/>
      <c r="HM236" s="136"/>
      <c r="HN236" s="136"/>
      <c r="HO236" s="136"/>
      <c r="HP236" s="136"/>
      <c r="HQ236" s="136"/>
      <c r="HR236" s="136"/>
      <c r="HS236" s="136"/>
      <c r="HT236" s="136"/>
      <c r="HU236" s="136"/>
      <c r="HV236" s="136"/>
      <c r="HW236" s="136"/>
      <c r="HX236" s="136"/>
      <c r="HY236" s="136"/>
      <c r="HZ236" s="136"/>
      <c r="IA236" s="136"/>
      <c r="IB236" s="136"/>
      <c r="IC236" s="136"/>
      <c r="ID236" s="136"/>
      <c r="IE236" s="136"/>
      <c r="IF236" s="136"/>
      <c r="IG236" s="136"/>
    </row>
    <row r="237" spans="1:241" ht="15" customHeight="1" x14ac:dyDescent="0.25">
      <c r="A237" s="137" t="s">
        <v>157</v>
      </c>
      <c r="B237" s="158">
        <v>5464376</v>
      </c>
      <c r="C237" s="158">
        <v>2645281</v>
      </c>
      <c r="D237" s="158">
        <v>697328</v>
      </c>
      <c r="E237" s="158">
        <v>738771</v>
      </c>
      <c r="F237" s="158">
        <v>1211509</v>
      </c>
      <c r="G237" s="158">
        <v>202283</v>
      </c>
      <c r="H237" s="235">
        <v>10959548</v>
      </c>
      <c r="I237" s="136"/>
      <c r="J237" s="137" t="s">
        <v>115</v>
      </c>
      <c r="K237" s="158">
        <v>4655312</v>
      </c>
      <c r="L237" s="158">
        <v>2440922</v>
      </c>
      <c r="M237" s="158">
        <v>797016</v>
      </c>
      <c r="N237" s="158">
        <v>622238</v>
      </c>
      <c r="O237" s="158">
        <v>1563160</v>
      </c>
      <c r="P237" s="158">
        <v>319453</v>
      </c>
      <c r="Q237" s="235">
        <v>10398101</v>
      </c>
      <c r="R237" s="136"/>
      <c r="S237" s="136"/>
      <c r="T237" s="136"/>
      <c r="U237" s="136"/>
      <c r="V237" s="136"/>
      <c r="W237" s="136"/>
      <c r="X237" s="136"/>
      <c r="Y237" s="136"/>
      <c r="Z237" s="136"/>
      <c r="AA237" s="136"/>
      <c r="AB237" s="136"/>
      <c r="AC237" s="136"/>
      <c r="AD237" s="136"/>
      <c r="AE237" s="136"/>
      <c r="AF237" s="136"/>
      <c r="AG237" s="136"/>
      <c r="AH237" s="136"/>
      <c r="AI237" s="136"/>
      <c r="AJ237" s="136"/>
      <c r="AK237" s="136"/>
      <c r="AL237" s="136"/>
      <c r="AM237" s="136"/>
      <c r="AN237" s="136"/>
      <c r="AO237" s="136"/>
      <c r="AP237" s="136"/>
      <c r="AQ237" s="136"/>
      <c r="AR237" s="136"/>
      <c r="AS237" s="136"/>
      <c r="AT237" s="136"/>
      <c r="AU237" s="136"/>
      <c r="AV237" s="136"/>
      <c r="AW237" s="136"/>
      <c r="AX237" s="136"/>
      <c r="AY237" s="136"/>
      <c r="AZ237" s="136"/>
      <c r="BA237" s="136"/>
      <c r="BB237" s="136"/>
      <c r="BC237" s="136"/>
      <c r="BD237" s="136"/>
      <c r="BE237" s="136"/>
      <c r="BF237" s="136"/>
      <c r="BG237" s="136"/>
      <c r="BH237" s="136"/>
      <c r="BI237" s="136"/>
      <c r="BJ237" s="136"/>
      <c r="BK237" s="136"/>
      <c r="BL237" s="136"/>
      <c r="BM237" s="136"/>
      <c r="BN237" s="136"/>
      <c r="BO237" s="136"/>
      <c r="BP237" s="136"/>
      <c r="BQ237" s="136"/>
      <c r="BR237" s="136"/>
      <c r="BS237" s="136"/>
      <c r="BT237" s="136"/>
      <c r="BU237" s="136"/>
      <c r="BV237" s="136"/>
      <c r="BW237" s="136"/>
      <c r="BX237" s="136"/>
      <c r="BY237" s="136"/>
      <c r="BZ237" s="136"/>
      <c r="CA237" s="136"/>
      <c r="CB237" s="136"/>
      <c r="CC237" s="136"/>
      <c r="CD237" s="136"/>
      <c r="CE237" s="136"/>
      <c r="CF237" s="136"/>
      <c r="CG237" s="136"/>
      <c r="CH237" s="136"/>
      <c r="CI237" s="136"/>
      <c r="CJ237" s="136"/>
      <c r="CK237" s="136"/>
      <c r="CL237" s="136"/>
      <c r="CM237" s="136"/>
      <c r="CN237" s="136"/>
      <c r="CO237" s="136"/>
      <c r="CP237" s="136"/>
      <c r="CQ237" s="136"/>
      <c r="CR237" s="136"/>
      <c r="CS237" s="136"/>
      <c r="CT237" s="136"/>
      <c r="CU237" s="136"/>
      <c r="CV237" s="136"/>
      <c r="CW237" s="136"/>
      <c r="CX237" s="136"/>
      <c r="CY237" s="136"/>
      <c r="CZ237" s="136"/>
      <c r="DA237" s="136"/>
      <c r="DB237" s="136"/>
      <c r="DC237" s="136"/>
      <c r="DD237" s="136"/>
      <c r="DE237" s="136"/>
      <c r="DF237" s="136"/>
      <c r="DG237" s="136"/>
      <c r="DH237" s="136"/>
      <c r="DI237" s="136"/>
      <c r="DJ237" s="136"/>
      <c r="DK237" s="136"/>
      <c r="DL237" s="136"/>
      <c r="DM237" s="136"/>
      <c r="DN237" s="136"/>
      <c r="DO237" s="136"/>
      <c r="DP237" s="136"/>
      <c r="DQ237" s="136"/>
      <c r="DR237" s="136"/>
      <c r="DS237" s="136"/>
      <c r="DT237" s="136"/>
      <c r="DU237" s="136"/>
      <c r="DV237" s="136"/>
      <c r="DW237" s="136"/>
      <c r="DX237" s="136"/>
      <c r="DY237" s="136"/>
      <c r="DZ237" s="136"/>
      <c r="EA237" s="136"/>
      <c r="EB237" s="136"/>
      <c r="EC237" s="136"/>
      <c r="ED237" s="136"/>
      <c r="EE237" s="136"/>
      <c r="EF237" s="136"/>
      <c r="EG237" s="136"/>
      <c r="EH237" s="136"/>
      <c r="EI237" s="136"/>
      <c r="EJ237" s="136"/>
      <c r="EK237" s="136"/>
      <c r="EL237" s="136"/>
      <c r="EM237" s="136"/>
      <c r="EN237" s="136"/>
      <c r="EO237" s="136"/>
      <c r="EP237" s="136"/>
      <c r="EQ237" s="136"/>
      <c r="ER237" s="136"/>
      <c r="ES237" s="136"/>
      <c r="ET237" s="136"/>
      <c r="EU237" s="136"/>
      <c r="EV237" s="136"/>
      <c r="EW237" s="136"/>
      <c r="EX237" s="136"/>
      <c r="EY237" s="136"/>
      <c r="EZ237" s="136"/>
      <c r="FA237" s="136"/>
      <c r="FB237" s="136"/>
      <c r="FC237" s="136"/>
      <c r="FD237" s="136"/>
      <c r="FE237" s="136"/>
      <c r="FF237" s="136"/>
      <c r="FG237" s="136"/>
      <c r="FH237" s="136"/>
      <c r="FI237" s="136"/>
      <c r="FJ237" s="136"/>
      <c r="FK237" s="136"/>
      <c r="FL237" s="136"/>
      <c r="FM237" s="136"/>
      <c r="FN237" s="136"/>
      <c r="FO237" s="136"/>
      <c r="FP237" s="136"/>
      <c r="FQ237" s="136"/>
      <c r="FR237" s="136"/>
      <c r="FS237" s="136"/>
      <c r="FT237" s="136"/>
      <c r="FU237" s="136"/>
      <c r="FV237" s="136"/>
      <c r="FW237" s="136"/>
      <c r="FX237" s="136"/>
      <c r="FY237" s="136"/>
      <c r="FZ237" s="136"/>
      <c r="GA237" s="136"/>
      <c r="GB237" s="136"/>
      <c r="GC237" s="136"/>
      <c r="GD237" s="136"/>
      <c r="GE237" s="136"/>
      <c r="GF237" s="136"/>
      <c r="GG237" s="136"/>
      <c r="GH237" s="136"/>
      <c r="GI237" s="136"/>
      <c r="GJ237" s="136"/>
      <c r="GK237" s="136"/>
      <c r="GL237" s="136"/>
      <c r="GM237" s="136"/>
      <c r="GN237" s="136"/>
      <c r="GO237" s="136"/>
      <c r="GP237" s="136"/>
      <c r="GQ237" s="136"/>
      <c r="GR237" s="136"/>
      <c r="GS237" s="136"/>
      <c r="GT237" s="136"/>
      <c r="GU237" s="136"/>
      <c r="GV237" s="136"/>
      <c r="GW237" s="136"/>
      <c r="GX237" s="136"/>
      <c r="GY237" s="136"/>
      <c r="GZ237" s="136"/>
      <c r="HA237" s="136"/>
      <c r="HB237" s="136"/>
      <c r="HC237" s="136"/>
      <c r="HD237" s="136"/>
      <c r="HE237" s="136"/>
      <c r="HF237" s="136"/>
      <c r="HG237" s="136"/>
      <c r="HH237" s="136"/>
      <c r="HI237" s="136"/>
      <c r="HJ237" s="136"/>
      <c r="HK237" s="136"/>
      <c r="HL237" s="136"/>
      <c r="HM237" s="136"/>
      <c r="HN237" s="136"/>
      <c r="HO237" s="136"/>
      <c r="HP237" s="136"/>
      <c r="HQ237" s="136"/>
      <c r="HR237" s="136"/>
      <c r="HS237" s="136"/>
      <c r="HT237" s="136"/>
      <c r="HU237" s="136"/>
      <c r="HV237" s="136"/>
      <c r="HW237" s="136"/>
      <c r="HX237" s="136"/>
      <c r="HY237" s="136"/>
      <c r="HZ237" s="136"/>
      <c r="IA237" s="136"/>
      <c r="IB237" s="136"/>
      <c r="IC237" s="136"/>
      <c r="ID237" s="136"/>
      <c r="IE237" s="136"/>
      <c r="IF237" s="136"/>
      <c r="IG237" s="136"/>
    </row>
    <row r="238" spans="1:241" ht="15" customHeight="1" x14ac:dyDescent="0.25">
      <c r="A238" s="143" t="s">
        <v>911</v>
      </c>
      <c r="B238" s="160">
        <v>94452393</v>
      </c>
      <c r="C238" s="160">
        <v>59915091</v>
      </c>
      <c r="D238" s="160">
        <v>10877415</v>
      </c>
      <c r="E238" s="160">
        <v>14612157</v>
      </c>
      <c r="F238" s="160">
        <v>28146738</v>
      </c>
      <c r="G238" s="160">
        <v>4122619</v>
      </c>
      <c r="H238" s="237">
        <v>212126413</v>
      </c>
      <c r="I238" s="136"/>
      <c r="J238" s="137" t="s">
        <v>114</v>
      </c>
      <c r="K238" s="158">
        <v>4424942</v>
      </c>
      <c r="L238" s="158">
        <v>2940395</v>
      </c>
      <c r="M238" s="158">
        <v>634215</v>
      </c>
      <c r="N238" s="158">
        <v>832251</v>
      </c>
      <c r="O238" s="158">
        <v>1375786</v>
      </c>
      <c r="P238" s="158">
        <v>181541</v>
      </c>
      <c r="Q238" s="235">
        <v>10389130</v>
      </c>
      <c r="R238" s="136"/>
      <c r="S238" s="136"/>
      <c r="T238" s="136"/>
      <c r="U238" s="136"/>
      <c r="V238" s="136"/>
      <c r="W238" s="136"/>
      <c r="X238" s="136"/>
      <c r="Y238" s="136"/>
      <c r="Z238" s="136"/>
      <c r="AA238" s="136"/>
      <c r="AB238" s="136"/>
      <c r="AC238" s="136"/>
      <c r="AD238" s="136"/>
      <c r="AE238" s="136"/>
      <c r="AF238" s="136"/>
      <c r="AG238" s="136"/>
      <c r="AH238" s="136"/>
      <c r="AI238" s="136"/>
      <c r="AJ238" s="136"/>
      <c r="AK238" s="136"/>
      <c r="AL238" s="136"/>
      <c r="AM238" s="136"/>
      <c r="AN238" s="136"/>
      <c r="AO238" s="136"/>
      <c r="AP238" s="136"/>
      <c r="AQ238" s="136"/>
      <c r="AR238" s="136"/>
      <c r="AS238" s="136"/>
      <c r="AT238" s="136"/>
      <c r="AU238" s="136"/>
      <c r="AV238" s="136"/>
      <c r="AW238" s="136"/>
      <c r="AX238" s="136"/>
      <c r="AY238" s="136"/>
      <c r="AZ238" s="136"/>
      <c r="BA238" s="136"/>
      <c r="BB238" s="136"/>
      <c r="BC238" s="136"/>
      <c r="BD238" s="136"/>
      <c r="BE238" s="136"/>
      <c r="BF238" s="136"/>
      <c r="BG238" s="136"/>
      <c r="BH238" s="136"/>
      <c r="BI238" s="136"/>
      <c r="BJ238" s="136"/>
      <c r="BK238" s="136"/>
      <c r="BL238" s="136"/>
      <c r="BM238" s="136"/>
      <c r="BN238" s="136"/>
      <c r="BO238" s="136"/>
      <c r="BP238" s="136"/>
      <c r="BQ238" s="136"/>
      <c r="BR238" s="136"/>
      <c r="BS238" s="136"/>
      <c r="BT238" s="136"/>
      <c r="BU238" s="136"/>
      <c r="BV238" s="136"/>
      <c r="BW238" s="136"/>
      <c r="BX238" s="136"/>
      <c r="BY238" s="136"/>
      <c r="BZ238" s="136"/>
      <c r="CA238" s="136"/>
      <c r="CB238" s="136"/>
      <c r="CC238" s="136"/>
      <c r="CD238" s="136"/>
      <c r="CE238" s="136"/>
      <c r="CF238" s="136"/>
      <c r="CG238" s="136"/>
      <c r="CH238" s="136"/>
      <c r="CI238" s="136"/>
      <c r="CJ238" s="136"/>
      <c r="CK238" s="136"/>
      <c r="CL238" s="136"/>
      <c r="CM238" s="136"/>
      <c r="CN238" s="136"/>
      <c r="CO238" s="136"/>
      <c r="CP238" s="136"/>
      <c r="CQ238" s="136"/>
      <c r="CR238" s="136"/>
      <c r="CS238" s="136"/>
      <c r="CT238" s="136"/>
      <c r="CU238" s="136"/>
      <c r="CV238" s="136"/>
      <c r="CW238" s="136"/>
      <c r="CX238" s="136"/>
      <c r="CY238" s="136"/>
      <c r="CZ238" s="136"/>
      <c r="DA238" s="136"/>
      <c r="DB238" s="136"/>
      <c r="DC238" s="136"/>
      <c r="DD238" s="136"/>
      <c r="DE238" s="136"/>
      <c r="DF238" s="136"/>
      <c r="DG238" s="136"/>
      <c r="DH238" s="136"/>
      <c r="DI238" s="136"/>
      <c r="DJ238" s="136"/>
      <c r="DK238" s="136"/>
      <c r="DL238" s="136"/>
      <c r="DM238" s="136"/>
      <c r="DN238" s="136"/>
      <c r="DO238" s="136"/>
      <c r="DP238" s="136"/>
      <c r="DQ238" s="136"/>
      <c r="DR238" s="136"/>
      <c r="DS238" s="136"/>
      <c r="DT238" s="136"/>
      <c r="DU238" s="136"/>
      <c r="DV238" s="136"/>
      <c r="DW238" s="136"/>
      <c r="DX238" s="136"/>
      <c r="DY238" s="136"/>
      <c r="DZ238" s="136"/>
      <c r="EA238" s="136"/>
      <c r="EB238" s="136"/>
      <c r="EC238" s="136"/>
      <c r="ED238" s="136"/>
      <c r="EE238" s="136"/>
      <c r="EF238" s="136"/>
      <c r="EG238" s="136"/>
      <c r="EH238" s="136"/>
      <c r="EI238" s="136"/>
      <c r="EJ238" s="136"/>
      <c r="EK238" s="136"/>
      <c r="EL238" s="136"/>
      <c r="EM238" s="136"/>
      <c r="EN238" s="136"/>
      <c r="EO238" s="136"/>
      <c r="EP238" s="136"/>
      <c r="EQ238" s="136"/>
      <c r="ER238" s="136"/>
      <c r="ES238" s="136"/>
      <c r="ET238" s="136"/>
      <c r="EU238" s="136"/>
      <c r="EV238" s="136"/>
      <c r="EW238" s="136"/>
      <c r="EX238" s="136"/>
      <c r="EY238" s="136"/>
      <c r="EZ238" s="136"/>
      <c r="FA238" s="136"/>
      <c r="FB238" s="136"/>
      <c r="FC238" s="136"/>
      <c r="FD238" s="136"/>
      <c r="FE238" s="136"/>
      <c r="FF238" s="136"/>
      <c r="FG238" s="136"/>
      <c r="FH238" s="136"/>
      <c r="FI238" s="136"/>
      <c r="FJ238" s="136"/>
      <c r="FK238" s="136"/>
      <c r="FL238" s="136"/>
      <c r="FM238" s="136"/>
      <c r="FN238" s="136"/>
      <c r="FO238" s="136"/>
      <c r="FP238" s="136"/>
      <c r="FQ238" s="136"/>
      <c r="FR238" s="136"/>
      <c r="FS238" s="136"/>
      <c r="FT238" s="136"/>
      <c r="FU238" s="136"/>
      <c r="FV238" s="136"/>
      <c r="FW238" s="136"/>
      <c r="FX238" s="136"/>
      <c r="FY238" s="136"/>
      <c r="FZ238" s="136"/>
      <c r="GA238" s="136"/>
      <c r="GB238" s="136"/>
      <c r="GC238" s="136"/>
      <c r="GD238" s="136"/>
      <c r="GE238" s="136"/>
      <c r="GF238" s="136"/>
      <c r="GG238" s="136"/>
      <c r="GH238" s="136"/>
      <c r="GI238" s="136"/>
      <c r="GJ238" s="136"/>
      <c r="GK238" s="136"/>
      <c r="GL238" s="136"/>
      <c r="GM238" s="136"/>
      <c r="GN238" s="136"/>
      <c r="GO238" s="136"/>
      <c r="GP238" s="136"/>
      <c r="GQ238" s="136"/>
      <c r="GR238" s="136"/>
      <c r="GS238" s="136"/>
      <c r="GT238" s="136"/>
      <c r="GU238" s="136"/>
      <c r="GV238" s="136"/>
      <c r="GW238" s="136"/>
      <c r="GX238" s="136"/>
      <c r="GY238" s="136"/>
      <c r="GZ238" s="136"/>
      <c r="HA238" s="136"/>
      <c r="HB238" s="136"/>
      <c r="HC238" s="136"/>
      <c r="HD238" s="136"/>
      <c r="HE238" s="136"/>
      <c r="HF238" s="136"/>
      <c r="HG238" s="136"/>
      <c r="HH238" s="136"/>
      <c r="HI238" s="136"/>
      <c r="HJ238" s="136"/>
      <c r="HK238" s="136"/>
      <c r="HL238" s="136"/>
      <c r="HM238" s="136"/>
      <c r="HN238" s="136"/>
      <c r="HO238" s="136"/>
      <c r="HP238" s="136"/>
      <c r="HQ238" s="136"/>
      <c r="HR238" s="136"/>
      <c r="HS238" s="136"/>
      <c r="HT238" s="136"/>
      <c r="HU238" s="136"/>
      <c r="HV238" s="136"/>
      <c r="HW238" s="136"/>
      <c r="HX238" s="136"/>
      <c r="HY238" s="136"/>
      <c r="HZ238" s="136"/>
      <c r="IA238" s="136"/>
      <c r="IB238" s="136"/>
      <c r="IC238" s="136"/>
      <c r="ID238" s="136"/>
      <c r="IE238" s="136"/>
      <c r="IF238" s="136"/>
      <c r="IG238" s="136"/>
    </row>
    <row r="239" spans="1:241" ht="15" customHeight="1" x14ac:dyDescent="0.25">
      <c r="A239" s="146" t="s">
        <v>912</v>
      </c>
      <c r="B239" s="177">
        <v>4722619.6500000004</v>
      </c>
      <c r="C239" s="177">
        <v>2995754.55</v>
      </c>
      <c r="D239" s="177">
        <v>543870.75</v>
      </c>
      <c r="E239" s="177">
        <v>730607.85</v>
      </c>
      <c r="F239" s="177">
        <v>1407336.9</v>
      </c>
      <c r="G239" s="177">
        <v>206130.95</v>
      </c>
      <c r="H239" s="177">
        <v>10606320.65</v>
      </c>
      <c r="I239" s="136"/>
      <c r="J239" s="137" t="s">
        <v>113</v>
      </c>
      <c r="K239" s="158">
        <v>5004443</v>
      </c>
      <c r="L239" s="158">
        <v>2678376</v>
      </c>
      <c r="M239" s="158">
        <v>820770</v>
      </c>
      <c r="N239" s="158">
        <v>652552</v>
      </c>
      <c r="O239" s="158">
        <v>1371252</v>
      </c>
      <c r="P239" s="158">
        <v>205685</v>
      </c>
      <c r="Q239" s="235">
        <v>10733078</v>
      </c>
      <c r="R239" s="136"/>
      <c r="S239" s="136"/>
      <c r="T239" s="136"/>
      <c r="U239" s="136"/>
      <c r="V239" s="136"/>
      <c r="W239" s="136"/>
      <c r="X239" s="136"/>
      <c r="Y239" s="136"/>
      <c r="Z239" s="136"/>
      <c r="AA239" s="136"/>
      <c r="AB239" s="136"/>
      <c r="AC239" s="136"/>
      <c r="AD239" s="136"/>
      <c r="AE239" s="136"/>
      <c r="AF239" s="136"/>
      <c r="AG239" s="136"/>
      <c r="AH239" s="136"/>
      <c r="AI239" s="136"/>
      <c r="AJ239" s="136"/>
      <c r="AK239" s="136"/>
      <c r="AL239" s="136"/>
      <c r="AM239" s="136"/>
      <c r="AN239" s="136"/>
      <c r="AO239" s="136"/>
      <c r="AP239" s="136"/>
      <c r="AQ239" s="136"/>
      <c r="AR239" s="136"/>
      <c r="AS239" s="136"/>
      <c r="AT239" s="136"/>
      <c r="AU239" s="136"/>
      <c r="AV239" s="136"/>
      <c r="AW239" s="136"/>
      <c r="AX239" s="136"/>
      <c r="AY239" s="136"/>
      <c r="AZ239" s="136"/>
      <c r="BA239" s="136"/>
      <c r="BB239" s="136"/>
      <c r="BC239" s="136"/>
      <c r="BD239" s="136"/>
      <c r="BE239" s="136"/>
      <c r="BF239" s="136"/>
      <c r="BG239" s="136"/>
      <c r="BH239" s="136"/>
      <c r="BI239" s="136"/>
      <c r="BJ239" s="136"/>
      <c r="BK239" s="136"/>
      <c r="BL239" s="136"/>
      <c r="BM239" s="136"/>
      <c r="BN239" s="136"/>
      <c r="BO239" s="136"/>
      <c r="BP239" s="136"/>
      <c r="BQ239" s="136"/>
      <c r="BR239" s="136"/>
      <c r="BS239" s="136"/>
      <c r="BT239" s="136"/>
      <c r="BU239" s="136"/>
      <c r="BV239" s="136"/>
      <c r="BW239" s="136"/>
      <c r="BX239" s="136"/>
      <c r="BY239" s="136"/>
      <c r="BZ239" s="136"/>
      <c r="CA239" s="136"/>
      <c r="CB239" s="136"/>
      <c r="CC239" s="136"/>
      <c r="CD239" s="136"/>
      <c r="CE239" s="136"/>
      <c r="CF239" s="136"/>
      <c r="CG239" s="136"/>
      <c r="CH239" s="136"/>
      <c r="CI239" s="136"/>
      <c r="CJ239" s="136"/>
      <c r="CK239" s="136"/>
      <c r="CL239" s="136"/>
      <c r="CM239" s="136"/>
      <c r="CN239" s="136"/>
      <c r="CO239" s="136"/>
      <c r="CP239" s="136"/>
      <c r="CQ239" s="136"/>
      <c r="CR239" s="136"/>
      <c r="CS239" s="136"/>
      <c r="CT239" s="136"/>
      <c r="CU239" s="136"/>
      <c r="CV239" s="136"/>
      <c r="CW239" s="136"/>
      <c r="CX239" s="136"/>
      <c r="CY239" s="136"/>
      <c r="CZ239" s="136"/>
      <c r="DA239" s="136"/>
      <c r="DB239" s="136"/>
      <c r="DC239" s="136"/>
      <c r="DD239" s="136"/>
      <c r="DE239" s="136"/>
      <c r="DF239" s="136"/>
      <c r="DG239" s="136"/>
      <c r="DH239" s="136"/>
      <c r="DI239" s="136"/>
      <c r="DJ239" s="136"/>
      <c r="DK239" s="136"/>
      <c r="DL239" s="136"/>
      <c r="DM239" s="136"/>
      <c r="DN239" s="136"/>
      <c r="DO239" s="136"/>
      <c r="DP239" s="136"/>
      <c r="DQ239" s="136"/>
      <c r="DR239" s="136"/>
      <c r="DS239" s="136"/>
      <c r="DT239" s="136"/>
      <c r="DU239" s="136"/>
      <c r="DV239" s="136"/>
      <c r="DW239" s="136"/>
      <c r="DX239" s="136"/>
      <c r="DY239" s="136"/>
      <c r="DZ239" s="136"/>
      <c r="EA239" s="136"/>
      <c r="EB239" s="136"/>
      <c r="EC239" s="136"/>
      <c r="ED239" s="136"/>
      <c r="EE239" s="136"/>
      <c r="EF239" s="136"/>
      <c r="EG239" s="136"/>
      <c r="EH239" s="136"/>
      <c r="EI239" s="136"/>
      <c r="EJ239" s="136"/>
      <c r="EK239" s="136"/>
      <c r="EL239" s="136"/>
      <c r="EM239" s="136"/>
      <c r="EN239" s="136"/>
      <c r="EO239" s="136"/>
      <c r="EP239" s="136"/>
      <c r="EQ239" s="136"/>
      <c r="ER239" s="136"/>
      <c r="ES239" s="136"/>
      <c r="ET239" s="136"/>
      <c r="EU239" s="136"/>
      <c r="EV239" s="136"/>
      <c r="EW239" s="136"/>
      <c r="EX239" s="136"/>
      <c r="EY239" s="136"/>
      <c r="EZ239" s="136"/>
      <c r="FA239" s="136"/>
      <c r="FB239" s="136"/>
      <c r="FC239" s="136"/>
      <c r="FD239" s="136"/>
      <c r="FE239" s="136"/>
      <c r="FF239" s="136"/>
      <c r="FG239" s="136"/>
      <c r="FH239" s="136"/>
      <c r="FI239" s="136"/>
      <c r="FJ239" s="136"/>
      <c r="FK239" s="136"/>
      <c r="FL239" s="136"/>
      <c r="FM239" s="136"/>
      <c r="FN239" s="136"/>
      <c r="FO239" s="136"/>
      <c r="FP239" s="136"/>
      <c r="FQ239" s="136"/>
      <c r="FR239" s="136"/>
      <c r="FS239" s="136"/>
      <c r="FT239" s="136"/>
      <c r="FU239" s="136"/>
      <c r="FV239" s="136"/>
      <c r="FW239" s="136"/>
      <c r="FX239" s="136"/>
      <c r="FY239" s="136"/>
      <c r="FZ239" s="136"/>
      <c r="GA239" s="136"/>
      <c r="GB239" s="136"/>
      <c r="GC239" s="136"/>
      <c r="GD239" s="136"/>
      <c r="GE239" s="136"/>
      <c r="GF239" s="136"/>
      <c r="GG239" s="136"/>
      <c r="GH239" s="136"/>
      <c r="GI239" s="136"/>
      <c r="GJ239" s="136"/>
      <c r="GK239" s="136"/>
      <c r="GL239" s="136"/>
      <c r="GM239" s="136"/>
      <c r="GN239" s="136"/>
      <c r="GO239" s="136"/>
      <c r="GP239" s="136"/>
      <c r="GQ239" s="136"/>
      <c r="GR239" s="136"/>
      <c r="GS239" s="136"/>
      <c r="GT239" s="136"/>
      <c r="GU239" s="136"/>
      <c r="GV239" s="136"/>
      <c r="GW239" s="136"/>
      <c r="GX239" s="136"/>
      <c r="GY239" s="136"/>
      <c r="GZ239" s="136"/>
      <c r="HA239" s="136"/>
      <c r="HB239" s="136"/>
      <c r="HC239" s="136"/>
      <c r="HD239" s="136"/>
      <c r="HE239" s="136"/>
      <c r="HF239" s="136"/>
      <c r="HG239" s="136"/>
      <c r="HH239" s="136"/>
      <c r="HI239" s="136"/>
      <c r="HJ239" s="136"/>
      <c r="HK239" s="136"/>
      <c r="HL239" s="136"/>
      <c r="HM239" s="136"/>
      <c r="HN239" s="136"/>
      <c r="HO239" s="136"/>
      <c r="HP239" s="136"/>
      <c r="HQ239" s="136"/>
      <c r="HR239" s="136"/>
      <c r="HS239" s="136"/>
      <c r="HT239" s="136"/>
      <c r="HU239" s="136"/>
      <c r="HV239" s="136"/>
      <c r="HW239" s="136"/>
      <c r="HX239" s="136"/>
      <c r="HY239" s="136"/>
      <c r="HZ239" s="136"/>
      <c r="IA239" s="136"/>
      <c r="IB239" s="136"/>
      <c r="IC239" s="136"/>
      <c r="ID239" s="136"/>
      <c r="IE239" s="136"/>
      <c r="IF239" s="136"/>
      <c r="IG239" s="136"/>
    </row>
    <row r="240" spans="1:241" ht="15" customHeight="1" x14ac:dyDescent="0.25">
      <c r="C240" s="135"/>
      <c r="D240" s="135"/>
      <c r="E240" s="135"/>
      <c r="F240" s="135"/>
      <c r="G240" s="135"/>
      <c r="H240" s="135"/>
      <c r="I240" s="136"/>
      <c r="J240" s="143" t="s">
        <v>913</v>
      </c>
      <c r="K240" s="160">
        <v>91705172</v>
      </c>
      <c r="L240" s="160">
        <v>55700473</v>
      </c>
      <c r="M240" s="160">
        <v>13462660</v>
      </c>
      <c r="N240" s="160">
        <v>16452707</v>
      </c>
      <c r="O240" s="160">
        <v>31257251</v>
      </c>
      <c r="P240" s="160">
        <v>4284877</v>
      </c>
      <c r="Q240" s="237">
        <v>212863140</v>
      </c>
      <c r="R240" s="136"/>
      <c r="S240" s="136"/>
      <c r="T240" s="136"/>
      <c r="U240" s="136"/>
      <c r="V240" s="136"/>
      <c r="W240" s="136"/>
      <c r="X240" s="136"/>
      <c r="Y240" s="136"/>
      <c r="Z240" s="136"/>
      <c r="AA240" s="136"/>
      <c r="AB240" s="136"/>
      <c r="AC240" s="136"/>
      <c r="AD240" s="136"/>
      <c r="AE240" s="136"/>
      <c r="AF240" s="136"/>
      <c r="AG240" s="136"/>
      <c r="AH240" s="136"/>
      <c r="AI240" s="136"/>
      <c r="AJ240" s="136"/>
      <c r="AK240" s="136"/>
      <c r="AL240" s="136"/>
      <c r="AM240" s="136"/>
      <c r="AN240" s="136"/>
      <c r="AO240" s="136"/>
      <c r="AP240" s="136"/>
      <c r="AQ240" s="136"/>
      <c r="AR240" s="136"/>
      <c r="AS240" s="136"/>
      <c r="AT240" s="136"/>
      <c r="AU240" s="136"/>
      <c r="AV240" s="136"/>
      <c r="AW240" s="136"/>
      <c r="AX240" s="136"/>
      <c r="AY240" s="136"/>
      <c r="AZ240" s="136"/>
      <c r="BA240" s="136"/>
      <c r="BB240" s="136"/>
      <c r="BC240" s="136"/>
      <c r="BD240" s="136"/>
      <c r="BE240" s="136"/>
      <c r="BF240" s="136"/>
      <c r="BG240" s="136"/>
      <c r="BH240" s="136"/>
      <c r="BI240" s="136"/>
      <c r="BJ240" s="136"/>
      <c r="BK240" s="136"/>
      <c r="BL240" s="136"/>
      <c r="BM240" s="136"/>
      <c r="BN240" s="136"/>
      <c r="BO240" s="136"/>
      <c r="BP240" s="136"/>
      <c r="BQ240" s="136"/>
      <c r="BR240" s="136"/>
      <c r="BS240" s="136"/>
      <c r="BT240" s="136"/>
      <c r="BU240" s="136"/>
      <c r="BV240" s="136"/>
      <c r="BW240" s="136"/>
      <c r="BX240" s="136"/>
      <c r="BY240" s="136"/>
      <c r="BZ240" s="136"/>
      <c r="CA240" s="136"/>
      <c r="CB240" s="136"/>
      <c r="CC240" s="136"/>
      <c r="CD240" s="136"/>
      <c r="CE240" s="136"/>
      <c r="CF240" s="136"/>
      <c r="CG240" s="136"/>
      <c r="CH240" s="136"/>
      <c r="CI240" s="136"/>
      <c r="CJ240" s="136"/>
      <c r="CK240" s="136"/>
      <c r="CL240" s="136"/>
      <c r="CM240" s="136"/>
      <c r="CN240" s="136"/>
      <c r="CO240" s="136"/>
      <c r="CP240" s="136"/>
      <c r="CQ240" s="136"/>
      <c r="CR240" s="136"/>
      <c r="CS240" s="136"/>
      <c r="CT240" s="136"/>
      <c r="CU240" s="136"/>
      <c r="CV240" s="136"/>
      <c r="CW240" s="136"/>
      <c r="CX240" s="136"/>
      <c r="CY240" s="136"/>
      <c r="CZ240" s="136"/>
      <c r="DA240" s="136"/>
      <c r="DB240" s="136"/>
      <c r="DC240" s="136"/>
      <c r="DD240" s="136"/>
      <c r="DE240" s="136"/>
      <c r="DF240" s="136"/>
      <c r="DG240" s="136"/>
      <c r="DH240" s="136"/>
      <c r="DI240" s="136"/>
      <c r="DJ240" s="136"/>
      <c r="DK240" s="136"/>
      <c r="DL240" s="136"/>
      <c r="DM240" s="136"/>
      <c r="DN240" s="136"/>
      <c r="DO240" s="136"/>
      <c r="DP240" s="136"/>
      <c r="DQ240" s="136"/>
      <c r="DR240" s="136"/>
      <c r="DS240" s="136"/>
      <c r="DT240" s="136"/>
      <c r="DU240" s="136"/>
      <c r="DV240" s="136"/>
      <c r="DW240" s="136"/>
      <c r="DX240" s="136"/>
      <c r="DY240" s="136"/>
      <c r="DZ240" s="136"/>
      <c r="EA240" s="136"/>
      <c r="EB240" s="136"/>
      <c r="EC240" s="136"/>
      <c r="ED240" s="136"/>
      <c r="EE240" s="136"/>
      <c r="EF240" s="136"/>
      <c r="EG240" s="136"/>
      <c r="EH240" s="136"/>
      <c r="EI240" s="136"/>
      <c r="EJ240" s="136"/>
      <c r="EK240" s="136"/>
      <c r="EL240" s="136"/>
      <c r="EM240" s="136"/>
      <c r="EN240" s="136"/>
      <c r="EO240" s="136"/>
      <c r="EP240" s="136"/>
      <c r="EQ240" s="136"/>
      <c r="ER240" s="136"/>
      <c r="ES240" s="136"/>
      <c r="ET240" s="136"/>
      <c r="EU240" s="136"/>
      <c r="EV240" s="136"/>
      <c r="EW240" s="136"/>
      <c r="EX240" s="136"/>
      <c r="EY240" s="136"/>
      <c r="EZ240" s="136"/>
      <c r="FA240" s="136"/>
      <c r="FB240" s="136"/>
      <c r="FC240" s="136"/>
      <c r="FD240" s="136"/>
      <c r="FE240" s="136"/>
      <c r="FF240" s="136"/>
      <c r="FG240" s="136"/>
      <c r="FH240" s="136"/>
      <c r="FI240" s="136"/>
      <c r="FJ240" s="136"/>
      <c r="FK240" s="136"/>
      <c r="FL240" s="136"/>
      <c r="FM240" s="136"/>
      <c r="FN240" s="136"/>
      <c r="FO240" s="136"/>
      <c r="FP240" s="136"/>
      <c r="FQ240" s="136"/>
      <c r="FR240" s="136"/>
      <c r="FS240" s="136"/>
      <c r="FT240" s="136"/>
      <c r="FU240" s="136"/>
      <c r="FV240" s="136"/>
      <c r="FW240" s="136"/>
      <c r="FX240" s="136"/>
      <c r="FY240" s="136"/>
      <c r="FZ240" s="136"/>
      <c r="GA240" s="136"/>
      <c r="GB240" s="136"/>
      <c r="GC240" s="136"/>
      <c r="GD240" s="136"/>
      <c r="GE240" s="136"/>
      <c r="GF240" s="136"/>
      <c r="GG240" s="136"/>
      <c r="GH240" s="136"/>
      <c r="GI240" s="136"/>
      <c r="GJ240" s="136"/>
      <c r="GK240" s="136"/>
      <c r="GL240" s="136"/>
      <c r="GM240" s="136"/>
      <c r="GN240" s="136"/>
      <c r="GO240" s="136"/>
      <c r="GP240" s="136"/>
      <c r="GQ240" s="136"/>
      <c r="GR240" s="136"/>
      <c r="GS240" s="136"/>
      <c r="GT240" s="136"/>
      <c r="GU240" s="136"/>
      <c r="GV240" s="136"/>
      <c r="GW240" s="136"/>
      <c r="GX240" s="136"/>
      <c r="GY240" s="136"/>
      <c r="GZ240" s="136"/>
      <c r="HA240" s="136"/>
      <c r="HB240" s="136"/>
      <c r="HC240" s="136"/>
      <c r="HD240" s="136"/>
      <c r="HE240" s="136"/>
      <c r="HF240" s="136"/>
      <c r="HG240" s="136"/>
      <c r="HH240" s="136"/>
      <c r="HI240" s="136"/>
      <c r="HJ240" s="136"/>
      <c r="HK240" s="136"/>
      <c r="HL240" s="136"/>
      <c r="HM240" s="136"/>
      <c r="HN240" s="136"/>
      <c r="HO240" s="136"/>
      <c r="HP240" s="136"/>
      <c r="HQ240" s="136"/>
      <c r="HR240" s="136"/>
      <c r="HS240" s="136"/>
      <c r="HT240" s="136"/>
      <c r="HU240" s="136"/>
      <c r="HV240" s="136"/>
      <c r="HW240" s="136"/>
      <c r="HX240" s="136"/>
      <c r="HY240" s="136"/>
      <c r="HZ240" s="136"/>
      <c r="IA240" s="136"/>
      <c r="IB240" s="136"/>
      <c r="IC240" s="136"/>
      <c r="ID240" s="136"/>
      <c r="IE240" s="136"/>
      <c r="IF240" s="136"/>
      <c r="IG240" s="136"/>
    </row>
    <row r="241" spans="1:241" ht="15" customHeight="1" x14ac:dyDescent="0.25">
      <c r="I241" s="136"/>
      <c r="J241" s="146" t="s">
        <v>914</v>
      </c>
      <c r="K241" s="177">
        <v>4168416.9090909092</v>
      </c>
      <c r="L241" s="177">
        <v>2531839.6818181816</v>
      </c>
      <c r="M241" s="177">
        <v>611939.09090909094</v>
      </c>
      <c r="N241" s="177">
        <v>747850.31818181823</v>
      </c>
      <c r="O241" s="177">
        <v>1420784.1363636365</v>
      </c>
      <c r="P241" s="177">
        <v>194767.13636363635</v>
      </c>
      <c r="Q241" s="177">
        <v>9675597.2727272734</v>
      </c>
      <c r="R241" s="136"/>
      <c r="S241" s="136"/>
      <c r="T241" s="136"/>
      <c r="U241" s="136"/>
      <c r="V241" s="136"/>
      <c r="W241" s="136"/>
      <c r="X241" s="136"/>
      <c r="Y241" s="136"/>
      <c r="Z241" s="136"/>
      <c r="AA241" s="136"/>
      <c r="AB241" s="136"/>
      <c r="AC241" s="136"/>
      <c r="AD241" s="136"/>
      <c r="AE241" s="136"/>
      <c r="AF241" s="136"/>
      <c r="AG241" s="136"/>
      <c r="AH241" s="136"/>
      <c r="AI241" s="136"/>
      <c r="AJ241" s="136"/>
      <c r="AK241" s="136"/>
      <c r="AL241" s="136"/>
      <c r="AM241" s="136"/>
      <c r="AN241" s="136"/>
      <c r="AO241" s="136"/>
      <c r="AP241" s="136"/>
      <c r="AQ241" s="136"/>
      <c r="AR241" s="136"/>
      <c r="AS241" s="136"/>
      <c r="AT241" s="136"/>
      <c r="AU241" s="136"/>
      <c r="AV241" s="136"/>
      <c r="AW241" s="136"/>
      <c r="AX241" s="136"/>
      <c r="AY241" s="136"/>
      <c r="AZ241" s="136"/>
      <c r="BA241" s="136"/>
      <c r="BB241" s="136"/>
      <c r="BC241" s="136"/>
      <c r="BD241" s="136"/>
      <c r="BE241" s="136"/>
      <c r="BF241" s="136"/>
      <c r="BG241" s="136"/>
      <c r="BH241" s="136"/>
      <c r="BI241" s="136"/>
      <c r="BJ241" s="136"/>
      <c r="BK241" s="136"/>
      <c r="BL241" s="136"/>
      <c r="BM241" s="136"/>
      <c r="BN241" s="136"/>
      <c r="BO241" s="136"/>
      <c r="BP241" s="136"/>
      <c r="BQ241" s="136"/>
      <c r="BR241" s="136"/>
      <c r="BS241" s="136"/>
      <c r="BT241" s="136"/>
      <c r="BU241" s="136"/>
      <c r="BV241" s="136"/>
      <c r="BW241" s="136"/>
      <c r="BX241" s="136"/>
      <c r="BY241" s="136"/>
      <c r="BZ241" s="136"/>
      <c r="CA241" s="136"/>
      <c r="CB241" s="136"/>
      <c r="CC241" s="136"/>
      <c r="CD241" s="136"/>
      <c r="CE241" s="136"/>
      <c r="CF241" s="136"/>
      <c r="CG241" s="136"/>
      <c r="CH241" s="136"/>
      <c r="CI241" s="136"/>
      <c r="CJ241" s="136"/>
      <c r="CK241" s="136"/>
      <c r="CL241" s="136"/>
      <c r="CM241" s="136"/>
      <c r="CN241" s="136"/>
      <c r="CO241" s="136"/>
      <c r="CP241" s="136"/>
      <c r="CQ241" s="136"/>
      <c r="CR241" s="136"/>
      <c r="CS241" s="136"/>
      <c r="CT241" s="136"/>
      <c r="CU241" s="136"/>
      <c r="CV241" s="136"/>
      <c r="CW241" s="136"/>
      <c r="CX241" s="136"/>
      <c r="CY241" s="136"/>
      <c r="CZ241" s="136"/>
      <c r="DA241" s="136"/>
      <c r="DB241" s="136"/>
      <c r="DC241" s="136"/>
      <c r="DD241" s="136"/>
      <c r="DE241" s="136"/>
      <c r="DF241" s="136"/>
      <c r="DG241" s="136"/>
      <c r="DH241" s="136"/>
      <c r="DI241" s="136"/>
      <c r="DJ241" s="136"/>
      <c r="DK241" s="136"/>
      <c r="DL241" s="136"/>
      <c r="DM241" s="136"/>
      <c r="DN241" s="136"/>
      <c r="DO241" s="136"/>
      <c r="DP241" s="136"/>
      <c r="DQ241" s="136"/>
      <c r="DR241" s="136"/>
      <c r="DS241" s="136"/>
      <c r="DT241" s="136"/>
      <c r="DU241" s="136"/>
      <c r="DV241" s="136"/>
      <c r="DW241" s="136"/>
      <c r="DX241" s="136"/>
      <c r="DY241" s="136"/>
      <c r="DZ241" s="136"/>
      <c r="EA241" s="136"/>
      <c r="EB241" s="136"/>
      <c r="EC241" s="136"/>
      <c r="ED241" s="136"/>
      <c r="EE241" s="136"/>
      <c r="EF241" s="136"/>
      <c r="EG241" s="136"/>
      <c r="EH241" s="136"/>
      <c r="EI241" s="136"/>
      <c r="EJ241" s="136"/>
      <c r="EK241" s="136"/>
      <c r="EL241" s="136"/>
      <c r="EM241" s="136"/>
      <c r="EN241" s="136"/>
      <c r="EO241" s="136"/>
      <c r="EP241" s="136"/>
      <c r="EQ241" s="136"/>
      <c r="ER241" s="136"/>
      <c r="ES241" s="136"/>
      <c r="ET241" s="136"/>
      <c r="EU241" s="136"/>
      <c r="EV241" s="136"/>
      <c r="EW241" s="136"/>
      <c r="EX241" s="136"/>
      <c r="EY241" s="136"/>
      <c r="EZ241" s="136"/>
      <c r="FA241" s="136"/>
      <c r="FB241" s="136"/>
      <c r="FC241" s="136"/>
      <c r="FD241" s="136"/>
      <c r="FE241" s="136"/>
      <c r="FF241" s="136"/>
      <c r="FG241" s="136"/>
      <c r="FH241" s="136"/>
      <c r="FI241" s="136"/>
      <c r="FJ241" s="136"/>
      <c r="FK241" s="136"/>
      <c r="FL241" s="136"/>
      <c r="FM241" s="136"/>
      <c r="FN241" s="136"/>
      <c r="FO241" s="136"/>
      <c r="FP241" s="136"/>
      <c r="FQ241" s="136"/>
      <c r="FR241" s="136"/>
      <c r="FS241" s="136"/>
      <c r="FT241" s="136"/>
      <c r="FU241" s="136"/>
      <c r="FV241" s="136"/>
      <c r="FW241" s="136"/>
      <c r="FX241" s="136"/>
      <c r="FY241" s="136"/>
      <c r="FZ241" s="136"/>
      <c r="GA241" s="136"/>
      <c r="GB241" s="136"/>
      <c r="GC241" s="136"/>
      <c r="GD241" s="136"/>
      <c r="GE241" s="136"/>
      <c r="GF241" s="136"/>
      <c r="GG241" s="136"/>
      <c r="GH241" s="136"/>
      <c r="GI241" s="136"/>
      <c r="GJ241" s="136"/>
      <c r="GK241" s="136"/>
      <c r="GL241" s="136"/>
      <c r="GM241" s="136"/>
      <c r="GN241" s="136"/>
      <c r="GO241" s="136"/>
      <c r="GP241" s="136"/>
      <c r="GQ241" s="136"/>
      <c r="GR241" s="136"/>
      <c r="GS241" s="136"/>
      <c r="GT241" s="136"/>
      <c r="GU241" s="136"/>
      <c r="GV241" s="136"/>
      <c r="GW241" s="136"/>
      <c r="GX241" s="136"/>
      <c r="GY241" s="136"/>
      <c r="GZ241" s="136"/>
      <c r="HA241" s="136"/>
      <c r="HB241" s="136"/>
      <c r="HC241" s="136"/>
      <c r="HD241" s="136"/>
      <c r="HE241" s="136"/>
      <c r="HF241" s="136"/>
      <c r="HG241" s="136"/>
      <c r="HH241" s="136"/>
      <c r="HI241" s="136"/>
      <c r="HJ241" s="136"/>
      <c r="HK241" s="136"/>
      <c r="HL241" s="136"/>
      <c r="HM241" s="136"/>
      <c r="HN241" s="136"/>
      <c r="HO241" s="136"/>
      <c r="HP241" s="136"/>
      <c r="HQ241" s="136"/>
      <c r="HR241" s="136"/>
      <c r="HS241" s="136"/>
      <c r="HT241" s="136"/>
      <c r="HU241" s="136"/>
      <c r="HV241" s="136"/>
      <c r="HW241" s="136"/>
      <c r="HX241" s="136"/>
      <c r="HY241" s="136"/>
      <c r="HZ241" s="136"/>
      <c r="IA241" s="136"/>
      <c r="IB241" s="136"/>
      <c r="IC241" s="136"/>
      <c r="ID241" s="136"/>
      <c r="IE241" s="136"/>
      <c r="IF241" s="136"/>
      <c r="IG241" s="136"/>
    </row>
    <row r="242" spans="1:241" ht="15" customHeight="1" x14ac:dyDescent="0.25">
      <c r="I242" s="136"/>
      <c r="J242" s="136"/>
      <c r="K242" s="136"/>
      <c r="L242" s="136"/>
      <c r="M242" s="136"/>
      <c r="N242" s="136"/>
      <c r="O242" s="136"/>
      <c r="P242" s="136"/>
      <c r="Q242" s="136"/>
      <c r="R242" s="136"/>
      <c r="S242" s="136"/>
      <c r="T242" s="136"/>
      <c r="U242" s="136"/>
      <c r="V242" s="136"/>
      <c r="W242" s="136"/>
      <c r="X242" s="136"/>
      <c r="Y242" s="136"/>
      <c r="Z242" s="136"/>
      <c r="AA242" s="136"/>
      <c r="AB242" s="136"/>
      <c r="AC242" s="136"/>
      <c r="AD242" s="136"/>
      <c r="AE242" s="136"/>
      <c r="AF242" s="136"/>
      <c r="AG242" s="136"/>
      <c r="AH242" s="136"/>
      <c r="AI242" s="136"/>
      <c r="AJ242" s="136"/>
      <c r="AK242" s="136"/>
      <c r="AL242" s="136"/>
      <c r="AM242" s="136"/>
      <c r="AN242" s="136"/>
      <c r="AO242" s="136"/>
      <c r="AP242" s="136"/>
      <c r="AQ242" s="136"/>
      <c r="AR242" s="136"/>
      <c r="AS242" s="136"/>
      <c r="AT242" s="136"/>
      <c r="AU242" s="136"/>
      <c r="AV242" s="136"/>
      <c r="AW242" s="136"/>
      <c r="AX242" s="136"/>
      <c r="AY242" s="136"/>
      <c r="AZ242" s="136"/>
      <c r="BA242" s="136"/>
      <c r="BB242" s="136"/>
      <c r="BC242" s="136"/>
      <c r="BD242" s="136"/>
      <c r="BE242" s="136"/>
      <c r="BF242" s="136"/>
      <c r="BG242" s="136"/>
      <c r="BH242" s="136"/>
      <c r="BI242" s="136"/>
      <c r="BJ242" s="136"/>
      <c r="BK242" s="136"/>
      <c r="BL242" s="136"/>
      <c r="BM242" s="136"/>
      <c r="BN242" s="136"/>
      <c r="BO242" s="136"/>
      <c r="BP242" s="136"/>
      <c r="BQ242" s="136"/>
      <c r="BR242" s="136"/>
      <c r="BS242" s="136"/>
      <c r="BT242" s="136"/>
      <c r="BU242" s="136"/>
      <c r="BV242" s="136"/>
      <c r="BW242" s="136"/>
      <c r="BX242" s="136"/>
      <c r="BY242" s="136"/>
      <c r="BZ242" s="136"/>
      <c r="CA242" s="136"/>
      <c r="CB242" s="136"/>
      <c r="CC242" s="136"/>
      <c r="CD242" s="136"/>
      <c r="CE242" s="136"/>
      <c r="CF242" s="136"/>
      <c r="CG242" s="136"/>
      <c r="CH242" s="136"/>
      <c r="CI242" s="136"/>
      <c r="CJ242" s="136"/>
      <c r="CK242" s="136"/>
      <c r="CL242" s="136"/>
      <c r="CM242" s="136"/>
      <c r="CN242" s="136"/>
      <c r="CO242" s="136"/>
      <c r="CP242" s="136"/>
      <c r="CQ242" s="136"/>
      <c r="CR242" s="136"/>
      <c r="CS242" s="136"/>
      <c r="CT242" s="136"/>
      <c r="CU242" s="136"/>
      <c r="CV242" s="136"/>
      <c r="CW242" s="136"/>
      <c r="CX242" s="136"/>
      <c r="CY242" s="136"/>
      <c r="CZ242" s="136"/>
      <c r="DA242" s="136"/>
      <c r="DB242" s="136"/>
      <c r="DC242" s="136"/>
      <c r="DD242" s="136"/>
      <c r="DE242" s="136"/>
      <c r="DF242" s="136"/>
      <c r="DG242" s="136"/>
      <c r="DH242" s="136"/>
      <c r="DI242" s="136"/>
      <c r="DJ242" s="136"/>
      <c r="DK242" s="136"/>
      <c r="DL242" s="136"/>
      <c r="DM242" s="136"/>
      <c r="DN242" s="136"/>
      <c r="DO242" s="136"/>
      <c r="DP242" s="136"/>
      <c r="DQ242" s="136"/>
      <c r="DR242" s="136"/>
      <c r="DS242" s="136"/>
      <c r="DT242" s="136"/>
      <c r="DU242" s="136"/>
      <c r="DV242" s="136"/>
      <c r="DW242" s="136"/>
      <c r="DX242" s="136"/>
      <c r="DY242" s="136"/>
      <c r="DZ242" s="136"/>
      <c r="EA242" s="136"/>
      <c r="EB242" s="136"/>
      <c r="EC242" s="136"/>
      <c r="ED242" s="136"/>
      <c r="EE242" s="136"/>
      <c r="EF242" s="136"/>
      <c r="EG242" s="136"/>
      <c r="EH242" s="136"/>
      <c r="EI242" s="136"/>
      <c r="EJ242" s="136"/>
      <c r="EK242" s="136"/>
      <c r="EL242" s="136"/>
      <c r="EM242" s="136"/>
      <c r="EN242" s="136"/>
      <c r="EO242" s="136"/>
      <c r="EP242" s="136"/>
      <c r="EQ242" s="136"/>
      <c r="ER242" s="136"/>
      <c r="ES242" s="136"/>
      <c r="ET242" s="136"/>
      <c r="EU242" s="136"/>
      <c r="EV242" s="136"/>
      <c r="EW242" s="136"/>
      <c r="EX242" s="136"/>
      <c r="EY242" s="136"/>
      <c r="EZ242" s="136"/>
      <c r="FA242" s="136"/>
      <c r="FB242" s="136"/>
      <c r="FC242" s="136"/>
      <c r="FD242" s="136"/>
      <c r="FE242" s="136"/>
      <c r="FF242" s="136"/>
      <c r="FG242" s="136"/>
      <c r="FH242" s="136"/>
      <c r="FI242" s="136"/>
      <c r="FJ242" s="136"/>
      <c r="FK242" s="136"/>
      <c r="FL242" s="136"/>
      <c r="FM242" s="136"/>
      <c r="FN242" s="136"/>
      <c r="FO242" s="136"/>
      <c r="FP242" s="136"/>
      <c r="FQ242" s="136"/>
      <c r="FR242" s="136"/>
      <c r="FS242" s="136"/>
      <c r="FT242" s="136"/>
      <c r="FU242" s="136"/>
      <c r="FV242" s="136"/>
      <c r="FW242" s="136"/>
      <c r="FX242" s="136"/>
      <c r="FY242" s="136"/>
      <c r="FZ242" s="136"/>
      <c r="GA242" s="136"/>
      <c r="GB242" s="136"/>
      <c r="GC242" s="136"/>
      <c r="GD242" s="136"/>
      <c r="GE242" s="136"/>
      <c r="GF242" s="136"/>
      <c r="GG242" s="136"/>
      <c r="GH242" s="136"/>
      <c r="GI242" s="136"/>
      <c r="GJ242" s="136"/>
      <c r="GK242" s="136"/>
      <c r="GL242" s="136"/>
      <c r="GM242" s="136"/>
      <c r="GN242" s="136"/>
      <c r="GO242" s="136"/>
      <c r="GP242" s="136"/>
      <c r="GQ242" s="136"/>
      <c r="GR242" s="136"/>
      <c r="GS242" s="136"/>
      <c r="GT242" s="136"/>
      <c r="GU242" s="136"/>
      <c r="GV242" s="136"/>
      <c r="GW242" s="136"/>
      <c r="GX242" s="136"/>
      <c r="GY242" s="136"/>
      <c r="GZ242" s="136"/>
      <c r="HA242" s="136"/>
      <c r="HB242" s="136"/>
      <c r="HC242" s="136"/>
      <c r="HD242" s="136"/>
      <c r="HE242" s="136"/>
      <c r="HF242" s="136"/>
      <c r="HG242" s="136"/>
      <c r="HH242" s="136"/>
      <c r="HI242" s="136"/>
      <c r="HJ242" s="136"/>
      <c r="HK242" s="136"/>
      <c r="HL242" s="136"/>
      <c r="HM242" s="136"/>
      <c r="HN242" s="136"/>
      <c r="HO242" s="136"/>
      <c r="HP242" s="136"/>
      <c r="HQ242" s="136"/>
      <c r="HR242" s="136"/>
      <c r="HS242" s="136"/>
      <c r="HT242" s="136"/>
      <c r="HU242" s="136"/>
      <c r="HV242" s="136"/>
      <c r="HW242" s="136"/>
      <c r="HX242" s="136"/>
      <c r="HY242" s="136"/>
      <c r="HZ242" s="136"/>
      <c r="IA242" s="136"/>
      <c r="IB242" s="136"/>
      <c r="IC242" s="136"/>
      <c r="ID242" s="136"/>
      <c r="IE242" s="136"/>
      <c r="IF242" s="136"/>
      <c r="IG242" s="136"/>
    </row>
    <row r="243" spans="1:241" ht="15" customHeight="1" x14ac:dyDescent="0.25">
      <c r="A243" s="137" t="s">
        <v>156</v>
      </c>
      <c r="B243" s="158">
        <v>5428714</v>
      </c>
      <c r="C243" s="158">
        <v>2947388</v>
      </c>
      <c r="D243" s="158">
        <v>651075</v>
      </c>
      <c r="E243" s="158">
        <v>879648</v>
      </c>
      <c r="F243" s="158">
        <v>1179429</v>
      </c>
      <c r="G243" s="158">
        <v>193698</v>
      </c>
      <c r="H243" s="235">
        <v>11279952</v>
      </c>
      <c r="I243" s="136"/>
      <c r="J243" s="137" t="s">
        <v>112</v>
      </c>
      <c r="K243" s="158">
        <v>4465119</v>
      </c>
      <c r="L243" s="158">
        <v>2364230</v>
      </c>
      <c r="M243" s="158">
        <v>716924</v>
      </c>
      <c r="N243" s="158">
        <v>1056208</v>
      </c>
      <c r="O243" s="158">
        <v>1600005</v>
      </c>
      <c r="P243" s="158">
        <v>205676</v>
      </c>
      <c r="Q243" s="235">
        <v>10408162</v>
      </c>
      <c r="R243" s="136"/>
      <c r="S243" s="136"/>
      <c r="T243" s="136"/>
      <c r="U243" s="136"/>
      <c r="V243" s="136"/>
      <c r="W243" s="136"/>
      <c r="X243" s="136"/>
      <c r="Y243" s="136"/>
      <c r="Z243" s="136"/>
      <c r="AA243" s="136"/>
      <c r="AB243" s="136"/>
      <c r="AC243" s="136"/>
      <c r="AD243" s="136"/>
      <c r="AE243" s="136"/>
      <c r="AF243" s="136"/>
      <c r="AG243" s="136"/>
      <c r="AH243" s="136"/>
      <c r="AI243" s="136"/>
      <c r="AJ243" s="136"/>
      <c r="AK243" s="136"/>
      <c r="AL243" s="136"/>
      <c r="AM243" s="136"/>
      <c r="AN243" s="136"/>
      <c r="AO243" s="136"/>
      <c r="AP243" s="136"/>
      <c r="AQ243" s="136"/>
      <c r="AR243" s="136"/>
      <c r="AS243" s="136"/>
      <c r="AT243" s="136"/>
      <c r="AU243" s="136"/>
      <c r="AV243" s="136"/>
      <c r="AW243" s="136"/>
      <c r="AX243" s="136"/>
      <c r="AY243" s="136"/>
      <c r="AZ243" s="136"/>
      <c r="BA243" s="136"/>
      <c r="BB243" s="136"/>
      <c r="BC243" s="136"/>
      <c r="BD243" s="136"/>
      <c r="BE243" s="136"/>
      <c r="BF243" s="136"/>
      <c r="BG243" s="136"/>
      <c r="BH243" s="136"/>
      <c r="BI243" s="136"/>
      <c r="BJ243" s="136"/>
      <c r="BK243" s="136"/>
      <c r="BL243" s="136"/>
      <c r="BM243" s="136"/>
      <c r="BN243" s="136"/>
      <c r="BO243" s="136"/>
      <c r="BP243" s="136"/>
      <c r="BQ243" s="136"/>
      <c r="BR243" s="136"/>
      <c r="BS243" s="136"/>
      <c r="BT243" s="136"/>
      <c r="BU243" s="136"/>
      <c r="BV243" s="136"/>
      <c r="BW243" s="136"/>
      <c r="BX243" s="136"/>
      <c r="BY243" s="136"/>
      <c r="BZ243" s="136"/>
      <c r="CA243" s="136"/>
      <c r="CB243" s="136"/>
      <c r="CC243" s="136"/>
      <c r="CD243" s="136"/>
      <c r="CE243" s="136"/>
      <c r="CF243" s="136"/>
      <c r="CG243" s="136"/>
      <c r="CH243" s="136"/>
      <c r="CI243" s="136"/>
      <c r="CJ243" s="136"/>
      <c r="CK243" s="136"/>
      <c r="CL243" s="136"/>
      <c r="CM243" s="136"/>
      <c r="CN243" s="136"/>
      <c r="CO243" s="136"/>
      <c r="CP243" s="136"/>
      <c r="CQ243" s="136"/>
      <c r="CR243" s="136"/>
      <c r="CS243" s="136"/>
      <c r="CT243" s="136"/>
      <c r="CU243" s="136"/>
      <c r="CV243" s="136"/>
      <c r="CW243" s="136"/>
      <c r="CX243" s="136"/>
      <c r="CY243" s="136"/>
      <c r="CZ243" s="136"/>
      <c r="DA243" s="136"/>
      <c r="DB243" s="136"/>
      <c r="DC243" s="136"/>
      <c r="DD243" s="136"/>
      <c r="DE243" s="136"/>
      <c r="DF243" s="136"/>
      <c r="DG243" s="136"/>
      <c r="DH243" s="136"/>
      <c r="DI243" s="136"/>
      <c r="DJ243" s="136"/>
      <c r="DK243" s="136"/>
      <c r="DL243" s="136"/>
      <c r="DM243" s="136"/>
      <c r="DN243" s="136"/>
      <c r="DO243" s="136"/>
      <c r="DP243" s="136"/>
      <c r="DQ243" s="136"/>
      <c r="DR243" s="136"/>
      <c r="DS243" s="136"/>
      <c r="DT243" s="136"/>
      <c r="DU243" s="136"/>
      <c r="DV243" s="136"/>
      <c r="DW243" s="136"/>
      <c r="DX243" s="136"/>
      <c r="DY243" s="136"/>
      <c r="DZ243" s="136"/>
      <c r="EA243" s="136"/>
      <c r="EB243" s="136"/>
      <c r="EC243" s="136"/>
      <c r="ED243" s="136"/>
      <c r="EE243" s="136"/>
      <c r="EF243" s="136"/>
      <c r="EG243" s="136"/>
      <c r="EH243" s="136"/>
      <c r="EI243" s="136"/>
      <c r="EJ243" s="136"/>
      <c r="EK243" s="136"/>
      <c r="EL243" s="136"/>
      <c r="EM243" s="136"/>
      <c r="EN243" s="136"/>
      <c r="EO243" s="136"/>
      <c r="EP243" s="136"/>
      <c r="EQ243" s="136"/>
      <c r="ER243" s="136"/>
      <c r="ES243" s="136"/>
      <c r="ET243" s="136"/>
      <c r="EU243" s="136"/>
      <c r="EV243" s="136"/>
      <c r="EW243" s="136"/>
      <c r="EX243" s="136"/>
      <c r="EY243" s="136"/>
      <c r="EZ243" s="136"/>
      <c r="FA243" s="136"/>
      <c r="FB243" s="136"/>
      <c r="FC243" s="136"/>
      <c r="FD243" s="136"/>
      <c r="FE243" s="136"/>
      <c r="FF243" s="136"/>
      <c r="FG243" s="136"/>
      <c r="FH243" s="136"/>
      <c r="FI243" s="136"/>
      <c r="FJ243" s="136"/>
      <c r="FK243" s="136"/>
      <c r="FL243" s="136"/>
      <c r="FM243" s="136"/>
      <c r="FN243" s="136"/>
      <c r="FO243" s="136"/>
      <c r="FP243" s="136"/>
      <c r="FQ243" s="136"/>
      <c r="FR243" s="136"/>
      <c r="FS243" s="136"/>
      <c r="FT243" s="136"/>
      <c r="FU243" s="136"/>
      <c r="FV243" s="136"/>
      <c r="FW243" s="136"/>
      <c r="FX243" s="136"/>
      <c r="FY243" s="136"/>
      <c r="FZ243" s="136"/>
      <c r="GA243" s="136"/>
      <c r="GB243" s="136"/>
      <c r="GC243" s="136"/>
      <c r="GD243" s="136"/>
      <c r="GE243" s="136"/>
      <c r="GF243" s="136"/>
      <c r="GG243" s="136"/>
      <c r="GH243" s="136"/>
      <c r="GI243" s="136"/>
      <c r="GJ243" s="136"/>
      <c r="GK243" s="136"/>
      <c r="GL243" s="136"/>
      <c r="GM243" s="136"/>
      <c r="GN243" s="136"/>
      <c r="GO243" s="136"/>
      <c r="GP243" s="136"/>
      <c r="GQ243" s="136"/>
      <c r="GR243" s="136"/>
      <c r="GS243" s="136"/>
      <c r="GT243" s="136"/>
      <c r="GU243" s="136"/>
      <c r="GV243" s="136"/>
      <c r="GW243" s="136"/>
      <c r="GX243" s="136"/>
      <c r="GY243" s="136"/>
      <c r="GZ243" s="136"/>
      <c r="HA243" s="136"/>
      <c r="HB243" s="136"/>
      <c r="HC243" s="136"/>
      <c r="HD243" s="136"/>
      <c r="HE243" s="136"/>
      <c r="HF243" s="136"/>
      <c r="HG243" s="136"/>
      <c r="HH243" s="136"/>
      <c r="HI243" s="136"/>
      <c r="HJ243" s="136"/>
      <c r="HK243" s="136"/>
      <c r="HL243" s="136"/>
      <c r="HM243" s="136"/>
      <c r="HN243" s="136"/>
      <c r="HO243" s="136"/>
      <c r="HP243" s="136"/>
      <c r="HQ243" s="136"/>
      <c r="HR243" s="136"/>
      <c r="HS243" s="136"/>
      <c r="HT243" s="136"/>
      <c r="HU243" s="136"/>
      <c r="HV243" s="136"/>
      <c r="HW243" s="136"/>
      <c r="HX243" s="136"/>
      <c r="HY243" s="136"/>
      <c r="HZ243" s="136"/>
      <c r="IA243" s="136"/>
      <c r="IB243" s="136"/>
      <c r="IC243" s="136"/>
      <c r="ID243" s="136"/>
      <c r="IE243" s="136"/>
      <c r="IF243" s="136"/>
      <c r="IG243" s="136"/>
    </row>
    <row r="244" spans="1:241" ht="15" customHeight="1" x14ac:dyDescent="0.25">
      <c r="A244" s="137" t="s">
        <v>155</v>
      </c>
      <c r="B244" s="158">
        <v>4822571</v>
      </c>
      <c r="C244" s="158">
        <v>2601748</v>
      </c>
      <c r="D244" s="158">
        <v>709582</v>
      </c>
      <c r="E244" s="158">
        <v>811127</v>
      </c>
      <c r="F244" s="158">
        <v>1914743</v>
      </c>
      <c r="G244" s="158">
        <v>198840</v>
      </c>
      <c r="H244" s="235">
        <v>11058611</v>
      </c>
      <c r="I244" s="136"/>
      <c r="J244" s="137" t="s">
        <v>111</v>
      </c>
      <c r="K244" s="158">
        <v>4198340</v>
      </c>
      <c r="L244" s="158">
        <v>2431893</v>
      </c>
      <c r="M244" s="158">
        <v>561520</v>
      </c>
      <c r="N244" s="158">
        <v>716179</v>
      </c>
      <c r="O244" s="158">
        <v>1412710</v>
      </c>
      <c r="P244" s="158">
        <v>202040</v>
      </c>
      <c r="Q244" s="235">
        <v>9522682</v>
      </c>
      <c r="R244" s="136"/>
      <c r="S244" s="136"/>
      <c r="T244" s="136"/>
      <c r="U244" s="136"/>
      <c r="V244" s="136"/>
      <c r="W244" s="136"/>
      <c r="X244" s="136"/>
      <c r="Y244" s="136"/>
      <c r="Z244" s="136"/>
      <c r="AA244" s="136"/>
      <c r="AB244" s="136"/>
      <c r="AC244" s="136"/>
      <c r="AD244" s="136"/>
      <c r="AE244" s="136"/>
      <c r="AF244" s="136"/>
      <c r="AG244" s="136"/>
      <c r="AH244" s="136"/>
      <c r="AI244" s="136"/>
      <c r="AJ244" s="136"/>
      <c r="AK244" s="136"/>
      <c r="AL244" s="136"/>
      <c r="AM244" s="136"/>
      <c r="AN244" s="136"/>
      <c r="AO244" s="136"/>
      <c r="AP244" s="136"/>
      <c r="AQ244" s="136"/>
      <c r="AR244" s="136"/>
      <c r="AS244" s="136"/>
      <c r="AT244" s="136"/>
      <c r="AU244" s="136"/>
      <c r="AV244" s="136"/>
      <c r="AW244" s="136"/>
      <c r="AX244" s="136"/>
      <c r="AY244" s="136"/>
      <c r="AZ244" s="136"/>
      <c r="BA244" s="136"/>
      <c r="BB244" s="136"/>
      <c r="BC244" s="136"/>
      <c r="BD244" s="136"/>
      <c r="BE244" s="136"/>
      <c r="BF244" s="136"/>
      <c r="BG244" s="136"/>
      <c r="BH244" s="136"/>
      <c r="BI244" s="136"/>
      <c r="BJ244" s="136"/>
      <c r="BK244" s="136"/>
      <c r="BL244" s="136"/>
      <c r="BM244" s="136"/>
      <c r="BN244" s="136"/>
      <c r="BO244" s="136"/>
      <c r="BP244" s="136"/>
      <c r="BQ244" s="136"/>
      <c r="BR244" s="136"/>
      <c r="BS244" s="136"/>
      <c r="BT244" s="136"/>
      <c r="BU244" s="136"/>
      <c r="BV244" s="136"/>
      <c r="BW244" s="136"/>
      <c r="BX244" s="136"/>
      <c r="BY244" s="136"/>
      <c r="BZ244" s="136"/>
      <c r="CA244" s="136"/>
      <c r="CB244" s="136"/>
      <c r="CC244" s="136"/>
      <c r="CD244" s="136"/>
      <c r="CE244" s="136"/>
      <c r="CF244" s="136"/>
      <c r="CG244" s="136"/>
      <c r="CH244" s="136"/>
      <c r="CI244" s="136"/>
      <c r="CJ244" s="136"/>
      <c r="CK244" s="136"/>
      <c r="CL244" s="136"/>
      <c r="CM244" s="136"/>
      <c r="CN244" s="136"/>
      <c r="CO244" s="136"/>
      <c r="CP244" s="136"/>
      <c r="CQ244" s="136"/>
      <c r="CR244" s="136"/>
      <c r="CS244" s="136"/>
      <c r="CT244" s="136"/>
      <c r="CU244" s="136"/>
      <c r="CV244" s="136"/>
      <c r="CW244" s="136"/>
      <c r="CX244" s="136"/>
      <c r="CY244" s="136"/>
      <c r="CZ244" s="136"/>
      <c r="DA244" s="136"/>
      <c r="DB244" s="136"/>
      <c r="DC244" s="136"/>
      <c r="DD244" s="136"/>
      <c r="DE244" s="136"/>
      <c r="DF244" s="136"/>
      <c r="DG244" s="136"/>
      <c r="DH244" s="136"/>
      <c r="DI244" s="136"/>
      <c r="DJ244" s="136"/>
      <c r="DK244" s="136"/>
      <c r="DL244" s="136"/>
      <c r="DM244" s="136"/>
      <c r="DN244" s="136"/>
      <c r="DO244" s="136"/>
      <c r="DP244" s="136"/>
      <c r="DQ244" s="136"/>
      <c r="DR244" s="136"/>
      <c r="DS244" s="136"/>
      <c r="DT244" s="136"/>
      <c r="DU244" s="136"/>
      <c r="DV244" s="136"/>
      <c r="DW244" s="136"/>
      <c r="DX244" s="136"/>
      <c r="DY244" s="136"/>
      <c r="DZ244" s="136"/>
      <c r="EA244" s="136"/>
      <c r="EB244" s="136"/>
      <c r="EC244" s="136"/>
      <c r="ED244" s="136"/>
      <c r="EE244" s="136"/>
      <c r="EF244" s="136"/>
      <c r="EG244" s="136"/>
      <c r="EH244" s="136"/>
      <c r="EI244" s="136"/>
      <c r="EJ244" s="136"/>
      <c r="EK244" s="136"/>
      <c r="EL244" s="136"/>
      <c r="EM244" s="136"/>
      <c r="EN244" s="136"/>
      <c r="EO244" s="136"/>
      <c r="EP244" s="136"/>
      <c r="EQ244" s="136"/>
      <c r="ER244" s="136"/>
      <c r="ES244" s="136"/>
      <c r="ET244" s="136"/>
      <c r="EU244" s="136"/>
      <c r="EV244" s="136"/>
      <c r="EW244" s="136"/>
      <c r="EX244" s="136"/>
      <c r="EY244" s="136"/>
      <c r="EZ244" s="136"/>
      <c r="FA244" s="136"/>
      <c r="FB244" s="136"/>
      <c r="FC244" s="136"/>
      <c r="FD244" s="136"/>
      <c r="FE244" s="136"/>
      <c r="FF244" s="136"/>
      <c r="FG244" s="136"/>
      <c r="FH244" s="136"/>
      <c r="FI244" s="136"/>
      <c r="FJ244" s="136"/>
      <c r="FK244" s="136"/>
      <c r="FL244" s="136"/>
      <c r="FM244" s="136"/>
      <c r="FN244" s="136"/>
      <c r="FO244" s="136"/>
      <c r="FP244" s="136"/>
      <c r="FQ244" s="136"/>
      <c r="FR244" s="136"/>
      <c r="FS244" s="136"/>
      <c r="FT244" s="136"/>
      <c r="FU244" s="136"/>
      <c r="FV244" s="136"/>
      <c r="FW244" s="136"/>
      <c r="FX244" s="136"/>
      <c r="FY244" s="136"/>
      <c r="FZ244" s="136"/>
      <c r="GA244" s="136"/>
      <c r="GB244" s="136"/>
      <c r="GC244" s="136"/>
      <c r="GD244" s="136"/>
      <c r="GE244" s="136"/>
      <c r="GF244" s="136"/>
      <c r="GG244" s="136"/>
      <c r="GH244" s="136"/>
      <c r="GI244" s="136"/>
      <c r="GJ244" s="136"/>
      <c r="GK244" s="136"/>
      <c r="GL244" s="136"/>
      <c r="GM244" s="136"/>
      <c r="GN244" s="136"/>
      <c r="GO244" s="136"/>
      <c r="GP244" s="136"/>
      <c r="GQ244" s="136"/>
      <c r="GR244" s="136"/>
      <c r="GS244" s="136"/>
      <c r="GT244" s="136"/>
      <c r="GU244" s="136"/>
      <c r="GV244" s="136"/>
      <c r="GW244" s="136"/>
      <c r="GX244" s="136"/>
      <c r="GY244" s="136"/>
      <c r="GZ244" s="136"/>
      <c r="HA244" s="136"/>
      <c r="HB244" s="136"/>
      <c r="HC244" s="136"/>
      <c r="HD244" s="136"/>
      <c r="HE244" s="136"/>
      <c r="HF244" s="136"/>
      <c r="HG244" s="136"/>
      <c r="HH244" s="136"/>
      <c r="HI244" s="136"/>
      <c r="HJ244" s="136"/>
      <c r="HK244" s="136"/>
      <c r="HL244" s="136"/>
      <c r="HM244" s="136"/>
      <c r="HN244" s="136"/>
      <c r="HO244" s="136"/>
      <c r="HP244" s="136"/>
      <c r="HQ244" s="136"/>
      <c r="HR244" s="136"/>
      <c r="HS244" s="136"/>
      <c r="HT244" s="136"/>
      <c r="HU244" s="136"/>
      <c r="HV244" s="136"/>
      <c r="HW244" s="136"/>
      <c r="HX244" s="136"/>
      <c r="HY244" s="136"/>
      <c r="HZ244" s="136"/>
      <c r="IA244" s="136"/>
      <c r="IB244" s="136"/>
      <c r="IC244" s="136"/>
      <c r="ID244" s="136"/>
      <c r="IE244" s="136"/>
      <c r="IF244" s="136"/>
      <c r="IG244" s="136"/>
    </row>
    <row r="245" spans="1:241" ht="15" customHeight="1" x14ac:dyDescent="0.25">
      <c r="A245" s="137" t="s">
        <v>154</v>
      </c>
      <c r="B245" s="158">
        <v>4791923</v>
      </c>
      <c r="C245" s="158">
        <v>2620081</v>
      </c>
      <c r="D245" s="158">
        <v>790620</v>
      </c>
      <c r="E245" s="158">
        <v>1022657</v>
      </c>
      <c r="F245" s="158">
        <v>1664148</v>
      </c>
      <c r="G245" s="158">
        <v>251026</v>
      </c>
      <c r="H245" s="235">
        <v>11140455</v>
      </c>
      <c r="I245" s="136"/>
      <c r="J245" s="137" t="s">
        <v>110</v>
      </c>
      <c r="K245" s="158">
        <v>5461038</v>
      </c>
      <c r="L245" s="158">
        <v>2519840</v>
      </c>
      <c r="M245" s="158">
        <v>621899</v>
      </c>
      <c r="N245" s="158">
        <v>781534</v>
      </c>
      <c r="O245" s="158">
        <v>1360347</v>
      </c>
      <c r="P245" s="158">
        <v>178174</v>
      </c>
      <c r="Q245" s="235">
        <v>10922832</v>
      </c>
      <c r="R245" s="136"/>
      <c r="S245" s="136"/>
      <c r="T245" s="136"/>
      <c r="U245" s="136"/>
      <c r="V245" s="136"/>
      <c r="W245" s="136"/>
      <c r="X245" s="136"/>
      <c r="Y245" s="136"/>
      <c r="Z245" s="136"/>
      <c r="AA245" s="136"/>
      <c r="AB245" s="136"/>
      <c r="AC245" s="136"/>
      <c r="AD245" s="136"/>
      <c r="AE245" s="136"/>
      <c r="AF245" s="136"/>
      <c r="AG245" s="136"/>
      <c r="AH245" s="136"/>
      <c r="AI245" s="136"/>
      <c r="AJ245" s="136"/>
      <c r="AK245" s="136"/>
      <c r="AL245" s="136"/>
      <c r="AM245" s="136"/>
      <c r="AN245" s="136"/>
      <c r="AO245" s="136"/>
      <c r="AP245" s="136"/>
      <c r="AQ245" s="136"/>
      <c r="AR245" s="136"/>
      <c r="AS245" s="136"/>
      <c r="AT245" s="136"/>
      <c r="AU245" s="136"/>
      <c r="AV245" s="136"/>
      <c r="AW245" s="136"/>
      <c r="AX245" s="136"/>
      <c r="AY245" s="136"/>
      <c r="AZ245" s="136"/>
      <c r="BA245" s="136"/>
      <c r="BB245" s="136"/>
      <c r="BC245" s="136"/>
      <c r="BD245" s="136"/>
      <c r="BE245" s="136"/>
      <c r="BF245" s="136"/>
      <c r="BG245" s="136"/>
      <c r="BH245" s="136"/>
      <c r="BI245" s="136"/>
      <c r="BJ245" s="136"/>
      <c r="BK245" s="136"/>
      <c r="BL245" s="136"/>
      <c r="BM245" s="136"/>
      <c r="BN245" s="136"/>
      <c r="BO245" s="136"/>
      <c r="BP245" s="136"/>
      <c r="BQ245" s="136"/>
      <c r="BR245" s="136"/>
      <c r="BS245" s="136"/>
      <c r="BT245" s="136"/>
      <c r="BU245" s="136"/>
      <c r="BV245" s="136"/>
      <c r="BW245" s="136"/>
      <c r="BX245" s="136"/>
      <c r="BY245" s="136"/>
      <c r="BZ245" s="136"/>
      <c r="CA245" s="136"/>
      <c r="CB245" s="136"/>
      <c r="CC245" s="136"/>
      <c r="CD245" s="136"/>
      <c r="CE245" s="136"/>
      <c r="CF245" s="136"/>
      <c r="CG245" s="136"/>
      <c r="CH245" s="136"/>
      <c r="CI245" s="136"/>
      <c r="CJ245" s="136"/>
      <c r="CK245" s="136"/>
      <c r="CL245" s="136"/>
      <c r="CM245" s="136"/>
      <c r="CN245" s="136"/>
      <c r="CO245" s="136"/>
      <c r="CP245" s="136"/>
      <c r="CQ245" s="136"/>
      <c r="CR245" s="136"/>
      <c r="CS245" s="136"/>
      <c r="CT245" s="136"/>
      <c r="CU245" s="136"/>
      <c r="CV245" s="136"/>
      <c r="CW245" s="136"/>
      <c r="CX245" s="136"/>
      <c r="CY245" s="136"/>
      <c r="CZ245" s="136"/>
      <c r="DA245" s="136"/>
      <c r="DB245" s="136"/>
      <c r="DC245" s="136"/>
      <c r="DD245" s="136"/>
      <c r="DE245" s="136"/>
      <c r="DF245" s="136"/>
      <c r="DG245" s="136"/>
      <c r="DH245" s="136"/>
      <c r="DI245" s="136"/>
      <c r="DJ245" s="136"/>
      <c r="DK245" s="136"/>
      <c r="DL245" s="136"/>
      <c r="DM245" s="136"/>
      <c r="DN245" s="136"/>
      <c r="DO245" s="136"/>
      <c r="DP245" s="136"/>
      <c r="DQ245" s="136"/>
      <c r="DR245" s="136"/>
      <c r="DS245" s="136"/>
      <c r="DT245" s="136"/>
      <c r="DU245" s="136"/>
      <c r="DV245" s="136"/>
      <c r="DW245" s="136"/>
      <c r="DX245" s="136"/>
      <c r="DY245" s="136"/>
      <c r="DZ245" s="136"/>
      <c r="EA245" s="136"/>
      <c r="EB245" s="136"/>
      <c r="EC245" s="136"/>
      <c r="ED245" s="136"/>
      <c r="EE245" s="136"/>
      <c r="EF245" s="136"/>
      <c r="EG245" s="136"/>
      <c r="EH245" s="136"/>
      <c r="EI245" s="136"/>
      <c r="EJ245" s="136"/>
      <c r="EK245" s="136"/>
      <c r="EL245" s="136"/>
      <c r="EM245" s="136"/>
      <c r="EN245" s="136"/>
      <c r="EO245" s="136"/>
      <c r="EP245" s="136"/>
      <c r="EQ245" s="136"/>
      <c r="ER245" s="136"/>
      <c r="ES245" s="136"/>
      <c r="ET245" s="136"/>
      <c r="EU245" s="136"/>
      <c r="EV245" s="136"/>
      <c r="EW245" s="136"/>
      <c r="EX245" s="136"/>
      <c r="EY245" s="136"/>
      <c r="EZ245" s="136"/>
      <c r="FA245" s="136"/>
      <c r="FB245" s="136"/>
      <c r="FC245" s="136"/>
      <c r="FD245" s="136"/>
      <c r="FE245" s="136"/>
      <c r="FF245" s="136"/>
      <c r="FG245" s="136"/>
      <c r="FH245" s="136"/>
      <c r="FI245" s="136"/>
      <c r="FJ245" s="136"/>
      <c r="FK245" s="136"/>
      <c r="FL245" s="136"/>
      <c r="FM245" s="136"/>
      <c r="FN245" s="136"/>
      <c r="FO245" s="136"/>
      <c r="FP245" s="136"/>
      <c r="FQ245" s="136"/>
      <c r="FR245" s="136"/>
      <c r="FS245" s="136"/>
      <c r="FT245" s="136"/>
      <c r="FU245" s="136"/>
      <c r="FV245" s="136"/>
      <c r="FW245" s="136"/>
      <c r="FX245" s="136"/>
      <c r="FY245" s="136"/>
      <c r="FZ245" s="136"/>
      <c r="GA245" s="136"/>
      <c r="GB245" s="136"/>
      <c r="GC245" s="136"/>
      <c r="GD245" s="136"/>
      <c r="GE245" s="136"/>
      <c r="GF245" s="136"/>
      <c r="GG245" s="136"/>
      <c r="GH245" s="136"/>
      <c r="GI245" s="136"/>
      <c r="GJ245" s="136"/>
      <c r="GK245" s="136"/>
      <c r="GL245" s="136"/>
      <c r="GM245" s="136"/>
      <c r="GN245" s="136"/>
      <c r="GO245" s="136"/>
      <c r="GP245" s="136"/>
      <c r="GQ245" s="136"/>
      <c r="GR245" s="136"/>
      <c r="GS245" s="136"/>
      <c r="GT245" s="136"/>
      <c r="GU245" s="136"/>
      <c r="GV245" s="136"/>
      <c r="GW245" s="136"/>
      <c r="GX245" s="136"/>
      <c r="GY245" s="136"/>
      <c r="GZ245" s="136"/>
      <c r="HA245" s="136"/>
      <c r="HB245" s="136"/>
      <c r="HC245" s="136"/>
      <c r="HD245" s="136"/>
      <c r="HE245" s="136"/>
      <c r="HF245" s="136"/>
      <c r="HG245" s="136"/>
      <c r="HH245" s="136"/>
      <c r="HI245" s="136"/>
      <c r="HJ245" s="136"/>
      <c r="HK245" s="136"/>
      <c r="HL245" s="136"/>
      <c r="HM245" s="136"/>
      <c r="HN245" s="136"/>
      <c r="HO245" s="136"/>
      <c r="HP245" s="136"/>
      <c r="HQ245" s="136"/>
      <c r="HR245" s="136"/>
      <c r="HS245" s="136"/>
      <c r="HT245" s="136"/>
      <c r="HU245" s="136"/>
      <c r="HV245" s="136"/>
      <c r="HW245" s="136"/>
      <c r="HX245" s="136"/>
      <c r="HY245" s="136"/>
      <c r="HZ245" s="136"/>
      <c r="IA245" s="136"/>
      <c r="IB245" s="136"/>
      <c r="IC245" s="136"/>
      <c r="ID245" s="136"/>
      <c r="IE245" s="136"/>
      <c r="IF245" s="136"/>
      <c r="IG245" s="136"/>
    </row>
    <row r="246" spans="1:241" ht="15" customHeight="1" x14ac:dyDescent="0.25">
      <c r="A246" s="137" t="s">
        <v>153</v>
      </c>
      <c r="B246" s="158">
        <v>4852922</v>
      </c>
      <c r="C246" s="158">
        <v>2325204</v>
      </c>
      <c r="D246" s="158">
        <v>863404</v>
      </c>
      <c r="E246" s="158">
        <v>864026</v>
      </c>
      <c r="F246" s="158">
        <v>1795913</v>
      </c>
      <c r="G246" s="158">
        <v>217741</v>
      </c>
      <c r="H246" s="235">
        <v>10919210</v>
      </c>
      <c r="I246" s="136"/>
      <c r="J246" s="137" t="s">
        <v>109</v>
      </c>
      <c r="K246" s="158">
        <v>4091209</v>
      </c>
      <c r="L246" s="158">
        <v>2289236</v>
      </c>
      <c r="M246" s="158">
        <v>648588</v>
      </c>
      <c r="N246" s="158">
        <v>706856</v>
      </c>
      <c r="O246" s="158">
        <v>1567849</v>
      </c>
      <c r="P246" s="158">
        <v>231048</v>
      </c>
      <c r="Q246" s="235">
        <v>9534786</v>
      </c>
      <c r="R246" s="136"/>
      <c r="S246" s="136"/>
      <c r="T246" s="136"/>
      <c r="U246" s="136"/>
      <c r="V246" s="136"/>
      <c r="W246" s="136"/>
      <c r="X246" s="136"/>
      <c r="Y246" s="136"/>
      <c r="Z246" s="136"/>
      <c r="AA246" s="136"/>
      <c r="AB246" s="136"/>
      <c r="AC246" s="136"/>
      <c r="AD246" s="136"/>
      <c r="AE246" s="136"/>
      <c r="AF246" s="136"/>
      <c r="AG246" s="136"/>
      <c r="AH246" s="136"/>
      <c r="AI246" s="136"/>
      <c r="AJ246" s="136"/>
      <c r="AK246" s="136"/>
      <c r="AL246" s="136"/>
      <c r="AM246" s="136"/>
      <c r="AN246" s="136"/>
      <c r="AO246" s="136"/>
      <c r="AP246" s="136"/>
      <c r="AQ246" s="136"/>
      <c r="AR246" s="136"/>
      <c r="AS246" s="136"/>
      <c r="AT246" s="136"/>
      <c r="AU246" s="136"/>
      <c r="AV246" s="136"/>
      <c r="AW246" s="136"/>
      <c r="AX246" s="136"/>
      <c r="AY246" s="136"/>
      <c r="AZ246" s="136"/>
      <c r="BA246" s="136"/>
      <c r="BB246" s="136"/>
      <c r="BC246" s="136"/>
      <c r="BD246" s="136"/>
      <c r="BE246" s="136"/>
      <c r="BF246" s="136"/>
      <c r="BG246" s="136"/>
      <c r="BH246" s="136"/>
      <c r="BI246" s="136"/>
      <c r="BJ246" s="136"/>
      <c r="BK246" s="136"/>
      <c r="BL246" s="136"/>
      <c r="BM246" s="136"/>
      <c r="BN246" s="136"/>
      <c r="BO246" s="136"/>
      <c r="BP246" s="136"/>
      <c r="BQ246" s="136"/>
      <c r="BR246" s="136"/>
      <c r="BS246" s="136"/>
      <c r="BT246" s="136"/>
      <c r="BU246" s="136"/>
      <c r="BV246" s="136"/>
      <c r="BW246" s="136"/>
      <c r="BX246" s="136"/>
      <c r="BY246" s="136"/>
      <c r="BZ246" s="136"/>
      <c r="CA246" s="136"/>
      <c r="CB246" s="136"/>
      <c r="CC246" s="136"/>
      <c r="CD246" s="136"/>
      <c r="CE246" s="136"/>
      <c r="CF246" s="136"/>
      <c r="CG246" s="136"/>
      <c r="CH246" s="136"/>
      <c r="CI246" s="136"/>
      <c r="CJ246" s="136"/>
      <c r="CK246" s="136"/>
      <c r="CL246" s="136"/>
      <c r="CM246" s="136"/>
      <c r="CN246" s="136"/>
      <c r="CO246" s="136"/>
      <c r="CP246" s="136"/>
      <c r="CQ246" s="136"/>
      <c r="CR246" s="136"/>
      <c r="CS246" s="136"/>
      <c r="CT246" s="136"/>
      <c r="CU246" s="136"/>
      <c r="CV246" s="136"/>
      <c r="CW246" s="136"/>
      <c r="CX246" s="136"/>
      <c r="CY246" s="136"/>
      <c r="CZ246" s="136"/>
      <c r="DA246" s="136"/>
      <c r="DB246" s="136"/>
      <c r="DC246" s="136"/>
      <c r="DD246" s="136"/>
      <c r="DE246" s="136"/>
      <c r="DF246" s="136"/>
      <c r="DG246" s="136"/>
      <c r="DH246" s="136"/>
      <c r="DI246" s="136"/>
      <c r="DJ246" s="136"/>
      <c r="DK246" s="136"/>
      <c r="DL246" s="136"/>
      <c r="DM246" s="136"/>
      <c r="DN246" s="136"/>
      <c r="DO246" s="136"/>
      <c r="DP246" s="136"/>
      <c r="DQ246" s="136"/>
      <c r="DR246" s="136"/>
      <c r="DS246" s="136"/>
      <c r="DT246" s="136"/>
      <c r="DU246" s="136"/>
      <c r="DV246" s="136"/>
      <c r="DW246" s="136"/>
      <c r="DX246" s="136"/>
      <c r="DY246" s="136"/>
      <c r="DZ246" s="136"/>
      <c r="EA246" s="136"/>
      <c r="EB246" s="136"/>
      <c r="EC246" s="136"/>
      <c r="ED246" s="136"/>
      <c r="EE246" s="136"/>
      <c r="EF246" s="136"/>
      <c r="EG246" s="136"/>
      <c r="EH246" s="136"/>
      <c r="EI246" s="136"/>
      <c r="EJ246" s="136"/>
      <c r="EK246" s="136"/>
      <c r="EL246" s="136"/>
      <c r="EM246" s="136"/>
      <c r="EN246" s="136"/>
      <c r="EO246" s="136"/>
      <c r="EP246" s="136"/>
      <c r="EQ246" s="136"/>
      <c r="ER246" s="136"/>
      <c r="ES246" s="136"/>
      <c r="ET246" s="136"/>
      <c r="EU246" s="136"/>
      <c r="EV246" s="136"/>
      <c r="EW246" s="136"/>
      <c r="EX246" s="136"/>
      <c r="EY246" s="136"/>
      <c r="EZ246" s="136"/>
      <c r="FA246" s="136"/>
      <c r="FB246" s="136"/>
      <c r="FC246" s="136"/>
      <c r="FD246" s="136"/>
      <c r="FE246" s="136"/>
      <c r="FF246" s="136"/>
      <c r="FG246" s="136"/>
      <c r="FH246" s="136"/>
      <c r="FI246" s="136"/>
      <c r="FJ246" s="136"/>
      <c r="FK246" s="136"/>
      <c r="FL246" s="136"/>
      <c r="FM246" s="136"/>
      <c r="FN246" s="136"/>
      <c r="FO246" s="136"/>
      <c r="FP246" s="136"/>
      <c r="FQ246" s="136"/>
      <c r="FR246" s="136"/>
      <c r="FS246" s="136"/>
      <c r="FT246" s="136"/>
      <c r="FU246" s="136"/>
      <c r="FV246" s="136"/>
      <c r="FW246" s="136"/>
      <c r="FX246" s="136"/>
      <c r="FY246" s="136"/>
      <c r="FZ246" s="136"/>
      <c r="GA246" s="136"/>
      <c r="GB246" s="136"/>
      <c r="GC246" s="136"/>
      <c r="GD246" s="136"/>
      <c r="GE246" s="136"/>
      <c r="GF246" s="136"/>
      <c r="GG246" s="136"/>
      <c r="GH246" s="136"/>
      <c r="GI246" s="136"/>
      <c r="GJ246" s="136"/>
      <c r="GK246" s="136"/>
      <c r="GL246" s="136"/>
      <c r="GM246" s="136"/>
      <c r="GN246" s="136"/>
      <c r="GO246" s="136"/>
      <c r="GP246" s="136"/>
      <c r="GQ246" s="136"/>
      <c r="GR246" s="136"/>
      <c r="GS246" s="136"/>
      <c r="GT246" s="136"/>
      <c r="GU246" s="136"/>
      <c r="GV246" s="136"/>
      <c r="GW246" s="136"/>
      <c r="GX246" s="136"/>
      <c r="GY246" s="136"/>
      <c r="GZ246" s="136"/>
      <c r="HA246" s="136"/>
      <c r="HB246" s="136"/>
      <c r="HC246" s="136"/>
      <c r="HD246" s="136"/>
      <c r="HE246" s="136"/>
      <c r="HF246" s="136"/>
      <c r="HG246" s="136"/>
      <c r="HH246" s="136"/>
      <c r="HI246" s="136"/>
      <c r="HJ246" s="136"/>
      <c r="HK246" s="136"/>
      <c r="HL246" s="136"/>
      <c r="HM246" s="136"/>
      <c r="HN246" s="136"/>
      <c r="HO246" s="136"/>
      <c r="HP246" s="136"/>
      <c r="HQ246" s="136"/>
      <c r="HR246" s="136"/>
      <c r="HS246" s="136"/>
      <c r="HT246" s="136"/>
      <c r="HU246" s="136"/>
      <c r="HV246" s="136"/>
      <c r="HW246" s="136"/>
      <c r="HX246" s="136"/>
      <c r="HY246" s="136"/>
      <c r="HZ246" s="136"/>
      <c r="IA246" s="136"/>
      <c r="IB246" s="136"/>
      <c r="IC246" s="136"/>
      <c r="ID246" s="136"/>
      <c r="IE246" s="136"/>
      <c r="IF246" s="136"/>
      <c r="IG246" s="136"/>
    </row>
    <row r="247" spans="1:241" ht="15" customHeight="1" x14ac:dyDescent="0.25">
      <c r="A247" s="137" t="s">
        <v>152</v>
      </c>
      <c r="B247" s="158">
        <v>10947762</v>
      </c>
      <c r="C247" s="158">
        <v>3136464</v>
      </c>
      <c r="D247" s="158">
        <v>928312</v>
      </c>
      <c r="E247" s="158">
        <v>796633</v>
      </c>
      <c r="F247" s="158">
        <v>1400054</v>
      </c>
      <c r="G247" s="158">
        <v>278487</v>
      </c>
      <c r="H247" s="235">
        <v>17487712</v>
      </c>
      <c r="I247" s="136"/>
      <c r="J247" s="137" t="s">
        <v>108</v>
      </c>
      <c r="K247" s="158">
        <v>6042070</v>
      </c>
      <c r="L247" s="158">
        <v>2616994</v>
      </c>
      <c r="M247" s="158">
        <v>858869</v>
      </c>
      <c r="N247" s="158">
        <v>852435</v>
      </c>
      <c r="O247" s="158">
        <v>1352545</v>
      </c>
      <c r="P247" s="158">
        <v>191496</v>
      </c>
      <c r="Q247" s="235">
        <v>11914409</v>
      </c>
      <c r="R247" s="136"/>
      <c r="S247" s="136"/>
      <c r="T247" s="136"/>
      <c r="U247" s="136"/>
      <c r="V247" s="136"/>
      <c r="W247" s="136"/>
      <c r="X247" s="136"/>
      <c r="Y247" s="136"/>
      <c r="Z247" s="136"/>
      <c r="AA247" s="136"/>
      <c r="AB247" s="136"/>
      <c r="AC247" s="136"/>
      <c r="AD247" s="136"/>
      <c r="AE247" s="136"/>
      <c r="AF247" s="136"/>
      <c r="AG247" s="136"/>
      <c r="AH247" s="136"/>
      <c r="AI247" s="136"/>
      <c r="AJ247" s="136"/>
      <c r="AK247" s="136"/>
      <c r="AL247" s="136"/>
      <c r="AM247" s="136"/>
      <c r="AN247" s="136"/>
      <c r="AO247" s="136"/>
      <c r="AP247" s="136"/>
      <c r="AQ247" s="136"/>
      <c r="AR247" s="136"/>
      <c r="AS247" s="136"/>
      <c r="AT247" s="136"/>
      <c r="AU247" s="136"/>
      <c r="AV247" s="136"/>
      <c r="AW247" s="136"/>
      <c r="AX247" s="136"/>
      <c r="AY247" s="136"/>
      <c r="AZ247" s="136"/>
      <c r="BA247" s="136"/>
      <c r="BB247" s="136"/>
      <c r="BC247" s="136"/>
      <c r="BD247" s="136"/>
      <c r="BE247" s="136"/>
      <c r="BF247" s="136"/>
      <c r="BG247" s="136"/>
      <c r="BH247" s="136"/>
      <c r="BI247" s="136"/>
      <c r="BJ247" s="136"/>
      <c r="BK247" s="136"/>
      <c r="BL247" s="136"/>
      <c r="BM247" s="136"/>
      <c r="BN247" s="136"/>
      <c r="BO247" s="136"/>
      <c r="BP247" s="136"/>
      <c r="BQ247" s="136"/>
      <c r="BR247" s="136"/>
      <c r="BS247" s="136"/>
      <c r="BT247" s="136"/>
      <c r="BU247" s="136"/>
      <c r="BV247" s="136"/>
      <c r="BW247" s="136"/>
      <c r="BX247" s="136"/>
      <c r="BY247" s="136"/>
      <c r="BZ247" s="136"/>
      <c r="CA247" s="136"/>
      <c r="CB247" s="136"/>
      <c r="CC247" s="136"/>
      <c r="CD247" s="136"/>
      <c r="CE247" s="136"/>
      <c r="CF247" s="136"/>
      <c r="CG247" s="136"/>
      <c r="CH247" s="136"/>
      <c r="CI247" s="136"/>
      <c r="CJ247" s="136"/>
      <c r="CK247" s="136"/>
      <c r="CL247" s="136"/>
      <c r="CM247" s="136"/>
      <c r="CN247" s="136"/>
      <c r="CO247" s="136"/>
      <c r="CP247" s="136"/>
      <c r="CQ247" s="136"/>
      <c r="CR247" s="136"/>
      <c r="CS247" s="136"/>
      <c r="CT247" s="136"/>
      <c r="CU247" s="136"/>
      <c r="CV247" s="136"/>
      <c r="CW247" s="136"/>
      <c r="CX247" s="136"/>
      <c r="CY247" s="136"/>
      <c r="CZ247" s="136"/>
      <c r="DA247" s="136"/>
      <c r="DB247" s="136"/>
      <c r="DC247" s="136"/>
      <c r="DD247" s="136"/>
      <c r="DE247" s="136"/>
      <c r="DF247" s="136"/>
      <c r="DG247" s="136"/>
      <c r="DH247" s="136"/>
      <c r="DI247" s="136"/>
      <c r="DJ247" s="136"/>
      <c r="DK247" s="136"/>
      <c r="DL247" s="136"/>
      <c r="DM247" s="136"/>
      <c r="DN247" s="136"/>
      <c r="DO247" s="136"/>
      <c r="DP247" s="136"/>
      <c r="DQ247" s="136"/>
      <c r="DR247" s="136"/>
      <c r="DS247" s="136"/>
      <c r="DT247" s="136"/>
      <c r="DU247" s="136"/>
      <c r="DV247" s="136"/>
      <c r="DW247" s="136"/>
      <c r="DX247" s="136"/>
      <c r="DY247" s="136"/>
      <c r="DZ247" s="136"/>
      <c r="EA247" s="136"/>
      <c r="EB247" s="136"/>
      <c r="EC247" s="136"/>
      <c r="ED247" s="136"/>
      <c r="EE247" s="136"/>
      <c r="EF247" s="136"/>
      <c r="EG247" s="136"/>
      <c r="EH247" s="136"/>
      <c r="EI247" s="136"/>
      <c r="EJ247" s="136"/>
      <c r="EK247" s="136"/>
      <c r="EL247" s="136"/>
      <c r="EM247" s="136"/>
      <c r="EN247" s="136"/>
      <c r="EO247" s="136"/>
      <c r="EP247" s="136"/>
      <c r="EQ247" s="136"/>
      <c r="ER247" s="136"/>
      <c r="ES247" s="136"/>
      <c r="ET247" s="136"/>
      <c r="EU247" s="136"/>
      <c r="EV247" s="136"/>
      <c r="EW247" s="136"/>
      <c r="EX247" s="136"/>
      <c r="EY247" s="136"/>
      <c r="EZ247" s="136"/>
      <c r="FA247" s="136"/>
      <c r="FB247" s="136"/>
      <c r="FC247" s="136"/>
      <c r="FD247" s="136"/>
      <c r="FE247" s="136"/>
      <c r="FF247" s="136"/>
      <c r="FG247" s="136"/>
      <c r="FH247" s="136"/>
      <c r="FI247" s="136"/>
      <c r="FJ247" s="136"/>
      <c r="FK247" s="136"/>
      <c r="FL247" s="136"/>
      <c r="FM247" s="136"/>
      <c r="FN247" s="136"/>
      <c r="FO247" s="136"/>
      <c r="FP247" s="136"/>
      <c r="FQ247" s="136"/>
      <c r="FR247" s="136"/>
      <c r="FS247" s="136"/>
      <c r="FT247" s="136"/>
      <c r="FU247" s="136"/>
      <c r="FV247" s="136"/>
      <c r="FW247" s="136"/>
      <c r="FX247" s="136"/>
      <c r="FY247" s="136"/>
      <c r="FZ247" s="136"/>
      <c r="GA247" s="136"/>
      <c r="GB247" s="136"/>
      <c r="GC247" s="136"/>
      <c r="GD247" s="136"/>
      <c r="GE247" s="136"/>
      <c r="GF247" s="136"/>
      <c r="GG247" s="136"/>
      <c r="GH247" s="136"/>
      <c r="GI247" s="136"/>
      <c r="GJ247" s="136"/>
      <c r="GK247" s="136"/>
      <c r="GL247" s="136"/>
      <c r="GM247" s="136"/>
      <c r="GN247" s="136"/>
      <c r="GO247" s="136"/>
      <c r="GP247" s="136"/>
      <c r="GQ247" s="136"/>
      <c r="GR247" s="136"/>
      <c r="GS247" s="136"/>
      <c r="GT247" s="136"/>
      <c r="GU247" s="136"/>
      <c r="GV247" s="136"/>
      <c r="GW247" s="136"/>
      <c r="GX247" s="136"/>
      <c r="GY247" s="136"/>
      <c r="GZ247" s="136"/>
      <c r="HA247" s="136"/>
      <c r="HB247" s="136"/>
      <c r="HC247" s="136"/>
      <c r="HD247" s="136"/>
      <c r="HE247" s="136"/>
      <c r="HF247" s="136"/>
      <c r="HG247" s="136"/>
      <c r="HH247" s="136"/>
      <c r="HI247" s="136"/>
      <c r="HJ247" s="136"/>
      <c r="HK247" s="136"/>
      <c r="HL247" s="136"/>
      <c r="HM247" s="136"/>
      <c r="HN247" s="136"/>
      <c r="HO247" s="136"/>
      <c r="HP247" s="136"/>
      <c r="HQ247" s="136"/>
      <c r="HR247" s="136"/>
      <c r="HS247" s="136"/>
      <c r="HT247" s="136"/>
      <c r="HU247" s="136"/>
      <c r="HV247" s="136"/>
      <c r="HW247" s="136"/>
      <c r="HX247" s="136"/>
      <c r="HY247" s="136"/>
      <c r="HZ247" s="136"/>
      <c r="IA247" s="136"/>
      <c r="IB247" s="136"/>
      <c r="IC247" s="136"/>
      <c r="ID247" s="136"/>
      <c r="IE247" s="136"/>
      <c r="IF247" s="136"/>
      <c r="IG247" s="136"/>
    </row>
    <row r="248" spans="1:241" ht="15" customHeight="1" x14ac:dyDescent="0.25">
      <c r="A248" s="137" t="s">
        <v>151</v>
      </c>
      <c r="B248" s="158">
        <v>7107521</v>
      </c>
      <c r="C248" s="158">
        <v>2697885</v>
      </c>
      <c r="D248" s="158">
        <v>768588</v>
      </c>
      <c r="E248" s="158">
        <v>864971</v>
      </c>
      <c r="F248" s="158">
        <v>1328718</v>
      </c>
      <c r="G248" s="158">
        <v>205666</v>
      </c>
      <c r="H248" s="235">
        <v>12973349</v>
      </c>
      <c r="I248" s="136"/>
      <c r="J248" s="137" t="s">
        <v>107</v>
      </c>
      <c r="K248" s="158">
        <v>3297881</v>
      </c>
      <c r="L248" s="158">
        <v>1637352</v>
      </c>
      <c r="M248" s="158">
        <v>554575</v>
      </c>
      <c r="N248" s="158">
        <v>822305</v>
      </c>
      <c r="O248" s="158">
        <v>1186258</v>
      </c>
      <c r="P248" s="158">
        <v>177037</v>
      </c>
      <c r="Q248" s="235">
        <v>7675408</v>
      </c>
      <c r="R248" s="136"/>
      <c r="S248" s="136"/>
      <c r="T248" s="136"/>
      <c r="U248" s="136"/>
      <c r="V248" s="136"/>
      <c r="W248" s="136"/>
      <c r="X248" s="136"/>
      <c r="Y248" s="136"/>
      <c r="Z248" s="136"/>
      <c r="AA248" s="136"/>
      <c r="AB248" s="136"/>
      <c r="AC248" s="136"/>
      <c r="AD248" s="136"/>
      <c r="AE248" s="136"/>
      <c r="AF248" s="136"/>
      <c r="AG248" s="136"/>
      <c r="AH248" s="136"/>
      <c r="AI248" s="136"/>
      <c r="AJ248" s="136"/>
      <c r="AK248" s="136"/>
      <c r="AL248" s="136"/>
      <c r="AM248" s="136"/>
      <c r="AN248" s="136"/>
      <c r="AO248" s="136"/>
      <c r="AP248" s="136"/>
      <c r="AQ248" s="136"/>
      <c r="AR248" s="136"/>
      <c r="AS248" s="136"/>
      <c r="AT248" s="136"/>
      <c r="AU248" s="136"/>
      <c r="AV248" s="136"/>
      <c r="AW248" s="136"/>
      <c r="AX248" s="136"/>
      <c r="AY248" s="136"/>
      <c r="AZ248" s="136"/>
      <c r="BA248" s="136"/>
      <c r="BB248" s="136"/>
      <c r="BC248" s="136"/>
      <c r="BD248" s="136"/>
      <c r="BE248" s="136"/>
      <c r="BF248" s="136"/>
      <c r="BG248" s="136"/>
      <c r="BH248" s="136"/>
      <c r="BI248" s="136"/>
      <c r="BJ248" s="136"/>
      <c r="BK248" s="136"/>
      <c r="BL248" s="136"/>
      <c r="BM248" s="136"/>
      <c r="BN248" s="136"/>
      <c r="BO248" s="136"/>
      <c r="BP248" s="136"/>
      <c r="BQ248" s="136"/>
      <c r="BR248" s="136"/>
      <c r="BS248" s="136"/>
      <c r="BT248" s="136"/>
      <c r="BU248" s="136"/>
      <c r="BV248" s="136"/>
      <c r="BW248" s="136"/>
      <c r="BX248" s="136"/>
      <c r="BY248" s="136"/>
      <c r="BZ248" s="136"/>
      <c r="CA248" s="136"/>
      <c r="CB248" s="136"/>
      <c r="CC248" s="136"/>
      <c r="CD248" s="136"/>
      <c r="CE248" s="136"/>
      <c r="CF248" s="136"/>
      <c r="CG248" s="136"/>
      <c r="CH248" s="136"/>
      <c r="CI248" s="136"/>
      <c r="CJ248" s="136"/>
      <c r="CK248" s="136"/>
      <c r="CL248" s="136"/>
      <c r="CM248" s="136"/>
      <c r="CN248" s="136"/>
      <c r="CO248" s="136"/>
      <c r="CP248" s="136"/>
      <c r="CQ248" s="136"/>
      <c r="CR248" s="136"/>
      <c r="CS248" s="136"/>
      <c r="CT248" s="136"/>
      <c r="CU248" s="136"/>
      <c r="CV248" s="136"/>
      <c r="CW248" s="136"/>
      <c r="CX248" s="136"/>
      <c r="CY248" s="136"/>
      <c r="CZ248" s="136"/>
      <c r="DA248" s="136"/>
      <c r="DB248" s="136"/>
      <c r="DC248" s="136"/>
      <c r="DD248" s="136"/>
      <c r="DE248" s="136"/>
      <c r="DF248" s="136"/>
      <c r="DG248" s="136"/>
      <c r="DH248" s="136"/>
      <c r="DI248" s="136"/>
      <c r="DJ248" s="136"/>
      <c r="DK248" s="136"/>
      <c r="DL248" s="136"/>
      <c r="DM248" s="136"/>
      <c r="DN248" s="136"/>
      <c r="DO248" s="136"/>
      <c r="DP248" s="136"/>
      <c r="DQ248" s="136"/>
      <c r="DR248" s="136"/>
      <c r="DS248" s="136"/>
      <c r="DT248" s="136"/>
      <c r="DU248" s="136"/>
      <c r="DV248" s="136"/>
      <c r="DW248" s="136"/>
      <c r="DX248" s="136"/>
      <c r="DY248" s="136"/>
      <c r="DZ248" s="136"/>
      <c r="EA248" s="136"/>
      <c r="EB248" s="136"/>
      <c r="EC248" s="136"/>
      <c r="ED248" s="136"/>
      <c r="EE248" s="136"/>
      <c r="EF248" s="136"/>
      <c r="EG248" s="136"/>
      <c r="EH248" s="136"/>
      <c r="EI248" s="136"/>
      <c r="EJ248" s="136"/>
      <c r="EK248" s="136"/>
      <c r="EL248" s="136"/>
      <c r="EM248" s="136"/>
      <c r="EN248" s="136"/>
      <c r="EO248" s="136"/>
      <c r="EP248" s="136"/>
      <c r="EQ248" s="136"/>
      <c r="ER248" s="136"/>
      <c r="ES248" s="136"/>
      <c r="ET248" s="136"/>
      <c r="EU248" s="136"/>
      <c r="EV248" s="136"/>
      <c r="EW248" s="136"/>
      <c r="EX248" s="136"/>
      <c r="EY248" s="136"/>
      <c r="EZ248" s="136"/>
      <c r="FA248" s="136"/>
      <c r="FB248" s="136"/>
      <c r="FC248" s="136"/>
      <c r="FD248" s="136"/>
      <c r="FE248" s="136"/>
      <c r="FF248" s="136"/>
      <c r="FG248" s="136"/>
      <c r="FH248" s="136"/>
      <c r="FI248" s="136"/>
      <c r="FJ248" s="136"/>
      <c r="FK248" s="136"/>
      <c r="FL248" s="136"/>
      <c r="FM248" s="136"/>
      <c r="FN248" s="136"/>
      <c r="FO248" s="136"/>
      <c r="FP248" s="136"/>
      <c r="FQ248" s="136"/>
      <c r="FR248" s="136"/>
      <c r="FS248" s="136"/>
      <c r="FT248" s="136"/>
      <c r="FU248" s="136"/>
      <c r="FV248" s="136"/>
      <c r="FW248" s="136"/>
      <c r="FX248" s="136"/>
      <c r="FY248" s="136"/>
      <c r="FZ248" s="136"/>
      <c r="GA248" s="136"/>
      <c r="GB248" s="136"/>
      <c r="GC248" s="136"/>
      <c r="GD248" s="136"/>
      <c r="GE248" s="136"/>
      <c r="GF248" s="136"/>
      <c r="GG248" s="136"/>
      <c r="GH248" s="136"/>
      <c r="GI248" s="136"/>
      <c r="GJ248" s="136"/>
      <c r="GK248" s="136"/>
      <c r="GL248" s="136"/>
      <c r="GM248" s="136"/>
      <c r="GN248" s="136"/>
      <c r="GO248" s="136"/>
      <c r="GP248" s="136"/>
      <c r="GQ248" s="136"/>
      <c r="GR248" s="136"/>
      <c r="GS248" s="136"/>
      <c r="GT248" s="136"/>
      <c r="GU248" s="136"/>
      <c r="GV248" s="136"/>
      <c r="GW248" s="136"/>
      <c r="GX248" s="136"/>
      <c r="GY248" s="136"/>
      <c r="GZ248" s="136"/>
      <c r="HA248" s="136"/>
      <c r="HB248" s="136"/>
      <c r="HC248" s="136"/>
      <c r="HD248" s="136"/>
      <c r="HE248" s="136"/>
      <c r="HF248" s="136"/>
      <c r="HG248" s="136"/>
      <c r="HH248" s="136"/>
      <c r="HI248" s="136"/>
      <c r="HJ248" s="136"/>
      <c r="HK248" s="136"/>
      <c r="HL248" s="136"/>
      <c r="HM248" s="136"/>
      <c r="HN248" s="136"/>
      <c r="HO248" s="136"/>
      <c r="HP248" s="136"/>
      <c r="HQ248" s="136"/>
      <c r="HR248" s="136"/>
      <c r="HS248" s="136"/>
      <c r="HT248" s="136"/>
      <c r="HU248" s="136"/>
      <c r="HV248" s="136"/>
      <c r="HW248" s="136"/>
      <c r="HX248" s="136"/>
      <c r="HY248" s="136"/>
      <c r="HZ248" s="136"/>
      <c r="IA248" s="136"/>
      <c r="IB248" s="136"/>
      <c r="IC248" s="136"/>
      <c r="ID248" s="136"/>
      <c r="IE248" s="136"/>
      <c r="IF248" s="136"/>
      <c r="IG248" s="136"/>
    </row>
    <row r="249" spans="1:241" ht="15" customHeight="1" x14ac:dyDescent="0.25">
      <c r="A249" s="137" t="s">
        <v>150</v>
      </c>
      <c r="B249" s="158">
        <v>6160496</v>
      </c>
      <c r="C249" s="158">
        <v>2775681</v>
      </c>
      <c r="D249" s="158">
        <v>850742</v>
      </c>
      <c r="E249" s="158">
        <v>976200</v>
      </c>
      <c r="F249" s="158">
        <v>1689447</v>
      </c>
      <c r="G249" s="158">
        <v>197831</v>
      </c>
      <c r="H249" s="235">
        <v>12650397</v>
      </c>
      <c r="I249" s="136"/>
      <c r="J249" s="137" t="s">
        <v>106</v>
      </c>
      <c r="K249" s="158">
        <v>4377936</v>
      </c>
      <c r="L249" s="158">
        <v>2172932</v>
      </c>
      <c r="M249" s="158">
        <v>564906</v>
      </c>
      <c r="N249" s="158">
        <v>838666</v>
      </c>
      <c r="O249" s="158">
        <v>1571488</v>
      </c>
      <c r="P249" s="158">
        <v>144785</v>
      </c>
      <c r="Q249" s="235">
        <v>9670713</v>
      </c>
      <c r="R249" s="136"/>
      <c r="S249" s="136"/>
      <c r="T249" s="136"/>
      <c r="U249" s="136"/>
      <c r="V249" s="136"/>
      <c r="W249" s="136"/>
      <c r="X249" s="136"/>
      <c r="Y249" s="136"/>
      <c r="Z249" s="136"/>
      <c r="AA249" s="136"/>
      <c r="AB249" s="136"/>
      <c r="AC249" s="136"/>
      <c r="AD249" s="136"/>
      <c r="AE249" s="136"/>
      <c r="AF249" s="136"/>
      <c r="AG249" s="136"/>
      <c r="AH249" s="136"/>
      <c r="AI249" s="136"/>
      <c r="AJ249" s="136"/>
      <c r="AK249" s="136"/>
      <c r="AL249" s="136"/>
      <c r="AM249" s="136"/>
      <c r="AN249" s="136"/>
      <c r="AO249" s="136"/>
      <c r="AP249" s="136"/>
      <c r="AQ249" s="136"/>
      <c r="AR249" s="136"/>
      <c r="AS249" s="136"/>
      <c r="AT249" s="136"/>
      <c r="AU249" s="136"/>
      <c r="AV249" s="136"/>
      <c r="AW249" s="136"/>
      <c r="AX249" s="136"/>
      <c r="AY249" s="136"/>
      <c r="AZ249" s="136"/>
      <c r="BA249" s="136"/>
      <c r="BB249" s="136"/>
      <c r="BC249" s="136"/>
      <c r="BD249" s="136"/>
      <c r="BE249" s="136"/>
      <c r="BF249" s="136"/>
      <c r="BG249" s="136"/>
      <c r="BH249" s="136"/>
      <c r="BI249" s="136"/>
      <c r="BJ249" s="136"/>
      <c r="BK249" s="136"/>
      <c r="BL249" s="136"/>
      <c r="BM249" s="136"/>
      <c r="BN249" s="136"/>
      <c r="BO249" s="136"/>
      <c r="BP249" s="136"/>
      <c r="BQ249" s="136"/>
      <c r="BR249" s="136"/>
      <c r="BS249" s="136"/>
      <c r="BT249" s="136"/>
      <c r="BU249" s="136"/>
      <c r="BV249" s="136"/>
      <c r="BW249" s="136"/>
      <c r="BX249" s="136"/>
      <c r="BY249" s="136"/>
      <c r="BZ249" s="136"/>
      <c r="CA249" s="136"/>
      <c r="CB249" s="136"/>
      <c r="CC249" s="136"/>
      <c r="CD249" s="136"/>
      <c r="CE249" s="136"/>
      <c r="CF249" s="136"/>
      <c r="CG249" s="136"/>
      <c r="CH249" s="136"/>
      <c r="CI249" s="136"/>
      <c r="CJ249" s="136"/>
      <c r="CK249" s="136"/>
      <c r="CL249" s="136"/>
      <c r="CM249" s="136"/>
      <c r="CN249" s="136"/>
      <c r="CO249" s="136"/>
      <c r="CP249" s="136"/>
      <c r="CQ249" s="136"/>
      <c r="CR249" s="136"/>
      <c r="CS249" s="136"/>
      <c r="CT249" s="136"/>
      <c r="CU249" s="136"/>
      <c r="CV249" s="136"/>
      <c r="CW249" s="136"/>
      <c r="CX249" s="136"/>
      <c r="CY249" s="136"/>
      <c r="CZ249" s="136"/>
      <c r="DA249" s="136"/>
      <c r="DB249" s="136"/>
      <c r="DC249" s="136"/>
      <c r="DD249" s="136"/>
      <c r="DE249" s="136"/>
      <c r="DF249" s="136"/>
      <c r="DG249" s="136"/>
      <c r="DH249" s="136"/>
      <c r="DI249" s="136"/>
      <c r="DJ249" s="136"/>
      <c r="DK249" s="136"/>
      <c r="DL249" s="136"/>
      <c r="DM249" s="136"/>
      <c r="DN249" s="136"/>
      <c r="DO249" s="136"/>
      <c r="DP249" s="136"/>
      <c r="DQ249" s="136"/>
      <c r="DR249" s="136"/>
      <c r="DS249" s="136"/>
      <c r="DT249" s="136"/>
      <c r="DU249" s="136"/>
      <c r="DV249" s="136"/>
      <c r="DW249" s="136"/>
      <c r="DX249" s="136"/>
      <c r="DY249" s="136"/>
      <c r="DZ249" s="136"/>
      <c r="EA249" s="136"/>
      <c r="EB249" s="136"/>
      <c r="EC249" s="136"/>
      <c r="ED249" s="136"/>
      <c r="EE249" s="136"/>
      <c r="EF249" s="136"/>
      <c r="EG249" s="136"/>
      <c r="EH249" s="136"/>
      <c r="EI249" s="136"/>
      <c r="EJ249" s="136"/>
      <c r="EK249" s="136"/>
      <c r="EL249" s="136"/>
      <c r="EM249" s="136"/>
      <c r="EN249" s="136"/>
      <c r="EO249" s="136"/>
      <c r="EP249" s="136"/>
      <c r="EQ249" s="136"/>
      <c r="ER249" s="136"/>
      <c r="ES249" s="136"/>
      <c r="ET249" s="136"/>
      <c r="EU249" s="136"/>
      <c r="EV249" s="136"/>
      <c r="EW249" s="136"/>
      <c r="EX249" s="136"/>
      <c r="EY249" s="136"/>
      <c r="EZ249" s="136"/>
      <c r="FA249" s="136"/>
      <c r="FB249" s="136"/>
      <c r="FC249" s="136"/>
      <c r="FD249" s="136"/>
      <c r="FE249" s="136"/>
      <c r="FF249" s="136"/>
      <c r="FG249" s="136"/>
      <c r="FH249" s="136"/>
      <c r="FI249" s="136"/>
      <c r="FJ249" s="136"/>
      <c r="FK249" s="136"/>
      <c r="FL249" s="136"/>
      <c r="FM249" s="136"/>
      <c r="FN249" s="136"/>
      <c r="FO249" s="136"/>
      <c r="FP249" s="136"/>
      <c r="FQ249" s="136"/>
      <c r="FR249" s="136"/>
      <c r="FS249" s="136"/>
      <c r="FT249" s="136"/>
      <c r="FU249" s="136"/>
      <c r="FV249" s="136"/>
      <c r="FW249" s="136"/>
      <c r="FX249" s="136"/>
      <c r="FY249" s="136"/>
      <c r="FZ249" s="136"/>
      <c r="GA249" s="136"/>
      <c r="GB249" s="136"/>
      <c r="GC249" s="136"/>
      <c r="GD249" s="136"/>
      <c r="GE249" s="136"/>
      <c r="GF249" s="136"/>
      <c r="GG249" s="136"/>
      <c r="GH249" s="136"/>
      <c r="GI249" s="136"/>
      <c r="GJ249" s="136"/>
      <c r="GK249" s="136"/>
      <c r="GL249" s="136"/>
      <c r="GM249" s="136"/>
      <c r="GN249" s="136"/>
      <c r="GO249" s="136"/>
      <c r="GP249" s="136"/>
      <c r="GQ249" s="136"/>
      <c r="GR249" s="136"/>
      <c r="GS249" s="136"/>
      <c r="GT249" s="136"/>
      <c r="GU249" s="136"/>
      <c r="GV249" s="136"/>
      <c r="GW249" s="136"/>
      <c r="GX249" s="136"/>
      <c r="GY249" s="136"/>
      <c r="GZ249" s="136"/>
      <c r="HA249" s="136"/>
      <c r="HB249" s="136"/>
      <c r="HC249" s="136"/>
      <c r="HD249" s="136"/>
      <c r="HE249" s="136"/>
      <c r="HF249" s="136"/>
      <c r="HG249" s="136"/>
      <c r="HH249" s="136"/>
      <c r="HI249" s="136"/>
      <c r="HJ249" s="136"/>
      <c r="HK249" s="136"/>
      <c r="HL249" s="136"/>
      <c r="HM249" s="136"/>
      <c r="HN249" s="136"/>
      <c r="HO249" s="136"/>
      <c r="HP249" s="136"/>
      <c r="HQ249" s="136"/>
      <c r="HR249" s="136"/>
      <c r="HS249" s="136"/>
      <c r="HT249" s="136"/>
      <c r="HU249" s="136"/>
      <c r="HV249" s="136"/>
      <c r="HW249" s="136"/>
      <c r="HX249" s="136"/>
      <c r="HY249" s="136"/>
      <c r="HZ249" s="136"/>
      <c r="IA249" s="136"/>
      <c r="IB249" s="136"/>
      <c r="IC249" s="136"/>
      <c r="ID249" s="136"/>
      <c r="IE249" s="136"/>
      <c r="IF249" s="136"/>
      <c r="IG249" s="136"/>
    </row>
    <row r="250" spans="1:241" ht="15" customHeight="1" x14ac:dyDescent="0.25">
      <c r="A250" s="137" t="s">
        <v>149</v>
      </c>
      <c r="B250" s="158">
        <v>5486469</v>
      </c>
      <c r="C250" s="158">
        <v>3970904</v>
      </c>
      <c r="D250" s="158">
        <v>1050364</v>
      </c>
      <c r="E250" s="158">
        <v>992072</v>
      </c>
      <c r="F250" s="158">
        <v>1766287</v>
      </c>
      <c r="G250" s="158">
        <v>216596</v>
      </c>
      <c r="H250" s="235">
        <v>13482692</v>
      </c>
      <c r="I250" s="136"/>
      <c r="J250" s="137" t="s">
        <v>105</v>
      </c>
      <c r="K250" s="158">
        <v>5008524</v>
      </c>
      <c r="L250" s="158">
        <v>2723964</v>
      </c>
      <c r="M250" s="158">
        <v>735618</v>
      </c>
      <c r="N250" s="158">
        <v>878663</v>
      </c>
      <c r="O250" s="158">
        <v>1708644</v>
      </c>
      <c r="P250" s="158">
        <v>184301</v>
      </c>
      <c r="Q250" s="235">
        <v>11239714</v>
      </c>
      <c r="R250" s="136"/>
      <c r="S250" s="136"/>
      <c r="T250" s="136"/>
      <c r="U250" s="136"/>
      <c r="V250" s="136"/>
      <c r="W250" s="136"/>
      <c r="X250" s="136"/>
      <c r="Y250" s="136"/>
      <c r="Z250" s="136"/>
      <c r="AA250" s="136"/>
      <c r="AB250" s="136"/>
      <c r="AC250" s="136"/>
      <c r="AD250" s="136"/>
      <c r="AE250" s="136"/>
      <c r="AF250" s="136"/>
      <c r="AG250" s="136"/>
      <c r="AH250" s="136"/>
      <c r="AI250" s="136"/>
      <c r="AJ250" s="136"/>
      <c r="AK250" s="136"/>
      <c r="AL250" s="136"/>
      <c r="AM250" s="136"/>
      <c r="AN250" s="136"/>
      <c r="AO250" s="136"/>
      <c r="AP250" s="136"/>
      <c r="AQ250" s="136"/>
      <c r="AR250" s="136"/>
      <c r="AS250" s="136"/>
      <c r="AT250" s="136"/>
      <c r="AU250" s="136"/>
      <c r="AV250" s="136"/>
      <c r="AW250" s="136"/>
      <c r="AX250" s="136"/>
      <c r="AY250" s="136"/>
      <c r="AZ250" s="136"/>
      <c r="BA250" s="136"/>
      <c r="BB250" s="136"/>
      <c r="BC250" s="136"/>
      <c r="BD250" s="136"/>
      <c r="BE250" s="136"/>
      <c r="BF250" s="136"/>
      <c r="BG250" s="136"/>
      <c r="BH250" s="136"/>
      <c r="BI250" s="136"/>
      <c r="BJ250" s="136"/>
      <c r="BK250" s="136"/>
      <c r="BL250" s="136"/>
      <c r="BM250" s="136"/>
      <c r="BN250" s="136"/>
      <c r="BO250" s="136"/>
      <c r="BP250" s="136"/>
      <c r="BQ250" s="136"/>
      <c r="BR250" s="136"/>
      <c r="BS250" s="136"/>
      <c r="BT250" s="136"/>
      <c r="BU250" s="136"/>
      <c r="BV250" s="136"/>
      <c r="BW250" s="136"/>
      <c r="BX250" s="136"/>
      <c r="BY250" s="136"/>
      <c r="BZ250" s="136"/>
      <c r="CA250" s="136"/>
      <c r="CB250" s="136"/>
      <c r="CC250" s="136"/>
      <c r="CD250" s="136"/>
      <c r="CE250" s="136"/>
      <c r="CF250" s="136"/>
      <c r="CG250" s="136"/>
      <c r="CH250" s="136"/>
      <c r="CI250" s="136"/>
      <c r="CJ250" s="136"/>
      <c r="CK250" s="136"/>
      <c r="CL250" s="136"/>
      <c r="CM250" s="136"/>
      <c r="CN250" s="136"/>
      <c r="CO250" s="136"/>
      <c r="CP250" s="136"/>
      <c r="CQ250" s="136"/>
      <c r="CR250" s="136"/>
      <c r="CS250" s="136"/>
      <c r="CT250" s="136"/>
      <c r="CU250" s="136"/>
      <c r="CV250" s="136"/>
      <c r="CW250" s="136"/>
      <c r="CX250" s="136"/>
      <c r="CY250" s="136"/>
      <c r="CZ250" s="136"/>
      <c r="DA250" s="136"/>
      <c r="DB250" s="136"/>
      <c r="DC250" s="136"/>
      <c r="DD250" s="136"/>
      <c r="DE250" s="136"/>
      <c r="DF250" s="136"/>
      <c r="DG250" s="136"/>
      <c r="DH250" s="136"/>
      <c r="DI250" s="136"/>
      <c r="DJ250" s="136"/>
      <c r="DK250" s="136"/>
      <c r="DL250" s="136"/>
      <c r="DM250" s="136"/>
      <c r="DN250" s="136"/>
      <c r="DO250" s="136"/>
      <c r="DP250" s="136"/>
      <c r="DQ250" s="136"/>
      <c r="DR250" s="136"/>
      <c r="DS250" s="136"/>
      <c r="DT250" s="136"/>
      <c r="DU250" s="136"/>
      <c r="DV250" s="136"/>
      <c r="DW250" s="136"/>
      <c r="DX250" s="136"/>
      <c r="DY250" s="136"/>
      <c r="DZ250" s="136"/>
      <c r="EA250" s="136"/>
      <c r="EB250" s="136"/>
      <c r="EC250" s="136"/>
      <c r="ED250" s="136"/>
      <c r="EE250" s="136"/>
      <c r="EF250" s="136"/>
      <c r="EG250" s="136"/>
      <c r="EH250" s="136"/>
      <c r="EI250" s="136"/>
      <c r="EJ250" s="136"/>
      <c r="EK250" s="136"/>
      <c r="EL250" s="136"/>
      <c r="EM250" s="136"/>
      <c r="EN250" s="136"/>
      <c r="EO250" s="136"/>
      <c r="EP250" s="136"/>
      <c r="EQ250" s="136"/>
      <c r="ER250" s="136"/>
      <c r="ES250" s="136"/>
      <c r="ET250" s="136"/>
      <c r="EU250" s="136"/>
      <c r="EV250" s="136"/>
      <c r="EW250" s="136"/>
      <c r="EX250" s="136"/>
      <c r="EY250" s="136"/>
      <c r="EZ250" s="136"/>
      <c r="FA250" s="136"/>
      <c r="FB250" s="136"/>
      <c r="FC250" s="136"/>
      <c r="FD250" s="136"/>
      <c r="FE250" s="136"/>
      <c r="FF250" s="136"/>
      <c r="FG250" s="136"/>
      <c r="FH250" s="136"/>
      <c r="FI250" s="136"/>
      <c r="FJ250" s="136"/>
      <c r="FK250" s="136"/>
      <c r="FL250" s="136"/>
      <c r="FM250" s="136"/>
      <c r="FN250" s="136"/>
      <c r="FO250" s="136"/>
      <c r="FP250" s="136"/>
      <c r="FQ250" s="136"/>
      <c r="FR250" s="136"/>
      <c r="FS250" s="136"/>
      <c r="FT250" s="136"/>
      <c r="FU250" s="136"/>
      <c r="FV250" s="136"/>
      <c r="FW250" s="136"/>
      <c r="FX250" s="136"/>
      <c r="FY250" s="136"/>
      <c r="FZ250" s="136"/>
      <c r="GA250" s="136"/>
      <c r="GB250" s="136"/>
      <c r="GC250" s="136"/>
      <c r="GD250" s="136"/>
      <c r="GE250" s="136"/>
      <c r="GF250" s="136"/>
      <c r="GG250" s="136"/>
      <c r="GH250" s="136"/>
      <c r="GI250" s="136"/>
      <c r="GJ250" s="136"/>
      <c r="GK250" s="136"/>
      <c r="GL250" s="136"/>
      <c r="GM250" s="136"/>
      <c r="GN250" s="136"/>
      <c r="GO250" s="136"/>
      <c r="GP250" s="136"/>
      <c r="GQ250" s="136"/>
      <c r="GR250" s="136"/>
      <c r="GS250" s="136"/>
      <c r="GT250" s="136"/>
      <c r="GU250" s="136"/>
      <c r="GV250" s="136"/>
      <c r="GW250" s="136"/>
      <c r="GX250" s="136"/>
      <c r="GY250" s="136"/>
      <c r="GZ250" s="136"/>
      <c r="HA250" s="136"/>
      <c r="HB250" s="136"/>
      <c r="HC250" s="136"/>
      <c r="HD250" s="136"/>
      <c r="HE250" s="136"/>
      <c r="HF250" s="136"/>
      <c r="HG250" s="136"/>
      <c r="HH250" s="136"/>
      <c r="HI250" s="136"/>
      <c r="HJ250" s="136"/>
      <c r="HK250" s="136"/>
      <c r="HL250" s="136"/>
      <c r="HM250" s="136"/>
      <c r="HN250" s="136"/>
      <c r="HO250" s="136"/>
      <c r="HP250" s="136"/>
      <c r="HQ250" s="136"/>
      <c r="HR250" s="136"/>
      <c r="HS250" s="136"/>
      <c r="HT250" s="136"/>
      <c r="HU250" s="136"/>
      <c r="HV250" s="136"/>
      <c r="HW250" s="136"/>
      <c r="HX250" s="136"/>
      <c r="HY250" s="136"/>
      <c r="HZ250" s="136"/>
      <c r="IA250" s="136"/>
      <c r="IB250" s="136"/>
      <c r="IC250" s="136"/>
      <c r="ID250" s="136"/>
      <c r="IE250" s="136"/>
      <c r="IF250" s="136"/>
      <c r="IG250" s="136"/>
    </row>
    <row r="251" spans="1:241" ht="15" customHeight="1" x14ac:dyDescent="0.25">
      <c r="A251" s="137" t="s">
        <v>148</v>
      </c>
      <c r="B251" s="158">
        <v>5796333</v>
      </c>
      <c r="C251" s="158">
        <v>4514993</v>
      </c>
      <c r="D251" s="158">
        <v>877163</v>
      </c>
      <c r="E251" s="158">
        <v>1120364</v>
      </c>
      <c r="F251" s="158">
        <v>2020625</v>
      </c>
      <c r="G251" s="158">
        <v>230404</v>
      </c>
      <c r="H251" s="235">
        <v>14559882</v>
      </c>
      <c r="I251" s="136"/>
      <c r="J251" s="137" t="s">
        <v>104</v>
      </c>
      <c r="K251" s="158">
        <v>5982505</v>
      </c>
      <c r="L251" s="158">
        <v>2417167</v>
      </c>
      <c r="M251" s="158">
        <v>646725</v>
      </c>
      <c r="N251" s="158">
        <v>820963</v>
      </c>
      <c r="O251" s="158">
        <v>1827590</v>
      </c>
      <c r="P251" s="158">
        <v>192274</v>
      </c>
      <c r="Q251" s="235">
        <v>11887224</v>
      </c>
      <c r="R251" s="136"/>
      <c r="S251" s="136"/>
      <c r="T251" s="136"/>
      <c r="U251" s="136"/>
      <c r="V251" s="136"/>
      <c r="W251" s="136"/>
      <c r="X251" s="136"/>
      <c r="Y251" s="136"/>
      <c r="Z251" s="136"/>
      <c r="AA251" s="136"/>
      <c r="AB251" s="136"/>
      <c r="AC251" s="136"/>
      <c r="AD251" s="136"/>
      <c r="AE251" s="136"/>
      <c r="AF251" s="136"/>
      <c r="AG251" s="136"/>
      <c r="AH251" s="136"/>
      <c r="AI251" s="136"/>
      <c r="AJ251" s="136"/>
      <c r="AK251" s="136"/>
      <c r="AL251" s="136"/>
      <c r="AM251" s="136"/>
      <c r="AN251" s="136"/>
      <c r="AO251" s="136"/>
      <c r="AP251" s="136"/>
      <c r="AQ251" s="136"/>
      <c r="AR251" s="136"/>
      <c r="AS251" s="136"/>
      <c r="AT251" s="136"/>
      <c r="AU251" s="136"/>
      <c r="AV251" s="136"/>
      <c r="AW251" s="136"/>
      <c r="AX251" s="136"/>
      <c r="AY251" s="136"/>
      <c r="AZ251" s="136"/>
      <c r="BA251" s="136"/>
      <c r="BB251" s="136"/>
      <c r="BC251" s="136"/>
      <c r="BD251" s="136"/>
      <c r="BE251" s="136"/>
      <c r="BF251" s="136"/>
      <c r="BG251" s="136"/>
      <c r="BH251" s="136"/>
      <c r="BI251" s="136"/>
      <c r="BJ251" s="136"/>
      <c r="BK251" s="136"/>
      <c r="BL251" s="136"/>
      <c r="BM251" s="136"/>
      <c r="BN251" s="136"/>
      <c r="BO251" s="136"/>
      <c r="BP251" s="136"/>
      <c r="BQ251" s="136"/>
      <c r="BR251" s="136"/>
      <c r="BS251" s="136"/>
      <c r="BT251" s="136"/>
      <c r="BU251" s="136"/>
      <c r="BV251" s="136"/>
      <c r="BW251" s="136"/>
      <c r="BX251" s="136"/>
      <c r="BY251" s="136"/>
      <c r="BZ251" s="136"/>
      <c r="CA251" s="136"/>
      <c r="CB251" s="136"/>
      <c r="CC251" s="136"/>
      <c r="CD251" s="136"/>
      <c r="CE251" s="136"/>
      <c r="CF251" s="136"/>
      <c r="CG251" s="136"/>
      <c r="CH251" s="136"/>
      <c r="CI251" s="136"/>
      <c r="CJ251" s="136"/>
      <c r="CK251" s="136"/>
      <c r="CL251" s="136"/>
      <c r="CM251" s="136"/>
      <c r="CN251" s="136"/>
      <c r="CO251" s="136"/>
      <c r="CP251" s="136"/>
      <c r="CQ251" s="136"/>
      <c r="CR251" s="136"/>
      <c r="CS251" s="136"/>
      <c r="CT251" s="136"/>
      <c r="CU251" s="136"/>
      <c r="CV251" s="136"/>
      <c r="CW251" s="136"/>
      <c r="CX251" s="136"/>
      <c r="CY251" s="136"/>
      <c r="CZ251" s="136"/>
      <c r="DA251" s="136"/>
      <c r="DB251" s="136"/>
      <c r="DC251" s="136"/>
      <c r="DD251" s="136"/>
      <c r="DE251" s="136"/>
      <c r="DF251" s="136"/>
      <c r="DG251" s="136"/>
      <c r="DH251" s="136"/>
      <c r="DI251" s="136"/>
      <c r="DJ251" s="136"/>
      <c r="DK251" s="136"/>
      <c r="DL251" s="136"/>
      <c r="DM251" s="136"/>
      <c r="DN251" s="136"/>
      <c r="DO251" s="136"/>
      <c r="DP251" s="136"/>
      <c r="DQ251" s="136"/>
      <c r="DR251" s="136"/>
      <c r="DS251" s="136"/>
      <c r="DT251" s="136"/>
      <c r="DU251" s="136"/>
      <c r="DV251" s="136"/>
      <c r="DW251" s="136"/>
      <c r="DX251" s="136"/>
      <c r="DY251" s="136"/>
      <c r="DZ251" s="136"/>
      <c r="EA251" s="136"/>
      <c r="EB251" s="136"/>
      <c r="EC251" s="136"/>
      <c r="ED251" s="136"/>
      <c r="EE251" s="136"/>
      <c r="EF251" s="136"/>
      <c r="EG251" s="136"/>
      <c r="EH251" s="136"/>
      <c r="EI251" s="136"/>
      <c r="EJ251" s="136"/>
      <c r="EK251" s="136"/>
      <c r="EL251" s="136"/>
      <c r="EM251" s="136"/>
      <c r="EN251" s="136"/>
      <c r="EO251" s="136"/>
      <c r="EP251" s="136"/>
      <c r="EQ251" s="136"/>
      <c r="ER251" s="136"/>
      <c r="ES251" s="136"/>
      <c r="ET251" s="136"/>
      <c r="EU251" s="136"/>
      <c r="EV251" s="136"/>
      <c r="EW251" s="136"/>
      <c r="EX251" s="136"/>
      <c r="EY251" s="136"/>
      <c r="EZ251" s="136"/>
      <c r="FA251" s="136"/>
      <c r="FB251" s="136"/>
      <c r="FC251" s="136"/>
      <c r="FD251" s="136"/>
      <c r="FE251" s="136"/>
      <c r="FF251" s="136"/>
      <c r="FG251" s="136"/>
      <c r="FH251" s="136"/>
      <c r="FI251" s="136"/>
      <c r="FJ251" s="136"/>
      <c r="FK251" s="136"/>
      <c r="FL251" s="136"/>
      <c r="FM251" s="136"/>
      <c r="FN251" s="136"/>
      <c r="FO251" s="136"/>
      <c r="FP251" s="136"/>
      <c r="FQ251" s="136"/>
      <c r="FR251" s="136"/>
      <c r="FS251" s="136"/>
      <c r="FT251" s="136"/>
      <c r="FU251" s="136"/>
      <c r="FV251" s="136"/>
      <c r="FW251" s="136"/>
      <c r="FX251" s="136"/>
      <c r="FY251" s="136"/>
      <c r="FZ251" s="136"/>
      <c r="GA251" s="136"/>
      <c r="GB251" s="136"/>
      <c r="GC251" s="136"/>
      <c r="GD251" s="136"/>
      <c r="GE251" s="136"/>
      <c r="GF251" s="136"/>
      <c r="GG251" s="136"/>
      <c r="GH251" s="136"/>
      <c r="GI251" s="136"/>
      <c r="GJ251" s="136"/>
      <c r="GK251" s="136"/>
      <c r="GL251" s="136"/>
      <c r="GM251" s="136"/>
      <c r="GN251" s="136"/>
      <c r="GO251" s="136"/>
      <c r="GP251" s="136"/>
      <c r="GQ251" s="136"/>
      <c r="GR251" s="136"/>
      <c r="GS251" s="136"/>
      <c r="GT251" s="136"/>
      <c r="GU251" s="136"/>
      <c r="GV251" s="136"/>
      <c r="GW251" s="136"/>
      <c r="GX251" s="136"/>
      <c r="GY251" s="136"/>
      <c r="GZ251" s="136"/>
      <c r="HA251" s="136"/>
      <c r="HB251" s="136"/>
      <c r="HC251" s="136"/>
      <c r="HD251" s="136"/>
      <c r="HE251" s="136"/>
      <c r="HF251" s="136"/>
      <c r="HG251" s="136"/>
      <c r="HH251" s="136"/>
      <c r="HI251" s="136"/>
      <c r="HJ251" s="136"/>
      <c r="HK251" s="136"/>
      <c r="HL251" s="136"/>
      <c r="HM251" s="136"/>
      <c r="HN251" s="136"/>
      <c r="HO251" s="136"/>
      <c r="HP251" s="136"/>
      <c r="HQ251" s="136"/>
      <c r="HR251" s="136"/>
      <c r="HS251" s="136"/>
      <c r="HT251" s="136"/>
      <c r="HU251" s="136"/>
      <c r="HV251" s="136"/>
      <c r="HW251" s="136"/>
      <c r="HX251" s="136"/>
      <c r="HY251" s="136"/>
      <c r="HZ251" s="136"/>
      <c r="IA251" s="136"/>
      <c r="IB251" s="136"/>
      <c r="IC251" s="136"/>
      <c r="ID251" s="136"/>
      <c r="IE251" s="136"/>
      <c r="IF251" s="136"/>
      <c r="IG251" s="136"/>
    </row>
    <row r="252" spans="1:241" ht="15" customHeight="1" x14ac:dyDescent="0.25">
      <c r="A252" s="137" t="s">
        <v>147</v>
      </c>
      <c r="B252" s="158">
        <v>4312239</v>
      </c>
      <c r="C252" s="158">
        <v>3290354</v>
      </c>
      <c r="D252" s="158">
        <v>707286</v>
      </c>
      <c r="E252" s="158">
        <v>960186</v>
      </c>
      <c r="F252" s="158">
        <v>1326606</v>
      </c>
      <c r="G252" s="158">
        <v>204659</v>
      </c>
      <c r="H252" s="235">
        <v>10801330</v>
      </c>
      <c r="I252" s="136"/>
      <c r="J252" s="137" t="s">
        <v>103</v>
      </c>
      <c r="K252" s="158">
        <v>4534165</v>
      </c>
      <c r="L252" s="158">
        <v>2510846</v>
      </c>
      <c r="M252" s="158">
        <v>540615</v>
      </c>
      <c r="N252" s="158">
        <v>696958</v>
      </c>
      <c r="O252" s="158">
        <v>1617514</v>
      </c>
      <c r="P252" s="158">
        <v>168824</v>
      </c>
      <c r="Q252" s="235">
        <v>10068922</v>
      </c>
      <c r="R252" s="136"/>
      <c r="S252" s="136"/>
      <c r="T252" s="136"/>
      <c r="U252" s="136"/>
      <c r="V252" s="136"/>
      <c r="W252" s="136"/>
      <c r="X252" s="136"/>
      <c r="Y252" s="136"/>
      <c r="Z252" s="136"/>
      <c r="AA252" s="136"/>
      <c r="AB252" s="136"/>
      <c r="AC252" s="136"/>
      <c r="AD252" s="136"/>
      <c r="AE252" s="136"/>
      <c r="AF252" s="136"/>
      <c r="AG252" s="136"/>
      <c r="AH252" s="136"/>
      <c r="AI252" s="136"/>
      <c r="AJ252" s="136"/>
      <c r="AK252" s="136"/>
      <c r="AL252" s="136"/>
      <c r="AM252" s="136"/>
      <c r="AN252" s="136"/>
      <c r="AO252" s="136"/>
      <c r="AP252" s="136"/>
      <c r="AQ252" s="136"/>
      <c r="AR252" s="136"/>
      <c r="AS252" s="136"/>
      <c r="AT252" s="136"/>
      <c r="AU252" s="136"/>
      <c r="AV252" s="136"/>
      <c r="AW252" s="136"/>
      <c r="AX252" s="136"/>
      <c r="AY252" s="136"/>
      <c r="AZ252" s="136"/>
      <c r="BA252" s="136"/>
      <c r="BB252" s="136"/>
      <c r="BC252" s="136"/>
      <c r="BD252" s="136"/>
      <c r="BE252" s="136"/>
      <c r="BF252" s="136"/>
      <c r="BG252" s="136"/>
      <c r="BH252" s="136"/>
      <c r="BI252" s="136"/>
      <c r="BJ252" s="136"/>
      <c r="BK252" s="136"/>
      <c r="BL252" s="136"/>
      <c r="BM252" s="136"/>
      <c r="BN252" s="136"/>
      <c r="BO252" s="136"/>
      <c r="BP252" s="136"/>
      <c r="BQ252" s="136"/>
      <c r="BR252" s="136"/>
      <c r="BS252" s="136"/>
      <c r="BT252" s="136"/>
      <c r="BU252" s="136"/>
      <c r="BV252" s="136"/>
      <c r="BW252" s="136"/>
      <c r="BX252" s="136"/>
      <c r="BY252" s="136"/>
      <c r="BZ252" s="136"/>
      <c r="CA252" s="136"/>
      <c r="CB252" s="136"/>
      <c r="CC252" s="136"/>
      <c r="CD252" s="136"/>
      <c r="CE252" s="136"/>
      <c r="CF252" s="136"/>
      <c r="CG252" s="136"/>
      <c r="CH252" s="136"/>
      <c r="CI252" s="136"/>
      <c r="CJ252" s="136"/>
      <c r="CK252" s="136"/>
      <c r="CL252" s="136"/>
      <c r="CM252" s="136"/>
      <c r="CN252" s="136"/>
      <c r="CO252" s="136"/>
      <c r="CP252" s="136"/>
      <c r="CQ252" s="136"/>
      <c r="CR252" s="136"/>
      <c r="CS252" s="136"/>
      <c r="CT252" s="136"/>
      <c r="CU252" s="136"/>
      <c r="CV252" s="136"/>
      <c r="CW252" s="136"/>
      <c r="CX252" s="136"/>
      <c r="CY252" s="136"/>
      <c r="CZ252" s="136"/>
      <c r="DA252" s="136"/>
      <c r="DB252" s="136"/>
      <c r="DC252" s="136"/>
      <c r="DD252" s="136"/>
      <c r="DE252" s="136"/>
      <c r="DF252" s="136"/>
      <c r="DG252" s="136"/>
      <c r="DH252" s="136"/>
      <c r="DI252" s="136"/>
      <c r="DJ252" s="136"/>
      <c r="DK252" s="136"/>
      <c r="DL252" s="136"/>
      <c r="DM252" s="136"/>
      <c r="DN252" s="136"/>
      <c r="DO252" s="136"/>
      <c r="DP252" s="136"/>
      <c r="DQ252" s="136"/>
      <c r="DR252" s="136"/>
      <c r="DS252" s="136"/>
      <c r="DT252" s="136"/>
      <c r="DU252" s="136"/>
      <c r="DV252" s="136"/>
      <c r="DW252" s="136"/>
      <c r="DX252" s="136"/>
      <c r="DY252" s="136"/>
      <c r="DZ252" s="136"/>
      <c r="EA252" s="136"/>
      <c r="EB252" s="136"/>
      <c r="EC252" s="136"/>
      <c r="ED252" s="136"/>
      <c r="EE252" s="136"/>
      <c r="EF252" s="136"/>
      <c r="EG252" s="136"/>
      <c r="EH252" s="136"/>
      <c r="EI252" s="136"/>
      <c r="EJ252" s="136"/>
      <c r="EK252" s="136"/>
      <c r="EL252" s="136"/>
      <c r="EM252" s="136"/>
      <c r="EN252" s="136"/>
      <c r="EO252" s="136"/>
      <c r="EP252" s="136"/>
      <c r="EQ252" s="136"/>
      <c r="ER252" s="136"/>
      <c r="ES252" s="136"/>
      <c r="ET252" s="136"/>
      <c r="EU252" s="136"/>
      <c r="EV252" s="136"/>
      <c r="EW252" s="136"/>
      <c r="EX252" s="136"/>
      <c r="EY252" s="136"/>
      <c r="EZ252" s="136"/>
      <c r="FA252" s="136"/>
      <c r="FB252" s="136"/>
      <c r="FC252" s="136"/>
      <c r="FD252" s="136"/>
      <c r="FE252" s="136"/>
      <c r="FF252" s="136"/>
      <c r="FG252" s="136"/>
      <c r="FH252" s="136"/>
      <c r="FI252" s="136"/>
      <c r="FJ252" s="136"/>
      <c r="FK252" s="136"/>
      <c r="FL252" s="136"/>
      <c r="FM252" s="136"/>
      <c r="FN252" s="136"/>
      <c r="FO252" s="136"/>
      <c r="FP252" s="136"/>
      <c r="FQ252" s="136"/>
      <c r="FR252" s="136"/>
      <c r="FS252" s="136"/>
      <c r="FT252" s="136"/>
      <c r="FU252" s="136"/>
      <c r="FV252" s="136"/>
      <c r="FW252" s="136"/>
      <c r="FX252" s="136"/>
      <c r="FY252" s="136"/>
      <c r="FZ252" s="136"/>
      <c r="GA252" s="136"/>
      <c r="GB252" s="136"/>
      <c r="GC252" s="136"/>
      <c r="GD252" s="136"/>
      <c r="GE252" s="136"/>
      <c r="GF252" s="136"/>
      <c r="GG252" s="136"/>
      <c r="GH252" s="136"/>
      <c r="GI252" s="136"/>
      <c r="GJ252" s="136"/>
      <c r="GK252" s="136"/>
      <c r="GL252" s="136"/>
      <c r="GM252" s="136"/>
      <c r="GN252" s="136"/>
      <c r="GO252" s="136"/>
      <c r="GP252" s="136"/>
      <c r="GQ252" s="136"/>
      <c r="GR252" s="136"/>
      <c r="GS252" s="136"/>
      <c r="GT252" s="136"/>
      <c r="GU252" s="136"/>
      <c r="GV252" s="136"/>
      <c r="GW252" s="136"/>
      <c r="GX252" s="136"/>
      <c r="GY252" s="136"/>
      <c r="GZ252" s="136"/>
      <c r="HA252" s="136"/>
      <c r="HB252" s="136"/>
      <c r="HC252" s="136"/>
      <c r="HD252" s="136"/>
      <c r="HE252" s="136"/>
      <c r="HF252" s="136"/>
      <c r="HG252" s="136"/>
      <c r="HH252" s="136"/>
      <c r="HI252" s="136"/>
      <c r="HJ252" s="136"/>
      <c r="HK252" s="136"/>
      <c r="HL252" s="136"/>
      <c r="HM252" s="136"/>
      <c r="HN252" s="136"/>
      <c r="HO252" s="136"/>
      <c r="HP252" s="136"/>
      <c r="HQ252" s="136"/>
      <c r="HR252" s="136"/>
      <c r="HS252" s="136"/>
      <c r="HT252" s="136"/>
      <c r="HU252" s="136"/>
      <c r="HV252" s="136"/>
      <c r="HW252" s="136"/>
      <c r="HX252" s="136"/>
      <c r="HY252" s="136"/>
      <c r="HZ252" s="136"/>
      <c r="IA252" s="136"/>
      <c r="IB252" s="136"/>
      <c r="IC252" s="136"/>
      <c r="ID252" s="136"/>
      <c r="IE252" s="136"/>
      <c r="IF252" s="136"/>
      <c r="IG252" s="136"/>
    </row>
    <row r="253" spans="1:241" ht="15" customHeight="1" x14ac:dyDescent="0.25">
      <c r="A253" s="137" t="s">
        <v>146</v>
      </c>
      <c r="B253" s="158">
        <v>3792456</v>
      </c>
      <c r="C253" s="158">
        <v>3923693</v>
      </c>
      <c r="D253" s="158">
        <v>621121</v>
      </c>
      <c r="E253" s="158">
        <v>897271</v>
      </c>
      <c r="F253" s="158">
        <v>1317803</v>
      </c>
      <c r="G253" s="158">
        <v>192448</v>
      </c>
      <c r="H253" s="235">
        <v>10744792</v>
      </c>
      <c r="I253" s="136"/>
      <c r="J253" s="137" t="s">
        <v>102</v>
      </c>
      <c r="K253" s="158">
        <v>3491914</v>
      </c>
      <c r="L253" s="158">
        <v>3025931</v>
      </c>
      <c r="M253" s="158">
        <v>578294</v>
      </c>
      <c r="N253" s="158">
        <v>792708</v>
      </c>
      <c r="O253" s="158">
        <v>1399634</v>
      </c>
      <c r="P253" s="158">
        <v>209257</v>
      </c>
      <c r="Q253" s="235">
        <v>9497738</v>
      </c>
      <c r="R253" s="136"/>
      <c r="S253" s="136"/>
      <c r="T253" s="136"/>
      <c r="U253" s="136"/>
      <c r="V253" s="136"/>
      <c r="W253" s="136"/>
      <c r="X253" s="136"/>
      <c r="Y253" s="136"/>
      <c r="Z253" s="136"/>
      <c r="AA253" s="136"/>
      <c r="AB253" s="136"/>
      <c r="AC253" s="136"/>
      <c r="AD253" s="136"/>
      <c r="AE253" s="136"/>
      <c r="AF253" s="136"/>
      <c r="AG253" s="136"/>
      <c r="AH253" s="136"/>
      <c r="AI253" s="136"/>
      <c r="AJ253" s="136"/>
      <c r="AK253" s="136"/>
      <c r="AL253" s="136"/>
      <c r="AM253" s="136"/>
      <c r="AN253" s="136"/>
      <c r="AO253" s="136"/>
      <c r="AP253" s="136"/>
      <c r="AQ253" s="136"/>
      <c r="AR253" s="136"/>
      <c r="AS253" s="136"/>
      <c r="AT253" s="136"/>
      <c r="AU253" s="136"/>
      <c r="AV253" s="136"/>
      <c r="AW253" s="136"/>
      <c r="AX253" s="136"/>
      <c r="AY253" s="136"/>
      <c r="AZ253" s="136"/>
      <c r="BA253" s="136"/>
      <c r="BB253" s="136"/>
      <c r="BC253" s="136"/>
      <c r="BD253" s="136"/>
      <c r="BE253" s="136"/>
      <c r="BF253" s="136"/>
      <c r="BG253" s="136"/>
      <c r="BH253" s="136"/>
      <c r="BI253" s="136"/>
      <c r="BJ253" s="136"/>
      <c r="BK253" s="136"/>
      <c r="BL253" s="136"/>
      <c r="BM253" s="136"/>
      <c r="BN253" s="136"/>
      <c r="BO253" s="136"/>
      <c r="BP253" s="136"/>
      <c r="BQ253" s="136"/>
      <c r="BR253" s="136"/>
      <c r="BS253" s="136"/>
      <c r="BT253" s="136"/>
      <c r="BU253" s="136"/>
      <c r="BV253" s="136"/>
      <c r="BW253" s="136"/>
      <c r="BX253" s="136"/>
      <c r="BY253" s="136"/>
      <c r="BZ253" s="136"/>
      <c r="CA253" s="136"/>
      <c r="CB253" s="136"/>
      <c r="CC253" s="136"/>
      <c r="CD253" s="136"/>
      <c r="CE253" s="136"/>
      <c r="CF253" s="136"/>
      <c r="CG253" s="136"/>
      <c r="CH253" s="136"/>
      <c r="CI253" s="136"/>
      <c r="CJ253" s="136"/>
      <c r="CK253" s="136"/>
      <c r="CL253" s="136"/>
      <c r="CM253" s="136"/>
      <c r="CN253" s="136"/>
      <c r="CO253" s="136"/>
      <c r="CP253" s="136"/>
      <c r="CQ253" s="136"/>
      <c r="CR253" s="136"/>
      <c r="CS253" s="136"/>
      <c r="CT253" s="136"/>
      <c r="CU253" s="136"/>
      <c r="CV253" s="136"/>
      <c r="CW253" s="136"/>
      <c r="CX253" s="136"/>
      <c r="CY253" s="136"/>
      <c r="CZ253" s="136"/>
      <c r="DA253" s="136"/>
      <c r="DB253" s="136"/>
      <c r="DC253" s="136"/>
      <c r="DD253" s="136"/>
      <c r="DE253" s="136"/>
      <c r="DF253" s="136"/>
      <c r="DG253" s="136"/>
      <c r="DH253" s="136"/>
      <c r="DI253" s="136"/>
      <c r="DJ253" s="136"/>
      <c r="DK253" s="136"/>
      <c r="DL253" s="136"/>
      <c r="DM253" s="136"/>
      <c r="DN253" s="136"/>
      <c r="DO253" s="136"/>
      <c r="DP253" s="136"/>
      <c r="DQ253" s="136"/>
      <c r="DR253" s="136"/>
      <c r="DS253" s="136"/>
      <c r="DT253" s="136"/>
      <c r="DU253" s="136"/>
      <c r="DV253" s="136"/>
      <c r="DW253" s="136"/>
      <c r="DX253" s="136"/>
      <c r="DY253" s="136"/>
      <c r="DZ253" s="136"/>
      <c r="EA253" s="136"/>
      <c r="EB253" s="136"/>
      <c r="EC253" s="136"/>
      <c r="ED253" s="136"/>
      <c r="EE253" s="136"/>
      <c r="EF253" s="136"/>
      <c r="EG253" s="136"/>
      <c r="EH253" s="136"/>
      <c r="EI253" s="136"/>
      <c r="EJ253" s="136"/>
      <c r="EK253" s="136"/>
      <c r="EL253" s="136"/>
      <c r="EM253" s="136"/>
      <c r="EN253" s="136"/>
      <c r="EO253" s="136"/>
      <c r="EP253" s="136"/>
      <c r="EQ253" s="136"/>
      <c r="ER253" s="136"/>
      <c r="ES253" s="136"/>
      <c r="ET253" s="136"/>
      <c r="EU253" s="136"/>
      <c r="EV253" s="136"/>
      <c r="EW253" s="136"/>
      <c r="EX253" s="136"/>
      <c r="EY253" s="136"/>
      <c r="EZ253" s="136"/>
      <c r="FA253" s="136"/>
      <c r="FB253" s="136"/>
      <c r="FC253" s="136"/>
      <c r="FD253" s="136"/>
      <c r="FE253" s="136"/>
      <c r="FF253" s="136"/>
      <c r="FG253" s="136"/>
      <c r="FH253" s="136"/>
      <c r="FI253" s="136"/>
      <c r="FJ253" s="136"/>
      <c r="FK253" s="136"/>
      <c r="FL253" s="136"/>
      <c r="FM253" s="136"/>
      <c r="FN253" s="136"/>
      <c r="FO253" s="136"/>
      <c r="FP253" s="136"/>
      <c r="FQ253" s="136"/>
      <c r="FR253" s="136"/>
      <c r="FS253" s="136"/>
      <c r="FT253" s="136"/>
      <c r="FU253" s="136"/>
      <c r="FV253" s="136"/>
      <c r="FW253" s="136"/>
      <c r="FX253" s="136"/>
      <c r="FY253" s="136"/>
      <c r="FZ253" s="136"/>
      <c r="GA253" s="136"/>
      <c r="GB253" s="136"/>
      <c r="GC253" s="136"/>
      <c r="GD253" s="136"/>
      <c r="GE253" s="136"/>
      <c r="GF253" s="136"/>
      <c r="GG253" s="136"/>
      <c r="GH253" s="136"/>
      <c r="GI253" s="136"/>
      <c r="GJ253" s="136"/>
      <c r="GK253" s="136"/>
      <c r="GL253" s="136"/>
      <c r="GM253" s="136"/>
      <c r="GN253" s="136"/>
      <c r="GO253" s="136"/>
      <c r="GP253" s="136"/>
      <c r="GQ253" s="136"/>
      <c r="GR253" s="136"/>
      <c r="GS253" s="136"/>
      <c r="GT253" s="136"/>
      <c r="GU253" s="136"/>
      <c r="GV253" s="136"/>
      <c r="GW253" s="136"/>
      <c r="GX253" s="136"/>
      <c r="GY253" s="136"/>
      <c r="GZ253" s="136"/>
      <c r="HA253" s="136"/>
      <c r="HB253" s="136"/>
      <c r="HC253" s="136"/>
      <c r="HD253" s="136"/>
      <c r="HE253" s="136"/>
      <c r="HF253" s="136"/>
      <c r="HG253" s="136"/>
      <c r="HH253" s="136"/>
      <c r="HI253" s="136"/>
      <c r="HJ253" s="136"/>
      <c r="HK253" s="136"/>
      <c r="HL253" s="136"/>
      <c r="HM253" s="136"/>
      <c r="HN253" s="136"/>
      <c r="HO253" s="136"/>
      <c r="HP253" s="136"/>
      <c r="HQ253" s="136"/>
      <c r="HR253" s="136"/>
      <c r="HS253" s="136"/>
      <c r="HT253" s="136"/>
      <c r="HU253" s="136"/>
      <c r="HV253" s="136"/>
      <c r="HW253" s="136"/>
      <c r="HX253" s="136"/>
      <c r="HY253" s="136"/>
      <c r="HZ253" s="136"/>
      <c r="IA253" s="136"/>
      <c r="IB253" s="136"/>
      <c r="IC253" s="136"/>
      <c r="ID253" s="136"/>
      <c r="IE253" s="136"/>
      <c r="IF253" s="136"/>
      <c r="IG253" s="136"/>
    </row>
    <row r="254" spans="1:241" ht="15" customHeight="1" x14ac:dyDescent="0.25">
      <c r="A254" s="137" t="s">
        <v>145</v>
      </c>
      <c r="B254" s="158">
        <v>4107718</v>
      </c>
      <c r="C254" s="158">
        <v>3930096</v>
      </c>
      <c r="D254" s="158">
        <v>580234</v>
      </c>
      <c r="E254" s="158">
        <v>880329</v>
      </c>
      <c r="F254" s="158">
        <v>1530516</v>
      </c>
      <c r="G254" s="158">
        <v>162151</v>
      </c>
      <c r="H254" s="235">
        <v>11191044</v>
      </c>
      <c r="I254" s="136"/>
      <c r="J254" s="137" t="s">
        <v>101</v>
      </c>
      <c r="K254" s="158">
        <v>3815578</v>
      </c>
      <c r="L254" s="158">
        <v>2372492</v>
      </c>
      <c r="M254" s="158">
        <v>534069</v>
      </c>
      <c r="N254" s="158">
        <v>597528</v>
      </c>
      <c r="O254" s="158">
        <v>1491627</v>
      </c>
      <c r="P254" s="158">
        <v>141536</v>
      </c>
      <c r="Q254" s="235">
        <v>8952830</v>
      </c>
      <c r="R254" s="136"/>
      <c r="S254" s="136"/>
      <c r="T254" s="136"/>
      <c r="U254" s="136"/>
      <c r="V254" s="136"/>
      <c r="W254" s="136"/>
      <c r="X254" s="136"/>
      <c r="Y254" s="136"/>
      <c r="Z254" s="136"/>
      <c r="AA254" s="136"/>
      <c r="AB254" s="136"/>
      <c r="AC254" s="136"/>
      <c r="AD254" s="136"/>
      <c r="AE254" s="136"/>
      <c r="AF254" s="136"/>
      <c r="AG254" s="136"/>
      <c r="AH254" s="136"/>
      <c r="AI254" s="136"/>
      <c r="AJ254" s="136"/>
      <c r="AK254" s="136"/>
      <c r="AL254" s="136"/>
      <c r="AM254" s="136"/>
      <c r="AN254" s="136"/>
      <c r="AO254" s="136"/>
      <c r="AP254" s="136"/>
      <c r="AQ254" s="136"/>
      <c r="AR254" s="136"/>
      <c r="AS254" s="136"/>
      <c r="AT254" s="136"/>
      <c r="AU254" s="136"/>
      <c r="AV254" s="136"/>
      <c r="AW254" s="136"/>
      <c r="AX254" s="136"/>
      <c r="AY254" s="136"/>
      <c r="AZ254" s="136"/>
      <c r="BA254" s="136"/>
      <c r="BB254" s="136"/>
      <c r="BC254" s="136"/>
      <c r="BD254" s="136"/>
      <c r="BE254" s="136"/>
      <c r="BF254" s="136"/>
      <c r="BG254" s="136"/>
      <c r="BH254" s="136"/>
      <c r="BI254" s="136"/>
      <c r="BJ254" s="136"/>
      <c r="BK254" s="136"/>
      <c r="BL254" s="136"/>
      <c r="BM254" s="136"/>
      <c r="BN254" s="136"/>
      <c r="BO254" s="136"/>
      <c r="BP254" s="136"/>
      <c r="BQ254" s="136"/>
      <c r="BR254" s="136"/>
      <c r="BS254" s="136"/>
      <c r="BT254" s="136"/>
      <c r="BU254" s="136"/>
      <c r="BV254" s="136"/>
      <c r="BW254" s="136"/>
      <c r="BX254" s="136"/>
      <c r="BY254" s="136"/>
      <c r="BZ254" s="136"/>
      <c r="CA254" s="136"/>
      <c r="CB254" s="136"/>
      <c r="CC254" s="136"/>
      <c r="CD254" s="136"/>
      <c r="CE254" s="136"/>
      <c r="CF254" s="136"/>
      <c r="CG254" s="136"/>
      <c r="CH254" s="136"/>
      <c r="CI254" s="136"/>
      <c r="CJ254" s="136"/>
      <c r="CK254" s="136"/>
      <c r="CL254" s="136"/>
      <c r="CM254" s="136"/>
      <c r="CN254" s="136"/>
      <c r="CO254" s="136"/>
      <c r="CP254" s="136"/>
      <c r="CQ254" s="136"/>
      <c r="CR254" s="136"/>
      <c r="CS254" s="136"/>
      <c r="CT254" s="136"/>
      <c r="CU254" s="136"/>
      <c r="CV254" s="136"/>
      <c r="CW254" s="136"/>
      <c r="CX254" s="136"/>
      <c r="CY254" s="136"/>
      <c r="CZ254" s="136"/>
      <c r="DA254" s="136"/>
      <c r="DB254" s="136"/>
      <c r="DC254" s="136"/>
      <c r="DD254" s="136"/>
      <c r="DE254" s="136"/>
      <c r="DF254" s="136"/>
      <c r="DG254" s="136"/>
      <c r="DH254" s="136"/>
      <c r="DI254" s="136"/>
      <c r="DJ254" s="136"/>
      <c r="DK254" s="136"/>
      <c r="DL254" s="136"/>
      <c r="DM254" s="136"/>
      <c r="DN254" s="136"/>
      <c r="DO254" s="136"/>
      <c r="DP254" s="136"/>
      <c r="DQ254" s="136"/>
      <c r="DR254" s="136"/>
      <c r="DS254" s="136"/>
      <c r="DT254" s="136"/>
      <c r="DU254" s="136"/>
      <c r="DV254" s="136"/>
      <c r="DW254" s="136"/>
      <c r="DX254" s="136"/>
      <c r="DY254" s="136"/>
      <c r="DZ254" s="136"/>
      <c r="EA254" s="136"/>
      <c r="EB254" s="136"/>
      <c r="EC254" s="136"/>
      <c r="ED254" s="136"/>
      <c r="EE254" s="136"/>
      <c r="EF254" s="136"/>
      <c r="EG254" s="136"/>
      <c r="EH254" s="136"/>
      <c r="EI254" s="136"/>
      <c r="EJ254" s="136"/>
      <c r="EK254" s="136"/>
      <c r="EL254" s="136"/>
      <c r="EM254" s="136"/>
      <c r="EN254" s="136"/>
      <c r="EO254" s="136"/>
      <c r="EP254" s="136"/>
      <c r="EQ254" s="136"/>
      <c r="ER254" s="136"/>
      <c r="ES254" s="136"/>
      <c r="ET254" s="136"/>
      <c r="EU254" s="136"/>
      <c r="EV254" s="136"/>
      <c r="EW254" s="136"/>
      <c r="EX254" s="136"/>
      <c r="EY254" s="136"/>
      <c r="EZ254" s="136"/>
      <c r="FA254" s="136"/>
      <c r="FB254" s="136"/>
      <c r="FC254" s="136"/>
      <c r="FD254" s="136"/>
      <c r="FE254" s="136"/>
      <c r="FF254" s="136"/>
      <c r="FG254" s="136"/>
      <c r="FH254" s="136"/>
      <c r="FI254" s="136"/>
      <c r="FJ254" s="136"/>
      <c r="FK254" s="136"/>
      <c r="FL254" s="136"/>
      <c r="FM254" s="136"/>
      <c r="FN254" s="136"/>
      <c r="FO254" s="136"/>
      <c r="FP254" s="136"/>
      <c r="FQ254" s="136"/>
      <c r="FR254" s="136"/>
      <c r="FS254" s="136"/>
      <c r="FT254" s="136"/>
      <c r="FU254" s="136"/>
      <c r="FV254" s="136"/>
      <c r="FW254" s="136"/>
      <c r="FX254" s="136"/>
      <c r="FY254" s="136"/>
      <c r="FZ254" s="136"/>
      <c r="GA254" s="136"/>
      <c r="GB254" s="136"/>
      <c r="GC254" s="136"/>
      <c r="GD254" s="136"/>
      <c r="GE254" s="136"/>
      <c r="GF254" s="136"/>
      <c r="GG254" s="136"/>
      <c r="GH254" s="136"/>
      <c r="GI254" s="136"/>
      <c r="GJ254" s="136"/>
      <c r="GK254" s="136"/>
      <c r="GL254" s="136"/>
      <c r="GM254" s="136"/>
      <c r="GN254" s="136"/>
      <c r="GO254" s="136"/>
      <c r="GP254" s="136"/>
      <c r="GQ254" s="136"/>
      <c r="GR254" s="136"/>
      <c r="GS254" s="136"/>
      <c r="GT254" s="136"/>
      <c r="GU254" s="136"/>
      <c r="GV254" s="136"/>
      <c r="GW254" s="136"/>
      <c r="GX254" s="136"/>
      <c r="GY254" s="136"/>
      <c r="GZ254" s="136"/>
      <c r="HA254" s="136"/>
      <c r="HB254" s="136"/>
      <c r="HC254" s="136"/>
      <c r="HD254" s="136"/>
      <c r="HE254" s="136"/>
      <c r="HF254" s="136"/>
      <c r="HG254" s="136"/>
      <c r="HH254" s="136"/>
      <c r="HI254" s="136"/>
      <c r="HJ254" s="136"/>
      <c r="HK254" s="136"/>
      <c r="HL254" s="136"/>
      <c r="HM254" s="136"/>
      <c r="HN254" s="136"/>
      <c r="HO254" s="136"/>
      <c r="HP254" s="136"/>
      <c r="HQ254" s="136"/>
      <c r="HR254" s="136"/>
      <c r="HS254" s="136"/>
      <c r="HT254" s="136"/>
      <c r="HU254" s="136"/>
      <c r="HV254" s="136"/>
      <c r="HW254" s="136"/>
      <c r="HX254" s="136"/>
      <c r="HY254" s="136"/>
      <c r="HZ254" s="136"/>
      <c r="IA254" s="136"/>
      <c r="IB254" s="136"/>
      <c r="IC254" s="136"/>
      <c r="ID254" s="136"/>
      <c r="IE254" s="136"/>
      <c r="IF254" s="136"/>
      <c r="IG254" s="136"/>
    </row>
    <row r="255" spans="1:241" ht="15" customHeight="1" x14ac:dyDescent="0.25">
      <c r="A255" s="137" t="s">
        <v>144</v>
      </c>
      <c r="B255" s="158">
        <v>4660198</v>
      </c>
      <c r="C255" s="158">
        <v>3744509</v>
      </c>
      <c r="D255" s="158">
        <v>637502</v>
      </c>
      <c r="E255" s="158">
        <v>888521</v>
      </c>
      <c r="F255" s="158">
        <v>1531260</v>
      </c>
      <c r="G255" s="158">
        <v>206178</v>
      </c>
      <c r="H255" s="235">
        <v>11668168</v>
      </c>
      <c r="I255" s="136"/>
      <c r="J255" s="137" t="s">
        <v>100</v>
      </c>
      <c r="K255" s="158">
        <v>5101550</v>
      </c>
      <c r="L255" s="158">
        <v>2801505</v>
      </c>
      <c r="M255" s="158">
        <v>744976</v>
      </c>
      <c r="N255" s="158">
        <v>679271</v>
      </c>
      <c r="O255" s="158">
        <v>1770351</v>
      </c>
      <c r="P255" s="158">
        <v>222999</v>
      </c>
      <c r="Q255" s="235">
        <v>11320652</v>
      </c>
      <c r="R255" s="136"/>
      <c r="S255" s="136"/>
      <c r="T255" s="136"/>
      <c r="U255" s="136"/>
      <c r="V255" s="136"/>
      <c r="W255" s="136"/>
      <c r="X255" s="136"/>
      <c r="Y255" s="136"/>
      <c r="Z255" s="136"/>
      <c r="AA255" s="136"/>
      <c r="AB255" s="136"/>
      <c r="AC255" s="136"/>
      <c r="AD255" s="136"/>
      <c r="AE255" s="136"/>
      <c r="AF255" s="136"/>
      <c r="AG255" s="136"/>
      <c r="AH255" s="136"/>
      <c r="AI255" s="136"/>
      <c r="AJ255" s="136"/>
      <c r="AK255" s="136"/>
      <c r="AL255" s="136"/>
      <c r="AM255" s="136"/>
      <c r="AN255" s="136"/>
      <c r="AO255" s="136"/>
      <c r="AP255" s="136"/>
      <c r="AQ255" s="136"/>
      <c r="AR255" s="136"/>
      <c r="AS255" s="136"/>
      <c r="AT255" s="136"/>
      <c r="AU255" s="136"/>
      <c r="AV255" s="136"/>
      <c r="AW255" s="136"/>
      <c r="AX255" s="136"/>
      <c r="AY255" s="136"/>
      <c r="AZ255" s="136"/>
      <c r="BA255" s="136"/>
      <c r="BB255" s="136"/>
      <c r="BC255" s="136"/>
      <c r="BD255" s="136"/>
      <c r="BE255" s="136"/>
      <c r="BF255" s="136"/>
      <c r="BG255" s="136"/>
      <c r="BH255" s="136"/>
      <c r="BI255" s="136"/>
      <c r="BJ255" s="136"/>
      <c r="BK255" s="136"/>
      <c r="BL255" s="136"/>
      <c r="BM255" s="136"/>
      <c r="BN255" s="136"/>
      <c r="BO255" s="136"/>
      <c r="BP255" s="136"/>
      <c r="BQ255" s="136"/>
      <c r="BR255" s="136"/>
      <c r="BS255" s="136"/>
      <c r="BT255" s="136"/>
      <c r="BU255" s="136"/>
      <c r="BV255" s="136"/>
      <c r="BW255" s="136"/>
      <c r="BX255" s="136"/>
      <c r="BY255" s="136"/>
      <c r="BZ255" s="136"/>
      <c r="CA255" s="136"/>
      <c r="CB255" s="136"/>
      <c r="CC255" s="136"/>
      <c r="CD255" s="136"/>
      <c r="CE255" s="136"/>
      <c r="CF255" s="136"/>
      <c r="CG255" s="136"/>
      <c r="CH255" s="136"/>
      <c r="CI255" s="136"/>
      <c r="CJ255" s="136"/>
      <c r="CK255" s="136"/>
      <c r="CL255" s="136"/>
      <c r="CM255" s="136"/>
      <c r="CN255" s="136"/>
      <c r="CO255" s="136"/>
      <c r="CP255" s="136"/>
      <c r="CQ255" s="136"/>
      <c r="CR255" s="136"/>
      <c r="CS255" s="136"/>
      <c r="CT255" s="136"/>
      <c r="CU255" s="136"/>
      <c r="CV255" s="136"/>
      <c r="CW255" s="136"/>
      <c r="CX255" s="136"/>
      <c r="CY255" s="136"/>
      <c r="CZ255" s="136"/>
      <c r="DA255" s="136"/>
      <c r="DB255" s="136"/>
      <c r="DC255" s="136"/>
      <c r="DD255" s="136"/>
      <c r="DE255" s="136"/>
      <c r="DF255" s="136"/>
      <c r="DG255" s="136"/>
      <c r="DH255" s="136"/>
      <c r="DI255" s="136"/>
      <c r="DJ255" s="136"/>
      <c r="DK255" s="136"/>
      <c r="DL255" s="136"/>
      <c r="DM255" s="136"/>
      <c r="DN255" s="136"/>
      <c r="DO255" s="136"/>
      <c r="DP255" s="136"/>
      <c r="DQ255" s="136"/>
      <c r="DR255" s="136"/>
      <c r="DS255" s="136"/>
      <c r="DT255" s="136"/>
      <c r="DU255" s="136"/>
      <c r="DV255" s="136"/>
      <c r="DW255" s="136"/>
      <c r="DX255" s="136"/>
      <c r="DY255" s="136"/>
      <c r="DZ255" s="136"/>
      <c r="EA255" s="136"/>
      <c r="EB255" s="136"/>
      <c r="EC255" s="136"/>
      <c r="ED255" s="136"/>
      <c r="EE255" s="136"/>
      <c r="EF255" s="136"/>
      <c r="EG255" s="136"/>
      <c r="EH255" s="136"/>
      <c r="EI255" s="136"/>
      <c r="EJ255" s="136"/>
      <c r="EK255" s="136"/>
      <c r="EL255" s="136"/>
      <c r="EM255" s="136"/>
      <c r="EN255" s="136"/>
      <c r="EO255" s="136"/>
      <c r="EP255" s="136"/>
      <c r="EQ255" s="136"/>
      <c r="ER255" s="136"/>
      <c r="ES255" s="136"/>
      <c r="ET255" s="136"/>
      <c r="EU255" s="136"/>
      <c r="EV255" s="136"/>
      <c r="EW255" s="136"/>
      <c r="EX255" s="136"/>
      <c r="EY255" s="136"/>
      <c r="EZ255" s="136"/>
      <c r="FA255" s="136"/>
      <c r="FB255" s="136"/>
      <c r="FC255" s="136"/>
      <c r="FD255" s="136"/>
      <c r="FE255" s="136"/>
      <c r="FF255" s="136"/>
      <c r="FG255" s="136"/>
      <c r="FH255" s="136"/>
      <c r="FI255" s="136"/>
      <c r="FJ255" s="136"/>
      <c r="FK255" s="136"/>
      <c r="FL255" s="136"/>
      <c r="FM255" s="136"/>
      <c r="FN255" s="136"/>
      <c r="FO255" s="136"/>
      <c r="FP255" s="136"/>
      <c r="FQ255" s="136"/>
      <c r="FR255" s="136"/>
      <c r="FS255" s="136"/>
      <c r="FT255" s="136"/>
      <c r="FU255" s="136"/>
      <c r="FV255" s="136"/>
      <c r="FW255" s="136"/>
      <c r="FX255" s="136"/>
      <c r="FY255" s="136"/>
      <c r="FZ255" s="136"/>
      <c r="GA255" s="136"/>
      <c r="GB255" s="136"/>
      <c r="GC255" s="136"/>
      <c r="GD255" s="136"/>
      <c r="GE255" s="136"/>
      <c r="GF255" s="136"/>
      <c r="GG255" s="136"/>
      <c r="GH255" s="136"/>
      <c r="GI255" s="136"/>
      <c r="GJ255" s="136"/>
      <c r="GK255" s="136"/>
      <c r="GL255" s="136"/>
      <c r="GM255" s="136"/>
      <c r="GN255" s="136"/>
      <c r="GO255" s="136"/>
      <c r="GP255" s="136"/>
      <c r="GQ255" s="136"/>
      <c r="GR255" s="136"/>
      <c r="GS255" s="136"/>
      <c r="GT255" s="136"/>
      <c r="GU255" s="136"/>
      <c r="GV255" s="136"/>
      <c r="GW255" s="136"/>
      <c r="GX255" s="136"/>
      <c r="GY255" s="136"/>
      <c r="GZ255" s="136"/>
      <c r="HA255" s="136"/>
      <c r="HB255" s="136"/>
      <c r="HC255" s="136"/>
      <c r="HD255" s="136"/>
      <c r="HE255" s="136"/>
      <c r="HF255" s="136"/>
      <c r="HG255" s="136"/>
      <c r="HH255" s="136"/>
      <c r="HI255" s="136"/>
      <c r="HJ255" s="136"/>
      <c r="HK255" s="136"/>
      <c r="HL255" s="136"/>
      <c r="HM255" s="136"/>
      <c r="HN255" s="136"/>
      <c r="HO255" s="136"/>
      <c r="HP255" s="136"/>
      <c r="HQ255" s="136"/>
      <c r="HR255" s="136"/>
      <c r="HS255" s="136"/>
      <c r="HT255" s="136"/>
      <c r="HU255" s="136"/>
      <c r="HV255" s="136"/>
      <c r="HW255" s="136"/>
      <c r="HX255" s="136"/>
      <c r="HY255" s="136"/>
      <c r="HZ255" s="136"/>
      <c r="IA255" s="136"/>
      <c r="IB255" s="136"/>
      <c r="IC255" s="136"/>
      <c r="ID255" s="136"/>
      <c r="IE255" s="136"/>
      <c r="IF255" s="136"/>
      <c r="IG255" s="136"/>
    </row>
    <row r="256" spans="1:241" ht="15" customHeight="1" x14ac:dyDescent="0.25">
      <c r="A256" s="137" t="s">
        <v>143</v>
      </c>
      <c r="B256" s="158">
        <v>6788192</v>
      </c>
      <c r="C256" s="158">
        <v>2983795</v>
      </c>
      <c r="D256" s="158">
        <v>608495</v>
      </c>
      <c r="E256" s="158">
        <v>742551</v>
      </c>
      <c r="F256" s="158">
        <v>1284888</v>
      </c>
      <c r="G256" s="158">
        <v>158515</v>
      </c>
      <c r="H256" s="235">
        <v>12566436</v>
      </c>
      <c r="I256" s="136"/>
      <c r="J256" s="137" t="s">
        <v>99</v>
      </c>
      <c r="K256" s="158">
        <v>3740949</v>
      </c>
      <c r="L256" s="158">
        <v>2246104</v>
      </c>
      <c r="M256" s="158">
        <v>482692</v>
      </c>
      <c r="N256" s="158">
        <v>483674</v>
      </c>
      <c r="O256" s="158">
        <v>1369157</v>
      </c>
      <c r="P256" s="158">
        <v>141833</v>
      </c>
      <c r="Q256" s="235">
        <v>8464409</v>
      </c>
      <c r="R256" s="136"/>
      <c r="S256" s="136"/>
      <c r="T256" s="136"/>
      <c r="U256" s="136"/>
      <c r="V256" s="136"/>
      <c r="W256" s="136"/>
      <c r="X256" s="136"/>
      <c r="Y256" s="136"/>
      <c r="Z256" s="136"/>
      <c r="AA256" s="136"/>
      <c r="AB256" s="136"/>
      <c r="AC256" s="136"/>
      <c r="AD256" s="136"/>
      <c r="AE256" s="136"/>
      <c r="AF256" s="136"/>
      <c r="AG256" s="136"/>
      <c r="AH256" s="136"/>
      <c r="AI256" s="136"/>
      <c r="AJ256" s="136"/>
      <c r="AK256" s="136"/>
      <c r="AL256" s="136"/>
      <c r="AM256" s="136"/>
      <c r="AN256" s="136"/>
      <c r="AO256" s="136"/>
      <c r="AP256" s="136"/>
      <c r="AQ256" s="136"/>
      <c r="AR256" s="136"/>
      <c r="AS256" s="136"/>
      <c r="AT256" s="136"/>
      <c r="AU256" s="136"/>
      <c r="AV256" s="136"/>
      <c r="AW256" s="136"/>
      <c r="AX256" s="136"/>
      <c r="AY256" s="136"/>
      <c r="AZ256" s="136"/>
      <c r="BA256" s="136"/>
      <c r="BB256" s="136"/>
      <c r="BC256" s="136"/>
      <c r="BD256" s="136"/>
      <c r="BE256" s="136"/>
      <c r="BF256" s="136"/>
      <c r="BG256" s="136"/>
      <c r="BH256" s="136"/>
      <c r="BI256" s="136"/>
      <c r="BJ256" s="136"/>
      <c r="BK256" s="136"/>
      <c r="BL256" s="136"/>
      <c r="BM256" s="136"/>
      <c r="BN256" s="136"/>
      <c r="BO256" s="136"/>
      <c r="BP256" s="136"/>
      <c r="BQ256" s="136"/>
      <c r="BR256" s="136"/>
      <c r="BS256" s="136"/>
      <c r="BT256" s="136"/>
      <c r="BU256" s="136"/>
      <c r="BV256" s="136"/>
      <c r="BW256" s="136"/>
      <c r="BX256" s="136"/>
      <c r="BY256" s="136"/>
      <c r="BZ256" s="136"/>
      <c r="CA256" s="136"/>
      <c r="CB256" s="136"/>
      <c r="CC256" s="136"/>
      <c r="CD256" s="136"/>
      <c r="CE256" s="136"/>
      <c r="CF256" s="136"/>
      <c r="CG256" s="136"/>
      <c r="CH256" s="136"/>
      <c r="CI256" s="136"/>
      <c r="CJ256" s="136"/>
      <c r="CK256" s="136"/>
      <c r="CL256" s="136"/>
      <c r="CM256" s="136"/>
      <c r="CN256" s="136"/>
      <c r="CO256" s="136"/>
      <c r="CP256" s="136"/>
      <c r="CQ256" s="136"/>
      <c r="CR256" s="136"/>
      <c r="CS256" s="136"/>
      <c r="CT256" s="136"/>
      <c r="CU256" s="136"/>
      <c r="CV256" s="136"/>
      <c r="CW256" s="136"/>
      <c r="CX256" s="136"/>
      <c r="CY256" s="136"/>
      <c r="CZ256" s="136"/>
      <c r="DA256" s="136"/>
      <c r="DB256" s="136"/>
      <c r="DC256" s="136"/>
      <c r="DD256" s="136"/>
      <c r="DE256" s="136"/>
      <c r="DF256" s="136"/>
      <c r="DG256" s="136"/>
      <c r="DH256" s="136"/>
      <c r="DI256" s="136"/>
      <c r="DJ256" s="136"/>
      <c r="DK256" s="136"/>
      <c r="DL256" s="136"/>
      <c r="DM256" s="136"/>
      <c r="DN256" s="136"/>
      <c r="DO256" s="136"/>
      <c r="DP256" s="136"/>
      <c r="DQ256" s="136"/>
      <c r="DR256" s="136"/>
      <c r="DS256" s="136"/>
      <c r="DT256" s="136"/>
      <c r="DU256" s="136"/>
      <c r="DV256" s="136"/>
      <c r="DW256" s="136"/>
      <c r="DX256" s="136"/>
      <c r="DY256" s="136"/>
      <c r="DZ256" s="136"/>
      <c r="EA256" s="136"/>
      <c r="EB256" s="136"/>
      <c r="EC256" s="136"/>
      <c r="ED256" s="136"/>
      <c r="EE256" s="136"/>
      <c r="EF256" s="136"/>
      <c r="EG256" s="136"/>
      <c r="EH256" s="136"/>
      <c r="EI256" s="136"/>
      <c r="EJ256" s="136"/>
      <c r="EK256" s="136"/>
      <c r="EL256" s="136"/>
      <c r="EM256" s="136"/>
      <c r="EN256" s="136"/>
      <c r="EO256" s="136"/>
      <c r="EP256" s="136"/>
      <c r="EQ256" s="136"/>
      <c r="ER256" s="136"/>
      <c r="ES256" s="136"/>
      <c r="ET256" s="136"/>
      <c r="EU256" s="136"/>
      <c r="EV256" s="136"/>
      <c r="EW256" s="136"/>
      <c r="EX256" s="136"/>
      <c r="EY256" s="136"/>
      <c r="EZ256" s="136"/>
      <c r="FA256" s="136"/>
      <c r="FB256" s="136"/>
      <c r="FC256" s="136"/>
      <c r="FD256" s="136"/>
      <c r="FE256" s="136"/>
      <c r="FF256" s="136"/>
      <c r="FG256" s="136"/>
      <c r="FH256" s="136"/>
      <c r="FI256" s="136"/>
      <c r="FJ256" s="136"/>
      <c r="FK256" s="136"/>
      <c r="FL256" s="136"/>
      <c r="FM256" s="136"/>
      <c r="FN256" s="136"/>
      <c r="FO256" s="136"/>
      <c r="FP256" s="136"/>
      <c r="FQ256" s="136"/>
      <c r="FR256" s="136"/>
      <c r="FS256" s="136"/>
      <c r="FT256" s="136"/>
      <c r="FU256" s="136"/>
      <c r="FV256" s="136"/>
      <c r="FW256" s="136"/>
      <c r="FX256" s="136"/>
      <c r="FY256" s="136"/>
      <c r="FZ256" s="136"/>
      <c r="GA256" s="136"/>
      <c r="GB256" s="136"/>
      <c r="GC256" s="136"/>
      <c r="GD256" s="136"/>
      <c r="GE256" s="136"/>
      <c r="GF256" s="136"/>
      <c r="GG256" s="136"/>
      <c r="GH256" s="136"/>
      <c r="GI256" s="136"/>
      <c r="GJ256" s="136"/>
      <c r="GK256" s="136"/>
      <c r="GL256" s="136"/>
      <c r="GM256" s="136"/>
      <c r="GN256" s="136"/>
      <c r="GO256" s="136"/>
      <c r="GP256" s="136"/>
      <c r="GQ256" s="136"/>
      <c r="GR256" s="136"/>
      <c r="GS256" s="136"/>
      <c r="GT256" s="136"/>
      <c r="GU256" s="136"/>
      <c r="GV256" s="136"/>
      <c r="GW256" s="136"/>
      <c r="GX256" s="136"/>
      <c r="GY256" s="136"/>
      <c r="GZ256" s="136"/>
      <c r="HA256" s="136"/>
      <c r="HB256" s="136"/>
      <c r="HC256" s="136"/>
      <c r="HD256" s="136"/>
      <c r="HE256" s="136"/>
      <c r="HF256" s="136"/>
      <c r="HG256" s="136"/>
      <c r="HH256" s="136"/>
      <c r="HI256" s="136"/>
      <c r="HJ256" s="136"/>
      <c r="HK256" s="136"/>
      <c r="HL256" s="136"/>
      <c r="HM256" s="136"/>
      <c r="HN256" s="136"/>
      <c r="HO256" s="136"/>
      <c r="HP256" s="136"/>
      <c r="HQ256" s="136"/>
      <c r="HR256" s="136"/>
      <c r="HS256" s="136"/>
      <c r="HT256" s="136"/>
      <c r="HU256" s="136"/>
      <c r="HV256" s="136"/>
      <c r="HW256" s="136"/>
      <c r="HX256" s="136"/>
      <c r="HY256" s="136"/>
      <c r="HZ256" s="136"/>
      <c r="IA256" s="136"/>
      <c r="IB256" s="136"/>
      <c r="IC256" s="136"/>
      <c r="ID256" s="136"/>
      <c r="IE256" s="136"/>
      <c r="IF256" s="136"/>
      <c r="IG256" s="136"/>
    </row>
    <row r="257" spans="1:241" ht="15" customHeight="1" x14ac:dyDescent="0.25">
      <c r="A257" s="137" t="s">
        <v>142</v>
      </c>
      <c r="B257" s="158">
        <v>4341197</v>
      </c>
      <c r="C257" s="158">
        <v>2234035</v>
      </c>
      <c r="D257" s="158">
        <v>480711</v>
      </c>
      <c r="E257" s="158">
        <v>767158</v>
      </c>
      <c r="F257" s="158">
        <v>1233954</v>
      </c>
      <c r="G257" s="158">
        <v>147401</v>
      </c>
      <c r="H257" s="235">
        <v>9204456</v>
      </c>
      <c r="I257" s="136"/>
      <c r="J257" s="137" t="s">
        <v>98</v>
      </c>
      <c r="K257" s="158">
        <v>4826937</v>
      </c>
      <c r="L257" s="158">
        <v>2723707</v>
      </c>
      <c r="M257" s="158">
        <v>654317</v>
      </c>
      <c r="N257" s="158">
        <v>673287</v>
      </c>
      <c r="O257" s="158">
        <v>1276921</v>
      </c>
      <c r="P257" s="158">
        <v>195487</v>
      </c>
      <c r="Q257" s="235">
        <v>10350656</v>
      </c>
      <c r="R257" s="136"/>
      <c r="S257" s="136"/>
      <c r="T257" s="136"/>
      <c r="U257" s="136"/>
      <c r="V257" s="136"/>
      <c r="W257" s="136"/>
      <c r="X257" s="136"/>
      <c r="Y257" s="136"/>
      <c r="Z257" s="136"/>
      <c r="AA257" s="136"/>
      <c r="AB257" s="136"/>
      <c r="AC257" s="136"/>
      <c r="AD257" s="136"/>
      <c r="AE257" s="136"/>
      <c r="AF257" s="136"/>
      <c r="AG257" s="136"/>
      <c r="AH257" s="136"/>
      <c r="AI257" s="136"/>
      <c r="AJ257" s="136"/>
      <c r="AK257" s="136"/>
      <c r="AL257" s="136"/>
      <c r="AM257" s="136"/>
      <c r="AN257" s="136"/>
      <c r="AO257" s="136"/>
      <c r="AP257" s="136"/>
      <c r="AQ257" s="136"/>
      <c r="AR257" s="136"/>
      <c r="AS257" s="136"/>
      <c r="AT257" s="136"/>
      <c r="AU257" s="136"/>
      <c r="AV257" s="136"/>
      <c r="AW257" s="136"/>
      <c r="AX257" s="136"/>
      <c r="AY257" s="136"/>
      <c r="AZ257" s="136"/>
      <c r="BA257" s="136"/>
      <c r="BB257" s="136"/>
      <c r="BC257" s="136"/>
      <c r="BD257" s="136"/>
      <c r="BE257" s="136"/>
      <c r="BF257" s="136"/>
      <c r="BG257" s="136"/>
      <c r="BH257" s="136"/>
      <c r="BI257" s="136"/>
      <c r="BJ257" s="136"/>
      <c r="BK257" s="136"/>
      <c r="BL257" s="136"/>
      <c r="BM257" s="136"/>
      <c r="BN257" s="136"/>
      <c r="BO257" s="136"/>
      <c r="BP257" s="136"/>
      <c r="BQ257" s="136"/>
      <c r="BR257" s="136"/>
      <c r="BS257" s="136"/>
      <c r="BT257" s="136"/>
      <c r="BU257" s="136"/>
      <c r="BV257" s="136"/>
      <c r="BW257" s="136"/>
      <c r="BX257" s="136"/>
      <c r="BY257" s="136"/>
      <c r="BZ257" s="136"/>
      <c r="CA257" s="136"/>
      <c r="CB257" s="136"/>
      <c r="CC257" s="136"/>
      <c r="CD257" s="136"/>
      <c r="CE257" s="136"/>
      <c r="CF257" s="136"/>
      <c r="CG257" s="136"/>
      <c r="CH257" s="136"/>
      <c r="CI257" s="136"/>
      <c r="CJ257" s="136"/>
      <c r="CK257" s="136"/>
      <c r="CL257" s="136"/>
      <c r="CM257" s="136"/>
      <c r="CN257" s="136"/>
      <c r="CO257" s="136"/>
      <c r="CP257" s="136"/>
      <c r="CQ257" s="136"/>
      <c r="CR257" s="136"/>
      <c r="CS257" s="136"/>
      <c r="CT257" s="136"/>
      <c r="CU257" s="136"/>
      <c r="CV257" s="136"/>
      <c r="CW257" s="136"/>
      <c r="CX257" s="136"/>
      <c r="CY257" s="136"/>
      <c r="CZ257" s="136"/>
      <c r="DA257" s="136"/>
      <c r="DB257" s="136"/>
      <c r="DC257" s="136"/>
      <c r="DD257" s="136"/>
      <c r="DE257" s="136"/>
      <c r="DF257" s="136"/>
      <c r="DG257" s="136"/>
      <c r="DH257" s="136"/>
      <c r="DI257" s="136"/>
      <c r="DJ257" s="136"/>
      <c r="DK257" s="136"/>
      <c r="DL257" s="136"/>
      <c r="DM257" s="136"/>
      <c r="DN257" s="136"/>
      <c r="DO257" s="136"/>
      <c r="DP257" s="136"/>
      <c r="DQ257" s="136"/>
      <c r="DR257" s="136"/>
      <c r="DS257" s="136"/>
      <c r="DT257" s="136"/>
      <c r="DU257" s="136"/>
      <c r="DV257" s="136"/>
      <c r="DW257" s="136"/>
      <c r="DX257" s="136"/>
      <c r="DY257" s="136"/>
      <c r="DZ257" s="136"/>
      <c r="EA257" s="136"/>
      <c r="EB257" s="136"/>
      <c r="EC257" s="136"/>
      <c r="ED257" s="136"/>
      <c r="EE257" s="136"/>
      <c r="EF257" s="136"/>
      <c r="EG257" s="136"/>
      <c r="EH257" s="136"/>
      <c r="EI257" s="136"/>
      <c r="EJ257" s="136"/>
      <c r="EK257" s="136"/>
      <c r="EL257" s="136"/>
      <c r="EM257" s="136"/>
      <c r="EN257" s="136"/>
      <c r="EO257" s="136"/>
      <c r="EP257" s="136"/>
      <c r="EQ257" s="136"/>
      <c r="ER257" s="136"/>
      <c r="ES257" s="136"/>
      <c r="ET257" s="136"/>
      <c r="EU257" s="136"/>
      <c r="EV257" s="136"/>
      <c r="EW257" s="136"/>
      <c r="EX257" s="136"/>
      <c r="EY257" s="136"/>
      <c r="EZ257" s="136"/>
      <c r="FA257" s="136"/>
      <c r="FB257" s="136"/>
      <c r="FC257" s="136"/>
      <c r="FD257" s="136"/>
      <c r="FE257" s="136"/>
      <c r="FF257" s="136"/>
      <c r="FG257" s="136"/>
      <c r="FH257" s="136"/>
      <c r="FI257" s="136"/>
      <c r="FJ257" s="136"/>
      <c r="FK257" s="136"/>
      <c r="FL257" s="136"/>
      <c r="FM257" s="136"/>
      <c r="FN257" s="136"/>
      <c r="FO257" s="136"/>
      <c r="FP257" s="136"/>
      <c r="FQ257" s="136"/>
      <c r="FR257" s="136"/>
      <c r="FS257" s="136"/>
      <c r="FT257" s="136"/>
      <c r="FU257" s="136"/>
      <c r="FV257" s="136"/>
      <c r="FW257" s="136"/>
      <c r="FX257" s="136"/>
      <c r="FY257" s="136"/>
      <c r="FZ257" s="136"/>
      <c r="GA257" s="136"/>
      <c r="GB257" s="136"/>
      <c r="GC257" s="136"/>
      <c r="GD257" s="136"/>
      <c r="GE257" s="136"/>
      <c r="GF257" s="136"/>
      <c r="GG257" s="136"/>
      <c r="GH257" s="136"/>
      <c r="GI257" s="136"/>
      <c r="GJ257" s="136"/>
      <c r="GK257" s="136"/>
      <c r="GL257" s="136"/>
      <c r="GM257" s="136"/>
      <c r="GN257" s="136"/>
      <c r="GO257" s="136"/>
      <c r="GP257" s="136"/>
      <c r="GQ257" s="136"/>
      <c r="GR257" s="136"/>
      <c r="GS257" s="136"/>
      <c r="GT257" s="136"/>
      <c r="GU257" s="136"/>
      <c r="GV257" s="136"/>
      <c r="GW257" s="136"/>
      <c r="GX257" s="136"/>
      <c r="GY257" s="136"/>
      <c r="GZ257" s="136"/>
      <c r="HA257" s="136"/>
      <c r="HB257" s="136"/>
      <c r="HC257" s="136"/>
      <c r="HD257" s="136"/>
      <c r="HE257" s="136"/>
      <c r="HF257" s="136"/>
      <c r="HG257" s="136"/>
      <c r="HH257" s="136"/>
      <c r="HI257" s="136"/>
      <c r="HJ257" s="136"/>
      <c r="HK257" s="136"/>
      <c r="HL257" s="136"/>
      <c r="HM257" s="136"/>
      <c r="HN257" s="136"/>
      <c r="HO257" s="136"/>
      <c r="HP257" s="136"/>
      <c r="HQ257" s="136"/>
      <c r="HR257" s="136"/>
      <c r="HS257" s="136"/>
      <c r="HT257" s="136"/>
      <c r="HU257" s="136"/>
      <c r="HV257" s="136"/>
      <c r="HW257" s="136"/>
      <c r="HX257" s="136"/>
      <c r="HY257" s="136"/>
      <c r="HZ257" s="136"/>
      <c r="IA257" s="136"/>
      <c r="IB257" s="136"/>
      <c r="IC257" s="136"/>
      <c r="ID257" s="136"/>
      <c r="IE257" s="136"/>
      <c r="IF257" s="136"/>
      <c r="IG257" s="136"/>
    </row>
    <row r="258" spans="1:241" ht="15" customHeight="1" x14ac:dyDescent="0.25">
      <c r="A258" s="137" t="s">
        <v>141</v>
      </c>
      <c r="B258" s="158">
        <v>3192720</v>
      </c>
      <c r="C258" s="158">
        <v>2689089</v>
      </c>
      <c r="D258" s="158">
        <v>557797</v>
      </c>
      <c r="E258" s="158">
        <v>988951</v>
      </c>
      <c r="F258" s="158">
        <v>1332250</v>
      </c>
      <c r="G258" s="158">
        <v>233318</v>
      </c>
      <c r="H258" s="235">
        <v>8994125</v>
      </c>
      <c r="I258" s="136"/>
      <c r="J258" s="137" t="s">
        <v>97</v>
      </c>
      <c r="K258" s="158">
        <v>4536236</v>
      </c>
      <c r="L258" s="158">
        <v>2328509</v>
      </c>
      <c r="M258" s="158">
        <v>455745</v>
      </c>
      <c r="N258" s="158">
        <v>634296</v>
      </c>
      <c r="O258" s="158">
        <v>1207756</v>
      </c>
      <c r="P258" s="158">
        <v>184360</v>
      </c>
      <c r="Q258" s="235">
        <v>9346902</v>
      </c>
      <c r="R258" s="136"/>
      <c r="S258" s="136"/>
      <c r="T258" s="136"/>
      <c r="U258" s="136"/>
      <c r="V258" s="136"/>
      <c r="W258" s="136"/>
      <c r="X258" s="136"/>
      <c r="Y258" s="136"/>
      <c r="Z258" s="136"/>
      <c r="AA258" s="136"/>
      <c r="AB258" s="136"/>
      <c r="AC258" s="136"/>
      <c r="AD258" s="136"/>
      <c r="AE258" s="136"/>
      <c r="AF258" s="136"/>
      <c r="AG258" s="136"/>
      <c r="AH258" s="136"/>
      <c r="AI258" s="136"/>
      <c r="AJ258" s="136"/>
      <c r="AK258" s="136"/>
      <c r="AL258" s="136"/>
      <c r="AM258" s="136"/>
      <c r="AN258" s="136"/>
      <c r="AO258" s="136"/>
      <c r="AP258" s="136"/>
      <c r="AQ258" s="136"/>
      <c r="AR258" s="136"/>
      <c r="AS258" s="136"/>
      <c r="AT258" s="136"/>
      <c r="AU258" s="136"/>
      <c r="AV258" s="136"/>
      <c r="AW258" s="136"/>
      <c r="AX258" s="136"/>
      <c r="AY258" s="136"/>
      <c r="AZ258" s="136"/>
      <c r="BA258" s="136"/>
      <c r="BB258" s="136"/>
      <c r="BC258" s="136"/>
      <c r="BD258" s="136"/>
      <c r="BE258" s="136"/>
      <c r="BF258" s="136"/>
      <c r="BG258" s="136"/>
      <c r="BH258" s="136"/>
      <c r="BI258" s="136"/>
      <c r="BJ258" s="136"/>
      <c r="BK258" s="136"/>
      <c r="BL258" s="136"/>
      <c r="BM258" s="136"/>
      <c r="BN258" s="136"/>
      <c r="BO258" s="136"/>
      <c r="BP258" s="136"/>
      <c r="BQ258" s="136"/>
      <c r="BR258" s="136"/>
      <c r="BS258" s="136"/>
      <c r="BT258" s="136"/>
      <c r="BU258" s="136"/>
      <c r="BV258" s="136"/>
      <c r="BW258" s="136"/>
      <c r="BX258" s="136"/>
      <c r="BY258" s="136"/>
      <c r="BZ258" s="136"/>
      <c r="CA258" s="136"/>
      <c r="CB258" s="136"/>
      <c r="CC258" s="136"/>
      <c r="CD258" s="136"/>
      <c r="CE258" s="136"/>
      <c r="CF258" s="136"/>
      <c r="CG258" s="136"/>
      <c r="CH258" s="136"/>
      <c r="CI258" s="136"/>
      <c r="CJ258" s="136"/>
      <c r="CK258" s="136"/>
      <c r="CL258" s="136"/>
      <c r="CM258" s="136"/>
      <c r="CN258" s="136"/>
      <c r="CO258" s="136"/>
      <c r="CP258" s="136"/>
      <c r="CQ258" s="136"/>
      <c r="CR258" s="136"/>
      <c r="CS258" s="136"/>
      <c r="CT258" s="136"/>
      <c r="CU258" s="136"/>
      <c r="CV258" s="136"/>
      <c r="CW258" s="136"/>
      <c r="CX258" s="136"/>
      <c r="CY258" s="136"/>
      <c r="CZ258" s="136"/>
      <c r="DA258" s="136"/>
      <c r="DB258" s="136"/>
      <c r="DC258" s="136"/>
      <c r="DD258" s="136"/>
      <c r="DE258" s="136"/>
      <c r="DF258" s="136"/>
      <c r="DG258" s="136"/>
      <c r="DH258" s="136"/>
      <c r="DI258" s="136"/>
      <c r="DJ258" s="136"/>
      <c r="DK258" s="136"/>
      <c r="DL258" s="136"/>
      <c r="DM258" s="136"/>
      <c r="DN258" s="136"/>
      <c r="DO258" s="136"/>
      <c r="DP258" s="136"/>
      <c r="DQ258" s="136"/>
      <c r="DR258" s="136"/>
      <c r="DS258" s="136"/>
      <c r="DT258" s="136"/>
      <c r="DU258" s="136"/>
      <c r="DV258" s="136"/>
      <c r="DW258" s="136"/>
      <c r="DX258" s="136"/>
      <c r="DY258" s="136"/>
      <c r="DZ258" s="136"/>
      <c r="EA258" s="136"/>
      <c r="EB258" s="136"/>
      <c r="EC258" s="136"/>
      <c r="ED258" s="136"/>
      <c r="EE258" s="136"/>
      <c r="EF258" s="136"/>
      <c r="EG258" s="136"/>
      <c r="EH258" s="136"/>
      <c r="EI258" s="136"/>
      <c r="EJ258" s="136"/>
      <c r="EK258" s="136"/>
      <c r="EL258" s="136"/>
      <c r="EM258" s="136"/>
      <c r="EN258" s="136"/>
      <c r="EO258" s="136"/>
      <c r="EP258" s="136"/>
      <c r="EQ258" s="136"/>
      <c r="ER258" s="136"/>
      <c r="ES258" s="136"/>
      <c r="ET258" s="136"/>
      <c r="EU258" s="136"/>
      <c r="EV258" s="136"/>
      <c r="EW258" s="136"/>
      <c r="EX258" s="136"/>
      <c r="EY258" s="136"/>
      <c r="EZ258" s="136"/>
      <c r="FA258" s="136"/>
      <c r="FB258" s="136"/>
      <c r="FC258" s="136"/>
      <c r="FD258" s="136"/>
      <c r="FE258" s="136"/>
      <c r="FF258" s="136"/>
      <c r="FG258" s="136"/>
      <c r="FH258" s="136"/>
      <c r="FI258" s="136"/>
      <c r="FJ258" s="136"/>
      <c r="FK258" s="136"/>
      <c r="FL258" s="136"/>
      <c r="FM258" s="136"/>
      <c r="FN258" s="136"/>
      <c r="FO258" s="136"/>
      <c r="FP258" s="136"/>
      <c r="FQ258" s="136"/>
      <c r="FR258" s="136"/>
      <c r="FS258" s="136"/>
      <c r="FT258" s="136"/>
      <c r="FU258" s="136"/>
      <c r="FV258" s="136"/>
      <c r="FW258" s="136"/>
      <c r="FX258" s="136"/>
      <c r="FY258" s="136"/>
      <c r="FZ258" s="136"/>
      <c r="GA258" s="136"/>
      <c r="GB258" s="136"/>
      <c r="GC258" s="136"/>
      <c r="GD258" s="136"/>
      <c r="GE258" s="136"/>
      <c r="GF258" s="136"/>
      <c r="GG258" s="136"/>
      <c r="GH258" s="136"/>
      <c r="GI258" s="136"/>
      <c r="GJ258" s="136"/>
      <c r="GK258" s="136"/>
      <c r="GL258" s="136"/>
      <c r="GM258" s="136"/>
      <c r="GN258" s="136"/>
      <c r="GO258" s="136"/>
      <c r="GP258" s="136"/>
      <c r="GQ258" s="136"/>
      <c r="GR258" s="136"/>
      <c r="GS258" s="136"/>
      <c r="GT258" s="136"/>
      <c r="GU258" s="136"/>
      <c r="GV258" s="136"/>
      <c r="GW258" s="136"/>
      <c r="GX258" s="136"/>
      <c r="GY258" s="136"/>
      <c r="GZ258" s="136"/>
      <c r="HA258" s="136"/>
      <c r="HB258" s="136"/>
      <c r="HC258" s="136"/>
      <c r="HD258" s="136"/>
      <c r="HE258" s="136"/>
      <c r="HF258" s="136"/>
      <c r="HG258" s="136"/>
      <c r="HH258" s="136"/>
      <c r="HI258" s="136"/>
      <c r="HJ258" s="136"/>
      <c r="HK258" s="136"/>
      <c r="HL258" s="136"/>
      <c r="HM258" s="136"/>
      <c r="HN258" s="136"/>
      <c r="HO258" s="136"/>
      <c r="HP258" s="136"/>
      <c r="HQ258" s="136"/>
      <c r="HR258" s="136"/>
      <c r="HS258" s="136"/>
      <c r="HT258" s="136"/>
      <c r="HU258" s="136"/>
      <c r="HV258" s="136"/>
      <c r="HW258" s="136"/>
      <c r="HX258" s="136"/>
      <c r="HY258" s="136"/>
      <c r="HZ258" s="136"/>
      <c r="IA258" s="136"/>
      <c r="IB258" s="136"/>
      <c r="IC258" s="136"/>
      <c r="ID258" s="136"/>
      <c r="IE258" s="136"/>
      <c r="IF258" s="136"/>
      <c r="IG258" s="136"/>
    </row>
    <row r="259" spans="1:241" ht="15" customHeight="1" x14ac:dyDescent="0.25">
      <c r="A259" s="137" t="s">
        <v>140</v>
      </c>
      <c r="B259" s="158">
        <v>4420517</v>
      </c>
      <c r="C259" s="158">
        <v>2392749</v>
      </c>
      <c r="D259" s="158">
        <v>761916</v>
      </c>
      <c r="E259" s="158">
        <v>905800</v>
      </c>
      <c r="F259" s="158">
        <v>1642325</v>
      </c>
      <c r="G259" s="158">
        <v>212512</v>
      </c>
      <c r="H259" s="235">
        <v>10335819</v>
      </c>
      <c r="I259" s="136"/>
      <c r="J259" s="137" t="s">
        <v>96</v>
      </c>
      <c r="K259" s="158">
        <v>5076104</v>
      </c>
      <c r="L259" s="158">
        <v>2697246</v>
      </c>
      <c r="M259" s="158">
        <v>545247</v>
      </c>
      <c r="N259" s="158">
        <v>719652</v>
      </c>
      <c r="O259" s="158">
        <v>1350174</v>
      </c>
      <c r="P259" s="158">
        <v>176325</v>
      </c>
      <c r="Q259" s="235">
        <v>10564748</v>
      </c>
      <c r="R259" s="136"/>
      <c r="S259" s="136"/>
      <c r="T259" s="136"/>
      <c r="U259" s="136"/>
      <c r="V259" s="136"/>
      <c r="W259" s="136"/>
      <c r="X259" s="136"/>
      <c r="Y259" s="136"/>
      <c r="Z259" s="136"/>
      <c r="AA259" s="136"/>
      <c r="AB259" s="136"/>
      <c r="AC259" s="136"/>
      <c r="AD259" s="136"/>
      <c r="AE259" s="136"/>
      <c r="AF259" s="136"/>
      <c r="AG259" s="136"/>
      <c r="AH259" s="136"/>
      <c r="AI259" s="136"/>
      <c r="AJ259" s="136"/>
      <c r="AK259" s="136"/>
      <c r="AL259" s="136"/>
      <c r="AM259" s="136"/>
      <c r="AN259" s="136"/>
      <c r="AO259" s="136"/>
      <c r="AP259" s="136"/>
      <c r="AQ259" s="136"/>
      <c r="AR259" s="136"/>
      <c r="AS259" s="136"/>
      <c r="AT259" s="136"/>
      <c r="AU259" s="136"/>
      <c r="AV259" s="136"/>
      <c r="AW259" s="136"/>
      <c r="AX259" s="136"/>
      <c r="AY259" s="136"/>
      <c r="AZ259" s="136"/>
      <c r="BA259" s="136"/>
      <c r="BB259" s="136"/>
      <c r="BC259" s="136"/>
      <c r="BD259" s="136"/>
      <c r="BE259" s="136"/>
      <c r="BF259" s="136"/>
      <c r="BG259" s="136"/>
      <c r="BH259" s="136"/>
      <c r="BI259" s="136"/>
      <c r="BJ259" s="136"/>
      <c r="BK259" s="136"/>
      <c r="BL259" s="136"/>
      <c r="BM259" s="136"/>
      <c r="BN259" s="136"/>
      <c r="BO259" s="136"/>
      <c r="BP259" s="136"/>
      <c r="BQ259" s="136"/>
      <c r="BR259" s="136"/>
      <c r="BS259" s="136"/>
      <c r="BT259" s="136"/>
      <c r="BU259" s="136"/>
      <c r="BV259" s="136"/>
      <c r="BW259" s="136"/>
      <c r="BX259" s="136"/>
      <c r="BY259" s="136"/>
      <c r="BZ259" s="136"/>
      <c r="CA259" s="136"/>
      <c r="CB259" s="136"/>
      <c r="CC259" s="136"/>
      <c r="CD259" s="136"/>
      <c r="CE259" s="136"/>
      <c r="CF259" s="136"/>
      <c r="CG259" s="136"/>
      <c r="CH259" s="136"/>
      <c r="CI259" s="136"/>
      <c r="CJ259" s="136"/>
      <c r="CK259" s="136"/>
      <c r="CL259" s="136"/>
      <c r="CM259" s="136"/>
      <c r="CN259" s="136"/>
      <c r="CO259" s="136"/>
      <c r="CP259" s="136"/>
      <c r="CQ259" s="136"/>
      <c r="CR259" s="136"/>
      <c r="CS259" s="136"/>
      <c r="CT259" s="136"/>
      <c r="CU259" s="136"/>
      <c r="CV259" s="136"/>
      <c r="CW259" s="136"/>
      <c r="CX259" s="136"/>
      <c r="CY259" s="136"/>
      <c r="CZ259" s="136"/>
      <c r="DA259" s="136"/>
      <c r="DB259" s="136"/>
      <c r="DC259" s="136"/>
      <c r="DD259" s="136"/>
      <c r="DE259" s="136"/>
      <c r="DF259" s="136"/>
      <c r="DG259" s="136"/>
      <c r="DH259" s="136"/>
      <c r="DI259" s="136"/>
      <c r="DJ259" s="136"/>
      <c r="DK259" s="136"/>
      <c r="DL259" s="136"/>
      <c r="DM259" s="136"/>
      <c r="DN259" s="136"/>
      <c r="DO259" s="136"/>
      <c r="DP259" s="136"/>
      <c r="DQ259" s="136"/>
      <c r="DR259" s="136"/>
      <c r="DS259" s="136"/>
      <c r="DT259" s="136"/>
      <c r="DU259" s="136"/>
      <c r="DV259" s="136"/>
      <c r="DW259" s="136"/>
      <c r="DX259" s="136"/>
      <c r="DY259" s="136"/>
      <c r="DZ259" s="136"/>
      <c r="EA259" s="136"/>
      <c r="EB259" s="136"/>
      <c r="EC259" s="136"/>
      <c r="ED259" s="136"/>
      <c r="EE259" s="136"/>
      <c r="EF259" s="136"/>
      <c r="EG259" s="136"/>
      <c r="EH259" s="136"/>
      <c r="EI259" s="136"/>
      <c r="EJ259" s="136"/>
      <c r="EK259" s="136"/>
      <c r="EL259" s="136"/>
      <c r="EM259" s="136"/>
      <c r="EN259" s="136"/>
      <c r="EO259" s="136"/>
      <c r="EP259" s="136"/>
      <c r="EQ259" s="136"/>
      <c r="ER259" s="136"/>
      <c r="ES259" s="136"/>
      <c r="ET259" s="136"/>
      <c r="EU259" s="136"/>
      <c r="EV259" s="136"/>
      <c r="EW259" s="136"/>
      <c r="EX259" s="136"/>
      <c r="EY259" s="136"/>
      <c r="EZ259" s="136"/>
      <c r="FA259" s="136"/>
      <c r="FB259" s="136"/>
      <c r="FC259" s="136"/>
      <c r="FD259" s="136"/>
      <c r="FE259" s="136"/>
      <c r="FF259" s="136"/>
      <c r="FG259" s="136"/>
      <c r="FH259" s="136"/>
      <c r="FI259" s="136"/>
      <c r="FJ259" s="136"/>
      <c r="FK259" s="136"/>
      <c r="FL259" s="136"/>
      <c r="FM259" s="136"/>
      <c r="FN259" s="136"/>
      <c r="FO259" s="136"/>
      <c r="FP259" s="136"/>
      <c r="FQ259" s="136"/>
      <c r="FR259" s="136"/>
      <c r="FS259" s="136"/>
      <c r="FT259" s="136"/>
      <c r="FU259" s="136"/>
      <c r="FV259" s="136"/>
      <c r="FW259" s="136"/>
      <c r="FX259" s="136"/>
      <c r="FY259" s="136"/>
      <c r="FZ259" s="136"/>
      <c r="GA259" s="136"/>
      <c r="GB259" s="136"/>
      <c r="GC259" s="136"/>
      <c r="GD259" s="136"/>
      <c r="GE259" s="136"/>
      <c r="GF259" s="136"/>
      <c r="GG259" s="136"/>
      <c r="GH259" s="136"/>
      <c r="GI259" s="136"/>
      <c r="GJ259" s="136"/>
      <c r="GK259" s="136"/>
      <c r="GL259" s="136"/>
      <c r="GM259" s="136"/>
      <c r="GN259" s="136"/>
      <c r="GO259" s="136"/>
      <c r="GP259" s="136"/>
      <c r="GQ259" s="136"/>
      <c r="GR259" s="136"/>
      <c r="GS259" s="136"/>
      <c r="GT259" s="136"/>
      <c r="GU259" s="136"/>
      <c r="GV259" s="136"/>
      <c r="GW259" s="136"/>
      <c r="GX259" s="136"/>
      <c r="GY259" s="136"/>
      <c r="GZ259" s="136"/>
      <c r="HA259" s="136"/>
      <c r="HB259" s="136"/>
      <c r="HC259" s="136"/>
      <c r="HD259" s="136"/>
      <c r="HE259" s="136"/>
      <c r="HF259" s="136"/>
      <c r="HG259" s="136"/>
      <c r="HH259" s="136"/>
      <c r="HI259" s="136"/>
      <c r="HJ259" s="136"/>
      <c r="HK259" s="136"/>
      <c r="HL259" s="136"/>
      <c r="HM259" s="136"/>
      <c r="HN259" s="136"/>
      <c r="HO259" s="136"/>
      <c r="HP259" s="136"/>
      <c r="HQ259" s="136"/>
      <c r="HR259" s="136"/>
      <c r="HS259" s="136"/>
      <c r="HT259" s="136"/>
      <c r="HU259" s="136"/>
      <c r="HV259" s="136"/>
      <c r="HW259" s="136"/>
      <c r="HX259" s="136"/>
      <c r="HY259" s="136"/>
      <c r="HZ259" s="136"/>
      <c r="IA259" s="136"/>
      <c r="IB259" s="136"/>
      <c r="IC259" s="136"/>
      <c r="ID259" s="136"/>
      <c r="IE259" s="136"/>
      <c r="IF259" s="136"/>
      <c r="IG259" s="136"/>
    </row>
    <row r="260" spans="1:241" ht="15" customHeight="1" x14ac:dyDescent="0.25">
      <c r="A260" s="137" t="s">
        <v>139</v>
      </c>
      <c r="B260" s="158">
        <v>5116508</v>
      </c>
      <c r="C260" s="158">
        <v>2304884</v>
      </c>
      <c r="D260" s="158">
        <v>706539</v>
      </c>
      <c r="E260" s="158">
        <v>939148</v>
      </c>
      <c r="F260" s="158">
        <v>1385769</v>
      </c>
      <c r="G260" s="158">
        <v>248698</v>
      </c>
      <c r="H260" s="235">
        <v>10701546</v>
      </c>
      <c r="I260" s="136"/>
      <c r="J260" s="137" t="s">
        <v>95</v>
      </c>
      <c r="K260" s="158">
        <v>5881641</v>
      </c>
      <c r="L260" s="158">
        <v>2442011</v>
      </c>
      <c r="M260" s="158">
        <v>636405</v>
      </c>
      <c r="N260" s="158">
        <v>608071</v>
      </c>
      <c r="O260" s="158">
        <v>1926425</v>
      </c>
      <c r="P260" s="158">
        <v>189530</v>
      </c>
      <c r="Q260" s="235">
        <v>11684083</v>
      </c>
      <c r="R260" s="136"/>
      <c r="S260" s="136"/>
      <c r="T260" s="136"/>
      <c r="U260" s="136"/>
      <c r="V260" s="136"/>
      <c r="W260" s="136"/>
      <c r="X260" s="136"/>
      <c r="Y260" s="136"/>
      <c r="Z260" s="136"/>
      <c r="AA260" s="136"/>
      <c r="AB260" s="136"/>
      <c r="AC260" s="136"/>
      <c r="AD260" s="136"/>
      <c r="AE260" s="136"/>
      <c r="AF260" s="136"/>
      <c r="AG260" s="136"/>
      <c r="AH260" s="136"/>
      <c r="AI260" s="136"/>
      <c r="AJ260" s="136"/>
      <c r="AK260" s="136"/>
      <c r="AL260" s="136"/>
      <c r="AM260" s="136"/>
      <c r="AN260" s="136"/>
      <c r="AO260" s="136"/>
      <c r="AP260" s="136"/>
      <c r="AQ260" s="136"/>
      <c r="AR260" s="136"/>
      <c r="AS260" s="136"/>
      <c r="AT260" s="136"/>
      <c r="AU260" s="136"/>
      <c r="AV260" s="136"/>
      <c r="AW260" s="136"/>
      <c r="AX260" s="136"/>
      <c r="AY260" s="136"/>
      <c r="AZ260" s="136"/>
      <c r="BA260" s="136"/>
      <c r="BB260" s="136"/>
      <c r="BC260" s="136"/>
      <c r="BD260" s="136"/>
      <c r="BE260" s="136"/>
      <c r="BF260" s="136"/>
      <c r="BG260" s="136"/>
      <c r="BH260" s="136"/>
      <c r="BI260" s="136"/>
      <c r="BJ260" s="136"/>
      <c r="BK260" s="136"/>
      <c r="BL260" s="136"/>
      <c r="BM260" s="136"/>
      <c r="BN260" s="136"/>
      <c r="BO260" s="136"/>
      <c r="BP260" s="136"/>
      <c r="BQ260" s="136"/>
      <c r="BR260" s="136"/>
      <c r="BS260" s="136"/>
      <c r="BT260" s="136"/>
      <c r="BU260" s="136"/>
      <c r="BV260" s="136"/>
      <c r="BW260" s="136"/>
      <c r="BX260" s="136"/>
      <c r="BY260" s="136"/>
      <c r="BZ260" s="136"/>
      <c r="CA260" s="136"/>
      <c r="CB260" s="136"/>
      <c r="CC260" s="136"/>
      <c r="CD260" s="136"/>
      <c r="CE260" s="136"/>
      <c r="CF260" s="136"/>
      <c r="CG260" s="136"/>
      <c r="CH260" s="136"/>
      <c r="CI260" s="136"/>
      <c r="CJ260" s="136"/>
      <c r="CK260" s="136"/>
      <c r="CL260" s="136"/>
      <c r="CM260" s="136"/>
      <c r="CN260" s="136"/>
      <c r="CO260" s="136"/>
      <c r="CP260" s="136"/>
      <c r="CQ260" s="136"/>
      <c r="CR260" s="136"/>
      <c r="CS260" s="136"/>
      <c r="CT260" s="136"/>
      <c r="CU260" s="136"/>
      <c r="CV260" s="136"/>
      <c r="CW260" s="136"/>
      <c r="CX260" s="136"/>
      <c r="CY260" s="136"/>
      <c r="CZ260" s="136"/>
      <c r="DA260" s="136"/>
      <c r="DB260" s="136"/>
      <c r="DC260" s="136"/>
      <c r="DD260" s="136"/>
      <c r="DE260" s="136"/>
      <c r="DF260" s="136"/>
      <c r="DG260" s="136"/>
      <c r="DH260" s="136"/>
      <c r="DI260" s="136"/>
      <c r="DJ260" s="136"/>
      <c r="DK260" s="136"/>
      <c r="DL260" s="136"/>
      <c r="DM260" s="136"/>
      <c r="DN260" s="136"/>
      <c r="DO260" s="136"/>
      <c r="DP260" s="136"/>
      <c r="DQ260" s="136"/>
      <c r="DR260" s="136"/>
      <c r="DS260" s="136"/>
      <c r="DT260" s="136"/>
      <c r="DU260" s="136"/>
      <c r="DV260" s="136"/>
      <c r="DW260" s="136"/>
      <c r="DX260" s="136"/>
      <c r="DY260" s="136"/>
      <c r="DZ260" s="136"/>
      <c r="EA260" s="136"/>
      <c r="EB260" s="136"/>
      <c r="EC260" s="136"/>
      <c r="ED260" s="136"/>
      <c r="EE260" s="136"/>
      <c r="EF260" s="136"/>
      <c r="EG260" s="136"/>
      <c r="EH260" s="136"/>
      <c r="EI260" s="136"/>
      <c r="EJ260" s="136"/>
      <c r="EK260" s="136"/>
      <c r="EL260" s="136"/>
      <c r="EM260" s="136"/>
      <c r="EN260" s="136"/>
      <c r="EO260" s="136"/>
      <c r="EP260" s="136"/>
      <c r="EQ260" s="136"/>
      <c r="ER260" s="136"/>
      <c r="ES260" s="136"/>
      <c r="ET260" s="136"/>
      <c r="EU260" s="136"/>
      <c r="EV260" s="136"/>
      <c r="EW260" s="136"/>
      <c r="EX260" s="136"/>
      <c r="EY260" s="136"/>
      <c r="EZ260" s="136"/>
      <c r="FA260" s="136"/>
      <c r="FB260" s="136"/>
      <c r="FC260" s="136"/>
      <c r="FD260" s="136"/>
      <c r="FE260" s="136"/>
      <c r="FF260" s="136"/>
      <c r="FG260" s="136"/>
      <c r="FH260" s="136"/>
      <c r="FI260" s="136"/>
      <c r="FJ260" s="136"/>
      <c r="FK260" s="136"/>
      <c r="FL260" s="136"/>
      <c r="FM260" s="136"/>
      <c r="FN260" s="136"/>
      <c r="FO260" s="136"/>
      <c r="FP260" s="136"/>
      <c r="FQ260" s="136"/>
      <c r="FR260" s="136"/>
      <c r="FS260" s="136"/>
      <c r="FT260" s="136"/>
      <c r="FU260" s="136"/>
      <c r="FV260" s="136"/>
      <c r="FW260" s="136"/>
      <c r="FX260" s="136"/>
      <c r="FY260" s="136"/>
      <c r="FZ260" s="136"/>
      <c r="GA260" s="136"/>
      <c r="GB260" s="136"/>
      <c r="GC260" s="136"/>
      <c r="GD260" s="136"/>
      <c r="GE260" s="136"/>
      <c r="GF260" s="136"/>
      <c r="GG260" s="136"/>
      <c r="GH260" s="136"/>
      <c r="GI260" s="136"/>
      <c r="GJ260" s="136"/>
      <c r="GK260" s="136"/>
      <c r="GL260" s="136"/>
      <c r="GM260" s="136"/>
      <c r="GN260" s="136"/>
      <c r="GO260" s="136"/>
      <c r="GP260" s="136"/>
      <c r="GQ260" s="136"/>
      <c r="GR260" s="136"/>
      <c r="GS260" s="136"/>
      <c r="GT260" s="136"/>
      <c r="GU260" s="136"/>
      <c r="GV260" s="136"/>
      <c r="GW260" s="136"/>
      <c r="GX260" s="136"/>
      <c r="GY260" s="136"/>
      <c r="GZ260" s="136"/>
      <c r="HA260" s="136"/>
      <c r="HB260" s="136"/>
      <c r="HC260" s="136"/>
      <c r="HD260" s="136"/>
      <c r="HE260" s="136"/>
      <c r="HF260" s="136"/>
      <c r="HG260" s="136"/>
      <c r="HH260" s="136"/>
      <c r="HI260" s="136"/>
      <c r="HJ260" s="136"/>
      <c r="HK260" s="136"/>
      <c r="HL260" s="136"/>
      <c r="HM260" s="136"/>
      <c r="HN260" s="136"/>
      <c r="HO260" s="136"/>
      <c r="HP260" s="136"/>
      <c r="HQ260" s="136"/>
      <c r="HR260" s="136"/>
      <c r="HS260" s="136"/>
      <c r="HT260" s="136"/>
      <c r="HU260" s="136"/>
      <c r="HV260" s="136"/>
      <c r="HW260" s="136"/>
      <c r="HX260" s="136"/>
      <c r="HY260" s="136"/>
      <c r="HZ260" s="136"/>
      <c r="IA260" s="136"/>
      <c r="IB260" s="136"/>
      <c r="IC260" s="136"/>
      <c r="ID260" s="136"/>
      <c r="IE260" s="136"/>
      <c r="IF260" s="136"/>
      <c r="IG260" s="136"/>
    </row>
    <row r="261" spans="1:241" ht="15" customHeight="1" x14ac:dyDescent="0.25">
      <c r="A261" s="137" t="s">
        <v>138</v>
      </c>
      <c r="B261" s="158">
        <v>5190992</v>
      </c>
      <c r="C261" s="158">
        <v>2966702</v>
      </c>
      <c r="D261" s="158">
        <v>655208</v>
      </c>
      <c r="E261" s="158">
        <v>861555</v>
      </c>
      <c r="F261" s="158">
        <v>1449927</v>
      </c>
      <c r="G261" s="158">
        <v>183349</v>
      </c>
      <c r="H261" s="235">
        <v>11307733</v>
      </c>
      <c r="I261" s="136"/>
      <c r="J261" s="137" t="s">
        <v>94</v>
      </c>
      <c r="K261" s="158">
        <v>6821189</v>
      </c>
      <c r="L261" s="158">
        <v>2743478</v>
      </c>
      <c r="M261" s="158">
        <v>716230</v>
      </c>
      <c r="N261" s="158">
        <v>600067</v>
      </c>
      <c r="O261" s="158">
        <v>1470949</v>
      </c>
      <c r="P261" s="158">
        <v>159849</v>
      </c>
      <c r="Q261" s="235">
        <v>12511762</v>
      </c>
      <c r="R261" s="136"/>
      <c r="S261" s="136"/>
      <c r="T261" s="136"/>
      <c r="U261" s="136"/>
      <c r="V261" s="136"/>
      <c r="W261" s="136"/>
      <c r="X261" s="136"/>
      <c r="Y261" s="136"/>
      <c r="Z261" s="136"/>
      <c r="AA261" s="136"/>
      <c r="AB261" s="136"/>
      <c r="AC261" s="136"/>
      <c r="AD261" s="136"/>
      <c r="AE261" s="136"/>
      <c r="AF261" s="136"/>
      <c r="AG261" s="136"/>
      <c r="AH261" s="136"/>
      <c r="AI261" s="136"/>
      <c r="AJ261" s="136"/>
      <c r="AK261" s="136"/>
      <c r="AL261" s="136"/>
      <c r="AM261" s="136"/>
      <c r="AN261" s="136"/>
      <c r="AO261" s="136"/>
      <c r="AP261" s="136"/>
      <c r="AQ261" s="136"/>
      <c r="AR261" s="136"/>
      <c r="AS261" s="136"/>
      <c r="AT261" s="136"/>
      <c r="AU261" s="136"/>
      <c r="AV261" s="136"/>
      <c r="AW261" s="136"/>
      <c r="AX261" s="136"/>
      <c r="AY261" s="136"/>
      <c r="AZ261" s="136"/>
      <c r="BA261" s="136"/>
      <c r="BB261" s="136"/>
      <c r="BC261" s="136"/>
      <c r="BD261" s="136"/>
      <c r="BE261" s="136"/>
      <c r="BF261" s="136"/>
      <c r="BG261" s="136"/>
      <c r="BH261" s="136"/>
      <c r="BI261" s="136"/>
      <c r="BJ261" s="136"/>
      <c r="BK261" s="136"/>
      <c r="BL261" s="136"/>
      <c r="BM261" s="136"/>
      <c r="BN261" s="136"/>
      <c r="BO261" s="136"/>
      <c r="BP261" s="136"/>
      <c r="BQ261" s="136"/>
      <c r="BR261" s="136"/>
      <c r="BS261" s="136"/>
      <c r="BT261" s="136"/>
      <c r="BU261" s="136"/>
      <c r="BV261" s="136"/>
      <c r="BW261" s="136"/>
      <c r="BX261" s="136"/>
      <c r="BY261" s="136"/>
      <c r="BZ261" s="136"/>
      <c r="CA261" s="136"/>
      <c r="CB261" s="136"/>
      <c r="CC261" s="136"/>
      <c r="CD261" s="136"/>
      <c r="CE261" s="136"/>
      <c r="CF261" s="136"/>
      <c r="CG261" s="136"/>
      <c r="CH261" s="136"/>
      <c r="CI261" s="136"/>
      <c r="CJ261" s="136"/>
      <c r="CK261" s="136"/>
      <c r="CL261" s="136"/>
      <c r="CM261" s="136"/>
      <c r="CN261" s="136"/>
      <c r="CO261" s="136"/>
      <c r="CP261" s="136"/>
      <c r="CQ261" s="136"/>
      <c r="CR261" s="136"/>
      <c r="CS261" s="136"/>
      <c r="CT261" s="136"/>
      <c r="CU261" s="136"/>
      <c r="CV261" s="136"/>
      <c r="CW261" s="136"/>
      <c r="CX261" s="136"/>
      <c r="CY261" s="136"/>
      <c r="CZ261" s="136"/>
      <c r="DA261" s="136"/>
      <c r="DB261" s="136"/>
      <c r="DC261" s="136"/>
      <c r="DD261" s="136"/>
      <c r="DE261" s="136"/>
      <c r="DF261" s="136"/>
      <c r="DG261" s="136"/>
      <c r="DH261" s="136"/>
      <c r="DI261" s="136"/>
      <c r="DJ261" s="136"/>
      <c r="DK261" s="136"/>
      <c r="DL261" s="136"/>
      <c r="DM261" s="136"/>
      <c r="DN261" s="136"/>
      <c r="DO261" s="136"/>
      <c r="DP261" s="136"/>
      <c r="DQ261" s="136"/>
      <c r="DR261" s="136"/>
      <c r="DS261" s="136"/>
      <c r="DT261" s="136"/>
      <c r="DU261" s="136"/>
      <c r="DV261" s="136"/>
      <c r="DW261" s="136"/>
      <c r="DX261" s="136"/>
      <c r="DY261" s="136"/>
      <c r="DZ261" s="136"/>
      <c r="EA261" s="136"/>
      <c r="EB261" s="136"/>
      <c r="EC261" s="136"/>
      <c r="ED261" s="136"/>
      <c r="EE261" s="136"/>
      <c r="EF261" s="136"/>
      <c r="EG261" s="136"/>
      <c r="EH261" s="136"/>
      <c r="EI261" s="136"/>
      <c r="EJ261" s="136"/>
      <c r="EK261" s="136"/>
      <c r="EL261" s="136"/>
      <c r="EM261" s="136"/>
      <c r="EN261" s="136"/>
      <c r="EO261" s="136"/>
      <c r="EP261" s="136"/>
      <c r="EQ261" s="136"/>
      <c r="ER261" s="136"/>
      <c r="ES261" s="136"/>
      <c r="ET261" s="136"/>
      <c r="EU261" s="136"/>
      <c r="EV261" s="136"/>
      <c r="EW261" s="136"/>
      <c r="EX261" s="136"/>
      <c r="EY261" s="136"/>
      <c r="EZ261" s="136"/>
      <c r="FA261" s="136"/>
      <c r="FB261" s="136"/>
      <c r="FC261" s="136"/>
      <c r="FD261" s="136"/>
      <c r="FE261" s="136"/>
      <c r="FF261" s="136"/>
      <c r="FG261" s="136"/>
      <c r="FH261" s="136"/>
      <c r="FI261" s="136"/>
      <c r="FJ261" s="136"/>
      <c r="FK261" s="136"/>
      <c r="FL261" s="136"/>
      <c r="FM261" s="136"/>
      <c r="FN261" s="136"/>
      <c r="FO261" s="136"/>
      <c r="FP261" s="136"/>
      <c r="FQ261" s="136"/>
      <c r="FR261" s="136"/>
      <c r="FS261" s="136"/>
      <c r="FT261" s="136"/>
      <c r="FU261" s="136"/>
      <c r="FV261" s="136"/>
      <c r="FW261" s="136"/>
      <c r="FX261" s="136"/>
      <c r="FY261" s="136"/>
      <c r="FZ261" s="136"/>
      <c r="GA261" s="136"/>
      <c r="GB261" s="136"/>
      <c r="GC261" s="136"/>
      <c r="GD261" s="136"/>
      <c r="GE261" s="136"/>
      <c r="GF261" s="136"/>
      <c r="GG261" s="136"/>
      <c r="GH261" s="136"/>
      <c r="GI261" s="136"/>
      <c r="GJ261" s="136"/>
      <c r="GK261" s="136"/>
      <c r="GL261" s="136"/>
      <c r="GM261" s="136"/>
      <c r="GN261" s="136"/>
      <c r="GO261" s="136"/>
      <c r="GP261" s="136"/>
      <c r="GQ261" s="136"/>
      <c r="GR261" s="136"/>
      <c r="GS261" s="136"/>
      <c r="GT261" s="136"/>
      <c r="GU261" s="136"/>
      <c r="GV261" s="136"/>
      <c r="GW261" s="136"/>
      <c r="GX261" s="136"/>
      <c r="GY261" s="136"/>
      <c r="GZ261" s="136"/>
      <c r="HA261" s="136"/>
      <c r="HB261" s="136"/>
      <c r="HC261" s="136"/>
      <c r="HD261" s="136"/>
      <c r="HE261" s="136"/>
      <c r="HF261" s="136"/>
      <c r="HG261" s="136"/>
      <c r="HH261" s="136"/>
      <c r="HI261" s="136"/>
      <c r="HJ261" s="136"/>
      <c r="HK261" s="136"/>
      <c r="HL261" s="136"/>
      <c r="HM261" s="136"/>
      <c r="HN261" s="136"/>
      <c r="HO261" s="136"/>
      <c r="HP261" s="136"/>
      <c r="HQ261" s="136"/>
      <c r="HR261" s="136"/>
      <c r="HS261" s="136"/>
      <c r="HT261" s="136"/>
      <c r="HU261" s="136"/>
      <c r="HV261" s="136"/>
      <c r="HW261" s="136"/>
      <c r="HX261" s="136"/>
      <c r="HY261" s="136"/>
      <c r="HZ261" s="136"/>
      <c r="IA261" s="136"/>
      <c r="IB261" s="136"/>
      <c r="IC261" s="136"/>
      <c r="ID261" s="136"/>
      <c r="IE261" s="136"/>
      <c r="IF261" s="136"/>
      <c r="IG261" s="136"/>
    </row>
    <row r="262" spans="1:241" ht="15" customHeight="1" x14ac:dyDescent="0.25">
      <c r="A262" s="137" t="s">
        <v>137</v>
      </c>
      <c r="B262" s="158">
        <v>3743539</v>
      </c>
      <c r="C262" s="158">
        <v>1859279</v>
      </c>
      <c r="D262" s="158">
        <v>537935</v>
      </c>
      <c r="E262" s="158">
        <v>821355</v>
      </c>
      <c r="F262" s="158">
        <v>1081683</v>
      </c>
      <c r="G262" s="158">
        <v>178283</v>
      </c>
      <c r="H262" s="235">
        <v>8222074</v>
      </c>
      <c r="I262" s="136"/>
      <c r="J262" s="137" t="s">
        <v>93</v>
      </c>
      <c r="K262" s="158">
        <v>5161655</v>
      </c>
      <c r="L262" s="158">
        <v>2197145</v>
      </c>
      <c r="M262" s="158">
        <v>564590</v>
      </c>
      <c r="N262" s="158">
        <v>730578</v>
      </c>
      <c r="O262" s="158">
        <v>1202323</v>
      </c>
      <c r="P262" s="158">
        <v>211956</v>
      </c>
      <c r="Q262" s="235">
        <v>10068247</v>
      </c>
      <c r="R262" s="136"/>
      <c r="S262" s="136"/>
      <c r="T262" s="136"/>
      <c r="U262" s="136"/>
      <c r="V262" s="136"/>
      <c r="W262" s="136"/>
      <c r="X262" s="136"/>
      <c r="Y262" s="136"/>
      <c r="Z262" s="136"/>
      <c r="AA262" s="136"/>
      <c r="AB262" s="136"/>
      <c r="AC262" s="136"/>
      <c r="AD262" s="136"/>
      <c r="AE262" s="136"/>
      <c r="AF262" s="136"/>
      <c r="AG262" s="136"/>
      <c r="AH262" s="136"/>
      <c r="AI262" s="136"/>
      <c r="AJ262" s="136"/>
      <c r="AK262" s="136"/>
      <c r="AL262" s="136"/>
      <c r="AM262" s="136"/>
      <c r="AN262" s="136"/>
      <c r="AO262" s="136"/>
      <c r="AP262" s="136"/>
      <c r="AQ262" s="136"/>
      <c r="AR262" s="136"/>
      <c r="AS262" s="136"/>
      <c r="AT262" s="136"/>
      <c r="AU262" s="136"/>
      <c r="AV262" s="136"/>
      <c r="AW262" s="136"/>
      <c r="AX262" s="136"/>
      <c r="AY262" s="136"/>
      <c r="AZ262" s="136"/>
      <c r="BA262" s="136"/>
      <c r="BB262" s="136"/>
      <c r="BC262" s="136"/>
      <c r="BD262" s="136"/>
      <c r="BE262" s="136"/>
      <c r="BF262" s="136"/>
      <c r="BG262" s="136"/>
      <c r="BH262" s="136"/>
      <c r="BI262" s="136"/>
      <c r="BJ262" s="136"/>
      <c r="BK262" s="136"/>
      <c r="BL262" s="136"/>
      <c r="BM262" s="136"/>
      <c r="BN262" s="136"/>
      <c r="BO262" s="136"/>
      <c r="BP262" s="136"/>
      <c r="BQ262" s="136"/>
      <c r="BR262" s="136"/>
      <c r="BS262" s="136"/>
      <c r="BT262" s="136"/>
      <c r="BU262" s="136"/>
      <c r="BV262" s="136"/>
      <c r="BW262" s="136"/>
      <c r="BX262" s="136"/>
      <c r="BY262" s="136"/>
      <c r="BZ262" s="136"/>
      <c r="CA262" s="136"/>
      <c r="CB262" s="136"/>
      <c r="CC262" s="136"/>
      <c r="CD262" s="136"/>
      <c r="CE262" s="136"/>
      <c r="CF262" s="136"/>
      <c r="CG262" s="136"/>
      <c r="CH262" s="136"/>
      <c r="CI262" s="136"/>
      <c r="CJ262" s="136"/>
      <c r="CK262" s="136"/>
      <c r="CL262" s="136"/>
      <c r="CM262" s="136"/>
      <c r="CN262" s="136"/>
      <c r="CO262" s="136"/>
      <c r="CP262" s="136"/>
      <c r="CQ262" s="136"/>
      <c r="CR262" s="136"/>
      <c r="CS262" s="136"/>
      <c r="CT262" s="136"/>
      <c r="CU262" s="136"/>
      <c r="CV262" s="136"/>
      <c r="CW262" s="136"/>
      <c r="CX262" s="136"/>
      <c r="CY262" s="136"/>
      <c r="CZ262" s="136"/>
      <c r="DA262" s="136"/>
      <c r="DB262" s="136"/>
      <c r="DC262" s="136"/>
      <c r="DD262" s="136"/>
      <c r="DE262" s="136"/>
      <c r="DF262" s="136"/>
      <c r="DG262" s="136"/>
      <c r="DH262" s="136"/>
      <c r="DI262" s="136"/>
      <c r="DJ262" s="136"/>
      <c r="DK262" s="136"/>
      <c r="DL262" s="136"/>
      <c r="DM262" s="136"/>
      <c r="DN262" s="136"/>
      <c r="DO262" s="136"/>
      <c r="DP262" s="136"/>
      <c r="DQ262" s="136"/>
      <c r="DR262" s="136"/>
      <c r="DS262" s="136"/>
      <c r="DT262" s="136"/>
      <c r="DU262" s="136"/>
      <c r="DV262" s="136"/>
      <c r="DW262" s="136"/>
      <c r="DX262" s="136"/>
      <c r="DY262" s="136"/>
      <c r="DZ262" s="136"/>
      <c r="EA262" s="136"/>
      <c r="EB262" s="136"/>
      <c r="EC262" s="136"/>
      <c r="ED262" s="136"/>
      <c r="EE262" s="136"/>
      <c r="EF262" s="136"/>
      <c r="EG262" s="136"/>
      <c r="EH262" s="136"/>
      <c r="EI262" s="136"/>
      <c r="EJ262" s="136"/>
      <c r="EK262" s="136"/>
      <c r="EL262" s="136"/>
      <c r="EM262" s="136"/>
      <c r="EN262" s="136"/>
      <c r="EO262" s="136"/>
      <c r="EP262" s="136"/>
      <c r="EQ262" s="136"/>
      <c r="ER262" s="136"/>
      <c r="ES262" s="136"/>
      <c r="ET262" s="136"/>
      <c r="EU262" s="136"/>
      <c r="EV262" s="136"/>
      <c r="EW262" s="136"/>
      <c r="EX262" s="136"/>
      <c r="EY262" s="136"/>
      <c r="EZ262" s="136"/>
      <c r="FA262" s="136"/>
      <c r="FB262" s="136"/>
      <c r="FC262" s="136"/>
      <c r="FD262" s="136"/>
      <c r="FE262" s="136"/>
      <c r="FF262" s="136"/>
      <c r="FG262" s="136"/>
      <c r="FH262" s="136"/>
      <c r="FI262" s="136"/>
      <c r="FJ262" s="136"/>
      <c r="FK262" s="136"/>
      <c r="FL262" s="136"/>
      <c r="FM262" s="136"/>
      <c r="FN262" s="136"/>
      <c r="FO262" s="136"/>
      <c r="FP262" s="136"/>
      <c r="FQ262" s="136"/>
      <c r="FR262" s="136"/>
      <c r="FS262" s="136"/>
      <c r="FT262" s="136"/>
      <c r="FU262" s="136"/>
      <c r="FV262" s="136"/>
      <c r="FW262" s="136"/>
      <c r="FX262" s="136"/>
      <c r="FY262" s="136"/>
      <c r="FZ262" s="136"/>
      <c r="GA262" s="136"/>
      <c r="GB262" s="136"/>
      <c r="GC262" s="136"/>
      <c r="GD262" s="136"/>
      <c r="GE262" s="136"/>
      <c r="GF262" s="136"/>
      <c r="GG262" s="136"/>
      <c r="GH262" s="136"/>
      <c r="GI262" s="136"/>
      <c r="GJ262" s="136"/>
      <c r="GK262" s="136"/>
      <c r="GL262" s="136"/>
      <c r="GM262" s="136"/>
      <c r="GN262" s="136"/>
      <c r="GO262" s="136"/>
      <c r="GP262" s="136"/>
      <c r="GQ262" s="136"/>
      <c r="GR262" s="136"/>
      <c r="GS262" s="136"/>
      <c r="GT262" s="136"/>
      <c r="GU262" s="136"/>
      <c r="GV262" s="136"/>
      <c r="GW262" s="136"/>
      <c r="GX262" s="136"/>
      <c r="GY262" s="136"/>
      <c r="GZ262" s="136"/>
      <c r="HA262" s="136"/>
      <c r="HB262" s="136"/>
      <c r="HC262" s="136"/>
      <c r="HD262" s="136"/>
      <c r="HE262" s="136"/>
      <c r="HF262" s="136"/>
      <c r="HG262" s="136"/>
      <c r="HH262" s="136"/>
      <c r="HI262" s="136"/>
      <c r="HJ262" s="136"/>
      <c r="HK262" s="136"/>
      <c r="HL262" s="136"/>
      <c r="HM262" s="136"/>
      <c r="HN262" s="136"/>
      <c r="HO262" s="136"/>
      <c r="HP262" s="136"/>
      <c r="HQ262" s="136"/>
      <c r="HR262" s="136"/>
      <c r="HS262" s="136"/>
      <c r="HT262" s="136"/>
      <c r="HU262" s="136"/>
      <c r="HV262" s="136"/>
      <c r="HW262" s="136"/>
      <c r="HX262" s="136"/>
      <c r="HY262" s="136"/>
      <c r="HZ262" s="136"/>
      <c r="IA262" s="136"/>
      <c r="IB262" s="136"/>
      <c r="IC262" s="136"/>
      <c r="ID262" s="136"/>
      <c r="IE262" s="136"/>
      <c r="IF262" s="136"/>
      <c r="IG262" s="136"/>
    </row>
    <row r="263" spans="1:241" ht="15" customHeight="1" x14ac:dyDescent="0.25">
      <c r="A263" s="137" t="s">
        <v>136</v>
      </c>
      <c r="B263" s="158">
        <v>3145437</v>
      </c>
      <c r="C263" s="158">
        <v>1811726</v>
      </c>
      <c r="D263" s="158">
        <v>432819</v>
      </c>
      <c r="E263" s="158">
        <v>1020217</v>
      </c>
      <c r="F263" s="158">
        <v>923610</v>
      </c>
      <c r="G263" s="158">
        <v>128199</v>
      </c>
      <c r="H263" s="235">
        <v>7462008</v>
      </c>
      <c r="I263" s="136"/>
      <c r="J263" s="137" t="s">
        <v>92</v>
      </c>
      <c r="K263" s="158">
        <v>3576229</v>
      </c>
      <c r="L263" s="158">
        <v>2223866</v>
      </c>
      <c r="M263" s="158">
        <v>570585</v>
      </c>
      <c r="N263" s="158">
        <v>749013</v>
      </c>
      <c r="O263" s="158">
        <v>1176942</v>
      </c>
      <c r="P263" s="158">
        <v>142315</v>
      </c>
      <c r="Q263" s="235">
        <v>8438950</v>
      </c>
      <c r="R263" s="136"/>
      <c r="S263" s="136"/>
      <c r="T263" s="136"/>
      <c r="U263" s="136"/>
      <c r="V263" s="136"/>
      <c r="W263" s="136"/>
      <c r="X263" s="136"/>
      <c r="Y263" s="136"/>
      <c r="Z263" s="136"/>
      <c r="AA263" s="136"/>
      <c r="AB263" s="136"/>
      <c r="AC263" s="136"/>
      <c r="AD263" s="136"/>
      <c r="AE263" s="136"/>
      <c r="AF263" s="136"/>
      <c r="AG263" s="136"/>
      <c r="AH263" s="136"/>
      <c r="AI263" s="136"/>
      <c r="AJ263" s="136"/>
      <c r="AK263" s="136"/>
      <c r="AL263" s="136"/>
      <c r="AM263" s="136"/>
      <c r="AN263" s="136"/>
      <c r="AO263" s="136"/>
      <c r="AP263" s="136"/>
      <c r="AQ263" s="136"/>
      <c r="AR263" s="136"/>
      <c r="AS263" s="136"/>
      <c r="AT263" s="136"/>
      <c r="AU263" s="136"/>
      <c r="AV263" s="136"/>
      <c r="AW263" s="136"/>
      <c r="AX263" s="136"/>
      <c r="AY263" s="136"/>
      <c r="AZ263" s="136"/>
      <c r="BA263" s="136"/>
      <c r="BB263" s="136"/>
      <c r="BC263" s="136"/>
      <c r="BD263" s="136"/>
      <c r="BE263" s="136"/>
      <c r="BF263" s="136"/>
      <c r="BG263" s="136"/>
      <c r="BH263" s="136"/>
      <c r="BI263" s="136"/>
      <c r="BJ263" s="136"/>
      <c r="BK263" s="136"/>
      <c r="BL263" s="136"/>
      <c r="BM263" s="136"/>
      <c r="BN263" s="136"/>
      <c r="BO263" s="136"/>
      <c r="BP263" s="136"/>
      <c r="BQ263" s="136"/>
      <c r="BR263" s="136"/>
      <c r="BS263" s="136"/>
      <c r="BT263" s="136"/>
      <c r="BU263" s="136"/>
      <c r="BV263" s="136"/>
      <c r="BW263" s="136"/>
      <c r="BX263" s="136"/>
      <c r="BY263" s="136"/>
      <c r="BZ263" s="136"/>
      <c r="CA263" s="136"/>
      <c r="CB263" s="136"/>
      <c r="CC263" s="136"/>
      <c r="CD263" s="136"/>
      <c r="CE263" s="136"/>
      <c r="CF263" s="136"/>
      <c r="CG263" s="136"/>
      <c r="CH263" s="136"/>
      <c r="CI263" s="136"/>
      <c r="CJ263" s="136"/>
      <c r="CK263" s="136"/>
      <c r="CL263" s="136"/>
      <c r="CM263" s="136"/>
      <c r="CN263" s="136"/>
      <c r="CO263" s="136"/>
      <c r="CP263" s="136"/>
      <c r="CQ263" s="136"/>
      <c r="CR263" s="136"/>
      <c r="CS263" s="136"/>
      <c r="CT263" s="136"/>
      <c r="CU263" s="136"/>
      <c r="CV263" s="136"/>
      <c r="CW263" s="136"/>
      <c r="CX263" s="136"/>
      <c r="CY263" s="136"/>
      <c r="CZ263" s="136"/>
      <c r="DA263" s="136"/>
      <c r="DB263" s="136"/>
      <c r="DC263" s="136"/>
      <c r="DD263" s="136"/>
      <c r="DE263" s="136"/>
      <c r="DF263" s="136"/>
      <c r="DG263" s="136"/>
      <c r="DH263" s="136"/>
      <c r="DI263" s="136"/>
      <c r="DJ263" s="136"/>
      <c r="DK263" s="136"/>
      <c r="DL263" s="136"/>
      <c r="DM263" s="136"/>
      <c r="DN263" s="136"/>
      <c r="DO263" s="136"/>
      <c r="DP263" s="136"/>
      <c r="DQ263" s="136"/>
      <c r="DR263" s="136"/>
      <c r="DS263" s="136"/>
      <c r="DT263" s="136"/>
      <c r="DU263" s="136"/>
      <c r="DV263" s="136"/>
      <c r="DW263" s="136"/>
      <c r="DX263" s="136"/>
      <c r="DY263" s="136"/>
      <c r="DZ263" s="136"/>
      <c r="EA263" s="136"/>
      <c r="EB263" s="136"/>
      <c r="EC263" s="136"/>
      <c r="ED263" s="136"/>
      <c r="EE263" s="136"/>
      <c r="EF263" s="136"/>
      <c r="EG263" s="136"/>
      <c r="EH263" s="136"/>
      <c r="EI263" s="136"/>
      <c r="EJ263" s="136"/>
      <c r="EK263" s="136"/>
      <c r="EL263" s="136"/>
      <c r="EM263" s="136"/>
      <c r="EN263" s="136"/>
      <c r="EO263" s="136"/>
      <c r="EP263" s="136"/>
      <c r="EQ263" s="136"/>
      <c r="ER263" s="136"/>
      <c r="ES263" s="136"/>
      <c r="ET263" s="136"/>
      <c r="EU263" s="136"/>
      <c r="EV263" s="136"/>
      <c r="EW263" s="136"/>
      <c r="EX263" s="136"/>
      <c r="EY263" s="136"/>
      <c r="EZ263" s="136"/>
      <c r="FA263" s="136"/>
      <c r="FB263" s="136"/>
      <c r="FC263" s="136"/>
      <c r="FD263" s="136"/>
      <c r="FE263" s="136"/>
      <c r="FF263" s="136"/>
      <c r="FG263" s="136"/>
      <c r="FH263" s="136"/>
      <c r="FI263" s="136"/>
      <c r="FJ263" s="136"/>
      <c r="FK263" s="136"/>
      <c r="FL263" s="136"/>
      <c r="FM263" s="136"/>
      <c r="FN263" s="136"/>
      <c r="FO263" s="136"/>
      <c r="FP263" s="136"/>
      <c r="FQ263" s="136"/>
      <c r="FR263" s="136"/>
      <c r="FS263" s="136"/>
      <c r="FT263" s="136"/>
      <c r="FU263" s="136"/>
      <c r="FV263" s="136"/>
      <c r="FW263" s="136"/>
      <c r="FX263" s="136"/>
      <c r="FY263" s="136"/>
      <c r="FZ263" s="136"/>
      <c r="GA263" s="136"/>
      <c r="GB263" s="136"/>
      <c r="GC263" s="136"/>
      <c r="GD263" s="136"/>
      <c r="GE263" s="136"/>
      <c r="GF263" s="136"/>
      <c r="GG263" s="136"/>
      <c r="GH263" s="136"/>
      <c r="GI263" s="136"/>
      <c r="GJ263" s="136"/>
      <c r="GK263" s="136"/>
      <c r="GL263" s="136"/>
      <c r="GM263" s="136"/>
      <c r="GN263" s="136"/>
      <c r="GO263" s="136"/>
      <c r="GP263" s="136"/>
      <c r="GQ263" s="136"/>
      <c r="GR263" s="136"/>
      <c r="GS263" s="136"/>
      <c r="GT263" s="136"/>
      <c r="GU263" s="136"/>
      <c r="GV263" s="136"/>
      <c r="GW263" s="136"/>
      <c r="GX263" s="136"/>
      <c r="GY263" s="136"/>
      <c r="GZ263" s="136"/>
      <c r="HA263" s="136"/>
      <c r="HB263" s="136"/>
      <c r="HC263" s="136"/>
      <c r="HD263" s="136"/>
      <c r="HE263" s="136"/>
      <c r="HF263" s="136"/>
      <c r="HG263" s="136"/>
      <c r="HH263" s="136"/>
      <c r="HI263" s="136"/>
      <c r="HJ263" s="136"/>
      <c r="HK263" s="136"/>
      <c r="HL263" s="136"/>
      <c r="HM263" s="136"/>
      <c r="HN263" s="136"/>
      <c r="HO263" s="136"/>
      <c r="HP263" s="136"/>
      <c r="HQ263" s="136"/>
      <c r="HR263" s="136"/>
      <c r="HS263" s="136"/>
      <c r="HT263" s="136"/>
      <c r="HU263" s="136"/>
      <c r="HV263" s="136"/>
      <c r="HW263" s="136"/>
      <c r="HX263" s="136"/>
      <c r="HY263" s="136"/>
      <c r="HZ263" s="136"/>
      <c r="IA263" s="136"/>
      <c r="IB263" s="136"/>
      <c r="IC263" s="136"/>
      <c r="ID263" s="136"/>
      <c r="IE263" s="136"/>
      <c r="IF263" s="136"/>
      <c r="IG263" s="136"/>
    </row>
    <row r="264" spans="1:241" ht="15" customHeight="1" x14ac:dyDescent="0.25">
      <c r="A264" s="137" t="s">
        <v>135</v>
      </c>
      <c r="B264" s="158">
        <v>4137568</v>
      </c>
      <c r="C264" s="158">
        <v>2641139</v>
      </c>
      <c r="D264" s="158">
        <v>661957</v>
      </c>
      <c r="E264" s="158">
        <v>1071755</v>
      </c>
      <c r="F264" s="158">
        <v>1313631</v>
      </c>
      <c r="G264" s="158">
        <v>178560</v>
      </c>
      <c r="H264" s="235">
        <v>10004610</v>
      </c>
      <c r="I264" s="136"/>
      <c r="J264" s="143" t="s">
        <v>917</v>
      </c>
      <c r="K264" s="160">
        <v>99488769</v>
      </c>
      <c r="L264" s="160">
        <v>51486448</v>
      </c>
      <c r="M264" s="160">
        <v>12933389</v>
      </c>
      <c r="N264" s="160">
        <v>15438912</v>
      </c>
      <c r="O264" s="160">
        <v>30865831</v>
      </c>
      <c r="P264" s="160">
        <v>3861655</v>
      </c>
      <c r="Q264" s="237">
        <v>214045829</v>
      </c>
      <c r="R264" s="136"/>
      <c r="S264" s="136"/>
      <c r="T264" s="136"/>
      <c r="U264" s="136"/>
      <c r="V264" s="136"/>
      <c r="W264" s="136"/>
      <c r="X264" s="136"/>
      <c r="Y264" s="136"/>
      <c r="Z264" s="136"/>
      <c r="AA264" s="136"/>
      <c r="AB264" s="136"/>
      <c r="AC264" s="136"/>
      <c r="AD264" s="136"/>
      <c r="AE264" s="136"/>
      <c r="AF264" s="136"/>
      <c r="AG264" s="136"/>
      <c r="AH264" s="136"/>
      <c r="AI264" s="136"/>
      <c r="AJ264" s="136"/>
      <c r="AK264" s="136"/>
      <c r="AL264" s="136"/>
      <c r="AM264" s="136"/>
      <c r="AN264" s="136"/>
      <c r="AO264" s="136"/>
      <c r="AP264" s="136"/>
      <c r="AQ264" s="136"/>
      <c r="AR264" s="136"/>
      <c r="AS264" s="136"/>
      <c r="AT264" s="136"/>
      <c r="AU264" s="136"/>
      <c r="AV264" s="136"/>
      <c r="AW264" s="136"/>
      <c r="AX264" s="136"/>
      <c r="AY264" s="136"/>
      <c r="AZ264" s="136"/>
      <c r="BA264" s="136"/>
      <c r="BB264" s="136"/>
      <c r="BC264" s="136"/>
      <c r="BD264" s="136"/>
      <c r="BE264" s="136"/>
      <c r="BF264" s="136"/>
      <c r="BG264" s="136"/>
      <c r="BH264" s="136"/>
      <c r="BI264" s="136"/>
      <c r="BJ264" s="136"/>
      <c r="BK264" s="136"/>
      <c r="BL264" s="136"/>
      <c r="BM264" s="136"/>
      <c r="BN264" s="136"/>
      <c r="BO264" s="136"/>
      <c r="BP264" s="136"/>
      <c r="BQ264" s="136"/>
      <c r="BR264" s="136"/>
      <c r="BS264" s="136"/>
      <c r="BT264" s="136"/>
      <c r="BU264" s="136"/>
      <c r="BV264" s="136"/>
      <c r="BW264" s="136"/>
      <c r="BX264" s="136"/>
      <c r="BY264" s="136"/>
      <c r="BZ264" s="136"/>
      <c r="CA264" s="136"/>
      <c r="CB264" s="136"/>
      <c r="CC264" s="136"/>
      <c r="CD264" s="136"/>
      <c r="CE264" s="136"/>
      <c r="CF264" s="136"/>
      <c r="CG264" s="136"/>
      <c r="CH264" s="136"/>
      <c r="CI264" s="136"/>
      <c r="CJ264" s="136"/>
      <c r="CK264" s="136"/>
      <c r="CL264" s="136"/>
      <c r="CM264" s="136"/>
      <c r="CN264" s="136"/>
      <c r="CO264" s="136"/>
      <c r="CP264" s="136"/>
      <c r="CQ264" s="136"/>
      <c r="CR264" s="136"/>
      <c r="CS264" s="136"/>
      <c r="CT264" s="136"/>
      <c r="CU264" s="136"/>
      <c r="CV264" s="136"/>
      <c r="CW264" s="136"/>
      <c r="CX264" s="136"/>
      <c r="CY264" s="136"/>
      <c r="CZ264" s="136"/>
      <c r="DA264" s="136"/>
      <c r="DB264" s="136"/>
      <c r="DC264" s="136"/>
      <c r="DD264" s="136"/>
      <c r="DE264" s="136"/>
      <c r="DF264" s="136"/>
      <c r="DG264" s="136"/>
      <c r="DH264" s="136"/>
      <c r="DI264" s="136"/>
      <c r="DJ264" s="136"/>
      <c r="DK264" s="136"/>
      <c r="DL264" s="136"/>
      <c r="DM264" s="136"/>
      <c r="DN264" s="136"/>
      <c r="DO264" s="136"/>
      <c r="DP264" s="136"/>
      <c r="DQ264" s="136"/>
      <c r="DR264" s="136"/>
      <c r="DS264" s="136"/>
      <c r="DT264" s="136"/>
      <c r="DU264" s="136"/>
      <c r="DV264" s="136"/>
      <c r="DW264" s="136"/>
      <c r="DX264" s="136"/>
      <c r="DY264" s="136"/>
      <c r="DZ264" s="136"/>
      <c r="EA264" s="136"/>
      <c r="EB264" s="136"/>
      <c r="EC264" s="136"/>
      <c r="ED264" s="136"/>
      <c r="EE264" s="136"/>
      <c r="EF264" s="136"/>
      <c r="EG264" s="136"/>
      <c r="EH264" s="136"/>
      <c r="EI264" s="136"/>
      <c r="EJ264" s="136"/>
      <c r="EK264" s="136"/>
      <c r="EL264" s="136"/>
      <c r="EM264" s="136"/>
      <c r="EN264" s="136"/>
      <c r="EO264" s="136"/>
      <c r="EP264" s="136"/>
      <c r="EQ264" s="136"/>
      <c r="ER264" s="136"/>
      <c r="ES264" s="136"/>
      <c r="ET264" s="136"/>
      <c r="EU264" s="136"/>
      <c r="EV264" s="136"/>
      <c r="EW264" s="136"/>
      <c r="EX264" s="136"/>
      <c r="EY264" s="136"/>
      <c r="EZ264" s="136"/>
      <c r="FA264" s="136"/>
      <c r="FB264" s="136"/>
      <c r="FC264" s="136"/>
      <c r="FD264" s="136"/>
      <c r="FE264" s="136"/>
      <c r="FF264" s="136"/>
      <c r="FG264" s="136"/>
      <c r="FH264" s="136"/>
      <c r="FI264" s="136"/>
      <c r="FJ264" s="136"/>
      <c r="FK264" s="136"/>
      <c r="FL264" s="136"/>
      <c r="FM264" s="136"/>
      <c r="FN264" s="136"/>
      <c r="FO264" s="136"/>
      <c r="FP264" s="136"/>
      <c r="FQ264" s="136"/>
      <c r="FR264" s="136"/>
      <c r="FS264" s="136"/>
      <c r="FT264" s="136"/>
      <c r="FU264" s="136"/>
      <c r="FV264" s="136"/>
      <c r="FW264" s="136"/>
      <c r="FX264" s="136"/>
      <c r="FY264" s="136"/>
      <c r="FZ264" s="136"/>
      <c r="GA264" s="136"/>
      <c r="GB264" s="136"/>
      <c r="GC264" s="136"/>
      <c r="GD264" s="136"/>
      <c r="GE264" s="136"/>
      <c r="GF264" s="136"/>
      <c r="GG264" s="136"/>
      <c r="GH264" s="136"/>
      <c r="GI264" s="136"/>
      <c r="GJ264" s="136"/>
      <c r="GK264" s="136"/>
      <c r="GL264" s="136"/>
      <c r="GM264" s="136"/>
      <c r="GN264" s="136"/>
      <c r="GO264" s="136"/>
      <c r="GP264" s="136"/>
      <c r="GQ264" s="136"/>
      <c r="GR264" s="136"/>
      <c r="GS264" s="136"/>
      <c r="GT264" s="136"/>
      <c r="GU264" s="136"/>
      <c r="GV264" s="136"/>
      <c r="GW264" s="136"/>
      <c r="GX264" s="136"/>
      <c r="GY264" s="136"/>
      <c r="GZ264" s="136"/>
      <c r="HA264" s="136"/>
      <c r="HB264" s="136"/>
      <c r="HC264" s="136"/>
      <c r="HD264" s="136"/>
      <c r="HE264" s="136"/>
      <c r="HF264" s="136"/>
      <c r="HG264" s="136"/>
      <c r="HH264" s="136"/>
      <c r="HI264" s="136"/>
      <c r="HJ264" s="136"/>
      <c r="HK264" s="136"/>
      <c r="HL264" s="136"/>
      <c r="HM264" s="136"/>
      <c r="HN264" s="136"/>
      <c r="HO264" s="136"/>
      <c r="HP264" s="136"/>
      <c r="HQ264" s="136"/>
      <c r="HR264" s="136"/>
      <c r="HS264" s="136"/>
      <c r="HT264" s="136"/>
      <c r="HU264" s="136"/>
      <c r="HV264" s="136"/>
      <c r="HW264" s="136"/>
      <c r="HX264" s="136"/>
      <c r="HY264" s="136"/>
      <c r="HZ264" s="136"/>
      <c r="IA264" s="136"/>
      <c r="IB264" s="136"/>
      <c r="IC264" s="136"/>
      <c r="ID264" s="136"/>
      <c r="IE264" s="136"/>
      <c r="IF264" s="136"/>
      <c r="IG264" s="136"/>
    </row>
    <row r="265" spans="1:241" ht="15" customHeight="1" x14ac:dyDescent="0.25">
      <c r="A265" s="143" t="s">
        <v>915</v>
      </c>
      <c r="B265" s="160">
        <v>112343992</v>
      </c>
      <c r="C265" s="160">
        <v>64362398</v>
      </c>
      <c r="D265" s="160">
        <v>15439370</v>
      </c>
      <c r="E265" s="160">
        <v>20072495</v>
      </c>
      <c r="F265" s="160">
        <v>32113586</v>
      </c>
      <c r="G265" s="160">
        <v>4424560</v>
      </c>
      <c r="H265" s="237">
        <v>248756401</v>
      </c>
      <c r="I265" s="136"/>
      <c r="J265" s="146" t="s">
        <v>918</v>
      </c>
      <c r="K265" s="177">
        <v>4737560.4285714282</v>
      </c>
      <c r="L265" s="177">
        <v>2451735.6190476189</v>
      </c>
      <c r="M265" s="177">
        <v>615875.66666666663</v>
      </c>
      <c r="N265" s="177">
        <v>735186.28571428568</v>
      </c>
      <c r="O265" s="177">
        <v>1469801.4761904762</v>
      </c>
      <c r="P265" s="177">
        <v>183888.33333333334</v>
      </c>
      <c r="Q265" s="177">
        <v>10192658.523809524</v>
      </c>
      <c r="R265" s="136"/>
      <c r="S265" s="136"/>
      <c r="T265" s="136"/>
      <c r="U265" s="136"/>
      <c r="V265" s="136"/>
      <c r="W265" s="136"/>
      <c r="X265" s="136"/>
      <c r="Y265" s="136"/>
      <c r="Z265" s="136"/>
      <c r="AA265" s="136"/>
      <c r="AB265" s="136"/>
      <c r="AC265" s="136"/>
      <c r="AD265" s="136"/>
      <c r="AE265" s="136"/>
      <c r="AF265" s="136"/>
      <c r="AG265" s="136"/>
      <c r="AH265" s="136"/>
      <c r="AI265" s="136"/>
      <c r="AJ265" s="136"/>
      <c r="AK265" s="136"/>
      <c r="AL265" s="136"/>
      <c r="AM265" s="136"/>
      <c r="AN265" s="136"/>
      <c r="AO265" s="136"/>
      <c r="AP265" s="136"/>
      <c r="AQ265" s="136"/>
      <c r="AR265" s="136"/>
      <c r="AS265" s="136"/>
      <c r="AT265" s="136"/>
      <c r="AU265" s="136"/>
      <c r="AV265" s="136"/>
      <c r="AW265" s="136"/>
      <c r="AX265" s="136"/>
      <c r="AY265" s="136"/>
      <c r="AZ265" s="136"/>
      <c r="BA265" s="136"/>
      <c r="BB265" s="136"/>
      <c r="BC265" s="136"/>
      <c r="BD265" s="136"/>
      <c r="BE265" s="136"/>
      <c r="BF265" s="136"/>
      <c r="BG265" s="136"/>
      <c r="BH265" s="136"/>
      <c r="BI265" s="136"/>
      <c r="BJ265" s="136"/>
      <c r="BK265" s="136"/>
      <c r="BL265" s="136"/>
      <c r="BM265" s="136"/>
      <c r="BN265" s="136"/>
      <c r="BO265" s="136"/>
      <c r="BP265" s="136"/>
      <c r="BQ265" s="136"/>
      <c r="BR265" s="136"/>
      <c r="BS265" s="136"/>
      <c r="BT265" s="136"/>
      <c r="BU265" s="136"/>
      <c r="BV265" s="136"/>
      <c r="BW265" s="136"/>
      <c r="BX265" s="136"/>
      <c r="BY265" s="136"/>
      <c r="BZ265" s="136"/>
      <c r="CA265" s="136"/>
      <c r="CB265" s="136"/>
      <c r="CC265" s="136"/>
      <c r="CD265" s="136"/>
      <c r="CE265" s="136"/>
      <c r="CF265" s="136"/>
      <c r="CG265" s="136"/>
      <c r="CH265" s="136"/>
      <c r="CI265" s="136"/>
      <c r="CJ265" s="136"/>
      <c r="CK265" s="136"/>
      <c r="CL265" s="136"/>
      <c r="CM265" s="136"/>
      <c r="CN265" s="136"/>
      <c r="CO265" s="136"/>
      <c r="CP265" s="136"/>
      <c r="CQ265" s="136"/>
      <c r="CR265" s="136"/>
      <c r="CS265" s="136"/>
      <c r="CT265" s="136"/>
      <c r="CU265" s="136"/>
      <c r="CV265" s="136"/>
      <c r="CW265" s="136"/>
      <c r="CX265" s="136"/>
      <c r="CY265" s="136"/>
      <c r="CZ265" s="136"/>
      <c r="DA265" s="136"/>
      <c r="DB265" s="136"/>
      <c r="DC265" s="136"/>
      <c r="DD265" s="136"/>
      <c r="DE265" s="136"/>
      <c r="DF265" s="136"/>
      <c r="DG265" s="136"/>
      <c r="DH265" s="136"/>
      <c r="DI265" s="136"/>
      <c r="DJ265" s="136"/>
      <c r="DK265" s="136"/>
      <c r="DL265" s="136"/>
      <c r="DM265" s="136"/>
      <c r="DN265" s="136"/>
      <c r="DO265" s="136"/>
      <c r="DP265" s="136"/>
      <c r="DQ265" s="136"/>
      <c r="DR265" s="136"/>
      <c r="DS265" s="136"/>
      <c r="DT265" s="136"/>
      <c r="DU265" s="136"/>
      <c r="DV265" s="136"/>
      <c r="DW265" s="136"/>
      <c r="DX265" s="136"/>
      <c r="DY265" s="136"/>
      <c r="DZ265" s="136"/>
      <c r="EA265" s="136"/>
      <c r="EB265" s="136"/>
      <c r="EC265" s="136"/>
      <c r="ED265" s="136"/>
      <c r="EE265" s="136"/>
      <c r="EF265" s="136"/>
      <c r="EG265" s="136"/>
      <c r="EH265" s="136"/>
      <c r="EI265" s="136"/>
      <c r="EJ265" s="136"/>
      <c r="EK265" s="136"/>
      <c r="EL265" s="136"/>
      <c r="EM265" s="136"/>
      <c r="EN265" s="136"/>
      <c r="EO265" s="136"/>
      <c r="EP265" s="136"/>
      <c r="EQ265" s="136"/>
      <c r="ER265" s="136"/>
      <c r="ES265" s="136"/>
      <c r="ET265" s="136"/>
      <c r="EU265" s="136"/>
      <c r="EV265" s="136"/>
      <c r="EW265" s="136"/>
      <c r="EX265" s="136"/>
      <c r="EY265" s="136"/>
      <c r="EZ265" s="136"/>
      <c r="FA265" s="136"/>
      <c r="FB265" s="136"/>
      <c r="FC265" s="136"/>
      <c r="FD265" s="136"/>
      <c r="FE265" s="136"/>
      <c r="FF265" s="136"/>
      <c r="FG265" s="136"/>
      <c r="FH265" s="136"/>
      <c r="FI265" s="136"/>
      <c r="FJ265" s="136"/>
      <c r="FK265" s="136"/>
      <c r="FL265" s="136"/>
      <c r="FM265" s="136"/>
      <c r="FN265" s="136"/>
      <c r="FO265" s="136"/>
      <c r="FP265" s="136"/>
      <c r="FQ265" s="136"/>
      <c r="FR265" s="136"/>
      <c r="FS265" s="136"/>
      <c r="FT265" s="136"/>
      <c r="FU265" s="136"/>
      <c r="FV265" s="136"/>
      <c r="FW265" s="136"/>
      <c r="FX265" s="136"/>
      <c r="FY265" s="136"/>
      <c r="FZ265" s="136"/>
      <c r="GA265" s="136"/>
      <c r="GB265" s="136"/>
      <c r="GC265" s="136"/>
      <c r="GD265" s="136"/>
      <c r="GE265" s="136"/>
      <c r="GF265" s="136"/>
      <c r="GG265" s="136"/>
      <c r="GH265" s="136"/>
      <c r="GI265" s="136"/>
      <c r="GJ265" s="136"/>
      <c r="GK265" s="136"/>
      <c r="GL265" s="136"/>
      <c r="GM265" s="136"/>
      <c r="GN265" s="136"/>
      <c r="GO265" s="136"/>
      <c r="GP265" s="136"/>
      <c r="GQ265" s="136"/>
      <c r="GR265" s="136"/>
      <c r="GS265" s="136"/>
      <c r="GT265" s="136"/>
      <c r="GU265" s="136"/>
      <c r="GV265" s="136"/>
      <c r="GW265" s="136"/>
      <c r="GX265" s="136"/>
      <c r="GY265" s="136"/>
      <c r="GZ265" s="136"/>
      <c r="HA265" s="136"/>
      <c r="HB265" s="136"/>
      <c r="HC265" s="136"/>
      <c r="HD265" s="136"/>
      <c r="HE265" s="136"/>
      <c r="HF265" s="136"/>
      <c r="HG265" s="136"/>
      <c r="HH265" s="136"/>
      <c r="HI265" s="136"/>
      <c r="HJ265" s="136"/>
      <c r="HK265" s="136"/>
      <c r="HL265" s="136"/>
      <c r="HM265" s="136"/>
      <c r="HN265" s="136"/>
      <c r="HO265" s="136"/>
      <c r="HP265" s="136"/>
      <c r="HQ265" s="136"/>
      <c r="HR265" s="136"/>
      <c r="HS265" s="136"/>
      <c r="HT265" s="136"/>
      <c r="HU265" s="136"/>
      <c r="HV265" s="136"/>
      <c r="HW265" s="136"/>
      <c r="HX265" s="136"/>
      <c r="HY265" s="136"/>
      <c r="HZ265" s="136"/>
      <c r="IA265" s="136"/>
      <c r="IB265" s="136"/>
      <c r="IC265" s="136"/>
      <c r="ID265" s="136"/>
      <c r="IE265" s="136"/>
      <c r="IF265" s="136"/>
      <c r="IG265" s="136"/>
    </row>
    <row r="266" spans="1:241" ht="15" customHeight="1" x14ac:dyDescent="0.25">
      <c r="A266" s="146" t="s">
        <v>916</v>
      </c>
      <c r="B266" s="177">
        <v>5106545.0909090908</v>
      </c>
      <c r="C266" s="177">
        <v>2925563.5454545454</v>
      </c>
      <c r="D266" s="177">
        <v>701789.54545454541</v>
      </c>
      <c r="E266" s="177">
        <v>912386.13636363635</v>
      </c>
      <c r="F266" s="177">
        <v>1459708.4545454546</v>
      </c>
      <c r="G266" s="177">
        <v>201116.36363636365</v>
      </c>
      <c r="H266" s="177">
        <v>11307109.136363637</v>
      </c>
      <c r="I266" s="136"/>
      <c r="J266" s="136"/>
      <c r="K266" s="136"/>
      <c r="L266" s="136"/>
      <c r="M266" s="136"/>
      <c r="N266" s="136"/>
      <c r="O266" s="136"/>
      <c r="P266" s="136"/>
      <c r="Q266" s="136"/>
      <c r="R266" s="136"/>
      <c r="S266" s="136"/>
      <c r="T266" s="136"/>
      <c r="U266" s="136"/>
      <c r="V266" s="136"/>
      <c r="W266" s="136"/>
      <c r="X266" s="136"/>
      <c r="Y266" s="136"/>
      <c r="Z266" s="136"/>
      <c r="AA266" s="136"/>
      <c r="AB266" s="136"/>
      <c r="AC266" s="136"/>
      <c r="AD266" s="136"/>
      <c r="AE266" s="136"/>
      <c r="AF266" s="136"/>
      <c r="AG266" s="136"/>
      <c r="AH266" s="136"/>
      <c r="AI266" s="136"/>
      <c r="AJ266" s="136"/>
      <c r="AK266" s="136"/>
      <c r="AL266" s="136"/>
      <c r="AM266" s="136"/>
      <c r="AN266" s="136"/>
      <c r="AO266" s="136"/>
      <c r="AP266" s="136"/>
      <c r="AQ266" s="136"/>
      <c r="AR266" s="136"/>
      <c r="AS266" s="136"/>
      <c r="AT266" s="136"/>
      <c r="AU266" s="136"/>
      <c r="AV266" s="136"/>
      <c r="AW266" s="136"/>
      <c r="AX266" s="136"/>
      <c r="AY266" s="136"/>
      <c r="AZ266" s="136"/>
      <c r="BA266" s="136"/>
      <c r="BB266" s="136"/>
      <c r="BC266" s="136"/>
      <c r="BD266" s="136"/>
      <c r="BE266" s="136"/>
      <c r="BF266" s="136"/>
      <c r="BG266" s="136"/>
      <c r="BH266" s="136"/>
      <c r="BI266" s="136"/>
      <c r="BJ266" s="136"/>
      <c r="BK266" s="136"/>
      <c r="BL266" s="136"/>
      <c r="BM266" s="136"/>
      <c r="BN266" s="136"/>
      <c r="BO266" s="136"/>
      <c r="BP266" s="136"/>
      <c r="BQ266" s="136"/>
      <c r="BR266" s="136"/>
      <c r="BS266" s="136"/>
      <c r="BT266" s="136"/>
      <c r="BU266" s="136"/>
      <c r="BV266" s="136"/>
      <c r="BW266" s="136"/>
      <c r="BX266" s="136"/>
      <c r="BY266" s="136"/>
      <c r="BZ266" s="136"/>
      <c r="CA266" s="136"/>
      <c r="CB266" s="136"/>
      <c r="CC266" s="136"/>
      <c r="CD266" s="136"/>
      <c r="CE266" s="136"/>
      <c r="CF266" s="136"/>
      <c r="CG266" s="136"/>
      <c r="CH266" s="136"/>
      <c r="CI266" s="136"/>
      <c r="CJ266" s="136"/>
      <c r="CK266" s="136"/>
      <c r="CL266" s="136"/>
      <c r="CM266" s="136"/>
      <c r="CN266" s="136"/>
      <c r="CO266" s="136"/>
      <c r="CP266" s="136"/>
      <c r="CQ266" s="136"/>
      <c r="CR266" s="136"/>
      <c r="CS266" s="136"/>
      <c r="CT266" s="136"/>
      <c r="CU266" s="136"/>
      <c r="CV266" s="136"/>
      <c r="CW266" s="136"/>
      <c r="CX266" s="136"/>
      <c r="CY266" s="136"/>
      <c r="CZ266" s="136"/>
      <c r="DA266" s="136"/>
      <c r="DB266" s="136"/>
      <c r="DC266" s="136"/>
      <c r="DD266" s="136"/>
      <c r="DE266" s="136"/>
      <c r="DF266" s="136"/>
      <c r="DG266" s="136"/>
      <c r="DH266" s="136"/>
      <c r="DI266" s="136"/>
      <c r="DJ266" s="136"/>
      <c r="DK266" s="136"/>
      <c r="DL266" s="136"/>
      <c r="DM266" s="136"/>
      <c r="DN266" s="136"/>
      <c r="DO266" s="136"/>
      <c r="DP266" s="136"/>
      <c r="DQ266" s="136"/>
      <c r="DR266" s="136"/>
      <c r="DS266" s="136"/>
      <c r="DT266" s="136"/>
      <c r="DU266" s="136"/>
      <c r="DV266" s="136"/>
      <c r="DW266" s="136"/>
      <c r="DX266" s="136"/>
      <c r="DY266" s="136"/>
      <c r="DZ266" s="136"/>
      <c r="EA266" s="136"/>
      <c r="EB266" s="136"/>
      <c r="EC266" s="136"/>
      <c r="ED266" s="136"/>
      <c r="EE266" s="136"/>
      <c r="EF266" s="136"/>
      <c r="EG266" s="136"/>
      <c r="EH266" s="136"/>
      <c r="EI266" s="136"/>
      <c r="EJ266" s="136"/>
      <c r="EK266" s="136"/>
      <c r="EL266" s="136"/>
      <c r="EM266" s="136"/>
      <c r="EN266" s="136"/>
      <c r="EO266" s="136"/>
      <c r="EP266" s="136"/>
      <c r="EQ266" s="136"/>
      <c r="ER266" s="136"/>
      <c r="ES266" s="136"/>
      <c r="ET266" s="136"/>
      <c r="EU266" s="136"/>
      <c r="EV266" s="136"/>
      <c r="EW266" s="136"/>
      <c r="EX266" s="136"/>
      <c r="EY266" s="136"/>
      <c r="EZ266" s="136"/>
      <c r="FA266" s="136"/>
      <c r="FB266" s="136"/>
      <c r="FC266" s="136"/>
      <c r="FD266" s="136"/>
      <c r="FE266" s="136"/>
      <c r="FF266" s="136"/>
      <c r="FG266" s="136"/>
      <c r="FH266" s="136"/>
      <c r="FI266" s="136"/>
      <c r="FJ266" s="136"/>
      <c r="FK266" s="136"/>
      <c r="FL266" s="136"/>
      <c r="FM266" s="136"/>
      <c r="FN266" s="136"/>
      <c r="FO266" s="136"/>
      <c r="FP266" s="136"/>
      <c r="FQ266" s="136"/>
      <c r="FR266" s="136"/>
      <c r="FS266" s="136"/>
      <c r="FT266" s="136"/>
      <c r="FU266" s="136"/>
      <c r="FV266" s="136"/>
      <c r="FW266" s="136"/>
      <c r="FX266" s="136"/>
      <c r="FY266" s="136"/>
      <c r="FZ266" s="136"/>
      <c r="GA266" s="136"/>
      <c r="GB266" s="136"/>
      <c r="GC266" s="136"/>
      <c r="GD266" s="136"/>
      <c r="GE266" s="136"/>
      <c r="GF266" s="136"/>
      <c r="GG266" s="136"/>
      <c r="GH266" s="136"/>
      <c r="GI266" s="136"/>
      <c r="GJ266" s="136"/>
      <c r="GK266" s="136"/>
      <c r="GL266" s="136"/>
      <c r="GM266" s="136"/>
      <c r="GN266" s="136"/>
      <c r="GO266" s="136"/>
      <c r="GP266" s="136"/>
      <c r="GQ266" s="136"/>
      <c r="GR266" s="136"/>
      <c r="GS266" s="136"/>
      <c r="GT266" s="136"/>
      <c r="GU266" s="136"/>
      <c r="GV266" s="136"/>
      <c r="GW266" s="136"/>
      <c r="GX266" s="136"/>
      <c r="GY266" s="136"/>
      <c r="GZ266" s="136"/>
      <c r="HA266" s="136"/>
      <c r="HB266" s="136"/>
      <c r="HC266" s="136"/>
      <c r="HD266" s="136"/>
      <c r="HE266" s="136"/>
      <c r="HF266" s="136"/>
      <c r="HG266" s="136"/>
      <c r="HH266" s="136"/>
      <c r="HI266" s="136"/>
      <c r="HJ266" s="136"/>
      <c r="HK266" s="136"/>
      <c r="HL266" s="136"/>
      <c r="HM266" s="136"/>
      <c r="HN266" s="136"/>
      <c r="HO266" s="136"/>
      <c r="HP266" s="136"/>
      <c r="HQ266" s="136"/>
      <c r="HR266" s="136"/>
      <c r="HS266" s="136"/>
      <c r="HT266" s="136"/>
      <c r="HU266" s="136"/>
      <c r="HV266" s="136"/>
      <c r="HW266" s="136"/>
      <c r="HX266" s="136"/>
      <c r="HY266" s="136"/>
      <c r="HZ266" s="136"/>
      <c r="IA266" s="136"/>
      <c r="IB266" s="136"/>
      <c r="IC266" s="136"/>
      <c r="ID266" s="136"/>
      <c r="IE266" s="136"/>
      <c r="IF266" s="136"/>
      <c r="IG266" s="136"/>
    </row>
    <row r="267" spans="1:241" ht="15" customHeight="1" x14ac:dyDescent="0.25">
      <c r="I267" s="136"/>
      <c r="J267" s="136"/>
      <c r="K267" s="136"/>
      <c r="L267" s="136"/>
      <c r="M267" s="136"/>
      <c r="N267" s="136"/>
      <c r="O267" s="136"/>
      <c r="P267" s="136"/>
      <c r="Q267" s="136"/>
      <c r="R267" s="136"/>
      <c r="S267" s="136"/>
      <c r="T267" s="136"/>
      <c r="U267" s="136"/>
      <c r="V267" s="136"/>
      <c r="W267" s="136"/>
      <c r="X267" s="136"/>
      <c r="Y267" s="136"/>
      <c r="Z267" s="136"/>
      <c r="AA267" s="136"/>
      <c r="AB267" s="136"/>
      <c r="AC267" s="136"/>
      <c r="AD267" s="136"/>
      <c r="AE267" s="136"/>
      <c r="AF267" s="136"/>
      <c r="AG267" s="136"/>
      <c r="AH267" s="136"/>
      <c r="AI267" s="136"/>
      <c r="AJ267" s="136"/>
      <c r="AK267" s="136"/>
      <c r="AL267" s="136"/>
      <c r="AM267" s="136"/>
      <c r="AN267" s="136"/>
      <c r="AO267" s="136"/>
      <c r="AP267" s="136"/>
      <c r="AQ267" s="136"/>
      <c r="AR267" s="136"/>
      <c r="AS267" s="136"/>
      <c r="AT267" s="136"/>
      <c r="AU267" s="136"/>
      <c r="AV267" s="136"/>
      <c r="AW267" s="136"/>
      <c r="AX267" s="136"/>
      <c r="AY267" s="136"/>
      <c r="AZ267" s="136"/>
      <c r="BA267" s="136"/>
      <c r="BB267" s="136"/>
      <c r="BC267" s="136"/>
      <c r="BD267" s="136"/>
      <c r="BE267" s="136"/>
      <c r="BF267" s="136"/>
      <c r="BG267" s="136"/>
      <c r="BH267" s="136"/>
      <c r="BI267" s="136"/>
      <c r="BJ267" s="136"/>
      <c r="BK267" s="136"/>
      <c r="BL267" s="136"/>
      <c r="BM267" s="136"/>
      <c r="BN267" s="136"/>
      <c r="BO267" s="136"/>
      <c r="BP267" s="136"/>
      <c r="BQ267" s="136"/>
      <c r="BR267" s="136"/>
      <c r="BS267" s="136"/>
      <c r="BT267" s="136"/>
      <c r="BU267" s="136"/>
      <c r="BV267" s="136"/>
      <c r="BW267" s="136"/>
      <c r="BX267" s="136"/>
      <c r="BY267" s="136"/>
      <c r="BZ267" s="136"/>
      <c r="CA267" s="136"/>
      <c r="CB267" s="136"/>
      <c r="CC267" s="136"/>
      <c r="CD267" s="136"/>
      <c r="CE267" s="136"/>
      <c r="CF267" s="136"/>
      <c r="CG267" s="136"/>
      <c r="CH267" s="136"/>
      <c r="CI267" s="136"/>
      <c r="CJ267" s="136"/>
      <c r="CK267" s="136"/>
      <c r="CL267" s="136"/>
      <c r="CM267" s="136"/>
      <c r="CN267" s="136"/>
      <c r="CO267" s="136"/>
      <c r="CP267" s="136"/>
      <c r="CQ267" s="136"/>
      <c r="CR267" s="136"/>
      <c r="CS267" s="136"/>
      <c r="CT267" s="136"/>
      <c r="CU267" s="136"/>
      <c r="CV267" s="136"/>
      <c r="CW267" s="136"/>
      <c r="CX267" s="136"/>
      <c r="CY267" s="136"/>
      <c r="CZ267" s="136"/>
      <c r="DA267" s="136"/>
      <c r="DB267" s="136"/>
      <c r="DC267" s="136"/>
      <c r="DD267" s="136"/>
      <c r="DE267" s="136"/>
      <c r="DF267" s="136"/>
      <c r="DG267" s="136"/>
      <c r="DH267" s="136"/>
      <c r="DI267" s="136"/>
      <c r="DJ267" s="136"/>
      <c r="DK267" s="136"/>
      <c r="DL267" s="136"/>
      <c r="DM267" s="136"/>
      <c r="DN267" s="136"/>
      <c r="DO267" s="136"/>
      <c r="DP267" s="136"/>
      <c r="DQ267" s="136"/>
      <c r="DR267" s="136"/>
      <c r="DS267" s="136"/>
      <c r="DT267" s="136"/>
      <c r="DU267" s="136"/>
      <c r="DV267" s="136"/>
      <c r="DW267" s="136"/>
      <c r="DX267" s="136"/>
      <c r="DY267" s="136"/>
      <c r="DZ267" s="136"/>
      <c r="EA267" s="136"/>
      <c r="EB267" s="136"/>
      <c r="EC267" s="136"/>
      <c r="ED267" s="136"/>
      <c r="EE267" s="136"/>
      <c r="EF267" s="136"/>
      <c r="EG267" s="136"/>
      <c r="EH267" s="136"/>
      <c r="EI267" s="136"/>
      <c r="EJ267" s="136"/>
      <c r="EK267" s="136"/>
      <c r="EL267" s="136"/>
      <c r="EM267" s="136"/>
      <c r="EN267" s="136"/>
      <c r="EO267" s="136"/>
      <c r="EP267" s="136"/>
      <c r="EQ267" s="136"/>
      <c r="ER267" s="136"/>
      <c r="ES267" s="136"/>
      <c r="ET267" s="136"/>
      <c r="EU267" s="136"/>
      <c r="EV267" s="136"/>
      <c r="EW267" s="136"/>
      <c r="EX267" s="136"/>
      <c r="EY267" s="136"/>
      <c r="EZ267" s="136"/>
      <c r="FA267" s="136"/>
      <c r="FB267" s="136"/>
      <c r="FC267" s="136"/>
      <c r="FD267" s="136"/>
      <c r="FE267" s="136"/>
      <c r="FF267" s="136"/>
      <c r="FG267" s="136"/>
      <c r="FH267" s="136"/>
      <c r="FI267" s="136"/>
      <c r="FJ267" s="136"/>
      <c r="FK267" s="136"/>
      <c r="FL267" s="136"/>
      <c r="FM267" s="136"/>
      <c r="FN267" s="136"/>
      <c r="FO267" s="136"/>
      <c r="FP267" s="136"/>
      <c r="FQ267" s="136"/>
      <c r="FR267" s="136"/>
      <c r="FS267" s="136"/>
      <c r="FT267" s="136"/>
      <c r="FU267" s="136"/>
      <c r="FV267" s="136"/>
      <c r="FW267" s="136"/>
      <c r="FX267" s="136"/>
      <c r="FY267" s="136"/>
      <c r="FZ267" s="136"/>
      <c r="GA267" s="136"/>
      <c r="GB267" s="136"/>
      <c r="GC267" s="136"/>
      <c r="GD267" s="136"/>
      <c r="GE267" s="136"/>
      <c r="GF267" s="136"/>
      <c r="GG267" s="136"/>
      <c r="GH267" s="136"/>
      <c r="GI267" s="136"/>
      <c r="GJ267" s="136"/>
      <c r="GK267" s="136"/>
      <c r="GL267" s="136"/>
      <c r="GM267" s="136"/>
      <c r="GN267" s="136"/>
      <c r="GO267" s="136"/>
      <c r="GP267" s="136"/>
      <c r="GQ267" s="136"/>
      <c r="GR267" s="136"/>
      <c r="GS267" s="136"/>
      <c r="GT267" s="136"/>
      <c r="GU267" s="136"/>
      <c r="GV267" s="136"/>
      <c r="GW267" s="136"/>
      <c r="GX267" s="136"/>
      <c r="GY267" s="136"/>
      <c r="GZ267" s="136"/>
      <c r="HA267" s="136"/>
      <c r="HB267" s="136"/>
      <c r="HC267" s="136"/>
      <c r="HD267" s="136"/>
      <c r="HE267" s="136"/>
      <c r="HF267" s="136"/>
      <c r="HG267" s="136"/>
      <c r="HH267" s="136"/>
      <c r="HI267" s="136"/>
      <c r="HJ267" s="136"/>
      <c r="HK267" s="136"/>
      <c r="HL267" s="136"/>
      <c r="HM267" s="136"/>
      <c r="HN267" s="136"/>
      <c r="HO267" s="136"/>
      <c r="HP267" s="136"/>
      <c r="HQ267" s="136"/>
      <c r="HR267" s="136"/>
      <c r="HS267" s="136"/>
      <c r="HT267" s="136"/>
      <c r="HU267" s="136"/>
      <c r="HV267" s="136"/>
      <c r="HW267" s="136"/>
      <c r="HX267" s="136"/>
      <c r="HY267" s="136"/>
      <c r="HZ267" s="136"/>
      <c r="IA267" s="136"/>
      <c r="IB267" s="136"/>
      <c r="IC267" s="136"/>
      <c r="ID267" s="136"/>
      <c r="IE267" s="136"/>
      <c r="IF267" s="136"/>
      <c r="IG267" s="136"/>
    </row>
    <row r="268" spans="1:241" ht="38.1" customHeight="1" x14ac:dyDescent="0.25">
      <c r="A268" s="461" t="s">
        <v>1162</v>
      </c>
      <c r="B268" s="461"/>
      <c r="C268" s="461"/>
      <c r="D268" s="461"/>
      <c r="E268" s="461"/>
      <c r="F268" s="461"/>
      <c r="G268" s="461"/>
      <c r="H268" s="461"/>
      <c r="I268" s="461"/>
      <c r="J268" s="461"/>
      <c r="K268" s="461"/>
      <c r="L268" s="461"/>
      <c r="M268" s="461"/>
      <c r="N268" s="461"/>
      <c r="O268" s="461"/>
      <c r="P268" s="461"/>
      <c r="Q268" s="461"/>
      <c r="R268" s="136"/>
      <c r="S268" s="136"/>
      <c r="T268" s="136"/>
      <c r="U268" s="136"/>
      <c r="V268" s="136"/>
      <c r="W268" s="136"/>
      <c r="X268" s="136"/>
      <c r="Y268" s="136"/>
      <c r="Z268" s="136"/>
      <c r="AA268" s="136"/>
      <c r="AB268" s="136"/>
      <c r="AC268" s="136"/>
      <c r="AD268" s="136"/>
      <c r="AE268" s="136"/>
      <c r="AF268" s="136"/>
      <c r="AG268" s="136"/>
      <c r="AH268" s="136"/>
      <c r="AI268" s="136"/>
      <c r="AJ268" s="136"/>
      <c r="AK268" s="136"/>
      <c r="AL268" s="136"/>
      <c r="AM268" s="136"/>
      <c r="AN268" s="136"/>
      <c r="AO268" s="136"/>
      <c r="AP268" s="136"/>
      <c r="AQ268" s="136"/>
      <c r="AR268" s="136"/>
      <c r="AS268" s="136"/>
      <c r="AT268" s="136"/>
      <c r="AU268" s="136"/>
      <c r="AV268" s="136"/>
      <c r="AW268" s="136"/>
      <c r="AX268" s="136"/>
      <c r="AY268" s="136"/>
      <c r="AZ268" s="136"/>
      <c r="BA268" s="136"/>
      <c r="BB268" s="136"/>
      <c r="BC268" s="136"/>
      <c r="BD268" s="136"/>
      <c r="BE268" s="136"/>
      <c r="BF268" s="136"/>
      <c r="BG268" s="136"/>
      <c r="BH268" s="136"/>
      <c r="BI268" s="136"/>
      <c r="BJ268" s="136"/>
      <c r="BK268" s="136"/>
      <c r="BL268" s="136"/>
      <c r="BM268" s="136"/>
      <c r="BN268" s="136"/>
      <c r="BO268" s="136"/>
      <c r="BP268" s="136"/>
      <c r="BQ268" s="136"/>
      <c r="BR268" s="136"/>
      <c r="BS268" s="136"/>
      <c r="BT268" s="136"/>
      <c r="BU268" s="136"/>
      <c r="BV268" s="136"/>
      <c r="BW268" s="136"/>
      <c r="BX268" s="136"/>
      <c r="BY268" s="136"/>
      <c r="BZ268" s="136"/>
      <c r="CA268" s="136"/>
      <c r="CB268" s="136"/>
      <c r="CC268" s="136"/>
      <c r="CD268" s="136"/>
      <c r="CE268" s="136"/>
      <c r="CF268" s="136"/>
      <c r="CG268" s="136"/>
      <c r="CH268" s="136"/>
      <c r="CI268" s="136"/>
      <c r="CJ268" s="136"/>
      <c r="CK268" s="136"/>
      <c r="CL268" s="136"/>
      <c r="CM268" s="136"/>
      <c r="CN268" s="136"/>
      <c r="CO268" s="136"/>
      <c r="CP268" s="136"/>
      <c r="CQ268" s="136"/>
      <c r="CR268" s="136"/>
      <c r="CS268" s="136"/>
      <c r="CT268" s="136"/>
      <c r="CU268" s="136"/>
      <c r="CV268" s="136"/>
      <c r="CW268" s="136"/>
      <c r="CX268" s="136"/>
      <c r="CY268" s="136"/>
      <c r="CZ268" s="136"/>
      <c r="DA268" s="136"/>
      <c r="DB268" s="136"/>
      <c r="DC268" s="136"/>
      <c r="DD268" s="136"/>
      <c r="DE268" s="136"/>
      <c r="DF268" s="136"/>
      <c r="DG268" s="136"/>
      <c r="DH268" s="136"/>
      <c r="DI268" s="136"/>
      <c r="DJ268" s="136"/>
      <c r="DK268" s="136"/>
      <c r="DL268" s="136"/>
      <c r="DM268" s="136"/>
      <c r="DN268" s="136"/>
      <c r="DO268" s="136"/>
      <c r="DP268" s="136"/>
      <c r="DQ268" s="136"/>
      <c r="DR268" s="136"/>
      <c r="DS268" s="136"/>
      <c r="DT268" s="136"/>
      <c r="DU268" s="136"/>
      <c r="DV268" s="136"/>
      <c r="DW268" s="136"/>
      <c r="DX268" s="136"/>
      <c r="DY268" s="136"/>
      <c r="DZ268" s="136"/>
      <c r="EA268" s="136"/>
      <c r="EB268" s="136"/>
      <c r="EC268" s="136"/>
      <c r="ED268" s="136"/>
      <c r="EE268" s="136"/>
      <c r="EF268" s="136"/>
      <c r="EG268" s="136"/>
      <c r="EH268" s="136"/>
      <c r="EI268" s="136"/>
      <c r="EJ268" s="136"/>
      <c r="EK268" s="136"/>
      <c r="EL268" s="136"/>
      <c r="EM268" s="136"/>
      <c r="EN268" s="136"/>
      <c r="EO268" s="136"/>
      <c r="EP268" s="136"/>
      <c r="EQ268" s="136"/>
      <c r="ER268" s="136"/>
      <c r="ES268" s="136"/>
      <c r="ET268" s="136"/>
      <c r="EU268" s="136"/>
      <c r="EV268" s="136"/>
      <c r="EW268" s="136"/>
      <c r="EX268" s="136"/>
      <c r="EY268" s="136"/>
      <c r="EZ268" s="136"/>
      <c r="FA268" s="136"/>
      <c r="FB268" s="136"/>
      <c r="FC268" s="136"/>
      <c r="FD268" s="136"/>
      <c r="FE268" s="136"/>
      <c r="FF268" s="136"/>
      <c r="FG268" s="136"/>
      <c r="FH268" s="136"/>
      <c r="FI268" s="136"/>
      <c r="FJ268" s="136"/>
      <c r="FK268" s="136"/>
      <c r="FL268" s="136"/>
      <c r="FM268" s="136"/>
      <c r="FN268" s="136"/>
      <c r="FO268" s="136"/>
      <c r="FP268" s="136"/>
      <c r="FQ268" s="136"/>
      <c r="FR268" s="136"/>
      <c r="FS268" s="136"/>
      <c r="FT268" s="136"/>
      <c r="FU268" s="136"/>
      <c r="FV268" s="136"/>
      <c r="FW268" s="136"/>
      <c r="FX268" s="136"/>
      <c r="FY268" s="136"/>
      <c r="FZ268" s="136"/>
      <c r="GA268" s="136"/>
      <c r="GB268" s="136"/>
      <c r="GC268" s="136"/>
      <c r="GD268" s="136"/>
      <c r="GE268" s="136"/>
      <c r="GF268" s="136"/>
      <c r="GG268" s="136"/>
      <c r="GH268" s="136"/>
      <c r="GI268" s="136"/>
      <c r="GJ268" s="136"/>
      <c r="GK268" s="136"/>
      <c r="GL268" s="136"/>
      <c r="GM268" s="136"/>
      <c r="GN268" s="136"/>
      <c r="GO268" s="136"/>
      <c r="GP268" s="136"/>
      <c r="GQ268" s="136"/>
      <c r="GR268" s="136"/>
      <c r="GS268" s="136"/>
      <c r="GT268" s="136"/>
      <c r="GU268" s="136"/>
      <c r="GV268" s="136"/>
      <c r="GW268" s="136"/>
      <c r="GX268" s="136"/>
      <c r="GY268" s="136"/>
      <c r="GZ268" s="136"/>
      <c r="HA268" s="136"/>
      <c r="HB268" s="136"/>
      <c r="HC268" s="136"/>
      <c r="HD268" s="136"/>
      <c r="HE268" s="136"/>
      <c r="HF268" s="136"/>
      <c r="HG268" s="136"/>
      <c r="HH268" s="136"/>
      <c r="HI268" s="136"/>
      <c r="HJ268" s="136"/>
      <c r="HK268" s="136"/>
      <c r="HL268" s="136"/>
      <c r="HM268" s="136"/>
      <c r="HN268" s="136"/>
      <c r="HO268" s="136"/>
      <c r="HP268" s="136"/>
      <c r="HQ268" s="136"/>
      <c r="HR268" s="136"/>
      <c r="HS268" s="136"/>
      <c r="HT268" s="136"/>
      <c r="HU268" s="136"/>
      <c r="HV268" s="136"/>
      <c r="HW268" s="136"/>
      <c r="HX268" s="136"/>
      <c r="HY268" s="136"/>
      <c r="HZ268" s="136"/>
      <c r="IA268" s="136"/>
      <c r="IB268" s="136"/>
      <c r="IC268" s="136"/>
      <c r="ID268" s="136"/>
      <c r="IE268" s="136"/>
      <c r="IF268" s="136"/>
      <c r="IG268" s="136"/>
    </row>
    <row r="269" spans="1:241" ht="12" customHeight="1" x14ac:dyDescent="0.25">
      <c r="I269" s="136"/>
      <c r="J269" s="136"/>
      <c r="K269" s="136"/>
      <c r="L269" s="136"/>
      <c r="M269" s="136"/>
      <c r="N269" s="136"/>
      <c r="O269" s="136"/>
      <c r="P269" s="136"/>
      <c r="Q269" s="136"/>
      <c r="R269" s="136"/>
      <c r="S269" s="136"/>
      <c r="T269" s="136"/>
      <c r="U269" s="136"/>
      <c r="V269" s="136"/>
      <c r="W269" s="136"/>
      <c r="X269" s="136"/>
      <c r="Y269" s="136"/>
      <c r="Z269" s="136"/>
      <c r="AA269" s="136"/>
      <c r="AB269" s="136"/>
      <c r="AC269" s="136"/>
      <c r="AD269" s="136"/>
      <c r="AE269" s="136"/>
      <c r="AF269" s="136"/>
      <c r="AG269" s="136"/>
      <c r="AH269" s="136"/>
      <c r="AI269" s="136"/>
      <c r="AJ269" s="136"/>
      <c r="AK269" s="136"/>
      <c r="AL269" s="136"/>
      <c r="AM269" s="136"/>
      <c r="AN269" s="136"/>
      <c r="AO269" s="136"/>
      <c r="AP269" s="136"/>
      <c r="AQ269" s="136"/>
      <c r="AR269" s="136"/>
      <c r="AS269" s="136"/>
      <c r="AT269" s="136"/>
      <c r="AU269" s="136"/>
      <c r="AV269" s="136"/>
      <c r="AW269" s="136"/>
      <c r="AX269" s="136"/>
      <c r="AY269" s="136"/>
      <c r="AZ269" s="136"/>
      <c r="BA269" s="136"/>
      <c r="BB269" s="136"/>
      <c r="BC269" s="136"/>
      <c r="BD269" s="136"/>
      <c r="BE269" s="136"/>
      <c r="BF269" s="136"/>
      <c r="BG269" s="136"/>
      <c r="BH269" s="136"/>
      <c r="BI269" s="136"/>
      <c r="BJ269" s="136"/>
      <c r="BK269" s="136"/>
      <c r="BL269" s="136"/>
      <c r="BM269" s="136"/>
      <c r="BN269" s="136"/>
      <c r="BO269" s="136"/>
      <c r="BP269" s="136"/>
      <c r="BQ269" s="136"/>
      <c r="BR269" s="136"/>
      <c r="BS269" s="136"/>
      <c r="BT269" s="136"/>
      <c r="BU269" s="136"/>
      <c r="BV269" s="136"/>
      <c r="BW269" s="136"/>
      <c r="BX269" s="136"/>
      <c r="BY269" s="136"/>
      <c r="BZ269" s="136"/>
      <c r="CA269" s="136"/>
      <c r="CB269" s="136"/>
      <c r="CC269" s="136"/>
      <c r="CD269" s="136"/>
      <c r="CE269" s="136"/>
      <c r="CF269" s="136"/>
      <c r="CG269" s="136"/>
      <c r="CH269" s="136"/>
      <c r="CI269" s="136"/>
      <c r="CJ269" s="136"/>
      <c r="CK269" s="136"/>
      <c r="CL269" s="136"/>
      <c r="CM269" s="136"/>
      <c r="CN269" s="136"/>
      <c r="CO269" s="136"/>
      <c r="CP269" s="136"/>
      <c r="CQ269" s="136"/>
      <c r="CR269" s="136"/>
      <c r="CS269" s="136"/>
      <c r="CT269" s="136"/>
      <c r="CU269" s="136"/>
      <c r="CV269" s="136"/>
      <c r="CW269" s="136"/>
      <c r="CX269" s="136"/>
      <c r="CY269" s="136"/>
      <c r="CZ269" s="136"/>
      <c r="DA269" s="136"/>
      <c r="DB269" s="136"/>
      <c r="DC269" s="136"/>
      <c r="DD269" s="136"/>
      <c r="DE269" s="136"/>
      <c r="DF269" s="136"/>
      <c r="DG269" s="136"/>
      <c r="DH269" s="136"/>
      <c r="DI269" s="136"/>
      <c r="DJ269" s="136"/>
      <c r="DK269" s="136"/>
      <c r="DL269" s="136"/>
      <c r="DM269" s="136"/>
      <c r="DN269" s="136"/>
      <c r="DO269" s="136"/>
      <c r="DP269" s="136"/>
      <c r="DQ269" s="136"/>
      <c r="DR269" s="136"/>
      <c r="DS269" s="136"/>
      <c r="DT269" s="136"/>
      <c r="DU269" s="136"/>
      <c r="DV269" s="136"/>
      <c r="DW269" s="136"/>
      <c r="DX269" s="136"/>
      <c r="DY269" s="136"/>
      <c r="DZ269" s="136"/>
      <c r="EA269" s="136"/>
      <c r="EB269" s="136"/>
      <c r="EC269" s="136"/>
      <c r="ED269" s="136"/>
      <c r="EE269" s="136"/>
      <c r="EF269" s="136"/>
      <c r="EG269" s="136"/>
      <c r="EH269" s="136"/>
      <c r="EI269" s="136"/>
      <c r="EJ269" s="136"/>
      <c r="EK269" s="136"/>
      <c r="EL269" s="136"/>
      <c r="EM269" s="136"/>
      <c r="EN269" s="136"/>
      <c r="EO269" s="136"/>
      <c r="EP269" s="136"/>
      <c r="EQ269" s="136"/>
      <c r="ER269" s="136"/>
      <c r="ES269" s="136"/>
      <c r="ET269" s="136"/>
      <c r="EU269" s="136"/>
      <c r="EV269" s="136"/>
      <c r="EW269" s="136"/>
      <c r="EX269" s="136"/>
      <c r="EY269" s="136"/>
      <c r="EZ269" s="136"/>
      <c r="FA269" s="136"/>
      <c r="FB269" s="136"/>
      <c r="FC269" s="136"/>
      <c r="FD269" s="136"/>
      <c r="FE269" s="136"/>
      <c r="FF269" s="136"/>
      <c r="FG269" s="136"/>
      <c r="FH269" s="136"/>
      <c r="FI269" s="136"/>
      <c r="FJ269" s="136"/>
      <c r="FK269" s="136"/>
      <c r="FL269" s="136"/>
      <c r="FM269" s="136"/>
      <c r="FN269" s="136"/>
      <c r="FO269" s="136"/>
      <c r="FP269" s="136"/>
      <c r="FQ269" s="136"/>
      <c r="FR269" s="136"/>
      <c r="FS269" s="136"/>
      <c r="FT269" s="136"/>
      <c r="FU269" s="136"/>
      <c r="FV269" s="136"/>
      <c r="FW269" s="136"/>
      <c r="FX269" s="136"/>
      <c r="FY269" s="136"/>
      <c r="FZ269" s="136"/>
      <c r="GA269" s="136"/>
      <c r="GB269" s="136"/>
      <c r="GC269" s="136"/>
      <c r="GD269" s="136"/>
      <c r="GE269" s="136"/>
      <c r="GF269" s="136"/>
      <c r="GG269" s="136"/>
      <c r="GH269" s="136"/>
      <c r="GI269" s="136"/>
      <c r="GJ269" s="136"/>
      <c r="GK269" s="136"/>
      <c r="GL269" s="136"/>
      <c r="GM269" s="136"/>
      <c r="GN269" s="136"/>
      <c r="GO269" s="136"/>
      <c r="GP269" s="136"/>
      <c r="GQ269" s="136"/>
      <c r="GR269" s="136"/>
      <c r="GS269" s="136"/>
      <c r="GT269" s="136"/>
      <c r="GU269" s="136"/>
      <c r="GV269" s="136"/>
      <c r="GW269" s="136"/>
      <c r="GX269" s="136"/>
      <c r="GY269" s="136"/>
      <c r="GZ269" s="136"/>
      <c r="HA269" s="136"/>
      <c r="HB269" s="136"/>
      <c r="HC269" s="136"/>
      <c r="HD269" s="136"/>
      <c r="HE269" s="136"/>
      <c r="HF269" s="136"/>
      <c r="HG269" s="136"/>
      <c r="HH269" s="136"/>
      <c r="HI269" s="136"/>
      <c r="HJ269" s="136"/>
      <c r="HK269" s="136"/>
      <c r="HL269" s="136"/>
      <c r="HM269" s="136"/>
      <c r="HN269" s="136"/>
      <c r="HO269" s="136"/>
      <c r="HP269" s="136"/>
      <c r="HQ269" s="136"/>
      <c r="HR269" s="136"/>
      <c r="HS269" s="136"/>
      <c r="HT269" s="136"/>
      <c r="HU269" s="136"/>
      <c r="HV269" s="136"/>
      <c r="HW269" s="136"/>
      <c r="HX269" s="136"/>
      <c r="HY269" s="136"/>
      <c r="HZ269" s="136"/>
      <c r="IA269" s="136"/>
      <c r="IB269" s="136"/>
      <c r="IC269" s="136"/>
      <c r="ID269" s="136"/>
      <c r="IE269" s="136"/>
      <c r="IF269" s="136"/>
      <c r="IG269" s="136"/>
    </row>
    <row r="270" spans="1:241" ht="21" customHeight="1" x14ac:dyDescent="0.3">
      <c r="A270" s="134">
        <v>2009</v>
      </c>
      <c r="B270" s="135"/>
      <c r="C270" s="135"/>
      <c r="D270" s="135"/>
      <c r="E270" s="135"/>
      <c r="F270" s="135"/>
      <c r="G270" s="135"/>
      <c r="H270" s="135"/>
      <c r="I270" s="136"/>
      <c r="J270" s="136"/>
      <c r="K270" s="136"/>
      <c r="L270" s="136"/>
      <c r="M270" s="136"/>
      <c r="N270" s="136"/>
      <c r="O270" s="136"/>
      <c r="P270" s="136"/>
      <c r="Q270" s="136"/>
      <c r="R270" s="136"/>
      <c r="S270" s="136"/>
      <c r="T270" s="136"/>
      <c r="U270" s="136"/>
      <c r="V270" s="136"/>
      <c r="W270" s="136"/>
      <c r="X270" s="136"/>
      <c r="Y270" s="136"/>
      <c r="Z270" s="136"/>
      <c r="AA270" s="136"/>
      <c r="AB270" s="136"/>
      <c r="AC270" s="136"/>
      <c r="AD270" s="136"/>
      <c r="AE270" s="136"/>
      <c r="AF270" s="136"/>
      <c r="AG270" s="136"/>
      <c r="AH270" s="136"/>
      <c r="AI270" s="136"/>
      <c r="AJ270" s="136"/>
      <c r="AK270" s="136"/>
      <c r="AL270" s="136"/>
      <c r="AM270" s="136"/>
      <c r="AN270" s="136"/>
      <c r="AO270" s="136"/>
      <c r="AP270" s="136"/>
      <c r="AQ270" s="136"/>
      <c r="AR270" s="136"/>
      <c r="AS270" s="136"/>
      <c r="AT270" s="136"/>
      <c r="AU270" s="136"/>
      <c r="AV270" s="136"/>
      <c r="AW270" s="136"/>
      <c r="AX270" s="136"/>
      <c r="AY270" s="136"/>
      <c r="AZ270" s="136"/>
      <c r="BA270" s="136"/>
      <c r="BB270" s="136"/>
      <c r="BC270" s="136"/>
      <c r="BD270" s="136"/>
      <c r="BE270" s="136"/>
      <c r="BF270" s="136"/>
      <c r="BG270" s="136"/>
      <c r="BH270" s="136"/>
      <c r="BI270" s="136"/>
      <c r="BJ270" s="136"/>
      <c r="BK270" s="136"/>
      <c r="BL270" s="136"/>
      <c r="BM270" s="136"/>
      <c r="BN270" s="136"/>
      <c r="BO270" s="136"/>
      <c r="BP270" s="136"/>
      <c r="BQ270" s="136"/>
      <c r="BR270" s="136"/>
      <c r="BS270" s="136"/>
      <c r="BT270" s="136"/>
      <c r="BU270" s="136"/>
      <c r="BV270" s="136"/>
      <c r="BW270" s="136"/>
      <c r="BX270" s="136"/>
      <c r="BY270" s="136"/>
      <c r="BZ270" s="136"/>
      <c r="CA270" s="136"/>
      <c r="CB270" s="136"/>
      <c r="CC270" s="136"/>
      <c r="CD270" s="136"/>
      <c r="CE270" s="136"/>
      <c r="CF270" s="136"/>
      <c r="CG270" s="136"/>
      <c r="CH270" s="136"/>
      <c r="CI270" s="136"/>
      <c r="CJ270" s="136"/>
      <c r="CK270" s="136"/>
      <c r="CL270" s="136"/>
      <c r="CM270" s="136"/>
      <c r="CN270" s="136"/>
      <c r="CO270" s="136"/>
      <c r="CP270" s="136"/>
      <c r="CQ270" s="136"/>
      <c r="CR270" s="136"/>
      <c r="CS270" s="136"/>
      <c r="CT270" s="136"/>
      <c r="CU270" s="136"/>
      <c r="CV270" s="136"/>
      <c r="CW270" s="136"/>
      <c r="CX270" s="136"/>
      <c r="CY270" s="136"/>
      <c r="CZ270" s="136"/>
      <c r="DA270" s="136"/>
      <c r="DB270" s="136"/>
      <c r="DC270" s="136"/>
      <c r="DD270" s="136"/>
      <c r="DE270" s="136"/>
      <c r="DF270" s="136"/>
      <c r="DG270" s="136"/>
      <c r="DH270" s="136"/>
      <c r="DI270" s="136"/>
      <c r="DJ270" s="136"/>
      <c r="DK270" s="136"/>
      <c r="DL270" s="136"/>
      <c r="DM270" s="136"/>
      <c r="DN270" s="136"/>
      <c r="DO270" s="136"/>
      <c r="DP270" s="136"/>
      <c r="DQ270" s="136"/>
      <c r="DR270" s="136"/>
      <c r="DS270" s="136"/>
      <c r="DT270" s="136"/>
      <c r="DU270" s="136"/>
      <c r="DV270" s="136"/>
      <c r="DW270" s="136"/>
      <c r="DX270" s="136"/>
      <c r="DY270" s="136"/>
      <c r="DZ270" s="136"/>
      <c r="EA270" s="136"/>
      <c r="EB270" s="136"/>
      <c r="EC270" s="136"/>
      <c r="ED270" s="136"/>
      <c r="EE270" s="136"/>
      <c r="EF270" s="136"/>
      <c r="EG270" s="136"/>
      <c r="EH270" s="136"/>
      <c r="EI270" s="136"/>
      <c r="EJ270" s="136"/>
      <c r="EK270" s="136"/>
      <c r="EL270" s="136"/>
      <c r="EM270" s="136"/>
      <c r="EN270" s="136"/>
      <c r="EO270" s="136"/>
      <c r="EP270" s="136"/>
      <c r="EQ270" s="136"/>
      <c r="ER270" s="136"/>
      <c r="ES270" s="136"/>
      <c r="ET270" s="136"/>
      <c r="EU270" s="136"/>
      <c r="EV270" s="136"/>
      <c r="EW270" s="136"/>
      <c r="EX270" s="136"/>
      <c r="EY270" s="136"/>
      <c r="EZ270" s="136"/>
      <c r="FA270" s="136"/>
      <c r="FB270" s="136"/>
      <c r="FC270" s="136"/>
      <c r="FD270" s="136"/>
      <c r="FE270" s="136"/>
      <c r="FF270" s="136"/>
      <c r="FG270" s="136"/>
      <c r="FH270" s="136"/>
      <c r="FI270" s="136"/>
      <c r="FJ270" s="136"/>
      <c r="FK270" s="136"/>
      <c r="FL270" s="136"/>
      <c r="FM270" s="136"/>
      <c r="FN270" s="136"/>
      <c r="FO270" s="136"/>
      <c r="FP270" s="136"/>
      <c r="FQ270" s="136"/>
      <c r="FR270" s="136"/>
      <c r="FS270" s="136"/>
      <c r="FT270" s="136"/>
      <c r="FU270" s="136"/>
      <c r="FV270" s="136"/>
      <c r="FW270" s="136"/>
      <c r="FX270" s="136"/>
      <c r="FY270" s="136"/>
      <c r="FZ270" s="136"/>
      <c r="GA270" s="136"/>
      <c r="GB270" s="136"/>
      <c r="GC270" s="136"/>
      <c r="GD270" s="136"/>
      <c r="GE270" s="136"/>
      <c r="GF270" s="136"/>
      <c r="GG270" s="136"/>
      <c r="GH270" s="136"/>
      <c r="GI270" s="136"/>
      <c r="GJ270" s="136"/>
      <c r="GK270" s="136"/>
      <c r="GL270" s="136"/>
      <c r="GM270" s="136"/>
      <c r="GN270" s="136"/>
      <c r="GO270" s="136"/>
      <c r="GP270" s="136"/>
      <c r="GQ270" s="136"/>
      <c r="GR270" s="136"/>
      <c r="GS270" s="136"/>
      <c r="GT270" s="136"/>
      <c r="GU270" s="136"/>
      <c r="GV270" s="136"/>
      <c r="GW270" s="136"/>
      <c r="GX270" s="136"/>
      <c r="GY270" s="136"/>
      <c r="GZ270" s="136"/>
      <c r="HA270" s="136"/>
      <c r="HB270" s="136"/>
      <c r="HC270" s="136"/>
      <c r="HD270" s="136"/>
      <c r="HE270" s="136"/>
      <c r="HF270" s="136"/>
      <c r="HG270" s="136"/>
      <c r="HH270" s="136"/>
      <c r="HI270" s="136"/>
      <c r="HJ270" s="136"/>
      <c r="HK270" s="136"/>
      <c r="HL270" s="136"/>
      <c r="HM270" s="136"/>
      <c r="HN270" s="136"/>
      <c r="HO270" s="136"/>
      <c r="HP270" s="136"/>
      <c r="HQ270" s="136"/>
      <c r="HR270" s="136"/>
      <c r="HS270" s="136"/>
      <c r="HT270" s="136"/>
      <c r="HU270" s="136"/>
      <c r="HV270" s="136"/>
      <c r="HW270" s="136"/>
      <c r="HX270" s="136"/>
      <c r="HY270" s="136"/>
      <c r="HZ270" s="136"/>
      <c r="IA270" s="136"/>
      <c r="IB270" s="136"/>
      <c r="IC270" s="136"/>
      <c r="ID270" s="136"/>
      <c r="IE270" s="136"/>
      <c r="IF270" s="136"/>
      <c r="IG270" s="136"/>
    </row>
    <row r="271" spans="1:241" ht="27.95" customHeight="1" x14ac:dyDescent="0.25">
      <c r="A271" s="166" t="s">
        <v>177</v>
      </c>
      <c r="B271" s="167" t="s">
        <v>0</v>
      </c>
      <c r="C271" s="167" t="s">
        <v>1</v>
      </c>
      <c r="D271" s="167" t="s">
        <v>2</v>
      </c>
      <c r="E271" s="167" t="s">
        <v>877</v>
      </c>
      <c r="F271" s="167" t="s">
        <v>50</v>
      </c>
      <c r="G271" s="167" t="s">
        <v>52</v>
      </c>
      <c r="H271" s="167" t="s">
        <v>13</v>
      </c>
      <c r="I271" s="136"/>
      <c r="J271" s="166" t="s">
        <v>177</v>
      </c>
      <c r="K271" s="167" t="s">
        <v>0</v>
      </c>
      <c r="L271" s="167" t="s">
        <v>1</v>
      </c>
      <c r="M271" s="167" t="s">
        <v>2</v>
      </c>
      <c r="N271" s="167" t="s">
        <v>877</v>
      </c>
      <c r="O271" s="167" t="s">
        <v>50</v>
      </c>
      <c r="P271" s="167" t="s">
        <v>52</v>
      </c>
      <c r="Q271" s="167" t="s">
        <v>13</v>
      </c>
      <c r="R271" s="136"/>
      <c r="S271" s="136"/>
      <c r="T271" s="136"/>
      <c r="U271" s="136"/>
      <c r="V271" s="136"/>
      <c r="W271" s="136"/>
      <c r="X271" s="136"/>
      <c r="Y271" s="136"/>
      <c r="Z271" s="136"/>
      <c r="AA271" s="136"/>
      <c r="AB271" s="136"/>
      <c r="AC271" s="136"/>
      <c r="AD271" s="136"/>
      <c r="AE271" s="136"/>
      <c r="AF271" s="136"/>
      <c r="AG271" s="136"/>
      <c r="AH271" s="136"/>
      <c r="AI271" s="136"/>
      <c r="AJ271" s="136"/>
      <c r="AK271" s="136"/>
      <c r="AL271" s="136"/>
      <c r="AM271" s="136"/>
      <c r="AN271" s="136"/>
      <c r="AO271" s="136"/>
      <c r="AP271" s="136"/>
      <c r="AQ271" s="136"/>
      <c r="AR271" s="136"/>
      <c r="AS271" s="136"/>
      <c r="AT271" s="136"/>
      <c r="AU271" s="136"/>
      <c r="AV271" s="136"/>
      <c r="AW271" s="136"/>
      <c r="AX271" s="136"/>
      <c r="AY271" s="136"/>
      <c r="AZ271" s="136"/>
      <c r="BA271" s="136"/>
      <c r="BB271" s="136"/>
      <c r="BC271" s="136"/>
      <c r="BD271" s="136"/>
      <c r="BE271" s="136"/>
      <c r="BF271" s="136"/>
      <c r="BG271" s="136"/>
      <c r="BH271" s="136"/>
      <c r="BI271" s="136"/>
      <c r="BJ271" s="136"/>
      <c r="BK271" s="136"/>
      <c r="BL271" s="136"/>
      <c r="BM271" s="136"/>
      <c r="BN271" s="136"/>
      <c r="BO271" s="136"/>
      <c r="BP271" s="136"/>
      <c r="BQ271" s="136"/>
      <c r="BR271" s="136"/>
      <c r="BS271" s="136"/>
      <c r="BT271" s="136"/>
      <c r="BU271" s="136"/>
      <c r="BV271" s="136"/>
      <c r="BW271" s="136"/>
      <c r="BX271" s="136"/>
      <c r="BY271" s="136"/>
      <c r="BZ271" s="136"/>
      <c r="CA271" s="136"/>
      <c r="CB271" s="136"/>
      <c r="CC271" s="136"/>
      <c r="CD271" s="136"/>
      <c r="CE271" s="136"/>
      <c r="CF271" s="136"/>
      <c r="CG271" s="136"/>
      <c r="CH271" s="136"/>
      <c r="CI271" s="136"/>
      <c r="CJ271" s="136"/>
      <c r="CK271" s="136"/>
      <c r="CL271" s="136"/>
      <c r="CM271" s="136"/>
      <c r="CN271" s="136"/>
      <c r="CO271" s="136"/>
      <c r="CP271" s="136"/>
      <c r="CQ271" s="136"/>
      <c r="CR271" s="136"/>
      <c r="CS271" s="136"/>
      <c r="CT271" s="136"/>
      <c r="CU271" s="136"/>
      <c r="CV271" s="136"/>
      <c r="CW271" s="136"/>
      <c r="CX271" s="136"/>
      <c r="CY271" s="136"/>
      <c r="CZ271" s="136"/>
      <c r="DA271" s="136"/>
      <c r="DB271" s="136"/>
      <c r="DC271" s="136"/>
      <c r="DD271" s="136"/>
      <c r="DE271" s="136"/>
      <c r="DF271" s="136"/>
      <c r="DG271" s="136"/>
      <c r="DH271" s="136"/>
      <c r="DI271" s="136"/>
      <c r="DJ271" s="136"/>
      <c r="DK271" s="136"/>
      <c r="DL271" s="136"/>
      <c r="DM271" s="136"/>
      <c r="DN271" s="136"/>
      <c r="DO271" s="136"/>
      <c r="DP271" s="136"/>
      <c r="DQ271" s="136"/>
      <c r="DR271" s="136"/>
      <c r="DS271" s="136"/>
      <c r="DT271" s="136"/>
      <c r="DU271" s="136"/>
      <c r="DV271" s="136"/>
      <c r="DW271" s="136"/>
      <c r="DX271" s="136"/>
      <c r="DY271" s="136"/>
      <c r="DZ271" s="136"/>
      <c r="EA271" s="136"/>
      <c r="EB271" s="136"/>
      <c r="EC271" s="136"/>
      <c r="ED271" s="136"/>
      <c r="EE271" s="136"/>
      <c r="EF271" s="136"/>
      <c r="EG271" s="136"/>
      <c r="EH271" s="136"/>
      <c r="EI271" s="136"/>
      <c r="EJ271" s="136"/>
      <c r="EK271" s="136"/>
      <c r="EL271" s="136"/>
      <c r="EM271" s="136"/>
      <c r="EN271" s="136"/>
      <c r="EO271" s="136"/>
      <c r="EP271" s="136"/>
      <c r="EQ271" s="136"/>
      <c r="ER271" s="136"/>
      <c r="ES271" s="136"/>
      <c r="ET271" s="136"/>
      <c r="EU271" s="136"/>
      <c r="EV271" s="136"/>
      <c r="EW271" s="136"/>
      <c r="EX271" s="136"/>
      <c r="EY271" s="136"/>
      <c r="EZ271" s="136"/>
      <c r="FA271" s="136"/>
      <c r="FB271" s="136"/>
      <c r="FC271" s="136"/>
      <c r="FD271" s="136"/>
      <c r="FE271" s="136"/>
      <c r="FF271" s="136"/>
      <c r="FG271" s="136"/>
      <c r="FH271" s="136"/>
      <c r="FI271" s="136"/>
      <c r="FJ271" s="136"/>
      <c r="FK271" s="136"/>
      <c r="FL271" s="136"/>
      <c r="FM271" s="136"/>
      <c r="FN271" s="136"/>
      <c r="FO271" s="136"/>
      <c r="FP271" s="136"/>
      <c r="FQ271" s="136"/>
      <c r="FR271" s="136"/>
      <c r="FS271" s="136"/>
      <c r="FT271" s="136"/>
      <c r="FU271" s="136"/>
      <c r="FV271" s="136"/>
      <c r="FW271" s="136"/>
      <c r="FX271" s="136"/>
      <c r="FY271" s="136"/>
      <c r="FZ271" s="136"/>
      <c r="GA271" s="136"/>
      <c r="GB271" s="136"/>
      <c r="GC271" s="136"/>
      <c r="GD271" s="136"/>
      <c r="GE271" s="136"/>
      <c r="GF271" s="136"/>
      <c r="GG271" s="136"/>
      <c r="GH271" s="136"/>
      <c r="GI271" s="136"/>
      <c r="GJ271" s="136"/>
      <c r="GK271" s="136"/>
      <c r="GL271" s="136"/>
      <c r="GM271" s="136"/>
      <c r="GN271" s="136"/>
      <c r="GO271" s="136"/>
      <c r="GP271" s="136"/>
      <c r="GQ271" s="136"/>
      <c r="GR271" s="136"/>
      <c r="GS271" s="136"/>
      <c r="GT271" s="136"/>
      <c r="GU271" s="136"/>
      <c r="GV271" s="136"/>
      <c r="GW271" s="136"/>
      <c r="GX271" s="136"/>
      <c r="GY271" s="136"/>
      <c r="GZ271" s="136"/>
      <c r="HA271" s="136"/>
      <c r="HB271" s="136"/>
      <c r="HC271" s="136"/>
      <c r="HD271" s="136"/>
      <c r="HE271" s="136"/>
      <c r="HF271" s="136"/>
      <c r="HG271" s="136"/>
      <c r="HH271" s="136"/>
      <c r="HI271" s="136"/>
      <c r="HJ271" s="136"/>
      <c r="HK271" s="136"/>
      <c r="HL271" s="136"/>
      <c r="HM271" s="136"/>
      <c r="HN271" s="136"/>
      <c r="HO271" s="136"/>
      <c r="HP271" s="136"/>
      <c r="HQ271" s="136"/>
      <c r="HR271" s="136"/>
      <c r="HS271" s="136"/>
      <c r="HT271" s="136"/>
      <c r="HU271" s="136"/>
      <c r="HV271" s="136"/>
      <c r="HW271" s="136"/>
      <c r="HX271" s="136"/>
      <c r="HY271" s="136"/>
      <c r="HZ271" s="136"/>
      <c r="IA271" s="136"/>
      <c r="IB271" s="136"/>
      <c r="IC271" s="136"/>
      <c r="ID271" s="136"/>
      <c r="IE271" s="136"/>
      <c r="IF271" s="136"/>
      <c r="IG271" s="136"/>
    </row>
    <row r="272" spans="1:241" ht="15" customHeight="1" x14ac:dyDescent="0.25">
      <c r="A272" s="137" t="s">
        <v>91</v>
      </c>
      <c r="B272" s="158">
        <v>6370322</v>
      </c>
      <c r="C272" s="195">
        <v>4321957</v>
      </c>
      <c r="D272" s="195">
        <v>860905</v>
      </c>
      <c r="E272" s="195">
        <v>707070</v>
      </c>
      <c r="F272" s="158">
        <v>1284066</v>
      </c>
      <c r="G272" s="158">
        <v>185562</v>
      </c>
      <c r="H272" s="235">
        <v>13729882</v>
      </c>
      <c r="I272" s="136"/>
      <c r="J272" s="198" t="s">
        <v>378</v>
      </c>
      <c r="K272" s="158">
        <v>3989895</v>
      </c>
      <c r="L272" s="195">
        <v>3763223</v>
      </c>
      <c r="M272" s="195">
        <v>835238</v>
      </c>
      <c r="N272" s="195">
        <v>820836</v>
      </c>
      <c r="O272" s="158">
        <v>1370531</v>
      </c>
      <c r="P272" s="158">
        <v>248691</v>
      </c>
      <c r="Q272" s="235">
        <v>11028414</v>
      </c>
      <c r="R272" s="136"/>
      <c r="S272" s="136"/>
      <c r="T272" s="136"/>
      <c r="U272" s="136"/>
      <c r="V272" s="136"/>
      <c r="W272" s="136"/>
      <c r="X272" s="136"/>
      <c r="Y272" s="136"/>
      <c r="Z272" s="136"/>
      <c r="AA272" s="136"/>
      <c r="AB272" s="136"/>
      <c r="AC272" s="136"/>
      <c r="AD272" s="136"/>
      <c r="AE272" s="136"/>
      <c r="AF272" s="136"/>
      <c r="AG272" s="136"/>
      <c r="AH272" s="136"/>
      <c r="AI272" s="136"/>
      <c r="AJ272" s="136"/>
      <c r="AK272" s="136"/>
      <c r="AL272" s="136"/>
      <c r="AM272" s="136"/>
      <c r="AN272" s="136"/>
      <c r="AO272" s="136"/>
      <c r="AP272" s="136"/>
      <c r="AQ272" s="136"/>
      <c r="AR272" s="136"/>
      <c r="AS272" s="136"/>
      <c r="AT272" s="136"/>
      <c r="AU272" s="136"/>
      <c r="AV272" s="136"/>
      <c r="AW272" s="136"/>
      <c r="AX272" s="136"/>
      <c r="AY272" s="136"/>
      <c r="AZ272" s="136"/>
      <c r="BA272" s="136"/>
      <c r="BB272" s="136"/>
      <c r="BC272" s="136"/>
      <c r="BD272" s="136"/>
      <c r="BE272" s="136"/>
      <c r="BF272" s="136"/>
      <c r="BG272" s="136"/>
      <c r="BH272" s="136"/>
      <c r="BI272" s="136"/>
      <c r="BJ272" s="136"/>
      <c r="BK272" s="136"/>
      <c r="BL272" s="136"/>
      <c r="BM272" s="136"/>
      <c r="BN272" s="136"/>
      <c r="BO272" s="136"/>
      <c r="BP272" s="136"/>
      <c r="BQ272" s="136"/>
      <c r="BR272" s="136"/>
      <c r="BS272" s="136"/>
      <c r="BT272" s="136"/>
      <c r="BU272" s="136"/>
      <c r="BV272" s="136"/>
      <c r="BW272" s="136"/>
      <c r="BX272" s="136"/>
      <c r="BY272" s="136"/>
      <c r="BZ272" s="136"/>
      <c r="CA272" s="136"/>
      <c r="CB272" s="136"/>
      <c r="CC272" s="136"/>
      <c r="CD272" s="136"/>
      <c r="CE272" s="136"/>
      <c r="CF272" s="136"/>
      <c r="CG272" s="136"/>
      <c r="CH272" s="136"/>
      <c r="CI272" s="136"/>
      <c r="CJ272" s="136"/>
      <c r="CK272" s="136"/>
      <c r="CL272" s="136"/>
      <c r="CM272" s="136"/>
      <c r="CN272" s="136"/>
      <c r="CO272" s="136"/>
      <c r="CP272" s="136"/>
      <c r="CQ272" s="136"/>
      <c r="CR272" s="136"/>
      <c r="CS272" s="136"/>
      <c r="CT272" s="136"/>
      <c r="CU272" s="136"/>
      <c r="CV272" s="136"/>
      <c r="CW272" s="136"/>
      <c r="CX272" s="136"/>
      <c r="CY272" s="136"/>
      <c r="CZ272" s="136"/>
      <c r="DA272" s="136"/>
      <c r="DB272" s="136"/>
      <c r="DC272" s="136"/>
      <c r="DD272" s="136"/>
      <c r="DE272" s="136"/>
      <c r="DF272" s="136"/>
      <c r="DG272" s="136"/>
      <c r="DH272" s="136"/>
      <c r="DI272" s="136"/>
      <c r="DJ272" s="136"/>
      <c r="DK272" s="136"/>
      <c r="DL272" s="136"/>
      <c r="DM272" s="136"/>
      <c r="DN272" s="136"/>
      <c r="DO272" s="136"/>
      <c r="DP272" s="136"/>
      <c r="DQ272" s="136"/>
      <c r="DR272" s="136"/>
      <c r="DS272" s="136"/>
      <c r="DT272" s="136"/>
      <c r="DU272" s="136"/>
      <c r="DV272" s="136"/>
      <c r="DW272" s="136"/>
      <c r="DX272" s="136"/>
      <c r="DY272" s="136"/>
      <c r="DZ272" s="136"/>
      <c r="EA272" s="136"/>
      <c r="EB272" s="136"/>
      <c r="EC272" s="136"/>
      <c r="ED272" s="136"/>
      <c r="EE272" s="136"/>
      <c r="EF272" s="136"/>
      <c r="EG272" s="136"/>
      <c r="EH272" s="136"/>
      <c r="EI272" s="136"/>
      <c r="EJ272" s="136"/>
      <c r="EK272" s="136"/>
      <c r="EL272" s="136"/>
      <c r="EM272" s="136"/>
      <c r="EN272" s="136"/>
      <c r="EO272" s="136"/>
      <c r="EP272" s="136"/>
      <c r="EQ272" s="136"/>
      <c r="ER272" s="136"/>
      <c r="ES272" s="136"/>
      <c r="ET272" s="136"/>
      <c r="EU272" s="136"/>
      <c r="EV272" s="136"/>
      <c r="EW272" s="136"/>
      <c r="EX272" s="136"/>
      <c r="EY272" s="136"/>
      <c r="EZ272" s="136"/>
      <c r="FA272" s="136"/>
      <c r="FB272" s="136"/>
      <c r="FC272" s="136"/>
      <c r="FD272" s="136"/>
      <c r="FE272" s="136"/>
      <c r="FF272" s="136"/>
      <c r="FG272" s="136"/>
      <c r="FH272" s="136"/>
      <c r="FI272" s="136"/>
      <c r="FJ272" s="136"/>
      <c r="FK272" s="136"/>
      <c r="FL272" s="136"/>
      <c r="FM272" s="136"/>
      <c r="FN272" s="136"/>
      <c r="FO272" s="136"/>
      <c r="FP272" s="136"/>
      <c r="FQ272" s="136"/>
      <c r="FR272" s="136"/>
      <c r="FS272" s="136"/>
      <c r="FT272" s="136"/>
      <c r="FU272" s="136"/>
      <c r="FV272" s="136"/>
      <c r="FW272" s="136"/>
      <c r="FX272" s="136"/>
      <c r="FY272" s="136"/>
      <c r="FZ272" s="136"/>
      <c r="GA272" s="136"/>
      <c r="GB272" s="136"/>
      <c r="GC272" s="136"/>
      <c r="GD272" s="136"/>
      <c r="GE272" s="136"/>
      <c r="GF272" s="136"/>
      <c r="GG272" s="136"/>
      <c r="GH272" s="136"/>
      <c r="GI272" s="136"/>
      <c r="GJ272" s="136"/>
      <c r="GK272" s="136"/>
      <c r="GL272" s="136"/>
      <c r="GM272" s="136"/>
      <c r="GN272" s="136"/>
      <c r="GO272" s="136"/>
      <c r="GP272" s="136"/>
      <c r="GQ272" s="136"/>
      <c r="GR272" s="136"/>
      <c r="GS272" s="136"/>
      <c r="GT272" s="136"/>
      <c r="GU272" s="136"/>
      <c r="GV272" s="136"/>
      <c r="GW272" s="136"/>
      <c r="GX272" s="136"/>
      <c r="GY272" s="136"/>
      <c r="GZ272" s="136"/>
      <c r="HA272" s="136"/>
      <c r="HB272" s="136"/>
      <c r="HC272" s="136"/>
      <c r="HD272" s="136"/>
      <c r="HE272" s="136"/>
      <c r="HF272" s="136"/>
      <c r="HG272" s="136"/>
      <c r="HH272" s="136"/>
      <c r="HI272" s="136"/>
      <c r="HJ272" s="136"/>
      <c r="HK272" s="136"/>
      <c r="HL272" s="136"/>
      <c r="HM272" s="136"/>
      <c r="HN272" s="136"/>
      <c r="HO272" s="136"/>
      <c r="HP272" s="136"/>
      <c r="HQ272" s="136"/>
      <c r="HR272" s="136"/>
      <c r="HS272" s="136"/>
      <c r="HT272" s="136"/>
      <c r="HU272" s="136"/>
      <c r="HV272" s="136"/>
      <c r="HW272" s="136"/>
      <c r="HX272" s="136"/>
      <c r="HY272" s="136"/>
      <c r="HZ272" s="136"/>
      <c r="IA272" s="136"/>
      <c r="IB272" s="136"/>
      <c r="IC272" s="136"/>
      <c r="ID272" s="136"/>
      <c r="IE272" s="136"/>
      <c r="IF272" s="136"/>
      <c r="IG272" s="136"/>
    </row>
    <row r="273" spans="1:241" ht="15" customHeight="1" x14ac:dyDescent="0.25">
      <c r="A273" s="137" t="s">
        <v>90</v>
      </c>
      <c r="B273" s="158">
        <v>4915716</v>
      </c>
      <c r="C273" s="195">
        <v>2602860</v>
      </c>
      <c r="D273" s="195">
        <v>742588</v>
      </c>
      <c r="E273" s="195">
        <v>566650</v>
      </c>
      <c r="F273" s="158">
        <v>1448293</v>
      </c>
      <c r="G273" s="158">
        <v>268882</v>
      </c>
      <c r="H273" s="235">
        <v>10544989</v>
      </c>
      <c r="I273" s="136"/>
      <c r="J273" s="196" t="s">
        <v>300</v>
      </c>
      <c r="K273" s="158">
        <v>5039601</v>
      </c>
      <c r="L273" s="195">
        <v>3033050</v>
      </c>
      <c r="M273" s="195">
        <v>904639</v>
      </c>
      <c r="N273" s="195">
        <v>859222</v>
      </c>
      <c r="O273" s="158">
        <v>1480006</v>
      </c>
      <c r="P273" s="158">
        <v>382976</v>
      </c>
      <c r="Q273" s="235">
        <v>11699494</v>
      </c>
      <c r="R273" s="136"/>
      <c r="S273" s="136"/>
      <c r="T273" s="136"/>
      <c r="U273" s="136"/>
      <c r="V273" s="136"/>
      <c r="W273" s="136"/>
      <c r="X273" s="136"/>
      <c r="Y273" s="136"/>
      <c r="Z273" s="136"/>
      <c r="AA273" s="136"/>
      <c r="AB273" s="136"/>
      <c r="AC273" s="136"/>
      <c r="AD273" s="136"/>
      <c r="AE273" s="136"/>
      <c r="AF273" s="136"/>
      <c r="AG273" s="136"/>
      <c r="AH273" s="136"/>
      <c r="AI273" s="136"/>
      <c r="AJ273" s="136"/>
      <c r="AK273" s="136"/>
      <c r="AL273" s="136"/>
      <c r="AM273" s="136"/>
      <c r="AN273" s="136"/>
      <c r="AO273" s="136"/>
      <c r="AP273" s="136"/>
      <c r="AQ273" s="136"/>
      <c r="AR273" s="136"/>
      <c r="AS273" s="136"/>
      <c r="AT273" s="136"/>
      <c r="AU273" s="136"/>
      <c r="AV273" s="136"/>
      <c r="AW273" s="136"/>
      <c r="AX273" s="136"/>
      <c r="AY273" s="136"/>
      <c r="AZ273" s="136"/>
      <c r="BA273" s="136"/>
      <c r="BB273" s="136"/>
      <c r="BC273" s="136"/>
      <c r="BD273" s="136"/>
      <c r="BE273" s="136"/>
      <c r="BF273" s="136"/>
      <c r="BG273" s="136"/>
      <c r="BH273" s="136"/>
      <c r="BI273" s="136"/>
      <c r="BJ273" s="136"/>
      <c r="BK273" s="136"/>
      <c r="BL273" s="136"/>
      <c r="BM273" s="136"/>
      <c r="BN273" s="136"/>
      <c r="BO273" s="136"/>
      <c r="BP273" s="136"/>
      <c r="BQ273" s="136"/>
      <c r="BR273" s="136"/>
      <c r="BS273" s="136"/>
      <c r="BT273" s="136"/>
      <c r="BU273" s="136"/>
      <c r="BV273" s="136"/>
      <c r="BW273" s="136"/>
      <c r="BX273" s="136"/>
      <c r="BY273" s="136"/>
      <c r="BZ273" s="136"/>
      <c r="CA273" s="136"/>
      <c r="CB273" s="136"/>
      <c r="CC273" s="136"/>
      <c r="CD273" s="136"/>
      <c r="CE273" s="136"/>
      <c r="CF273" s="136"/>
      <c r="CG273" s="136"/>
      <c r="CH273" s="136"/>
      <c r="CI273" s="136"/>
      <c r="CJ273" s="136"/>
      <c r="CK273" s="136"/>
      <c r="CL273" s="136"/>
      <c r="CM273" s="136"/>
      <c r="CN273" s="136"/>
      <c r="CO273" s="136"/>
      <c r="CP273" s="136"/>
      <c r="CQ273" s="136"/>
      <c r="CR273" s="136"/>
      <c r="CS273" s="136"/>
      <c r="CT273" s="136"/>
      <c r="CU273" s="136"/>
      <c r="CV273" s="136"/>
      <c r="CW273" s="136"/>
      <c r="CX273" s="136"/>
      <c r="CY273" s="136"/>
      <c r="CZ273" s="136"/>
      <c r="DA273" s="136"/>
      <c r="DB273" s="136"/>
      <c r="DC273" s="136"/>
      <c r="DD273" s="136"/>
      <c r="DE273" s="136"/>
      <c r="DF273" s="136"/>
      <c r="DG273" s="136"/>
      <c r="DH273" s="136"/>
      <c r="DI273" s="136"/>
      <c r="DJ273" s="136"/>
      <c r="DK273" s="136"/>
      <c r="DL273" s="136"/>
      <c r="DM273" s="136"/>
      <c r="DN273" s="136"/>
      <c r="DO273" s="136"/>
      <c r="DP273" s="136"/>
      <c r="DQ273" s="136"/>
      <c r="DR273" s="136"/>
      <c r="DS273" s="136"/>
      <c r="DT273" s="136"/>
      <c r="DU273" s="136"/>
      <c r="DV273" s="136"/>
      <c r="DW273" s="136"/>
      <c r="DX273" s="136"/>
      <c r="DY273" s="136"/>
      <c r="DZ273" s="136"/>
      <c r="EA273" s="136"/>
      <c r="EB273" s="136"/>
      <c r="EC273" s="136"/>
      <c r="ED273" s="136"/>
      <c r="EE273" s="136"/>
      <c r="EF273" s="136"/>
      <c r="EG273" s="136"/>
      <c r="EH273" s="136"/>
      <c r="EI273" s="136"/>
      <c r="EJ273" s="136"/>
      <c r="EK273" s="136"/>
      <c r="EL273" s="136"/>
      <c r="EM273" s="136"/>
      <c r="EN273" s="136"/>
      <c r="EO273" s="136"/>
      <c r="EP273" s="136"/>
      <c r="EQ273" s="136"/>
      <c r="ER273" s="136"/>
      <c r="ES273" s="136"/>
      <c r="ET273" s="136"/>
      <c r="EU273" s="136"/>
      <c r="EV273" s="136"/>
      <c r="EW273" s="136"/>
      <c r="EX273" s="136"/>
      <c r="EY273" s="136"/>
      <c r="EZ273" s="136"/>
      <c r="FA273" s="136"/>
      <c r="FB273" s="136"/>
      <c r="FC273" s="136"/>
      <c r="FD273" s="136"/>
      <c r="FE273" s="136"/>
      <c r="FF273" s="136"/>
      <c r="FG273" s="136"/>
      <c r="FH273" s="136"/>
      <c r="FI273" s="136"/>
      <c r="FJ273" s="136"/>
      <c r="FK273" s="136"/>
      <c r="FL273" s="136"/>
      <c r="FM273" s="136"/>
      <c r="FN273" s="136"/>
      <c r="FO273" s="136"/>
      <c r="FP273" s="136"/>
      <c r="FQ273" s="136"/>
      <c r="FR273" s="136"/>
      <c r="FS273" s="136"/>
      <c r="FT273" s="136"/>
      <c r="FU273" s="136"/>
      <c r="FV273" s="136"/>
      <c r="FW273" s="136"/>
      <c r="FX273" s="136"/>
      <c r="FY273" s="136"/>
      <c r="FZ273" s="136"/>
      <c r="GA273" s="136"/>
      <c r="GB273" s="136"/>
      <c r="GC273" s="136"/>
      <c r="GD273" s="136"/>
      <c r="GE273" s="136"/>
      <c r="GF273" s="136"/>
      <c r="GG273" s="136"/>
      <c r="GH273" s="136"/>
      <c r="GI273" s="136"/>
      <c r="GJ273" s="136"/>
      <c r="GK273" s="136"/>
      <c r="GL273" s="136"/>
      <c r="GM273" s="136"/>
      <c r="GN273" s="136"/>
      <c r="GO273" s="136"/>
      <c r="GP273" s="136"/>
      <c r="GQ273" s="136"/>
      <c r="GR273" s="136"/>
      <c r="GS273" s="136"/>
      <c r="GT273" s="136"/>
      <c r="GU273" s="136"/>
      <c r="GV273" s="136"/>
      <c r="GW273" s="136"/>
      <c r="GX273" s="136"/>
      <c r="GY273" s="136"/>
      <c r="GZ273" s="136"/>
      <c r="HA273" s="136"/>
      <c r="HB273" s="136"/>
      <c r="HC273" s="136"/>
      <c r="HD273" s="136"/>
      <c r="HE273" s="136"/>
      <c r="HF273" s="136"/>
      <c r="HG273" s="136"/>
      <c r="HH273" s="136"/>
      <c r="HI273" s="136"/>
      <c r="HJ273" s="136"/>
      <c r="HK273" s="136"/>
      <c r="HL273" s="136"/>
      <c r="HM273" s="136"/>
      <c r="HN273" s="136"/>
      <c r="HO273" s="136"/>
      <c r="HP273" s="136"/>
      <c r="HQ273" s="136"/>
      <c r="HR273" s="136"/>
      <c r="HS273" s="136"/>
      <c r="HT273" s="136"/>
      <c r="HU273" s="136"/>
      <c r="HV273" s="136"/>
      <c r="HW273" s="136"/>
      <c r="HX273" s="136"/>
      <c r="HY273" s="136"/>
      <c r="HZ273" s="136"/>
      <c r="IA273" s="136"/>
      <c r="IB273" s="136"/>
      <c r="IC273" s="136"/>
      <c r="ID273" s="136"/>
      <c r="IE273" s="136"/>
      <c r="IF273" s="136"/>
      <c r="IG273" s="136"/>
    </row>
    <row r="274" spans="1:241" ht="15" customHeight="1" x14ac:dyDescent="0.25">
      <c r="A274" s="137" t="s">
        <v>89</v>
      </c>
      <c r="B274" s="158">
        <v>3661432</v>
      </c>
      <c r="C274" s="195">
        <v>1960300</v>
      </c>
      <c r="D274" s="195">
        <v>637863</v>
      </c>
      <c r="E274" s="195">
        <v>687155</v>
      </c>
      <c r="F274" s="158">
        <v>1377562</v>
      </c>
      <c r="G274" s="158">
        <v>285083</v>
      </c>
      <c r="H274" s="235">
        <v>8609395</v>
      </c>
      <c r="I274" s="136"/>
      <c r="J274" s="198" t="s">
        <v>299</v>
      </c>
      <c r="K274" s="158">
        <v>5543822</v>
      </c>
      <c r="L274" s="195">
        <v>3126760</v>
      </c>
      <c r="M274" s="195">
        <v>848186</v>
      </c>
      <c r="N274" s="195">
        <v>778119</v>
      </c>
      <c r="O274" s="158">
        <v>1719755</v>
      </c>
      <c r="P274" s="158">
        <v>357866</v>
      </c>
      <c r="Q274" s="235">
        <v>12374508</v>
      </c>
      <c r="R274" s="136"/>
      <c r="S274" s="136"/>
      <c r="T274" s="136"/>
      <c r="U274" s="136"/>
      <c r="V274" s="136"/>
      <c r="W274" s="136"/>
      <c r="X274" s="136"/>
      <c r="Y274" s="136"/>
      <c r="Z274" s="136"/>
      <c r="AA274" s="136"/>
      <c r="AB274" s="136"/>
      <c r="AC274" s="136"/>
      <c r="AD274" s="136"/>
      <c r="AE274" s="136"/>
      <c r="AF274" s="136"/>
      <c r="AG274" s="136"/>
      <c r="AH274" s="136"/>
      <c r="AI274" s="136"/>
      <c r="AJ274" s="136"/>
      <c r="AK274" s="136"/>
      <c r="AL274" s="136"/>
      <c r="AM274" s="136"/>
      <c r="AN274" s="136"/>
      <c r="AO274" s="136"/>
      <c r="AP274" s="136"/>
      <c r="AQ274" s="136"/>
      <c r="AR274" s="136"/>
      <c r="AS274" s="136"/>
      <c r="AT274" s="136"/>
      <c r="AU274" s="136"/>
      <c r="AV274" s="136"/>
      <c r="AW274" s="136"/>
      <c r="AX274" s="136"/>
      <c r="AY274" s="136"/>
      <c r="AZ274" s="136"/>
      <c r="BA274" s="136"/>
      <c r="BB274" s="136"/>
      <c r="BC274" s="136"/>
      <c r="BD274" s="136"/>
      <c r="BE274" s="136"/>
      <c r="BF274" s="136"/>
      <c r="BG274" s="136"/>
      <c r="BH274" s="136"/>
      <c r="BI274" s="136"/>
      <c r="BJ274" s="136"/>
      <c r="BK274" s="136"/>
      <c r="BL274" s="136"/>
      <c r="BM274" s="136"/>
      <c r="BN274" s="136"/>
      <c r="BO274" s="136"/>
      <c r="BP274" s="136"/>
      <c r="BQ274" s="136"/>
      <c r="BR274" s="136"/>
      <c r="BS274" s="136"/>
      <c r="BT274" s="136"/>
      <c r="BU274" s="136"/>
      <c r="BV274" s="136"/>
      <c r="BW274" s="136"/>
      <c r="BX274" s="136"/>
      <c r="BY274" s="136"/>
      <c r="BZ274" s="136"/>
      <c r="CA274" s="136"/>
      <c r="CB274" s="136"/>
      <c r="CC274" s="136"/>
      <c r="CD274" s="136"/>
      <c r="CE274" s="136"/>
      <c r="CF274" s="136"/>
      <c r="CG274" s="136"/>
      <c r="CH274" s="136"/>
      <c r="CI274" s="136"/>
      <c r="CJ274" s="136"/>
      <c r="CK274" s="136"/>
      <c r="CL274" s="136"/>
      <c r="CM274" s="136"/>
      <c r="CN274" s="136"/>
      <c r="CO274" s="136"/>
      <c r="CP274" s="136"/>
      <c r="CQ274" s="136"/>
      <c r="CR274" s="136"/>
      <c r="CS274" s="136"/>
      <c r="CT274" s="136"/>
      <c r="CU274" s="136"/>
      <c r="CV274" s="136"/>
      <c r="CW274" s="136"/>
      <c r="CX274" s="136"/>
      <c r="CY274" s="136"/>
      <c r="CZ274" s="136"/>
      <c r="DA274" s="136"/>
      <c r="DB274" s="136"/>
      <c r="DC274" s="136"/>
      <c r="DD274" s="136"/>
      <c r="DE274" s="136"/>
      <c r="DF274" s="136"/>
      <c r="DG274" s="136"/>
      <c r="DH274" s="136"/>
      <c r="DI274" s="136"/>
      <c r="DJ274" s="136"/>
      <c r="DK274" s="136"/>
      <c r="DL274" s="136"/>
      <c r="DM274" s="136"/>
      <c r="DN274" s="136"/>
      <c r="DO274" s="136"/>
      <c r="DP274" s="136"/>
      <c r="DQ274" s="136"/>
      <c r="DR274" s="136"/>
      <c r="DS274" s="136"/>
      <c r="DT274" s="136"/>
      <c r="DU274" s="136"/>
      <c r="DV274" s="136"/>
      <c r="DW274" s="136"/>
      <c r="DX274" s="136"/>
      <c r="DY274" s="136"/>
      <c r="DZ274" s="136"/>
      <c r="EA274" s="136"/>
      <c r="EB274" s="136"/>
      <c r="EC274" s="136"/>
      <c r="ED274" s="136"/>
      <c r="EE274" s="136"/>
      <c r="EF274" s="136"/>
      <c r="EG274" s="136"/>
      <c r="EH274" s="136"/>
      <c r="EI274" s="136"/>
      <c r="EJ274" s="136"/>
      <c r="EK274" s="136"/>
      <c r="EL274" s="136"/>
      <c r="EM274" s="136"/>
      <c r="EN274" s="136"/>
      <c r="EO274" s="136"/>
      <c r="EP274" s="136"/>
      <c r="EQ274" s="136"/>
      <c r="ER274" s="136"/>
      <c r="ES274" s="136"/>
      <c r="ET274" s="136"/>
      <c r="EU274" s="136"/>
      <c r="EV274" s="136"/>
      <c r="EW274" s="136"/>
      <c r="EX274" s="136"/>
      <c r="EY274" s="136"/>
      <c r="EZ274" s="136"/>
      <c r="FA274" s="136"/>
      <c r="FB274" s="136"/>
      <c r="FC274" s="136"/>
      <c r="FD274" s="136"/>
      <c r="FE274" s="136"/>
      <c r="FF274" s="136"/>
      <c r="FG274" s="136"/>
      <c r="FH274" s="136"/>
      <c r="FI274" s="136"/>
      <c r="FJ274" s="136"/>
      <c r="FK274" s="136"/>
      <c r="FL274" s="136"/>
      <c r="FM274" s="136"/>
      <c r="FN274" s="136"/>
      <c r="FO274" s="136"/>
      <c r="FP274" s="136"/>
      <c r="FQ274" s="136"/>
      <c r="FR274" s="136"/>
      <c r="FS274" s="136"/>
      <c r="FT274" s="136"/>
      <c r="FU274" s="136"/>
      <c r="FV274" s="136"/>
      <c r="FW274" s="136"/>
      <c r="FX274" s="136"/>
      <c r="FY274" s="136"/>
      <c r="FZ274" s="136"/>
      <c r="GA274" s="136"/>
      <c r="GB274" s="136"/>
      <c r="GC274" s="136"/>
      <c r="GD274" s="136"/>
      <c r="GE274" s="136"/>
      <c r="GF274" s="136"/>
      <c r="GG274" s="136"/>
      <c r="GH274" s="136"/>
      <c r="GI274" s="136"/>
      <c r="GJ274" s="136"/>
      <c r="GK274" s="136"/>
      <c r="GL274" s="136"/>
      <c r="GM274" s="136"/>
      <c r="GN274" s="136"/>
      <c r="GO274" s="136"/>
      <c r="GP274" s="136"/>
      <c r="GQ274" s="136"/>
      <c r="GR274" s="136"/>
      <c r="GS274" s="136"/>
      <c r="GT274" s="136"/>
      <c r="GU274" s="136"/>
      <c r="GV274" s="136"/>
      <c r="GW274" s="136"/>
      <c r="GX274" s="136"/>
      <c r="GY274" s="136"/>
      <c r="GZ274" s="136"/>
      <c r="HA274" s="136"/>
      <c r="HB274" s="136"/>
      <c r="HC274" s="136"/>
      <c r="HD274" s="136"/>
      <c r="HE274" s="136"/>
      <c r="HF274" s="136"/>
      <c r="HG274" s="136"/>
      <c r="HH274" s="136"/>
      <c r="HI274" s="136"/>
      <c r="HJ274" s="136"/>
      <c r="HK274" s="136"/>
      <c r="HL274" s="136"/>
      <c r="HM274" s="136"/>
      <c r="HN274" s="136"/>
      <c r="HO274" s="136"/>
      <c r="HP274" s="136"/>
      <c r="HQ274" s="136"/>
      <c r="HR274" s="136"/>
      <c r="HS274" s="136"/>
      <c r="HT274" s="136"/>
      <c r="HU274" s="136"/>
      <c r="HV274" s="136"/>
      <c r="HW274" s="136"/>
      <c r="HX274" s="136"/>
      <c r="HY274" s="136"/>
      <c r="HZ274" s="136"/>
      <c r="IA274" s="136"/>
      <c r="IB274" s="136"/>
      <c r="IC274" s="136"/>
      <c r="ID274" s="136"/>
      <c r="IE274" s="136"/>
      <c r="IF274" s="136"/>
      <c r="IG274" s="136"/>
    </row>
    <row r="275" spans="1:241" ht="15" customHeight="1" x14ac:dyDescent="0.25">
      <c r="A275" s="137" t="s">
        <v>88</v>
      </c>
      <c r="B275" s="158">
        <v>4321763</v>
      </c>
      <c r="C275" s="195">
        <v>2326904</v>
      </c>
      <c r="D275" s="195">
        <v>770311</v>
      </c>
      <c r="E275" s="195">
        <v>595314</v>
      </c>
      <c r="F275" s="158">
        <v>1354296</v>
      </c>
      <c r="G275" s="158">
        <v>199075</v>
      </c>
      <c r="H275" s="235">
        <v>9567663</v>
      </c>
      <c r="I275" s="136"/>
      <c r="J275" s="196" t="s">
        <v>298</v>
      </c>
      <c r="K275" s="158">
        <v>4615713</v>
      </c>
      <c r="L275" s="195">
        <v>2662381</v>
      </c>
      <c r="M275" s="195">
        <v>662403</v>
      </c>
      <c r="N275" s="195">
        <v>737584</v>
      </c>
      <c r="O275" s="158">
        <v>1307871</v>
      </c>
      <c r="P275" s="158">
        <v>223705</v>
      </c>
      <c r="Q275" s="235">
        <v>10209657</v>
      </c>
      <c r="R275" s="136"/>
      <c r="S275" s="136"/>
      <c r="T275" s="136"/>
      <c r="U275" s="136"/>
      <c r="V275" s="136"/>
      <c r="W275" s="136"/>
      <c r="X275" s="136"/>
      <c r="Y275" s="136"/>
      <c r="Z275" s="136"/>
      <c r="AA275" s="136"/>
      <c r="AB275" s="136"/>
      <c r="AC275" s="136"/>
      <c r="AD275" s="136"/>
      <c r="AE275" s="136"/>
      <c r="AF275" s="136"/>
      <c r="AG275" s="136"/>
      <c r="AH275" s="136"/>
      <c r="AI275" s="136"/>
      <c r="AJ275" s="136"/>
      <c r="AK275" s="136"/>
      <c r="AL275" s="136"/>
      <c r="AM275" s="136"/>
      <c r="AN275" s="136"/>
      <c r="AO275" s="136"/>
      <c r="AP275" s="136"/>
      <c r="AQ275" s="136"/>
      <c r="AR275" s="136"/>
      <c r="AS275" s="136"/>
      <c r="AT275" s="136"/>
      <c r="AU275" s="136"/>
      <c r="AV275" s="136"/>
      <c r="AW275" s="136"/>
      <c r="AX275" s="136"/>
      <c r="AY275" s="136"/>
      <c r="AZ275" s="136"/>
      <c r="BA275" s="136"/>
      <c r="BB275" s="136"/>
      <c r="BC275" s="136"/>
      <c r="BD275" s="136"/>
      <c r="BE275" s="136"/>
      <c r="BF275" s="136"/>
      <c r="BG275" s="136"/>
      <c r="BH275" s="136"/>
      <c r="BI275" s="136"/>
      <c r="BJ275" s="136"/>
      <c r="BK275" s="136"/>
      <c r="BL275" s="136"/>
      <c r="BM275" s="136"/>
      <c r="BN275" s="136"/>
      <c r="BO275" s="136"/>
      <c r="BP275" s="136"/>
      <c r="BQ275" s="136"/>
      <c r="BR275" s="136"/>
      <c r="BS275" s="136"/>
      <c r="BT275" s="136"/>
      <c r="BU275" s="136"/>
      <c r="BV275" s="136"/>
      <c r="BW275" s="136"/>
      <c r="BX275" s="136"/>
      <c r="BY275" s="136"/>
      <c r="BZ275" s="136"/>
      <c r="CA275" s="136"/>
      <c r="CB275" s="136"/>
      <c r="CC275" s="136"/>
      <c r="CD275" s="136"/>
      <c r="CE275" s="136"/>
      <c r="CF275" s="136"/>
      <c r="CG275" s="136"/>
      <c r="CH275" s="136"/>
      <c r="CI275" s="136"/>
      <c r="CJ275" s="136"/>
      <c r="CK275" s="136"/>
      <c r="CL275" s="136"/>
      <c r="CM275" s="136"/>
      <c r="CN275" s="136"/>
      <c r="CO275" s="136"/>
      <c r="CP275" s="136"/>
      <c r="CQ275" s="136"/>
      <c r="CR275" s="136"/>
      <c r="CS275" s="136"/>
      <c r="CT275" s="136"/>
      <c r="CU275" s="136"/>
      <c r="CV275" s="136"/>
      <c r="CW275" s="136"/>
      <c r="CX275" s="136"/>
      <c r="CY275" s="136"/>
      <c r="CZ275" s="136"/>
      <c r="DA275" s="136"/>
      <c r="DB275" s="136"/>
      <c r="DC275" s="136"/>
      <c r="DD275" s="136"/>
      <c r="DE275" s="136"/>
      <c r="DF275" s="136"/>
      <c r="DG275" s="136"/>
      <c r="DH275" s="136"/>
      <c r="DI275" s="136"/>
      <c r="DJ275" s="136"/>
      <c r="DK275" s="136"/>
      <c r="DL275" s="136"/>
      <c r="DM275" s="136"/>
      <c r="DN275" s="136"/>
      <c r="DO275" s="136"/>
      <c r="DP275" s="136"/>
      <c r="DQ275" s="136"/>
      <c r="DR275" s="136"/>
      <c r="DS275" s="136"/>
      <c r="DT275" s="136"/>
      <c r="DU275" s="136"/>
      <c r="DV275" s="136"/>
      <c r="DW275" s="136"/>
      <c r="DX275" s="136"/>
      <c r="DY275" s="136"/>
      <c r="DZ275" s="136"/>
      <c r="EA275" s="136"/>
      <c r="EB275" s="136"/>
      <c r="EC275" s="136"/>
      <c r="ED275" s="136"/>
      <c r="EE275" s="136"/>
      <c r="EF275" s="136"/>
      <c r="EG275" s="136"/>
      <c r="EH275" s="136"/>
      <c r="EI275" s="136"/>
      <c r="EJ275" s="136"/>
      <c r="EK275" s="136"/>
      <c r="EL275" s="136"/>
      <c r="EM275" s="136"/>
      <c r="EN275" s="136"/>
      <c r="EO275" s="136"/>
      <c r="EP275" s="136"/>
      <c r="EQ275" s="136"/>
      <c r="ER275" s="136"/>
      <c r="ES275" s="136"/>
      <c r="ET275" s="136"/>
      <c r="EU275" s="136"/>
      <c r="EV275" s="136"/>
      <c r="EW275" s="136"/>
      <c r="EX275" s="136"/>
      <c r="EY275" s="136"/>
      <c r="EZ275" s="136"/>
      <c r="FA275" s="136"/>
      <c r="FB275" s="136"/>
      <c r="FC275" s="136"/>
      <c r="FD275" s="136"/>
      <c r="FE275" s="136"/>
      <c r="FF275" s="136"/>
      <c r="FG275" s="136"/>
      <c r="FH275" s="136"/>
      <c r="FI275" s="136"/>
      <c r="FJ275" s="136"/>
      <c r="FK275" s="136"/>
      <c r="FL275" s="136"/>
      <c r="FM275" s="136"/>
      <c r="FN275" s="136"/>
      <c r="FO275" s="136"/>
      <c r="FP275" s="136"/>
      <c r="FQ275" s="136"/>
      <c r="FR275" s="136"/>
      <c r="FS275" s="136"/>
      <c r="FT275" s="136"/>
      <c r="FU275" s="136"/>
      <c r="FV275" s="136"/>
      <c r="FW275" s="136"/>
      <c r="FX275" s="136"/>
      <c r="FY275" s="136"/>
      <c r="FZ275" s="136"/>
      <c r="GA275" s="136"/>
      <c r="GB275" s="136"/>
      <c r="GC275" s="136"/>
      <c r="GD275" s="136"/>
      <c r="GE275" s="136"/>
      <c r="GF275" s="136"/>
      <c r="GG275" s="136"/>
      <c r="GH275" s="136"/>
      <c r="GI275" s="136"/>
      <c r="GJ275" s="136"/>
      <c r="GK275" s="136"/>
      <c r="GL275" s="136"/>
      <c r="GM275" s="136"/>
      <c r="GN275" s="136"/>
      <c r="GO275" s="136"/>
      <c r="GP275" s="136"/>
      <c r="GQ275" s="136"/>
      <c r="GR275" s="136"/>
      <c r="GS275" s="136"/>
      <c r="GT275" s="136"/>
      <c r="GU275" s="136"/>
      <c r="GV275" s="136"/>
      <c r="GW275" s="136"/>
      <c r="GX275" s="136"/>
      <c r="GY275" s="136"/>
      <c r="GZ275" s="136"/>
      <c r="HA275" s="136"/>
      <c r="HB275" s="136"/>
      <c r="HC275" s="136"/>
      <c r="HD275" s="136"/>
      <c r="HE275" s="136"/>
      <c r="HF275" s="136"/>
      <c r="HG275" s="136"/>
      <c r="HH275" s="136"/>
      <c r="HI275" s="136"/>
      <c r="HJ275" s="136"/>
      <c r="HK275" s="136"/>
      <c r="HL275" s="136"/>
      <c r="HM275" s="136"/>
      <c r="HN275" s="136"/>
      <c r="HO275" s="136"/>
      <c r="HP275" s="136"/>
      <c r="HQ275" s="136"/>
      <c r="HR275" s="136"/>
      <c r="HS275" s="136"/>
      <c r="HT275" s="136"/>
      <c r="HU275" s="136"/>
      <c r="HV275" s="136"/>
      <c r="HW275" s="136"/>
      <c r="HX275" s="136"/>
      <c r="HY275" s="136"/>
      <c r="HZ275" s="136"/>
      <c r="IA275" s="136"/>
      <c r="IB275" s="136"/>
      <c r="IC275" s="136"/>
      <c r="ID275" s="136"/>
      <c r="IE275" s="136"/>
      <c r="IF275" s="136"/>
      <c r="IG275" s="136"/>
    </row>
    <row r="276" spans="1:241" ht="15" customHeight="1" x14ac:dyDescent="0.25">
      <c r="A276" s="137" t="s">
        <v>87</v>
      </c>
      <c r="B276" s="158">
        <v>3757837</v>
      </c>
      <c r="C276" s="195">
        <v>2318024</v>
      </c>
      <c r="D276" s="195">
        <v>1128730</v>
      </c>
      <c r="E276" s="195">
        <v>630609</v>
      </c>
      <c r="F276" s="158">
        <v>1559171</v>
      </c>
      <c r="G276" s="158">
        <v>297009</v>
      </c>
      <c r="H276" s="235">
        <v>9691380</v>
      </c>
      <c r="I276" s="136"/>
      <c r="J276" s="198" t="s">
        <v>297</v>
      </c>
      <c r="K276" s="158">
        <v>6436898</v>
      </c>
      <c r="L276" s="195">
        <v>2750502</v>
      </c>
      <c r="M276" s="195">
        <v>814299</v>
      </c>
      <c r="N276" s="195">
        <v>819542</v>
      </c>
      <c r="O276" s="158">
        <v>1654333</v>
      </c>
      <c r="P276" s="158">
        <v>324981</v>
      </c>
      <c r="Q276" s="235">
        <v>12800555</v>
      </c>
      <c r="R276" s="136"/>
      <c r="S276" s="136"/>
      <c r="T276" s="136"/>
      <c r="U276" s="136"/>
      <c r="V276" s="136"/>
      <c r="W276" s="136"/>
      <c r="X276" s="136"/>
      <c r="Y276" s="136"/>
      <c r="Z276" s="136"/>
      <c r="AA276" s="136"/>
      <c r="AB276" s="136"/>
      <c r="AC276" s="136"/>
      <c r="AD276" s="136"/>
      <c r="AE276" s="136"/>
      <c r="AF276" s="136"/>
      <c r="AG276" s="136"/>
      <c r="AH276" s="136"/>
      <c r="AI276" s="136"/>
      <c r="AJ276" s="136"/>
      <c r="AK276" s="136"/>
      <c r="AL276" s="136"/>
      <c r="AM276" s="136"/>
      <c r="AN276" s="136"/>
      <c r="AO276" s="136"/>
      <c r="AP276" s="136"/>
      <c r="AQ276" s="136"/>
      <c r="AR276" s="136"/>
      <c r="AS276" s="136"/>
      <c r="AT276" s="136"/>
      <c r="AU276" s="136"/>
      <c r="AV276" s="136"/>
      <c r="AW276" s="136"/>
      <c r="AX276" s="136"/>
      <c r="AY276" s="136"/>
      <c r="AZ276" s="136"/>
      <c r="BA276" s="136"/>
      <c r="BB276" s="136"/>
      <c r="BC276" s="136"/>
      <c r="BD276" s="136"/>
      <c r="BE276" s="136"/>
      <c r="BF276" s="136"/>
      <c r="BG276" s="136"/>
      <c r="BH276" s="136"/>
      <c r="BI276" s="136"/>
      <c r="BJ276" s="136"/>
      <c r="BK276" s="136"/>
      <c r="BL276" s="136"/>
      <c r="BM276" s="136"/>
      <c r="BN276" s="136"/>
      <c r="BO276" s="136"/>
      <c r="BP276" s="136"/>
      <c r="BQ276" s="136"/>
      <c r="BR276" s="136"/>
      <c r="BS276" s="136"/>
      <c r="BT276" s="136"/>
      <c r="BU276" s="136"/>
      <c r="BV276" s="136"/>
      <c r="BW276" s="136"/>
      <c r="BX276" s="136"/>
      <c r="BY276" s="136"/>
      <c r="BZ276" s="136"/>
      <c r="CA276" s="136"/>
      <c r="CB276" s="136"/>
      <c r="CC276" s="136"/>
      <c r="CD276" s="136"/>
      <c r="CE276" s="136"/>
      <c r="CF276" s="136"/>
      <c r="CG276" s="136"/>
      <c r="CH276" s="136"/>
      <c r="CI276" s="136"/>
      <c r="CJ276" s="136"/>
      <c r="CK276" s="136"/>
      <c r="CL276" s="136"/>
      <c r="CM276" s="136"/>
      <c r="CN276" s="136"/>
      <c r="CO276" s="136"/>
      <c r="CP276" s="136"/>
      <c r="CQ276" s="136"/>
      <c r="CR276" s="136"/>
      <c r="CS276" s="136"/>
      <c r="CT276" s="136"/>
      <c r="CU276" s="136"/>
      <c r="CV276" s="136"/>
      <c r="CW276" s="136"/>
      <c r="CX276" s="136"/>
      <c r="CY276" s="136"/>
      <c r="CZ276" s="136"/>
      <c r="DA276" s="136"/>
      <c r="DB276" s="136"/>
      <c r="DC276" s="136"/>
      <c r="DD276" s="136"/>
      <c r="DE276" s="136"/>
      <c r="DF276" s="136"/>
      <c r="DG276" s="136"/>
      <c r="DH276" s="136"/>
      <c r="DI276" s="136"/>
      <c r="DJ276" s="136"/>
      <c r="DK276" s="136"/>
      <c r="DL276" s="136"/>
      <c r="DM276" s="136"/>
      <c r="DN276" s="136"/>
      <c r="DO276" s="136"/>
      <c r="DP276" s="136"/>
      <c r="DQ276" s="136"/>
      <c r="DR276" s="136"/>
      <c r="DS276" s="136"/>
      <c r="DT276" s="136"/>
      <c r="DU276" s="136"/>
      <c r="DV276" s="136"/>
      <c r="DW276" s="136"/>
      <c r="DX276" s="136"/>
      <c r="DY276" s="136"/>
      <c r="DZ276" s="136"/>
      <c r="EA276" s="136"/>
      <c r="EB276" s="136"/>
      <c r="EC276" s="136"/>
      <c r="ED276" s="136"/>
      <c r="EE276" s="136"/>
      <c r="EF276" s="136"/>
      <c r="EG276" s="136"/>
      <c r="EH276" s="136"/>
      <c r="EI276" s="136"/>
      <c r="EJ276" s="136"/>
      <c r="EK276" s="136"/>
      <c r="EL276" s="136"/>
      <c r="EM276" s="136"/>
      <c r="EN276" s="136"/>
      <c r="EO276" s="136"/>
      <c r="EP276" s="136"/>
      <c r="EQ276" s="136"/>
      <c r="ER276" s="136"/>
      <c r="ES276" s="136"/>
      <c r="ET276" s="136"/>
      <c r="EU276" s="136"/>
      <c r="EV276" s="136"/>
      <c r="EW276" s="136"/>
      <c r="EX276" s="136"/>
      <c r="EY276" s="136"/>
      <c r="EZ276" s="136"/>
      <c r="FA276" s="136"/>
      <c r="FB276" s="136"/>
      <c r="FC276" s="136"/>
      <c r="FD276" s="136"/>
      <c r="FE276" s="136"/>
      <c r="FF276" s="136"/>
      <c r="FG276" s="136"/>
      <c r="FH276" s="136"/>
      <c r="FI276" s="136"/>
      <c r="FJ276" s="136"/>
      <c r="FK276" s="136"/>
      <c r="FL276" s="136"/>
      <c r="FM276" s="136"/>
      <c r="FN276" s="136"/>
      <c r="FO276" s="136"/>
      <c r="FP276" s="136"/>
      <c r="FQ276" s="136"/>
      <c r="FR276" s="136"/>
      <c r="FS276" s="136"/>
      <c r="FT276" s="136"/>
      <c r="FU276" s="136"/>
      <c r="FV276" s="136"/>
      <c r="FW276" s="136"/>
      <c r="FX276" s="136"/>
      <c r="FY276" s="136"/>
      <c r="FZ276" s="136"/>
      <c r="GA276" s="136"/>
      <c r="GB276" s="136"/>
      <c r="GC276" s="136"/>
      <c r="GD276" s="136"/>
      <c r="GE276" s="136"/>
      <c r="GF276" s="136"/>
      <c r="GG276" s="136"/>
      <c r="GH276" s="136"/>
      <c r="GI276" s="136"/>
      <c r="GJ276" s="136"/>
      <c r="GK276" s="136"/>
      <c r="GL276" s="136"/>
      <c r="GM276" s="136"/>
      <c r="GN276" s="136"/>
      <c r="GO276" s="136"/>
      <c r="GP276" s="136"/>
      <c r="GQ276" s="136"/>
      <c r="GR276" s="136"/>
      <c r="GS276" s="136"/>
      <c r="GT276" s="136"/>
      <c r="GU276" s="136"/>
      <c r="GV276" s="136"/>
      <c r="GW276" s="136"/>
      <c r="GX276" s="136"/>
      <c r="GY276" s="136"/>
      <c r="GZ276" s="136"/>
      <c r="HA276" s="136"/>
      <c r="HB276" s="136"/>
      <c r="HC276" s="136"/>
      <c r="HD276" s="136"/>
      <c r="HE276" s="136"/>
      <c r="HF276" s="136"/>
      <c r="HG276" s="136"/>
      <c r="HH276" s="136"/>
      <c r="HI276" s="136"/>
      <c r="HJ276" s="136"/>
      <c r="HK276" s="136"/>
      <c r="HL276" s="136"/>
      <c r="HM276" s="136"/>
      <c r="HN276" s="136"/>
      <c r="HO276" s="136"/>
      <c r="HP276" s="136"/>
      <c r="HQ276" s="136"/>
      <c r="HR276" s="136"/>
      <c r="HS276" s="136"/>
      <c r="HT276" s="136"/>
      <c r="HU276" s="136"/>
      <c r="HV276" s="136"/>
      <c r="HW276" s="136"/>
      <c r="HX276" s="136"/>
      <c r="HY276" s="136"/>
      <c r="HZ276" s="136"/>
      <c r="IA276" s="136"/>
      <c r="IB276" s="136"/>
      <c r="IC276" s="136"/>
      <c r="ID276" s="136"/>
      <c r="IE276" s="136"/>
      <c r="IF276" s="136"/>
      <c r="IG276" s="136"/>
    </row>
    <row r="277" spans="1:241" ht="15" customHeight="1" x14ac:dyDescent="0.25">
      <c r="A277" s="137" t="s">
        <v>86</v>
      </c>
      <c r="B277" s="158">
        <v>4203375</v>
      </c>
      <c r="C277" s="195">
        <v>3388552</v>
      </c>
      <c r="D277" s="195">
        <v>961818</v>
      </c>
      <c r="E277" s="195">
        <v>604425</v>
      </c>
      <c r="F277" s="158">
        <v>1708294</v>
      </c>
      <c r="G277" s="158">
        <v>223688</v>
      </c>
      <c r="H277" s="235">
        <v>11090152</v>
      </c>
      <c r="I277" s="136"/>
      <c r="J277" s="196" t="s">
        <v>379</v>
      </c>
      <c r="K277" s="158">
        <v>3405621</v>
      </c>
      <c r="L277" s="195">
        <v>2500157</v>
      </c>
      <c r="M277" s="195">
        <v>599676</v>
      </c>
      <c r="N277" s="195">
        <v>906771</v>
      </c>
      <c r="O277" s="158">
        <v>1347757</v>
      </c>
      <c r="P277" s="158">
        <v>291879</v>
      </c>
      <c r="Q277" s="235">
        <v>9051861</v>
      </c>
      <c r="R277" s="136"/>
      <c r="S277" s="136"/>
      <c r="T277" s="136"/>
      <c r="U277" s="136"/>
      <c r="V277" s="136"/>
      <c r="W277" s="136"/>
      <c r="X277" s="136"/>
      <c r="Y277" s="136"/>
      <c r="Z277" s="136"/>
      <c r="AA277" s="136"/>
      <c r="AB277" s="136"/>
      <c r="AC277" s="136"/>
      <c r="AD277" s="136"/>
      <c r="AE277" s="136"/>
      <c r="AF277" s="136"/>
      <c r="AG277" s="136"/>
      <c r="AH277" s="136"/>
      <c r="AI277" s="136"/>
      <c r="AJ277" s="136"/>
      <c r="AK277" s="136"/>
      <c r="AL277" s="136"/>
      <c r="AM277" s="136"/>
      <c r="AN277" s="136"/>
      <c r="AO277" s="136"/>
      <c r="AP277" s="136"/>
      <c r="AQ277" s="136"/>
      <c r="AR277" s="136"/>
      <c r="AS277" s="136"/>
      <c r="AT277" s="136"/>
      <c r="AU277" s="136"/>
      <c r="AV277" s="136"/>
      <c r="AW277" s="136"/>
      <c r="AX277" s="136"/>
      <c r="AY277" s="136"/>
      <c r="AZ277" s="136"/>
      <c r="BA277" s="136"/>
      <c r="BB277" s="136"/>
      <c r="BC277" s="136"/>
      <c r="BD277" s="136"/>
      <c r="BE277" s="136"/>
      <c r="BF277" s="136"/>
      <c r="BG277" s="136"/>
      <c r="BH277" s="136"/>
      <c r="BI277" s="136"/>
      <c r="BJ277" s="136"/>
      <c r="BK277" s="136"/>
      <c r="BL277" s="136"/>
      <c r="BM277" s="136"/>
      <c r="BN277" s="136"/>
      <c r="BO277" s="136"/>
      <c r="BP277" s="136"/>
      <c r="BQ277" s="136"/>
      <c r="BR277" s="136"/>
      <c r="BS277" s="136"/>
      <c r="BT277" s="136"/>
      <c r="BU277" s="136"/>
      <c r="BV277" s="136"/>
      <c r="BW277" s="136"/>
      <c r="BX277" s="136"/>
      <c r="BY277" s="136"/>
      <c r="BZ277" s="136"/>
      <c r="CA277" s="136"/>
      <c r="CB277" s="136"/>
      <c r="CC277" s="136"/>
      <c r="CD277" s="136"/>
      <c r="CE277" s="136"/>
      <c r="CF277" s="136"/>
      <c r="CG277" s="136"/>
      <c r="CH277" s="136"/>
      <c r="CI277" s="136"/>
      <c r="CJ277" s="136"/>
      <c r="CK277" s="136"/>
      <c r="CL277" s="136"/>
      <c r="CM277" s="136"/>
      <c r="CN277" s="136"/>
      <c r="CO277" s="136"/>
      <c r="CP277" s="136"/>
      <c r="CQ277" s="136"/>
      <c r="CR277" s="136"/>
      <c r="CS277" s="136"/>
      <c r="CT277" s="136"/>
      <c r="CU277" s="136"/>
      <c r="CV277" s="136"/>
      <c r="CW277" s="136"/>
      <c r="CX277" s="136"/>
      <c r="CY277" s="136"/>
      <c r="CZ277" s="136"/>
      <c r="DA277" s="136"/>
      <c r="DB277" s="136"/>
      <c r="DC277" s="136"/>
      <c r="DD277" s="136"/>
      <c r="DE277" s="136"/>
      <c r="DF277" s="136"/>
      <c r="DG277" s="136"/>
      <c r="DH277" s="136"/>
      <c r="DI277" s="136"/>
      <c r="DJ277" s="136"/>
      <c r="DK277" s="136"/>
      <c r="DL277" s="136"/>
      <c r="DM277" s="136"/>
      <c r="DN277" s="136"/>
      <c r="DO277" s="136"/>
      <c r="DP277" s="136"/>
      <c r="DQ277" s="136"/>
      <c r="DR277" s="136"/>
      <c r="DS277" s="136"/>
      <c r="DT277" s="136"/>
      <c r="DU277" s="136"/>
      <c r="DV277" s="136"/>
      <c r="DW277" s="136"/>
      <c r="DX277" s="136"/>
      <c r="DY277" s="136"/>
      <c r="DZ277" s="136"/>
      <c r="EA277" s="136"/>
      <c r="EB277" s="136"/>
      <c r="EC277" s="136"/>
      <c r="ED277" s="136"/>
      <c r="EE277" s="136"/>
      <c r="EF277" s="136"/>
      <c r="EG277" s="136"/>
      <c r="EH277" s="136"/>
      <c r="EI277" s="136"/>
      <c r="EJ277" s="136"/>
      <c r="EK277" s="136"/>
      <c r="EL277" s="136"/>
      <c r="EM277" s="136"/>
      <c r="EN277" s="136"/>
      <c r="EO277" s="136"/>
      <c r="EP277" s="136"/>
      <c r="EQ277" s="136"/>
      <c r="ER277" s="136"/>
      <c r="ES277" s="136"/>
      <c r="ET277" s="136"/>
      <c r="EU277" s="136"/>
      <c r="EV277" s="136"/>
      <c r="EW277" s="136"/>
      <c r="EX277" s="136"/>
      <c r="EY277" s="136"/>
      <c r="EZ277" s="136"/>
      <c r="FA277" s="136"/>
      <c r="FB277" s="136"/>
      <c r="FC277" s="136"/>
      <c r="FD277" s="136"/>
      <c r="FE277" s="136"/>
      <c r="FF277" s="136"/>
      <c r="FG277" s="136"/>
      <c r="FH277" s="136"/>
      <c r="FI277" s="136"/>
      <c r="FJ277" s="136"/>
      <c r="FK277" s="136"/>
      <c r="FL277" s="136"/>
      <c r="FM277" s="136"/>
      <c r="FN277" s="136"/>
      <c r="FO277" s="136"/>
      <c r="FP277" s="136"/>
      <c r="FQ277" s="136"/>
      <c r="FR277" s="136"/>
      <c r="FS277" s="136"/>
      <c r="FT277" s="136"/>
      <c r="FU277" s="136"/>
      <c r="FV277" s="136"/>
      <c r="FW277" s="136"/>
      <c r="FX277" s="136"/>
      <c r="FY277" s="136"/>
      <c r="FZ277" s="136"/>
      <c r="GA277" s="136"/>
      <c r="GB277" s="136"/>
      <c r="GC277" s="136"/>
      <c r="GD277" s="136"/>
      <c r="GE277" s="136"/>
      <c r="GF277" s="136"/>
      <c r="GG277" s="136"/>
      <c r="GH277" s="136"/>
      <c r="GI277" s="136"/>
      <c r="GJ277" s="136"/>
      <c r="GK277" s="136"/>
      <c r="GL277" s="136"/>
      <c r="GM277" s="136"/>
      <c r="GN277" s="136"/>
      <c r="GO277" s="136"/>
      <c r="GP277" s="136"/>
      <c r="GQ277" s="136"/>
      <c r="GR277" s="136"/>
      <c r="GS277" s="136"/>
      <c r="GT277" s="136"/>
      <c r="GU277" s="136"/>
      <c r="GV277" s="136"/>
      <c r="GW277" s="136"/>
      <c r="GX277" s="136"/>
      <c r="GY277" s="136"/>
      <c r="GZ277" s="136"/>
      <c r="HA277" s="136"/>
      <c r="HB277" s="136"/>
      <c r="HC277" s="136"/>
      <c r="HD277" s="136"/>
      <c r="HE277" s="136"/>
      <c r="HF277" s="136"/>
      <c r="HG277" s="136"/>
      <c r="HH277" s="136"/>
      <c r="HI277" s="136"/>
      <c r="HJ277" s="136"/>
      <c r="HK277" s="136"/>
      <c r="HL277" s="136"/>
      <c r="HM277" s="136"/>
      <c r="HN277" s="136"/>
      <c r="HO277" s="136"/>
      <c r="HP277" s="136"/>
      <c r="HQ277" s="136"/>
      <c r="HR277" s="136"/>
      <c r="HS277" s="136"/>
      <c r="HT277" s="136"/>
      <c r="HU277" s="136"/>
      <c r="HV277" s="136"/>
      <c r="HW277" s="136"/>
      <c r="HX277" s="136"/>
      <c r="HY277" s="136"/>
      <c r="HZ277" s="136"/>
      <c r="IA277" s="136"/>
      <c r="IB277" s="136"/>
      <c r="IC277" s="136"/>
      <c r="ID277" s="136"/>
      <c r="IE277" s="136"/>
      <c r="IF277" s="136"/>
      <c r="IG277" s="136"/>
    </row>
    <row r="278" spans="1:241" ht="15" customHeight="1" x14ac:dyDescent="0.25">
      <c r="A278" s="137" t="s">
        <v>85</v>
      </c>
      <c r="B278" s="158">
        <v>4547728</v>
      </c>
      <c r="C278" s="195">
        <v>4023674</v>
      </c>
      <c r="D278" s="195">
        <v>1082043</v>
      </c>
      <c r="E278" s="195">
        <v>639451</v>
      </c>
      <c r="F278" s="158">
        <v>1880503</v>
      </c>
      <c r="G278" s="158">
        <v>237838</v>
      </c>
      <c r="H278" s="235">
        <v>12411237</v>
      </c>
      <c r="I278" s="136"/>
      <c r="J278" s="196" t="s">
        <v>295</v>
      </c>
      <c r="K278" s="158">
        <v>3790199</v>
      </c>
      <c r="L278" s="195">
        <v>2400130</v>
      </c>
      <c r="M278" s="195">
        <v>670087</v>
      </c>
      <c r="N278" s="195">
        <v>1056471</v>
      </c>
      <c r="O278" s="158">
        <v>1705144</v>
      </c>
      <c r="P278" s="158">
        <v>316059</v>
      </c>
      <c r="Q278" s="235">
        <v>9938090</v>
      </c>
      <c r="R278" s="136"/>
      <c r="S278" s="136"/>
      <c r="T278" s="136"/>
      <c r="U278" s="136"/>
      <c r="V278" s="136"/>
      <c r="W278" s="136"/>
      <c r="X278" s="136"/>
      <c r="Y278" s="136"/>
      <c r="Z278" s="136"/>
      <c r="AA278" s="136"/>
      <c r="AB278" s="136"/>
      <c r="AC278" s="136"/>
      <c r="AD278" s="136"/>
      <c r="AE278" s="136"/>
      <c r="AF278" s="136"/>
      <c r="AG278" s="136"/>
      <c r="AH278" s="136"/>
      <c r="AI278" s="136"/>
      <c r="AJ278" s="136"/>
      <c r="AK278" s="136"/>
      <c r="AL278" s="136"/>
      <c r="AM278" s="136"/>
      <c r="AN278" s="136"/>
      <c r="AO278" s="136"/>
      <c r="AP278" s="136"/>
      <c r="AQ278" s="136"/>
      <c r="AR278" s="136"/>
      <c r="AS278" s="136"/>
      <c r="AT278" s="136"/>
      <c r="AU278" s="136"/>
      <c r="AV278" s="136"/>
      <c r="AW278" s="136"/>
      <c r="AX278" s="136"/>
      <c r="AY278" s="136"/>
      <c r="AZ278" s="136"/>
      <c r="BA278" s="136"/>
      <c r="BB278" s="136"/>
      <c r="BC278" s="136"/>
      <c r="BD278" s="136"/>
      <c r="BE278" s="136"/>
      <c r="BF278" s="136"/>
      <c r="BG278" s="136"/>
      <c r="BH278" s="136"/>
      <c r="BI278" s="136"/>
      <c r="BJ278" s="136"/>
      <c r="BK278" s="136"/>
      <c r="BL278" s="136"/>
      <c r="BM278" s="136"/>
      <c r="BN278" s="136"/>
      <c r="BO278" s="136"/>
      <c r="BP278" s="136"/>
      <c r="BQ278" s="136"/>
      <c r="BR278" s="136"/>
      <c r="BS278" s="136"/>
      <c r="BT278" s="136"/>
      <c r="BU278" s="136"/>
      <c r="BV278" s="136"/>
      <c r="BW278" s="136"/>
      <c r="BX278" s="136"/>
      <c r="BY278" s="136"/>
      <c r="BZ278" s="136"/>
      <c r="CA278" s="136"/>
      <c r="CB278" s="136"/>
      <c r="CC278" s="136"/>
      <c r="CD278" s="136"/>
      <c r="CE278" s="136"/>
      <c r="CF278" s="136"/>
      <c r="CG278" s="136"/>
      <c r="CH278" s="136"/>
      <c r="CI278" s="136"/>
      <c r="CJ278" s="136"/>
      <c r="CK278" s="136"/>
      <c r="CL278" s="136"/>
      <c r="CM278" s="136"/>
      <c r="CN278" s="136"/>
      <c r="CO278" s="136"/>
      <c r="CP278" s="136"/>
      <c r="CQ278" s="136"/>
      <c r="CR278" s="136"/>
      <c r="CS278" s="136"/>
      <c r="CT278" s="136"/>
      <c r="CU278" s="136"/>
      <c r="CV278" s="136"/>
      <c r="CW278" s="136"/>
      <c r="CX278" s="136"/>
      <c r="CY278" s="136"/>
      <c r="CZ278" s="136"/>
      <c r="DA278" s="136"/>
      <c r="DB278" s="136"/>
      <c r="DC278" s="136"/>
      <c r="DD278" s="136"/>
      <c r="DE278" s="136"/>
      <c r="DF278" s="136"/>
      <c r="DG278" s="136"/>
      <c r="DH278" s="136"/>
      <c r="DI278" s="136"/>
      <c r="DJ278" s="136"/>
      <c r="DK278" s="136"/>
      <c r="DL278" s="136"/>
      <c r="DM278" s="136"/>
      <c r="DN278" s="136"/>
      <c r="DO278" s="136"/>
      <c r="DP278" s="136"/>
      <c r="DQ278" s="136"/>
      <c r="DR278" s="136"/>
      <c r="DS278" s="136"/>
      <c r="DT278" s="136"/>
      <c r="DU278" s="136"/>
      <c r="DV278" s="136"/>
      <c r="DW278" s="136"/>
      <c r="DX278" s="136"/>
      <c r="DY278" s="136"/>
      <c r="DZ278" s="136"/>
      <c r="EA278" s="136"/>
      <c r="EB278" s="136"/>
      <c r="EC278" s="136"/>
      <c r="ED278" s="136"/>
      <c r="EE278" s="136"/>
      <c r="EF278" s="136"/>
      <c r="EG278" s="136"/>
      <c r="EH278" s="136"/>
      <c r="EI278" s="136"/>
      <c r="EJ278" s="136"/>
      <c r="EK278" s="136"/>
      <c r="EL278" s="136"/>
      <c r="EM278" s="136"/>
      <c r="EN278" s="136"/>
      <c r="EO278" s="136"/>
      <c r="EP278" s="136"/>
      <c r="EQ278" s="136"/>
      <c r="ER278" s="136"/>
      <c r="ES278" s="136"/>
      <c r="ET278" s="136"/>
      <c r="EU278" s="136"/>
      <c r="EV278" s="136"/>
      <c r="EW278" s="136"/>
      <c r="EX278" s="136"/>
      <c r="EY278" s="136"/>
      <c r="EZ278" s="136"/>
      <c r="FA278" s="136"/>
      <c r="FB278" s="136"/>
      <c r="FC278" s="136"/>
      <c r="FD278" s="136"/>
      <c r="FE278" s="136"/>
      <c r="FF278" s="136"/>
      <c r="FG278" s="136"/>
      <c r="FH278" s="136"/>
      <c r="FI278" s="136"/>
      <c r="FJ278" s="136"/>
      <c r="FK278" s="136"/>
      <c r="FL278" s="136"/>
      <c r="FM278" s="136"/>
      <c r="FN278" s="136"/>
      <c r="FO278" s="136"/>
      <c r="FP278" s="136"/>
      <c r="FQ278" s="136"/>
      <c r="FR278" s="136"/>
      <c r="FS278" s="136"/>
      <c r="FT278" s="136"/>
      <c r="FU278" s="136"/>
      <c r="FV278" s="136"/>
      <c r="FW278" s="136"/>
      <c r="FX278" s="136"/>
      <c r="FY278" s="136"/>
      <c r="FZ278" s="136"/>
      <c r="GA278" s="136"/>
      <c r="GB278" s="136"/>
      <c r="GC278" s="136"/>
      <c r="GD278" s="136"/>
      <c r="GE278" s="136"/>
      <c r="GF278" s="136"/>
      <c r="GG278" s="136"/>
      <c r="GH278" s="136"/>
      <c r="GI278" s="136"/>
      <c r="GJ278" s="136"/>
      <c r="GK278" s="136"/>
      <c r="GL278" s="136"/>
      <c r="GM278" s="136"/>
      <c r="GN278" s="136"/>
      <c r="GO278" s="136"/>
      <c r="GP278" s="136"/>
      <c r="GQ278" s="136"/>
      <c r="GR278" s="136"/>
      <c r="GS278" s="136"/>
      <c r="GT278" s="136"/>
      <c r="GU278" s="136"/>
      <c r="GV278" s="136"/>
      <c r="GW278" s="136"/>
      <c r="GX278" s="136"/>
      <c r="GY278" s="136"/>
      <c r="GZ278" s="136"/>
      <c r="HA278" s="136"/>
      <c r="HB278" s="136"/>
      <c r="HC278" s="136"/>
      <c r="HD278" s="136"/>
      <c r="HE278" s="136"/>
      <c r="HF278" s="136"/>
      <c r="HG278" s="136"/>
      <c r="HH278" s="136"/>
      <c r="HI278" s="136"/>
      <c r="HJ278" s="136"/>
      <c r="HK278" s="136"/>
      <c r="HL278" s="136"/>
      <c r="HM278" s="136"/>
      <c r="HN278" s="136"/>
      <c r="HO278" s="136"/>
      <c r="HP278" s="136"/>
      <c r="HQ278" s="136"/>
      <c r="HR278" s="136"/>
      <c r="HS278" s="136"/>
      <c r="HT278" s="136"/>
      <c r="HU278" s="136"/>
      <c r="HV278" s="136"/>
      <c r="HW278" s="136"/>
      <c r="HX278" s="136"/>
      <c r="HY278" s="136"/>
      <c r="HZ278" s="136"/>
      <c r="IA278" s="136"/>
      <c r="IB278" s="136"/>
      <c r="IC278" s="136"/>
      <c r="ID278" s="136"/>
      <c r="IE278" s="136"/>
      <c r="IF278" s="136"/>
      <c r="IG278" s="136"/>
    </row>
    <row r="279" spans="1:241" ht="15" customHeight="1" x14ac:dyDescent="0.25">
      <c r="A279" s="137" t="s">
        <v>84</v>
      </c>
      <c r="B279" s="158">
        <v>4983203</v>
      </c>
      <c r="C279" s="195">
        <v>3552219</v>
      </c>
      <c r="D279" s="195">
        <v>823765</v>
      </c>
      <c r="E279" s="195">
        <v>736209</v>
      </c>
      <c r="F279" s="158">
        <v>1789211</v>
      </c>
      <c r="G279" s="158">
        <v>228623</v>
      </c>
      <c r="H279" s="235">
        <v>12113230</v>
      </c>
      <c r="I279" s="136"/>
      <c r="J279" s="196" t="s">
        <v>294</v>
      </c>
      <c r="K279" s="158">
        <v>1134008</v>
      </c>
      <c r="L279" s="195">
        <v>2452037</v>
      </c>
      <c r="M279" s="195">
        <v>690170</v>
      </c>
      <c r="N279" s="195">
        <v>1138048</v>
      </c>
      <c r="O279" s="158">
        <v>1386267</v>
      </c>
      <c r="P279" s="158">
        <v>324166</v>
      </c>
      <c r="Q279" s="235">
        <v>7124696</v>
      </c>
      <c r="R279" s="136"/>
      <c r="S279" s="136"/>
      <c r="T279" s="136"/>
      <c r="U279" s="136"/>
      <c r="V279" s="136"/>
      <c r="W279" s="136"/>
      <c r="X279" s="136"/>
      <c r="Y279" s="136"/>
      <c r="Z279" s="136"/>
      <c r="AA279" s="136"/>
      <c r="AB279" s="136"/>
      <c r="AC279" s="136"/>
      <c r="AD279" s="136"/>
      <c r="AE279" s="136"/>
      <c r="AF279" s="136"/>
      <c r="AG279" s="136"/>
      <c r="AH279" s="136"/>
      <c r="AI279" s="136"/>
      <c r="AJ279" s="136"/>
      <c r="AK279" s="136"/>
      <c r="AL279" s="136"/>
      <c r="AM279" s="136"/>
      <c r="AN279" s="136"/>
      <c r="AO279" s="136"/>
      <c r="AP279" s="136"/>
      <c r="AQ279" s="136"/>
      <c r="AR279" s="136"/>
      <c r="AS279" s="136"/>
      <c r="AT279" s="136"/>
      <c r="AU279" s="136"/>
      <c r="AV279" s="136"/>
      <c r="AW279" s="136"/>
      <c r="AX279" s="136"/>
      <c r="AY279" s="136"/>
      <c r="AZ279" s="136"/>
      <c r="BA279" s="136"/>
      <c r="BB279" s="136"/>
      <c r="BC279" s="136"/>
      <c r="BD279" s="136"/>
      <c r="BE279" s="136"/>
      <c r="BF279" s="136"/>
      <c r="BG279" s="136"/>
      <c r="BH279" s="136"/>
      <c r="BI279" s="136"/>
      <c r="BJ279" s="136"/>
      <c r="BK279" s="136"/>
      <c r="BL279" s="136"/>
      <c r="BM279" s="136"/>
      <c r="BN279" s="136"/>
      <c r="BO279" s="136"/>
      <c r="BP279" s="136"/>
      <c r="BQ279" s="136"/>
      <c r="BR279" s="136"/>
      <c r="BS279" s="136"/>
      <c r="BT279" s="136"/>
      <c r="BU279" s="136"/>
      <c r="BV279" s="136"/>
      <c r="BW279" s="136"/>
      <c r="BX279" s="136"/>
      <c r="BY279" s="136"/>
      <c r="BZ279" s="136"/>
      <c r="CA279" s="136"/>
      <c r="CB279" s="136"/>
      <c r="CC279" s="136"/>
      <c r="CD279" s="136"/>
      <c r="CE279" s="136"/>
      <c r="CF279" s="136"/>
      <c r="CG279" s="136"/>
      <c r="CH279" s="136"/>
      <c r="CI279" s="136"/>
      <c r="CJ279" s="136"/>
      <c r="CK279" s="136"/>
      <c r="CL279" s="136"/>
      <c r="CM279" s="136"/>
      <c r="CN279" s="136"/>
      <c r="CO279" s="136"/>
      <c r="CP279" s="136"/>
      <c r="CQ279" s="136"/>
      <c r="CR279" s="136"/>
      <c r="CS279" s="136"/>
      <c r="CT279" s="136"/>
      <c r="CU279" s="136"/>
      <c r="CV279" s="136"/>
      <c r="CW279" s="136"/>
      <c r="CX279" s="136"/>
      <c r="CY279" s="136"/>
      <c r="CZ279" s="136"/>
      <c r="DA279" s="136"/>
      <c r="DB279" s="136"/>
      <c r="DC279" s="136"/>
      <c r="DD279" s="136"/>
      <c r="DE279" s="136"/>
      <c r="DF279" s="136"/>
      <c r="DG279" s="136"/>
      <c r="DH279" s="136"/>
      <c r="DI279" s="136"/>
      <c r="DJ279" s="136"/>
      <c r="DK279" s="136"/>
      <c r="DL279" s="136"/>
      <c r="DM279" s="136"/>
      <c r="DN279" s="136"/>
      <c r="DO279" s="136"/>
      <c r="DP279" s="136"/>
      <c r="DQ279" s="136"/>
      <c r="DR279" s="136"/>
      <c r="DS279" s="136"/>
      <c r="DT279" s="136"/>
      <c r="DU279" s="136"/>
      <c r="DV279" s="136"/>
      <c r="DW279" s="136"/>
      <c r="DX279" s="136"/>
      <c r="DY279" s="136"/>
      <c r="DZ279" s="136"/>
      <c r="EA279" s="136"/>
      <c r="EB279" s="136"/>
      <c r="EC279" s="136"/>
      <c r="ED279" s="136"/>
      <c r="EE279" s="136"/>
      <c r="EF279" s="136"/>
      <c r="EG279" s="136"/>
      <c r="EH279" s="136"/>
      <c r="EI279" s="136"/>
      <c r="EJ279" s="136"/>
      <c r="EK279" s="136"/>
      <c r="EL279" s="136"/>
      <c r="EM279" s="136"/>
      <c r="EN279" s="136"/>
      <c r="EO279" s="136"/>
      <c r="EP279" s="136"/>
      <c r="EQ279" s="136"/>
      <c r="ER279" s="136"/>
      <c r="ES279" s="136"/>
      <c r="ET279" s="136"/>
      <c r="EU279" s="136"/>
      <c r="EV279" s="136"/>
      <c r="EW279" s="136"/>
      <c r="EX279" s="136"/>
      <c r="EY279" s="136"/>
      <c r="EZ279" s="136"/>
      <c r="FA279" s="136"/>
      <c r="FB279" s="136"/>
      <c r="FC279" s="136"/>
      <c r="FD279" s="136"/>
      <c r="FE279" s="136"/>
      <c r="FF279" s="136"/>
      <c r="FG279" s="136"/>
      <c r="FH279" s="136"/>
      <c r="FI279" s="136"/>
      <c r="FJ279" s="136"/>
      <c r="FK279" s="136"/>
      <c r="FL279" s="136"/>
      <c r="FM279" s="136"/>
      <c r="FN279" s="136"/>
      <c r="FO279" s="136"/>
      <c r="FP279" s="136"/>
      <c r="FQ279" s="136"/>
      <c r="FR279" s="136"/>
      <c r="FS279" s="136"/>
      <c r="FT279" s="136"/>
      <c r="FU279" s="136"/>
      <c r="FV279" s="136"/>
      <c r="FW279" s="136"/>
      <c r="FX279" s="136"/>
      <c r="FY279" s="136"/>
      <c r="FZ279" s="136"/>
      <c r="GA279" s="136"/>
      <c r="GB279" s="136"/>
      <c r="GC279" s="136"/>
      <c r="GD279" s="136"/>
      <c r="GE279" s="136"/>
      <c r="GF279" s="136"/>
      <c r="GG279" s="136"/>
      <c r="GH279" s="136"/>
      <c r="GI279" s="136"/>
      <c r="GJ279" s="136"/>
      <c r="GK279" s="136"/>
      <c r="GL279" s="136"/>
      <c r="GM279" s="136"/>
      <c r="GN279" s="136"/>
      <c r="GO279" s="136"/>
      <c r="GP279" s="136"/>
      <c r="GQ279" s="136"/>
      <c r="GR279" s="136"/>
      <c r="GS279" s="136"/>
      <c r="GT279" s="136"/>
      <c r="GU279" s="136"/>
      <c r="GV279" s="136"/>
      <c r="GW279" s="136"/>
      <c r="GX279" s="136"/>
      <c r="GY279" s="136"/>
      <c r="GZ279" s="136"/>
      <c r="HA279" s="136"/>
      <c r="HB279" s="136"/>
      <c r="HC279" s="136"/>
      <c r="HD279" s="136"/>
      <c r="HE279" s="136"/>
      <c r="HF279" s="136"/>
      <c r="HG279" s="136"/>
      <c r="HH279" s="136"/>
      <c r="HI279" s="136"/>
      <c r="HJ279" s="136"/>
      <c r="HK279" s="136"/>
      <c r="HL279" s="136"/>
      <c r="HM279" s="136"/>
      <c r="HN279" s="136"/>
      <c r="HO279" s="136"/>
      <c r="HP279" s="136"/>
      <c r="HQ279" s="136"/>
      <c r="HR279" s="136"/>
      <c r="HS279" s="136"/>
      <c r="HT279" s="136"/>
      <c r="HU279" s="136"/>
      <c r="HV279" s="136"/>
      <c r="HW279" s="136"/>
      <c r="HX279" s="136"/>
      <c r="HY279" s="136"/>
      <c r="HZ279" s="136"/>
      <c r="IA279" s="136"/>
      <c r="IB279" s="136"/>
      <c r="IC279" s="136"/>
      <c r="ID279" s="136"/>
      <c r="IE279" s="136"/>
      <c r="IF279" s="136"/>
      <c r="IG279" s="136"/>
    </row>
    <row r="280" spans="1:241" ht="15" customHeight="1" x14ac:dyDescent="0.25">
      <c r="A280" s="137" t="s">
        <v>83</v>
      </c>
      <c r="B280" s="158">
        <v>3440556</v>
      </c>
      <c r="C280" s="195">
        <v>3449848</v>
      </c>
      <c r="D280" s="195">
        <v>626152</v>
      </c>
      <c r="E280" s="195">
        <v>526295</v>
      </c>
      <c r="F280" s="158">
        <v>1443693</v>
      </c>
      <c r="G280" s="158">
        <v>169866</v>
      </c>
      <c r="H280" s="235">
        <v>9656410</v>
      </c>
      <c r="I280" s="136"/>
      <c r="J280" s="196" t="s">
        <v>293</v>
      </c>
      <c r="K280" s="158">
        <v>5226441</v>
      </c>
      <c r="L280" s="195">
        <v>2683663</v>
      </c>
      <c r="M280" s="195">
        <v>893777</v>
      </c>
      <c r="N280" s="195">
        <v>1075714</v>
      </c>
      <c r="O280" s="158">
        <v>1963129</v>
      </c>
      <c r="P280" s="158">
        <v>341093</v>
      </c>
      <c r="Q280" s="235">
        <v>12183817</v>
      </c>
      <c r="R280" s="136"/>
      <c r="S280" s="136"/>
      <c r="T280" s="136"/>
      <c r="U280" s="136"/>
      <c r="V280" s="136"/>
      <c r="W280" s="136"/>
      <c r="X280" s="136"/>
      <c r="Y280" s="136"/>
      <c r="Z280" s="136"/>
      <c r="AA280" s="136"/>
      <c r="AB280" s="136"/>
      <c r="AC280" s="136"/>
      <c r="AD280" s="136"/>
      <c r="AE280" s="136"/>
      <c r="AF280" s="136"/>
      <c r="AG280" s="136"/>
      <c r="AH280" s="136"/>
      <c r="AI280" s="136"/>
      <c r="AJ280" s="136"/>
      <c r="AK280" s="136"/>
      <c r="AL280" s="136"/>
      <c r="AM280" s="136"/>
      <c r="AN280" s="136"/>
      <c r="AO280" s="136"/>
      <c r="AP280" s="136"/>
      <c r="AQ280" s="136"/>
      <c r="AR280" s="136"/>
      <c r="AS280" s="136"/>
      <c r="AT280" s="136"/>
      <c r="AU280" s="136"/>
      <c r="AV280" s="136"/>
      <c r="AW280" s="136"/>
      <c r="AX280" s="136"/>
      <c r="AY280" s="136"/>
      <c r="AZ280" s="136"/>
      <c r="BA280" s="136"/>
      <c r="BB280" s="136"/>
      <c r="BC280" s="136"/>
      <c r="BD280" s="136"/>
      <c r="BE280" s="136"/>
      <c r="BF280" s="136"/>
      <c r="BG280" s="136"/>
      <c r="BH280" s="136"/>
      <c r="BI280" s="136"/>
      <c r="BJ280" s="136"/>
      <c r="BK280" s="136"/>
      <c r="BL280" s="136"/>
      <c r="BM280" s="136"/>
      <c r="BN280" s="136"/>
      <c r="BO280" s="136"/>
      <c r="BP280" s="136"/>
      <c r="BQ280" s="136"/>
      <c r="BR280" s="136"/>
      <c r="BS280" s="136"/>
      <c r="BT280" s="136"/>
      <c r="BU280" s="136"/>
      <c r="BV280" s="136"/>
      <c r="BW280" s="136"/>
      <c r="BX280" s="136"/>
      <c r="BY280" s="136"/>
      <c r="BZ280" s="136"/>
      <c r="CA280" s="136"/>
      <c r="CB280" s="136"/>
      <c r="CC280" s="136"/>
      <c r="CD280" s="136"/>
      <c r="CE280" s="136"/>
      <c r="CF280" s="136"/>
      <c r="CG280" s="136"/>
      <c r="CH280" s="136"/>
      <c r="CI280" s="136"/>
      <c r="CJ280" s="136"/>
      <c r="CK280" s="136"/>
      <c r="CL280" s="136"/>
      <c r="CM280" s="136"/>
      <c r="CN280" s="136"/>
      <c r="CO280" s="136"/>
      <c r="CP280" s="136"/>
      <c r="CQ280" s="136"/>
      <c r="CR280" s="136"/>
      <c r="CS280" s="136"/>
      <c r="CT280" s="136"/>
      <c r="CU280" s="136"/>
      <c r="CV280" s="136"/>
      <c r="CW280" s="136"/>
      <c r="CX280" s="136"/>
      <c r="CY280" s="136"/>
      <c r="CZ280" s="136"/>
      <c r="DA280" s="136"/>
      <c r="DB280" s="136"/>
      <c r="DC280" s="136"/>
      <c r="DD280" s="136"/>
      <c r="DE280" s="136"/>
      <c r="DF280" s="136"/>
      <c r="DG280" s="136"/>
      <c r="DH280" s="136"/>
      <c r="DI280" s="136"/>
      <c r="DJ280" s="136"/>
      <c r="DK280" s="136"/>
      <c r="DL280" s="136"/>
      <c r="DM280" s="136"/>
      <c r="DN280" s="136"/>
      <c r="DO280" s="136"/>
      <c r="DP280" s="136"/>
      <c r="DQ280" s="136"/>
      <c r="DR280" s="136"/>
      <c r="DS280" s="136"/>
      <c r="DT280" s="136"/>
      <c r="DU280" s="136"/>
      <c r="DV280" s="136"/>
      <c r="DW280" s="136"/>
      <c r="DX280" s="136"/>
      <c r="DY280" s="136"/>
      <c r="DZ280" s="136"/>
      <c r="EA280" s="136"/>
      <c r="EB280" s="136"/>
      <c r="EC280" s="136"/>
      <c r="ED280" s="136"/>
      <c r="EE280" s="136"/>
      <c r="EF280" s="136"/>
      <c r="EG280" s="136"/>
      <c r="EH280" s="136"/>
      <c r="EI280" s="136"/>
      <c r="EJ280" s="136"/>
      <c r="EK280" s="136"/>
      <c r="EL280" s="136"/>
      <c r="EM280" s="136"/>
      <c r="EN280" s="136"/>
      <c r="EO280" s="136"/>
      <c r="EP280" s="136"/>
      <c r="EQ280" s="136"/>
      <c r="ER280" s="136"/>
      <c r="ES280" s="136"/>
      <c r="ET280" s="136"/>
      <c r="EU280" s="136"/>
      <c r="EV280" s="136"/>
      <c r="EW280" s="136"/>
      <c r="EX280" s="136"/>
      <c r="EY280" s="136"/>
      <c r="EZ280" s="136"/>
      <c r="FA280" s="136"/>
      <c r="FB280" s="136"/>
      <c r="FC280" s="136"/>
      <c r="FD280" s="136"/>
      <c r="FE280" s="136"/>
      <c r="FF280" s="136"/>
      <c r="FG280" s="136"/>
      <c r="FH280" s="136"/>
      <c r="FI280" s="136"/>
      <c r="FJ280" s="136"/>
      <c r="FK280" s="136"/>
      <c r="FL280" s="136"/>
      <c r="FM280" s="136"/>
      <c r="FN280" s="136"/>
      <c r="FO280" s="136"/>
      <c r="FP280" s="136"/>
      <c r="FQ280" s="136"/>
      <c r="FR280" s="136"/>
      <c r="FS280" s="136"/>
      <c r="FT280" s="136"/>
      <c r="FU280" s="136"/>
      <c r="FV280" s="136"/>
      <c r="FW280" s="136"/>
      <c r="FX280" s="136"/>
      <c r="FY280" s="136"/>
      <c r="FZ280" s="136"/>
      <c r="GA280" s="136"/>
      <c r="GB280" s="136"/>
      <c r="GC280" s="136"/>
      <c r="GD280" s="136"/>
      <c r="GE280" s="136"/>
      <c r="GF280" s="136"/>
      <c r="GG280" s="136"/>
      <c r="GH280" s="136"/>
      <c r="GI280" s="136"/>
      <c r="GJ280" s="136"/>
      <c r="GK280" s="136"/>
      <c r="GL280" s="136"/>
      <c r="GM280" s="136"/>
      <c r="GN280" s="136"/>
      <c r="GO280" s="136"/>
      <c r="GP280" s="136"/>
      <c r="GQ280" s="136"/>
      <c r="GR280" s="136"/>
      <c r="GS280" s="136"/>
      <c r="GT280" s="136"/>
      <c r="GU280" s="136"/>
      <c r="GV280" s="136"/>
      <c r="GW280" s="136"/>
      <c r="GX280" s="136"/>
      <c r="GY280" s="136"/>
      <c r="GZ280" s="136"/>
      <c r="HA280" s="136"/>
      <c r="HB280" s="136"/>
      <c r="HC280" s="136"/>
      <c r="HD280" s="136"/>
      <c r="HE280" s="136"/>
      <c r="HF280" s="136"/>
      <c r="HG280" s="136"/>
      <c r="HH280" s="136"/>
      <c r="HI280" s="136"/>
      <c r="HJ280" s="136"/>
      <c r="HK280" s="136"/>
      <c r="HL280" s="136"/>
      <c r="HM280" s="136"/>
      <c r="HN280" s="136"/>
      <c r="HO280" s="136"/>
      <c r="HP280" s="136"/>
      <c r="HQ280" s="136"/>
      <c r="HR280" s="136"/>
      <c r="HS280" s="136"/>
      <c r="HT280" s="136"/>
      <c r="HU280" s="136"/>
      <c r="HV280" s="136"/>
      <c r="HW280" s="136"/>
      <c r="HX280" s="136"/>
      <c r="HY280" s="136"/>
      <c r="HZ280" s="136"/>
      <c r="IA280" s="136"/>
      <c r="IB280" s="136"/>
      <c r="IC280" s="136"/>
      <c r="ID280" s="136"/>
      <c r="IE280" s="136"/>
      <c r="IF280" s="136"/>
      <c r="IG280" s="136"/>
    </row>
    <row r="281" spans="1:241" ht="15" customHeight="1" x14ac:dyDescent="0.25">
      <c r="A281" s="137" t="s">
        <v>82</v>
      </c>
      <c r="B281" s="158">
        <v>4511016</v>
      </c>
      <c r="C281" s="195">
        <v>4272231</v>
      </c>
      <c r="D281" s="195">
        <v>657002</v>
      </c>
      <c r="E281" s="195">
        <v>1096714</v>
      </c>
      <c r="F281" s="158">
        <v>1749053</v>
      </c>
      <c r="G281" s="158">
        <v>198205</v>
      </c>
      <c r="H281" s="235">
        <v>12484221</v>
      </c>
      <c r="I281" s="136"/>
      <c r="J281" s="196" t="s">
        <v>292</v>
      </c>
      <c r="K281" s="158">
        <v>3437112</v>
      </c>
      <c r="L281" s="195">
        <v>2019188</v>
      </c>
      <c r="M281" s="195">
        <v>712020</v>
      </c>
      <c r="N281" s="195">
        <v>692187</v>
      </c>
      <c r="O281" s="158">
        <v>1496121</v>
      </c>
      <c r="P281" s="158">
        <v>302610</v>
      </c>
      <c r="Q281" s="235">
        <v>8659238</v>
      </c>
      <c r="R281" s="136"/>
      <c r="S281" s="136"/>
      <c r="T281" s="136"/>
      <c r="U281" s="136"/>
      <c r="V281" s="136"/>
      <c r="W281" s="136"/>
      <c r="X281" s="136"/>
      <c r="Y281" s="136"/>
      <c r="Z281" s="136"/>
      <c r="AA281" s="136"/>
      <c r="AB281" s="136"/>
      <c r="AC281" s="136"/>
      <c r="AD281" s="136"/>
      <c r="AE281" s="136"/>
      <c r="AF281" s="136"/>
      <c r="AG281" s="136"/>
      <c r="AH281" s="136"/>
      <c r="AI281" s="136"/>
      <c r="AJ281" s="136"/>
      <c r="AK281" s="136"/>
      <c r="AL281" s="136"/>
      <c r="AM281" s="136"/>
      <c r="AN281" s="136"/>
      <c r="AO281" s="136"/>
      <c r="AP281" s="136"/>
      <c r="AQ281" s="136"/>
      <c r="AR281" s="136"/>
      <c r="AS281" s="136"/>
      <c r="AT281" s="136"/>
      <c r="AU281" s="136"/>
      <c r="AV281" s="136"/>
      <c r="AW281" s="136"/>
      <c r="AX281" s="136"/>
      <c r="AY281" s="136"/>
      <c r="AZ281" s="136"/>
      <c r="BA281" s="136"/>
      <c r="BB281" s="136"/>
      <c r="BC281" s="136"/>
      <c r="BD281" s="136"/>
      <c r="BE281" s="136"/>
      <c r="BF281" s="136"/>
      <c r="BG281" s="136"/>
      <c r="BH281" s="136"/>
      <c r="BI281" s="136"/>
      <c r="BJ281" s="136"/>
      <c r="BK281" s="136"/>
      <c r="BL281" s="136"/>
      <c r="BM281" s="136"/>
      <c r="BN281" s="136"/>
      <c r="BO281" s="136"/>
      <c r="BP281" s="136"/>
      <c r="BQ281" s="136"/>
      <c r="BR281" s="136"/>
      <c r="BS281" s="136"/>
      <c r="BT281" s="136"/>
      <c r="BU281" s="136"/>
      <c r="BV281" s="136"/>
      <c r="BW281" s="136"/>
      <c r="BX281" s="136"/>
      <c r="BY281" s="136"/>
      <c r="BZ281" s="136"/>
      <c r="CA281" s="136"/>
      <c r="CB281" s="136"/>
      <c r="CC281" s="136"/>
      <c r="CD281" s="136"/>
      <c r="CE281" s="136"/>
      <c r="CF281" s="136"/>
      <c r="CG281" s="136"/>
      <c r="CH281" s="136"/>
      <c r="CI281" s="136"/>
      <c r="CJ281" s="136"/>
      <c r="CK281" s="136"/>
      <c r="CL281" s="136"/>
      <c r="CM281" s="136"/>
      <c r="CN281" s="136"/>
      <c r="CO281" s="136"/>
      <c r="CP281" s="136"/>
      <c r="CQ281" s="136"/>
      <c r="CR281" s="136"/>
      <c r="CS281" s="136"/>
      <c r="CT281" s="136"/>
      <c r="CU281" s="136"/>
      <c r="CV281" s="136"/>
      <c r="CW281" s="136"/>
      <c r="CX281" s="136"/>
      <c r="CY281" s="136"/>
      <c r="CZ281" s="136"/>
      <c r="DA281" s="136"/>
      <c r="DB281" s="136"/>
      <c r="DC281" s="136"/>
      <c r="DD281" s="136"/>
      <c r="DE281" s="136"/>
      <c r="DF281" s="136"/>
      <c r="DG281" s="136"/>
      <c r="DH281" s="136"/>
      <c r="DI281" s="136"/>
      <c r="DJ281" s="136"/>
      <c r="DK281" s="136"/>
      <c r="DL281" s="136"/>
      <c r="DM281" s="136"/>
      <c r="DN281" s="136"/>
      <c r="DO281" s="136"/>
      <c r="DP281" s="136"/>
      <c r="DQ281" s="136"/>
      <c r="DR281" s="136"/>
      <c r="DS281" s="136"/>
      <c r="DT281" s="136"/>
      <c r="DU281" s="136"/>
      <c r="DV281" s="136"/>
      <c r="DW281" s="136"/>
      <c r="DX281" s="136"/>
      <c r="DY281" s="136"/>
      <c r="DZ281" s="136"/>
      <c r="EA281" s="136"/>
      <c r="EB281" s="136"/>
      <c r="EC281" s="136"/>
      <c r="ED281" s="136"/>
      <c r="EE281" s="136"/>
      <c r="EF281" s="136"/>
      <c r="EG281" s="136"/>
      <c r="EH281" s="136"/>
      <c r="EI281" s="136"/>
      <c r="EJ281" s="136"/>
      <c r="EK281" s="136"/>
      <c r="EL281" s="136"/>
      <c r="EM281" s="136"/>
      <c r="EN281" s="136"/>
      <c r="EO281" s="136"/>
      <c r="EP281" s="136"/>
      <c r="EQ281" s="136"/>
      <c r="ER281" s="136"/>
      <c r="ES281" s="136"/>
      <c r="ET281" s="136"/>
      <c r="EU281" s="136"/>
      <c r="EV281" s="136"/>
      <c r="EW281" s="136"/>
      <c r="EX281" s="136"/>
      <c r="EY281" s="136"/>
      <c r="EZ281" s="136"/>
      <c r="FA281" s="136"/>
      <c r="FB281" s="136"/>
      <c r="FC281" s="136"/>
      <c r="FD281" s="136"/>
      <c r="FE281" s="136"/>
      <c r="FF281" s="136"/>
      <c r="FG281" s="136"/>
      <c r="FH281" s="136"/>
      <c r="FI281" s="136"/>
      <c r="FJ281" s="136"/>
      <c r="FK281" s="136"/>
      <c r="FL281" s="136"/>
      <c r="FM281" s="136"/>
      <c r="FN281" s="136"/>
      <c r="FO281" s="136"/>
      <c r="FP281" s="136"/>
      <c r="FQ281" s="136"/>
      <c r="FR281" s="136"/>
      <c r="FS281" s="136"/>
      <c r="FT281" s="136"/>
      <c r="FU281" s="136"/>
      <c r="FV281" s="136"/>
      <c r="FW281" s="136"/>
      <c r="FX281" s="136"/>
      <c r="FY281" s="136"/>
      <c r="FZ281" s="136"/>
      <c r="GA281" s="136"/>
      <c r="GB281" s="136"/>
      <c r="GC281" s="136"/>
      <c r="GD281" s="136"/>
      <c r="GE281" s="136"/>
      <c r="GF281" s="136"/>
      <c r="GG281" s="136"/>
      <c r="GH281" s="136"/>
      <c r="GI281" s="136"/>
      <c r="GJ281" s="136"/>
      <c r="GK281" s="136"/>
      <c r="GL281" s="136"/>
      <c r="GM281" s="136"/>
      <c r="GN281" s="136"/>
      <c r="GO281" s="136"/>
      <c r="GP281" s="136"/>
      <c r="GQ281" s="136"/>
      <c r="GR281" s="136"/>
      <c r="GS281" s="136"/>
      <c r="GT281" s="136"/>
      <c r="GU281" s="136"/>
      <c r="GV281" s="136"/>
      <c r="GW281" s="136"/>
      <c r="GX281" s="136"/>
      <c r="GY281" s="136"/>
      <c r="GZ281" s="136"/>
      <c r="HA281" s="136"/>
      <c r="HB281" s="136"/>
      <c r="HC281" s="136"/>
      <c r="HD281" s="136"/>
      <c r="HE281" s="136"/>
      <c r="HF281" s="136"/>
      <c r="HG281" s="136"/>
      <c r="HH281" s="136"/>
      <c r="HI281" s="136"/>
      <c r="HJ281" s="136"/>
      <c r="HK281" s="136"/>
      <c r="HL281" s="136"/>
      <c r="HM281" s="136"/>
      <c r="HN281" s="136"/>
      <c r="HO281" s="136"/>
      <c r="HP281" s="136"/>
      <c r="HQ281" s="136"/>
      <c r="HR281" s="136"/>
      <c r="HS281" s="136"/>
      <c r="HT281" s="136"/>
      <c r="HU281" s="136"/>
      <c r="HV281" s="136"/>
      <c r="HW281" s="136"/>
      <c r="HX281" s="136"/>
      <c r="HY281" s="136"/>
      <c r="HZ281" s="136"/>
      <c r="IA281" s="136"/>
      <c r="IB281" s="136"/>
      <c r="IC281" s="136"/>
      <c r="ID281" s="136"/>
      <c r="IE281" s="136"/>
      <c r="IF281" s="136"/>
      <c r="IG281" s="136"/>
    </row>
    <row r="282" spans="1:241" ht="15" customHeight="1" x14ac:dyDescent="0.25">
      <c r="A282" s="137" t="s">
        <v>81</v>
      </c>
      <c r="B282" s="158">
        <v>5753718</v>
      </c>
      <c r="C282" s="195">
        <v>3883619</v>
      </c>
      <c r="D282" s="195">
        <v>720496</v>
      </c>
      <c r="E282" s="195">
        <v>749787</v>
      </c>
      <c r="F282" s="158">
        <v>1885160</v>
      </c>
      <c r="G282" s="158">
        <v>252140</v>
      </c>
      <c r="H282" s="235">
        <v>13244920</v>
      </c>
      <c r="I282" s="136"/>
      <c r="J282" s="196" t="s">
        <v>380</v>
      </c>
      <c r="K282" s="158">
        <v>4703758</v>
      </c>
      <c r="L282" s="195">
        <v>2676693</v>
      </c>
      <c r="M282" s="195">
        <v>753389</v>
      </c>
      <c r="N282" s="195">
        <v>810535</v>
      </c>
      <c r="O282" s="158">
        <v>1459774</v>
      </c>
      <c r="P282" s="158">
        <v>423671</v>
      </c>
      <c r="Q282" s="235">
        <v>10827820</v>
      </c>
      <c r="R282" s="136"/>
      <c r="S282" s="136"/>
      <c r="T282" s="136"/>
      <c r="U282" s="136"/>
      <c r="V282" s="136"/>
      <c r="W282" s="136"/>
      <c r="X282" s="136"/>
      <c r="Y282" s="136"/>
      <c r="Z282" s="136"/>
      <c r="AA282" s="136"/>
      <c r="AB282" s="136"/>
      <c r="AC282" s="136"/>
      <c r="AD282" s="136"/>
      <c r="AE282" s="136"/>
      <c r="AF282" s="136"/>
      <c r="AG282" s="136"/>
      <c r="AH282" s="136"/>
      <c r="AI282" s="136"/>
      <c r="AJ282" s="136"/>
      <c r="AK282" s="136"/>
      <c r="AL282" s="136"/>
      <c r="AM282" s="136"/>
      <c r="AN282" s="136"/>
      <c r="AO282" s="136"/>
      <c r="AP282" s="136"/>
      <c r="AQ282" s="136"/>
      <c r="AR282" s="136"/>
      <c r="AS282" s="136"/>
      <c r="AT282" s="136"/>
      <c r="AU282" s="136"/>
      <c r="AV282" s="136"/>
      <c r="AW282" s="136"/>
      <c r="AX282" s="136"/>
      <c r="AY282" s="136"/>
      <c r="AZ282" s="136"/>
      <c r="BA282" s="136"/>
      <c r="BB282" s="136"/>
      <c r="BC282" s="136"/>
      <c r="BD282" s="136"/>
      <c r="BE282" s="136"/>
      <c r="BF282" s="136"/>
      <c r="BG282" s="136"/>
      <c r="BH282" s="136"/>
      <c r="BI282" s="136"/>
      <c r="BJ282" s="136"/>
      <c r="BK282" s="136"/>
      <c r="BL282" s="136"/>
      <c r="BM282" s="136"/>
      <c r="BN282" s="136"/>
      <c r="BO282" s="136"/>
      <c r="BP282" s="136"/>
      <c r="BQ282" s="136"/>
      <c r="BR282" s="136"/>
      <c r="BS282" s="136"/>
      <c r="BT282" s="136"/>
      <c r="BU282" s="136"/>
      <c r="BV282" s="136"/>
      <c r="BW282" s="136"/>
      <c r="BX282" s="136"/>
      <c r="BY282" s="136"/>
      <c r="BZ282" s="136"/>
      <c r="CA282" s="136"/>
      <c r="CB282" s="136"/>
      <c r="CC282" s="136"/>
      <c r="CD282" s="136"/>
      <c r="CE282" s="136"/>
      <c r="CF282" s="136"/>
      <c r="CG282" s="136"/>
      <c r="CH282" s="136"/>
      <c r="CI282" s="136"/>
      <c r="CJ282" s="136"/>
      <c r="CK282" s="136"/>
      <c r="CL282" s="136"/>
      <c r="CM282" s="136"/>
      <c r="CN282" s="136"/>
      <c r="CO282" s="136"/>
      <c r="CP282" s="136"/>
      <c r="CQ282" s="136"/>
      <c r="CR282" s="136"/>
      <c r="CS282" s="136"/>
      <c r="CT282" s="136"/>
      <c r="CU282" s="136"/>
      <c r="CV282" s="136"/>
      <c r="CW282" s="136"/>
      <c r="CX282" s="136"/>
      <c r="CY282" s="136"/>
      <c r="CZ282" s="136"/>
      <c r="DA282" s="136"/>
      <c r="DB282" s="136"/>
      <c r="DC282" s="136"/>
      <c r="DD282" s="136"/>
      <c r="DE282" s="136"/>
      <c r="DF282" s="136"/>
      <c r="DG282" s="136"/>
      <c r="DH282" s="136"/>
      <c r="DI282" s="136"/>
      <c r="DJ282" s="136"/>
      <c r="DK282" s="136"/>
      <c r="DL282" s="136"/>
      <c r="DM282" s="136"/>
      <c r="DN282" s="136"/>
      <c r="DO282" s="136"/>
      <c r="DP282" s="136"/>
      <c r="DQ282" s="136"/>
      <c r="DR282" s="136"/>
      <c r="DS282" s="136"/>
      <c r="DT282" s="136"/>
      <c r="DU282" s="136"/>
      <c r="DV282" s="136"/>
      <c r="DW282" s="136"/>
      <c r="DX282" s="136"/>
      <c r="DY282" s="136"/>
      <c r="DZ282" s="136"/>
      <c r="EA282" s="136"/>
      <c r="EB282" s="136"/>
      <c r="EC282" s="136"/>
      <c r="ED282" s="136"/>
      <c r="EE282" s="136"/>
      <c r="EF282" s="136"/>
      <c r="EG282" s="136"/>
      <c r="EH282" s="136"/>
      <c r="EI282" s="136"/>
      <c r="EJ282" s="136"/>
      <c r="EK282" s="136"/>
      <c r="EL282" s="136"/>
      <c r="EM282" s="136"/>
      <c r="EN282" s="136"/>
      <c r="EO282" s="136"/>
      <c r="EP282" s="136"/>
      <c r="EQ282" s="136"/>
      <c r="ER282" s="136"/>
      <c r="ES282" s="136"/>
      <c r="ET282" s="136"/>
      <c r="EU282" s="136"/>
      <c r="EV282" s="136"/>
      <c r="EW282" s="136"/>
      <c r="EX282" s="136"/>
      <c r="EY282" s="136"/>
      <c r="EZ282" s="136"/>
      <c r="FA282" s="136"/>
      <c r="FB282" s="136"/>
      <c r="FC282" s="136"/>
      <c r="FD282" s="136"/>
      <c r="FE282" s="136"/>
      <c r="FF282" s="136"/>
      <c r="FG282" s="136"/>
      <c r="FH282" s="136"/>
      <c r="FI282" s="136"/>
      <c r="FJ282" s="136"/>
      <c r="FK282" s="136"/>
      <c r="FL282" s="136"/>
      <c r="FM282" s="136"/>
      <c r="FN282" s="136"/>
      <c r="FO282" s="136"/>
      <c r="FP282" s="136"/>
      <c r="FQ282" s="136"/>
      <c r="FR282" s="136"/>
      <c r="FS282" s="136"/>
      <c r="FT282" s="136"/>
      <c r="FU282" s="136"/>
      <c r="FV282" s="136"/>
      <c r="FW282" s="136"/>
      <c r="FX282" s="136"/>
      <c r="FY282" s="136"/>
      <c r="FZ282" s="136"/>
      <c r="GA282" s="136"/>
      <c r="GB282" s="136"/>
      <c r="GC282" s="136"/>
      <c r="GD282" s="136"/>
      <c r="GE282" s="136"/>
      <c r="GF282" s="136"/>
      <c r="GG282" s="136"/>
      <c r="GH282" s="136"/>
      <c r="GI282" s="136"/>
      <c r="GJ282" s="136"/>
      <c r="GK282" s="136"/>
      <c r="GL282" s="136"/>
      <c r="GM282" s="136"/>
      <c r="GN282" s="136"/>
      <c r="GO282" s="136"/>
      <c r="GP282" s="136"/>
      <c r="GQ282" s="136"/>
      <c r="GR282" s="136"/>
      <c r="GS282" s="136"/>
      <c r="GT282" s="136"/>
      <c r="GU282" s="136"/>
      <c r="GV282" s="136"/>
      <c r="GW282" s="136"/>
      <c r="GX282" s="136"/>
      <c r="GY282" s="136"/>
      <c r="GZ282" s="136"/>
      <c r="HA282" s="136"/>
      <c r="HB282" s="136"/>
      <c r="HC282" s="136"/>
      <c r="HD282" s="136"/>
      <c r="HE282" s="136"/>
      <c r="HF282" s="136"/>
      <c r="HG282" s="136"/>
      <c r="HH282" s="136"/>
      <c r="HI282" s="136"/>
      <c r="HJ282" s="136"/>
      <c r="HK282" s="136"/>
      <c r="HL282" s="136"/>
      <c r="HM282" s="136"/>
      <c r="HN282" s="136"/>
      <c r="HO282" s="136"/>
      <c r="HP282" s="136"/>
      <c r="HQ282" s="136"/>
      <c r="HR282" s="136"/>
      <c r="HS282" s="136"/>
      <c r="HT282" s="136"/>
      <c r="HU282" s="136"/>
      <c r="HV282" s="136"/>
      <c r="HW282" s="136"/>
      <c r="HX282" s="136"/>
      <c r="HY282" s="136"/>
      <c r="HZ282" s="136"/>
      <c r="IA282" s="136"/>
      <c r="IB282" s="136"/>
      <c r="IC282" s="136"/>
      <c r="ID282" s="136"/>
      <c r="IE282" s="136"/>
      <c r="IF282" s="136"/>
      <c r="IG282" s="136"/>
    </row>
    <row r="283" spans="1:241" ht="15" customHeight="1" x14ac:dyDescent="0.25">
      <c r="A283" s="137" t="s">
        <v>80</v>
      </c>
      <c r="B283" s="158">
        <v>4819200</v>
      </c>
      <c r="C283" s="195">
        <v>3709708</v>
      </c>
      <c r="D283" s="195">
        <v>630408</v>
      </c>
      <c r="E283" s="195">
        <v>602584</v>
      </c>
      <c r="F283" s="158">
        <v>1650610</v>
      </c>
      <c r="G283" s="158">
        <v>220195</v>
      </c>
      <c r="H283" s="235">
        <v>11632705</v>
      </c>
      <c r="I283" s="136"/>
      <c r="J283" s="196" t="s">
        <v>290</v>
      </c>
      <c r="K283" s="158">
        <v>4470378</v>
      </c>
      <c r="L283" s="195">
        <v>2012772</v>
      </c>
      <c r="M283" s="195">
        <v>776966</v>
      </c>
      <c r="N283" s="195">
        <v>851898</v>
      </c>
      <c r="O283" s="158">
        <v>1673056</v>
      </c>
      <c r="P283" s="158">
        <v>315449</v>
      </c>
      <c r="Q283" s="235">
        <v>10100519</v>
      </c>
      <c r="R283" s="136"/>
      <c r="S283" s="136"/>
      <c r="T283" s="136"/>
      <c r="U283" s="136"/>
      <c r="V283" s="136"/>
      <c r="W283" s="136"/>
      <c r="X283" s="136"/>
      <c r="Y283" s="136"/>
      <c r="Z283" s="136"/>
      <c r="AA283" s="136"/>
      <c r="AB283" s="136"/>
      <c r="AC283" s="136"/>
      <c r="AD283" s="136"/>
      <c r="AE283" s="136"/>
      <c r="AF283" s="136"/>
      <c r="AG283" s="136"/>
      <c r="AH283" s="136"/>
      <c r="AI283" s="136"/>
      <c r="AJ283" s="136"/>
      <c r="AK283" s="136"/>
      <c r="AL283" s="136"/>
      <c r="AM283" s="136"/>
      <c r="AN283" s="136"/>
      <c r="AO283" s="136"/>
      <c r="AP283" s="136"/>
      <c r="AQ283" s="136"/>
      <c r="AR283" s="136"/>
      <c r="AS283" s="136"/>
      <c r="AT283" s="136"/>
      <c r="AU283" s="136"/>
      <c r="AV283" s="136"/>
      <c r="AW283" s="136"/>
      <c r="AX283" s="136"/>
      <c r="AY283" s="136"/>
      <c r="AZ283" s="136"/>
      <c r="BA283" s="136"/>
      <c r="BB283" s="136"/>
      <c r="BC283" s="136"/>
      <c r="BD283" s="136"/>
      <c r="BE283" s="136"/>
      <c r="BF283" s="136"/>
      <c r="BG283" s="136"/>
      <c r="BH283" s="136"/>
      <c r="BI283" s="136"/>
      <c r="BJ283" s="136"/>
      <c r="BK283" s="136"/>
      <c r="BL283" s="136"/>
      <c r="BM283" s="136"/>
      <c r="BN283" s="136"/>
      <c r="BO283" s="136"/>
      <c r="BP283" s="136"/>
      <c r="BQ283" s="136"/>
      <c r="BR283" s="136"/>
      <c r="BS283" s="136"/>
      <c r="BT283" s="136"/>
      <c r="BU283" s="136"/>
      <c r="BV283" s="136"/>
      <c r="BW283" s="136"/>
      <c r="BX283" s="136"/>
      <c r="BY283" s="136"/>
      <c r="BZ283" s="136"/>
      <c r="CA283" s="136"/>
      <c r="CB283" s="136"/>
      <c r="CC283" s="136"/>
      <c r="CD283" s="136"/>
      <c r="CE283" s="136"/>
      <c r="CF283" s="136"/>
      <c r="CG283" s="136"/>
      <c r="CH283" s="136"/>
      <c r="CI283" s="136"/>
      <c r="CJ283" s="136"/>
      <c r="CK283" s="136"/>
      <c r="CL283" s="136"/>
      <c r="CM283" s="136"/>
      <c r="CN283" s="136"/>
      <c r="CO283" s="136"/>
      <c r="CP283" s="136"/>
      <c r="CQ283" s="136"/>
      <c r="CR283" s="136"/>
      <c r="CS283" s="136"/>
      <c r="CT283" s="136"/>
      <c r="CU283" s="136"/>
      <c r="CV283" s="136"/>
      <c r="CW283" s="136"/>
      <c r="CX283" s="136"/>
      <c r="CY283" s="136"/>
      <c r="CZ283" s="136"/>
      <c r="DA283" s="136"/>
      <c r="DB283" s="136"/>
      <c r="DC283" s="136"/>
      <c r="DD283" s="136"/>
      <c r="DE283" s="136"/>
      <c r="DF283" s="136"/>
      <c r="DG283" s="136"/>
      <c r="DH283" s="136"/>
      <c r="DI283" s="136"/>
      <c r="DJ283" s="136"/>
      <c r="DK283" s="136"/>
      <c r="DL283" s="136"/>
      <c r="DM283" s="136"/>
      <c r="DN283" s="136"/>
      <c r="DO283" s="136"/>
      <c r="DP283" s="136"/>
      <c r="DQ283" s="136"/>
      <c r="DR283" s="136"/>
      <c r="DS283" s="136"/>
      <c r="DT283" s="136"/>
      <c r="DU283" s="136"/>
      <c r="DV283" s="136"/>
      <c r="DW283" s="136"/>
      <c r="DX283" s="136"/>
      <c r="DY283" s="136"/>
      <c r="DZ283" s="136"/>
      <c r="EA283" s="136"/>
      <c r="EB283" s="136"/>
      <c r="EC283" s="136"/>
      <c r="ED283" s="136"/>
      <c r="EE283" s="136"/>
      <c r="EF283" s="136"/>
      <c r="EG283" s="136"/>
      <c r="EH283" s="136"/>
      <c r="EI283" s="136"/>
      <c r="EJ283" s="136"/>
      <c r="EK283" s="136"/>
      <c r="EL283" s="136"/>
      <c r="EM283" s="136"/>
      <c r="EN283" s="136"/>
      <c r="EO283" s="136"/>
      <c r="EP283" s="136"/>
      <c r="EQ283" s="136"/>
      <c r="ER283" s="136"/>
      <c r="ES283" s="136"/>
      <c r="ET283" s="136"/>
      <c r="EU283" s="136"/>
      <c r="EV283" s="136"/>
      <c r="EW283" s="136"/>
      <c r="EX283" s="136"/>
      <c r="EY283" s="136"/>
      <c r="EZ283" s="136"/>
      <c r="FA283" s="136"/>
      <c r="FB283" s="136"/>
      <c r="FC283" s="136"/>
      <c r="FD283" s="136"/>
      <c r="FE283" s="136"/>
      <c r="FF283" s="136"/>
      <c r="FG283" s="136"/>
      <c r="FH283" s="136"/>
      <c r="FI283" s="136"/>
      <c r="FJ283" s="136"/>
      <c r="FK283" s="136"/>
      <c r="FL283" s="136"/>
      <c r="FM283" s="136"/>
      <c r="FN283" s="136"/>
      <c r="FO283" s="136"/>
      <c r="FP283" s="136"/>
      <c r="FQ283" s="136"/>
      <c r="FR283" s="136"/>
      <c r="FS283" s="136"/>
      <c r="FT283" s="136"/>
      <c r="FU283" s="136"/>
      <c r="FV283" s="136"/>
      <c r="FW283" s="136"/>
      <c r="FX283" s="136"/>
      <c r="FY283" s="136"/>
      <c r="FZ283" s="136"/>
      <c r="GA283" s="136"/>
      <c r="GB283" s="136"/>
      <c r="GC283" s="136"/>
      <c r="GD283" s="136"/>
      <c r="GE283" s="136"/>
      <c r="GF283" s="136"/>
      <c r="GG283" s="136"/>
      <c r="GH283" s="136"/>
      <c r="GI283" s="136"/>
      <c r="GJ283" s="136"/>
      <c r="GK283" s="136"/>
      <c r="GL283" s="136"/>
      <c r="GM283" s="136"/>
      <c r="GN283" s="136"/>
      <c r="GO283" s="136"/>
      <c r="GP283" s="136"/>
      <c r="GQ283" s="136"/>
      <c r="GR283" s="136"/>
      <c r="GS283" s="136"/>
      <c r="GT283" s="136"/>
      <c r="GU283" s="136"/>
      <c r="GV283" s="136"/>
      <c r="GW283" s="136"/>
      <c r="GX283" s="136"/>
      <c r="GY283" s="136"/>
      <c r="GZ283" s="136"/>
      <c r="HA283" s="136"/>
      <c r="HB283" s="136"/>
      <c r="HC283" s="136"/>
      <c r="HD283" s="136"/>
      <c r="HE283" s="136"/>
      <c r="HF283" s="136"/>
      <c r="HG283" s="136"/>
      <c r="HH283" s="136"/>
      <c r="HI283" s="136"/>
      <c r="HJ283" s="136"/>
      <c r="HK283" s="136"/>
      <c r="HL283" s="136"/>
      <c r="HM283" s="136"/>
      <c r="HN283" s="136"/>
      <c r="HO283" s="136"/>
      <c r="HP283" s="136"/>
      <c r="HQ283" s="136"/>
      <c r="HR283" s="136"/>
      <c r="HS283" s="136"/>
      <c r="HT283" s="136"/>
      <c r="HU283" s="136"/>
      <c r="HV283" s="136"/>
      <c r="HW283" s="136"/>
      <c r="HX283" s="136"/>
      <c r="HY283" s="136"/>
      <c r="HZ283" s="136"/>
      <c r="IA283" s="136"/>
      <c r="IB283" s="136"/>
      <c r="IC283" s="136"/>
      <c r="ID283" s="136"/>
      <c r="IE283" s="136"/>
      <c r="IF283" s="136"/>
      <c r="IG283" s="136"/>
    </row>
    <row r="284" spans="1:241" ht="15" customHeight="1" x14ac:dyDescent="0.25">
      <c r="A284" s="137" t="s">
        <v>79</v>
      </c>
      <c r="B284" s="158">
        <v>3175575</v>
      </c>
      <c r="C284" s="195">
        <v>2471173</v>
      </c>
      <c r="D284" s="195">
        <v>554104</v>
      </c>
      <c r="E284" s="195">
        <v>491918</v>
      </c>
      <c r="F284" s="158">
        <v>1345154</v>
      </c>
      <c r="G284" s="158">
        <v>195253</v>
      </c>
      <c r="H284" s="235">
        <v>8233177</v>
      </c>
      <c r="I284" s="136"/>
      <c r="J284" s="196" t="s">
        <v>289</v>
      </c>
      <c r="K284" s="158">
        <v>5225360</v>
      </c>
      <c r="L284" s="195">
        <v>2036661</v>
      </c>
      <c r="M284" s="195">
        <v>684683</v>
      </c>
      <c r="N284" s="195">
        <v>989141</v>
      </c>
      <c r="O284" s="158">
        <v>1682861</v>
      </c>
      <c r="P284" s="158">
        <v>379438</v>
      </c>
      <c r="Q284" s="235">
        <v>10998144</v>
      </c>
      <c r="R284" s="136"/>
      <c r="S284" s="136"/>
      <c r="T284" s="136"/>
      <c r="U284" s="136"/>
      <c r="V284" s="136"/>
      <c r="W284" s="136"/>
      <c r="X284" s="136"/>
      <c r="Y284" s="136"/>
      <c r="Z284" s="136"/>
      <c r="AA284" s="136"/>
      <c r="AB284" s="136"/>
      <c r="AC284" s="136"/>
      <c r="AD284" s="136"/>
      <c r="AE284" s="136"/>
      <c r="AF284" s="136"/>
      <c r="AG284" s="136"/>
      <c r="AH284" s="136"/>
      <c r="AI284" s="136"/>
      <c r="AJ284" s="136"/>
      <c r="AK284" s="136"/>
      <c r="AL284" s="136"/>
      <c r="AM284" s="136"/>
      <c r="AN284" s="136"/>
      <c r="AO284" s="136"/>
      <c r="AP284" s="136"/>
      <c r="AQ284" s="136"/>
      <c r="AR284" s="136"/>
      <c r="AS284" s="136"/>
      <c r="AT284" s="136"/>
      <c r="AU284" s="136"/>
      <c r="AV284" s="136"/>
      <c r="AW284" s="136"/>
      <c r="AX284" s="136"/>
      <c r="AY284" s="136"/>
      <c r="AZ284" s="136"/>
      <c r="BA284" s="136"/>
      <c r="BB284" s="136"/>
      <c r="BC284" s="136"/>
      <c r="BD284" s="136"/>
      <c r="BE284" s="136"/>
      <c r="BF284" s="136"/>
      <c r="BG284" s="136"/>
      <c r="BH284" s="136"/>
      <c r="BI284" s="136"/>
      <c r="BJ284" s="136"/>
      <c r="BK284" s="136"/>
      <c r="BL284" s="136"/>
      <c r="BM284" s="136"/>
      <c r="BN284" s="136"/>
      <c r="BO284" s="136"/>
      <c r="BP284" s="136"/>
      <c r="BQ284" s="136"/>
      <c r="BR284" s="136"/>
      <c r="BS284" s="136"/>
      <c r="BT284" s="136"/>
      <c r="BU284" s="136"/>
      <c r="BV284" s="136"/>
      <c r="BW284" s="136"/>
      <c r="BX284" s="136"/>
      <c r="BY284" s="136"/>
      <c r="BZ284" s="136"/>
      <c r="CA284" s="136"/>
      <c r="CB284" s="136"/>
      <c r="CC284" s="136"/>
      <c r="CD284" s="136"/>
      <c r="CE284" s="136"/>
      <c r="CF284" s="136"/>
      <c r="CG284" s="136"/>
      <c r="CH284" s="136"/>
      <c r="CI284" s="136"/>
      <c r="CJ284" s="136"/>
      <c r="CK284" s="136"/>
      <c r="CL284" s="136"/>
      <c r="CM284" s="136"/>
      <c r="CN284" s="136"/>
      <c r="CO284" s="136"/>
      <c r="CP284" s="136"/>
      <c r="CQ284" s="136"/>
      <c r="CR284" s="136"/>
      <c r="CS284" s="136"/>
      <c r="CT284" s="136"/>
      <c r="CU284" s="136"/>
      <c r="CV284" s="136"/>
      <c r="CW284" s="136"/>
      <c r="CX284" s="136"/>
      <c r="CY284" s="136"/>
      <c r="CZ284" s="136"/>
      <c r="DA284" s="136"/>
      <c r="DB284" s="136"/>
      <c r="DC284" s="136"/>
      <c r="DD284" s="136"/>
      <c r="DE284" s="136"/>
      <c r="DF284" s="136"/>
      <c r="DG284" s="136"/>
      <c r="DH284" s="136"/>
      <c r="DI284" s="136"/>
      <c r="DJ284" s="136"/>
      <c r="DK284" s="136"/>
      <c r="DL284" s="136"/>
      <c r="DM284" s="136"/>
      <c r="DN284" s="136"/>
      <c r="DO284" s="136"/>
      <c r="DP284" s="136"/>
      <c r="DQ284" s="136"/>
      <c r="DR284" s="136"/>
      <c r="DS284" s="136"/>
      <c r="DT284" s="136"/>
      <c r="DU284" s="136"/>
      <c r="DV284" s="136"/>
      <c r="DW284" s="136"/>
      <c r="DX284" s="136"/>
      <c r="DY284" s="136"/>
      <c r="DZ284" s="136"/>
      <c r="EA284" s="136"/>
      <c r="EB284" s="136"/>
      <c r="EC284" s="136"/>
      <c r="ED284" s="136"/>
      <c r="EE284" s="136"/>
      <c r="EF284" s="136"/>
      <c r="EG284" s="136"/>
      <c r="EH284" s="136"/>
      <c r="EI284" s="136"/>
      <c r="EJ284" s="136"/>
      <c r="EK284" s="136"/>
      <c r="EL284" s="136"/>
      <c r="EM284" s="136"/>
      <c r="EN284" s="136"/>
      <c r="EO284" s="136"/>
      <c r="EP284" s="136"/>
      <c r="EQ284" s="136"/>
      <c r="ER284" s="136"/>
      <c r="ES284" s="136"/>
      <c r="ET284" s="136"/>
      <c r="EU284" s="136"/>
      <c r="EV284" s="136"/>
      <c r="EW284" s="136"/>
      <c r="EX284" s="136"/>
      <c r="EY284" s="136"/>
      <c r="EZ284" s="136"/>
      <c r="FA284" s="136"/>
      <c r="FB284" s="136"/>
      <c r="FC284" s="136"/>
      <c r="FD284" s="136"/>
      <c r="FE284" s="136"/>
      <c r="FF284" s="136"/>
      <c r="FG284" s="136"/>
      <c r="FH284" s="136"/>
      <c r="FI284" s="136"/>
      <c r="FJ284" s="136"/>
      <c r="FK284" s="136"/>
      <c r="FL284" s="136"/>
      <c r="FM284" s="136"/>
      <c r="FN284" s="136"/>
      <c r="FO284" s="136"/>
      <c r="FP284" s="136"/>
      <c r="FQ284" s="136"/>
      <c r="FR284" s="136"/>
      <c r="FS284" s="136"/>
      <c r="FT284" s="136"/>
      <c r="FU284" s="136"/>
      <c r="FV284" s="136"/>
      <c r="FW284" s="136"/>
      <c r="FX284" s="136"/>
      <c r="FY284" s="136"/>
      <c r="FZ284" s="136"/>
      <c r="GA284" s="136"/>
      <c r="GB284" s="136"/>
      <c r="GC284" s="136"/>
      <c r="GD284" s="136"/>
      <c r="GE284" s="136"/>
      <c r="GF284" s="136"/>
      <c r="GG284" s="136"/>
      <c r="GH284" s="136"/>
      <c r="GI284" s="136"/>
      <c r="GJ284" s="136"/>
      <c r="GK284" s="136"/>
      <c r="GL284" s="136"/>
      <c r="GM284" s="136"/>
      <c r="GN284" s="136"/>
      <c r="GO284" s="136"/>
      <c r="GP284" s="136"/>
      <c r="GQ284" s="136"/>
      <c r="GR284" s="136"/>
      <c r="GS284" s="136"/>
      <c r="GT284" s="136"/>
      <c r="GU284" s="136"/>
      <c r="GV284" s="136"/>
      <c r="GW284" s="136"/>
      <c r="GX284" s="136"/>
      <c r="GY284" s="136"/>
      <c r="GZ284" s="136"/>
      <c r="HA284" s="136"/>
      <c r="HB284" s="136"/>
      <c r="HC284" s="136"/>
      <c r="HD284" s="136"/>
      <c r="HE284" s="136"/>
      <c r="HF284" s="136"/>
      <c r="HG284" s="136"/>
      <c r="HH284" s="136"/>
      <c r="HI284" s="136"/>
      <c r="HJ284" s="136"/>
      <c r="HK284" s="136"/>
      <c r="HL284" s="136"/>
      <c r="HM284" s="136"/>
      <c r="HN284" s="136"/>
      <c r="HO284" s="136"/>
      <c r="HP284" s="136"/>
      <c r="HQ284" s="136"/>
      <c r="HR284" s="136"/>
      <c r="HS284" s="136"/>
      <c r="HT284" s="136"/>
      <c r="HU284" s="136"/>
      <c r="HV284" s="136"/>
      <c r="HW284" s="136"/>
      <c r="HX284" s="136"/>
      <c r="HY284" s="136"/>
      <c r="HZ284" s="136"/>
      <c r="IA284" s="136"/>
      <c r="IB284" s="136"/>
      <c r="IC284" s="136"/>
      <c r="ID284" s="136"/>
      <c r="IE284" s="136"/>
      <c r="IF284" s="136"/>
      <c r="IG284" s="136"/>
    </row>
    <row r="285" spans="1:241" ht="15" customHeight="1" x14ac:dyDescent="0.25">
      <c r="A285" s="137" t="s">
        <v>78</v>
      </c>
      <c r="B285" s="158">
        <v>3295799</v>
      </c>
      <c r="C285" s="195">
        <v>2229383</v>
      </c>
      <c r="D285" s="195">
        <v>548451</v>
      </c>
      <c r="E285" s="195">
        <v>584000</v>
      </c>
      <c r="F285" s="158">
        <v>1464951</v>
      </c>
      <c r="G285" s="158">
        <v>185050</v>
      </c>
      <c r="H285" s="235">
        <v>8307634</v>
      </c>
      <c r="I285" s="136"/>
      <c r="J285" s="196" t="s">
        <v>288</v>
      </c>
      <c r="K285" s="158">
        <v>4883254</v>
      </c>
      <c r="L285" s="195">
        <v>2812858</v>
      </c>
      <c r="M285" s="195">
        <v>815517</v>
      </c>
      <c r="N285" s="195">
        <v>770850</v>
      </c>
      <c r="O285" s="158">
        <v>1778842</v>
      </c>
      <c r="P285" s="158">
        <v>373583</v>
      </c>
      <c r="Q285" s="235">
        <v>11434904</v>
      </c>
      <c r="R285" s="136"/>
      <c r="S285" s="136"/>
      <c r="T285" s="136"/>
      <c r="U285" s="136"/>
      <c r="V285" s="136"/>
      <c r="W285" s="136"/>
      <c r="X285" s="136"/>
      <c r="Y285" s="136"/>
      <c r="Z285" s="136"/>
      <c r="AA285" s="136"/>
      <c r="AB285" s="136"/>
      <c r="AC285" s="136"/>
      <c r="AD285" s="136"/>
      <c r="AE285" s="136"/>
      <c r="AF285" s="136"/>
      <c r="AG285" s="136"/>
      <c r="AH285" s="136"/>
      <c r="AI285" s="136"/>
      <c r="AJ285" s="136"/>
      <c r="AK285" s="136"/>
      <c r="AL285" s="136"/>
      <c r="AM285" s="136"/>
      <c r="AN285" s="136"/>
      <c r="AO285" s="136"/>
      <c r="AP285" s="136"/>
      <c r="AQ285" s="136"/>
      <c r="AR285" s="136"/>
      <c r="AS285" s="136"/>
      <c r="AT285" s="136"/>
      <c r="AU285" s="136"/>
      <c r="AV285" s="136"/>
      <c r="AW285" s="136"/>
      <c r="AX285" s="136"/>
      <c r="AY285" s="136"/>
      <c r="AZ285" s="136"/>
      <c r="BA285" s="136"/>
      <c r="BB285" s="136"/>
      <c r="BC285" s="136"/>
      <c r="BD285" s="136"/>
      <c r="BE285" s="136"/>
      <c r="BF285" s="136"/>
      <c r="BG285" s="136"/>
      <c r="BH285" s="136"/>
      <c r="BI285" s="136"/>
      <c r="BJ285" s="136"/>
      <c r="BK285" s="136"/>
      <c r="BL285" s="136"/>
      <c r="BM285" s="136"/>
      <c r="BN285" s="136"/>
      <c r="BO285" s="136"/>
      <c r="BP285" s="136"/>
      <c r="BQ285" s="136"/>
      <c r="BR285" s="136"/>
      <c r="BS285" s="136"/>
      <c r="BT285" s="136"/>
      <c r="BU285" s="136"/>
      <c r="BV285" s="136"/>
      <c r="BW285" s="136"/>
      <c r="BX285" s="136"/>
      <c r="BY285" s="136"/>
      <c r="BZ285" s="136"/>
      <c r="CA285" s="136"/>
      <c r="CB285" s="136"/>
      <c r="CC285" s="136"/>
      <c r="CD285" s="136"/>
      <c r="CE285" s="136"/>
      <c r="CF285" s="136"/>
      <c r="CG285" s="136"/>
      <c r="CH285" s="136"/>
      <c r="CI285" s="136"/>
      <c r="CJ285" s="136"/>
      <c r="CK285" s="136"/>
      <c r="CL285" s="136"/>
      <c r="CM285" s="136"/>
      <c r="CN285" s="136"/>
      <c r="CO285" s="136"/>
      <c r="CP285" s="136"/>
      <c r="CQ285" s="136"/>
      <c r="CR285" s="136"/>
      <c r="CS285" s="136"/>
      <c r="CT285" s="136"/>
      <c r="CU285" s="136"/>
      <c r="CV285" s="136"/>
      <c r="CW285" s="136"/>
      <c r="CX285" s="136"/>
      <c r="CY285" s="136"/>
      <c r="CZ285" s="136"/>
      <c r="DA285" s="136"/>
      <c r="DB285" s="136"/>
      <c r="DC285" s="136"/>
      <c r="DD285" s="136"/>
      <c r="DE285" s="136"/>
      <c r="DF285" s="136"/>
      <c r="DG285" s="136"/>
      <c r="DH285" s="136"/>
      <c r="DI285" s="136"/>
      <c r="DJ285" s="136"/>
      <c r="DK285" s="136"/>
      <c r="DL285" s="136"/>
      <c r="DM285" s="136"/>
      <c r="DN285" s="136"/>
      <c r="DO285" s="136"/>
      <c r="DP285" s="136"/>
      <c r="DQ285" s="136"/>
      <c r="DR285" s="136"/>
      <c r="DS285" s="136"/>
      <c r="DT285" s="136"/>
      <c r="DU285" s="136"/>
      <c r="DV285" s="136"/>
      <c r="DW285" s="136"/>
      <c r="DX285" s="136"/>
      <c r="DY285" s="136"/>
      <c r="DZ285" s="136"/>
      <c r="EA285" s="136"/>
      <c r="EB285" s="136"/>
      <c r="EC285" s="136"/>
      <c r="ED285" s="136"/>
      <c r="EE285" s="136"/>
      <c r="EF285" s="136"/>
      <c r="EG285" s="136"/>
      <c r="EH285" s="136"/>
      <c r="EI285" s="136"/>
      <c r="EJ285" s="136"/>
      <c r="EK285" s="136"/>
      <c r="EL285" s="136"/>
      <c r="EM285" s="136"/>
      <c r="EN285" s="136"/>
      <c r="EO285" s="136"/>
      <c r="EP285" s="136"/>
      <c r="EQ285" s="136"/>
      <c r="ER285" s="136"/>
      <c r="ES285" s="136"/>
      <c r="ET285" s="136"/>
      <c r="EU285" s="136"/>
      <c r="EV285" s="136"/>
      <c r="EW285" s="136"/>
      <c r="EX285" s="136"/>
      <c r="EY285" s="136"/>
      <c r="EZ285" s="136"/>
      <c r="FA285" s="136"/>
      <c r="FB285" s="136"/>
      <c r="FC285" s="136"/>
      <c r="FD285" s="136"/>
      <c r="FE285" s="136"/>
      <c r="FF285" s="136"/>
      <c r="FG285" s="136"/>
      <c r="FH285" s="136"/>
      <c r="FI285" s="136"/>
      <c r="FJ285" s="136"/>
      <c r="FK285" s="136"/>
      <c r="FL285" s="136"/>
      <c r="FM285" s="136"/>
      <c r="FN285" s="136"/>
      <c r="FO285" s="136"/>
      <c r="FP285" s="136"/>
      <c r="FQ285" s="136"/>
      <c r="FR285" s="136"/>
      <c r="FS285" s="136"/>
      <c r="FT285" s="136"/>
      <c r="FU285" s="136"/>
      <c r="FV285" s="136"/>
      <c r="FW285" s="136"/>
      <c r="FX285" s="136"/>
      <c r="FY285" s="136"/>
      <c r="FZ285" s="136"/>
      <c r="GA285" s="136"/>
      <c r="GB285" s="136"/>
      <c r="GC285" s="136"/>
      <c r="GD285" s="136"/>
      <c r="GE285" s="136"/>
      <c r="GF285" s="136"/>
      <c r="GG285" s="136"/>
      <c r="GH285" s="136"/>
      <c r="GI285" s="136"/>
      <c r="GJ285" s="136"/>
      <c r="GK285" s="136"/>
      <c r="GL285" s="136"/>
      <c r="GM285" s="136"/>
      <c r="GN285" s="136"/>
      <c r="GO285" s="136"/>
      <c r="GP285" s="136"/>
      <c r="GQ285" s="136"/>
      <c r="GR285" s="136"/>
      <c r="GS285" s="136"/>
      <c r="GT285" s="136"/>
      <c r="GU285" s="136"/>
      <c r="GV285" s="136"/>
      <c r="GW285" s="136"/>
      <c r="GX285" s="136"/>
      <c r="GY285" s="136"/>
      <c r="GZ285" s="136"/>
      <c r="HA285" s="136"/>
      <c r="HB285" s="136"/>
      <c r="HC285" s="136"/>
      <c r="HD285" s="136"/>
      <c r="HE285" s="136"/>
      <c r="HF285" s="136"/>
      <c r="HG285" s="136"/>
      <c r="HH285" s="136"/>
      <c r="HI285" s="136"/>
      <c r="HJ285" s="136"/>
      <c r="HK285" s="136"/>
      <c r="HL285" s="136"/>
      <c r="HM285" s="136"/>
      <c r="HN285" s="136"/>
      <c r="HO285" s="136"/>
      <c r="HP285" s="136"/>
      <c r="HQ285" s="136"/>
      <c r="HR285" s="136"/>
      <c r="HS285" s="136"/>
      <c r="HT285" s="136"/>
      <c r="HU285" s="136"/>
      <c r="HV285" s="136"/>
      <c r="HW285" s="136"/>
      <c r="HX285" s="136"/>
      <c r="HY285" s="136"/>
      <c r="HZ285" s="136"/>
      <c r="IA285" s="136"/>
      <c r="IB285" s="136"/>
      <c r="IC285" s="136"/>
      <c r="ID285" s="136"/>
      <c r="IE285" s="136"/>
      <c r="IF285" s="136"/>
      <c r="IG285" s="136"/>
    </row>
    <row r="286" spans="1:241" ht="15" customHeight="1" x14ac:dyDescent="0.25">
      <c r="A286" s="137" t="s">
        <v>77</v>
      </c>
      <c r="B286" s="158">
        <v>3734943</v>
      </c>
      <c r="C286" s="195">
        <v>1890655</v>
      </c>
      <c r="D286" s="195">
        <v>542943</v>
      </c>
      <c r="E286" s="195">
        <v>601855</v>
      </c>
      <c r="F286" s="158">
        <v>1345715</v>
      </c>
      <c r="G286" s="158">
        <v>185496</v>
      </c>
      <c r="H286" s="235">
        <v>8301607</v>
      </c>
      <c r="I286" s="136"/>
      <c r="J286" s="196" t="s">
        <v>287</v>
      </c>
      <c r="K286" s="158">
        <v>4604503</v>
      </c>
      <c r="L286" s="195">
        <v>2031004</v>
      </c>
      <c r="M286" s="195">
        <v>719519</v>
      </c>
      <c r="N286" s="195">
        <v>752956</v>
      </c>
      <c r="O286" s="158">
        <v>1245354</v>
      </c>
      <c r="P286" s="158">
        <v>370294</v>
      </c>
      <c r="Q286" s="235">
        <v>9723630</v>
      </c>
      <c r="R286" s="136"/>
      <c r="S286" s="136"/>
      <c r="T286" s="136"/>
      <c r="U286" s="136"/>
      <c r="V286" s="136"/>
      <c r="W286" s="136"/>
      <c r="X286" s="136"/>
      <c r="Y286" s="136"/>
      <c r="Z286" s="136"/>
      <c r="AA286" s="136"/>
      <c r="AB286" s="136"/>
      <c r="AC286" s="136"/>
      <c r="AD286" s="136"/>
      <c r="AE286" s="136"/>
      <c r="AF286" s="136"/>
      <c r="AG286" s="136"/>
      <c r="AH286" s="136"/>
      <c r="AI286" s="136"/>
      <c r="AJ286" s="136"/>
      <c r="AK286" s="136"/>
      <c r="AL286" s="136"/>
      <c r="AM286" s="136"/>
      <c r="AN286" s="136"/>
      <c r="AO286" s="136"/>
      <c r="AP286" s="136"/>
      <c r="AQ286" s="136"/>
      <c r="AR286" s="136"/>
      <c r="AS286" s="136"/>
      <c r="AT286" s="136"/>
      <c r="AU286" s="136"/>
      <c r="AV286" s="136"/>
      <c r="AW286" s="136"/>
      <c r="AX286" s="136"/>
      <c r="AY286" s="136"/>
      <c r="AZ286" s="136"/>
      <c r="BA286" s="136"/>
      <c r="BB286" s="136"/>
      <c r="BC286" s="136"/>
      <c r="BD286" s="136"/>
      <c r="BE286" s="136"/>
      <c r="BF286" s="136"/>
      <c r="BG286" s="136"/>
      <c r="BH286" s="136"/>
      <c r="BI286" s="136"/>
      <c r="BJ286" s="136"/>
      <c r="BK286" s="136"/>
      <c r="BL286" s="136"/>
      <c r="BM286" s="136"/>
      <c r="BN286" s="136"/>
      <c r="BO286" s="136"/>
      <c r="BP286" s="136"/>
      <c r="BQ286" s="136"/>
      <c r="BR286" s="136"/>
      <c r="BS286" s="136"/>
      <c r="BT286" s="136"/>
      <c r="BU286" s="136"/>
      <c r="BV286" s="136"/>
      <c r="BW286" s="136"/>
      <c r="BX286" s="136"/>
      <c r="BY286" s="136"/>
      <c r="BZ286" s="136"/>
      <c r="CA286" s="136"/>
      <c r="CB286" s="136"/>
      <c r="CC286" s="136"/>
      <c r="CD286" s="136"/>
      <c r="CE286" s="136"/>
      <c r="CF286" s="136"/>
      <c r="CG286" s="136"/>
      <c r="CH286" s="136"/>
      <c r="CI286" s="136"/>
      <c r="CJ286" s="136"/>
      <c r="CK286" s="136"/>
      <c r="CL286" s="136"/>
      <c r="CM286" s="136"/>
      <c r="CN286" s="136"/>
      <c r="CO286" s="136"/>
      <c r="CP286" s="136"/>
      <c r="CQ286" s="136"/>
      <c r="CR286" s="136"/>
      <c r="CS286" s="136"/>
      <c r="CT286" s="136"/>
      <c r="CU286" s="136"/>
      <c r="CV286" s="136"/>
      <c r="CW286" s="136"/>
      <c r="CX286" s="136"/>
      <c r="CY286" s="136"/>
      <c r="CZ286" s="136"/>
      <c r="DA286" s="136"/>
      <c r="DB286" s="136"/>
      <c r="DC286" s="136"/>
      <c r="DD286" s="136"/>
      <c r="DE286" s="136"/>
      <c r="DF286" s="136"/>
      <c r="DG286" s="136"/>
      <c r="DH286" s="136"/>
      <c r="DI286" s="136"/>
      <c r="DJ286" s="136"/>
      <c r="DK286" s="136"/>
      <c r="DL286" s="136"/>
      <c r="DM286" s="136"/>
      <c r="DN286" s="136"/>
      <c r="DO286" s="136"/>
      <c r="DP286" s="136"/>
      <c r="DQ286" s="136"/>
      <c r="DR286" s="136"/>
      <c r="DS286" s="136"/>
      <c r="DT286" s="136"/>
      <c r="DU286" s="136"/>
      <c r="DV286" s="136"/>
      <c r="DW286" s="136"/>
      <c r="DX286" s="136"/>
      <c r="DY286" s="136"/>
      <c r="DZ286" s="136"/>
      <c r="EA286" s="136"/>
      <c r="EB286" s="136"/>
      <c r="EC286" s="136"/>
      <c r="ED286" s="136"/>
      <c r="EE286" s="136"/>
      <c r="EF286" s="136"/>
      <c r="EG286" s="136"/>
      <c r="EH286" s="136"/>
      <c r="EI286" s="136"/>
      <c r="EJ286" s="136"/>
      <c r="EK286" s="136"/>
      <c r="EL286" s="136"/>
      <c r="EM286" s="136"/>
      <c r="EN286" s="136"/>
      <c r="EO286" s="136"/>
      <c r="EP286" s="136"/>
      <c r="EQ286" s="136"/>
      <c r="ER286" s="136"/>
      <c r="ES286" s="136"/>
      <c r="ET286" s="136"/>
      <c r="EU286" s="136"/>
      <c r="EV286" s="136"/>
      <c r="EW286" s="136"/>
      <c r="EX286" s="136"/>
      <c r="EY286" s="136"/>
      <c r="EZ286" s="136"/>
      <c r="FA286" s="136"/>
      <c r="FB286" s="136"/>
      <c r="FC286" s="136"/>
      <c r="FD286" s="136"/>
      <c r="FE286" s="136"/>
      <c r="FF286" s="136"/>
      <c r="FG286" s="136"/>
      <c r="FH286" s="136"/>
      <c r="FI286" s="136"/>
      <c r="FJ286" s="136"/>
      <c r="FK286" s="136"/>
      <c r="FL286" s="136"/>
      <c r="FM286" s="136"/>
      <c r="FN286" s="136"/>
      <c r="FO286" s="136"/>
      <c r="FP286" s="136"/>
      <c r="FQ286" s="136"/>
      <c r="FR286" s="136"/>
      <c r="FS286" s="136"/>
      <c r="FT286" s="136"/>
      <c r="FU286" s="136"/>
      <c r="FV286" s="136"/>
      <c r="FW286" s="136"/>
      <c r="FX286" s="136"/>
      <c r="FY286" s="136"/>
      <c r="FZ286" s="136"/>
      <c r="GA286" s="136"/>
      <c r="GB286" s="136"/>
      <c r="GC286" s="136"/>
      <c r="GD286" s="136"/>
      <c r="GE286" s="136"/>
      <c r="GF286" s="136"/>
      <c r="GG286" s="136"/>
      <c r="GH286" s="136"/>
      <c r="GI286" s="136"/>
      <c r="GJ286" s="136"/>
      <c r="GK286" s="136"/>
      <c r="GL286" s="136"/>
      <c r="GM286" s="136"/>
      <c r="GN286" s="136"/>
      <c r="GO286" s="136"/>
      <c r="GP286" s="136"/>
      <c r="GQ286" s="136"/>
      <c r="GR286" s="136"/>
      <c r="GS286" s="136"/>
      <c r="GT286" s="136"/>
      <c r="GU286" s="136"/>
      <c r="GV286" s="136"/>
      <c r="GW286" s="136"/>
      <c r="GX286" s="136"/>
      <c r="GY286" s="136"/>
      <c r="GZ286" s="136"/>
      <c r="HA286" s="136"/>
      <c r="HB286" s="136"/>
      <c r="HC286" s="136"/>
      <c r="HD286" s="136"/>
      <c r="HE286" s="136"/>
      <c r="HF286" s="136"/>
      <c r="HG286" s="136"/>
      <c r="HH286" s="136"/>
      <c r="HI286" s="136"/>
      <c r="HJ286" s="136"/>
      <c r="HK286" s="136"/>
      <c r="HL286" s="136"/>
      <c r="HM286" s="136"/>
      <c r="HN286" s="136"/>
      <c r="HO286" s="136"/>
      <c r="HP286" s="136"/>
      <c r="HQ286" s="136"/>
      <c r="HR286" s="136"/>
      <c r="HS286" s="136"/>
      <c r="HT286" s="136"/>
      <c r="HU286" s="136"/>
      <c r="HV286" s="136"/>
      <c r="HW286" s="136"/>
      <c r="HX286" s="136"/>
      <c r="HY286" s="136"/>
      <c r="HZ286" s="136"/>
      <c r="IA286" s="136"/>
      <c r="IB286" s="136"/>
      <c r="IC286" s="136"/>
      <c r="ID286" s="136"/>
      <c r="IE286" s="136"/>
      <c r="IF286" s="136"/>
      <c r="IG286" s="136"/>
    </row>
    <row r="287" spans="1:241" ht="15" customHeight="1" x14ac:dyDescent="0.25">
      <c r="A287" s="137" t="s">
        <v>76</v>
      </c>
      <c r="B287" s="158">
        <v>4819937</v>
      </c>
      <c r="C287" s="195">
        <v>2771638</v>
      </c>
      <c r="D287" s="195">
        <v>614847</v>
      </c>
      <c r="E287" s="195">
        <v>603405</v>
      </c>
      <c r="F287" s="158">
        <v>1751623</v>
      </c>
      <c r="G287" s="158">
        <v>215705</v>
      </c>
      <c r="H287" s="235">
        <v>10777155</v>
      </c>
      <c r="I287" s="136"/>
      <c r="J287" s="196" t="s">
        <v>381</v>
      </c>
      <c r="K287" s="158">
        <v>4867969</v>
      </c>
      <c r="L287" s="195">
        <v>2090595</v>
      </c>
      <c r="M287" s="195">
        <v>596111</v>
      </c>
      <c r="N287" s="195">
        <v>859537</v>
      </c>
      <c r="O287" s="158">
        <v>1428434</v>
      </c>
      <c r="P287" s="158">
        <v>509591</v>
      </c>
      <c r="Q287" s="235">
        <v>10352237</v>
      </c>
      <c r="R287" s="136"/>
      <c r="S287" s="136"/>
      <c r="T287" s="136"/>
      <c r="U287" s="136"/>
      <c r="V287" s="136"/>
      <c r="W287" s="136"/>
      <c r="X287" s="136"/>
      <c r="Y287" s="136"/>
      <c r="Z287" s="136"/>
      <c r="AA287" s="136"/>
      <c r="AB287" s="136"/>
      <c r="AC287" s="136"/>
      <c r="AD287" s="136"/>
      <c r="AE287" s="136"/>
      <c r="AF287" s="136"/>
      <c r="AG287" s="136"/>
      <c r="AH287" s="136"/>
      <c r="AI287" s="136"/>
      <c r="AJ287" s="136"/>
      <c r="AK287" s="136"/>
      <c r="AL287" s="136"/>
      <c r="AM287" s="136"/>
      <c r="AN287" s="136"/>
      <c r="AO287" s="136"/>
      <c r="AP287" s="136"/>
      <c r="AQ287" s="136"/>
      <c r="AR287" s="136"/>
      <c r="AS287" s="136"/>
      <c r="AT287" s="136"/>
      <c r="AU287" s="136"/>
      <c r="AV287" s="136"/>
      <c r="AW287" s="136"/>
      <c r="AX287" s="136"/>
      <c r="AY287" s="136"/>
      <c r="AZ287" s="136"/>
      <c r="BA287" s="136"/>
      <c r="BB287" s="136"/>
      <c r="BC287" s="136"/>
      <c r="BD287" s="136"/>
      <c r="BE287" s="136"/>
      <c r="BF287" s="136"/>
      <c r="BG287" s="136"/>
      <c r="BH287" s="136"/>
      <c r="BI287" s="136"/>
      <c r="BJ287" s="136"/>
      <c r="BK287" s="136"/>
      <c r="BL287" s="136"/>
      <c r="BM287" s="136"/>
      <c r="BN287" s="136"/>
      <c r="BO287" s="136"/>
      <c r="BP287" s="136"/>
      <c r="BQ287" s="136"/>
      <c r="BR287" s="136"/>
      <c r="BS287" s="136"/>
      <c r="BT287" s="136"/>
      <c r="BU287" s="136"/>
      <c r="BV287" s="136"/>
      <c r="BW287" s="136"/>
      <c r="BX287" s="136"/>
      <c r="BY287" s="136"/>
      <c r="BZ287" s="136"/>
      <c r="CA287" s="136"/>
      <c r="CB287" s="136"/>
      <c r="CC287" s="136"/>
      <c r="CD287" s="136"/>
      <c r="CE287" s="136"/>
      <c r="CF287" s="136"/>
      <c r="CG287" s="136"/>
      <c r="CH287" s="136"/>
      <c r="CI287" s="136"/>
      <c r="CJ287" s="136"/>
      <c r="CK287" s="136"/>
      <c r="CL287" s="136"/>
      <c r="CM287" s="136"/>
      <c r="CN287" s="136"/>
      <c r="CO287" s="136"/>
      <c r="CP287" s="136"/>
      <c r="CQ287" s="136"/>
      <c r="CR287" s="136"/>
      <c r="CS287" s="136"/>
      <c r="CT287" s="136"/>
      <c r="CU287" s="136"/>
      <c r="CV287" s="136"/>
      <c r="CW287" s="136"/>
      <c r="CX287" s="136"/>
      <c r="CY287" s="136"/>
      <c r="CZ287" s="136"/>
      <c r="DA287" s="136"/>
      <c r="DB287" s="136"/>
      <c r="DC287" s="136"/>
      <c r="DD287" s="136"/>
      <c r="DE287" s="136"/>
      <c r="DF287" s="136"/>
      <c r="DG287" s="136"/>
      <c r="DH287" s="136"/>
      <c r="DI287" s="136"/>
      <c r="DJ287" s="136"/>
      <c r="DK287" s="136"/>
      <c r="DL287" s="136"/>
      <c r="DM287" s="136"/>
      <c r="DN287" s="136"/>
      <c r="DO287" s="136"/>
      <c r="DP287" s="136"/>
      <c r="DQ287" s="136"/>
      <c r="DR287" s="136"/>
      <c r="DS287" s="136"/>
      <c r="DT287" s="136"/>
      <c r="DU287" s="136"/>
      <c r="DV287" s="136"/>
      <c r="DW287" s="136"/>
      <c r="DX287" s="136"/>
      <c r="DY287" s="136"/>
      <c r="DZ287" s="136"/>
      <c r="EA287" s="136"/>
      <c r="EB287" s="136"/>
      <c r="EC287" s="136"/>
      <c r="ED287" s="136"/>
      <c r="EE287" s="136"/>
      <c r="EF287" s="136"/>
      <c r="EG287" s="136"/>
      <c r="EH287" s="136"/>
      <c r="EI287" s="136"/>
      <c r="EJ287" s="136"/>
      <c r="EK287" s="136"/>
      <c r="EL287" s="136"/>
      <c r="EM287" s="136"/>
      <c r="EN287" s="136"/>
      <c r="EO287" s="136"/>
      <c r="EP287" s="136"/>
      <c r="EQ287" s="136"/>
      <c r="ER287" s="136"/>
      <c r="ES287" s="136"/>
      <c r="ET287" s="136"/>
      <c r="EU287" s="136"/>
      <c r="EV287" s="136"/>
      <c r="EW287" s="136"/>
      <c r="EX287" s="136"/>
      <c r="EY287" s="136"/>
      <c r="EZ287" s="136"/>
      <c r="FA287" s="136"/>
      <c r="FB287" s="136"/>
      <c r="FC287" s="136"/>
      <c r="FD287" s="136"/>
      <c r="FE287" s="136"/>
      <c r="FF287" s="136"/>
      <c r="FG287" s="136"/>
      <c r="FH287" s="136"/>
      <c r="FI287" s="136"/>
      <c r="FJ287" s="136"/>
      <c r="FK287" s="136"/>
      <c r="FL287" s="136"/>
      <c r="FM287" s="136"/>
      <c r="FN287" s="136"/>
      <c r="FO287" s="136"/>
      <c r="FP287" s="136"/>
      <c r="FQ287" s="136"/>
      <c r="FR287" s="136"/>
      <c r="FS287" s="136"/>
      <c r="FT287" s="136"/>
      <c r="FU287" s="136"/>
      <c r="FV287" s="136"/>
      <c r="FW287" s="136"/>
      <c r="FX287" s="136"/>
      <c r="FY287" s="136"/>
      <c r="FZ287" s="136"/>
      <c r="GA287" s="136"/>
      <c r="GB287" s="136"/>
      <c r="GC287" s="136"/>
      <c r="GD287" s="136"/>
      <c r="GE287" s="136"/>
      <c r="GF287" s="136"/>
      <c r="GG287" s="136"/>
      <c r="GH287" s="136"/>
      <c r="GI287" s="136"/>
      <c r="GJ287" s="136"/>
      <c r="GK287" s="136"/>
      <c r="GL287" s="136"/>
      <c r="GM287" s="136"/>
      <c r="GN287" s="136"/>
      <c r="GO287" s="136"/>
      <c r="GP287" s="136"/>
      <c r="GQ287" s="136"/>
      <c r="GR287" s="136"/>
      <c r="GS287" s="136"/>
      <c r="GT287" s="136"/>
      <c r="GU287" s="136"/>
      <c r="GV287" s="136"/>
      <c r="GW287" s="136"/>
      <c r="GX287" s="136"/>
      <c r="GY287" s="136"/>
      <c r="GZ287" s="136"/>
      <c r="HA287" s="136"/>
      <c r="HB287" s="136"/>
      <c r="HC287" s="136"/>
      <c r="HD287" s="136"/>
      <c r="HE287" s="136"/>
      <c r="HF287" s="136"/>
      <c r="HG287" s="136"/>
      <c r="HH287" s="136"/>
      <c r="HI287" s="136"/>
      <c r="HJ287" s="136"/>
      <c r="HK287" s="136"/>
      <c r="HL287" s="136"/>
      <c r="HM287" s="136"/>
      <c r="HN287" s="136"/>
      <c r="HO287" s="136"/>
      <c r="HP287" s="136"/>
      <c r="HQ287" s="136"/>
      <c r="HR287" s="136"/>
      <c r="HS287" s="136"/>
      <c r="HT287" s="136"/>
      <c r="HU287" s="136"/>
      <c r="HV287" s="136"/>
      <c r="HW287" s="136"/>
      <c r="HX287" s="136"/>
      <c r="HY287" s="136"/>
      <c r="HZ287" s="136"/>
      <c r="IA287" s="136"/>
      <c r="IB287" s="136"/>
      <c r="IC287" s="136"/>
      <c r="ID287" s="136"/>
      <c r="IE287" s="136"/>
      <c r="IF287" s="136"/>
      <c r="IG287" s="136"/>
    </row>
    <row r="288" spans="1:241" ht="15" customHeight="1" x14ac:dyDescent="0.25">
      <c r="A288" s="137" t="s">
        <v>75</v>
      </c>
      <c r="B288" s="158">
        <v>4819445</v>
      </c>
      <c r="C288" s="195">
        <v>3084207</v>
      </c>
      <c r="D288" s="195">
        <v>896407</v>
      </c>
      <c r="E288" s="195">
        <v>621594</v>
      </c>
      <c r="F288" s="158">
        <v>2001710</v>
      </c>
      <c r="G288" s="158">
        <v>311494</v>
      </c>
      <c r="H288" s="235">
        <v>11734857</v>
      </c>
      <c r="I288" s="136"/>
      <c r="J288" s="196" t="s">
        <v>285</v>
      </c>
      <c r="K288" s="158">
        <v>6528836</v>
      </c>
      <c r="L288" s="195">
        <v>2083869</v>
      </c>
      <c r="M288" s="195">
        <v>720183</v>
      </c>
      <c r="N288" s="195">
        <v>910147</v>
      </c>
      <c r="O288" s="158">
        <v>1667653</v>
      </c>
      <c r="P288" s="158">
        <v>573513</v>
      </c>
      <c r="Q288" s="235">
        <v>12484201</v>
      </c>
      <c r="R288" s="136"/>
      <c r="S288" s="136"/>
      <c r="T288" s="136"/>
      <c r="U288" s="136"/>
      <c r="V288" s="136"/>
      <c r="W288" s="136"/>
      <c r="X288" s="136"/>
      <c r="Y288" s="136"/>
      <c r="Z288" s="136"/>
      <c r="AA288" s="136"/>
      <c r="AB288" s="136"/>
      <c r="AC288" s="136"/>
      <c r="AD288" s="136"/>
      <c r="AE288" s="136"/>
      <c r="AF288" s="136"/>
      <c r="AG288" s="136"/>
      <c r="AH288" s="136"/>
      <c r="AI288" s="136"/>
      <c r="AJ288" s="136"/>
      <c r="AK288" s="136"/>
      <c r="AL288" s="136"/>
      <c r="AM288" s="136"/>
      <c r="AN288" s="136"/>
      <c r="AO288" s="136"/>
      <c r="AP288" s="136"/>
      <c r="AQ288" s="136"/>
      <c r="AR288" s="136"/>
      <c r="AS288" s="136"/>
      <c r="AT288" s="136"/>
      <c r="AU288" s="136"/>
      <c r="AV288" s="136"/>
      <c r="AW288" s="136"/>
      <c r="AX288" s="136"/>
      <c r="AY288" s="136"/>
      <c r="AZ288" s="136"/>
      <c r="BA288" s="136"/>
      <c r="BB288" s="136"/>
      <c r="BC288" s="136"/>
      <c r="BD288" s="136"/>
      <c r="BE288" s="136"/>
      <c r="BF288" s="136"/>
      <c r="BG288" s="136"/>
      <c r="BH288" s="136"/>
      <c r="BI288" s="136"/>
      <c r="BJ288" s="136"/>
      <c r="BK288" s="136"/>
      <c r="BL288" s="136"/>
      <c r="BM288" s="136"/>
      <c r="BN288" s="136"/>
      <c r="BO288" s="136"/>
      <c r="BP288" s="136"/>
      <c r="BQ288" s="136"/>
      <c r="BR288" s="136"/>
      <c r="BS288" s="136"/>
      <c r="BT288" s="136"/>
      <c r="BU288" s="136"/>
      <c r="BV288" s="136"/>
      <c r="BW288" s="136"/>
      <c r="BX288" s="136"/>
      <c r="BY288" s="136"/>
      <c r="BZ288" s="136"/>
      <c r="CA288" s="136"/>
      <c r="CB288" s="136"/>
      <c r="CC288" s="136"/>
      <c r="CD288" s="136"/>
      <c r="CE288" s="136"/>
      <c r="CF288" s="136"/>
      <c r="CG288" s="136"/>
      <c r="CH288" s="136"/>
      <c r="CI288" s="136"/>
      <c r="CJ288" s="136"/>
      <c r="CK288" s="136"/>
      <c r="CL288" s="136"/>
      <c r="CM288" s="136"/>
      <c r="CN288" s="136"/>
      <c r="CO288" s="136"/>
      <c r="CP288" s="136"/>
      <c r="CQ288" s="136"/>
      <c r="CR288" s="136"/>
      <c r="CS288" s="136"/>
      <c r="CT288" s="136"/>
      <c r="CU288" s="136"/>
      <c r="CV288" s="136"/>
      <c r="CW288" s="136"/>
      <c r="CX288" s="136"/>
      <c r="CY288" s="136"/>
      <c r="CZ288" s="136"/>
      <c r="DA288" s="136"/>
      <c r="DB288" s="136"/>
      <c r="DC288" s="136"/>
      <c r="DD288" s="136"/>
      <c r="DE288" s="136"/>
      <c r="DF288" s="136"/>
      <c r="DG288" s="136"/>
      <c r="DH288" s="136"/>
      <c r="DI288" s="136"/>
      <c r="DJ288" s="136"/>
      <c r="DK288" s="136"/>
      <c r="DL288" s="136"/>
      <c r="DM288" s="136"/>
      <c r="DN288" s="136"/>
      <c r="DO288" s="136"/>
      <c r="DP288" s="136"/>
      <c r="DQ288" s="136"/>
      <c r="DR288" s="136"/>
      <c r="DS288" s="136"/>
      <c r="DT288" s="136"/>
      <c r="DU288" s="136"/>
      <c r="DV288" s="136"/>
      <c r="DW288" s="136"/>
      <c r="DX288" s="136"/>
      <c r="DY288" s="136"/>
      <c r="DZ288" s="136"/>
      <c r="EA288" s="136"/>
      <c r="EB288" s="136"/>
      <c r="EC288" s="136"/>
      <c r="ED288" s="136"/>
      <c r="EE288" s="136"/>
      <c r="EF288" s="136"/>
      <c r="EG288" s="136"/>
      <c r="EH288" s="136"/>
      <c r="EI288" s="136"/>
      <c r="EJ288" s="136"/>
      <c r="EK288" s="136"/>
      <c r="EL288" s="136"/>
      <c r="EM288" s="136"/>
      <c r="EN288" s="136"/>
      <c r="EO288" s="136"/>
      <c r="EP288" s="136"/>
      <c r="EQ288" s="136"/>
      <c r="ER288" s="136"/>
      <c r="ES288" s="136"/>
      <c r="ET288" s="136"/>
      <c r="EU288" s="136"/>
      <c r="EV288" s="136"/>
      <c r="EW288" s="136"/>
      <c r="EX288" s="136"/>
      <c r="EY288" s="136"/>
      <c r="EZ288" s="136"/>
      <c r="FA288" s="136"/>
      <c r="FB288" s="136"/>
      <c r="FC288" s="136"/>
      <c r="FD288" s="136"/>
      <c r="FE288" s="136"/>
      <c r="FF288" s="136"/>
      <c r="FG288" s="136"/>
      <c r="FH288" s="136"/>
      <c r="FI288" s="136"/>
      <c r="FJ288" s="136"/>
      <c r="FK288" s="136"/>
      <c r="FL288" s="136"/>
      <c r="FM288" s="136"/>
      <c r="FN288" s="136"/>
      <c r="FO288" s="136"/>
      <c r="FP288" s="136"/>
      <c r="FQ288" s="136"/>
      <c r="FR288" s="136"/>
      <c r="FS288" s="136"/>
      <c r="FT288" s="136"/>
      <c r="FU288" s="136"/>
      <c r="FV288" s="136"/>
      <c r="FW288" s="136"/>
      <c r="FX288" s="136"/>
      <c r="FY288" s="136"/>
      <c r="FZ288" s="136"/>
      <c r="GA288" s="136"/>
      <c r="GB288" s="136"/>
      <c r="GC288" s="136"/>
      <c r="GD288" s="136"/>
      <c r="GE288" s="136"/>
      <c r="GF288" s="136"/>
      <c r="GG288" s="136"/>
      <c r="GH288" s="136"/>
      <c r="GI288" s="136"/>
      <c r="GJ288" s="136"/>
      <c r="GK288" s="136"/>
      <c r="GL288" s="136"/>
      <c r="GM288" s="136"/>
      <c r="GN288" s="136"/>
      <c r="GO288" s="136"/>
      <c r="GP288" s="136"/>
      <c r="GQ288" s="136"/>
      <c r="GR288" s="136"/>
      <c r="GS288" s="136"/>
      <c r="GT288" s="136"/>
      <c r="GU288" s="136"/>
      <c r="GV288" s="136"/>
      <c r="GW288" s="136"/>
      <c r="GX288" s="136"/>
      <c r="GY288" s="136"/>
      <c r="GZ288" s="136"/>
      <c r="HA288" s="136"/>
      <c r="HB288" s="136"/>
      <c r="HC288" s="136"/>
      <c r="HD288" s="136"/>
      <c r="HE288" s="136"/>
      <c r="HF288" s="136"/>
      <c r="HG288" s="136"/>
      <c r="HH288" s="136"/>
      <c r="HI288" s="136"/>
      <c r="HJ288" s="136"/>
      <c r="HK288" s="136"/>
      <c r="HL288" s="136"/>
      <c r="HM288" s="136"/>
      <c r="HN288" s="136"/>
      <c r="HO288" s="136"/>
      <c r="HP288" s="136"/>
      <c r="HQ288" s="136"/>
      <c r="HR288" s="136"/>
      <c r="HS288" s="136"/>
      <c r="HT288" s="136"/>
      <c r="HU288" s="136"/>
      <c r="HV288" s="136"/>
      <c r="HW288" s="136"/>
      <c r="HX288" s="136"/>
      <c r="HY288" s="136"/>
      <c r="HZ288" s="136"/>
      <c r="IA288" s="136"/>
      <c r="IB288" s="136"/>
      <c r="IC288" s="136"/>
      <c r="ID288" s="136"/>
      <c r="IE288" s="136"/>
      <c r="IF288" s="136"/>
      <c r="IG288" s="136"/>
    </row>
    <row r="289" spans="1:241" ht="15" customHeight="1" x14ac:dyDescent="0.25">
      <c r="A289" s="137" t="s">
        <v>74</v>
      </c>
      <c r="B289" s="158">
        <v>5176470</v>
      </c>
      <c r="C289" s="195">
        <v>2543368</v>
      </c>
      <c r="D289" s="195">
        <v>771579</v>
      </c>
      <c r="E289" s="195">
        <v>632654</v>
      </c>
      <c r="F289" s="158">
        <v>1626645</v>
      </c>
      <c r="G289" s="158">
        <v>248353</v>
      </c>
      <c r="H289" s="235">
        <v>10999069</v>
      </c>
      <c r="I289" s="136"/>
      <c r="J289" s="196" t="s">
        <v>284</v>
      </c>
      <c r="K289" s="158">
        <v>7637534</v>
      </c>
      <c r="L289" s="195">
        <v>1456337</v>
      </c>
      <c r="M289" s="195">
        <v>813448</v>
      </c>
      <c r="N289" s="195">
        <v>867072</v>
      </c>
      <c r="O289" s="158">
        <v>1469660</v>
      </c>
      <c r="P289" s="158">
        <v>509048</v>
      </c>
      <c r="Q289" s="235">
        <v>12753099</v>
      </c>
      <c r="R289" s="136"/>
      <c r="S289" s="136"/>
      <c r="T289" s="136"/>
      <c r="U289" s="136"/>
      <c r="V289" s="136"/>
      <c r="W289" s="136"/>
      <c r="X289" s="136"/>
      <c r="Y289" s="136"/>
      <c r="Z289" s="136"/>
      <c r="AA289" s="136"/>
      <c r="AB289" s="136"/>
      <c r="AC289" s="136"/>
      <c r="AD289" s="136"/>
      <c r="AE289" s="136"/>
      <c r="AF289" s="136"/>
      <c r="AG289" s="136"/>
      <c r="AH289" s="136"/>
      <c r="AI289" s="136"/>
      <c r="AJ289" s="136"/>
      <c r="AK289" s="136"/>
      <c r="AL289" s="136"/>
      <c r="AM289" s="136"/>
      <c r="AN289" s="136"/>
      <c r="AO289" s="136"/>
      <c r="AP289" s="136"/>
      <c r="AQ289" s="136"/>
      <c r="AR289" s="136"/>
      <c r="AS289" s="136"/>
      <c r="AT289" s="136"/>
      <c r="AU289" s="136"/>
      <c r="AV289" s="136"/>
      <c r="AW289" s="136"/>
      <c r="AX289" s="136"/>
      <c r="AY289" s="136"/>
      <c r="AZ289" s="136"/>
      <c r="BA289" s="136"/>
      <c r="BB289" s="136"/>
      <c r="BC289" s="136"/>
      <c r="BD289" s="136"/>
      <c r="BE289" s="136"/>
      <c r="BF289" s="136"/>
      <c r="BG289" s="136"/>
      <c r="BH289" s="136"/>
      <c r="BI289" s="136"/>
      <c r="BJ289" s="136"/>
      <c r="BK289" s="136"/>
      <c r="BL289" s="136"/>
      <c r="BM289" s="136"/>
      <c r="BN289" s="136"/>
      <c r="BO289" s="136"/>
      <c r="BP289" s="136"/>
      <c r="BQ289" s="136"/>
      <c r="BR289" s="136"/>
      <c r="BS289" s="136"/>
      <c r="BT289" s="136"/>
      <c r="BU289" s="136"/>
      <c r="BV289" s="136"/>
      <c r="BW289" s="136"/>
      <c r="BX289" s="136"/>
      <c r="BY289" s="136"/>
      <c r="BZ289" s="136"/>
      <c r="CA289" s="136"/>
      <c r="CB289" s="136"/>
      <c r="CC289" s="136"/>
      <c r="CD289" s="136"/>
      <c r="CE289" s="136"/>
      <c r="CF289" s="136"/>
      <c r="CG289" s="136"/>
      <c r="CH289" s="136"/>
      <c r="CI289" s="136"/>
      <c r="CJ289" s="136"/>
      <c r="CK289" s="136"/>
      <c r="CL289" s="136"/>
      <c r="CM289" s="136"/>
      <c r="CN289" s="136"/>
      <c r="CO289" s="136"/>
      <c r="CP289" s="136"/>
      <c r="CQ289" s="136"/>
      <c r="CR289" s="136"/>
      <c r="CS289" s="136"/>
      <c r="CT289" s="136"/>
      <c r="CU289" s="136"/>
      <c r="CV289" s="136"/>
      <c r="CW289" s="136"/>
      <c r="CX289" s="136"/>
      <c r="CY289" s="136"/>
      <c r="CZ289" s="136"/>
      <c r="DA289" s="136"/>
      <c r="DB289" s="136"/>
      <c r="DC289" s="136"/>
      <c r="DD289" s="136"/>
      <c r="DE289" s="136"/>
      <c r="DF289" s="136"/>
      <c r="DG289" s="136"/>
      <c r="DH289" s="136"/>
      <c r="DI289" s="136"/>
      <c r="DJ289" s="136"/>
      <c r="DK289" s="136"/>
      <c r="DL289" s="136"/>
      <c r="DM289" s="136"/>
      <c r="DN289" s="136"/>
      <c r="DO289" s="136"/>
      <c r="DP289" s="136"/>
      <c r="DQ289" s="136"/>
      <c r="DR289" s="136"/>
      <c r="DS289" s="136"/>
      <c r="DT289" s="136"/>
      <c r="DU289" s="136"/>
      <c r="DV289" s="136"/>
      <c r="DW289" s="136"/>
      <c r="DX289" s="136"/>
      <c r="DY289" s="136"/>
      <c r="DZ289" s="136"/>
      <c r="EA289" s="136"/>
      <c r="EB289" s="136"/>
      <c r="EC289" s="136"/>
      <c r="ED289" s="136"/>
      <c r="EE289" s="136"/>
      <c r="EF289" s="136"/>
      <c r="EG289" s="136"/>
      <c r="EH289" s="136"/>
      <c r="EI289" s="136"/>
      <c r="EJ289" s="136"/>
      <c r="EK289" s="136"/>
      <c r="EL289" s="136"/>
      <c r="EM289" s="136"/>
      <c r="EN289" s="136"/>
      <c r="EO289" s="136"/>
      <c r="EP289" s="136"/>
      <c r="EQ289" s="136"/>
      <c r="ER289" s="136"/>
      <c r="ES289" s="136"/>
      <c r="ET289" s="136"/>
      <c r="EU289" s="136"/>
      <c r="EV289" s="136"/>
      <c r="EW289" s="136"/>
      <c r="EX289" s="136"/>
      <c r="EY289" s="136"/>
      <c r="EZ289" s="136"/>
      <c r="FA289" s="136"/>
      <c r="FB289" s="136"/>
      <c r="FC289" s="136"/>
      <c r="FD289" s="136"/>
      <c r="FE289" s="136"/>
      <c r="FF289" s="136"/>
      <c r="FG289" s="136"/>
      <c r="FH289" s="136"/>
      <c r="FI289" s="136"/>
      <c r="FJ289" s="136"/>
      <c r="FK289" s="136"/>
      <c r="FL289" s="136"/>
      <c r="FM289" s="136"/>
      <c r="FN289" s="136"/>
      <c r="FO289" s="136"/>
      <c r="FP289" s="136"/>
      <c r="FQ289" s="136"/>
      <c r="FR289" s="136"/>
      <c r="FS289" s="136"/>
      <c r="FT289" s="136"/>
      <c r="FU289" s="136"/>
      <c r="FV289" s="136"/>
      <c r="FW289" s="136"/>
      <c r="FX289" s="136"/>
      <c r="FY289" s="136"/>
      <c r="FZ289" s="136"/>
      <c r="GA289" s="136"/>
      <c r="GB289" s="136"/>
      <c r="GC289" s="136"/>
      <c r="GD289" s="136"/>
      <c r="GE289" s="136"/>
      <c r="GF289" s="136"/>
      <c r="GG289" s="136"/>
      <c r="GH289" s="136"/>
      <c r="GI289" s="136"/>
      <c r="GJ289" s="136"/>
      <c r="GK289" s="136"/>
      <c r="GL289" s="136"/>
      <c r="GM289" s="136"/>
      <c r="GN289" s="136"/>
      <c r="GO289" s="136"/>
      <c r="GP289" s="136"/>
      <c r="GQ289" s="136"/>
      <c r="GR289" s="136"/>
      <c r="GS289" s="136"/>
      <c r="GT289" s="136"/>
      <c r="GU289" s="136"/>
      <c r="GV289" s="136"/>
      <c r="GW289" s="136"/>
      <c r="GX289" s="136"/>
      <c r="GY289" s="136"/>
      <c r="GZ289" s="136"/>
      <c r="HA289" s="136"/>
      <c r="HB289" s="136"/>
      <c r="HC289" s="136"/>
      <c r="HD289" s="136"/>
      <c r="HE289" s="136"/>
      <c r="HF289" s="136"/>
      <c r="HG289" s="136"/>
      <c r="HH289" s="136"/>
      <c r="HI289" s="136"/>
      <c r="HJ289" s="136"/>
      <c r="HK289" s="136"/>
      <c r="HL289" s="136"/>
      <c r="HM289" s="136"/>
      <c r="HN289" s="136"/>
      <c r="HO289" s="136"/>
      <c r="HP289" s="136"/>
      <c r="HQ289" s="136"/>
      <c r="HR289" s="136"/>
      <c r="HS289" s="136"/>
      <c r="HT289" s="136"/>
      <c r="HU289" s="136"/>
      <c r="HV289" s="136"/>
      <c r="HW289" s="136"/>
      <c r="HX289" s="136"/>
      <c r="HY289" s="136"/>
      <c r="HZ289" s="136"/>
      <c r="IA289" s="136"/>
      <c r="IB289" s="136"/>
      <c r="IC289" s="136"/>
      <c r="ID289" s="136"/>
      <c r="IE289" s="136"/>
      <c r="IF289" s="136"/>
      <c r="IG289" s="136"/>
    </row>
    <row r="290" spans="1:241" ht="15" customHeight="1" x14ac:dyDescent="0.25">
      <c r="A290" s="137" t="s">
        <v>73</v>
      </c>
      <c r="B290" s="158">
        <v>2710992</v>
      </c>
      <c r="C290" s="195">
        <v>2046303</v>
      </c>
      <c r="D290" s="195">
        <v>670171</v>
      </c>
      <c r="E290" s="195">
        <v>478626</v>
      </c>
      <c r="F290" s="158">
        <v>1102253</v>
      </c>
      <c r="G290" s="158">
        <v>171706</v>
      </c>
      <c r="H290" s="235">
        <v>7180051</v>
      </c>
      <c r="I290" s="136"/>
      <c r="J290" s="196" t="s">
        <v>382</v>
      </c>
      <c r="K290" s="158">
        <v>5712124</v>
      </c>
      <c r="L290" s="195">
        <v>2297564</v>
      </c>
      <c r="M290" s="195">
        <v>1318224</v>
      </c>
      <c r="N290" s="195">
        <v>706694</v>
      </c>
      <c r="O290" s="158">
        <v>906956</v>
      </c>
      <c r="P290" s="158">
        <v>581484</v>
      </c>
      <c r="Q290" s="235">
        <v>11523046</v>
      </c>
      <c r="R290" s="136"/>
      <c r="S290" s="136"/>
      <c r="T290" s="136"/>
      <c r="U290" s="136"/>
      <c r="V290" s="136"/>
      <c r="W290" s="136"/>
      <c r="X290" s="136"/>
      <c r="Y290" s="136"/>
      <c r="Z290" s="136"/>
      <c r="AA290" s="136"/>
      <c r="AB290" s="136"/>
      <c r="AC290" s="136"/>
      <c r="AD290" s="136"/>
      <c r="AE290" s="136"/>
      <c r="AF290" s="136"/>
      <c r="AG290" s="136"/>
      <c r="AH290" s="136"/>
      <c r="AI290" s="136"/>
      <c r="AJ290" s="136"/>
      <c r="AK290" s="136"/>
      <c r="AL290" s="136"/>
      <c r="AM290" s="136"/>
      <c r="AN290" s="136"/>
      <c r="AO290" s="136"/>
      <c r="AP290" s="136"/>
      <c r="AQ290" s="136"/>
      <c r="AR290" s="136"/>
      <c r="AS290" s="136"/>
      <c r="AT290" s="136"/>
      <c r="AU290" s="136"/>
      <c r="AV290" s="136"/>
      <c r="AW290" s="136"/>
      <c r="AX290" s="136"/>
      <c r="AY290" s="136"/>
      <c r="AZ290" s="136"/>
      <c r="BA290" s="136"/>
      <c r="BB290" s="136"/>
      <c r="BC290" s="136"/>
      <c r="BD290" s="136"/>
      <c r="BE290" s="136"/>
      <c r="BF290" s="136"/>
      <c r="BG290" s="136"/>
      <c r="BH290" s="136"/>
      <c r="BI290" s="136"/>
      <c r="BJ290" s="136"/>
      <c r="BK290" s="136"/>
      <c r="BL290" s="136"/>
      <c r="BM290" s="136"/>
      <c r="BN290" s="136"/>
      <c r="BO290" s="136"/>
      <c r="BP290" s="136"/>
      <c r="BQ290" s="136"/>
      <c r="BR290" s="136"/>
      <c r="BS290" s="136"/>
      <c r="BT290" s="136"/>
      <c r="BU290" s="136"/>
      <c r="BV290" s="136"/>
      <c r="BW290" s="136"/>
      <c r="BX290" s="136"/>
      <c r="BY290" s="136"/>
      <c r="BZ290" s="136"/>
      <c r="CA290" s="136"/>
      <c r="CB290" s="136"/>
      <c r="CC290" s="136"/>
      <c r="CD290" s="136"/>
      <c r="CE290" s="136"/>
      <c r="CF290" s="136"/>
      <c r="CG290" s="136"/>
      <c r="CH290" s="136"/>
      <c r="CI290" s="136"/>
      <c r="CJ290" s="136"/>
      <c r="CK290" s="136"/>
      <c r="CL290" s="136"/>
      <c r="CM290" s="136"/>
      <c r="CN290" s="136"/>
      <c r="CO290" s="136"/>
      <c r="CP290" s="136"/>
      <c r="CQ290" s="136"/>
      <c r="CR290" s="136"/>
      <c r="CS290" s="136"/>
      <c r="CT290" s="136"/>
      <c r="CU290" s="136"/>
      <c r="CV290" s="136"/>
      <c r="CW290" s="136"/>
      <c r="CX290" s="136"/>
      <c r="CY290" s="136"/>
      <c r="CZ290" s="136"/>
      <c r="DA290" s="136"/>
      <c r="DB290" s="136"/>
      <c r="DC290" s="136"/>
      <c r="DD290" s="136"/>
      <c r="DE290" s="136"/>
      <c r="DF290" s="136"/>
      <c r="DG290" s="136"/>
      <c r="DH290" s="136"/>
      <c r="DI290" s="136"/>
      <c r="DJ290" s="136"/>
      <c r="DK290" s="136"/>
      <c r="DL290" s="136"/>
      <c r="DM290" s="136"/>
      <c r="DN290" s="136"/>
      <c r="DO290" s="136"/>
      <c r="DP290" s="136"/>
      <c r="DQ290" s="136"/>
      <c r="DR290" s="136"/>
      <c r="DS290" s="136"/>
      <c r="DT290" s="136"/>
      <c r="DU290" s="136"/>
      <c r="DV290" s="136"/>
      <c r="DW290" s="136"/>
      <c r="DX290" s="136"/>
      <c r="DY290" s="136"/>
      <c r="DZ290" s="136"/>
      <c r="EA290" s="136"/>
      <c r="EB290" s="136"/>
      <c r="EC290" s="136"/>
      <c r="ED290" s="136"/>
      <c r="EE290" s="136"/>
      <c r="EF290" s="136"/>
      <c r="EG290" s="136"/>
      <c r="EH290" s="136"/>
      <c r="EI290" s="136"/>
      <c r="EJ290" s="136"/>
      <c r="EK290" s="136"/>
      <c r="EL290" s="136"/>
      <c r="EM290" s="136"/>
      <c r="EN290" s="136"/>
      <c r="EO290" s="136"/>
      <c r="EP290" s="136"/>
      <c r="EQ290" s="136"/>
      <c r="ER290" s="136"/>
      <c r="ES290" s="136"/>
      <c r="ET290" s="136"/>
      <c r="EU290" s="136"/>
      <c r="EV290" s="136"/>
      <c r="EW290" s="136"/>
      <c r="EX290" s="136"/>
      <c r="EY290" s="136"/>
      <c r="EZ290" s="136"/>
      <c r="FA290" s="136"/>
      <c r="FB290" s="136"/>
      <c r="FC290" s="136"/>
      <c r="FD290" s="136"/>
      <c r="FE290" s="136"/>
      <c r="FF290" s="136"/>
      <c r="FG290" s="136"/>
      <c r="FH290" s="136"/>
      <c r="FI290" s="136"/>
      <c r="FJ290" s="136"/>
      <c r="FK290" s="136"/>
      <c r="FL290" s="136"/>
      <c r="FM290" s="136"/>
      <c r="FN290" s="136"/>
      <c r="FO290" s="136"/>
      <c r="FP290" s="136"/>
      <c r="FQ290" s="136"/>
      <c r="FR290" s="136"/>
      <c r="FS290" s="136"/>
      <c r="FT290" s="136"/>
      <c r="FU290" s="136"/>
      <c r="FV290" s="136"/>
      <c r="FW290" s="136"/>
      <c r="FX290" s="136"/>
      <c r="FY290" s="136"/>
      <c r="FZ290" s="136"/>
      <c r="GA290" s="136"/>
      <c r="GB290" s="136"/>
      <c r="GC290" s="136"/>
      <c r="GD290" s="136"/>
      <c r="GE290" s="136"/>
      <c r="GF290" s="136"/>
      <c r="GG290" s="136"/>
      <c r="GH290" s="136"/>
      <c r="GI290" s="136"/>
      <c r="GJ290" s="136"/>
      <c r="GK290" s="136"/>
      <c r="GL290" s="136"/>
      <c r="GM290" s="136"/>
      <c r="GN290" s="136"/>
      <c r="GO290" s="136"/>
      <c r="GP290" s="136"/>
      <c r="GQ290" s="136"/>
      <c r="GR290" s="136"/>
      <c r="GS290" s="136"/>
      <c r="GT290" s="136"/>
      <c r="GU290" s="136"/>
      <c r="GV290" s="136"/>
      <c r="GW290" s="136"/>
      <c r="GX290" s="136"/>
      <c r="GY290" s="136"/>
      <c r="GZ290" s="136"/>
      <c r="HA290" s="136"/>
      <c r="HB290" s="136"/>
      <c r="HC290" s="136"/>
      <c r="HD290" s="136"/>
      <c r="HE290" s="136"/>
      <c r="HF290" s="136"/>
      <c r="HG290" s="136"/>
      <c r="HH290" s="136"/>
      <c r="HI290" s="136"/>
      <c r="HJ290" s="136"/>
      <c r="HK290" s="136"/>
      <c r="HL290" s="136"/>
      <c r="HM290" s="136"/>
      <c r="HN290" s="136"/>
      <c r="HO290" s="136"/>
      <c r="HP290" s="136"/>
      <c r="HQ290" s="136"/>
      <c r="HR290" s="136"/>
      <c r="HS290" s="136"/>
      <c r="HT290" s="136"/>
      <c r="HU290" s="136"/>
      <c r="HV290" s="136"/>
      <c r="HW290" s="136"/>
      <c r="HX290" s="136"/>
      <c r="HY290" s="136"/>
      <c r="HZ290" s="136"/>
      <c r="IA290" s="136"/>
      <c r="IB290" s="136"/>
      <c r="IC290" s="136"/>
      <c r="ID290" s="136"/>
      <c r="IE290" s="136"/>
      <c r="IF290" s="136"/>
      <c r="IG290" s="136"/>
    </row>
    <row r="291" spans="1:241" ht="15" customHeight="1" x14ac:dyDescent="0.25">
      <c r="A291" s="137" t="s">
        <v>72</v>
      </c>
      <c r="B291" s="158">
        <v>4162696</v>
      </c>
      <c r="C291" s="195">
        <v>2199500</v>
      </c>
      <c r="D291" s="195">
        <v>706422</v>
      </c>
      <c r="E291" s="195">
        <v>623133</v>
      </c>
      <c r="F291" s="158">
        <v>1318999</v>
      </c>
      <c r="G291" s="158">
        <v>210158</v>
      </c>
      <c r="H291" s="235">
        <v>9220908</v>
      </c>
      <c r="I291" s="136"/>
      <c r="J291" s="196" t="s">
        <v>383</v>
      </c>
      <c r="K291" s="158">
        <v>4462722</v>
      </c>
      <c r="L291" s="195">
        <v>2683861</v>
      </c>
      <c r="M291" s="195">
        <v>818070</v>
      </c>
      <c r="N291" s="195">
        <v>836356</v>
      </c>
      <c r="O291" s="158">
        <v>1531455</v>
      </c>
      <c r="P291" s="158">
        <v>285406</v>
      </c>
      <c r="Q291" s="235">
        <v>10617870</v>
      </c>
      <c r="R291" s="136"/>
      <c r="S291" s="136"/>
      <c r="T291" s="136"/>
      <c r="U291" s="136"/>
      <c r="V291" s="136"/>
      <c r="W291" s="136"/>
      <c r="X291" s="136"/>
      <c r="Y291" s="136"/>
      <c r="Z291" s="136"/>
      <c r="AA291" s="136"/>
      <c r="AB291" s="136"/>
      <c r="AC291" s="136"/>
      <c r="AD291" s="136"/>
      <c r="AE291" s="136"/>
      <c r="AF291" s="136"/>
      <c r="AG291" s="136"/>
      <c r="AH291" s="136"/>
      <c r="AI291" s="136"/>
      <c r="AJ291" s="136"/>
      <c r="AK291" s="136"/>
      <c r="AL291" s="136"/>
      <c r="AM291" s="136"/>
      <c r="AN291" s="136"/>
      <c r="AO291" s="136"/>
      <c r="AP291" s="136"/>
      <c r="AQ291" s="136"/>
      <c r="AR291" s="136"/>
      <c r="AS291" s="136"/>
      <c r="AT291" s="136"/>
      <c r="AU291" s="136"/>
      <c r="AV291" s="136"/>
      <c r="AW291" s="136"/>
      <c r="AX291" s="136"/>
      <c r="AY291" s="136"/>
      <c r="AZ291" s="136"/>
      <c r="BA291" s="136"/>
      <c r="BB291" s="136"/>
      <c r="BC291" s="136"/>
      <c r="BD291" s="136"/>
      <c r="BE291" s="136"/>
      <c r="BF291" s="136"/>
      <c r="BG291" s="136"/>
      <c r="BH291" s="136"/>
      <c r="BI291" s="136"/>
      <c r="BJ291" s="136"/>
      <c r="BK291" s="136"/>
      <c r="BL291" s="136"/>
      <c r="BM291" s="136"/>
      <c r="BN291" s="136"/>
      <c r="BO291" s="136"/>
      <c r="BP291" s="136"/>
      <c r="BQ291" s="136"/>
      <c r="BR291" s="136"/>
      <c r="BS291" s="136"/>
      <c r="BT291" s="136"/>
      <c r="BU291" s="136"/>
      <c r="BV291" s="136"/>
      <c r="BW291" s="136"/>
      <c r="BX291" s="136"/>
      <c r="BY291" s="136"/>
      <c r="BZ291" s="136"/>
      <c r="CA291" s="136"/>
      <c r="CB291" s="136"/>
      <c r="CC291" s="136"/>
      <c r="CD291" s="136"/>
      <c r="CE291" s="136"/>
      <c r="CF291" s="136"/>
      <c r="CG291" s="136"/>
      <c r="CH291" s="136"/>
      <c r="CI291" s="136"/>
      <c r="CJ291" s="136"/>
      <c r="CK291" s="136"/>
      <c r="CL291" s="136"/>
      <c r="CM291" s="136"/>
      <c r="CN291" s="136"/>
      <c r="CO291" s="136"/>
      <c r="CP291" s="136"/>
      <c r="CQ291" s="136"/>
      <c r="CR291" s="136"/>
      <c r="CS291" s="136"/>
      <c r="CT291" s="136"/>
      <c r="CU291" s="136"/>
      <c r="CV291" s="136"/>
      <c r="CW291" s="136"/>
      <c r="CX291" s="136"/>
      <c r="CY291" s="136"/>
      <c r="CZ291" s="136"/>
      <c r="DA291" s="136"/>
      <c r="DB291" s="136"/>
      <c r="DC291" s="136"/>
      <c r="DD291" s="136"/>
      <c r="DE291" s="136"/>
      <c r="DF291" s="136"/>
      <c r="DG291" s="136"/>
      <c r="DH291" s="136"/>
      <c r="DI291" s="136"/>
      <c r="DJ291" s="136"/>
      <c r="DK291" s="136"/>
      <c r="DL291" s="136"/>
      <c r="DM291" s="136"/>
      <c r="DN291" s="136"/>
      <c r="DO291" s="136"/>
      <c r="DP291" s="136"/>
      <c r="DQ291" s="136"/>
      <c r="DR291" s="136"/>
      <c r="DS291" s="136"/>
      <c r="DT291" s="136"/>
      <c r="DU291" s="136"/>
      <c r="DV291" s="136"/>
      <c r="DW291" s="136"/>
      <c r="DX291" s="136"/>
      <c r="DY291" s="136"/>
      <c r="DZ291" s="136"/>
      <c r="EA291" s="136"/>
      <c r="EB291" s="136"/>
      <c r="EC291" s="136"/>
      <c r="ED291" s="136"/>
      <c r="EE291" s="136"/>
      <c r="EF291" s="136"/>
      <c r="EG291" s="136"/>
      <c r="EH291" s="136"/>
      <c r="EI291" s="136"/>
      <c r="EJ291" s="136"/>
      <c r="EK291" s="136"/>
      <c r="EL291" s="136"/>
      <c r="EM291" s="136"/>
      <c r="EN291" s="136"/>
      <c r="EO291" s="136"/>
      <c r="EP291" s="136"/>
      <c r="EQ291" s="136"/>
      <c r="ER291" s="136"/>
      <c r="ES291" s="136"/>
      <c r="ET291" s="136"/>
      <c r="EU291" s="136"/>
      <c r="EV291" s="136"/>
      <c r="EW291" s="136"/>
      <c r="EX291" s="136"/>
      <c r="EY291" s="136"/>
      <c r="EZ291" s="136"/>
      <c r="FA291" s="136"/>
      <c r="FB291" s="136"/>
      <c r="FC291" s="136"/>
      <c r="FD291" s="136"/>
      <c r="FE291" s="136"/>
      <c r="FF291" s="136"/>
      <c r="FG291" s="136"/>
      <c r="FH291" s="136"/>
      <c r="FI291" s="136"/>
      <c r="FJ291" s="136"/>
      <c r="FK291" s="136"/>
      <c r="FL291" s="136"/>
      <c r="FM291" s="136"/>
      <c r="FN291" s="136"/>
      <c r="FO291" s="136"/>
      <c r="FP291" s="136"/>
      <c r="FQ291" s="136"/>
      <c r="FR291" s="136"/>
      <c r="FS291" s="136"/>
      <c r="FT291" s="136"/>
      <c r="FU291" s="136"/>
      <c r="FV291" s="136"/>
      <c r="FW291" s="136"/>
      <c r="FX291" s="136"/>
      <c r="FY291" s="136"/>
      <c r="FZ291" s="136"/>
      <c r="GA291" s="136"/>
      <c r="GB291" s="136"/>
      <c r="GC291" s="136"/>
      <c r="GD291" s="136"/>
      <c r="GE291" s="136"/>
      <c r="GF291" s="136"/>
      <c r="GG291" s="136"/>
      <c r="GH291" s="136"/>
      <c r="GI291" s="136"/>
      <c r="GJ291" s="136"/>
      <c r="GK291" s="136"/>
      <c r="GL291" s="136"/>
      <c r="GM291" s="136"/>
      <c r="GN291" s="136"/>
      <c r="GO291" s="136"/>
      <c r="GP291" s="136"/>
      <c r="GQ291" s="136"/>
      <c r="GR291" s="136"/>
      <c r="GS291" s="136"/>
      <c r="GT291" s="136"/>
      <c r="GU291" s="136"/>
      <c r="GV291" s="136"/>
      <c r="GW291" s="136"/>
      <c r="GX291" s="136"/>
      <c r="GY291" s="136"/>
      <c r="GZ291" s="136"/>
      <c r="HA291" s="136"/>
      <c r="HB291" s="136"/>
      <c r="HC291" s="136"/>
      <c r="HD291" s="136"/>
      <c r="HE291" s="136"/>
      <c r="HF291" s="136"/>
      <c r="HG291" s="136"/>
      <c r="HH291" s="136"/>
      <c r="HI291" s="136"/>
      <c r="HJ291" s="136"/>
      <c r="HK291" s="136"/>
      <c r="HL291" s="136"/>
      <c r="HM291" s="136"/>
      <c r="HN291" s="136"/>
      <c r="HO291" s="136"/>
      <c r="HP291" s="136"/>
      <c r="HQ291" s="136"/>
      <c r="HR291" s="136"/>
      <c r="HS291" s="136"/>
      <c r="HT291" s="136"/>
      <c r="HU291" s="136"/>
      <c r="HV291" s="136"/>
      <c r="HW291" s="136"/>
      <c r="HX291" s="136"/>
      <c r="HY291" s="136"/>
      <c r="HZ291" s="136"/>
      <c r="IA291" s="136"/>
      <c r="IB291" s="136"/>
      <c r="IC291" s="136"/>
      <c r="ID291" s="136"/>
      <c r="IE291" s="136"/>
      <c r="IF291" s="136"/>
      <c r="IG291" s="136"/>
    </row>
    <row r="292" spans="1:241" ht="15" customHeight="1" x14ac:dyDescent="0.25">
      <c r="A292" s="137" t="s">
        <v>71</v>
      </c>
      <c r="B292" s="158">
        <v>4642344</v>
      </c>
      <c r="C292" s="195">
        <v>3751077</v>
      </c>
      <c r="D292" s="195">
        <v>923281</v>
      </c>
      <c r="E292" s="195">
        <v>645228</v>
      </c>
      <c r="F292" s="158">
        <v>1756111</v>
      </c>
      <c r="G292" s="158">
        <v>253795</v>
      </c>
      <c r="H292" s="235">
        <v>11971836</v>
      </c>
      <c r="I292" s="136"/>
      <c r="J292" s="143" t="s">
        <v>921</v>
      </c>
      <c r="K292" s="199">
        <v>95715748</v>
      </c>
      <c r="L292" s="199">
        <v>49573305</v>
      </c>
      <c r="M292" s="199">
        <v>15646605</v>
      </c>
      <c r="N292" s="199">
        <v>17239680</v>
      </c>
      <c r="O292" s="199">
        <v>30274959</v>
      </c>
      <c r="P292" s="199">
        <v>7435503</v>
      </c>
      <c r="Q292" s="240">
        <v>215885800</v>
      </c>
      <c r="R292" s="136"/>
      <c r="S292" s="136"/>
      <c r="T292" s="136"/>
      <c r="U292" s="136"/>
      <c r="V292" s="136"/>
      <c r="W292" s="136"/>
      <c r="X292" s="136"/>
      <c r="Y292" s="136"/>
      <c r="Z292" s="136"/>
      <c r="AA292" s="136"/>
      <c r="AB292" s="136"/>
      <c r="AC292" s="136"/>
      <c r="AD292" s="136"/>
      <c r="AE292" s="136"/>
      <c r="AF292" s="136"/>
      <c r="AG292" s="136"/>
      <c r="AH292" s="136"/>
      <c r="AI292" s="136"/>
      <c r="AJ292" s="136"/>
      <c r="AK292" s="136"/>
      <c r="AL292" s="136"/>
      <c r="AM292" s="136"/>
      <c r="AN292" s="136"/>
      <c r="AO292" s="136"/>
      <c r="AP292" s="136"/>
      <c r="AQ292" s="136"/>
      <c r="AR292" s="136"/>
      <c r="AS292" s="136"/>
      <c r="AT292" s="136"/>
      <c r="AU292" s="136"/>
      <c r="AV292" s="136"/>
      <c r="AW292" s="136"/>
      <c r="AX292" s="136"/>
      <c r="AY292" s="136"/>
      <c r="AZ292" s="136"/>
      <c r="BA292" s="136"/>
      <c r="BB292" s="136"/>
      <c r="BC292" s="136"/>
      <c r="BD292" s="136"/>
      <c r="BE292" s="136"/>
      <c r="BF292" s="136"/>
      <c r="BG292" s="136"/>
      <c r="BH292" s="136"/>
      <c r="BI292" s="136"/>
      <c r="BJ292" s="136"/>
      <c r="BK292" s="136"/>
      <c r="BL292" s="136"/>
      <c r="BM292" s="136"/>
      <c r="BN292" s="136"/>
      <c r="BO292" s="136"/>
      <c r="BP292" s="136"/>
      <c r="BQ292" s="136"/>
      <c r="BR292" s="136"/>
      <c r="BS292" s="136"/>
      <c r="BT292" s="136"/>
      <c r="BU292" s="136"/>
      <c r="BV292" s="136"/>
      <c r="BW292" s="136"/>
      <c r="BX292" s="136"/>
      <c r="BY292" s="136"/>
      <c r="BZ292" s="136"/>
      <c r="CA292" s="136"/>
      <c r="CB292" s="136"/>
      <c r="CC292" s="136"/>
      <c r="CD292" s="136"/>
      <c r="CE292" s="136"/>
      <c r="CF292" s="136"/>
      <c r="CG292" s="136"/>
      <c r="CH292" s="136"/>
      <c r="CI292" s="136"/>
      <c r="CJ292" s="136"/>
      <c r="CK292" s="136"/>
      <c r="CL292" s="136"/>
      <c r="CM292" s="136"/>
      <c r="CN292" s="136"/>
      <c r="CO292" s="136"/>
      <c r="CP292" s="136"/>
      <c r="CQ292" s="136"/>
      <c r="CR292" s="136"/>
      <c r="CS292" s="136"/>
      <c r="CT292" s="136"/>
      <c r="CU292" s="136"/>
      <c r="CV292" s="136"/>
      <c r="CW292" s="136"/>
      <c r="CX292" s="136"/>
      <c r="CY292" s="136"/>
      <c r="CZ292" s="136"/>
      <c r="DA292" s="136"/>
      <c r="DB292" s="136"/>
      <c r="DC292" s="136"/>
      <c r="DD292" s="136"/>
      <c r="DE292" s="136"/>
      <c r="DF292" s="136"/>
      <c r="DG292" s="136"/>
      <c r="DH292" s="136"/>
      <c r="DI292" s="136"/>
      <c r="DJ292" s="136"/>
      <c r="DK292" s="136"/>
      <c r="DL292" s="136"/>
      <c r="DM292" s="136"/>
      <c r="DN292" s="136"/>
      <c r="DO292" s="136"/>
      <c r="DP292" s="136"/>
      <c r="DQ292" s="136"/>
      <c r="DR292" s="136"/>
      <c r="DS292" s="136"/>
      <c r="DT292" s="136"/>
      <c r="DU292" s="136"/>
      <c r="DV292" s="136"/>
      <c r="DW292" s="136"/>
      <c r="DX292" s="136"/>
      <c r="DY292" s="136"/>
      <c r="DZ292" s="136"/>
      <c r="EA292" s="136"/>
      <c r="EB292" s="136"/>
      <c r="EC292" s="136"/>
      <c r="ED292" s="136"/>
      <c r="EE292" s="136"/>
      <c r="EF292" s="136"/>
      <c r="EG292" s="136"/>
      <c r="EH292" s="136"/>
      <c r="EI292" s="136"/>
      <c r="EJ292" s="136"/>
      <c r="EK292" s="136"/>
      <c r="EL292" s="136"/>
      <c r="EM292" s="136"/>
      <c r="EN292" s="136"/>
      <c r="EO292" s="136"/>
      <c r="EP292" s="136"/>
      <c r="EQ292" s="136"/>
      <c r="ER292" s="136"/>
      <c r="ES292" s="136"/>
      <c r="ET292" s="136"/>
      <c r="EU292" s="136"/>
      <c r="EV292" s="136"/>
      <c r="EW292" s="136"/>
      <c r="EX292" s="136"/>
      <c r="EY292" s="136"/>
      <c r="EZ292" s="136"/>
      <c r="FA292" s="136"/>
      <c r="FB292" s="136"/>
      <c r="FC292" s="136"/>
      <c r="FD292" s="136"/>
      <c r="FE292" s="136"/>
      <c r="FF292" s="136"/>
      <c r="FG292" s="136"/>
      <c r="FH292" s="136"/>
      <c r="FI292" s="136"/>
      <c r="FJ292" s="136"/>
      <c r="FK292" s="136"/>
      <c r="FL292" s="136"/>
      <c r="FM292" s="136"/>
      <c r="FN292" s="136"/>
      <c r="FO292" s="136"/>
      <c r="FP292" s="136"/>
      <c r="FQ292" s="136"/>
      <c r="FR292" s="136"/>
      <c r="FS292" s="136"/>
      <c r="FT292" s="136"/>
      <c r="FU292" s="136"/>
      <c r="FV292" s="136"/>
      <c r="FW292" s="136"/>
      <c r="FX292" s="136"/>
      <c r="FY292" s="136"/>
      <c r="FZ292" s="136"/>
      <c r="GA292" s="136"/>
      <c r="GB292" s="136"/>
      <c r="GC292" s="136"/>
      <c r="GD292" s="136"/>
      <c r="GE292" s="136"/>
      <c r="GF292" s="136"/>
      <c r="GG292" s="136"/>
      <c r="GH292" s="136"/>
      <c r="GI292" s="136"/>
      <c r="GJ292" s="136"/>
      <c r="GK292" s="136"/>
      <c r="GL292" s="136"/>
      <c r="GM292" s="136"/>
      <c r="GN292" s="136"/>
      <c r="GO292" s="136"/>
      <c r="GP292" s="136"/>
      <c r="GQ292" s="136"/>
      <c r="GR292" s="136"/>
      <c r="GS292" s="136"/>
      <c r="GT292" s="136"/>
      <c r="GU292" s="136"/>
      <c r="GV292" s="136"/>
      <c r="GW292" s="136"/>
      <c r="GX292" s="136"/>
      <c r="GY292" s="136"/>
      <c r="GZ292" s="136"/>
      <c r="HA292" s="136"/>
      <c r="HB292" s="136"/>
      <c r="HC292" s="136"/>
      <c r="HD292" s="136"/>
      <c r="HE292" s="136"/>
      <c r="HF292" s="136"/>
      <c r="HG292" s="136"/>
      <c r="HH292" s="136"/>
      <c r="HI292" s="136"/>
      <c r="HJ292" s="136"/>
      <c r="HK292" s="136"/>
      <c r="HL292" s="136"/>
      <c r="HM292" s="136"/>
      <c r="HN292" s="136"/>
      <c r="HO292" s="136"/>
      <c r="HP292" s="136"/>
      <c r="HQ292" s="136"/>
      <c r="HR292" s="136"/>
      <c r="HS292" s="136"/>
      <c r="HT292" s="136"/>
      <c r="HU292" s="136"/>
      <c r="HV292" s="136"/>
      <c r="HW292" s="136"/>
      <c r="HX292" s="136"/>
      <c r="HY292" s="136"/>
      <c r="HZ292" s="136"/>
      <c r="IA292" s="136"/>
      <c r="IB292" s="136"/>
      <c r="IC292" s="136"/>
      <c r="ID292" s="136"/>
      <c r="IE292" s="136"/>
      <c r="IF292" s="136"/>
      <c r="IG292" s="136"/>
    </row>
    <row r="293" spans="1:241" ht="15" customHeight="1" x14ac:dyDescent="0.25">
      <c r="A293" s="143" t="s">
        <v>919</v>
      </c>
      <c r="B293" s="160">
        <v>91824067</v>
      </c>
      <c r="C293" s="160">
        <v>62797200</v>
      </c>
      <c r="D293" s="160">
        <v>15870286</v>
      </c>
      <c r="E293" s="160">
        <v>13424676</v>
      </c>
      <c r="F293" s="160">
        <v>32843073</v>
      </c>
      <c r="G293" s="160">
        <v>4743176</v>
      </c>
      <c r="H293" s="237">
        <v>221502478</v>
      </c>
      <c r="I293" s="136"/>
      <c r="J293" s="146" t="s">
        <v>922</v>
      </c>
      <c r="K293" s="200">
        <v>4785787.4000000004</v>
      </c>
      <c r="L293" s="200">
        <v>2478665.25</v>
      </c>
      <c r="M293" s="200">
        <v>782330.25</v>
      </c>
      <c r="N293" s="200">
        <v>861984</v>
      </c>
      <c r="O293" s="200">
        <v>1513747.95</v>
      </c>
      <c r="P293" s="200">
        <v>371775.15</v>
      </c>
      <c r="Q293" s="200">
        <v>10794290</v>
      </c>
      <c r="R293" s="136"/>
      <c r="S293" s="136"/>
      <c r="T293" s="136"/>
      <c r="U293" s="136"/>
      <c r="V293" s="136"/>
      <c r="W293" s="136"/>
      <c r="X293" s="136"/>
      <c r="Y293" s="136"/>
      <c r="Z293" s="136"/>
      <c r="AA293" s="136"/>
      <c r="AB293" s="136"/>
      <c r="AC293" s="136"/>
      <c r="AD293" s="136"/>
      <c r="AE293" s="136"/>
      <c r="AF293" s="136"/>
      <c r="AG293" s="136"/>
      <c r="AH293" s="136"/>
      <c r="AI293" s="136"/>
      <c r="AJ293" s="136"/>
      <c r="AK293" s="136"/>
      <c r="AL293" s="136"/>
      <c r="AM293" s="136"/>
      <c r="AN293" s="136"/>
      <c r="AO293" s="136"/>
      <c r="AP293" s="136"/>
      <c r="AQ293" s="136"/>
      <c r="AR293" s="136"/>
      <c r="AS293" s="136"/>
      <c r="AT293" s="136"/>
      <c r="AU293" s="136"/>
      <c r="AV293" s="136"/>
      <c r="AW293" s="136"/>
      <c r="AX293" s="136"/>
      <c r="AY293" s="136"/>
      <c r="AZ293" s="136"/>
      <c r="BA293" s="136"/>
      <c r="BB293" s="136"/>
      <c r="BC293" s="136"/>
      <c r="BD293" s="136"/>
      <c r="BE293" s="136"/>
      <c r="BF293" s="136"/>
      <c r="BG293" s="136"/>
      <c r="BH293" s="136"/>
      <c r="BI293" s="136"/>
      <c r="BJ293" s="136"/>
      <c r="BK293" s="136"/>
      <c r="BL293" s="136"/>
      <c r="BM293" s="136"/>
      <c r="BN293" s="136"/>
      <c r="BO293" s="136"/>
      <c r="BP293" s="136"/>
      <c r="BQ293" s="136"/>
      <c r="BR293" s="136"/>
      <c r="BS293" s="136"/>
      <c r="BT293" s="136"/>
      <c r="BU293" s="136"/>
      <c r="BV293" s="136"/>
      <c r="BW293" s="136"/>
      <c r="BX293" s="136"/>
      <c r="BY293" s="136"/>
      <c r="BZ293" s="136"/>
      <c r="CA293" s="136"/>
      <c r="CB293" s="136"/>
      <c r="CC293" s="136"/>
      <c r="CD293" s="136"/>
      <c r="CE293" s="136"/>
      <c r="CF293" s="136"/>
      <c r="CG293" s="136"/>
      <c r="CH293" s="136"/>
      <c r="CI293" s="136"/>
      <c r="CJ293" s="136"/>
      <c r="CK293" s="136"/>
      <c r="CL293" s="136"/>
      <c r="CM293" s="136"/>
      <c r="CN293" s="136"/>
      <c r="CO293" s="136"/>
      <c r="CP293" s="136"/>
      <c r="CQ293" s="136"/>
      <c r="CR293" s="136"/>
      <c r="CS293" s="136"/>
      <c r="CT293" s="136"/>
      <c r="CU293" s="136"/>
      <c r="CV293" s="136"/>
      <c r="CW293" s="136"/>
      <c r="CX293" s="136"/>
      <c r="CY293" s="136"/>
      <c r="CZ293" s="136"/>
      <c r="DA293" s="136"/>
      <c r="DB293" s="136"/>
      <c r="DC293" s="136"/>
      <c r="DD293" s="136"/>
      <c r="DE293" s="136"/>
      <c r="DF293" s="136"/>
      <c r="DG293" s="136"/>
      <c r="DH293" s="136"/>
      <c r="DI293" s="136"/>
      <c r="DJ293" s="136"/>
      <c r="DK293" s="136"/>
      <c r="DL293" s="136"/>
      <c r="DM293" s="136"/>
      <c r="DN293" s="136"/>
      <c r="DO293" s="136"/>
      <c r="DP293" s="136"/>
      <c r="DQ293" s="136"/>
      <c r="DR293" s="136"/>
      <c r="DS293" s="136"/>
      <c r="DT293" s="136"/>
      <c r="DU293" s="136"/>
      <c r="DV293" s="136"/>
      <c r="DW293" s="136"/>
      <c r="DX293" s="136"/>
      <c r="DY293" s="136"/>
      <c r="DZ293" s="136"/>
      <c r="EA293" s="136"/>
      <c r="EB293" s="136"/>
      <c r="EC293" s="136"/>
      <c r="ED293" s="136"/>
      <c r="EE293" s="136"/>
      <c r="EF293" s="136"/>
      <c r="EG293" s="136"/>
      <c r="EH293" s="136"/>
      <c r="EI293" s="136"/>
      <c r="EJ293" s="136"/>
      <c r="EK293" s="136"/>
      <c r="EL293" s="136"/>
      <c r="EM293" s="136"/>
      <c r="EN293" s="136"/>
      <c r="EO293" s="136"/>
      <c r="EP293" s="136"/>
      <c r="EQ293" s="136"/>
      <c r="ER293" s="136"/>
      <c r="ES293" s="136"/>
      <c r="ET293" s="136"/>
      <c r="EU293" s="136"/>
      <c r="EV293" s="136"/>
      <c r="EW293" s="136"/>
      <c r="EX293" s="136"/>
      <c r="EY293" s="136"/>
      <c r="EZ293" s="136"/>
      <c r="FA293" s="136"/>
      <c r="FB293" s="136"/>
      <c r="FC293" s="136"/>
      <c r="FD293" s="136"/>
      <c r="FE293" s="136"/>
      <c r="FF293" s="136"/>
      <c r="FG293" s="136"/>
      <c r="FH293" s="136"/>
      <c r="FI293" s="136"/>
      <c r="FJ293" s="136"/>
      <c r="FK293" s="136"/>
      <c r="FL293" s="136"/>
      <c r="FM293" s="136"/>
      <c r="FN293" s="136"/>
      <c r="FO293" s="136"/>
      <c r="FP293" s="136"/>
      <c r="FQ293" s="136"/>
      <c r="FR293" s="136"/>
      <c r="FS293" s="136"/>
      <c r="FT293" s="136"/>
      <c r="FU293" s="136"/>
      <c r="FV293" s="136"/>
      <c r="FW293" s="136"/>
      <c r="FX293" s="136"/>
      <c r="FY293" s="136"/>
      <c r="FZ293" s="136"/>
      <c r="GA293" s="136"/>
      <c r="GB293" s="136"/>
      <c r="GC293" s="136"/>
      <c r="GD293" s="136"/>
      <c r="GE293" s="136"/>
      <c r="GF293" s="136"/>
      <c r="GG293" s="136"/>
      <c r="GH293" s="136"/>
      <c r="GI293" s="136"/>
      <c r="GJ293" s="136"/>
      <c r="GK293" s="136"/>
      <c r="GL293" s="136"/>
      <c r="GM293" s="136"/>
      <c r="GN293" s="136"/>
      <c r="GO293" s="136"/>
      <c r="GP293" s="136"/>
      <c r="GQ293" s="136"/>
      <c r="GR293" s="136"/>
      <c r="GS293" s="136"/>
      <c r="GT293" s="136"/>
      <c r="GU293" s="136"/>
      <c r="GV293" s="136"/>
      <c r="GW293" s="136"/>
      <c r="GX293" s="136"/>
      <c r="GY293" s="136"/>
      <c r="GZ293" s="136"/>
      <c r="HA293" s="136"/>
      <c r="HB293" s="136"/>
      <c r="HC293" s="136"/>
      <c r="HD293" s="136"/>
      <c r="HE293" s="136"/>
      <c r="HF293" s="136"/>
      <c r="HG293" s="136"/>
      <c r="HH293" s="136"/>
      <c r="HI293" s="136"/>
      <c r="HJ293" s="136"/>
      <c r="HK293" s="136"/>
      <c r="HL293" s="136"/>
      <c r="HM293" s="136"/>
      <c r="HN293" s="136"/>
      <c r="HO293" s="136"/>
      <c r="HP293" s="136"/>
      <c r="HQ293" s="136"/>
      <c r="HR293" s="136"/>
      <c r="HS293" s="136"/>
      <c r="HT293" s="136"/>
      <c r="HU293" s="136"/>
      <c r="HV293" s="136"/>
      <c r="HW293" s="136"/>
      <c r="HX293" s="136"/>
      <c r="HY293" s="136"/>
      <c r="HZ293" s="136"/>
      <c r="IA293" s="136"/>
      <c r="IB293" s="136"/>
      <c r="IC293" s="136"/>
      <c r="ID293" s="136"/>
      <c r="IE293" s="136"/>
      <c r="IF293" s="136"/>
      <c r="IG293" s="136"/>
    </row>
    <row r="294" spans="1:241" ht="15" customHeight="1" x14ac:dyDescent="0.25">
      <c r="A294" s="146" t="s">
        <v>920</v>
      </c>
      <c r="B294" s="177">
        <v>4372574.6190476194</v>
      </c>
      <c r="C294" s="177">
        <v>2990342.8571428573</v>
      </c>
      <c r="D294" s="177">
        <v>755727.90476190473</v>
      </c>
      <c r="E294" s="177">
        <v>639270.28571428568</v>
      </c>
      <c r="F294" s="177">
        <v>1563955.857142857</v>
      </c>
      <c r="G294" s="177">
        <v>225865.52380952382</v>
      </c>
      <c r="H294" s="177">
        <v>10547737.047619049</v>
      </c>
      <c r="I294" s="136"/>
      <c r="J294" s="136"/>
      <c r="K294" s="136"/>
      <c r="L294" s="136"/>
      <c r="M294" s="136"/>
      <c r="N294" s="136"/>
      <c r="O294" s="136"/>
      <c r="P294" s="136"/>
      <c r="Q294" s="136"/>
      <c r="R294" s="136"/>
      <c r="S294" s="136"/>
      <c r="T294" s="136"/>
      <c r="U294" s="136"/>
      <c r="V294" s="136"/>
      <c r="W294" s="136"/>
      <c r="X294" s="136"/>
      <c r="Y294" s="136"/>
      <c r="Z294" s="136"/>
      <c r="AA294" s="136"/>
      <c r="AB294" s="136"/>
      <c r="AC294" s="136"/>
      <c r="AD294" s="136"/>
      <c r="AE294" s="136"/>
      <c r="AF294" s="136"/>
      <c r="AG294" s="136"/>
      <c r="AH294" s="136"/>
      <c r="AI294" s="136"/>
      <c r="AJ294" s="136"/>
      <c r="AK294" s="136"/>
      <c r="AL294" s="136"/>
      <c r="AM294" s="136"/>
      <c r="AN294" s="136"/>
      <c r="AO294" s="136"/>
      <c r="AP294" s="136"/>
      <c r="AQ294" s="136"/>
      <c r="AR294" s="136"/>
      <c r="AS294" s="136"/>
      <c r="AT294" s="136"/>
      <c r="AU294" s="136"/>
      <c r="AV294" s="136"/>
      <c r="AW294" s="136"/>
      <c r="AX294" s="136"/>
      <c r="AY294" s="136"/>
      <c r="AZ294" s="136"/>
      <c r="BA294" s="136"/>
      <c r="BB294" s="136"/>
      <c r="BC294" s="136"/>
      <c r="BD294" s="136"/>
      <c r="BE294" s="136"/>
      <c r="BF294" s="136"/>
      <c r="BG294" s="136"/>
      <c r="BH294" s="136"/>
      <c r="BI294" s="136"/>
      <c r="BJ294" s="136"/>
      <c r="BK294" s="136"/>
      <c r="BL294" s="136"/>
      <c r="BM294" s="136"/>
      <c r="BN294" s="136"/>
      <c r="BO294" s="136"/>
      <c r="BP294" s="136"/>
      <c r="BQ294" s="136"/>
      <c r="BR294" s="136"/>
      <c r="BS294" s="136"/>
      <c r="BT294" s="136"/>
      <c r="BU294" s="136"/>
      <c r="BV294" s="136"/>
      <c r="BW294" s="136"/>
      <c r="BX294" s="136"/>
      <c r="BY294" s="136"/>
      <c r="BZ294" s="136"/>
      <c r="CA294" s="136"/>
      <c r="CB294" s="136"/>
      <c r="CC294" s="136"/>
      <c r="CD294" s="136"/>
      <c r="CE294" s="136"/>
      <c r="CF294" s="136"/>
      <c r="CG294" s="136"/>
      <c r="CH294" s="136"/>
      <c r="CI294" s="136"/>
      <c r="CJ294" s="136"/>
      <c r="CK294" s="136"/>
      <c r="CL294" s="136"/>
      <c r="CM294" s="136"/>
      <c r="CN294" s="136"/>
      <c r="CO294" s="136"/>
      <c r="CP294" s="136"/>
      <c r="CQ294" s="136"/>
      <c r="CR294" s="136"/>
      <c r="CS294" s="136"/>
      <c r="CT294" s="136"/>
      <c r="CU294" s="136"/>
      <c r="CV294" s="136"/>
      <c r="CW294" s="136"/>
      <c r="CX294" s="136"/>
      <c r="CY294" s="136"/>
      <c r="CZ294" s="136"/>
      <c r="DA294" s="136"/>
      <c r="DB294" s="136"/>
      <c r="DC294" s="136"/>
      <c r="DD294" s="136"/>
      <c r="DE294" s="136"/>
      <c r="DF294" s="136"/>
      <c r="DG294" s="136"/>
      <c r="DH294" s="136"/>
      <c r="DI294" s="136"/>
      <c r="DJ294" s="136"/>
      <c r="DK294" s="136"/>
      <c r="DL294" s="136"/>
      <c r="DM294" s="136"/>
      <c r="DN294" s="136"/>
      <c r="DO294" s="136"/>
      <c r="DP294" s="136"/>
      <c r="DQ294" s="136"/>
      <c r="DR294" s="136"/>
      <c r="DS294" s="136"/>
      <c r="DT294" s="136"/>
      <c r="DU294" s="136"/>
      <c r="DV294" s="136"/>
      <c r="DW294" s="136"/>
      <c r="DX294" s="136"/>
      <c r="DY294" s="136"/>
      <c r="DZ294" s="136"/>
      <c r="EA294" s="136"/>
      <c r="EB294" s="136"/>
      <c r="EC294" s="136"/>
      <c r="ED294" s="136"/>
      <c r="EE294" s="136"/>
      <c r="EF294" s="136"/>
      <c r="EG294" s="136"/>
      <c r="EH294" s="136"/>
      <c r="EI294" s="136"/>
      <c r="EJ294" s="136"/>
      <c r="EK294" s="136"/>
      <c r="EL294" s="136"/>
      <c r="EM294" s="136"/>
      <c r="EN294" s="136"/>
      <c r="EO294" s="136"/>
      <c r="EP294" s="136"/>
      <c r="EQ294" s="136"/>
      <c r="ER294" s="136"/>
      <c r="ES294" s="136"/>
      <c r="ET294" s="136"/>
      <c r="EU294" s="136"/>
      <c r="EV294" s="136"/>
      <c r="EW294" s="136"/>
      <c r="EX294" s="136"/>
      <c r="EY294" s="136"/>
      <c r="EZ294" s="136"/>
      <c r="FA294" s="136"/>
      <c r="FB294" s="136"/>
      <c r="FC294" s="136"/>
      <c r="FD294" s="136"/>
      <c r="FE294" s="136"/>
      <c r="FF294" s="136"/>
      <c r="FG294" s="136"/>
      <c r="FH294" s="136"/>
      <c r="FI294" s="136"/>
      <c r="FJ294" s="136"/>
      <c r="FK294" s="136"/>
      <c r="FL294" s="136"/>
      <c r="FM294" s="136"/>
      <c r="FN294" s="136"/>
      <c r="FO294" s="136"/>
      <c r="FP294" s="136"/>
      <c r="FQ294" s="136"/>
      <c r="FR294" s="136"/>
      <c r="FS294" s="136"/>
      <c r="FT294" s="136"/>
      <c r="FU294" s="136"/>
      <c r="FV294" s="136"/>
      <c r="FW294" s="136"/>
      <c r="FX294" s="136"/>
      <c r="FY294" s="136"/>
      <c r="FZ294" s="136"/>
      <c r="GA294" s="136"/>
      <c r="GB294" s="136"/>
      <c r="GC294" s="136"/>
      <c r="GD294" s="136"/>
      <c r="GE294" s="136"/>
      <c r="GF294" s="136"/>
      <c r="GG294" s="136"/>
      <c r="GH294" s="136"/>
      <c r="GI294" s="136"/>
      <c r="GJ294" s="136"/>
      <c r="GK294" s="136"/>
      <c r="GL294" s="136"/>
      <c r="GM294" s="136"/>
      <c r="GN294" s="136"/>
      <c r="GO294" s="136"/>
      <c r="GP294" s="136"/>
      <c r="GQ294" s="136"/>
      <c r="GR294" s="136"/>
      <c r="GS294" s="136"/>
      <c r="GT294" s="136"/>
      <c r="GU294" s="136"/>
      <c r="GV294" s="136"/>
      <c r="GW294" s="136"/>
      <c r="GX294" s="136"/>
      <c r="GY294" s="136"/>
      <c r="GZ294" s="136"/>
      <c r="HA294" s="136"/>
      <c r="HB294" s="136"/>
      <c r="HC294" s="136"/>
      <c r="HD294" s="136"/>
      <c r="HE294" s="136"/>
      <c r="HF294" s="136"/>
      <c r="HG294" s="136"/>
      <c r="HH294" s="136"/>
      <c r="HI294" s="136"/>
      <c r="HJ294" s="136"/>
      <c r="HK294" s="136"/>
      <c r="HL294" s="136"/>
      <c r="HM294" s="136"/>
      <c r="HN294" s="136"/>
      <c r="HO294" s="136"/>
      <c r="HP294" s="136"/>
      <c r="HQ294" s="136"/>
      <c r="HR294" s="136"/>
      <c r="HS294" s="136"/>
      <c r="HT294" s="136"/>
      <c r="HU294" s="136"/>
      <c r="HV294" s="136"/>
      <c r="HW294" s="136"/>
      <c r="HX294" s="136"/>
      <c r="HY294" s="136"/>
      <c r="HZ294" s="136"/>
      <c r="IA294" s="136"/>
      <c r="IB294" s="136"/>
      <c r="IC294" s="136"/>
      <c r="ID294" s="136"/>
      <c r="IE294" s="136"/>
      <c r="IF294" s="136"/>
      <c r="IG294" s="136"/>
    </row>
    <row r="295" spans="1:241" ht="15" customHeight="1" x14ac:dyDescent="0.25">
      <c r="A295" s="165"/>
      <c r="B295" s="135"/>
      <c r="C295" s="135"/>
      <c r="D295" s="135"/>
      <c r="E295" s="135"/>
      <c r="F295" s="135"/>
      <c r="G295" s="135"/>
      <c r="H295" s="135"/>
      <c r="I295" s="136"/>
      <c r="J295" s="136"/>
      <c r="K295" s="136"/>
      <c r="L295" s="136"/>
      <c r="M295" s="136"/>
      <c r="N295" s="136"/>
      <c r="O295" s="136"/>
      <c r="P295" s="136"/>
      <c r="Q295" s="136"/>
      <c r="R295" s="136"/>
      <c r="S295" s="136"/>
      <c r="T295" s="136"/>
      <c r="U295" s="136"/>
      <c r="V295" s="136"/>
      <c r="W295" s="136"/>
      <c r="X295" s="136"/>
      <c r="Y295" s="136"/>
      <c r="Z295" s="136"/>
      <c r="AA295" s="136"/>
      <c r="AB295" s="136"/>
      <c r="AC295" s="136"/>
      <c r="AD295" s="136"/>
      <c r="AE295" s="136"/>
      <c r="AF295" s="136"/>
      <c r="AG295" s="136"/>
      <c r="AH295" s="136"/>
      <c r="AI295" s="136"/>
      <c r="AJ295" s="136"/>
      <c r="AK295" s="136"/>
      <c r="AL295" s="136"/>
      <c r="AM295" s="136"/>
      <c r="AN295" s="136"/>
      <c r="AO295" s="136"/>
      <c r="AP295" s="136"/>
      <c r="AQ295" s="136"/>
      <c r="AR295" s="136"/>
      <c r="AS295" s="136"/>
      <c r="AT295" s="136"/>
      <c r="AU295" s="136"/>
      <c r="AV295" s="136"/>
      <c r="AW295" s="136"/>
      <c r="AX295" s="136"/>
      <c r="AY295" s="136"/>
      <c r="AZ295" s="136"/>
      <c r="BA295" s="136"/>
      <c r="BB295" s="136"/>
      <c r="BC295" s="136"/>
      <c r="BD295" s="136"/>
      <c r="BE295" s="136"/>
      <c r="BF295" s="136"/>
      <c r="BG295" s="136"/>
      <c r="BH295" s="136"/>
      <c r="BI295" s="136"/>
      <c r="BJ295" s="136"/>
      <c r="BK295" s="136"/>
      <c r="BL295" s="136"/>
      <c r="BM295" s="136"/>
      <c r="BN295" s="136"/>
      <c r="BO295" s="136"/>
      <c r="BP295" s="136"/>
      <c r="BQ295" s="136"/>
      <c r="BR295" s="136"/>
      <c r="BS295" s="136"/>
      <c r="BT295" s="136"/>
      <c r="BU295" s="136"/>
      <c r="BV295" s="136"/>
      <c r="BW295" s="136"/>
      <c r="BX295" s="136"/>
      <c r="BY295" s="136"/>
      <c r="BZ295" s="136"/>
      <c r="CA295" s="136"/>
      <c r="CB295" s="136"/>
      <c r="CC295" s="136"/>
      <c r="CD295" s="136"/>
      <c r="CE295" s="136"/>
      <c r="CF295" s="136"/>
      <c r="CG295" s="136"/>
      <c r="CH295" s="136"/>
      <c r="CI295" s="136"/>
      <c r="CJ295" s="136"/>
      <c r="CK295" s="136"/>
      <c r="CL295" s="136"/>
      <c r="CM295" s="136"/>
      <c r="CN295" s="136"/>
      <c r="CO295" s="136"/>
      <c r="CP295" s="136"/>
      <c r="CQ295" s="136"/>
      <c r="CR295" s="136"/>
      <c r="CS295" s="136"/>
      <c r="CT295" s="136"/>
      <c r="CU295" s="136"/>
      <c r="CV295" s="136"/>
      <c r="CW295" s="136"/>
      <c r="CX295" s="136"/>
      <c r="CY295" s="136"/>
      <c r="CZ295" s="136"/>
      <c r="DA295" s="136"/>
      <c r="DB295" s="136"/>
      <c r="DC295" s="136"/>
      <c r="DD295" s="136"/>
      <c r="DE295" s="136"/>
      <c r="DF295" s="136"/>
      <c r="DG295" s="136"/>
      <c r="DH295" s="136"/>
      <c r="DI295" s="136"/>
      <c r="DJ295" s="136"/>
      <c r="DK295" s="136"/>
      <c r="DL295" s="136"/>
      <c r="DM295" s="136"/>
      <c r="DN295" s="136"/>
      <c r="DO295" s="136"/>
      <c r="DP295" s="136"/>
      <c r="DQ295" s="136"/>
      <c r="DR295" s="136"/>
      <c r="DS295" s="136"/>
      <c r="DT295" s="136"/>
      <c r="DU295" s="136"/>
      <c r="DV295" s="136"/>
      <c r="DW295" s="136"/>
      <c r="DX295" s="136"/>
      <c r="DY295" s="136"/>
      <c r="DZ295" s="136"/>
      <c r="EA295" s="136"/>
      <c r="EB295" s="136"/>
      <c r="EC295" s="136"/>
      <c r="ED295" s="136"/>
      <c r="EE295" s="136"/>
      <c r="EF295" s="136"/>
      <c r="EG295" s="136"/>
      <c r="EH295" s="136"/>
      <c r="EI295" s="136"/>
      <c r="EJ295" s="136"/>
      <c r="EK295" s="136"/>
      <c r="EL295" s="136"/>
      <c r="EM295" s="136"/>
      <c r="EN295" s="136"/>
      <c r="EO295" s="136"/>
      <c r="EP295" s="136"/>
      <c r="EQ295" s="136"/>
      <c r="ER295" s="136"/>
      <c r="ES295" s="136"/>
      <c r="ET295" s="136"/>
      <c r="EU295" s="136"/>
      <c r="EV295" s="136"/>
      <c r="EW295" s="136"/>
      <c r="EX295" s="136"/>
      <c r="EY295" s="136"/>
      <c r="EZ295" s="136"/>
      <c r="FA295" s="136"/>
      <c r="FB295" s="136"/>
      <c r="FC295" s="136"/>
      <c r="FD295" s="136"/>
      <c r="FE295" s="136"/>
      <c r="FF295" s="136"/>
      <c r="FG295" s="136"/>
      <c r="FH295" s="136"/>
      <c r="FI295" s="136"/>
      <c r="FJ295" s="136"/>
      <c r="FK295" s="136"/>
      <c r="FL295" s="136"/>
      <c r="FM295" s="136"/>
      <c r="FN295" s="136"/>
      <c r="FO295" s="136"/>
      <c r="FP295" s="136"/>
      <c r="FQ295" s="136"/>
      <c r="FR295" s="136"/>
      <c r="FS295" s="136"/>
      <c r="FT295" s="136"/>
      <c r="FU295" s="136"/>
      <c r="FV295" s="136"/>
      <c r="FW295" s="136"/>
      <c r="FX295" s="136"/>
      <c r="FY295" s="136"/>
      <c r="FZ295" s="136"/>
      <c r="GA295" s="136"/>
      <c r="GB295" s="136"/>
      <c r="GC295" s="136"/>
      <c r="GD295" s="136"/>
      <c r="GE295" s="136"/>
      <c r="GF295" s="136"/>
      <c r="GG295" s="136"/>
      <c r="GH295" s="136"/>
      <c r="GI295" s="136"/>
      <c r="GJ295" s="136"/>
      <c r="GK295" s="136"/>
      <c r="GL295" s="136"/>
      <c r="GM295" s="136"/>
      <c r="GN295" s="136"/>
      <c r="GO295" s="136"/>
      <c r="GP295" s="136"/>
      <c r="GQ295" s="136"/>
      <c r="GR295" s="136"/>
      <c r="GS295" s="136"/>
      <c r="GT295" s="136"/>
      <c r="GU295" s="136"/>
      <c r="GV295" s="136"/>
      <c r="GW295" s="136"/>
      <c r="GX295" s="136"/>
      <c r="GY295" s="136"/>
      <c r="GZ295" s="136"/>
      <c r="HA295" s="136"/>
      <c r="HB295" s="136"/>
      <c r="HC295" s="136"/>
      <c r="HD295" s="136"/>
      <c r="HE295" s="136"/>
      <c r="HF295" s="136"/>
      <c r="HG295" s="136"/>
      <c r="HH295" s="136"/>
      <c r="HI295" s="136"/>
      <c r="HJ295" s="136"/>
      <c r="HK295" s="136"/>
      <c r="HL295" s="136"/>
      <c r="HM295" s="136"/>
      <c r="HN295" s="136"/>
      <c r="HO295" s="136"/>
      <c r="HP295" s="136"/>
      <c r="HQ295" s="136"/>
      <c r="HR295" s="136"/>
      <c r="HS295" s="136"/>
      <c r="HT295" s="136"/>
      <c r="HU295" s="136"/>
      <c r="HV295" s="136"/>
      <c r="HW295" s="136"/>
      <c r="HX295" s="136"/>
      <c r="HY295" s="136"/>
      <c r="HZ295" s="136"/>
      <c r="IA295" s="136"/>
      <c r="IB295" s="136"/>
      <c r="IC295" s="136"/>
      <c r="ID295" s="136"/>
      <c r="IE295" s="136"/>
      <c r="IF295" s="136"/>
      <c r="IG295" s="136"/>
    </row>
    <row r="296" spans="1:241" ht="15" customHeight="1" x14ac:dyDescent="0.25">
      <c r="A296" s="196" t="s">
        <v>323</v>
      </c>
      <c r="B296" s="158">
        <v>5707027</v>
      </c>
      <c r="C296" s="195">
        <v>3678125</v>
      </c>
      <c r="D296" s="195">
        <v>738338</v>
      </c>
      <c r="E296" s="195">
        <v>586004</v>
      </c>
      <c r="F296" s="158">
        <v>1607643</v>
      </c>
      <c r="G296" s="158">
        <v>201489</v>
      </c>
      <c r="H296" s="235">
        <v>12518626</v>
      </c>
      <c r="I296" s="136"/>
      <c r="J296" s="198" t="s">
        <v>384</v>
      </c>
      <c r="K296" s="158">
        <v>4892636</v>
      </c>
      <c r="L296" s="195">
        <v>2456713</v>
      </c>
      <c r="M296" s="195">
        <v>857714</v>
      </c>
      <c r="N296" s="195">
        <v>771400</v>
      </c>
      <c r="O296" s="158">
        <v>1553145</v>
      </c>
      <c r="P296" s="158">
        <v>314162</v>
      </c>
      <c r="Q296" s="235">
        <v>10845770</v>
      </c>
      <c r="R296" s="136"/>
      <c r="S296" s="136"/>
      <c r="T296" s="136"/>
      <c r="U296" s="136"/>
      <c r="V296" s="136"/>
      <c r="W296" s="136"/>
      <c r="X296" s="136"/>
      <c r="Y296" s="136"/>
      <c r="Z296" s="136"/>
      <c r="AA296" s="136"/>
      <c r="AB296" s="136"/>
      <c r="AC296" s="136"/>
      <c r="AD296" s="136"/>
      <c r="AE296" s="136"/>
      <c r="AF296" s="136"/>
      <c r="AG296" s="136"/>
      <c r="AH296" s="136"/>
      <c r="AI296" s="136"/>
      <c r="AJ296" s="136"/>
      <c r="AK296" s="136"/>
      <c r="AL296" s="136"/>
      <c r="AM296" s="136"/>
      <c r="AN296" s="136"/>
      <c r="AO296" s="136"/>
      <c r="AP296" s="136"/>
      <c r="AQ296" s="136"/>
      <c r="AR296" s="136"/>
      <c r="AS296" s="136"/>
      <c r="AT296" s="136"/>
      <c r="AU296" s="136"/>
      <c r="AV296" s="136"/>
      <c r="AW296" s="136"/>
      <c r="AX296" s="136"/>
      <c r="AY296" s="136"/>
      <c r="AZ296" s="136"/>
      <c r="BA296" s="136"/>
      <c r="BB296" s="136"/>
      <c r="BC296" s="136"/>
      <c r="BD296" s="136"/>
      <c r="BE296" s="136"/>
      <c r="BF296" s="136"/>
      <c r="BG296" s="136"/>
      <c r="BH296" s="136"/>
      <c r="BI296" s="136"/>
      <c r="BJ296" s="136"/>
      <c r="BK296" s="136"/>
      <c r="BL296" s="136"/>
      <c r="BM296" s="136"/>
      <c r="BN296" s="136"/>
      <c r="BO296" s="136"/>
      <c r="BP296" s="136"/>
      <c r="BQ296" s="136"/>
      <c r="BR296" s="136"/>
      <c r="BS296" s="136"/>
      <c r="BT296" s="136"/>
      <c r="BU296" s="136"/>
      <c r="BV296" s="136"/>
      <c r="BW296" s="136"/>
      <c r="BX296" s="136"/>
      <c r="BY296" s="136"/>
      <c r="BZ296" s="136"/>
      <c r="CA296" s="136"/>
      <c r="CB296" s="136"/>
      <c r="CC296" s="136"/>
      <c r="CD296" s="136"/>
      <c r="CE296" s="136"/>
      <c r="CF296" s="136"/>
      <c r="CG296" s="136"/>
      <c r="CH296" s="136"/>
      <c r="CI296" s="136"/>
      <c r="CJ296" s="136"/>
      <c r="CK296" s="136"/>
      <c r="CL296" s="136"/>
      <c r="CM296" s="136"/>
      <c r="CN296" s="136"/>
      <c r="CO296" s="136"/>
      <c r="CP296" s="136"/>
      <c r="CQ296" s="136"/>
      <c r="CR296" s="136"/>
      <c r="CS296" s="136"/>
      <c r="CT296" s="136"/>
      <c r="CU296" s="136"/>
      <c r="CV296" s="136"/>
      <c r="CW296" s="136"/>
      <c r="CX296" s="136"/>
      <c r="CY296" s="136"/>
      <c r="CZ296" s="136"/>
      <c r="DA296" s="136"/>
      <c r="DB296" s="136"/>
      <c r="DC296" s="136"/>
      <c r="DD296" s="136"/>
      <c r="DE296" s="136"/>
      <c r="DF296" s="136"/>
      <c r="DG296" s="136"/>
      <c r="DH296" s="136"/>
      <c r="DI296" s="136"/>
      <c r="DJ296" s="136"/>
      <c r="DK296" s="136"/>
      <c r="DL296" s="136"/>
      <c r="DM296" s="136"/>
      <c r="DN296" s="136"/>
      <c r="DO296" s="136"/>
      <c r="DP296" s="136"/>
      <c r="DQ296" s="136"/>
      <c r="DR296" s="136"/>
      <c r="DS296" s="136"/>
      <c r="DT296" s="136"/>
      <c r="DU296" s="136"/>
      <c r="DV296" s="136"/>
      <c r="DW296" s="136"/>
      <c r="DX296" s="136"/>
      <c r="DY296" s="136"/>
      <c r="DZ296" s="136"/>
      <c r="EA296" s="136"/>
      <c r="EB296" s="136"/>
      <c r="EC296" s="136"/>
      <c r="ED296" s="136"/>
      <c r="EE296" s="136"/>
      <c r="EF296" s="136"/>
      <c r="EG296" s="136"/>
      <c r="EH296" s="136"/>
      <c r="EI296" s="136"/>
      <c r="EJ296" s="136"/>
      <c r="EK296" s="136"/>
      <c r="EL296" s="136"/>
      <c r="EM296" s="136"/>
      <c r="EN296" s="136"/>
      <c r="EO296" s="136"/>
      <c r="EP296" s="136"/>
      <c r="EQ296" s="136"/>
      <c r="ER296" s="136"/>
      <c r="ES296" s="136"/>
      <c r="ET296" s="136"/>
      <c r="EU296" s="136"/>
      <c r="EV296" s="136"/>
      <c r="EW296" s="136"/>
      <c r="EX296" s="136"/>
      <c r="EY296" s="136"/>
      <c r="EZ296" s="136"/>
      <c r="FA296" s="136"/>
      <c r="FB296" s="136"/>
      <c r="FC296" s="136"/>
      <c r="FD296" s="136"/>
      <c r="FE296" s="136"/>
      <c r="FF296" s="136"/>
      <c r="FG296" s="136"/>
      <c r="FH296" s="136"/>
      <c r="FI296" s="136"/>
      <c r="FJ296" s="136"/>
      <c r="FK296" s="136"/>
      <c r="FL296" s="136"/>
      <c r="FM296" s="136"/>
      <c r="FN296" s="136"/>
      <c r="FO296" s="136"/>
      <c r="FP296" s="136"/>
      <c r="FQ296" s="136"/>
      <c r="FR296" s="136"/>
      <c r="FS296" s="136"/>
      <c r="FT296" s="136"/>
      <c r="FU296" s="136"/>
      <c r="FV296" s="136"/>
      <c r="FW296" s="136"/>
      <c r="FX296" s="136"/>
      <c r="FY296" s="136"/>
      <c r="FZ296" s="136"/>
      <c r="GA296" s="136"/>
      <c r="GB296" s="136"/>
      <c r="GC296" s="136"/>
      <c r="GD296" s="136"/>
      <c r="GE296" s="136"/>
      <c r="GF296" s="136"/>
      <c r="GG296" s="136"/>
      <c r="GH296" s="136"/>
      <c r="GI296" s="136"/>
      <c r="GJ296" s="136"/>
      <c r="GK296" s="136"/>
      <c r="GL296" s="136"/>
      <c r="GM296" s="136"/>
      <c r="GN296" s="136"/>
      <c r="GO296" s="136"/>
      <c r="GP296" s="136"/>
      <c r="GQ296" s="136"/>
      <c r="GR296" s="136"/>
      <c r="GS296" s="136"/>
      <c r="GT296" s="136"/>
      <c r="GU296" s="136"/>
      <c r="GV296" s="136"/>
      <c r="GW296" s="136"/>
      <c r="GX296" s="136"/>
      <c r="GY296" s="136"/>
      <c r="GZ296" s="136"/>
      <c r="HA296" s="136"/>
      <c r="HB296" s="136"/>
      <c r="HC296" s="136"/>
      <c r="HD296" s="136"/>
      <c r="HE296" s="136"/>
      <c r="HF296" s="136"/>
      <c r="HG296" s="136"/>
      <c r="HH296" s="136"/>
      <c r="HI296" s="136"/>
      <c r="HJ296" s="136"/>
      <c r="HK296" s="136"/>
      <c r="HL296" s="136"/>
      <c r="HM296" s="136"/>
      <c r="HN296" s="136"/>
      <c r="HO296" s="136"/>
      <c r="HP296" s="136"/>
      <c r="HQ296" s="136"/>
      <c r="HR296" s="136"/>
      <c r="HS296" s="136"/>
      <c r="HT296" s="136"/>
      <c r="HU296" s="136"/>
      <c r="HV296" s="136"/>
      <c r="HW296" s="136"/>
      <c r="HX296" s="136"/>
      <c r="HY296" s="136"/>
      <c r="HZ296" s="136"/>
      <c r="IA296" s="136"/>
      <c r="IB296" s="136"/>
      <c r="IC296" s="136"/>
      <c r="ID296" s="136"/>
      <c r="IE296" s="136"/>
      <c r="IF296" s="136"/>
      <c r="IG296" s="136"/>
    </row>
    <row r="297" spans="1:241" ht="15" customHeight="1" x14ac:dyDescent="0.25">
      <c r="A297" s="196" t="s">
        <v>322</v>
      </c>
      <c r="B297" s="158">
        <v>6214327</v>
      </c>
      <c r="C297" s="195">
        <v>3377650</v>
      </c>
      <c r="D297" s="195">
        <v>880841</v>
      </c>
      <c r="E297" s="195">
        <v>638079</v>
      </c>
      <c r="F297" s="158">
        <v>1197134</v>
      </c>
      <c r="G297" s="158">
        <v>233175</v>
      </c>
      <c r="H297" s="235">
        <v>12541206</v>
      </c>
      <c r="I297" s="136"/>
      <c r="J297" s="196" t="s">
        <v>385</v>
      </c>
      <c r="K297" s="158">
        <v>5054143</v>
      </c>
      <c r="L297" s="195">
        <v>2228442</v>
      </c>
      <c r="M297" s="195">
        <v>722169</v>
      </c>
      <c r="N297" s="195">
        <v>720378</v>
      </c>
      <c r="O297" s="158">
        <v>1542955</v>
      </c>
      <c r="P297" s="158">
        <v>328081</v>
      </c>
      <c r="Q297" s="235">
        <v>10596168</v>
      </c>
      <c r="R297" s="136"/>
      <c r="S297" s="136"/>
      <c r="T297" s="136"/>
      <c r="U297" s="136"/>
      <c r="V297" s="136"/>
      <c r="W297" s="136"/>
      <c r="X297" s="136"/>
      <c r="Y297" s="136"/>
      <c r="Z297" s="136"/>
      <c r="AA297" s="136"/>
      <c r="AB297" s="136"/>
      <c r="AC297" s="136"/>
      <c r="AD297" s="136"/>
      <c r="AE297" s="136"/>
      <c r="AF297" s="136"/>
      <c r="AG297" s="136"/>
      <c r="AH297" s="136"/>
      <c r="AI297" s="136"/>
      <c r="AJ297" s="136"/>
      <c r="AK297" s="136"/>
      <c r="AL297" s="136"/>
      <c r="AM297" s="136"/>
      <c r="AN297" s="136"/>
      <c r="AO297" s="136"/>
      <c r="AP297" s="136"/>
      <c r="AQ297" s="136"/>
      <c r="AR297" s="136"/>
      <c r="AS297" s="136"/>
      <c r="AT297" s="136"/>
      <c r="AU297" s="136"/>
      <c r="AV297" s="136"/>
      <c r="AW297" s="136"/>
      <c r="AX297" s="136"/>
      <c r="AY297" s="136"/>
      <c r="AZ297" s="136"/>
      <c r="BA297" s="136"/>
      <c r="BB297" s="136"/>
      <c r="BC297" s="136"/>
      <c r="BD297" s="136"/>
      <c r="BE297" s="136"/>
      <c r="BF297" s="136"/>
      <c r="BG297" s="136"/>
      <c r="BH297" s="136"/>
      <c r="BI297" s="136"/>
      <c r="BJ297" s="136"/>
      <c r="BK297" s="136"/>
      <c r="BL297" s="136"/>
      <c r="BM297" s="136"/>
      <c r="BN297" s="136"/>
      <c r="BO297" s="136"/>
      <c r="BP297" s="136"/>
      <c r="BQ297" s="136"/>
      <c r="BR297" s="136"/>
      <c r="BS297" s="136"/>
      <c r="BT297" s="136"/>
      <c r="BU297" s="136"/>
      <c r="BV297" s="136"/>
      <c r="BW297" s="136"/>
      <c r="BX297" s="136"/>
      <c r="BY297" s="136"/>
      <c r="BZ297" s="136"/>
      <c r="CA297" s="136"/>
      <c r="CB297" s="136"/>
      <c r="CC297" s="136"/>
      <c r="CD297" s="136"/>
      <c r="CE297" s="136"/>
      <c r="CF297" s="136"/>
      <c r="CG297" s="136"/>
      <c r="CH297" s="136"/>
      <c r="CI297" s="136"/>
      <c r="CJ297" s="136"/>
      <c r="CK297" s="136"/>
      <c r="CL297" s="136"/>
      <c r="CM297" s="136"/>
      <c r="CN297" s="136"/>
      <c r="CO297" s="136"/>
      <c r="CP297" s="136"/>
      <c r="CQ297" s="136"/>
      <c r="CR297" s="136"/>
      <c r="CS297" s="136"/>
      <c r="CT297" s="136"/>
      <c r="CU297" s="136"/>
      <c r="CV297" s="136"/>
      <c r="CW297" s="136"/>
      <c r="CX297" s="136"/>
      <c r="CY297" s="136"/>
      <c r="CZ297" s="136"/>
      <c r="DA297" s="136"/>
      <c r="DB297" s="136"/>
      <c r="DC297" s="136"/>
      <c r="DD297" s="136"/>
      <c r="DE297" s="136"/>
      <c r="DF297" s="136"/>
      <c r="DG297" s="136"/>
      <c r="DH297" s="136"/>
      <c r="DI297" s="136"/>
      <c r="DJ297" s="136"/>
      <c r="DK297" s="136"/>
      <c r="DL297" s="136"/>
      <c r="DM297" s="136"/>
      <c r="DN297" s="136"/>
      <c r="DO297" s="136"/>
      <c r="DP297" s="136"/>
      <c r="DQ297" s="136"/>
      <c r="DR297" s="136"/>
      <c r="DS297" s="136"/>
      <c r="DT297" s="136"/>
      <c r="DU297" s="136"/>
      <c r="DV297" s="136"/>
      <c r="DW297" s="136"/>
      <c r="DX297" s="136"/>
      <c r="DY297" s="136"/>
      <c r="DZ297" s="136"/>
      <c r="EA297" s="136"/>
      <c r="EB297" s="136"/>
      <c r="EC297" s="136"/>
      <c r="ED297" s="136"/>
      <c r="EE297" s="136"/>
      <c r="EF297" s="136"/>
      <c r="EG297" s="136"/>
      <c r="EH297" s="136"/>
      <c r="EI297" s="136"/>
      <c r="EJ297" s="136"/>
      <c r="EK297" s="136"/>
      <c r="EL297" s="136"/>
      <c r="EM297" s="136"/>
      <c r="EN297" s="136"/>
      <c r="EO297" s="136"/>
      <c r="EP297" s="136"/>
      <c r="EQ297" s="136"/>
      <c r="ER297" s="136"/>
      <c r="ES297" s="136"/>
      <c r="ET297" s="136"/>
      <c r="EU297" s="136"/>
      <c r="EV297" s="136"/>
      <c r="EW297" s="136"/>
      <c r="EX297" s="136"/>
      <c r="EY297" s="136"/>
      <c r="EZ297" s="136"/>
      <c r="FA297" s="136"/>
      <c r="FB297" s="136"/>
      <c r="FC297" s="136"/>
      <c r="FD297" s="136"/>
      <c r="FE297" s="136"/>
      <c r="FF297" s="136"/>
      <c r="FG297" s="136"/>
      <c r="FH297" s="136"/>
      <c r="FI297" s="136"/>
      <c r="FJ297" s="136"/>
      <c r="FK297" s="136"/>
      <c r="FL297" s="136"/>
      <c r="FM297" s="136"/>
      <c r="FN297" s="136"/>
      <c r="FO297" s="136"/>
      <c r="FP297" s="136"/>
      <c r="FQ297" s="136"/>
      <c r="FR297" s="136"/>
      <c r="FS297" s="136"/>
      <c r="FT297" s="136"/>
      <c r="FU297" s="136"/>
      <c r="FV297" s="136"/>
      <c r="FW297" s="136"/>
      <c r="FX297" s="136"/>
      <c r="FY297" s="136"/>
      <c r="FZ297" s="136"/>
      <c r="GA297" s="136"/>
      <c r="GB297" s="136"/>
      <c r="GC297" s="136"/>
      <c r="GD297" s="136"/>
      <c r="GE297" s="136"/>
      <c r="GF297" s="136"/>
      <c r="GG297" s="136"/>
      <c r="GH297" s="136"/>
      <c r="GI297" s="136"/>
      <c r="GJ297" s="136"/>
      <c r="GK297" s="136"/>
      <c r="GL297" s="136"/>
      <c r="GM297" s="136"/>
      <c r="GN297" s="136"/>
      <c r="GO297" s="136"/>
      <c r="GP297" s="136"/>
      <c r="GQ297" s="136"/>
      <c r="GR297" s="136"/>
      <c r="GS297" s="136"/>
      <c r="GT297" s="136"/>
      <c r="GU297" s="136"/>
      <c r="GV297" s="136"/>
      <c r="GW297" s="136"/>
      <c r="GX297" s="136"/>
      <c r="GY297" s="136"/>
      <c r="GZ297" s="136"/>
      <c r="HA297" s="136"/>
      <c r="HB297" s="136"/>
      <c r="HC297" s="136"/>
      <c r="HD297" s="136"/>
      <c r="HE297" s="136"/>
      <c r="HF297" s="136"/>
      <c r="HG297" s="136"/>
      <c r="HH297" s="136"/>
      <c r="HI297" s="136"/>
      <c r="HJ297" s="136"/>
      <c r="HK297" s="136"/>
      <c r="HL297" s="136"/>
      <c r="HM297" s="136"/>
      <c r="HN297" s="136"/>
      <c r="HO297" s="136"/>
      <c r="HP297" s="136"/>
      <c r="HQ297" s="136"/>
      <c r="HR297" s="136"/>
      <c r="HS297" s="136"/>
      <c r="HT297" s="136"/>
      <c r="HU297" s="136"/>
      <c r="HV297" s="136"/>
      <c r="HW297" s="136"/>
      <c r="HX297" s="136"/>
      <c r="HY297" s="136"/>
      <c r="HZ297" s="136"/>
      <c r="IA297" s="136"/>
      <c r="IB297" s="136"/>
      <c r="IC297" s="136"/>
      <c r="ID297" s="136"/>
      <c r="IE297" s="136"/>
      <c r="IF297" s="136"/>
      <c r="IG297" s="136"/>
    </row>
    <row r="298" spans="1:241" ht="15" customHeight="1" x14ac:dyDescent="0.25">
      <c r="A298" s="196" t="s">
        <v>374</v>
      </c>
      <c r="B298" s="158">
        <v>3027602</v>
      </c>
      <c r="C298" s="195">
        <v>2241407</v>
      </c>
      <c r="D298" s="195">
        <v>477625</v>
      </c>
      <c r="E298" s="195">
        <v>653616</v>
      </c>
      <c r="F298" s="158">
        <v>1564281</v>
      </c>
      <c r="G298" s="158">
        <v>173824</v>
      </c>
      <c r="H298" s="235">
        <v>8138355</v>
      </c>
      <c r="I298" s="136"/>
      <c r="J298" s="198" t="s">
        <v>386</v>
      </c>
      <c r="K298" s="158">
        <v>5743994</v>
      </c>
      <c r="L298" s="195">
        <v>2734877</v>
      </c>
      <c r="M298" s="195">
        <v>896928</v>
      </c>
      <c r="N298" s="195">
        <v>711955</v>
      </c>
      <c r="O298" s="158">
        <v>1705252</v>
      </c>
      <c r="P298" s="158">
        <v>347290</v>
      </c>
      <c r="Q298" s="235">
        <v>12140296</v>
      </c>
      <c r="R298" s="136"/>
      <c r="S298" s="136"/>
      <c r="T298" s="136"/>
      <c r="U298" s="136"/>
      <c r="V298" s="136"/>
      <c r="W298" s="136"/>
      <c r="X298" s="136"/>
      <c r="Y298" s="136"/>
      <c r="Z298" s="136"/>
      <c r="AA298" s="136"/>
      <c r="AB298" s="136"/>
      <c r="AC298" s="136"/>
      <c r="AD298" s="136"/>
      <c r="AE298" s="136"/>
      <c r="AF298" s="136"/>
      <c r="AG298" s="136"/>
      <c r="AH298" s="136"/>
      <c r="AI298" s="136"/>
      <c r="AJ298" s="136"/>
      <c r="AK298" s="136"/>
      <c r="AL298" s="136"/>
      <c r="AM298" s="136"/>
      <c r="AN298" s="136"/>
      <c r="AO298" s="136"/>
      <c r="AP298" s="136"/>
      <c r="AQ298" s="136"/>
      <c r="AR298" s="136"/>
      <c r="AS298" s="136"/>
      <c r="AT298" s="136"/>
      <c r="AU298" s="136"/>
      <c r="AV298" s="136"/>
      <c r="AW298" s="136"/>
      <c r="AX298" s="136"/>
      <c r="AY298" s="136"/>
      <c r="AZ298" s="136"/>
      <c r="BA298" s="136"/>
      <c r="BB298" s="136"/>
      <c r="BC298" s="136"/>
      <c r="BD298" s="136"/>
      <c r="BE298" s="136"/>
      <c r="BF298" s="136"/>
      <c r="BG298" s="136"/>
      <c r="BH298" s="136"/>
      <c r="BI298" s="136"/>
      <c r="BJ298" s="136"/>
      <c r="BK298" s="136"/>
      <c r="BL298" s="136"/>
      <c r="BM298" s="136"/>
      <c r="BN298" s="136"/>
      <c r="BO298" s="136"/>
      <c r="BP298" s="136"/>
      <c r="BQ298" s="136"/>
      <c r="BR298" s="136"/>
      <c r="BS298" s="136"/>
      <c r="BT298" s="136"/>
      <c r="BU298" s="136"/>
      <c r="BV298" s="136"/>
      <c r="BW298" s="136"/>
      <c r="BX298" s="136"/>
      <c r="BY298" s="136"/>
      <c r="BZ298" s="136"/>
      <c r="CA298" s="136"/>
      <c r="CB298" s="136"/>
      <c r="CC298" s="136"/>
      <c r="CD298" s="136"/>
      <c r="CE298" s="136"/>
      <c r="CF298" s="136"/>
      <c r="CG298" s="136"/>
      <c r="CH298" s="136"/>
      <c r="CI298" s="136"/>
      <c r="CJ298" s="136"/>
      <c r="CK298" s="136"/>
      <c r="CL298" s="136"/>
      <c r="CM298" s="136"/>
      <c r="CN298" s="136"/>
      <c r="CO298" s="136"/>
      <c r="CP298" s="136"/>
      <c r="CQ298" s="136"/>
      <c r="CR298" s="136"/>
      <c r="CS298" s="136"/>
      <c r="CT298" s="136"/>
      <c r="CU298" s="136"/>
      <c r="CV298" s="136"/>
      <c r="CW298" s="136"/>
      <c r="CX298" s="136"/>
      <c r="CY298" s="136"/>
      <c r="CZ298" s="136"/>
      <c r="DA298" s="136"/>
      <c r="DB298" s="136"/>
      <c r="DC298" s="136"/>
      <c r="DD298" s="136"/>
      <c r="DE298" s="136"/>
      <c r="DF298" s="136"/>
      <c r="DG298" s="136"/>
      <c r="DH298" s="136"/>
      <c r="DI298" s="136"/>
      <c r="DJ298" s="136"/>
      <c r="DK298" s="136"/>
      <c r="DL298" s="136"/>
      <c r="DM298" s="136"/>
      <c r="DN298" s="136"/>
      <c r="DO298" s="136"/>
      <c r="DP298" s="136"/>
      <c r="DQ298" s="136"/>
      <c r="DR298" s="136"/>
      <c r="DS298" s="136"/>
      <c r="DT298" s="136"/>
      <c r="DU298" s="136"/>
      <c r="DV298" s="136"/>
      <c r="DW298" s="136"/>
      <c r="DX298" s="136"/>
      <c r="DY298" s="136"/>
      <c r="DZ298" s="136"/>
      <c r="EA298" s="136"/>
      <c r="EB298" s="136"/>
      <c r="EC298" s="136"/>
      <c r="ED298" s="136"/>
      <c r="EE298" s="136"/>
      <c r="EF298" s="136"/>
      <c r="EG298" s="136"/>
      <c r="EH298" s="136"/>
      <c r="EI298" s="136"/>
      <c r="EJ298" s="136"/>
      <c r="EK298" s="136"/>
      <c r="EL298" s="136"/>
      <c r="EM298" s="136"/>
      <c r="EN298" s="136"/>
      <c r="EO298" s="136"/>
      <c r="EP298" s="136"/>
      <c r="EQ298" s="136"/>
      <c r="ER298" s="136"/>
      <c r="ES298" s="136"/>
      <c r="ET298" s="136"/>
      <c r="EU298" s="136"/>
      <c r="EV298" s="136"/>
      <c r="EW298" s="136"/>
      <c r="EX298" s="136"/>
      <c r="EY298" s="136"/>
      <c r="EZ298" s="136"/>
      <c r="FA298" s="136"/>
      <c r="FB298" s="136"/>
      <c r="FC298" s="136"/>
      <c r="FD298" s="136"/>
      <c r="FE298" s="136"/>
      <c r="FF298" s="136"/>
      <c r="FG298" s="136"/>
      <c r="FH298" s="136"/>
      <c r="FI298" s="136"/>
      <c r="FJ298" s="136"/>
      <c r="FK298" s="136"/>
      <c r="FL298" s="136"/>
      <c r="FM298" s="136"/>
      <c r="FN298" s="136"/>
      <c r="FO298" s="136"/>
      <c r="FP298" s="136"/>
      <c r="FQ298" s="136"/>
      <c r="FR298" s="136"/>
      <c r="FS298" s="136"/>
      <c r="FT298" s="136"/>
      <c r="FU298" s="136"/>
      <c r="FV298" s="136"/>
      <c r="FW298" s="136"/>
      <c r="FX298" s="136"/>
      <c r="FY298" s="136"/>
      <c r="FZ298" s="136"/>
      <c r="GA298" s="136"/>
      <c r="GB298" s="136"/>
      <c r="GC298" s="136"/>
      <c r="GD298" s="136"/>
      <c r="GE298" s="136"/>
      <c r="GF298" s="136"/>
      <c r="GG298" s="136"/>
      <c r="GH298" s="136"/>
      <c r="GI298" s="136"/>
      <c r="GJ298" s="136"/>
      <c r="GK298" s="136"/>
      <c r="GL298" s="136"/>
      <c r="GM298" s="136"/>
      <c r="GN298" s="136"/>
      <c r="GO298" s="136"/>
      <c r="GP298" s="136"/>
      <c r="GQ298" s="136"/>
      <c r="GR298" s="136"/>
      <c r="GS298" s="136"/>
      <c r="GT298" s="136"/>
      <c r="GU298" s="136"/>
      <c r="GV298" s="136"/>
      <c r="GW298" s="136"/>
      <c r="GX298" s="136"/>
      <c r="GY298" s="136"/>
      <c r="GZ298" s="136"/>
      <c r="HA298" s="136"/>
      <c r="HB298" s="136"/>
      <c r="HC298" s="136"/>
      <c r="HD298" s="136"/>
      <c r="HE298" s="136"/>
      <c r="HF298" s="136"/>
      <c r="HG298" s="136"/>
      <c r="HH298" s="136"/>
      <c r="HI298" s="136"/>
      <c r="HJ298" s="136"/>
      <c r="HK298" s="136"/>
      <c r="HL298" s="136"/>
      <c r="HM298" s="136"/>
      <c r="HN298" s="136"/>
      <c r="HO298" s="136"/>
      <c r="HP298" s="136"/>
      <c r="HQ298" s="136"/>
      <c r="HR298" s="136"/>
      <c r="HS298" s="136"/>
      <c r="HT298" s="136"/>
      <c r="HU298" s="136"/>
      <c r="HV298" s="136"/>
      <c r="HW298" s="136"/>
      <c r="HX298" s="136"/>
      <c r="HY298" s="136"/>
      <c r="HZ298" s="136"/>
      <c r="IA298" s="136"/>
      <c r="IB298" s="136"/>
      <c r="IC298" s="136"/>
      <c r="ID298" s="136"/>
      <c r="IE298" s="136"/>
      <c r="IF298" s="136"/>
      <c r="IG298" s="136"/>
    </row>
    <row r="299" spans="1:241" ht="15" customHeight="1" x14ac:dyDescent="0.25">
      <c r="A299" s="196" t="s">
        <v>320</v>
      </c>
      <c r="B299" s="158">
        <v>3725232</v>
      </c>
      <c r="C299" s="195">
        <v>2903588</v>
      </c>
      <c r="D299" s="195">
        <v>662055</v>
      </c>
      <c r="E299" s="195">
        <v>944070</v>
      </c>
      <c r="F299" s="158">
        <v>1479657</v>
      </c>
      <c r="G299" s="158">
        <v>353572</v>
      </c>
      <c r="H299" s="235">
        <v>10068174</v>
      </c>
      <c r="I299" s="136"/>
      <c r="J299" s="196" t="s">
        <v>387</v>
      </c>
      <c r="K299" s="158">
        <v>7556339</v>
      </c>
      <c r="L299" s="195">
        <v>3881502</v>
      </c>
      <c r="M299" s="195">
        <v>1396125</v>
      </c>
      <c r="N299" s="195">
        <v>673475</v>
      </c>
      <c r="O299" s="158">
        <v>1564184</v>
      </c>
      <c r="P299" s="158">
        <v>533377</v>
      </c>
      <c r="Q299" s="235">
        <v>15605002</v>
      </c>
      <c r="R299" s="136"/>
      <c r="S299" s="136"/>
      <c r="T299" s="136"/>
      <c r="U299" s="136"/>
      <c r="V299" s="136"/>
      <c r="W299" s="136"/>
      <c r="X299" s="136"/>
      <c r="Y299" s="136"/>
      <c r="Z299" s="136"/>
      <c r="AA299" s="136"/>
      <c r="AB299" s="136"/>
      <c r="AC299" s="136"/>
      <c r="AD299" s="136"/>
      <c r="AE299" s="136"/>
      <c r="AF299" s="136"/>
      <c r="AG299" s="136"/>
      <c r="AH299" s="136"/>
      <c r="AI299" s="136"/>
      <c r="AJ299" s="136"/>
      <c r="AK299" s="136"/>
      <c r="AL299" s="136"/>
      <c r="AM299" s="136"/>
      <c r="AN299" s="136"/>
      <c r="AO299" s="136"/>
      <c r="AP299" s="136"/>
      <c r="AQ299" s="136"/>
      <c r="AR299" s="136"/>
      <c r="AS299" s="136"/>
      <c r="AT299" s="136"/>
      <c r="AU299" s="136"/>
      <c r="AV299" s="136"/>
      <c r="AW299" s="136"/>
      <c r="AX299" s="136"/>
      <c r="AY299" s="136"/>
      <c r="AZ299" s="136"/>
      <c r="BA299" s="136"/>
      <c r="BB299" s="136"/>
      <c r="BC299" s="136"/>
      <c r="BD299" s="136"/>
      <c r="BE299" s="136"/>
      <c r="BF299" s="136"/>
      <c r="BG299" s="136"/>
      <c r="BH299" s="136"/>
      <c r="BI299" s="136"/>
      <c r="BJ299" s="136"/>
      <c r="BK299" s="136"/>
      <c r="BL299" s="136"/>
      <c r="BM299" s="136"/>
      <c r="BN299" s="136"/>
      <c r="BO299" s="136"/>
      <c r="BP299" s="136"/>
      <c r="BQ299" s="136"/>
      <c r="BR299" s="136"/>
      <c r="BS299" s="136"/>
      <c r="BT299" s="136"/>
      <c r="BU299" s="136"/>
      <c r="BV299" s="136"/>
      <c r="BW299" s="136"/>
      <c r="BX299" s="136"/>
      <c r="BY299" s="136"/>
      <c r="BZ299" s="136"/>
      <c r="CA299" s="136"/>
      <c r="CB299" s="136"/>
      <c r="CC299" s="136"/>
      <c r="CD299" s="136"/>
      <c r="CE299" s="136"/>
      <c r="CF299" s="136"/>
      <c r="CG299" s="136"/>
      <c r="CH299" s="136"/>
      <c r="CI299" s="136"/>
      <c r="CJ299" s="136"/>
      <c r="CK299" s="136"/>
      <c r="CL299" s="136"/>
      <c r="CM299" s="136"/>
      <c r="CN299" s="136"/>
      <c r="CO299" s="136"/>
      <c r="CP299" s="136"/>
      <c r="CQ299" s="136"/>
      <c r="CR299" s="136"/>
      <c r="CS299" s="136"/>
      <c r="CT299" s="136"/>
      <c r="CU299" s="136"/>
      <c r="CV299" s="136"/>
      <c r="CW299" s="136"/>
      <c r="CX299" s="136"/>
      <c r="CY299" s="136"/>
      <c r="CZ299" s="136"/>
      <c r="DA299" s="136"/>
      <c r="DB299" s="136"/>
      <c r="DC299" s="136"/>
      <c r="DD299" s="136"/>
      <c r="DE299" s="136"/>
      <c r="DF299" s="136"/>
      <c r="DG299" s="136"/>
      <c r="DH299" s="136"/>
      <c r="DI299" s="136"/>
      <c r="DJ299" s="136"/>
      <c r="DK299" s="136"/>
      <c r="DL299" s="136"/>
      <c r="DM299" s="136"/>
      <c r="DN299" s="136"/>
      <c r="DO299" s="136"/>
      <c r="DP299" s="136"/>
      <c r="DQ299" s="136"/>
      <c r="DR299" s="136"/>
      <c r="DS299" s="136"/>
      <c r="DT299" s="136"/>
      <c r="DU299" s="136"/>
      <c r="DV299" s="136"/>
      <c r="DW299" s="136"/>
      <c r="DX299" s="136"/>
      <c r="DY299" s="136"/>
      <c r="DZ299" s="136"/>
      <c r="EA299" s="136"/>
      <c r="EB299" s="136"/>
      <c r="EC299" s="136"/>
      <c r="ED299" s="136"/>
      <c r="EE299" s="136"/>
      <c r="EF299" s="136"/>
      <c r="EG299" s="136"/>
      <c r="EH299" s="136"/>
      <c r="EI299" s="136"/>
      <c r="EJ299" s="136"/>
      <c r="EK299" s="136"/>
      <c r="EL299" s="136"/>
      <c r="EM299" s="136"/>
      <c r="EN299" s="136"/>
      <c r="EO299" s="136"/>
      <c r="EP299" s="136"/>
      <c r="EQ299" s="136"/>
      <c r="ER299" s="136"/>
      <c r="ES299" s="136"/>
      <c r="ET299" s="136"/>
      <c r="EU299" s="136"/>
      <c r="EV299" s="136"/>
      <c r="EW299" s="136"/>
      <c r="EX299" s="136"/>
      <c r="EY299" s="136"/>
      <c r="EZ299" s="136"/>
      <c r="FA299" s="136"/>
      <c r="FB299" s="136"/>
      <c r="FC299" s="136"/>
      <c r="FD299" s="136"/>
      <c r="FE299" s="136"/>
      <c r="FF299" s="136"/>
      <c r="FG299" s="136"/>
      <c r="FH299" s="136"/>
      <c r="FI299" s="136"/>
      <c r="FJ299" s="136"/>
      <c r="FK299" s="136"/>
      <c r="FL299" s="136"/>
      <c r="FM299" s="136"/>
      <c r="FN299" s="136"/>
      <c r="FO299" s="136"/>
      <c r="FP299" s="136"/>
      <c r="FQ299" s="136"/>
      <c r="FR299" s="136"/>
      <c r="FS299" s="136"/>
      <c r="FT299" s="136"/>
      <c r="FU299" s="136"/>
      <c r="FV299" s="136"/>
      <c r="FW299" s="136"/>
      <c r="FX299" s="136"/>
      <c r="FY299" s="136"/>
      <c r="FZ299" s="136"/>
      <c r="GA299" s="136"/>
      <c r="GB299" s="136"/>
      <c r="GC299" s="136"/>
      <c r="GD299" s="136"/>
      <c r="GE299" s="136"/>
      <c r="GF299" s="136"/>
      <c r="GG299" s="136"/>
      <c r="GH299" s="136"/>
      <c r="GI299" s="136"/>
      <c r="GJ299" s="136"/>
      <c r="GK299" s="136"/>
      <c r="GL299" s="136"/>
      <c r="GM299" s="136"/>
      <c r="GN299" s="136"/>
      <c r="GO299" s="136"/>
      <c r="GP299" s="136"/>
      <c r="GQ299" s="136"/>
      <c r="GR299" s="136"/>
      <c r="GS299" s="136"/>
      <c r="GT299" s="136"/>
      <c r="GU299" s="136"/>
      <c r="GV299" s="136"/>
      <c r="GW299" s="136"/>
      <c r="GX299" s="136"/>
      <c r="GY299" s="136"/>
      <c r="GZ299" s="136"/>
      <c r="HA299" s="136"/>
      <c r="HB299" s="136"/>
      <c r="HC299" s="136"/>
      <c r="HD299" s="136"/>
      <c r="HE299" s="136"/>
      <c r="HF299" s="136"/>
      <c r="HG299" s="136"/>
      <c r="HH299" s="136"/>
      <c r="HI299" s="136"/>
      <c r="HJ299" s="136"/>
      <c r="HK299" s="136"/>
      <c r="HL299" s="136"/>
      <c r="HM299" s="136"/>
      <c r="HN299" s="136"/>
      <c r="HO299" s="136"/>
      <c r="HP299" s="136"/>
      <c r="HQ299" s="136"/>
      <c r="HR299" s="136"/>
      <c r="HS299" s="136"/>
      <c r="HT299" s="136"/>
      <c r="HU299" s="136"/>
      <c r="HV299" s="136"/>
      <c r="HW299" s="136"/>
      <c r="HX299" s="136"/>
      <c r="HY299" s="136"/>
      <c r="HZ299" s="136"/>
      <c r="IA299" s="136"/>
      <c r="IB299" s="136"/>
      <c r="IC299" s="136"/>
      <c r="ID299" s="136"/>
      <c r="IE299" s="136"/>
      <c r="IF299" s="136"/>
      <c r="IG299" s="136"/>
    </row>
    <row r="300" spans="1:241" ht="15" customHeight="1" x14ac:dyDescent="0.25">
      <c r="A300" s="196" t="s">
        <v>319</v>
      </c>
      <c r="B300" s="158">
        <v>3694903</v>
      </c>
      <c r="C300" s="195">
        <v>2218118</v>
      </c>
      <c r="D300" s="195">
        <v>664929</v>
      </c>
      <c r="E300" s="195">
        <v>646374</v>
      </c>
      <c r="F300" s="158">
        <v>1909881</v>
      </c>
      <c r="G300" s="158">
        <v>246245</v>
      </c>
      <c r="H300" s="235">
        <v>9380450</v>
      </c>
      <c r="I300" s="136"/>
      <c r="J300" s="198" t="s">
        <v>388</v>
      </c>
      <c r="K300" s="158">
        <v>3866630</v>
      </c>
      <c r="L300" s="195">
        <v>2155903</v>
      </c>
      <c r="M300" s="195">
        <v>1033386</v>
      </c>
      <c r="N300" s="195">
        <v>714695</v>
      </c>
      <c r="O300" s="158">
        <v>1737109</v>
      </c>
      <c r="P300" s="158">
        <v>421738</v>
      </c>
      <c r="Q300" s="235">
        <v>9929461</v>
      </c>
      <c r="R300" s="136"/>
      <c r="S300" s="136"/>
      <c r="T300" s="136"/>
      <c r="U300" s="136"/>
      <c r="V300" s="136"/>
      <c r="W300" s="136"/>
      <c r="X300" s="136"/>
      <c r="Y300" s="136"/>
      <c r="Z300" s="136"/>
      <c r="AA300" s="136"/>
      <c r="AB300" s="136"/>
      <c r="AC300" s="136"/>
      <c r="AD300" s="136"/>
      <c r="AE300" s="136"/>
      <c r="AF300" s="136"/>
      <c r="AG300" s="136"/>
      <c r="AH300" s="136"/>
      <c r="AI300" s="136"/>
      <c r="AJ300" s="136"/>
      <c r="AK300" s="136"/>
      <c r="AL300" s="136"/>
      <c r="AM300" s="136"/>
      <c r="AN300" s="136"/>
      <c r="AO300" s="136"/>
      <c r="AP300" s="136"/>
      <c r="AQ300" s="136"/>
      <c r="AR300" s="136"/>
      <c r="AS300" s="136"/>
      <c r="AT300" s="136"/>
      <c r="AU300" s="136"/>
      <c r="AV300" s="136"/>
      <c r="AW300" s="136"/>
      <c r="AX300" s="136"/>
      <c r="AY300" s="136"/>
      <c r="AZ300" s="136"/>
      <c r="BA300" s="136"/>
      <c r="BB300" s="136"/>
      <c r="BC300" s="136"/>
      <c r="BD300" s="136"/>
      <c r="BE300" s="136"/>
      <c r="BF300" s="136"/>
      <c r="BG300" s="136"/>
      <c r="BH300" s="136"/>
      <c r="BI300" s="136"/>
      <c r="BJ300" s="136"/>
      <c r="BK300" s="136"/>
      <c r="BL300" s="136"/>
      <c r="BM300" s="136"/>
      <c r="BN300" s="136"/>
      <c r="BO300" s="136"/>
      <c r="BP300" s="136"/>
      <c r="BQ300" s="136"/>
      <c r="BR300" s="136"/>
      <c r="BS300" s="136"/>
      <c r="BT300" s="136"/>
      <c r="BU300" s="136"/>
      <c r="BV300" s="136"/>
      <c r="BW300" s="136"/>
      <c r="BX300" s="136"/>
      <c r="BY300" s="136"/>
      <c r="BZ300" s="136"/>
      <c r="CA300" s="136"/>
      <c r="CB300" s="136"/>
      <c r="CC300" s="136"/>
      <c r="CD300" s="136"/>
      <c r="CE300" s="136"/>
      <c r="CF300" s="136"/>
      <c r="CG300" s="136"/>
      <c r="CH300" s="136"/>
      <c r="CI300" s="136"/>
      <c r="CJ300" s="136"/>
      <c r="CK300" s="136"/>
      <c r="CL300" s="136"/>
      <c r="CM300" s="136"/>
      <c r="CN300" s="136"/>
      <c r="CO300" s="136"/>
      <c r="CP300" s="136"/>
      <c r="CQ300" s="136"/>
      <c r="CR300" s="136"/>
      <c r="CS300" s="136"/>
      <c r="CT300" s="136"/>
      <c r="CU300" s="136"/>
      <c r="CV300" s="136"/>
      <c r="CW300" s="136"/>
      <c r="CX300" s="136"/>
      <c r="CY300" s="136"/>
      <c r="CZ300" s="136"/>
      <c r="DA300" s="136"/>
      <c r="DB300" s="136"/>
      <c r="DC300" s="136"/>
      <c r="DD300" s="136"/>
      <c r="DE300" s="136"/>
      <c r="DF300" s="136"/>
      <c r="DG300" s="136"/>
      <c r="DH300" s="136"/>
      <c r="DI300" s="136"/>
      <c r="DJ300" s="136"/>
      <c r="DK300" s="136"/>
      <c r="DL300" s="136"/>
      <c r="DM300" s="136"/>
      <c r="DN300" s="136"/>
      <c r="DO300" s="136"/>
      <c r="DP300" s="136"/>
      <c r="DQ300" s="136"/>
      <c r="DR300" s="136"/>
      <c r="DS300" s="136"/>
      <c r="DT300" s="136"/>
      <c r="DU300" s="136"/>
      <c r="DV300" s="136"/>
      <c r="DW300" s="136"/>
      <c r="DX300" s="136"/>
      <c r="DY300" s="136"/>
      <c r="DZ300" s="136"/>
      <c r="EA300" s="136"/>
      <c r="EB300" s="136"/>
      <c r="EC300" s="136"/>
      <c r="ED300" s="136"/>
      <c r="EE300" s="136"/>
      <c r="EF300" s="136"/>
      <c r="EG300" s="136"/>
      <c r="EH300" s="136"/>
      <c r="EI300" s="136"/>
      <c r="EJ300" s="136"/>
      <c r="EK300" s="136"/>
      <c r="EL300" s="136"/>
      <c r="EM300" s="136"/>
      <c r="EN300" s="136"/>
      <c r="EO300" s="136"/>
      <c r="EP300" s="136"/>
      <c r="EQ300" s="136"/>
      <c r="ER300" s="136"/>
      <c r="ES300" s="136"/>
      <c r="ET300" s="136"/>
      <c r="EU300" s="136"/>
      <c r="EV300" s="136"/>
      <c r="EW300" s="136"/>
      <c r="EX300" s="136"/>
      <c r="EY300" s="136"/>
      <c r="EZ300" s="136"/>
      <c r="FA300" s="136"/>
      <c r="FB300" s="136"/>
      <c r="FC300" s="136"/>
      <c r="FD300" s="136"/>
      <c r="FE300" s="136"/>
      <c r="FF300" s="136"/>
      <c r="FG300" s="136"/>
      <c r="FH300" s="136"/>
      <c r="FI300" s="136"/>
      <c r="FJ300" s="136"/>
      <c r="FK300" s="136"/>
      <c r="FL300" s="136"/>
      <c r="FM300" s="136"/>
      <c r="FN300" s="136"/>
      <c r="FO300" s="136"/>
      <c r="FP300" s="136"/>
      <c r="FQ300" s="136"/>
      <c r="FR300" s="136"/>
      <c r="FS300" s="136"/>
      <c r="FT300" s="136"/>
      <c r="FU300" s="136"/>
      <c r="FV300" s="136"/>
      <c r="FW300" s="136"/>
      <c r="FX300" s="136"/>
      <c r="FY300" s="136"/>
      <c r="FZ300" s="136"/>
      <c r="GA300" s="136"/>
      <c r="GB300" s="136"/>
      <c r="GC300" s="136"/>
      <c r="GD300" s="136"/>
      <c r="GE300" s="136"/>
      <c r="GF300" s="136"/>
      <c r="GG300" s="136"/>
      <c r="GH300" s="136"/>
      <c r="GI300" s="136"/>
      <c r="GJ300" s="136"/>
      <c r="GK300" s="136"/>
      <c r="GL300" s="136"/>
      <c r="GM300" s="136"/>
      <c r="GN300" s="136"/>
      <c r="GO300" s="136"/>
      <c r="GP300" s="136"/>
      <c r="GQ300" s="136"/>
      <c r="GR300" s="136"/>
      <c r="GS300" s="136"/>
      <c r="GT300" s="136"/>
      <c r="GU300" s="136"/>
      <c r="GV300" s="136"/>
      <c r="GW300" s="136"/>
      <c r="GX300" s="136"/>
      <c r="GY300" s="136"/>
      <c r="GZ300" s="136"/>
      <c r="HA300" s="136"/>
      <c r="HB300" s="136"/>
      <c r="HC300" s="136"/>
      <c r="HD300" s="136"/>
      <c r="HE300" s="136"/>
      <c r="HF300" s="136"/>
      <c r="HG300" s="136"/>
      <c r="HH300" s="136"/>
      <c r="HI300" s="136"/>
      <c r="HJ300" s="136"/>
      <c r="HK300" s="136"/>
      <c r="HL300" s="136"/>
      <c r="HM300" s="136"/>
      <c r="HN300" s="136"/>
      <c r="HO300" s="136"/>
      <c r="HP300" s="136"/>
      <c r="HQ300" s="136"/>
      <c r="HR300" s="136"/>
      <c r="HS300" s="136"/>
      <c r="HT300" s="136"/>
      <c r="HU300" s="136"/>
      <c r="HV300" s="136"/>
      <c r="HW300" s="136"/>
      <c r="HX300" s="136"/>
      <c r="HY300" s="136"/>
      <c r="HZ300" s="136"/>
      <c r="IA300" s="136"/>
      <c r="IB300" s="136"/>
      <c r="IC300" s="136"/>
      <c r="ID300" s="136"/>
      <c r="IE300" s="136"/>
      <c r="IF300" s="136"/>
      <c r="IG300" s="136"/>
    </row>
    <row r="301" spans="1:241" ht="15" customHeight="1" x14ac:dyDescent="0.25">
      <c r="A301" s="196" t="s">
        <v>318</v>
      </c>
      <c r="B301" s="158">
        <v>4218889</v>
      </c>
      <c r="C301" s="195">
        <v>2540700</v>
      </c>
      <c r="D301" s="195">
        <v>769030</v>
      </c>
      <c r="E301" s="195">
        <v>1016542</v>
      </c>
      <c r="F301" s="158">
        <v>2021571</v>
      </c>
      <c r="G301" s="158">
        <v>331029</v>
      </c>
      <c r="H301" s="235">
        <v>10897761</v>
      </c>
      <c r="I301" s="136"/>
      <c r="J301" s="196" t="s">
        <v>389</v>
      </c>
      <c r="K301" s="158">
        <v>5106360</v>
      </c>
      <c r="L301" s="195">
        <v>3261927</v>
      </c>
      <c r="M301" s="195">
        <v>1275152</v>
      </c>
      <c r="N301" s="195">
        <v>687346</v>
      </c>
      <c r="O301" s="158">
        <v>2037738</v>
      </c>
      <c r="P301" s="158">
        <v>365776</v>
      </c>
      <c r="Q301" s="235">
        <v>12734299</v>
      </c>
      <c r="R301" s="136"/>
      <c r="S301" s="136"/>
      <c r="T301" s="136"/>
      <c r="U301" s="136"/>
      <c r="V301" s="136"/>
      <c r="W301" s="136"/>
      <c r="X301" s="136"/>
      <c r="Y301" s="136"/>
      <c r="Z301" s="136"/>
      <c r="AA301" s="136"/>
      <c r="AB301" s="136"/>
      <c r="AC301" s="136"/>
      <c r="AD301" s="136"/>
      <c r="AE301" s="136"/>
      <c r="AF301" s="136"/>
      <c r="AG301" s="136"/>
      <c r="AH301" s="136"/>
      <c r="AI301" s="136"/>
      <c r="AJ301" s="136"/>
      <c r="AK301" s="136"/>
      <c r="AL301" s="136"/>
      <c r="AM301" s="136"/>
      <c r="AN301" s="136"/>
      <c r="AO301" s="136"/>
      <c r="AP301" s="136"/>
      <c r="AQ301" s="136"/>
      <c r="AR301" s="136"/>
      <c r="AS301" s="136"/>
      <c r="AT301" s="136"/>
      <c r="AU301" s="136"/>
      <c r="AV301" s="136"/>
      <c r="AW301" s="136"/>
      <c r="AX301" s="136"/>
      <c r="AY301" s="136"/>
      <c r="AZ301" s="136"/>
      <c r="BA301" s="136"/>
      <c r="BB301" s="136"/>
      <c r="BC301" s="136"/>
      <c r="BD301" s="136"/>
      <c r="BE301" s="136"/>
      <c r="BF301" s="136"/>
      <c r="BG301" s="136"/>
      <c r="BH301" s="136"/>
      <c r="BI301" s="136"/>
      <c r="BJ301" s="136"/>
      <c r="BK301" s="136"/>
      <c r="BL301" s="136"/>
      <c r="BM301" s="136"/>
      <c r="BN301" s="136"/>
      <c r="BO301" s="136"/>
      <c r="BP301" s="136"/>
      <c r="BQ301" s="136"/>
      <c r="BR301" s="136"/>
      <c r="BS301" s="136"/>
      <c r="BT301" s="136"/>
      <c r="BU301" s="136"/>
      <c r="BV301" s="136"/>
      <c r="BW301" s="136"/>
      <c r="BX301" s="136"/>
      <c r="BY301" s="136"/>
      <c r="BZ301" s="136"/>
      <c r="CA301" s="136"/>
      <c r="CB301" s="136"/>
      <c r="CC301" s="136"/>
      <c r="CD301" s="136"/>
      <c r="CE301" s="136"/>
      <c r="CF301" s="136"/>
      <c r="CG301" s="136"/>
      <c r="CH301" s="136"/>
      <c r="CI301" s="136"/>
      <c r="CJ301" s="136"/>
      <c r="CK301" s="136"/>
      <c r="CL301" s="136"/>
      <c r="CM301" s="136"/>
      <c r="CN301" s="136"/>
      <c r="CO301" s="136"/>
      <c r="CP301" s="136"/>
      <c r="CQ301" s="136"/>
      <c r="CR301" s="136"/>
      <c r="CS301" s="136"/>
      <c r="CT301" s="136"/>
      <c r="CU301" s="136"/>
      <c r="CV301" s="136"/>
      <c r="CW301" s="136"/>
      <c r="CX301" s="136"/>
      <c r="CY301" s="136"/>
      <c r="CZ301" s="136"/>
      <c r="DA301" s="136"/>
      <c r="DB301" s="136"/>
      <c r="DC301" s="136"/>
      <c r="DD301" s="136"/>
      <c r="DE301" s="136"/>
      <c r="DF301" s="136"/>
      <c r="DG301" s="136"/>
      <c r="DH301" s="136"/>
      <c r="DI301" s="136"/>
      <c r="DJ301" s="136"/>
      <c r="DK301" s="136"/>
      <c r="DL301" s="136"/>
      <c r="DM301" s="136"/>
      <c r="DN301" s="136"/>
      <c r="DO301" s="136"/>
      <c r="DP301" s="136"/>
      <c r="DQ301" s="136"/>
      <c r="DR301" s="136"/>
      <c r="DS301" s="136"/>
      <c r="DT301" s="136"/>
      <c r="DU301" s="136"/>
      <c r="DV301" s="136"/>
      <c r="DW301" s="136"/>
      <c r="DX301" s="136"/>
      <c r="DY301" s="136"/>
      <c r="DZ301" s="136"/>
      <c r="EA301" s="136"/>
      <c r="EB301" s="136"/>
      <c r="EC301" s="136"/>
      <c r="ED301" s="136"/>
      <c r="EE301" s="136"/>
      <c r="EF301" s="136"/>
      <c r="EG301" s="136"/>
      <c r="EH301" s="136"/>
      <c r="EI301" s="136"/>
      <c r="EJ301" s="136"/>
      <c r="EK301" s="136"/>
      <c r="EL301" s="136"/>
      <c r="EM301" s="136"/>
      <c r="EN301" s="136"/>
      <c r="EO301" s="136"/>
      <c r="EP301" s="136"/>
      <c r="EQ301" s="136"/>
      <c r="ER301" s="136"/>
      <c r="ES301" s="136"/>
      <c r="ET301" s="136"/>
      <c r="EU301" s="136"/>
      <c r="EV301" s="136"/>
      <c r="EW301" s="136"/>
      <c r="EX301" s="136"/>
      <c r="EY301" s="136"/>
      <c r="EZ301" s="136"/>
      <c r="FA301" s="136"/>
      <c r="FB301" s="136"/>
      <c r="FC301" s="136"/>
      <c r="FD301" s="136"/>
      <c r="FE301" s="136"/>
      <c r="FF301" s="136"/>
      <c r="FG301" s="136"/>
      <c r="FH301" s="136"/>
      <c r="FI301" s="136"/>
      <c r="FJ301" s="136"/>
      <c r="FK301" s="136"/>
      <c r="FL301" s="136"/>
      <c r="FM301" s="136"/>
      <c r="FN301" s="136"/>
      <c r="FO301" s="136"/>
      <c r="FP301" s="136"/>
      <c r="FQ301" s="136"/>
      <c r="FR301" s="136"/>
      <c r="FS301" s="136"/>
      <c r="FT301" s="136"/>
      <c r="FU301" s="136"/>
      <c r="FV301" s="136"/>
      <c r="FW301" s="136"/>
      <c r="FX301" s="136"/>
      <c r="FY301" s="136"/>
      <c r="FZ301" s="136"/>
      <c r="GA301" s="136"/>
      <c r="GB301" s="136"/>
      <c r="GC301" s="136"/>
      <c r="GD301" s="136"/>
      <c r="GE301" s="136"/>
      <c r="GF301" s="136"/>
      <c r="GG301" s="136"/>
      <c r="GH301" s="136"/>
      <c r="GI301" s="136"/>
      <c r="GJ301" s="136"/>
      <c r="GK301" s="136"/>
      <c r="GL301" s="136"/>
      <c r="GM301" s="136"/>
      <c r="GN301" s="136"/>
      <c r="GO301" s="136"/>
      <c r="GP301" s="136"/>
      <c r="GQ301" s="136"/>
      <c r="GR301" s="136"/>
      <c r="GS301" s="136"/>
      <c r="GT301" s="136"/>
      <c r="GU301" s="136"/>
      <c r="GV301" s="136"/>
      <c r="GW301" s="136"/>
      <c r="GX301" s="136"/>
      <c r="GY301" s="136"/>
      <c r="GZ301" s="136"/>
      <c r="HA301" s="136"/>
      <c r="HB301" s="136"/>
      <c r="HC301" s="136"/>
      <c r="HD301" s="136"/>
      <c r="HE301" s="136"/>
      <c r="HF301" s="136"/>
      <c r="HG301" s="136"/>
      <c r="HH301" s="136"/>
      <c r="HI301" s="136"/>
      <c r="HJ301" s="136"/>
      <c r="HK301" s="136"/>
      <c r="HL301" s="136"/>
      <c r="HM301" s="136"/>
      <c r="HN301" s="136"/>
      <c r="HO301" s="136"/>
      <c r="HP301" s="136"/>
      <c r="HQ301" s="136"/>
      <c r="HR301" s="136"/>
      <c r="HS301" s="136"/>
      <c r="HT301" s="136"/>
      <c r="HU301" s="136"/>
      <c r="HV301" s="136"/>
      <c r="HW301" s="136"/>
      <c r="HX301" s="136"/>
      <c r="HY301" s="136"/>
      <c r="HZ301" s="136"/>
      <c r="IA301" s="136"/>
      <c r="IB301" s="136"/>
      <c r="IC301" s="136"/>
      <c r="ID301" s="136"/>
      <c r="IE301" s="136"/>
      <c r="IF301" s="136"/>
      <c r="IG301" s="136"/>
    </row>
    <row r="302" spans="1:241" ht="15" customHeight="1" x14ac:dyDescent="0.25">
      <c r="A302" s="196" t="s">
        <v>317</v>
      </c>
      <c r="B302" s="158">
        <v>6070246</v>
      </c>
      <c r="C302" s="195">
        <v>1806953</v>
      </c>
      <c r="D302" s="195">
        <v>694330</v>
      </c>
      <c r="E302" s="195">
        <v>918116</v>
      </c>
      <c r="F302" s="158">
        <v>1337544</v>
      </c>
      <c r="G302" s="158">
        <v>207766</v>
      </c>
      <c r="H302" s="235">
        <v>11034955</v>
      </c>
      <c r="I302" s="136"/>
      <c r="J302" s="196" t="s">
        <v>390</v>
      </c>
      <c r="K302" s="158">
        <v>3826463</v>
      </c>
      <c r="L302" s="195">
        <v>3504229</v>
      </c>
      <c r="M302" s="195">
        <v>1319863</v>
      </c>
      <c r="N302" s="195">
        <v>812010</v>
      </c>
      <c r="O302" s="158">
        <v>2264669</v>
      </c>
      <c r="P302" s="158">
        <v>405056</v>
      </c>
      <c r="Q302" s="235">
        <v>12132290</v>
      </c>
      <c r="R302" s="136"/>
      <c r="S302" s="136"/>
      <c r="T302" s="136"/>
      <c r="U302" s="136"/>
      <c r="V302" s="136"/>
      <c r="W302" s="136"/>
      <c r="X302" s="136"/>
      <c r="Y302" s="136"/>
      <c r="Z302" s="136"/>
      <c r="AA302" s="136"/>
      <c r="AB302" s="136"/>
      <c r="AC302" s="136"/>
      <c r="AD302" s="136"/>
      <c r="AE302" s="136"/>
      <c r="AF302" s="136"/>
      <c r="AG302" s="136"/>
      <c r="AH302" s="136"/>
      <c r="AI302" s="136"/>
      <c r="AJ302" s="136"/>
      <c r="AK302" s="136"/>
      <c r="AL302" s="136"/>
      <c r="AM302" s="136"/>
      <c r="AN302" s="136"/>
      <c r="AO302" s="136"/>
      <c r="AP302" s="136"/>
      <c r="AQ302" s="136"/>
      <c r="AR302" s="136"/>
      <c r="AS302" s="136"/>
      <c r="AT302" s="136"/>
      <c r="AU302" s="136"/>
      <c r="AV302" s="136"/>
      <c r="AW302" s="136"/>
      <c r="AX302" s="136"/>
      <c r="AY302" s="136"/>
      <c r="AZ302" s="136"/>
      <c r="BA302" s="136"/>
      <c r="BB302" s="136"/>
      <c r="BC302" s="136"/>
      <c r="BD302" s="136"/>
      <c r="BE302" s="136"/>
      <c r="BF302" s="136"/>
      <c r="BG302" s="136"/>
      <c r="BH302" s="136"/>
      <c r="BI302" s="136"/>
      <c r="BJ302" s="136"/>
      <c r="BK302" s="136"/>
      <c r="BL302" s="136"/>
      <c r="BM302" s="136"/>
      <c r="BN302" s="136"/>
      <c r="BO302" s="136"/>
      <c r="BP302" s="136"/>
      <c r="BQ302" s="136"/>
      <c r="BR302" s="136"/>
      <c r="BS302" s="136"/>
      <c r="BT302" s="136"/>
      <c r="BU302" s="136"/>
      <c r="BV302" s="136"/>
      <c r="BW302" s="136"/>
      <c r="BX302" s="136"/>
      <c r="BY302" s="136"/>
      <c r="BZ302" s="136"/>
      <c r="CA302" s="136"/>
      <c r="CB302" s="136"/>
      <c r="CC302" s="136"/>
      <c r="CD302" s="136"/>
      <c r="CE302" s="136"/>
      <c r="CF302" s="136"/>
      <c r="CG302" s="136"/>
      <c r="CH302" s="136"/>
      <c r="CI302" s="136"/>
      <c r="CJ302" s="136"/>
      <c r="CK302" s="136"/>
      <c r="CL302" s="136"/>
      <c r="CM302" s="136"/>
      <c r="CN302" s="136"/>
      <c r="CO302" s="136"/>
      <c r="CP302" s="136"/>
      <c r="CQ302" s="136"/>
      <c r="CR302" s="136"/>
      <c r="CS302" s="136"/>
      <c r="CT302" s="136"/>
      <c r="CU302" s="136"/>
      <c r="CV302" s="136"/>
      <c r="CW302" s="136"/>
      <c r="CX302" s="136"/>
      <c r="CY302" s="136"/>
      <c r="CZ302" s="136"/>
      <c r="DA302" s="136"/>
      <c r="DB302" s="136"/>
      <c r="DC302" s="136"/>
      <c r="DD302" s="136"/>
      <c r="DE302" s="136"/>
      <c r="DF302" s="136"/>
      <c r="DG302" s="136"/>
      <c r="DH302" s="136"/>
      <c r="DI302" s="136"/>
      <c r="DJ302" s="136"/>
      <c r="DK302" s="136"/>
      <c r="DL302" s="136"/>
      <c r="DM302" s="136"/>
      <c r="DN302" s="136"/>
      <c r="DO302" s="136"/>
      <c r="DP302" s="136"/>
      <c r="DQ302" s="136"/>
      <c r="DR302" s="136"/>
      <c r="DS302" s="136"/>
      <c r="DT302" s="136"/>
      <c r="DU302" s="136"/>
      <c r="DV302" s="136"/>
      <c r="DW302" s="136"/>
      <c r="DX302" s="136"/>
      <c r="DY302" s="136"/>
      <c r="DZ302" s="136"/>
      <c r="EA302" s="136"/>
      <c r="EB302" s="136"/>
      <c r="EC302" s="136"/>
      <c r="ED302" s="136"/>
      <c r="EE302" s="136"/>
      <c r="EF302" s="136"/>
      <c r="EG302" s="136"/>
      <c r="EH302" s="136"/>
      <c r="EI302" s="136"/>
      <c r="EJ302" s="136"/>
      <c r="EK302" s="136"/>
      <c r="EL302" s="136"/>
      <c r="EM302" s="136"/>
      <c r="EN302" s="136"/>
      <c r="EO302" s="136"/>
      <c r="EP302" s="136"/>
      <c r="EQ302" s="136"/>
      <c r="ER302" s="136"/>
      <c r="ES302" s="136"/>
      <c r="ET302" s="136"/>
      <c r="EU302" s="136"/>
      <c r="EV302" s="136"/>
      <c r="EW302" s="136"/>
      <c r="EX302" s="136"/>
      <c r="EY302" s="136"/>
      <c r="EZ302" s="136"/>
      <c r="FA302" s="136"/>
      <c r="FB302" s="136"/>
      <c r="FC302" s="136"/>
      <c r="FD302" s="136"/>
      <c r="FE302" s="136"/>
      <c r="FF302" s="136"/>
      <c r="FG302" s="136"/>
      <c r="FH302" s="136"/>
      <c r="FI302" s="136"/>
      <c r="FJ302" s="136"/>
      <c r="FK302" s="136"/>
      <c r="FL302" s="136"/>
      <c r="FM302" s="136"/>
      <c r="FN302" s="136"/>
      <c r="FO302" s="136"/>
      <c r="FP302" s="136"/>
      <c r="FQ302" s="136"/>
      <c r="FR302" s="136"/>
      <c r="FS302" s="136"/>
      <c r="FT302" s="136"/>
      <c r="FU302" s="136"/>
      <c r="FV302" s="136"/>
      <c r="FW302" s="136"/>
      <c r="FX302" s="136"/>
      <c r="FY302" s="136"/>
      <c r="FZ302" s="136"/>
      <c r="GA302" s="136"/>
      <c r="GB302" s="136"/>
      <c r="GC302" s="136"/>
      <c r="GD302" s="136"/>
      <c r="GE302" s="136"/>
      <c r="GF302" s="136"/>
      <c r="GG302" s="136"/>
      <c r="GH302" s="136"/>
      <c r="GI302" s="136"/>
      <c r="GJ302" s="136"/>
      <c r="GK302" s="136"/>
      <c r="GL302" s="136"/>
      <c r="GM302" s="136"/>
      <c r="GN302" s="136"/>
      <c r="GO302" s="136"/>
      <c r="GP302" s="136"/>
      <c r="GQ302" s="136"/>
      <c r="GR302" s="136"/>
      <c r="GS302" s="136"/>
      <c r="GT302" s="136"/>
      <c r="GU302" s="136"/>
      <c r="GV302" s="136"/>
      <c r="GW302" s="136"/>
      <c r="GX302" s="136"/>
      <c r="GY302" s="136"/>
      <c r="GZ302" s="136"/>
      <c r="HA302" s="136"/>
      <c r="HB302" s="136"/>
      <c r="HC302" s="136"/>
      <c r="HD302" s="136"/>
      <c r="HE302" s="136"/>
      <c r="HF302" s="136"/>
      <c r="HG302" s="136"/>
      <c r="HH302" s="136"/>
      <c r="HI302" s="136"/>
      <c r="HJ302" s="136"/>
      <c r="HK302" s="136"/>
      <c r="HL302" s="136"/>
      <c r="HM302" s="136"/>
      <c r="HN302" s="136"/>
      <c r="HO302" s="136"/>
      <c r="HP302" s="136"/>
      <c r="HQ302" s="136"/>
      <c r="HR302" s="136"/>
      <c r="HS302" s="136"/>
      <c r="HT302" s="136"/>
      <c r="HU302" s="136"/>
      <c r="HV302" s="136"/>
      <c r="HW302" s="136"/>
      <c r="HX302" s="136"/>
      <c r="HY302" s="136"/>
      <c r="HZ302" s="136"/>
      <c r="IA302" s="136"/>
      <c r="IB302" s="136"/>
      <c r="IC302" s="136"/>
      <c r="ID302" s="136"/>
      <c r="IE302" s="136"/>
      <c r="IF302" s="136"/>
      <c r="IG302" s="136"/>
    </row>
    <row r="303" spans="1:241" ht="15" customHeight="1" x14ac:dyDescent="0.25">
      <c r="A303" s="196" t="s">
        <v>375</v>
      </c>
      <c r="B303" s="158">
        <v>686059</v>
      </c>
      <c r="C303" s="195">
        <v>1540369</v>
      </c>
      <c r="D303" s="195">
        <v>392774</v>
      </c>
      <c r="E303" s="195">
        <v>870959</v>
      </c>
      <c r="F303" s="158">
        <v>1529514</v>
      </c>
      <c r="G303" s="158">
        <v>127488</v>
      </c>
      <c r="H303" s="235">
        <v>5147163</v>
      </c>
      <c r="I303" s="136"/>
      <c r="J303" s="196" t="s">
        <v>391</v>
      </c>
      <c r="K303" s="158">
        <v>4740938</v>
      </c>
      <c r="L303" s="195">
        <v>3301684</v>
      </c>
      <c r="M303" s="195">
        <v>1114425</v>
      </c>
      <c r="N303" s="195">
        <v>711534</v>
      </c>
      <c r="O303" s="158">
        <v>2066368</v>
      </c>
      <c r="P303" s="158">
        <v>250751</v>
      </c>
      <c r="Q303" s="235">
        <v>12185700</v>
      </c>
      <c r="R303" s="136"/>
      <c r="S303" s="136"/>
      <c r="T303" s="136"/>
      <c r="U303" s="136"/>
      <c r="V303" s="136"/>
      <c r="W303" s="136"/>
      <c r="X303" s="136"/>
      <c r="Y303" s="136"/>
      <c r="Z303" s="136"/>
      <c r="AA303" s="136"/>
      <c r="AB303" s="136"/>
      <c r="AC303" s="136"/>
      <c r="AD303" s="136"/>
      <c r="AE303" s="136"/>
      <c r="AF303" s="136"/>
      <c r="AG303" s="136"/>
      <c r="AH303" s="136"/>
      <c r="AI303" s="136"/>
      <c r="AJ303" s="136"/>
      <c r="AK303" s="136"/>
      <c r="AL303" s="136"/>
      <c r="AM303" s="136"/>
      <c r="AN303" s="136"/>
      <c r="AO303" s="136"/>
      <c r="AP303" s="136"/>
      <c r="AQ303" s="136"/>
      <c r="AR303" s="136"/>
      <c r="AS303" s="136"/>
      <c r="AT303" s="136"/>
      <c r="AU303" s="136"/>
      <c r="AV303" s="136"/>
      <c r="AW303" s="136"/>
      <c r="AX303" s="136"/>
      <c r="AY303" s="136"/>
      <c r="AZ303" s="136"/>
      <c r="BA303" s="136"/>
      <c r="BB303" s="136"/>
      <c r="BC303" s="136"/>
      <c r="BD303" s="136"/>
      <c r="BE303" s="136"/>
      <c r="BF303" s="136"/>
      <c r="BG303" s="136"/>
      <c r="BH303" s="136"/>
      <c r="BI303" s="136"/>
      <c r="BJ303" s="136"/>
      <c r="BK303" s="136"/>
      <c r="BL303" s="136"/>
      <c r="BM303" s="136"/>
      <c r="BN303" s="136"/>
      <c r="BO303" s="136"/>
      <c r="BP303" s="136"/>
      <c r="BQ303" s="136"/>
      <c r="BR303" s="136"/>
      <c r="BS303" s="136"/>
      <c r="BT303" s="136"/>
      <c r="BU303" s="136"/>
      <c r="BV303" s="136"/>
      <c r="BW303" s="136"/>
      <c r="BX303" s="136"/>
      <c r="BY303" s="136"/>
      <c r="BZ303" s="136"/>
      <c r="CA303" s="136"/>
      <c r="CB303" s="136"/>
      <c r="CC303" s="136"/>
      <c r="CD303" s="136"/>
      <c r="CE303" s="136"/>
      <c r="CF303" s="136"/>
      <c r="CG303" s="136"/>
      <c r="CH303" s="136"/>
      <c r="CI303" s="136"/>
      <c r="CJ303" s="136"/>
      <c r="CK303" s="136"/>
      <c r="CL303" s="136"/>
      <c r="CM303" s="136"/>
      <c r="CN303" s="136"/>
      <c r="CO303" s="136"/>
      <c r="CP303" s="136"/>
      <c r="CQ303" s="136"/>
      <c r="CR303" s="136"/>
      <c r="CS303" s="136"/>
      <c r="CT303" s="136"/>
      <c r="CU303" s="136"/>
      <c r="CV303" s="136"/>
      <c r="CW303" s="136"/>
      <c r="CX303" s="136"/>
      <c r="CY303" s="136"/>
      <c r="CZ303" s="136"/>
      <c r="DA303" s="136"/>
      <c r="DB303" s="136"/>
      <c r="DC303" s="136"/>
      <c r="DD303" s="136"/>
      <c r="DE303" s="136"/>
      <c r="DF303" s="136"/>
      <c r="DG303" s="136"/>
      <c r="DH303" s="136"/>
      <c r="DI303" s="136"/>
      <c r="DJ303" s="136"/>
      <c r="DK303" s="136"/>
      <c r="DL303" s="136"/>
      <c r="DM303" s="136"/>
      <c r="DN303" s="136"/>
      <c r="DO303" s="136"/>
      <c r="DP303" s="136"/>
      <c r="DQ303" s="136"/>
      <c r="DR303" s="136"/>
      <c r="DS303" s="136"/>
      <c r="DT303" s="136"/>
      <c r="DU303" s="136"/>
      <c r="DV303" s="136"/>
      <c r="DW303" s="136"/>
      <c r="DX303" s="136"/>
      <c r="DY303" s="136"/>
      <c r="DZ303" s="136"/>
      <c r="EA303" s="136"/>
      <c r="EB303" s="136"/>
      <c r="EC303" s="136"/>
      <c r="ED303" s="136"/>
      <c r="EE303" s="136"/>
      <c r="EF303" s="136"/>
      <c r="EG303" s="136"/>
      <c r="EH303" s="136"/>
      <c r="EI303" s="136"/>
      <c r="EJ303" s="136"/>
      <c r="EK303" s="136"/>
      <c r="EL303" s="136"/>
      <c r="EM303" s="136"/>
      <c r="EN303" s="136"/>
      <c r="EO303" s="136"/>
      <c r="EP303" s="136"/>
      <c r="EQ303" s="136"/>
      <c r="ER303" s="136"/>
      <c r="ES303" s="136"/>
      <c r="ET303" s="136"/>
      <c r="EU303" s="136"/>
      <c r="EV303" s="136"/>
      <c r="EW303" s="136"/>
      <c r="EX303" s="136"/>
      <c r="EY303" s="136"/>
      <c r="EZ303" s="136"/>
      <c r="FA303" s="136"/>
      <c r="FB303" s="136"/>
      <c r="FC303" s="136"/>
      <c r="FD303" s="136"/>
      <c r="FE303" s="136"/>
      <c r="FF303" s="136"/>
      <c r="FG303" s="136"/>
      <c r="FH303" s="136"/>
      <c r="FI303" s="136"/>
      <c r="FJ303" s="136"/>
      <c r="FK303" s="136"/>
      <c r="FL303" s="136"/>
      <c r="FM303" s="136"/>
      <c r="FN303" s="136"/>
      <c r="FO303" s="136"/>
      <c r="FP303" s="136"/>
      <c r="FQ303" s="136"/>
      <c r="FR303" s="136"/>
      <c r="FS303" s="136"/>
      <c r="FT303" s="136"/>
      <c r="FU303" s="136"/>
      <c r="FV303" s="136"/>
      <c r="FW303" s="136"/>
      <c r="FX303" s="136"/>
      <c r="FY303" s="136"/>
      <c r="FZ303" s="136"/>
      <c r="GA303" s="136"/>
      <c r="GB303" s="136"/>
      <c r="GC303" s="136"/>
      <c r="GD303" s="136"/>
      <c r="GE303" s="136"/>
      <c r="GF303" s="136"/>
      <c r="GG303" s="136"/>
      <c r="GH303" s="136"/>
      <c r="GI303" s="136"/>
      <c r="GJ303" s="136"/>
      <c r="GK303" s="136"/>
      <c r="GL303" s="136"/>
      <c r="GM303" s="136"/>
      <c r="GN303" s="136"/>
      <c r="GO303" s="136"/>
      <c r="GP303" s="136"/>
      <c r="GQ303" s="136"/>
      <c r="GR303" s="136"/>
      <c r="GS303" s="136"/>
      <c r="GT303" s="136"/>
      <c r="GU303" s="136"/>
      <c r="GV303" s="136"/>
      <c r="GW303" s="136"/>
      <c r="GX303" s="136"/>
      <c r="GY303" s="136"/>
      <c r="GZ303" s="136"/>
      <c r="HA303" s="136"/>
      <c r="HB303" s="136"/>
      <c r="HC303" s="136"/>
      <c r="HD303" s="136"/>
      <c r="HE303" s="136"/>
      <c r="HF303" s="136"/>
      <c r="HG303" s="136"/>
      <c r="HH303" s="136"/>
      <c r="HI303" s="136"/>
      <c r="HJ303" s="136"/>
      <c r="HK303" s="136"/>
      <c r="HL303" s="136"/>
      <c r="HM303" s="136"/>
      <c r="HN303" s="136"/>
      <c r="HO303" s="136"/>
      <c r="HP303" s="136"/>
      <c r="HQ303" s="136"/>
      <c r="HR303" s="136"/>
      <c r="HS303" s="136"/>
      <c r="HT303" s="136"/>
      <c r="HU303" s="136"/>
      <c r="HV303" s="136"/>
      <c r="HW303" s="136"/>
      <c r="HX303" s="136"/>
      <c r="HY303" s="136"/>
      <c r="HZ303" s="136"/>
      <c r="IA303" s="136"/>
      <c r="IB303" s="136"/>
      <c r="IC303" s="136"/>
      <c r="ID303" s="136"/>
      <c r="IE303" s="136"/>
      <c r="IF303" s="136"/>
      <c r="IG303" s="136"/>
    </row>
    <row r="304" spans="1:241" ht="15" customHeight="1" x14ac:dyDescent="0.25">
      <c r="A304" s="196" t="s">
        <v>315</v>
      </c>
      <c r="B304" s="158">
        <v>3860482</v>
      </c>
      <c r="C304" s="195">
        <v>2064111</v>
      </c>
      <c r="D304" s="195">
        <v>729751</v>
      </c>
      <c r="E304" s="195">
        <v>932190</v>
      </c>
      <c r="F304" s="158">
        <v>1909045</v>
      </c>
      <c r="G304" s="158">
        <v>247764</v>
      </c>
      <c r="H304" s="235">
        <v>9743343</v>
      </c>
      <c r="I304" s="136"/>
      <c r="J304" s="196" t="s">
        <v>392</v>
      </c>
      <c r="K304" s="158">
        <v>5324284</v>
      </c>
      <c r="L304" s="195">
        <v>3321960</v>
      </c>
      <c r="M304" s="195">
        <v>1026580</v>
      </c>
      <c r="N304" s="195">
        <v>704352</v>
      </c>
      <c r="O304" s="158">
        <v>1637390</v>
      </c>
      <c r="P304" s="158">
        <v>324919</v>
      </c>
      <c r="Q304" s="235">
        <v>12339485</v>
      </c>
      <c r="R304" s="136"/>
      <c r="S304" s="136"/>
      <c r="T304" s="136"/>
      <c r="U304" s="136"/>
      <c r="V304" s="136"/>
      <c r="W304" s="136"/>
      <c r="X304" s="136"/>
      <c r="Y304" s="136"/>
      <c r="Z304" s="136"/>
      <c r="AA304" s="136"/>
      <c r="AB304" s="136"/>
      <c r="AC304" s="136"/>
      <c r="AD304" s="136"/>
      <c r="AE304" s="136"/>
      <c r="AF304" s="136"/>
      <c r="AG304" s="136"/>
      <c r="AH304" s="136"/>
      <c r="AI304" s="136"/>
      <c r="AJ304" s="136"/>
      <c r="AK304" s="136"/>
      <c r="AL304" s="136"/>
      <c r="AM304" s="136"/>
      <c r="AN304" s="136"/>
      <c r="AO304" s="136"/>
      <c r="AP304" s="136"/>
      <c r="AQ304" s="136"/>
      <c r="AR304" s="136"/>
      <c r="AS304" s="136"/>
      <c r="AT304" s="136"/>
      <c r="AU304" s="136"/>
      <c r="AV304" s="136"/>
      <c r="AW304" s="136"/>
      <c r="AX304" s="136"/>
      <c r="AY304" s="136"/>
      <c r="AZ304" s="136"/>
      <c r="BA304" s="136"/>
      <c r="BB304" s="136"/>
      <c r="BC304" s="136"/>
      <c r="BD304" s="136"/>
      <c r="BE304" s="136"/>
      <c r="BF304" s="136"/>
      <c r="BG304" s="136"/>
      <c r="BH304" s="136"/>
      <c r="BI304" s="136"/>
      <c r="BJ304" s="136"/>
      <c r="BK304" s="136"/>
      <c r="BL304" s="136"/>
      <c r="BM304" s="136"/>
      <c r="BN304" s="136"/>
      <c r="BO304" s="136"/>
      <c r="BP304" s="136"/>
      <c r="BQ304" s="136"/>
      <c r="BR304" s="136"/>
      <c r="BS304" s="136"/>
      <c r="BT304" s="136"/>
      <c r="BU304" s="136"/>
      <c r="BV304" s="136"/>
      <c r="BW304" s="136"/>
      <c r="BX304" s="136"/>
      <c r="BY304" s="136"/>
      <c r="BZ304" s="136"/>
      <c r="CA304" s="136"/>
      <c r="CB304" s="136"/>
      <c r="CC304" s="136"/>
      <c r="CD304" s="136"/>
      <c r="CE304" s="136"/>
      <c r="CF304" s="136"/>
      <c r="CG304" s="136"/>
      <c r="CH304" s="136"/>
      <c r="CI304" s="136"/>
      <c r="CJ304" s="136"/>
      <c r="CK304" s="136"/>
      <c r="CL304" s="136"/>
      <c r="CM304" s="136"/>
      <c r="CN304" s="136"/>
      <c r="CO304" s="136"/>
      <c r="CP304" s="136"/>
      <c r="CQ304" s="136"/>
      <c r="CR304" s="136"/>
      <c r="CS304" s="136"/>
      <c r="CT304" s="136"/>
      <c r="CU304" s="136"/>
      <c r="CV304" s="136"/>
      <c r="CW304" s="136"/>
      <c r="CX304" s="136"/>
      <c r="CY304" s="136"/>
      <c r="CZ304" s="136"/>
      <c r="DA304" s="136"/>
      <c r="DB304" s="136"/>
      <c r="DC304" s="136"/>
      <c r="DD304" s="136"/>
      <c r="DE304" s="136"/>
      <c r="DF304" s="136"/>
      <c r="DG304" s="136"/>
      <c r="DH304" s="136"/>
      <c r="DI304" s="136"/>
      <c r="DJ304" s="136"/>
      <c r="DK304" s="136"/>
      <c r="DL304" s="136"/>
      <c r="DM304" s="136"/>
      <c r="DN304" s="136"/>
      <c r="DO304" s="136"/>
      <c r="DP304" s="136"/>
      <c r="DQ304" s="136"/>
      <c r="DR304" s="136"/>
      <c r="DS304" s="136"/>
      <c r="DT304" s="136"/>
      <c r="DU304" s="136"/>
      <c r="DV304" s="136"/>
      <c r="DW304" s="136"/>
      <c r="DX304" s="136"/>
      <c r="DY304" s="136"/>
      <c r="DZ304" s="136"/>
      <c r="EA304" s="136"/>
      <c r="EB304" s="136"/>
      <c r="EC304" s="136"/>
      <c r="ED304" s="136"/>
      <c r="EE304" s="136"/>
      <c r="EF304" s="136"/>
      <c r="EG304" s="136"/>
      <c r="EH304" s="136"/>
      <c r="EI304" s="136"/>
      <c r="EJ304" s="136"/>
      <c r="EK304" s="136"/>
      <c r="EL304" s="136"/>
      <c r="EM304" s="136"/>
      <c r="EN304" s="136"/>
      <c r="EO304" s="136"/>
      <c r="EP304" s="136"/>
      <c r="EQ304" s="136"/>
      <c r="ER304" s="136"/>
      <c r="ES304" s="136"/>
      <c r="ET304" s="136"/>
      <c r="EU304" s="136"/>
      <c r="EV304" s="136"/>
      <c r="EW304" s="136"/>
      <c r="EX304" s="136"/>
      <c r="EY304" s="136"/>
      <c r="EZ304" s="136"/>
      <c r="FA304" s="136"/>
      <c r="FB304" s="136"/>
      <c r="FC304" s="136"/>
      <c r="FD304" s="136"/>
      <c r="FE304" s="136"/>
      <c r="FF304" s="136"/>
      <c r="FG304" s="136"/>
      <c r="FH304" s="136"/>
      <c r="FI304" s="136"/>
      <c r="FJ304" s="136"/>
      <c r="FK304" s="136"/>
      <c r="FL304" s="136"/>
      <c r="FM304" s="136"/>
      <c r="FN304" s="136"/>
      <c r="FO304" s="136"/>
      <c r="FP304" s="136"/>
      <c r="FQ304" s="136"/>
      <c r="FR304" s="136"/>
      <c r="FS304" s="136"/>
      <c r="FT304" s="136"/>
      <c r="FU304" s="136"/>
      <c r="FV304" s="136"/>
      <c r="FW304" s="136"/>
      <c r="FX304" s="136"/>
      <c r="FY304" s="136"/>
      <c r="FZ304" s="136"/>
      <c r="GA304" s="136"/>
      <c r="GB304" s="136"/>
      <c r="GC304" s="136"/>
      <c r="GD304" s="136"/>
      <c r="GE304" s="136"/>
      <c r="GF304" s="136"/>
      <c r="GG304" s="136"/>
      <c r="GH304" s="136"/>
      <c r="GI304" s="136"/>
      <c r="GJ304" s="136"/>
      <c r="GK304" s="136"/>
      <c r="GL304" s="136"/>
      <c r="GM304" s="136"/>
      <c r="GN304" s="136"/>
      <c r="GO304" s="136"/>
      <c r="GP304" s="136"/>
      <c r="GQ304" s="136"/>
      <c r="GR304" s="136"/>
      <c r="GS304" s="136"/>
      <c r="GT304" s="136"/>
      <c r="GU304" s="136"/>
      <c r="GV304" s="136"/>
      <c r="GW304" s="136"/>
      <c r="GX304" s="136"/>
      <c r="GY304" s="136"/>
      <c r="GZ304" s="136"/>
      <c r="HA304" s="136"/>
      <c r="HB304" s="136"/>
      <c r="HC304" s="136"/>
      <c r="HD304" s="136"/>
      <c r="HE304" s="136"/>
      <c r="HF304" s="136"/>
      <c r="HG304" s="136"/>
      <c r="HH304" s="136"/>
      <c r="HI304" s="136"/>
      <c r="HJ304" s="136"/>
      <c r="HK304" s="136"/>
      <c r="HL304" s="136"/>
      <c r="HM304" s="136"/>
      <c r="HN304" s="136"/>
      <c r="HO304" s="136"/>
      <c r="HP304" s="136"/>
      <c r="HQ304" s="136"/>
      <c r="HR304" s="136"/>
      <c r="HS304" s="136"/>
      <c r="HT304" s="136"/>
      <c r="HU304" s="136"/>
      <c r="HV304" s="136"/>
      <c r="HW304" s="136"/>
      <c r="HX304" s="136"/>
      <c r="HY304" s="136"/>
      <c r="HZ304" s="136"/>
      <c r="IA304" s="136"/>
      <c r="IB304" s="136"/>
      <c r="IC304" s="136"/>
      <c r="ID304" s="136"/>
      <c r="IE304" s="136"/>
      <c r="IF304" s="136"/>
      <c r="IG304" s="136"/>
    </row>
    <row r="305" spans="1:241" ht="15" customHeight="1" x14ac:dyDescent="0.25">
      <c r="A305" s="196" t="s">
        <v>314</v>
      </c>
      <c r="B305" s="158">
        <v>5070949</v>
      </c>
      <c r="C305" s="195">
        <v>2639963</v>
      </c>
      <c r="D305" s="195">
        <v>733736</v>
      </c>
      <c r="E305" s="195">
        <v>836941</v>
      </c>
      <c r="F305" s="158">
        <v>1825775</v>
      </c>
      <c r="G305" s="158">
        <v>233252</v>
      </c>
      <c r="H305" s="235">
        <v>11340616</v>
      </c>
      <c r="I305" s="136"/>
      <c r="J305" s="196" t="s">
        <v>393</v>
      </c>
      <c r="K305" s="158">
        <v>3313196</v>
      </c>
      <c r="L305" s="195">
        <v>3278289</v>
      </c>
      <c r="M305" s="195">
        <v>592027</v>
      </c>
      <c r="N305" s="195">
        <v>622248</v>
      </c>
      <c r="O305" s="158">
        <v>1391977</v>
      </c>
      <c r="P305" s="158">
        <v>204848</v>
      </c>
      <c r="Q305" s="235">
        <v>9402585</v>
      </c>
      <c r="R305" s="136"/>
      <c r="S305" s="136"/>
      <c r="T305" s="136"/>
      <c r="U305" s="136"/>
      <c r="V305" s="136"/>
      <c r="W305" s="136"/>
      <c r="X305" s="136"/>
      <c r="Y305" s="136"/>
      <c r="Z305" s="136"/>
      <c r="AA305" s="136"/>
      <c r="AB305" s="136"/>
      <c r="AC305" s="136"/>
      <c r="AD305" s="136"/>
      <c r="AE305" s="136"/>
      <c r="AF305" s="136"/>
      <c r="AG305" s="136"/>
      <c r="AH305" s="136"/>
      <c r="AI305" s="136"/>
      <c r="AJ305" s="136"/>
      <c r="AK305" s="136"/>
      <c r="AL305" s="136"/>
      <c r="AM305" s="136"/>
      <c r="AN305" s="136"/>
      <c r="AO305" s="136"/>
      <c r="AP305" s="136"/>
      <c r="AQ305" s="136"/>
      <c r="AR305" s="136"/>
      <c r="AS305" s="136"/>
      <c r="AT305" s="136"/>
      <c r="AU305" s="136"/>
      <c r="AV305" s="136"/>
      <c r="AW305" s="136"/>
      <c r="AX305" s="136"/>
      <c r="AY305" s="136"/>
      <c r="AZ305" s="136"/>
      <c r="BA305" s="136"/>
      <c r="BB305" s="136"/>
      <c r="BC305" s="136"/>
      <c r="BD305" s="136"/>
      <c r="BE305" s="136"/>
      <c r="BF305" s="136"/>
      <c r="BG305" s="136"/>
      <c r="BH305" s="136"/>
      <c r="BI305" s="136"/>
      <c r="BJ305" s="136"/>
      <c r="BK305" s="136"/>
      <c r="BL305" s="136"/>
      <c r="BM305" s="136"/>
      <c r="BN305" s="136"/>
      <c r="BO305" s="136"/>
      <c r="BP305" s="136"/>
      <c r="BQ305" s="136"/>
      <c r="BR305" s="136"/>
      <c r="BS305" s="136"/>
      <c r="BT305" s="136"/>
      <c r="BU305" s="136"/>
      <c r="BV305" s="136"/>
      <c r="BW305" s="136"/>
      <c r="BX305" s="136"/>
      <c r="BY305" s="136"/>
      <c r="BZ305" s="136"/>
      <c r="CA305" s="136"/>
      <c r="CB305" s="136"/>
      <c r="CC305" s="136"/>
      <c r="CD305" s="136"/>
      <c r="CE305" s="136"/>
      <c r="CF305" s="136"/>
      <c r="CG305" s="136"/>
      <c r="CH305" s="136"/>
      <c r="CI305" s="136"/>
      <c r="CJ305" s="136"/>
      <c r="CK305" s="136"/>
      <c r="CL305" s="136"/>
      <c r="CM305" s="136"/>
      <c r="CN305" s="136"/>
      <c r="CO305" s="136"/>
      <c r="CP305" s="136"/>
      <c r="CQ305" s="136"/>
      <c r="CR305" s="136"/>
      <c r="CS305" s="136"/>
      <c r="CT305" s="136"/>
      <c r="CU305" s="136"/>
      <c r="CV305" s="136"/>
      <c r="CW305" s="136"/>
      <c r="CX305" s="136"/>
      <c r="CY305" s="136"/>
      <c r="CZ305" s="136"/>
      <c r="DA305" s="136"/>
      <c r="DB305" s="136"/>
      <c r="DC305" s="136"/>
      <c r="DD305" s="136"/>
      <c r="DE305" s="136"/>
      <c r="DF305" s="136"/>
      <c r="DG305" s="136"/>
      <c r="DH305" s="136"/>
      <c r="DI305" s="136"/>
      <c r="DJ305" s="136"/>
      <c r="DK305" s="136"/>
      <c r="DL305" s="136"/>
      <c r="DM305" s="136"/>
      <c r="DN305" s="136"/>
      <c r="DO305" s="136"/>
      <c r="DP305" s="136"/>
      <c r="DQ305" s="136"/>
      <c r="DR305" s="136"/>
      <c r="DS305" s="136"/>
      <c r="DT305" s="136"/>
      <c r="DU305" s="136"/>
      <c r="DV305" s="136"/>
      <c r="DW305" s="136"/>
      <c r="DX305" s="136"/>
      <c r="DY305" s="136"/>
      <c r="DZ305" s="136"/>
      <c r="EA305" s="136"/>
      <c r="EB305" s="136"/>
      <c r="EC305" s="136"/>
      <c r="ED305" s="136"/>
      <c r="EE305" s="136"/>
      <c r="EF305" s="136"/>
      <c r="EG305" s="136"/>
      <c r="EH305" s="136"/>
      <c r="EI305" s="136"/>
      <c r="EJ305" s="136"/>
      <c r="EK305" s="136"/>
      <c r="EL305" s="136"/>
      <c r="EM305" s="136"/>
      <c r="EN305" s="136"/>
      <c r="EO305" s="136"/>
      <c r="EP305" s="136"/>
      <c r="EQ305" s="136"/>
      <c r="ER305" s="136"/>
      <c r="ES305" s="136"/>
      <c r="ET305" s="136"/>
      <c r="EU305" s="136"/>
      <c r="EV305" s="136"/>
      <c r="EW305" s="136"/>
      <c r="EX305" s="136"/>
      <c r="EY305" s="136"/>
      <c r="EZ305" s="136"/>
      <c r="FA305" s="136"/>
      <c r="FB305" s="136"/>
      <c r="FC305" s="136"/>
      <c r="FD305" s="136"/>
      <c r="FE305" s="136"/>
      <c r="FF305" s="136"/>
      <c r="FG305" s="136"/>
      <c r="FH305" s="136"/>
      <c r="FI305" s="136"/>
      <c r="FJ305" s="136"/>
      <c r="FK305" s="136"/>
      <c r="FL305" s="136"/>
      <c r="FM305" s="136"/>
      <c r="FN305" s="136"/>
      <c r="FO305" s="136"/>
      <c r="FP305" s="136"/>
      <c r="FQ305" s="136"/>
      <c r="FR305" s="136"/>
      <c r="FS305" s="136"/>
      <c r="FT305" s="136"/>
      <c r="FU305" s="136"/>
      <c r="FV305" s="136"/>
      <c r="FW305" s="136"/>
      <c r="FX305" s="136"/>
      <c r="FY305" s="136"/>
      <c r="FZ305" s="136"/>
      <c r="GA305" s="136"/>
      <c r="GB305" s="136"/>
      <c r="GC305" s="136"/>
      <c r="GD305" s="136"/>
      <c r="GE305" s="136"/>
      <c r="GF305" s="136"/>
      <c r="GG305" s="136"/>
      <c r="GH305" s="136"/>
      <c r="GI305" s="136"/>
      <c r="GJ305" s="136"/>
      <c r="GK305" s="136"/>
      <c r="GL305" s="136"/>
      <c r="GM305" s="136"/>
      <c r="GN305" s="136"/>
      <c r="GO305" s="136"/>
      <c r="GP305" s="136"/>
      <c r="GQ305" s="136"/>
      <c r="GR305" s="136"/>
      <c r="GS305" s="136"/>
      <c r="GT305" s="136"/>
      <c r="GU305" s="136"/>
      <c r="GV305" s="136"/>
      <c r="GW305" s="136"/>
      <c r="GX305" s="136"/>
      <c r="GY305" s="136"/>
      <c r="GZ305" s="136"/>
      <c r="HA305" s="136"/>
      <c r="HB305" s="136"/>
      <c r="HC305" s="136"/>
      <c r="HD305" s="136"/>
      <c r="HE305" s="136"/>
      <c r="HF305" s="136"/>
      <c r="HG305" s="136"/>
      <c r="HH305" s="136"/>
      <c r="HI305" s="136"/>
      <c r="HJ305" s="136"/>
      <c r="HK305" s="136"/>
      <c r="HL305" s="136"/>
      <c r="HM305" s="136"/>
      <c r="HN305" s="136"/>
      <c r="HO305" s="136"/>
      <c r="HP305" s="136"/>
      <c r="HQ305" s="136"/>
      <c r="HR305" s="136"/>
      <c r="HS305" s="136"/>
      <c r="HT305" s="136"/>
      <c r="HU305" s="136"/>
      <c r="HV305" s="136"/>
      <c r="HW305" s="136"/>
      <c r="HX305" s="136"/>
      <c r="HY305" s="136"/>
      <c r="HZ305" s="136"/>
      <c r="IA305" s="136"/>
      <c r="IB305" s="136"/>
      <c r="IC305" s="136"/>
      <c r="ID305" s="136"/>
      <c r="IE305" s="136"/>
      <c r="IF305" s="136"/>
      <c r="IG305" s="136"/>
    </row>
    <row r="306" spans="1:241" ht="15" customHeight="1" x14ac:dyDescent="0.25">
      <c r="A306" s="196" t="s">
        <v>313</v>
      </c>
      <c r="B306" s="158">
        <v>5318649</v>
      </c>
      <c r="C306" s="195">
        <v>2447501</v>
      </c>
      <c r="D306" s="195">
        <v>809352</v>
      </c>
      <c r="E306" s="195">
        <v>754340</v>
      </c>
      <c r="F306" s="158">
        <v>1761193</v>
      </c>
      <c r="G306" s="158">
        <v>251654</v>
      </c>
      <c r="H306" s="235">
        <v>11342689</v>
      </c>
      <c r="I306" s="136"/>
      <c r="J306" s="196" t="s">
        <v>394</v>
      </c>
      <c r="K306" s="158">
        <v>4930193</v>
      </c>
      <c r="L306" s="195">
        <v>3255279</v>
      </c>
      <c r="M306" s="195">
        <v>665169</v>
      </c>
      <c r="N306" s="195">
        <v>667704</v>
      </c>
      <c r="O306" s="158">
        <v>1749344</v>
      </c>
      <c r="P306" s="158">
        <v>241086</v>
      </c>
      <c r="Q306" s="235">
        <v>11508775</v>
      </c>
      <c r="R306" s="136"/>
      <c r="S306" s="136"/>
      <c r="T306" s="136"/>
      <c r="U306" s="136"/>
      <c r="V306" s="136"/>
      <c r="W306" s="136"/>
      <c r="X306" s="136"/>
      <c r="Y306" s="136"/>
      <c r="Z306" s="136"/>
      <c r="AA306" s="136"/>
      <c r="AB306" s="136"/>
      <c r="AC306" s="136"/>
      <c r="AD306" s="136"/>
      <c r="AE306" s="136"/>
      <c r="AF306" s="136"/>
      <c r="AG306" s="136"/>
      <c r="AH306" s="136"/>
      <c r="AI306" s="136"/>
      <c r="AJ306" s="136"/>
      <c r="AK306" s="136"/>
      <c r="AL306" s="136"/>
      <c r="AM306" s="136"/>
      <c r="AN306" s="136"/>
      <c r="AO306" s="136"/>
      <c r="AP306" s="136"/>
      <c r="AQ306" s="136"/>
      <c r="AR306" s="136"/>
      <c r="AS306" s="136"/>
      <c r="AT306" s="136"/>
      <c r="AU306" s="136"/>
      <c r="AV306" s="136"/>
      <c r="AW306" s="136"/>
      <c r="AX306" s="136"/>
      <c r="AY306" s="136"/>
      <c r="AZ306" s="136"/>
      <c r="BA306" s="136"/>
      <c r="BB306" s="136"/>
      <c r="BC306" s="136"/>
      <c r="BD306" s="136"/>
      <c r="BE306" s="136"/>
      <c r="BF306" s="136"/>
      <c r="BG306" s="136"/>
      <c r="BH306" s="136"/>
      <c r="BI306" s="136"/>
      <c r="BJ306" s="136"/>
      <c r="BK306" s="136"/>
      <c r="BL306" s="136"/>
      <c r="BM306" s="136"/>
      <c r="BN306" s="136"/>
      <c r="BO306" s="136"/>
      <c r="BP306" s="136"/>
      <c r="BQ306" s="136"/>
      <c r="BR306" s="136"/>
      <c r="BS306" s="136"/>
      <c r="BT306" s="136"/>
      <c r="BU306" s="136"/>
      <c r="BV306" s="136"/>
      <c r="BW306" s="136"/>
      <c r="BX306" s="136"/>
      <c r="BY306" s="136"/>
      <c r="BZ306" s="136"/>
      <c r="CA306" s="136"/>
      <c r="CB306" s="136"/>
      <c r="CC306" s="136"/>
      <c r="CD306" s="136"/>
      <c r="CE306" s="136"/>
      <c r="CF306" s="136"/>
      <c r="CG306" s="136"/>
      <c r="CH306" s="136"/>
      <c r="CI306" s="136"/>
      <c r="CJ306" s="136"/>
      <c r="CK306" s="136"/>
      <c r="CL306" s="136"/>
      <c r="CM306" s="136"/>
      <c r="CN306" s="136"/>
      <c r="CO306" s="136"/>
      <c r="CP306" s="136"/>
      <c r="CQ306" s="136"/>
      <c r="CR306" s="136"/>
      <c r="CS306" s="136"/>
      <c r="CT306" s="136"/>
      <c r="CU306" s="136"/>
      <c r="CV306" s="136"/>
      <c r="CW306" s="136"/>
      <c r="CX306" s="136"/>
      <c r="CY306" s="136"/>
      <c r="CZ306" s="136"/>
      <c r="DA306" s="136"/>
      <c r="DB306" s="136"/>
      <c r="DC306" s="136"/>
      <c r="DD306" s="136"/>
      <c r="DE306" s="136"/>
      <c r="DF306" s="136"/>
      <c r="DG306" s="136"/>
      <c r="DH306" s="136"/>
      <c r="DI306" s="136"/>
      <c r="DJ306" s="136"/>
      <c r="DK306" s="136"/>
      <c r="DL306" s="136"/>
      <c r="DM306" s="136"/>
      <c r="DN306" s="136"/>
      <c r="DO306" s="136"/>
      <c r="DP306" s="136"/>
      <c r="DQ306" s="136"/>
      <c r="DR306" s="136"/>
      <c r="DS306" s="136"/>
      <c r="DT306" s="136"/>
      <c r="DU306" s="136"/>
      <c r="DV306" s="136"/>
      <c r="DW306" s="136"/>
      <c r="DX306" s="136"/>
      <c r="DY306" s="136"/>
      <c r="DZ306" s="136"/>
      <c r="EA306" s="136"/>
      <c r="EB306" s="136"/>
      <c r="EC306" s="136"/>
      <c r="ED306" s="136"/>
      <c r="EE306" s="136"/>
      <c r="EF306" s="136"/>
      <c r="EG306" s="136"/>
      <c r="EH306" s="136"/>
      <c r="EI306" s="136"/>
      <c r="EJ306" s="136"/>
      <c r="EK306" s="136"/>
      <c r="EL306" s="136"/>
      <c r="EM306" s="136"/>
      <c r="EN306" s="136"/>
      <c r="EO306" s="136"/>
      <c r="EP306" s="136"/>
      <c r="EQ306" s="136"/>
      <c r="ER306" s="136"/>
      <c r="ES306" s="136"/>
      <c r="ET306" s="136"/>
      <c r="EU306" s="136"/>
      <c r="EV306" s="136"/>
      <c r="EW306" s="136"/>
      <c r="EX306" s="136"/>
      <c r="EY306" s="136"/>
      <c r="EZ306" s="136"/>
      <c r="FA306" s="136"/>
      <c r="FB306" s="136"/>
      <c r="FC306" s="136"/>
      <c r="FD306" s="136"/>
      <c r="FE306" s="136"/>
      <c r="FF306" s="136"/>
      <c r="FG306" s="136"/>
      <c r="FH306" s="136"/>
      <c r="FI306" s="136"/>
      <c r="FJ306" s="136"/>
      <c r="FK306" s="136"/>
      <c r="FL306" s="136"/>
      <c r="FM306" s="136"/>
      <c r="FN306" s="136"/>
      <c r="FO306" s="136"/>
      <c r="FP306" s="136"/>
      <c r="FQ306" s="136"/>
      <c r="FR306" s="136"/>
      <c r="FS306" s="136"/>
      <c r="FT306" s="136"/>
      <c r="FU306" s="136"/>
      <c r="FV306" s="136"/>
      <c r="FW306" s="136"/>
      <c r="FX306" s="136"/>
      <c r="FY306" s="136"/>
      <c r="FZ306" s="136"/>
      <c r="GA306" s="136"/>
      <c r="GB306" s="136"/>
      <c r="GC306" s="136"/>
      <c r="GD306" s="136"/>
      <c r="GE306" s="136"/>
      <c r="GF306" s="136"/>
      <c r="GG306" s="136"/>
      <c r="GH306" s="136"/>
      <c r="GI306" s="136"/>
      <c r="GJ306" s="136"/>
      <c r="GK306" s="136"/>
      <c r="GL306" s="136"/>
      <c r="GM306" s="136"/>
      <c r="GN306" s="136"/>
      <c r="GO306" s="136"/>
      <c r="GP306" s="136"/>
      <c r="GQ306" s="136"/>
      <c r="GR306" s="136"/>
      <c r="GS306" s="136"/>
      <c r="GT306" s="136"/>
      <c r="GU306" s="136"/>
      <c r="GV306" s="136"/>
      <c r="GW306" s="136"/>
      <c r="GX306" s="136"/>
      <c r="GY306" s="136"/>
      <c r="GZ306" s="136"/>
      <c r="HA306" s="136"/>
      <c r="HB306" s="136"/>
      <c r="HC306" s="136"/>
      <c r="HD306" s="136"/>
      <c r="HE306" s="136"/>
      <c r="HF306" s="136"/>
      <c r="HG306" s="136"/>
      <c r="HH306" s="136"/>
      <c r="HI306" s="136"/>
      <c r="HJ306" s="136"/>
      <c r="HK306" s="136"/>
      <c r="HL306" s="136"/>
      <c r="HM306" s="136"/>
      <c r="HN306" s="136"/>
      <c r="HO306" s="136"/>
      <c r="HP306" s="136"/>
      <c r="HQ306" s="136"/>
      <c r="HR306" s="136"/>
      <c r="HS306" s="136"/>
      <c r="HT306" s="136"/>
      <c r="HU306" s="136"/>
      <c r="HV306" s="136"/>
      <c r="HW306" s="136"/>
      <c r="HX306" s="136"/>
      <c r="HY306" s="136"/>
      <c r="HZ306" s="136"/>
      <c r="IA306" s="136"/>
      <c r="IB306" s="136"/>
      <c r="IC306" s="136"/>
      <c r="ID306" s="136"/>
      <c r="IE306" s="136"/>
      <c r="IF306" s="136"/>
      <c r="IG306" s="136"/>
    </row>
    <row r="307" spans="1:241" ht="15" customHeight="1" x14ac:dyDescent="0.25">
      <c r="A307" s="196" t="s">
        <v>312</v>
      </c>
      <c r="B307" s="158">
        <v>5091877</v>
      </c>
      <c r="C307" s="195">
        <v>2803430</v>
      </c>
      <c r="D307" s="195">
        <v>718282</v>
      </c>
      <c r="E307" s="195">
        <v>510430</v>
      </c>
      <c r="F307" s="158">
        <v>1689932</v>
      </c>
      <c r="G307" s="158">
        <v>197198</v>
      </c>
      <c r="H307" s="235">
        <v>11011149</v>
      </c>
      <c r="I307" s="136"/>
      <c r="J307" s="196" t="s">
        <v>395</v>
      </c>
      <c r="K307" s="158">
        <v>4637573</v>
      </c>
      <c r="L307" s="195">
        <v>2713125</v>
      </c>
      <c r="M307" s="195">
        <v>680141</v>
      </c>
      <c r="N307" s="195">
        <v>621058</v>
      </c>
      <c r="O307" s="158">
        <v>1730007</v>
      </c>
      <c r="P307" s="158">
        <v>249640</v>
      </c>
      <c r="Q307" s="235">
        <v>10631544</v>
      </c>
      <c r="R307" s="136"/>
      <c r="S307" s="136"/>
      <c r="T307" s="136"/>
      <c r="U307" s="136"/>
      <c r="V307" s="136"/>
      <c r="W307" s="136"/>
      <c r="X307" s="136"/>
      <c r="Y307" s="136"/>
      <c r="Z307" s="136"/>
      <c r="AA307" s="136"/>
      <c r="AB307" s="136"/>
      <c r="AC307" s="136"/>
      <c r="AD307" s="136"/>
      <c r="AE307" s="136"/>
      <c r="AF307" s="136"/>
      <c r="AG307" s="136"/>
      <c r="AH307" s="136"/>
      <c r="AI307" s="136"/>
      <c r="AJ307" s="136"/>
      <c r="AK307" s="136"/>
      <c r="AL307" s="136"/>
      <c r="AM307" s="136"/>
      <c r="AN307" s="136"/>
      <c r="AO307" s="136"/>
      <c r="AP307" s="136"/>
      <c r="AQ307" s="136"/>
      <c r="AR307" s="136"/>
      <c r="AS307" s="136"/>
      <c r="AT307" s="136"/>
      <c r="AU307" s="136"/>
      <c r="AV307" s="136"/>
      <c r="AW307" s="136"/>
      <c r="AX307" s="136"/>
      <c r="AY307" s="136"/>
      <c r="AZ307" s="136"/>
      <c r="BA307" s="136"/>
      <c r="BB307" s="136"/>
      <c r="BC307" s="136"/>
      <c r="BD307" s="136"/>
      <c r="BE307" s="136"/>
      <c r="BF307" s="136"/>
      <c r="BG307" s="136"/>
      <c r="BH307" s="136"/>
      <c r="BI307" s="136"/>
      <c r="BJ307" s="136"/>
      <c r="BK307" s="136"/>
      <c r="BL307" s="136"/>
      <c r="BM307" s="136"/>
      <c r="BN307" s="136"/>
      <c r="BO307" s="136"/>
      <c r="BP307" s="136"/>
      <c r="BQ307" s="136"/>
      <c r="BR307" s="136"/>
      <c r="BS307" s="136"/>
      <c r="BT307" s="136"/>
      <c r="BU307" s="136"/>
      <c r="BV307" s="136"/>
      <c r="BW307" s="136"/>
      <c r="BX307" s="136"/>
      <c r="BY307" s="136"/>
      <c r="BZ307" s="136"/>
      <c r="CA307" s="136"/>
      <c r="CB307" s="136"/>
      <c r="CC307" s="136"/>
      <c r="CD307" s="136"/>
      <c r="CE307" s="136"/>
      <c r="CF307" s="136"/>
      <c r="CG307" s="136"/>
      <c r="CH307" s="136"/>
      <c r="CI307" s="136"/>
      <c r="CJ307" s="136"/>
      <c r="CK307" s="136"/>
      <c r="CL307" s="136"/>
      <c r="CM307" s="136"/>
      <c r="CN307" s="136"/>
      <c r="CO307" s="136"/>
      <c r="CP307" s="136"/>
      <c r="CQ307" s="136"/>
      <c r="CR307" s="136"/>
      <c r="CS307" s="136"/>
      <c r="CT307" s="136"/>
      <c r="CU307" s="136"/>
      <c r="CV307" s="136"/>
      <c r="CW307" s="136"/>
      <c r="CX307" s="136"/>
      <c r="CY307" s="136"/>
      <c r="CZ307" s="136"/>
      <c r="DA307" s="136"/>
      <c r="DB307" s="136"/>
      <c r="DC307" s="136"/>
      <c r="DD307" s="136"/>
      <c r="DE307" s="136"/>
      <c r="DF307" s="136"/>
      <c r="DG307" s="136"/>
      <c r="DH307" s="136"/>
      <c r="DI307" s="136"/>
      <c r="DJ307" s="136"/>
      <c r="DK307" s="136"/>
      <c r="DL307" s="136"/>
      <c r="DM307" s="136"/>
      <c r="DN307" s="136"/>
      <c r="DO307" s="136"/>
      <c r="DP307" s="136"/>
      <c r="DQ307" s="136"/>
      <c r="DR307" s="136"/>
      <c r="DS307" s="136"/>
      <c r="DT307" s="136"/>
      <c r="DU307" s="136"/>
      <c r="DV307" s="136"/>
      <c r="DW307" s="136"/>
      <c r="DX307" s="136"/>
      <c r="DY307" s="136"/>
      <c r="DZ307" s="136"/>
      <c r="EA307" s="136"/>
      <c r="EB307" s="136"/>
      <c r="EC307" s="136"/>
      <c r="ED307" s="136"/>
      <c r="EE307" s="136"/>
      <c r="EF307" s="136"/>
      <c r="EG307" s="136"/>
      <c r="EH307" s="136"/>
      <c r="EI307" s="136"/>
      <c r="EJ307" s="136"/>
      <c r="EK307" s="136"/>
      <c r="EL307" s="136"/>
      <c r="EM307" s="136"/>
      <c r="EN307" s="136"/>
      <c r="EO307" s="136"/>
      <c r="EP307" s="136"/>
      <c r="EQ307" s="136"/>
      <c r="ER307" s="136"/>
      <c r="ES307" s="136"/>
      <c r="ET307" s="136"/>
      <c r="EU307" s="136"/>
      <c r="EV307" s="136"/>
      <c r="EW307" s="136"/>
      <c r="EX307" s="136"/>
      <c r="EY307" s="136"/>
      <c r="EZ307" s="136"/>
      <c r="FA307" s="136"/>
      <c r="FB307" s="136"/>
      <c r="FC307" s="136"/>
      <c r="FD307" s="136"/>
      <c r="FE307" s="136"/>
      <c r="FF307" s="136"/>
      <c r="FG307" s="136"/>
      <c r="FH307" s="136"/>
      <c r="FI307" s="136"/>
      <c r="FJ307" s="136"/>
      <c r="FK307" s="136"/>
      <c r="FL307" s="136"/>
      <c r="FM307" s="136"/>
      <c r="FN307" s="136"/>
      <c r="FO307" s="136"/>
      <c r="FP307" s="136"/>
      <c r="FQ307" s="136"/>
      <c r="FR307" s="136"/>
      <c r="FS307" s="136"/>
      <c r="FT307" s="136"/>
      <c r="FU307" s="136"/>
      <c r="FV307" s="136"/>
      <c r="FW307" s="136"/>
      <c r="FX307" s="136"/>
      <c r="FY307" s="136"/>
      <c r="FZ307" s="136"/>
      <c r="GA307" s="136"/>
      <c r="GB307" s="136"/>
      <c r="GC307" s="136"/>
      <c r="GD307" s="136"/>
      <c r="GE307" s="136"/>
      <c r="GF307" s="136"/>
      <c r="GG307" s="136"/>
      <c r="GH307" s="136"/>
      <c r="GI307" s="136"/>
      <c r="GJ307" s="136"/>
      <c r="GK307" s="136"/>
      <c r="GL307" s="136"/>
      <c r="GM307" s="136"/>
      <c r="GN307" s="136"/>
      <c r="GO307" s="136"/>
      <c r="GP307" s="136"/>
      <c r="GQ307" s="136"/>
      <c r="GR307" s="136"/>
      <c r="GS307" s="136"/>
      <c r="GT307" s="136"/>
      <c r="GU307" s="136"/>
      <c r="GV307" s="136"/>
      <c r="GW307" s="136"/>
      <c r="GX307" s="136"/>
      <c r="GY307" s="136"/>
      <c r="GZ307" s="136"/>
      <c r="HA307" s="136"/>
      <c r="HB307" s="136"/>
      <c r="HC307" s="136"/>
      <c r="HD307" s="136"/>
      <c r="HE307" s="136"/>
      <c r="HF307" s="136"/>
      <c r="HG307" s="136"/>
      <c r="HH307" s="136"/>
      <c r="HI307" s="136"/>
      <c r="HJ307" s="136"/>
      <c r="HK307" s="136"/>
      <c r="HL307" s="136"/>
      <c r="HM307" s="136"/>
      <c r="HN307" s="136"/>
      <c r="HO307" s="136"/>
      <c r="HP307" s="136"/>
      <c r="HQ307" s="136"/>
      <c r="HR307" s="136"/>
      <c r="HS307" s="136"/>
      <c r="HT307" s="136"/>
      <c r="HU307" s="136"/>
      <c r="HV307" s="136"/>
      <c r="HW307" s="136"/>
      <c r="HX307" s="136"/>
      <c r="HY307" s="136"/>
      <c r="HZ307" s="136"/>
      <c r="IA307" s="136"/>
      <c r="IB307" s="136"/>
      <c r="IC307" s="136"/>
      <c r="ID307" s="136"/>
      <c r="IE307" s="136"/>
      <c r="IF307" s="136"/>
      <c r="IG307" s="136"/>
    </row>
    <row r="308" spans="1:241" ht="15" customHeight="1" x14ac:dyDescent="0.25">
      <c r="A308" s="196" t="s">
        <v>376</v>
      </c>
      <c r="B308" s="158">
        <v>3425293</v>
      </c>
      <c r="C308" s="195">
        <v>2158795</v>
      </c>
      <c r="D308" s="195">
        <v>586135</v>
      </c>
      <c r="E308" s="195">
        <v>622801</v>
      </c>
      <c r="F308" s="158">
        <v>1474041</v>
      </c>
      <c r="G308" s="158">
        <v>181681</v>
      </c>
      <c r="H308" s="235">
        <v>8448746</v>
      </c>
      <c r="I308" s="136"/>
      <c r="J308" s="196" t="s">
        <v>396</v>
      </c>
      <c r="K308" s="158">
        <v>4416206</v>
      </c>
      <c r="L308" s="195">
        <v>3167146</v>
      </c>
      <c r="M308" s="195">
        <v>867149</v>
      </c>
      <c r="N308" s="195">
        <v>743110</v>
      </c>
      <c r="O308" s="158">
        <v>1710645</v>
      </c>
      <c r="P308" s="158">
        <v>362764</v>
      </c>
      <c r="Q308" s="235">
        <v>11267020</v>
      </c>
      <c r="R308" s="136"/>
      <c r="S308" s="136"/>
      <c r="T308" s="136"/>
      <c r="U308" s="136"/>
      <c r="V308" s="136"/>
      <c r="W308" s="136"/>
      <c r="X308" s="136"/>
      <c r="Y308" s="136"/>
      <c r="Z308" s="136"/>
      <c r="AA308" s="136"/>
      <c r="AB308" s="136"/>
      <c r="AC308" s="136"/>
      <c r="AD308" s="136"/>
      <c r="AE308" s="136"/>
      <c r="AF308" s="136"/>
      <c r="AG308" s="136"/>
      <c r="AH308" s="136"/>
      <c r="AI308" s="136"/>
      <c r="AJ308" s="136"/>
      <c r="AK308" s="136"/>
      <c r="AL308" s="136"/>
      <c r="AM308" s="136"/>
      <c r="AN308" s="136"/>
      <c r="AO308" s="136"/>
      <c r="AP308" s="136"/>
      <c r="AQ308" s="136"/>
      <c r="AR308" s="136"/>
      <c r="AS308" s="136"/>
      <c r="AT308" s="136"/>
      <c r="AU308" s="136"/>
      <c r="AV308" s="136"/>
      <c r="AW308" s="136"/>
      <c r="AX308" s="136"/>
      <c r="AY308" s="136"/>
      <c r="AZ308" s="136"/>
      <c r="BA308" s="136"/>
      <c r="BB308" s="136"/>
      <c r="BC308" s="136"/>
      <c r="BD308" s="136"/>
      <c r="BE308" s="136"/>
      <c r="BF308" s="136"/>
      <c r="BG308" s="136"/>
      <c r="BH308" s="136"/>
      <c r="BI308" s="136"/>
      <c r="BJ308" s="136"/>
      <c r="BK308" s="136"/>
      <c r="BL308" s="136"/>
      <c r="BM308" s="136"/>
      <c r="BN308" s="136"/>
      <c r="BO308" s="136"/>
      <c r="BP308" s="136"/>
      <c r="BQ308" s="136"/>
      <c r="BR308" s="136"/>
      <c r="BS308" s="136"/>
      <c r="BT308" s="136"/>
      <c r="BU308" s="136"/>
      <c r="BV308" s="136"/>
      <c r="BW308" s="136"/>
      <c r="BX308" s="136"/>
      <c r="BY308" s="136"/>
      <c r="BZ308" s="136"/>
      <c r="CA308" s="136"/>
      <c r="CB308" s="136"/>
      <c r="CC308" s="136"/>
      <c r="CD308" s="136"/>
      <c r="CE308" s="136"/>
      <c r="CF308" s="136"/>
      <c r="CG308" s="136"/>
      <c r="CH308" s="136"/>
      <c r="CI308" s="136"/>
      <c r="CJ308" s="136"/>
      <c r="CK308" s="136"/>
      <c r="CL308" s="136"/>
      <c r="CM308" s="136"/>
      <c r="CN308" s="136"/>
      <c r="CO308" s="136"/>
      <c r="CP308" s="136"/>
      <c r="CQ308" s="136"/>
      <c r="CR308" s="136"/>
      <c r="CS308" s="136"/>
      <c r="CT308" s="136"/>
      <c r="CU308" s="136"/>
      <c r="CV308" s="136"/>
      <c r="CW308" s="136"/>
      <c r="CX308" s="136"/>
      <c r="CY308" s="136"/>
      <c r="CZ308" s="136"/>
      <c r="DA308" s="136"/>
      <c r="DB308" s="136"/>
      <c r="DC308" s="136"/>
      <c r="DD308" s="136"/>
      <c r="DE308" s="136"/>
      <c r="DF308" s="136"/>
      <c r="DG308" s="136"/>
      <c r="DH308" s="136"/>
      <c r="DI308" s="136"/>
      <c r="DJ308" s="136"/>
      <c r="DK308" s="136"/>
      <c r="DL308" s="136"/>
      <c r="DM308" s="136"/>
      <c r="DN308" s="136"/>
      <c r="DO308" s="136"/>
      <c r="DP308" s="136"/>
      <c r="DQ308" s="136"/>
      <c r="DR308" s="136"/>
      <c r="DS308" s="136"/>
      <c r="DT308" s="136"/>
      <c r="DU308" s="136"/>
      <c r="DV308" s="136"/>
      <c r="DW308" s="136"/>
      <c r="DX308" s="136"/>
      <c r="DY308" s="136"/>
      <c r="DZ308" s="136"/>
      <c r="EA308" s="136"/>
      <c r="EB308" s="136"/>
      <c r="EC308" s="136"/>
      <c r="ED308" s="136"/>
      <c r="EE308" s="136"/>
      <c r="EF308" s="136"/>
      <c r="EG308" s="136"/>
      <c r="EH308" s="136"/>
      <c r="EI308" s="136"/>
      <c r="EJ308" s="136"/>
      <c r="EK308" s="136"/>
      <c r="EL308" s="136"/>
      <c r="EM308" s="136"/>
      <c r="EN308" s="136"/>
      <c r="EO308" s="136"/>
      <c r="EP308" s="136"/>
      <c r="EQ308" s="136"/>
      <c r="ER308" s="136"/>
      <c r="ES308" s="136"/>
      <c r="ET308" s="136"/>
      <c r="EU308" s="136"/>
      <c r="EV308" s="136"/>
      <c r="EW308" s="136"/>
      <c r="EX308" s="136"/>
      <c r="EY308" s="136"/>
      <c r="EZ308" s="136"/>
      <c r="FA308" s="136"/>
      <c r="FB308" s="136"/>
      <c r="FC308" s="136"/>
      <c r="FD308" s="136"/>
      <c r="FE308" s="136"/>
      <c r="FF308" s="136"/>
      <c r="FG308" s="136"/>
      <c r="FH308" s="136"/>
      <c r="FI308" s="136"/>
      <c r="FJ308" s="136"/>
      <c r="FK308" s="136"/>
      <c r="FL308" s="136"/>
      <c r="FM308" s="136"/>
      <c r="FN308" s="136"/>
      <c r="FO308" s="136"/>
      <c r="FP308" s="136"/>
      <c r="FQ308" s="136"/>
      <c r="FR308" s="136"/>
      <c r="FS308" s="136"/>
      <c r="FT308" s="136"/>
      <c r="FU308" s="136"/>
      <c r="FV308" s="136"/>
      <c r="FW308" s="136"/>
      <c r="FX308" s="136"/>
      <c r="FY308" s="136"/>
      <c r="FZ308" s="136"/>
      <c r="GA308" s="136"/>
      <c r="GB308" s="136"/>
      <c r="GC308" s="136"/>
      <c r="GD308" s="136"/>
      <c r="GE308" s="136"/>
      <c r="GF308" s="136"/>
      <c r="GG308" s="136"/>
      <c r="GH308" s="136"/>
      <c r="GI308" s="136"/>
      <c r="GJ308" s="136"/>
      <c r="GK308" s="136"/>
      <c r="GL308" s="136"/>
      <c r="GM308" s="136"/>
      <c r="GN308" s="136"/>
      <c r="GO308" s="136"/>
      <c r="GP308" s="136"/>
      <c r="GQ308" s="136"/>
      <c r="GR308" s="136"/>
      <c r="GS308" s="136"/>
      <c r="GT308" s="136"/>
      <c r="GU308" s="136"/>
      <c r="GV308" s="136"/>
      <c r="GW308" s="136"/>
      <c r="GX308" s="136"/>
      <c r="GY308" s="136"/>
      <c r="GZ308" s="136"/>
      <c r="HA308" s="136"/>
      <c r="HB308" s="136"/>
      <c r="HC308" s="136"/>
      <c r="HD308" s="136"/>
      <c r="HE308" s="136"/>
      <c r="HF308" s="136"/>
      <c r="HG308" s="136"/>
      <c r="HH308" s="136"/>
      <c r="HI308" s="136"/>
      <c r="HJ308" s="136"/>
      <c r="HK308" s="136"/>
      <c r="HL308" s="136"/>
      <c r="HM308" s="136"/>
      <c r="HN308" s="136"/>
      <c r="HO308" s="136"/>
      <c r="HP308" s="136"/>
      <c r="HQ308" s="136"/>
      <c r="HR308" s="136"/>
      <c r="HS308" s="136"/>
      <c r="HT308" s="136"/>
      <c r="HU308" s="136"/>
      <c r="HV308" s="136"/>
      <c r="HW308" s="136"/>
      <c r="HX308" s="136"/>
      <c r="HY308" s="136"/>
      <c r="HZ308" s="136"/>
      <c r="IA308" s="136"/>
      <c r="IB308" s="136"/>
      <c r="IC308" s="136"/>
      <c r="ID308" s="136"/>
      <c r="IE308" s="136"/>
      <c r="IF308" s="136"/>
      <c r="IG308" s="136"/>
    </row>
    <row r="309" spans="1:241" ht="15" customHeight="1" x14ac:dyDescent="0.25">
      <c r="A309" s="196" t="s">
        <v>310</v>
      </c>
      <c r="B309" s="158">
        <v>4417420</v>
      </c>
      <c r="C309" s="195">
        <v>2640705</v>
      </c>
      <c r="D309" s="195">
        <v>754544</v>
      </c>
      <c r="E309" s="195">
        <v>699043</v>
      </c>
      <c r="F309" s="158">
        <v>3097645</v>
      </c>
      <c r="G309" s="158">
        <v>220655</v>
      </c>
      <c r="H309" s="235">
        <v>11830012</v>
      </c>
      <c r="I309" s="136"/>
      <c r="J309" s="196" t="s">
        <v>397</v>
      </c>
      <c r="K309" s="158">
        <v>2962564</v>
      </c>
      <c r="L309" s="195">
        <v>2378119</v>
      </c>
      <c r="M309" s="195">
        <v>738888</v>
      </c>
      <c r="N309" s="195">
        <v>590851</v>
      </c>
      <c r="O309" s="158">
        <v>1568548</v>
      </c>
      <c r="P309" s="158">
        <v>266539</v>
      </c>
      <c r="Q309" s="235">
        <v>8505509</v>
      </c>
      <c r="R309" s="136"/>
      <c r="S309" s="136"/>
      <c r="T309" s="136"/>
      <c r="U309" s="136"/>
      <c r="V309" s="136"/>
      <c r="W309" s="136"/>
      <c r="X309" s="136"/>
      <c r="Y309" s="136"/>
      <c r="Z309" s="136"/>
      <c r="AA309" s="136"/>
      <c r="AB309" s="136"/>
      <c r="AC309" s="136"/>
      <c r="AD309" s="136"/>
      <c r="AE309" s="136"/>
      <c r="AF309" s="136"/>
      <c r="AG309" s="136"/>
      <c r="AH309" s="136"/>
      <c r="AI309" s="136"/>
      <c r="AJ309" s="136"/>
      <c r="AK309" s="136"/>
      <c r="AL309" s="136"/>
      <c r="AM309" s="136"/>
      <c r="AN309" s="136"/>
      <c r="AO309" s="136"/>
      <c r="AP309" s="136"/>
      <c r="AQ309" s="136"/>
      <c r="AR309" s="136"/>
      <c r="AS309" s="136"/>
      <c r="AT309" s="136"/>
      <c r="AU309" s="136"/>
      <c r="AV309" s="136"/>
      <c r="AW309" s="136"/>
      <c r="AX309" s="136"/>
      <c r="AY309" s="136"/>
      <c r="AZ309" s="136"/>
      <c r="BA309" s="136"/>
      <c r="BB309" s="136"/>
      <c r="BC309" s="136"/>
      <c r="BD309" s="136"/>
      <c r="BE309" s="136"/>
      <c r="BF309" s="136"/>
      <c r="BG309" s="136"/>
      <c r="BH309" s="136"/>
      <c r="BI309" s="136"/>
      <c r="BJ309" s="136"/>
      <c r="BK309" s="136"/>
      <c r="BL309" s="136"/>
      <c r="BM309" s="136"/>
      <c r="BN309" s="136"/>
      <c r="BO309" s="136"/>
      <c r="BP309" s="136"/>
      <c r="BQ309" s="136"/>
      <c r="BR309" s="136"/>
      <c r="BS309" s="136"/>
      <c r="BT309" s="136"/>
      <c r="BU309" s="136"/>
      <c r="BV309" s="136"/>
      <c r="BW309" s="136"/>
      <c r="BX309" s="136"/>
      <c r="BY309" s="136"/>
      <c r="BZ309" s="136"/>
      <c r="CA309" s="136"/>
      <c r="CB309" s="136"/>
      <c r="CC309" s="136"/>
      <c r="CD309" s="136"/>
      <c r="CE309" s="136"/>
      <c r="CF309" s="136"/>
      <c r="CG309" s="136"/>
      <c r="CH309" s="136"/>
      <c r="CI309" s="136"/>
      <c r="CJ309" s="136"/>
      <c r="CK309" s="136"/>
      <c r="CL309" s="136"/>
      <c r="CM309" s="136"/>
      <c r="CN309" s="136"/>
      <c r="CO309" s="136"/>
      <c r="CP309" s="136"/>
      <c r="CQ309" s="136"/>
      <c r="CR309" s="136"/>
      <c r="CS309" s="136"/>
      <c r="CT309" s="136"/>
      <c r="CU309" s="136"/>
      <c r="CV309" s="136"/>
      <c r="CW309" s="136"/>
      <c r="CX309" s="136"/>
      <c r="CY309" s="136"/>
      <c r="CZ309" s="136"/>
      <c r="DA309" s="136"/>
      <c r="DB309" s="136"/>
      <c r="DC309" s="136"/>
      <c r="DD309" s="136"/>
      <c r="DE309" s="136"/>
      <c r="DF309" s="136"/>
      <c r="DG309" s="136"/>
      <c r="DH309" s="136"/>
      <c r="DI309" s="136"/>
      <c r="DJ309" s="136"/>
      <c r="DK309" s="136"/>
      <c r="DL309" s="136"/>
      <c r="DM309" s="136"/>
      <c r="DN309" s="136"/>
      <c r="DO309" s="136"/>
      <c r="DP309" s="136"/>
      <c r="DQ309" s="136"/>
      <c r="DR309" s="136"/>
      <c r="DS309" s="136"/>
      <c r="DT309" s="136"/>
      <c r="DU309" s="136"/>
      <c r="DV309" s="136"/>
      <c r="DW309" s="136"/>
      <c r="DX309" s="136"/>
      <c r="DY309" s="136"/>
      <c r="DZ309" s="136"/>
      <c r="EA309" s="136"/>
      <c r="EB309" s="136"/>
      <c r="EC309" s="136"/>
      <c r="ED309" s="136"/>
      <c r="EE309" s="136"/>
      <c r="EF309" s="136"/>
      <c r="EG309" s="136"/>
      <c r="EH309" s="136"/>
      <c r="EI309" s="136"/>
      <c r="EJ309" s="136"/>
      <c r="EK309" s="136"/>
      <c r="EL309" s="136"/>
      <c r="EM309" s="136"/>
      <c r="EN309" s="136"/>
      <c r="EO309" s="136"/>
      <c r="EP309" s="136"/>
      <c r="EQ309" s="136"/>
      <c r="ER309" s="136"/>
      <c r="ES309" s="136"/>
      <c r="ET309" s="136"/>
      <c r="EU309" s="136"/>
      <c r="EV309" s="136"/>
      <c r="EW309" s="136"/>
      <c r="EX309" s="136"/>
      <c r="EY309" s="136"/>
      <c r="EZ309" s="136"/>
      <c r="FA309" s="136"/>
      <c r="FB309" s="136"/>
      <c r="FC309" s="136"/>
      <c r="FD309" s="136"/>
      <c r="FE309" s="136"/>
      <c r="FF309" s="136"/>
      <c r="FG309" s="136"/>
      <c r="FH309" s="136"/>
      <c r="FI309" s="136"/>
      <c r="FJ309" s="136"/>
      <c r="FK309" s="136"/>
      <c r="FL309" s="136"/>
      <c r="FM309" s="136"/>
      <c r="FN309" s="136"/>
      <c r="FO309" s="136"/>
      <c r="FP309" s="136"/>
      <c r="FQ309" s="136"/>
      <c r="FR309" s="136"/>
      <c r="FS309" s="136"/>
      <c r="FT309" s="136"/>
      <c r="FU309" s="136"/>
      <c r="FV309" s="136"/>
      <c r="FW309" s="136"/>
      <c r="FX309" s="136"/>
      <c r="FY309" s="136"/>
      <c r="FZ309" s="136"/>
      <c r="GA309" s="136"/>
      <c r="GB309" s="136"/>
      <c r="GC309" s="136"/>
      <c r="GD309" s="136"/>
      <c r="GE309" s="136"/>
      <c r="GF309" s="136"/>
      <c r="GG309" s="136"/>
      <c r="GH309" s="136"/>
      <c r="GI309" s="136"/>
      <c r="GJ309" s="136"/>
      <c r="GK309" s="136"/>
      <c r="GL309" s="136"/>
      <c r="GM309" s="136"/>
      <c r="GN309" s="136"/>
      <c r="GO309" s="136"/>
      <c r="GP309" s="136"/>
      <c r="GQ309" s="136"/>
      <c r="GR309" s="136"/>
      <c r="GS309" s="136"/>
      <c r="GT309" s="136"/>
      <c r="GU309" s="136"/>
      <c r="GV309" s="136"/>
      <c r="GW309" s="136"/>
      <c r="GX309" s="136"/>
      <c r="GY309" s="136"/>
      <c r="GZ309" s="136"/>
      <c r="HA309" s="136"/>
      <c r="HB309" s="136"/>
      <c r="HC309" s="136"/>
      <c r="HD309" s="136"/>
      <c r="HE309" s="136"/>
      <c r="HF309" s="136"/>
      <c r="HG309" s="136"/>
      <c r="HH309" s="136"/>
      <c r="HI309" s="136"/>
      <c r="HJ309" s="136"/>
      <c r="HK309" s="136"/>
      <c r="HL309" s="136"/>
      <c r="HM309" s="136"/>
      <c r="HN309" s="136"/>
      <c r="HO309" s="136"/>
      <c r="HP309" s="136"/>
      <c r="HQ309" s="136"/>
      <c r="HR309" s="136"/>
      <c r="HS309" s="136"/>
      <c r="HT309" s="136"/>
      <c r="HU309" s="136"/>
      <c r="HV309" s="136"/>
      <c r="HW309" s="136"/>
      <c r="HX309" s="136"/>
      <c r="HY309" s="136"/>
      <c r="HZ309" s="136"/>
      <c r="IA309" s="136"/>
      <c r="IB309" s="136"/>
      <c r="IC309" s="136"/>
      <c r="ID309" s="136"/>
      <c r="IE309" s="136"/>
      <c r="IF309" s="136"/>
      <c r="IG309" s="136"/>
    </row>
    <row r="310" spans="1:241" ht="15" customHeight="1" x14ac:dyDescent="0.25">
      <c r="A310" s="196" t="s">
        <v>309</v>
      </c>
      <c r="B310" s="158">
        <v>4598531</v>
      </c>
      <c r="C310" s="195">
        <v>3138318</v>
      </c>
      <c r="D310" s="195">
        <v>851796</v>
      </c>
      <c r="E310" s="195">
        <v>1025365</v>
      </c>
      <c r="F310" s="158">
        <v>2240028</v>
      </c>
      <c r="G310" s="158">
        <v>256947</v>
      </c>
      <c r="H310" s="235">
        <v>12110985</v>
      </c>
      <c r="I310" s="136"/>
      <c r="J310" s="196" t="s">
        <v>398</v>
      </c>
      <c r="K310" s="158">
        <v>3045840</v>
      </c>
      <c r="L310" s="195">
        <v>1610976</v>
      </c>
      <c r="M310" s="195">
        <v>456175</v>
      </c>
      <c r="N310" s="195">
        <v>495523</v>
      </c>
      <c r="O310" s="158">
        <v>1242987</v>
      </c>
      <c r="P310" s="158">
        <v>225098</v>
      </c>
      <c r="Q310" s="235">
        <v>7076599</v>
      </c>
      <c r="R310" s="136"/>
      <c r="S310" s="136"/>
      <c r="T310" s="136"/>
      <c r="U310" s="136"/>
      <c r="V310" s="136"/>
      <c r="W310" s="136"/>
      <c r="X310" s="136"/>
      <c r="Y310" s="136"/>
      <c r="Z310" s="136"/>
      <c r="AA310" s="136"/>
      <c r="AB310" s="136"/>
      <c r="AC310" s="136"/>
      <c r="AD310" s="136"/>
      <c r="AE310" s="136"/>
      <c r="AF310" s="136"/>
      <c r="AG310" s="136"/>
      <c r="AH310" s="136"/>
      <c r="AI310" s="136"/>
      <c r="AJ310" s="136"/>
      <c r="AK310" s="136"/>
      <c r="AL310" s="136"/>
      <c r="AM310" s="136"/>
      <c r="AN310" s="136"/>
      <c r="AO310" s="136"/>
      <c r="AP310" s="136"/>
      <c r="AQ310" s="136"/>
      <c r="AR310" s="136"/>
      <c r="AS310" s="136"/>
      <c r="AT310" s="136"/>
      <c r="AU310" s="136"/>
      <c r="AV310" s="136"/>
      <c r="AW310" s="136"/>
      <c r="AX310" s="136"/>
      <c r="AY310" s="136"/>
      <c r="AZ310" s="136"/>
      <c r="BA310" s="136"/>
      <c r="BB310" s="136"/>
      <c r="BC310" s="136"/>
      <c r="BD310" s="136"/>
      <c r="BE310" s="136"/>
      <c r="BF310" s="136"/>
      <c r="BG310" s="136"/>
      <c r="BH310" s="136"/>
      <c r="BI310" s="136"/>
      <c r="BJ310" s="136"/>
      <c r="BK310" s="136"/>
      <c r="BL310" s="136"/>
      <c r="BM310" s="136"/>
      <c r="BN310" s="136"/>
      <c r="BO310" s="136"/>
      <c r="BP310" s="136"/>
      <c r="BQ310" s="136"/>
      <c r="BR310" s="136"/>
      <c r="BS310" s="136"/>
      <c r="BT310" s="136"/>
      <c r="BU310" s="136"/>
      <c r="BV310" s="136"/>
      <c r="BW310" s="136"/>
      <c r="BX310" s="136"/>
      <c r="BY310" s="136"/>
      <c r="BZ310" s="136"/>
      <c r="CA310" s="136"/>
      <c r="CB310" s="136"/>
      <c r="CC310" s="136"/>
      <c r="CD310" s="136"/>
      <c r="CE310" s="136"/>
      <c r="CF310" s="136"/>
      <c r="CG310" s="136"/>
      <c r="CH310" s="136"/>
      <c r="CI310" s="136"/>
      <c r="CJ310" s="136"/>
      <c r="CK310" s="136"/>
      <c r="CL310" s="136"/>
      <c r="CM310" s="136"/>
      <c r="CN310" s="136"/>
      <c r="CO310" s="136"/>
      <c r="CP310" s="136"/>
      <c r="CQ310" s="136"/>
      <c r="CR310" s="136"/>
      <c r="CS310" s="136"/>
      <c r="CT310" s="136"/>
      <c r="CU310" s="136"/>
      <c r="CV310" s="136"/>
      <c r="CW310" s="136"/>
      <c r="CX310" s="136"/>
      <c r="CY310" s="136"/>
      <c r="CZ310" s="136"/>
      <c r="DA310" s="136"/>
      <c r="DB310" s="136"/>
      <c r="DC310" s="136"/>
      <c r="DD310" s="136"/>
      <c r="DE310" s="136"/>
      <c r="DF310" s="136"/>
      <c r="DG310" s="136"/>
      <c r="DH310" s="136"/>
      <c r="DI310" s="136"/>
      <c r="DJ310" s="136"/>
      <c r="DK310" s="136"/>
      <c r="DL310" s="136"/>
      <c r="DM310" s="136"/>
      <c r="DN310" s="136"/>
      <c r="DO310" s="136"/>
      <c r="DP310" s="136"/>
      <c r="DQ310" s="136"/>
      <c r="DR310" s="136"/>
      <c r="DS310" s="136"/>
      <c r="DT310" s="136"/>
      <c r="DU310" s="136"/>
      <c r="DV310" s="136"/>
      <c r="DW310" s="136"/>
      <c r="DX310" s="136"/>
      <c r="DY310" s="136"/>
      <c r="DZ310" s="136"/>
      <c r="EA310" s="136"/>
      <c r="EB310" s="136"/>
      <c r="EC310" s="136"/>
      <c r="ED310" s="136"/>
      <c r="EE310" s="136"/>
      <c r="EF310" s="136"/>
      <c r="EG310" s="136"/>
      <c r="EH310" s="136"/>
      <c r="EI310" s="136"/>
      <c r="EJ310" s="136"/>
      <c r="EK310" s="136"/>
      <c r="EL310" s="136"/>
      <c r="EM310" s="136"/>
      <c r="EN310" s="136"/>
      <c r="EO310" s="136"/>
      <c r="EP310" s="136"/>
      <c r="EQ310" s="136"/>
      <c r="ER310" s="136"/>
      <c r="ES310" s="136"/>
      <c r="ET310" s="136"/>
      <c r="EU310" s="136"/>
      <c r="EV310" s="136"/>
      <c r="EW310" s="136"/>
      <c r="EX310" s="136"/>
      <c r="EY310" s="136"/>
      <c r="EZ310" s="136"/>
      <c r="FA310" s="136"/>
      <c r="FB310" s="136"/>
      <c r="FC310" s="136"/>
      <c r="FD310" s="136"/>
      <c r="FE310" s="136"/>
      <c r="FF310" s="136"/>
      <c r="FG310" s="136"/>
      <c r="FH310" s="136"/>
      <c r="FI310" s="136"/>
      <c r="FJ310" s="136"/>
      <c r="FK310" s="136"/>
      <c r="FL310" s="136"/>
      <c r="FM310" s="136"/>
      <c r="FN310" s="136"/>
      <c r="FO310" s="136"/>
      <c r="FP310" s="136"/>
      <c r="FQ310" s="136"/>
      <c r="FR310" s="136"/>
      <c r="FS310" s="136"/>
      <c r="FT310" s="136"/>
      <c r="FU310" s="136"/>
      <c r="FV310" s="136"/>
      <c r="FW310" s="136"/>
      <c r="FX310" s="136"/>
      <c r="FY310" s="136"/>
      <c r="FZ310" s="136"/>
      <c r="GA310" s="136"/>
      <c r="GB310" s="136"/>
      <c r="GC310" s="136"/>
      <c r="GD310" s="136"/>
      <c r="GE310" s="136"/>
      <c r="GF310" s="136"/>
      <c r="GG310" s="136"/>
      <c r="GH310" s="136"/>
      <c r="GI310" s="136"/>
      <c r="GJ310" s="136"/>
      <c r="GK310" s="136"/>
      <c r="GL310" s="136"/>
      <c r="GM310" s="136"/>
      <c r="GN310" s="136"/>
      <c r="GO310" s="136"/>
      <c r="GP310" s="136"/>
      <c r="GQ310" s="136"/>
      <c r="GR310" s="136"/>
      <c r="GS310" s="136"/>
      <c r="GT310" s="136"/>
      <c r="GU310" s="136"/>
      <c r="GV310" s="136"/>
      <c r="GW310" s="136"/>
      <c r="GX310" s="136"/>
      <c r="GY310" s="136"/>
      <c r="GZ310" s="136"/>
      <c r="HA310" s="136"/>
      <c r="HB310" s="136"/>
      <c r="HC310" s="136"/>
      <c r="HD310" s="136"/>
      <c r="HE310" s="136"/>
      <c r="HF310" s="136"/>
      <c r="HG310" s="136"/>
      <c r="HH310" s="136"/>
      <c r="HI310" s="136"/>
      <c r="HJ310" s="136"/>
      <c r="HK310" s="136"/>
      <c r="HL310" s="136"/>
      <c r="HM310" s="136"/>
      <c r="HN310" s="136"/>
      <c r="HO310" s="136"/>
      <c r="HP310" s="136"/>
      <c r="HQ310" s="136"/>
      <c r="HR310" s="136"/>
      <c r="HS310" s="136"/>
      <c r="HT310" s="136"/>
      <c r="HU310" s="136"/>
      <c r="HV310" s="136"/>
      <c r="HW310" s="136"/>
      <c r="HX310" s="136"/>
      <c r="HY310" s="136"/>
      <c r="HZ310" s="136"/>
      <c r="IA310" s="136"/>
      <c r="IB310" s="136"/>
      <c r="IC310" s="136"/>
      <c r="ID310" s="136"/>
      <c r="IE310" s="136"/>
      <c r="IF310" s="136"/>
      <c r="IG310" s="136"/>
    </row>
    <row r="311" spans="1:241" ht="15" customHeight="1" x14ac:dyDescent="0.25">
      <c r="A311" s="196" t="s">
        <v>308</v>
      </c>
      <c r="B311" s="158">
        <v>4218356</v>
      </c>
      <c r="C311" s="195">
        <v>2918881</v>
      </c>
      <c r="D311" s="195">
        <v>701102</v>
      </c>
      <c r="E311" s="195">
        <v>742423</v>
      </c>
      <c r="F311" s="158">
        <v>1654706</v>
      </c>
      <c r="G311" s="158">
        <v>195011</v>
      </c>
      <c r="H311" s="235">
        <v>10430479</v>
      </c>
      <c r="I311" s="136"/>
      <c r="J311" s="196" t="s">
        <v>399</v>
      </c>
      <c r="K311" s="158">
        <v>3586625</v>
      </c>
      <c r="L311" s="195">
        <v>1268011</v>
      </c>
      <c r="M311" s="195">
        <v>527954</v>
      </c>
      <c r="N311" s="195">
        <v>566148</v>
      </c>
      <c r="O311" s="158">
        <v>1159799</v>
      </c>
      <c r="P311" s="158">
        <v>295555</v>
      </c>
      <c r="Q311" s="235">
        <v>7404092</v>
      </c>
      <c r="R311" s="136"/>
      <c r="S311" s="136"/>
      <c r="T311" s="136"/>
      <c r="U311" s="136"/>
      <c r="V311" s="136"/>
      <c r="W311" s="136"/>
      <c r="X311" s="136"/>
      <c r="Y311" s="136"/>
      <c r="Z311" s="136"/>
      <c r="AA311" s="136"/>
      <c r="AB311" s="136"/>
      <c r="AC311" s="136"/>
      <c r="AD311" s="136"/>
      <c r="AE311" s="136"/>
      <c r="AF311" s="136"/>
      <c r="AG311" s="136"/>
      <c r="AH311" s="136"/>
      <c r="AI311" s="136"/>
      <c r="AJ311" s="136"/>
      <c r="AK311" s="136"/>
      <c r="AL311" s="136"/>
      <c r="AM311" s="136"/>
      <c r="AN311" s="136"/>
      <c r="AO311" s="136"/>
      <c r="AP311" s="136"/>
      <c r="AQ311" s="136"/>
      <c r="AR311" s="136"/>
      <c r="AS311" s="136"/>
      <c r="AT311" s="136"/>
      <c r="AU311" s="136"/>
      <c r="AV311" s="136"/>
      <c r="AW311" s="136"/>
      <c r="AX311" s="136"/>
      <c r="AY311" s="136"/>
      <c r="AZ311" s="136"/>
      <c r="BA311" s="136"/>
      <c r="BB311" s="136"/>
      <c r="BC311" s="136"/>
      <c r="BD311" s="136"/>
      <c r="BE311" s="136"/>
      <c r="BF311" s="136"/>
      <c r="BG311" s="136"/>
      <c r="BH311" s="136"/>
      <c r="BI311" s="136"/>
      <c r="BJ311" s="136"/>
      <c r="BK311" s="136"/>
      <c r="BL311" s="136"/>
      <c r="BM311" s="136"/>
      <c r="BN311" s="136"/>
      <c r="BO311" s="136"/>
      <c r="BP311" s="136"/>
      <c r="BQ311" s="136"/>
      <c r="BR311" s="136"/>
      <c r="BS311" s="136"/>
      <c r="BT311" s="136"/>
      <c r="BU311" s="136"/>
      <c r="BV311" s="136"/>
      <c r="BW311" s="136"/>
      <c r="BX311" s="136"/>
      <c r="BY311" s="136"/>
      <c r="BZ311" s="136"/>
      <c r="CA311" s="136"/>
      <c r="CB311" s="136"/>
      <c r="CC311" s="136"/>
      <c r="CD311" s="136"/>
      <c r="CE311" s="136"/>
      <c r="CF311" s="136"/>
      <c r="CG311" s="136"/>
      <c r="CH311" s="136"/>
      <c r="CI311" s="136"/>
      <c r="CJ311" s="136"/>
      <c r="CK311" s="136"/>
      <c r="CL311" s="136"/>
      <c r="CM311" s="136"/>
      <c r="CN311" s="136"/>
      <c r="CO311" s="136"/>
      <c r="CP311" s="136"/>
      <c r="CQ311" s="136"/>
      <c r="CR311" s="136"/>
      <c r="CS311" s="136"/>
      <c r="CT311" s="136"/>
      <c r="CU311" s="136"/>
      <c r="CV311" s="136"/>
      <c r="CW311" s="136"/>
      <c r="CX311" s="136"/>
      <c r="CY311" s="136"/>
      <c r="CZ311" s="136"/>
      <c r="DA311" s="136"/>
      <c r="DB311" s="136"/>
      <c r="DC311" s="136"/>
      <c r="DD311" s="136"/>
      <c r="DE311" s="136"/>
      <c r="DF311" s="136"/>
      <c r="DG311" s="136"/>
      <c r="DH311" s="136"/>
      <c r="DI311" s="136"/>
      <c r="DJ311" s="136"/>
      <c r="DK311" s="136"/>
      <c r="DL311" s="136"/>
      <c r="DM311" s="136"/>
      <c r="DN311" s="136"/>
      <c r="DO311" s="136"/>
      <c r="DP311" s="136"/>
      <c r="DQ311" s="136"/>
      <c r="DR311" s="136"/>
      <c r="DS311" s="136"/>
      <c r="DT311" s="136"/>
      <c r="DU311" s="136"/>
      <c r="DV311" s="136"/>
      <c r="DW311" s="136"/>
      <c r="DX311" s="136"/>
      <c r="DY311" s="136"/>
      <c r="DZ311" s="136"/>
      <c r="EA311" s="136"/>
      <c r="EB311" s="136"/>
      <c r="EC311" s="136"/>
      <c r="ED311" s="136"/>
      <c r="EE311" s="136"/>
      <c r="EF311" s="136"/>
      <c r="EG311" s="136"/>
      <c r="EH311" s="136"/>
      <c r="EI311" s="136"/>
      <c r="EJ311" s="136"/>
      <c r="EK311" s="136"/>
      <c r="EL311" s="136"/>
      <c r="EM311" s="136"/>
      <c r="EN311" s="136"/>
      <c r="EO311" s="136"/>
      <c r="EP311" s="136"/>
      <c r="EQ311" s="136"/>
      <c r="ER311" s="136"/>
      <c r="ES311" s="136"/>
      <c r="ET311" s="136"/>
      <c r="EU311" s="136"/>
      <c r="EV311" s="136"/>
      <c r="EW311" s="136"/>
      <c r="EX311" s="136"/>
      <c r="EY311" s="136"/>
      <c r="EZ311" s="136"/>
      <c r="FA311" s="136"/>
      <c r="FB311" s="136"/>
      <c r="FC311" s="136"/>
      <c r="FD311" s="136"/>
      <c r="FE311" s="136"/>
      <c r="FF311" s="136"/>
      <c r="FG311" s="136"/>
      <c r="FH311" s="136"/>
      <c r="FI311" s="136"/>
      <c r="FJ311" s="136"/>
      <c r="FK311" s="136"/>
      <c r="FL311" s="136"/>
      <c r="FM311" s="136"/>
      <c r="FN311" s="136"/>
      <c r="FO311" s="136"/>
      <c r="FP311" s="136"/>
      <c r="FQ311" s="136"/>
      <c r="FR311" s="136"/>
      <c r="FS311" s="136"/>
      <c r="FT311" s="136"/>
      <c r="FU311" s="136"/>
      <c r="FV311" s="136"/>
      <c r="FW311" s="136"/>
      <c r="FX311" s="136"/>
      <c r="FY311" s="136"/>
      <c r="FZ311" s="136"/>
      <c r="GA311" s="136"/>
      <c r="GB311" s="136"/>
      <c r="GC311" s="136"/>
      <c r="GD311" s="136"/>
      <c r="GE311" s="136"/>
      <c r="GF311" s="136"/>
      <c r="GG311" s="136"/>
      <c r="GH311" s="136"/>
      <c r="GI311" s="136"/>
      <c r="GJ311" s="136"/>
      <c r="GK311" s="136"/>
      <c r="GL311" s="136"/>
      <c r="GM311" s="136"/>
      <c r="GN311" s="136"/>
      <c r="GO311" s="136"/>
      <c r="GP311" s="136"/>
      <c r="GQ311" s="136"/>
      <c r="GR311" s="136"/>
      <c r="GS311" s="136"/>
      <c r="GT311" s="136"/>
      <c r="GU311" s="136"/>
      <c r="GV311" s="136"/>
      <c r="GW311" s="136"/>
      <c r="GX311" s="136"/>
      <c r="GY311" s="136"/>
      <c r="GZ311" s="136"/>
      <c r="HA311" s="136"/>
      <c r="HB311" s="136"/>
      <c r="HC311" s="136"/>
      <c r="HD311" s="136"/>
      <c r="HE311" s="136"/>
      <c r="HF311" s="136"/>
      <c r="HG311" s="136"/>
      <c r="HH311" s="136"/>
      <c r="HI311" s="136"/>
      <c r="HJ311" s="136"/>
      <c r="HK311" s="136"/>
      <c r="HL311" s="136"/>
      <c r="HM311" s="136"/>
      <c r="HN311" s="136"/>
      <c r="HO311" s="136"/>
      <c r="HP311" s="136"/>
      <c r="HQ311" s="136"/>
      <c r="HR311" s="136"/>
      <c r="HS311" s="136"/>
      <c r="HT311" s="136"/>
      <c r="HU311" s="136"/>
      <c r="HV311" s="136"/>
      <c r="HW311" s="136"/>
      <c r="HX311" s="136"/>
      <c r="HY311" s="136"/>
      <c r="HZ311" s="136"/>
      <c r="IA311" s="136"/>
      <c r="IB311" s="136"/>
      <c r="IC311" s="136"/>
      <c r="ID311" s="136"/>
      <c r="IE311" s="136"/>
      <c r="IF311" s="136"/>
      <c r="IG311" s="136"/>
    </row>
    <row r="312" spans="1:241" ht="15" customHeight="1" x14ac:dyDescent="0.25">
      <c r="A312" s="197" t="s">
        <v>307</v>
      </c>
      <c r="B312" s="158">
        <v>4779288</v>
      </c>
      <c r="C312" s="195">
        <v>3107400</v>
      </c>
      <c r="D312" s="195">
        <v>746035</v>
      </c>
      <c r="E312" s="195">
        <v>965260</v>
      </c>
      <c r="F312" s="158">
        <v>1598122</v>
      </c>
      <c r="G312" s="158">
        <v>253079</v>
      </c>
      <c r="H312" s="235">
        <v>11449184</v>
      </c>
      <c r="I312" s="136"/>
      <c r="J312" s="196" t="s">
        <v>400</v>
      </c>
      <c r="K312" s="158">
        <v>2402680</v>
      </c>
      <c r="L312" s="195">
        <v>1011517</v>
      </c>
      <c r="M312" s="195">
        <v>397522</v>
      </c>
      <c r="N312" s="195">
        <v>424235</v>
      </c>
      <c r="O312" s="158">
        <v>1153344</v>
      </c>
      <c r="P312" s="158">
        <v>189364</v>
      </c>
      <c r="Q312" s="235">
        <v>5578662</v>
      </c>
      <c r="R312" s="136"/>
      <c r="S312" s="136"/>
      <c r="T312" s="136"/>
      <c r="U312" s="136"/>
      <c r="V312" s="136"/>
      <c r="W312" s="136"/>
      <c r="X312" s="136"/>
      <c r="Y312" s="136"/>
      <c r="Z312" s="136"/>
      <c r="AA312" s="136"/>
      <c r="AB312" s="136"/>
      <c r="AC312" s="136"/>
      <c r="AD312" s="136"/>
      <c r="AE312" s="136"/>
      <c r="AF312" s="136"/>
      <c r="AG312" s="136"/>
      <c r="AH312" s="136"/>
      <c r="AI312" s="136"/>
      <c r="AJ312" s="136"/>
      <c r="AK312" s="136"/>
      <c r="AL312" s="136"/>
      <c r="AM312" s="136"/>
      <c r="AN312" s="136"/>
      <c r="AO312" s="136"/>
      <c r="AP312" s="136"/>
      <c r="AQ312" s="136"/>
      <c r="AR312" s="136"/>
      <c r="AS312" s="136"/>
      <c r="AT312" s="136"/>
      <c r="AU312" s="136"/>
      <c r="AV312" s="136"/>
      <c r="AW312" s="136"/>
      <c r="AX312" s="136"/>
      <c r="AY312" s="136"/>
      <c r="AZ312" s="136"/>
      <c r="BA312" s="136"/>
      <c r="BB312" s="136"/>
      <c r="BC312" s="136"/>
      <c r="BD312" s="136"/>
      <c r="BE312" s="136"/>
      <c r="BF312" s="136"/>
      <c r="BG312" s="136"/>
      <c r="BH312" s="136"/>
      <c r="BI312" s="136"/>
      <c r="BJ312" s="136"/>
      <c r="BK312" s="136"/>
      <c r="BL312" s="136"/>
      <c r="BM312" s="136"/>
      <c r="BN312" s="136"/>
      <c r="BO312" s="136"/>
      <c r="BP312" s="136"/>
      <c r="BQ312" s="136"/>
      <c r="BR312" s="136"/>
      <c r="BS312" s="136"/>
      <c r="BT312" s="136"/>
      <c r="BU312" s="136"/>
      <c r="BV312" s="136"/>
      <c r="BW312" s="136"/>
      <c r="BX312" s="136"/>
      <c r="BY312" s="136"/>
      <c r="BZ312" s="136"/>
      <c r="CA312" s="136"/>
      <c r="CB312" s="136"/>
      <c r="CC312" s="136"/>
      <c r="CD312" s="136"/>
      <c r="CE312" s="136"/>
      <c r="CF312" s="136"/>
      <c r="CG312" s="136"/>
      <c r="CH312" s="136"/>
      <c r="CI312" s="136"/>
      <c r="CJ312" s="136"/>
      <c r="CK312" s="136"/>
      <c r="CL312" s="136"/>
      <c r="CM312" s="136"/>
      <c r="CN312" s="136"/>
      <c r="CO312" s="136"/>
      <c r="CP312" s="136"/>
      <c r="CQ312" s="136"/>
      <c r="CR312" s="136"/>
      <c r="CS312" s="136"/>
      <c r="CT312" s="136"/>
      <c r="CU312" s="136"/>
      <c r="CV312" s="136"/>
      <c r="CW312" s="136"/>
      <c r="CX312" s="136"/>
      <c r="CY312" s="136"/>
      <c r="CZ312" s="136"/>
      <c r="DA312" s="136"/>
      <c r="DB312" s="136"/>
      <c r="DC312" s="136"/>
      <c r="DD312" s="136"/>
      <c r="DE312" s="136"/>
      <c r="DF312" s="136"/>
      <c r="DG312" s="136"/>
      <c r="DH312" s="136"/>
      <c r="DI312" s="136"/>
      <c r="DJ312" s="136"/>
      <c r="DK312" s="136"/>
      <c r="DL312" s="136"/>
      <c r="DM312" s="136"/>
      <c r="DN312" s="136"/>
      <c r="DO312" s="136"/>
      <c r="DP312" s="136"/>
      <c r="DQ312" s="136"/>
      <c r="DR312" s="136"/>
      <c r="DS312" s="136"/>
      <c r="DT312" s="136"/>
      <c r="DU312" s="136"/>
      <c r="DV312" s="136"/>
      <c r="DW312" s="136"/>
      <c r="DX312" s="136"/>
      <c r="DY312" s="136"/>
      <c r="DZ312" s="136"/>
      <c r="EA312" s="136"/>
      <c r="EB312" s="136"/>
      <c r="EC312" s="136"/>
      <c r="ED312" s="136"/>
      <c r="EE312" s="136"/>
      <c r="EF312" s="136"/>
      <c r="EG312" s="136"/>
      <c r="EH312" s="136"/>
      <c r="EI312" s="136"/>
      <c r="EJ312" s="136"/>
      <c r="EK312" s="136"/>
      <c r="EL312" s="136"/>
      <c r="EM312" s="136"/>
      <c r="EN312" s="136"/>
      <c r="EO312" s="136"/>
      <c r="EP312" s="136"/>
      <c r="EQ312" s="136"/>
      <c r="ER312" s="136"/>
      <c r="ES312" s="136"/>
      <c r="ET312" s="136"/>
      <c r="EU312" s="136"/>
      <c r="EV312" s="136"/>
      <c r="EW312" s="136"/>
      <c r="EX312" s="136"/>
      <c r="EY312" s="136"/>
      <c r="EZ312" s="136"/>
      <c r="FA312" s="136"/>
      <c r="FB312" s="136"/>
      <c r="FC312" s="136"/>
      <c r="FD312" s="136"/>
      <c r="FE312" s="136"/>
      <c r="FF312" s="136"/>
      <c r="FG312" s="136"/>
      <c r="FH312" s="136"/>
      <c r="FI312" s="136"/>
      <c r="FJ312" s="136"/>
      <c r="FK312" s="136"/>
      <c r="FL312" s="136"/>
      <c r="FM312" s="136"/>
      <c r="FN312" s="136"/>
      <c r="FO312" s="136"/>
      <c r="FP312" s="136"/>
      <c r="FQ312" s="136"/>
      <c r="FR312" s="136"/>
      <c r="FS312" s="136"/>
      <c r="FT312" s="136"/>
      <c r="FU312" s="136"/>
      <c r="FV312" s="136"/>
      <c r="FW312" s="136"/>
      <c r="FX312" s="136"/>
      <c r="FY312" s="136"/>
      <c r="FZ312" s="136"/>
      <c r="GA312" s="136"/>
      <c r="GB312" s="136"/>
      <c r="GC312" s="136"/>
      <c r="GD312" s="136"/>
      <c r="GE312" s="136"/>
      <c r="GF312" s="136"/>
      <c r="GG312" s="136"/>
      <c r="GH312" s="136"/>
      <c r="GI312" s="136"/>
      <c r="GJ312" s="136"/>
      <c r="GK312" s="136"/>
      <c r="GL312" s="136"/>
      <c r="GM312" s="136"/>
      <c r="GN312" s="136"/>
      <c r="GO312" s="136"/>
      <c r="GP312" s="136"/>
      <c r="GQ312" s="136"/>
      <c r="GR312" s="136"/>
      <c r="GS312" s="136"/>
      <c r="GT312" s="136"/>
      <c r="GU312" s="136"/>
      <c r="GV312" s="136"/>
      <c r="GW312" s="136"/>
      <c r="GX312" s="136"/>
      <c r="GY312" s="136"/>
      <c r="GZ312" s="136"/>
      <c r="HA312" s="136"/>
      <c r="HB312" s="136"/>
      <c r="HC312" s="136"/>
      <c r="HD312" s="136"/>
      <c r="HE312" s="136"/>
      <c r="HF312" s="136"/>
      <c r="HG312" s="136"/>
      <c r="HH312" s="136"/>
      <c r="HI312" s="136"/>
      <c r="HJ312" s="136"/>
      <c r="HK312" s="136"/>
      <c r="HL312" s="136"/>
      <c r="HM312" s="136"/>
      <c r="HN312" s="136"/>
      <c r="HO312" s="136"/>
      <c r="HP312" s="136"/>
      <c r="HQ312" s="136"/>
      <c r="HR312" s="136"/>
      <c r="HS312" s="136"/>
      <c r="HT312" s="136"/>
      <c r="HU312" s="136"/>
      <c r="HV312" s="136"/>
      <c r="HW312" s="136"/>
      <c r="HX312" s="136"/>
      <c r="HY312" s="136"/>
      <c r="HZ312" s="136"/>
      <c r="IA312" s="136"/>
      <c r="IB312" s="136"/>
      <c r="IC312" s="136"/>
      <c r="ID312" s="136"/>
      <c r="IE312" s="136"/>
      <c r="IF312" s="136"/>
      <c r="IG312" s="136"/>
    </row>
    <row r="313" spans="1:241" ht="15" customHeight="1" x14ac:dyDescent="0.25">
      <c r="A313" s="196" t="s">
        <v>377</v>
      </c>
      <c r="B313" s="158">
        <v>4360091</v>
      </c>
      <c r="C313" s="195">
        <v>3190781</v>
      </c>
      <c r="D313" s="195">
        <v>787439</v>
      </c>
      <c r="E313" s="195">
        <v>777450</v>
      </c>
      <c r="F313" s="158">
        <v>1723303</v>
      </c>
      <c r="G313" s="158">
        <v>282415</v>
      </c>
      <c r="H313" s="235">
        <v>11121479</v>
      </c>
      <c r="I313" s="136"/>
      <c r="J313" s="196" t="s">
        <v>401</v>
      </c>
      <c r="K313" s="158">
        <v>1148695</v>
      </c>
      <c r="L313" s="195">
        <v>396733</v>
      </c>
      <c r="M313" s="195">
        <v>177550</v>
      </c>
      <c r="N313" s="195">
        <v>223914</v>
      </c>
      <c r="O313" s="158">
        <v>656185</v>
      </c>
      <c r="P313" s="158">
        <v>108911</v>
      </c>
      <c r="Q313" s="235">
        <v>2711988</v>
      </c>
      <c r="R313" s="136"/>
      <c r="S313" s="136"/>
      <c r="T313" s="136"/>
      <c r="U313" s="136"/>
      <c r="V313" s="136"/>
      <c r="W313" s="136"/>
      <c r="X313" s="136"/>
      <c r="Y313" s="136"/>
      <c r="Z313" s="136"/>
      <c r="AA313" s="136"/>
      <c r="AB313" s="136"/>
      <c r="AC313" s="136"/>
      <c r="AD313" s="136"/>
      <c r="AE313" s="136"/>
      <c r="AF313" s="136"/>
      <c r="AG313" s="136"/>
      <c r="AH313" s="136"/>
      <c r="AI313" s="136"/>
      <c r="AJ313" s="136"/>
      <c r="AK313" s="136"/>
      <c r="AL313" s="136"/>
      <c r="AM313" s="136"/>
      <c r="AN313" s="136"/>
      <c r="AO313" s="136"/>
      <c r="AP313" s="136"/>
      <c r="AQ313" s="136"/>
      <c r="AR313" s="136"/>
      <c r="AS313" s="136"/>
      <c r="AT313" s="136"/>
      <c r="AU313" s="136"/>
      <c r="AV313" s="136"/>
      <c r="AW313" s="136"/>
      <c r="AX313" s="136"/>
      <c r="AY313" s="136"/>
      <c r="AZ313" s="136"/>
      <c r="BA313" s="136"/>
      <c r="BB313" s="136"/>
      <c r="BC313" s="136"/>
      <c r="BD313" s="136"/>
      <c r="BE313" s="136"/>
      <c r="BF313" s="136"/>
      <c r="BG313" s="136"/>
      <c r="BH313" s="136"/>
      <c r="BI313" s="136"/>
      <c r="BJ313" s="136"/>
      <c r="BK313" s="136"/>
      <c r="BL313" s="136"/>
      <c r="BM313" s="136"/>
      <c r="BN313" s="136"/>
      <c r="BO313" s="136"/>
      <c r="BP313" s="136"/>
      <c r="BQ313" s="136"/>
      <c r="BR313" s="136"/>
      <c r="BS313" s="136"/>
      <c r="BT313" s="136"/>
      <c r="BU313" s="136"/>
      <c r="BV313" s="136"/>
      <c r="BW313" s="136"/>
      <c r="BX313" s="136"/>
      <c r="BY313" s="136"/>
      <c r="BZ313" s="136"/>
      <c r="CA313" s="136"/>
      <c r="CB313" s="136"/>
      <c r="CC313" s="136"/>
      <c r="CD313" s="136"/>
      <c r="CE313" s="136"/>
      <c r="CF313" s="136"/>
      <c r="CG313" s="136"/>
      <c r="CH313" s="136"/>
      <c r="CI313" s="136"/>
      <c r="CJ313" s="136"/>
      <c r="CK313" s="136"/>
      <c r="CL313" s="136"/>
      <c r="CM313" s="136"/>
      <c r="CN313" s="136"/>
      <c r="CO313" s="136"/>
      <c r="CP313" s="136"/>
      <c r="CQ313" s="136"/>
      <c r="CR313" s="136"/>
      <c r="CS313" s="136"/>
      <c r="CT313" s="136"/>
      <c r="CU313" s="136"/>
      <c r="CV313" s="136"/>
      <c r="CW313" s="136"/>
      <c r="CX313" s="136"/>
      <c r="CY313" s="136"/>
      <c r="CZ313" s="136"/>
      <c r="DA313" s="136"/>
      <c r="DB313" s="136"/>
      <c r="DC313" s="136"/>
      <c r="DD313" s="136"/>
      <c r="DE313" s="136"/>
      <c r="DF313" s="136"/>
      <c r="DG313" s="136"/>
      <c r="DH313" s="136"/>
      <c r="DI313" s="136"/>
      <c r="DJ313" s="136"/>
      <c r="DK313" s="136"/>
      <c r="DL313" s="136"/>
      <c r="DM313" s="136"/>
      <c r="DN313" s="136"/>
      <c r="DO313" s="136"/>
      <c r="DP313" s="136"/>
      <c r="DQ313" s="136"/>
      <c r="DR313" s="136"/>
      <c r="DS313" s="136"/>
      <c r="DT313" s="136"/>
      <c r="DU313" s="136"/>
      <c r="DV313" s="136"/>
      <c r="DW313" s="136"/>
      <c r="DX313" s="136"/>
      <c r="DY313" s="136"/>
      <c r="DZ313" s="136"/>
      <c r="EA313" s="136"/>
      <c r="EB313" s="136"/>
      <c r="EC313" s="136"/>
      <c r="ED313" s="136"/>
      <c r="EE313" s="136"/>
      <c r="EF313" s="136"/>
      <c r="EG313" s="136"/>
      <c r="EH313" s="136"/>
      <c r="EI313" s="136"/>
      <c r="EJ313" s="136"/>
      <c r="EK313" s="136"/>
      <c r="EL313" s="136"/>
      <c r="EM313" s="136"/>
      <c r="EN313" s="136"/>
      <c r="EO313" s="136"/>
      <c r="EP313" s="136"/>
      <c r="EQ313" s="136"/>
      <c r="ER313" s="136"/>
      <c r="ES313" s="136"/>
      <c r="ET313" s="136"/>
      <c r="EU313" s="136"/>
      <c r="EV313" s="136"/>
      <c r="EW313" s="136"/>
      <c r="EX313" s="136"/>
      <c r="EY313" s="136"/>
      <c r="EZ313" s="136"/>
      <c r="FA313" s="136"/>
      <c r="FB313" s="136"/>
      <c r="FC313" s="136"/>
      <c r="FD313" s="136"/>
      <c r="FE313" s="136"/>
      <c r="FF313" s="136"/>
      <c r="FG313" s="136"/>
      <c r="FH313" s="136"/>
      <c r="FI313" s="136"/>
      <c r="FJ313" s="136"/>
      <c r="FK313" s="136"/>
      <c r="FL313" s="136"/>
      <c r="FM313" s="136"/>
      <c r="FN313" s="136"/>
      <c r="FO313" s="136"/>
      <c r="FP313" s="136"/>
      <c r="FQ313" s="136"/>
      <c r="FR313" s="136"/>
      <c r="FS313" s="136"/>
      <c r="FT313" s="136"/>
      <c r="FU313" s="136"/>
      <c r="FV313" s="136"/>
      <c r="FW313" s="136"/>
      <c r="FX313" s="136"/>
      <c r="FY313" s="136"/>
      <c r="FZ313" s="136"/>
      <c r="GA313" s="136"/>
      <c r="GB313" s="136"/>
      <c r="GC313" s="136"/>
      <c r="GD313" s="136"/>
      <c r="GE313" s="136"/>
      <c r="GF313" s="136"/>
      <c r="GG313" s="136"/>
      <c r="GH313" s="136"/>
      <c r="GI313" s="136"/>
      <c r="GJ313" s="136"/>
      <c r="GK313" s="136"/>
      <c r="GL313" s="136"/>
      <c r="GM313" s="136"/>
      <c r="GN313" s="136"/>
      <c r="GO313" s="136"/>
      <c r="GP313" s="136"/>
      <c r="GQ313" s="136"/>
      <c r="GR313" s="136"/>
      <c r="GS313" s="136"/>
      <c r="GT313" s="136"/>
      <c r="GU313" s="136"/>
      <c r="GV313" s="136"/>
      <c r="GW313" s="136"/>
      <c r="GX313" s="136"/>
      <c r="GY313" s="136"/>
      <c r="GZ313" s="136"/>
      <c r="HA313" s="136"/>
      <c r="HB313" s="136"/>
      <c r="HC313" s="136"/>
      <c r="HD313" s="136"/>
      <c r="HE313" s="136"/>
      <c r="HF313" s="136"/>
      <c r="HG313" s="136"/>
      <c r="HH313" s="136"/>
      <c r="HI313" s="136"/>
      <c r="HJ313" s="136"/>
      <c r="HK313" s="136"/>
      <c r="HL313" s="136"/>
      <c r="HM313" s="136"/>
      <c r="HN313" s="136"/>
      <c r="HO313" s="136"/>
      <c r="HP313" s="136"/>
      <c r="HQ313" s="136"/>
      <c r="HR313" s="136"/>
      <c r="HS313" s="136"/>
      <c r="HT313" s="136"/>
      <c r="HU313" s="136"/>
      <c r="HV313" s="136"/>
      <c r="HW313" s="136"/>
      <c r="HX313" s="136"/>
      <c r="HY313" s="136"/>
      <c r="HZ313" s="136"/>
      <c r="IA313" s="136"/>
      <c r="IB313" s="136"/>
      <c r="IC313" s="136"/>
      <c r="ID313" s="136"/>
      <c r="IE313" s="136"/>
      <c r="IF313" s="136"/>
      <c r="IG313" s="136"/>
    </row>
    <row r="314" spans="1:241" ht="15" customHeight="1" x14ac:dyDescent="0.25">
      <c r="A314" s="197" t="s">
        <v>305</v>
      </c>
      <c r="B314" s="158">
        <v>4847327</v>
      </c>
      <c r="C314" s="195">
        <v>3330441</v>
      </c>
      <c r="D314" s="195">
        <v>879990</v>
      </c>
      <c r="E314" s="195">
        <v>830151</v>
      </c>
      <c r="F314" s="158">
        <v>1689881</v>
      </c>
      <c r="G314" s="158">
        <v>293094</v>
      </c>
      <c r="H314" s="235">
        <v>11870884</v>
      </c>
      <c r="I314" s="136"/>
      <c r="J314" s="196" t="s">
        <v>402</v>
      </c>
      <c r="K314" s="158">
        <v>2073559</v>
      </c>
      <c r="L314" s="195">
        <v>716577</v>
      </c>
      <c r="M314" s="195">
        <v>197493</v>
      </c>
      <c r="N314" s="195">
        <v>493084</v>
      </c>
      <c r="O314" s="158">
        <v>800664</v>
      </c>
      <c r="P314" s="158">
        <v>128626</v>
      </c>
      <c r="Q314" s="235">
        <v>4410003</v>
      </c>
      <c r="R314" s="136"/>
      <c r="S314" s="136"/>
      <c r="T314" s="136"/>
      <c r="U314" s="136"/>
      <c r="V314" s="136"/>
      <c r="W314" s="136"/>
      <c r="X314" s="136"/>
      <c r="Y314" s="136"/>
      <c r="Z314" s="136"/>
      <c r="AA314" s="136"/>
      <c r="AB314" s="136"/>
      <c r="AC314" s="136"/>
      <c r="AD314" s="136"/>
      <c r="AE314" s="136"/>
      <c r="AF314" s="136"/>
      <c r="AG314" s="136"/>
      <c r="AH314" s="136"/>
      <c r="AI314" s="136"/>
      <c r="AJ314" s="136"/>
      <c r="AK314" s="136"/>
      <c r="AL314" s="136"/>
      <c r="AM314" s="136"/>
      <c r="AN314" s="136"/>
      <c r="AO314" s="136"/>
      <c r="AP314" s="136"/>
      <c r="AQ314" s="136"/>
      <c r="AR314" s="136"/>
      <c r="AS314" s="136"/>
      <c r="AT314" s="136"/>
      <c r="AU314" s="136"/>
      <c r="AV314" s="136"/>
      <c r="AW314" s="136"/>
      <c r="AX314" s="136"/>
      <c r="AY314" s="136"/>
      <c r="AZ314" s="136"/>
      <c r="BA314" s="136"/>
      <c r="BB314" s="136"/>
      <c r="BC314" s="136"/>
      <c r="BD314" s="136"/>
      <c r="BE314" s="136"/>
      <c r="BF314" s="136"/>
      <c r="BG314" s="136"/>
      <c r="BH314" s="136"/>
      <c r="BI314" s="136"/>
      <c r="BJ314" s="136"/>
      <c r="BK314" s="136"/>
      <c r="BL314" s="136"/>
      <c r="BM314" s="136"/>
      <c r="BN314" s="136"/>
      <c r="BO314" s="136"/>
      <c r="BP314" s="136"/>
      <c r="BQ314" s="136"/>
      <c r="BR314" s="136"/>
      <c r="BS314" s="136"/>
      <c r="BT314" s="136"/>
      <c r="BU314" s="136"/>
      <c r="BV314" s="136"/>
      <c r="BW314" s="136"/>
      <c r="BX314" s="136"/>
      <c r="BY314" s="136"/>
      <c r="BZ314" s="136"/>
      <c r="CA314" s="136"/>
      <c r="CB314" s="136"/>
      <c r="CC314" s="136"/>
      <c r="CD314" s="136"/>
      <c r="CE314" s="136"/>
      <c r="CF314" s="136"/>
      <c r="CG314" s="136"/>
      <c r="CH314" s="136"/>
      <c r="CI314" s="136"/>
      <c r="CJ314" s="136"/>
      <c r="CK314" s="136"/>
      <c r="CL314" s="136"/>
      <c r="CM314" s="136"/>
      <c r="CN314" s="136"/>
      <c r="CO314" s="136"/>
      <c r="CP314" s="136"/>
      <c r="CQ314" s="136"/>
      <c r="CR314" s="136"/>
      <c r="CS314" s="136"/>
      <c r="CT314" s="136"/>
      <c r="CU314" s="136"/>
      <c r="CV314" s="136"/>
      <c r="CW314" s="136"/>
      <c r="CX314" s="136"/>
      <c r="CY314" s="136"/>
      <c r="CZ314" s="136"/>
      <c r="DA314" s="136"/>
      <c r="DB314" s="136"/>
      <c r="DC314" s="136"/>
      <c r="DD314" s="136"/>
      <c r="DE314" s="136"/>
      <c r="DF314" s="136"/>
      <c r="DG314" s="136"/>
      <c r="DH314" s="136"/>
      <c r="DI314" s="136"/>
      <c r="DJ314" s="136"/>
      <c r="DK314" s="136"/>
      <c r="DL314" s="136"/>
      <c r="DM314" s="136"/>
      <c r="DN314" s="136"/>
      <c r="DO314" s="136"/>
      <c r="DP314" s="136"/>
      <c r="DQ314" s="136"/>
      <c r="DR314" s="136"/>
      <c r="DS314" s="136"/>
      <c r="DT314" s="136"/>
      <c r="DU314" s="136"/>
      <c r="DV314" s="136"/>
      <c r="DW314" s="136"/>
      <c r="DX314" s="136"/>
      <c r="DY314" s="136"/>
      <c r="DZ314" s="136"/>
      <c r="EA314" s="136"/>
      <c r="EB314" s="136"/>
      <c r="EC314" s="136"/>
      <c r="ED314" s="136"/>
      <c r="EE314" s="136"/>
      <c r="EF314" s="136"/>
      <c r="EG314" s="136"/>
      <c r="EH314" s="136"/>
      <c r="EI314" s="136"/>
      <c r="EJ314" s="136"/>
      <c r="EK314" s="136"/>
      <c r="EL314" s="136"/>
      <c r="EM314" s="136"/>
      <c r="EN314" s="136"/>
      <c r="EO314" s="136"/>
      <c r="EP314" s="136"/>
      <c r="EQ314" s="136"/>
      <c r="ER314" s="136"/>
      <c r="ES314" s="136"/>
      <c r="ET314" s="136"/>
      <c r="EU314" s="136"/>
      <c r="EV314" s="136"/>
      <c r="EW314" s="136"/>
      <c r="EX314" s="136"/>
      <c r="EY314" s="136"/>
      <c r="EZ314" s="136"/>
      <c r="FA314" s="136"/>
      <c r="FB314" s="136"/>
      <c r="FC314" s="136"/>
      <c r="FD314" s="136"/>
      <c r="FE314" s="136"/>
      <c r="FF314" s="136"/>
      <c r="FG314" s="136"/>
      <c r="FH314" s="136"/>
      <c r="FI314" s="136"/>
      <c r="FJ314" s="136"/>
      <c r="FK314" s="136"/>
      <c r="FL314" s="136"/>
      <c r="FM314" s="136"/>
      <c r="FN314" s="136"/>
      <c r="FO314" s="136"/>
      <c r="FP314" s="136"/>
      <c r="FQ314" s="136"/>
      <c r="FR314" s="136"/>
      <c r="FS314" s="136"/>
      <c r="FT314" s="136"/>
      <c r="FU314" s="136"/>
      <c r="FV314" s="136"/>
      <c r="FW314" s="136"/>
      <c r="FX314" s="136"/>
      <c r="FY314" s="136"/>
      <c r="FZ314" s="136"/>
      <c r="GA314" s="136"/>
      <c r="GB314" s="136"/>
      <c r="GC314" s="136"/>
      <c r="GD314" s="136"/>
      <c r="GE314" s="136"/>
      <c r="GF314" s="136"/>
      <c r="GG314" s="136"/>
      <c r="GH314" s="136"/>
      <c r="GI314" s="136"/>
      <c r="GJ314" s="136"/>
      <c r="GK314" s="136"/>
      <c r="GL314" s="136"/>
      <c r="GM314" s="136"/>
      <c r="GN314" s="136"/>
      <c r="GO314" s="136"/>
      <c r="GP314" s="136"/>
      <c r="GQ314" s="136"/>
      <c r="GR314" s="136"/>
      <c r="GS314" s="136"/>
      <c r="GT314" s="136"/>
      <c r="GU314" s="136"/>
      <c r="GV314" s="136"/>
      <c r="GW314" s="136"/>
      <c r="GX314" s="136"/>
      <c r="GY314" s="136"/>
      <c r="GZ314" s="136"/>
      <c r="HA314" s="136"/>
      <c r="HB314" s="136"/>
      <c r="HC314" s="136"/>
      <c r="HD314" s="136"/>
      <c r="HE314" s="136"/>
      <c r="HF314" s="136"/>
      <c r="HG314" s="136"/>
      <c r="HH314" s="136"/>
      <c r="HI314" s="136"/>
      <c r="HJ314" s="136"/>
      <c r="HK314" s="136"/>
      <c r="HL314" s="136"/>
      <c r="HM314" s="136"/>
      <c r="HN314" s="136"/>
      <c r="HO314" s="136"/>
      <c r="HP314" s="136"/>
      <c r="HQ314" s="136"/>
      <c r="HR314" s="136"/>
      <c r="HS314" s="136"/>
      <c r="HT314" s="136"/>
      <c r="HU314" s="136"/>
      <c r="HV314" s="136"/>
      <c r="HW314" s="136"/>
      <c r="HX314" s="136"/>
      <c r="HY314" s="136"/>
      <c r="HZ314" s="136"/>
      <c r="IA314" s="136"/>
      <c r="IB314" s="136"/>
      <c r="IC314" s="136"/>
      <c r="ID314" s="136"/>
      <c r="IE314" s="136"/>
      <c r="IF314" s="136"/>
      <c r="IG314" s="136"/>
    </row>
    <row r="315" spans="1:241" ht="15" customHeight="1" x14ac:dyDescent="0.25">
      <c r="A315" s="196" t="s">
        <v>304</v>
      </c>
      <c r="B315" s="158">
        <v>5578188</v>
      </c>
      <c r="C315" s="195">
        <v>3805095</v>
      </c>
      <c r="D315" s="195">
        <v>971266</v>
      </c>
      <c r="E315" s="195">
        <v>758911</v>
      </c>
      <c r="F315" s="158">
        <v>1624475</v>
      </c>
      <c r="G315" s="158">
        <v>287775</v>
      </c>
      <c r="H315" s="235">
        <v>13025710</v>
      </c>
      <c r="I315" s="136"/>
      <c r="J315" s="196" t="s">
        <v>403</v>
      </c>
      <c r="K315" s="158">
        <v>2593472</v>
      </c>
      <c r="L315" s="195">
        <v>807211</v>
      </c>
      <c r="M315" s="195">
        <v>456153</v>
      </c>
      <c r="N315" s="195">
        <v>489467</v>
      </c>
      <c r="O315" s="158">
        <v>892456</v>
      </c>
      <c r="P315" s="158">
        <v>165279</v>
      </c>
      <c r="Q315" s="235">
        <v>5404038</v>
      </c>
      <c r="R315" s="136"/>
      <c r="S315" s="136"/>
      <c r="T315" s="136"/>
      <c r="U315" s="136"/>
      <c r="V315" s="136"/>
      <c r="W315" s="136"/>
      <c r="X315" s="136"/>
      <c r="Y315" s="136"/>
      <c r="Z315" s="136"/>
      <c r="AA315" s="136"/>
      <c r="AB315" s="136"/>
      <c r="AC315" s="136"/>
      <c r="AD315" s="136"/>
      <c r="AE315" s="136"/>
      <c r="AF315" s="136"/>
      <c r="AG315" s="136"/>
      <c r="AH315" s="136"/>
      <c r="AI315" s="136"/>
      <c r="AJ315" s="136"/>
      <c r="AK315" s="136"/>
      <c r="AL315" s="136"/>
      <c r="AM315" s="136"/>
      <c r="AN315" s="136"/>
      <c r="AO315" s="136"/>
      <c r="AP315" s="136"/>
      <c r="AQ315" s="136"/>
      <c r="AR315" s="136"/>
      <c r="AS315" s="136"/>
      <c r="AT315" s="136"/>
      <c r="AU315" s="136"/>
      <c r="AV315" s="136"/>
      <c r="AW315" s="136"/>
      <c r="AX315" s="136"/>
      <c r="AY315" s="136"/>
      <c r="AZ315" s="136"/>
      <c r="BA315" s="136"/>
      <c r="BB315" s="136"/>
      <c r="BC315" s="136"/>
      <c r="BD315" s="136"/>
      <c r="BE315" s="136"/>
      <c r="BF315" s="136"/>
      <c r="BG315" s="136"/>
      <c r="BH315" s="136"/>
      <c r="BI315" s="136"/>
      <c r="BJ315" s="136"/>
      <c r="BK315" s="136"/>
      <c r="BL315" s="136"/>
      <c r="BM315" s="136"/>
      <c r="BN315" s="136"/>
      <c r="BO315" s="136"/>
      <c r="BP315" s="136"/>
      <c r="BQ315" s="136"/>
      <c r="BR315" s="136"/>
      <c r="BS315" s="136"/>
      <c r="BT315" s="136"/>
      <c r="BU315" s="136"/>
      <c r="BV315" s="136"/>
      <c r="BW315" s="136"/>
      <c r="BX315" s="136"/>
      <c r="BY315" s="136"/>
      <c r="BZ315" s="136"/>
      <c r="CA315" s="136"/>
      <c r="CB315" s="136"/>
      <c r="CC315" s="136"/>
      <c r="CD315" s="136"/>
      <c r="CE315" s="136"/>
      <c r="CF315" s="136"/>
      <c r="CG315" s="136"/>
      <c r="CH315" s="136"/>
      <c r="CI315" s="136"/>
      <c r="CJ315" s="136"/>
      <c r="CK315" s="136"/>
      <c r="CL315" s="136"/>
      <c r="CM315" s="136"/>
      <c r="CN315" s="136"/>
      <c r="CO315" s="136"/>
      <c r="CP315" s="136"/>
      <c r="CQ315" s="136"/>
      <c r="CR315" s="136"/>
      <c r="CS315" s="136"/>
      <c r="CT315" s="136"/>
      <c r="CU315" s="136"/>
      <c r="CV315" s="136"/>
      <c r="CW315" s="136"/>
      <c r="CX315" s="136"/>
      <c r="CY315" s="136"/>
      <c r="CZ315" s="136"/>
      <c r="DA315" s="136"/>
      <c r="DB315" s="136"/>
      <c r="DC315" s="136"/>
      <c r="DD315" s="136"/>
      <c r="DE315" s="136"/>
      <c r="DF315" s="136"/>
      <c r="DG315" s="136"/>
      <c r="DH315" s="136"/>
      <c r="DI315" s="136"/>
      <c r="DJ315" s="136"/>
      <c r="DK315" s="136"/>
      <c r="DL315" s="136"/>
      <c r="DM315" s="136"/>
      <c r="DN315" s="136"/>
      <c r="DO315" s="136"/>
      <c r="DP315" s="136"/>
      <c r="DQ315" s="136"/>
      <c r="DR315" s="136"/>
      <c r="DS315" s="136"/>
      <c r="DT315" s="136"/>
      <c r="DU315" s="136"/>
      <c r="DV315" s="136"/>
      <c r="DW315" s="136"/>
      <c r="DX315" s="136"/>
      <c r="DY315" s="136"/>
      <c r="DZ315" s="136"/>
      <c r="EA315" s="136"/>
      <c r="EB315" s="136"/>
      <c r="EC315" s="136"/>
      <c r="ED315" s="136"/>
      <c r="EE315" s="136"/>
      <c r="EF315" s="136"/>
      <c r="EG315" s="136"/>
      <c r="EH315" s="136"/>
      <c r="EI315" s="136"/>
      <c r="EJ315" s="136"/>
      <c r="EK315" s="136"/>
      <c r="EL315" s="136"/>
      <c r="EM315" s="136"/>
      <c r="EN315" s="136"/>
      <c r="EO315" s="136"/>
      <c r="EP315" s="136"/>
      <c r="EQ315" s="136"/>
      <c r="ER315" s="136"/>
      <c r="ES315" s="136"/>
      <c r="ET315" s="136"/>
      <c r="EU315" s="136"/>
      <c r="EV315" s="136"/>
      <c r="EW315" s="136"/>
      <c r="EX315" s="136"/>
      <c r="EY315" s="136"/>
      <c r="EZ315" s="136"/>
      <c r="FA315" s="136"/>
      <c r="FB315" s="136"/>
      <c r="FC315" s="136"/>
      <c r="FD315" s="136"/>
      <c r="FE315" s="136"/>
      <c r="FF315" s="136"/>
      <c r="FG315" s="136"/>
      <c r="FH315" s="136"/>
      <c r="FI315" s="136"/>
      <c r="FJ315" s="136"/>
      <c r="FK315" s="136"/>
      <c r="FL315" s="136"/>
      <c r="FM315" s="136"/>
      <c r="FN315" s="136"/>
      <c r="FO315" s="136"/>
      <c r="FP315" s="136"/>
      <c r="FQ315" s="136"/>
      <c r="FR315" s="136"/>
      <c r="FS315" s="136"/>
      <c r="FT315" s="136"/>
      <c r="FU315" s="136"/>
      <c r="FV315" s="136"/>
      <c r="FW315" s="136"/>
      <c r="FX315" s="136"/>
      <c r="FY315" s="136"/>
      <c r="FZ315" s="136"/>
      <c r="GA315" s="136"/>
      <c r="GB315" s="136"/>
      <c r="GC315" s="136"/>
      <c r="GD315" s="136"/>
      <c r="GE315" s="136"/>
      <c r="GF315" s="136"/>
      <c r="GG315" s="136"/>
      <c r="GH315" s="136"/>
      <c r="GI315" s="136"/>
      <c r="GJ315" s="136"/>
      <c r="GK315" s="136"/>
      <c r="GL315" s="136"/>
      <c r="GM315" s="136"/>
      <c r="GN315" s="136"/>
      <c r="GO315" s="136"/>
      <c r="GP315" s="136"/>
      <c r="GQ315" s="136"/>
      <c r="GR315" s="136"/>
      <c r="GS315" s="136"/>
      <c r="GT315" s="136"/>
      <c r="GU315" s="136"/>
      <c r="GV315" s="136"/>
      <c r="GW315" s="136"/>
      <c r="GX315" s="136"/>
      <c r="GY315" s="136"/>
      <c r="GZ315" s="136"/>
      <c r="HA315" s="136"/>
      <c r="HB315" s="136"/>
      <c r="HC315" s="136"/>
      <c r="HD315" s="136"/>
      <c r="HE315" s="136"/>
      <c r="HF315" s="136"/>
      <c r="HG315" s="136"/>
      <c r="HH315" s="136"/>
      <c r="HI315" s="136"/>
      <c r="HJ315" s="136"/>
      <c r="HK315" s="136"/>
      <c r="HL315" s="136"/>
      <c r="HM315" s="136"/>
      <c r="HN315" s="136"/>
      <c r="HO315" s="136"/>
      <c r="HP315" s="136"/>
      <c r="HQ315" s="136"/>
      <c r="HR315" s="136"/>
      <c r="HS315" s="136"/>
      <c r="HT315" s="136"/>
      <c r="HU315" s="136"/>
      <c r="HV315" s="136"/>
      <c r="HW315" s="136"/>
      <c r="HX315" s="136"/>
      <c r="HY315" s="136"/>
      <c r="HZ315" s="136"/>
      <c r="IA315" s="136"/>
      <c r="IB315" s="136"/>
      <c r="IC315" s="136"/>
      <c r="ID315" s="136"/>
      <c r="IE315" s="136"/>
      <c r="IF315" s="136"/>
      <c r="IG315" s="136"/>
    </row>
    <row r="316" spans="1:241" ht="15" customHeight="1" x14ac:dyDescent="0.25">
      <c r="A316" s="196" t="s">
        <v>303</v>
      </c>
      <c r="B316" s="158">
        <v>4536936</v>
      </c>
      <c r="C316" s="195">
        <v>3042029</v>
      </c>
      <c r="D316" s="195">
        <v>905954</v>
      </c>
      <c r="E316" s="195">
        <v>755779</v>
      </c>
      <c r="F316" s="158">
        <v>1610029</v>
      </c>
      <c r="G316" s="158">
        <v>246506</v>
      </c>
      <c r="H316" s="235">
        <v>11097233</v>
      </c>
      <c r="I316" s="136"/>
      <c r="J316" s="196" t="s">
        <v>404</v>
      </c>
      <c r="K316" s="158">
        <v>2142189</v>
      </c>
      <c r="L316" s="195">
        <v>856419</v>
      </c>
      <c r="M316" s="195">
        <v>437084</v>
      </c>
      <c r="N316" s="195">
        <v>520563</v>
      </c>
      <c r="O316" s="158">
        <v>888314</v>
      </c>
      <c r="P316" s="158">
        <v>164158</v>
      </c>
      <c r="Q316" s="235">
        <v>5008727</v>
      </c>
      <c r="R316" s="136"/>
      <c r="S316" s="136"/>
      <c r="T316" s="136"/>
      <c r="U316" s="136"/>
      <c r="V316" s="136"/>
      <c r="W316" s="136"/>
      <c r="X316" s="136"/>
      <c r="Y316" s="136"/>
      <c r="Z316" s="136"/>
      <c r="AA316" s="136"/>
      <c r="AB316" s="136"/>
      <c r="AC316" s="136"/>
      <c r="AD316" s="136"/>
      <c r="AE316" s="136"/>
      <c r="AF316" s="136"/>
      <c r="AG316" s="136"/>
      <c r="AH316" s="136"/>
      <c r="AI316" s="136"/>
      <c r="AJ316" s="136"/>
      <c r="AK316" s="136"/>
      <c r="AL316" s="136"/>
      <c r="AM316" s="136"/>
      <c r="AN316" s="136"/>
      <c r="AO316" s="136"/>
      <c r="AP316" s="136"/>
      <c r="AQ316" s="136"/>
      <c r="AR316" s="136"/>
      <c r="AS316" s="136"/>
      <c r="AT316" s="136"/>
      <c r="AU316" s="136"/>
      <c r="AV316" s="136"/>
      <c r="AW316" s="136"/>
      <c r="AX316" s="136"/>
      <c r="AY316" s="136"/>
      <c r="AZ316" s="136"/>
      <c r="BA316" s="136"/>
      <c r="BB316" s="136"/>
      <c r="BC316" s="136"/>
      <c r="BD316" s="136"/>
      <c r="BE316" s="136"/>
      <c r="BF316" s="136"/>
      <c r="BG316" s="136"/>
      <c r="BH316" s="136"/>
      <c r="BI316" s="136"/>
      <c r="BJ316" s="136"/>
      <c r="BK316" s="136"/>
      <c r="BL316" s="136"/>
      <c r="BM316" s="136"/>
      <c r="BN316" s="136"/>
      <c r="BO316" s="136"/>
      <c r="BP316" s="136"/>
      <c r="BQ316" s="136"/>
      <c r="BR316" s="136"/>
      <c r="BS316" s="136"/>
      <c r="BT316" s="136"/>
      <c r="BU316" s="136"/>
      <c r="BV316" s="136"/>
      <c r="BW316" s="136"/>
      <c r="BX316" s="136"/>
      <c r="BY316" s="136"/>
      <c r="BZ316" s="136"/>
      <c r="CA316" s="136"/>
      <c r="CB316" s="136"/>
      <c r="CC316" s="136"/>
      <c r="CD316" s="136"/>
      <c r="CE316" s="136"/>
      <c r="CF316" s="136"/>
      <c r="CG316" s="136"/>
      <c r="CH316" s="136"/>
      <c r="CI316" s="136"/>
      <c r="CJ316" s="136"/>
      <c r="CK316" s="136"/>
      <c r="CL316" s="136"/>
      <c r="CM316" s="136"/>
      <c r="CN316" s="136"/>
      <c r="CO316" s="136"/>
      <c r="CP316" s="136"/>
      <c r="CQ316" s="136"/>
      <c r="CR316" s="136"/>
      <c r="CS316" s="136"/>
      <c r="CT316" s="136"/>
      <c r="CU316" s="136"/>
      <c r="CV316" s="136"/>
      <c r="CW316" s="136"/>
      <c r="CX316" s="136"/>
      <c r="CY316" s="136"/>
      <c r="CZ316" s="136"/>
      <c r="DA316" s="136"/>
      <c r="DB316" s="136"/>
      <c r="DC316" s="136"/>
      <c r="DD316" s="136"/>
      <c r="DE316" s="136"/>
      <c r="DF316" s="136"/>
      <c r="DG316" s="136"/>
      <c r="DH316" s="136"/>
      <c r="DI316" s="136"/>
      <c r="DJ316" s="136"/>
      <c r="DK316" s="136"/>
      <c r="DL316" s="136"/>
      <c r="DM316" s="136"/>
      <c r="DN316" s="136"/>
      <c r="DO316" s="136"/>
      <c r="DP316" s="136"/>
      <c r="DQ316" s="136"/>
      <c r="DR316" s="136"/>
      <c r="DS316" s="136"/>
      <c r="DT316" s="136"/>
      <c r="DU316" s="136"/>
      <c r="DV316" s="136"/>
      <c r="DW316" s="136"/>
      <c r="DX316" s="136"/>
      <c r="DY316" s="136"/>
      <c r="DZ316" s="136"/>
      <c r="EA316" s="136"/>
      <c r="EB316" s="136"/>
      <c r="EC316" s="136"/>
      <c r="ED316" s="136"/>
      <c r="EE316" s="136"/>
      <c r="EF316" s="136"/>
      <c r="EG316" s="136"/>
      <c r="EH316" s="136"/>
      <c r="EI316" s="136"/>
      <c r="EJ316" s="136"/>
      <c r="EK316" s="136"/>
      <c r="EL316" s="136"/>
      <c r="EM316" s="136"/>
      <c r="EN316" s="136"/>
      <c r="EO316" s="136"/>
      <c r="EP316" s="136"/>
      <c r="EQ316" s="136"/>
      <c r="ER316" s="136"/>
      <c r="ES316" s="136"/>
      <c r="ET316" s="136"/>
      <c r="EU316" s="136"/>
      <c r="EV316" s="136"/>
      <c r="EW316" s="136"/>
      <c r="EX316" s="136"/>
      <c r="EY316" s="136"/>
      <c r="EZ316" s="136"/>
      <c r="FA316" s="136"/>
      <c r="FB316" s="136"/>
      <c r="FC316" s="136"/>
      <c r="FD316" s="136"/>
      <c r="FE316" s="136"/>
      <c r="FF316" s="136"/>
      <c r="FG316" s="136"/>
      <c r="FH316" s="136"/>
      <c r="FI316" s="136"/>
      <c r="FJ316" s="136"/>
      <c r="FK316" s="136"/>
      <c r="FL316" s="136"/>
      <c r="FM316" s="136"/>
      <c r="FN316" s="136"/>
      <c r="FO316" s="136"/>
      <c r="FP316" s="136"/>
      <c r="FQ316" s="136"/>
      <c r="FR316" s="136"/>
      <c r="FS316" s="136"/>
      <c r="FT316" s="136"/>
      <c r="FU316" s="136"/>
      <c r="FV316" s="136"/>
      <c r="FW316" s="136"/>
      <c r="FX316" s="136"/>
      <c r="FY316" s="136"/>
      <c r="FZ316" s="136"/>
      <c r="GA316" s="136"/>
      <c r="GB316" s="136"/>
      <c r="GC316" s="136"/>
      <c r="GD316" s="136"/>
      <c r="GE316" s="136"/>
      <c r="GF316" s="136"/>
      <c r="GG316" s="136"/>
      <c r="GH316" s="136"/>
      <c r="GI316" s="136"/>
      <c r="GJ316" s="136"/>
      <c r="GK316" s="136"/>
      <c r="GL316" s="136"/>
      <c r="GM316" s="136"/>
      <c r="GN316" s="136"/>
      <c r="GO316" s="136"/>
      <c r="GP316" s="136"/>
      <c r="GQ316" s="136"/>
      <c r="GR316" s="136"/>
      <c r="GS316" s="136"/>
      <c r="GT316" s="136"/>
      <c r="GU316" s="136"/>
      <c r="GV316" s="136"/>
      <c r="GW316" s="136"/>
      <c r="GX316" s="136"/>
      <c r="GY316" s="136"/>
      <c r="GZ316" s="136"/>
      <c r="HA316" s="136"/>
      <c r="HB316" s="136"/>
      <c r="HC316" s="136"/>
      <c r="HD316" s="136"/>
      <c r="HE316" s="136"/>
      <c r="HF316" s="136"/>
      <c r="HG316" s="136"/>
      <c r="HH316" s="136"/>
      <c r="HI316" s="136"/>
      <c r="HJ316" s="136"/>
      <c r="HK316" s="136"/>
      <c r="HL316" s="136"/>
      <c r="HM316" s="136"/>
      <c r="HN316" s="136"/>
      <c r="HO316" s="136"/>
      <c r="HP316" s="136"/>
      <c r="HQ316" s="136"/>
      <c r="HR316" s="136"/>
      <c r="HS316" s="136"/>
      <c r="HT316" s="136"/>
      <c r="HU316" s="136"/>
      <c r="HV316" s="136"/>
      <c r="HW316" s="136"/>
      <c r="HX316" s="136"/>
      <c r="HY316" s="136"/>
      <c r="HZ316" s="136"/>
      <c r="IA316" s="136"/>
      <c r="IB316" s="136"/>
      <c r="IC316" s="136"/>
      <c r="ID316" s="136"/>
      <c r="IE316" s="136"/>
      <c r="IF316" s="136"/>
      <c r="IG316" s="136"/>
    </row>
    <row r="317" spans="1:241" ht="15" customHeight="1" x14ac:dyDescent="0.25">
      <c r="A317" s="196" t="s">
        <v>302</v>
      </c>
      <c r="B317" s="158">
        <v>4935749</v>
      </c>
      <c r="C317" s="195">
        <v>4537475</v>
      </c>
      <c r="D317" s="195">
        <v>977617</v>
      </c>
      <c r="E317" s="195">
        <v>783314</v>
      </c>
      <c r="F317" s="158">
        <v>1428015</v>
      </c>
      <c r="G317" s="158">
        <v>239634</v>
      </c>
      <c r="H317" s="235">
        <v>12901804</v>
      </c>
      <c r="I317" s="136"/>
      <c r="J317" s="196" t="s">
        <v>405</v>
      </c>
      <c r="K317" s="158">
        <v>2118063</v>
      </c>
      <c r="L317" s="195">
        <v>897063</v>
      </c>
      <c r="M317" s="195">
        <v>330291</v>
      </c>
      <c r="N317" s="195">
        <v>532924</v>
      </c>
      <c r="O317" s="158">
        <v>792218</v>
      </c>
      <c r="P317" s="158">
        <v>112921</v>
      </c>
      <c r="Q317" s="235">
        <v>4783480</v>
      </c>
      <c r="R317" s="136"/>
      <c r="S317" s="136"/>
      <c r="T317" s="136"/>
      <c r="U317" s="136"/>
      <c r="V317" s="136"/>
      <c r="W317" s="136"/>
      <c r="X317" s="136"/>
      <c r="Y317" s="136"/>
      <c r="Z317" s="136"/>
      <c r="AA317" s="136"/>
      <c r="AB317" s="136"/>
      <c r="AC317" s="136"/>
      <c r="AD317" s="136"/>
      <c r="AE317" s="136"/>
      <c r="AF317" s="136"/>
      <c r="AG317" s="136"/>
      <c r="AH317" s="136"/>
      <c r="AI317" s="136"/>
      <c r="AJ317" s="136"/>
      <c r="AK317" s="136"/>
      <c r="AL317" s="136"/>
      <c r="AM317" s="136"/>
      <c r="AN317" s="136"/>
      <c r="AO317" s="136"/>
      <c r="AP317" s="136"/>
      <c r="AQ317" s="136"/>
      <c r="AR317" s="136"/>
      <c r="AS317" s="136"/>
      <c r="AT317" s="136"/>
      <c r="AU317" s="136"/>
      <c r="AV317" s="136"/>
      <c r="AW317" s="136"/>
      <c r="AX317" s="136"/>
      <c r="AY317" s="136"/>
      <c r="AZ317" s="136"/>
      <c r="BA317" s="136"/>
      <c r="BB317" s="136"/>
      <c r="BC317" s="136"/>
      <c r="BD317" s="136"/>
      <c r="BE317" s="136"/>
      <c r="BF317" s="136"/>
      <c r="BG317" s="136"/>
      <c r="BH317" s="136"/>
      <c r="BI317" s="136"/>
      <c r="BJ317" s="136"/>
      <c r="BK317" s="136"/>
      <c r="BL317" s="136"/>
      <c r="BM317" s="136"/>
      <c r="BN317" s="136"/>
      <c r="BO317" s="136"/>
      <c r="BP317" s="136"/>
      <c r="BQ317" s="136"/>
      <c r="BR317" s="136"/>
      <c r="BS317" s="136"/>
      <c r="BT317" s="136"/>
      <c r="BU317" s="136"/>
      <c r="BV317" s="136"/>
      <c r="BW317" s="136"/>
      <c r="BX317" s="136"/>
      <c r="BY317" s="136"/>
      <c r="BZ317" s="136"/>
      <c r="CA317" s="136"/>
      <c r="CB317" s="136"/>
      <c r="CC317" s="136"/>
      <c r="CD317" s="136"/>
      <c r="CE317" s="136"/>
      <c r="CF317" s="136"/>
      <c r="CG317" s="136"/>
      <c r="CH317" s="136"/>
      <c r="CI317" s="136"/>
      <c r="CJ317" s="136"/>
      <c r="CK317" s="136"/>
      <c r="CL317" s="136"/>
      <c r="CM317" s="136"/>
      <c r="CN317" s="136"/>
      <c r="CO317" s="136"/>
      <c r="CP317" s="136"/>
      <c r="CQ317" s="136"/>
      <c r="CR317" s="136"/>
      <c r="CS317" s="136"/>
      <c r="CT317" s="136"/>
      <c r="CU317" s="136"/>
      <c r="CV317" s="136"/>
      <c r="CW317" s="136"/>
      <c r="CX317" s="136"/>
      <c r="CY317" s="136"/>
      <c r="CZ317" s="136"/>
      <c r="DA317" s="136"/>
      <c r="DB317" s="136"/>
      <c r="DC317" s="136"/>
      <c r="DD317" s="136"/>
      <c r="DE317" s="136"/>
      <c r="DF317" s="136"/>
      <c r="DG317" s="136"/>
      <c r="DH317" s="136"/>
      <c r="DI317" s="136"/>
      <c r="DJ317" s="136"/>
      <c r="DK317" s="136"/>
      <c r="DL317" s="136"/>
      <c r="DM317" s="136"/>
      <c r="DN317" s="136"/>
      <c r="DO317" s="136"/>
      <c r="DP317" s="136"/>
      <c r="DQ317" s="136"/>
      <c r="DR317" s="136"/>
      <c r="DS317" s="136"/>
      <c r="DT317" s="136"/>
      <c r="DU317" s="136"/>
      <c r="DV317" s="136"/>
      <c r="DW317" s="136"/>
      <c r="DX317" s="136"/>
      <c r="DY317" s="136"/>
      <c r="DZ317" s="136"/>
      <c r="EA317" s="136"/>
      <c r="EB317" s="136"/>
      <c r="EC317" s="136"/>
      <c r="ED317" s="136"/>
      <c r="EE317" s="136"/>
      <c r="EF317" s="136"/>
      <c r="EG317" s="136"/>
      <c r="EH317" s="136"/>
      <c r="EI317" s="136"/>
      <c r="EJ317" s="136"/>
      <c r="EK317" s="136"/>
      <c r="EL317" s="136"/>
      <c r="EM317" s="136"/>
      <c r="EN317" s="136"/>
      <c r="EO317" s="136"/>
      <c r="EP317" s="136"/>
      <c r="EQ317" s="136"/>
      <c r="ER317" s="136"/>
      <c r="ES317" s="136"/>
      <c r="ET317" s="136"/>
      <c r="EU317" s="136"/>
      <c r="EV317" s="136"/>
      <c r="EW317" s="136"/>
      <c r="EX317" s="136"/>
      <c r="EY317" s="136"/>
      <c r="EZ317" s="136"/>
      <c r="FA317" s="136"/>
      <c r="FB317" s="136"/>
      <c r="FC317" s="136"/>
      <c r="FD317" s="136"/>
      <c r="FE317" s="136"/>
      <c r="FF317" s="136"/>
      <c r="FG317" s="136"/>
      <c r="FH317" s="136"/>
      <c r="FI317" s="136"/>
      <c r="FJ317" s="136"/>
      <c r="FK317" s="136"/>
      <c r="FL317" s="136"/>
      <c r="FM317" s="136"/>
      <c r="FN317" s="136"/>
      <c r="FO317" s="136"/>
      <c r="FP317" s="136"/>
      <c r="FQ317" s="136"/>
      <c r="FR317" s="136"/>
      <c r="FS317" s="136"/>
      <c r="FT317" s="136"/>
      <c r="FU317" s="136"/>
      <c r="FV317" s="136"/>
      <c r="FW317" s="136"/>
      <c r="FX317" s="136"/>
      <c r="FY317" s="136"/>
      <c r="FZ317" s="136"/>
      <c r="GA317" s="136"/>
      <c r="GB317" s="136"/>
      <c r="GC317" s="136"/>
      <c r="GD317" s="136"/>
      <c r="GE317" s="136"/>
      <c r="GF317" s="136"/>
      <c r="GG317" s="136"/>
      <c r="GH317" s="136"/>
      <c r="GI317" s="136"/>
      <c r="GJ317" s="136"/>
      <c r="GK317" s="136"/>
      <c r="GL317" s="136"/>
      <c r="GM317" s="136"/>
      <c r="GN317" s="136"/>
      <c r="GO317" s="136"/>
      <c r="GP317" s="136"/>
      <c r="GQ317" s="136"/>
      <c r="GR317" s="136"/>
      <c r="GS317" s="136"/>
      <c r="GT317" s="136"/>
      <c r="GU317" s="136"/>
      <c r="GV317" s="136"/>
      <c r="GW317" s="136"/>
      <c r="GX317" s="136"/>
      <c r="GY317" s="136"/>
      <c r="GZ317" s="136"/>
      <c r="HA317" s="136"/>
      <c r="HB317" s="136"/>
      <c r="HC317" s="136"/>
      <c r="HD317" s="136"/>
      <c r="HE317" s="136"/>
      <c r="HF317" s="136"/>
      <c r="HG317" s="136"/>
      <c r="HH317" s="136"/>
      <c r="HI317" s="136"/>
      <c r="HJ317" s="136"/>
      <c r="HK317" s="136"/>
      <c r="HL317" s="136"/>
      <c r="HM317" s="136"/>
      <c r="HN317" s="136"/>
      <c r="HO317" s="136"/>
      <c r="HP317" s="136"/>
      <c r="HQ317" s="136"/>
      <c r="HR317" s="136"/>
      <c r="HS317" s="136"/>
      <c r="HT317" s="136"/>
      <c r="HU317" s="136"/>
      <c r="HV317" s="136"/>
      <c r="HW317" s="136"/>
      <c r="HX317" s="136"/>
      <c r="HY317" s="136"/>
      <c r="HZ317" s="136"/>
      <c r="IA317" s="136"/>
      <c r="IB317" s="136"/>
      <c r="IC317" s="136"/>
      <c r="ID317" s="136"/>
      <c r="IE317" s="136"/>
      <c r="IF317" s="136"/>
      <c r="IG317" s="136"/>
    </row>
    <row r="318" spans="1:241" ht="15" customHeight="1" x14ac:dyDescent="0.25">
      <c r="A318" s="143" t="s">
        <v>923</v>
      </c>
      <c r="B318" s="160">
        <v>98383421</v>
      </c>
      <c r="C318" s="160">
        <v>62131835</v>
      </c>
      <c r="D318" s="160">
        <v>16432921</v>
      </c>
      <c r="E318" s="160">
        <v>17268158</v>
      </c>
      <c r="F318" s="160">
        <v>37973415</v>
      </c>
      <c r="G318" s="160">
        <v>5261253</v>
      </c>
      <c r="H318" s="237">
        <v>237451003</v>
      </c>
      <c r="I318" s="136"/>
      <c r="J318" s="143" t="s">
        <v>925</v>
      </c>
      <c r="K318" s="199">
        <v>85482642</v>
      </c>
      <c r="L318" s="199">
        <v>49203702</v>
      </c>
      <c r="M318" s="199">
        <v>16165938</v>
      </c>
      <c r="N318" s="199">
        <v>13497974</v>
      </c>
      <c r="O318" s="199">
        <v>31845298</v>
      </c>
      <c r="P318" s="199">
        <v>6005939</v>
      </c>
      <c r="Q318" s="240">
        <v>202201493</v>
      </c>
      <c r="R318" s="136"/>
      <c r="S318" s="136"/>
      <c r="T318" s="136"/>
      <c r="U318" s="136"/>
      <c r="V318" s="136"/>
      <c r="W318" s="136"/>
      <c r="X318" s="136"/>
      <c r="Y318" s="136"/>
      <c r="Z318" s="136"/>
      <c r="AA318" s="136"/>
      <c r="AB318" s="136"/>
      <c r="AC318" s="136"/>
      <c r="AD318" s="136"/>
      <c r="AE318" s="136"/>
      <c r="AF318" s="136"/>
      <c r="AG318" s="136"/>
      <c r="AH318" s="136"/>
      <c r="AI318" s="136"/>
      <c r="AJ318" s="136"/>
      <c r="AK318" s="136"/>
      <c r="AL318" s="136"/>
      <c r="AM318" s="136"/>
      <c r="AN318" s="136"/>
      <c r="AO318" s="136"/>
      <c r="AP318" s="136"/>
      <c r="AQ318" s="136"/>
      <c r="AR318" s="136"/>
      <c r="AS318" s="136"/>
      <c r="AT318" s="136"/>
      <c r="AU318" s="136"/>
      <c r="AV318" s="136"/>
      <c r="AW318" s="136"/>
      <c r="AX318" s="136"/>
      <c r="AY318" s="136"/>
      <c r="AZ318" s="136"/>
      <c r="BA318" s="136"/>
      <c r="BB318" s="136"/>
      <c r="BC318" s="136"/>
      <c r="BD318" s="136"/>
      <c r="BE318" s="136"/>
      <c r="BF318" s="136"/>
      <c r="BG318" s="136"/>
      <c r="BH318" s="136"/>
      <c r="BI318" s="136"/>
      <c r="BJ318" s="136"/>
      <c r="BK318" s="136"/>
      <c r="BL318" s="136"/>
      <c r="BM318" s="136"/>
      <c r="BN318" s="136"/>
      <c r="BO318" s="136"/>
      <c r="BP318" s="136"/>
      <c r="BQ318" s="136"/>
      <c r="BR318" s="136"/>
      <c r="BS318" s="136"/>
      <c r="BT318" s="136"/>
      <c r="BU318" s="136"/>
      <c r="BV318" s="136"/>
      <c r="BW318" s="136"/>
      <c r="BX318" s="136"/>
      <c r="BY318" s="136"/>
      <c r="BZ318" s="136"/>
      <c r="CA318" s="136"/>
      <c r="CB318" s="136"/>
      <c r="CC318" s="136"/>
      <c r="CD318" s="136"/>
      <c r="CE318" s="136"/>
      <c r="CF318" s="136"/>
      <c r="CG318" s="136"/>
      <c r="CH318" s="136"/>
      <c r="CI318" s="136"/>
      <c r="CJ318" s="136"/>
      <c r="CK318" s="136"/>
      <c r="CL318" s="136"/>
      <c r="CM318" s="136"/>
      <c r="CN318" s="136"/>
      <c r="CO318" s="136"/>
      <c r="CP318" s="136"/>
      <c r="CQ318" s="136"/>
      <c r="CR318" s="136"/>
      <c r="CS318" s="136"/>
      <c r="CT318" s="136"/>
      <c r="CU318" s="136"/>
      <c r="CV318" s="136"/>
      <c r="CW318" s="136"/>
      <c r="CX318" s="136"/>
      <c r="CY318" s="136"/>
      <c r="CZ318" s="136"/>
      <c r="DA318" s="136"/>
      <c r="DB318" s="136"/>
      <c r="DC318" s="136"/>
      <c r="DD318" s="136"/>
      <c r="DE318" s="136"/>
      <c r="DF318" s="136"/>
      <c r="DG318" s="136"/>
      <c r="DH318" s="136"/>
      <c r="DI318" s="136"/>
      <c r="DJ318" s="136"/>
      <c r="DK318" s="136"/>
      <c r="DL318" s="136"/>
      <c r="DM318" s="136"/>
      <c r="DN318" s="136"/>
      <c r="DO318" s="136"/>
      <c r="DP318" s="136"/>
      <c r="DQ318" s="136"/>
      <c r="DR318" s="136"/>
      <c r="DS318" s="136"/>
      <c r="DT318" s="136"/>
      <c r="DU318" s="136"/>
      <c r="DV318" s="136"/>
      <c r="DW318" s="136"/>
      <c r="DX318" s="136"/>
      <c r="DY318" s="136"/>
      <c r="DZ318" s="136"/>
      <c r="EA318" s="136"/>
      <c r="EB318" s="136"/>
      <c r="EC318" s="136"/>
      <c r="ED318" s="136"/>
      <c r="EE318" s="136"/>
      <c r="EF318" s="136"/>
      <c r="EG318" s="136"/>
      <c r="EH318" s="136"/>
      <c r="EI318" s="136"/>
      <c r="EJ318" s="136"/>
      <c r="EK318" s="136"/>
      <c r="EL318" s="136"/>
      <c r="EM318" s="136"/>
      <c r="EN318" s="136"/>
      <c r="EO318" s="136"/>
      <c r="EP318" s="136"/>
      <c r="EQ318" s="136"/>
      <c r="ER318" s="136"/>
      <c r="ES318" s="136"/>
      <c r="ET318" s="136"/>
      <c r="EU318" s="136"/>
      <c r="EV318" s="136"/>
      <c r="EW318" s="136"/>
      <c r="EX318" s="136"/>
      <c r="EY318" s="136"/>
      <c r="EZ318" s="136"/>
      <c r="FA318" s="136"/>
      <c r="FB318" s="136"/>
      <c r="FC318" s="136"/>
      <c r="FD318" s="136"/>
      <c r="FE318" s="136"/>
      <c r="FF318" s="136"/>
      <c r="FG318" s="136"/>
      <c r="FH318" s="136"/>
      <c r="FI318" s="136"/>
      <c r="FJ318" s="136"/>
      <c r="FK318" s="136"/>
      <c r="FL318" s="136"/>
      <c r="FM318" s="136"/>
      <c r="FN318" s="136"/>
      <c r="FO318" s="136"/>
      <c r="FP318" s="136"/>
      <c r="FQ318" s="136"/>
      <c r="FR318" s="136"/>
      <c r="FS318" s="136"/>
      <c r="FT318" s="136"/>
      <c r="FU318" s="136"/>
      <c r="FV318" s="136"/>
      <c r="FW318" s="136"/>
      <c r="FX318" s="136"/>
      <c r="FY318" s="136"/>
      <c r="FZ318" s="136"/>
      <c r="GA318" s="136"/>
      <c r="GB318" s="136"/>
      <c r="GC318" s="136"/>
      <c r="GD318" s="136"/>
      <c r="GE318" s="136"/>
      <c r="GF318" s="136"/>
      <c r="GG318" s="136"/>
      <c r="GH318" s="136"/>
      <c r="GI318" s="136"/>
      <c r="GJ318" s="136"/>
      <c r="GK318" s="136"/>
      <c r="GL318" s="136"/>
      <c r="GM318" s="136"/>
      <c r="GN318" s="136"/>
      <c r="GO318" s="136"/>
      <c r="GP318" s="136"/>
      <c r="GQ318" s="136"/>
      <c r="GR318" s="136"/>
      <c r="GS318" s="136"/>
      <c r="GT318" s="136"/>
      <c r="GU318" s="136"/>
      <c r="GV318" s="136"/>
      <c r="GW318" s="136"/>
      <c r="GX318" s="136"/>
      <c r="GY318" s="136"/>
      <c r="GZ318" s="136"/>
      <c r="HA318" s="136"/>
      <c r="HB318" s="136"/>
      <c r="HC318" s="136"/>
      <c r="HD318" s="136"/>
      <c r="HE318" s="136"/>
      <c r="HF318" s="136"/>
      <c r="HG318" s="136"/>
      <c r="HH318" s="136"/>
      <c r="HI318" s="136"/>
      <c r="HJ318" s="136"/>
      <c r="HK318" s="136"/>
      <c r="HL318" s="136"/>
      <c r="HM318" s="136"/>
      <c r="HN318" s="136"/>
      <c r="HO318" s="136"/>
      <c r="HP318" s="136"/>
      <c r="HQ318" s="136"/>
      <c r="HR318" s="136"/>
      <c r="HS318" s="136"/>
      <c r="HT318" s="136"/>
      <c r="HU318" s="136"/>
      <c r="HV318" s="136"/>
      <c r="HW318" s="136"/>
      <c r="HX318" s="136"/>
      <c r="HY318" s="136"/>
      <c r="HZ318" s="136"/>
      <c r="IA318" s="136"/>
      <c r="IB318" s="136"/>
      <c r="IC318" s="136"/>
      <c r="ID318" s="136"/>
      <c r="IE318" s="136"/>
      <c r="IF318" s="136"/>
      <c r="IG318" s="136"/>
    </row>
    <row r="319" spans="1:241" ht="15" customHeight="1" x14ac:dyDescent="0.25">
      <c r="A319" s="146" t="s">
        <v>924</v>
      </c>
      <c r="B319" s="177">
        <v>4471973.6818181816</v>
      </c>
      <c r="C319" s="177">
        <v>2824174.3181818184</v>
      </c>
      <c r="D319" s="177">
        <v>746950.95454545459</v>
      </c>
      <c r="E319" s="177">
        <v>784916.27272727271</v>
      </c>
      <c r="F319" s="177">
        <v>1726064.3181818181</v>
      </c>
      <c r="G319" s="177">
        <v>239147.86363636365</v>
      </c>
      <c r="H319" s="177">
        <v>10793227.409090908</v>
      </c>
      <c r="I319" s="136"/>
      <c r="J319" s="146" t="s">
        <v>926</v>
      </c>
      <c r="K319" s="200">
        <v>3885574.6363636362</v>
      </c>
      <c r="L319" s="200">
        <v>2236531.9090909092</v>
      </c>
      <c r="M319" s="200">
        <v>734815.36363636365</v>
      </c>
      <c r="N319" s="200">
        <v>613544.27272727271</v>
      </c>
      <c r="O319" s="200">
        <v>1447513.5454545454</v>
      </c>
      <c r="P319" s="200">
        <v>272997.22727272729</v>
      </c>
      <c r="Q319" s="200">
        <v>9190976.9545454551</v>
      </c>
      <c r="R319" s="136"/>
      <c r="S319" s="136"/>
      <c r="T319" s="136"/>
      <c r="U319" s="136"/>
      <c r="V319" s="136"/>
      <c r="W319" s="136"/>
      <c r="X319" s="136"/>
      <c r="Y319" s="136"/>
      <c r="Z319" s="136"/>
      <c r="AA319" s="136"/>
      <c r="AB319" s="136"/>
      <c r="AC319" s="136"/>
      <c r="AD319" s="136"/>
      <c r="AE319" s="136"/>
      <c r="AF319" s="136"/>
      <c r="AG319" s="136"/>
      <c r="AH319" s="136"/>
      <c r="AI319" s="136"/>
      <c r="AJ319" s="136"/>
      <c r="AK319" s="136"/>
      <c r="AL319" s="136"/>
      <c r="AM319" s="136"/>
      <c r="AN319" s="136"/>
      <c r="AO319" s="136"/>
      <c r="AP319" s="136"/>
      <c r="AQ319" s="136"/>
      <c r="AR319" s="136"/>
      <c r="AS319" s="136"/>
      <c r="AT319" s="136"/>
      <c r="AU319" s="136"/>
      <c r="AV319" s="136"/>
      <c r="AW319" s="136"/>
      <c r="AX319" s="136"/>
      <c r="AY319" s="136"/>
      <c r="AZ319" s="136"/>
      <c r="BA319" s="136"/>
      <c r="BB319" s="136"/>
      <c r="BC319" s="136"/>
      <c r="BD319" s="136"/>
      <c r="BE319" s="136"/>
      <c r="BF319" s="136"/>
      <c r="BG319" s="136"/>
      <c r="BH319" s="136"/>
      <c r="BI319" s="136"/>
      <c r="BJ319" s="136"/>
      <c r="BK319" s="136"/>
      <c r="BL319" s="136"/>
      <c r="BM319" s="136"/>
      <c r="BN319" s="136"/>
      <c r="BO319" s="136"/>
      <c r="BP319" s="136"/>
      <c r="BQ319" s="136"/>
      <c r="BR319" s="136"/>
      <c r="BS319" s="136"/>
      <c r="BT319" s="136"/>
      <c r="BU319" s="136"/>
      <c r="BV319" s="136"/>
      <c r="BW319" s="136"/>
      <c r="BX319" s="136"/>
      <c r="BY319" s="136"/>
      <c r="BZ319" s="136"/>
      <c r="CA319" s="136"/>
      <c r="CB319" s="136"/>
      <c r="CC319" s="136"/>
      <c r="CD319" s="136"/>
      <c r="CE319" s="136"/>
      <c r="CF319" s="136"/>
      <c r="CG319" s="136"/>
      <c r="CH319" s="136"/>
      <c r="CI319" s="136"/>
      <c r="CJ319" s="136"/>
      <c r="CK319" s="136"/>
      <c r="CL319" s="136"/>
      <c r="CM319" s="136"/>
      <c r="CN319" s="136"/>
      <c r="CO319" s="136"/>
      <c r="CP319" s="136"/>
      <c r="CQ319" s="136"/>
      <c r="CR319" s="136"/>
      <c r="CS319" s="136"/>
      <c r="CT319" s="136"/>
      <c r="CU319" s="136"/>
      <c r="CV319" s="136"/>
      <c r="CW319" s="136"/>
      <c r="CX319" s="136"/>
      <c r="CY319" s="136"/>
      <c r="CZ319" s="136"/>
      <c r="DA319" s="136"/>
      <c r="DB319" s="136"/>
      <c r="DC319" s="136"/>
      <c r="DD319" s="136"/>
      <c r="DE319" s="136"/>
      <c r="DF319" s="136"/>
      <c r="DG319" s="136"/>
      <c r="DH319" s="136"/>
      <c r="DI319" s="136"/>
      <c r="DJ319" s="136"/>
      <c r="DK319" s="136"/>
      <c r="DL319" s="136"/>
      <c r="DM319" s="136"/>
      <c r="DN319" s="136"/>
      <c r="DO319" s="136"/>
      <c r="DP319" s="136"/>
      <c r="DQ319" s="136"/>
      <c r="DR319" s="136"/>
      <c r="DS319" s="136"/>
      <c r="DT319" s="136"/>
      <c r="DU319" s="136"/>
      <c r="DV319" s="136"/>
      <c r="DW319" s="136"/>
      <c r="DX319" s="136"/>
      <c r="DY319" s="136"/>
      <c r="DZ319" s="136"/>
      <c r="EA319" s="136"/>
      <c r="EB319" s="136"/>
      <c r="EC319" s="136"/>
      <c r="ED319" s="136"/>
      <c r="EE319" s="136"/>
      <c r="EF319" s="136"/>
      <c r="EG319" s="136"/>
      <c r="EH319" s="136"/>
      <c r="EI319" s="136"/>
      <c r="EJ319" s="136"/>
      <c r="EK319" s="136"/>
      <c r="EL319" s="136"/>
      <c r="EM319" s="136"/>
      <c r="EN319" s="136"/>
      <c r="EO319" s="136"/>
      <c r="EP319" s="136"/>
      <c r="EQ319" s="136"/>
      <c r="ER319" s="136"/>
      <c r="ES319" s="136"/>
      <c r="ET319" s="136"/>
      <c r="EU319" s="136"/>
      <c r="EV319" s="136"/>
      <c r="EW319" s="136"/>
      <c r="EX319" s="136"/>
      <c r="EY319" s="136"/>
      <c r="EZ319" s="136"/>
      <c r="FA319" s="136"/>
      <c r="FB319" s="136"/>
      <c r="FC319" s="136"/>
      <c r="FD319" s="136"/>
      <c r="FE319" s="136"/>
      <c r="FF319" s="136"/>
      <c r="FG319" s="136"/>
      <c r="FH319" s="136"/>
      <c r="FI319" s="136"/>
      <c r="FJ319" s="136"/>
      <c r="FK319" s="136"/>
      <c r="FL319" s="136"/>
      <c r="FM319" s="136"/>
      <c r="FN319" s="136"/>
      <c r="FO319" s="136"/>
      <c r="FP319" s="136"/>
      <c r="FQ319" s="136"/>
      <c r="FR319" s="136"/>
      <c r="FS319" s="136"/>
      <c r="FT319" s="136"/>
      <c r="FU319" s="136"/>
      <c r="FV319" s="136"/>
      <c r="FW319" s="136"/>
      <c r="FX319" s="136"/>
      <c r="FY319" s="136"/>
      <c r="FZ319" s="136"/>
      <c r="GA319" s="136"/>
      <c r="GB319" s="136"/>
      <c r="GC319" s="136"/>
      <c r="GD319" s="136"/>
      <c r="GE319" s="136"/>
      <c r="GF319" s="136"/>
      <c r="GG319" s="136"/>
      <c r="GH319" s="136"/>
      <c r="GI319" s="136"/>
      <c r="GJ319" s="136"/>
      <c r="GK319" s="136"/>
      <c r="GL319" s="136"/>
      <c r="GM319" s="136"/>
      <c r="GN319" s="136"/>
      <c r="GO319" s="136"/>
      <c r="GP319" s="136"/>
      <c r="GQ319" s="136"/>
      <c r="GR319" s="136"/>
      <c r="GS319" s="136"/>
      <c r="GT319" s="136"/>
      <c r="GU319" s="136"/>
      <c r="GV319" s="136"/>
      <c r="GW319" s="136"/>
      <c r="GX319" s="136"/>
      <c r="GY319" s="136"/>
      <c r="GZ319" s="136"/>
      <c r="HA319" s="136"/>
      <c r="HB319" s="136"/>
      <c r="HC319" s="136"/>
      <c r="HD319" s="136"/>
      <c r="HE319" s="136"/>
      <c r="HF319" s="136"/>
      <c r="HG319" s="136"/>
      <c r="HH319" s="136"/>
      <c r="HI319" s="136"/>
      <c r="HJ319" s="136"/>
      <c r="HK319" s="136"/>
      <c r="HL319" s="136"/>
      <c r="HM319" s="136"/>
      <c r="HN319" s="136"/>
      <c r="HO319" s="136"/>
      <c r="HP319" s="136"/>
      <c r="HQ319" s="136"/>
      <c r="HR319" s="136"/>
      <c r="HS319" s="136"/>
      <c r="HT319" s="136"/>
      <c r="HU319" s="136"/>
      <c r="HV319" s="136"/>
      <c r="HW319" s="136"/>
      <c r="HX319" s="136"/>
      <c r="HY319" s="136"/>
      <c r="HZ319" s="136"/>
      <c r="IA319" s="136"/>
      <c r="IB319" s="136"/>
      <c r="IC319" s="136"/>
      <c r="ID319" s="136"/>
      <c r="IE319" s="136"/>
      <c r="IF319" s="136"/>
      <c r="IG319" s="136"/>
    </row>
    <row r="320" spans="1:241" ht="15" customHeight="1" x14ac:dyDescent="0.25">
      <c r="A320" s="135"/>
      <c r="B320" s="135"/>
      <c r="C320" s="135"/>
      <c r="D320" s="135"/>
      <c r="E320" s="135"/>
      <c r="F320" s="135"/>
      <c r="G320" s="135"/>
      <c r="H320" s="135"/>
      <c r="I320" s="136"/>
      <c r="J320" s="136"/>
      <c r="K320" s="136"/>
      <c r="L320" s="136"/>
      <c r="M320" s="136"/>
      <c r="N320" s="136"/>
      <c r="O320" s="136"/>
      <c r="P320" s="136"/>
      <c r="Q320" s="136"/>
      <c r="R320" s="136"/>
      <c r="S320" s="136"/>
      <c r="T320" s="136"/>
      <c r="U320" s="136"/>
      <c r="V320" s="136"/>
      <c r="W320" s="136"/>
      <c r="X320" s="136"/>
      <c r="Y320" s="136"/>
      <c r="Z320" s="136"/>
      <c r="AA320" s="136"/>
      <c r="AB320" s="136"/>
      <c r="AC320" s="136"/>
      <c r="AD320" s="136"/>
      <c r="AE320" s="136"/>
      <c r="AF320" s="136"/>
      <c r="AG320" s="136"/>
      <c r="AH320" s="136"/>
      <c r="AI320" s="136"/>
      <c r="AJ320" s="136"/>
      <c r="AK320" s="136"/>
      <c r="AL320" s="136"/>
      <c r="AM320" s="136"/>
      <c r="AN320" s="136"/>
      <c r="AO320" s="136"/>
      <c r="AP320" s="136"/>
      <c r="AQ320" s="136"/>
      <c r="AR320" s="136"/>
      <c r="AS320" s="136"/>
      <c r="AT320" s="136"/>
      <c r="AU320" s="136"/>
      <c r="AV320" s="136"/>
      <c r="AW320" s="136"/>
      <c r="AX320" s="136"/>
      <c r="AY320" s="136"/>
      <c r="AZ320" s="136"/>
      <c r="BA320" s="136"/>
      <c r="BB320" s="136"/>
      <c r="BC320" s="136"/>
      <c r="BD320" s="136"/>
      <c r="BE320" s="136"/>
      <c r="BF320" s="136"/>
      <c r="BG320" s="136"/>
      <c r="BH320" s="136"/>
      <c r="BI320" s="136"/>
      <c r="BJ320" s="136"/>
      <c r="BK320" s="136"/>
      <c r="BL320" s="136"/>
      <c r="BM320" s="136"/>
      <c r="BN320" s="136"/>
      <c r="BO320" s="136"/>
      <c r="BP320" s="136"/>
      <c r="BQ320" s="136"/>
      <c r="BR320" s="136"/>
      <c r="BS320" s="136"/>
      <c r="BT320" s="136"/>
      <c r="BU320" s="136"/>
      <c r="BV320" s="136"/>
      <c r="BW320" s="136"/>
      <c r="BX320" s="136"/>
      <c r="BY320" s="136"/>
      <c r="BZ320" s="136"/>
      <c r="CA320" s="136"/>
      <c r="CB320" s="136"/>
      <c r="CC320" s="136"/>
      <c r="CD320" s="136"/>
      <c r="CE320" s="136"/>
      <c r="CF320" s="136"/>
      <c r="CG320" s="136"/>
      <c r="CH320" s="136"/>
      <c r="CI320" s="136"/>
      <c r="CJ320" s="136"/>
      <c r="CK320" s="136"/>
      <c r="CL320" s="136"/>
      <c r="CM320" s="136"/>
      <c r="CN320" s="136"/>
      <c r="CO320" s="136"/>
      <c r="CP320" s="136"/>
      <c r="CQ320" s="136"/>
      <c r="CR320" s="136"/>
      <c r="CS320" s="136"/>
      <c r="CT320" s="136"/>
      <c r="CU320" s="136"/>
      <c r="CV320" s="136"/>
      <c r="CW320" s="136"/>
      <c r="CX320" s="136"/>
      <c r="CY320" s="136"/>
      <c r="CZ320" s="136"/>
      <c r="DA320" s="136"/>
      <c r="DB320" s="136"/>
      <c r="DC320" s="136"/>
      <c r="DD320" s="136"/>
      <c r="DE320" s="136"/>
      <c r="DF320" s="136"/>
      <c r="DG320" s="136"/>
      <c r="DH320" s="136"/>
      <c r="DI320" s="136"/>
      <c r="DJ320" s="136"/>
      <c r="DK320" s="136"/>
      <c r="DL320" s="136"/>
      <c r="DM320" s="136"/>
      <c r="DN320" s="136"/>
      <c r="DO320" s="136"/>
      <c r="DP320" s="136"/>
      <c r="DQ320" s="136"/>
      <c r="DR320" s="136"/>
      <c r="DS320" s="136"/>
      <c r="DT320" s="136"/>
      <c r="DU320" s="136"/>
      <c r="DV320" s="136"/>
      <c r="DW320" s="136"/>
      <c r="DX320" s="136"/>
      <c r="DY320" s="136"/>
      <c r="DZ320" s="136"/>
      <c r="EA320" s="136"/>
      <c r="EB320" s="136"/>
      <c r="EC320" s="136"/>
      <c r="ED320" s="136"/>
      <c r="EE320" s="136"/>
      <c r="EF320" s="136"/>
      <c r="EG320" s="136"/>
      <c r="EH320" s="136"/>
      <c r="EI320" s="136"/>
      <c r="EJ320" s="136"/>
      <c r="EK320" s="136"/>
      <c r="EL320" s="136"/>
      <c r="EM320" s="136"/>
      <c r="EN320" s="136"/>
      <c r="EO320" s="136"/>
      <c r="EP320" s="136"/>
      <c r="EQ320" s="136"/>
      <c r="ER320" s="136"/>
      <c r="ES320" s="136"/>
      <c r="ET320" s="136"/>
      <c r="EU320" s="136"/>
      <c r="EV320" s="136"/>
      <c r="EW320" s="136"/>
      <c r="EX320" s="136"/>
      <c r="EY320" s="136"/>
      <c r="EZ320" s="136"/>
      <c r="FA320" s="136"/>
      <c r="FB320" s="136"/>
      <c r="FC320" s="136"/>
      <c r="FD320" s="136"/>
      <c r="FE320" s="136"/>
      <c r="FF320" s="136"/>
      <c r="FG320" s="136"/>
      <c r="FH320" s="136"/>
      <c r="FI320" s="136"/>
      <c r="FJ320" s="136"/>
      <c r="FK320" s="136"/>
      <c r="FL320" s="136"/>
      <c r="FM320" s="136"/>
      <c r="FN320" s="136"/>
      <c r="FO320" s="136"/>
      <c r="FP320" s="136"/>
      <c r="FQ320" s="136"/>
      <c r="FR320" s="136"/>
      <c r="FS320" s="136"/>
      <c r="FT320" s="136"/>
      <c r="FU320" s="136"/>
      <c r="FV320" s="136"/>
      <c r="FW320" s="136"/>
      <c r="FX320" s="136"/>
      <c r="FY320" s="136"/>
      <c r="FZ320" s="136"/>
      <c r="GA320" s="136"/>
      <c r="GB320" s="136"/>
      <c r="GC320" s="136"/>
      <c r="GD320" s="136"/>
      <c r="GE320" s="136"/>
      <c r="GF320" s="136"/>
      <c r="GG320" s="136"/>
      <c r="GH320" s="136"/>
      <c r="GI320" s="136"/>
      <c r="GJ320" s="136"/>
      <c r="GK320" s="136"/>
      <c r="GL320" s="136"/>
      <c r="GM320" s="136"/>
      <c r="GN320" s="136"/>
      <c r="GO320" s="136"/>
      <c r="GP320" s="136"/>
      <c r="GQ320" s="136"/>
      <c r="GR320" s="136"/>
      <c r="GS320" s="136"/>
      <c r="GT320" s="136"/>
      <c r="GU320" s="136"/>
      <c r="GV320" s="136"/>
      <c r="GW320" s="136"/>
      <c r="GX320" s="136"/>
      <c r="GY320" s="136"/>
      <c r="GZ320" s="136"/>
      <c r="HA320" s="136"/>
      <c r="HB320" s="136"/>
      <c r="HC320" s="136"/>
      <c r="HD320" s="136"/>
      <c r="HE320" s="136"/>
      <c r="HF320" s="136"/>
      <c r="HG320" s="136"/>
      <c r="HH320" s="136"/>
      <c r="HI320" s="136"/>
      <c r="HJ320" s="136"/>
      <c r="HK320" s="136"/>
      <c r="HL320" s="136"/>
      <c r="HM320" s="136"/>
      <c r="HN320" s="136"/>
      <c r="HO320" s="136"/>
      <c r="HP320" s="136"/>
      <c r="HQ320" s="136"/>
      <c r="HR320" s="136"/>
      <c r="HS320" s="136"/>
      <c r="HT320" s="136"/>
      <c r="HU320" s="136"/>
      <c r="HV320" s="136"/>
      <c r="HW320" s="136"/>
      <c r="HX320" s="136"/>
      <c r="HY320" s="136"/>
      <c r="HZ320" s="136"/>
      <c r="IA320" s="136"/>
      <c r="IB320" s="136"/>
      <c r="IC320" s="136"/>
      <c r="ID320" s="136"/>
      <c r="IE320" s="136"/>
      <c r="IF320" s="136"/>
      <c r="IG320" s="136"/>
    </row>
    <row r="321" spans="1:241" ht="38.1" customHeight="1" x14ac:dyDescent="0.25">
      <c r="A321" s="461" t="s">
        <v>1162</v>
      </c>
      <c r="B321" s="461"/>
      <c r="C321" s="461"/>
      <c r="D321" s="461"/>
      <c r="E321" s="461"/>
      <c r="F321" s="461"/>
      <c r="G321" s="461"/>
      <c r="H321" s="461"/>
      <c r="I321" s="461"/>
      <c r="J321" s="461"/>
      <c r="K321" s="461"/>
      <c r="L321" s="461"/>
      <c r="M321" s="461"/>
      <c r="N321" s="461"/>
      <c r="O321" s="461"/>
      <c r="P321" s="461"/>
      <c r="Q321" s="461"/>
      <c r="R321" s="136"/>
      <c r="S321" s="136"/>
      <c r="T321" s="136"/>
      <c r="U321" s="136"/>
      <c r="V321" s="136"/>
      <c r="W321" s="136"/>
      <c r="X321" s="136"/>
      <c r="Y321" s="136"/>
      <c r="Z321" s="136"/>
      <c r="AA321" s="136"/>
      <c r="AB321" s="136"/>
      <c r="AC321" s="136"/>
      <c r="AD321" s="136"/>
      <c r="AE321" s="136"/>
      <c r="AF321" s="136"/>
      <c r="AG321" s="136"/>
      <c r="AH321" s="136"/>
      <c r="AI321" s="136"/>
      <c r="AJ321" s="136"/>
      <c r="AK321" s="136"/>
      <c r="AL321" s="136"/>
      <c r="AM321" s="136"/>
      <c r="AN321" s="136"/>
      <c r="AO321" s="136"/>
      <c r="AP321" s="136"/>
      <c r="AQ321" s="136"/>
      <c r="AR321" s="136"/>
      <c r="AS321" s="136"/>
      <c r="AT321" s="136"/>
      <c r="AU321" s="136"/>
      <c r="AV321" s="136"/>
      <c r="AW321" s="136"/>
      <c r="AX321" s="136"/>
      <c r="AY321" s="136"/>
      <c r="AZ321" s="136"/>
      <c r="BA321" s="136"/>
      <c r="BB321" s="136"/>
      <c r="BC321" s="136"/>
      <c r="BD321" s="136"/>
      <c r="BE321" s="136"/>
      <c r="BF321" s="136"/>
      <c r="BG321" s="136"/>
      <c r="BH321" s="136"/>
      <c r="BI321" s="136"/>
      <c r="BJ321" s="136"/>
      <c r="BK321" s="136"/>
      <c r="BL321" s="136"/>
      <c r="BM321" s="136"/>
      <c r="BN321" s="136"/>
      <c r="BO321" s="136"/>
      <c r="BP321" s="136"/>
      <c r="BQ321" s="136"/>
      <c r="BR321" s="136"/>
      <c r="BS321" s="136"/>
      <c r="BT321" s="136"/>
      <c r="BU321" s="136"/>
      <c r="BV321" s="136"/>
      <c r="BW321" s="136"/>
      <c r="BX321" s="136"/>
      <c r="BY321" s="136"/>
      <c r="BZ321" s="136"/>
      <c r="CA321" s="136"/>
      <c r="CB321" s="136"/>
      <c r="CC321" s="136"/>
      <c r="CD321" s="136"/>
      <c r="CE321" s="136"/>
      <c r="CF321" s="136"/>
      <c r="CG321" s="136"/>
      <c r="CH321" s="136"/>
      <c r="CI321" s="136"/>
      <c r="CJ321" s="136"/>
      <c r="CK321" s="136"/>
      <c r="CL321" s="136"/>
      <c r="CM321" s="136"/>
      <c r="CN321" s="136"/>
      <c r="CO321" s="136"/>
      <c r="CP321" s="136"/>
      <c r="CQ321" s="136"/>
      <c r="CR321" s="136"/>
      <c r="CS321" s="136"/>
      <c r="CT321" s="136"/>
      <c r="CU321" s="136"/>
      <c r="CV321" s="136"/>
      <c r="CW321" s="136"/>
      <c r="CX321" s="136"/>
      <c r="CY321" s="136"/>
      <c r="CZ321" s="136"/>
      <c r="DA321" s="136"/>
      <c r="DB321" s="136"/>
      <c r="DC321" s="136"/>
      <c r="DD321" s="136"/>
      <c r="DE321" s="136"/>
      <c r="DF321" s="136"/>
      <c r="DG321" s="136"/>
      <c r="DH321" s="136"/>
      <c r="DI321" s="136"/>
      <c r="DJ321" s="136"/>
      <c r="DK321" s="136"/>
      <c r="DL321" s="136"/>
      <c r="DM321" s="136"/>
      <c r="DN321" s="136"/>
      <c r="DO321" s="136"/>
      <c r="DP321" s="136"/>
      <c r="DQ321" s="136"/>
      <c r="DR321" s="136"/>
      <c r="DS321" s="136"/>
      <c r="DT321" s="136"/>
      <c r="DU321" s="136"/>
      <c r="DV321" s="136"/>
      <c r="DW321" s="136"/>
      <c r="DX321" s="136"/>
      <c r="DY321" s="136"/>
      <c r="DZ321" s="136"/>
      <c r="EA321" s="136"/>
      <c r="EB321" s="136"/>
      <c r="EC321" s="136"/>
      <c r="ED321" s="136"/>
      <c r="EE321" s="136"/>
      <c r="EF321" s="136"/>
      <c r="EG321" s="136"/>
      <c r="EH321" s="136"/>
      <c r="EI321" s="136"/>
      <c r="EJ321" s="136"/>
      <c r="EK321" s="136"/>
      <c r="EL321" s="136"/>
      <c r="EM321" s="136"/>
      <c r="EN321" s="136"/>
      <c r="EO321" s="136"/>
      <c r="EP321" s="136"/>
      <c r="EQ321" s="136"/>
      <c r="ER321" s="136"/>
      <c r="ES321" s="136"/>
      <c r="ET321" s="136"/>
      <c r="EU321" s="136"/>
      <c r="EV321" s="136"/>
      <c r="EW321" s="136"/>
      <c r="EX321" s="136"/>
      <c r="EY321" s="136"/>
      <c r="EZ321" s="136"/>
      <c r="FA321" s="136"/>
      <c r="FB321" s="136"/>
      <c r="FC321" s="136"/>
      <c r="FD321" s="136"/>
      <c r="FE321" s="136"/>
      <c r="FF321" s="136"/>
      <c r="FG321" s="136"/>
      <c r="FH321" s="136"/>
      <c r="FI321" s="136"/>
      <c r="FJ321" s="136"/>
      <c r="FK321" s="136"/>
      <c r="FL321" s="136"/>
      <c r="FM321" s="136"/>
      <c r="FN321" s="136"/>
      <c r="FO321" s="136"/>
      <c r="FP321" s="136"/>
      <c r="FQ321" s="136"/>
      <c r="FR321" s="136"/>
      <c r="FS321" s="136"/>
      <c r="FT321" s="136"/>
      <c r="FU321" s="136"/>
      <c r="FV321" s="136"/>
      <c r="FW321" s="136"/>
      <c r="FX321" s="136"/>
      <c r="FY321" s="136"/>
      <c r="FZ321" s="136"/>
      <c r="GA321" s="136"/>
      <c r="GB321" s="136"/>
      <c r="GC321" s="136"/>
      <c r="GD321" s="136"/>
      <c r="GE321" s="136"/>
      <c r="GF321" s="136"/>
      <c r="GG321" s="136"/>
      <c r="GH321" s="136"/>
      <c r="GI321" s="136"/>
      <c r="GJ321" s="136"/>
      <c r="GK321" s="136"/>
      <c r="GL321" s="136"/>
      <c r="GM321" s="136"/>
      <c r="GN321" s="136"/>
      <c r="GO321" s="136"/>
      <c r="GP321" s="136"/>
      <c r="GQ321" s="136"/>
      <c r="GR321" s="136"/>
      <c r="GS321" s="136"/>
      <c r="GT321" s="136"/>
      <c r="GU321" s="136"/>
      <c r="GV321" s="136"/>
      <c r="GW321" s="136"/>
      <c r="GX321" s="136"/>
      <c r="GY321" s="136"/>
      <c r="GZ321" s="136"/>
      <c r="HA321" s="136"/>
      <c r="HB321" s="136"/>
      <c r="HC321" s="136"/>
      <c r="HD321" s="136"/>
      <c r="HE321" s="136"/>
      <c r="HF321" s="136"/>
      <c r="HG321" s="136"/>
      <c r="HH321" s="136"/>
      <c r="HI321" s="136"/>
      <c r="HJ321" s="136"/>
      <c r="HK321" s="136"/>
      <c r="HL321" s="136"/>
      <c r="HM321" s="136"/>
      <c r="HN321" s="136"/>
      <c r="HO321" s="136"/>
      <c r="HP321" s="136"/>
      <c r="HQ321" s="136"/>
      <c r="HR321" s="136"/>
      <c r="HS321" s="136"/>
      <c r="HT321" s="136"/>
      <c r="HU321" s="136"/>
      <c r="HV321" s="136"/>
      <c r="HW321" s="136"/>
      <c r="HX321" s="136"/>
      <c r="HY321" s="136"/>
      <c r="HZ321" s="136"/>
      <c r="IA321" s="136"/>
      <c r="IB321" s="136"/>
      <c r="IC321" s="136"/>
      <c r="ID321" s="136"/>
      <c r="IE321" s="136"/>
      <c r="IF321" s="136"/>
      <c r="IG321" s="136"/>
    </row>
    <row r="322" spans="1:241" ht="12" customHeight="1" x14ac:dyDescent="0.25">
      <c r="A322" s="135"/>
      <c r="B322" s="135"/>
      <c r="C322" s="135"/>
      <c r="D322" s="135"/>
      <c r="E322" s="135"/>
      <c r="F322" s="135"/>
      <c r="G322" s="135"/>
      <c r="H322" s="135"/>
      <c r="I322" s="136"/>
      <c r="J322" s="136"/>
      <c r="K322" s="136"/>
      <c r="L322" s="136"/>
      <c r="M322" s="136"/>
      <c r="N322" s="136"/>
      <c r="O322" s="136"/>
      <c r="P322" s="136"/>
      <c r="Q322" s="136"/>
      <c r="R322" s="136"/>
      <c r="S322" s="136"/>
      <c r="T322" s="136"/>
      <c r="U322" s="136"/>
      <c r="V322" s="136"/>
      <c r="W322" s="136"/>
      <c r="X322" s="136"/>
      <c r="Y322" s="136"/>
      <c r="Z322" s="136"/>
      <c r="AA322" s="136"/>
      <c r="AB322" s="136"/>
      <c r="AC322" s="136"/>
      <c r="AD322" s="136"/>
      <c r="AE322" s="136"/>
      <c r="AF322" s="136"/>
      <c r="AG322" s="136"/>
      <c r="AH322" s="136"/>
      <c r="AI322" s="136"/>
      <c r="AJ322" s="136"/>
      <c r="AK322" s="136"/>
      <c r="AL322" s="136"/>
      <c r="AM322" s="136"/>
      <c r="AN322" s="136"/>
      <c r="AO322" s="136"/>
      <c r="AP322" s="136"/>
      <c r="AQ322" s="136"/>
      <c r="AR322" s="136"/>
      <c r="AS322" s="136"/>
      <c r="AT322" s="136"/>
      <c r="AU322" s="136"/>
      <c r="AV322" s="136"/>
      <c r="AW322" s="136"/>
      <c r="AX322" s="136"/>
      <c r="AY322" s="136"/>
      <c r="AZ322" s="136"/>
      <c r="BA322" s="136"/>
      <c r="BB322" s="136"/>
      <c r="BC322" s="136"/>
      <c r="BD322" s="136"/>
      <c r="BE322" s="136"/>
      <c r="BF322" s="136"/>
      <c r="BG322" s="136"/>
      <c r="BH322" s="136"/>
      <c r="BI322" s="136"/>
      <c r="BJ322" s="136"/>
      <c r="BK322" s="136"/>
      <c r="BL322" s="136"/>
      <c r="BM322" s="136"/>
      <c r="BN322" s="136"/>
      <c r="BO322" s="136"/>
      <c r="BP322" s="136"/>
      <c r="BQ322" s="136"/>
      <c r="BR322" s="136"/>
      <c r="BS322" s="136"/>
      <c r="BT322" s="136"/>
      <c r="BU322" s="136"/>
      <c r="BV322" s="136"/>
      <c r="BW322" s="136"/>
      <c r="BX322" s="136"/>
      <c r="BY322" s="136"/>
      <c r="BZ322" s="136"/>
      <c r="CA322" s="136"/>
      <c r="CB322" s="136"/>
      <c r="CC322" s="136"/>
      <c r="CD322" s="136"/>
      <c r="CE322" s="136"/>
      <c r="CF322" s="136"/>
      <c r="CG322" s="136"/>
      <c r="CH322" s="136"/>
      <c r="CI322" s="136"/>
      <c r="CJ322" s="136"/>
      <c r="CK322" s="136"/>
      <c r="CL322" s="136"/>
      <c r="CM322" s="136"/>
      <c r="CN322" s="136"/>
      <c r="CO322" s="136"/>
      <c r="CP322" s="136"/>
      <c r="CQ322" s="136"/>
      <c r="CR322" s="136"/>
      <c r="CS322" s="136"/>
      <c r="CT322" s="136"/>
      <c r="CU322" s="136"/>
      <c r="CV322" s="136"/>
      <c r="CW322" s="136"/>
      <c r="CX322" s="136"/>
      <c r="CY322" s="136"/>
      <c r="CZ322" s="136"/>
      <c r="DA322" s="136"/>
      <c r="DB322" s="136"/>
      <c r="DC322" s="136"/>
      <c r="DD322" s="136"/>
      <c r="DE322" s="136"/>
      <c r="DF322" s="136"/>
      <c r="DG322" s="136"/>
      <c r="DH322" s="136"/>
      <c r="DI322" s="136"/>
      <c r="DJ322" s="136"/>
      <c r="DK322" s="136"/>
      <c r="DL322" s="136"/>
      <c r="DM322" s="136"/>
      <c r="DN322" s="136"/>
      <c r="DO322" s="136"/>
      <c r="DP322" s="136"/>
      <c r="DQ322" s="136"/>
      <c r="DR322" s="136"/>
      <c r="DS322" s="136"/>
      <c r="DT322" s="136"/>
      <c r="DU322" s="136"/>
      <c r="DV322" s="136"/>
      <c r="DW322" s="136"/>
      <c r="DX322" s="136"/>
      <c r="DY322" s="136"/>
      <c r="DZ322" s="136"/>
      <c r="EA322" s="136"/>
      <c r="EB322" s="136"/>
      <c r="EC322" s="136"/>
      <c r="ED322" s="136"/>
      <c r="EE322" s="136"/>
      <c r="EF322" s="136"/>
      <c r="EG322" s="136"/>
      <c r="EH322" s="136"/>
      <c r="EI322" s="136"/>
      <c r="EJ322" s="136"/>
      <c r="EK322" s="136"/>
      <c r="EL322" s="136"/>
      <c r="EM322" s="136"/>
      <c r="EN322" s="136"/>
      <c r="EO322" s="136"/>
      <c r="EP322" s="136"/>
      <c r="EQ322" s="136"/>
      <c r="ER322" s="136"/>
      <c r="ES322" s="136"/>
      <c r="ET322" s="136"/>
      <c r="EU322" s="136"/>
      <c r="EV322" s="136"/>
      <c r="EW322" s="136"/>
      <c r="EX322" s="136"/>
      <c r="EY322" s="136"/>
      <c r="EZ322" s="136"/>
      <c r="FA322" s="136"/>
      <c r="FB322" s="136"/>
      <c r="FC322" s="136"/>
      <c r="FD322" s="136"/>
      <c r="FE322" s="136"/>
      <c r="FF322" s="136"/>
      <c r="FG322" s="136"/>
      <c r="FH322" s="136"/>
      <c r="FI322" s="136"/>
      <c r="FJ322" s="136"/>
      <c r="FK322" s="136"/>
      <c r="FL322" s="136"/>
      <c r="FM322" s="136"/>
      <c r="FN322" s="136"/>
      <c r="FO322" s="136"/>
      <c r="FP322" s="136"/>
      <c r="FQ322" s="136"/>
      <c r="FR322" s="136"/>
      <c r="FS322" s="136"/>
      <c r="FT322" s="136"/>
      <c r="FU322" s="136"/>
      <c r="FV322" s="136"/>
      <c r="FW322" s="136"/>
      <c r="FX322" s="136"/>
      <c r="FY322" s="136"/>
      <c r="FZ322" s="136"/>
      <c r="GA322" s="136"/>
      <c r="GB322" s="136"/>
      <c r="GC322" s="136"/>
      <c r="GD322" s="136"/>
      <c r="GE322" s="136"/>
      <c r="GF322" s="136"/>
      <c r="GG322" s="136"/>
      <c r="GH322" s="136"/>
      <c r="GI322" s="136"/>
      <c r="GJ322" s="136"/>
      <c r="GK322" s="136"/>
      <c r="GL322" s="136"/>
      <c r="GM322" s="136"/>
      <c r="GN322" s="136"/>
      <c r="GO322" s="136"/>
      <c r="GP322" s="136"/>
      <c r="GQ322" s="136"/>
      <c r="GR322" s="136"/>
      <c r="GS322" s="136"/>
      <c r="GT322" s="136"/>
      <c r="GU322" s="136"/>
      <c r="GV322" s="136"/>
      <c r="GW322" s="136"/>
      <c r="GX322" s="136"/>
      <c r="GY322" s="136"/>
      <c r="GZ322" s="136"/>
      <c r="HA322" s="136"/>
      <c r="HB322" s="136"/>
      <c r="HC322" s="136"/>
      <c r="HD322" s="136"/>
      <c r="HE322" s="136"/>
      <c r="HF322" s="136"/>
      <c r="HG322" s="136"/>
      <c r="HH322" s="136"/>
      <c r="HI322" s="136"/>
      <c r="HJ322" s="136"/>
      <c r="HK322" s="136"/>
      <c r="HL322" s="136"/>
      <c r="HM322" s="136"/>
      <c r="HN322" s="136"/>
      <c r="HO322" s="136"/>
      <c r="HP322" s="136"/>
      <c r="HQ322" s="136"/>
      <c r="HR322" s="136"/>
      <c r="HS322" s="136"/>
      <c r="HT322" s="136"/>
      <c r="HU322" s="136"/>
      <c r="HV322" s="136"/>
      <c r="HW322" s="136"/>
      <c r="HX322" s="136"/>
      <c r="HY322" s="136"/>
      <c r="HZ322" s="136"/>
      <c r="IA322" s="136"/>
      <c r="IB322" s="136"/>
      <c r="IC322" s="136"/>
      <c r="ID322" s="136"/>
      <c r="IE322" s="136"/>
      <c r="IF322" s="136"/>
      <c r="IG322" s="136"/>
    </row>
    <row r="323" spans="1:241" ht="21" customHeight="1" x14ac:dyDescent="0.3">
      <c r="A323" s="134">
        <v>2010</v>
      </c>
      <c r="B323" s="135"/>
      <c r="C323" s="135"/>
      <c r="D323" s="135"/>
      <c r="E323" s="135"/>
      <c r="F323" s="135"/>
      <c r="G323" s="135"/>
      <c r="H323" s="135"/>
      <c r="I323" s="136"/>
      <c r="J323" s="136"/>
      <c r="K323" s="136"/>
      <c r="L323" s="136"/>
      <c r="M323" s="136"/>
      <c r="N323" s="136"/>
      <c r="O323" s="136"/>
      <c r="P323" s="136"/>
      <c r="Q323" s="136"/>
      <c r="R323" s="136"/>
      <c r="S323" s="136"/>
      <c r="T323" s="136"/>
      <c r="U323" s="136"/>
      <c r="V323" s="136"/>
      <c r="W323" s="136"/>
      <c r="X323" s="136"/>
      <c r="Y323" s="136"/>
      <c r="Z323" s="136"/>
      <c r="AA323" s="136"/>
      <c r="AB323" s="136"/>
      <c r="AC323" s="136"/>
      <c r="AD323" s="136"/>
      <c r="AE323" s="136"/>
      <c r="AF323" s="136"/>
      <c r="AG323" s="136"/>
      <c r="AH323" s="136"/>
      <c r="AI323" s="136"/>
      <c r="AJ323" s="136"/>
      <c r="AK323" s="136"/>
      <c r="AL323" s="136"/>
      <c r="AM323" s="136"/>
      <c r="AN323" s="136"/>
      <c r="AO323" s="136"/>
      <c r="AP323" s="136"/>
      <c r="AQ323" s="136"/>
      <c r="AR323" s="136"/>
      <c r="AS323" s="136"/>
      <c r="AT323" s="136"/>
      <c r="AU323" s="136"/>
      <c r="AV323" s="136"/>
      <c r="AW323" s="136"/>
      <c r="AX323" s="136"/>
      <c r="AY323" s="136"/>
      <c r="AZ323" s="136"/>
      <c r="BA323" s="136"/>
      <c r="BB323" s="136"/>
      <c r="BC323" s="136"/>
      <c r="BD323" s="136"/>
      <c r="BE323" s="136"/>
      <c r="BF323" s="136"/>
      <c r="BG323" s="136"/>
      <c r="BH323" s="136"/>
      <c r="BI323" s="136"/>
      <c r="BJ323" s="136"/>
      <c r="BK323" s="136"/>
      <c r="BL323" s="136"/>
      <c r="BM323" s="136"/>
      <c r="BN323" s="136"/>
      <c r="BO323" s="136"/>
      <c r="BP323" s="136"/>
      <c r="BQ323" s="136"/>
      <c r="BR323" s="136"/>
      <c r="BS323" s="136"/>
      <c r="BT323" s="136"/>
      <c r="BU323" s="136"/>
      <c r="BV323" s="136"/>
      <c r="BW323" s="136"/>
      <c r="BX323" s="136"/>
      <c r="BY323" s="136"/>
      <c r="BZ323" s="136"/>
      <c r="CA323" s="136"/>
      <c r="CB323" s="136"/>
      <c r="CC323" s="136"/>
      <c r="CD323" s="136"/>
      <c r="CE323" s="136"/>
      <c r="CF323" s="136"/>
      <c r="CG323" s="136"/>
      <c r="CH323" s="136"/>
      <c r="CI323" s="136"/>
      <c r="CJ323" s="136"/>
      <c r="CK323" s="136"/>
      <c r="CL323" s="136"/>
      <c r="CM323" s="136"/>
      <c r="CN323" s="136"/>
      <c r="CO323" s="136"/>
      <c r="CP323" s="136"/>
      <c r="CQ323" s="136"/>
      <c r="CR323" s="136"/>
      <c r="CS323" s="136"/>
      <c r="CT323" s="136"/>
      <c r="CU323" s="136"/>
      <c r="CV323" s="136"/>
      <c r="CW323" s="136"/>
      <c r="CX323" s="136"/>
      <c r="CY323" s="136"/>
      <c r="CZ323" s="136"/>
      <c r="DA323" s="136"/>
      <c r="DB323" s="136"/>
      <c r="DC323" s="136"/>
      <c r="DD323" s="136"/>
      <c r="DE323" s="136"/>
      <c r="DF323" s="136"/>
      <c r="DG323" s="136"/>
      <c r="DH323" s="136"/>
      <c r="DI323" s="136"/>
      <c r="DJ323" s="136"/>
      <c r="DK323" s="136"/>
      <c r="DL323" s="136"/>
      <c r="DM323" s="136"/>
      <c r="DN323" s="136"/>
      <c r="DO323" s="136"/>
      <c r="DP323" s="136"/>
      <c r="DQ323" s="136"/>
      <c r="DR323" s="136"/>
      <c r="DS323" s="136"/>
      <c r="DT323" s="136"/>
      <c r="DU323" s="136"/>
      <c r="DV323" s="136"/>
      <c r="DW323" s="136"/>
      <c r="DX323" s="136"/>
      <c r="DY323" s="136"/>
      <c r="DZ323" s="136"/>
      <c r="EA323" s="136"/>
      <c r="EB323" s="136"/>
      <c r="EC323" s="136"/>
      <c r="ED323" s="136"/>
      <c r="EE323" s="136"/>
      <c r="EF323" s="136"/>
      <c r="EG323" s="136"/>
      <c r="EH323" s="136"/>
      <c r="EI323" s="136"/>
      <c r="EJ323" s="136"/>
      <c r="EK323" s="136"/>
      <c r="EL323" s="136"/>
      <c r="EM323" s="136"/>
      <c r="EN323" s="136"/>
      <c r="EO323" s="136"/>
      <c r="EP323" s="136"/>
      <c r="EQ323" s="136"/>
      <c r="ER323" s="136"/>
      <c r="ES323" s="136"/>
      <c r="ET323" s="136"/>
      <c r="EU323" s="136"/>
      <c r="EV323" s="136"/>
      <c r="EW323" s="136"/>
      <c r="EX323" s="136"/>
      <c r="EY323" s="136"/>
      <c r="EZ323" s="136"/>
      <c r="FA323" s="136"/>
      <c r="FB323" s="136"/>
      <c r="FC323" s="136"/>
      <c r="FD323" s="136"/>
      <c r="FE323" s="136"/>
      <c r="FF323" s="136"/>
      <c r="FG323" s="136"/>
      <c r="FH323" s="136"/>
      <c r="FI323" s="136"/>
      <c r="FJ323" s="136"/>
      <c r="FK323" s="136"/>
      <c r="FL323" s="136"/>
      <c r="FM323" s="136"/>
      <c r="FN323" s="136"/>
      <c r="FO323" s="136"/>
      <c r="FP323" s="136"/>
      <c r="FQ323" s="136"/>
      <c r="FR323" s="136"/>
      <c r="FS323" s="136"/>
      <c r="FT323" s="136"/>
      <c r="FU323" s="136"/>
      <c r="FV323" s="136"/>
      <c r="FW323" s="136"/>
      <c r="FX323" s="136"/>
      <c r="FY323" s="136"/>
      <c r="FZ323" s="136"/>
      <c r="GA323" s="136"/>
      <c r="GB323" s="136"/>
      <c r="GC323" s="136"/>
      <c r="GD323" s="136"/>
      <c r="GE323" s="136"/>
      <c r="GF323" s="136"/>
      <c r="GG323" s="136"/>
      <c r="GH323" s="136"/>
      <c r="GI323" s="136"/>
      <c r="GJ323" s="136"/>
      <c r="GK323" s="136"/>
      <c r="GL323" s="136"/>
      <c r="GM323" s="136"/>
      <c r="GN323" s="136"/>
      <c r="GO323" s="136"/>
      <c r="GP323" s="136"/>
      <c r="GQ323" s="136"/>
      <c r="GR323" s="136"/>
      <c r="GS323" s="136"/>
      <c r="GT323" s="136"/>
      <c r="GU323" s="136"/>
      <c r="GV323" s="136"/>
      <c r="GW323" s="136"/>
      <c r="GX323" s="136"/>
      <c r="GY323" s="136"/>
      <c r="GZ323" s="136"/>
      <c r="HA323" s="136"/>
      <c r="HB323" s="136"/>
      <c r="HC323" s="136"/>
      <c r="HD323" s="136"/>
      <c r="HE323" s="136"/>
      <c r="HF323" s="136"/>
      <c r="HG323" s="136"/>
      <c r="HH323" s="136"/>
      <c r="HI323" s="136"/>
      <c r="HJ323" s="136"/>
      <c r="HK323" s="136"/>
      <c r="HL323" s="136"/>
      <c r="HM323" s="136"/>
      <c r="HN323" s="136"/>
      <c r="HO323" s="136"/>
      <c r="HP323" s="136"/>
      <c r="HQ323" s="136"/>
      <c r="HR323" s="136"/>
      <c r="HS323" s="136"/>
      <c r="HT323" s="136"/>
      <c r="HU323" s="136"/>
      <c r="HV323" s="136"/>
      <c r="HW323" s="136"/>
      <c r="HX323" s="136"/>
      <c r="HY323" s="136"/>
      <c r="HZ323" s="136"/>
      <c r="IA323" s="136"/>
      <c r="IB323" s="136"/>
      <c r="IC323" s="136"/>
      <c r="ID323" s="136"/>
      <c r="IE323" s="136"/>
      <c r="IF323" s="136"/>
      <c r="IG323" s="136"/>
    </row>
    <row r="324" spans="1:241" ht="27.95" customHeight="1" x14ac:dyDescent="0.25">
      <c r="A324" s="166" t="s">
        <v>177</v>
      </c>
      <c r="B324" s="167" t="s">
        <v>0</v>
      </c>
      <c r="C324" s="167" t="s">
        <v>1</v>
      </c>
      <c r="D324" s="167" t="s">
        <v>2</v>
      </c>
      <c r="E324" s="167" t="s">
        <v>877</v>
      </c>
      <c r="F324" s="167" t="s">
        <v>50</v>
      </c>
      <c r="G324" s="167" t="s">
        <v>52</v>
      </c>
      <c r="H324" s="167" t="s">
        <v>13</v>
      </c>
      <c r="I324" s="136"/>
      <c r="J324" s="166" t="s">
        <v>177</v>
      </c>
      <c r="K324" s="167" t="s">
        <v>0</v>
      </c>
      <c r="L324" s="167" t="s">
        <v>1</v>
      </c>
      <c r="M324" s="167" t="s">
        <v>2</v>
      </c>
      <c r="N324" s="167" t="s">
        <v>877</v>
      </c>
      <c r="O324" s="167" t="s">
        <v>50</v>
      </c>
      <c r="P324" s="167" t="s">
        <v>52</v>
      </c>
      <c r="Q324" s="167" t="s">
        <v>13</v>
      </c>
      <c r="R324" s="136"/>
      <c r="S324" s="136"/>
      <c r="T324" s="136"/>
      <c r="U324" s="136"/>
      <c r="V324" s="136"/>
      <c r="W324" s="136"/>
      <c r="X324" s="136"/>
      <c r="Y324" s="136"/>
      <c r="Z324" s="136"/>
      <c r="AA324" s="136"/>
      <c r="AB324" s="136"/>
      <c r="AC324" s="136"/>
      <c r="AD324" s="136"/>
      <c r="AE324" s="136"/>
      <c r="AF324" s="136"/>
      <c r="AG324" s="136"/>
      <c r="AH324" s="136"/>
      <c r="AI324" s="136"/>
      <c r="AJ324" s="136"/>
      <c r="AK324" s="136"/>
      <c r="AL324" s="136"/>
      <c r="AM324" s="136"/>
      <c r="AN324" s="136"/>
      <c r="AO324" s="136"/>
      <c r="AP324" s="136"/>
      <c r="AQ324" s="136"/>
      <c r="AR324" s="136"/>
      <c r="AS324" s="136"/>
      <c r="AT324" s="136"/>
      <c r="AU324" s="136"/>
      <c r="AV324" s="136"/>
      <c r="AW324" s="136"/>
      <c r="AX324" s="136"/>
      <c r="AY324" s="136"/>
      <c r="AZ324" s="136"/>
      <c r="BA324" s="136"/>
      <c r="BB324" s="136"/>
      <c r="BC324" s="136"/>
      <c r="BD324" s="136"/>
      <c r="BE324" s="136"/>
      <c r="BF324" s="136"/>
      <c r="BG324" s="136"/>
      <c r="BH324" s="136"/>
      <c r="BI324" s="136"/>
      <c r="BJ324" s="136"/>
      <c r="BK324" s="136"/>
      <c r="BL324" s="136"/>
      <c r="BM324" s="136"/>
      <c r="BN324" s="136"/>
      <c r="BO324" s="136"/>
      <c r="BP324" s="136"/>
      <c r="BQ324" s="136"/>
      <c r="BR324" s="136"/>
      <c r="BS324" s="136"/>
      <c r="BT324" s="136"/>
      <c r="BU324" s="136"/>
      <c r="BV324" s="136"/>
      <c r="BW324" s="136"/>
      <c r="BX324" s="136"/>
      <c r="BY324" s="136"/>
      <c r="BZ324" s="136"/>
      <c r="CA324" s="136"/>
      <c r="CB324" s="136"/>
      <c r="CC324" s="136"/>
      <c r="CD324" s="136"/>
      <c r="CE324" s="136"/>
      <c r="CF324" s="136"/>
      <c r="CG324" s="136"/>
      <c r="CH324" s="136"/>
      <c r="CI324" s="136"/>
      <c r="CJ324" s="136"/>
      <c r="CK324" s="136"/>
      <c r="CL324" s="136"/>
      <c r="CM324" s="136"/>
      <c r="CN324" s="136"/>
      <c r="CO324" s="136"/>
      <c r="CP324" s="136"/>
      <c r="CQ324" s="136"/>
      <c r="CR324" s="136"/>
      <c r="CS324" s="136"/>
      <c r="CT324" s="136"/>
      <c r="CU324" s="136"/>
      <c r="CV324" s="136"/>
      <c r="CW324" s="136"/>
      <c r="CX324" s="136"/>
      <c r="CY324" s="136"/>
      <c r="CZ324" s="136"/>
      <c r="DA324" s="136"/>
      <c r="DB324" s="136"/>
      <c r="DC324" s="136"/>
      <c r="DD324" s="136"/>
      <c r="DE324" s="136"/>
      <c r="DF324" s="136"/>
      <c r="DG324" s="136"/>
      <c r="DH324" s="136"/>
      <c r="DI324" s="136"/>
      <c r="DJ324" s="136"/>
      <c r="DK324" s="136"/>
      <c r="DL324" s="136"/>
      <c r="DM324" s="136"/>
      <c r="DN324" s="136"/>
      <c r="DO324" s="136"/>
      <c r="DP324" s="136"/>
      <c r="DQ324" s="136"/>
      <c r="DR324" s="136"/>
      <c r="DS324" s="136"/>
      <c r="DT324" s="136"/>
      <c r="DU324" s="136"/>
      <c r="DV324" s="136"/>
      <c r="DW324" s="136"/>
      <c r="DX324" s="136"/>
      <c r="DY324" s="136"/>
      <c r="DZ324" s="136"/>
      <c r="EA324" s="136"/>
      <c r="EB324" s="136"/>
      <c r="EC324" s="136"/>
      <c r="ED324" s="136"/>
      <c r="EE324" s="136"/>
      <c r="EF324" s="136"/>
      <c r="EG324" s="136"/>
      <c r="EH324" s="136"/>
      <c r="EI324" s="136"/>
      <c r="EJ324" s="136"/>
      <c r="EK324" s="136"/>
      <c r="EL324" s="136"/>
      <c r="EM324" s="136"/>
      <c r="EN324" s="136"/>
      <c r="EO324" s="136"/>
      <c r="EP324" s="136"/>
      <c r="EQ324" s="136"/>
      <c r="ER324" s="136"/>
      <c r="ES324" s="136"/>
      <c r="ET324" s="136"/>
      <c r="EU324" s="136"/>
      <c r="EV324" s="136"/>
      <c r="EW324" s="136"/>
      <c r="EX324" s="136"/>
      <c r="EY324" s="136"/>
      <c r="EZ324" s="136"/>
      <c r="FA324" s="136"/>
      <c r="FB324" s="136"/>
      <c r="FC324" s="136"/>
      <c r="FD324" s="136"/>
      <c r="FE324" s="136"/>
      <c r="FF324" s="136"/>
      <c r="FG324" s="136"/>
      <c r="FH324" s="136"/>
      <c r="FI324" s="136"/>
      <c r="FJ324" s="136"/>
      <c r="FK324" s="136"/>
      <c r="FL324" s="136"/>
      <c r="FM324" s="136"/>
      <c r="FN324" s="136"/>
      <c r="FO324" s="136"/>
      <c r="FP324" s="136"/>
      <c r="FQ324" s="136"/>
      <c r="FR324" s="136"/>
      <c r="FS324" s="136"/>
      <c r="FT324" s="136"/>
      <c r="FU324" s="136"/>
      <c r="FV324" s="136"/>
      <c r="FW324" s="136"/>
      <c r="FX324" s="136"/>
      <c r="FY324" s="136"/>
      <c r="FZ324" s="136"/>
      <c r="GA324" s="136"/>
      <c r="GB324" s="136"/>
      <c r="GC324" s="136"/>
      <c r="GD324" s="136"/>
      <c r="GE324" s="136"/>
      <c r="GF324" s="136"/>
      <c r="GG324" s="136"/>
      <c r="GH324" s="136"/>
      <c r="GI324" s="136"/>
      <c r="GJ324" s="136"/>
      <c r="GK324" s="136"/>
      <c r="GL324" s="136"/>
      <c r="GM324" s="136"/>
      <c r="GN324" s="136"/>
      <c r="GO324" s="136"/>
      <c r="GP324" s="136"/>
      <c r="GQ324" s="136"/>
      <c r="GR324" s="136"/>
      <c r="GS324" s="136"/>
      <c r="GT324" s="136"/>
      <c r="GU324" s="136"/>
      <c r="GV324" s="136"/>
      <c r="GW324" s="136"/>
      <c r="GX324" s="136"/>
      <c r="GY324" s="136"/>
      <c r="GZ324" s="136"/>
      <c r="HA324" s="136"/>
      <c r="HB324" s="136"/>
      <c r="HC324" s="136"/>
      <c r="HD324" s="136"/>
      <c r="HE324" s="136"/>
      <c r="HF324" s="136"/>
      <c r="HG324" s="136"/>
      <c r="HH324" s="136"/>
      <c r="HI324" s="136"/>
      <c r="HJ324" s="136"/>
      <c r="HK324" s="136"/>
      <c r="HL324" s="136"/>
      <c r="HM324" s="136"/>
      <c r="HN324" s="136"/>
      <c r="HO324" s="136"/>
      <c r="HP324" s="136"/>
      <c r="HQ324" s="136"/>
      <c r="HR324" s="136"/>
      <c r="HS324" s="136"/>
      <c r="HT324" s="136"/>
      <c r="HU324" s="136"/>
      <c r="HV324" s="136"/>
      <c r="HW324" s="136"/>
      <c r="HX324" s="136"/>
      <c r="HY324" s="136"/>
      <c r="HZ324" s="136"/>
      <c r="IA324" s="136"/>
      <c r="IB324" s="136"/>
      <c r="IC324" s="136"/>
      <c r="ID324" s="136"/>
      <c r="IE324" s="136"/>
      <c r="IF324" s="136"/>
      <c r="IG324" s="136"/>
    </row>
    <row r="325" spans="1:241" ht="15" customHeight="1" x14ac:dyDescent="0.25">
      <c r="A325" s="196" t="s">
        <v>406</v>
      </c>
      <c r="B325" s="158">
        <v>3801094</v>
      </c>
      <c r="C325" s="195">
        <v>1758111</v>
      </c>
      <c r="D325" s="195">
        <v>700091</v>
      </c>
      <c r="E325" s="195">
        <v>762099</v>
      </c>
      <c r="F325" s="195">
        <v>1347103</v>
      </c>
      <c r="G325" s="158">
        <v>268542</v>
      </c>
      <c r="H325" s="235">
        <v>8637040</v>
      </c>
      <c r="I325" s="136"/>
      <c r="J325" s="137" t="s">
        <v>444</v>
      </c>
      <c r="K325" s="158">
        <v>3597231</v>
      </c>
      <c r="L325" s="195">
        <v>2184161</v>
      </c>
      <c r="M325" s="195">
        <v>969574</v>
      </c>
      <c r="N325" s="195">
        <v>686213</v>
      </c>
      <c r="O325" s="195">
        <v>1313578</v>
      </c>
      <c r="P325" s="158">
        <v>252682</v>
      </c>
      <c r="Q325" s="235">
        <v>9003439</v>
      </c>
      <c r="R325" s="136"/>
      <c r="S325" s="136"/>
      <c r="T325" s="136"/>
      <c r="U325" s="136"/>
      <c r="V325" s="136"/>
      <c r="W325" s="136"/>
      <c r="X325" s="136"/>
      <c r="Y325" s="136"/>
      <c r="Z325" s="136"/>
      <c r="AA325" s="136"/>
      <c r="AB325" s="136"/>
      <c r="AC325" s="136"/>
      <c r="AD325" s="136"/>
      <c r="AE325" s="136"/>
      <c r="AF325" s="136"/>
      <c r="AG325" s="136"/>
      <c r="AH325" s="136"/>
      <c r="AI325" s="136"/>
      <c r="AJ325" s="136"/>
      <c r="AK325" s="136"/>
      <c r="AL325" s="136"/>
      <c r="AM325" s="136"/>
      <c r="AN325" s="136"/>
      <c r="AO325" s="136"/>
      <c r="AP325" s="136"/>
      <c r="AQ325" s="136"/>
      <c r="AR325" s="136"/>
      <c r="AS325" s="136"/>
      <c r="AT325" s="136"/>
      <c r="AU325" s="136"/>
      <c r="AV325" s="136"/>
      <c r="AW325" s="136"/>
      <c r="AX325" s="136"/>
      <c r="AY325" s="136"/>
      <c r="AZ325" s="136"/>
      <c r="BA325" s="136"/>
      <c r="BB325" s="136"/>
      <c r="BC325" s="136"/>
      <c r="BD325" s="136"/>
      <c r="BE325" s="136"/>
      <c r="BF325" s="136"/>
      <c r="BG325" s="136"/>
      <c r="BH325" s="136"/>
      <c r="BI325" s="136"/>
      <c r="BJ325" s="136"/>
      <c r="BK325" s="136"/>
      <c r="BL325" s="136"/>
      <c r="BM325" s="136"/>
      <c r="BN325" s="136"/>
      <c r="BO325" s="136"/>
      <c r="BP325" s="136"/>
      <c r="BQ325" s="136"/>
      <c r="BR325" s="136"/>
      <c r="BS325" s="136"/>
      <c r="BT325" s="136"/>
      <c r="BU325" s="136"/>
      <c r="BV325" s="136"/>
      <c r="BW325" s="136"/>
      <c r="BX325" s="136"/>
      <c r="BY325" s="136"/>
      <c r="BZ325" s="136"/>
      <c r="CA325" s="136"/>
      <c r="CB325" s="136"/>
      <c r="CC325" s="136"/>
      <c r="CD325" s="136"/>
      <c r="CE325" s="136"/>
      <c r="CF325" s="136"/>
      <c r="CG325" s="136"/>
      <c r="CH325" s="136"/>
      <c r="CI325" s="136"/>
      <c r="CJ325" s="136"/>
      <c r="CK325" s="136"/>
      <c r="CL325" s="136"/>
      <c r="CM325" s="136"/>
      <c r="CN325" s="136"/>
      <c r="CO325" s="136"/>
      <c r="CP325" s="136"/>
      <c r="CQ325" s="136"/>
      <c r="CR325" s="136"/>
      <c r="CS325" s="136"/>
      <c r="CT325" s="136"/>
      <c r="CU325" s="136"/>
      <c r="CV325" s="136"/>
      <c r="CW325" s="136"/>
      <c r="CX325" s="136"/>
      <c r="CY325" s="136"/>
      <c r="CZ325" s="136"/>
      <c r="DA325" s="136"/>
      <c r="DB325" s="136"/>
      <c r="DC325" s="136"/>
      <c r="DD325" s="136"/>
      <c r="DE325" s="136"/>
      <c r="DF325" s="136"/>
      <c r="DG325" s="136"/>
      <c r="DH325" s="136"/>
      <c r="DI325" s="136"/>
      <c r="DJ325" s="136"/>
      <c r="DK325" s="136"/>
      <c r="DL325" s="136"/>
      <c r="DM325" s="136"/>
      <c r="DN325" s="136"/>
      <c r="DO325" s="136"/>
      <c r="DP325" s="136"/>
      <c r="DQ325" s="136"/>
      <c r="DR325" s="136"/>
      <c r="DS325" s="136"/>
      <c r="DT325" s="136"/>
      <c r="DU325" s="136"/>
      <c r="DV325" s="136"/>
      <c r="DW325" s="136"/>
      <c r="DX325" s="136"/>
      <c r="DY325" s="136"/>
      <c r="DZ325" s="136"/>
      <c r="EA325" s="136"/>
      <c r="EB325" s="136"/>
      <c r="EC325" s="136"/>
      <c r="ED325" s="136"/>
      <c r="EE325" s="136"/>
      <c r="EF325" s="136"/>
      <c r="EG325" s="136"/>
      <c r="EH325" s="136"/>
      <c r="EI325" s="136"/>
      <c r="EJ325" s="136"/>
      <c r="EK325" s="136"/>
      <c r="EL325" s="136"/>
      <c r="EM325" s="136"/>
      <c r="EN325" s="136"/>
      <c r="EO325" s="136"/>
      <c r="EP325" s="136"/>
      <c r="EQ325" s="136"/>
      <c r="ER325" s="136"/>
      <c r="ES325" s="136"/>
      <c r="ET325" s="136"/>
      <c r="EU325" s="136"/>
      <c r="EV325" s="136"/>
      <c r="EW325" s="136"/>
      <c r="EX325" s="136"/>
      <c r="EY325" s="136"/>
      <c r="EZ325" s="136"/>
      <c r="FA325" s="136"/>
      <c r="FB325" s="136"/>
      <c r="FC325" s="136"/>
      <c r="FD325" s="136"/>
      <c r="FE325" s="136"/>
      <c r="FF325" s="136"/>
      <c r="FG325" s="136"/>
      <c r="FH325" s="136"/>
      <c r="FI325" s="136"/>
      <c r="FJ325" s="136"/>
      <c r="FK325" s="136"/>
      <c r="FL325" s="136"/>
      <c r="FM325" s="136"/>
      <c r="FN325" s="136"/>
      <c r="FO325" s="136"/>
      <c r="FP325" s="136"/>
      <c r="FQ325" s="136"/>
      <c r="FR325" s="136"/>
      <c r="FS325" s="136"/>
      <c r="FT325" s="136"/>
      <c r="FU325" s="136"/>
      <c r="FV325" s="136"/>
      <c r="FW325" s="136"/>
      <c r="FX325" s="136"/>
      <c r="FY325" s="136"/>
      <c r="FZ325" s="136"/>
      <c r="GA325" s="136"/>
      <c r="GB325" s="136"/>
      <c r="GC325" s="136"/>
      <c r="GD325" s="136"/>
      <c r="GE325" s="136"/>
      <c r="GF325" s="136"/>
      <c r="GG325" s="136"/>
      <c r="GH325" s="136"/>
      <c r="GI325" s="136"/>
      <c r="GJ325" s="136"/>
      <c r="GK325" s="136"/>
      <c r="GL325" s="136"/>
      <c r="GM325" s="136"/>
      <c r="GN325" s="136"/>
      <c r="GO325" s="136"/>
      <c r="GP325" s="136"/>
      <c r="GQ325" s="136"/>
      <c r="GR325" s="136"/>
      <c r="GS325" s="136"/>
      <c r="GT325" s="136"/>
      <c r="GU325" s="136"/>
      <c r="GV325" s="136"/>
      <c r="GW325" s="136"/>
      <c r="GX325" s="136"/>
      <c r="GY325" s="136"/>
      <c r="GZ325" s="136"/>
      <c r="HA325" s="136"/>
      <c r="HB325" s="136"/>
      <c r="HC325" s="136"/>
      <c r="HD325" s="136"/>
      <c r="HE325" s="136"/>
      <c r="HF325" s="136"/>
      <c r="HG325" s="136"/>
      <c r="HH325" s="136"/>
      <c r="HI325" s="136"/>
      <c r="HJ325" s="136"/>
      <c r="HK325" s="136"/>
      <c r="HL325" s="136"/>
      <c r="HM325" s="136"/>
      <c r="HN325" s="136"/>
      <c r="HO325" s="136"/>
      <c r="HP325" s="136"/>
      <c r="HQ325" s="136"/>
      <c r="HR325" s="136"/>
      <c r="HS325" s="136"/>
      <c r="HT325" s="136"/>
      <c r="HU325" s="136"/>
      <c r="HV325" s="136"/>
      <c r="HW325" s="136"/>
      <c r="HX325" s="136"/>
      <c r="HY325" s="136"/>
      <c r="HZ325" s="136"/>
      <c r="IA325" s="136"/>
      <c r="IB325" s="136"/>
      <c r="IC325" s="136"/>
      <c r="ID325" s="136"/>
      <c r="IE325" s="136"/>
      <c r="IF325" s="136"/>
      <c r="IG325" s="136"/>
    </row>
    <row r="326" spans="1:241" ht="15" customHeight="1" x14ac:dyDescent="0.25">
      <c r="A326" s="196" t="s">
        <v>407</v>
      </c>
      <c r="B326" s="158">
        <v>4515719</v>
      </c>
      <c r="C326" s="195">
        <v>1860843</v>
      </c>
      <c r="D326" s="195">
        <v>676592</v>
      </c>
      <c r="E326" s="195">
        <v>579032</v>
      </c>
      <c r="F326" s="195">
        <v>1393169</v>
      </c>
      <c r="G326" s="158">
        <v>262140</v>
      </c>
      <c r="H326" s="235">
        <v>9287495</v>
      </c>
      <c r="I326" s="136"/>
      <c r="J326" s="137" t="s">
        <v>445</v>
      </c>
      <c r="K326" s="158">
        <v>4099902</v>
      </c>
      <c r="L326" s="195">
        <v>2064109</v>
      </c>
      <c r="M326" s="195">
        <v>981729</v>
      </c>
      <c r="N326" s="195">
        <v>625779</v>
      </c>
      <c r="O326" s="195">
        <v>1522907</v>
      </c>
      <c r="P326" s="158">
        <v>344655</v>
      </c>
      <c r="Q326" s="235">
        <v>9639081</v>
      </c>
      <c r="R326" s="136"/>
      <c r="S326" s="136"/>
      <c r="T326" s="136"/>
      <c r="U326" s="136"/>
      <c r="V326" s="136"/>
      <c r="W326" s="136"/>
      <c r="X326" s="136"/>
      <c r="Y326" s="136"/>
      <c r="Z326" s="136"/>
      <c r="AA326" s="136"/>
      <c r="AB326" s="136"/>
      <c r="AC326" s="136"/>
      <c r="AD326" s="136"/>
      <c r="AE326" s="136"/>
      <c r="AF326" s="136"/>
      <c r="AG326" s="136"/>
      <c r="AH326" s="136"/>
      <c r="AI326" s="136"/>
      <c r="AJ326" s="136"/>
      <c r="AK326" s="136"/>
      <c r="AL326" s="136"/>
      <c r="AM326" s="136"/>
      <c r="AN326" s="136"/>
      <c r="AO326" s="136"/>
      <c r="AP326" s="136"/>
      <c r="AQ326" s="136"/>
      <c r="AR326" s="136"/>
      <c r="AS326" s="136"/>
      <c r="AT326" s="136"/>
      <c r="AU326" s="136"/>
      <c r="AV326" s="136"/>
      <c r="AW326" s="136"/>
      <c r="AX326" s="136"/>
      <c r="AY326" s="136"/>
      <c r="AZ326" s="136"/>
      <c r="BA326" s="136"/>
      <c r="BB326" s="136"/>
      <c r="BC326" s="136"/>
      <c r="BD326" s="136"/>
      <c r="BE326" s="136"/>
      <c r="BF326" s="136"/>
      <c r="BG326" s="136"/>
      <c r="BH326" s="136"/>
      <c r="BI326" s="136"/>
      <c r="BJ326" s="136"/>
      <c r="BK326" s="136"/>
      <c r="BL326" s="136"/>
      <c r="BM326" s="136"/>
      <c r="BN326" s="136"/>
      <c r="BO326" s="136"/>
      <c r="BP326" s="136"/>
      <c r="BQ326" s="136"/>
      <c r="BR326" s="136"/>
      <c r="BS326" s="136"/>
      <c r="BT326" s="136"/>
      <c r="BU326" s="136"/>
      <c r="BV326" s="136"/>
      <c r="BW326" s="136"/>
      <c r="BX326" s="136"/>
      <c r="BY326" s="136"/>
      <c r="BZ326" s="136"/>
      <c r="CA326" s="136"/>
      <c r="CB326" s="136"/>
      <c r="CC326" s="136"/>
      <c r="CD326" s="136"/>
      <c r="CE326" s="136"/>
      <c r="CF326" s="136"/>
      <c r="CG326" s="136"/>
      <c r="CH326" s="136"/>
      <c r="CI326" s="136"/>
      <c r="CJ326" s="136"/>
      <c r="CK326" s="136"/>
      <c r="CL326" s="136"/>
      <c r="CM326" s="136"/>
      <c r="CN326" s="136"/>
      <c r="CO326" s="136"/>
      <c r="CP326" s="136"/>
      <c r="CQ326" s="136"/>
      <c r="CR326" s="136"/>
      <c r="CS326" s="136"/>
      <c r="CT326" s="136"/>
      <c r="CU326" s="136"/>
      <c r="CV326" s="136"/>
      <c r="CW326" s="136"/>
      <c r="CX326" s="136"/>
      <c r="CY326" s="136"/>
      <c r="CZ326" s="136"/>
      <c r="DA326" s="136"/>
      <c r="DB326" s="136"/>
      <c r="DC326" s="136"/>
      <c r="DD326" s="136"/>
      <c r="DE326" s="136"/>
      <c r="DF326" s="136"/>
      <c r="DG326" s="136"/>
      <c r="DH326" s="136"/>
      <c r="DI326" s="136"/>
      <c r="DJ326" s="136"/>
      <c r="DK326" s="136"/>
      <c r="DL326" s="136"/>
      <c r="DM326" s="136"/>
      <c r="DN326" s="136"/>
      <c r="DO326" s="136"/>
      <c r="DP326" s="136"/>
      <c r="DQ326" s="136"/>
      <c r="DR326" s="136"/>
      <c r="DS326" s="136"/>
      <c r="DT326" s="136"/>
      <c r="DU326" s="136"/>
      <c r="DV326" s="136"/>
      <c r="DW326" s="136"/>
      <c r="DX326" s="136"/>
      <c r="DY326" s="136"/>
      <c r="DZ326" s="136"/>
      <c r="EA326" s="136"/>
      <c r="EB326" s="136"/>
      <c r="EC326" s="136"/>
      <c r="ED326" s="136"/>
      <c r="EE326" s="136"/>
      <c r="EF326" s="136"/>
      <c r="EG326" s="136"/>
      <c r="EH326" s="136"/>
      <c r="EI326" s="136"/>
      <c r="EJ326" s="136"/>
      <c r="EK326" s="136"/>
      <c r="EL326" s="136"/>
      <c r="EM326" s="136"/>
      <c r="EN326" s="136"/>
      <c r="EO326" s="136"/>
      <c r="EP326" s="136"/>
      <c r="EQ326" s="136"/>
      <c r="ER326" s="136"/>
      <c r="ES326" s="136"/>
      <c r="ET326" s="136"/>
      <c r="EU326" s="136"/>
      <c r="EV326" s="136"/>
      <c r="EW326" s="136"/>
      <c r="EX326" s="136"/>
      <c r="EY326" s="136"/>
      <c r="EZ326" s="136"/>
      <c r="FA326" s="136"/>
      <c r="FB326" s="136"/>
      <c r="FC326" s="136"/>
      <c r="FD326" s="136"/>
      <c r="FE326" s="136"/>
      <c r="FF326" s="136"/>
      <c r="FG326" s="136"/>
      <c r="FH326" s="136"/>
      <c r="FI326" s="136"/>
      <c r="FJ326" s="136"/>
      <c r="FK326" s="136"/>
      <c r="FL326" s="136"/>
      <c r="FM326" s="136"/>
      <c r="FN326" s="136"/>
      <c r="FO326" s="136"/>
      <c r="FP326" s="136"/>
      <c r="FQ326" s="136"/>
      <c r="FR326" s="136"/>
      <c r="FS326" s="136"/>
      <c r="FT326" s="136"/>
      <c r="FU326" s="136"/>
      <c r="FV326" s="136"/>
      <c r="FW326" s="136"/>
      <c r="FX326" s="136"/>
      <c r="FY326" s="136"/>
      <c r="FZ326" s="136"/>
      <c r="GA326" s="136"/>
      <c r="GB326" s="136"/>
      <c r="GC326" s="136"/>
      <c r="GD326" s="136"/>
      <c r="GE326" s="136"/>
      <c r="GF326" s="136"/>
      <c r="GG326" s="136"/>
      <c r="GH326" s="136"/>
      <c r="GI326" s="136"/>
      <c r="GJ326" s="136"/>
      <c r="GK326" s="136"/>
      <c r="GL326" s="136"/>
      <c r="GM326" s="136"/>
      <c r="GN326" s="136"/>
      <c r="GO326" s="136"/>
      <c r="GP326" s="136"/>
      <c r="GQ326" s="136"/>
      <c r="GR326" s="136"/>
      <c r="GS326" s="136"/>
      <c r="GT326" s="136"/>
      <c r="GU326" s="136"/>
      <c r="GV326" s="136"/>
      <c r="GW326" s="136"/>
      <c r="GX326" s="136"/>
      <c r="GY326" s="136"/>
      <c r="GZ326" s="136"/>
      <c r="HA326" s="136"/>
      <c r="HB326" s="136"/>
      <c r="HC326" s="136"/>
      <c r="HD326" s="136"/>
      <c r="HE326" s="136"/>
      <c r="HF326" s="136"/>
      <c r="HG326" s="136"/>
      <c r="HH326" s="136"/>
      <c r="HI326" s="136"/>
      <c r="HJ326" s="136"/>
      <c r="HK326" s="136"/>
      <c r="HL326" s="136"/>
      <c r="HM326" s="136"/>
      <c r="HN326" s="136"/>
      <c r="HO326" s="136"/>
      <c r="HP326" s="136"/>
      <c r="HQ326" s="136"/>
      <c r="HR326" s="136"/>
      <c r="HS326" s="136"/>
      <c r="HT326" s="136"/>
      <c r="HU326" s="136"/>
      <c r="HV326" s="136"/>
      <c r="HW326" s="136"/>
      <c r="HX326" s="136"/>
      <c r="HY326" s="136"/>
      <c r="HZ326" s="136"/>
      <c r="IA326" s="136"/>
      <c r="IB326" s="136"/>
      <c r="IC326" s="136"/>
      <c r="ID326" s="136"/>
      <c r="IE326" s="136"/>
      <c r="IF326" s="136"/>
      <c r="IG326" s="136"/>
    </row>
    <row r="327" spans="1:241" ht="15" customHeight="1" x14ac:dyDescent="0.25">
      <c r="A327" s="196" t="s">
        <v>408</v>
      </c>
      <c r="B327" s="158">
        <v>5306666</v>
      </c>
      <c r="C327" s="195">
        <v>1787847</v>
      </c>
      <c r="D327" s="195">
        <v>725056</v>
      </c>
      <c r="E327" s="195">
        <v>673545</v>
      </c>
      <c r="F327" s="195">
        <v>1887529</v>
      </c>
      <c r="G327" s="158">
        <v>306292</v>
      </c>
      <c r="H327" s="235">
        <v>10686935</v>
      </c>
      <c r="I327" s="136"/>
      <c r="J327" s="137" t="s">
        <v>446</v>
      </c>
      <c r="K327" s="158">
        <v>4597452</v>
      </c>
      <c r="L327" s="195">
        <v>2106884</v>
      </c>
      <c r="M327" s="195">
        <v>983395</v>
      </c>
      <c r="N327" s="195">
        <v>632909</v>
      </c>
      <c r="O327" s="195">
        <v>1469060</v>
      </c>
      <c r="P327" s="158">
        <v>306819</v>
      </c>
      <c r="Q327" s="235">
        <v>10096519</v>
      </c>
      <c r="R327" s="136"/>
      <c r="S327" s="136"/>
      <c r="T327" s="136"/>
      <c r="U327" s="136"/>
      <c r="V327" s="136"/>
      <c r="W327" s="136"/>
      <c r="X327" s="136"/>
      <c r="Y327" s="136"/>
      <c r="Z327" s="136"/>
      <c r="AA327" s="136"/>
      <c r="AB327" s="136"/>
      <c r="AC327" s="136"/>
      <c r="AD327" s="136"/>
      <c r="AE327" s="136"/>
      <c r="AF327" s="136"/>
      <c r="AG327" s="136"/>
      <c r="AH327" s="136"/>
      <c r="AI327" s="136"/>
      <c r="AJ327" s="136"/>
      <c r="AK327" s="136"/>
      <c r="AL327" s="136"/>
      <c r="AM327" s="136"/>
      <c r="AN327" s="136"/>
      <c r="AO327" s="136"/>
      <c r="AP327" s="136"/>
      <c r="AQ327" s="136"/>
      <c r="AR327" s="136"/>
      <c r="AS327" s="136"/>
      <c r="AT327" s="136"/>
      <c r="AU327" s="136"/>
      <c r="AV327" s="136"/>
      <c r="AW327" s="136"/>
      <c r="AX327" s="136"/>
      <c r="AY327" s="136"/>
      <c r="AZ327" s="136"/>
      <c r="BA327" s="136"/>
      <c r="BB327" s="136"/>
      <c r="BC327" s="136"/>
      <c r="BD327" s="136"/>
      <c r="BE327" s="136"/>
      <c r="BF327" s="136"/>
      <c r="BG327" s="136"/>
      <c r="BH327" s="136"/>
      <c r="BI327" s="136"/>
      <c r="BJ327" s="136"/>
      <c r="BK327" s="136"/>
      <c r="BL327" s="136"/>
      <c r="BM327" s="136"/>
      <c r="BN327" s="136"/>
      <c r="BO327" s="136"/>
      <c r="BP327" s="136"/>
      <c r="BQ327" s="136"/>
      <c r="BR327" s="136"/>
      <c r="BS327" s="136"/>
      <c r="BT327" s="136"/>
      <c r="BU327" s="136"/>
      <c r="BV327" s="136"/>
      <c r="BW327" s="136"/>
      <c r="BX327" s="136"/>
      <c r="BY327" s="136"/>
      <c r="BZ327" s="136"/>
      <c r="CA327" s="136"/>
      <c r="CB327" s="136"/>
      <c r="CC327" s="136"/>
      <c r="CD327" s="136"/>
      <c r="CE327" s="136"/>
      <c r="CF327" s="136"/>
      <c r="CG327" s="136"/>
      <c r="CH327" s="136"/>
      <c r="CI327" s="136"/>
      <c r="CJ327" s="136"/>
      <c r="CK327" s="136"/>
      <c r="CL327" s="136"/>
      <c r="CM327" s="136"/>
      <c r="CN327" s="136"/>
      <c r="CO327" s="136"/>
      <c r="CP327" s="136"/>
      <c r="CQ327" s="136"/>
      <c r="CR327" s="136"/>
      <c r="CS327" s="136"/>
      <c r="CT327" s="136"/>
      <c r="CU327" s="136"/>
      <c r="CV327" s="136"/>
      <c r="CW327" s="136"/>
      <c r="CX327" s="136"/>
      <c r="CY327" s="136"/>
      <c r="CZ327" s="136"/>
      <c r="DA327" s="136"/>
      <c r="DB327" s="136"/>
      <c r="DC327" s="136"/>
      <c r="DD327" s="136"/>
      <c r="DE327" s="136"/>
      <c r="DF327" s="136"/>
      <c r="DG327" s="136"/>
      <c r="DH327" s="136"/>
      <c r="DI327" s="136"/>
      <c r="DJ327" s="136"/>
      <c r="DK327" s="136"/>
      <c r="DL327" s="136"/>
      <c r="DM327" s="136"/>
      <c r="DN327" s="136"/>
      <c r="DO327" s="136"/>
      <c r="DP327" s="136"/>
      <c r="DQ327" s="136"/>
      <c r="DR327" s="136"/>
      <c r="DS327" s="136"/>
      <c r="DT327" s="136"/>
      <c r="DU327" s="136"/>
      <c r="DV327" s="136"/>
      <c r="DW327" s="136"/>
      <c r="DX327" s="136"/>
      <c r="DY327" s="136"/>
      <c r="DZ327" s="136"/>
      <c r="EA327" s="136"/>
      <c r="EB327" s="136"/>
      <c r="EC327" s="136"/>
      <c r="ED327" s="136"/>
      <c r="EE327" s="136"/>
      <c r="EF327" s="136"/>
      <c r="EG327" s="136"/>
      <c r="EH327" s="136"/>
      <c r="EI327" s="136"/>
      <c r="EJ327" s="136"/>
      <c r="EK327" s="136"/>
      <c r="EL327" s="136"/>
      <c r="EM327" s="136"/>
      <c r="EN327" s="136"/>
      <c r="EO327" s="136"/>
      <c r="EP327" s="136"/>
      <c r="EQ327" s="136"/>
      <c r="ER327" s="136"/>
      <c r="ES327" s="136"/>
      <c r="ET327" s="136"/>
      <c r="EU327" s="136"/>
      <c r="EV327" s="136"/>
      <c r="EW327" s="136"/>
      <c r="EX327" s="136"/>
      <c r="EY327" s="136"/>
      <c r="EZ327" s="136"/>
      <c r="FA327" s="136"/>
      <c r="FB327" s="136"/>
      <c r="FC327" s="136"/>
      <c r="FD327" s="136"/>
      <c r="FE327" s="136"/>
      <c r="FF327" s="136"/>
      <c r="FG327" s="136"/>
      <c r="FH327" s="136"/>
      <c r="FI327" s="136"/>
      <c r="FJ327" s="136"/>
      <c r="FK327" s="136"/>
      <c r="FL327" s="136"/>
      <c r="FM327" s="136"/>
      <c r="FN327" s="136"/>
      <c r="FO327" s="136"/>
      <c r="FP327" s="136"/>
      <c r="FQ327" s="136"/>
      <c r="FR327" s="136"/>
      <c r="FS327" s="136"/>
      <c r="FT327" s="136"/>
      <c r="FU327" s="136"/>
      <c r="FV327" s="136"/>
      <c r="FW327" s="136"/>
      <c r="FX327" s="136"/>
      <c r="FY327" s="136"/>
      <c r="FZ327" s="136"/>
      <c r="GA327" s="136"/>
      <c r="GB327" s="136"/>
      <c r="GC327" s="136"/>
      <c r="GD327" s="136"/>
      <c r="GE327" s="136"/>
      <c r="GF327" s="136"/>
      <c r="GG327" s="136"/>
      <c r="GH327" s="136"/>
      <c r="GI327" s="136"/>
      <c r="GJ327" s="136"/>
      <c r="GK327" s="136"/>
      <c r="GL327" s="136"/>
      <c r="GM327" s="136"/>
      <c r="GN327" s="136"/>
      <c r="GO327" s="136"/>
      <c r="GP327" s="136"/>
      <c r="GQ327" s="136"/>
      <c r="GR327" s="136"/>
      <c r="GS327" s="136"/>
      <c r="GT327" s="136"/>
      <c r="GU327" s="136"/>
      <c r="GV327" s="136"/>
      <c r="GW327" s="136"/>
      <c r="GX327" s="136"/>
      <c r="GY327" s="136"/>
      <c r="GZ327" s="136"/>
      <c r="HA327" s="136"/>
      <c r="HB327" s="136"/>
      <c r="HC327" s="136"/>
      <c r="HD327" s="136"/>
      <c r="HE327" s="136"/>
      <c r="HF327" s="136"/>
      <c r="HG327" s="136"/>
      <c r="HH327" s="136"/>
      <c r="HI327" s="136"/>
      <c r="HJ327" s="136"/>
      <c r="HK327" s="136"/>
      <c r="HL327" s="136"/>
      <c r="HM327" s="136"/>
      <c r="HN327" s="136"/>
      <c r="HO327" s="136"/>
      <c r="HP327" s="136"/>
      <c r="HQ327" s="136"/>
      <c r="HR327" s="136"/>
      <c r="HS327" s="136"/>
      <c r="HT327" s="136"/>
      <c r="HU327" s="136"/>
      <c r="HV327" s="136"/>
      <c r="HW327" s="136"/>
      <c r="HX327" s="136"/>
      <c r="HY327" s="136"/>
      <c r="HZ327" s="136"/>
      <c r="IA327" s="136"/>
      <c r="IB327" s="136"/>
      <c r="IC327" s="136"/>
      <c r="ID327" s="136"/>
      <c r="IE327" s="136"/>
      <c r="IF327" s="136"/>
      <c r="IG327" s="136"/>
    </row>
    <row r="328" spans="1:241" ht="15" customHeight="1" x14ac:dyDescent="0.25">
      <c r="A328" s="196" t="s">
        <v>409</v>
      </c>
      <c r="B328" s="158">
        <v>4776672</v>
      </c>
      <c r="C328" s="195">
        <v>2076165</v>
      </c>
      <c r="D328" s="195">
        <v>685570</v>
      </c>
      <c r="E328" s="195">
        <v>744475</v>
      </c>
      <c r="F328" s="195">
        <v>1475008</v>
      </c>
      <c r="G328" s="158">
        <v>214699</v>
      </c>
      <c r="H328" s="235">
        <v>9972589</v>
      </c>
      <c r="I328" s="136"/>
      <c r="J328" s="137" t="s">
        <v>447</v>
      </c>
      <c r="K328" s="158">
        <v>6037097</v>
      </c>
      <c r="L328" s="195">
        <v>1954039</v>
      </c>
      <c r="M328" s="195">
        <v>998953</v>
      </c>
      <c r="N328" s="195">
        <v>689142</v>
      </c>
      <c r="O328" s="195">
        <v>1602678</v>
      </c>
      <c r="P328" s="158">
        <v>265077</v>
      </c>
      <c r="Q328" s="235">
        <v>11546986</v>
      </c>
      <c r="R328" s="136"/>
      <c r="S328" s="136"/>
      <c r="T328" s="136"/>
      <c r="U328" s="136"/>
      <c r="V328" s="136"/>
      <c r="W328" s="136"/>
      <c r="X328" s="136"/>
      <c r="Y328" s="136"/>
      <c r="Z328" s="136"/>
      <c r="AA328" s="136"/>
      <c r="AB328" s="136"/>
      <c r="AC328" s="136"/>
      <c r="AD328" s="136"/>
      <c r="AE328" s="136"/>
      <c r="AF328" s="136"/>
      <c r="AG328" s="136"/>
      <c r="AH328" s="136"/>
      <c r="AI328" s="136"/>
      <c r="AJ328" s="136"/>
      <c r="AK328" s="136"/>
      <c r="AL328" s="136"/>
      <c r="AM328" s="136"/>
      <c r="AN328" s="136"/>
      <c r="AO328" s="136"/>
      <c r="AP328" s="136"/>
      <c r="AQ328" s="136"/>
      <c r="AR328" s="136"/>
      <c r="AS328" s="136"/>
      <c r="AT328" s="136"/>
      <c r="AU328" s="136"/>
      <c r="AV328" s="136"/>
      <c r="AW328" s="136"/>
      <c r="AX328" s="136"/>
      <c r="AY328" s="136"/>
      <c r="AZ328" s="136"/>
      <c r="BA328" s="136"/>
      <c r="BB328" s="136"/>
      <c r="BC328" s="136"/>
      <c r="BD328" s="136"/>
      <c r="BE328" s="136"/>
      <c r="BF328" s="136"/>
      <c r="BG328" s="136"/>
      <c r="BH328" s="136"/>
      <c r="BI328" s="136"/>
      <c r="BJ328" s="136"/>
      <c r="BK328" s="136"/>
      <c r="BL328" s="136"/>
      <c r="BM328" s="136"/>
      <c r="BN328" s="136"/>
      <c r="BO328" s="136"/>
      <c r="BP328" s="136"/>
      <c r="BQ328" s="136"/>
      <c r="BR328" s="136"/>
      <c r="BS328" s="136"/>
      <c r="BT328" s="136"/>
      <c r="BU328" s="136"/>
      <c r="BV328" s="136"/>
      <c r="BW328" s="136"/>
      <c r="BX328" s="136"/>
      <c r="BY328" s="136"/>
      <c r="BZ328" s="136"/>
      <c r="CA328" s="136"/>
      <c r="CB328" s="136"/>
      <c r="CC328" s="136"/>
      <c r="CD328" s="136"/>
      <c r="CE328" s="136"/>
      <c r="CF328" s="136"/>
      <c r="CG328" s="136"/>
      <c r="CH328" s="136"/>
      <c r="CI328" s="136"/>
      <c r="CJ328" s="136"/>
      <c r="CK328" s="136"/>
      <c r="CL328" s="136"/>
      <c r="CM328" s="136"/>
      <c r="CN328" s="136"/>
      <c r="CO328" s="136"/>
      <c r="CP328" s="136"/>
      <c r="CQ328" s="136"/>
      <c r="CR328" s="136"/>
      <c r="CS328" s="136"/>
      <c r="CT328" s="136"/>
      <c r="CU328" s="136"/>
      <c r="CV328" s="136"/>
      <c r="CW328" s="136"/>
      <c r="CX328" s="136"/>
      <c r="CY328" s="136"/>
      <c r="CZ328" s="136"/>
      <c r="DA328" s="136"/>
      <c r="DB328" s="136"/>
      <c r="DC328" s="136"/>
      <c r="DD328" s="136"/>
      <c r="DE328" s="136"/>
      <c r="DF328" s="136"/>
      <c r="DG328" s="136"/>
      <c r="DH328" s="136"/>
      <c r="DI328" s="136"/>
      <c r="DJ328" s="136"/>
      <c r="DK328" s="136"/>
      <c r="DL328" s="136"/>
      <c r="DM328" s="136"/>
      <c r="DN328" s="136"/>
      <c r="DO328" s="136"/>
      <c r="DP328" s="136"/>
      <c r="DQ328" s="136"/>
      <c r="DR328" s="136"/>
      <c r="DS328" s="136"/>
      <c r="DT328" s="136"/>
      <c r="DU328" s="136"/>
      <c r="DV328" s="136"/>
      <c r="DW328" s="136"/>
      <c r="DX328" s="136"/>
      <c r="DY328" s="136"/>
      <c r="DZ328" s="136"/>
      <c r="EA328" s="136"/>
      <c r="EB328" s="136"/>
      <c r="EC328" s="136"/>
      <c r="ED328" s="136"/>
      <c r="EE328" s="136"/>
      <c r="EF328" s="136"/>
      <c r="EG328" s="136"/>
      <c r="EH328" s="136"/>
      <c r="EI328" s="136"/>
      <c r="EJ328" s="136"/>
      <c r="EK328" s="136"/>
      <c r="EL328" s="136"/>
      <c r="EM328" s="136"/>
      <c r="EN328" s="136"/>
      <c r="EO328" s="136"/>
      <c r="EP328" s="136"/>
      <c r="EQ328" s="136"/>
      <c r="ER328" s="136"/>
      <c r="ES328" s="136"/>
      <c r="ET328" s="136"/>
      <c r="EU328" s="136"/>
      <c r="EV328" s="136"/>
      <c r="EW328" s="136"/>
      <c r="EX328" s="136"/>
      <c r="EY328" s="136"/>
      <c r="EZ328" s="136"/>
      <c r="FA328" s="136"/>
      <c r="FB328" s="136"/>
      <c r="FC328" s="136"/>
      <c r="FD328" s="136"/>
      <c r="FE328" s="136"/>
      <c r="FF328" s="136"/>
      <c r="FG328" s="136"/>
      <c r="FH328" s="136"/>
      <c r="FI328" s="136"/>
      <c r="FJ328" s="136"/>
      <c r="FK328" s="136"/>
      <c r="FL328" s="136"/>
      <c r="FM328" s="136"/>
      <c r="FN328" s="136"/>
      <c r="FO328" s="136"/>
      <c r="FP328" s="136"/>
      <c r="FQ328" s="136"/>
      <c r="FR328" s="136"/>
      <c r="FS328" s="136"/>
      <c r="FT328" s="136"/>
      <c r="FU328" s="136"/>
      <c r="FV328" s="136"/>
      <c r="FW328" s="136"/>
      <c r="FX328" s="136"/>
      <c r="FY328" s="136"/>
      <c r="FZ328" s="136"/>
      <c r="GA328" s="136"/>
      <c r="GB328" s="136"/>
      <c r="GC328" s="136"/>
      <c r="GD328" s="136"/>
      <c r="GE328" s="136"/>
      <c r="GF328" s="136"/>
      <c r="GG328" s="136"/>
      <c r="GH328" s="136"/>
      <c r="GI328" s="136"/>
      <c r="GJ328" s="136"/>
      <c r="GK328" s="136"/>
      <c r="GL328" s="136"/>
      <c r="GM328" s="136"/>
      <c r="GN328" s="136"/>
      <c r="GO328" s="136"/>
      <c r="GP328" s="136"/>
      <c r="GQ328" s="136"/>
      <c r="GR328" s="136"/>
      <c r="GS328" s="136"/>
      <c r="GT328" s="136"/>
      <c r="GU328" s="136"/>
      <c r="GV328" s="136"/>
      <c r="GW328" s="136"/>
      <c r="GX328" s="136"/>
      <c r="GY328" s="136"/>
      <c r="GZ328" s="136"/>
      <c r="HA328" s="136"/>
      <c r="HB328" s="136"/>
      <c r="HC328" s="136"/>
      <c r="HD328" s="136"/>
      <c r="HE328" s="136"/>
      <c r="HF328" s="136"/>
      <c r="HG328" s="136"/>
      <c r="HH328" s="136"/>
      <c r="HI328" s="136"/>
      <c r="HJ328" s="136"/>
      <c r="HK328" s="136"/>
      <c r="HL328" s="136"/>
      <c r="HM328" s="136"/>
      <c r="HN328" s="136"/>
      <c r="HO328" s="136"/>
      <c r="HP328" s="136"/>
      <c r="HQ328" s="136"/>
      <c r="HR328" s="136"/>
      <c r="HS328" s="136"/>
      <c r="HT328" s="136"/>
      <c r="HU328" s="136"/>
      <c r="HV328" s="136"/>
      <c r="HW328" s="136"/>
      <c r="HX328" s="136"/>
      <c r="HY328" s="136"/>
      <c r="HZ328" s="136"/>
      <c r="IA328" s="136"/>
      <c r="IB328" s="136"/>
      <c r="IC328" s="136"/>
      <c r="ID328" s="136"/>
      <c r="IE328" s="136"/>
      <c r="IF328" s="136"/>
      <c r="IG328" s="136"/>
    </row>
    <row r="329" spans="1:241" ht="15" customHeight="1" x14ac:dyDescent="0.25">
      <c r="A329" s="196" t="s">
        <v>410</v>
      </c>
      <c r="B329" s="158">
        <v>6551296</v>
      </c>
      <c r="C329" s="195">
        <v>2038173</v>
      </c>
      <c r="D329" s="195">
        <v>921780</v>
      </c>
      <c r="E329" s="195">
        <v>739879</v>
      </c>
      <c r="F329" s="195">
        <v>1830569</v>
      </c>
      <c r="G329" s="158">
        <v>341929</v>
      </c>
      <c r="H329" s="235">
        <v>12423626</v>
      </c>
      <c r="I329" s="136"/>
      <c r="J329" s="137" t="s">
        <v>448</v>
      </c>
      <c r="K329" s="158">
        <v>6993446</v>
      </c>
      <c r="L329" s="195">
        <v>2601529</v>
      </c>
      <c r="M329" s="195">
        <v>1056547</v>
      </c>
      <c r="N329" s="195">
        <v>681735</v>
      </c>
      <c r="O329" s="195">
        <v>1257436</v>
      </c>
      <c r="P329" s="158">
        <v>275373</v>
      </c>
      <c r="Q329" s="235">
        <v>12866066</v>
      </c>
      <c r="R329" s="136"/>
      <c r="S329" s="136"/>
      <c r="T329" s="136"/>
      <c r="U329" s="136"/>
      <c r="V329" s="136"/>
      <c r="W329" s="136"/>
      <c r="X329" s="136"/>
      <c r="Y329" s="136"/>
      <c r="Z329" s="136"/>
      <c r="AA329" s="136"/>
      <c r="AB329" s="136"/>
      <c r="AC329" s="136"/>
      <c r="AD329" s="136"/>
      <c r="AE329" s="136"/>
      <c r="AF329" s="136"/>
      <c r="AG329" s="136"/>
      <c r="AH329" s="136"/>
      <c r="AI329" s="136"/>
      <c r="AJ329" s="136"/>
      <c r="AK329" s="136"/>
      <c r="AL329" s="136"/>
      <c r="AM329" s="136"/>
      <c r="AN329" s="136"/>
      <c r="AO329" s="136"/>
      <c r="AP329" s="136"/>
      <c r="AQ329" s="136"/>
      <c r="AR329" s="136"/>
      <c r="AS329" s="136"/>
      <c r="AT329" s="136"/>
      <c r="AU329" s="136"/>
      <c r="AV329" s="136"/>
      <c r="AW329" s="136"/>
      <c r="AX329" s="136"/>
      <c r="AY329" s="136"/>
      <c r="AZ329" s="136"/>
      <c r="BA329" s="136"/>
      <c r="BB329" s="136"/>
      <c r="BC329" s="136"/>
      <c r="BD329" s="136"/>
      <c r="BE329" s="136"/>
      <c r="BF329" s="136"/>
      <c r="BG329" s="136"/>
      <c r="BH329" s="136"/>
      <c r="BI329" s="136"/>
      <c r="BJ329" s="136"/>
      <c r="BK329" s="136"/>
      <c r="BL329" s="136"/>
      <c r="BM329" s="136"/>
      <c r="BN329" s="136"/>
      <c r="BO329" s="136"/>
      <c r="BP329" s="136"/>
      <c r="BQ329" s="136"/>
      <c r="BR329" s="136"/>
      <c r="BS329" s="136"/>
      <c r="BT329" s="136"/>
      <c r="BU329" s="136"/>
      <c r="BV329" s="136"/>
      <c r="BW329" s="136"/>
      <c r="BX329" s="136"/>
      <c r="BY329" s="136"/>
      <c r="BZ329" s="136"/>
      <c r="CA329" s="136"/>
      <c r="CB329" s="136"/>
      <c r="CC329" s="136"/>
      <c r="CD329" s="136"/>
      <c r="CE329" s="136"/>
      <c r="CF329" s="136"/>
      <c r="CG329" s="136"/>
      <c r="CH329" s="136"/>
      <c r="CI329" s="136"/>
      <c r="CJ329" s="136"/>
      <c r="CK329" s="136"/>
      <c r="CL329" s="136"/>
      <c r="CM329" s="136"/>
      <c r="CN329" s="136"/>
      <c r="CO329" s="136"/>
      <c r="CP329" s="136"/>
      <c r="CQ329" s="136"/>
      <c r="CR329" s="136"/>
      <c r="CS329" s="136"/>
      <c r="CT329" s="136"/>
      <c r="CU329" s="136"/>
      <c r="CV329" s="136"/>
      <c r="CW329" s="136"/>
      <c r="CX329" s="136"/>
      <c r="CY329" s="136"/>
      <c r="CZ329" s="136"/>
      <c r="DA329" s="136"/>
      <c r="DB329" s="136"/>
      <c r="DC329" s="136"/>
      <c r="DD329" s="136"/>
      <c r="DE329" s="136"/>
      <c r="DF329" s="136"/>
      <c r="DG329" s="136"/>
      <c r="DH329" s="136"/>
      <c r="DI329" s="136"/>
      <c r="DJ329" s="136"/>
      <c r="DK329" s="136"/>
      <c r="DL329" s="136"/>
      <c r="DM329" s="136"/>
      <c r="DN329" s="136"/>
      <c r="DO329" s="136"/>
      <c r="DP329" s="136"/>
      <c r="DQ329" s="136"/>
      <c r="DR329" s="136"/>
      <c r="DS329" s="136"/>
      <c r="DT329" s="136"/>
      <c r="DU329" s="136"/>
      <c r="DV329" s="136"/>
      <c r="DW329" s="136"/>
      <c r="DX329" s="136"/>
      <c r="DY329" s="136"/>
      <c r="DZ329" s="136"/>
      <c r="EA329" s="136"/>
      <c r="EB329" s="136"/>
      <c r="EC329" s="136"/>
      <c r="ED329" s="136"/>
      <c r="EE329" s="136"/>
      <c r="EF329" s="136"/>
      <c r="EG329" s="136"/>
      <c r="EH329" s="136"/>
      <c r="EI329" s="136"/>
      <c r="EJ329" s="136"/>
      <c r="EK329" s="136"/>
      <c r="EL329" s="136"/>
      <c r="EM329" s="136"/>
      <c r="EN329" s="136"/>
      <c r="EO329" s="136"/>
      <c r="EP329" s="136"/>
      <c r="EQ329" s="136"/>
      <c r="ER329" s="136"/>
      <c r="ES329" s="136"/>
      <c r="ET329" s="136"/>
      <c r="EU329" s="136"/>
      <c r="EV329" s="136"/>
      <c r="EW329" s="136"/>
      <c r="EX329" s="136"/>
      <c r="EY329" s="136"/>
      <c r="EZ329" s="136"/>
      <c r="FA329" s="136"/>
      <c r="FB329" s="136"/>
      <c r="FC329" s="136"/>
      <c r="FD329" s="136"/>
      <c r="FE329" s="136"/>
      <c r="FF329" s="136"/>
      <c r="FG329" s="136"/>
      <c r="FH329" s="136"/>
      <c r="FI329" s="136"/>
      <c r="FJ329" s="136"/>
      <c r="FK329" s="136"/>
      <c r="FL329" s="136"/>
      <c r="FM329" s="136"/>
      <c r="FN329" s="136"/>
      <c r="FO329" s="136"/>
      <c r="FP329" s="136"/>
      <c r="FQ329" s="136"/>
      <c r="FR329" s="136"/>
      <c r="FS329" s="136"/>
      <c r="FT329" s="136"/>
      <c r="FU329" s="136"/>
      <c r="FV329" s="136"/>
      <c r="FW329" s="136"/>
      <c r="FX329" s="136"/>
      <c r="FY329" s="136"/>
      <c r="FZ329" s="136"/>
      <c r="GA329" s="136"/>
      <c r="GB329" s="136"/>
      <c r="GC329" s="136"/>
      <c r="GD329" s="136"/>
      <c r="GE329" s="136"/>
      <c r="GF329" s="136"/>
      <c r="GG329" s="136"/>
      <c r="GH329" s="136"/>
      <c r="GI329" s="136"/>
      <c r="GJ329" s="136"/>
      <c r="GK329" s="136"/>
      <c r="GL329" s="136"/>
      <c r="GM329" s="136"/>
      <c r="GN329" s="136"/>
      <c r="GO329" s="136"/>
      <c r="GP329" s="136"/>
      <c r="GQ329" s="136"/>
      <c r="GR329" s="136"/>
      <c r="GS329" s="136"/>
      <c r="GT329" s="136"/>
      <c r="GU329" s="136"/>
      <c r="GV329" s="136"/>
      <c r="GW329" s="136"/>
      <c r="GX329" s="136"/>
      <c r="GY329" s="136"/>
      <c r="GZ329" s="136"/>
      <c r="HA329" s="136"/>
      <c r="HB329" s="136"/>
      <c r="HC329" s="136"/>
      <c r="HD329" s="136"/>
      <c r="HE329" s="136"/>
      <c r="HF329" s="136"/>
      <c r="HG329" s="136"/>
      <c r="HH329" s="136"/>
      <c r="HI329" s="136"/>
      <c r="HJ329" s="136"/>
      <c r="HK329" s="136"/>
      <c r="HL329" s="136"/>
      <c r="HM329" s="136"/>
      <c r="HN329" s="136"/>
      <c r="HO329" s="136"/>
      <c r="HP329" s="136"/>
      <c r="HQ329" s="136"/>
      <c r="HR329" s="136"/>
      <c r="HS329" s="136"/>
      <c r="HT329" s="136"/>
      <c r="HU329" s="136"/>
      <c r="HV329" s="136"/>
      <c r="HW329" s="136"/>
      <c r="HX329" s="136"/>
      <c r="HY329" s="136"/>
      <c r="HZ329" s="136"/>
      <c r="IA329" s="136"/>
      <c r="IB329" s="136"/>
      <c r="IC329" s="136"/>
      <c r="ID329" s="136"/>
      <c r="IE329" s="136"/>
      <c r="IF329" s="136"/>
      <c r="IG329" s="136"/>
    </row>
    <row r="330" spans="1:241" ht="15" customHeight="1" x14ac:dyDescent="0.25">
      <c r="A330" s="196" t="s">
        <v>411</v>
      </c>
      <c r="B330" s="158">
        <v>3306758</v>
      </c>
      <c r="C330" s="195">
        <v>1960370</v>
      </c>
      <c r="D330" s="195">
        <v>584171</v>
      </c>
      <c r="E330" s="195">
        <v>735643</v>
      </c>
      <c r="F330" s="195">
        <v>1525211</v>
      </c>
      <c r="G330" s="158">
        <v>320982</v>
      </c>
      <c r="H330" s="235">
        <v>8433135</v>
      </c>
      <c r="I330" s="136"/>
      <c r="J330" s="137" t="s">
        <v>449</v>
      </c>
      <c r="K330" s="158">
        <v>3471084</v>
      </c>
      <c r="L330" s="195">
        <v>1728358</v>
      </c>
      <c r="M330" s="195">
        <v>1005463</v>
      </c>
      <c r="N330" s="195">
        <v>627219</v>
      </c>
      <c r="O330" s="195">
        <v>1536537</v>
      </c>
      <c r="P330" s="158">
        <v>257184</v>
      </c>
      <c r="Q330" s="235">
        <v>8625845</v>
      </c>
      <c r="R330" s="136"/>
      <c r="S330" s="136"/>
      <c r="T330" s="136"/>
      <c r="U330" s="136"/>
      <c r="V330" s="136"/>
      <c r="W330" s="136"/>
      <c r="X330" s="136"/>
      <c r="Y330" s="136"/>
      <c r="Z330" s="136"/>
      <c r="AA330" s="136"/>
      <c r="AB330" s="136"/>
      <c r="AC330" s="136"/>
      <c r="AD330" s="136"/>
      <c r="AE330" s="136"/>
      <c r="AF330" s="136"/>
      <c r="AG330" s="136"/>
      <c r="AH330" s="136"/>
      <c r="AI330" s="136"/>
      <c r="AJ330" s="136"/>
      <c r="AK330" s="136"/>
      <c r="AL330" s="136"/>
      <c r="AM330" s="136"/>
      <c r="AN330" s="136"/>
      <c r="AO330" s="136"/>
      <c r="AP330" s="136"/>
      <c r="AQ330" s="136"/>
      <c r="AR330" s="136"/>
      <c r="AS330" s="136"/>
      <c r="AT330" s="136"/>
      <c r="AU330" s="136"/>
      <c r="AV330" s="136"/>
      <c r="AW330" s="136"/>
      <c r="AX330" s="136"/>
      <c r="AY330" s="136"/>
      <c r="AZ330" s="136"/>
      <c r="BA330" s="136"/>
      <c r="BB330" s="136"/>
      <c r="BC330" s="136"/>
      <c r="BD330" s="136"/>
      <c r="BE330" s="136"/>
      <c r="BF330" s="136"/>
      <c r="BG330" s="136"/>
      <c r="BH330" s="136"/>
      <c r="BI330" s="136"/>
      <c r="BJ330" s="136"/>
      <c r="BK330" s="136"/>
      <c r="BL330" s="136"/>
      <c r="BM330" s="136"/>
      <c r="BN330" s="136"/>
      <c r="BO330" s="136"/>
      <c r="BP330" s="136"/>
      <c r="BQ330" s="136"/>
      <c r="BR330" s="136"/>
      <c r="BS330" s="136"/>
      <c r="BT330" s="136"/>
      <c r="BU330" s="136"/>
      <c r="BV330" s="136"/>
      <c r="BW330" s="136"/>
      <c r="BX330" s="136"/>
      <c r="BY330" s="136"/>
      <c r="BZ330" s="136"/>
      <c r="CA330" s="136"/>
      <c r="CB330" s="136"/>
      <c r="CC330" s="136"/>
      <c r="CD330" s="136"/>
      <c r="CE330" s="136"/>
      <c r="CF330" s="136"/>
      <c r="CG330" s="136"/>
      <c r="CH330" s="136"/>
      <c r="CI330" s="136"/>
      <c r="CJ330" s="136"/>
      <c r="CK330" s="136"/>
      <c r="CL330" s="136"/>
      <c r="CM330" s="136"/>
      <c r="CN330" s="136"/>
      <c r="CO330" s="136"/>
      <c r="CP330" s="136"/>
      <c r="CQ330" s="136"/>
      <c r="CR330" s="136"/>
      <c r="CS330" s="136"/>
      <c r="CT330" s="136"/>
      <c r="CU330" s="136"/>
      <c r="CV330" s="136"/>
      <c r="CW330" s="136"/>
      <c r="CX330" s="136"/>
      <c r="CY330" s="136"/>
      <c r="CZ330" s="136"/>
      <c r="DA330" s="136"/>
      <c r="DB330" s="136"/>
      <c r="DC330" s="136"/>
      <c r="DD330" s="136"/>
      <c r="DE330" s="136"/>
      <c r="DF330" s="136"/>
      <c r="DG330" s="136"/>
      <c r="DH330" s="136"/>
      <c r="DI330" s="136"/>
      <c r="DJ330" s="136"/>
      <c r="DK330" s="136"/>
      <c r="DL330" s="136"/>
      <c r="DM330" s="136"/>
      <c r="DN330" s="136"/>
      <c r="DO330" s="136"/>
      <c r="DP330" s="136"/>
      <c r="DQ330" s="136"/>
      <c r="DR330" s="136"/>
      <c r="DS330" s="136"/>
      <c r="DT330" s="136"/>
      <c r="DU330" s="136"/>
      <c r="DV330" s="136"/>
      <c r="DW330" s="136"/>
      <c r="DX330" s="136"/>
      <c r="DY330" s="136"/>
      <c r="DZ330" s="136"/>
      <c r="EA330" s="136"/>
      <c r="EB330" s="136"/>
      <c r="EC330" s="136"/>
      <c r="ED330" s="136"/>
      <c r="EE330" s="136"/>
      <c r="EF330" s="136"/>
      <c r="EG330" s="136"/>
      <c r="EH330" s="136"/>
      <c r="EI330" s="136"/>
      <c r="EJ330" s="136"/>
      <c r="EK330" s="136"/>
      <c r="EL330" s="136"/>
      <c r="EM330" s="136"/>
      <c r="EN330" s="136"/>
      <c r="EO330" s="136"/>
      <c r="EP330" s="136"/>
      <c r="EQ330" s="136"/>
      <c r="ER330" s="136"/>
      <c r="ES330" s="136"/>
      <c r="ET330" s="136"/>
      <c r="EU330" s="136"/>
      <c r="EV330" s="136"/>
      <c r="EW330" s="136"/>
      <c r="EX330" s="136"/>
      <c r="EY330" s="136"/>
      <c r="EZ330" s="136"/>
      <c r="FA330" s="136"/>
      <c r="FB330" s="136"/>
      <c r="FC330" s="136"/>
      <c r="FD330" s="136"/>
      <c r="FE330" s="136"/>
      <c r="FF330" s="136"/>
      <c r="FG330" s="136"/>
      <c r="FH330" s="136"/>
      <c r="FI330" s="136"/>
      <c r="FJ330" s="136"/>
      <c r="FK330" s="136"/>
      <c r="FL330" s="136"/>
      <c r="FM330" s="136"/>
      <c r="FN330" s="136"/>
      <c r="FO330" s="136"/>
      <c r="FP330" s="136"/>
      <c r="FQ330" s="136"/>
      <c r="FR330" s="136"/>
      <c r="FS330" s="136"/>
      <c r="FT330" s="136"/>
      <c r="FU330" s="136"/>
      <c r="FV330" s="136"/>
      <c r="FW330" s="136"/>
      <c r="FX330" s="136"/>
      <c r="FY330" s="136"/>
      <c r="FZ330" s="136"/>
      <c r="GA330" s="136"/>
      <c r="GB330" s="136"/>
      <c r="GC330" s="136"/>
      <c r="GD330" s="136"/>
      <c r="GE330" s="136"/>
      <c r="GF330" s="136"/>
      <c r="GG330" s="136"/>
      <c r="GH330" s="136"/>
      <c r="GI330" s="136"/>
      <c r="GJ330" s="136"/>
      <c r="GK330" s="136"/>
      <c r="GL330" s="136"/>
      <c r="GM330" s="136"/>
      <c r="GN330" s="136"/>
      <c r="GO330" s="136"/>
      <c r="GP330" s="136"/>
      <c r="GQ330" s="136"/>
      <c r="GR330" s="136"/>
      <c r="GS330" s="136"/>
      <c r="GT330" s="136"/>
      <c r="GU330" s="136"/>
      <c r="GV330" s="136"/>
      <c r="GW330" s="136"/>
      <c r="GX330" s="136"/>
      <c r="GY330" s="136"/>
      <c r="GZ330" s="136"/>
      <c r="HA330" s="136"/>
      <c r="HB330" s="136"/>
      <c r="HC330" s="136"/>
      <c r="HD330" s="136"/>
      <c r="HE330" s="136"/>
      <c r="HF330" s="136"/>
      <c r="HG330" s="136"/>
      <c r="HH330" s="136"/>
      <c r="HI330" s="136"/>
      <c r="HJ330" s="136"/>
      <c r="HK330" s="136"/>
      <c r="HL330" s="136"/>
      <c r="HM330" s="136"/>
      <c r="HN330" s="136"/>
      <c r="HO330" s="136"/>
      <c r="HP330" s="136"/>
      <c r="HQ330" s="136"/>
      <c r="HR330" s="136"/>
      <c r="HS330" s="136"/>
      <c r="HT330" s="136"/>
      <c r="HU330" s="136"/>
      <c r="HV330" s="136"/>
      <c r="HW330" s="136"/>
      <c r="HX330" s="136"/>
      <c r="HY330" s="136"/>
      <c r="HZ330" s="136"/>
      <c r="IA330" s="136"/>
      <c r="IB330" s="136"/>
      <c r="IC330" s="136"/>
      <c r="ID330" s="136"/>
      <c r="IE330" s="136"/>
      <c r="IF330" s="136"/>
      <c r="IG330" s="136"/>
    </row>
    <row r="331" spans="1:241" ht="15" customHeight="1" x14ac:dyDescent="0.25">
      <c r="A331" s="196" t="s">
        <v>412</v>
      </c>
      <c r="B331" s="158">
        <v>4919797</v>
      </c>
      <c r="C331" s="195">
        <v>2822056</v>
      </c>
      <c r="D331" s="195">
        <v>755217</v>
      </c>
      <c r="E331" s="195">
        <v>1044630</v>
      </c>
      <c r="F331" s="195">
        <v>1603074</v>
      </c>
      <c r="G331" s="158">
        <v>389978</v>
      </c>
      <c r="H331" s="235">
        <v>11534752</v>
      </c>
      <c r="I331" s="136"/>
      <c r="J331" s="137" t="s">
        <v>450</v>
      </c>
      <c r="K331" s="158">
        <v>4177640</v>
      </c>
      <c r="L331" s="195">
        <v>2614815</v>
      </c>
      <c r="M331" s="195">
        <v>1171491</v>
      </c>
      <c r="N331" s="195">
        <v>668776</v>
      </c>
      <c r="O331" s="195">
        <v>1502075</v>
      </c>
      <c r="P331" s="158">
        <v>297058</v>
      </c>
      <c r="Q331" s="235">
        <v>10431855</v>
      </c>
      <c r="R331" s="136"/>
      <c r="S331" s="136"/>
      <c r="T331" s="136"/>
      <c r="U331" s="136"/>
      <c r="V331" s="136"/>
      <c r="W331" s="136"/>
      <c r="X331" s="136"/>
      <c r="Y331" s="136"/>
      <c r="Z331" s="136"/>
      <c r="AA331" s="136"/>
      <c r="AB331" s="136"/>
      <c r="AC331" s="136"/>
      <c r="AD331" s="136"/>
      <c r="AE331" s="136"/>
      <c r="AF331" s="136"/>
      <c r="AG331" s="136"/>
      <c r="AH331" s="136"/>
      <c r="AI331" s="136"/>
      <c r="AJ331" s="136"/>
      <c r="AK331" s="136"/>
      <c r="AL331" s="136"/>
      <c r="AM331" s="136"/>
      <c r="AN331" s="136"/>
      <c r="AO331" s="136"/>
      <c r="AP331" s="136"/>
      <c r="AQ331" s="136"/>
      <c r="AR331" s="136"/>
      <c r="AS331" s="136"/>
      <c r="AT331" s="136"/>
      <c r="AU331" s="136"/>
      <c r="AV331" s="136"/>
      <c r="AW331" s="136"/>
      <c r="AX331" s="136"/>
      <c r="AY331" s="136"/>
      <c r="AZ331" s="136"/>
      <c r="BA331" s="136"/>
      <c r="BB331" s="136"/>
      <c r="BC331" s="136"/>
      <c r="BD331" s="136"/>
      <c r="BE331" s="136"/>
      <c r="BF331" s="136"/>
      <c r="BG331" s="136"/>
      <c r="BH331" s="136"/>
      <c r="BI331" s="136"/>
      <c r="BJ331" s="136"/>
      <c r="BK331" s="136"/>
      <c r="BL331" s="136"/>
      <c r="BM331" s="136"/>
      <c r="BN331" s="136"/>
      <c r="BO331" s="136"/>
      <c r="BP331" s="136"/>
      <c r="BQ331" s="136"/>
      <c r="BR331" s="136"/>
      <c r="BS331" s="136"/>
      <c r="BT331" s="136"/>
      <c r="BU331" s="136"/>
      <c r="BV331" s="136"/>
      <c r="BW331" s="136"/>
      <c r="BX331" s="136"/>
      <c r="BY331" s="136"/>
      <c r="BZ331" s="136"/>
      <c r="CA331" s="136"/>
      <c r="CB331" s="136"/>
      <c r="CC331" s="136"/>
      <c r="CD331" s="136"/>
      <c r="CE331" s="136"/>
      <c r="CF331" s="136"/>
      <c r="CG331" s="136"/>
      <c r="CH331" s="136"/>
      <c r="CI331" s="136"/>
      <c r="CJ331" s="136"/>
      <c r="CK331" s="136"/>
      <c r="CL331" s="136"/>
      <c r="CM331" s="136"/>
      <c r="CN331" s="136"/>
      <c r="CO331" s="136"/>
      <c r="CP331" s="136"/>
      <c r="CQ331" s="136"/>
      <c r="CR331" s="136"/>
      <c r="CS331" s="136"/>
      <c r="CT331" s="136"/>
      <c r="CU331" s="136"/>
      <c r="CV331" s="136"/>
      <c r="CW331" s="136"/>
      <c r="CX331" s="136"/>
      <c r="CY331" s="136"/>
      <c r="CZ331" s="136"/>
      <c r="DA331" s="136"/>
      <c r="DB331" s="136"/>
      <c r="DC331" s="136"/>
      <c r="DD331" s="136"/>
      <c r="DE331" s="136"/>
      <c r="DF331" s="136"/>
      <c r="DG331" s="136"/>
      <c r="DH331" s="136"/>
      <c r="DI331" s="136"/>
      <c r="DJ331" s="136"/>
      <c r="DK331" s="136"/>
      <c r="DL331" s="136"/>
      <c r="DM331" s="136"/>
      <c r="DN331" s="136"/>
      <c r="DO331" s="136"/>
      <c r="DP331" s="136"/>
      <c r="DQ331" s="136"/>
      <c r="DR331" s="136"/>
      <c r="DS331" s="136"/>
      <c r="DT331" s="136"/>
      <c r="DU331" s="136"/>
      <c r="DV331" s="136"/>
      <c r="DW331" s="136"/>
      <c r="DX331" s="136"/>
      <c r="DY331" s="136"/>
      <c r="DZ331" s="136"/>
      <c r="EA331" s="136"/>
      <c r="EB331" s="136"/>
      <c r="EC331" s="136"/>
      <c r="ED331" s="136"/>
      <c r="EE331" s="136"/>
      <c r="EF331" s="136"/>
      <c r="EG331" s="136"/>
      <c r="EH331" s="136"/>
      <c r="EI331" s="136"/>
      <c r="EJ331" s="136"/>
      <c r="EK331" s="136"/>
      <c r="EL331" s="136"/>
      <c r="EM331" s="136"/>
      <c r="EN331" s="136"/>
      <c r="EO331" s="136"/>
      <c r="EP331" s="136"/>
      <c r="EQ331" s="136"/>
      <c r="ER331" s="136"/>
      <c r="ES331" s="136"/>
      <c r="ET331" s="136"/>
      <c r="EU331" s="136"/>
      <c r="EV331" s="136"/>
      <c r="EW331" s="136"/>
      <c r="EX331" s="136"/>
      <c r="EY331" s="136"/>
      <c r="EZ331" s="136"/>
      <c r="FA331" s="136"/>
      <c r="FB331" s="136"/>
      <c r="FC331" s="136"/>
      <c r="FD331" s="136"/>
      <c r="FE331" s="136"/>
      <c r="FF331" s="136"/>
      <c r="FG331" s="136"/>
      <c r="FH331" s="136"/>
      <c r="FI331" s="136"/>
      <c r="FJ331" s="136"/>
      <c r="FK331" s="136"/>
      <c r="FL331" s="136"/>
      <c r="FM331" s="136"/>
      <c r="FN331" s="136"/>
      <c r="FO331" s="136"/>
      <c r="FP331" s="136"/>
      <c r="FQ331" s="136"/>
      <c r="FR331" s="136"/>
      <c r="FS331" s="136"/>
      <c r="FT331" s="136"/>
      <c r="FU331" s="136"/>
      <c r="FV331" s="136"/>
      <c r="FW331" s="136"/>
      <c r="FX331" s="136"/>
      <c r="FY331" s="136"/>
      <c r="FZ331" s="136"/>
      <c r="GA331" s="136"/>
      <c r="GB331" s="136"/>
      <c r="GC331" s="136"/>
      <c r="GD331" s="136"/>
      <c r="GE331" s="136"/>
      <c r="GF331" s="136"/>
      <c r="GG331" s="136"/>
      <c r="GH331" s="136"/>
      <c r="GI331" s="136"/>
      <c r="GJ331" s="136"/>
      <c r="GK331" s="136"/>
      <c r="GL331" s="136"/>
      <c r="GM331" s="136"/>
      <c r="GN331" s="136"/>
      <c r="GO331" s="136"/>
      <c r="GP331" s="136"/>
      <c r="GQ331" s="136"/>
      <c r="GR331" s="136"/>
      <c r="GS331" s="136"/>
      <c r="GT331" s="136"/>
      <c r="GU331" s="136"/>
      <c r="GV331" s="136"/>
      <c r="GW331" s="136"/>
      <c r="GX331" s="136"/>
      <c r="GY331" s="136"/>
      <c r="GZ331" s="136"/>
      <c r="HA331" s="136"/>
      <c r="HB331" s="136"/>
      <c r="HC331" s="136"/>
      <c r="HD331" s="136"/>
      <c r="HE331" s="136"/>
      <c r="HF331" s="136"/>
      <c r="HG331" s="136"/>
      <c r="HH331" s="136"/>
      <c r="HI331" s="136"/>
      <c r="HJ331" s="136"/>
      <c r="HK331" s="136"/>
      <c r="HL331" s="136"/>
      <c r="HM331" s="136"/>
      <c r="HN331" s="136"/>
      <c r="HO331" s="136"/>
      <c r="HP331" s="136"/>
      <c r="HQ331" s="136"/>
      <c r="HR331" s="136"/>
      <c r="HS331" s="136"/>
      <c r="HT331" s="136"/>
      <c r="HU331" s="136"/>
      <c r="HV331" s="136"/>
      <c r="HW331" s="136"/>
      <c r="HX331" s="136"/>
      <c r="HY331" s="136"/>
      <c r="HZ331" s="136"/>
      <c r="IA331" s="136"/>
      <c r="IB331" s="136"/>
      <c r="IC331" s="136"/>
      <c r="ID331" s="136"/>
      <c r="IE331" s="136"/>
      <c r="IF331" s="136"/>
      <c r="IG331" s="136"/>
    </row>
    <row r="332" spans="1:241" ht="15" customHeight="1" x14ac:dyDescent="0.25">
      <c r="A332" s="196" t="s">
        <v>413</v>
      </c>
      <c r="B332" s="158">
        <v>4692115</v>
      </c>
      <c r="C332" s="195">
        <v>2756267</v>
      </c>
      <c r="D332" s="195">
        <v>750030</v>
      </c>
      <c r="E332" s="195">
        <v>1198623</v>
      </c>
      <c r="F332" s="195">
        <v>2158187</v>
      </c>
      <c r="G332" s="158">
        <v>366101</v>
      </c>
      <c r="H332" s="235">
        <v>11921323</v>
      </c>
      <c r="I332" s="136"/>
      <c r="J332" s="137" t="s">
        <v>451</v>
      </c>
      <c r="K332" s="158">
        <v>4612853</v>
      </c>
      <c r="L332" s="195">
        <v>3267872</v>
      </c>
      <c r="M332" s="195">
        <v>1207348</v>
      </c>
      <c r="N332" s="195">
        <v>942046</v>
      </c>
      <c r="O332" s="195">
        <v>2163262</v>
      </c>
      <c r="P332" s="158">
        <v>376863</v>
      </c>
      <c r="Q332" s="235">
        <v>12570244</v>
      </c>
      <c r="R332" s="136"/>
      <c r="S332" s="136"/>
      <c r="T332" s="136"/>
      <c r="U332" s="136"/>
      <c r="V332" s="136"/>
      <c r="W332" s="136"/>
      <c r="X332" s="136"/>
      <c r="Y332" s="136"/>
      <c r="Z332" s="136"/>
      <c r="AA332" s="136"/>
      <c r="AB332" s="136"/>
      <c r="AC332" s="136"/>
      <c r="AD332" s="136"/>
      <c r="AE332" s="136"/>
      <c r="AF332" s="136"/>
      <c r="AG332" s="136"/>
      <c r="AH332" s="136"/>
      <c r="AI332" s="136"/>
      <c r="AJ332" s="136"/>
      <c r="AK332" s="136"/>
      <c r="AL332" s="136"/>
      <c r="AM332" s="136"/>
      <c r="AN332" s="136"/>
      <c r="AO332" s="136"/>
      <c r="AP332" s="136"/>
      <c r="AQ332" s="136"/>
      <c r="AR332" s="136"/>
      <c r="AS332" s="136"/>
      <c r="AT332" s="136"/>
      <c r="AU332" s="136"/>
      <c r="AV332" s="136"/>
      <c r="AW332" s="136"/>
      <c r="AX332" s="136"/>
      <c r="AY332" s="136"/>
      <c r="AZ332" s="136"/>
      <c r="BA332" s="136"/>
      <c r="BB332" s="136"/>
      <c r="BC332" s="136"/>
      <c r="BD332" s="136"/>
      <c r="BE332" s="136"/>
      <c r="BF332" s="136"/>
      <c r="BG332" s="136"/>
      <c r="BH332" s="136"/>
      <c r="BI332" s="136"/>
      <c r="BJ332" s="136"/>
      <c r="BK332" s="136"/>
      <c r="BL332" s="136"/>
      <c r="BM332" s="136"/>
      <c r="BN332" s="136"/>
      <c r="BO332" s="136"/>
      <c r="BP332" s="136"/>
      <c r="BQ332" s="136"/>
      <c r="BR332" s="136"/>
      <c r="BS332" s="136"/>
      <c r="BT332" s="136"/>
      <c r="BU332" s="136"/>
      <c r="BV332" s="136"/>
      <c r="BW332" s="136"/>
      <c r="BX332" s="136"/>
      <c r="BY332" s="136"/>
      <c r="BZ332" s="136"/>
      <c r="CA332" s="136"/>
      <c r="CB332" s="136"/>
      <c r="CC332" s="136"/>
      <c r="CD332" s="136"/>
      <c r="CE332" s="136"/>
      <c r="CF332" s="136"/>
      <c r="CG332" s="136"/>
      <c r="CH332" s="136"/>
      <c r="CI332" s="136"/>
      <c r="CJ332" s="136"/>
      <c r="CK332" s="136"/>
      <c r="CL332" s="136"/>
      <c r="CM332" s="136"/>
      <c r="CN332" s="136"/>
      <c r="CO332" s="136"/>
      <c r="CP332" s="136"/>
      <c r="CQ332" s="136"/>
      <c r="CR332" s="136"/>
      <c r="CS332" s="136"/>
      <c r="CT332" s="136"/>
      <c r="CU332" s="136"/>
      <c r="CV332" s="136"/>
      <c r="CW332" s="136"/>
      <c r="CX332" s="136"/>
      <c r="CY332" s="136"/>
      <c r="CZ332" s="136"/>
      <c r="DA332" s="136"/>
      <c r="DB332" s="136"/>
      <c r="DC332" s="136"/>
      <c r="DD332" s="136"/>
      <c r="DE332" s="136"/>
      <c r="DF332" s="136"/>
      <c r="DG332" s="136"/>
      <c r="DH332" s="136"/>
      <c r="DI332" s="136"/>
      <c r="DJ332" s="136"/>
      <c r="DK332" s="136"/>
      <c r="DL332" s="136"/>
      <c r="DM332" s="136"/>
      <c r="DN332" s="136"/>
      <c r="DO332" s="136"/>
      <c r="DP332" s="136"/>
      <c r="DQ332" s="136"/>
      <c r="DR332" s="136"/>
      <c r="DS332" s="136"/>
      <c r="DT332" s="136"/>
      <c r="DU332" s="136"/>
      <c r="DV332" s="136"/>
      <c r="DW332" s="136"/>
      <c r="DX332" s="136"/>
      <c r="DY332" s="136"/>
      <c r="DZ332" s="136"/>
      <c r="EA332" s="136"/>
      <c r="EB332" s="136"/>
      <c r="EC332" s="136"/>
      <c r="ED332" s="136"/>
      <c r="EE332" s="136"/>
      <c r="EF332" s="136"/>
      <c r="EG332" s="136"/>
      <c r="EH332" s="136"/>
      <c r="EI332" s="136"/>
      <c r="EJ332" s="136"/>
      <c r="EK332" s="136"/>
      <c r="EL332" s="136"/>
      <c r="EM332" s="136"/>
      <c r="EN332" s="136"/>
      <c r="EO332" s="136"/>
      <c r="EP332" s="136"/>
      <c r="EQ332" s="136"/>
      <c r="ER332" s="136"/>
      <c r="ES332" s="136"/>
      <c r="ET332" s="136"/>
      <c r="EU332" s="136"/>
      <c r="EV332" s="136"/>
      <c r="EW332" s="136"/>
      <c r="EX332" s="136"/>
      <c r="EY332" s="136"/>
      <c r="EZ332" s="136"/>
      <c r="FA332" s="136"/>
      <c r="FB332" s="136"/>
      <c r="FC332" s="136"/>
      <c r="FD332" s="136"/>
      <c r="FE332" s="136"/>
      <c r="FF332" s="136"/>
      <c r="FG332" s="136"/>
      <c r="FH332" s="136"/>
      <c r="FI332" s="136"/>
      <c r="FJ332" s="136"/>
      <c r="FK332" s="136"/>
      <c r="FL332" s="136"/>
      <c r="FM332" s="136"/>
      <c r="FN332" s="136"/>
      <c r="FO332" s="136"/>
      <c r="FP332" s="136"/>
      <c r="FQ332" s="136"/>
      <c r="FR332" s="136"/>
      <c r="FS332" s="136"/>
      <c r="FT332" s="136"/>
      <c r="FU332" s="136"/>
      <c r="FV332" s="136"/>
      <c r="FW332" s="136"/>
      <c r="FX332" s="136"/>
      <c r="FY332" s="136"/>
      <c r="FZ332" s="136"/>
      <c r="GA332" s="136"/>
      <c r="GB332" s="136"/>
      <c r="GC332" s="136"/>
      <c r="GD332" s="136"/>
      <c r="GE332" s="136"/>
      <c r="GF332" s="136"/>
      <c r="GG332" s="136"/>
      <c r="GH332" s="136"/>
      <c r="GI332" s="136"/>
      <c r="GJ332" s="136"/>
      <c r="GK332" s="136"/>
      <c r="GL332" s="136"/>
      <c r="GM332" s="136"/>
      <c r="GN332" s="136"/>
      <c r="GO332" s="136"/>
      <c r="GP332" s="136"/>
      <c r="GQ332" s="136"/>
      <c r="GR332" s="136"/>
      <c r="GS332" s="136"/>
      <c r="GT332" s="136"/>
      <c r="GU332" s="136"/>
      <c r="GV332" s="136"/>
      <c r="GW332" s="136"/>
      <c r="GX332" s="136"/>
      <c r="GY332" s="136"/>
      <c r="GZ332" s="136"/>
      <c r="HA332" s="136"/>
      <c r="HB332" s="136"/>
      <c r="HC332" s="136"/>
      <c r="HD332" s="136"/>
      <c r="HE332" s="136"/>
      <c r="HF332" s="136"/>
      <c r="HG332" s="136"/>
      <c r="HH332" s="136"/>
      <c r="HI332" s="136"/>
      <c r="HJ332" s="136"/>
      <c r="HK332" s="136"/>
      <c r="HL332" s="136"/>
      <c r="HM332" s="136"/>
      <c r="HN332" s="136"/>
      <c r="HO332" s="136"/>
      <c r="HP332" s="136"/>
      <c r="HQ332" s="136"/>
      <c r="HR332" s="136"/>
      <c r="HS332" s="136"/>
      <c r="HT332" s="136"/>
      <c r="HU332" s="136"/>
      <c r="HV332" s="136"/>
      <c r="HW332" s="136"/>
      <c r="HX332" s="136"/>
      <c r="HY332" s="136"/>
      <c r="HZ332" s="136"/>
      <c r="IA332" s="136"/>
      <c r="IB332" s="136"/>
      <c r="IC332" s="136"/>
      <c r="ID332" s="136"/>
      <c r="IE332" s="136"/>
      <c r="IF332" s="136"/>
      <c r="IG332" s="136"/>
    </row>
    <row r="333" spans="1:241" ht="15" customHeight="1" x14ac:dyDescent="0.25">
      <c r="A333" s="196" t="s">
        <v>414</v>
      </c>
      <c r="B333" s="158">
        <v>4743968</v>
      </c>
      <c r="C333" s="195">
        <v>1815453</v>
      </c>
      <c r="D333" s="195">
        <v>674571</v>
      </c>
      <c r="E333" s="195">
        <v>862055</v>
      </c>
      <c r="F333" s="195">
        <v>1881669</v>
      </c>
      <c r="G333" s="158">
        <v>303404</v>
      </c>
      <c r="H333" s="235">
        <v>10281120</v>
      </c>
      <c r="I333" s="136"/>
      <c r="J333" s="137" t="s">
        <v>452</v>
      </c>
      <c r="K333" s="158">
        <v>5418893</v>
      </c>
      <c r="L333" s="195">
        <v>4124025</v>
      </c>
      <c r="M333" s="195">
        <v>1047939</v>
      </c>
      <c r="N333" s="195">
        <v>775013</v>
      </c>
      <c r="O333" s="195">
        <v>1519421</v>
      </c>
      <c r="P333" s="158">
        <v>270680</v>
      </c>
      <c r="Q333" s="235">
        <v>13155971</v>
      </c>
      <c r="R333" s="136"/>
      <c r="S333" s="136"/>
      <c r="T333" s="136"/>
      <c r="U333" s="136"/>
      <c r="V333" s="136"/>
      <c r="W333" s="136"/>
      <c r="X333" s="136"/>
      <c r="Y333" s="136"/>
      <c r="Z333" s="136"/>
      <c r="AA333" s="136"/>
      <c r="AB333" s="136"/>
      <c r="AC333" s="136"/>
      <c r="AD333" s="136"/>
      <c r="AE333" s="136"/>
      <c r="AF333" s="136"/>
      <c r="AG333" s="136"/>
      <c r="AH333" s="136"/>
      <c r="AI333" s="136"/>
      <c r="AJ333" s="136"/>
      <c r="AK333" s="136"/>
      <c r="AL333" s="136"/>
      <c r="AM333" s="136"/>
      <c r="AN333" s="136"/>
      <c r="AO333" s="136"/>
      <c r="AP333" s="136"/>
      <c r="AQ333" s="136"/>
      <c r="AR333" s="136"/>
      <c r="AS333" s="136"/>
      <c r="AT333" s="136"/>
      <c r="AU333" s="136"/>
      <c r="AV333" s="136"/>
      <c r="AW333" s="136"/>
      <c r="AX333" s="136"/>
      <c r="AY333" s="136"/>
      <c r="AZ333" s="136"/>
      <c r="BA333" s="136"/>
      <c r="BB333" s="136"/>
      <c r="BC333" s="136"/>
      <c r="BD333" s="136"/>
      <c r="BE333" s="136"/>
      <c r="BF333" s="136"/>
      <c r="BG333" s="136"/>
      <c r="BH333" s="136"/>
      <c r="BI333" s="136"/>
      <c r="BJ333" s="136"/>
      <c r="BK333" s="136"/>
      <c r="BL333" s="136"/>
      <c r="BM333" s="136"/>
      <c r="BN333" s="136"/>
      <c r="BO333" s="136"/>
      <c r="BP333" s="136"/>
      <c r="BQ333" s="136"/>
      <c r="BR333" s="136"/>
      <c r="BS333" s="136"/>
      <c r="BT333" s="136"/>
      <c r="BU333" s="136"/>
      <c r="BV333" s="136"/>
      <c r="BW333" s="136"/>
      <c r="BX333" s="136"/>
      <c r="BY333" s="136"/>
      <c r="BZ333" s="136"/>
      <c r="CA333" s="136"/>
      <c r="CB333" s="136"/>
      <c r="CC333" s="136"/>
      <c r="CD333" s="136"/>
      <c r="CE333" s="136"/>
      <c r="CF333" s="136"/>
      <c r="CG333" s="136"/>
      <c r="CH333" s="136"/>
      <c r="CI333" s="136"/>
      <c r="CJ333" s="136"/>
      <c r="CK333" s="136"/>
      <c r="CL333" s="136"/>
      <c r="CM333" s="136"/>
      <c r="CN333" s="136"/>
      <c r="CO333" s="136"/>
      <c r="CP333" s="136"/>
      <c r="CQ333" s="136"/>
      <c r="CR333" s="136"/>
      <c r="CS333" s="136"/>
      <c r="CT333" s="136"/>
      <c r="CU333" s="136"/>
      <c r="CV333" s="136"/>
      <c r="CW333" s="136"/>
      <c r="CX333" s="136"/>
      <c r="CY333" s="136"/>
      <c r="CZ333" s="136"/>
      <c r="DA333" s="136"/>
      <c r="DB333" s="136"/>
      <c r="DC333" s="136"/>
      <c r="DD333" s="136"/>
      <c r="DE333" s="136"/>
      <c r="DF333" s="136"/>
      <c r="DG333" s="136"/>
      <c r="DH333" s="136"/>
      <c r="DI333" s="136"/>
      <c r="DJ333" s="136"/>
      <c r="DK333" s="136"/>
      <c r="DL333" s="136"/>
      <c r="DM333" s="136"/>
      <c r="DN333" s="136"/>
      <c r="DO333" s="136"/>
      <c r="DP333" s="136"/>
      <c r="DQ333" s="136"/>
      <c r="DR333" s="136"/>
      <c r="DS333" s="136"/>
      <c r="DT333" s="136"/>
      <c r="DU333" s="136"/>
      <c r="DV333" s="136"/>
      <c r="DW333" s="136"/>
      <c r="DX333" s="136"/>
      <c r="DY333" s="136"/>
      <c r="DZ333" s="136"/>
      <c r="EA333" s="136"/>
      <c r="EB333" s="136"/>
      <c r="EC333" s="136"/>
      <c r="ED333" s="136"/>
      <c r="EE333" s="136"/>
      <c r="EF333" s="136"/>
      <c r="EG333" s="136"/>
      <c r="EH333" s="136"/>
      <c r="EI333" s="136"/>
      <c r="EJ333" s="136"/>
      <c r="EK333" s="136"/>
      <c r="EL333" s="136"/>
      <c r="EM333" s="136"/>
      <c r="EN333" s="136"/>
      <c r="EO333" s="136"/>
      <c r="EP333" s="136"/>
      <c r="EQ333" s="136"/>
      <c r="ER333" s="136"/>
      <c r="ES333" s="136"/>
      <c r="ET333" s="136"/>
      <c r="EU333" s="136"/>
      <c r="EV333" s="136"/>
      <c r="EW333" s="136"/>
      <c r="EX333" s="136"/>
      <c r="EY333" s="136"/>
      <c r="EZ333" s="136"/>
      <c r="FA333" s="136"/>
      <c r="FB333" s="136"/>
      <c r="FC333" s="136"/>
      <c r="FD333" s="136"/>
      <c r="FE333" s="136"/>
      <c r="FF333" s="136"/>
      <c r="FG333" s="136"/>
      <c r="FH333" s="136"/>
      <c r="FI333" s="136"/>
      <c r="FJ333" s="136"/>
      <c r="FK333" s="136"/>
      <c r="FL333" s="136"/>
      <c r="FM333" s="136"/>
      <c r="FN333" s="136"/>
      <c r="FO333" s="136"/>
      <c r="FP333" s="136"/>
      <c r="FQ333" s="136"/>
      <c r="FR333" s="136"/>
      <c r="FS333" s="136"/>
      <c r="FT333" s="136"/>
      <c r="FU333" s="136"/>
      <c r="FV333" s="136"/>
      <c r="FW333" s="136"/>
      <c r="FX333" s="136"/>
      <c r="FY333" s="136"/>
      <c r="FZ333" s="136"/>
      <c r="GA333" s="136"/>
      <c r="GB333" s="136"/>
      <c r="GC333" s="136"/>
      <c r="GD333" s="136"/>
      <c r="GE333" s="136"/>
      <c r="GF333" s="136"/>
      <c r="GG333" s="136"/>
      <c r="GH333" s="136"/>
      <c r="GI333" s="136"/>
      <c r="GJ333" s="136"/>
      <c r="GK333" s="136"/>
      <c r="GL333" s="136"/>
      <c r="GM333" s="136"/>
      <c r="GN333" s="136"/>
      <c r="GO333" s="136"/>
      <c r="GP333" s="136"/>
      <c r="GQ333" s="136"/>
      <c r="GR333" s="136"/>
      <c r="GS333" s="136"/>
      <c r="GT333" s="136"/>
      <c r="GU333" s="136"/>
      <c r="GV333" s="136"/>
      <c r="GW333" s="136"/>
      <c r="GX333" s="136"/>
      <c r="GY333" s="136"/>
      <c r="GZ333" s="136"/>
      <c r="HA333" s="136"/>
      <c r="HB333" s="136"/>
      <c r="HC333" s="136"/>
      <c r="HD333" s="136"/>
      <c r="HE333" s="136"/>
      <c r="HF333" s="136"/>
      <c r="HG333" s="136"/>
      <c r="HH333" s="136"/>
      <c r="HI333" s="136"/>
      <c r="HJ333" s="136"/>
      <c r="HK333" s="136"/>
      <c r="HL333" s="136"/>
      <c r="HM333" s="136"/>
      <c r="HN333" s="136"/>
      <c r="HO333" s="136"/>
      <c r="HP333" s="136"/>
      <c r="HQ333" s="136"/>
      <c r="HR333" s="136"/>
      <c r="HS333" s="136"/>
      <c r="HT333" s="136"/>
      <c r="HU333" s="136"/>
      <c r="HV333" s="136"/>
      <c r="HW333" s="136"/>
      <c r="HX333" s="136"/>
      <c r="HY333" s="136"/>
      <c r="HZ333" s="136"/>
      <c r="IA333" s="136"/>
      <c r="IB333" s="136"/>
      <c r="IC333" s="136"/>
      <c r="ID333" s="136"/>
      <c r="IE333" s="136"/>
      <c r="IF333" s="136"/>
      <c r="IG333" s="136"/>
    </row>
    <row r="334" spans="1:241" ht="15" customHeight="1" x14ac:dyDescent="0.25">
      <c r="A334" s="196" t="s">
        <v>415</v>
      </c>
      <c r="B334" s="158">
        <v>4709263</v>
      </c>
      <c r="C334" s="195">
        <v>2827609</v>
      </c>
      <c r="D334" s="195">
        <v>675268</v>
      </c>
      <c r="E334" s="195">
        <v>875732</v>
      </c>
      <c r="F334" s="195">
        <v>1466602</v>
      </c>
      <c r="G334" s="158">
        <v>262068</v>
      </c>
      <c r="H334" s="235">
        <v>10816542</v>
      </c>
      <c r="I334" s="136"/>
      <c r="J334" s="137" t="s">
        <v>453</v>
      </c>
      <c r="K334" s="158">
        <v>7032268</v>
      </c>
      <c r="L334" s="195">
        <v>3456167</v>
      </c>
      <c r="M334" s="195">
        <v>971954</v>
      </c>
      <c r="N334" s="195">
        <v>632240</v>
      </c>
      <c r="O334" s="195">
        <v>1395908</v>
      </c>
      <c r="P334" s="158">
        <v>269840</v>
      </c>
      <c r="Q334" s="235">
        <v>13758377</v>
      </c>
      <c r="R334" s="136"/>
      <c r="S334" s="136"/>
      <c r="T334" s="136"/>
      <c r="U334" s="136"/>
      <c r="V334" s="136"/>
      <c r="W334" s="136"/>
      <c r="X334" s="136"/>
      <c r="Y334" s="136"/>
      <c r="Z334" s="136"/>
      <c r="AA334" s="136"/>
      <c r="AB334" s="136"/>
      <c r="AC334" s="136"/>
      <c r="AD334" s="136"/>
      <c r="AE334" s="136"/>
      <c r="AF334" s="136"/>
      <c r="AG334" s="136"/>
      <c r="AH334" s="136"/>
      <c r="AI334" s="136"/>
      <c r="AJ334" s="136"/>
      <c r="AK334" s="136"/>
      <c r="AL334" s="136"/>
      <c r="AM334" s="136"/>
      <c r="AN334" s="136"/>
      <c r="AO334" s="136"/>
      <c r="AP334" s="136"/>
      <c r="AQ334" s="136"/>
      <c r="AR334" s="136"/>
      <c r="AS334" s="136"/>
      <c r="AT334" s="136"/>
      <c r="AU334" s="136"/>
      <c r="AV334" s="136"/>
      <c r="AW334" s="136"/>
      <c r="AX334" s="136"/>
      <c r="AY334" s="136"/>
      <c r="AZ334" s="136"/>
      <c r="BA334" s="136"/>
      <c r="BB334" s="136"/>
      <c r="BC334" s="136"/>
      <c r="BD334" s="136"/>
      <c r="BE334" s="136"/>
      <c r="BF334" s="136"/>
      <c r="BG334" s="136"/>
      <c r="BH334" s="136"/>
      <c r="BI334" s="136"/>
      <c r="BJ334" s="136"/>
      <c r="BK334" s="136"/>
      <c r="BL334" s="136"/>
      <c r="BM334" s="136"/>
      <c r="BN334" s="136"/>
      <c r="BO334" s="136"/>
      <c r="BP334" s="136"/>
      <c r="BQ334" s="136"/>
      <c r="BR334" s="136"/>
      <c r="BS334" s="136"/>
      <c r="BT334" s="136"/>
      <c r="BU334" s="136"/>
      <c r="BV334" s="136"/>
      <c r="BW334" s="136"/>
      <c r="BX334" s="136"/>
      <c r="BY334" s="136"/>
      <c r="BZ334" s="136"/>
      <c r="CA334" s="136"/>
      <c r="CB334" s="136"/>
      <c r="CC334" s="136"/>
      <c r="CD334" s="136"/>
      <c r="CE334" s="136"/>
      <c r="CF334" s="136"/>
      <c r="CG334" s="136"/>
      <c r="CH334" s="136"/>
      <c r="CI334" s="136"/>
      <c r="CJ334" s="136"/>
      <c r="CK334" s="136"/>
      <c r="CL334" s="136"/>
      <c r="CM334" s="136"/>
      <c r="CN334" s="136"/>
      <c r="CO334" s="136"/>
      <c r="CP334" s="136"/>
      <c r="CQ334" s="136"/>
      <c r="CR334" s="136"/>
      <c r="CS334" s="136"/>
      <c r="CT334" s="136"/>
      <c r="CU334" s="136"/>
      <c r="CV334" s="136"/>
      <c r="CW334" s="136"/>
      <c r="CX334" s="136"/>
      <c r="CY334" s="136"/>
      <c r="CZ334" s="136"/>
      <c r="DA334" s="136"/>
      <c r="DB334" s="136"/>
      <c r="DC334" s="136"/>
      <c r="DD334" s="136"/>
      <c r="DE334" s="136"/>
      <c r="DF334" s="136"/>
      <c r="DG334" s="136"/>
      <c r="DH334" s="136"/>
      <c r="DI334" s="136"/>
      <c r="DJ334" s="136"/>
      <c r="DK334" s="136"/>
      <c r="DL334" s="136"/>
      <c r="DM334" s="136"/>
      <c r="DN334" s="136"/>
      <c r="DO334" s="136"/>
      <c r="DP334" s="136"/>
      <c r="DQ334" s="136"/>
      <c r="DR334" s="136"/>
      <c r="DS334" s="136"/>
      <c r="DT334" s="136"/>
      <c r="DU334" s="136"/>
      <c r="DV334" s="136"/>
      <c r="DW334" s="136"/>
      <c r="DX334" s="136"/>
      <c r="DY334" s="136"/>
      <c r="DZ334" s="136"/>
      <c r="EA334" s="136"/>
      <c r="EB334" s="136"/>
      <c r="EC334" s="136"/>
      <c r="ED334" s="136"/>
      <c r="EE334" s="136"/>
      <c r="EF334" s="136"/>
      <c r="EG334" s="136"/>
      <c r="EH334" s="136"/>
      <c r="EI334" s="136"/>
      <c r="EJ334" s="136"/>
      <c r="EK334" s="136"/>
      <c r="EL334" s="136"/>
      <c r="EM334" s="136"/>
      <c r="EN334" s="136"/>
      <c r="EO334" s="136"/>
      <c r="EP334" s="136"/>
      <c r="EQ334" s="136"/>
      <c r="ER334" s="136"/>
      <c r="ES334" s="136"/>
      <c r="ET334" s="136"/>
      <c r="EU334" s="136"/>
      <c r="EV334" s="136"/>
      <c r="EW334" s="136"/>
      <c r="EX334" s="136"/>
      <c r="EY334" s="136"/>
      <c r="EZ334" s="136"/>
      <c r="FA334" s="136"/>
      <c r="FB334" s="136"/>
      <c r="FC334" s="136"/>
      <c r="FD334" s="136"/>
      <c r="FE334" s="136"/>
      <c r="FF334" s="136"/>
      <c r="FG334" s="136"/>
      <c r="FH334" s="136"/>
      <c r="FI334" s="136"/>
      <c r="FJ334" s="136"/>
      <c r="FK334" s="136"/>
      <c r="FL334" s="136"/>
      <c r="FM334" s="136"/>
      <c r="FN334" s="136"/>
      <c r="FO334" s="136"/>
      <c r="FP334" s="136"/>
      <c r="FQ334" s="136"/>
      <c r="FR334" s="136"/>
      <c r="FS334" s="136"/>
      <c r="FT334" s="136"/>
      <c r="FU334" s="136"/>
      <c r="FV334" s="136"/>
      <c r="FW334" s="136"/>
      <c r="FX334" s="136"/>
      <c r="FY334" s="136"/>
      <c r="FZ334" s="136"/>
      <c r="GA334" s="136"/>
      <c r="GB334" s="136"/>
      <c r="GC334" s="136"/>
      <c r="GD334" s="136"/>
      <c r="GE334" s="136"/>
      <c r="GF334" s="136"/>
      <c r="GG334" s="136"/>
      <c r="GH334" s="136"/>
      <c r="GI334" s="136"/>
      <c r="GJ334" s="136"/>
      <c r="GK334" s="136"/>
      <c r="GL334" s="136"/>
      <c r="GM334" s="136"/>
      <c r="GN334" s="136"/>
      <c r="GO334" s="136"/>
      <c r="GP334" s="136"/>
      <c r="GQ334" s="136"/>
      <c r="GR334" s="136"/>
      <c r="GS334" s="136"/>
      <c r="GT334" s="136"/>
      <c r="GU334" s="136"/>
      <c r="GV334" s="136"/>
      <c r="GW334" s="136"/>
      <c r="GX334" s="136"/>
      <c r="GY334" s="136"/>
      <c r="GZ334" s="136"/>
      <c r="HA334" s="136"/>
      <c r="HB334" s="136"/>
      <c r="HC334" s="136"/>
      <c r="HD334" s="136"/>
      <c r="HE334" s="136"/>
      <c r="HF334" s="136"/>
      <c r="HG334" s="136"/>
      <c r="HH334" s="136"/>
      <c r="HI334" s="136"/>
      <c r="HJ334" s="136"/>
      <c r="HK334" s="136"/>
      <c r="HL334" s="136"/>
      <c r="HM334" s="136"/>
      <c r="HN334" s="136"/>
      <c r="HO334" s="136"/>
      <c r="HP334" s="136"/>
      <c r="HQ334" s="136"/>
      <c r="HR334" s="136"/>
      <c r="HS334" s="136"/>
      <c r="HT334" s="136"/>
      <c r="HU334" s="136"/>
      <c r="HV334" s="136"/>
      <c r="HW334" s="136"/>
      <c r="HX334" s="136"/>
      <c r="HY334" s="136"/>
      <c r="HZ334" s="136"/>
      <c r="IA334" s="136"/>
      <c r="IB334" s="136"/>
      <c r="IC334" s="136"/>
      <c r="ID334" s="136"/>
      <c r="IE334" s="136"/>
      <c r="IF334" s="136"/>
      <c r="IG334" s="136"/>
    </row>
    <row r="335" spans="1:241" ht="15" customHeight="1" x14ac:dyDescent="0.25">
      <c r="A335" s="196" t="s">
        <v>416</v>
      </c>
      <c r="B335" s="158">
        <v>4263349</v>
      </c>
      <c r="C335" s="195">
        <v>2578082</v>
      </c>
      <c r="D335" s="195">
        <v>978989</v>
      </c>
      <c r="E335" s="195">
        <v>741548</v>
      </c>
      <c r="F335" s="195">
        <v>1813678</v>
      </c>
      <c r="G335" s="158">
        <v>344043</v>
      </c>
      <c r="H335" s="235">
        <v>10719689</v>
      </c>
      <c r="I335" s="136"/>
      <c r="J335" s="137" t="s">
        <v>454</v>
      </c>
      <c r="K335" s="158">
        <v>3928049</v>
      </c>
      <c r="L335" s="195">
        <v>3077330</v>
      </c>
      <c r="M335" s="195">
        <v>633361</v>
      </c>
      <c r="N335" s="195">
        <v>560958</v>
      </c>
      <c r="O335" s="195">
        <v>1296348</v>
      </c>
      <c r="P335" s="158">
        <v>272690</v>
      </c>
      <c r="Q335" s="235">
        <v>9768736</v>
      </c>
      <c r="R335" s="136"/>
      <c r="S335" s="136"/>
      <c r="T335" s="136"/>
      <c r="U335" s="136"/>
      <c r="V335" s="136"/>
      <c r="W335" s="136"/>
      <c r="X335" s="136"/>
      <c r="Y335" s="136"/>
      <c r="Z335" s="136"/>
      <c r="AA335" s="136"/>
      <c r="AB335" s="136"/>
      <c r="AC335" s="136"/>
      <c r="AD335" s="136"/>
      <c r="AE335" s="136"/>
      <c r="AF335" s="136"/>
      <c r="AG335" s="136"/>
      <c r="AH335" s="136"/>
      <c r="AI335" s="136"/>
      <c r="AJ335" s="136"/>
      <c r="AK335" s="136"/>
      <c r="AL335" s="136"/>
      <c r="AM335" s="136"/>
      <c r="AN335" s="136"/>
      <c r="AO335" s="136"/>
      <c r="AP335" s="136"/>
      <c r="AQ335" s="136"/>
      <c r="AR335" s="136"/>
      <c r="AS335" s="136"/>
      <c r="AT335" s="136"/>
      <c r="AU335" s="136"/>
      <c r="AV335" s="136"/>
      <c r="AW335" s="136"/>
      <c r="AX335" s="136"/>
      <c r="AY335" s="136"/>
      <c r="AZ335" s="136"/>
      <c r="BA335" s="136"/>
      <c r="BB335" s="136"/>
      <c r="BC335" s="136"/>
      <c r="BD335" s="136"/>
      <c r="BE335" s="136"/>
      <c r="BF335" s="136"/>
      <c r="BG335" s="136"/>
      <c r="BH335" s="136"/>
      <c r="BI335" s="136"/>
      <c r="BJ335" s="136"/>
      <c r="BK335" s="136"/>
      <c r="BL335" s="136"/>
      <c r="BM335" s="136"/>
      <c r="BN335" s="136"/>
      <c r="BO335" s="136"/>
      <c r="BP335" s="136"/>
      <c r="BQ335" s="136"/>
      <c r="BR335" s="136"/>
      <c r="BS335" s="136"/>
      <c r="BT335" s="136"/>
      <c r="BU335" s="136"/>
      <c r="BV335" s="136"/>
      <c r="BW335" s="136"/>
      <c r="BX335" s="136"/>
      <c r="BY335" s="136"/>
      <c r="BZ335" s="136"/>
      <c r="CA335" s="136"/>
      <c r="CB335" s="136"/>
      <c r="CC335" s="136"/>
      <c r="CD335" s="136"/>
      <c r="CE335" s="136"/>
      <c r="CF335" s="136"/>
      <c r="CG335" s="136"/>
      <c r="CH335" s="136"/>
      <c r="CI335" s="136"/>
      <c r="CJ335" s="136"/>
      <c r="CK335" s="136"/>
      <c r="CL335" s="136"/>
      <c r="CM335" s="136"/>
      <c r="CN335" s="136"/>
      <c r="CO335" s="136"/>
      <c r="CP335" s="136"/>
      <c r="CQ335" s="136"/>
      <c r="CR335" s="136"/>
      <c r="CS335" s="136"/>
      <c r="CT335" s="136"/>
      <c r="CU335" s="136"/>
      <c r="CV335" s="136"/>
      <c r="CW335" s="136"/>
      <c r="CX335" s="136"/>
      <c r="CY335" s="136"/>
      <c r="CZ335" s="136"/>
      <c r="DA335" s="136"/>
      <c r="DB335" s="136"/>
      <c r="DC335" s="136"/>
      <c r="DD335" s="136"/>
      <c r="DE335" s="136"/>
      <c r="DF335" s="136"/>
      <c r="DG335" s="136"/>
      <c r="DH335" s="136"/>
      <c r="DI335" s="136"/>
      <c r="DJ335" s="136"/>
      <c r="DK335" s="136"/>
      <c r="DL335" s="136"/>
      <c r="DM335" s="136"/>
      <c r="DN335" s="136"/>
      <c r="DO335" s="136"/>
      <c r="DP335" s="136"/>
      <c r="DQ335" s="136"/>
      <c r="DR335" s="136"/>
      <c r="DS335" s="136"/>
      <c r="DT335" s="136"/>
      <c r="DU335" s="136"/>
      <c r="DV335" s="136"/>
      <c r="DW335" s="136"/>
      <c r="DX335" s="136"/>
      <c r="DY335" s="136"/>
      <c r="DZ335" s="136"/>
      <c r="EA335" s="136"/>
      <c r="EB335" s="136"/>
      <c r="EC335" s="136"/>
      <c r="ED335" s="136"/>
      <c r="EE335" s="136"/>
      <c r="EF335" s="136"/>
      <c r="EG335" s="136"/>
      <c r="EH335" s="136"/>
      <c r="EI335" s="136"/>
      <c r="EJ335" s="136"/>
      <c r="EK335" s="136"/>
      <c r="EL335" s="136"/>
      <c r="EM335" s="136"/>
      <c r="EN335" s="136"/>
      <c r="EO335" s="136"/>
      <c r="EP335" s="136"/>
      <c r="EQ335" s="136"/>
      <c r="ER335" s="136"/>
      <c r="ES335" s="136"/>
      <c r="ET335" s="136"/>
      <c r="EU335" s="136"/>
      <c r="EV335" s="136"/>
      <c r="EW335" s="136"/>
      <c r="EX335" s="136"/>
      <c r="EY335" s="136"/>
      <c r="EZ335" s="136"/>
      <c r="FA335" s="136"/>
      <c r="FB335" s="136"/>
      <c r="FC335" s="136"/>
      <c r="FD335" s="136"/>
      <c r="FE335" s="136"/>
      <c r="FF335" s="136"/>
      <c r="FG335" s="136"/>
      <c r="FH335" s="136"/>
      <c r="FI335" s="136"/>
      <c r="FJ335" s="136"/>
      <c r="FK335" s="136"/>
      <c r="FL335" s="136"/>
      <c r="FM335" s="136"/>
      <c r="FN335" s="136"/>
      <c r="FO335" s="136"/>
      <c r="FP335" s="136"/>
      <c r="FQ335" s="136"/>
      <c r="FR335" s="136"/>
      <c r="FS335" s="136"/>
      <c r="FT335" s="136"/>
      <c r="FU335" s="136"/>
      <c r="FV335" s="136"/>
      <c r="FW335" s="136"/>
      <c r="FX335" s="136"/>
      <c r="FY335" s="136"/>
      <c r="FZ335" s="136"/>
      <c r="GA335" s="136"/>
      <c r="GB335" s="136"/>
      <c r="GC335" s="136"/>
      <c r="GD335" s="136"/>
      <c r="GE335" s="136"/>
      <c r="GF335" s="136"/>
      <c r="GG335" s="136"/>
      <c r="GH335" s="136"/>
      <c r="GI335" s="136"/>
      <c r="GJ335" s="136"/>
      <c r="GK335" s="136"/>
      <c r="GL335" s="136"/>
      <c r="GM335" s="136"/>
      <c r="GN335" s="136"/>
      <c r="GO335" s="136"/>
      <c r="GP335" s="136"/>
      <c r="GQ335" s="136"/>
      <c r="GR335" s="136"/>
      <c r="GS335" s="136"/>
      <c r="GT335" s="136"/>
      <c r="GU335" s="136"/>
      <c r="GV335" s="136"/>
      <c r="GW335" s="136"/>
      <c r="GX335" s="136"/>
      <c r="GY335" s="136"/>
      <c r="GZ335" s="136"/>
      <c r="HA335" s="136"/>
      <c r="HB335" s="136"/>
      <c r="HC335" s="136"/>
      <c r="HD335" s="136"/>
      <c r="HE335" s="136"/>
      <c r="HF335" s="136"/>
      <c r="HG335" s="136"/>
      <c r="HH335" s="136"/>
      <c r="HI335" s="136"/>
      <c r="HJ335" s="136"/>
      <c r="HK335" s="136"/>
      <c r="HL335" s="136"/>
      <c r="HM335" s="136"/>
      <c r="HN335" s="136"/>
      <c r="HO335" s="136"/>
      <c r="HP335" s="136"/>
      <c r="HQ335" s="136"/>
      <c r="HR335" s="136"/>
      <c r="HS335" s="136"/>
      <c r="HT335" s="136"/>
      <c r="HU335" s="136"/>
      <c r="HV335" s="136"/>
      <c r="HW335" s="136"/>
      <c r="HX335" s="136"/>
      <c r="HY335" s="136"/>
      <c r="HZ335" s="136"/>
      <c r="IA335" s="136"/>
      <c r="IB335" s="136"/>
      <c r="IC335" s="136"/>
      <c r="ID335" s="136"/>
      <c r="IE335" s="136"/>
      <c r="IF335" s="136"/>
      <c r="IG335" s="136"/>
    </row>
    <row r="336" spans="1:241" ht="15" customHeight="1" x14ac:dyDescent="0.25">
      <c r="A336" s="196" t="s">
        <v>417</v>
      </c>
      <c r="B336" s="158">
        <v>3966254</v>
      </c>
      <c r="C336" s="195">
        <v>3162126</v>
      </c>
      <c r="D336" s="195">
        <v>946053</v>
      </c>
      <c r="E336" s="195">
        <v>823966</v>
      </c>
      <c r="F336" s="195">
        <v>1636476</v>
      </c>
      <c r="G336" s="158">
        <v>421166</v>
      </c>
      <c r="H336" s="235">
        <v>10956041</v>
      </c>
      <c r="I336" s="136"/>
      <c r="J336" s="137" t="s">
        <v>455</v>
      </c>
      <c r="K336" s="158">
        <v>5668976</v>
      </c>
      <c r="L336" s="195">
        <v>3395731</v>
      </c>
      <c r="M336" s="195">
        <v>796645</v>
      </c>
      <c r="N336" s="195">
        <v>584104</v>
      </c>
      <c r="O336" s="195">
        <v>1597040</v>
      </c>
      <c r="P336" s="158">
        <v>259900</v>
      </c>
      <c r="Q336" s="235">
        <v>12302396</v>
      </c>
      <c r="R336" s="136"/>
      <c r="S336" s="136"/>
      <c r="T336" s="136"/>
      <c r="U336" s="136"/>
      <c r="V336" s="136"/>
      <c r="W336" s="136"/>
      <c r="X336" s="136"/>
      <c r="Y336" s="136"/>
      <c r="Z336" s="136"/>
      <c r="AA336" s="136"/>
      <c r="AB336" s="136"/>
      <c r="AC336" s="136"/>
      <c r="AD336" s="136"/>
      <c r="AE336" s="136"/>
      <c r="AF336" s="136"/>
      <c r="AG336" s="136"/>
      <c r="AH336" s="136"/>
      <c r="AI336" s="136"/>
      <c r="AJ336" s="136"/>
      <c r="AK336" s="136"/>
      <c r="AL336" s="136"/>
      <c r="AM336" s="136"/>
      <c r="AN336" s="136"/>
      <c r="AO336" s="136"/>
      <c r="AP336" s="136"/>
      <c r="AQ336" s="136"/>
      <c r="AR336" s="136"/>
      <c r="AS336" s="136"/>
      <c r="AT336" s="136"/>
      <c r="AU336" s="136"/>
      <c r="AV336" s="136"/>
      <c r="AW336" s="136"/>
      <c r="AX336" s="136"/>
      <c r="AY336" s="136"/>
      <c r="AZ336" s="136"/>
      <c r="BA336" s="136"/>
      <c r="BB336" s="136"/>
      <c r="BC336" s="136"/>
      <c r="BD336" s="136"/>
      <c r="BE336" s="136"/>
      <c r="BF336" s="136"/>
      <c r="BG336" s="136"/>
      <c r="BH336" s="136"/>
      <c r="BI336" s="136"/>
      <c r="BJ336" s="136"/>
      <c r="BK336" s="136"/>
      <c r="BL336" s="136"/>
      <c r="BM336" s="136"/>
      <c r="BN336" s="136"/>
      <c r="BO336" s="136"/>
      <c r="BP336" s="136"/>
      <c r="BQ336" s="136"/>
      <c r="BR336" s="136"/>
      <c r="BS336" s="136"/>
      <c r="BT336" s="136"/>
      <c r="BU336" s="136"/>
      <c r="BV336" s="136"/>
      <c r="BW336" s="136"/>
      <c r="BX336" s="136"/>
      <c r="BY336" s="136"/>
      <c r="BZ336" s="136"/>
      <c r="CA336" s="136"/>
      <c r="CB336" s="136"/>
      <c r="CC336" s="136"/>
      <c r="CD336" s="136"/>
      <c r="CE336" s="136"/>
      <c r="CF336" s="136"/>
      <c r="CG336" s="136"/>
      <c r="CH336" s="136"/>
      <c r="CI336" s="136"/>
      <c r="CJ336" s="136"/>
      <c r="CK336" s="136"/>
      <c r="CL336" s="136"/>
      <c r="CM336" s="136"/>
      <c r="CN336" s="136"/>
      <c r="CO336" s="136"/>
      <c r="CP336" s="136"/>
      <c r="CQ336" s="136"/>
      <c r="CR336" s="136"/>
      <c r="CS336" s="136"/>
      <c r="CT336" s="136"/>
      <c r="CU336" s="136"/>
      <c r="CV336" s="136"/>
      <c r="CW336" s="136"/>
      <c r="CX336" s="136"/>
      <c r="CY336" s="136"/>
      <c r="CZ336" s="136"/>
      <c r="DA336" s="136"/>
      <c r="DB336" s="136"/>
      <c r="DC336" s="136"/>
      <c r="DD336" s="136"/>
      <c r="DE336" s="136"/>
      <c r="DF336" s="136"/>
      <c r="DG336" s="136"/>
      <c r="DH336" s="136"/>
      <c r="DI336" s="136"/>
      <c r="DJ336" s="136"/>
      <c r="DK336" s="136"/>
      <c r="DL336" s="136"/>
      <c r="DM336" s="136"/>
      <c r="DN336" s="136"/>
      <c r="DO336" s="136"/>
      <c r="DP336" s="136"/>
      <c r="DQ336" s="136"/>
      <c r="DR336" s="136"/>
      <c r="DS336" s="136"/>
      <c r="DT336" s="136"/>
      <c r="DU336" s="136"/>
      <c r="DV336" s="136"/>
      <c r="DW336" s="136"/>
      <c r="DX336" s="136"/>
      <c r="DY336" s="136"/>
      <c r="DZ336" s="136"/>
      <c r="EA336" s="136"/>
      <c r="EB336" s="136"/>
      <c r="EC336" s="136"/>
      <c r="ED336" s="136"/>
      <c r="EE336" s="136"/>
      <c r="EF336" s="136"/>
      <c r="EG336" s="136"/>
      <c r="EH336" s="136"/>
      <c r="EI336" s="136"/>
      <c r="EJ336" s="136"/>
      <c r="EK336" s="136"/>
      <c r="EL336" s="136"/>
      <c r="EM336" s="136"/>
      <c r="EN336" s="136"/>
      <c r="EO336" s="136"/>
      <c r="EP336" s="136"/>
      <c r="EQ336" s="136"/>
      <c r="ER336" s="136"/>
      <c r="ES336" s="136"/>
      <c r="ET336" s="136"/>
      <c r="EU336" s="136"/>
      <c r="EV336" s="136"/>
      <c r="EW336" s="136"/>
      <c r="EX336" s="136"/>
      <c r="EY336" s="136"/>
      <c r="EZ336" s="136"/>
      <c r="FA336" s="136"/>
      <c r="FB336" s="136"/>
      <c r="FC336" s="136"/>
      <c r="FD336" s="136"/>
      <c r="FE336" s="136"/>
      <c r="FF336" s="136"/>
      <c r="FG336" s="136"/>
      <c r="FH336" s="136"/>
      <c r="FI336" s="136"/>
      <c r="FJ336" s="136"/>
      <c r="FK336" s="136"/>
      <c r="FL336" s="136"/>
      <c r="FM336" s="136"/>
      <c r="FN336" s="136"/>
      <c r="FO336" s="136"/>
      <c r="FP336" s="136"/>
      <c r="FQ336" s="136"/>
      <c r="FR336" s="136"/>
      <c r="FS336" s="136"/>
      <c r="FT336" s="136"/>
      <c r="FU336" s="136"/>
      <c r="FV336" s="136"/>
      <c r="FW336" s="136"/>
      <c r="FX336" s="136"/>
      <c r="FY336" s="136"/>
      <c r="FZ336" s="136"/>
      <c r="GA336" s="136"/>
      <c r="GB336" s="136"/>
      <c r="GC336" s="136"/>
      <c r="GD336" s="136"/>
      <c r="GE336" s="136"/>
      <c r="GF336" s="136"/>
      <c r="GG336" s="136"/>
      <c r="GH336" s="136"/>
      <c r="GI336" s="136"/>
      <c r="GJ336" s="136"/>
      <c r="GK336" s="136"/>
      <c r="GL336" s="136"/>
      <c r="GM336" s="136"/>
      <c r="GN336" s="136"/>
      <c r="GO336" s="136"/>
      <c r="GP336" s="136"/>
      <c r="GQ336" s="136"/>
      <c r="GR336" s="136"/>
      <c r="GS336" s="136"/>
      <c r="GT336" s="136"/>
      <c r="GU336" s="136"/>
      <c r="GV336" s="136"/>
      <c r="GW336" s="136"/>
      <c r="GX336" s="136"/>
      <c r="GY336" s="136"/>
      <c r="GZ336" s="136"/>
      <c r="HA336" s="136"/>
      <c r="HB336" s="136"/>
      <c r="HC336" s="136"/>
      <c r="HD336" s="136"/>
      <c r="HE336" s="136"/>
      <c r="HF336" s="136"/>
      <c r="HG336" s="136"/>
      <c r="HH336" s="136"/>
      <c r="HI336" s="136"/>
      <c r="HJ336" s="136"/>
      <c r="HK336" s="136"/>
      <c r="HL336" s="136"/>
      <c r="HM336" s="136"/>
      <c r="HN336" s="136"/>
      <c r="HO336" s="136"/>
      <c r="HP336" s="136"/>
      <c r="HQ336" s="136"/>
      <c r="HR336" s="136"/>
      <c r="HS336" s="136"/>
      <c r="HT336" s="136"/>
      <c r="HU336" s="136"/>
      <c r="HV336" s="136"/>
      <c r="HW336" s="136"/>
      <c r="HX336" s="136"/>
      <c r="HY336" s="136"/>
      <c r="HZ336" s="136"/>
      <c r="IA336" s="136"/>
      <c r="IB336" s="136"/>
      <c r="IC336" s="136"/>
      <c r="ID336" s="136"/>
      <c r="IE336" s="136"/>
      <c r="IF336" s="136"/>
      <c r="IG336" s="136"/>
    </row>
    <row r="337" spans="1:241" ht="15" customHeight="1" x14ac:dyDescent="0.25">
      <c r="A337" s="196" t="s">
        <v>418</v>
      </c>
      <c r="B337" s="158">
        <v>5829484</v>
      </c>
      <c r="C337" s="195">
        <v>4465315</v>
      </c>
      <c r="D337" s="195">
        <v>1092668</v>
      </c>
      <c r="E337" s="195">
        <v>661546</v>
      </c>
      <c r="F337" s="195">
        <v>1888568</v>
      </c>
      <c r="G337" s="158">
        <v>492352</v>
      </c>
      <c r="H337" s="235">
        <v>14429933</v>
      </c>
      <c r="I337" s="136"/>
      <c r="J337" s="137" t="s">
        <v>456</v>
      </c>
      <c r="K337" s="158">
        <v>4143305</v>
      </c>
      <c r="L337" s="195">
        <v>3263558</v>
      </c>
      <c r="M337" s="195">
        <v>708298</v>
      </c>
      <c r="N337" s="195">
        <v>623192</v>
      </c>
      <c r="O337" s="195">
        <v>1546328</v>
      </c>
      <c r="P337" s="158">
        <v>243628</v>
      </c>
      <c r="Q337" s="235">
        <v>10528309</v>
      </c>
      <c r="R337" s="136"/>
      <c r="S337" s="136"/>
      <c r="T337" s="136"/>
      <c r="U337" s="136"/>
      <c r="V337" s="136"/>
      <c r="W337" s="136"/>
      <c r="X337" s="136"/>
      <c r="Y337" s="136"/>
      <c r="Z337" s="136"/>
      <c r="AA337" s="136"/>
      <c r="AB337" s="136"/>
      <c r="AC337" s="136"/>
      <c r="AD337" s="136"/>
      <c r="AE337" s="136"/>
      <c r="AF337" s="136"/>
      <c r="AG337" s="136"/>
      <c r="AH337" s="136"/>
      <c r="AI337" s="136"/>
      <c r="AJ337" s="136"/>
      <c r="AK337" s="136"/>
      <c r="AL337" s="136"/>
      <c r="AM337" s="136"/>
      <c r="AN337" s="136"/>
      <c r="AO337" s="136"/>
      <c r="AP337" s="136"/>
      <c r="AQ337" s="136"/>
      <c r="AR337" s="136"/>
      <c r="AS337" s="136"/>
      <c r="AT337" s="136"/>
      <c r="AU337" s="136"/>
      <c r="AV337" s="136"/>
      <c r="AW337" s="136"/>
      <c r="AX337" s="136"/>
      <c r="AY337" s="136"/>
      <c r="AZ337" s="136"/>
      <c r="BA337" s="136"/>
      <c r="BB337" s="136"/>
      <c r="BC337" s="136"/>
      <c r="BD337" s="136"/>
      <c r="BE337" s="136"/>
      <c r="BF337" s="136"/>
      <c r="BG337" s="136"/>
      <c r="BH337" s="136"/>
      <c r="BI337" s="136"/>
      <c r="BJ337" s="136"/>
      <c r="BK337" s="136"/>
      <c r="BL337" s="136"/>
      <c r="BM337" s="136"/>
      <c r="BN337" s="136"/>
      <c r="BO337" s="136"/>
      <c r="BP337" s="136"/>
      <c r="BQ337" s="136"/>
      <c r="BR337" s="136"/>
      <c r="BS337" s="136"/>
      <c r="BT337" s="136"/>
      <c r="BU337" s="136"/>
      <c r="BV337" s="136"/>
      <c r="BW337" s="136"/>
      <c r="BX337" s="136"/>
      <c r="BY337" s="136"/>
      <c r="BZ337" s="136"/>
      <c r="CA337" s="136"/>
      <c r="CB337" s="136"/>
      <c r="CC337" s="136"/>
      <c r="CD337" s="136"/>
      <c r="CE337" s="136"/>
      <c r="CF337" s="136"/>
      <c r="CG337" s="136"/>
      <c r="CH337" s="136"/>
      <c r="CI337" s="136"/>
      <c r="CJ337" s="136"/>
      <c r="CK337" s="136"/>
      <c r="CL337" s="136"/>
      <c r="CM337" s="136"/>
      <c r="CN337" s="136"/>
      <c r="CO337" s="136"/>
      <c r="CP337" s="136"/>
      <c r="CQ337" s="136"/>
      <c r="CR337" s="136"/>
      <c r="CS337" s="136"/>
      <c r="CT337" s="136"/>
      <c r="CU337" s="136"/>
      <c r="CV337" s="136"/>
      <c r="CW337" s="136"/>
      <c r="CX337" s="136"/>
      <c r="CY337" s="136"/>
      <c r="CZ337" s="136"/>
      <c r="DA337" s="136"/>
      <c r="DB337" s="136"/>
      <c r="DC337" s="136"/>
      <c r="DD337" s="136"/>
      <c r="DE337" s="136"/>
      <c r="DF337" s="136"/>
      <c r="DG337" s="136"/>
      <c r="DH337" s="136"/>
      <c r="DI337" s="136"/>
      <c r="DJ337" s="136"/>
      <c r="DK337" s="136"/>
      <c r="DL337" s="136"/>
      <c r="DM337" s="136"/>
      <c r="DN337" s="136"/>
      <c r="DO337" s="136"/>
      <c r="DP337" s="136"/>
      <c r="DQ337" s="136"/>
      <c r="DR337" s="136"/>
      <c r="DS337" s="136"/>
      <c r="DT337" s="136"/>
      <c r="DU337" s="136"/>
      <c r="DV337" s="136"/>
      <c r="DW337" s="136"/>
      <c r="DX337" s="136"/>
      <c r="DY337" s="136"/>
      <c r="DZ337" s="136"/>
      <c r="EA337" s="136"/>
      <c r="EB337" s="136"/>
      <c r="EC337" s="136"/>
      <c r="ED337" s="136"/>
      <c r="EE337" s="136"/>
      <c r="EF337" s="136"/>
      <c r="EG337" s="136"/>
      <c r="EH337" s="136"/>
      <c r="EI337" s="136"/>
      <c r="EJ337" s="136"/>
      <c r="EK337" s="136"/>
      <c r="EL337" s="136"/>
      <c r="EM337" s="136"/>
      <c r="EN337" s="136"/>
      <c r="EO337" s="136"/>
      <c r="EP337" s="136"/>
      <c r="EQ337" s="136"/>
      <c r="ER337" s="136"/>
      <c r="ES337" s="136"/>
      <c r="ET337" s="136"/>
      <c r="EU337" s="136"/>
      <c r="EV337" s="136"/>
      <c r="EW337" s="136"/>
      <c r="EX337" s="136"/>
      <c r="EY337" s="136"/>
      <c r="EZ337" s="136"/>
      <c r="FA337" s="136"/>
      <c r="FB337" s="136"/>
      <c r="FC337" s="136"/>
      <c r="FD337" s="136"/>
      <c r="FE337" s="136"/>
      <c r="FF337" s="136"/>
      <c r="FG337" s="136"/>
      <c r="FH337" s="136"/>
      <c r="FI337" s="136"/>
      <c r="FJ337" s="136"/>
      <c r="FK337" s="136"/>
      <c r="FL337" s="136"/>
      <c r="FM337" s="136"/>
      <c r="FN337" s="136"/>
      <c r="FO337" s="136"/>
      <c r="FP337" s="136"/>
      <c r="FQ337" s="136"/>
      <c r="FR337" s="136"/>
      <c r="FS337" s="136"/>
      <c r="FT337" s="136"/>
      <c r="FU337" s="136"/>
      <c r="FV337" s="136"/>
      <c r="FW337" s="136"/>
      <c r="FX337" s="136"/>
      <c r="FY337" s="136"/>
      <c r="FZ337" s="136"/>
      <c r="GA337" s="136"/>
      <c r="GB337" s="136"/>
      <c r="GC337" s="136"/>
      <c r="GD337" s="136"/>
      <c r="GE337" s="136"/>
      <c r="GF337" s="136"/>
      <c r="GG337" s="136"/>
      <c r="GH337" s="136"/>
      <c r="GI337" s="136"/>
      <c r="GJ337" s="136"/>
      <c r="GK337" s="136"/>
      <c r="GL337" s="136"/>
      <c r="GM337" s="136"/>
      <c r="GN337" s="136"/>
      <c r="GO337" s="136"/>
      <c r="GP337" s="136"/>
      <c r="GQ337" s="136"/>
      <c r="GR337" s="136"/>
      <c r="GS337" s="136"/>
      <c r="GT337" s="136"/>
      <c r="GU337" s="136"/>
      <c r="GV337" s="136"/>
      <c r="GW337" s="136"/>
      <c r="GX337" s="136"/>
      <c r="GY337" s="136"/>
      <c r="GZ337" s="136"/>
      <c r="HA337" s="136"/>
      <c r="HB337" s="136"/>
      <c r="HC337" s="136"/>
      <c r="HD337" s="136"/>
      <c r="HE337" s="136"/>
      <c r="HF337" s="136"/>
      <c r="HG337" s="136"/>
      <c r="HH337" s="136"/>
      <c r="HI337" s="136"/>
      <c r="HJ337" s="136"/>
      <c r="HK337" s="136"/>
      <c r="HL337" s="136"/>
      <c r="HM337" s="136"/>
      <c r="HN337" s="136"/>
      <c r="HO337" s="136"/>
      <c r="HP337" s="136"/>
      <c r="HQ337" s="136"/>
      <c r="HR337" s="136"/>
      <c r="HS337" s="136"/>
      <c r="HT337" s="136"/>
      <c r="HU337" s="136"/>
      <c r="HV337" s="136"/>
      <c r="HW337" s="136"/>
      <c r="HX337" s="136"/>
      <c r="HY337" s="136"/>
      <c r="HZ337" s="136"/>
      <c r="IA337" s="136"/>
      <c r="IB337" s="136"/>
      <c r="IC337" s="136"/>
      <c r="ID337" s="136"/>
      <c r="IE337" s="136"/>
      <c r="IF337" s="136"/>
      <c r="IG337" s="136"/>
    </row>
    <row r="338" spans="1:241" ht="15" customHeight="1" x14ac:dyDescent="0.25">
      <c r="A338" s="196" t="s">
        <v>419</v>
      </c>
      <c r="B338" s="158">
        <v>5299820</v>
      </c>
      <c r="C338" s="195">
        <v>4677485</v>
      </c>
      <c r="D338" s="195">
        <v>904836</v>
      </c>
      <c r="E338" s="195">
        <v>648597</v>
      </c>
      <c r="F338" s="195">
        <v>1660697</v>
      </c>
      <c r="G338" s="158">
        <v>423469</v>
      </c>
      <c r="H338" s="235">
        <v>13614904</v>
      </c>
      <c r="I338" s="136"/>
      <c r="J338" s="137" t="s">
        <v>457</v>
      </c>
      <c r="K338" s="158">
        <v>5400841</v>
      </c>
      <c r="L338" s="195">
        <v>2849129</v>
      </c>
      <c r="M338" s="195">
        <v>788268</v>
      </c>
      <c r="N338" s="195">
        <v>713272</v>
      </c>
      <c r="O338" s="195">
        <v>1867705</v>
      </c>
      <c r="P338" s="158">
        <v>233472</v>
      </c>
      <c r="Q338" s="235">
        <v>11852687</v>
      </c>
      <c r="R338" s="136"/>
      <c r="S338" s="136"/>
      <c r="T338" s="136"/>
      <c r="U338" s="136"/>
      <c r="V338" s="136"/>
      <c r="W338" s="136"/>
      <c r="X338" s="136"/>
      <c r="Y338" s="136"/>
      <c r="Z338" s="136"/>
      <c r="AA338" s="136"/>
      <c r="AB338" s="136"/>
      <c r="AC338" s="136"/>
      <c r="AD338" s="136"/>
      <c r="AE338" s="136"/>
      <c r="AF338" s="136"/>
      <c r="AG338" s="136"/>
      <c r="AH338" s="136"/>
      <c r="AI338" s="136"/>
      <c r="AJ338" s="136"/>
      <c r="AK338" s="136"/>
      <c r="AL338" s="136"/>
      <c r="AM338" s="136"/>
      <c r="AN338" s="136"/>
      <c r="AO338" s="136"/>
      <c r="AP338" s="136"/>
      <c r="AQ338" s="136"/>
      <c r="AR338" s="136"/>
      <c r="AS338" s="136"/>
      <c r="AT338" s="136"/>
      <c r="AU338" s="136"/>
      <c r="AV338" s="136"/>
      <c r="AW338" s="136"/>
      <c r="AX338" s="136"/>
      <c r="AY338" s="136"/>
      <c r="AZ338" s="136"/>
      <c r="BA338" s="136"/>
      <c r="BB338" s="136"/>
      <c r="BC338" s="136"/>
      <c r="BD338" s="136"/>
      <c r="BE338" s="136"/>
      <c r="BF338" s="136"/>
      <c r="BG338" s="136"/>
      <c r="BH338" s="136"/>
      <c r="BI338" s="136"/>
      <c r="BJ338" s="136"/>
      <c r="BK338" s="136"/>
      <c r="BL338" s="136"/>
      <c r="BM338" s="136"/>
      <c r="BN338" s="136"/>
      <c r="BO338" s="136"/>
      <c r="BP338" s="136"/>
      <c r="BQ338" s="136"/>
      <c r="BR338" s="136"/>
      <c r="BS338" s="136"/>
      <c r="BT338" s="136"/>
      <c r="BU338" s="136"/>
      <c r="BV338" s="136"/>
      <c r="BW338" s="136"/>
      <c r="BX338" s="136"/>
      <c r="BY338" s="136"/>
      <c r="BZ338" s="136"/>
      <c r="CA338" s="136"/>
      <c r="CB338" s="136"/>
      <c r="CC338" s="136"/>
      <c r="CD338" s="136"/>
      <c r="CE338" s="136"/>
      <c r="CF338" s="136"/>
      <c r="CG338" s="136"/>
      <c r="CH338" s="136"/>
      <c r="CI338" s="136"/>
      <c r="CJ338" s="136"/>
      <c r="CK338" s="136"/>
      <c r="CL338" s="136"/>
      <c r="CM338" s="136"/>
      <c r="CN338" s="136"/>
      <c r="CO338" s="136"/>
      <c r="CP338" s="136"/>
      <c r="CQ338" s="136"/>
      <c r="CR338" s="136"/>
      <c r="CS338" s="136"/>
      <c r="CT338" s="136"/>
      <c r="CU338" s="136"/>
      <c r="CV338" s="136"/>
      <c r="CW338" s="136"/>
      <c r="CX338" s="136"/>
      <c r="CY338" s="136"/>
      <c r="CZ338" s="136"/>
      <c r="DA338" s="136"/>
      <c r="DB338" s="136"/>
      <c r="DC338" s="136"/>
      <c r="DD338" s="136"/>
      <c r="DE338" s="136"/>
      <c r="DF338" s="136"/>
      <c r="DG338" s="136"/>
      <c r="DH338" s="136"/>
      <c r="DI338" s="136"/>
      <c r="DJ338" s="136"/>
      <c r="DK338" s="136"/>
      <c r="DL338" s="136"/>
      <c r="DM338" s="136"/>
      <c r="DN338" s="136"/>
      <c r="DO338" s="136"/>
      <c r="DP338" s="136"/>
      <c r="DQ338" s="136"/>
      <c r="DR338" s="136"/>
      <c r="DS338" s="136"/>
      <c r="DT338" s="136"/>
      <c r="DU338" s="136"/>
      <c r="DV338" s="136"/>
      <c r="DW338" s="136"/>
      <c r="DX338" s="136"/>
      <c r="DY338" s="136"/>
      <c r="DZ338" s="136"/>
      <c r="EA338" s="136"/>
      <c r="EB338" s="136"/>
      <c r="EC338" s="136"/>
      <c r="ED338" s="136"/>
      <c r="EE338" s="136"/>
      <c r="EF338" s="136"/>
      <c r="EG338" s="136"/>
      <c r="EH338" s="136"/>
      <c r="EI338" s="136"/>
      <c r="EJ338" s="136"/>
      <c r="EK338" s="136"/>
      <c r="EL338" s="136"/>
      <c r="EM338" s="136"/>
      <c r="EN338" s="136"/>
      <c r="EO338" s="136"/>
      <c r="EP338" s="136"/>
      <c r="EQ338" s="136"/>
      <c r="ER338" s="136"/>
      <c r="ES338" s="136"/>
      <c r="ET338" s="136"/>
      <c r="EU338" s="136"/>
      <c r="EV338" s="136"/>
      <c r="EW338" s="136"/>
      <c r="EX338" s="136"/>
      <c r="EY338" s="136"/>
      <c r="EZ338" s="136"/>
      <c r="FA338" s="136"/>
      <c r="FB338" s="136"/>
      <c r="FC338" s="136"/>
      <c r="FD338" s="136"/>
      <c r="FE338" s="136"/>
      <c r="FF338" s="136"/>
      <c r="FG338" s="136"/>
      <c r="FH338" s="136"/>
      <c r="FI338" s="136"/>
      <c r="FJ338" s="136"/>
      <c r="FK338" s="136"/>
      <c r="FL338" s="136"/>
      <c r="FM338" s="136"/>
      <c r="FN338" s="136"/>
      <c r="FO338" s="136"/>
      <c r="FP338" s="136"/>
      <c r="FQ338" s="136"/>
      <c r="FR338" s="136"/>
      <c r="FS338" s="136"/>
      <c r="FT338" s="136"/>
      <c r="FU338" s="136"/>
      <c r="FV338" s="136"/>
      <c r="FW338" s="136"/>
      <c r="FX338" s="136"/>
      <c r="FY338" s="136"/>
      <c r="FZ338" s="136"/>
      <c r="GA338" s="136"/>
      <c r="GB338" s="136"/>
      <c r="GC338" s="136"/>
      <c r="GD338" s="136"/>
      <c r="GE338" s="136"/>
      <c r="GF338" s="136"/>
      <c r="GG338" s="136"/>
      <c r="GH338" s="136"/>
      <c r="GI338" s="136"/>
      <c r="GJ338" s="136"/>
      <c r="GK338" s="136"/>
      <c r="GL338" s="136"/>
      <c r="GM338" s="136"/>
      <c r="GN338" s="136"/>
      <c r="GO338" s="136"/>
      <c r="GP338" s="136"/>
      <c r="GQ338" s="136"/>
      <c r="GR338" s="136"/>
      <c r="GS338" s="136"/>
      <c r="GT338" s="136"/>
      <c r="GU338" s="136"/>
      <c r="GV338" s="136"/>
      <c r="GW338" s="136"/>
      <c r="GX338" s="136"/>
      <c r="GY338" s="136"/>
      <c r="GZ338" s="136"/>
      <c r="HA338" s="136"/>
      <c r="HB338" s="136"/>
      <c r="HC338" s="136"/>
      <c r="HD338" s="136"/>
      <c r="HE338" s="136"/>
      <c r="HF338" s="136"/>
      <c r="HG338" s="136"/>
      <c r="HH338" s="136"/>
      <c r="HI338" s="136"/>
      <c r="HJ338" s="136"/>
      <c r="HK338" s="136"/>
      <c r="HL338" s="136"/>
      <c r="HM338" s="136"/>
      <c r="HN338" s="136"/>
      <c r="HO338" s="136"/>
      <c r="HP338" s="136"/>
      <c r="HQ338" s="136"/>
      <c r="HR338" s="136"/>
      <c r="HS338" s="136"/>
      <c r="HT338" s="136"/>
      <c r="HU338" s="136"/>
      <c r="HV338" s="136"/>
      <c r="HW338" s="136"/>
      <c r="HX338" s="136"/>
      <c r="HY338" s="136"/>
      <c r="HZ338" s="136"/>
      <c r="IA338" s="136"/>
      <c r="IB338" s="136"/>
      <c r="IC338" s="136"/>
      <c r="ID338" s="136"/>
      <c r="IE338" s="136"/>
      <c r="IF338" s="136"/>
      <c r="IG338" s="136"/>
    </row>
    <row r="339" spans="1:241" ht="15" customHeight="1" x14ac:dyDescent="0.25">
      <c r="A339" s="196" t="s">
        <v>420</v>
      </c>
      <c r="B339" s="158">
        <v>3315960</v>
      </c>
      <c r="C339" s="195">
        <v>2803411</v>
      </c>
      <c r="D339" s="195">
        <v>587596</v>
      </c>
      <c r="E339" s="195">
        <v>574638</v>
      </c>
      <c r="F339" s="195">
        <v>1590281</v>
      </c>
      <c r="G339" s="158">
        <v>308142</v>
      </c>
      <c r="H339" s="235">
        <v>9180028</v>
      </c>
      <c r="I339" s="136"/>
      <c r="J339" s="137" t="s">
        <v>458</v>
      </c>
      <c r="K339" s="158">
        <v>5318987</v>
      </c>
      <c r="L339" s="195">
        <v>2844999</v>
      </c>
      <c r="M339" s="195">
        <v>784419</v>
      </c>
      <c r="N339" s="195">
        <v>471168</v>
      </c>
      <c r="O339" s="195">
        <v>1451579</v>
      </c>
      <c r="P339" s="158">
        <v>313863</v>
      </c>
      <c r="Q339" s="235">
        <v>11185015</v>
      </c>
      <c r="R339" s="136"/>
      <c r="S339" s="136"/>
      <c r="T339" s="136"/>
      <c r="U339" s="136"/>
      <c r="V339" s="136"/>
      <c r="W339" s="136"/>
      <c r="X339" s="136"/>
      <c r="Y339" s="136"/>
      <c r="Z339" s="136"/>
      <c r="AA339" s="136"/>
      <c r="AB339" s="136"/>
      <c r="AC339" s="136"/>
      <c r="AD339" s="136"/>
      <c r="AE339" s="136"/>
      <c r="AF339" s="136"/>
      <c r="AG339" s="136"/>
      <c r="AH339" s="136"/>
      <c r="AI339" s="136"/>
      <c r="AJ339" s="136"/>
      <c r="AK339" s="136"/>
      <c r="AL339" s="136"/>
      <c r="AM339" s="136"/>
      <c r="AN339" s="136"/>
      <c r="AO339" s="136"/>
      <c r="AP339" s="136"/>
      <c r="AQ339" s="136"/>
      <c r="AR339" s="136"/>
      <c r="AS339" s="136"/>
      <c r="AT339" s="136"/>
      <c r="AU339" s="136"/>
      <c r="AV339" s="136"/>
      <c r="AW339" s="136"/>
      <c r="AX339" s="136"/>
      <c r="AY339" s="136"/>
      <c r="AZ339" s="136"/>
      <c r="BA339" s="136"/>
      <c r="BB339" s="136"/>
      <c r="BC339" s="136"/>
      <c r="BD339" s="136"/>
      <c r="BE339" s="136"/>
      <c r="BF339" s="136"/>
      <c r="BG339" s="136"/>
      <c r="BH339" s="136"/>
      <c r="BI339" s="136"/>
      <c r="BJ339" s="136"/>
      <c r="BK339" s="136"/>
      <c r="BL339" s="136"/>
      <c r="BM339" s="136"/>
      <c r="BN339" s="136"/>
      <c r="BO339" s="136"/>
      <c r="BP339" s="136"/>
      <c r="BQ339" s="136"/>
      <c r="BR339" s="136"/>
      <c r="BS339" s="136"/>
      <c r="BT339" s="136"/>
      <c r="BU339" s="136"/>
      <c r="BV339" s="136"/>
      <c r="BW339" s="136"/>
      <c r="BX339" s="136"/>
      <c r="BY339" s="136"/>
      <c r="BZ339" s="136"/>
      <c r="CA339" s="136"/>
      <c r="CB339" s="136"/>
      <c r="CC339" s="136"/>
      <c r="CD339" s="136"/>
      <c r="CE339" s="136"/>
      <c r="CF339" s="136"/>
      <c r="CG339" s="136"/>
      <c r="CH339" s="136"/>
      <c r="CI339" s="136"/>
      <c r="CJ339" s="136"/>
      <c r="CK339" s="136"/>
      <c r="CL339" s="136"/>
      <c r="CM339" s="136"/>
      <c r="CN339" s="136"/>
      <c r="CO339" s="136"/>
      <c r="CP339" s="136"/>
      <c r="CQ339" s="136"/>
      <c r="CR339" s="136"/>
      <c r="CS339" s="136"/>
      <c r="CT339" s="136"/>
      <c r="CU339" s="136"/>
      <c r="CV339" s="136"/>
      <c r="CW339" s="136"/>
      <c r="CX339" s="136"/>
      <c r="CY339" s="136"/>
      <c r="CZ339" s="136"/>
      <c r="DA339" s="136"/>
      <c r="DB339" s="136"/>
      <c r="DC339" s="136"/>
      <c r="DD339" s="136"/>
      <c r="DE339" s="136"/>
      <c r="DF339" s="136"/>
      <c r="DG339" s="136"/>
      <c r="DH339" s="136"/>
      <c r="DI339" s="136"/>
      <c r="DJ339" s="136"/>
      <c r="DK339" s="136"/>
      <c r="DL339" s="136"/>
      <c r="DM339" s="136"/>
      <c r="DN339" s="136"/>
      <c r="DO339" s="136"/>
      <c r="DP339" s="136"/>
      <c r="DQ339" s="136"/>
      <c r="DR339" s="136"/>
      <c r="DS339" s="136"/>
      <c r="DT339" s="136"/>
      <c r="DU339" s="136"/>
      <c r="DV339" s="136"/>
      <c r="DW339" s="136"/>
      <c r="DX339" s="136"/>
      <c r="DY339" s="136"/>
      <c r="DZ339" s="136"/>
      <c r="EA339" s="136"/>
      <c r="EB339" s="136"/>
      <c r="EC339" s="136"/>
      <c r="ED339" s="136"/>
      <c r="EE339" s="136"/>
      <c r="EF339" s="136"/>
      <c r="EG339" s="136"/>
      <c r="EH339" s="136"/>
      <c r="EI339" s="136"/>
      <c r="EJ339" s="136"/>
      <c r="EK339" s="136"/>
      <c r="EL339" s="136"/>
      <c r="EM339" s="136"/>
      <c r="EN339" s="136"/>
      <c r="EO339" s="136"/>
      <c r="EP339" s="136"/>
      <c r="EQ339" s="136"/>
      <c r="ER339" s="136"/>
      <c r="ES339" s="136"/>
      <c r="ET339" s="136"/>
      <c r="EU339" s="136"/>
      <c r="EV339" s="136"/>
      <c r="EW339" s="136"/>
      <c r="EX339" s="136"/>
      <c r="EY339" s="136"/>
      <c r="EZ339" s="136"/>
      <c r="FA339" s="136"/>
      <c r="FB339" s="136"/>
      <c r="FC339" s="136"/>
      <c r="FD339" s="136"/>
      <c r="FE339" s="136"/>
      <c r="FF339" s="136"/>
      <c r="FG339" s="136"/>
      <c r="FH339" s="136"/>
      <c r="FI339" s="136"/>
      <c r="FJ339" s="136"/>
      <c r="FK339" s="136"/>
      <c r="FL339" s="136"/>
      <c r="FM339" s="136"/>
      <c r="FN339" s="136"/>
      <c r="FO339" s="136"/>
      <c r="FP339" s="136"/>
      <c r="FQ339" s="136"/>
      <c r="FR339" s="136"/>
      <c r="FS339" s="136"/>
      <c r="FT339" s="136"/>
      <c r="FU339" s="136"/>
      <c r="FV339" s="136"/>
      <c r="FW339" s="136"/>
      <c r="FX339" s="136"/>
      <c r="FY339" s="136"/>
      <c r="FZ339" s="136"/>
      <c r="GA339" s="136"/>
      <c r="GB339" s="136"/>
      <c r="GC339" s="136"/>
      <c r="GD339" s="136"/>
      <c r="GE339" s="136"/>
      <c r="GF339" s="136"/>
      <c r="GG339" s="136"/>
      <c r="GH339" s="136"/>
      <c r="GI339" s="136"/>
      <c r="GJ339" s="136"/>
      <c r="GK339" s="136"/>
      <c r="GL339" s="136"/>
      <c r="GM339" s="136"/>
      <c r="GN339" s="136"/>
      <c r="GO339" s="136"/>
      <c r="GP339" s="136"/>
      <c r="GQ339" s="136"/>
      <c r="GR339" s="136"/>
      <c r="GS339" s="136"/>
      <c r="GT339" s="136"/>
      <c r="GU339" s="136"/>
      <c r="GV339" s="136"/>
      <c r="GW339" s="136"/>
      <c r="GX339" s="136"/>
      <c r="GY339" s="136"/>
      <c r="GZ339" s="136"/>
      <c r="HA339" s="136"/>
      <c r="HB339" s="136"/>
      <c r="HC339" s="136"/>
      <c r="HD339" s="136"/>
      <c r="HE339" s="136"/>
      <c r="HF339" s="136"/>
      <c r="HG339" s="136"/>
      <c r="HH339" s="136"/>
      <c r="HI339" s="136"/>
      <c r="HJ339" s="136"/>
      <c r="HK339" s="136"/>
      <c r="HL339" s="136"/>
      <c r="HM339" s="136"/>
      <c r="HN339" s="136"/>
      <c r="HO339" s="136"/>
      <c r="HP339" s="136"/>
      <c r="HQ339" s="136"/>
      <c r="HR339" s="136"/>
      <c r="HS339" s="136"/>
      <c r="HT339" s="136"/>
      <c r="HU339" s="136"/>
      <c r="HV339" s="136"/>
      <c r="HW339" s="136"/>
      <c r="HX339" s="136"/>
      <c r="HY339" s="136"/>
      <c r="HZ339" s="136"/>
      <c r="IA339" s="136"/>
      <c r="IB339" s="136"/>
      <c r="IC339" s="136"/>
      <c r="ID339" s="136"/>
      <c r="IE339" s="136"/>
      <c r="IF339" s="136"/>
      <c r="IG339" s="136"/>
    </row>
    <row r="340" spans="1:241" ht="15" customHeight="1" x14ac:dyDescent="0.25">
      <c r="A340" s="196" t="s">
        <v>421</v>
      </c>
      <c r="B340" s="158">
        <v>3914354</v>
      </c>
      <c r="C340" s="195">
        <v>3277781</v>
      </c>
      <c r="D340" s="195">
        <v>922873</v>
      </c>
      <c r="E340" s="195">
        <v>663270</v>
      </c>
      <c r="F340" s="195">
        <v>1568682</v>
      </c>
      <c r="G340" s="158">
        <v>466818</v>
      </c>
      <c r="H340" s="235">
        <v>10813778</v>
      </c>
      <c r="I340" s="136"/>
      <c r="J340" s="137" t="s">
        <v>459</v>
      </c>
      <c r="K340" s="158">
        <v>3336708</v>
      </c>
      <c r="L340" s="195">
        <v>2456300</v>
      </c>
      <c r="M340" s="195">
        <v>775080</v>
      </c>
      <c r="N340" s="195">
        <v>560570</v>
      </c>
      <c r="O340" s="195">
        <v>1393436</v>
      </c>
      <c r="P340" s="158">
        <v>308396</v>
      </c>
      <c r="Q340" s="235">
        <v>8830490</v>
      </c>
      <c r="R340" s="136"/>
      <c r="S340" s="136"/>
      <c r="T340" s="136"/>
      <c r="U340" s="136"/>
      <c r="V340" s="136"/>
      <c r="W340" s="136"/>
      <c r="X340" s="136"/>
      <c r="Y340" s="136"/>
      <c r="Z340" s="136"/>
      <c r="AA340" s="136"/>
      <c r="AB340" s="136"/>
      <c r="AC340" s="136"/>
      <c r="AD340" s="136"/>
      <c r="AE340" s="136"/>
      <c r="AF340" s="136"/>
      <c r="AG340" s="136"/>
      <c r="AH340" s="136"/>
      <c r="AI340" s="136"/>
      <c r="AJ340" s="136"/>
      <c r="AK340" s="136"/>
      <c r="AL340" s="136"/>
      <c r="AM340" s="136"/>
      <c r="AN340" s="136"/>
      <c r="AO340" s="136"/>
      <c r="AP340" s="136"/>
      <c r="AQ340" s="136"/>
      <c r="AR340" s="136"/>
      <c r="AS340" s="136"/>
      <c r="AT340" s="136"/>
      <c r="AU340" s="136"/>
      <c r="AV340" s="136"/>
      <c r="AW340" s="136"/>
      <c r="AX340" s="136"/>
      <c r="AY340" s="136"/>
      <c r="AZ340" s="136"/>
      <c r="BA340" s="136"/>
      <c r="BB340" s="136"/>
      <c r="BC340" s="136"/>
      <c r="BD340" s="136"/>
      <c r="BE340" s="136"/>
      <c r="BF340" s="136"/>
      <c r="BG340" s="136"/>
      <c r="BH340" s="136"/>
      <c r="BI340" s="136"/>
      <c r="BJ340" s="136"/>
      <c r="BK340" s="136"/>
      <c r="BL340" s="136"/>
      <c r="BM340" s="136"/>
      <c r="BN340" s="136"/>
      <c r="BO340" s="136"/>
      <c r="BP340" s="136"/>
      <c r="BQ340" s="136"/>
      <c r="BR340" s="136"/>
      <c r="BS340" s="136"/>
      <c r="BT340" s="136"/>
      <c r="BU340" s="136"/>
      <c r="BV340" s="136"/>
      <c r="BW340" s="136"/>
      <c r="BX340" s="136"/>
      <c r="BY340" s="136"/>
      <c r="BZ340" s="136"/>
      <c r="CA340" s="136"/>
      <c r="CB340" s="136"/>
      <c r="CC340" s="136"/>
      <c r="CD340" s="136"/>
      <c r="CE340" s="136"/>
      <c r="CF340" s="136"/>
      <c r="CG340" s="136"/>
      <c r="CH340" s="136"/>
      <c r="CI340" s="136"/>
      <c r="CJ340" s="136"/>
      <c r="CK340" s="136"/>
      <c r="CL340" s="136"/>
      <c r="CM340" s="136"/>
      <c r="CN340" s="136"/>
      <c r="CO340" s="136"/>
      <c r="CP340" s="136"/>
      <c r="CQ340" s="136"/>
      <c r="CR340" s="136"/>
      <c r="CS340" s="136"/>
      <c r="CT340" s="136"/>
      <c r="CU340" s="136"/>
      <c r="CV340" s="136"/>
      <c r="CW340" s="136"/>
      <c r="CX340" s="136"/>
      <c r="CY340" s="136"/>
      <c r="CZ340" s="136"/>
      <c r="DA340" s="136"/>
      <c r="DB340" s="136"/>
      <c r="DC340" s="136"/>
      <c r="DD340" s="136"/>
      <c r="DE340" s="136"/>
      <c r="DF340" s="136"/>
      <c r="DG340" s="136"/>
      <c r="DH340" s="136"/>
      <c r="DI340" s="136"/>
      <c r="DJ340" s="136"/>
      <c r="DK340" s="136"/>
      <c r="DL340" s="136"/>
      <c r="DM340" s="136"/>
      <c r="DN340" s="136"/>
      <c r="DO340" s="136"/>
      <c r="DP340" s="136"/>
      <c r="DQ340" s="136"/>
      <c r="DR340" s="136"/>
      <c r="DS340" s="136"/>
      <c r="DT340" s="136"/>
      <c r="DU340" s="136"/>
      <c r="DV340" s="136"/>
      <c r="DW340" s="136"/>
      <c r="DX340" s="136"/>
      <c r="DY340" s="136"/>
      <c r="DZ340" s="136"/>
      <c r="EA340" s="136"/>
      <c r="EB340" s="136"/>
      <c r="EC340" s="136"/>
      <c r="ED340" s="136"/>
      <c r="EE340" s="136"/>
      <c r="EF340" s="136"/>
      <c r="EG340" s="136"/>
      <c r="EH340" s="136"/>
      <c r="EI340" s="136"/>
      <c r="EJ340" s="136"/>
      <c r="EK340" s="136"/>
      <c r="EL340" s="136"/>
      <c r="EM340" s="136"/>
      <c r="EN340" s="136"/>
      <c r="EO340" s="136"/>
      <c r="EP340" s="136"/>
      <c r="EQ340" s="136"/>
      <c r="ER340" s="136"/>
      <c r="ES340" s="136"/>
      <c r="ET340" s="136"/>
      <c r="EU340" s="136"/>
      <c r="EV340" s="136"/>
      <c r="EW340" s="136"/>
      <c r="EX340" s="136"/>
      <c r="EY340" s="136"/>
      <c r="EZ340" s="136"/>
      <c r="FA340" s="136"/>
      <c r="FB340" s="136"/>
      <c r="FC340" s="136"/>
      <c r="FD340" s="136"/>
      <c r="FE340" s="136"/>
      <c r="FF340" s="136"/>
      <c r="FG340" s="136"/>
      <c r="FH340" s="136"/>
      <c r="FI340" s="136"/>
      <c r="FJ340" s="136"/>
      <c r="FK340" s="136"/>
      <c r="FL340" s="136"/>
      <c r="FM340" s="136"/>
      <c r="FN340" s="136"/>
      <c r="FO340" s="136"/>
      <c r="FP340" s="136"/>
      <c r="FQ340" s="136"/>
      <c r="FR340" s="136"/>
      <c r="FS340" s="136"/>
      <c r="FT340" s="136"/>
      <c r="FU340" s="136"/>
      <c r="FV340" s="136"/>
      <c r="FW340" s="136"/>
      <c r="FX340" s="136"/>
      <c r="FY340" s="136"/>
      <c r="FZ340" s="136"/>
      <c r="GA340" s="136"/>
      <c r="GB340" s="136"/>
      <c r="GC340" s="136"/>
      <c r="GD340" s="136"/>
      <c r="GE340" s="136"/>
      <c r="GF340" s="136"/>
      <c r="GG340" s="136"/>
      <c r="GH340" s="136"/>
      <c r="GI340" s="136"/>
      <c r="GJ340" s="136"/>
      <c r="GK340" s="136"/>
      <c r="GL340" s="136"/>
      <c r="GM340" s="136"/>
      <c r="GN340" s="136"/>
      <c r="GO340" s="136"/>
      <c r="GP340" s="136"/>
      <c r="GQ340" s="136"/>
      <c r="GR340" s="136"/>
      <c r="GS340" s="136"/>
      <c r="GT340" s="136"/>
      <c r="GU340" s="136"/>
      <c r="GV340" s="136"/>
      <c r="GW340" s="136"/>
      <c r="GX340" s="136"/>
      <c r="GY340" s="136"/>
      <c r="GZ340" s="136"/>
      <c r="HA340" s="136"/>
      <c r="HB340" s="136"/>
      <c r="HC340" s="136"/>
      <c r="HD340" s="136"/>
      <c r="HE340" s="136"/>
      <c r="HF340" s="136"/>
      <c r="HG340" s="136"/>
      <c r="HH340" s="136"/>
      <c r="HI340" s="136"/>
      <c r="HJ340" s="136"/>
      <c r="HK340" s="136"/>
      <c r="HL340" s="136"/>
      <c r="HM340" s="136"/>
      <c r="HN340" s="136"/>
      <c r="HO340" s="136"/>
      <c r="HP340" s="136"/>
      <c r="HQ340" s="136"/>
      <c r="HR340" s="136"/>
      <c r="HS340" s="136"/>
      <c r="HT340" s="136"/>
      <c r="HU340" s="136"/>
      <c r="HV340" s="136"/>
      <c r="HW340" s="136"/>
      <c r="HX340" s="136"/>
      <c r="HY340" s="136"/>
      <c r="HZ340" s="136"/>
      <c r="IA340" s="136"/>
      <c r="IB340" s="136"/>
      <c r="IC340" s="136"/>
      <c r="ID340" s="136"/>
      <c r="IE340" s="136"/>
      <c r="IF340" s="136"/>
      <c r="IG340" s="136"/>
    </row>
    <row r="341" spans="1:241" ht="15" customHeight="1" x14ac:dyDescent="0.25">
      <c r="A341" s="196" t="s">
        <v>422</v>
      </c>
      <c r="B341" s="158">
        <v>5521455</v>
      </c>
      <c r="C341" s="195">
        <v>3508393</v>
      </c>
      <c r="D341" s="195">
        <v>927561</v>
      </c>
      <c r="E341" s="195">
        <v>714515</v>
      </c>
      <c r="F341" s="195">
        <v>1768540</v>
      </c>
      <c r="G341" s="158">
        <v>463696</v>
      </c>
      <c r="H341" s="235">
        <v>12904160</v>
      </c>
      <c r="I341" s="136"/>
      <c r="J341" s="137" t="s">
        <v>460</v>
      </c>
      <c r="K341" s="158">
        <v>3984097</v>
      </c>
      <c r="L341" s="195">
        <v>2361533</v>
      </c>
      <c r="M341" s="195">
        <v>738993</v>
      </c>
      <c r="N341" s="195">
        <v>659925</v>
      </c>
      <c r="O341" s="195">
        <v>1275392</v>
      </c>
      <c r="P341" s="158">
        <v>287766</v>
      </c>
      <c r="Q341" s="235">
        <v>9307706</v>
      </c>
      <c r="R341" s="136"/>
      <c r="S341" s="136"/>
      <c r="T341" s="136"/>
      <c r="U341" s="136"/>
      <c r="V341" s="136"/>
      <c r="W341" s="136"/>
      <c r="X341" s="136"/>
      <c r="Y341" s="136"/>
      <c r="Z341" s="136"/>
      <c r="AA341" s="136"/>
      <c r="AB341" s="136"/>
      <c r="AC341" s="136"/>
      <c r="AD341" s="136"/>
      <c r="AE341" s="136"/>
      <c r="AF341" s="136"/>
      <c r="AG341" s="136"/>
      <c r="AH341" s="136"/>
      <c r="AI341" s="136"/>
      <c r="AJ341" s="136"/>
      <c r="AK341" s="136"/>
      <c r="AL341" s="136"/>
      <c r="AM341" s="136"/>
      <c r="AN341" s="136"/>
      <c r="AO341" s="136"/>
      <c r="AP341" s="136"/>
      <c r="AQ341" s="136"/>
      <c r="AR341" s="136"/>
      <c r="AS341" s="136"/>
      <c r="AT341" s="136"/>
      <c r="AU341" s="136"/>
      <c r="AV341" s="136"/>
      <c r="AW341" s="136"/>
      <c r="AX341" s="136"/>
      <c r="AY341" s="136"/>
      <c r="AZ341" s="136"/>
      <c r="BA341" s="136"/>
      <c r="BB341" s="136"/>
      <c r="BC341" s="136"/>
      <c r="BD341" s="136"/>
      <c r="BE341" s="136"/>
      <c r="BF341" s="136"/>
      <c r="BG341" s="136"/>
      <c r="BH341" s="136"/>
      <c r="BI341" s="136"/>
      <c r="BJ341" s="136"/>
      <c r="BK341" s="136"/>
      <c r="BL341" s="136"/>
      <c r="BM341" s="136"/>
      <c r="BN341" s="136"/>
      <c r="BO341" s="136"/>
      <c r="BP341" s="136"/>
      <c r="BQ341" s="136"/>
      <c r="BR341" s="136"/>
      <c r="BS341" s="136"/>
      <c r="BT341" s="136"/>
      <c r="BU341" s="136"/>
      <c r="BV341" s="136"/>
      <c r="BW341" s="136"/>
      <c r="BX341" s="136"/>
      <c r="BY341" s="136"/>
      <c r="BZ341" s="136"/>
      <c r="CA341" s="136"/>
      <c r="CB341" s="136"/>
      <c r="CC341" s="136"/>
      <c r="CD341" s="136"/>
      <c r="CE341" s="136"/>
      <c r="CF341" s="136"/>
      <c r="CG341" s="136"/>
      <c r="CH341" s="136"/>
      <c r="CI341" s="136"/>
      <c r="CJ341" s="136"/>
      <c r="CK341" s="136"/>
      <c r="CL341" s="136"/>
      <c r="CM341" s="136"/>
      <c r="CN341" s="136"/>
      <c r="CO341" s="136"/>
      <c r="CP341" s="136"/>
      <c r="CQ341" s="136"/>
      <c r="CR341" s="136"/>
      <c r="CS341" s="136"/>
      <c r="CT341" s="136"/>
      <c r="CU341" s="136"/>
      <c r="CV341" s="136"/>
      <c r="CW341" s="136"/>
      <c r="CX341" s="136"/>
      <c r="CY341" s="136"/>
      <c r="CZ341" s="136"/>
      <c r="DA341" s="136"/>
      <c r="DB341" s="136"/>
      <c r="DC341" s="136"/>
      <c r="DD341" s="136"/>
      <c r="DE341" s="136"/>
      <c r="DF341" s="136"/>
      <c r="DG341" s="136"/>
      <c r="DH341" s="136"/>
      <c r="DI341" s="136"/>
      <c r="DJ341" s="136"/>
      <c r="DK341" s="136"/>
      <c r="DL341" s="136"/>
      <c r="DM341" s="136"/>
      <c r="DN341" s="136"/>
      <c r="DO341" s="136"/>
      <c r="DP341" s="136"/>
      <c r="DQ341" s="136"/>
      <c r="DR341" s="136"/>
      <c r="DS341" s="136"/>
      <c r="DT341" s="136"/>
      <c r="DU341" s="136"/>
      <c r="DV341" s="136"/>
      <c r="DW341" s="136"/>
      <c r="DX341" s="136"/>
      <c r="DY341" s="136"/>
      <c r="DZ341" s="136"/>
      <c r="EA341" s="136"/>
      <c r="EB341" s="136"/>
      <c r="EC341" s="136"/>
      <c r="ED341" s="136"/>
      <c r="EE341" s="136"/>
      <c r="EF341" s="136"/>
      <c r="EG341" s="136"/>
      <c r="EH341" s="136"/>
      <c r="EI341" s="136"/>
      <c r="EJ341" s="136"/>
      <c r="EK341" s="136"/>
      <c r="EL341" s="136"/>
      <c r="EM341" s="136"/>
      <c r="EN341" s="136"/>
      <c r="EO341" s="136"/>
      <c r="EP341" s="136"/>
      <c r="EQ341" s="136"/>
      <c r="ER341" s="136"/>
      <c r="ES341" s="136"/>
      <c r="ET341" s="136"/>
      <c r="EU341" s="136"/>
      <c r="EV341" s="136"/>
      <c r="EW341" s="136"/>
      <c r="EX341" s="136"/>
      <c r="EY341" s="136"/>
      <c r="EZ341" s="136"/>
      <c r="FA341" s="136"/>
      <c r="FB341" s="136"/>
      <c r="FC341" s="136"/>
      <c r="FD341" s="136"/>
      <c r="FE341" s="136"/>
      <c r="FF341" s="136"/>
      <c r="FG341" s="136"/>
      <c r="FH341" s="136"/>
      <c r="FI341" s="136"/>
      <c r="FJ341" s="136"/>
      <c r="FK341" s="136"/>
      <c r="FL341" s="136"/>
      <c r="FM341" s="136"/>
      <c r="FN341" s="136"/>
      <c r="FO341" s="136"/>
      <c r="FP341" s="136"/>
      <c r="FQ341" s="136"/>
      <c r="FR341" s="136"/>
      <c r="FS341" s="136"/>
      <c r="FT341" s="136"/>
      <c r="FU341" s="136"/>
      <c r="FV341" s="136"/>
      <c r="FW341" s="136"/>
      <c r="FX341" s="136"/>
      <c r="FY341" s="136"/>
      <c r="FZ341" s="136"/>
      <c r="GA341" s="136"/>
      <c r="GB341" s="136"/>
      <c r="GC341" s="136"/>
      <c r="GD341" s="136"/>
      <c r="GE341" s="136"/>
      <c r="GF341" s="136"/>
      <c r="GG341" s="136"/>
      <c r="GH341" s="136"/>
      <c r="GI341" s="136"/>
      <c r="GJ341" s="136"/>
      <c r="GK341" s="136"/>
      <c r="GL341" s="136"/>
      <c r="GM341" s="136"/>
      <c r="GN341" s="136"/>
      <c r="GO341" s="136"/>
      <c r="GP341" s="136"/>
      <c r="GQ341" s="136"/>
      <c r="GR341" s="136"/>
      <c r="GS341" s="136"/>
      <c r="GT341" s="136"/>
      <c r="GU341" s="136"/>
      <c r="GV341" s="136"/>
      <c r="GW341" s="136"/>
      <c r="GX341" s="136"/>
      <c r="GY341" s="136"/>
      <c r="GZ341" s="136"/>
      <c r="HA341" s="136"/>
      <c r="HB341" s="136"/>
      <c r="HC341" s="136"/>
      <c r="HD341" s="136"/>
      <c r="HE341" s="136"/>
      <c r="HF341" s="136"/>
      <c r="HG341" s="136"/>
      <c r="HH341" s="136"/>
      <c r="HI341" s="136"/>
      <c r="HJ341" s="136"/>
      <c r="HK341" s="136"/>
      <c r="HL341" s="136"/>
      <c r="HM341" s="136"/>
      <c r="HN341" s="136"/>
      <c r="HO341" s="136"/>
      <c r="HP341" s="136"/>
      <c r="HQ341" s="136"/>
      <c r="HR341" s="136"/>
      <c r="HS341" s="136"/>
      <c r="HT341" s="136"/>
      <c r="HU341" s="136"/>
      <c r="HV341" s="136"/>
      <c r="HW341" s="136"/>
      <c r="HX341" s="136"/>
      <c r="HY341" s="136"/>
      <c r="HZ341" s="136"/>
      <c r="IA341" s="136"/>
      <c r="IB341" s="136"/>
      <c r="IC341" s="136"/>
      <c r="ID341" s="136"/>
      <c r="IE341" s="136"/>
      <c r="IF341" s="136"/>
      <c r="IG341" s="136"/>
    </row>
    <row r="342" spans="1:241" ht="15" customHeight="1" x14ac:dyDescent="0.25">
      <c r="A342" s="196" t="s">
        <v>423</v>
      </c>
      <c r="B342" s="158">
        <v>5719171</v>
      </c>
      <c r="C342" s="195">
        <v>4109591</v>
      </c>
      <c r="D342" s="195">
        <v>1016769</v>
      </c>
      <c r="E342" s="195">
        <v>757520</v>
      </c>
      <c r="F342" s="195">
        <v>1527259</v>
      </c>
      <c r="G342" s="158">
        <v>459987</v>
      </c>
      <c r="H342" s="235">
        <v>13590297</v>
      </c>
      <c r="I342" s="136"/>
      <c r="J342" s="137" t="s">
        <v>461</v>
      </c>
      <c r="K342" s="158">
        <v>7656748</v>
      </c>
      <c r="L342" s="195">
        <v>2526008</v>
      </c>
      <c r="M342" s="195">
        <v>1081765</v>
      </c>
      <c r="N342" s="195">
        <v>595816</v>
      </c>
      <c r="O342" s="195">
        <v>1428835</v>
      </c>
      <c r="P342" s="158">
        <v>344595</v>
      </c>
      <c r="Q342" s="235">
        <v>13633767</v>
      </c>
      <c r="R342" s="136"/>
      <c r="S342" s="136"/>
      <c r="T342" s="136"/>
      <c r="U342" s="136"/>
      <c r="V342" s="136"/>
      <c r="W342" s="136"/>
      <c r="X342" s="136"/>
      <c r="Y342" s="136"/>
      <c r="Z342" s="136"/>
      <c r="AA342" s="136"/>
      <c r="AB342" s="136"/>
      <c r="AC342" s="136"/>
      <c r="AD342" s="136"/>
      <c r="AE342" s="136"/>
      <c r="AF342" s="136"/>
      <c r="AG342" s="136"/>
      <c r="AH342" s="136"/>
      <c r="AI342" s="136"/>
      <c r="AJ342" s="136"/>
      <c r="AK342" s="136"/>
      <c r="AL342" s="136"/>
      <c r="AM342" s="136"/>
      <c r="AN342" s="136"/>
      <c r="AO342" s="136"/>
      <c r="AP342" s="136"/>
      <c r="AQ342" s="136"/>
      <c r="AR342" s="136"/>
      <c r="AS342" s="136"/>
      <c r="AT342" s="136"/>
      <c r="AU342" s="136"/>
      <c r="AV342" s="136"/>
      <c r="AW342" s="136"/>
      <c r="AX342" s="136"/>
      <c r="AY342" s="136"/>
      <c r="AZ342" s="136"/>
      <c r="BA342" s="136"/>
      <c r="BB342" s="136"/>
      <c r="BC342" s="136"/>
      <c r="BD342" s="136"/>
      <c r="BE342" s="136"/>
      <c r="BF342" s="136"/>
      <c r="BG342" s="136"/>
      <c r="BH342" s="136"/>
      <c r="BI342" s="136"/>
      <c r="BJ342" s="136"/>
      <c r="BK342" s="136"/>
      <c r="BL342" s="136"/>
      <c r="BM342" s="136"/>
      <c r="BN342" s="136"/>
      <c r="BO342" s="136"/>
      <c r="BP342" s="136"/>
      <c r="BQ342" s="136"/>
      <c r="BR342" s="136"/>
      <c r="BS342" s="136"/>
      <c r="BT342" s="136"/>
      <c r="BU342" s="136"/>
      <c r="BV342" s="136"/>
      <c r="BW342" s="136"/>
      <c r="BX342" s="136"/>
      <c r="BY342" s="136"/>
      <c r="BZ342" s="136"/>
      <c r="CA342" s="136"/>
      <c r="CB342" s="136"/>
      <c r="CC342" s="136"/>
      <c r="CD342" s="136"/>
      <c r="CE342" s="136"/>
      <c r="CF342" s="136"/>
      <c r="CG342" s="136"/>
      <c r="CH342" s="136"/>
      <c r="CI342" s="136"/>
      <c r="CJ342" s="136"/>
      <c r="CK342" s="136"/>
      <c r="CL342" s="136"/>
      <c r="CM342" s="136"/>
      <c r="CN342" s="136"/>
      <c r="CO342" s="136"/>
      <c r="CP342" s="136"/>
      <c r="CQ342" s="136"/>
      <c r="CR342" s="136"/>
      <c r="CS342" s="136"/>
      <c r="CT342" s="136"/>
      <c r="CU342" s="136"/>
      <c r="CV342" s="136"/>
      <c r="CW342" s="136"/>
      <c r="CX342" s="136"/>
      <c r="CY342" s="136"/>
      <c r="CZ342" s="136"/>
      <c r="DA342" s="136"/>
      <c r="DB342" s="136"/>
      <c r="DC342" s="136"/>
      <c r="DD342" s="136"/>
      <c r="DE342" s="136"/>
      <c r="DF342" s="136"/>
      <c r="DG342" s="136"/>
      <c r="DH342" s="136"/>
      <c r="DI342" s="136"/>
      <c r="DJ342" s="136"/>
      <c r="DK342" s="136"/>
      <c r="DL342" s="136"/>
      <c r="DM342" s="136"/>
      <c r="DN342" s="136"/>
      <c r="DO342" s="136"/>
      <c r="DP342" s="136"/>
      <c r="DQ342" s="136"/>
      <c r="DR342" s="136"/>
      <c r="DS342" s="136"/>
      <c r="DT342" s="136"/>
      <c r="DU342" s="136"/>
      <c r="DV342" s="136"/>
      <c r="DW342" s="136"/>
      <c r="DX342" s="136"/>
      <c r="DY342" s="136"/>
      <c r="DZ342" s="136"/>
      <c r="EA342" s="136"/>
      <c r="EB342" s="136"/>
      <c r="EC342" s="136"/>
      <c r="ED342" s="136"/>
      <c r="EE342" s="136"/>
      <c r="EF342" s="136"/>
      <c r="EG342" s="136"/>
      <c r="EH342" s="136"/>
      <c r="EI342" s="136"/>
      <c r="EJ342" s="136"/>
      <c r="EK342" s="136"/>
      <c r="EL342" s="136"/>
      <c r="EM342" s="136"/>
      <c r="EN342" s="136"/>
      <c r="EO342" s="136"/>
      <c r="EP342" s="136"/>
      <c r="EQ342" s="136"/>
      <c r="ER342" s="136"/>
      <c r="ES342" s="136"/>
      <c r="ET342" s="136"/>
      <c r="EU342" s="136"/>
      <c r="EV342" s="136"/>
      <c r="EW342" s="136"/>
      <c r="EX342" s="136"/>
      <c r="EY342" s="136"/>
      <c r="EZ342" s="136"/>
      <c r="FA342" s="136"/>
      <c r="FB342" s="136"/>
      <c r="FC342" s="136"/>
      <c r="FD342" s="136"/>
      <c r="FE342" s="136"/>
      <c r="FF342" s="136"/>
      <c r="FG342" s="136"/>
      <c r="FH342" s="136"/>
      <c r="FI342" s="136"/>
      <c r="FJ342" s="136"/>
      <c r="FK342" s="136"/>
      <c r="FL342" s="136"/>
      <c r="FM342" s="136"/>
      <c r="FN342" s="136"/>
      <c r="FO342" s="136"/>
      <c r="FP342" s="136"/>
      <c r="FQ342" s="136"/>
      <c r="FR342" s="136"/>
      <c r="FS342" s="136"/>
      <c r="FT342" s="136"/>
      <c r="FU342" s="136"/>
      <c r="FV342" s="136"/>
      <c r="FW342" s="136"/>
      <c r="FX342" s="136"/>
      <c r="FY342" s="136"/>
      <c r="FZ342" s="136"/>
      <c r="GA342" s="136"/>
      <c r="GB342" s="136"/>
      <c r="GC342" s="136"/>
      <c r="GD342" s="136"/>
      <c r="GE342" s="136"/>
      <c r="GF342" s="136"/>
      <c r="GG342" s="136"/>
      <c r="GH342" s="136"/>
      <c r="GI342" s="136"/>
      <c r="GJ342" s="136"/>
      <c r="GK342" s="136"/>
      <c r="GL342" s="136"/>
      <c r="GM342" s="136"/>
      <c r="GN342" s="136"/>
      <c r="GO342" s="136"/>
      <c r="GP342" s="136"/>
      <c r="GQ342" s="136"/>
      <c r="GR342" s="136"/>
      <c r="GS342" s="136"/>
      <c r="GT342" s="136"/>
      <c r="GU342" s="136"/>
      <c r="GV342" s="136"/>
      <c r="GW342" s="136"/>
      <c r="GX342" s="136"/>
      <c r="GY342" s="136"/>
      <c r="GZ342" s="136"/>
      <c r="HA342" s="136"/>
      <c r="HB342" s="136"/>
      <c r="HC342" s="136"/>
      <c r="HD342" s="136"/>
      <c r="HE342" s="136"/>
      <c r="HF342" s="136"/>
      <c r="HG342" s="136"/>
      <c r="HH342" s="136"/>
      <c r="HI342" s="136"/>
      <c r="HJ342" s="136"/>
      <c r="HK342" s="136"/>
      <c r="HL342" s="136"/>
      <c r="HM342" s="136"/>
      <c r="HN342" s="136"/>
      <c r="HO342" s="136"/>
      <c r="HP342" s="136"/>
      <c r="HQ342" s="136"/>
      <c r="HR342" s="136"/>
      <c r="HS342" s="136"/>
      <c r="HT342" s="136"/>
      <c r="HU342" s="136"/>
      <c r="HV342" s="136"/>
      <c r="HW342" s="136"/>
      <c r="HX342" s="136"/>
      <c r="HY342" s="136"/>
      <c r="HZ342" s="136"/>
      <c r="IA342" s="136"/>
      <c r="IB342" s="136"/>
      <c r="IC342" s="136"/>
      <c r="ID342" s="136"/>
      <c r="IE342" s="136"/>
      <c r="IF342" s="136"/>
      <c r="IG342" s="136"/>
    </row>
    <row r="343" spans="1:241" ht="15" customHeight="1" x14ac:dyDescent="0.25">
      <c r="A343" s="196" t="s">
        <v>424</v>
      </c>
      <c r="B343" s="158">
        <v>5297611</v>
      </c>
      <c r="C343" s="195">
        <v>4070224</v>
      </c>
      <c r="D343" s="195">
        <v>1054497</v>
      </c>
      <c r="E343" s="195">
        <v>840819</v>
      </c>
      <c r="F343" s="195">
        <v>1258341</v>
      </c>
      <c r="G343" s="158">
        <v>320074</v>
      </c>
      <c r="H343" s="235">
        <v>12841566</v>
      </c>
      <c r="I343" s="136"/>
      <c r="J343" s="137" t="s">
        <v>462</v>
      </c>
      <c r="K343" s="158">
        <v>7150955</v>
      </c>
      <c r="L343" s="195">
        <v>2970342</v>
      </c>
      <c r="M343" s="195">
        <v>964149</v>
      </c>
      <c r="N343" s="195">
        <v>717320</v>
      </c>
      <c r="O343" s="195">
        <v>1614389</v>
      </c>
      <c r="P343" s="158">
        <v>341411</v>
      </c>
      <c r="Q343" s="235">
        <v>13758566</v>
      </c>
      <c r="R343" s="136"/>
      <c r="S343" s="136"/>
      <c r="T343" s="136"/>
      <c r="U343" s="136"/>
      <c r="V343" s="136"/>
      <c r="W343" s="136"/>
      <c r="X343" s="136"/>
      <c r="Y343" s="136"/>
      <c r="Z343" s="136"/>
      <c r="AA343" s="136"/>
      <c r="AB343" s="136"/>
      <c r="AC343" s="136"/>
      <c r="AD343" s="136"/>
      <c r="AE343" s="136"/>
      <c r="AF343" s="136"/>
      <c r="AG343" s="136"/>
      <c r="AH343" s="136"/>
      <c r="AI343" s="136"/>
      <c r="AJ343" s="136"/>
      <c r="AK343" s="136"/>
      <c r="AL343" s="136"/>
      <c r="AM343" s="136"/>
      <c r="AN343" s="136"/>
      <c r="AO343" s="136"/>
      <c r="AP343" s="136"/>
      <c r="AQ343" s="136"/>
      <c r="AR343" s="136"/>
      <c r="AS343" s="136"/>
      <c r="AT343" s="136"/>
      <c r="AU343" s="136"/>
      <c r="AV343" s="136"/>
      <c r="AW343" s="136"/>
      <c r="AX343" s="136"/>
      <c r="AY343" s="136"/>
      <c r="AZ343" s="136"/>
      <c r="BA343" s="136"/>
      <c r="BB343" s="136"/>
      <c r="BC343" s="136"/>
      <c r="BD343" s="136"/>
      <c r="BE343" s="136"/>
      <c r="BF343" s="136"/>
      <c r="BG343" s="136"/>
      <c r="BH343" s="136"/>
      <c r="BI343" s="136"/>
      <c r="BJ343" s="136"/>
      <c r="BK343" s="136"/>
      <c r="BL343" s="136"/>
      <c r="BM343" s="136"/>
      <c r="BN343" s="136"/>
      <c r="BO343" s="136"/>
      <c r="BP343" s="136"/>
      <c r="BQ343" s="136"/>
      <c r="BR343" s="136"/>
      <c r="BS343" s="136"/>
      <c r="BT343" s="136"/>
      <c r="BU343" s="136"/>
      <c r="BV343" s="136"/>
      <c r="BW343" s="136"/>
      <c r="BX343" s="136"/>
      <c r="BY343" s="136"/>
      <c r="BZ343" s="136"/>
      <c r="CA343" s="136"/>
      <c r="CB343" s="136"/>
      <c r="CC343" s="136"/>
      <c r="CD343" s="136"/>
      <c r="CE343" s="136"/>
      <c r="CF343" s="136"/>
      <c r="CG343" s="136"/>
      <c r="CH343" s="136"/>
      <c r="CI343" s="136"/>
      <c r="CJ343" s="136"/>
      <c r="CK343" s="136"/>
      <c r="CL343" s="136"/>
      <c r="CM343" s="136"/>
      <c r="CN343" s="136"/>
      <c r="CO343" s="136"/>
      <c r="CP343" s="136"/>
      <c r="CQ343" s="136"/>
      <c r="CR343" s="136"/>
      <c r="CS343" s="136"/>
      <c r="CT343" s="136"/>
      <c r="CU343" s="136"/>
      <c r="CV343" s="136"/>
      <c r="CW343" s="136"/>
      <c r="CX343" s="136"/>
      <c r="CY343" s="136"/>
      <c r="CZ343" s="136"/>
      <c r="DA343" s="136"/>
      <c r="DB343" s="136"/>
      <c r="DC343" s="136"/>
      <c r="DD343" s="136"/>
      <c r="DE343" s="136"/>
      <c r="DF343" s="136"/>
      <c r="DG343" s="136"/>
      <c r="DH343" s="136"/>
      <c r="DI343" s="136"/>
      <c r="DJ343" s="136"/>
      <c r="DK343" s="136"/>
      <c r="DL343" s="136"/>
      <c r="DM343" s="136"/>
      <c r="DN343" s="136"/>
      <c r="DO343" s="136"/>
      <c r="DP343" s="136"/>
      <c r="DQ343" s="136"/>
      <c r="DR343" s="136"/>
      <c r="DS343" s="136"/>
      <c r="DT343" s="136"/>
      <c r="DU343" s="136"/>
      <c r="DV343" s="136"/>
      <c r="DW343" s="136"/>
      <c r="DX343" s="136"/>
      <c r="DY343" s="136"/>
      <c r="DZ343" s="136"/>
      <c r="EA343" s="136"/>
      <c r="EB343" s="136"/>
      <c r="EC343" s="136"/>
      <c r="ED343" s="136"/>
      <c r="EE343" s="136"/>
      <c r="EF343" s="136"/>
      <c r="EG343" s="136"/>
      <c r="EH343" s="136"/>
      <c r="EI343" s="136"/>
      <c r="EJ343" s="136"/>
      <c r="EK343" s="136"/>
      <c r="EL343" s="136"/>
      <c r="EM343" s="136"/>
      <c r="EN343" s="136"/>
      <c r="EO343" s="136"/>
      <c r="EP343" s="136"/>
      <c r="EQ343" s="136"/>
      <c r="ER343" s="136"/>
      <c r="ES343" s="136"/>
      <c r="ET343" s="136"/>
      <c r="EU343" s="136"/>
      <c r="EV343" s="136"/>
      <c r="EW343" s="136"/>
      <c r="EX343" s="136"/>
      <c r="EY343" s="136"/>
      <c r="EZ343" s="136"/>
      <c r="FA343" s="136"/>
      <c r="FB343" s="136"/>
      <c r="FC343" s="136"/>
      <c r="FD343" s="136"/>
      <c r="FE343" s="136"/>
      <c r="FF343" s="136"/>
      <c r="FG343" s="136"/>
      <c r="FH343" s="136"/>
      <c r="FI343" s="136"/>
      <c r="FJ343" s="136"/>
      <c r="FK343" s="136"/>
      <c r="FL343" s="136"/>
      <c r="FM343" s="136"/>
      <c r="FN343" s="136"/>
      <c r="FO343" s="136"/>
      <c r="FP343" s="136"/>
      <c r="FQ343" s="136"/>
      <c r="FR343" s="136"/>
      <c r="FS343" s="136"/>
      <c r="FT343" s="136"/>
      <c r="FU343" s="136"/>
      <c r="FV343" s="136"/>
      <c r="FW343" s="136"/>
      <c r="FX343" s="136"/>
      <c r="FY343" s="136"/>
      <c r="FZ343" s="136"/>
      <c r="GA343" s="136"/>
      <c r="GB343" s="136"/>
      <c r="GC343" s="136"/>
      <c r="GD343" s="136"/>
      <c r="GE343" s="136"/>
      <c r="GF343" s="136"/>
      <c r="GG343" s="136"/>
      <c r="GH343" s="136"/>
      <c r="GI343" s="136"/>
      <c r="GJ343" s="136"/>
      <c r="GK343" s="136"/>
      <c r="GL343" s="136"/>
      <c r="GM343" s="136"/>
      <c r="GN343" s="136"/>
      <c r="GO343" s="136"/>
      <c r="GP343" s="136"/>
      <c r="GQ343" s="136"/>
      <c r="GR343" s="136"/>
      <c r="GS343" s="136"/>
      <c r="GT343" s="136"/>
      <c r="GU343" s="136"/>
      <c r="GV343" s="136"/>
      <c r="GW343" s="136"/>
      <c r="GX343" s="136"/>
      <c r="GY343" s="136"/>
      <c r="GZ343" s="136"/>
      <c r="HA343" s="136"/>
      <c r="HB343" s="136"/>
      <c r="HC343" s="136"/>
      <c r="HD343" s="136"/>
      <c r="HE343" s="136"/>
      <c r="HF343" s="136"/>
      <c r="HG343" s="136"/>
      <c r="HH343" s="136"/>
      <c r="HI343" s="136"/>
      <c r="HJ343" s="136"/>
      <c r="HK343" s="136"/>
      <c r="HL343" s="136"/>
      <c r="HM343" s="136"/>
      <c r="HN343" s="136"/>
      <c r="HO343" s="136"/>
      <c r="HP343" s="136"/>
      <c r="HQ343" s="136"/>
      <c r="HR343" s="136"/>
      <c r="HS343" s="136"/>
      <c r="HT343" s="136"/>
      <c r="HU343" s="136"/>
      <c r="HV343" s="136"/>
      <c r="HW343" s="136"/>
      <c r="HX343" s="136"/>
      <c r="HY343" s="136"/>
      <c r="HZ343" s="136"/>
      <c r="IA343" s="136"/>
      <c r="IB343" s="136"/>
      <c r="IC343" s="136"/>
      <c r="ID343" s="136"/>
      <c r="IE343" s="136"/>
      <c r="IF343" s="136"/>
      <c r="IG343" s="136"/>
    </row>
    <row r="344" spans="1:241" ht="15" customHeight="1" x14ac:dyDescent="0.25">
      <c r="A344" s="143" t="s">
        <v>927</v>
      </c>
      <c r="B344" s="199">
        <v>90450806</v>
      </c>
      <c r="C344" s="199">
        <v>54355302</v>
      </c>
      <c r="D344" s="199">
        <v>15580188</v>
      </c>
      <c r="E344" s="199">
        <v>14642132</v>
      </c>
      <c r="F344" s="199">
        <v>31280643</v>
      </c>
      <c r="G344" s="199">
        <v>6735882</v>
      </c>
      <c r="H344" s="240">
        <v>213044953</v>
      </c>
      <c r="I344" s="136"/>
      <c r="J344" s="137" t="s">
        <v>463</v>
      </c>
      <c r="K344" s="158">
        <v>4496258</v>
      </c>
      <c r="L344" s="195">
        <v>2720507</v>
      </c>
      <c r="M344" s="195">
        <v>845789</v>
      </c>
      <c r="N344" s="195">
        <v>637574</v>
      </c>
      <c r="O344" s="195">
        <v>1402918</v>
      </c>
      <c r="P344" s="158">
        <v>382845</v>
      </c>
      <c r="Q344" s="235">
        <v>10485891</v>
      </c>
      <c r="R344" s="136"/>
      <c r="S344" s="136"/>
      <c r="T344" s="136"/>
      <c r="U344" s="136"/>
      <c r="V344" s="136"/>
      <c r="W344" s="136"/>
      <c r="X344" s="136"/>
      <c r="Y344" s="136"/>
      <c r="Z344" s="136"/>
      <c r="AA344" s="136"/>
      <c r="AB344" s="136"/>
      <c r="AC344" s="136"/>
      <c r="AD344" s="136"/>
      <c r="AE344" s="136"/>
      <c r="AF344" s="136"/>
      <c r="AG344" s="136"/>
      <c r="AH344" s="136"/>
      <c r="AI344" s="136"/>
      <c r="AJ344" s="136"/>
      <c r="AK344" s="136"/>
      <c r="AL344" s="136"/>
      <c r="AM344" s="136"/>
      <c r="AN344" s="136"/>
      <c r="AO344" s="136"/>
      <c r="AP344" s="136"/>
      <c r="AQ344" s="136"/>
      <c r="AR344" s="136"/>
      <c r="AS344" s="136"/>
      <c r="AT344" s="136"/>
      <c r="AU344" s="136"/>
      <c r="AV344" s="136"/>
      <c r="AW344" s="136"/>
      <c r="AX344" s="136"/>
      <c r="AY344" s="136"/>
      <c r="AZ344" s="136"/>
      <c r="BA344" s="136"/>
      <c r="BB344" s="136"/>
      <c r="BC344" s="136"/>
      <c r="BD344" s="136"/>
      <c r="BE344" s="136"/>
      <c r="BF344" s="136"/>
      <c r="BG344" s="136"/>
      <c r="BH344" s="136"/>
      <c r="BI344" s="136"/>
      <c r="BJ344" s="136"/>
      <c r="BK344" s="136"/>
      <c r="BL344" s="136"/>
      <c r="BM344" s="136"/>
      <c r="BN344" s="136"/>
      <c r="BO344" s="136"/>
      <c r="BP344" s="136"/>
      <c r="BQ344" s="136"/>
      <c r="BR344" s="136"/>
      <c r="BS344" s="136"/>
      <c r="BT344" s="136"/>
      <c r="BU344" s="136"/>
      <c r="BV344" s="136"/>
      <c r="BW344" s="136"/>
      <c r="BX344" s="136"/>
      <c r="BY344" s="136"/>
      <c r="BZ344" s="136"/>
      <c r="CA344" s="136"/>
      <c r="CB344" s="136"/>
      <c r="CC344" s="136"/>
      <c r="CD344" s="136"/>
      <c r="CE344" s="136"/>
      <c r="CF344" s="136"/>
      <c r="CG344" s="136"/>
      <c r="CH344" s="136"/>
      <c r="CI344" s="136"/>
      <c r="CJ344" s="136"/>
      <c r="CK344" s="136"/>
      <c r="CL344" s="136"/>
      <c r="CM344" s="136"/>
      <c r="CN344" s="136"/>
      <c r="CO344" s="136"/>
      <c r="CP344" s="136"/>
      <c r="CQ344" s="136"/>
      <c r="CR344" s="136"/>
      <c r="CS344" s="136"/>
      <c r="CT344" s="136"/>
      <c r="CU344" s="136"/>
      <c r="CV344" s="136"/>
      <c r="CW344" s="136"/>
      <c r="CX344" s="136"/>
      <c r="CY344" s="136"/>
      <c r="CZ344" s="136"/>
      <c r="DA344" s="136"/>
      <c r="DB344" s="136"/>
      <c r="DC344" s="136"/>
      <c r="DD344" s="136"/>
      <c r="DE344" s="136"/>
      <c r="DF344" s="136"/>
      <c r="DG344" s="136"/>
      <c r="DH344" s="136"/>
      <c r="DI344" s="136"/>
      <c r="DJ344" s="136"/>
      <c r="DK344" s="136"/>
      <c r="DL344" s="136"/>
      <c r="DM344" s="136"/>
      <c r="DN344" s="136"/>
      <c r="DO344" s="136"/>
      <c r="DP344" s="136"/>
      <c r="DQ344" s="136"/>
      <c r="DR344" s="136"/>
      <c r="DS344" s="136"/>
      <c r="DT344" s="136"/>
      <c r="DU344" s="136"/>
      <c r="DV344" s="136"/>
      <c r="DW344" s="136"/>
      <c r="DX344" s="136"/>
      <c r="DY344" s="136"/>
      <c r="DZ344" s="136"/>
      <c r="EA344" s="136"/>
      <c r="EB344" s="136"/>
      <c r="EC344" s="136"/>
      <c r="ED344" s="136"/>
      <c r="EE344" s="136"/>
      <c r="EF344" s="136"/>
      <c r="EG344" s="136"/>
      <c r="EH344" s="136"/>
      <c r="EI344" s="136"/>
      <c r="EJ344" s="136"/>
      <c r="EK344" s="136"/>
      <c r="EL344" s="136"/>
      <c r="EM344" s="136"/>
      <c r="EN344" s="136"/>
      <c r="EO344" s="136"/>
      <c r="EP344" s="136"/>
      <c r="EQ344" s="136"/>
      <c r="ER344" s="136"/>
      <c r="ES344" s="136"/>
      <c r="ET344" s="136"/>
      <c r="EU344" s="136"/>
      <c r="EV344" s="136"/>
      <c r="EW344" s="136"/>
      <c r="EX344" s="136"/>
      <c r="EY344" s="136"/>
      <c r="EZ344" s="136"/>
      <c r="FA344" s="136"/>
      <c r="FB344" s="136"/>
      <c r="FC344" s="136"/>
      <c r="FD344" s="136"/>
      <c r="FE344" s="136"/>
      <c r="FF344" s="136"/>
      <c r="FG344" s="136"/>
      <c r="FH344" s="136"/>
      <c r="FI344" s="136"/>
      <c r="FJ344" s="136"/>
      <c r="FK344" s="136"/>
      <c r="FL344" s="136"/>
      <c r="FM344" s="136"/>
      <c r="FN344" s="136"/>
      <c r="FO344" s="136"/>
      <c r="FP344" s="136"/>
      <c r="FQ344" s="136"/>
      <c r="FR344" s="136"/>
      <c r="FS344" s="136"/>
      <c r="FT344" s="136"/>
      <c r="FU344" s="136"/>
      <c r="FV344" s="136"/>
      <c r="FW344" s="136"/>
      <c r="FX344" s="136"/>
      <c r="FY344" s="136"/>
      <c r="FZ344" s="136"/>
      <c r="GA344" s="136"/>
      <c r="GB344" s="136"/>
      <c r="GC344" s="136"/>
      <c r="GD344" s="136"/>
      <c r="GE344" s="136"/>
      <c r="GF344" s="136"/>
      <c r="GG344" s="136"/>
      <c r="GH344" s="136"/>
      <c r="GI344" s="136"/>
      <c r="GJ344" s="136"/>
      <c r="GK344" s="136"/>
      <c r="GL344" s="136"/>
      <c r="GM344" s="136"/>
      <c r="GN344" s="136"/>
      <c r="GO344" s="136"/>
      <c r="GP344" s="136"/>
      <c r="GQ344" s="136"/>
      <c r="GR344" s="136"/>
      <c r="GS344" s="136"/>
      <c r="GT344" s="136"/>
      <c r="GU344" s="136"/>
      <c r="GV344" s="136"/>
      <c r="GW344" s="136"/>
      <c r="GX344" s="136"/>
      <c r="GY344" s="136"/>
      <c r="GZ344" s="136"/>
      <c r="HA344" s="136"/>
      <c r="HB344" s="136"/>
      <c r="HC344" s="136"/>
      <c r="HD344" s="136"/>
      <c r="HE344" s="136"/>
      <c r="HF344" s="136"/>
      <c r="HG344" s="136"/>
      <c r="HH344" s="136"/>
      <c r="HI344" s="136"/>
      <c r="HJ344" s="136"/>
      <c r="HK344" s="136"/>
      <c r="HL344" s="136"/>
      <c r="HM344" s="136"/>
      <c r="HN344" s="136"/>
      <c r="HO344" s="136"/>
      <c r="HP344" s="136"/>
      <c r="HQ344" s="136"/>
      <c r="HR344" s="136"/>
      <c r="HS344" s="136"/>
      <c r="HT344" s="136"/>
      <c r="HU344" s="136"/>
      <c r="HV344" s="136"/>
      <c r="HW344" s="136"/>
      <c r="HX344" s="136"/>
      <c r="HY344" s="136"/>
      <c r="HZ344" s="136"/>
      <c r="IA344" s="136"/>
      <c r="IB344" s="136"/>
      <c r="IC344" s="136"/>
      <c r="ID344" s="136"/>
      <c r="IE344" s="136"/>
      <c r="IF344" s="136"/>
      <c r="IG344" s="136"/>
    </row>
    <row r="345" spans="1:241" ht="15" customHeight="1" x14ac:dyDescent="0.25">
      <c r="A345" s="146" t="s">
        <v>928</v>
      </c>
      <c r="B345" s="200">
        <v>4760568.7368421052</v>
      </c>
      <c r="C345" s="200">
        <v>2860805.3684210526</v>
      </c>
      <c r="D345" s="200">
        <v>820009.89473684214</v>
      </c>
      <c r="E345" s="200">
        <v>770638.52631578944</v>
      </c>
      <c r="F345" s="200">
        <v>1646349.6315789474</v>
      </c>
      <c r="G345" s="200">
        <v>354520.10526315792</v>
      </c>
      <c r="H345" s="200">
        <v>11212892.263157895</v>
      </c>
      <c r="I345" s="136"/>
      <c r="J345" s="137" t="s">
        <v>464</v>
      </c>
      <c r="K345" s="158">
        <v>3427056</v>
      </c>
      <c r="L345" s="195">
        <v>1873230</v>
      </c>
      <c r="M345" s="195">
        <v>598647</v>
      </c>
      <c r="N345" s="195">
        <v>752193</v>
      </c>
      <c r="O345" s="195">
        <v>1315643</v>
      </c>
      <c r="P345" s="158">
        <v>408842</v>
      </c>
      <c r="Q345" s="235">
        <v>8375611</v>
      </c>
      <c r="R345" s="136"/>
      <c r="S345" s="136"/>
      <c r="T345" s="136"/>
      <c r="U345" s="136"/>
      <c r="V345" s="136"/>
      <c r="W345" s="136"/>
      <c r="X345" s="136"/>
      <c r="Y345" s="136"/>
      <c r="Z345" s="136"/>
      <c r="AA345" s="136"/>
      <c r="AB345" s="136"/>
      <c r="AC345" s="136"/>
      <c r="AD345" s="136"/>
      <c r="AE345" s="136"/>
      <c r="AF345" s="136"/>
      <c r="AG345" s="136"/>
      <c r="AH345" s="136"/>
      <c r="AI345" s="136"/>
      <c r="AJ345" s="136"/>
      <c r="AK345" s="136"/>
      <c r="AL345" s="136"/>
      <c r="AM345" s="136"/>
      <c r="AN345" s="136"/>
      <c r="AO345" s="136"/>
      <c r="AP345" s="136"/>
      <c r="AQ345" s="136"/>
      <c r="AR345" s="136"/>
      <c r="AS345" s="136"/>
      <c r="AT345" s="136"/>
      <c r="AU345" s="136"/>
      <c r="AV345" s="136"/>
      <c r="AW345" s="136"/>
      <c r="AX345" s="136"/>
      <c r="AY345" s="136"/>
      <c r="AZ345" s="136"/>
      <c r="BA345" s="136"/>
      <c r="BB345" s="136"/>
      <c r="BC345" s="136"/>
      <c r="BD345" s="136"/>
      <c r="BE345" s="136"/>
      <c r="BF345" s="136"/>
      <c r="BG345" s="136"/>
      <c r="BH345" s="136"/>
      <c r="BI345" s="136"/>
      <c r="BJ345" s="136"/>
      <c r="BK345" s="136"/>
      <c r="BL345" s="136"/>
      <c r="BM345" s="136"/>
      <c r="BN345" s="136"/>
      <c r="BO345" s="136"/>
      <c r="BP345" s="136"/>
      <c r="BQ345" s="136"/>
      <c r="BR345" s="136"/>
      <c r="BS345" s="136"/>
      <c r="BT345" s="136"/>
      <c r="BU345" s="136"/>
      <c r="BV345" s="136"/>
      <c r="BW345" s="136"/>
      <c r="BX345" s="136"/>
      <c r="BY345" s="136"/>
      <c r="BZ345" s="136"/>
      <c r="CA345" s="136"/>
      <c r="CB345" s="136"/>
      <c r="CC345" s="136"/>
      <c r="CD345" s="136"/>
      <c r="CE345" s="136"/>
      <c r="CF345" s="136"/>
      <c r="CG345" s="136"/>
      <c r="CH345" s="136"/>
      <c r="CI345" s="136"/>
      <c r="CJ345" s="136"/>
      <c r="CK345" s="136"/>
      <c r="CL345" s="136"/>
      <c r="CM345" s="136"/>
      <c r="CN345" s="136"/>
      <c r="CO345" s="136"/>
      <c r="CP345" s="136"/>
      <c r="CQ345" s="136"/>
      <c r="CR345" s="136"/>
      <c r="CS345" s="136"/>
      <c r="CT345" s="136"/>
      <c r="CU345" s="136"/>
      <c r="CV345" s="136"/>
      <c r="CW345" s="136"/>
      <c r="CX345" s="136"/>
      <c r="CY345" s="136"/>
      <c r="CZ345" s="136"/>
      <c r="DA345" s="136"/>
      <c r="DB345" s="136"/>
      <c r="DC345" s="136"/>
      <c r="DD345" s="136"/>
      <c r="DE345" s="136"/>
      <c r="DF345" s="136"/>
      <c r="DG345" s="136"/>
      <c r="DH345" s="136"/>
      <c r="DI345" s="136"/>
      <c r="DJ345" s="136"/>
      <c r="DK345" s="136"/>
      <c r="DL345" s="136"/>
      <c r="DM345" s="136"/>
      <c r="DN345" s="136"/>
      <c r="DO345" s="136"/>
      <c r="DP345" s="136"/>
      <c r="DQ345" s="136"/>
      <c r="DR345" s="136"/>
      <c r="DS345" s="136"/>
      <c r="DT345" s="136"/>
      <c r="DU345" s="136"/>
      <c r="DV345" s="136"/>
      <c r="DW345" s="136"/>
      <c r="DX345" s="136"/>
      <c r="DY345" s="136"/>
      <c r="DZ345" s="136"/>
      <c r="EA345" s="136"/>
      <c r="EB345" s="136"/>
      <c r="EC345" s="136"/>
      <c r="ED345" s="136"/>
      <c r="EE345" s="136"/>
      <c r="EF345" s="136"/>
      <c r="EG345" s="136"/>
      <c r="EH345" s="136"/>
      <c r="EI345" s="136"/>
      <c r="EJ345" s="136"/>
      <c r="EK345" s="136"/>
      <c r="EL345" s="136"/>
      <c r="EM345" s="136"/>
      <c r="EN345" s="136"/>
      <c r="EO345" s="136"/>
      <c r="EP345" s="136"/>
      <c r="EQ345" s="136"/>
      <c r="ER345" s="136"/>
      <c r="ES345" s="136"/>
      <c r="ET345" s="136"/>
      <c r="EU345" s="136"/>
      <c r="EV345" s="136"/>
      <c r="EW345" s="136"/>
      <c r="EX345" s="136"/>
      <c r="EY345" s="136"/>
      <c r="EZ345" s="136"/>
      <c r="FA345" s="136"/>
      <c r="FB345" s="136"/>
      <c r="FC345" s="136"/>
      <c r="FD345" s="136"/>
      <c r="FE345" s="136"/>
      <c r="FF345" s="136"/>
      <c r="FG345" s="136"/>
      <c r="FH345" s="136"/>
      <c r="FI345" s="136"/>
      <c r="FJ345" s="136"/>
      <c r="FK345" s="136"/>
      <c r="FL345" s="136"/>
      <c r="FM345" s="136"/>
      <c r="FN345" s="136"/>
      <c r="FO345" s="136"/>
      <c r="FP345" s="136"/>
      <c r="FQ345" s="136"/>
      <c r="FR345" s="136"/>
      <c r="FS345" s="136"/>
      <c r="FT345" s="136"/>
      <c r="FU345" s="136"/>
      <c r="FV345" s="136"/>
      <c r="FW345" s="136"/>
      <c r="FX345" s="136"/>
      <c r="FY345" s="136"/>
      <c r="FZ345" s="136"/>
      <c r="GA345" s="136"/>
      <c r="GB345" s="136"/>
      <c r="GC345" s="136"/>
      <c r="GD345" s="136"/>
      <c r="GE345" s="136"/>
      <c r="GF345" s="136"/>
      <c r="GG345" s="136"/>
      <c r="GH345" s="136"/>
      <c r="GI345" s="136"/>
      <c r="GJ345" s="136"/>
      <c r="GK345" s="136"/>
      <c r="GL345" s="136"/>
      <c r="GM345" s="136"/>
      <c r="GN345" s="136"/>
      <c r="GO345" s="136"/>
      <c r="GP345" s="136"/>
      <c r="GQ345" s="136"/>
      <c r="GR345" s="136"/>
      <c r="GS345" s="136"/>
      <c r="GT345" s="136"/>
      <c r="GU345" s="136"/>
      <c r="GV345" s="136"/>
      <c r="GW345" s="136"/>
      <c r="GX345" s="136"/>
      <c r="GY345" s="136"/>
      <c r="GZ345" s="136"/>
      <c r="HA345" s="136"/>
      <c r="HB345" s="136"/>
      <c r="HC345" s="136"/>
      <c r="HD345" s="136"/>
      <c r="HE345" s="136"/>
      <c r="HF345" s="136"/>
      <c r="HG345" s="136"/>
      <c r="HH345" s="136"/>
      <c r="HI345" s="136"/>
      <c r="HJ345" s="136"/>
      <c r="HK345" s="136"/>
      <c r="HL345" s="136"/>
      <c r="HM345" s="136"/>
      <c r="HN345" s="136"/>
      <c r="HO345" s="136"/>
      <c r="HP345" s="136"/>
      <c r="HQ345" s="136"/>
      <c r="HR345" s="136"/>
      <c r="HS345" s="136"/>
      <c r="HT345" s="136"/>
      <c r="HU345" s="136"/>
      <c r="HV345" s="136"/>
      <c r="HW345" s="136"/>
      <c r="HX345" s="136"/>
      <c r="HY345" s="136"/>
      <c r="HZ345" s="136"/>
      <c r="IA345" s="136"/>
      <c r="IB345" s="136"/>
      <c r="IC345" s="136"/>
      <c r="ID345" s="136"/>
      <c r="IE345" s="136"/>
      <c r="IF345" s="136"/>
      <c r="IG345" s="136"/>
    </row>
    <row r="346" spans="1:241" ht="15" customHeight="1" x14ac:dyDescent="0.25">
      <c r="C346" s="135"/>
      <c r="D346" s="135"/>
      <c r="E346" s="135"/>
      <c r="F346" s="135"/>
      <c r="G346" s="135"/>
      <c r="H346" s="135"/>
      <c r="I346" s="136"/>
      <c r="J346" s="137" t="s">
        <v>465</v>
      </c>
      <c r="K346" s="158">
        <v>3745416</v>
      </c>
      <c r="L346" s="195">
        <v>2126953</v>
      </c>
      <c r="M346" s="195">
        <v>758256</v>
      </c>
      <c r="N346" s="195">
        <v>931961</v>
      </c>
      <c r="O346" s="195">
        <v>1205539</v>
      </c>
      <c r="P346" s="158">
        <v>262041</v>
      </c>
      <c r="Q346" s="235">
        <v>9030166</v>
      </c>
      <c r="R346" s="136"/>
      <c r="S346" s="136"/>
      <c r="T346" s="136"/>
      <c r="U346" s="136"/>
      <c r="V346" s="136"/>
      <c r="W346" s="136"/>
      <c r="X346" s="136"/>
      <c r="Y346" s="136"/>
      <c r="Z346" s="136"/>
      <c r="AA346" s="136"/>
      <c r="AB346" s="136"/>
      <c r="AC346" s="136"/>
      <c r="AD346" s="136"/>
      <c r="AE346" s="136"/>
      <c r="AF346" s="136"/>
      <c r="AG346" s="136"/>
      <c r="AH346" s="136"/>
      <c r="AI346" s="136"/>
      <c r="AJ346" s="136"/>
      <c r="AK346" s="136"/>
      <c r="AL346" s="136"/>
      <c r="AM346" s="136"/>
      <c r="AN346" s="136"/>
      <c r="AO346" s="136"/>
      <c r="AP346" s="136"/>
      <c r="AQ346" s="136"/>
      <c r="AR346" s="136"/>
      <c r="AS346" s="136"/>
      <c r="AT346" s="136"/>
      <c r="AU346" s="136"/>
      <c r="AV346" s="136"/>
      <c r="AW346" s="136"/>
      <c r="AX346" s="136"/>
      <c r="AY346" s="136"/>
      <c r="AZ346" s="136"/>
      <c r="BA346" s="136"/>
      <c r="BB346" s="136"/>
      <c r="BC346" s="136"/>
      <c r="BD346" s="136"/>
      <c r="BE346" s="136"/>
      <c r="BF346" s="136"/>
      <c r="BG346" s="136"/>
      <c r="BH346" s="136"/>
      <c r="BI346" s="136"/>
      <c r="BJ346" s="136"/>
      <c r="BK346" s="136"/>
      <c r="BL346" s="136"/>
      <c r="BM346" s="136"/>
      <c r="BN346" s="136"/>
      <c r="BO346" s="136"/>
      <c r="BP346" s="136"/>
      <c r="BQ346" s="136"/>
      <c r="BR346" s="136"/>
      <c r="BS346" s="136"/>
      <c r="BT346" s="136"/>
      <c r="BU346" s="136"/>
      <c r="BV346" s="136"/>
      <c r="BW346" s="136"/>
      <c r="BX346" s="136"/>
      <c r="BY346" s="136"/>
      <c r="BZ346" s="136"/>
      <c r="CA346" s="136"/>
      <c r="CB346" s="136"/>
      <c r="CC346" s="136"/>
      <c r="CD346" s="136"/>
      <c r="CE346" s="136"/>
      <c r="CF346" s="136"/>
      <c r="CG346" s="136"/>
      <c r="CH346" s="136"/>
      <c r="CI346" s="136"/>
      <c r="CJ346" s="136"/>
      <c r="CK346" s="136"/>
      <c r="CL346" s="136"/>
      <c r="CM346" s="136"/>
      <c r="CN346" s="136"/>
      <c r="CO346" s="136"/>
      <c r="CP346" s="136"/>
      <c r="CQ346" s="136"/>
      <c r="CR346" s="136"/>
      <c r="CS346" s="136"/>
      <c r="CT346" s="136"/>
      <c r="CU346" s="136"/>
      <c r="CV346" s="136"/>
      <c r="CW346" s="136"/>
      <c r="CX346" s="136"/>
      <c r="CY346" s="136"/>
      <c r="CZ346" s="136"/>
      <c r="DA346" s="136"/>
      <c r="DB346" s="136"/>
      <c r="DC346" s="136"/>
      <c r="DD346" s="136"/>
      <c r="DE346" s="136"/>
      <c r="DF346" s="136"/>
      <c r="DG346" s="136"/>
      <c r="DH346" s="136"/>
      <c r="DI346" s="136"/>
      <c r="DJ346" s="136"/>
      <c r="DK346" s="136"/>
      <c r="DL346" s="136"/>
      <c r="DM346" s="136"/>
      <c r="DN346" s="136"/>
      <c r="DO346" s="136"/>
      <c r="DP346" s="136"/>
      <c r="DQ346" s="136"/>
      <c r="DR346" s="136"/>
      <c r="DS346" s="136"/>
      <c r="DT346" s="136"/>
      <c r="DU346" s="136"/>
      <c r="DV346" s="136"/>
      <c r="DW346" s="136"/>
      <c r="DX346" s="136"/>
      <c r="DY346" s="136"/>
      <c r="DZ346" s="136"/>
      <c r="EA346" s="136"/>
      <c r="EB346" s="136"/>
      <c r="EC346" s="136"/>
      <c r="ED346" s="136"/>
      <c r="EE346" s="136"/>
      <c r="EF346" s="136"/>
      <c r="EG346" s="136"/>
      <c r="EH346" s="136"/>
      <c r="EI346" s="136"/>
      <c r="EJ346" s="136"/>
      <c r="EK346" s="136"/>
      <c r="EL346" s="136"/>
      <c r="EM346" s="136"/>
      <c r="EN346" s="136"/>
      <c r="EO346" s="136"/>
      <c r="EP346" s="136"/>
      <c r="EQ346" s="136"/>
      <c r="ER346" s="136"/>
      <c r="ES346" s="136"/>
      <c r="ET346" s="136"/>
      <c r="EU346" s="136"/>
      <c r="EV346" s="136"/>
      <c r="EW346" s="136"/>
      <c r="EX346" s="136"/>
      <c r="EY346" s="136"/>
      <c r="EZ346" s="136"/>
      <c r="FA346" s="136"/>
      <c r="FB346" s="136"/>
      <c r="FC346" s="136"/>
      <c r="FD346" s="136"/>
      <c r="FE346" s="136"/>
      <c r="FF346" s="136"/>
      <c r="FG346" s="136"/>
      <c r="FH346" s="136"/>
      <c r="FI346" s="136"/>
      <c r="FJ346" s="136"/>
      <c r="FK346" s="136"/>
      <c r="FL346" s="136"/>
      <c r="FM346" s="136"/>
      <c r="FN346" s="136"/>
      <c r="FO346" s="136"/>
      <c r="FP346" s="136"/>
      <c r="FQ346" s="136"/>
      <c r="FR346" s="136"/>
      <c r="FS346" s="136"/>
      <c r="FT346" s="136"/>
      <c r="FU346" s="136"/>
      <c r="FV346" s="136"/>
      <c r="FW346" s="136"/>
      <c r="FX346" s="136"/>
      <c r="FY346" s="136"/>
      <c r="FZ346" s="136"/>
      <c r="GA346" s="136"/>
      <c r="GB346" s="136"/>
      <c r="GC346" s="136"/>
      <c r="GD346" s="136"/>
      <c r="GE346" s="136"/>
      <c r="GF346" s="136"/>
      <c r="GG346" s="136"/>
      <c r="GH346" s="136"/>
      <c r="GI346" s="136"/>
      <c r="GJ346" s="136"/>
      <c r="GK346" s="136"/>
      <c r="GL346" s="136"/>
      <c r="GM346" s="136"/>
      <c r="GN346" s="136"/>
      <c r="GO346" s="136"/>
      <c r="GP346" s="136"/>
      <c r="GQ346" s="136"/>
      <c r="GR346" s="136"/>
      <c r="GS346" s="136"/>
      <c r="GT346" s="136"/>
      <c r="GU346" s="136"/>
      <c r="GV346" s="136"/>
      <c r="GW346" s="136"/>
      <c r="GX346" s="136"/>
      <c r="GY346" s="136"/>
      <c r="GZ346" s="136"/>
      <c r="HA346" s="136"/>
      <c r="HB346" s="136"/>
      <c r="HC346" s="136"/>
      <c r="HD346" s="136"/>
      <c r="HE346" s="136"/>
      <c r="HF346" s="136"/>
      <c r="HG346" s="136"/>
      <c r="HH346" s="136"/>
      <c r="HI346" s="136"/>
      <c r="HJ346" s="136"/>
      <c r="HK346" s="136"/>
      <c r="HL346" s="136"/>
      <c r="HM346" s="136"/>
      <c r="HN346" s="136"/>
      <c r="HO346" s="136"/>
      <c r="HP346" s="136"/>
      <c r="HQ346" s="136"/>
      <c r="HR346" s="136"/>
      <c r="HS346" s="136"/>
      <c r="HT346" s="136"/>
      <c r="HU346" s="136"/>
      <c r="HV346" s="136"/>
      <c r="HW346" s="136"/>
      <c r="HX346" s="136"/>
      <c r="HY346" s="136"/>
      <c r="HZ346" s="136"/>
      <c r="IA346" s="136"/>
      <c r="IB346" s="136"/>
      <c r="IC346" s="136"/>
      <c r="ID346" s="136"/>
      <c r="IE346" s="136"/>
      <c r="IF346" s="136"/>
      <c r="IG346" s="136"/>
    </row>
    <row r="347" spans="1:241" ht="15" customHeight="1" x14ac:dyDescent="0.25">
      <c r="I347" s="136"/>
      <c r="J347" s="137" t="s">
        <v>466</v>
      </c>
      <c r="K347" s="158">
        <v>5817541</v>
      </c>
      <c r="L347" s="195">
        <v>2647567</v>
      </c>
      <c r="M347" s="195">
        <v>991394</v>
      </c>
      <c r="N347" s="195">
        <v>1158351</v>
      </c>
      <c r="O347" s="195">
        <v>1753502</v>
      </c>
      <c r="P347" s="158">
        <v>235568</v>
      </c>
      <c r="Q347" s="235">
        <v>12603923</v>
      </c>
      <c r="R347" s="136"/>
      <c r="S347" s="136"/>
      <c r="T347" s="136"/>
      <c r="U347" s="136"/>
      <c r="V347" s="136"/>
      <c r="W347" s="136"/>
      <c r="X347" s="136"/>
      <c r="Y347" s="136"/>
      <c r="Z347" s="136"/>
      <c r="AA347" s="136"/>
      <c r="AB347" s="136"/>
      <c r="AC347" s="136"/>
      <c r="AD347" s="136"/>
      <c r="AE347" s="136"/>
      <c r="AF347" s="136"/>
      <c r="AG347" s="136"/>
      <c r="AH347" s="136"/>
      <c r="AI347" s="136"/>
      <c r="AJ347" s="136"/>
      <c r="AK347" s="136"/>
      <c r="AL347" s="136"/>
      <c r="AM347" s="136"/>
      <c r="AN347" s="136"/>
      <c r="AO347" s="136"/>
      <c r="AP347" s="136"/>
      <c r="AQ347" s="136"/>
      <c r="AR347" s="136"/>
      <c r="AS347" s="136"/>
      <c r="AT347" s="136"/>
      <c r="AU347" s="136"/>
      <c r="AV347" s="136"/>
      <c r="AW347" s="136"/>
      <c r="AX347" s="136"/>
      <c r="AY347" s="136"/>
      <c r="AZ347" s="136"/>
      <c r="BA347" s="136"/>
      <c r="BB347" s="136"/>
      <c r="BC347" s="136"/>
      <c r="BD347" s="136"/>
      <c r="BE347" s="136"/>
      <c r="BF347" s="136"/>
      <c r="BG347" s="136"/>
      <c r="BH347" s="136"/>
      <c r="BI347" s="136"/>
      <c r="BJ347" s="136"/>
      <c r="BK347" s="136"/>
      <c r="BL347" s="136"/>
      <c r="BM347" s="136"/>
      <c r="BN347" s="136"/>
      <c r="BO347" s="136"/>
      <c r="BP347" s="136"/>
      <c r="BQ347" s="136"/>
      <c r="BR347" s="136"/>
      <c r="BS347" s="136"/>
      <c r="BT347" s="136"/>
      <c r="BU347" s="136"/>
      <c r="BV347" s="136"/>
      <c r="BW347" s="136"/>
      <c r="BX347" s="136"/>
      <c r="BY347" s="136"/>
      <c r="BZ347" s="136"/>
      <c r="CA347" s="136"/>
      <c r="CB347" s="136"/>
      <c r="CC347" s="136"/>
      <c r="CD347" s="136"/>
      <c r="CE347" s="136"/>
      <c r="CF347" s="136"/>
      <c r="CG347" s="136"/>
      <c r="CH347" s="136"/>
      <c r="CI347" s="136"/>
      <c r="CJ347" s="136"/>
      <c r="CK347" s="136"/>
      <c r="CL347" s="136"/>
      <c r="CM347" s="136"/>
      <c r="CN347" s="136"/>
      <c r="CO347" s="136"/>
      <c r="CP347" s="136"/>
      <c r="CQ347" s="136"/>
      <c r="CR347" s="136"/>
      <c r="CS347" s="136"/>
      <c r="CT347" s="136"/>
      <c r="CU347" s="136"/>
      <c r="CV347" s="136"/>
      <c r="CW347" s="136"/>
      <c r="CX347" s="136"/>
      <c r="CY347" s="136"/>
      <c r="CZ347" s="136"/>
      <c r="DA347" s="136"/>
      <c r="DB347" s="136"/>
      <c r="DC347" s="136"/>
      <c r="DD347" s="136"/>
      <c r="DE347" s="136"/>
      <c r="DF347" s="136"/>
      <c r="DG347" s="136"/>
      <c r="DH347" s="136"/>
      <c r="DI347" s="136"/>
      <c r="DJ347" s="136"/>
      <c r="DK347" s="136"/>
      <c r="DL347" s="136"/>
      <c r="DM347" s="136"/>
      <c r="DN347" s="136"/>
      <c r="DO347" s="136"/>
      <c r="DP347" s="136"/>
      <c r="DQ347" s="136"/>
      <c r="DR347" s="136"/>
      <c r="DS347" s="136"/>
      <c r="DT347" s="136"/>
      <c r="DU347" s="136"/>
      <c r="DV347" s="136"/>
      <c r="DW347" s="136"/>
      <c r="DX347" s="136"/>
      <c r="DY347" s="136"/>
      <c r="DZ347" s="136"/>
      <c r="EA347" s="136"/>
      <c r="EB347" s="136"/>
      <c r="EC347" s="136"/>
      <c r="ED347" s="136"/>
      <c r="EE347" s="136"/>
      <c r="EF347" s="136"/>
      <c r="EG347" s="136"/>
      <c r="EH347" s="136"/>
      <c r="EI347" s="136"/>
      <c r="EJ347" s="136"/>
      <c r="EK347" s="136"/>
      <c r="EL347" s="136"/>
      <c r="EM347" s="136"/>
      <c r="EN347" s="136"/>
      <c r="EO347" s="136"/>
      <c r="EP347" s="136"/>
      <c r="EQ347" s="136"/>
      <c r="ER347" s="136"/>
      <c r="ES347" s="136"/>
      <c r="ET347" s="136"/>
      <c r="EU347" s="136"/>
      <c r="EV347" s="136"/>
      <c r="EW347" s="136"/>
      <c r="EX347" s="136"/>
      <c r="EY347" s="136"/>
      <c r="EZ347" s="136"/>
      <c r="FA347" s="136"/>
      <c r="FB347" s="136"/>
      <c r="FC347" s="136"/>
      <c r="FD347" s="136"/>
      <c r="FE347" s="136"/>
      <c r="FF347" s="136"/>
      <c r="FG347" s="136"/>
      <c r="FH347" s="136"/>
      <c r="FI347" s="136"/>
      <c r="FJ347" s="136"/>
      <c r="FK347" s="136"/>
      <c r="FL347" s="136"/>
      <c r="FM347" s="136"/>
      <c r="FN347" s="136"/>
      <c r="FO347" s="136"/>
      <c r="FP347" s="136"/>
      <c r="FQ347" s="136"/>
      <c r="FR347" s="136"/>
      <c r="FS347" s="136"/>
      <c r="FT347" s="136"/>
      <c r="FU347" s="136"/>
      <c r="FV347" s="136"/>
      <c r="FW347" s="136"/>
      <c r="FX347" s="136"/>
      <c r="FY347" s="136"/>
      <c r="FZ347" s="136"/>
      <c r="GA347" s="136"/>
      <c r="GB347" s="136"/>
      <c r="GC347" s="136"/>
      <c r="GD347" s="136"/>
      <c r="GE347" s="136"/>
      <c r="GF347" s="136"/>
      <c r="GG347" s="136"/>
      <c r="GH347" s="136"/>
      <c r="GI347" s="136"/>
      <c r="GJ347" s="136"/>
      <c r="GK347" s="136"/>
      <c r="GL347" s="136"/>
      <c r="GM347" s="136"/>
      <c r="GN347" s="136"/>
      <c r="GO347" s="136"/>
      <c r="GP347" s="136"/>
      <c r="GQ347" s="136"/>
      <c r="GR347" s="136"/>
      <c r="GS347" s="136"/>
      <c r="GT347" s="136"/>
      <c r="GU347" s="136"/>
      <c r="GV347" s="136"/>
      <c r="GW347" s="136"/>
      <c r="GX347" s="136"/>
      <c r="GY347" s="136"/>
      <c r="GZ347" s="136"/>
      <c r="HA347" s="136"/>
      <c r="HB347" s="136"/>
      <c r="HC347" s="136"/>
      <c r="HD347" s="136"/>
      <c r="HE347" s="136"/>
      <c r="HF347" s="136"/>
      <c r="HG347" s="136"/>
      <c r="HH347" s="136"/>
      <c r="HI347" s="136"/>
      <c r="HJ347" s="136"/>
      <c r="HK347" s="136"/>
      <c r="HL347" s="136"/>
      <c r="HM347" s="136"/>
      <c r="HN347" s="136"/>
      <c r="HO347" s="136"/>
      <c r="HP347" s="136"/>
      <c r="HQ347" s="136"/>
      <c r="HR347" s="136"/>
      <c r="HS347" s="136"/>
      <c r="HT347" s="136"/>
      <c r="HU347" s="136"/>
      <c r="HV347" s="136"/>
      <c r="HW347" s="136"/>
      <c r="HX347" s="136"/>
      <c r="HY347" s="136"/>
      <c r="HZ347" s="136"/>
      <c r="IA347" s="136"/>
      <c r="IB347" s="136"/>
      <c r="IC347" s="136"/>
      <c r="ID347" s="136"/>
      <c r="IE347" s="136"/>
      <c r="IF347" s="136"/>
      <c r="IG347" s="136"/>
    </row>
    <row r="348" spans="1:241" ht="15" customHeight="1" x14ac:dyDescent="0.25">
      <c r="I348" s="136"/>
      <c r="J348" s="143" t="s">
        <v>929</v>
      </c>
      <c r="K348" s="199">
        <v>114112803</v>
      </c>
      <c r="L348" s="199">
        <v>61215146</v>
      </c>
      <c r="M348" s="199">
        <v>20859457</v>
      </c>
      <c r="N348" s="199">
        <v>15927476</v>
      </c>
      <c r="O348" s="199">
        <v>34431516</v>
      </c>
      <c r="P348" s="199">
        <v>6811248</v>
      </c>
      <c r="Q348" s="240">
        <v>253357646</v>
      </c>
      <c r="R348" s="136"/>
      <c r="S348" s="136"/>
      <c r="T348" s="136"/>
      <c r="U348" s="136"/>
      <c r="V348" s="136"/>
      <c r="W348" s="136"/>
      <c r="X348" s="136"/>
      <c r="Y348" s="136"/>
      <c r="Z348" s="136"/>
      <c r="AA348" s="136"/>
      <c r="AB348" s="136"/>
      <c r="AC348" s="136"/>
      <c r="AD348" s="136"/>
      <c r="AE348" s="136"/>
      <c r="AF348" s="136"/>
      <c r="AG348" s="136"/>
      <c r="AH348" s="136"/>
      <c r="AI348" s="136"/>
      <c r="AJ348" s="136"/>
      <c r="AK348" s="136"/>
      <c r="AL348" s="136"/>
      <c r="AM348" s="136"/>
      <c r="AN348" s="136"/>
      <c r="AO348" s="136"/>
      <c r="AP348" s="136"/>
      <c r="AQ348" s="136"/>
      <c r="AR348" s="136"/>
      <c r="AS348" s="136"/>
      <c r="AT348" s="136"/>
      <c r="AU348" s="136"/>
      <c r="AV348" s="136"/>
      <c r="AW348" s="136"/>
      <c r="AX348" s="136"/>
      <c r="AY348" s="136"/>
      <c r="AZ348" s="136"/>
      <c r="BA348" s="136"/>
      <c r="BB348" s="136"/>
      <c r="BC348" s="136"/>
      <c r="BD348" s="136"/>
      <c r="BE348" s="136"/>
      <c r="BF348" s="136"/>
      <c r="BG348" s="136"/>
      <c r="BH348" s="136"/>
      <c r="BI348" s="136"/>
      <c r="BJ348" s="136"/>
      <c r="BK348" s="136"/>
      <c r="BL348" s="136"/>
      <c r="BM348" s="136"/>
      <c r="BN348" s="136"/>
      <c r="BO348" s="136"/>
      <c r="BP348" s="136"/>
      <c r="BQ348" s="136"/>
      <c r="BR348" s="136"/>
      <c r="BS348" s="136"/>
      <c r="BT348" s="136"/>
      <c r="BU348" s="136"/>
      <c r="BV348" s="136"/>
      <c r="BW348" s="136"/>
      <c r="BX348" s="136"/>
      <c r="BY348" s="136"/>
      <c r="BZ348" s="136"/>
      <c r="CA348" s="136"/>
      <c r="CB348" s="136"/>
      <c r="CC348" s="136"/>
      <c r="CD348" s="136"/>
      <c r="CE348" s="136"/>
      <c r="CF348" s="136"/>
      <c r="CG348" s="136"/>
      <c r="CH348" s="136"/>
      <c r="CI348" s="136"/>
      <c r="CJ348" s="136"/>
      <c r="CK348" s="136"/>
      <c r="CL348" s="136"/>
      <c r="CM348" s="136"/>
      <c r="CN348" s="136"/>
      <c r="CO348" s="136"/>
      <c r="CP348" s="136"/>
      <c r="CQ348" s="136"/>
      <c r="CR348" s="136"/>
      <c r="CS348" s="136"/>
      <c r="CT348" s="136"/>
      <c r="CU348" s="136"/>
      <c r="CV348" s="136"/>
      <c r="CW348" s="136"/>
      <c r="CX348" s="136"/>
      <c r="CY348" s="136"/>
      <c r="CZ348" s="136"/>
      <c r="DA348" s="136"/>
      <c r="DB348" s="136"/>
      <c r="DC348" s="136"/>
      <c r="DD348" s="136"/>
      <c r="DE348" s="136"/>
      <c r="DF348" s="136"/>
      <c r="DG348" s="136"/>
      <c r="DH348" s="136"/>
      <c r="DI348" s="136"/>
      <c r="DJ348" s="136"/>
      <c r="DK348" s="136"/>
      <c r="DL348" s="136"/>
      <c r="DM348" s="136"/>
      <c r="DN348" s="136"/>
      <c r="DO348" s="136"/>
      <c r="DP348" s="136"/>
      <c r="DQ348" s="136"/>
      <c r="DR348" s="136"/>
      <c r="DS348" s="136"/>
      <c r="DT348" s="136"/>
      <c r="DU348" s="136"/>
      <c r="DV348" s="136"/>
      <c r="DW348" s="136"/>
      <c r="DX348" s="136"/>
      <c r="DY348" s="136"/>
      <c r="DZ348" s="136"/>
      <c r="EA348" s="136"/>
      <c r="EB348" s="136"/>
      <c r="EC348" s="136"/>
      <c r="ED348" s="136"/>
      <c r="EE348" s="136"/>
      <c r="EF348" s="136"/>
      <c r="EG348" s="136"/>
      <c r="EH348" s="136"/>
      <c r="EI348" s="136"/>
      <c r="EJ348" s="136"/>
      <c r="EK348" s="136"/>
      <c r="EL348" s="136"/>
      <c r="EM348" s="136"/>
      <c r="EN348" s="136"/>
      <c r="EO348" s="136"/>
      <c r="EP348" s="136"/>
      <c r="EQ348" s="136"/>
      <c r="ER348" s="136"/>
      <c r="ES348" s="136"/>
      <c r="ET348" s="136"/>
      <c r="EU348" s="136"/>
      <c r="EV348" s="136"/>
      <c r="EW348" s="136"/>
      <c r="EX348" s="136"/>
      <c r="EY348" s="136"/>
      <c r="EZ348" s="136"/>
      <c r="FA348" s="136"/>
      <c r="FB348" s="136"/>
      <c r="FC348" s="136"/>
      <c r="FD348" s="136"/>
      <c r="FE348" s="136"/>
      <c r="FF348" s="136"/>
      <c r="FG348" s="136"/>
      <c r="FH348" s="136"/>
      <c r="FI348" s="136"/>
      <c r="FJ348" s="136"/>
      <c r="FK348" s="136"/>
      <c r="FL348" s="136"/>
      <c r="FM348" s="136"/>
      <c r="FN348" s="136"/>
      <c r="FO348" s="136"/>
      <c r="FP348" s="136"/>
      <c r="FQ348" s="136"/>
      <c r="FR348" s="136"/>
      <c r="FS348" s="136"/>
      <c r="FT348" s="136"/>
      <c r="FU348" s="136"/>
      <c r="FV348" s="136"/>
      <c r="FW348" s="136"/>
      <c r="FX348" s="136"/>
      <c r="FY348" s="136"/>
      <c r="FZ348" s="136"/>
      <c r="GA348" s="136"/>
      <c r="GB348" s="136"/>
      <c r="GC348" s="136"/>
      <c r="GD348" s="136"/>
      <c r="GE348" s="136"/>
      <c r="GF348" s="136"/>
      <c r="GG348" s="136"/>
      <c r="GH348" s="136"/>
      <c r="GI348" s="136"/>
      <c r="GJ348" s="136"/>
      <c r="GK348" s="136"/>
      <c r="GL348" s="136"/>
      <c r="GM348" s="136"/>
      <c r="GN348" s="136"/>
      <c r="GO348" s="136"/>
      <c r="GP348" s="136"/>
      <c r="GQ348" s="136"/>
      <c r="GR348" s="136"/>
      <c r="GS348" s="136"/>
      <c r="GT348" s="136"/>
      <c r="GU348" s="136"/>
      <c r="GV348" s="136"/>
      <c r="GW348" s="136"/>
      <c r="GX348" s="136"/>
      <c r="GY348" s="136"/>
      <c r="GZ348" s="136"/>
      <c r="HA348" s="136"/>
      <c r="HB348" s="136"/>
      <c r="HC348" s="136"/>
      <c r="HD348" s="136"/>
      <c r="HE348" s="136"/>
      <c r="HF348" s="136"/>
      <c r="HG348" s="136"/>
      <c r="HH348" s="136"/>
      <c r="HI348" s="136"/>
      <c r="HJ348" s="136"/>
      <c r="HK348" s="136"/>
      <c r="HL348" s="136"/>
      <c r="HM348" s="136"/>
      <c r="HN348" s="136"/>
      <c r="HO348" s="136"/>
      <c r="HP348" s="136"/>
      <c r="HQ348" s="136"/>
      <c r="HR348" s="136"/>
      <c r="HS348" s="136"/>
      <c r="HT348" s="136"/>
      <c r="HU348" s="136"/>
      <c r="HV348" s="136"/>
      <c r="HW348" s="136"/>
      <c r="HX348" s="136"/>
      <c r="HY348" s="136"/>
      <c r="HZ348" s="136"/>
      <c r="IA348" s="136"/>
      <c r="IB348" s="136"/>
      <c r="IC348" s="136"/>
      <c r="ID348" s="136"/>
      <c r="IE348" s="136"/>
      <c r="IF348" s="136"/>
      <c r="IG348" s="136"/>
    </row>
    <row r="349" spans="1:241" ht="15" customHeight="1" x14ac:dyDescent="0.25">
      <c r="I349" s="136"/>
      <c r="J349" s="146" t="s">
        <v>930</v>
      </c>
      <c r="K349" s="200">
        <v>4961426.2173913047</v>
      </c>
      <c r="L349" s="200">
        <v>2661528.086956522</v>
      </c>
      <c r="M349" s="200">
        <v>906932.91304347827</v>
      </c>
      <c r="N349" s="201" t="s">
        <v>467</v>
      </c>
      <c r="O349" s="200">
        <v>1497022.4347826086</v>
      </c>
      <c r="P349" s="200">
        <v>296141.21739130432</v>
      </c>
      <c r="Q349" s="200" t="s">
        <v>468</v>
      </c>
      <c r="R349" s="136"/>
      <c r="S349" s="136"/>
      <c r="T349" s="136"/>
      <c r="U349" s="136"/>
      <c r="V349" s="136"/>
      <c r="W349" s="136"/>
      <c r="X349" s="136"/>
      <c r="Y349" s="136"/>
      <c r="Z349" s="136"/>
      <c r="AA349" s="136"/>
      <c r="AB349" s="136"/>
      <c r="AC349" s="136"/>
      <c r="AD349" s="136"/>
      <c r="AE349" s="136"/>
      <c r="AF349" s="136"/>
      <c r="AG349" s="136"/>
      <c r="AH349" s="136"/>
      <c r="AI349" s="136"/>
      <c r="AJ349" s="136"/>
      <c r="AK349" s="136"/>
      <c r="AL349" s="136"/>
      <c r="AM349" s="136"/>
      <c r="AN349" s="136"/>
      <c r="AO349" s="136"/>
      <c r="AP349" s="136"/>
      <c r="AQ349" s="136"/>
      <c r="AR349" s="136"/>
      <c r="AS349" s="136"/>
      <c r="AT349" s="136"/>
      <c r="AU349" s="136"/>
      <c r="AV349" s="136"/>
      <c r="AW349" s="136"/>
      <c r="AX349" s="136"/>
      <c r="AY349" s="136"/>
      <c r="AZ349" s="136"/>
      <c r="BA349" s="136"/>
      <c r="BB349" s="136"/>
      <c r="BC349" s="136"/>
      <c r="BD349" s="136"/>
      <c r="BE349" s="136"/>
      <c r="BF349" s="136"/>
      <c r="BG349" s="136"/>
      <c r="BH349" s="136"/>
      <c r="BI349" s="136"/>
      <c r="BJ349" s="136"/>
      <c r="BK349" s="136"/>
      <c r="BL349" s="136"/>
      <c r="BM349" s="136"/>
      <c r="BN349" s="136"/>
      <c r="BO349" s="136"/>
      <c r="BP349" s="136"/>
      <c r="BQ349" s="136"/>
      <c r="BR349" s="136"/>
      <c r="BS349" s="136"/>
      <c r="BT349" s="136"/>
      <c r="BU349" s="136"/>
      <c r="BV349" s="136"/>
      <c r="BW349" s="136"/>
      <c r="BX349" s="136"/>
      <c r="BY349" s="136"/>
      <c r="BZ349" s="136"/>
      <c r="CA349" s="136"/>
      <c r="CB349" s="136"/>
      <c r="CC349" s="136"/>
      <c r="CD349" s="136"/>
      <c r="CE349" s="136"/>
      <c r="CF349" s="136"/>
      <c r="CG349" s="136"/>
      <c r="CH349" s="136"/>
      <c r="CI349" s="136"/>
      <c r="CJ349" s="136"/>
      <c r="CK349" s="136"/>
      <c r="CL349" s="136"/>
      <c r="CM349" s="136"/>
      <c r="CN349" s="136"/>
      <c r="CO349" s="136"/>
      <c r="CP349" s="136"/>
      <c r="CQ349" s="136"/>
      <c r="CR349" s="136"/>
      <c r="CS349" s="136"/>
      <c r="CT349" s="136"/>
      <c r="CU349" s="136"/>
      <c r="CV349" s="136"/>
      <c r="CW349" s="136"/>
      <c r="CX349" s="136"/>
      <c r="CY349" s="136"/>
      <c r="CZ349" s="136"/>
      <c r="DA349" s="136"/>
      <c r="DB349" s="136"/>
      <c r="DC349" s="136"/>
      <c r="DD349" s="136"/>
      <c r="DE349" s="136"/>
      <c r="DF349" s="136"/>
      <c r="DG349" s="136"/>
      <c r="DH349" s="136"/>
      <c r="DI349" s="136"/>
      <c r="DJ349" s="136"/>
      <c r="DK349" s="136"/>
      <c r="DL349" s="136"/>
      <c r="DM349" s="136"/>
      <c r="DN349" s="136"/>
      <c r="DO349" s="136"/>
      <c r="DP349" s="136"/>
      <c r="DQ349" s="136"/>
      <c r="DR349" s="136"/>
      <c r="DS349" s="136"/>
      <c r="DT349" s="136"/>
      <c r="DU349" s="136"/>
      <c r="DV349" s="136"/>
      <c r="DW349" s="136"/>
      <c r="DX349" s="136"/>
      <c r="DY349" s="136"/>
      <c r="DZ349" s="136"/>
      <c r="EA349" s="136"/>
      <c r="EB349" s="136"/>
      <c r="EC349" s="136"/>
      <c r="ED349" s="136"/>
      <c r="EE349" s="136"/>
      <c r="EF349" s="136"/>
      <c r="EG349" s="136"/>
      <c r="EH349" s="136"/>
      <c r="EI349" s="136"/>
      <c r="EJ349" s="136"/>
      <c r="EK349" s="136"/>
      <c r="EL349" s="136"/>
      <c r="EM349" s="136"/>
      <c r="EN349" s="136"/>
      <c r="EO349" s="136"/>
      <c r="EP349" s="136"/>
      <c r="EQ349" s="136"/>
      <c r="ER349" s="136"/>
      <c r="ES349" s="136"/>
      <c r="ET349" s="136"/>
      <c r="EU349" s="136"/>
      <c r="EV349" s="136"/>
      <c r="EW349" s="136"/>
      <c r="EX349" s="136"/>
      <c r="EY349" s="136"/>
      <c r="EZ349" s="136"/>
      <c r="FA349" s="136"/>
      <c r="FB349" s="136"/>
      <c r="FC349" s="136"/>
      <c r="FD349" s="136"/>
      <c r="FE349" s="136"/>
      <c r="FF349" s="136"/>
      <c r="FG349" s="136"/>
      <c r="FH349" s="136"/>
      <c r="FI349" s="136"/>
      <c r="FJ349" s="136"/>
      <c r="FK349" s="136"/>
      <c r="FL349" s="136"/>
      <c r="FM349" s="136"/>
      <c r="FN349" s="136"/>
      <c r="FO349" s="136"/>
      <c r="FP349" s="136"/>
      <c r="FQ349" s="136"/>
      <c r="FR349" s="136"/>
      <c r="FS349" s="136"/>
      <c r="FT349" s="136"/>
      <c r="FU349" s="136"/>
      <c r="FV349" s="136"/>
      <c r="FW349" s="136"/>
      <c r="FX349" s="136"/>
      <c r="FY349" s="136"/>
      <c r="FZ349" s="136"/>
      <c r="GA349" s="136"/>
      <c r="GB349" s="136"/>
      <c r="GC349" s="136"/>
      <c r="GD349" s="136"/>
      <c r="GE349" s="136"/>
      <c r="GF349" s="136"/>
      <c r="GG349" s="136"/>
      <c r="GH349" s="136"/>
      <c r="GI349" s="136"/>
      <c r="GJ349" s="136"/>
      <c r="GK349" s="136"/>
      <c r="GL349" s="136"/>
      <c r="GM349" s="136"/>
      <c r="GN349" s="136"/>
      <c r="GO349" s="136"/>
      <c r="GP349" s="136"/>
      <c r="GQ349" s="136"/>
      <c r="GR349" s="136"/>
      <c r="GS349" s="136"/>
      <c r="GT349" s="136"/>
      <c r="GU349" s="136"/>
      <c r="GV349" s="136"/>
      <c r="GW349" s="136"/>
      <c r="GX349" s="136"/>
      <c r="GY349" s="136"/>
      <c r="GZ349" s="136"/>
      <c r="HA349" s="136"/>
      <c r="HB349" s="136"/>
      <c r="HC349" s="136"/>
      <c r="HD349" s="136"/>
      <c r="HE349" s="136"/>
      <c r="HF349" s="136"/>
      <c r="HG349" s="136"/>
      <c r="HH349" s="136"/>
      <c r="HI349" s="136"/>
      <c r="HJ349" s="136"/>
      <c r="HK349" s="136"/>
      <c r="HL349" s="136"/>
      <c r="HM349" s="136"/>
      <c r="HN349" s="136"/>
      <c r="HO349" s="136"/>
      <c r="HP349" s="136"/>
      <c r="HQ349" s="136"/>
      <c r="HR349" s="136"/>
      <c r="HS349" s="136"/>
      <c r="HT349" s="136"/>
      <c r="HU349" s="136"/>
      <c r="HV349" s="136"/>
      <c r="HW349" s="136"/>
      <c r="HX349" s="136"/>
      <c r="HY349" s="136"/>
      <c r="HZ349" s="136"/>
      <c r="IA349" s="136"/>
      <c r="IB349" s="136"/>
      <c r="IC349" s="136"/>
      <c r="ID349" s="136"/>
      <c r="IE349" s="136"/>
      <c r="IF349" s="136"/>
      <c r="IG349" s="136"/>
    </row>
    <row r="350" spans="1:241" ht="15" customHeight="1" x14ac:dyDescent="0.25">
      <c r="I350" s="136"/>
      <c r="J350" s="136"/>
      <c r="K350" s="136"/>
      <c r="L350" s="136"/>
      <c r="M350" s="136"/>
      <c r="N350" s="136"/>
      <c r="O350" s="136"/>
      <c r="P350" s="136"/>
      <c r="Q350" s="136"/>
      <c r="R350" s="136"/>
      <c r="S350" s="136"/>
      <c r="T350" s="136"/>
      <c r="U350" s="136"/>
      <c r="V350" s="136"/>
      <c r="W350" s="136"/>
      <c r="X350" s="136"/>
      <c r="Y350" s="136"/>
      <c r="Z350" s="136"/>
      <c r="AA350" s="136"/>
      <c r="AB350" s="136"/>
      <c r="AC350" s="136"/>
      <c r="AD350" s="136"/>
      <c r="AE350" s="136"/>
      <c r="AF350" s="136"/>
      <c r="AG350" s="136"/>
      <c r="AH350" s="136"/>
      <c r="AI350" s="136"/>
      <c r="AJ350" s="136"/>
      <c r="AK350" s="136"/>
      <c r="AL350" s="136"/>
      <c r="AM350" s="136"/>
      <c r="AN350" s="136"/>
      <c r="AO350" s="136"/>
      <c r="AP350" s="136"/>
      <c r="AQ350" s="136"/>
      <c r="AR350" s="136"/>
      <c r="AS350" s="136"/>
      <c r="AT350" s="136"/>
      <c r="AU350" s="136"/>
      <c r="AV350" s="136"/>
      <c r="AW350" s="136"/>
      <c r="AX350" s="136"/>
      <c r="AY350" s="136"/>
      <c r="AZ350" s="136"/>
      <c r="BA350" s="136"/>
      <c r="BB350" s="136"/>
      <c r="BC350" s="136"/>
      <c r="BD350" s="136"/>
      <c r="BE350" s="136"/>
      <c r="BF350" s="136"/>
      <c r="BG350" s="136"/>
      <c r="BH350" s="136"/>
      <c r="BI350" s="136"/>
      <c r="BJ350" s="136"/>
      <c r="BK350" s="136"/>
      <c r="BL350" s="136"/>
      <c r="BM350" s="136"/>
      <c r="BN350" s="136"/>
      <c r="BO350" s="136"/>
      <c r="BP350" s="136"/>
      <c r="BQ350" s="136"/>
      <c r="BR350" s="136"/>
      <c r="BS350" s="136"/>
      <c r="BT350" s="136"/>
      <c r="BU350" s="136"/>
      <c r="BV350" s="136"/>
      <c r="BW350" s="136"/>
      <c r="BX350" s="136"/>
      <c r="BY350" s="136"/>
      <c r="BZ350" s="136"/>
      <c r="CA350" s="136"/>
      <c r="CB350" s="136"/>
      <c r="CC350" s="136"/>
      <c r="CD350" s="136"/>
      <c r="CE350" s="136"/>
      <c r="CF350" s="136"/>
      <c r="CG350" s="136"/>
      <c r="CH350" s="136"/>
      <c r="CI350" s="136"/>
      <c r="CJ350" s="136"/>
      <c r="CK350" s="136"/>
      <c r="CL350" s="136"/>
      <c r="CM350" s="136"/>
      <c r="CN350" s="136"/>
      <c r="CO350" s="136"/>
      <c r="CP350" s="136"/>
      <c r="CQ350" s="136"/>
      <c r="CR350" s="136"/>
      <c r="CS350" s="136"/>
      <c r="CT350" s="136"/>
      <c r="CU350" s="136"/>
      <c r="CV350" s="136"/>
      <c r="CW350" s="136"/>
      <c r="CX350" s="136"/>
      <c r="CY350" s="136"/>
      <c r="CZ350" s="136"/>
      <c r="DA350" s="136"/>
      <c r="DB350" s="136"/>
      <c r="DC350" s="136"/>
      <c r="DD350" s="136"/>
      <c r="DE350" s="136"/>
      <c r="DF350" s="136"/>
      <c r="DG350" s="136"/>
      <c r="DH350" s="136"/>
      <c r="DI350" s="136"/>
      <c r="DJ350" s="136"/>
      <c r="DK350" s="136"/>
      <c r="DL350" s="136"/>
      <c r="DM350" s="136"/>
      <c r="DN350" s="136"/>
      <c r="DO350" s="136"/>
      <c r="DP350" s="136"/>
      <c r="DQ350" s="136"/>
      <c r="DR350" s="136"/>
      <c r="DS350" s="136"/>
      <c r="DT350" s="136"/>
      <c r="DU350" s="136"/>
      <c r="DV350" s="136"/>
      <c r="DW350" s="136"/>
      <c r="DX350" s="136"/>
      <c r="DY350" s="136"/>
      <c r="DZ350" s="136"/>
      <c r="EA350" s="136"/>
      <c r="EB350" s="136"/>
      <c r="EC350" s="136"/>
      <c r="ED350" s="136"/>
      <c r="EE350" s="136"/>
      <c r="EF350" s="136"/>
      <c r="EG350" s="136"/>
      <c r="EH350" s="136"/>
      <c r="EI350" s="136"/>
      <c r="EJ350" s="136"/>
      <c r="EK350" s="136"/>
      <c r="EL350" s="136"/>
      <c r="EM350" s="136"/>
      <c r="EN350" s="136"/>
      <c r="EO350" s="136"/>
      <c r="EP350" s="136"/>
      <c r="EQ350" s="136"/>
      <c r="ER350" s="136"/>
      <c r="ES350" s="136"/>
      <c r="ET350" s="136"/>
      <c r="EU350" s="136"/>
      <c r="EV350" s="136"/>
      <c r="EW350" s="136"/>
      <c r="EX350" s="136"/>
      <c r="EY350" s="136"/>
      <c r="EZ350" s="136"/>
      <c r="FA350" s="136"/>
      <c r="FB350" s="136"/>
      <c r="FC350" s="136"/>
      <c r="FD350" s="136"/>
      <c r="FE350" s="136"/>
      <c r="FF350" s="136"/>
      <c r="FG350" s="136"/>
      <c r="FH350" s="136"/>
      <c r="FI350" s="136"/>
      <c r="FJ350" s="136"/>
      <c r="FK350" s="136"/>
      <c r="FL350" s="136"/>
      <c r="FM350" s="136"/>
      <c r="FN350" s="136"/>
      <c r="FO350" s="136"/>
      <c r="FP350" s="136"/>
      <c r="FQ350" s="136"/>
      <c r="FR350" s="136"/>
      <c r="FS350" s="136"/>
      <c r="FT350" s="136"/>
      <c r="FU350" s="136"/>
      <c r="FV350" s="136"/>
      <c r="FW350" s="136"/>
      <c r="FX350" s="136"/>
      <c r="FY350" s="136"/>
      <c r="FZ350" s="136"/>
      <c r="GA350" s="136"/>
      <c r="GB350" s="136"/>
      <c r="GC350" s="136"/>
      <c r="GD350" s="136"/>
      <c r="GE350" s="136"/>
      <c r="GF350" s="136"/>
      <c r="GG350" s="136"/>
      <c r="GH350" s="136"/>
      <c r="GI350" s="136"/>
      <c r="GJ350" s="136"/>
      <c r="GK350" s="136"/>
      <c r="GL350" s="136"/>
      <c r="GM350" s="136"/>
      <c r="GN350" s="136"/>
      <c r="GO350" s="136"/>
      <c r="GP350" s="136"/>
      <c r="GQ350" s="136"/>
      <c r="GR350" s="136"/>
      <c r="GS350" s="136"/>
      <c r="GT350" s="136"/>
      <c r="GU350" s="136"/>
      <c r="GV350" s="136"/>
      <c r="GW350" s="136"/>
      <c r="GX350" s="136"/>
      <c r="GY350" s="136"/>
      <c r="GZ350" s="136"/>
      <c r="HA350" s="136"/>
      <c r="HB350" s="136"/>
      <c r="HC350" s="136"/>
      <c r="HD350" s="136"/>
      <c r="HE350" s="136"/>
      <c r="HF350" s="136"/>
      <c r="HG350" s="136"/>
      <c r="HH350" s="136"/>
      <c r="HI350" s="136"/>
      <c r="HJ350" s="136"/>
      <c r="HK350" s="136"/>
      <c r="HL350" s="136"/>
      <c r="HM350" s="136"/>
      <c r="HN350" s="136"/>
      <c r="HO350" s="136"/>
      <c r="HP350" s="136"/>
      <c r="HQ350" s="136"/>
      <c r="HR350" s="136"/>
      <c r="HS350" s="136"/>
      <c r="HT350" s="136"/>
      <c r="HU350" s="136"/>
      <c r="HV350" s="136"/>
      <c r="HW350" s="136"/>
      <c r="HX350" s="136"/>
      <c r="HY350" s="136"/>
      <c r="HZ350" s="136"/>
      <c r="IA350" s="136"/>
      <c r="IB350" s="136"/>
      <c r="IC350" s="136"/>
      <c r="ID350" s="136"/>
      <c r="IE350" s="136"/>
      <c r="IF350" s="136"/>
      <c r="IG350" s="136"/>
    </row>
    <row r="351" spans="1:241" ht="15" customHeight="1" x14ac:dyDescent="0.25">
      <c r="A351" s="137" t="s">
        <v>425</v>
      </c>
      <c r="B351" s="158">
        <v>3688722</v>
      </c>
      <c r="C351" s="195">
        <v>2558265</v>
      </c>
      <c r="D351" s="195">
        <v>746321</v>
      </c>
      <c r="E351" s="195">
        <v>809102</v>
      </c>
      <c r="F351" s="195">
        <v>1236537</v>
      </c>
      <c r="G351" s="158">
        <v>286230</v>
      </c>
      <c r="H351" s="235">
        <v>9325177</v>
      </c>
      <c r="I351" s="136"/>
      <c r="J351" s="202" t="s">
        <v>469</v>
      </c>
      <c r="K351" s="195">
        <v>4776481</v>
      </c>
      <c r="L351" s="195">
        <v>2602504</v>
      </c>
      <c r="M351" s="195">
        <v>822376</v>
      </c>
      <c r="N351" s="195">
        <v>797145</v>
      </c>
      <c r="O351" s="195">
        <v>1521178</v>
      </c>
      <c r="P351" s="195">
        <v>233803</v>
      </c>
      <c r="Q351" s="241">
        <v>10753487</v>
      </c>
      <c r="R351" s="136"/>
      <c r="S351" s="136"/>
      <c r="T351" s="136"/>
      <c r="U351" s="136"/>
      <c r="V351" s="136"/>
      <c r="W351" s="136"/>
      <c r="X351" s="136"/>
      <c r="Y351" s="136"/>
      <c r="Z351" s="136"/>
      <c r="AA351" s="136"/>
      <c r="AB351" s="136"/>
      <c r="AC351" s="136"/>
      <c r="AD351" s="136"/>
      <c r="AE351" s="136"/>
      <c r="AF351" s="136"/>
      <c r="AG351" s="136"/>
      <c r="AH351" s="136"/>
      <c r="AI351" s="136"/>
      <c r="AJ351" s="136"/>
      <c r="AK351" s="136"/>
      <c r="AL351" s="136"/>
      <c r="AM351" s="136"/>
      <c r="AN351" s="136"/>
      <c r="AO351" s="136"/>
      <c r="AP351" s="136"/>
      <c r="AQ351" s="136"/>
      <c r="AR351" s="136"/>
      <c r="AS351" s="136"/>
      <c r="AT351" s="136"/>
      <c r="AU351" s="136"/>
      <c r="AV351" s="136"/>
      <c r="AW351" s="136"/>
      <c r="AX351" s="136"/>
      <c r="AY351" s="136"/>
      <c r="AZ351" s="136"/>
      <c r="BA351" s="136"/>
      <c r="BB351" s="136"/>
      <c r="BC351" s="136"/>
      <c r="BD351" s="136"/>
      <c r="BE351" s="136"/>
      <c r="BF351" s="136"/>
      <c r="BG351" s="136"/>
      <c r="BH351" s="136"/>
      <c r="BI351" s="136"/>
      <c r="BJ351" s="136"/>
      <c r="BK351" s="136"/>
      <c r="BL351" s="136"/>
      <c r="BM351" s="136"/>
      <c r="BN351" s="136"/>
      <c r="BO351" s="136"/>
      <c r="BP351" s="136"/>
      <c r="BQ351" s="136"/>
      <c r="BR351" s="136"/>
      <c r="BS351" s="136"/>
      <c r="BT351" s="136"/>
      <c r="BU351" s="136"/>
      <c r="BV351" s="136"/>
      <c r="BW351" s="136"/>
      <c r="BX351" s="136"/>
      <c r="BY351" s="136"/>
      <c r="BZ351" s="136"/>
      <c r="CA351" s="136"/>
      <c r="CB351" s="136"/>
      <c r="CC351" s="136"/>
      <c r="CD351" s="136"/>
      <c r="CE351" s="136"/>
      <c r="CF351" s="136"/>
      <c r="CG351" s="136"/>
      <c r="CH351" s="136"/>
      <c r="CI351" s="136"/>
      <c r="CJ351" s="136"/>
      <c r="CK351" s="136"/>
      <c r="CL351" s="136"/>
      <c r="CM351" s="136"/>
      <c r="CN351" s="136"/>
      <c r="CO351" s="136"/>
      <c r="CP351" s="136"/>
      <c r="CQ351" s="136"/>
      <c r="CR351" s="136"/>
      <c r="CS351" s="136"/>
      <c r="CT351" s="136"/>
      <c r="CU351" s="136"/>
      <c r="CV351" s="136"/>
      <c r="CW351" s="136"/>
      <c r="CX351" s="136"/>
      <c r="CY351" s="136"/>
      <c r="CZ351" s="136"/>
      <c r="DA351" s="136"/>
      <c r="DB351" s="136"/>
      <c r="DC351" s="136"/>
      <c r="DD351" s="136"/>
      <c r="DE351" s="136"/>
      <c r="DF351" s="136"/>
      <c r="DG351" s="136"/>
      <c r="DH351" s="136"/>
      <c r="DI351" s="136"/>
      <c r="DJ351" s="136"/>
      <c r="DK351" s="136"/>
      <c r="DL351" s="136"/>
      <c r="DM351" s="136"/>
      <c r="DN351" s="136"/>
      <c r="DO351" s="136"/>
      <c r="DP351" s="136"/>
      <c r="DQ351" s="136"/>
      <c r="DR351" s="136"/>
      <c r="DS351" s="136"/>
      <c r="DT351" s="136"/>
      <c r="DU351" s="136"/>
      <c r="DV351" s="136"/>
      <c r="DW351" s="136"/>
      <c r="DX351" s="136"/>
      <c r="DY351" s="136"/>
      <c r="DZ351" s="136"/>
      <c r="EA351" s="136"/>
      <c r="EB351" s="136"/>
      <c r="EC351" s="136"/>
      <c r="ED351" s="136"/>
      <c r="EE351" s="136"/>
      <c r="EF351" s="136"/>
      <c r="EG351" s="136"/>
      <c r="EH351" s="136"/>
      <c r="EI351" s="136"/>
      <c r="EJ351" s="136"/>
      <c r="EK351" s="136"/>
      <c r="EL351" s="136"/>
      <c r="EM351" s="136"/>
      <c r="EN351" s="136"/>
      <c r="EO351" s="136"/>
      <c r="EP351" s="136"/>
      <c r="EQ351" s="136"/>
      <c r="ER351" s="136"/>
      <c r="ES351" s="136"/>
      <c r="ET351" s="136"/>
      <c r="EU351" s="136"/>
      <c r="EV351" s="136"/>
      <c r="EW351" s="136"/>
      <c r="EX351" s="136"/>
      <c r="EY351" s="136"/>
      <c r="EZ351" s="136"/>
      <c r="FA351" s="136"/>
      <c r="FB351" s="136"/>
      <c r="FC351" s="136"/>
      <c r="FD351" s="136"/>
      <c r="FE351" s="136"/>
      <c r="FF351" s="136"/>
      <c r="FG351" s="136"/>
      <c r="FH351" s="136"/>
      <c r="FI351" s="136"/>
      <c r="FJ351" s="136"/>
      <c r="FK351" s="136"/>
      <c r="FL351" s="136"/>
      <c r="FM351" s="136"/>
      <c r="FN351" s="136"/>
      <c r="FO351" s="136"/>
      <c r="FP351" s="136"/>
      <c r="FQ351" s="136"/>
      <c r="FR351" s="136"/>
      <c r="FS351" s="136"/>
      <c r="FT351" s="136"/>
      <c r="FU351" s="136"/>
      <c r="FV351" s="136"/>
      <c r="FW351" s="136"/>
      <c r="FX351" s="136"/>
      <c r="FY351" s="136"/>
      <c r="FZ351" s="136"/>
      <c r="GA351" s="136"/>
      <c r="GB351" s="136"/>
      <c r="GC351" s="136"/>
      <c r="GD351" s="136"/>
      <c r="GE351" s="136"/>
      <c r="GF351" s="136"/>
      <c r="GG351" s="136"/>
      <c r="GH351" s="136"/>
      <c r="GI351" s="136"/>
      <c r="GJ351" s="136"/>
      <c r="GK351" s="136"/>
      <c r="GL351" s="136"/>
      <c r="GM351" s="136"/>
      <c r="GN351" s="136"/>
      <c r="GO351" s="136"/>
      <c r="GP351" s="136"/>
      <c r="GQ351" s="136"/>
      <c r="GR351" s="136"/>
      <c r="GS351" s="136"/>
      <c r="GT351" s="136"/>
      <c r="GU351" s="136"/>
      <c r="GV351" s="136"/>
      <c r="GW351" s="136"/>
      <c r="GX351" s="136"/>
      <c r="GY351" s="136"/>
      <c r="GZ351" s="136"/>
      <c r="HA351" s="136"/>
      <c r="HB351" s="136"/>
      <c r="HC351" s="136"/>
      <c r="HD351" s="136"/>
      <c r="HE351" s="136"/>
      <c r="HF351" s="136"/>
      <c r="HG351" s="136"/>
      <c r="HH351" s="136"/>
      <c r="HI351" s="136"/>
      <c r="HJ351" s="136"/>
      <c r="HK351" s="136"/>
      <c r="HL351" s="136"/>
      <c r="HM351" s="136"/>
      <c r="HN351" s="136"/>
      <c r="HO351" s="136"/>
      <c r="HP351" s="136"/>
      <c r="HQ351" s="136"/>
      <c r="HR351" s="136"/>
      <c r="HS351" s="136"/>
      <c r="HT351" s="136"/>
      <c r="HU351" s="136"/>
      <c r="HV351" s="136"/>
      <c r="HW351" s="136"/>
      <c r="HX351" s="136"/>
      <c r="HY351" s="136"/>
      <c r="HZ351" s="136"/>
      <c r="IA351" s="136"/>
      <c r="IB351" s="136"/>
      <c r="IC351" s="136"/>
      <c r="ID351" s="136"/>
      <c r="IE351" s="136"/>
      <c r="IF351" s="136"/>
      <c r="IG351" s="136"/>
    </row>
    <row r="352" spans="1:241" ht="15" customHeight="1" x14ac:dyDescent="0.25">
      <c r="A352" s="137" t="s">
        <v>426</v>
      </c>
      <c r="B352" s="158">
        <v>3435097</v>
      </c>
      <c r="C352" s="195">
        <v>2781379</v>
      </c>
      <c r="D352" s="195">
        <v>747148</v>
      </c>
      <c r="E352" s="195">
        <v>947713</v>
      </c>
      <c r="F352" s="195">
        <v>1585677</v>
      </c>
      <c r="G352" s="158">
        <v>286604</v>
      </c>
      <c r="H352" s="235">
        <v>9783618</v>
      </c>
      <c r="I352" s="136"/>
      <c r="J352" s="203" t="s">
        <v>470</v>
      </c>
      <c r="K352" s="195">
        <v>2984042</v>
      </c>
      <c r="L352" s="195">
        <v>129070</v>
      </c>
      <c r="M352" s="195">
        <v>136613</v>
      </c>
      <c r="N352" s="195">
        <v>2795</v>
      </c>
      <c r="O352" s="195" t="s">
        <v>491</v>
      </c>
      <c r="P352" s="195" t="s">
        <v>491</v>
      </c>
      <c r="Q352" s="241">
        <v>3252520</v>
      </c>
      <c r="R352" s="136"/>
      <c r="S352" s="136"/>
      <c r="T352" s="136"/>
      <c r="U352" s="136"/>
      <c r="V352" s="136"/>
      <c r="W352" s="136"/>
      <c r="X352" s="136"/>
      <c r="Y352" s="136"/>
      <c r="Z352" s="136"/>
      <c r="AA352" s="136"/>
      <c r="AB352" s="136"/>
      <c r="AC352" s="136"/>
      <c r="AD352" s="136"/>
      <c r="AE352" s="136"/>
      <c r="AF352" s="136"/>
      <c r="AG352" s="136"/>
      <c r="AH352" s="136"/>
      <c r="AI352" s="136"/>
      <c r="AJ352" s="136"/>
      <c r="AK352" s="136"/>
      <c r="AL352" s="136"/>
      <c r="AM352" s="136"/>
      <c r="AN352" s="136"/>
      <c r="AO352" s="136"/>
      <c r="AP352" s="136"/>
      <c r="AQ352" s="136"/>
      <c r="AR352" s="136"/>
      <c r="AS352" s="136"/>
      <c r="AT352" s="136"/>
      <c r="AU352" s="136"/>
      <c r="AV352" s="136"/>
      <c r="AW352" s="136"/>
      <c r="AX352" s="136"/>
      <c r="AY352" s="136"/>
      <c r="AZ352" s="136"/>
      <c r="BA352" s="136"/>
      <c r="BB352" s="136"/>
      <c r="BC352" s="136"/>
      <c r="BD352" s="136"/>
      <c r="BE352" s="136"/>
      <c r="BF352" s="136"/>
      <c r="BG352" s="136"/>
      <c r="BH352" s="136"/>
      <c r="BI352" s="136"/>
      <c r="BJ352" s="136"/>
      <c r="BK352" s="136"/>
      <c r="BL352" s="136"/>
      <c r="BM352" s="136"/>
      <c r="BN352" s="136"/>
      <c r="BO352" s="136"/>
      <c r="BP352" s="136"/>
      <c r="BQ352" s="136"/>
      <c r="BR352" s="136"/>
      <c r="BS352" s="136"/>
      <c r="BT352" s="136"/>
      <c r="BU352" s="136"/>
      <c r="BV352" s="136"/>
      <c r="BW352" s="136"/>
      <c r="BX352" s="136"/>
      <c r="BY352" s="136"/>
      <c r="BZ352" s="136"/>
      <c r="CA352" s="136"/>
      <c r="CB352" s="136"/>
      <c r="CC352" s="136"/>
      <c r="CD352" s="136"/>
      <c r="CE352" s="136"/>
      <c r="CF352" s="136"/>
      <c r="CG352" s="136"/>
      <c r="CH352" s="136"/>
      <c r="CI352" s="136"/>
      <c r="CJ352" s="136"/>
      <c r="CK352" s="136"/>
      <c r="CL352" s="136"/>
      <c r="CM352" s="136"/>
      <c r="CN352" s="136"/>
      <c r="CO352" s="136"/>
      <c r="CP352" s="136"/>
      <c r="CQ352" s="136"/>
      <c r="CR352" s="136"/>
      <c r="CS352" s="136"/>
      <c r="CT352" s="136"/>
      <c r="CU352" s="136"/>
      <c r="CV352" s="136"/>
      <c r="CW352" s="136"/>
      <c r="CX352" s="136"/>
      <c r="CY352" s="136"/>
      <c r="CZ352" s="136"/>
      <c r="DA352" s="136"/>
      <c r="DB352" s="136"/>
      <c r="DC352" s="136"/>
      <c r="DD352" s="136"/>
      <c r="DE352" s="136"/>
      <c r="DF352" s="136"/>
      <c r="DG352" s="136"/>
      <c r="DH352" s="136"/>
      <c r="DI352" s="136"/>
      <c r="DJ352" s="136"/>
      <c r="DK352" s="136"/>
      <c r="DL352" s="136"/>
      <c r="DM352" s="136"/>
      <c r="DN352" s="136"/>
      <c r="DO352" s="136"/>
      <c r="DP352" s="136"/>
      <c r="DQ352" s="136"/>
      <c r="DR352" s="136"/>
      <c r="DS352" s="136"/>
      <c r="DT352" s="136"/>
      <c r="DU352" s="136"/>
      <c r="DV352" s="136"/>
      <c r="DW352" s="136"/>
      <c r="DX352" s="136"/>
      <c r="DY352" s="136"/>
      <c r="DZ352" s="136"/>
      <c r="EA352" s="136"/>
      <c r="EB352" s="136"/>
      <c r="EC352" s="136"/>
      <c r="ED352" s="136"/>
      <c r="EE352" s="136"/>
      <c r="EF352" s="136"/>
      <c r="EG352" s="136"/>
      <c r="EH352" s="136"/>
      <c r="EI352" s="136"/>
      <c r="EJ352" s="136"/>
      <c r="EK352" s="136"/>
      <c r="EL352" s="136"/>
      <c r="EM352" s="136"/>
      <c r="EN352" s="136"/>
      <c r="EO352" s="136"/>
      <c r="EP352" s="136"/>
      <c r="EQ352" s="136"/>
      <c r="ER352" s="136"/>
      <c r="ES352" s="136"/>
      <c r="ET352" s="136"/>
      <c r="EU352" s="136"/>
      <c r="EV352" s="136"/>
      <c r="EW352" s="136"/>
      <c r="EX352" s="136"/>
      <c r="EY352" s="136"/>
      <c r="EZ352" s="136"/>
      <c r="FA352" s="136"/>
      <c r="FB352" s="136"/>
      <c r="FC352" s="136"/>
      <c r="FD352" s="136"/>
      <c r="FE352" s="136"/>
      <c r="FF352" s="136"/>
      <c r="FG352" s="136"/>
      <c r="FH352" s="136"/>
      <c r="FI352" s="136"/>
      <c r="FJ352" s="136"/>
      <c r="FK352" s="136"/>
      <c r="FL352" s="136"/>
      <c r="FM352" s="136"/>
      <c r="FN352" s="136"/>
      <c r="FO352" s="136"/>
      <c r="FP352" s="136"/>
      <c r="FQ352" s="136"/>
      <c r="FR352" s="136"/>
      <c r="FS352" s="136"/>
      <c r="FT352" s="136"/>
      <c r="FU352" s="136"/>
      <c r="FV352" s="136"/>
      <c r="FW352" s="136"/>
      <c r="FX352" s="136"/>
      <c r="FY352" s="136"/>
      <c r="FZ352" s="136"/>
      <c r="GA352" s="136"/>
      <c r="GB352" s="136"/>
      <c r="GC352" s="136"/>
      <c r="GD352" s="136"/>
      <c r="GE352" s="136"/>
      <c r="GF352" s="136"/>
      <c r="GG352" s="136"/>
      <c r="GH352" s="136"/>
      <c r="GI352" s="136"/>
      <c r="GJ352" s="136"/>
      <c r="GK352" s="136"/>
      <c r="GL352" s="136"/>
      <c r="GM352" s="136"/>
      <c r="GN352" s="136"/>
      <c r="GO352" s="136"/>
      <c r="GP352" s="136"/>
      <c r="GQ352" s="136"/>
      <c r="GR352" s="136"/>
      <c r="GS352" s="136"/>
      <c r="GT352" s="136"/>
      <c r="GU352" s="136"/>
      <c r="GV352" s="136"/>
      <c r="GW352" s="136"/>
      <c r="GX352" s="136"/>
      <c r="GY352" s="136"/>
      <c r="GZ352" s="136"/>
      <c r="HA352" s="136"/>
      <c r="HB352" s="136"/>
      <c r="HC352" s="136"/>
      <c r="HD352" s="136"/>
      <c r="HE352" s="136"/>
      <c r="HF352" s="136"/>
      <c r="HG352" s="136"/>
      <c r="HH352" s="136"/>
      <c r="HI352" s="136"/>
      <c r="HJ352" s="136"/>
      <c r="HK352" s="136"/>
      <c r="HL352" s="136"/>
      <c r="HM352" s="136"/>
      <c r="HN352" s="136"/>
      <c r="HO352" s="136"/>
      <c r="HP352" s="136"/>
      <c r="HQ352" s="136"/>
      <c r="HR352" s="136"/>
      <c r="HS352" s="136"/>
      <c r="HT352" s="136"/>
      <c r="HU352" s="136"/>
      <c r="HV352" s="136"/>
      <c r="HW352" s="136"/>
      <c r="HX352" s="136"/>
      <c r="HY352" s="136"/>
      <c r="HZ352" s="136"/>
      <c r="IA352" s="136"/>
      <c r="IB352" s="136"/>
      <c r="IC352" s="136"/>
      <c r="ID352" s="136"/>
      <c r="IE352" s="136"/>
      <c r="IF352" s="136"/>
      <c r="IG352" s="136"/>
    </row>
    <row r="353" spans="1:241" ht="15" customHeight="1" x14ac:dyDescent="0.25">
      <c r="A353" s="137" t="s">
        <v>427</v>
      </c>
      <c r="B353" s="158">
        <v>4064485</v>
      </c>
      <c r="C353" s="195">
        <v>2465978</v>
      </c>
      <c r="D353" s="195">
        <v>855827</v>
      </c>
      <c r="E353" s="195">
        <v>957278</v>
      </c>
      <c r="F353" s="195">
        <v>1598686</v>
      </c>
      <c r="G353" s="158">
        <v>312121</v>
      </c>
      <c r="H353" s="235">
        <v>10254375</v>
      </c>
      <c r="I353" s="136"/>
      <c r="J353" s="203" t="s">
        <v>471</v>
      </c>
      <c r="K353" s="195">
        <v>4682748</v>
      </c>
      <c r="L353" s="195">
        <v>1449028</v>
      </c>
      <c r="M353" s="195">
        <v>358179</v>
      </c>
      <c r="N353" s="195">
        <v>631338</v>
      </c>
      <c r="O353" s="195">
        <v>1196363</v>
      </c>
      <c r="P353" s="195">
        <v>156698</v>
      </c>
      <c r="Q353" s="241">
        <v>8474354</v>
      </c>
      <c r="R353" s="136"/>
      <c r="S353" s="136"/>
      <c r="T353" s="136"/>
      <c r="U353" s="136"/>
      <c r="V353" s="136"/>
      <c r="W353" s="136"/>
      <c r="X353" s="136"/>
      <c r="Y353" s="136"/>
      <c r="Z353" s="136"/>
      <c r="AA353" s="136"/>
      <c r="AB353" s="136"/>
      <c r="AC353" s="136"/>
      <c r="AD353" s="136"/>
      <c r="AE353" s="136"/>
      <c r="AF353" s="136"/>
      <c r="AG353" s="136"/>
      <c r="AH353" s="136"/>
      <c r="AI353" s="136"/>
      <c r="AJ353" s="136"/>
      <c r="AK353" s="136"/>
      <c r="AL353" s="136"/>
      <c r="AM353" s="136"/>
      <c r="AN353" s="136"/>
      <c r="AO353" s="136"/>
      <c r="AP353" s="136"/>
      <c r="AQ353" s="136"/>
      <c r="AR353" s="136"/>
      <c r="AS353" s="136"/>
      <c r="AT353" s="136"/>
      <c r="AU353" s="136"/>
      <c r="AV353" s="136"/>
      <c r="AW353" s="136"/>
      <c r="AX353" s="136"/>
      <c r="AY353" s="136"/>
      <c r="AZ353" s="136"/>
      <c r="BA353" s="136"/>
      <c r="BB353" s="136"/>
      <c r="BC353" s="136"/>
      <c r="BD353" s="136"/>
      <c r="BE353" s="136"/>
      <c r="BF353" s="136"/>
      <c r="BG353" s="136"/>
      <c r="BH353" s="136"/>
      <c r="BI353" s="136"/>
      <c r="BJ353" s="136"/>
      <c r="BK353" s="136"/>
      <c r="BL353" s="136"/>
      <c r="BM353" s="136"/>
      <c r="BN353" s="136"/>
      <c r="BO353" s="136"/>
      <c r="BP353" s="136"/>
      <c r="BQ353" s="136"/>
      <c r="BR353" s="136"/>
      <c r="BS353" s="136"/>
      <c r="BT353" s="136"/>
      <c r="BU353" s="136"/>
      <c r="BV353" s="136"/>
      <c r="BW353" s="136"/>
      <c r="BX353" s="136"/>
      <c r="BY353" s="136"/>
      <c r="BZ353" s="136"/>
      <c r="CA353" s="136"/>
      <c r="CB353" s="136"/>
      <c r="CC353" s="136"/>
      <c r="CD353" s="136"/>
      <c r="CE353" s="136"/>
      <c r="CF353" s="136"/>
      <c r="CG353" s="136"/>
      <c r="CH353" s="136"/>
      <c r="CI353" s="136"/>
      <c r="CJ353" s="136"/>
      <c r="CK353" s="136"/>
      <c r="CL353" s="136"/>
      <c r="CM353" s="136"/>
      <c r="CN353" s="136"/>
      <c r="CO353" s="136"/>
      <c r="CP353" s="136"/>
      <c r="CQ353" s="136"/>
      <c r="CR353" s="136"/>
      <c r="CS353" s="136"/>
      <c r="CT353" s="136"/>
      <c r="CU353" s="136"/>
      <c r="CV353" s="136"/>
      <c r="CW353" s="136"/>
      <c r="CX353" s="136"/>
      <c r="CY353" s="136"/>
      <c r="CZ353" s="136"/>
      <c r="DA353" s="136"/>
      <c r="DB353" s="136"/>
      <c r="DC353" s="136"/>
      <c r="DD353" s="136"/>
      <c r="DE353" s="136"/>
      <c r="DF353" s="136"/>
      <c r="DG353" s="136"/>
      <c r="DH353" s="136"/>
      <c r="DI353" s="136"/>
      <c r="DJ353" s="136"/>
      <c r="DK353" s="136"/>
      <c r="DL353" s="136"/>
      <c r="DM353" s="136"/>
      <c r="DN353" s="136"/>
      <c r="DO353" s="136"/>
      <c r="DP353" s="136"/>
      <c r="DQ353" s="136"/>
      <c r="DR353" s="136"/>
      <c r="DS353" s="136"/>
      <c r="DT353" s="136"/>
      <c r="DU353" s="136"/>
      <c r="DV353" s="136"/>
      <c r="DW353" s="136"/>
      <c r="DX353" s="136"/>
      <c r="DY353" s="136"/>
      <c r="DZ353" s="136"/>
      <c r="EA353" s="136"/>
      <c r="EB353" s="136"/>
      <c r="EC353" s="136"/>
      <c r="ED353" s="136"/>
      <c r="EE353" s="136"/>
      <c r="EF353" s="136"/>
      <c r="EG353" s="136"/>
      <c r="EH353" s="136"/>
      <c r="EI353" s="136"/>
      <c r="EJ353" s="136"/>
      <c r="EK353" s="136"/>
      <c r="EL353" s="136"/>
      <c r="EM353" s="136"/>
      <c r="EN353" s="136"/>
      <c r="EO353" s="136"/>
      <c r="EP353" s="136"/>
      <c r="EQ353" s="136"/>
      <c r="ER353" s="136"/>
      <c r="ES353" s="136"/>
      <c r="ET353" s="136"/>
      <c r="EU353" s="136"/>
      <c r="EV353" s="136"/>
      <c r="EW353" s="136"/>
      <c r="EX353" s="136"/>
      <c r="EY353" s="136"/>
      <c r="EZ353" s="136"/>
      <c r="FA353" s="136"/>
      <c r="FB353" s="136"/>
      <c r="FC353" s="136"/>
      <c r="FD353" s="136"/>
      <c r="FE353" s="136"/>
      <c r="FF353" s="136"/>
      <c r="FG353" s="136"/>
      <c r="FH353" s="136"/>
      <c r="FI353" s="136"/>
      <c r="FJ353" s="136"/>
      <c r="FK353" s="136"/>
      <c r="FL353" s="136"/>
      <c r="FM353" s="136"/>
      <c r="FN353" s="136"/>
      <c r="FO353" s="136"/>
      <c r="FP353" s="136"/>
      <c r="FQ353" s="136"/>
      <c r="FR353" s="136"/>
      <c r="FS353" s="136"/>
      <c r="FT353" s="136"/>
      <c r="FU353" s="136"/>
      <c r="FV353" s="136"/>
      <c r="FW353" s="136"/>
      <c r="FX353" s="136"/>
      <c r="FY353" s="136"/>
      <c r="FZ353" s="136"/>
      <c r="GA353" s="136"/>
      <c r="GB353" s="136"/>
      <c r="GC353" s="136"/>
      <c r="GD353" s="136"/>
      <c r="GE353" s="136"/>
      <c r="GF353" s="136"/>
      <c r="GG353" s="136"/>
      <c r="GH353" s="136"/>
      <c r="GI353" s="136"/>
      <c r="GJ353" s="136"/>
      <c r="GK353" s="136"/>
      <c r="GL353" s="136"/>
      <c r="GM353" s="136"/>
      <c r="GN353" s="136"/>
      <c r="GO353" s="136"/>
      <c r="GP353" s="136"/>
      <c r="GQ353" s="136"/>
      <c r="GR353" s="136"/>
      <c r="GS353" s="136"/>
      <c r="GT353" s="136"/>
      <c r="GU353" s="136"/>
      <c r="GV353" s="136"/>
      <c r="GW353" s="136"/>
      <c r="GX353" s="136"/>
      <c r="GY353" s="136"/>
      <c r="GZ353" s="136"/>
      <c r="HA353" s="136"/>
      <c r="HB353" s="136"/>
      <c r="HC353" s="136"/>
      <c r="HD353" s="136"/>
      <c r="HE353" s="136"/>
      <c r="HF353" s="136"/>
      <c r="HG353" s="136"/>
      <c r="HH353" s="136"/>
      <c r="HI353" s="136"/>
      <c r="HJ353" s="136"/>
      <c r="HK353" s="136"/>
      <c r="HL353" s="136"/>
      <c r="HM353" s="136"/>
      <c r="HN353" s="136"/>
      <c r="HO353" s="136"/>
      <c r="HP353" s="136"/>
      <c r="HQ353" s="136"/>
      <c r="HR353" s="136"/>
      <c r="HS353" s="136"/>
      <c r="HT353" s="136"/>
      <c r="HU353" s="136"/>
      <c r="HV353" s="136"/>
      <c r="HW353" s="136"/>
      <c r="HX353" s="136"/>
      <c r="HY353" s="136"/>
      <c r="HZ353" s="136"/>
      <c r="IA353" s="136"/>
      <c r="IB353" s="136"/>
      <c r="IC353" s="136"/>
      <c r="ID353" s="136"/>
      <c r="IE353" s="136"/>
      <c r="IF353" s="136"/>
      <c r="IG353" s="136"/>
    </row>
    <row r="354" spans="1:241" ht="15" customHeight="1" x14ac:dyDescent="0.25">
      <c r="A354" s="137" t="s">
        <v>428</v>
      </c>
      <c r="B354" s="158">
        <v>6067102</v>
      </c>
      <c r="C354" s="195">
        <v>4323125</v>
      </c>
      <c r="D354" s="195">
        <v>1260222</v>
      </c>
      <c r="E354" s="195">
        <v>992652</v>
      </c>
      <c r="F354" s="195">
        <v>2017954</v>
      </c>
      <c r="G354" s="158">
        <v>487690</v>
      </c>
      <c r="H354" s="235">
        <v>15148745</v>
      </c>
      <c r="I354" s="136"/>
      <c r="J354" s="203" t="s">
        <v>472</v>
      </c>
      <c r="K354" s="195">
        <v>5664612</v>
      </c>
      <c r="L354" s="195">
        <v>1824503</v>
      </c>
      <c r="M354" s="195">
        <v>833728</v>
      </c>
      <c r="N354" s="195">
        <v>737961</v>
      </c>
      <c r="O354" s="195">
        <v>1658377</v>
      </c>
      <c r="P354" s="195">
        <v>241317</v>
      </c>
      <c r="Q354" s="241">
        <v>10960498</v>
      </c>
      <c r="R354" s="136"/>
      <c r="S354" s="136"/>
      <c r="T354" s="136"/>
      <c r="U354" s="136"/>
      <c r="V354" s="136"/>
      <c r="W354" s="136"/>
      <c r="X354" s="136"/>
      <c r="Y354" s="136"/>
      <c r="Z354" s="136"/>
      <c r="AA354" s="136"/>
      <c r="AB354" s="136"/>
      <c r="AC354" s="136"/>
      <c r="AD354" s="136"/>
      <c r="AE354" s="136"/>
      <c r="AF354" s="136"/>
      <c r="AG354" s="136"/>
      <c r="AH354" s="136"/>
      <c r="AI354" s="136"/>
      <c r="AJ354" s="136"/>
      <c r="AK354" s="136"/>
      <c r="AL354" s="136"/>
      <c r="AM354" s="136"/>
      <c r="AN354" s="136"/>
      <c r="AO354" s="136"/>
      <c r="AP354" s="136"/>
      <c r="AQ354" s="136"/>
      <c r="AR354" s="136"/>
      <c r="AS354" s="136"/>
      <c r="AT354" s="136"/>
      <c r="AU354" s="136"/>
      <c r="AV354" s="136"/>
      <c r="AW354" s="136"/>
      <c r="AX354" s="136"/>
      <c r="AY354" s="136"/>
      <c r="AZ354" s="136"/>
      <c r="BA354" s="136"/>
      <c r="BB354" s="136"/>
      <c r="BC354" s="136"/>
      <c r="BD354" s="136"/>
      <c r="BE354" s="136"/>
      <c r="BF354" s="136"/>
      <c r="BG354" s="136"/>
      <c r="BH354" s="136"/>
      <c r="BI354" s="136"/>
      <c r="BJ354" s="136"/>
      <c r="BK354" s="136"/>
      <c r="BL354" s="136"/>
      <c r="BM354" s="136"/>
      <c r="BN354" s="136"/>
      <c r="BO354" s="136"/>
      <c r="BP354" s="136"/>
      <c r="BQ354" s="136"/>
      <c r="BR354" s="136"/>
      <c r="BS354" s="136"/>
      <c r="BT354" s="136"/>
      <c r="BU354" s="136"/>
      <c r="BV354" s="136"/>
      <c r="BW354" s="136"/>
      <c r="BX354" s="136"/>
      <c r="BY354" s="136"/>
      <c r="BZ354" s="136"/>
      <c r="CA354" s="136"/>
      <c r="CB354" s="136"/>
      <c r="CC354" s="136"/>
      <c r="CD354" s="136"/>
      <c r="CE354" s="136"/>
      <c r="CF354" s="136"/>
      <c r="CG354" s="136"/>
      <c r="CH354" s="136"/>
      <c r="CI354" s="136"/>
      <c r="CJ354" s="136"/>
      <c r="CK354" s="136"/>
      <c r="CL354" s="136"/>
      <c r="CM354" s="136"/>
      <c r="CN354" s="136"/>
      <c r="CO354" s="136"/>
      <c r="CP354" s="136"/>
      <c r="CQ354" s="136"/>
      <c r="CR354" s="136"/>
      <c r="CS354" s="136"/>
      <c r="CT354" s="136"/>
      <c r="CU354" s="136"/>
      <c r="CV354" s="136"/>
      <c r="CW354" s="136"/>
      <c r="CX354" s="136"/>
      <c r="CY354" s="136"/>
      <c r="CZ354" s="136"/>
      <c r="DA354" s="136"/>
      <c r="DB354" s="136"/>
      <c r="DC354" s="136"/>
      <c r="DD354" s="136"/>
      <c r="DE354" s="136"/>
      <c r="DF354" s="136"/>
      <c r="DG354" s="136"/>
      <c r="DH354" s="136"/>
      <c r="DI354" s="136"/>
      <c r="DJ354" s="136"/>
      <c r="DK354" s="136"/>
      <c r="DL354" s="136"/>
      <c r="DM354" s="136"/>
      <c r="DN354" s="136"/>
      <c r="DO354" s="136"/>
      <c r="DP354" s="136"/>
      <c r="DQ354" s="136"/>
      <c r="DR354" s="136"/>
      <c r="DS354" s="136"/>
      <c r="DT354" s="136"/>
      <c r="DU354" s="136"/>
      <c r="DV354" s="136"/>
      <c r="DW354" s="136"/>
      <c r="DX354" s="136"/>
      <c r="DY354" s="136"/>
      <c r="DZ354" s="136"/>
      <c r="EA354" s="136"/>
      <c r="EB354" s="136"/>
      <c r="EC354" s="136"/>
      <c r="ED354" s="136"/>
      <c r="EE354" s="136"/>
      <c r="EF354" s="136"/>
      <c r="EG354" s="136"/>
      <c r="EH354" s="136"/>
      <c r="EI354" s="136"/>
      <c r="EJ354" s="136"/>
      <c r="EK354" s="136"/>
      <c r="EL354" s="136"/>
      <c r="EM354" s="136"/>
      <c r="EN354" s="136"/>
      <c r="EO354" s="136"/>
      <c r="EP354" s="136"/>
      <c r="EQ354" s="136"/>
      <c r="ER354" s="136"/>
      <c r="ES354" s="136"/>
      <c r="ET354" s="136"/>
      <c r="EU354" s="136"/>
      <c r="EV354" s="136"/>
      <c r="EW354" s="136"/>
      <c r="EX354" s="136"/>
      <c r="EY354" s="136"/>
      <c r="EZ354" s="136"/>
      <c r="FA354" s="136"/>
      <c r="FB354" s="136"/>
      <c r="FC354" s="136"/>
      <c r="FD354" s="136"/>
      <c r="FE354" s="136"/>
      <c r="FF354" s="136"/>
      <c r="FG354" s="136"/>
      <c r="FH354" s="136"/>
      <c r="FI354" s="136"/>
      <c r="FJ354" s="136"/>
      <c r="FK354" s="136"/>
      <c r="FL354" s="136"/>
      <c r="FM354" s="136"/>
      <c r="FN354" s="136"/>
      <c r="FO354" s="136"/>
      <c r="FP354" s="136"/>
      <c r="FQ354" s="136"/>
      <c r="FR354" s="136"/>
      <c r="FS354" s="136"/>
      <c r="FT354" s="136"/>
      <c r="FU354" s="136"/>
      <c r="FV354" s="136"/>
      <c r="FW354" s="136"/>
      <c r="FX354" s="136"/>
      <c r="FY354" s="136"/>
      <c r="FZ354" s="136"/>
      <c r="GA354" s="136"/>
      <c r="GB354" s="136"/>
      <c r="GC354" s="136"/>
      <c r="GD354" s="136"/>
      <c r="GE354" s="136"/>
      <c r="GF354" s="136"/>
      <c r="GG354" s="136"/>
      <c r="GH354" s="136"/>
      <c r="GI354" s="136"/>
      <c r="GJ354" s="136"/>
      <c r="GK354" s="136"/>
      <c r="GL354" s="136"/>
      <c r="GM354" s="136"/>
      <c r="GN354" s="136"/>
      <c r="GO354" s="136"/>
      <c r="GP354" s="136"/>
      <c r="GQ354" s="136"/>
      <c r="GR354" s="136"/>
      <c r="GS354" s="136"/>
      <c r="GT354" s="136"/>
      <c r="GU354" s="136"/>
      <c r="GV354" s="136"/>
      <c r="GW354" s="136"/>
      <c r="GX354" s="136"/>
      <c r="GY354" s="136"/>
      <c r="GZ354" s="136"/>
      <c r="HA354" s="136"/>
      <c r="HB354" s="136"/>
      <c r="HC354" s="136"/>
      <c r="HD354" s="136"/>
      <c r="HE354" s="136"/>
      <c r="HF354" s="136"/>
      <c r="HG354" s="136"/>
      <c r="HH354" s="136"/>
      <c r="HI354" s="136"/>
      <c r="HJ354" s="136"/>
      <c r="HK354" s="136"/>
      <c r="HL354" s="136"/>
      <c r="HM354" s="136"/>
      <c r="HN354" s="136"/>
      <c r="HO354" s="136"/>
      <c r="HP354" s="136"/>
      <c r="HQ354" s="136"/>
      <c r="HR354" s="136"/>
      <c r="HS354" s="136"/>
      <c r="HT354" s="136"/>
      <c r="HU354" s="136"/>
      <c r="HV354" s="136"/>
      <c r="HW354" s="136"/>
      <c r="HX354" s="136"/>
      <c r="HY354" s="136"/>
      <c r="HZ354" s="136"/>
      <c r="IA354" s="136"/>
      <c r="IB354" s="136"/>
      <c r="IC354" s="136"/>
      <c r="ID354" s="136"/>
      <c r="IE354" s="136"/>
      <c r="IF354" s="136"/>
      <c r="IG354" s="136"/>
    </row>
    <row r="355" spans="1:241" ht="15" customHeight="1" x14ac:dyDescent="0.25">
      <c r="A355" s="137" t="s">
        <v>429</v>
      </c>
      <c r="B355" s="158">
        <v>8328998</v>
      </c>
      <c r="C355" s="195">
        <v>5200217</v>
      </c>
      <c r="D355" s="195">
        <v>1348903</v>
      </c>
      <c r="E355" s="195">
        <v>1059052</v>
      </c>
      <c r="F355" s="195">
        <v>2194731</v>
      </c>
      <c r="G355" s="158">
        <v>475832</v>
      </c>
      <c r="H355" s="235">
        <v>18607733</v>
      </c>
      <c r="I355" s="136"/>
      <c r="J355" s="203" t="s">
        <v>473</v>
      </c>
      <c r="K355" s="195">
        <v>6829334</v>
      </c>
      <c r="L355" s="195">
        <v>2771407</v>
      </c>
      <c r="M355" s="195">
        <v>787333</v>
      </c>
      <c r="N355" s="195">
        <v>1026552</v>
      </c>
      <c r="O355" s="195">
        <v>2024531</v>
      </c>
      <c r="P355" s="195">
        <v>301977</v>
      </c>
      <c r="Q355" s="241">
        <v>13741134</v>
      </c>
      <c r="R355" s="136"/>
      <c r="S355" s="136"/>
      <c r="T355" s="136"/>
      <c r="U355" s="136"/>
      <c r="V355" s="136"/>
      <c r="W355" s="136"/>
      <c r="X355" s="136"/>
      <c r="Y355" s="136"/>
      <c r="Z355" s="136"/>
      <c r="AA355" s="136"/>
      <c r="AB355" s="136"/>
      <c r="AC355" s="136"/>
      <c r="AD355" s="136"/>
      <c r="AE355" s="136"/>
      <c r="AF355" s="136"/>
      <c r="AG355" s="136"/>
      <c r="AH355" s="136"/>
      <c r="AI355" s="136"/>
      <c r="AJ355" s="136"/>
      <c r="AK355" s="136"/>
      <c r="AL355" s="136"/>
      <c r="AM355" s="136"/>
      <c r="AN355" s="136"/>
      <c r="AO355" s="136"/>
      <c r="AP355" s="136"/>
      <c r="AQ355" s="136"/>
      <c r="AR355" s="136"/>
      <c r="AS355" s="136"/>
      <c r="AT355" s="136"/>
      <c r="AU355" s="136"/>
      <c r="AV355" s="136"/>
      <c r="AW355" s="136"/>
      <c r="AX355" s="136"/>
      <c r="AY355" s="136"/>
      <c r="AZ355" s="136"/>
      <c r="BA355" s="136"/>
      <c r="BB355" s="136"/>
      <c r="BC355" s="136"/>
      <c r="BD355" s="136"/>
      <c r="BE355" s="136"/>
      <c r="BF355" s="136"/>
      <c r="BG355" s="136"/>
      <c r="BH355" s="136"/>
      <c r="BI355" s="136"/>
      <c r="BJ355" s="136"/>
      <c r="BK355" s="136"/>
      <c r="BL355" s="136"/>
      <c r="BM355" s="136"/>
      <c r="BN355" s="136"/>
      <c r="BO355" s="136"/>
      <c r="BP355" s="136"/>
      <c r="BQ355" s="136"/>
      <c r="BR355" s="136"/>
      <c r="BS355" s="136"/>
      <c r="BT355" s="136"/>
      <c r="BU355" s="136"/>
      <c r="BV355" s="136"/>
      <c r="BW355" s="136"/>
      <c r="BX355" s="136"/>
      <c r="BY355" s="136"/>
      <c r="BZ355" s="136"/>
      <c r="CA355" s="136"/>
      <c r="CB355" s="136"/>
      <c r="CC355" s="136"/>
      <c r="CD355" s="136"/>
      <c r="CE355" s="136"/>
      <c r="CF355" s="136"/>
      <c r="CG355" s="136"/>
      <c r="CH355" s="136"/>
      <c r="CI355" s="136"/>
      <c r="CJ355" s="136"/>
      <c r="CK355" s="136"/>
      <c r="CL355" s="136"/>
      <c r="CM355" s="136"/>
      <c r="CN355" s="136"/>
      <c r="CO355" s="136"/>
      <c r="CP355" s="136"/>
      <c r="CQ355" s="136"/>
      <c r="CR355" s="136"/>
      <c r="CS355" s="136"/>
      <c r="CT355" s="136"/>
      <c r="CU355" s="136"/>
      <c r="CV355" s="136"/>
      <c r="CW355" s="136"/>
      <c r="CX355" s="136"/>
      <c r="CY355" s="136"/>
      <c r="CZ355" s="136"/>
      <c r="DA355" s="136"/>
      <c r="DB355" s="136"/>
      <c r="DC355" s="136"/>
      <c r="DD355" s="136"/>
      <c r="DE355" s="136"/>
      <c r="DF355" s="136"/>
      <c r="DG355" s="136"/>
      <c r="DH355" s="136"/>
      <c r="DI355" s="136"/>
      <c r="DJ355" s="136"/>
      <c r="DK355" s="136"/>
      <c r="DL355" s="136"/>
      <c r="DM355" s="136"/>
      <c r="DN355" s="136"/>
      <c r="DO355" s="136"/>
      <c r="DP355" s="136"/>
      <c r="DQ355" s="136"/>
      <c r="DR355" s="136"/>
      <c r="DS355" s="136"/>
      <c r="DT355" s="136"/>
      <c r="DU355" s="136"/>
      <c r="DV355" s="136"/>
      <c r="DW355" s="136"/>
      <c r="DX355" s="136"/>
      <c r="DY355" s="136"/>
      <c r="DZ355" s="136"/>
      <c r="EA355" s="136"/>
      <c r="EB355" s="136"/>
      <c r="EC355" s="136"/>
      <c r="ED355" s="136"/>
      <c r="EE355" s="136"/>
      <c r="EF355" s="136"/>
      <c r="EG355" s="136"/>
      <c r="EH355" s="136"/>
      <c r="EI355" s="136"/>
      <c r="EJ355" s="136"/>
      <c r="EK355" s="136"/>
      <c r="EL355" s="136"/>
      <c r="EM355" s="136"/>
      <c r="EN355" s="136"/>
      <c r="EO355" s="136"/>
      <c r="EP355" s="136"/>
      <c r="EQ355" s="136"/>
      <c r="ER355" s="136"/>
      <c r="ES355" s="136"/>
      <c r="ET355" s="136"/>
      <c r="EU355" s="136"/>
      <c r="EV355" s="136"/>
      <c r="EW355" s="136"/>
      <c r="EX355" s="136"/>
      <c r="EY355" s="136"/>
      <c r="EZ355" s="136"/>
      <c r="FA355" s="136"/>
      <c r="FB355" s="136"/>
      <c r="FC355" s="136"/>
      <c r="FD355" s="136"/>
      <c r="FE355" s="136"/>
      <c r="FF355" s="136"/>
      <c r="FG355" s="136"/>
      <c r="FH355" s="136"/>
      <c r="FI355" s="136"/>
      <c r="FJ355" s="136"/>
      <c r="FK355" s="136"/>
      <c r="FL355" s="136"/>
      <c r="FM355" s="136"/>
      <c r="FN355" s="136"/>
      <c r="FO355" s="136"/>
      <c r="FP355" s="136"/>
      <c r="FQ355" s="136"/>
      <c r="FR355" s="136"/>
      <c r="FS355" s="136"/>
      <c r="FT355" s="136"/>
      <c r="FU355" s="136"/>
      <c r="FV355" s="136"/>
      <c r="FW355" s="136"/>
      <c r="FX355" s="136"/>
      <c r="FY355" s="136"/>
      <c r="FZ355" s="136"/>
      <c r="GA355" s="136"/>
      <c r="GB355" s="136"/>
      <c r="GC355" s="136"/>
      <c r="GD355" s="136"/>
      <c r="GE355" s="136"/>
      <c r="GF355" s="136"/>
      <c r="GG355" s="136"/>
      <c r="GH355" s="136"/>
      <c r="GI355" s="136"/>
      <c r="GJ355" s="136"/>
      <c r="GK355" s="136"/>
      <c r="GL355" s="136"/>
      <c r="GM355" s="136"/>
      <c r="GN355" s="136"/>
      <c r="GO355" s="136"/>
      <c r="GP355" s="136"/>
      <c r="GQ355" s="136"/>
      <c r="GR355" s="136"/>
      <c r="GS355" s="136"/>
      <c r="GT355" s="136"/>
      <c r="GU355" s="136"/>
      <c r="GV355" s="136"/>
      <c r="GW355" s="136"/>
      <c r="GX355" s="136"/>
      <c r="GY355" s="136"/>
      <c r="GZ355" s="136"/>
      <c r="HA355" s="136"/>
      <c r="HB355" s="136"/>
      <c r="HC355" s="136"/>
      <c r="HD355" s="136"/>
      <c r="HE355" s="136"/>
      <c r="HF355" s="136"/>
      <c r="HG355" s="136"/>
      <c r="HH355" s="136"/>
      <c r="HI355" s="136"/>
      <c r="HJ355" s="136"/>
      <c r="HK355" s="136"/>
      <c r="HL355" s="136"/>
      <c r="HM355" s="136"/>
      <c r="HN355" s="136"/>
      <c r="HO355" s="136"/>
      <c r="HP355" s="136"/>
      <c r="HQ355" s="136"/>
      <c r="HR355" s="136"/>
      <c r="HS355" s="136"/>
      <c r="HT355" s="136"/>
      <c r="HU355" s="136"/>
      <c r="HV355" s="136"/>
      <c r="HW355" s="136"/>
      <c r="HX355" s="136"/>
      <c r="HY355" s="136"/>
      <c r="HZ355" s="136"/>
      <c r="IA355" s="136"/>
      <c r="IB355" s="136"/>
      <c r="IC355" s="136"/>
      <c r="ID355" s="136"/>
      <c r="IE355" s="136"/>
      <c r="IF355" s="136"/>
      <c r="IG355" s="136"/>
    </row>
    <row r="356" spans="1:241" ht="15" customHeight="1" x14ac:dyDescent="0.25">
      <c r="A356" s="137" t="s">
        <v>430</v>
      </c>
      <c r="B356" s="158">
        <v>3560659</v>
      </c>
      <c r="C356" s="195">
        <v>2708072</v>
      </c>
      <c r="D356" s="195">
        <v>643116</v>
      </c>
      <c r="E356" s="195">
        <v>988140</v>
      </c>
      <c r="F356" s="195">
        <v>1557920</v>
      </c>
      <c r="G356" s="158">
        <v>285647</v>
      </c>
      <c r="H356" s="235">
        <v>9743554</v>
      </c>
      <c r="I356" s="136"/>
      <c r="J356" s="203" t="s">
        <v>474</v>
      </c>
      <c r="K356" s="195">
        <v>5599536</v>
      </c>
      <c r="L356" s="195">
        <v>2434153</v>
      </c>
      <c r="M356" s="195">
        <v>794294</v>
      </c>
      <c r="N356" s="195">
        <v>919213</v>
      </c>
      <c r="O356" s="195">
        <v>1911940</v>
      </c>
      <c r="P356" s="195">
        <v>231552</v>
      </c>
      <c r="Q356" s="241">
        <v>11890688</v>
      </c>
      <c r="R356" s="136"/>
      <c r="S356" s="136"/>
      <c r="T356" s="136"/>
      <c r="U356" s="136"/>
      <c r="V356" s="136"/>
      <c r="W356" s="136"/>
      <c r="X356" s="136"/>
      <c r="Y356" s="136"/>
      <c r="Z356" s="136"/>
      <c r="AA356" s="136"/>
      <c r="AB356" s="136"/>
      <c r="AC356" s="136"/>
      <c r="AD356" s="136"/>
      <c r="AE356" s="136"/>
      <c r="AF356" s="136"/>
      <c r="AG356" s="136"/>
      <c r="AH356" s="136"/>
      <c r="AI356" s="136"/>
      <c r="AJ356" s="136"/>
      <c r="AK356" s="136"/>
      <c r="AL356" s="136"/>
      <c r="AM356" s="136"/>
      <c r="AN356" s="136"/>
      <c r="AO356" s="136"/>
      <c r="AP356" s="136"/>
      <c r="AQ356" s="136"/>
      <c r="AR356" s="136"/>
      <c r="AS356" s="136"/>
      <c r="AT356" s="136"/>
      <c r="AU356" s="136"/>
      <c r="AV356" s="136"/>
      <c r="AW356" s="136"/>
      <c r="AX356" s="136"/>
      <c r="AY356" s="136"/>
      <c r="AZ356" s="136"/>
      <c r="BA356" s="136"/>
      <c r="BB356" s="136"/>
      <c r="BC356" s="136"/>
      <c r="BD356" s="136"/>
      <c r="BE356" s="136"/>
      <c r="BF356" s="136"/>
      <c r="BG356" s="136"/>
      <c r="BH356" s="136"/>
      <c r="BI356" s="136"/>
      <c r="BJ356" s="136"/>
      <c r="BK356" s="136"/>
      <c r="BL356" s="136"/>
      <c r="BM356" s="136"/>
      <c r="BN356" s="136"/>
      <c r="BO356" s="136"/>
      <c r="BP356" s="136"/>
      <c r="BQ356" s="136"/>
      <c r="BR356" s="136"/>
      <c r="BS356" s="136"/>
      <c r="BT356" s="136"/>
      <c r="BU356" s="136"/>
      <c r="BV356" s="136"/>
      <c r="BW356" s="136"/>
      <c r="BX356" s="136"/>
      <c r="BY356" s="136"/>
      <c r="BZ356" s="136"/>
      <c r="CA356" s="136"/>
      <c r="CB356" s="136"/>
      <c r="CC356" s="136"/>
      <c r="CD356" s="136"/>
      <c r="CE356" s="136"/>
      <c r="CF356" s="136"/>
      <c r="CG356" s="136"/>
      <c r="CH356" s="136"/>
      <c r="CI356" s="136"/>
      <c r="CJ356" s="136"/>
      <c r="CK356" s="136"/>
      <c r="CL356" s="136"/>
      <c r="CM356" s="136"/>
      <c r="CN356" s="136"/>
      <c r="CO356" s="136"/>
      <c r="CP356" s="136"/>
      <c r="CQ356" s="136"/>
      <c r="CR356" s="136"/>
      <c r="CS356" s="136"/>
      <c r="CT356" s="136"/>
      <c r="CU356" s="136"/>
      <c r="CV356" s="136"/>
      <c r="CW356" s="136"/>
      <c r="CX356" s="136"/>
      <c r="CY356" s="136"/>
      <c r="CZ356" s="136"/>
      <c r="DA356" s="136"/>
      <c r="DB356" s="136"/>
      <c r="DC356" s="136"/>
      <c r="DD356" s="136"/>
      <c r="DE356" s="136"/>
      <c r="DF356" s="136"/>
      <c r="DG356" s="136"/>
      <c r="DH356" s="136"/>
      <c r="DI356" s="136"/>
      <c r="DJ356" s="136"/>
      <c r="DK356" s="136"/>
      <c r="DL356" s="136"/>
      <c r="DM356" s="136"/>
      <c r="DN356" s="136"/>
      <c r="DO356" s="136"/>
      <c r="DP356" s="136"/>
      <c r="DQ356" s="136"/>
      <c r="DR356" s="136"/>
      <c r="DS356" s="136"/>
      <c r="DT356" s="136"/>
      <c r="DU356" s="136"/>
      <c r="DV356" s="136"/>
      <c r="DW356" s="136"/>
      <c r="DX356" s="136"/>
      <c r="DY356" s="136"/>
      <c r="DZ356" s="136"/>
      <c r="EA356" s="136"/>
      <c r="EB356" s="136"/>
      <c r="EC356" s="136"/>
      <c r="ED356" s="136"/>
      <c r="EE356" s="136"/>
      <c r="EF356" s="136"/>
      <c r="EG356" s="136"/>
      <c r="EH356" s="136"/>
      <c r="EI356" s="136"/>
      <c r="EJ356" s="136"/>
      <c r="EK356" s="136"/>
      <c r="EL356" s="136"/>
      <c r="EM356" s="136"/>
      <c r="EN356" s="136"/>
      <c r="EO356" s="136"/>
      <c r="EP356" s="136"/>
      <c r="EQ356" s="136"/>
      <c r="ER356" s="136"/>
      <c r="ES356" s="136"/>
      <c r="ET356" s="136"/>
      <c r="EU356" s="136"/>
      <c r="EV356" s="136"/>
      <c r="EW356" s="136"/>
      <c r="EX356" s="136"/>
      <c r="EY356" s="136"/>
      <c r="EZ356" s="136"/>
      <c r="FA356" s="136"/>
      <c r="FB356" s="136"/>
      <c r="FC356" s="136"/>
      <c r="FD356" s="136"/>
      <c r="FE356" s="136"/>
      <c r="FF356" s="136"/>
      <c r="FG356" s="136"/>
      <c r="FH356" s="136"/>
      <c r="FI356" s="136"/>
      <c r="FJ356" s="136"/>
      <c r="FK356" s="136"/>
      <c r="FL356" s="136"/>
      <c r="FM356" s="136"/>
      <c r="FN356" s="136"/>
      <c r="FO356" s="136"/>
      <c r="FP356" s="136"/>
      <c r="FQ356" s="136"/>
      <c r="FR356" s="136"/>
      <c r="FS356" s="136"/>
      <c r="FT356" s="136"/>
      <c r="FU356" s="136"/>
      <c r="FV356" s="136"/>
      <c r="FW356" s="136"/>
      <c r="FX356" s="136"/>
      <c r="FY356" s="136"/>
      <c r="FZ356" s="136"/>
      <c r="GA356" s="136"/>
      <c r="GB356" s="136"/>
      <c r="GC356" s="136"/>
      <c r="GD356" s="136"/>
      <c r="GE356" s="136"/>
      <c r="GF356" s="136"/>
      <c r="GG356" s="136"/>
      <c r="GH356" s="136"/>
      <c r="GI356" s="136"/>
      <c r="GJ356" s="136"/>
      <c r="GK356" s="136"/>
      <c r="GL356" s="136"/>
      <c r="GM356" s="136"/>
      <c r="GN356" s="136"/>
      <c r="GO356" s="136"/>
      <c r="GP356" s="136"/>
      <c r="GQ356" s="136"/>
      <c r="GR356" s="136"/>
      <c r="GS356" s="136"/>
      <c r="GT356" s="136"/>
      <c r="GU356" s="136"/>
      <c r="GV356" s="136"/>
      <c r="GW356" s="136"/>
      <c r="GX356" s="136"/>
      <c r="GY356" s="136"/>
      <c r="GZ356" s="136"/>
      <c r="HA356" s="136"/>
      <c r="HB356" s="136"/>
      <c r="HC356" s="136"/>
      <c r="HD356" s="136"/>
      <c r="HE356" s="136"/>
      <c r="HF356" s="136"/>
      <c r="HG356" s="136"/>
      <c r="HH356" s="136"/>
      <c r="HI356" s="136"/>
      <c r="HJ356" s="136"/>
      <c r="HK356" s="136"/>
      <c r="HL356" s="136"/>
      <c r="HM356" s="136"/>
      <c r="HN356" s="136"/>
      <c r="HO356" s="136"/>
      <c r="HP356" s="136"/>
      <c r="HQ356" s="136"/>
      <c r="HR356" s="136"/>
      <c r="HS356" s="136"/>
      <c r="HT356" s="136"/>
      <c r="HU356" s="136"/>
      <c r="HV356" s="136"/>
      <c r="HW356" s="136"/>
      <c r="HX356" s="136"/>
      <c r="HY356" s="136"/>
      <c r="HZ356" s="136"/>
      <c r="IA356" s="136"/>
      <c r="IB356" s="136"/>
      <c r="IC356" s="136"/>
      <c r="ID356" s="136"/>
      <c r="IE356" s="136"/>
      <c r="IF356" s="136"/>
      <c r="IG356" s="136"/>
    </row>
    <row r="357" spans="1:241" ht="15" customHeight="1" x14ac:dyDescent="0.25">
      <c r="A357" s="137" t="s">
        <v>431</v>
      </c>
      <c r="B357" s="158">
        <v>5093425</v>
      </c>
      <c r="C357" s="195">
        <v>3813644</v>
      </c>
      <c r="D357" s="195">
        <v>1080540</v>
      </c>
      <c r="E357" s="195">
        <v>1181403</v>
      </c>
      <c r="F357" s="195">
        <v>2147788</v>
      </c>
      <c r="G357" s="158">
        <v>354265</v>
      </c>
      <c r="H357" s="235">
        <v>13671065</v>
      </c>
      <c r="I357" s="136"/>
      <c r="J357" s="203" t="s">
        <v>475</v>
      </c>
      <c r="K357" s="195">
        <v>3745932</v>
      </c>
      <c r="L357" s="195">
        <v>1926337</v>
      </c>
      <c r="M357" s="195">
        <v>878504</v>
      </c>
      <c r="N357" s="195">
        <v>881005</v>
      </c>
      <c r="O357" s="195">
        <v>2035540</v>
      </c>
      <c r="P357" s="195">
        <v>262234</v>
      </c>
      <c r="Q357" s="241">
        <v>9729552</v>
      </c>
      <c r="R357" s="136"/>
      <c r="S357" s="136"/>
      <c r="T357" s="136"/>
      <c r="U357" s="136"/>
      <c r="V357" s="136"/>
      <c r="W357" s="136"/>
      <c r="X357" s="136"/>
      <c r="Y357" s="136"/>
      <c r="Z357" s="136"/>
      <c r="AA357" s="136"/>
      <c r="AB357" s="136"/>
      <c r="AC357" s="136"/>
      <c r="AD357" s="136"/>
      <c r="AE357" s="136"/>
      <c r="AF357" s="136"/>
      <c r="AG357" s="136"/>
      <c r="AH357" s="136"/>
      <c r="AI357" s="136"/>
      <c r="AJ357" s="136"/>
      <c r="AK357" s="136"/>
      <c r="AL357" s="136"/>
      <c r="AM357" s="136"/>
      <c r="AN357" s="136"/>
      <c r="AO357" s="136"/>
      <c r="AP357" s="136"/>
      <c r="AQ357" s="136"/>
      <c r="AR357" s="136"/>
      <c r="AS357" s="136"/>
      <c r="AT357" s="136"/>
      <c r="AU357" s="136"/>
      <c r="AV357" s="136"/>
      <c r="AW357" s="136"/>
      <c r="AX357" s="136"/>
      <c r="AY357" s="136"/>
      <c r="AZ357" s="136"/>
      <c r="BA357" s="136"/>
      <c r="BB357" s="136"/>
      <c r="BC357" s="136"/>
      <c r="BD357" s="136"/>
      <c r="BE357" s="136"/>
      <c r="BF357" s="136"/>
      <c r="BG357" s="136"/>
      <c r="BH357" s="136"/>
      <c r="BI357" s="136"/>
      <c r="BJ357" s="136"/>
      <c r="BK357" s="136"/>
      <c r="BL357" s="136"/>
      <c r="BM357" s="136"/>
      <c r="BN357" s="136"/>
      <c r="BO357" s="136"/>
      <c r="BP357" s="136"/>
      <c r="BQ357" s="136"/>
      <c r="BR357" s="136"/>
      <c r="BS357" s="136"/>
      <c r="BT357" s="136"/>
      <c r="BU357" s="136"/>
      <c r="BV357" s="136"/>
      <c r="BW357" s="136"/>
      <c r="BX357" s="136"/>
      <c r="BY357" s="136"/>
      <c r="BZ357" s="136"/>
      <c r="CA357" s="136"/>
      <c r="CB357" s="136"/>
      <c r="CC357" s="136"/>
      <c r="CD357" s="136"/>
      <c r="CE357" s="136"/>
      <c r="CF357" s="136"/>
      <c r="CG357" s="136"/>
      <c r="CH357" s="136"/>
      <c r="CI357" s="136"/>
      <c r="CJ357" s="136"/>
      <c r="CK357" s="136"/>
      <c r="CL357" s="136"/>
      <c r="CM357" s="136"/>
      <c r="CN357" s="136"/>
      <c r="CO357" s="136"/>
      <c r="CP357" s="136"/>
      <c r="CQ357" s="136"/>
      <c r="CR357" s="136"/>
      <c r="CS357" s="136"/>
      <c r="CT357" s="136"/>
      <c r="CU357" s="136"/>
      <c r="CV357" s="136"/>
      <c r="CW357" s="136"/>
      <c r="CX357" s="136"/>
      <c r="CY357" s="136"/>
      <c r="CZ357" s="136"/>
      <c r="DA357" s="136"/>
      <c r="DB357" s="136"/>
      <c r="DC357" s="136"/>
      <c r="DD357" s="136"/>
      <c r="DE357" s="136"/>
      <c r="DF357" s="136"/>
      <c r="DG357" s="136"/>
      <c r="DH357" s="136"/>
      <c r="DI357" s="136"/>
      <c r="DJ357" s="136"/>
      <c r="DK357" s="136"/>
      <c r="DL357" s="136"/>
      <c r="DM357" s="136"/>
      <c r="DN357" s="136"/>
      <c r="DO357" s="136"/>
      <c r="DP357" s="136"/>
      <c r="DQ357" s="136"/>
      <c r="DR357" s="136"/>
      <c r="DS357" s="136"/>
      <c r="DT357" s="136"/>
      <c r="DU357" s="136"/>
      <c r="DV357" s="136"/>
      <c r="DW357" s="136"/>
      <c r="DX357" s="136"/>
      <c r="DY357" s="136"/>
      <c r="DZ357" s="136"/>
      <c r="EA357" s="136"/>
      <c r="EB357" s="136"/>
      <c r="EC357" s="136"/>
      <c r="ED357" s="136"/>
      <c r="EE357" s="136"/>
      <c r="EF357" s="136"/>
      <c r="EG357" s="136"/>
      <c r="EH357" s="136"/>
      <c r="EI357" s="136"/>
      <c r="EJ357" s="136"/>
      <c r="EK357" s="136"/>
      <c r="EL357" s="136"/>
      <c r="EM357" s="136"/>
      <c r="EN357" s="136"/>
      <c r="EO357" s="136"/>
      <c r="EP357" s="136"/>
      <c r="EQ357" s="136"/>
      <c r="ER357" s="136"/>
      <c r="ES357" s="136"/>
      <c r="ET357" s="136"/>
      <c r="EU357" s="136"/>
      <c r="EV357" s="136"/>
      <c r="EW357" s="136"/>
      <c r="EX357" s="136"/>
      <c r="EY357" s="136"/>
      <c r="EZ357" s="136"/>
      <c r="FA357" s="136"/>
      <c r="FB357" s="136"/>
      <c r="FC357" s="136"/>
      <c r="FD357" s="136"/>
      <c r="FE357" s="136"/>
      <c r="FF357" s="136"/>
      <c r="FG357" s="136"/>
      <c r="FH357" s="136"/>
      <c r="FI357" s="136"/>
      <c r="FJ357" s="136"/>
      <c r="FK357" s="136"/>
      <c r="FL357" s="136"/>
      <c r="FM357" s="136"/>
      <c r="FN357" s="136"/>
      <c r="FO357" s="136"/>
      <c r="FP357" s="136"/>
      <c r="FQ357" s="136"/>
      <c r="FR357" s="136"/>
      <c r="FS357" s="136"/>
      <c r="FT357" s="136"/>
      <c r="FU357" s="136"/>
      <c r="FV357" s="136"/>
      <c r="FW357" s="136"/>
      <c r="FX357" s="136"/>
      <c r="FY357" s="136"/>
      <c r="FZ357" s="136"/>
      <c r="GA357" s="136"/>
      <c r="GB357" s="136"/>
      <c r="GC357" s="136"/>
      <c r="GD357" s="136"/>
      <c r="GE357" s="136"/>
      <c r="GF357" s="136"/>
      <c r="GG357" s="136"/>
      <c r="GH357" s="136"/>
      <c r="GI357" s="136"/>
      <c r="GJ357" s="136"/>
      <c r="GK357" s="136"/>
      <c r="GL357" s="136"/>
      <c r="GM357" s="136"/>
      <c r="GN357" s="136"/>
      <c r="GO357" s="136"/>
      <c r="GP357" s="136"/>
      <c r="GQ357" s="136"/>
      <c r="GR357" s="136"/>
      <c r="GS357" s="136"/>
      <c r="GT357" s="136"/>
      <c r="GU357" s="136"/>
      <c r="GV357" s="136"/>
      <c r="GW357" s="136"/>
      <c r="GX357" s="136"/>
      <c r="GY357" s="136"/>
      <c r="GZ357" s="136"/>
      <c r="HA357" s="136"/>
      <c r="HB357" s="136"/>
      <c r="HC357" s="136"/>
      <c r="HD357" s="136"/>
      <c r="HE357" s="136"/>
      <c r="HF357" s="136"/>
      <c r="HG357" s="136"/>
      <c r="HH357" s="136"/>
      <c r="HI357" s="136"/>
      <c r="HJ357" s="136"/>
      <c r="HK357" s="136"/>
      <c r="HL357" s="136"/>
      <c r="HM357" s="136"/>
      <c r="HN357" s="136"/>
      <c r="HO357" s="136"/>
      <c r="HP357" s="136"/>
      <c r="HQ357" s="136"/>
      <c r="HR357" s="136"/>
      <c r="HS357" s="136"/>
      <c r="HT357" s="136"/>
      <c r="HU357" s="136"/>
      <c r="HV357" s="136"/>
      <c r="HW357" s="136"/>
      <c r="HX357" s="136"/>
      <c r="HY357" s="136"/>
      <c r="HZ357" s="136"/>
      <c r="IA357" s="136"/>
      <c r="IB357" s="136"/>
      <c r="IC357" s="136"/>
      <c r="ID357" s="136"/>
      <c r="IE357" s="136"/>
      <c r="IF357" s="136"/>
      <c r="IG357" s="136"/>
    </row>
    <row r="358" spans="1:241" ht="15" customHeight="1" x14ac:dyDescent="0.25">
      <c r="A358" s="137" t="s">
        <v>432</v>
      </c>
      <c r="B358" s="158">
        <v>6154848</v>
      </c>
      <c r="C358" s="195">
        <v>2816920</v>
      </c>
      <c r="D358" s="195">
        <v>869244</v>
      </c>
      <c r="E358" s="195">
        <v>1112595</v>
      </c>
      <c r="F358" s="195">
        <v>2262429</v>
      </c>
      <c r="G358" s="158">
        <v>326787</v>
      </c>
      <c r="H358" s="235">
        <v>13542823</v>
      </c>
      <c r="I358" s="136"/>
      <c r="J358" s="203" t="s">
        <v>476</v>
      </c>
      <c r="K358" s="195">
        <v>4270300</v>
      </c>
      <c r="L358" s="195">
        <v>1719405</v>
      </c>
      <c r="M358" s="195">
        <v>717362</v>
      </c>
      <c r="N358" s="195">
        <v>1081162</v>
      </c>
      <c r="O358" s="195">
        <v>1996757</v>
      </c>
      <c r="P358" s="195">
        <v>266593</v>
      </c>
      <c r="Q358" s="241">
        <v>10051579</v>
      </c>
      <c r="R358" s="136"/>
      <c r="S358" s="136"/>
      <c r="T358" s="136"/>
      <c r="U358" s="136"/>
      <c r="V358" s="136"/>
      <c r="W358" s="136"/>
      <c r="X358" s="136"/>
      <c r="Y358" s="136"/>
      <c r="Z358" s="136"/>
      <c r="AA358" s="136"/>
      <c r="AB358" s="136"/>
      <c r="AC358" s="136"/>
      <c r="AD358" s="136"/>
      <c r="AE358" s="136"/>
      <c r="AF358" s="136"/>
      <c r="AG358" s="136"/>
      <c r="AH358" s="136"/>
      <c r="AI358" s="136"/>
      <c r="AJ358" s="136"/>
      <c r="AK358" s="136"/>
      <c r="AL358" s="136"/>
      <c r="AM358" s="136"/>
      <c r="AN358" s="136"/>
      <c r="AO358" s="136"/>
      <c r="AP358" s="136"/>
      <c r="AQ358" s="136"/>
      <c r="AR358" s="136"/>
      <c r="AS358" s="136"/>
      <c r="AT358" s="136"/>
      <c r="AU358" s="136"/>
      <c r="AV358" s="136"/>
      <c r="AW358" s="136"/>
      <c r="AX358" s="136"/>
      <c r="AY358" s="136"/>
      <c r="AZ358" s="136"/>
      <c r="BA358" s="136"/>
      <c r="BB358" s="136"/>
      <c r="BC358" s="136"/>
      <c r="BD358" s="136"/>
      <c r="BE358" s="136"/>
      <c r="BF358" s="136"/>
      <c r="BG358" s="136"/>
      <c r="BH358" s="136"/>
      <c r="BI358" s="136"/>
      <c r="BJ358" s="136"/>
      <c r="BK358" s="136"/>
      <c r="BL358" s="136"/>
      <c r="BM358" s="136"/>
      <c r="BN358" s="136"/>
      <c r="BO358" s="136"/>
      <c r="BP358" s="136"/>
      <c r="BQ358" s="136"/>
      <c r="BR358" s="136"/>
      <c r="BS358" s="136"/>
      <c r="BT358" s="136"/>
      <c r="BU358" s="136"/>
      <c r="BV358" s="136"/>
      <c r="BW358" s="136"/>
      <c r="BX358" s="136"/>
      <c r="BY358" s="136"/>
      <c r="BZ358" s="136"/>
      <c r="CA358" s="136"/>
      <c r="CB358" s="136"/>
      <c r="CC358" s="136"/>
      <c r="CD358" s="136"/>
      <c r="CE358" s="136"/>
      <c r="CF358" s="136"/>
      <c r="CG358" s="136"/>
      <c r="CH358" s="136"/>
      <c r="CI358" s="136"/>
      <c r="CJ358" s="136"/>
      <c r="CK358" s="136"/>
      <c r="CL358" s="136"/>
      <c r="CM358" s="136"/>
      <c r="CN358" s="136"/>
      <c r="CO358" s="136"/>
      <c r="CP358" s="136"/>
      <c r="CQ358" s="136"/>
      <c r="CR358" s="136"/>
      <c r="CS358" s="136"/>
      <c r="CT358" s="136"/>
      <c r="CU358" s="136"/>
      <c r="CV358" s="136"/>
      <c r="CW358" s="136"/>
      <c r="CX358" s="136"/>
      <c r="CY358" s="136"/>
      <c r="CZ358" s="136"/>
      <c r="DA358" s="136"/>
      <c r="DB358" s="136"/>
      <c r="DC358" s="136"/>
      <c r="DD358" s="136"/>
      <c r="DE358" s="136"/>
      <c r="DF358" s="136"/>
      <c r="DG358" s="136"/>
      <c r="DH358" s="136"/>
      <c r="DI358" s="136"/>
      <c r="DJ358" s="136"/>
      <c r="DK358" s="136"/>
      <c r="DL358" s="136"/>
      <c r="DM358" s="136"/>
      <c r="DN358" s="136"/>
      <c r="DO358" s="136"/>
      <c r="DP358" s="136"/>
      <c r="DQ358" s="136"/>
      <c r="DR358" s="136"/>
      <c r="DS358" s="136"/>
      <c r="DT358" s="136"/>
      <c r="DU358" s="136"/>
      <c r="DV358" s="136"/>
      <c r="DW358" s="136"/>
      <c r="DX358" s="136"/>
      <c r="DY358" s="136"/>
      <c r="DZ358" s="136"/>
      <c r="EA358" s="136"/>
      <c r="EB358" s="136"/>
      <c r="EC358" s="136"/>
      <c r="ED358" s="136"/>
      <c r="EE358" s="136"/>
      <c r="EF358" s="136"/>
      <c r="EG358" s="136"/>
      <c r="EH358" s="136"/>
      <c r="EI358" s="136"/>
      <c r="EJ358" s="136"/>
      <c r="EK358" s="136"/>
      <c r="EL358" s="136"/>
      <c r="EM358" s="136"/>
      <c r="EN358" s="136"/>
      <c r="EO358" s="136"/>
      <c r="EP358" s="136"/>
      <c r="EQ358" s="136"/>
      <c r="ER358" s="136"/>
      <c r="ES358" s="136"/>
      <c r="ET358" s="136"/>
      <c r="EU358" s="136"/>
      <c r="EV358" s="136"/>
      <c r="EW358" s="136"/>
      <c r="EX358" s="136"/>
      <c r="EY358" s="136"/>
      <c r="EZ358" s="136"/>
      <c r="FA358" s="136"/>
      <c r="FB358" s="136"/>
      <c r="FC358" s="136"/>
      <c r="FD358" s="136"/>
      <c r="FE358" s="136"/>
      <c r="FF358" s="136"/>
      <c r="FG358" s="136"/>
      <c r="FH358" s="136"/>
      <c r="FI358" s="136"/>
      <c r="FJ358" s="136"/>
      <c r="FK358" s="136"/>
      <c r="FL358" s="136"/>
      <c r="FM358" s="136"/>
      <c r="FN358" s="136"/>
      <c r="FO358" s="136"/>
      <c r="FP358" s="136"/>
      <c r="FQ358" s="136"/>
      <c r="FR358" s="136"/>
      <c r="FS358" s="136"/>
      <c r="FT358" s="136"/>
      <c r="FU358" s="136"/>
      <c r="FV358" s="136"/>
      <c r="FW358" s="136"/>
      <c r="FX358" s="136"/>
      <c r="FY358" s="136"/>
      <c r="FZ358" s="136"/>
      <c r="GA358" s="136"/>
      <c r="GB358" s="136"/>
      <c r="GC358" s="136"/>
      <c r="GD358" s="136"/>
      <c r="GE358" s="136"/>
      <c r="GF358" s="136"/>
      <c r="GG358" s="136"/>
      <c r="GH358" s="136"/>
      <c r="GI358" s="136"/>
      <c r="GJ358" s="136"/>
      <c r="GK358" s="136"/>
      <c r="GL358" s="136"/>
      <c r="GM358" s="136"/>
      <c r="GN358" s="136"/>
      <c r="GO358" s="136"/>
      <c r="GP358" s="136"/>
      <c r="GQ358" s="136"/>
      <c r="GR358" s="136"/>
      <c r="GS358" s="136"/>
      <c r="GT358" s="136"/>
      <c r="GU358" s="136"/>
      <c r="GV358" s="136"/>
      <c r="GW358" s="136"/>
      <c r="GX358" s="136"/>
      <c r="GY358" s="136"/>
      <c r="GZ358" s="136"/>
      <c r="HA358" s="136"/>
      <c r="HB358" s="136"/>
      <c r="HC358" s="136"/>
      <c r="HD358" s="136"/>
      <c r="HE358" s="136"/>
      <c r="HF358" s="136"/>
      <c r="HG358" s="136"/>
      <c r="HH358" s="136"/>
      <c r="HI358" s="136"/>
      <c r="HJ358" s="136"/>
      <c r="HK358" s="136"/>
      <c r="HL358" s="136"/>
      <c r="HM358" s="136"/>
      <c r="HN358" s="136"/>
      <c r="HO358" s="136"/>
      <c r="HP358" s="136"/>
      <c r="HQ358" s="136"/>
      <c r="HR358" s="136"/>
      <c r="HS358" s="136"/>
      <c r="HT358" s="136"/>
      <c r="HU358" s="136"/>
      <c r="HV358" s="136"/>
      <c r="HW358" s="136"/>
      <c r="HX358" s="136"/>
      <c r="HY358" s="136"/>
      <c r="HZ358" s="136"/>
      <c r="IA358" s="136"/>
      <c r="IB358" s="136"/>
      <c r="IC358" s="136"/>
      <c r="ID358" s="136"/>
      <c r="IE358" s="136"/>
      <c r="IF358" s="136"/>
      <c r="IG358" s="136"/>
    </row>
    <row r="359" spans="1:241" ht="15" customHeight="1" x14ac:dyDescent="0.25">
      <c r="A359" s="137" t="s">
        <v>433</v>
      </c>
      <c r="B359" s="158">
        <v>4471015</v>
      </c>
      <c r="C359" s="195">
        <v>2963066</v>
      </c>
      <c r="D359" s="195">
        <v>1020387</v>
      </c>
      <c r="E359" s="195">
        <v>982973</v>
      </c>
      <c r="F359" s="195">
        <v>1987392</v>
      </c>
      <c r="G359" s="158">
        <v>359573</v>
      </c>
      <c r="H359" s="235">
        <v>11784406</v>
      </c>
      <c r="I359" s="136"/>
      <c r="J359" s="203" t="s">
        <v>477</v>
      </c>
      <c r="K359" s="195">
        <v>6031477</v>
      </c>
      <c r="L359" s="195">
        <v>2092808</v>
      </c>
      <c r="M359" s="195">
        <v>658594</v>
      </c>
      <c r="N359" s="195">
        <v>1256440</v>
      </c>
      <c r="O359" s="195">
        <v>2577495</v>
      </c>
      <c r="P359" s="195">
        <v>304546</v>
      </c>
      <c r="Q359" s="241">
        <v>12921360</v>
      </c>
      <c r="R359" s="136"/>
      <c r="S359" s="136"/>
      <c r="T359" s="136"/>
      <c r="U359" s="136"/>
      <c r="V359" s="136"/>
      <c r="W359" s="136"/>
      <c r="X359" s="136"/>
      <c r="Y359" s="136"/>
      <c r="Z359" s="136"/>
      <c r="AA359" s="136"/>
      <c r="AB359" s="136"/>
      <c r="AC359" s="136"/>
      <c r="AD359" s="136"/>
      <c r="AE359" s="136"/>
      <c r="AF359" s="136"/>
      <c r="AG359" s="136"/>
      <c r="AH359" s="136"/>
      <c r="AI359" s="136"/>
      <c r="AJ359" s="136"/>
      <c r="AK359" s="136"/>
      <c r="AL359" s="136"/>
      <c r="AM359" s="136"/>
      <c r="AN359" s="136"/>
      <c r="AO359" s="136"/>
      <c r="AP359" s="136"/>
      <c r="AQ359" s="136"/>
      <c r="AR359" s="136"/>
      <c r="AS359" s="136"/>
      <c r="AT359" s="136"/>
      <c r="AU359" s="136"/>
      <c r="AV359" s="136"/>
      <c r="AW359" s="136"/>
      <c r="AX359" s="136"/>
      <c r="AY359" s="136"/>
      <c r="AZ359" s="136"/>
      <c r="BA359" s="136"/>
      <c r="BB359" s="136"/>
      <c r="BC359" s="136"/>
      <c r="BD359" s="136"/>
      <c r="BE359" s="136"/>
      <c r="BF359" s="136"/>
      <c r="BG359" s="136"/>
      <c r="BH359" s="136"/>
      <c r="BI359" s="136"/>
      <c r="BJ359" s="136"/>
      <c r="BK359" s="136"/>
      <c r="BL359" s="136"/>
      <c r="BM359" s="136"/>
      <c r="BN359" s="136"/>
      <c r="BO359" s="136"/>
      <c r="BP359" s="136"/>
      <c r="BQ359" s="136"/>
      <c r="BR359" s="136"/>
      <c r="BS359" s="136"/>
      <c r="BT359" s="136"/>
      <c r="BU359" s="136"/>
      <c r="BV359" s="136"/>
      <c r="BW359" s="136"/>
      <c r="BX359" s="136"/>
      <c r="BY359" s="136"/>
      <c r="BZ359" s="136"/>
      <c r="CA359" s="136"/>
      <c r="CB359" s="136"/>
      <c r="CC359" s="136"/>
      <c r="CD359" s="136"/>
      <c r="CE359" s="136"/>
      <c r="CF359" s="136"/>
      <c r="CG359" s="136"/>
      <c r="CH359" s="136"/>
      <c r="CI359" s="136"/>
      <c r="CJ359" s="136"/>
      <c r="CK359" s="136"/>
      <c r="CL359" s="136"/>
      <c r="CM359" s="136"/>
      <c r="CN359" s="136"/>
      <c r="CO359" s="136"/>
      <c r="CP359" s="136"/>
      <c r="CQ359" s="136"/>
      <c r="CR359" s="136"/>
      <c r="CS359" s="136"/>
      <c r="CT359" s="136"/>
      <c r="CU359" s="136"/>
      <c r="CV359" s="136"/>
      <c r="CW359" s="136"/>
      <c r="CX359" s="136"/>
      <c r="CY359" s="136"/>
      <c r="CZ359" s="136"/>
      <c r="DA359" s="136"/>
      <c r="DB359" s="136"/>
      <c r="DC359" s="136"/>
      <c r="DD359" s="136"/>
      <c r="DE359" s="136"/>
      <c r="DF359" s="136"/>
      <c r="DG359" s="136"/>
      <c r="DH359" s="136"/>
      <c r="DI359" s="136"/>
      <c r="DJ359" s="136"/>
      <c r="DK359" s="136"/>
      <c r="DL359" s="136"/>
      <c r="DM359" s="136"/>
      <c r="DN359" s="136"/>
      <c r="DO359" s="136"/>
      <c r="DP359" s="136"/>
      <c r="DQ359" s="136"/>
      <c r="DR359" s="136"/>
      <c r="DS359" s="136"/>
      <c r="DT359" s="136"/>
      <c r="DU359" s="136"/>
      <c r="DV359" s="136"/>
      <c r="DW359" s="136"/>
      <c r="DX359" s="136"/>
      <c r="DY359" s="136"/>
      <c r="DZ359" s="136"/>
      <c r="EA359" s="136"/>
      <c r="EB359" s="136"/>
      <c r="EC359" s="136"/>
      <c r="ED359" s="136"/>
      <c r="EE359" s="136"/>
      <c r="EF359" s="136"/>
      <c r="EG359" s="136"/>
      <c r="EH359" s="136"/>
      <c r="EI359" s="136"/>
      <c r="EJ359" s="136"/>
      <c r="EK359" s="136"/>
      <c r="EL359" s="136"/>
      <c r="EM359" s="136"/>
      <c r="EN359" s="136"/>
      <c r="EO359" s="136"/>
      <c r="EP359" s="136"/>
      <c r="EQ359" s="136"/>
      <c r="ER359" s="136"/>
      <c r="ES359" s="136"/>
      <c r="ET359" s="136"/>
      <c r="EU359" s="136"/>
      <c r="EV359" s="136"/>
      <c r="EW359" s="136"/>
      <c r="EX359" s="136"/>
      <c r="EY359" s="136"/>
      <c r="EZ359" s="136"/>
      <c r="FA359" s="136"/>
      <c r="FB359" s="136"/>
      <c r="FC359" s="136"/>
      <c r="FD359" s="136"/>
      <c r="FE359" s="136"/>
      <c r="FF359" s="136"/>
      <c r="FG359" s="136"/>
      <c r="FH359" s="136"/>
      <c r="FI359" s="136"/>
      <c r="FJ359" s="136"/>
      <c r="FK359" s="136"/>
      <c r="FL359" s="136"/>
      <c r="FM359" s="136"/>
      <c r="FN359" s="136"/>
      <c r="FO359" s="136"/>
      <c r="FP359" s="136"/>
      <c r="FQ359" s="136"/>
      <c r="FR359" s="136"/>
      <c r="FS359" s="136"/>
      <c r="FT359" s="136"/>
      <c r="FU359" s="136"/>
      <c r="FV359" s="136"/>
      <c r="FW359" s="136"/>
      <c r="FX359" s="136"/>
      <c r="FY359" s="136"/>
      <c r="FZ359" s="136"/>
      <c r="GA359" s="136"/>
      <c r="GB359" s="136"/>
      <c r="GC359" s="136"/>
      <c r="GD359" s="136"/>
      <c r="GE359" s="136"/>
      <c r="GF359" s="136"/>
      <c r="GG359" s="136"/>
      <c r="GH359" s="136"/>
      <c r="GI359" s="136"/>
      <c r="GJ359" s="136"/>
      <c r="GK359" s="136"/>
      <c r="GL359" s="136"/>
      <c r="GM359" s="136"/>
      <c r="GN359" s="136"/>
      <c r="GO359" s="136"/>
      <c r="GP359" s="136"/>
      <c r="GQ359" s="136"/>
      <c r="GR359" s="136"/>
      <c r="GS359" s="136"/>
      <c r="GT359" s="136"/>
      <c r="GU359" s="136"/>
      <c r="GV359" s="136"/>
      <c r="GW359" s="136"/>
      <c r="GX359" s="136"/>
      <c r="GY359" s="136"/>
      <c r="GZ359" s="136"/>
      <c r="HA359" s="136"/>
      <c r="HB359" s="136"/>
      <c r="HC359" s="136"/>
      <c r="HD359" s="136"/>
      <c r="HE359" s="136"/>
      <c r="HF359" s="136"/>
      <c r="HG359" s="136"/>
      <c r="HH359" s="136"/>
      <c r="HI359" s="136"/>
      <c r="HJ359" s="136"/>
      <c r="HK359" s="136"/>
      <c r="HL359" s="136"/>
      <c r="HM359" s="136"/>
      <c r="HN359" s="136"/>
      <c r="HO359" s="136"/>
      <c r="HP359" s="136"/>
      <c r="HQ359" s="136"/>
      <c r="HR359" s="136"/>
      <c r="HS359" s="136"/>
      <c r="HT359" s="136"/>
      <c r="HU359" s="136"/>
      <c r="HV359" s="136"/>
      <c r="HW359" s="136"/>
      <c r="HX359" s="136"/>
      <c r="HY359" s="136"/>
      <c r="HZ359" s="136"/>
      <c r="IA359" s="136"/>
      <c r="IB359" s="136"/>
      <c r="IC359" s="136"/>
      <c r="ID359" s="136"/>
      <c r="IE359" s="136"/>
      <c r="IF359" s="136"/>
      <c r="IG359" s="136"/>
    </row>
    <row r="360" spans="1:241" ht="15" customHeight="1" x14ac:dyDescent="0.25">
      <c r="A360" s="137" t="s">
        <v>434</v>
      </c>
      <c r="B360" s="158">
        <v>3933647</v>
      </c>
      <c r="C360" s="195">
        <v>3461284</v>
      </c>
      <c r="D360" s="195">
        <v>976579</v>
      </c>
      <c r="E360" s="195">
        <v>749775</v>
      </c>
      <c r="F360" s="195">
        <v>1565718</v>
      </c>
      <c r="G360" s="158">
        <v>278282</v>
      </c>
      <c r="H360" s="235">
        <v>10965285</v>
      </c>
      <c r="I360" s="136"/>
      <c r="J360" s="203" t="s">
        <v>478</v>
      </c>
      <c r="K360" s="195">
        <v>5413280</v>
      </c>
      <c r="L360" s="195">
        <v>2341076</v>
      </c>
      <c r="M360" s="195">
        <v>759246</v>
      </c>
      <c r="N360" s="195">
        <v>1247769</v>
      </c>
      <c r="O360" s="195">
        <v>2360526</v>
      </c>
      <c r="P360" s="195">
        <v>260014</v>
      </c>
      <c r="Q360" s="241">
        <v>12381911</v>
      </c>
      <c r="R360" s="136"/>
      <c r="S360" s="136"/>
      <c r="T360" s="136"/>
      <c r="U360" s="136"/>
      <c r="V360" s="136"/>
      <c r="W360" s="136"/>
      <c r="X360" s="136"/>
      <c r="Y360" s="136"/>
      <c r="Z360" s="136"/>
      <c r="AA360" s="136"/>
      <c r="AB360" s="136"/>
      <c r="AC360" s="136"/>
      <c r="AD360" s="136"/>
      <c r="AE360" s="136"/>
      <c r="AF360" s="136"/>
      <c r="AG360" s="136"/>
      <c r="AH360" s="136"/>
      <c r="AI360" s="136"/>
      <c r="AJ360" s="136"/>
      <c r="AK360" s="136"/>
      <c r="AL360" s="136"/>
      <c r="AM360" s="136"/>
      <c r="AN360" s="136"/>
      <c r="AO360" s="136"/>
      <c r="AP360" s="136"/>
      <c r="AQ360" s="136"/>
      <c r="AR360" s="136"/>
      <c r="AS360" s="136"/>
      <c r="AT360" s="136"/>
      <c r="AU360" s="136"/>
      <c r="AV360" s="136"/>
      <c r="AW360" s="136"/>
      <c r="AX360" s="136"/>
      <c r="AY360" s="136"/>
      <c r="AZ360" s="136"/>
      <c r="BA360" s="136"/>
      <c r="BB360" s="136"/>
      <c r="BC360" s="136"/>
      <c r="BD360" s="136"/>
      <c r="BE360" s="136"/>
      <c r="BF360" s="136"/>
      <c r="BG360" s="136"/>
      <c r="BH360" s="136"/>
      <c r="BI360" s="136"/>
      <c r="BJ360" s="136"/>
      <c r="BK360" s="136"/>
      <c r="BL360" s="136"/>
      <c r="BM360" s="136"/>
      <c r="BN360" s="136"/>
      <c r="BO360" s="136"/>
      <c r="BP360" s="136"/>
      <c r="BQ360" s="136"/>
      <c r="BR360" s="136"/>
      <c r="BS360" s="136"/>
      <c r="BT360" s="136"/>
      <c r="BU360" s="136"/>
      <c r="BV360" s="136"/>
      <c r="BW360" s="136"/>
      <c r="BX360" s="136"/>
      <c r="BY360" s="136"/>
      <c r="BZ360" s="136"/>
      <c r="CA360" s="136"/>
      <c r="CB360" s="136"/>
      <c r="CC360" s="136"/>
      <c r="CD360" s="136"/>
      <c r="CE360" s="136"/>
      <c r="CF360" s="136"/>
      <c r="CG360" s="136"/>
      <c r="CH360" s="136"/>
      <c r="CI360" s="136"/>
      <c r="CJ360" s="136"/>
      <c r="CK360" s="136"/>
      <c r="CL360" s="136"/>
      <c r="CM360" s="136"/>
      <c r="CN360" s="136"/>
      <c r="CO360" s="136"/>
      <c r="CP360" s="136"/>
      <c r="CQ360" s="136"/>
      <c r="CR360" s="136"/>
      <c r="CS360" s="136"/>
      <c r="CT360" s="136"/>
      <c r="CU360" s="136"/>
      <c r="CV360" s="136"/>
      <c r="CW360" s="136"/>
      <c r="CX360" s="136"/>
      <c r="CY360" s="136"/>
      <c r="CZ360" s="136"/>
      <c r="DA360" s="136"/>
      <c r="DB360" s="136"/>
      <c r="DC360" s="136"/>
      <c r="DD360" s="136"/>
      <c r="DE360" s="136"/>
      <c r="DF360" s="136"/>
      <c r="DG360" s="136"/>
      <c r="DH360" s="136"/>
      <c r="DI360" s="136"/>
      <c r="DJ360" s="136"/>
      <c r="DK360" s="136"/>
      <c r="DL360" s="136"/>
      <c r="DM360" s="136"/>
      <c r="DN360" s="136"/>
      <c r="DO360" s="136"/>
      <c r="DP360" s="136"/>
      <c r="DQ360" s="136"/>
      <c r="DR360" s="136"/>
      <c r="DS360" s="136"/>
      <c r="DT360" s="136"/>
      <c r="DU360" s="136"/>
      <c r="DV360" s="136"/>
      <c r="DW360" s="136"/>
      <c r="DX360" s="136"/>
      <c r="DY360" s="136"/>
      <c r="DZ360" s="136"/>
      <c r="EA360" s="136"/>
      <c r="EB360" s="136"/>
      <c r="EC360" s="136"/>
      <c r="ED360" s="136"/>
      <c r="EE360" s="136"/>
      <c r="EF360" s="136"/>
      <c r="EG360" s="136"/>
      <c r="EH360" s="136"/>
      <c r="EI360" s="136"/>
      <c r="EJ360" s="136"/>
      <c r="EK360" s="136"/>
      <c r="EL360" s="136"/>
      <c r="EM360" s="136"/>
      <c r="EN360" s="136"/>
      <c r="EO360" s="136"/>
      <c r="EP360" s="136"/>
      <c r="EQ360" s="136"/>
      <c r="ER360" s="136"/>
      <c r="ES360" s="136"/>
      <c r="ET360" s="136"/>
      <c r="EU360" s="136"/>
      <c r="EV360" s="136"/>
      <c r="EW360" s="136"/>
      <c r="EX360" s="136"/>
      <c r="EY360" s="136"/>
      <c r="EZ360" s="136"/>
      <c r="FA360" s="136"/>
      <c r="FB360" s="136"/>
      <c r="FC360" s="136"/>
      <c r="FD360" s="136"/>
      <c r="FE360" s="136"/>
      <c r="FF360" s="136"/>
      <c r="FG360" s="136"/>
      <c r="FH360" s="136"/>
      <c r="FI360" s="136"/>
      <c r="FJ360" s="136"/>
      <c r="FK360" s="136"/>
      <c r="FL360" s="136"/>
      <c r="FM360" s="136"/>
      <c r="FN360" s="136"/>
      <c r="FO360" s="136"/>
      <c r="FP360" s="136"/>
      <c r="FQ360" s="136"/>
      <c r="FR360" s="136"/>
      <c r="FS360" s="136"/>
      <c r="FT360" s="136"/>
      <c r="FU360" s="136"/>
      <c r="FV360" s="136"/>
      <c r="FW360" s="136"/>
      <c r="FX360" s="136"/>
      <c r="FY360" s="136"/>
      <c r="FZ360" s="136"/>
      <c r="GA360" s="136"/>
      <c r="GB360" s="136"/>
      <c r="GC360" s="136"/>
      <c r="GD360" s="136"/>
      <c r="GE360" s="136"/>
      <c r="GF360" s="136"/>
      <c r="GG360" s="136"/>
      <c r="GH360" s="136"/>
      <c r="GI360" s="136"/>
      <c r="GJ360" s="136"/>
      <c r="GK360" s="136"/>
      <c r="GL360" s="136"/>
      <c r="GM360" s="136"/>
      <c r="GN360" s="136"/>
      <c r="GO360" s="136"/>
      <c r="GP360" s="136"/>
      <c r="GQ360" s="136"/>
      <c r="GR360" s="136"/>
      <c r="GS360" s="136"/>
      <c r="GT360" s="136"/>
      <c r="GU360" s="136"/>
      <c r="GV360" s="136"/>
      <c r="GW360" s="136"/>
      <c r="GX360" s="136"/>
      <c r="GY360" s="136"/>
      <c r="GZ360" s="136"/>
      <c r="HA360" s="136"/>
      <c r="HB360" s="136"/>
      <c r="HC360" s="136"/>
      <c r="HD360" s="136"/>
      <c r="HE360" s="136"/>
      <c r="HF360" s="136"/>
      <c r="HG360" s="136"/>
      <c r="HH360" s="136"/>
      <c r="HI360" s="136"/>
      <c r="HJ360" s="136"/>
      <c r="HK360" s="136"/>
      <c r="HL360" s="136"/>
      <c r="HM360" s="136"/>
      <c r="HN360" s="136"/>
      <c r="HO360" s="136"/>
      <c r="HP360" s="136"/>
      <c r="HQ360" s="136"/>
      <c r="HR360" s="136"/>
      <c r="HS360" s="136"/>
      <c r="HT360" s="136"/>
      <c r="HU360" s="136"/>
      <c r="HV360" s="136"/>
      <c r="HW360" s="136"/>
      <c r="HX360" s="136"/>
      <c r="HY360" s="136"/>
      <c r="HZ360" s="136"/>
      <c r="IA360" s="136"/>
      <c r="IB360" s="136"/>
      <c r="IC360" s="136"/>
      <c r="ID360" s="136"/>
      <c r="IE360" s="136"/>
      <c r="IF360" s="136"/>
      <c r="IG360" s="136"/>
    </row>
    <row r="361" spans="1:241" ht="15" customHeight="1" x14ac:dyDescent="0.25">
      <c r="A361" s="137" t="s">
        <v>435</v>
      </c>
      <c r="B361" s="158">
        <v>3377901</v>
      </c>
      <c r="C361" s="195">
        <v>2369698</v>
      </c>
      <c r="D361" s="195">
        <v>867915</v>
      </c>
      <c r="E361" s="195">
        <v>877960</v>
      </c>
      <c r="F361" s="195">
        <v>1565958</v>
      </c>
      <c r="G361" s="158">
        <v>374505</v>
      </c>
      <c r="H361" s="235">
        <v>9433937</v>
      </c>
      <c r="I361" s="136"/>
      <c r="J361" s="203" t="s">
        <v>479</v>
      </c>
      <c r="K361" s="195">
        <v>4691646</v>
      </c>
      <c r="L361" s="195">
        <v>2320889</v>
      </c>
      <c r="M361" s="195">
        <v>741033</v>
      </c>
      <c r="N361" s="195">
        <v>955538</v>
      </c>
      <c r="O361" s="195">
        <v>1918663</v>
      </c>
      <c r="P361" s="195">
        <v>216120</v>
      </c>
      <c r="Q361" s="241">
        <v>10843889</v>
      </c>
      <c r="R361" s="136"/>
      <c r="S361" s="136"/>
      <c r="T361" s="136"/>
      <c r="U361" s="136"/>
      <c r="V361" s="136"/>
      <c r="W361" s="136"/>
      <c r="X361" s="136"/>
      <c r="Y361" s="136"/>
      <c r="Z361" s="136"/>
      <c r="AA361" s="136"/>
      <c r="AB361" s="136"/>
      <c r="AC361" s="136"/>
      <c r="AD361" s="136"/>
      <c r="AE361" s="136"/>
      <c r="AF361" s="136"/>
      <c r="AG361" s="136"/>
      <c r="AH361" s="136"/>
      <c r="AI361" s="136"/>
      <c r="AJ361" s="136"/>
      <c r="AK361" s="136"/>
      <c r="AL361" s="136"/>
      <c r="AM361" s="136"/>
      <c r="AN361" s="136"/>
      <c r="AO361" s="136"/>
      <c r="AP361" s="136"/>
      <c r="AQ361" s="136"/>
      <c r="AR361" s="136"/>
      <c r="AS361" s="136"/>
      <c r="AT361" s="136"/>
      <c r="AU361" s="136"/>
      <c r="AV361" s="136"/>
      <c r="AW361" s="136"/>
      <c r="AX361" s="136"/>
      <c r="AY361" s="136"/>
      <c r="AZ361" s="136"/>
      <c r="BA361" s="136"/>
      <c r="BB361" s="136"/>
      <c r="BC361" s="136"/>
      <c r="BD361" s="136"/>
      <c r="BE361" s="136"/>
      <c r="BF361" s="136"/>
      <c r="BG361" s="136"/>
      <c r="BH361" s="136"/>
      <c r="BI361" s="136"/>
      <c r="BJ361" s="136"/>
      <c r="BK361" s="136"/>
      <c r="BL361" s="136"/>
      <c r="BM361" s="136"/>
      <c r="BN361" s="136"/>
      <c r="BO361" s="136"/>
      <c r="BP361" s="136"/>
      <c r="BQ361" s="136"/>
      <c r="BR361" s="136"/>
      <c r="BS361" s="136"/>
      <c r="BT361" s="136"/>
      <c r="BU361" s="136"/>
      <c r="BV361" s="136"/>
      <c r="BW361" s="136"/>
      <c r="BX361" s="136"/>
      <c r="BY361" s="136"/>
      <c r="BZ361" s="136"/>
      <c r="CA361" s="136"/>
      <c r="CB361" s="136"/>
      <c r="CC361" s="136"/>
      <c r="CD361" s="136"/>
      <c r="CE361" s="136"/>
      <c r="CF361" s="136"/>
      <c r="CG361" s="136"/>
      <c r="CH361" s="136"/>
      <c r="CI361" s="136"/>
      <c r="CJ361" s="136"/>
      <c r="CK361" s="136"/>
      <c r="CL361" s="136"/>
      <c r="CM361" s="136"/>
      <c r="CN361" s="136"/>
      <c r="CO361" s="136"/>
      <c r="CP361" s="136"/>
      <c r="CQ361" s="136"/>
      <c r="CR361" s="136"/>
      <c r="CS361" s="136"/>
      <c r="CT361" s="136"/>
      <c r="CU361" s="136"/>
      <c r="CV361" s="136"/>
      <c r="CW361" s="136"/>
      <c r="CX361" s="136"/>
      <c r="CY361" s="136"/>
      <c r="CZ361" s="136"/>
      <c r="DA361" s="136"/>
      <c r="DB361" s="136"/>
      <c r="DC361" s="136"/>
      <c r="DD361" s="136"/>
      <c r="DE361" s="136"/>
      <c r="DF361" s="136"/>
      <c r="DG361" s="136"/>
      <c r="DH361" s="136"/>
      <c r="DI361" s="136"/>
      <c r="DJ361" s="136"/>
      <c r="DK361" s="136"/>
      <c r="DL361" s="136"/>
      <c r="DM361" s="136"/>
      <c r="DN361" s="136"/>
      <c r="DO361" s="136"/>
      <c r="DP361" s="136"/>
      <c r="DQ361" s="136"/>
      <c r="DR361" s="136"/>
      <c r="DS361" s="136"/>
      <c r="DT361" s="136"/>
      <c r="DU361" s="136"/>
      <c r="DV361" s="136"/>
      <c r="DW361" s="136"/>
      <c r="DX361" s="136"/>
      <c r="DY361" s="136"/>
      <c r="DZ361" s="136"/>
      <c r="EA361" s="136"/>
      <c r="EB361" s="136"/>
      <c r="EC361" s="136"/>
      <c r="ED361" s="136"/>
      <c r="EE361" s="136"/>
      <c r="EF361" s="136"/>
      <c r="EG361" s="136"/>
      <c r="EH361" s="136"/>
      <c r="EI361" s="136"/>
      <c r="EJ361" s="136"/>
      <c r="EK361" s="136"/>
      <c r="EL361" s="136"/>
      <c r="EM361" s="136"/>
      <c r="EN361" s="136"/>
      <c r="EO361" s="136"/>
      <c r="EP361" s="136"/>
      <c r="EQ361" s="136"/>
      <c r="ER361" s="136"/>
      <c r="ES361" s="136"/>
      <c r="ET361" s="136"/>
      <c r="EU361" s="136"/>
      <c r="EV361" s="136"/>
      <c r="EW361" s="136"/>
      <c r="EX361" s="136"/>
      <c r="EY361" s="136"/>
      <c r="EZ361" s="136"/>
      <c r="FA361" s="136"/>
      <c r="FB361" s="136"/>
      <c r="FC361" s="136"/>
      <c r="FD361" s="136"/>
      <c r="FE361" s="136"/>
      <c r="FF361" s="136"/>
      <c r="FG361" s="136"/>
      <c r="FH361" s="136"/>
      <c r="FI361" s="136"/>
      <c r="FJ361" s="136"/>
      <c r="FK361" s="136"/>
      <c r="FL361" s="136"/>
      <c r="FM361" s="136"/>
      <c r="FN361" s="136"/>
      <c r="FO361" s="136"/>
      <c r="FP361" s="136"/>
      <c r="FQ361" s="136"/>
      <c r="FR361" s="136"/>
      <c r="FS361" s="136"/>
      <c r="FT361" s="136"/>
      <c r="FU361" s="136"/>
      <c r="FV361" s="136"/>
      <c r="FW361" s="136"/>
      <c r="FX361" s="136"/>
      <c r="FY361" s="136"/>
      <c r="FZ361" s="136"/>
      <c r="GA361" s="136"/>
      <c r="GB361" s="136"/>
      <c r="GC361" s="136"/>
      <c r="GD361" s="136"/>
      <c r="GE361" s="136"/>
      <c r="GF361" s="136"/>
      <c r="GG361" s="136"/>
      <c r="GH361" s="136"/>
      <c r="GI361" s="136"/>
      <c r="GJ361" s="136"/>
      <c r="GK361" s="136"/>
      <c r="GL361" s="136"/>
      <c r="GM361" s="136"/>
      <c r="GN361" s="136"/>
      <c r="GO361" s="136"/>
      <c r="GP361" s="136"/>
      <c r="GQ361" s="136"/>
      <c r="GR361" s="136"/>
      <c r="GS361" s="136"/>
      <c r="GT361" s="136"/>
      <c r="GU361" s="136"/>
      <c r="GV361" s="136"/>
      <c r="GW361" s="136"/>
      <c r="GX361" s="136"/>
      <c r="GY361" s="136"/>
      <c r="GZ361" s="136"/>
      <c r="HA361" s="136"/>
      <c r="HB361" s="136"/>
      <c r="HC361" s="136"/>
      <c r="HD361" s="136"/>
      <c r="HE361" s="136"/>
      <c r="HF361" s="136"/>
      <c r="HG361" s="136"/>
      <c r="HH361" s="136"/>
      <c r="HI361" s="136"/>
      <c r="HJ361" s="136"/>
      <c r="HK361" s="136"/>
      <c r="HL361" s="136"/>
      <c r="HM361" s="136"/>
      <c r="HN361" s="136"/>
      <c r="HO361" s="136"/>
      <c r="HP361" s="136"/>
      <c r="HQ361" s="136"/>
      <c r="HR361" s="136"/>
      <c r="HS361" s="136"/>
      <c r="HT361" s="136"/>
      <c r="HU361" s="136"/>
      <c r="HV361" s="136"/>
      <c r="HW361" s="136"/>
      <c r="HX361" s="136"/>
      <c r="HY361" s="136"/>
      <c r="HZ361" s="136"/>
      <c r="IA361" s="136"/>
      <c r="IB361" s="136"/>
      <c r="IC361" s="136"/>
      <c r="ID361" s="136"/>
      <c r="IE361" s="136"/>
      <c r="IF361" s="136"/>
      <c r="IG361" s="136"/>
    </row>
    <row r="362" spans="1:241" ht="15" customHeight="1" x14ac:dyDescent="0.25">
      <c r="A362" s="137" t="s">
        <v>436</v>
      </c>
      <c r="B362" s="158">
        <v>4546080</v>
      </c>
      <c r="C362" s="195">
        <v>2337227</v>
      </c>
      <c r="D362" s="195">
        <v>795710</v>
      </c>
      <c r="E362" s="195">
        <v>738028</v>
      </c>
      <c r="F362" s="195">
        <v>1852605</v>
      </c>
      <c r="G362" s="158">
        <v>339034</v>
      </c>
      <c r="H362" s="235">
        <v>10608684</v>
      </c>
      <c r="I362" s="136"/>
      <c r="J362" s="203" t="s">
        <v>480</v>
      </c>
      <c r="K362" s="195">
        <v>7952667</v>
      </c>
      <c r="L362" s="195">
        <v>4768885</v>
      </c>
      <c r="M362" s="195">
        <v>1053945</v>
      </c>
      <c r="N362" s="195">
        <v>891305</v>
      </c>
      <c r="O362" s="195">
        <v>1992444</v>
      </c>
      <c r="P362" s="195">
        <v>383490</v>
      </c>
      <c r="Q362" s="241">
        <v>17042736</v>
      </c>
      <c r="R362" s="136"/>
      <c r="S362" s="136"/>
      <c r="T362" s="136"/>
      <c r="U362" s="136"/>
      <c r="V362" s="136"/>
      <c r="W362" s="136"/>
      <c r="X362" s="136"/>
      <c r="Y362" s="136"/>
      <c r="Z362" s="136"/>
      <c r="AA362" s="136"/>
      <c r="AB362" s="136"/>
      <c r="AC362" s="136"/>
      <c r="AD362" s="136"/>
      <c r="AE362" s="136"/>
      <c r="AF362" s="136"/>
      <c r="AG362" s="136"/>
      <c r="AH362" s="136"/>
      <c r="AI362" s="136"/>
      <c r="AJ362" s="136"/>
      <c r="AK362" s="136"/>
      <c r="AL362" s="136"/>
      <c r="AM362" s="136"/>
      <c r="AN362" s="136"/>
      <c r="AO362" s="136"/>
      <c r="AP362" s="136"/>
      <c r="AQ362" s="136"/>
      <c r="AR362" s="136"/>
      <c r="AS362" s="136"/>
      <c r="AT362" s="136"/>
      <c r="AU362" s="136"/>
      <c r="AV362" s="136"/>
      <c r="AW362" s="136"/>
      <c r="AX362" s="136"/>
      <c r="AY362" s="136"/>
      <c r="AZ362" s="136"/>
      <c r="BA362" s="136"/>
      <c r="BB362" s="136"/>
      <c r="BC362" s="136"/>
      <c r="BD362" s="136"/>
      <c r="BE362" s="136"/>
      <c r="BF362" s="136"/>
      <c r="BG362" s="136"/>
      <c r="BH362" s="136"/>
      <c r="BI362" s="136"/>
      <c r="BJ362" s="136"/>
      <c r="BK362" s="136"/>
      <c r="BL362" s="136"/>
      <c r="BM362" s="136"/>
      <c r="BN362" s="136"/>
      <c r="BO362" s="136"/>
      <c r="BP362" s="136"/>
      <c r="BQ362" s="136"/>
      <c r="BR362" s="136"/>
      <c r="BS362" s="136"/>
      <c r="BT362" s="136"/>
      <c r="BU362" s="136"/>
      <c r="BV362" s="136"/>
      <c r="BW362" s="136"/>
      <c r="BX362" s="136"/>
      <c r="BY362" s="136"/>
      <c r="BZ362" s="136"/>
      <c r="CA362" s="136"/>
      <c r="CB362" s="136"/>
      <c r="CC362" s="136"/>
      <c r="CD362" s="136"/>
      <c r="CE362" s="136"/>
      <c r="CF362" s="136"/>
      <c r="CG362" s="136"/>
      <c r="CH362" s="136"/>
      <c r="CI362" s="136"/>
      <c r="CJ362" s="136"/>
      <c r="CK362" s="136"/>
      <c r="CL362" s="136"/>
      <c r="CM362" s="136"/>
      <c r="CN362" s="136"/>
      <c r="CO362" s="136"/>
      <c r="CP362" s="136"/>
      <c r="CQ362" s="136"/>
      <c r="CR362" s="136"/>
      <c r="CS362" s="136"/>
      <c r="CT362" s="136"/>
      <c r="CU362" s="136"/>
      <c r="CV362" s="136"/>
      <c r="CW362" s="136"/>
      <c r="CX362" s="136"/>
      <c r="CY362" s="136"/>
      <c r="CZ362" s="136"/>
      <c r="DA362" s="136"/>
      <c r="DB362" s="136"/>
      <c r="DC362" s="136"/>
      <c r="DD362" s="136"/>
      <c r="DE362" s="136"/>
      <c r="DF362" s="136"/>
      <c r="DG362" s="136"/>
      <c r="DH362" s="136"/>
      <c r="DI362" s="136"/>
      <c r="DJ362" s="136"/>
      <c r="DK362" s="136"/>
      <c r="DL362" s="136"/>
      <c r="DM362" s="136"/>
      <c r="DN362" s="136"/>
      <c r="DO362" s="136"/>
      <c r="DP362" s="136"/>
      <c r="DQ362" s="136"/>
      <c r="DR362" s="136"/>
      <c r="DS362" s="136"/>
      <c r="DT362" s="136"/>
      <c r="DU362" s="136"/>
      <c r="DV362" s="136"/>
      <c r="DW362" s="136"/>
      <c r="DX362" s="136"/>
      <c r="DY362" s="136"/>
      <c r="DZ362" s="136"/>
      <c r="EA362" s="136"/>
      <c r="EB362" s="136"/>
      <c r="EC362" s="136"/>
      <c r="ED362" s="136"/>
      <c r="EE362" s="136"/>
      <c r="EF362" s="136"/>
      <c r="EG362" s="136"/>
      <c r="EH362" s="136"/>
      <c r="EI362" s="136"/>
      <c r="EJ362" s="136"/>
      <c r="EK362" s="136"/>
      <c r="EL362" s="136"/>
      <c r="EM362" s="136"/>
      <c r="EN362" s="136"/>
      <c r="EO362" s="136"/>
      <c r="EP362" s="136"/>
      <c r="EQ362" s="136"/>
      <c r="ER362" s="136"/>
      <c r="ES362" s="136"/>
      <c r="ET362" s="136"/>
      <c r="EU362" s="136"/>
      <c r="EV362" s="136"/>
      <c r="EW362" s="136"/>
      <c r="EX362" s="136"/>
      <c r="EY362" s="136"/>
      <c r="EZ362" s="136"/>
      <c r="FA362" s="136"/>
      <c r="FB362" s="136"/>
      <c r="FC362" s="136"/>
      <c r="FD362" s="136"/>
      <c r="FE362" s="136"/>
      <c r="FF362" s="136"/>
      <c r="FG362" s="136"/>
      <c r="FH362" s="136"/>
      <c r="FI362" s="136"/>
      <c r="FJ362" s="136"/>
      <c r="FK362" s="136"/>
      <c r="FL362" s="136"/>
      <c r="FM362" s="136"/>
      <c r="FN362" s="136"/>
      <c r="FO362" s="136"/>
      <c r="FP362" s="136"/>
      <c r="FQ362" s="136"/>
      <c r="FR362" s="136"/>
      <c r="FS362" s="136"/>
      <c r="FT362" s="136"/>
      <c r="FU362" s="136"/>
      <c r="FV362" s="136"/>
      <c r="FW362" s="136"/>
      <c r="FX362" s="136"/>
      <c r="FY362" s="136"/>
      <c r="FZ362" s="136"/>
      <c r="GA362" s="136"/>
      <c r="GB362" s="136"/>
      <c r="GC362" s="136"/>
      <c r="GD362" s="136"/>
      <c r="GE362" s="136"/>
      <c r="GF362" s="136"/>
      <c r="GG362" s="136"/>
      <c r="GH362" s="136"/>
      <c r="GI362" s="136"/>
      <c r="GJ362" s="136"/>
      <c r="GK362" s="136"/>
      <c r="GL362" s="136"/>
      <c r="GM362" s="136"/>
      <c r="GN362" s="136"/>
      <c r="GO362" s="136"/>
      <c r="GP362" s="136"/>
      <c r="GQ362" s="136"/>
      <c r="GR362" s="136"/>
      <c r="GS362" s="136"/>
      <c r="GT362" s="136"/>
      <c r="GU362" s="136"/>
      <c r="GV362" s="136"/>
      <c r="GW362" s="136"/>
      <c r="GX362" s="136"/>
      <c r="GY362" s="136"/>
      <c r="GZ362" s="136"/>
      <c r="HA362" s="136"/>
      <c r="HB362" s="136"/>
      <c r="HC362" s="136"/>
      <c r="HD362" s="136"/>
      <c r="HE362" s="136"/>
      <c r="HF362" s="136"/>
      <c r="HG362" s="136"/>
      <c r="HH362" s="136"/>
      <c r="HI362" s="136"/>
      <c r="HJ362" s="136"/>
      <c r="HK362" s="136"/>
      <c r="HL362" s="136"/>
      <c r="HM362" s="136"/>
      <c r="HN362" s="136"/>
      <c r="HO362" s="136"/>
      <c r="HP362" s="136"/>
      <c r="HQ362" s="136"/>
      <c r="HR362" s="136"/>
      <c r="HS362" s="136"/>
      <c r="HT362" s="136"/>
      <c r="HU362" s="136"/>
      <c r="HV362" s="136"/>
      <c r="HW362" s="136"/>
      <c r="HX362" s="136"/>
      <c r="HY362" s="136"/>
      <c r="HZ362" s="136"/>
      <c r="IA362" s="136"/>
      <c r="IB362" s="136"/>
      <c r="IC362" s="136"/>
      <c r="ID362" s="136"/>
      <c r="IE362" s="136"/>
      <c r="IF362" s="136"/>
      <c r="IG362" s="136"/>
    </row>
    <row r="363" spans="1:241" ht="15" customHeight="1" x14ac:dyDescent="0.25">
      <c r="A363" s="137" t="s">
        <v>437</v>
      </c>
      <c r="B363" s="158">
        <v>6438455</v>
      </c>
      <c r="C363" s="195">
        <v>2513567</v>
      </c>
      <c r="D363" s="195">
        <v>906745</v>
      </c>
      <c r="E363" s="195">
        <v>802839</v>
      </c>
      <c r="F363" s="195">
        <v>1914019</v>
      </c>
      <c r="G363" s="158">
        <v>344646</v>
      </c>
      <c r="H363" s="235">
        <v>12920271</v>
      </c>
      <c r="I363" s="136"/>
      <c r="J363" s="203" t="s">
        <v>481</v>
      </c>
      <c r="K363" s="195">
        <v>4621405</v>
      </c>
      <c r="L363" s="195">
        <v>3204158</v>
      </c>
      <c r="M363" s="195">
        <v>802420</v>
      </c>
      <c r="N363" s="195">
        <v>869226</v>
      </c>
      <c r="O363" s="195">
        <v>1659912</v>
      </c>
      <c r="P363" s="195">
        <v>248129</v>
      </c>
      <c r="Q363" s="241">
        <v>11405250</v>
      </c>
      <c r="R363" s="136"/>
      <c r="S363" s="136"/>
      <c r="T363" s="136"/>
      <c r="U363" s="136"/>
      <c r="V363" s="136"/>
      <c r="W363" s="136"/>
      <c r="X363" s="136"/>
      <c r="Y363" s="136"/>
      <c r="Z363" s="136"/>
      <c r="AA363" s="136"/>
      <c r="AB363" s="136"/>
      <c r="AC363" s="136"/>
      <c r="AD363" s="136"/>
      <c r="AE363" s="136"/>
      <c r="AF363" s="136"/>
      <c r="AG363" s="136"/>
      <c r="AH363" s="136"/>
      <c r="AI363" s="136"/>
      <c r="AJ363" s="136"/>
      <c r="AK363" s="136"/>
      <c r="AL363" s="136"/>
      <c r="AM363" s="136"/>
      <c r="AN363" s="136"/>
      <c r="AO363" s="136"/>
      <c r="AP363" s="136"/>
      <c r="AQ363" s="136"/>
      <c r="AR363" s="136"/>
      <c r="AS363" s="136"/>
      <c r="AT363" s="136"/>
      <c r="AU363" s="136"/>
      <c r="AV363" s="136"/>
      <c r="AW363" s="136"/>
      <c r="AX363" s="136"/>
      <c r="AY363" s="136"/>
      <c r="AZ363" s="136"/>
      <c r="BA363" s="136"/>
      <c r="BB363" s="136"/>
      <c r="BC363" s="136"/>
      <c r="BD363" s="136"/>
      <c r="BE363" s="136"/>
      <c r="BF363" s="136"/>
      <c r="BG363" s="136"/>
      <c r="BH363" s="136"/>
      <c r="BI363" s="136"/>
      <c r="BJ363" s="136"/>
      <c r="BK363" s="136"/>
      <c r="BL363" s="136"/>
      <c r="BM363" s="136"/>
      <c r="BN363" s="136"/>
      <c r="BO363" s="136"/>
      <c r="BP363" s="136"/>
      <c r="BQ363" s="136"/>
      <c r="BR363" s="136"/>
      <c r="BS363" s="136"/>
      <c r="BT363" s="136"/>
      <c r="BU363" s="136"/>
      <c r="BV363" s="136"/>
      <c r="BW363" s="136"/>
      <c r="BX363" s="136"/>
      <c r="BY363" s="136"/>
      <c r="BZ363" s="136"/>
      <c r="CA363" s="136"/>
      <c r="CB363" s="136"/>
      <c r="CC363" s="136"/>
      <c r="CD363" s="136"/>
      <c r="CE363" s="136"/>
      <c r="CF363" s="136"/>
      <c r="CG363" s="136"/>
      <c r="CH363" s="136"/>
      <c r="CI363" s="136"/>
      <c r="CJ363" s="136"/>
      <c r="CK363" s="136"/>
      <c r="CL363" s="136"/>
      <c r="CM363" s="136"/>
      <c r="CN363" s="136"/>
      <c r="CO363" s="136"/>
      <c r="CP363" s="136"/>
      <c r="CQ363" s="136"/>
      <c r="CR363" s="136"/>
      <c r="CS363" s="136"/>
      <c r="CT363" s="136"/>
      <c r="CU363" s="136"/>
      <c r="CV363" s="136"/>
      <c r="CW363" s="136"/>
      <c r="CX363" s="136"/>
      <c r="CY363" s="136"/>
      <c r="CZ363" s="136"/>
      <c r="DA363" s="136"/>
      <c r="DB363" s="136"/>
      <c r="DC363" s="136"/>
      <c r="DD363" s="136"/>
      <c r="DE363" s="136"/>
      <c r="DF363" s="136"/>
      <c r="DG363" s="136"/>
      <c r="DH363" s="136"/>
      <c r="DI363" s="136"/>
      <c r="DJ363" s="136"/>
      <c r="DK363" s="136"/>
      <c r="DL363" s="136"/>
      <c r="DM363" s="136"/>
      <c r="DN363" s="136"/>
      <c r="DO363" s="136"/>
      <c r="DP363" s="136"/>
      <c r="DQ363" s="136"/>
      <c r="DR363" s="136"/>
      <c r="DS363" s="136"/>
      <c r="DT363" s="136"/>
      <c r="DU363" s="136"/>
      <c r="DV363" s="136"/>
      <c r="DW363" s="136"/>
      <c r="DX363" s="136"/>
      <c r="DY363" s="136"/>
      <c r="DZ363" s="136"/>
      <c r="EA363" s="136"/>
      <c r="EB363" s="136"/>
      <c r="EC363" s="136"/>
      <c r="ED363" s="136"/>
      <c r="EE363" s="136"/>
      <c r="EF363" s="136"/>
      <c r="EG363" s="136"/>
      <c r="EH363" s="136"/>
      <c r="EI363" s="136"/>
      <c r="EJ363" s="136"/>
      <c r="EK363" s="136"/>
      <c r="EL363" s="136"/>
      <c r="EM363" s="136"/>
      <c r="EN363" s="136"/>
      <c r="EO363" s="136"/>
      <c r="EP363" s="136"/>
      <c r="EQ363" s="136"/>
      <c r="ER363" s="136"/>
      <c r="ES363" s="136"/>
      <c r="ET363" s="136"/>
      <c r="EU363" s="136"/>
      <c r="EV363" s="136"/>
      <c r="EW363" s="136"/>
      <c r="EX363" s="136"/>
      <c r="EY363" s="136"/>
      <c r="EZ363" s="136"/>
      <c r="FA363" s="136"/>
      <c r="FB363" s="136"/>
      <c r="FC363" s="136"/>
      <c r="FD363" s="136"/>
      <c r="FE363" s="136"/>
      <c r="FF363" s="136"/>
      <c r="FG363" s="136"/>
      <c r="FH363" s="136"/>
      <c r="FI363" s="136"/>
      <c r="FJ363" s="136"/>
      <c r="FK363" s="136"/>
      <c r="FL363" s="136"/>
      <c r="FM363" s="136"/>
      <c r="FN363" s="136"/>
      <c r="FO363" s="136"/>
      <c r="FP363" s="136"/>
      <c r="FQ363" s="136"/>
      <c r="FR363" s="136"/>
      <c r="FS363" s="136"/>
      <c r="FT363" s="136"/>
      <c r="FU363" s="136"/>
      <c r="FV363" s="136"/>
      <c r="FW363" s="136"/>
      <c r="FX363" s="136"/>
      <c r="FY363" s="136"/>
      <c r="FZ363" s="136"/>
      <c r="GA363" s="136"/>
      <c r="GB363" s="136"/>
      <c r="GC363" s="136"/>
      <c r="GD363" s="136"/>
      <c r="GE363" s="136"/>
      <c r="GF363" s="136"/>
      <c r="GG363" s="136"/>
      <c r="GH363" s="136"/>
      <c r="GI363" s="136"/>
      <c r="GJ363" s="136"/>
      <c r="GK363" s="136"/>
      <c r="GL363" s="136"/>
      <c r="GM363" s="136"/>
      <c r="GN363" s="136"/>
      <c r="GO363" s="136"/>
      <c r="GP363" s="136"/>
      <c r="GQ363" s="136"/>
      <c r="GR363" s="136"/>
      <c r="GS363" s="136"/>
      <c r="GT363" s="136"/>
      <c r="GU363" s="136"/>
      <c r="GV363" s="136"/>
      <c r="GW363" s="136"/>
      <c r="GX363" s="136"/>
      <c r="GY363" s="136"/>
      <c r="GZ363" s="136"/>
      <c r="HA363" s="136"/>
      <c r="HB363" s="136"/>
      <c r="HC363" s="136"/>
      <c r="HD363" s="136"/>
      <c r="HE363" s="136"/>
      <c r="HF363" s="136"/>
      <c r="HG363" s="136"/>
      <c r="HH363" s="136"/>
      <c r="HI363" s="136"/>
      <c r="HJ363" s="136"/>
      <c r="HK363" s="136"/>
      <c r="HL363" s="136"/>
      <c r="HM363" s="136"/>
      <c r="HN363" s="136"/>
      <c r="HO363" s="136"/>
      <c r="HP363" s="136"/>
      <c r="HQ363" s="136"/>
      <c r="HR363" s="136"/>
      <c r="HS363" s="136"/>
      <c r="HT363" s="136"/>
      <c r="HU363" s="136"/>
      <c r="HV363" s="136"/>
      <c r="HW363" s="136"/>
      <c r="HX363" s="136"/>
      <c r="HY363" s="136"/>
      <c r="HZ363" s="136"/>
      <c r="IA363" s="136"/>
      <c r="IB363" s="136"/>
      <c r="IC363" s="136"/>
      <c r="ID363" s="136"/>
      <c r="IE363" s="136"/>
      <c r="IF363" s="136"/>
      <c r="IG363" s="136"/>
    </row>
    <row r="364" spans="1:241" ht="15" customHeight="1" x14ac:dyDescent="0.25">
      <c r="A364" s="137" t="s">
        <v>438</v>
      </c>
      <c r="B364" s="158">
        <v>7143787</v>
      </c>
      <c r="C364" s="195">
        <v>2818407</v>
      </c>
      <c r="D364" s="195">
        <v>922466</v>
      </c>
      <c r="E364" s="195">
        <v>713352</v>
      </c>
      <c r="F364" s="195">
        <v>1805640</v>
      </c>
      <c r="G364" s="158">
        <v>315273</v>
      </c>
      <c r="H364" s="235">
        <v>13718925</v>
      </c>
      <c r="I364" s="136"/>
      <c r="J364" s="203" t="s">
        <v>482</v>
      </c>
      <c r="K364" s="195">
        <v>5177783</v>
      </c>
      <c r="L364" s="195">
        <v>2031334</v>
      </c>
      <c r="M364" s="195">
        <v>796704</v>
      </c>
      <c r="N364" s="195">
        <v>854256</v>
      </c>
      <c r="O364" s="195">
        <v>1631745</v>
      </c>
      <c r="P364" s="195">
        <v>269265</v>
      </c>
      <c r="Q364" s="241">
        <v>10761087</v>
      </c>
      <c r="R364" s="136"/>
      <c r="S364" s="136"/>
      <c r="T364" s="136"/>
      <c r="U364" s="136"/>
      <c r="V364" s="136"/>
      <c r="W364" s="136"/>
      <c r="X364" s="136"/>
      <c r="Y364" s="136"/>
      <c r="Z364" s="136"/>
      <c r="AA364" s="136"/>
      <c r="AB364" s="136"/>
      <c r="AC364" s="136"/>
      <c r="AD364" s="136"/>
      <c r="AE364" s="136"/>
      <c r="AF364" s="136"/>
      <c r="AG364" s="136"/>
      <c r="AH364" s="136"/>
      <c r="AI364" s="136"/>
      <c r="AJ364" s="136"/>
      <c r="AK364" s="136"/>
      <c r="AL364" s="136"/>
      <c r="AM364" s="136"/>
      <c r="AN364" s="136"/>
      <c r="AO364" s="136"/>
      <c r="AP364" s="136"/>
      <c r="AQ364" s="136"/>
      <c r="AR364" s="136"/>
      <c r="AS364" s="136"/>
      <c r="AT364" s="136"/>
      <c r="AU364" s="136"/>
      <c r="AV364" s="136"/>
      <c r="AW364" s="136"/>
      <c r="AX364" s="136"/>
      <c r="AY364" s="136"/>
      <c r="AZ364" s="136"/>
      <c r="BA364" s="136"/>
      <c r="BB364" s="136"/>
      <c r="BC364" s="136"/>
      <c r="BD364" s="136"/>
      <c r="BE364" s="136"/>
      <c r="BF364" s="136"/>
      <c r="BG364" s="136"/>
      <c r="BH364" s="136"/>
      <c r="BI364" s="136"/>
      <c r="BJ364" s="136"/>
      <c r="BK364" s="136"/>
      <c r="BL364" s="136"/>
      <c r="BM364" s="136"/>
      <c r="BN364" s="136"/>
      <c r="BO364" s="136"/>
      <c r="BP364" s="136"/>
      <c r="BQ364" s="136"/>
      <c r="BR364" s="136"/>
      <c r="BS364" s="136"/>
      <c r="BT364" s="136"/>
      <c r="BU364" s="136"/>
      <c r="BV364" s="136"/>
      <c r="BW364" s="136"/>
      <c r="BX364" s="136"/>
      <c r="BY364" s="136"/>
      <c r="BZ364" s="136"/>
      <c r="CA364" s="136"/>
      <c r="CB364" s="136"/>
      <c r="CC364" s="136"/>
      <c r="CD364" s="136"/>
      <c r="CE364" s="136"/>
      <c r="CF364" s="136"/>
      <c r="CG364" s="136"/>
      <c r="CH364" s="136"/>
      <c r="CI364" s="136"/>
      <c r="CJ364" s="136"/>
      <c r="CK364" s="136"/>
      <c r="CL364" s="136"/>
      <c r="CM364" s="136"/>
      <c r="CN364" s="136"/>
      <c r="CO364" s="136"/>
      <c r="CP364" s="136"/>
      <c r="CQ364" s="136"/>
      <c r="CR364" s="136"/>
      <c r="CS364" s="136"/>
      <c r="CT364" s="136"/>
      <c r="CU364" s="136"/>
      <c r="CV364" s="136"/>
      <c r="CW364" s="136"/>
      <c r="CX364" s="136"/>
      <c r="CY364" s="136"/>
      <c r="CZ364" s="136"/>
      <c r="DA364" s="136"/>
      <c r="DB364" s="136"/>
      <c r="DC364" s="136"/>
      <c r="DD364" s="136"/>
      <c r="DE364" s="136"/>
      <c r="DF364" s="136"/>
      <c r="DG364" s="136"/>
      <c r="DH364" s="136"/>
      <c r="DI364" s="136"/>
      <c r="DJ364" s="136"/>
      <c r="DK364" s="136"/>
      <c r="DL364" s="136"/>
      <c r="DM364" s="136"/>
      <c r="DN364" s="136"/>
      <c r="DO364" s="136"/>
      <c r="DP364" s="136"/>
      <c r="DQ364" s="136"/>
      <c r="DR364" s="136"/>
      <c r="DS364" s="136"/>
      <c r="DT364" s="136"/>
      <c r="DU364" s="136"/>
      <c r="DV364" s="136"/>
      <c r="DW364" s="136"/>
      <c r="DX364" s="136"/>
      <c r="DY364" s="136"/>
      <c r="DZ364" s="136"/>
      <c r="EA364" s="136"/>
      <c r="EB364" s="136"/>
      <c r="EC364" s="136"/>
      <c r="ED364" s="136"/>
      <c r="EE364" s="136"/>
      <c r="EF364" s="136"/>
      <c r="EG364" s="136"/>
      <c r="EH364" s="136"/>
      <c r="EI364" s="136"/>
      <c r="EJ364" s="136"/>
      <c r="EK364" s="136"/>
      <c r="EL364" s="136"/>
      <c r="EM364" s="136"/>
      <c r="EN364" s="136"/>
      <c r="EO364" s="136"/>
      <c r="EP364" s="136"/>
      <c r="EQ364" s="136"/>
      <c r="ER364" s="136"/>
      <c r="ES364" s="136"/>
      <c r="ET364" s="136"/>
      <c r="EU364" s="136"/>
      <c r="EV364" s="136"/>
      <c r="EW364" s="136"/>
      <c r="EX364" s="136"/>
      <c r="EY364" s="136"/>
      <c r="EZ364" s="136"/>
      <c r="FA364" s="136"/>
      <c r="FB364" s="136"/>
      <c r="FC364" s="136"/>
      <c r="FD364" s="136"/>
      <c r="FE364" s="136"/>
      <c r="FF364" s="136"/>
      <c r="FG364" s="136"/>
      <c r="FH364" s="136"/>
      <c r="FI364" s="136"/>
      <c r="FJ364" s="136"/>
      <c r="FK364" s="136"/>
      <c r="FL364" s="136"/>
      <c r="FM364" s="136"/>
      <c r="FN364" s="136"/>
      <c r="FO364" s="136"/>
      <c r="FP364" s="136"/>
      <c r="FQ364" s="136"/>
      <c r="FR364" s="136"/>
      <c r="FS364" s="136"/>
      <c r="FT364" s="136"/>
      <c r="FU364" s="136"/>
      <c r="FV364" s="136"/>
      <c r="FW364" s="136"/>
      <c r="FX364" s="136"/>
      <c r="FY364" s="136"/>
      <c r="FZ364" s="136"/>
      <c r="GA364" s="136"/>
      <c r="GB364" s="136"/>
      <c r="GC364" s="136"/>
      <c r="GD364" s="136"/>
      <c r="GE364" s="136"/>
      <c r="GF364" s="136"/>
      <c r="GG364" s="136"/>
      <c r="GH364" s="136"/>
      <c r="GI364" s="136"/>
      <c r="GJ364" s="136"/>
      <c r="GK364" s="136"/>
      <c r="GL364" s="136"/>
      <c r="GM364" s="136"/>
      <c r="GN364" s="136"/>
      <c r="GO364" s="136"/>
      <c r="GP364" s="136"/>
      <c r="GQ364" s="136"/>
      <c r="GR364" s="136"/>
      <c r="GS364" s="136"/>
      <c r="GT364" s="136"/>
      <c r="GU364" s="136"/>
      <c r="GV364" s="136"/>
      <c r="GW364" s="136"/>
      <c r="GX364" s="136"/>
      <c r="GY364" s="136"/>
      <c r="GZ364" s="136"/>
      <c r="HA364" s="136"/>
      <c r="HB364" s="136"/>
      <c r="HC364" s="136"/>
      <c r="HD364" s="136"/>
      <c r="HE364" s="136"/>
      <c r="HF364" s="136"/>
      <c r="HG364" s="136"/>
      <c r="HH364" s="136"/>
      <c r="HI364" s="136"/>
      <c r="HJ364" s="136"/>
      <c r="HK364" s="136"/>
      <c r="HL364" s="136"/>
      <c r="HM364" s="136"/>
      <c r="HN364" s="136"/>
      <c r="HO364" s="136"/>
      <c r="HP364" s="136"/>
      <c r="HQ364" s="136"/>
      <c r="HR364" s="136"/>
      <c r="HS364" s="136"/>
      <c r="HT364" s="136"/>
      <c r="HU364" s="136"/>
      <c r="HV364" s="136"/>
      <c r="HW364" s="136"/>
      <c r="HX364" s="136"/>
      <c r="HY364" s="136"/>
      <c r="HZ364" s="136"/>
      <c r="IA364" s="136"/>
      <c r="IB364" s="136"/>
      <c r="IC364" s="136"/>
      <c r="ID364" s="136"/>
      <c r="IE364" s="136"/>
      <c r="IF364" s="136"/>
      <c r="IG364" s="136"/>
    </row>
    <row r="365" spans="1:241" ht="15" customHeight="1" x14ac:dyDescent="0.25">
      <c r="A365" s="137" t="s">
        <v>439</v>
      </c>
      <c r="B365" s="158">
        <v>4511551</v>
      </c>
      <c r="C365" s="195">
        <v>1775326</v>
      </c>
      <c r="D365" s="195">
        <v>605465</v>
      </c>
      <c r="E365" s="195">
        <v>1063165</v>
      </c>
      <c r="F365" s="195">
        <v>1429528</v>
      </c>
      <c r="G365" s="158">
        <v>289017</v>
      </c>
      <c r="H365" s="235">
        <v>9674052</v>
      </c>
      <c r="I365" s="136"/>
      <c r="J365" s="203" t="s">
        <v>483</v>
      </c>
      <c r="K365" s="195">
        <v>5457086</v>
      </c>
      <c r="L365" s="195">
        <v>2778282</v>
      </c>
      <c r="M365" s="195">
        <v>739392</v>
      </c>
      <c r="N365" s="195">
        <v>1040160</v>
      </c>
      <c r="O365" s="195">
        <v>1743367</v>
      </c>
      <c r="P365" s="195">
        <v>251267</v>
      </c>
      <c r="Q365" s="241">
        <v>12009554</v>
      </c>
      <c r="R365" s="136"/>
      <c r="S365" s="136"/>
      <c r="T365" s="136"/>
      <c r="U365" s="136"/>
      <c r="V365" s="136"/>
      <c r="W365" s="136"/>
      <c r="X365" s="136"/>
      <c r="Y365" s="136"/>
      <c r="Z365" s="136"/>
      <c r="AA365" s="136"/>
      <c r="AB365" s="136"/>
      <c r="AC365" s="136"/>
      <c r="AD365" s="136"/>
      <c r="AE365" s="136"/>
      <c r="AF365" s="136"/>
      <c r="AG365" s="136"/>
      <c r="AH365" s="136"/>
      <c r="AI365" s="136"/>
      <c r="AJ365" s="136"/>
      <c r="AK365" s="136"/>
      <c r="AL365" s="136"/>
      <c r="AM365" s="136"/>
      <c r="AN365" s="136"/>
      <c r="AO365" s="136"/>
      <c r="AP365" s="136"/>
      <c r="AQ365" s="136"/>
      <c r="AR365" s="136"/>
      <c r="AS365" s="136"/>
      <c r="AT365" s="136"/>
      <c r="AU365" s="136"/>
      <c r="AV365" s="136"/>
      <c r="AW365" s="136"/>
      <c r="AX365" s="136"/>
      <c r="AY365" s="136"/>
      <c r="AZ365" s="136"/>
      <c r="BA365" s="136"/>
      <c r="BB365" s="136"/>
      <c r="BC365" s="136"/>
      <c r="BD365" s="136"/>
      <c r="BE365" s="136"/>
      <c r="BF365" s="136"/>
      <c r="BG365" s="136"/>
      <c r="BH365" s="136"/>
      <c r="BI365" s="136"/>
      <c r="BJ365" s="136"/>
      <c r="BK365" s="136"/>
      <c r="BL365" s="136"/>
      <c r="BM365" s="136"/>
      <c r="BN365" s="136"/>
      <c r="BO365" s="136"/>
      <c r="BP365" s="136"/>
      <c r="BQ365" s="136"/>
      <c r="BR365" s="136"/>
      <c r="BS365" s="136"/>
      <c r="BT365" s="136"/>
      <c r="BU365" s="136"/>
      <c r="BV365" s="136"/>
      <c r="BW365" s="136"/>
      <c r="BX365" s="136"/>
      <c r="BY365" s="136"/>
      <c r="BZ365" s="136"/>
      <c r="CA365" s="136"/>
      <c r="CB365" s="136"/>
      <c r="CC365" s="136"/>
      <c r="CD365" s="136"/>
      <c r="CE365" s="136"/>
      <c r="CF365" s="136"/>
      <c r="CG365" s="136"/>
      <c r="CH365" s="136"/>
      <c r="CI365" s="136"/>
      <c r="CJ365" s="136"/>
      <c r="CK365" s="136"/>
      <c r="CL365" s="136"/>
      <c r="CM365" s="136"/>
      <c r="CN365" s="136"/>
      <c r="CO365" s="136"/>
      <c r="CP365" s="136"/>
      <c r="CQ365" s="136"/>
      <c r="CR365" s="136"/>
      <c r="CS365" s="136"/>
      <c r="CT365" s="136"/>
      <c r="CU365" s="136"/>
      <c r="CV365" s="136"/>
      <c r="CW365" s="136"/>
      <c r="CX365" s="136"/>
      <c r="CY365" s="136"/>
      <c r="CZ365" s="136"/>
      <c r="DA365" s="136"/>
      <c r="DB365" s="136"/>
      <c r="DC365" s="136"/>
      <c r="DD365" s="136"/>
      <c r="DE365" s="136"/>
      <c r="DF365" s="136"/>
      <c r="DG365" s="136"/>
      <c r="DH365" s="136"/>
      <c r="DI365" s="136"/>
      <c r="DJ365" s="136"/>
      <c r="DK365" s="136"/>
      <c r="DL365" s="136"/>
      <c r="DM365" s="136"/>
      <c r="DN365" s="136"/>
      <c r="DO365" s="136"/>
      <c r="DP365" s="136"/>
      <c r="DQ365" s="136"/>
      <c r="DR365" s="136"/>
      <c r="DS365" s="136"/>
      <c r="DT365" s="136"/>
      <c r="DU365" s="136"/>
      <c r="DV365" s="136"/>
      <c r="DW365" s="136"/>
      <c r="DX365" s="136"/>
      <c r="DY365" s="136"/>
      <c r="DZ365" s="136"/>
      <c r="EA365" s="136"/>
      <c r="EB365" s="136"/>
      <c r="EC365" s="136"/>
      <c r="ED365" s="136"/>
      <c r="EE365" s="136"/>
      <c r="EF365" s="136"/>
      <c r="EG365" s="136"/>
      <c r="EH365" s="136"/>
      <c r="EI365" s="136"/>
      <c r="EJ365" s="136"/>
      <c r="EK365" s="136"/>
      <c r="EL365" s="136"/>
      <c r="EM365" s="136"/>
      <c r="EN365" s="136"/>
      <c r="EO365" s="136"/>
      <c r="EP365" s="136"/>
      <c r="EQ365" s="136"/>
      <c r="ER365" s="136"/>
      <c r="ES365" s="136"/>
      <c r="ET365" s="136"/>
      <c r="EU365" s="136"/>
      <c r="EV365" s="136"/>
      <c r="EW365" s="136"/>
      <c r="EX365" s="136"/>
      <c r="EY365" s="136"/>
      <c r="EZ365" s="136"/>
      <c r="FA365" s="136"/>
      <c r="FB365" s="136"/>
      <c r="FC365" s="136"/>
      <c r="FD365" s="136"/>
      <c r="FE365" s="136"/>
      <c r="FF365" s="136"/>
      <c r="FG365" s="136"/>
      <c r="FH365" s="136"/>
      <c r="FI365" s="136"/>
      <c r="FJ365" s="136"/>
      <c r="FK365" s="136"/>
      <c r="FL365" s="136"/>
      <c r="FM365" s="136"/>
      <c r="FN365" s="136"/>
      <c r="FO365" s="136"/>
      <c r="FP365" s="136"/>
      <c r="FQ365" s="136"/>
      <c r="FR365" s="136"/>
      <c r="FS365" s="136"/>
      <c r="FT365" s="136"/>
      <c r="FU365" s="136"/>
      <c r="FV365" s="136"/>
      <c r="FW365" s="136"/>
      <c r="FX365" s="136"/>
      <c r="FY365" s="136"/>
      <c r="FZ365" s="136"/>
      <c r="GA365" s="136"/>
      <c r="GB365" s="136"/>
      <c r="GC365" s="136"/>
      <c r="GD365" s="136"/>
      <c r="GE365" s="136"/>
      <c r="GF365" s="136"/>
      <c r="GG365" s="136"/>
      <c r="GH365" s="136"/>
      <c r="GI365" s="136"/>
      <c r="GJ365" s="136"/>
      <c r="GK365" s="136"/>
      <c r="GL365" s="136"/>
      <c r="GM365" s="136"/>
      <c r="GN365" s="136"/>
      <c r="GO365" s="136"/>
      <c r="GP365" s="136"/>
      <c r="GQ365" s="136"/>
      <c r="GR365" s="136"/>
      <c r="GS365" s="136"/>
      <c r="GT365" s="136"/>
      <c r="GU365" s="136"/>
      <c r="GV365" s="136"/>
      <c r="GW365" s="136"/>
      <c r="GX365" s="136"/>
      <c r="GY365" s="136"/>
      <c r="GZ365" s="136"/>
      <c r="HA365" s="136"/>
      <c r="HB365" s="136"/>
      <c r="HC365" s="136"/>
      <c r="HD365" s="136"/>
      <c r="HE365" s="136"/>
      <c r="HF365" s="136"/>
      <c r="HG365" s="136"/>
      <c r="HH365" s="136"/>
      <c r="HI365" s="136"/>
      <c r="HJ365" s="136"/>
      <c r="HK365" s="136"/>
      <c r="HL365" s="136"/>
      <c r="HM365" s="136"/>
      <c r="HN365" s="136"/>
      <c r="HO365" s="136"/>
      <c r="HP365" s="136"/>
      <c r="HQ365" s="136"/>
      <c r="HR365" s="136"/>
      <c r="HS365" s="136"/>
      <c r="HT365" s="136"/>
      <c r="HU365" s="136"/>
      <c r="HV365" s="136"/>
      <c r="HW365" s="136"/>
      <c r="HX365" s="136"/>
      <c r="HY365" s="136"/>
      <c r="HZ365" s="136"/>
      <c r="IA365" s="136"/>
      <c r="IB365" s="136"/>
      <c r="IC365" s="136"/>
      <c r="ID365" s="136"/>
      <c r="IE365" s="136"/>
      <c r="IF365" s="136"/>
      <c r="IG365" s="136"/>
    </row>
    <row r="366" spans="1:241" ht="15" customHeight="1" x14ac:dyDescent="0.25">
      <c r="A366" s="137" t="s">
        <v>440</v>
      </c>
      <c r="B366" s="158">
        <v>9996700</v>
      </c>
      <c r="C366" s="195">
        <v>2933405</v>
      </c>
      <c r="D366" s="195">
        <v>1071247</v>
      </c>
      <c r="E366" s="195">
        <v>998121</v>
      </c>
      <c r="F366" s="195">
        <v>1582412</v>
      </c>
      <c r="G366" s="158">
        <v>329455</v>
      </c>
      <c r="H366" s="235">
        <v>16911340</v>
      </c>
      <c r="I366" s="136"/>
      <c r="J366" s="203" t="s">
        <v>484</v>
      </c>
      <c r="K366" s="195">
        <v>6438146</v>
      </c>
      <c r="L366" s="195">
        <v>3396122</v>
      </c>
      <c r="M366" s="195">
        <v>1148289</v>
      </c>
      <c r="N366" s="195">
        <v>900740</v>
      </c>
      <c r="O366" s="195">
        <v>1840642</v>
      </c>
      <c r="P366" s="195">
        <v>282750</v>
      </c>
      <c r="Q366" s="241">
        <v>14006689</v>
      </c>
      <c r="R366" s="136"/>
      <c r="S366" s="136"/>
      <c r="T366" s="136"/>
      <c r="U366" s="136"/>
      <c r="V366" s="136"/>
      <c r="W366" s="136"/>
      <c r="X366" s="136"/>
      <c r="Y366" s="136"/>
      <c r="Z366" s="136"/>
      <c r="AA366" s="136"/>
      <c r="AB366" s="136"/>
      <c r="AC366" s="136"/>
      <c r="AD366" s="136"/>
      <c r="AE366" s="136"/>
      <c r="AF366" s="136"/>
      <c r="AG366" s="136"/>
      <c r="AH366" s="136"/>
      <c r="AI366" s="136"/>
      <c r="AJ366" s="136"/>
      <c r="AK366" s="136"/>
      <c r="AL366" s="136"/>
      <c r="AM366" s="136"/>
      <c r="AN366" s="136"/>
      <c r="AO366" s="136"/>
      <c r="AP366" s="136"/>
      <c r="AQ366" s="136"/>
      <c r="AR366" s="136"/>
      <c r="AS366" s="136"/>
      <c r="AT366" s="136"/>
      <c r="AU366" s="136"/>
      <c r="AV366" s="136"/>
      <c r="AW366" s="136"/>
      <c r="AX366" s="136"/>
      <c r="AY366" s="136"/>
      <c r="AZ366" s="136"/>
      <c r="BA366" s="136"/>
      <c r="BB366" s="136"/>
      <c r="BC366" s="136"/>
      <c r="BD366" s="136"/>
      <c r="BE366" s="136"/>
      <c r="BF366" s="136"/>
      <c r="BG366" s="136"/>
      <c r="BH366" s="136"/>
      <c r="BI366" s="136"/>
      <c r="BJ366" s="136"/>
      <c r="BK366" s="136"/>
      <c r="BL366" s="136"/>
      <c r="BM366" s="136"/>
      <c r="BN366" s="136"/>
      <c r="BO366" s="136"/>
      <c r="BP366" s="136"/>
      <c r="BQ366" s="136"/>
      <c r="BR366" s="136"/>
      <c r="BS366" s="136"/>
      <c r="BT366" s="136"/>
      <c r="BU366" s="136"/>
      <c r="BV366" s="136"/>
      <c r="BW366" s="136"/>
      <c r="BX366" s="136"/>
      <c r="BY366" s="136"/>
      <c r="BZ366" s="136"/>
      <c r="CA366" s="136"/>
      <c r="CB366" s="136"/>
      <c r="CC366" s="136"/>
      <c r="CD366" s="136"/>
      <c r="CE366" s="136"/>
      <c r="CF366" s="136"/>
      <c r="CG366" s="136"/>
      <c r="CH366" s="136"/>
      <c r="CI366" s="136"/>
      <c r="CJ366" s="136"/>
      <c r="CK366" s="136"/>
      <c r="CL366" s="136"/>
      <c r="CM366" s="136"/>
      <c r="CN366" s="136"/>
      <c r="CO366" s="136"/>
      <c r="CP366" s="136"/>
      <c r="CQ366" s="136"/>
      <c r="CR366" s="136"/>
      <c r="CS366" s="136"/>
      <c r="CT366" s="136"/>
      <c r="CU366" s="136"/>
      <c r="CV366" s="136"/>
      <c r="CW366" s="136"/>
      <c r="CX366" s="136"/>
      <c r="CY366" s="136"/>
      <c r="CZ366" s="136"/>
      <c r="DA366" s="136"/>
      <c r="DB366" s="136"/>
      <c r="DC366" s="136"/>
      <c r="DD366" s="136"/>
      <c r="DE366" s="136"/>
      <c r="DF366" s="136"/>
      <c r="DG366" s="136"/>
      <c r="DH366" s="136"/>
      <c r="DI366" s="136"/>
      <c r="DJ366" s="136"/>
      <c r="DK366" s="136"/>
      <c r="DL366" s="136"/>
      <c r="DM366" s="136"/>
      <c r="DN366" s="136"/>
      <c r="DO366" s="136"/>
      <c r="DP366" s="136"/>
      <c r="DQ366" s="136"/>
      <c r="DR366" s="136"/>
      <c r="DS366" s="136"/>
      <c r="DT366" s="136"/>
      <c r="DU366" s="136"/>
      <c r="DV366" s="136"/>
      <c r="DW366" s="136"/>
      <c r="DX366" s="136"/>
      <c r="DY366" s="136"/>
      <c r="DZ366" s="136"/>
      <c r="EA366" s="136"/>
      <c r="EB366" s="136"/>
      <c r="EC366" s="136"/>
      <c r="ED366" s="136"/>
      <c r="EE366" s="136"/>
      <c r="EF366" s="136"/>
      <c r="EG366" s="136"/>
      <c r="EH366" s="136"/>
      <c r="EI366" s="136"/>
      <c r="EJ366" s="136"/>
      <c r="EK366" s="136"/>
      <c r="EL366" s="136"/>
      <c r="EM366" s="136"/>
      <c r="EN366" s="136"/>
      <c r="EO366" s="136"/>
      <c r="EP366" s="136"/>
      <c r="EQ366" s="136"/>
      <c r="ER366" s="136"/>
      <c r="ES366" s="136"/>
      <c r="ET366" s="136"/>
      <c r="EU366" s="136"/>
      <c r="EV366" s="136"/>
      <c r="EW366" s="136"/>
      <c r="EX366" s="136"/>
      <c r="EY366" s="136"/>
      <c r="EZ366" s="136"/>
      <c r="FA366" s="136"/>
      <c r="FB366" s="136"/>
      <c r="FC366" s="136"/>
      <c r="FD366" s="136"/>
      <c r="FE366" s="136"/>
      <c r="FF366" s="136"/>
      <c r="FG366" s="136"/>
      <c r="FH366" s="136"/>
      <c r="FI366" s="136"/>
      <c r="FJ366" s="136"/>
      <c r="FK366" s="136"/>
      <c r="FL366" s="136"/>
      <c r="FM366" s="136"/>
      <c r="FN366" s="136"/>
      <c r="FO366" s="136"/>
      <c r="FP366" s="136"/>
      <c r="FQ366" s="136"/>
      <c r="FR366" s="136"/>
      <c r="FS366" s="136"/>
      <c r="FT366" s="136"/>
      <c r="FU366" s="136"/>
      <c r="FV366" s="136"/>
      <c r="FW366" s="136"/>
      <c r="FX366" s="136"/>
      <c r="FY366" s="136"/>
      <c r="FZ366" s="136"/>
      <c r="GA366" s="136"/>
      <c r="GB366" s="136"/>
      <c r="GC366" s="136"/>
      <c r="GD366" s="136"/>
      <c r="GE366" s="136"/>
      <c r="GF366" s="136"/>
      <c r="GG366" s="136"/>
      <c r="GH366" s="136"/>
      <c r="GI366" s="136"/>
      <c r="GJ366" s="136"/>
      <c r="GK366" s="136"/>
      <c r="GL366" s="136"/>
      <c r="GM366" s="136"/>
      <c r="GN366" s="136"/>
      <c r="GO366" s="136"/>
      <c r="GP366" s="136"/>
      <c r="GQ366" s="136"/>
      <c r="GR366" s="136"/>
      <c r="GS366" s="136"/>
      <c r="GT366" s="136"/>
      <c r="GU366" s="136"/>
      <c r="GV366" s="136"/>
      <c r="GW366" s="136"/>
      <c r="GX366" s="136"/>
      <c r="GY366" s="136"/>
      <c r="GZ366" s="136"/>
      <c r="HA366" s="136"/>
      <c r="HB366" s="136"/>
      <c r="HC366" s="136"/>
      <c r="HD366" s="136"/>
      <c r="HE366" s="136"/>
      <c r="HF366" s="136"/>
      <c r="HG366" s="136"/>
      <c r="HH366" s="136"/>
      <c r="HI366" s="136"/>
      <c r="HJ366" s="136"/>
      <c r="HK366" s="136"/>
      <c r="HL366" s="136"/>
      <c r="HM366" s="136"/>
      <c r="HN366" s="136"/>
      <c r="HO366" s="136"/>
      <c r="HP366" s="136"/>
      <c r="HQ366" s="136"/>
      <c r="HR366" s="136"/>
      <c r="HS366" s="136"/>
      <c r="HT366" s="136"/>
      <c r="HU366" s="136"/>
      <c r="HV366" s="136"/>
      <c r="HW366" s="136"/>
      <c r="HX366" s="136"/>
      <c r="HY366" s="136"/>
      <c r="HZ366" s="136"/>
      <c r="IA366" s="136"/>
      <c r="IB366" s="136"/>
      <c r="IC366" s="136"/>
      <c r="ID366" s="136"/>
      <c r="IE366" s="136"/>
      <c r="IF366" s="136"/>
      <c r="IG366" s="136"/>
    </row>
    <row r="367" spans="1:241" ht="15" customHeight="1" x14ac:dyDescent="0.25">
      <c r="A367" s="137" t="s">
        <v>441</v>
      </c>
      <c r="B367" s="158">
        <v>9743101</v>
      </c>
      <c r="C367" s="195">
        <v>2436671</v>
      </c>
      <c r="D367" s="195">
        <v>873593</v>
      </c>
      <c r="E367" s="195">
        <v>806462</v>
      </c>
      <c r="F367" s="195">
        <v>1420288</v>
      </c>
      <c r="G367" s="158">
        <v>351233</v>
      </c>
      <c r="H367" s="235">
        <v>15631348</v>
      </c>
      <c r="I367" s="136"/>
      <c r="J367" s="203" t="s">
        <v>485</v>
      </c>
      <c r="K367" s="195">
        <v>5784947</v>
      </c>
      <c r="L367" s="195">
        <v>2458381</v>
      </c>
      <c r="M367" s="195">
        <v>1068235</v>
      </c>
      <c r="N367" s="195">
        <v>931396</v>
      </c>
      <c r="O367" s="195">
        <v>1598278</v>
      </c>
      <c r="P367" s="195">
        <v>295876</v>
      </c>
      <c r="Q367" s="241">
        <v>12137113</v>
      </c>
      <c r="R367" s="136"/>
      <c r="S367" s="136"/>
      <c r="T367" s="136"/>
      <c r="U367" s="136"/>
      <c r="V367" s="136"/>
      <c r="W367" s="136"/>
      <c r="X367" s="136"/>
      <c r="Y367" s="136"/>
      <c r="Z367" s="136"/>
      <c r="AA367" s="136"/>
      <c r="AB367" s="136"/>
      <c r="AC367" s="136"/>
      <c r="AD367" s="136"/>
      <c r="AE367" s="136"/>
      <c r="AF367" s="136"/>
      <c r="AG367" s="136"/>
      <c r="AH367" s="136"/>
      <c r="AI367" s="136"/>
      <c r="AJ367" s="136"/>
      <c r="AK367" s="136"/>
      <c r="AL367" s="136"/>
      <c r="AM367" s="136"/>
      <c r="AN367" s="136"/>
      <c r="AO367" s="136"/>
      <c r="AP367" s="136"/>
      <c r="AQ367" s="136"/>
      <c r="AR367" s="136"/>
      <c r="AS367" s="136"/>
      <c r="AT367" s="136"/>
      <c r="AU367" s="136"/>
      <c r="AV367" s="136"/>
      <c r="AW367" s="136"/>
      <c r="AX367" s="136"/>
      <c r="AY367" s="136"/>
      <c r="AZ367" s="136"/>
      <c r="BA367" s="136"/>
      <c r="BB367" s="136"/>
      <c r="BC367" s="136"/>
      <c r="BD367" s="136"/>
      <c r="BE367" s="136"/>
      <c r="BF367" s="136"/>
      <c r="BG367" s="136"/>
      <c r="BH367" s="136"/>
      <c r="BI367" s="136"/>
      <c r="BJ367" s="136"/>
      <c r="BK367" s="136"/>
      <c r="BL367" s="136"/>
      <c r="BM367" s="136"/>
      <c r="BN367" s="136"/>
      <c r="BO367" s="136"/>
      <c r="BP367" s="136"/>
      <c r="BQ367" s="136"/>
      <c r="BR367" s="136"/>
      <c r="BS367" s="136"/>
      <c r="BT367" s="136"/>
      <c r="BU367" s="136"/>
      <c r="BV367" s="136"/>
      <c r="BW367" s="136"/>
      <c r="BX367" s="136"/>
      <c r="BY367" s="136"/>
      <c r="BZ367" s="136"/>
      <c r="CA367" s="136"/>
      <c r="CB367" s="136"/>
      <c r="CC367" s="136"/>
      <c r="CD367" s="136"/>
      <c r="CE367" s="136"/>
      <c r="CF367" s="136"/>
      <c r="CG367" s="136"/>
      <c r="CH367" s="136"/>
      <c r="CI367" s="136"/>
      <c r="CJ367" s="136"/>
      <c r="CK367" s="136"/>
      <c r="CL367" s="136"/>
      <c r="CM367" s="136"/>
      <c r="CN367" s="136"/>
      <c r="CO367" s="136"/>
      <c r="CP367" s="136"/>
      <c r="CQ367" s="136"/>
      <c r="CR367" s="136"/>
      <c r="CS367" s="136"/>
      <c r="CT367" s="136"/>
      <c r="CU367" s="136"/>
      <c r="CV367" s="136"/>
      <c r="CW367" s="136"/>
      <c r="CX367" s="136"/>
      <c r="CY367" s="136"/>
      <c r="CZ367" s="136"/>
      <c r="DA367" s="136"/>
      <c r="DB367" s="136"/>
      <c r="DC367" s="136"/>
      <c r="DD367" s="136"/>
      <c r="DE367" s="136"/>
      <c r="DF367" s="136"/>
      <c r="DG367" s="136"/>
      <c r="DH367" s="136"/>
      <c r="DI367" s="136"/>
      <c r="DJ367" s="136"/>
      <c r="DK367" s="136"/>
      <c r="DL367" s="136"/>
      <c r="DM367" s="136"/>
      <c r="DN367" s="136"/>
      <c r="DO367" s="136"/>
      <c r="DP367" s="136"/>
      <c r="DQ367" s="136"/>
      <c r="DR367" s="136"/>
      <c r="DS367" s="136"/>
      <c r="DT367" s="136"/>
      <c r="DU367" s="136"/>
      <c r="DV367" s="136"/>
      <c r="DW367" s="136"/>
      <c r="DX367" s="136"/>
      <c r="DY367" s="136"/>
      <c r="DZ367" s="136"/>
      <c r="EA367" s="136"/>
      <c r="EB367" s="136"/>
      <c r="EC367" s="136"/>
      <c r="ED367" s="136"/>
      <c r="EE367" s="136"/>
      <c r="EF367" s="136"/>
      <c r="EG367" s="136"/>
      <c r="EH367" s="136"/>
      <c r="EI367" s="136"/>
      <c r="EJ367" s="136"/>
      <c r="EK367" s="136"/>
      <c r="EL367" s="136"/>
      <c r="EM367" s="136"/>
      <c r="EN367" s="136"/>
      <c r="EO367" s="136"/>
      <c r="EP367" s="136"/>
      <c r="EQ367" s="136"/>
      <c r="ER367" s="136"/>
      <c r="ES367" s="136"/>
      <c r="ET367" s="136"/>
      <c r="EU367" s="136"/>
      <c r="EV367" s="136"/>
      <c r="EW367" s="136"/>
      <c r="EX367" s="136"/>
      <c r="EY367" s="136"/>
      <c r="EZ367" s="136"/>
      <c r="FA367" s="136"/>
      <c r="FB367" s="136"/>
      <c r="FC367" s="136"/>
      <c r="FD367" s="136"/>
      <c r="FE367" s="136"/>
      <c r="FF367" s="136"/>
      <c r="FG367" s="136"/>
      <c r="FH367" s="136"/>
      <c r="FI367" s="136"/>
      <c r="FJ367" s="136"/>
      <c r="FK367" s="136"/>
      <c r="FL367" s="136"/>
      <c r="FM367" s="136"/>
      <c r="FN367" s="136"/>
      <c r="FO367" s="136"/>
      <c r="FP367" s="136"/>
      <c r="FQ367" s="136"/>
      <c r="FR367" s="136"/>
      <c r="FS367" s="136"/>
      <c r="FT367" s="136"/>
      <c r="FU367" s="136"/>
      <c r="FV367" s="136"/>
      <c r="FW367" s="136"/>
      <c r="FX367" s="136"/>
      <c r="FY367" s="136"/>
      <c r="FZ367" s="136"/>
      <c r="GA367" s="136"/>
      <c r="GB367" s="136"/>
      <c r="GC367" s="136"/>
      <c r="GD367" s="136"/>
      <c r="GE367" s="136"/>
      <c r="GF367" s="136"/>
      <c r="GG367" s="136"/>
      <c r="GH367" s="136"/>
      <c r="GI367" s="136"/>
      <c r="GJ367" s="136"/>
      <c r="GK367" s="136"/>
      <c r="GL367" s="136"/>
      <c r="GM367" s="136"/>
      <c r="GN367" s="136"/>
      <c r="GO367" s="136"/>
      <c r="GP367" s="136"/>
      <c r="GQ367" s="136"/>
      <c r="GR367" s="136"/>
      <c r="GS367" s="136"/>
      <c r="GT367" s="136"/>
      <c r="GU367" s="136"/>
      <c r="GV367" s="136"/>
      <c r="GW367" s="136"/>
      <c r="GX367" s="136"/>
      <c r="GY367" s="136"/>
      <c r="GZ367" s="136"/>
      <c r="HA367" s="136"/>
      <c r="HB367" s="136"/>
      <c r="HC367" s="136"/>
      <c r="HD367" s="136"/>
      <c r="HE367" s="136"/>
      <c r="HF367" s="136"/>
      <c r="HG367" s="136"/>
      <c r="HH367" s="136"/>
      <c r="HI367" s="136"/>
      <c r="HJ367" s="136"/>
      <c r="HK367" s="136"/>
      <c r="HL367" s="136"/>
      <c r="HM367" s="136"/>
      <c r="HN367" s="136"/>
      <c r="HO367" s="136"/>
      <c r="HP367" s="136"/>
      <c r="HQ367" s="136"/>
      <c r="HR367" s="136"/>
      <c r="HS367" s="136"/>
      <c r="HT367" s="136"/>
      <c r="HU367" s="136"/>
      <c r="HV367" s="136"/>
      <c r="HW367" s="136"/>
      <c r="HX367" s="136"/>
      <c r="HY367" s="136"/>
      <c r="HZ367" s="136"/>
      <c r="IA367" s="136"/>
      <c r="IB367" s="136"/>
      <c r="IC367" s="136"/>
      <c r="ID367" s="136"/>
      <c r="IE367" s="136"/>
      <c r="IF367" s="136"/>
      <c r="IG367" s="136"/>
    </row>
    <row r="368" spans="1:241" ht="15" customHeight="1" x14ac:dyDescent="0.25">
      <c r="A368" s="137" t="s">
        <v>442</v>
      </c>
      <c r="B368" s="158">
        <v>8171181</v>
      </c>
      <c r="C368" s="195">
        <v>3413578</v>
      </c>
      <c r="D368" s="195">
        <v>1115989</v>
      </c>
      <c r="E368" s="195">
        <v>827861</v>
      </c>
      <c r="F368" s="195">
        <v>1430989</v>
      </c>
      <c r="G368" s="158">
        <v>392641</v>
      </c>
      <c r="H368" s="235">
        <v>15352239</v>
      </c>
      <c r="I368" s="136"/>
      <c r="J368" s="203" t="s">
        <v>486</v>
      </c>
      <c r="K368" s="195">
        <v>4388954</v>
      </c>
      <c r="L368" s="195">
        <v>2106029</v>
      </c>
      <c r="M368" s="195">
        <v>695812</v>
      </c>
      <c r="N368" s="195">
        <v>875327</v>
      </c>
      <c r="O368" s="195">
        <v>1424560</v>
      </c>
      <c r="P368" s="195">
        <v>224331</v>
      </c>
      <c r="Q368" s="241">
        <v>9715013</v>
      </c>
      <c r="R368" s="136"/>
      <c r="S368" s="136"/>
      <c r="T368" s="136"/>
      <c r="U368" s="136"/>
      <c r="V368" s="136"/>
      <c r="W368" s="136"/>
      <c r="X368" s="136"/>
      <c r="Y368" s="136"/>
      <c r="Z368" s="136"/>
      <c r="AA368" s="136"/>
      <c r="AB368" s="136"/>
      <c r="AC368" s="136"/>
      <c r="AD368" s="136"/>
      <c r="AE368" s="136"/>
      <c r="AF368" s="136"/>
      <c r="AG368" s="136"/>
      <c r="AH368" s="136"/>
      <c r="AI368" s="136"/>
      <c r="AJ368" s="136"/>
      <c r="AK368" s="136"/>
      <c r="AL368" s="136"/>
      <c r="AM368" s="136"/>
      <c r="AN368" s="136"/>
      <c r="AO368" s="136"/>
      <c r="AP368" s="136"/>
      <c r="AQ368" s="136"/>
      <c r="AR368" s="136"/>
      <c r="AS368" s="136"/>
      <c r="AT368" s="136"/>
      <c r="AU368" s="136"/>
      <c r="AV368" s="136"/>
      <c r="AW368" s="136"/>
      <c r="AX368" s="136"/>
      <c r="AY368" s="136"/>
      <c r="AZ368" s="136"/>
      <c r="BA368" s="136"/>
      <c r="BB368" s="136"/>
      <c r="BC368" s="136"/>
      <c r="BD368" s="136"/>
      <c r="BE368" s="136"/>
      <c r="BF368" s="136"/>
      <c r="BG368" s="136"/>
      <c r="BH368" s="136"/>
      <c r="BI368" s="136"/>
      <c r="BJ368" s="136"/>
      <c r="BK368" s="136"/>
      <c r="BL368" s="136"/>
      <c r="BM368" s="136"/>
      <c r="BN368" s="136"/>
      <c r="BO368" s="136"/>
      <c r="BP368" s="136"/>
      <c r="BQ368" s="136"/>
      <c r="BR368" s="136"/>
      <c r="BS368" s="136"/>
      <c r="BT368" s="136"/>
      <c r="BU368" s="136"/>
      <c r="BV368" s="136"/>
      <c r="BW368" s="136"/>
      <c r="BX368" s="136"/>
      <c r="BY368" s="136"/>
      <c r="BZ368" s="136"/>
      <c r="CA368" s="136"/>
      <c r="CB368" s="136"/>
      <c r="CC368" s="136"/>
      <c r="CD368" s="136"/>
      <c r="CE368" s="136"/>
      <c r="CF368" s="136"/>
      <c r="CG368" s="136"/>
      <c r="CH368" s="136"/>
      <c r="CI368" s="136"/>
      <c r="CJ368" s="136"/>
      <c r="CK368" s="136"/>
      <c r="CL368" s="136"/>
      <c r="CM368" s="136"/>
      <c r="CN368" s="136"/>
      <c r="CO368" s="136"/>
      <c r="CP368" s="136"/>
      <c r="CQ368" s="136"/>
      <c r="CR368" s="136"/>
      <c r="CS368" s="136"/>
      <c r="CT368" s="136"/>
      <c r="CU368" s="136"/>
      <c r="CV368" s="136"/>
      <c r="CW368" s="136"/>
      <c r="CX368" s="136"/>
      <c r="CY368" s="136"/>
      <c r="CZ368" s="136"/>
      <c r="DA368" s="136"/>
      <c r="DB368" s="136"/>
      <c r="DC368" s="136"/>
      <c r="DD368" s="136"/>
      <c r="DE368" s="136"/>
      <c r="DF368" s="136"/>
      <c r="DG368" s="136"/>
      <c r="DH368" s="136"/>
      <c r="DI368" s="136"/>
      <c r="DJ368" s="136"/>
      <c r="DK368" s="136"/>
      <c r="DL368" s="136"/>
      <c r="DM368" s="136"/>
      <c r="DN368" s="136"/>
      <c r="DO368" s="136"/>
      <c r="DP368" s="136"/>
      <c r="DQ368" s="136"/>
      <c r="DR368" s="136"/>
      <c r="DS368" s="136"/>
      <c r="DT368" s="136"/>
      <c r="DU368" s="136"/>
      <c r="DV368" s="136"/>
      <c r="DW368" s="136"/>
      <c r="DX368" s="136"/>
      <c r="DY368" s="136"/>
      <c r="DZ368" s="136"/>
      <c r="EA368" s="136"/>
      <c r="EB368" s="136"/>
      <c r="EC368" s="136"/>
      <c r="ED368" s="136"/>
      <c r="EE368" s="136"/>
      <c r="EF368" s="136"/>
      <c r="EG368" s="136"/>
      <c r="EH368" s="136"/>
      <c r="EI368" s="136"/>
      <c r="EJ368" s="136"/>
      <c r="EK368" s="136"/>
      <c r="EL368" s="136"/>
      <c r="EM368" s="136"/>
      <c r="EN368" s="136"/>
      <c r="EO368" s="136"/>
      <c r="EP368" s="136"/>
      <c r="EQ368" s="136"/>
      <c r="ER368" s="136"/>
      <c r="ES368" s="136"/>
      <c r="ET368" s="136"/>
      <c r="EU368" s="136"/>
      <c r="EV368" s="136"/>
      <c r="EW368" s="136"/>
      <c r="EX368" s="136"/>
      <c r="EY368" s="136"/>
      <c r="EZ368" s="136"/>
      <c r="FA368" s="136"/>
      <c r="FB368" s="136"/>
      <c r="FC368" s="136"/>
      <c r="FD368" s="136"/>
      <c r="FE368" s="136"/>
      <c r="FF368" s="136"/>
      <c r="FG368" s="136"/>
      <c r="FH368" s="136"/>
      <c r="FI368" s="136"/>
      <c r="FJ368" s="136"/>
      <c r="FK368" s="136"/>
      <c r="FL368" s="136"/>
      <c r="FM368" s="136"/>
      <c r="FN368" s="136"/>
      <c r="FO368" s="136"/>
      <c r="FP368" s="136"/>
      <c r="FQ368" s="136"/>
      <c r="FR368" s="136"/>
      <c r="FS368" s="136"/>
      <c r="FT368" s="136"/>
      <c r="FU368" s="136"/>
      <c r="FV368" s="136"/>
      <c r="FW368" s="136"/>
      <c r="FX368" s="136"/>
      <c r="FY368" s="136"/>
      <c r="FZ368" s="136"/>
      <c r="GA368" s="136"/>
      <c r="GB368" s="136"/>
      <c r="GC368" s="136"/>
      <c r="GD368" s="136"/>
      <c r="GE368" s="136"/>
      <c r="GF368" s="136"/>
      <c r="GG368" s="136"/>
      <c r="GH368" s="136"/>
      <c r="GI368" s="136"/>
      <c r="GJ368" s="136"/>
      <c r="GK368" s="136"/>
      <c r="GL368" s="136"/>
      <c r="GM368" s="136"/>
      <c r="GN368" s="136"/>
      <c r="GO368" s="136"/>
      <c r="GP368" s="136"/>
      <c r="GQ368" s="136"/>
      <c r="GR368" s="136"/>
      <c r="GS368" s="136"/>
      <c r="GT368" s="136"/>
      <c r="GU368" s="136"/>
      <c r="GV368" s="136"/>
      <c r="GW368" s="136"/>
      <c r="GX368" s="136"/>
      <c r="GY368" s="136"/>
      <c r="GZ368" s="136"/>
      <c r="HA368" s="136"/>
      <c r="HB368" s="136"/>
      <c r="HC368" s="136"/>
      <c r="HD368" s="136"/>
      <c r="HE368" s="136"/>
      <c r="HF368" s="136"/>
      <c r="HG368" s="136"/>
      <c r="HH368" s="136"/>
      <c r="HI368" s="136"/>
      <c r="HJ368" s="136"/>
      <c r="HK368" s="136"/>
      <c r="HL368" s="136"/>
      <c r="HM368" s="136"/>
      <c r="HN368" s="136"/>
      <c r="HO368" s="136"/>
      <c r="HP368" s="136"/>
      <c r="HQ368" s="136"/>
      <c r="HR368" s="136"/>
      <c r="HS368" s="136"/>
      <c r="HT368" s="136"/>
      <c r="HU368" s="136"/>
      <c r="HV368" s="136"/>
      <c r="HW368" s="136"/>
      <c r="HX368" s="136"/>
      <c r="HY368" s="136"/>
      <c r="HZ368" s="136"/>
      <c r="IA368" s="136"/>
      <c r="IB368" s="136"/>
      <c r="IC368" s="136"/>
      <c r="ID368" s="136"/>
      <c r="IE368" s="136"/>
      <c r="IF368" s="136"/>
      <c r="IG368" s="136"/>
    </row>
    <row r="369" spans="1:241" ht="15" customHeight="1" x14ac:dyDescent="0.25">
      <c r="A369" s="137" t="s">
        <v>443</v>
      </c>
      <c r="B369" s="158">
        <v>5016051</v>
      </c>
      <c r="C369" s="195">
        <v>2468773</v>
      </c>
      <c r="D369" s="195">
        <v>989800</v>
      </c>
      <c r="E369" s="195">
        <v>737338</v>
      </c>
      <c r="F369" s="195">
        <v>1257000</v>
      </c>
      <c r="G369" s="158">
        <v>235062</v>
      </c>
      <c r="H369" s="235">
        <v>10704024</v>
      </c>
      <c r="I369" s="136"/>
      <c r="J369" s="203" t="s">
        <v>487</v>
      </c>
      <c r="K369" s="195">
        <v>9143228</v>
      </c>
      <c r="L369" s="195">
        <v>4619262</v>
      </c>
      <c r="M369" s="195">
        <v>1368058</v>
      </c>
      <c r="N369" s="195">
        <v>1002598</v>
      </c>
      <c r="O369" s="195">
        <v>1930015</v>
      </c>
      <c r="P369" s="195">
        <v>397964</v>
      </c>
      <c r="Q369" s="241">
        <v>18461126</v>
      </c>
      <c r="R369" s="136"/>
      <c r="S369" s="136"/>
      <c r="T369" s="136"/>
      <c r="U369" s="136"/>
      <c r="V369" s="136"/>
      <c r="W369" s="136"/>
      <c r="X369" s="136"/>
      <c r="Y369" s="136"/>
      <c r="Z369" s="136"/>
      <c r="AA369" s="136"/>
      <c r="AB369" s="136"/>
      <c r="AC369" s="136"/>
      <c r="AD369" s="136"/>
      <c r="AE369" s="136"/>
      <c r="AF369" s="136"/>
      <c r="AG369" s="136"/>
      <c r="AH369" s="136"/>
      <c r="AI369" s="136"/>
      <c r="AJ369" s="136"/>
      <c r="AK369" s="136"/>
      <c r="AL369" s="136"/>
      <c r="AM369" s="136"/>
      <c r="AN369" s="136"/>
      <c r="AO369" s="136"/>
      <c r="AP369" s="136"/>
      <c r="AQ369" s="136"/>
      <c r="AR369" s="136"/>
      <c r="AS369" s="136"/>
      <c r="AT369" s="136"/>
      <c r="AU369" s="136"/>
      <c r="AV369" s="136"/>
      <c r="AW369" s="136"/>
      <c r="AX369" s="136"/>
      <c r="AY369" s="136"/>
      <c r="AZ369" s="136"/>
      <c r="BA369" s="136"/>
      <c r="BB369" s="136"/>
      <c r="BC369" s="136"/>
      <c r="BD369" s="136"/>
      <c r="BE369" s="136"/>
      <c r="BF369" s="136"/>
      <c r="BG369" s="136"/>
      <c r="BH369" s="136"/>
      <c r="BI369" s="136"/>
      <c r="BJ369" s="136"/>
      <c r="BK369" s="136"/>
      <c r="BL369" s="136"/>
      <c r="BM369" s="136"/>
      <c r="BN369" s="136"/>
      <c r="BO369" s="136"/>
      <c r="BP369" s="136"/>
      <c r="BQ369" s="136"/>
      <c r="BR369" s="136"/>
      <c r="BS369" s="136"/>
      <c r="BT369" s="136"/>
      <c r="BU369" s="136"/>
      <c r="BV369" s="136"/>
      <c r="BW369" s="136"/>
      <c r="BX369" s="136"/>
      <c r="BY369" s="136"/>
      <c r="BZ369" s="136"/>
      <c r="CA369" s="136"/>
      <c r="CB369" s="136"/>
      <c r="CC369" s="136"/>
      <c r="CD369" s="136"/>
      <c r="CE369" s="136"/>
      <c r="CF369" s="136"/>
      <c r="CG369" s="136"/>
      <c r="CH369" s="136"/>
      <c r="CI369" s="136"/>
      <c r="CJ369" s="136"/>
      <c r="CK369" s="136"/>
      <c r="CL369" s="136"/>
      <c r="CM369" s="136"/>
      <c r="CN369" s="136"/>
      <c r="CO369" s="136"/>
      <c r="CP369" s="136"/>
      <c r="CQ369" s="136"/>
      <c r="CR369" s="136"/>
      <c r="CS369" s="136"/>
      <c r="CT369" s="136"/>
      <c r="CU369" s="136"/>
      <c r="CV369" s="136"/>
      <c r="CW369" s="136"/>
      <c r="CX369" s="136"/>
      <c r="CY369" s="136"/>
      <c r="CZ369" s="136"/>
      <c r="DA369" s="136"/>
      <c r="DB369" s="136"/>
      <c r="DC369" s="136"/>
      <c r="DD369" s="136"/>
      <c r="DE369" s="136"/>
      <c r="DF369" s="136"/>
      <c r="DG369" s="136"/>
      <c r="DH369" s="136"/>
      <c r="DI369" s="136"/>
      <c r="DJ369" s="136"/>
      <c r="DK369" s="136"/>
      <c r="DL369" s="136"/>
      <c r="DM369" s="136"/>
      <c r="DN369" s="136"/>
      <c r="DO369" s="136"/>
      <c r="DP369" s="136"/>
      <c r="DQ369" s="136"/>
      <c r="DR369" s="136"/>
      <c r="DS369" s="136"/>
      <c r="DT369" s="136"/>
      <c r="DU369" s="136"/>
      <c r="DV369" s="136"/>
      <c r="DW369" s="136"/>
      <c r="DX369" s="136"/>
      <c r="DY369" s="136"/>
      <c r="DZ369" s="136"/>
      <c r="EA369" s="136"/>
      <c r="EB369" s="136"/>
      <c r="EC369" s="136"/>
      <c r="ED369" s="136"/>
      <c r="EE369" s="136"/>
      <c r="EF369" s="136"/>
      <c r="EG369" s="136"/>
      <c r="EH369" s="136"/>
      <c r="EI369" s="136"/>
      <c r="EJ369" s="136"/>
      <c r="EK369" s="136"/>
      <c r="EL369" s="136"/>
      <c r="EM369" s="136"/>
      <c r="EN369" s="136"/>
      <c r="EO369" s="136"/>
      <c r="EP369" s="136"/>
      <c r="EQ369" s="136"/>
      <c r="ER369" s="136"/>
      <c r="ES369" s="136"/>
      <c r="ET369" s="136"/>
      <c r="EU369" s="136"/>
      <c r="EV369" s="136"/>
      <c r="EW369" s="136"/>
      <c r="EX369" s="136"/>
      <c r="EY369" s="136"/>
      <c r="EZ369" s="136"/>
      <c r="FA369" s="136"/>
      <c r="FB369" s="136"/>
      <c r="FC369" s="136"/>
      <c r="FD369" s="136"/>
      <c r="FE369" s="136"/>
      <c r="FF369" s="136"/>
      <c r="FG369" s="136"/>
      <c r="FH369" s="136"/>
      <c r="FI369" s="136"/>
      <c r="FJ369" s="136"/>
      <c r="FK369" s="136"/>
      <c r="FL369" s="136"/>
      <c r="FM369" s="136"/>
      <c r="FN369" s="136"/>
      <c r="FO369" s="136"/>
      <c r="FP369" s="136"/>
      <c r="FQ369" s="136"/>
      <c r="FR369" s="136"/>
      <c r="FS369" s="136"/>
      <c r="FT369" s="136"/>
      <c r="FU369" s="136"/>
      <c r="FV369" s="136"/>
      <c r="FW369" s="136"/>
      <c r="FX369" s="136"/>
      <c r="FY369" s="136"/>
      <c r="FZ369" s="136"/>
      <c r="GA369" s="136"/>
      <c r="GB369" s="136"/>
      <c r="GC369" s="136"/>
      <c r="GD369" s="136"/>
      <c r="GE369" s="136"/>
      <c r="GF369" s="136"/>
      <c r="GG369" s="136"/>
      <c r="GH369" s="136"/>
      <c r="GI369" s="136"/>
      <c r="GJ369" s="136"/>
      <c r="GK369" s="136"/>
      <c r="GL369" s="136"/>
      <c r="GM369" s="136"/>
      <c r="GN369" s="136"/>
      <c r="GO369" s="136"/>
      <c r="GP369" s="136"/>
      <c r="GQ369" s="136"/>
      <c r="GR369" s="136"/>
      <c r="GS369" s="136"/>
      <c r="GT369" s="136"/>
      <c r="GU369" s="136"/>
      <c r="GV369" s="136"/>
      <c r="GW369" s="136"/>
      <c r="GX369" s="136"/>
      <c r="GY369" s="136"/>
      <c r="GZ369" s="136"/>
      <c r="HA369" s="136"/>
      <c r="HB369" s="136"/>
      <c r="HC369" s="136"/>
      <c r="HD369" s="136"/>
      <c r="HE369" s="136"/>
      <c r="HF369" s="136"/>
      <c r="HG369" s="136"/>
      <c r="HH369" s="136"/>
      <c r="HI369" s="136"/>
      <c r="HJ369" s="136"/>
      <c r="HK369" s="136"/>
      <c r="HL369" s="136"/>
      <c r="HM369" s="136"/>
      <c r="HN369" s="136"/>
      <c r="HO369" s="136"/>
      <c r="HP369" s="136"/>
      <c r="HQ369" s="136"/>
      <c r="HR369" s="136"/>
      <c r="HS369" s="136"/>
      <c r="HT369" s="136"/>
      <c r="HU369" s="136"/>
      <c r="HV369" s="136"/>
      <c r="HW369" s="136"/>
      <c r="HX369" s="136"/>
      <c r="HY369" s="136"/>
      <c r="HZ369" s="136"/>
      <c r="IA369" s="136"/>
      <c r="IB369" s="136"/>
      <c r="IC369" s="136"/>
      <c r="ID369" s="136"/>
      <c r="IE369" s="136"/>
      <c r="IF369" s="136"/>
      <c r="IG369" s="136"/>
    </row>
    <row r="370" spans="1:241" ht="15" customHeight="1" x14ac:dyDescent="0.25">
      <c r="A370" s="143" t="s">
        <v>931</v>
      </c>
      <c r="B370" s="199">
        <v>107742805</v>
      </c>
      <c r="C370" s="199">
        <v>56158602</v>
      </c>
      <c r="D370" s="199">
        <v>17697217</v>
      </c>
      <c r="E370" s="199">
        <v>17345809</v>
      </c>
      <c r="F370" s="199">
        <v>32413271</v>
      </c>
      <c r="G370" s="199">
        <v>6423897</v>
      </c>
      <c r="H370" s="240">
        <v>237781601</v>
      </c>
      <c r="I370" s="136"/>
      <c r="J370" s="203" t="s">
        <v>488</v>
      </c>
      <c r="K370" s="195">
        <v>7545420</v>
      </c>
      <c r="L370" s="195">
        <v>3686487</v>
      </c>
      <c r="M370" s="195">
        <v>1476692</v>
      </c>
      <c r="N370" s="195">
        <v>1043456</v>
      </c>
      <c r="O370" s="195">
        <v>1762756</v>
      </c>
      <c r="P370" s="195">
        <v>389665</v>
      </c>
      <c r="Q370" s="241">
        <v>15904476</v>
      </c>
      <c r="R370" s="136"/>
      <c r="S370" s="136"/>
      <c r="T370" s="136"/>
      <c r="U370" s="136"/>
      <c r="V370" s="136"/>
      <c r="W370" s="136"/>
      <c r="X370" s="136"/>
      <c r="Y370" s="136"/>
      <c r="Z370" s="136"/>
      <c r="AA370" s="136"/>
      <c r="AB370" s="136"/>
      <c r="AC370" s="136"/>
      <c r="AD370" s="136"/>
      <c r="AE370" s="136"/>
      <c r="AF370" s="136"/>
      <c r="AG370" s="136"/>
      <c r="AH370" s="136"/>
      <c r="AI370" s="136"/>
      <c r="AJ370" s="136"/>
      <c r="AK370" s="136"/>
      <c r="AL370" s="136"/>
      <c r="AM370" s="136"/>
      <c r="AN370" s="136"/>
      <c r="AO370" s="136"/>
      <c r="AP370" s="136"/>
      <c r="AQ370" s="136"/>
      <c r="AR370" s="136"/>
      <c r="AS370" s="136"/>
      <c r="AT370" s="136"/>
      <c r="AU370" s="136"/>
      <c r="AV370" s="136"/>
      <c r="AW370" s="136"/>
      <c r="AX370" s="136"/>
      <c r="AY370" s="136"/>
      <c r="AZ370" s="136"/>
      <c r="BA370" s="136"/>
      <c r="BB370" s="136"/>
      <c r="BC370" s="136"/>
      <c r="BD370" s="136"/>
      <c r="BE370" s="136"/>
      <c r="BF370" s="136"/>
      <c r="BG370" s="136"/>
      <c r="BH370" s="136"/>
      <c r="BI370" s="136"/>
      <c r="BJ370" s="136"/>
      <c r="BK370" s="136"/>
      <c r="BL370" s="136"/>
      <c r="BM370" s="136"/>
      <c r="BN370" s="136"/>
      <c r="BO370" s="136"/>
      <c r="BP370" s="136"/>
      <c r="BQ370" s="136"/>
      <c r="BR370" s="136"/>
      <c r="BS370" s="136"/>
      <c r="BT370" s="136"/>
      <c r="BU370" s="136"/>
      <c r="BV370" s="136"/>
      <c r="BW370" s="136"/>
      <c r="BX370" s="136"/>
      <c r="BY370" s="136"/>
      <c r="BZ370" s="136"/>
      <c r="CA370" s="136"/>
      <c r="CB370" s="136"/>
      <c r="CC370" s="136"/>
      <c r="CD370" s="136"/>
      <c r="CE370" s="136"/>
      <c r="CF370" s="136"/>
      <c r="CG370" s="136"/>
      <c r="CH370" s="136"/>
      <c r="CI370" s="136"/>
      <c r="CJ370" s="136"/>
      <c r="CK370" s="136"/>
      <c r="CL370" s="136"/>
      <c r="CM370" s="136"/>
      <c r="CN370" s="136"/>
      <c r="CO370" s="136"/>
      <c r="CP370" s="136"/>
      <c r="CQ370" s="136"/>
      <c r="CR370" s="136"/>
      <c r="CS370" s="136"/>
      <c r="CT370" s="136"/>
      <c r="CU370" s="136"/>
      <c r="CV370" s="136"/>
      <c r="CW370" s="136"/>
      <c r="CX370" s="136"/>
      <c r="CY370" s="136"/>
      <c r="CZ370" s="136"/>
      <c r="DA370" s="136"/>
      <c r="DB370" s="136"/>
      <c r="DC370" s="136"/>
      <c r="DD370" s="136"/>
      <c r="DE370" s="136"/>
      <c r="DF370" s="136"/>
      <c r="DG370" s="136"/>
      <c r="DH370" s="136"/>
      <c r="DI370" s="136"/>
      <c r="DJ370" s="136"/>
      <c r="DK370" s="136"/>
      <c r="DL370" s="136"/>
      <c r="DM370" s="136"/>
      <c r="DN370" s="136"/>
      <c r="DO370" s="136"/>
      <c r="DP370" s="136"/>
      <c r="DQ370" s="136"/>
      <c r="DR370" s="136"/>
      <c r="DS370" s="136"/>
      <c r="DT370" s="136"/>
      <c r="DU370" s="136"/>
      <c r="DV370" s="136"/>
      <c r="DW370" s="136"/>
      <c r="DX370" s="136"/>
      <c r="DY370" s="136"/>
      <c r="DZ370" s="136"/>
      <c r="EA370" s="136"/>
      <c r="EB370" s="136"/>
      <c r="EC370" s="136"/>
      <c r="ED370" s="136"/>
      <c r="EE370" s="136"/>
      <c r="EF370" s="136"/>
      <c r="EG370" s="136"/>
      <c r="EH370" s="136"/>
      <c r="EI370" s="136"/>
      <c r="EJ370" s="136"/>
      <c r="EK370" s="136"/>
      <c r="EL370" s="136"/>
      <c r="EM370" s="136"/>
      <c r="EN370" s="136"/>
      <c r="EO370" s="136"/>
      <c r="EP370" s="136"/>
      <c r="EQ370" s="136"/>
      <c r="ER370" s="136"/>
      <c r="ES370" s="136"/>
      <c r="ET370" s="136"/>
      <c r="EU370" s="136"/>
      <c r="EV370" s="136"/>
      <c r="EW370" s="136"/>
      <c r="EX370" s="136"/>
      <c r="EY370" s="136"/>
      <c r="EZ370" s="136"/>
      <c r="FA370" s="136"/>
      <c r="FB370" s="136"/>
      <c r="FC370" s="136"/>
      <c r="FD370" s="136"/>
      <c r="FE370" s="136"/>
      <c r="FF370" s="136"/>
      <c r="FG370" s="136"/>
      <c r="FH370" s="136"/>
      <c r="FI370" s="136"/>
      <c r="FJ370" s="136"/>
      <c r="FK370" s="136"/>
      <c r="FL370" s="136"/>
      <c r="FM370" s="136"/>
      <c r="FN370" s="136"/>
      <c r="FO370" s="136"/>
      <c r="FP370" s="136"/>
      <c r="FQ370" s="136"/>
      <c r="FR370" s="136"/>
      <c r="FS370" s="136"/>
      <c r="FT370" s="136"/>
      <c r="FU370" s="136"/>
      <c r="FV370" s="136"/>
      <c r="FW370" s="136"/>
      <c r="FX370" s="136"/>
      <c r="FY370" s="136"/>
      <c r="FZ370" s="136"/>
      <c r="GA370" s="136"/>
      <c r="GB370" s="136"/>
      <c r="GC370" s="136"/>
      <c r="GD370" s="136"/>
      <c r="GE370" s="136"/>
      <c r="GF370" s="136"/>
      <c r="GG370" s="136"/>
      <c r="GH370" s="136"/>
      <c r="GI370" s="136"/>
      <c r="GJ370" s="136"/>
      <c r="GK370" s="136"/>
      <c r="GL370" s="136"/>
      <c r="GM370" s="136"/>
      <c r="GN370" s="136"/>
      <c r="GO370" s="136"/>
      <c r="GP370" s="136"/>
      <c r="GQ370" s="136"/>
      <c r="GR370" s="136"/>
      <c r="GS370" s="136"/>
      <c r="GT370" s="136"/>
      <c r="GU370" s="136"/>
      <c r="GV370" s="136"/>
      <c r="GW370" s="136"/>
      <c r="GX370" s="136"/>
      <c r="GY370" s="136"/>
      <c r="GZ370" s="136"/>
      <c r="HA370" s="136"/>
      <c r="HB370" s="136"/>
      <c r="HC370" s="136"/>
      <c r="HD370" s="136"/>
      <c r="HE370" s="136"/>
      <c r="HF370" s="136"/>
      <c r="HG370" s="136"/>
      <c r="HH370" s="136"/>
      <c r="HI370" s="136"/>
      <c r="HJ370" s="136"/>
      <c r="HK370" s="136"/>
      <c r="HL370" s="136"/>
      <c r="HM370" s="136"/>
      <c r="HN370" s="136"/>
      <c r="HO370" s="136"/>
      <c r="HP370" s="136"/>
      <c r="HQ370" s="136"/>
      <c r="HR370" s="136"/>
      <c r="HS370" s="136"/>
      <c r="HT370" s="136"/>
      <c r="HU370" s="136"/>
      <c r="HV370" s="136"/>
      <c r="HW370" s="136"/>
      <c r="HX370" s="136"/>
      <c r="HY370" s="136"/>
      <c r="HZ370" s="136"/>
      <c r="IA370" s="136"/>
      <c r="IB370" s="136"/>
      <c r="IC370" s="136"/>
      <c r="ID370" s="136"/>
      <c r="IE370" s="136"/>
      <c r="IF370" s="136"/>
      <c r="IG370" s="136"/>
    </row>
    <row r="371" spans="1:241" ht="15" customHeight="1" x14ac:dyDescent="0.25">
      <c r="A371" s="146" t="s">
        <v>932</v>
      </c>
      <c r="B371" s="200">
        <v>5670673.9473684207</v>
      </c>
      <c r="C371" s="200">
        <v>2955715.8947368423</v>
      </c>
      <c r="D371" s="200">
        <v>931432.47368421056</v>
      </c>
      <c r="E371" s="200">
        <v>912937.31578947371</v>
      </c>
      <c r="F371" s="200">
        <v>1705961.6315789474</v>
      </c>
      <c r="G371" s="200">
        <v>338099.84210526315</v>
      </c>
      <c r="H371" s="200">
        <v>12514821.105263159</v>
      </c>
      <c r="I371" s="136"/>
      <c r="J371" s="203" t="s">
        <v>489</v>
      </c>
      <c r="K371" s="195">
        <v>5148247</v>
      </c>
      <c r="L371" s="195">
        <v>2605772</v>
      </c>
      <c r="M371" s="195">
        <v>867879</v>
      </c>
      <c r="N371" s="195">
        <v>1019773</v>
      </c>
      <c r="O371" s="195">
        <v>2015582</v>
      </c>
      <c r="P371" s="195">
        <v>264193</v>
      </c>
      <c r="Q371" s="241">
        <v>11921446</v>
      </c>
      <c r="R371" s="136"/>
      <c r="S371" s="136"/>
      <c r="T371" s="136"/>
      <c r="U371" s="136"/>
      <c r="V371" s="136"/>
      <c r="W371" s="136"/>
      <c r="X371" s="136"/>
      <c r="Y371" s="136"/>
      <c r="Z371" s="136"/>
      <c r="AA371" s="136"/>
      <c r="AB371" s="136"/>
      <c r="AC371" s="136"/>
      <c r="AD371" s="136"/>
      <c r="AE371" s="136"/>
      <c r="AF371" s="136"/>
      <c r="AG371" s="136"/>
      <c r="AH371" s="136"/>
      <c r="AI371" s="136"/>
      <c r="AJ371" s="136"/>
      <c r="AK371" s="136"/>
      <c r="AL371" s="136"/>
      <c r="AM371" s="136"/>
      <c r="AN371" s="136"/>
      <c r="AO371" s="136"/>
      <c r="AP371" s="136"/>
      <c r="AQ371" s="136"/>
      <c r="AR371" s="136"/>
      <c r="AS371" s="136"/>
      <c r="AT371" s="136"/>
      <c r="AU371" s="136"/>
      <c r="AV371" s="136"/>
      <c r="AW371" s="136"/>
      <c r="AX371" s="136"/>
      <c r="AY371" s="136"/>
      <c r="AZ371" s="136"/>
      <c r="BA371" s="136"/>
      <c r="BB371" s="136"/>
      <c r="BC371" s="136"/>
      <c r="BD371" s="136"/>
      <c r="BE371" s="136"/>
      <c r="BF371" s="136"/>
      <c r="BG371" s="136"/>
      <c r="BH371" s="136"/>
      <c r="BI371" s="136"/>
      <c r="BJ371" s="136"/>
      <c r="BK371" s="136"/>
      <c r="BL371" s="136"/>
      <c r="BM371" s="136"/>
      <c r="BN371" s="136"/>
      <c r="BO371" s="136"/>
      <c r="BP371" s="136"/>
      <c r="BQ371" s="136"/>
      <c r="BR371" s="136"/>
      <c r="BS371" s="136"/>
      <c r="BT371" s="136"/>
      <c r="BU371" s="136"/>
      <c r="BV371" s="136"/>
      <c r="BW371" s="136"/>
      <c r="BX371" s="136"/>
      <c r="BY371" s="136"/>
      <c r="BZ371" s="136"/>
      <c r="CA371" s="136"/>
      <c r="CB371" s="136"/>
      <c r="CC371" s="136"/>
      <c r="CD371" s="136"/>
      <c r="CE371" s="136"/>
      <c r="CF371" s="136"/>
      <c r="CG371" s="136"/>
      <c r="CH371" s="136"/>
      <c r="CI371" s="136"/>
      <c r="CJ371" s="136"/>
      <c r="CK371" s="136"/>
      <c r="CL371" s="136"/>
      <c r="CM371" s="136"/>
      <c r="CN371" s="136"/>
      <c r="CO371" s="136"/>
      <c r="CP371" s="136"/>
      <c r="CQ371" s="136"/>
      <c r="CR371" s="136"/>
      <c r="CS371" s="136"/>
      <c r="CT371" s="136"/>
      <c r="CU371" s="136"/>
      <c r="CV371" s="136"/>
      <c r="CW371" s="136"/>
      <c r="CX371" s="136"/>
      <c r="CY371" s="136"/>
      <c r="CZ371" s="136"/>
      <c r="DA371" s="136"/>
      <c r="DB371" s="136"/>
      <c r="DC371" s="136"/>
      <c r="DD371" s="136"/>
      <c r="DE371" s="136"/>
      <c r="DF371" s="136"/>
      <c r="DG371" s="136"/>
      <c r="DH371" s="136"/>
      <c r="DI371" s="136"/>
      <c r="DJ371" s="136"/>
      <c r="DK371" s="136"/>
      <c r="DL371" s="136"/>
      <c r="DM371" s="136"/>
      <c r="DN371" s="136"/>
      <c r="DO371" s="136"/>
      <c r="DP371" s="136"/>
      <c r="DQ371" s="136"/>
      <c r="DR371" s="136"/>
      <c r="DS371" s="136"/>
      <c r="DT371" s="136"/>
      <c r="DU371" s="136"/>
      <c r="DV371" s="136"/>
      <c r="DW371" s="136"/>
      <c r="DX371" s="136"/>
      <c r="DY371" s="136"/>
      <c r="DZ371" s="136"/>
      <c r="EA371" s="136"/>
      <c r="EB371" s="136"/>
      <c r="EC371" s="136"/>
      <c r="ED371" s="136"/>
      <c r="EE371" s="136"/>
      <c r="EF371" s="136"/>
      <c r="EG371" s="136"/>
      <c r="EH371" s="136"/>
      <c r="EI371" s="136"/>
      <c r="EJ371" s="136"/>
      <c r="EK371" s="136"/>
      <c r="EL371" s="136"/>
      <c r="EM371" s="136"/>
      <c r="EN371" s="136"/>
      <c r="EO371" s="136"/>
      <c r="EP371" s="136"/>
      <c r="EQ371" s="136"/>
      <c r="ER371" s="136"/>
      <c r="ES371" s="136"/>
      <c r="ET371" s="136"/>
      <c r="EU371" s="136"/>
      <c r="EV371" s="136"/>
      <c r="EW371" s="136"/>
      <c r="EX371" s="136"/>
      <c r="EY371" s="136"/>
      <c r="EZ371" s="136"/>
      <c r="FA371" s="136"/>
      <c r="FB371" s="136"/>
      <c r="FC371" s="136"/>
      <c r="FD371" s="136"/>
      <c r="FE371" s="136"/>
      <c r="FF371" s="136"/>
      <c r="FG371" s="136"/>
      <c r="FH371" s="136"/>
      <c r="FI371" s="136"/>
      <c r="FJ371" s="136"/>
      <c r="FK371" s="136"/>
      <c r="FL371" s="136"/>
      <c r="FM371" s="136"/>
      <c r="FN371" s="136"/>
      <c r="FO371" s="136"/>
      <c r="FP371" s="136"/>
      <c r="FQ371" s="136"/>
      <c r="FR371" s="136"/>
      <c r="FS371" s="136"/>
      <c r="FT371" s="136"/>
      <c r="FU371" s="136"/>
      <c r="FV371" s="136"/>
      <c r="FW371" s="136"/>
      <c r="FX371" s="136"/>
      <c r="FY371" s="136"/>
      <c r="FZ371" s="136"/>
      <c r="GA371" s="136"/>
      <c r="GB371" s="136"/>
      <c r="GC371" s="136"/>
      <c r="GD371" s="136"/>
      <c r="GE371" s="136"/>
      <c r="GF371" s="136"/>
      <c r="GG371" s="136"/>
      <c r="GH371" s="136"/>
      <c r="GI371" s="136"/>
      <c r="GJ371" s="136"/>
      <c r="GK371" s="136"/>
      <c r="GL371" s="136"/>
      <c r="GM371" s="136"/>
      <c r="GN371" s="136"/>
      <c r="GO371" s="136"/>
      <c r="GP371" s="136"/>
      <c r="GQ371" s="136"/>
      <c r="GR371" s="136"/>
      <c r="GS371" s="136"/>
      <c r="GT371" s="136"/>
      <c r="GU371" s="136"/>
      <c r="GV371" s="136"/>
      <c r="GW371" s="136"/>
      <c r="GX371" s="136"/>
      <c r="GY371" s="136"/>
      <c r="GZ371" s="136"/>
      <c r="HA371" s="136"/>
      <c r="HB371" s="136"/>
      <c r="HC371" s="136"/>
      <c r="HD371" s="136"/>
      <c r="HE371" s="136"/>
      <c r="HF371" s="136"/>
      <c r="HG371" s="136"/>
      <c r="HH371" s="136"/>
      <c r="HI371" s="136"/>
      <c r="HJ371" s="136"/>
      <c r="HK371" s="136"/>
      <c r="HL371" s="136"/>
      <c r="HM371" s="136"/>
      <c r="HN371" s="136"/>
      <c r="HO371" s="136"/>
      <c r="HP371" s="136"/>
      <c r="HQ371" s="136"/>
      <c r="HR371" s="136"/>
      <c r="HS371" s="136"/>
      <c r="HT371" s="136"/>
      <c r="HU371" s="136"/>
      <c r="HV371" s="136"/>
      <c r="HW371" s="136"/>
      <c r="HX371" s="136"/>
      <c r="HY371" s="136"/>
      <c r="HZ371" s="136"/>
      <c r="IA371" s="136"/>
      <c r="IB371" s="136"/>
      <c r="IC371" s="136"/>
      <c r="ID371" s="136"/>
      <c r="IE371" s="136"/>
      <c r="IF371" s="136"/>
      <c r="IG371" s="136"/>
    </row>
    <row r="372" spans="1:241" ht="15" customHeight="1" x14ac:dyDescent="0.25">
      <c r="I372" s="136"/>
      <c r="J372" s="203" t="s">
        <v>490</v>
      </c>
      <c r="K372" s="195">
        <v>6960695</v>
      </c>
      <c r="L372" s="195">
        <v>3705694</v>
      </c>
      <c r="M372" s="195">
        <v>1012215</v>
      </c>
      <c r="N372" s="195">
        <v>711037</v>
      </c>
      <c r="O372" s="195">
        <v>1653644</v>
      </c>
      <c r="P372" s="195">
        <v>242484</v>
      </c>
      <c r="Q372" s="241">
        <v>14285769</v>
      </c>
      <c r="R372" s="136"/>
      <c r="S372" s="136"/>
      <c r="T372" s="136"/>
      <c r="U372" s="136"/>
      <c r="V372" s="136"/>
      <c r="W372" s="136"/>
      <c r="X372" s="136"/>
      <c r="Y372" s="136"/>
      <c r="Z372" s="136"/>
      <c r="AA372" s="136"/>
      <c r="AB372" s="136"/>
      <c r="AC372" s="136"/>
      <c r="AD372" s="136"/>
      <c r="AE372" s="136"/>
      <c r="AF372" s="136"/>
      <c r="AG372" s="136"/>
      <c r="AH372" s="136"/>
      <c r="AI372" s="136"/>
      <c r="AJ372" s="136"/>
      <c r="AK372" s="136"/>
      <c r="AL372" s="136"/>
      <c r="AM372" s="136"/>
      <c r="AN372" s="136"/>
      <c r="AO372" s="136"/>
      <c r="AP372" s="136"/>
      <c r="AQ372" s="136"/>
      <c r="AR372" s="136"/>
      <c r="AS372" s="136"/>
      <c r="AT372" s="136"/>
      <c r="AU372" s="136"/>
      <c r="AV372" s="136"/>
      <c r="AW372" s="136"/>
      <c r="AX372" s="136"/>
      <c r="AY372" s="136"/>
      <c r="AZ372" s="136"/>
      <c r="BA372" s="136"/>
      <c r="BB372" s="136"/>
      <c r="BC372" s="136"/>
      <c r="BD372" s="136"/>
      <c r="BE372" s="136"/>
      <c r="BF372" s="136"/>
      <c r="BG372" s="136"/>
      <c r="BH372" s="136"/>
      <c r="BI372" s="136"/>
      <c r="BJ372" s="136"/>
      <c r="BK372" s="136"/>
      <c r="BL372" s="136"/>
      <c r="BM372" s="136"/>
      <c r="BN372" s="136"/>
      <c r="BO372" s="136"/>
      <c r="BP372" s="136"/>
      <c r="BQ372" s="136"/>
      <c r="BR372" s="136"/>
      <c r="BS372" s="136"/>
      <c r="BT372" s="136"/>
      <c r="BU372" s="136"/>
      <c r="BV372" s="136"/>
      <c r="BW372" s="136"/>
      <c r="BX372" s="136"/>
      <c r="BY372" s="136"/>
      <c r="BZ372" s="136"/>
      <c r="CA372" s="136"/>
      <c r="CB372" s="136"/>
      <c r="CC372" s="136"/>
      <c r="CD372" s="136"/>
      <c r="CE372" s="136"/>
      <c r="CF372" s="136"/>
      <c r="CG372" s="136"/>
      <c r="CH372" s="136"/>
      <c r="CI372" s="136"/>
      <c r="CJ372" s="136"/>
      <c r="CK372" s="136"/>
      <c r="CL372" s="136"/>
      <c r="CM372" s="136"/>
      <c r="CN372" s="136"/>
      <c r="CO372" s="136"/>
      <c r="CP372" s="136"/>
      <c r="CQ372" s="136"/>
      <c r="CR372" s="136"/>
      <c r="CS372" s="136"/>
      <c r="CT372" s="136"/>
      <c r="CU372" s="136"/>
      <c r="CV372" s="136"/>
      <c r="CW372" s="136"/>
      <c r="CX372" s="136"/>
      <c r="CY372" s="136"/>
      <c r="CZ372" s="136"/>
      <c r="DA372" s="136"/>
      <c r="DB372" s="136"/>
      <c r="DC372" s="136"/>
      <c r="DD372" s="136"/>
      <c r="DE372" s="136"/>
      <c r="DF372" s="136"/>
      <c r="DG372" s="136"/>
      <c r="DH372" s="136"/>
      <c r="DI372" s="136"/>
      <c r="DJ372" s="136"/>
      <c r="DK372" s="136"/>
      <c r="DL372" s="136"/>
      <c r="DM372" s="136"/>
      <c r="DN372" s="136"/>
      <c r="DO372" s="136"/>
      <c r="DP372" s="136"/>
      <c r="DQ372" s="136"/>
      <c r="DR372" s="136"/>
      <c r="DS372" s="136"/>
      <c r="DT372" s="136"/>
      <c r="DU372" s="136"/>
      <c r="DV372" s="136"/>
      <c r="DW372" s="136"/>
      <c r="DX372" s="136"/>
      <c r="DY372" s="136"/>
      <c r="DZ372" s="136"/>
      <c r="EA372" s="136"/>
      <c r="EB372" s="136"/>
      <c r="EC372" s="136"/>
      <c r="ED372" s="136"/>
      <c r="EE372" s="136"/>
      <c r="EF372" s="136"/>
      <c r="EG372" s="136"/>
      <c r="EH372" s="136"/>
      <c r="EI372" s="136"/>
      <c r="EJ372" s="136"/>
      <c r="EK372" s="136"/>
      <c r="EL372" s="136"/>
      <c r="EM372" s="136"/>
      <c r="EN372" s="136"/>
      <c r="EO372" s="136"/>
      <c r="EP372" s="136"/>
      <c r="EQ372" s="136"/>
      <c r="ER372" s="136"/>
      <c r="ES372" s="136"/>
      <c r="ET372" s="136"/>
      <c r="EU372" s="136"/>
      <c r="EV372" s="136"/>
      <c r="EW372" s="136"/>
      <c r="EX372" s="136"/>
      <c r="EY372" s="136"/>
      <c r="EZ372" s="136"/>
      <c r="FA372" s="136"/>
      <c r="FB372" s="136"/>
      <c r="FC372" s="136"/>
      <c r="FD372" s="136"/>
      <c r="FE372" s="136"/>
      <c r="FF372" s="136"/>
      <c r="FG372" s="136"/>
      <c r="FH372" s="136"/>
      <c r="FI372" s="136"/>
      <c r="FJ372" s="136"/>
      <c r="FK372" s="136"/>
      <c r="FL372" s="136"/>
      <c r="FM372" s="136"/>
      <c r="FN372" s="136"/>
      <c r="FO372" s="136"/>
      <c r="FP372" s="136"/>
      <c r="FQ372" s="136"/>
      <c r="FR372" s="136"/>
      <c r="FS372" s="136"/>
      <c r="FT372" s="136"/>
      <c r="FU372" s="136"/>
      <c r="FV372" s="136"/>
      <c r="FW372" s="136"/>
      <c r="FX372" s="136"/>
      <c r="FY372" s="136"/>
      <c r="FZ372" s="136"/>
      <c r="GA372" s="136"/>
      <c r="GB372" s="136"/>
      <c r="GC372" s="136"/>
      <c r="GD372" s="136"/>
      <c r="GE372" s="136"/>
      <c r="GF372" s="136"/>
      <c r="GG372" s="136"/>
      <c r="GH372" s="136"/>
      <c r="GI372" s="136"/>
      <c r="GJ372" s="136"/>
      <c r="GK372" s="136"/>
      <c r="GL372" s="136"/>
      <c r="GM372" s="136"/>
      <c r="GN372" s="136"/>
      <c r="GO372" s="136"/>
      <c r="GP372" s="136"/>
      <c r="GQ372" s="136"/>
      <c r="GR372" s="136"/>
      <c r="GS372" s="136"/>
      <c r="GT372" s="136"/>
      <c r="GU372" s="136"/>
      <c r="GV372" s="136"/>
      <c r="GW372" s="136"/>
      <c r="GX372" s="136"/>
      <c r="GY372" s="136"/>
      <c r="GZ372" s="136"/>
      <c r="HA372" s="136"/>
      <c r="HB372" s="136"/>
      <c r="HC372" s="136"/>
      <c r="HD372" s="136"/>
      <c r="HE372" s="136"/>
      <c r="HF372" s="136"/>
      <c r="HG372" s="136"/>
      <c r="HH372" s="136"/>
      <c r="HI372" s="136"/>
      <c r="HJ372" s="136"/>
      <c r="HK372" s="136"/>
      <c r="HL372" s="136"/>
      <c r="HM372" s="136"/>
      <c r="HN372" s="136"/>
      <c r="HO372" s="136"/>
      <c r="HP372" s="136"/>
      <c r="HQ372" s="136"/>
      <c r="HR372" s="136"/>
      <c r="HS372" s="136"/>
      <c r="HT372" s="136"/>
      <c r="HU372" s="136"/>
      <c r="HV372" s="136"/>
      <c r="HW372" s="136"/>
      <c r="HX372" s="136"/>
      <c r="HY372" s="136"/>
      <c r="HZ372" s="136"/>
      <c r="IA372" s="136"/>
      <c r="IB372" s="136"/>
      <c r="IC372" s="136"/>
      <c r="ID372" s="136"/>
      <c r="IE372" s="136"/>
      <c r="IF372" s="136"/>
      <c r="IG372" s="136"/>
    </row>
    <row r="373" spans="1:241" ht="15" customHeight="1" x14ac:dyDescent="0.25">
      <c r="I373" s="136"/>
      <c r="J373" s="143" t="s">
        <v>933</v>
      </c>
      <c r="K373" s="199">
        <v>123307966</v>
      </c>
      <c r="L373" s="199">
        <v>56971586</v>
      </c>
      <c r="M373" s="199">
        <v>18516903</v>
      </c>
      <c r="N373" s="199">
        <v>19676192</v>
      </c>
      <c r="O373" s="199">
        <v>38454315</v>
      </c>
      <c r="P373" s="199">
        <v>5724268</v>
      </c>
      <c r="Q373" s="240">
        <v>262651231</v>
      </c>
      <c r="R373" s="136"/>
      <c r="S373" s="136"/>
      <c r="T373" s="136"/>
      <c r="U373" s="136"/>
      <c r="V373" s="136"/>
      <c r="W373" s="136"/>
      <c r="X373" s="136"/>
      <c r="Y373" s="136"/>
      <c r="Z373" s="136"/>
      <c r="AA373" s="136"/>
      <c r="AB373" s="136"/>
      <c r="AC373" s="136"/>
      <c r="AD373" s="136"/>
      <c r="AE373" s="136"/>
      <c r="AF373" s="136"/>
      <c r="AG373" s="136"/>
      <c r="AH373" s="136"/>
      <c r="AI373" s="136"/>
      <c r="AJ373" s="136"/>
      <c r="AK373" s="136"/>
      <c r="AL373" s="136"/>
      <c r="AM373" s="136"/>
      <c r="AN373" s="136"/>
      <c r="AO373" s="136"/>
      <c r="AP373" s="136"/>
      <c r="AQ373" s="136"/>
      <c r="AR373" s="136"/>
      <c r="AS373" s="136"/>
      <c r="AT373" s="136"/>
      <c r="AU373" s="136"/>
      <c r="AV373" s="136"/>
      <c r="AW373" s="136"/>
      <c r="AX373" s="136"/>
      <c r="AY373" s="136"/>
      <c r="AZ373" s="136"/>
      <c r="BA373" s="136"/>
      <c r="BB373" s="136"/>
      <c r="BC373" s="136"/>
      <c r="BD373" s="136"/>
      <c r="BE373" s="136"/>
      <c r="BF373" s="136"/>
      <c r="BG373" s="136"/>
      <c r="BH373" s="136"/>
      <c r="BI373" s="136"/>
      <c r="BJ373" s="136"/>
      <c r="BK373" s="136"/>
      <c r="BL373" s="136"/>
      <c r="BM373" s="136"/>
      <c r="BN373" s="136"/>
      <c r="BO373" s="136"/>
      <c r="BP373" s="136"/>
      <c r="BQ373" s="136"/>
      <c r="BR373" s="136"/>
      <c r="BS373" s="136"/>
      <c r="BT373" s="136"/>
      <c r="BU373" s="136"/>
      <c r="BV373" s="136"/>
      <c r="BW373" s="136"/>
      <c r="BX373" s="136"/>
      <c r="BY373" s="136"/>
      <c r="BZ373" s="136"/>
      <c r="CA373" s="136"/>
      <c r="CB373" s="136"/>
      <c r="CC373" s="136"/>
      <c r="CD373" s="136"/>
      <c r="CE373" s="136"/>
      <c r="CF373" s="136"/>
      <c r="CG373" s="136"/>
      <c r="CH373" s="136"/>
      <c r="CI373" s="136"/>
      <c r="CJ373" s="136"/>
      <c r="CK373" s="136"/>
      <c r="CL373" s="136"/>
      <c r="CM373" s="136"/>
      <c r="CN373" s="136"/>
      <c r="CO373" s="136"/>
      <c r="CP373" s="136"/>
      <c r="CQ373" s="136"/>
      <c r="CR373" s="136"/>
      <c r="CS373" s="136"/>
      <c r="CT373" s="136"/>
      <c r="CU373" s="136"/>
      <c r="CV373" s="136"/>
      <c r="CW373" s="136"/>
      <c r="CX373" s="136"/>
      <c r="CY373" s="136"/>
      <c r="CZ373" s="136"/>
      <c r="DA373" s="136"/>
      <c r="DB373" s="136"/>
      <c r="DC373" s="136"/>
      <c r="DD373" s="136"/>
      <c r="DE373" s="136"/>
      <c r="DF373" s="136"/>
      <c r="DG373" s="136"/>
      <c r="DH373" s="136"/>
      <c r="DI373" s="136"/>
      <c r="DJ373" s="136"/>
      <c r="DK373" s="136"/>
      <c r="DL373" s="136"/>
      <c r="DM373" s="136"/>
      <c r="DN373" s="136"/>
      <c r="DO373" s="136"/>
      <c r="DP373" s="136"/>
      <c r="DQ373" s="136"/>
      <c r="DR373" s="136"/>
      <c r="DS373" s="136"/>
      <c r="DT373" s="136"/>
      <c r="DU373" s="136"/>
      <c r="DV373" s="136"/>
      <c r="DW373" s="136"/>
      <c r="DX373" s="136"/>
      <c r="DY373" s="136"/>
      <c r="DZ373" s="136"/>
      <c r="EA373" s="136"/>
      <c r="EB373" s="136"/>
      <c r="EC373" s="136"/>
      <c r="ED373" s="136"/>
      <c r="EE373" s="136"/>
      <c r="EF373" s="136"/>
      <c r="EG373" s="136"/>
      <c r="EH373" s="136"/>
      <c r="EI373" s="136"/>
      <c r="EJ373" s="136"/>
      <c r="EK373" s="136"/>
      <c r="EL373" s="136"/>
      <c r="EM373" s="136"/>
      <c r="EN373" s="136"/>
      <c r="EO373" s="136"/>
      <c r="EP373" s="136"/>
      <c r="EQ373" s="136"/>
      <c r="ER373" s="136"/>
      <c r="ES373" s="136"/>
      <c r="ET373" s="136"/>
      <c r="EU373" s="136"/>
      <c r="EV373" s="136"/>
      <c r="EW373" s="136"/>
      <c r="EX373" s="136"/>
      <c r="EY373" s="136"/>
      <c r="EZ373" s="136"/>
      <c r="FA373" s="136"/>
      <c r="FB373" s="136"/>
      <c r="FC373" s="136"/>
      <c r="FD373" s="136"/>
      <c r="FE373" s="136"/>
      <c r="FF373" s="136"/>
      <c r="FG373" s="136"/>
      <c r="FH373" s="136"/>
      <c r="FI373" s="136"/>
      <c r="FJ373" s="136"/>
      <c r="FK373" s="136"/>
      <c r="FL373" s="136"/>
      <c r="FM373" s="136"/>
      <c r="FN373" s="136"/>
      <c r="FO373" s="136"/>
      <c r="FP373" s="136"/>
      <c r="FQ373" s="136"/>
      <c r="FR373" s="136"/>
      <c r="FS373" s="136"/>
      <c r="FT373" s="136"/>
      <c r="FU373" s="136"/>
      <c r="FV373" s="136"/>
      <c r="FW373" s="136"/>
      <c r="FX373" s="136"/>
      <c r="FY373" s="136"/>
      <c r="FZ373" s="136"/>
      <c r="GA373" s="136"/>
      <c r="GB373" s="136"/>
      <c r="GC373" s="136"/>
      <c r="GD373" s="136"/>
      <c r="GE373" s="136"/>
      <c r="GF373" s="136"/>
      <c r="GG373" s="136"/>
      <c r="GH373" s="136"/>
      <c r="GI373" s="136"/>
      <c r="GJ373" s="136"/>
      <c r="GK373" s="136"/>
      <c r="GL373" s="136"/>
      <c r="GM373" s="136"/>
      <c r="GN373" s="136"/>
      <c r="GO373" s="136"/>
      <c r="GP373" s="136"/>
      <c r="GQ373" s="136"/>
      <c r="GR373" s="136"/>
      <c r="GS373" s="136"/>
      <c r="GT373" s="136"/>
      <c r="GU373" s="136"/>
      <c r="GV373" s="136"/>
      <c r="GW373" s="136"/>
      <c r="GX373" s="136"/>
      <c r="GY373" s="136"/>
      <c r="GZ373" s="136"/>
      <c r="HA373" s="136"/>
      <c r="HB373" s="136"/>
      <c r="HC373" s="136"/>
      <c r="HD373" s="136"/>
      <c r="HE373" s="136"/>
      <c r="HF373" s="136"/>
      <c r="HG373" s="136"/>
      <c r="HH373" s="136"/>
      <c r="HI373" s="136"/>
      <c r="HJ373" s="136"/>
      <c r="HK373" s="136"/>
      <c r="HL373" s="136"/>
      <c r="HM373" s="136"/>
      <c r="HN373" s="136"/>
      <c r="HO373" s="136"/>
      <c r="HP373" s="136"/>
      <c r="HQ373" s="136"/>
      <c r="HR373" s="136"/>
      <c r="HS373" s="136"/>
      <c r="HT373" s="136"/>
      <c r="HU373" s="136"/>
      <c r="HV373" s="136"/>
      <c r="HW373" s="136"/>
      <c r="HX373" s="136"/>
      <c r="HY373" s="136"/>
      <c r="HZ373" s="136"/>
      <c r="IA373" s="136"/>
      <c r="IB373" s="136"/>
      <c r="IC373" s="136"/>
      <c r="ID373" s="136"/>
      <c r="IE373" s="136"/>
      <c r="IF373" s="136"/>
      <c r="IG373" s="136"/>
    </row>
    <row r="374" spans="1:241" ht="15" customHeight="1" x14ac:dyDescent="0.25">
      <c r="I374" s="136"/>
      <c r="J374" s="146" t="s">
        <v>934</v>
      </c>
      <c r="K374" s="200">
        <v>5604907.5454545459</v>
      </c>
      <c r="L374" s="200">
        <v>2589617.5454545454</v>
      </c>
      <c r="M374" s="200">
        <v>841677.40909090906</v>
      </c>
      <c r="N374" s="200">
        <v>894372.36363636365</v>
      </c>
      <c r="O374" s="200">
        <v>1747923.4090909092</v>
      </c>
      <c r="P374" s="200">
        <v>260194</v>
      </c>
      <c r="Q374" s="200">
        <v>11938692.318181818</v>
      </c>
      <c r="R374" s="136"/>
      <c r="S374" s="136"/>
      <c r="T374" s="136"/>
      <c r="U374" s="136"/>
      <c r="V374" s="136"/>
      <c r="W374" s="136"/>
      <c r="X374" s="136"/>
      <c r="Y374" s="136"/>
      <c r="Z374" s="136"/>
      <c r="AA374" s="136"/>
      <c r="AB374" s="136"/>
      <c r="AC374" s="136"/>
      <c r="AD374" s="136"/>
      <c r="AE374" s="136"/>
      <c r="AF374" s="136"/>
      <c r="AG374" s="136"/>
      <c r="AH374" s="136"/>
      <c r="AI374" s="136"/>
      <c r="AJ374" s="136"/>
      <c r="AK374" s="136"/>
      <c r="AL374" s="136"/>
      <c r="AM374" s="136"/>
      <c r="AN374" s="136"/>
      <c r="AO374" s="136"/>
      <c r="AP374" s="136"/>
      <c r="AQ374" s="136"/>
      <c r="AR374" s="136"/>
      <c r="AS374" s="136"/>
      <c r="AT374" s="136"/>
      <c r="AU374" s="136"/>
      <c r="AV374" s="136"/>
      <c r="AW374" s="136"/>
      <c r="AX374" s="136"/>
      <c r="AY374" s="136"/>
      <c r="AZ374" s="136"/>
      <c r="BA374" s="136"/>
      <c r="BB374" s="136"/>
      <c r="BC374" s="136"/>
      <c r="BD374" s="136"/>
      <c r="BE374" s="136"/>
      <c r="BF374" s="136"/>
      <c r="BG374" s="136"/>
      <c r="BH374" s="136"/>
      <c r="BI374" s="136"/>
      <c r="BJ374" s="136"/>
      <c r="BK374" s="136"/>
      <c r="BL374" s="136"/>
      <c r="BM374" s="136"/>
      <c r="BN374" s="136"/>
      <c r="BO374" s="136"/>
      <c r="BP374" s="136"/>
      <c r="BQ374" s="136"/>
      <c r="BR374" s="136"/>
      <c r="BS374" s="136"/>
      <c r="BT374" s="136"/>
      <c r="BU374" s="136"/>
      <c r="BV374" s="136"/>
      <c r="BW374" s="136"/>
      <c r="BX374" s="136"/>
      <c r="BY374" s="136"/>
      <c r="BZ374" s="136"/>
      <c r="CA374" s="136"/>
      <c r="CB374" s="136"/>
      <c r="CC374" s="136"/>
      <c r="CD374" s="136"/>
      <c r="CE374" s="136"/>
      <c r="CF374" s="136"/>
      <c r="CG374" s="136"/>
      <c r="CH374" s="136"/>
      <c r="CI374" s="136"/>
      <c r="CJ374" s="136"/>
      <c r="CK374" s="136"/>
      <c r="CL374" s="136"/>
      <c r="CM374" s="136"/>
      <c r="CN374" s="136"/>
      <c r="CO374" s="136"/>
      <c r="CP374" s="136"/>
      <c r="CQ374" s="136"/>
      <c r="CR374" s="136"/>
      <c r="CS374" s="136"/>
      <c r="CT374" s="136"/>
      <c r="CU374" s="136"/>
      <c r="CV374" s="136"/>
      <c r="CW374" s="136"/>
      <c r="CX374" s="136"/>
      <c r="CY374" s="136"/>
      <c r="CZ374" s="136"/>
      <c r="DA374" s="136"/>
      <c r="DB374" s="136"/>
      <c r="DC374" s="136"/>
      <c r="DD374" s="136"/>
      <c r="DE374" s="136"/>
      <c r="DF374" s="136"/>
      <c r="DG374" s="136"/>
      <c r="DH374" s="136"/>
      <c r="DI374" s="136"/>
      <c r="DJ374" s="136"/>
      <c r="DK374" s="136"/>
      <c r="DL374" s="136"/>
      <c r="DM374" s="136"/>
      <c r="DN374" s="136"/>
      <c r="DO374" s="136"/>
      <c r="DP374" s="136"/>
      <c r="DQ374" s="136"/>
      <c r="DR374" s="136"/>
      <c r="DS374" s="136"/>
      <c r="DT374" s="136"/>
      <c r="DU374" s="136"/>
      <c r="DV374" s="136"/>
      <c r="DW374" s="136"/>
      <c r="DX374" s="136"/>
      <c r="DY374" s="136"/>
      <c r="DZ374" s="136"/>
      <c r="EA374" s="136"/>
      <c r="EB374" s="136"/>
      <c r="EC374" s="136"/>
      <c r="ED374" s="136"/>
      <c r="EE374" s="136"/>
      <c r="EF374" s="136"/>
      <c r="EG374" s="136"/>
      <c r="EH374" s="136"/>
      <c r="EI374" s="136"/>
      <c r="EJ374" s="136"/>
      <c r="EK374" s="136"/>
      <c r="EL374" s="136"/>
      <c r="EM374" s="136"/>
      <c r="EN374" s="136"/>
      <c r="EO374" s="136"/>
      <c r="EP374" s="136"/>
      <c r="EQ374" s="136"/>
      <c r="ER374" s="136"/>
      <c r="ES374" s="136"/>
      <c r="ET374" s="136"/>
      <c r="EU374" s="136"/>
      <c r="EV374" s="136"/>
      <c r="EW374" s="136"/>
      <c r="EX374" s="136"/>
      <c r="EY374" s="136"/>
      <c r="EZ374" s="136"/>
      <c r="FA374" s="136"/>
      <c r="FB374" s="136"/>
      <c r="FC374" s="136"/>
      <c r="FD374" s="136"/>
      <c r="FE374" s="136"/>
      <c r="FF374" s="136"/>
      <c r="FG374" s="136"/>
      <c r="FH374" s="136"/>
      <c r="FI374" s="136"/>
      <c r="FJ374" s="136"/>
      <c r="FK374" s="136"/>
      <c r="FL374" s="136"/>
      <c r="FM374" s="136"/>
      <c r="FN374" s="136"/>
      <c r="FO374" s="136"/>
      <c r="FP374" s="136"/>
      <c r="FQ374" s="136"/>
      <c r="FR374" s="136"/>
      <c r="FS374" s="136"/>
      <c r="FT374" s="136"/>
      <c r="FU374" s="136"/>
      <c r="FV374" s="136"/>
      <c r="FW374" s="136"/>
      <c r="FX374" s="136"/>
      <c r="FY374" s="136"/>
      <c r="FZ374" s="136"/>
      <c r="GA374" s="136"/>
      <c r="GB374" s="136"/>
      <c r="GC374" s="136"/>
      <c r="GD374" s="136"/>
      <c r="GE374" s="136"/>
      <c r="GF374" s="136"/>
      <c r="GG374" s="136"/>
      <c r="GH374" s="136"/>
      <c r="GI374" s="136"/>
      <c r="GJ374" s="136"/>
      <c r="GK374" s="136"/>
      <c r="GL374" s="136"/>
      <c r="GM374" s="136"/>
      <c r="GN374" s="136"/>
      <c r="GO374" s="136"/>
      <c r="GP374" s="136"/>
      <c r="GQ374" s="136"/>
      <c r="GR374" s="136"/>
      <c r="GS374" s="136"/>
      <c r="GT374" s="136"/>
      <c r="GU374" s="136"/>
      <c r="GV374" s="136"/>
      <c r="GW374" s="136"/>
      <c r="GX374" s="136"/>
      <c r="GY374" s="136"/>
      <c r="GZ374" s="136"/>
      <c r="HA374" s="136"/>
      <c r="HB374" s="136"/>
      <c r="HC374" s="136"/>
      <c r="HD374" s="136"/>
      <c r="HE374" s="136"/>
      <c r="HF374" s="136"/>
      <c r="HG374" s="136"/>
      <c r="HH374" s="136"/>
      <c r="HI374" s="136"/>
      <c r="HJ374" s="136"/>
      <c r="HK374" s="136"/>
      <c r="HL374" s="136"/>
      <c r="HM374" s="136"/>
      <c r="HN374" s="136"/>
      <c r="HO374" s="136"/>
      <c r="HP374" s="136"/>
      <c r="HQ374" s="136"/>
      <c r="HR374" s="136"/>
      <c r="HS374" s="136"/>
      <c r="HT374" s="136"/>
      <c r="HU374" s="136"/>
      <c r="HV374" s="136"/>
      <c r="HW374" s="136"/>
      <c r="HX374" s="136"/>
      <c r="HY374" s="136"/>
      <c r="HZ374" s="136"/>
      <c r="IA374" s="136"/>
      <c r="IB374" s="136"/>
      <c r="IC374" s="136"/>
      <c r="ID374" s="136"/>
      <c r="IE374" s="136"/>
      <c r="IF374" s="136"/>
      <c r="IG374" s="136"/>
    </row>
    <row r="375" spans="1:241" ht="15" customHeight="1" x14ac:dyDescent="0.25">
      <c r="I375" s="136"/>
      <c r="J375" s="136"/>
      <c r="K375" s="136"/>
      <c r="L375" s="136"/>
      <c r="M375" s="136"/>
      <c r="N375" s="136"/>
      <c r="O375" s="136"/>
      <c r="P375" s="136"/>
      <c r="Q375" s="136"/>
      <c r="R375" s="136"/>
      <c r="S375" s="136"/>
      <c r="T375" s="136"/>
      <c r="U375" s="136"/>
      <c r="V375" s="136"/>
      <c r="W375" s="136"/>
      <c r="X375" s="136"/>
      <c r="Y375" s="136"/>
      <c r="Z375" s="136"/>
      <c r="AA375" s="136"/>
      <c r="AB375" s="136"/>
      <c r="AC375" s="136"/>
      <c r="AD375" s="136"/>
      <c r="AE375" s="136"/>
      <c r="AF375" s="136"/>
      <c r="AG375" s="136"/>
      <c r="AH375" s="136"/>
      <c r="AI375" s="136"/>
      <c r="AJ375" s="136"/>
      <c r="AK375" s="136"/>
      <c r="AL375" s="136"/>
      <c r="AM375" s="136"/>
      <c r="AN375" s="136"/>
      <c r="AO375" s="136"/>
      <c r="AP375" s="136"/>
      <c r="AQ375" s="136"/>
      <c r="AR375" s="136"/>
      <c r="AS375" s="136"/>
      <c r="AT375" s="136"/>
      <c r="AU375" s="136"/>
      <c r="AV375" s="136"/>
      <c r="AW375" s="136"/>
      <c r="AX375" s="136"/>
      <c r="AY375" s="136"/>
      <c r="AZ375" s="136"/>
      <c r="BA375" s="136"/>
      <c r="BB375" s="136"/>
      <c r="BC375" s="136"/>
      <c r="BD375" s="136"/>
      <c r="BE375" s="136"/>
      <c r="BF375" s="136"/>
      <c r="BG375" s="136"/>
      <c r="BH375" s="136"/>
      <c r="BI375" s="136"/>
      <c r="BJ375" s="136"/>
      <c r="BK375" s="136"/>
      <c r="BL375" s="136"/>
      <c r="BM375" s="136"/>
      <c r="BN375" s="136"/>
      <c r="BO375" s="136"/>
      <c r="BP375" s="136"/>
      <c r="BQ375" s="136"/>
      <c r="BR375" s="136"/>
      <c r="BS375" s="136"/>
      <c r="BT375" s="136"/>
      <c r="BU375" s="136"/>
      <c r="BV375" s="136"/>
      <c r="BW375" s="136"/>
      <c r="BX375" s="136"/>
      <c r="BY375" s="136"/>
      <c r="BZ375" s="136"/>
      <c r="CA375" s="136"/>
      <c r="CB375" s="136"/>
      <c r="CC375" s="136"/>
      <c r="CD375" s="136"/>
      <c r="CE375" s="136"/>
      <c r="CF375" s="136"/>
      <c r="CG375" s="136"/>
      <c r="CH375" s="136"/>
      <c r="CI375" s="136"/>
      <c r="CJ375" s="136"/>
      <c r="CK375" s="136"/>
      <c r="CL375" s="136"/>
      <c r="CM375" s="136"/>
      <c r="CN375" s="136"/>
      <c r="CO375" s="136"/>
      <c r="CP375" s="136"/>
      <c r="CQ375" s="136"/>
      <c r="CR375" s="136"/>
      <c r="CS375" s="136"/>
      <c r="CT375" s="136"/>
      <c r="CU375" s="136"/>
      <c r="CV375" s="136"/>
      <c r="CW375" s="136"/>
      <c r="CX375" s="136"/>
      <c r="CY375" s="136"/>
      <c r="CZ375" s="136"/>
      <c r="DA375" s="136"/>
      <c r="DB375" s="136"/>
      <c r="DC375" s="136"/>
      <c r="DD375" s="136"/>
      <c r="DE375" s="136"/>
      <c r="DF375" s="136"/>
      <c r="DG375" s="136"/>
      <c r="DH375" s="136"/>
      <c r="DI375" s="136"/>
      <c r="DJ375" s="136"/>
      <c r="DK375" s="136"/>
      <c r="DL375" s="136"/>
      <c r="DM375" s="136"/>
      <c r="DN375" s="136"/>
      <c r="DO375" s="136"/>
      <c r="DP375" s="136"/>
      <c r="DQ375" s="136"/>
      <c r="DR375" s="136"/>
      <c r="DS375" s="136"/>
      <c r="DT375" s="136"/>
      <c r="DU375" s="136"/>
      <c r="DV375" s="136"/>
      <c r="DW375" s="136"/>
      <c r="DX375" s="136"/>
      <c r="DY375" s="136"/>
      <c r="DZ375" s="136"/>
      <c r="EA375" s="136"/>
      <c r="EB375" s="136"/>
      <c r="EC375" s="136"/>
      <c r="ED375" s="136"/>
      <c r="EE375" s="136"/>
      <c r="EF375" s="136"/>
      <c r="EG375" s="136"/>
      <c r="EH375" s="136"/>
      <c r="EI375" s="136"/>
      <c r="EJ375" s="136"/>
      <c r="EK375" s="136"/>
      <c r="EL375" s="136"/>
      <c r="EM375" s="136"/>
      <c r="EN375" s="136"/>
      <c r="EO375" s="136"/>
      <c r="EP375" s="136"/>
      <c r="EQ375" s="136"/>
      <c r="ER375" s="136"/>
      <c r="ES375" s="136"/>
      <c r="ET375" s="136"/>
      <c r="EU375" s="136"/>
      <c r="EV375" s="136"/>
      <c r="EW375" s="136"/>
      <c r="EX375" s="136"/>
      <c r="EY375" s="136"/>
      <c r="EZ375" s="136"/>
      <c r="FA375" s="136"/>
      <c r="FB375" s="136"/>
      <c r="FC375" s="136"/>
      <c r="FD375" s="136"/>
      <c r="FE375" s="136"/>
      <c r="FF375" s="136"/>
      <c r="FG375" s="136"/>
      <c r="FH375" s="136"/>
      <c r="FI375" s="136"/>
      <c r="FJ375" s="136"/>
      <c r="FK375" s="136"/>
      <c r="FL375" s="136"/>
      <c r="FM375" s="136"/>
      <c r="FN375" s="136"/>
      <c r="FO375" s="136"/>
      <c r="FP375" s="136"/>
      <c r="FQ375" s="136"/>
      <c r="FR375" s="136"/>
      <c r="FS375" s="136"/>
      <c r="FT375" s="136"/>
      <c r="FU375" s="136"/>
      <c r="FV375" s="136"/>
      <c r="FW375" s="136"/>
      <c r="FX375" s="136"/>
      <c r="FY375" s="136"/>
      <c r="FZ375" s="136"/>
      <c r="GA375" s="136"/>
      <c r="GB375" s="136"/>
      <c r="GC375" s="136"/>
      <c r="GD375" s="136"/>
      <c r="GE375" s="136"/>
      <c r="GF375" s="136"/>
      <c r="GG375" s="136"/>
      <c r="GH375" s="136"/>
      <c r="GI375" s="136"/>
      <c r="GJ375" s="136"/>
      <c r="GK375" s="136"/>
      <c r="GL375" s="136"/>
      <c r="GM375" s="136"/>
      <c r="GN375" s="136"/>
      <c r="GO375" s="136"/>
      <c r="GP375" s="136"/>
      <c r="GQ375" s="136"/>
      <c r="GR375" s="136"/>
      <c r="GS375" s="136"/>
      <c r="GT375" s="136"/>
      <c r="GU375" s="136"/>
      <c r="GV375" s="136"/>
      <c r="GW375" s="136"/>
      <c r="GX375" s="136"/>
      <c r="GY375" s="136"/>
      <c r="GZ375" s="136"/>
      <c r="HA375" s="136"/>
      <c r="HB375" s="136"/>
      <c r="HC375" s="136"/>
      <c r="HD375" s="136"/>
      <c r="HE375" s="136"/>
      <c r="HF375" s="136"/>
      <c r="HG375" s="136"/>
      <c r="HH375" s="136"/>
      <c r="HI375" s="136"/>
      <c r="HJ375" s="136"/>
      <c r="HK375" s="136"/>
      <c r="HL375" s="136"/>
      <c r="HM375" s="136"/>
      <c r="HN375" s="136"/>
      <c r="HO375" s="136"/>
      <c r="HP375" s="136"/>
      <c r="HQ375" s="136"/>
      <c r="HR375" s="136"/>
      <c r="HS375" s="136"/>
      <c r="HT375" s="136"/>
      <c r="HU375" s="136"/>
      <c r="HV375" s="136"/>
      <c r="HW375" s="136"/>
      <c r="HX375" s="136"/>
      <c r="HY375" s="136"/>
      <c r="HZ375" s="136"/>
      <c r="IA375" s="136"/>
      <c r="IB375" s="136"/>
      <c r="IC375" s="136"/>
      <c r="ID375" s="136"/>
      <c r="IE375" s="136"/>
      <c r="IF375" s="136"/>
      <c r="IG375" s="136"/>
    </row>
    <row r="376" spans="1:241" ht="38.1" customHeight="1" x14ac:dyDescent="0.25">
      <c r="A376" s="461" t="s">
        <v>1162</v>
      </c>
      <c r="B376" s="461"/>
      <c r="C376" s="461"/>
      <c r="D376" s="461"/>
      <c r="E376" s="461"/>
      <c r="F376" s="461"/>
      <c r="G376" s="461"/>
      <c r="H376" s="461"/>
      <c r="I376" s="461"/>
      <c r="J376" s="461"/>
      <c r="K376" s="461"/>
      <c r="L376" s="461"/>
      <c r="M376" s="461"/>
      <c r="N376" s="461"/>
      <c r="O376" s="461"/>
      <c r="P376" s="461"/>
      <c r="Q376" s="461"/>
      <c r="R376" s="136"/>
      <c r="S376" s="136"/>
      <c r="T376" s="136"/>
      <c r="U376" s="136"/>
      <c r="V376" s="136"/>
      <c r="W376" s="136"/>
      <c r="X376" s="136"/>
      <c r="Y376" s="136"/>
      <c r="Z376" s="136"/>
      <c r="AA376" s="136"/>
      <c r="AB376" s="136"/>
      <c r="AC376" s="136"/>
      <c r="AD376" s="136"/>
      <c r="AE376" s="136"/>
      <c r="AF376" s="136"/>
      <c r="AG376" s="136"/>
      <c r="AH376" s="136"/>
      <c r="AI376" s="136"/>
      <c r="AJ376" s="136"/>
      <c r="AK376" s="136"/>
      <c r="AL376" s="136"/>
      <c r="AM376" s="136"/>
      <c r="AN376" s="136"/>
      <c r="AO376" s="136"/>
      <c r="AP376" s="136"/>
      <c r="AQ376" s="136"/>
      <c r="AR376" s="136"/>
      <c r="AS376" s="136"/>
      <c r="AT376" s="136"/>
      <c r="AU376" s="136"/>
      <c r="AV376" s="136"/>
      <c r="AW376" s="136"/>
      <c r="AX376" s="136"/>
      <c r="AY376" s="136"/>
      <c r="AZ376" s="136"/>
      <c r="BA376" s="136"/>
      <c r="BB376" s="136"/>
      <c r="BC376" s="136"/>
      <c r="BD376" s="136"/>
      <c r="BE376" s="136"/>
      <c r="BF376" s="136"/>
      <c r="BG376" s="136"/>
      <c r="BH376" s="136"/>
      <c r="BI376" s="136"/>
      <c r="BJ376" s="136"/>
      <c r="BK376" s="136"/>
      <c r="BL376" s="136"/>
      <c r="BM376" s="136"/>
      <c r="BN376" s="136"/>
      <c r="BO376" s="136"/>
      <c r="BP376" s="136"/>
      <c r="BQ376" s="136"/>
      <c r="BR376" s="136"/>
      <c r="BS376" s="136"/>
      <c r="BT376" s="136"/>
      <c r="BU376" s="136"/>
      <c r="BV376" s="136"/>
      <c r="BW376" s="136"/>
      <c r="BX376" s="136"/>
      <c r="BY376" s="136"/>
      <c r="BZ376" s="136"/>
      <c r="CA376" s="136"/>
      <c r="CB376" s="136"/>
      <c r="CC376" s="136"/>
      <c r="CD376" s="136"/>
      <c r="CE376" s="136"/>
      <c r="CF376" s="136"/>
      <c r="CG376" s="136"/>
      <c r="CH376" s="136"/>
      <c r="CI376" s="136"/>
      <c r="CJ376" s="136"/>
      <c r="CK376" s="136"/>
      <c r="CL376" s="136"/>
      <c r="CM376" s="136"/>
      <c r="CN376" s="136"/>
      <c r="CO376" s="136"/>
      <c r="CP376" s="136"/>
      <c r="CQ376" s="136"/>
      <c r="CR376" s="136"/>
      <c r="CS376" s="136"/>
      <c r="CT376" s="136"/>
      <c r="CU376" s="136"/>
      <c r="CV376" s="136"/>
      <c r="CW376" s="136"/>
      <c r="CX376" s="136"/>
      <c r="CY376" s="136"/>
      <c r="CZ376" s="136"/>
      <c r="DA376" s="136"/>
      <c r="DB376" s="136"/>
      <c r="DC376" s="136"/>
      <c r="DD376" s="136"/>
      <c r="DE376" s="136"/>
      <c r="DF376" s="136"/>
      <c r="DG376" s="136"/>
      <c r="DH376" s="136"/>
      <c r="DI376" s="136"/>
      <c r="DJ376" s="136"/>
      <c r="DK376" s="136"/>
      <c r="DL376" s="136"/>
      <c r="DM376" s="136"/>
      <c r="DN376" s="136"/>
      <c r="DO376" s="136"/>
      <c r="DP376" s="136"/>
      <c r="DQ376" s="136"/>
      <c r="DR376" s="136"/>
      <c r="DS376" s="136"/>
      <c r="DT376" s="136"/>
      <c r="DU376" s="136"/>
      <c r="DV376" s="136"/>
      <c r="DW376" s="136"/>
      <c r="DX376" s="136"/>
      <c r="DY376" s="136"/>
      <c r="DZ376" s="136"/>
      <c r="EA376" s="136"/>
      <c r="EB376" s="136"/>
      <c r="EC376" s="136"/>
      <c r="ED376" s="136"/>
      <c r="EE376" s="136"/>
      <c r="EF376" s="136"/>
      <c r="EG376" s="136"/>
      <c r="EH376" s="136"/>
      <c r="EI376" s="136"/>
      <c r="EJ376" s="136"/>
      <c r="EK376" s="136"/>
      <c r="EL376" s="136"/>
      <c r="EM376" s="136"/>
      <c r="EN376" s="136"/>
      <c r="EO376" s="136"/>
      <c r="EP376" s="136"/>
      <c r="EQ376" s="136"/>
      <c r="ER376" s="136"/>
      <c r="ES376" s="136"/>
      <c r="ET376" s="136"/>
      <c r="EU376" s="136"/>
      <c r="EV376" s="136"/>
      <c r="EW376" s="136"/>
      <c r="EX376" s="136"/>
      <c r="EY376" s="136"/>
      <c r="EZ376" s="136"/>
      <c r="FA376" s="136"/>
      <c r="FB376" s="136"/>
      <c r="FC376" s="136"/>
      <c r="FD376" s="136"/>
      <c r="FE376" s="136"/>
      <c r="FF376" s="136"/>
      <c r="FG376" s="136"/>
      <c r="FH376" s="136"/>
      <c r="FI376" s="136"/>
      <c r="FJ376" s="136"/>
      <c r="FK376" s="136"/>
      <c r="FL376" s="136"/>
      <c r="FM376" s="136"/>
      <c r="FN376" s="136"/>
      <c r="FO376" s="136"/>
      <c r="FP376" s="136"/>
      <c r="FQ376" s="136"/>
      <c r="FR376" s="136"/>
      <c r="FS376" s="136"/>
      <c r="FT376" s="136"/>
      <c r="FU376" s="136"/>
      <c r="FV376" s="136"/>
      <c r="FW376" s="136"/>
      <c r="FX376" s="136"/>
      <c r="FY376" s="136"/>
      <c r="FZ376" s="136"/>
      <c r="GA376" s="136"/>
      <c r="GB376" s="136"/>
      <c r="GC376" s="136"/>
      <c r="GD376" s="136"/>
      <c r="GE376" s="136"/>
      <c r="GF376" s="136"/>
      <c r="GG376" s="136"/>
      <c r="GH376" s="136"/>
      <c r="GI376" s="136"/>
      <c r="GJ376" s="136"/>
      <c r="GK376" s="136"/>
      <c r="GL376" s="136"/>
      <c r="GM376" s="136"/>
      <c r="GN376" s="136"/>
      <c r="GO376" s="136"/>
      <c r="GP376" s="136"/>
      <c r="GQ376" s="136"/>
      <c r="GR376" s="136"/>
      <c r="GS376" s="136"/>
      <c r="GT376" s="136"/>
      <c r="GU376" s="136"/>
      <c r="GV376" s="136"/>
      <c r="GW376" s="136"/>
      <c r="GX376" s="136"/>
      <c r="GY376" s="136"/>
      <c r="GZ376" s="136"/>
      <c r="HA376" s="136"/>
      <c r="HB376" s="136"/>
      <c r="HC376" s="136"/>
      <c r="HD376" s="136"/>
      <c r="HE376" s="136"/>
      <c r="HF376" s="136"/>
      <c r="HG376" s="136"/>
      <c r="HH376" s="136"/>
      <c r="HI376" s="136"/>
      <c r="HJ376" s="136"/>
      <c r="HK376" s="136"/>
      <c r="HL376" s="136"/>
      <c r="HM376" s="136"/>
      <c r="HN376" s="136"/>
      <c r="HO376" s="136"/>
      <c r="HP376" s="136"/>
      <c r="HQ376" s="136"/>
      <c r="HR376" s="136"/>
      <c r="HS376" s="136"/>
      <c r="HT376" s="136"/>
      <c r="HU376" s="136"/>
      <c r="HV376" s="136"/>
      <c r="HW376" s="136"/>
      <c r="HX376" s="136"/>
      <c r="HY376" s="136"/>
      <c r="HZ376" s="136"/>
      <c r="IA376" s="136"/>
      <c r="IB376" s="136"/>
      <c r="IC376" s="136"/>
      <c r="ID376" s="136"/>
      <c r="IE376" s="136"/>
      <c r="IF376" s="136"/>
      <c r="IG376" s="136"/>
    </row>
    <row r="377" spans="1:241" ht="12" customHeight="1" x14ac:dyDescent="0.25">
      <c r="I377" s="136"/>
      <c r="J377" s="136"/>
      <c r="K377" s="136"/>
      <c r="L377" s="136"/>
      <c r="M377" s="136"/>
      <c r="N377" s="136"/>
      <c r="O377" s="136"/>
      <c r="P377" s="136"/>
      <c r="Q377" s="136"/>
      <c r="R377" s="136"/>
      <c r="S377" s="136"/>
      <c r="T377" s="136"/>
      <c r="U377" s="136"/>
      <c r="V377" s="136"/>
      <c r="W377" s="136"/>
      <c r="X377" s="136"/>
      <c r="Y377" s="136"/>
      <c r="Z377" s="136"/>
      <c r="AA377" s="136"/>
      <c r="AB377" s="136"/>
      <c r="AC377" s="136"/>
      <c r="AD377" s="136"/>
      <c r="AE377" s="136"/>
      <c r="AF377" s="136"/>
      <c r="AG377" s="136"/>
      <c r="AH377" s="136"/>
      <c r="AI377" s="136"/>
      <c r="AJ377" s="136"/>
      <c r="AK377" s="136"/>
      <c r="AL377" s="136"/>
      <c r="AM377" s="136"/>
      <c r="AN377" s="136"/>
      <c r="AO377" s="136"/>
      <c r="AP377" s="136"/>
      <c r="AQ377" s="136"/>
      <c r="AR377" s="136"/>
      <c r="AS377" s="136"/>
      <c r="AT377" s="136"/>
      <c r="AU377" s="136"/>
      <c r="AV377" s="136"/>
      <c r="AW377" s="136"/>
      <c r="AX377" s="136"/>
      <c r="AY377" s="136"/>
      <c r="AZ377" s="136"/>
      <c r="BA377" s="136"/>
      <c r="BB377" s="136"/>
      <c r="BC377" s="136"/>
      <c r="BD377" s="136"/>
      <c r="BE377" s="136"/>
      <c r="BF377" s="136"/>
      <c r="BG377" s="136"/>
      <c r="BH377" s="136"/>
      <c r="BI377" s="136"/>
      <c r="BJ377" s="136"/>
      <c r="BK377" s="136"/>
      <c r="BL377" s="136"/>
      <c r="BM377" s="136"/>
      <c r="BN377" s="136"/>
      <c r="BO377" s="136"/>
      <c r="BP377" s="136"/>
      <c r="BQ377" s="136"/>
      <c r="BR377" s="136"/>
      <c r="BS377" s="136"/>
      <c r="BT377" s="136"/>
      <c r="BU377" s="136"/>
      <c r="BV377" s="136"/>
      <c r="BW377" s="136"/>
      <c r="BX377" s="136"/>
      <c r="BY377" s="136"/>
      <c r="BZ377" s="136"/>
      <c r="CA377" s="136"/>
      <c r="CB377" s="136"/>
      <c r="CC377" s="136"/>
      <c r="CD377" s="136"/>
      <c r="CE377" s="136"/>
      <c r="CF377" s="136"/>
      <c r="CG377" s="136"/>
      <c r="CH377" s="136"/>
      <c r="CI377" s="136"/>
      <c r="CJ377" s="136"/>
      <c r="CK377" s="136"/>
      <c r="CL377" s="136"/>
      <c r="CM377" s="136"/>
      <c r="CN377" s="136"/>
      <c r="CO377" s="136"/>
      <c r="CP377" s="136"/>
      <c r="CQ377" s="136"/>
      <c r="CR377" s="136"/>
      <c r="CS377" s="136"/>
      <c r="CT377" s="136"/>
      <c r="CU377" s="136"/>
      <c r="CV377" s="136"/>
      <c r="CW377" s="136"/>
      <c r="CX377" s="136"/>
      <c r="CY377" s="136"/>
      <c r="CZ377" s="136"/>
      <c r="DA377" s="136"/>
      <c r="DB377" s="136"/>
      <c r="DC377" s="136"/>
      <c r="DD377" s="136"/>
      <c r="DE377" s="136"/>
      <c r="DF377" s="136"/>
      <c r="DG377" s="136"/>
      <c r="DH377" s="136"/>
      <c r="DI377" s="136"/>
      <c r="DJ377" s="136"/>
      <c r="DK377" s="136"/>
      <c r="DL377" s="136"/>
      <c r="DM377" s="136"/>
      <c r="DN377" s="136"/>
      <c r="DO377" s="136"/>
      <c r="DP377" s="136"/>
      <c r="DQ377" s="136"/>
      <c r="DR377" s="136"/>
      <c r="DS377" s="136"/>
      <c r="DT377" s="136"/>
      <c r="DU377" s="136"/>
      <c r="DV377" s="136"/>
      <c r="DW377" s="136"/>
      <c r="DX377" s="136"/>
      <c r="DY377" s="136"/>
      <c r="DZ377" s="136"/>
      <c r="EA377" s="136"/>
      <c r="EB377" s="136"/>
      <c r="EC377" s="136"/>
      <c r="ED377" s="136"/>
      <c r="EE377" s="136"/>
      <c r="EF377" s="136"/>
      <c r="EG377" s="136"/>
      <c r="EH377" s="136"/>
      <c r="EI377" s="136"/>
      <c r="EJ377" s="136"/>
      <c r="EK377" s="136"/>
      <c r="EL377" s="136"/>
      <c r="EM377" s="136"/>
      <c r="EN377" s="136"/>
      <c r="EO377" s="136"/>
      <c r="EP377" s="136"/>
      <c r="EQ377" s="136"/>
      <c r="ER377" s="136"/>
      <c r="ES377" s="136"/>
      <c r="ET377" s="136"/>
      <c r="EU377" s="136"/>
      <c r="EV377" s="136"/>
      <c r="EW377" s="136"/>
      <c r="EX377" s="136"/>
      <c r="EY377" s="136"/>
      <c r="EZ377" s="136"/>
      <c r="FA377" s="136"/>
      <c r="FB377" s="136"/>
      <c r="FC377" s="136"/>
      <c r="FD377" s="136"/>
      <c r="FE377" s="136"/>
      <c r="FF377" s="136"/>
      <c r="FG377" s="136"/>
      <c r="FH377" s="136"/>
      <c r="FI377" s="136"/>
      <c r="FJ377" s="136"/>
      <c r="FK377" s="136"/>
      <c r="FL377" s="136"/>
      <c r="FM377" s="136"/>
      <c r="FN377" s="136"/>
      <c r="FO377" s="136"/>
      <c r="FP377" s="136"/>
      <c r="FQ377" s="136"/>
      <c r="FR377" s="136"/>
      <c r="FS377" s="136"/>
      <c r="FT377" s="136"/>
      <c r="FU377" s="136"/>
      <c r="FV377" s="136"/>
      <c r="FW377" s="136"/>
      <c r="FX377" s="136"/>
      <c r="FY377" s="136"/>
      <c r="FZ377" s="136"/>
      <c r="GA377" s="136"/>
      <c r="GB377" s="136"/>
      <c r="GC377" s="136"/>
      <c r="GD377" s="136"/>
      <c r="GE377" s="136"/>
      <c r="GF377" s="136"/>
      <c r="GG377" s="136"/>
      <c r="GH377" s="136"/>
      <c r="GI377" s="136"/>
      <c r="GJ377" s="136"/>
      <c r="GK377" s="136"/>
      <c r="GL377" s="136"/>
      <c r="GM377" s="136"/>
      <c r="GN377" s="136"/>
      <c r="GO377" s="136"/>
      <c r="GP377" s="136"/>
      <c r="GQ377" s="136"/>
      <c r="GR377" s="136"/>
      <c r="GS377" s="136"/>
      <c r="GT377" s="136"/>
      <c r="GU377" s="136"/>
      <c r="GV377" s="136"/>
      <c r="GW377" s="136"/>
      <c r="GX377" s="136"/>
      <c r="GY377" s="136"/>
      <c r="GZ377" s="136"/>
      <c r="HA377" s="136"/>
      <c r="HB377" s="136"/>
      <c r="HC377" s="136"/>
      <c r="HD377" s="136"/>
      <c r="HE377" s="136"/>
      <c r="HF377" s="136"/>
      <c r="HG377" s="136"/>
      <c r="HH377" s="136"/>
      <c r="HI377" s="136"/>
      <c r="HJ377" s="136"/>
      <c r="HK377" s="136"/>
      <c r="HL377" s="136"/>
      <c r="HM377" s="136"/>
      <c r="HN377" s="136"/>
      <c r="HO377" s="136"/>
      <c r="HP377" s="136"/>
      <c r="HQ377" s="136"/>
      <c r="HR377" s="136"/>
      <c r="HS377" s="136"/>
      <c r="HT377" s="136"/>
      <c r="HU377" s="136"/>
      <c r="HV377" s="136"/>
      <c r="HW377" s="136"/>
      <c r="HX377" s="136"/>
      <c r="HY377" s="136"/>
      <c r="HZ377" s="136"/>
      <c r="IA377" s="136"/>
      <c r="IB377" s="136"/>
      <c r="IC377" s="136"/>
      <c r="ID377" s="136"/>
      <c r="IE377" s="136"/>
      <c r="IF377" s="136"/>
      <c r="IG377" s="136"/>
    </row>
    <row r="378" spans="1:241" ht="21" customHeight="1" x14ac:dyDescent="0.3">
      <c r="A378" s="134">
        <v>2010</v>
      </c>
      <c r="B378" s="135"/>
      <c r="C378" s="135"/>
      <c r="D378" s="135"/>
      <c r="E378" s="135"/>
      <c r="F378" s="135"/>
      <c r="G378" s="135"/>
      <c r="H378" s="135"/>
      <c r="I378" s="136"/>
      <c r="J378" s="136"/>
      <c r="K378" s="136"/>
      <c r="L378" s="136"/>
      <c r="M378" s="136"/>
      <c r="N378" s="136"/>
      <c r="O378" s="136"/>
      <c r="P378" s="136"/>
      <c r="Q378" s="136"/>
      <c r="R378" s="136"/>
      <c r="S378" s="136"/>
      <c r="T378" s="136"/>
      <c r="U378" s="136"/>
      <c r="V378" s="136"/>
      <c r="W378" s="136"/>
      <c r="X378" s="136"/>
      <c r="Y378" s="136"/>
      <c r="Z378" s="136"/>
      <c r="AA378" s="136"/>
      <c r="AB378" s="136"/>
      <c r="AC378" s="136"/>
      <c r="AD378" s="136"/>
      <c r="AE378" s="136"/>
      <c r="AF378" s="136"/>
      <c r="AG378" s="136"/>
      <c r="AH378" s="136"/>
      <c r="AI378" s="136"/>
      <c r="AJ378" s="136"/>
      <c r="AK378" s="136"/>
      <c r="AL378" s="136"/>
      <c r="AM378" s="136"/>
      <c r="AN378" s="136"/>
      <c r="AO378" s="136"/>
      <c r="AP378" s="136"/>
      <c r="AQ378" s="136"/>
      <c r="AR378" s="136"/>
      <c r="AS378" s="136"/>
      <c r="AT378" s="136"/>
      <c r="AU378" s="136"/>
      <c r="AV378" s="136"/>
      <c r="AW378" s="136"/>
      <c r="AX378" s="136"/>
      <c r="AY378" s="136"/>
      <c r="AZ378" s="136"/>
      <c r="BA378" s="136"/>
      <c r="BB378" s="136"/>
      <c r="BC378" s="136"/>
      <c r="BD378" s="136"/>
      <c r="BE378" s="136"/>
      <c r="BF378" s="136"/>
      <c r="BG378" s="136"/>
      <c r="BH378" s="136"/>
      <c r="BI378" s="136"/>
      <c r="BJ378" s="136"/>
      <c r="BK378" s="136"/>
      <c r="BL378" s="136"/>
      <c r="BM378" s="136"/>
      <c r="BN378" s="136"/>
      <c r="BO378" s="136"/>
      <c r="BP378" s="136"/>
      <c r="BQ378" s="136"/>
      <c r="BR378" s="136"/>
      <c r="BS378" s="136"/>
      <c r="BT378" s="136"/>
      <c r="BU378" s="136"/>
      <c r="BV378" s="136"/>
      <c r="BW378" s="136"/>
      <c r="BX378" s="136"/>
      <c r="BY378" s="136"/>
      <c r="BZ378" s="136"/>
      <c r="CA378" s="136"/>
      <c r="CB378" s="136"/>
      <c r="CC378" s="136"/>
      <c r="CD378" s="136"/>
      <c r="CE378" s="136"/>
      <c r="CF378" s="136"/>
      <c r="CG378" s="136"/>
      <c r="CH378" s="136"/>
      <c r="CI378" s="136"/>
      <c r="CJ378" s="136"/>
      <c r="CK378" s="136"/>
      <c r="CL378" s="136"/>
      <c r="CM378" s="136"/>
      <c r="CN378" s="136"/>
      <c r="CO378" s="136"/>
      <c r="CP378" s="136"/>
      <c r="CQ378" s="136"/>
      <c r="CR378" s="136"/>
      <c r="CS378" s="136"/>
      <c r="CT378" s="136"/>
      <c r="CU378" s="136"/>
      <c r="CV378" s="136"/>
      <c r="CW378" s="136"/>
      <c r="CX378" s="136"/>
      <c r="CY378" s="136"/>
      <c r="CZ378" s="136"/>
      <c r="DA378" s="136"/>
      <c r="DB378" s="136"/>
      <c r="DC378" s="136"/>
      <c r="DD378" s="136"/>
      <c r="DE378" s="136"/>
      <c r="DF378" s="136"/>
      <c r="DG378" s="136"/>
      <c r="DH378" s="136"/>
      <c r="DI378" s="136"/>
      <c r="DJ378" s="136"/>
      <c r="DK378" s="136"/>
      <c r="DL378" s="136"/>
      <c r="DM378" s="136"/>
      <c r="DN378" s="136"/>
      <c r="DO378" s="136"/>
      <c r="DP378" s="136"/>
      <c r="DQ378" s="136"/>
      <c r="DR378" s="136"/>
      <c r="DS378" s="136"/>
      <c r="DT378" s="136"/>
      <c r="DU378" s="136"/>
      <c r="DV378" s="136"/>
      <c r="DW378" s="136"/>
      <c r="DX378" s="136"/>
      <c r="DY378" s="136"/>
      <c r="DZ378" s="136"/>
      <c r="EA378" s="136"/>
      <c r="EB378" s="136"/>
      <c r="EC378" s="136"/>
      <c r="ED378" s="136"/>
      <c r="EE378" s="136"/>
      <c r="EF378" s="136"/>
      <c r="EG378" s="136"/>
      <c r="EH378" s="136"/>
      <c r="EI378" s="136"/>
      <c r="EJ378" s="136"/>
      <c r="EK378" s="136"/>
      <c r="EL378" s="136"/>
      <c r="EM378" s="136"/>
      <c r="EN378" s="136"/>
      <c r="EO378" s="136"/>
      <c r="EP378" s="136"/>
      <c r="EQ378" s="136"/>
      <c r="ER378" s="136"/>
      <c r="ES378" s="136"/>
      <c r="ET378" s="136"/>
      <c r="EU378" s="136"/>
      <c r="EV378" s="136"/>
      <c r="EW378" s="136"/>
      <c r="EX378" s="136"/>
      <c r="EY378" s="136"/>
      <c r="EZ378" s="136"/>
      <c r="FA378" s="136"/>
      <c r="FB378" s="136"/>
      <c r="FC378" s="136"/>
      <c r="FD378" s="136"/>
      <c r="FE378" s="136"/>
      <c r="FF378" s="136"/>
      <c r="FG378" s="136"/>
      <c r="FH378" s="136"/>
      <c r="FI378" s="136"/>
      <c r="FJ378" s="136"/>
      <c r="FK378" s="136"/>
      <c r="FL378" s="136"/>
      <c r="FM378" s="136"/>
      <c r="FN378" s="136"/>
      <c r="FO378" s="136"/>
      <c r="FP378" s="136"/>
      <c r="FQ378" s="136"/>
      <c r="FR378" s="136"/>
      <c r="FS378" s="136"/>
      <c r="FT378" s="136"/>
      <c r="FU378" s="136"/>
      <c r="FV378" s="136"/>
      <c r="FW378" s="136"/>
      <c r="FX378" s="136"/>
      <c r="FY378" s="136"/>
      <c r="FZ378" s="136"/>
      <c r="GA378" s="136"/>
      <c r="GB378" s="136"/>
      <c r="GC378" s="136"/>
      <c r="GD378" s="136"/>
      <c r="GE378" s="136"/>
      <c r="GF378" s="136"/>
      <c r="GG378" s="136"/>
      <c r="GH378" s="136"/>
      <c r="GI378" s="136"/>
      <c r="GJ378" s="136"/>
      <c r="GK378" s="136"/>
      <c r="GL378" s="136"/>
      <c r="GM378" s="136"/>
      <c r="GN378" s="136"/>
      <c r="GO378" s="136"/>
      <c r="GP378" s="136"/>
      <c r="GQ378" s="136"/>
      <c r="GR378" s="136"/>
      <c r="GS378" s="136"/>
      <c r="GT378" s="136"/>
      <c r="GU378" s="136"/>
      <c r="GV378" s="136"/>
      <c r="GW378" s="136"/>
      <c r="GX378" s="136"/>
      <c r="GY378" s="136"/>
      <c r="GZ378" s="136"/>
      <c r="HA378" s="136"/>
      <c r="HB378" s="136"/>
      <c r="HC378" s="136"/>
      <c r="HD378" s="136"/>
      <c r="HE378" s="136"/>
      <c r="HF378" s="136"/>
      <c r="HG378" s="136"/>
      <c r="HH378" s="136"/>
      <c r="HI378" s="136"/>
      <c r="HJ378" s="136"/>
      <c r="HK378" s="136"/>
      <c r="HL378" s="136"/>
      <c r="HM378" s="136"/>
      <c r="HN378" s="136"/>
      <c r="HO378" s="136"/>
      <c r="HP378" s="136"/>
      <c r="HQ378" s="136"/>
      <c r="HR378" s="136"/>
      <c r="HS378" s="136"/>
      <c r="HT378" s="136"/>
      <c r="HU378" s="136"/>
      <c r="HV378" s="136"/>
      <c r="HW378" s="136"/>
      <c r="HX378" s="136"/>
      <c r="HY378" s="136"/>
      <c r="HZ378" s="136"/>
      <c r="IA378" s="136"/>
      <c r="IB378" s="136"/>
      <c r="IC378" s="136"/>
      <c r="ID378" s="136"/>
      <c r="IE378" s="136"/>
      <c r="IF378" s="136"/>
      <c r="IG378" s="136"/>
    </row>
    <row r="379" spans="1:241" ht="27.95" customHeight="1" x14ac:dyDescent="0.25">
      <c r="A379" s="166" t="s">
        <v>177</v>
      </c>
      <c r="B379" s="167" t="s">
        <v>0</v>
      </c>
      <c r="C379" s="167" t="s">
        <v>1</v>
      </c>
      <c r="D379" s="167" t="s">
        <v>2</v>
      </c>
      <c r="E379" s="167" t="s">
        <v>877</v>
      </c>
      <c r="F379" s="167" t="s">
        <v>50</v>
      </c>
      <c r="G379" s="167" t="s">
        <v>52</v>
      </c>
      <c r="H379" s="167" t="s">
        <v>13</v>
      </c>
      <c r="I379" s="136"/>
      <c r="J379" s="166" t="s">
        <v>177</v>
      </c>
      <c r="K379" s="167" t="s">
        <v>0</v>
      </c>
      <c r="L379" s="167" t="s">
        <v>1</v>
      </c>
      <c r="M379" s="167" t="s">
        <v>2</v>
      </c>
      <c r="N379" s="167" t="s">
        <v>877</v>
      </c>
      <c r="O379" s="167" t="s">
        <v>50</v>
      </c>
      <c r="P379" s="167" t="s">
        <v>52</v>
      </c>
      <c r="Q379" s="167" t="s">
        <v>13</v>
      </c>
      <c r="R379" s="136"/>
      <c r="S379" s="136"/>
      <c r="T379" s="136"/>
      <c r="U379" s="136"/>
      <c r="V379" s="136"/>
      <c r="W379" s="136"/>
      <c r="X379" s="136"/>
      <c r="Y379" s="136"/>
      <c r="Z379" s="136"/>
      <c r="AA379" s="136"/>
      <c r="AB379" s="136"/>
      <c r="AC379" s="136"/>
      <c r="AD379" s="136"/>
      <c r="AE379" s="136"/>
      <c r="AF379" s="136"/>
      <c r="AG379" s="136"/>
      <c r="AH379" s="136"/>
      <c r="AI379" s="136"/>
      <c r="AJ379" s="136"/>
      <c r="AK379" s="136"/>
      <c r="AL379" s="136"/>
      <c r="AM379" s="136"/>
      <c r="AN379" s="136"/>
      <c r="AO379" s="136"/>
      <c r="AP379" s="136"/>
      <c r="AQ379" s="136"/>
      <c r="AR379" s="136"/>
      <c r="AS379" s="136"/>
      <c r="AT379" s="136"/>
      <c r="AU379" s="136"/>
      <c r="AV379" s="136"/>
      <c r="AW379" s="136"/>
      <c r="AX379" s="136"/>
      <c r="AY379" s="136"/>
      <c r="AZ379" s="136"/>
      <c r="BA379" s="136"/>
      <c r="BB379" s="136"/>
      <c r="BC379" s="136"/>
      <c r="BD379" s="136"/>
      <c r="BE379" s="136"/>
      <c r="BF379" s="136"/>
      <c r="BG379" s="136"/>
      <c r="BH379" s="136"/>
      <c r="BI379" s="136"/>
      <c r="BJ379" s="136"/>
      <c r="BK379" s="136"/>
      <c r="BL379" s="136"/>
      <c r="BM379" s="136"/>
      <c r="BN379" s="136"/>
      <c r="BO379" s="136"/>
      <c r="BP379" s="136"/>
      <c r="BQ379" s="136"/>
      <c r="BR379" s="136"/>
      <c r="BS379" s="136"/>
      <c r="BT379" s="136"/>
      <c r="BU379" s="136"/>
      <c r="BV379" s="136"/>
      <c r="BW379" s="136"/>
      <c r="BX379" s="136"/>
      <c r="BY379" s="136"/>
      <c r="BZ379" s="136"/>
      <c r="CA379" s="136"/>
      <c r="CB379" s="136"/>
      <c r="CC379" s="136"/>
      <c r="CD379" s="136"/>
      <c r="CE379" s="136"/>
      <c r="CF379" s="136"/>
      <c r="CG379" s="136"/>
      <c r="CH379" s="136"/>
      <c r="CI379" s="136"/>
      <c r="CJ379" s="136"/>
      <c r="CK379" s="136"/>
      <c r="CL379" s="136"/>
      <c r="CM379" s="136"/>
      <c r="CN379" s="136"/>
      <c r="CO379" s="136"/>
      <c r="CP379" s="136"/>
      <c r="CQ379" s="136"/>
      <c r="CR379" s="136"/>
      <c r="CS379" s="136"/>
      <c r="CT379" s="136"/>
      <c r="CU379" s="136"/>
      <c r="CV379" s="136"/>
      <c r="CW379" s="136"/>
      <c r="CX379" s="136"/>
      <c r="CY379" s="136"/>
      <c r="CZ379" s="136"/>
      <c r="DA379" s="136"/>
      <c r="DB379" s="136"/>
      <c r="DC379" s="136"/>
      <c r="DD379" s="136"/>
      <c r="DE379" s="136"/>
      <c r="DF379" s="136"/>
      <c r="DG379" s="136"/>
      <c r="DH379" s="136"/>
      <c r="DI379" s="136"/>
      <c r="DJ379" s="136"/>
      <c r="DK379" s="136"/>
      <c r="DL379" s="136"/>
      <c r="DM379" s="136"/>
      <c r="DN379" s="136"/>
      <c r="DO379" s="136"/>
      <c r="DP379" s="136"/>
      <c r="DQ379" s="136"/>
      <c r="DR379" s="136"/>
      <c r="DS379" s="136"/>
      <c r="DT379" s="136"/>
      <c r="DU379" s="136"/>
      <c r="DV379" s="136"/>
      <c r="DW379" s="136"/>
      <c r="DX379" s="136"/>
      <c r="DY379" s="136"/>
      <c r="DZ379" s="136"/>
      <c r="EA379" s="136"/>
      <c r="EB379" s="136"/>
      <c r="EC379" s="136"/>
      <c r="ED379" s="136"/>
      <c r="EE379" s="136"/>
      <c r="EF379" s="136"/>
      <c r="EG379" s="136"/>
      <c r="EH379" s="136"/>
      <c r="EI379" s="136"/>
      <c r="EJ379" s="136"/>
      <c r="EK379" s="136"/>
      <c r="EL379" s="136"/>
      <c r="EM379" s="136"/>
      <c r="EN379" s="136"/>
      <c r="EO379" s="136"/>
      <c r="EP379" s="136"/>
      <c r="EQ379" s="136"/>
      <c r="ER379" s="136"/>
      <c r="ES379" s="136"/>
      <c r="ET379" s="136"/>
      <c r="EU379" s="136"/>
      <c r="EV379" s="136"/>
      <c r="EW379" s="136"/>
      <c r="EX379" s="136"/>
      <c r="EY379" s="136"/>
      <c r="EZ379" s="136"/>
      <c r="FA379" s="136"/>
      <c r="FB379" s="136"/>
      <c r="FC379" s="136"/>
      <c r="FD379" s="136"/>
      <c r="FE379" s="136"/>
      <c r="FF379" s="136"/>
      <c r="FG379" s="136"/>
      <c r="FH379" s="136"/>
      <c r="FI379" s="136"/>
      <c r="FJ379" s="136"/>
      <c r="FK379" s="136"/>
      <c r="FL379" s="136"/>
      <c r="FM379" s="136"/>
      <c r="FN379" s="136"/>
      <c r="FO379" s="136"/>
      <c r="FP379" s="136"/>
      <c r="FQ379" s="136"/>
      <c r="FR379" s="136"/>
      <c r="FS379" s="136"/>
      <c r="FT379" s="136"/>
      <c r="FU379" s="136"/>
      <c r="FV379" s="136"/>
      <c r="FW379" s="136"/>
      <c r="FX379" s="136"/>
      <c r="FY379" s="136"/>
      <c r="FZ379" s="136"/>
      <c r="GA379" s="136"/>
      <c r="GB379" s="136"/>
      <c r="GC379" s="136"/>
      <c r="GD379" s="136"/>
      <c r="GE379" s="136"/>
      <c r="GF379" s="136"/>
      <c r="GG379" s="136"/>
      <c r="GH379" s="136"/>
      <c r="GI379" s="136"/>
      <c r="GJ379" s="136"/>
      <c r="GK379" s="136"/>
      <c r="GL379" s="136"/>
      <c r="GM379" s="136"/>
      <c r="GN379" s="136"/>
      <c r="GO379" s="136"/>
      <c r="GP379" s="136"/>
      <c r="GQ379" s="136"/>
      <c r="GR379" s="136"/>
      <c r="GS379" s="136"/>
      <c r="GT379" s="136"/>
      <c r="GU379" s="136"/>
      <c r="GV379" s="136"/>
      <c r="GW379" s="136"/>
      <c r="GX379" s="136"/>
      <c r="GY379" s="136"/>
      <c r="GZ379" s="136"/>
      <c r="HA379" s="136"/>
      <c r="HB379" s="136"/>
      <c r="HC379" s="136"/>
      <c r="HD379" s="136"/>
      <c r="HE379" s="136"/>
      <c r="HF379" s="136"/>
      <c r="HG379" s="136"/>
      <c r="HH379" s="136"/>
      <c r="HI379" s="136"/>
      <c r="HJ379" s="136"/>
      <c r="HK379" s="136"/>
      <c r="HL379" s="136"/>
      <c r="HM379" s="136"/>
      <c r="HN379" s="136"/>
      <c r="HO379" s="136"/>
      <c r="HP379" s="136"/>
      <c r="HQ379" s="136"/>
      <c r="HR379" s="136"/>
      <c r="HS379" s="136"/>
      <c r="HT379" s="136"/>
      <c r="HU379" s="136"/>
      <c r="HV379" s="136"/>
      <c r="HW379" s="136"/>
      <c r="HX379" s="136"/>
      <c r="HY379" s="136"/>
      <c r="HZ379" s="136"/>
      <c r="IA379" s="136"/>
      <c r="IB379" s="136"/>
      <c r="IC379" s="136"/>
      <c r="ID379" s="136"/>
      <c r="IE379" s="136"/>
      <c r="IF379" s="136"/>
      <c r="IG379" s="136"/>
    </row>
    <row r="380" spans="1:241" ht="15" customHeight="1" x14ac:dyDescent="0.25">
      <c r="A380" s="196" t="s">
        <v>492</v>
      </c>
      <c r="B380" s="195">
        <v>3995186</v>
      </c>
      <c r="C380" s="195">
        <v>2380925</v>
      </c>
      <c r="D380" s="195">
        <v>639452</v>
      </c>
      <c r="E380" s="195">
        <v>638757</v>
      </c>
      <c r="F380" s="195">
        <v>1393184</v>
      </c>
      <c r="G380" s="195">
        <v>168132</v>
      </c>
      <c r="H380" s="241">
        <v>9215636</v>
      </c>
      <c r="I380" s="136"/>
      <c r="J380" s="196" t="s">
        <v>534</v>
      </c>
      <c r="K380" s="195">
        <v>4787667</v>
      </c>
      <c r="L380" s="195">
        <v>4486629</v>
      </c>
      <c r="M380" s="195">
        <v>1389375</v>
      </c>
      <c r="N380" s="195">
        <v>909269</v>
      </c>
      <c r="O380" s="195">
        <v>1687277</v>
      </c>
      <c r="P380" s="195">
        <v>456168</v>
      </c>
      <c r="Q380" s="241">
        <v>13716385</v>
      </c>
      <c r="R380" s="136"/>
      <c r="S380" s="136"/>
      <c r="T380" s="136"/>
      <c r="U380" s="136"/>
      <c r="V380" s="136"/>
      <c r="W380" s="136"/>
      <c r="X380" s="136"/>
      <c r="Y380" s="136"/>
      <c r="Z380" s="136"/>
      <c r="AA380" s="136"/>
      <c r="AB380" s="136"/>
      <c r="AC380" s="136"/>
      <c r="AD380" s="136"/>
      <c r="AE380" s="136"/>
      <c r="AF380" s="136"/>
      <c r="AG380" s="136"/>
      <c r="AH380" s="136"/>
      <c r="AI380" s="136"/>
      <c r="AJ380" s="136"/>
      <c r="AK380" s="136"/>
      <c r="AL380" s="136"/>
      <c r="AM380" s="136"/>
      <c r="AN380" s="136"/>
      <c r="AO380" s="136"/>
      <c r="AP380" s="136"/>
      <c r="AQ380" s="136"/>
      <c r="AR380" s="136"/>
      <c r="AS380" s="136"/>
      <c r="AT380" s="136"/>
      <c r="AU380" s="136"/>
      <c r="AV380" s="136"/>
      <c r="AW380" s="136"/>
      <c r="AX380" s="136"/>
      <c r="AY380" s="136"/>
      <c r="AZ380" s="136"/>
      <c r="BA380" s="136"/>
      <c r="BB380" s="136"/>
      <c r="BC380" s="136"/>
      <c r="BD380" s="136"/>
      <c r="BE380" s="136"/>
      <c r="BF380" s="136"/>
      <c r="BG380" s="136"/>
      <c r="BH380" s="136"/>
      <c r="BI380" s="136"/>
      <c r="BJ380" s="136"/>
      <c r="BK380" s="136"/>
      <c r="BL380" s="136"/>
      <c r="BM380" s="136"/>
      <c r="BN380" s="136"/>
      <c r="BO380" s="136"/>
      <c r="BP380" s="136"/>
      <c r="BQ380" s="136"/>
      <c r="BR380" s="136"/>
      <c r="BS380" s="136"/>
      <c r="BT380" s="136"/>
      <c r="BU380" s="136"/>
      <c r="BV380" s="136"/>
      <c r="BW380" s="136"/>
      <c r="BX380" s="136"/>
      <c r="BY380" s="136"/>
      <c r="BZ380" s="136"/>
      <c r="CA380" s="136"/>
      <c r="CB380" s="136"/>
      <c r="CC380" s="136"/>
      <c r="CD380" s="136"/>
      <c r="CE380" s="136"/>
      <c r="CF380" s="136"/>
      <c r="CG380" s="136"/>
      <c r="CH380" s="136"/>
      <c r="CI380" s="136"/>
      <c r="CJ380" s="136"/>
      <c r="CK380" s="136"/>
      <c r="CL380" s="136"/>
      <c r="CM380" s="136"/>
      <c r="CN380" s="136"/>
      <c r="CO380" s="136"/>
      <c r="CP380" s="136"/>
      <c r="CQ380" s="136"/>
      <c r="CR380" s="136"/>
      <c r="CS380" s="136"/>
      <c r="CT380" s="136"/>
      <c r="CU380" s="136"/>
      <c r="CV380" s="136"/>
      <c r="CW380" s="136"/>
      <c r="CX380" s="136"/>
      <c r="CY380" s="136"/>
      <c r="CZ380" s="136"/>
      <c r="DA380" s="136"/>
      <c r="DB380" s="136"/>
      <c r="DC380" s="136"/>
      <c r="DD380" s="136"/>
      <c r="DE380" s="136"/>
      <c r="DF380" s="136"/>
      <c r="DG380" s="136"/>
      <c r="DH380" s="136"/>
      <c r="DI380" s="136"/>
      <c r="DJ380" s="136"/>
      <c r="DK380" s="136"/>
      <c r="DL380" s="136"/>
      <c r="DM380" s="136"/>
      <c r="DN380" s="136"/>
      <c r="DO380" s="136"/>
      <c r="DP380" s="136"/>
      <c r="DQ380" s="136"/>
      <c r="DR380" s="136"/>
      <c r="DS380" s="136"/>
      <c r="DT380" s="136"/>
      <c r="DU380" s="136"/>
      <c r="DV380" s="136"/>
      <c r="DW380" s="136"/>
      <c r="DX380" s="136"/>
      <c r="DY380" s="136"/>
      <c r="DZ380" s="136"/>
      <c r="EA380" s="136"/>
      <c r="EB380" s="136"/>
      <c r="EC380" s="136"/>
      <c r="ED380" s="136"/>
      <c r="EE380" s="136"/>
      <c r="EF380" s="136"/>
      <c r="EG380" s="136"/>
      <c r="EH380" s="136"/>
      <c r="EI380" s="136"/>
      <c r="EJ380" s="136"/>
      <c r="EK380" s="136"/>
      <c r="EL380" s="136"/>
      <c r="EM380" s="136"/>
      <c r="EN380" s="136"/>
      <c r="EO380" s="136"/>
      <c r="EP380" s="136"/>
      <c r="EQ380" s="136"/>
      <c r="ER380" s="136"/>
      <c r="ES380" s="136"/>
      <c r="ET380" s="136"/>
      <c r="EU380" s="136"/>
      <c r="EV380" s="136"/>
      <c r="EW380" s="136"/>
      <c r="EX380" s="136"/>
      <c r="EY380" s="136"/>
      <c r="EZ380" s="136"/>
      <c r="FA380" s="136"/>
      <c r="FB380" s="136"/>
      <c r="FC380" s="136"/>
      <c r="FD380" s="136"/>
      <c r="FE380" s="136"/>
      <c r="FF380" s="136"/>
      <c r="FG380" s="136"/>
      <c r="FH380" s="136"/>
      <c r="FI380" s="136"/>
      <c r="FJ380" s="136"/>
      <c r="FK380" s="136"/>
      <c r="FL380" s="136"/>
      <c r="FM380" s="136"/>
      <c r="FN380" s="136"/>
      <c r="FO380" s="136"/>
      <c r="FP380" s="136"/>
      <c r="FQ380" s="136"/>
      <c r="FR380" s="136"/>
      <c r="FS380" s="136"/>
      <c r="FT380" s="136"/>
      <c r="FU380" s="136"/>
      <c r="FV380" s="136"/>
      <c r="FW380" s="136"/>
      <c r="FX380" s="136"/>
      <c r="FY380" s="136"/>
      <c r="FZ380" s="136"/>
      <c r="GA380" s="136"/>
      <c r="GB380" s="136"/>
      <c r="GC380" s="136"/>
      <c r="GD380" s="136"/>
      <c r="GE380" s="136"/>
      <c r="GF380" s="136"/>
      <c r="GG380" s="136"/>
      <c r="GH380" s="136"/>
      <c r="GI380" s="136"/>
      <c r="GJ380" s="136"/>
      <c r="GK380" s="136"/>
      <c r="GL380" s="136"/>
      <c r="GM380" s="136"/>
      <c r="GN380" s="136"/>
      <c r="GO380" s="136"/>
      <c r="GP380" s="136"/>
      <c r="GQ380" s="136"/>
      <c r="GR380" s="136"/>
      <c r="GS380" s="136"/>
      <c r="GT380" s="136"/>
      <c r="GU380" s="136"/>
      <c r="GV380" s="136"/>
      <c r="GW380" s="136"/>
      <c r="GX380" s="136"/>
      <c r="GY380" s="136"/>
      <c r="GZ380" s="136"/>
      <c r="HA380" s="136"/>
      <c r="HB380" s="136"/>
      <c r="HC380" s="136"/>
      <c r="HD380" s="136"/>
      <c r="HE380" s="136"/>
      <c r="HF380" s="136"/>
      <c r="HG380" s="136"/>
      <c r="HH380" s="136"/>
      <c r="HI380" s="136"/>
      <c r="HJ380" s="136"/>
      <c r="HK380" s="136"/>
      <c r="HL380" s="136"/>
      <c r="HM380" s="136"/>
      <c r="HN380" s="136"/>
      <c r="HO380" s="136"/>
      <c r="HP380" s="136"/>
      <c r="HQ380" s="136"/>
      <c r="HR380" s="136"/>
      <c r="HS380" s="136"/>
      <c r="HT380" s="136"/>
      <c r="HU380" s="136"/>
      <c r="HV380" s="136"/>
      <c r="HW380" s="136"/>
      <c r="HX380" s="136"/>
      <c r="HY380" s="136"/>
      <c r="HZ380" s="136"/>
      <c r="IA380" s="136"/>
      <c r="IB380" s="136"/>
      <c r="IC380" s="136"/>
      <c r="ID380" s="136"/>
      <c r="IE380" s="136"/>
      <c r="IF380" s="136"/>
      <c r="IG380" s="136"/>
    </row>
    <row r="381" spans="1:241" ht="15" customHeight="1" x14ac:dyDescent="0.25">
      <c r="A381" s="196" t="s">
        <v>493</v>
      </c>
      <c r="B381" s="195">
        <v>7517941</v>
      </c>
      <c r="C381" s="195">
        <v>4676634</v>
      </c>
      <c r="D381" s="195">
        <v>1335404</v>
      </c>
      <c r="E381" s="195">
        <v>756214</v>
      </c>
      <c r="F381" s="195">
        <v>1909048</v>
      </c>
      <c r="G381" s="195">
        <v>378453</v>
      </c>
      <c r="H381" s="241">
        <v>16573694</v>
      </c>
      <c r="I381" s="136"/>
      <c r="J381" s="196" t="s">
        <v>535</v>
      </c>
      <c r="K381" s="195">
        <v>4524888</v>
      </c>
      <c r="L381" s="195">
        <v>2881538</v>
      </c>
      <c r="M381" s="195">
        <v>826839</v>
      </c>
      <c r="N381" s="195">
        <v>684738</v>
      </c>
      <c r="O381" s="195">
        <v>1090640</v>
      </c>
      <c r="P381" s="195">
        <v>223697</v>
      </c>
      <c r="Q381" s="241">
        <v>10232340</v>
      </c>
      <c r="R381" s="136"/>
      <c r="S381" s="136"/>
      <c r="T381" s="136"/>
      <c r="U381" s="136"/>
      <c r="V381" s="136"/>
      <c r="W381" s="136"/>
      <c r="X381" s="136"/>
      <c r="Y381" s="136"/>
      <c r="Z381" s="136"/>
      <c r="AA381" s="136"/>
      <c r="AB381" s="136"/>
      <c r="AC381" s="136"/>
      <c r="AD381" s="136"/>
      <c r="AE381" s="136"/>
      <c r="AF381" s="136"/>
      <c r="AG381" s="136"/>
      <c r="AH381" s="136"/>
      <c r="AI381" s="136"/>
      <c r="AJ381" s="136"/>
      <c r="AK381" s="136"/>
      <c r="AL381" s="136"/>
      <c r="AM381" s="136"/>
      <c r="AN381" s="136"/>
      <c r="AO381" s="136"/>
      <c r="AP381" s="136"/>
      <c r="AQ381" s="136"/>
      <c r="AR381" s="136"/>
      <c r="AS381" s="136"/>
      <c r="AT381" s="136"/>
      <c r="AU381" s="136"/>
      <c r="AV381" s="136"/>
      <c r="AW381" s="136"/>
      <c r="AX381" s="136"/>
      <c r="AY381" s="136"/>
      <c r="AZ381" s="136"/>
      <c r="BA381" s="136"/>
      <c r="BB381" s="136"/>
      <c r="BC381" s="136"/>
      <c r="BD381" s="136"/>
      <c r="BE381" s="136"/>
      <c r="BF381" s="136"/>
      <c r="BG381" s="136"/>
      <c r="BH381" s="136"/>
      <c r="BI381" s="136"/>
      <c r="BJ381" s="136"/>
      <c r="BK381" s="136"/>
      <c r="BL381" s="136"/>
      <c r="BM381" s="136"/>
      <c r="BN381" s="136"/>
      <c r="BO381" s="136"/>
      <c r="BP381" s="136"/>
      <c r="BQ381" s="136"/>
      <c r="BR381" s="136"/>
      <c r="BS381" s="136"/>
      <c r="BT381" s="136"/>
      <c r="BU381" s="136"/>
      <c r="BV381" s="136"/>
      <c r="BW381" s="136"/>
      <c r="BX381" s="136"/>
      <c r="BY381" s="136"/>
      <c r="BZ381" s="136"/>
      <c r="CA381" s="136"/>
      <c r="CB381" s="136"/>
      <c r="CC381" s="136"/>
      <c r="CD381" s="136"/>
      <c r="CE381" s="136"/>
      <c r="CF381" s="136"/>
      <c r="CG381" s="136"/>
      <c r="CH381" s="136"/>
      <c r="CI381" s="136"/>
      <c r="CJ381" s="136"/>
      <c r="CK381" s="136"/>
      <c r="CL381" s="136"/>
      <c r="CM381" s="136"/>
      <c r="CN381" s="136"/>
      <c r="CO381" s="136"/>
      <c r="CP381" s="136"/>
      <c r="CQ381" s="136"/>
      <c r="CR381" s="136"/>
      <c r="CS381" s="136"/>
      <c r="CT381" s="136"/>
      <c r="CU381" s="136"/>
      <c r="CV381" s="136"/>
      <c r="CW381" s="136"/>
      <c r="CX381" s="136"/>
      <c r="CY381" s="136"/>
      <c r="CZ381" s="136"/>
      <c r="DA381" s="136"/>
      <c r="DB381" s="136"/>
      <c r="DC381" s="136"/>
      <c r="DD381" s="136"/>
      <c r="DE381" s="136"/>
      <c r="DF381" s="136"/>
      <c r="DG381" s="136"/>
      <c r="DH381" s="136"/>
      <c r="DI381" s="136"/>
      <c r="DJ381" s="136"/>
      <c r="DK381" s="136"/>
      <c r="DL381" s="136"/>
      <c r="DM381" s="136"/>
      <c r="DN381" s="136"/>
      <c r="DO381" s="136"/>
      <c r="DP381" s="136"/>
      <c r="DQ381" s="136"/>
      <c r="DR381" s="136"/>
      <c r="DS381" s="136"/>
      <c r="DT381" s="136"/>
      <c r="DU381" s="136"/>
      <c r="DV381" s="136"/>
      <c r="DW381" s="136"/>
      <c r="DX381" s="136"/>
      <c r="DY381" s="136"/>
      <c r="DZ381" s="136"/>
      <c r="EA381" s="136"/>
      <c r="EB381" s="136"/>
      <c r="EC381" s="136"/>
      <c r="ED381" s="136"/>
      <c r="EE381" s="136"/>
      <c r="EF381" s="136"/>
      <c r="EG381" s="136"/>
      <c r="EH381" s="136"/>
      <c r="EI381" s="136"/>
      <c r="EJ381" s="136"/>
      <c r="EK381" s="136"/>
      <c r="EL381" s="136"/>
      <c r="EM381" s="136"/>
      <c r="EN381" s="136"/>
      <c r="EO381" s="136"/>
      <c r="EP381" s="136"/>
      <c r="EQ381" s="136"/>
      <c r="ER381" s="136"/>
      <c r="ES381" s="136"/>
      <c r="ET381" s="136"/>
      <c r="EU381" s="136"/>
      <c r="EV381" s="136"/>
      <c r="EW381" s="136"/>
      <c r="EX381" s="136"/>
      <c r="EY381" s="136"/>
      <c r="EZ381" s="136"/>
      <c r="FA381" s="136"/>
      <c r="FB381" s="136"/>
      <c r="FC381" s="136"/>
      <c r="FD381" s="136"/>
      <c r="FE381" s="136"/>
      <c r="FF381" s="136"/>
      <c r="FG381" s="136"/>
      <c r="FH381" s="136"/>
      <c r="FI381" s="136"/>
      <c r="FJ381" s="136"/>
      <c r="FK381" s="136"/>
      <c r="FL381" s="136"/>
      <c r="FM381" s="136"/>
      <c r="FN381" s="136"/>
      <c r="FO381" s="136"/>
      <c r="FP381" s="136"/>
      <c r="FQ381" s="136"/>
      <c r="FR381" s="136"/>
      <c r="FS381" s="136"/>
      <c r="FT381" s="136"/>
      <c r="FU381" s="136"/>
      <c r="FV381" s="136"/>
      <c r="FW381" s="136"/>
      <c r="FX381" s="136"/>
      <c r="FY381" s="136"/>
      <c r="FZ381" s="136"/>
      <c r="GA381" s="136"/>
      <c r="GB381" s="136"/>
      <c r="GC381" s="136"/>
      <c r="GD381" s="136"/>
      <c r="GE381" s="136"/>
      <c r="GF381" s="136"/>
      <c r="GG381" s="136"/>
      <c r="GH381" s="136"/>
      <c r="GI381" s="136"/>
      <c r="GJ381" s="136"/>
      <c r="GK381" s="136"/>
      <c r="GL381" s="136"/>
      <c r="GM381" s="136"/>
      <c r="GN381" s="136"/>
      <c r="GO381" s="136"/>
      <c r="GP381" s="136"/>
      <c r="GQ381" s="136"/>
      <c r="GR381" s="136"/>
      <c r="GS381" s="136"/>
      <c r="GT381" s="136"/>
      <c r="GU381" s="136"/>
      <c r="GV381" s="136"/>
      <c r="GW381" s="136"/>
      <c r="GX381" s="136"/>
      <c r="GY381" s="136"/>
      <c r="GZ381" s="136"/>
      <c r="HA381" s="136"/>
      <c r="HB381" s="136"/>
      <c r="HC381" s="136"/>
      <c r="HD381" s="136"/>
      <c r="HE381" s="136"/>
      <c r="HF381" s="136"/>
      <c r="HG381" s="136"/>
      <c r="HH381" s="136"/>
      <c r="HI381" s="136"/>
      <c r="HJ381" s="136"/>
      <c r="HK381" s="136"/>
      <c r="HL381" s="136"/>
      <c r="HM381" s="136"/>
      <c r="HN381" s="136"/>
      <c r="HO381" s="136"/>
      <c r="HP381" s="136"/>
      <c r="HQ381" s="136"/>
      <c r="HR381" s="136"/>
      <c r="HS381" s="136"/>
      <c r="HT381" s="136"/>
      <c r="HU381" s="136"/>
      <c r="HV381" s="136"/>
      <c r="HW381" s="136"/>
      <c r="HX381" s="136"/>
      <c r="HY381" s="136"/>
      <c r="HZ381" s="136"/>
      <c r="IA381" s="136"/>
      <c r="IB381" s="136"/>
      <c r="IC381" s="136"/>
      <c r="ID381" s="136"/>
      <c r="IE381" s="136"/>
      <c r="IF381" s="136"/>
      <c r="IG381" s="136"/>
    </row>
    <row r="382" spans="1:241" ht="15" customHeight="1" x14ac:dyDescent="0.25">
      <c r="A382" s="196" t="s">
        <v>494</v>
      </c>
      <c r="B382" s="195">
        <v>9186253</v>
      </c>
      <c r="C382" s="195">
        <v>4011615</v>
      </c>
      <c r="D382" s="195">
        <v>1553964</v>
      </c>
      <c r="E382" s="195">
        <v>788156</v>
      </c>
      <c r="F382" s="195">
        <v>2203322</v>
      </c>
      <c r="G382" s="195">
        <v>398079</v>
      </c>
      <c r="H382" s="241">
        <v>18141389</v>
      </c>
      <c r="I382" s="136"/>
      <c r="J382" s="196" t="s">
        <v>536</v>
      </c>
      <c r="K382" s="195">
        <v>3499932</v>
      </c>
      <c r="L382" s="195">
        <v>3217284</v>
      </c>
      <c r="M382" s="195">
        <v>1038908</v>
      </c>
      <c r="N382" s="195">
        <v>819351</v>
      </c>
      <c r="O382" s="195">
        <v>1313325</v>
      </c>
      <c r="P382" s="195">
        <v>272405</v>
      </c>
      <c r="Q382" s="241">
        <v>10161205</v>
      </c>
      <c r="R382" s="136"/>
      <c r="S382" s="136"/>
      <c r="T382" s="136"/>
      <c r="U382" s="136"/>
      <c r="V382" s="136"/>
      <c r="W382" s="136"/>
      <c r="X382" s="136"/>
      <c r="Y382" s="136"/>
      <c r="Z382" s="136"/>
      <c r="AA382" s="136"/>
      <c r="AB382" s="136"/>
      <c r="AC382" s="136"/>
      <c r="AD382" s="136"/>
      <c r="AE382" s="136"/>
      <c r="AF382" s="136"/>
      <c r="AG382" s="136"/>
      <c r="AH382" s="136"/>
      <c r="AI382" s="136"/>
      <c r="AJ382" s="136"/>
      <c r="AK382" s="136"/>
      <c r="AL382" s="136"/>
      <c r="AM382" s="136"/>
      <c r="AN382" s="136"/>
      <c r="AO382" s="136"/>
      <c r="AP382" s="136"/>
      <c r="AQ382" s="136"/>
      <c r="AR382" s="136"/>
      <c r="AS382" s="136"/>
      <c r="AT382" s="136"/>
      <c r="AU382" s="136"/>
      <c r="AV382" s="136"/>
      <c r="AW382" s="136"/>
      <c r="AX382" s="136"/>
      <c r="AY382" s="136"/>
      <c r="AZ382" s="136"/>
      <c r="BA382" s="136"/>
      <c r="BB382" s="136"/>
      <c r="BC382" s="136"/>
      <c r="BD382" s="136"/>
      <c r="BE382" s="136"/>
      <c r="BF382" s="136"/>
      <c r="BG382" s="136"/>
      <c r="BH382" s="136"/>
      <c r="BI382" s="136"/>
      <c r="BJ382" s="136"/>
      <c r="BK382" s="136"/>
      <c r="BL382" s="136"/>
      <c r="BM382" s="136"/>
      <c r="BN382" s="136"/>
      <c r="BO382" s="136"/>
      <c r="BP382" s="136"/>
      <c r="BQ382" s="136"/>
      <c r="BR382" s="136"/>
      <c r="BS382" s="136"/>
      <c r="BT382" s="136"/>
      <c r="BU382" s="136"/>
      <c r="BV382" s="136"/>
      <c r="BW382" s="136"/>
      <c r="BX382" s="136"/>
      <c r="BY382" s="136"/>
      <c r="BZ382" s="136"/>
      <c r="CA382" s="136"/>
      <c r="CB382" s="136"/>
      <c r="CC382" s="136"/>
      <c r="CD382" s="136"/>
      <c r="CE382" s="136"/>
      <c r="CF382" s="136"/>
      <c r="CG382" s="136"/>
      <c r="CH382" s="136"/>
      <c r="CI382" s="136"/>
      <c r="CJ382" s="136"/>
      <c r="CK382" s="136"/>
      <c r="CL382" s="136"/>
      <c r="CM382" s="136"/>
      <c r="CN382" s="136"/>
      <c r="CO382" s="136"/>
      <c r="CP382" s="136"/>
      <c r="CQ382" s="136"/>
      <c r="CR382" s="136"/>
      <c r="CS382" s="136"/>
      <c r="CT382" s="136"/>
      <c r="CU382" s="136"/>
      <c r="CV382" s="136"/>
      <c r="CW382" s="136"/>
      <c r="CX382" s="136"/>
      <c r="CY382" s="136"/>
      <c r="CZ382" s="136"/>
      <c r="DA382" s="136"/>
      <c r="DB382" s="136"/>
      <c r="DC382" s="136"/>
      <c r="DD382" s="136"/>
      <c r="DE382" s="136"/>
      <c r="DF382" s="136"/>
      <c r="DG382" s="136"/>
      <c r="DH382" s="136"/>
      <c r="DI382" s="136"/>
      <c r="DJ382" s="136"/>
      <c r="DK382" s="136"/>
      <c r="DL382" s="136"/>
      <c r="DM382" s="136"/>
      <c r="DN382" s="136"/>
      <c r="DO382" s="136"/>
      <c r="DP382" s="136"/>
      <c r="DQ382" s="136"/>
      <c r="DR382" s="136"/>
      <c r="DS382" s="136"/>
      <c r="DT382" s="136"/>
      <c r="DU382" s="136"/>
      <c r="DV382" s="136"/>
      <c r="DW382" s="136"/>
      <c r="DX382" s="136"/>
      <c r="DY382" s="136"/>
      <c r="DZ382" s="136"/>
      <c r="EA382" s="136"/>
      <c r="EB382" s="136"/>
      <c r="EC382" s="136"/>
      <c r="ED382" s="136"/>
      <c r="EE382" s="136"/>
      <c r="EF382" s="136"/>
      <c r="EG382" s="136"/>
      <c r="EH382" s="136"/>
      <c r="EI382" s="136"/>
      <c r="EJ382" s="136"/>
      <c r="EK382" s="136"/>
      <c r="EL382" s="136"/>
      <c r="EM382" s="136"/>
      <c r="EN382" s="136"/>
      <c r="EO382" s="136"/>
      <c r="EP382" s="136"/>
      <c r="EQ382" s="136"/>
      <c r="ER382" s="136"/>
      <c r="ES382" s="136"/>
      <c r="ET382" s="136"/>
      <c r="EU382" s="136"/>
      <c r="EV382" s="136"/>
      <c r="EW382" s="136"/>
      <c r="EX382" s="136"/>
      <c r="EY382" s="136"/>
      <c r="EZ382" s="136"/>
      <c r="FA382" s="136"/>
      <c r="FB382" s="136"/>
      <c r="FC382" s="136"/>
      <c r="FD382" s="136"/>
      <c r="FE382" s="136"/>
      <c r="FF382" s="136"/>
      <c r="FG382" s="136"/>
      <c r="FH382" s="136"/>
      <c r="FI382" s="136"/>
      <c r="FJ382" s="136"/>
      <c r="FK382" s="136"/>
      <c r="FL382" s="136"/>
      <c r="FM382" s="136"/>
      <c r="FN382" s="136"/>
      <c r="FO382" s="136"/>
      <c r="FP382" s="136"/>
      <c r="FQ382" s="136"/>
      <c r="FR382" s="136"/>
      <c r="FS382" s="136"/>
      <c r="FT382" s="136"/>
      <c r="FU382" s="136"/>
      <c r="FV382" s="136"/>
      <c r="FW382" s="136"/>
      <c r="FX382" s="136"/>
      <c r="FY382" s="136"/>
      <c r="FZ382" s="136"/>
      <c r="GA382" s="136"/>
      <c r="GB382" s="136"/>
      <c r="GC382" s="136"/>
      <c r="GD382" s="136"/>
      <c r="GE382" s="136"/>
      <c r="GF382" s="136"/>
      <c r="GG382" s="136"/>
      <c r="GH382" s="136"/>
      <c r="GI382" s="136"/>
      <c r="GJ382" s="136"/>
      <c r="GK382" s="136"/>
      <c r="GL382" s="136"/>
      <c r="GM382" s="136"/>
      <c r="GN382" s="136"/>
      <c r="GO382" s="136"/>
      <c r="GP382" s="136"/>
      <c r="GQ382" s="136"/>
      <c r="GR382" s="136"/>
      <c r="GS382" s="136"/>
      <c r="GT382" s="136"/>
      <c r="GU382" s="136"/>
      <c r="GV382" s="136"/>
      <c r="GW382" s="136"/>
      <c r="GX382" s="136"/>
      <c r="GY382" s="136"/>
      <c r="GZ382" s="136"/>
      <c r="HA382" s="136"/>
      <c r="HB382" s="136"/>
      <c r="HC382" s="136"/>
      <c r="HD382" s="136"/>
      <c r="HE382" s="136"/>
      <c r="HF382" s="136"/>
      <c r="HG382" s="136"/>
      <c r="HH382" s="136"/>
      <c r="HI382" s="136"/>
      <c r="HJ382" s="136"/>
      <c r="HK382" s="136"/>
      <c r="HL382" s="136"/>
      <c r="HM382" s="136"/>
      <c r="HN382" s="136"/>
      <c r="HO382" s="136"/>
      <c r="HP382" s="136"/>
      <c r="HQ382" s="136"/>
      <c r="HR382" s="136"/>
      <c r="HS382" s="136"/>
      <c r="HT382" s="136"/>
      <c r="HU382" s="136"/>
      <c r="HV382" s="136"/>
      <c r="HW382" s="136"/>
      <c r="HX382" s="136"/>
      <c r="HY382" s="136"/>
      <c r="HZ382" s="136"/>
      <c r="IA382" s="136"/>
      <c r="IB382" s="136"/>
      <c r="IC382" s="136"/>
      <c r="ID382" s="136"/>
      <c r="IE382" s="136"/>
      <c r="IF382" s="136"/>
      <c r="IG382" s="136"/>
    </row>
    <row r="383" spans="1:241" ht="15" customHeight="1" x14ac:dyDescent="0.25">
      <c r="A383" s="196" t="s">
        <v>495</v>
      </c>
      <c r="B383" s="195">
        <v>11686940</v>
      </c>
      <c r="C383" s="195">
        <v>7350477</v>
      </c>
      <c r="D383" s="195">
        <v>2371202</v>
      </c>
      <c r="E383" s="195">
        <v>994313</v>
      </c>
      <c r="F383" s="195">
        <v>2366321</v>
      </c>
      <c r="G383" s="195">
        <v>505836</v>
      </c>
      <c r="H383" s="241">
        <v>25275089</v>
      </c>
      <c r="I383" s="136"/>
      <c r="J383" s="196" t="s">
        <v>537</v>
      </c>
      <c r="K383" s="195">
        <v>4010756</v>
      </c>
      <c r="L383" s="195">
        <v>3319766</v>
      </c>
      <c r="M383" s="195">
        <v>855923</v>
      </c>
      <c r="N383" s="195">
        <v>890335</v>
      </c>
      <c r="O383" s="195">
        <v>1336299</v>
      </c>
      <c r="P383" s="195">
        <v>258516</v>
      </c>
      <c r="Q383" s="241">
        <v>10671595</v>
      </c>
      <c r="R383" s="136"/>
      <c r="S383" s="136"/>
      <c r="T383" s="136"/>
      <c r="U383" s="136"/>
      <c r="V383" s="136"/>
      <c r="W383" s="136"/>
      <c r="X383" s="136"/>
      <c r="Y383" s="136"/>
      <c r="Z383" s="136"/>
      <c r="AA383" s="136"/>
      <c r="AB383" s="136"/>
      <c r="AC383" s="136"/>
      <c r="AD383" s="136"/>
      <c r="AE383" s="136"/>
      <c r="AF383" s="136"/>
      <c r="AG383" s="136"/>
      <c r="AH383" s="136"/>
      <c r="AI383" s="136"/>
      <c r="AJ383" s="136"/>
      <c r="AK383" s="136"/>
      <c r="AL383" s="136"/>
      <c r="AM383" s="136"/>
      <c r="AN383" s="136"/>
      <c r="AO383" s="136"/>
      <c r="AP383" s="136"/>
      <c r="AQ383" s="136"/>
      <c r="AR383" s="136"/>
      <c r="AS383" s="136"/>
      <c r="AT383" s="136"/>
      <c r="AU383" s="136"/>
      <c r="AV383" s="136"/>
      <c r="AW383" s="136"/>
      <c r="AX383" s="136"/>
      <c r="AY383" s="136"/>
      <c r="AZ383" s="136"/>
      <c r="BA383" s="136"/>
      <c r="BB383" s="136"/>
      <c r="BC383" s="136"/>
      <c r="BD383" s="136"/>
      <c r="BE383" s="136"/>
      <c r="BF383" s="136"/>
      <c r="BG383" s="136"/>
      <c r="BH383" s="136"/>
      <c r="BI383" s="136"/>
      <c r="BJ383" s="136"/>
      <c r="BK383" s="136"/>
      <c r="BL383" s="136"/>
      <c r="BM383" s="136"/>
      <c r="BN383" s="136"/>
      <c r="BO383" s="136"/>
      <c r="BP383" s="136"/>
      <c r="BQ383" s="136"/>
      <c r="BR383" s="136"/>
      <c r="BS383" s="136"/>
      <c r="BT383" s="136"/>
      <c r="BU383" s="136"/>
      <c r="BV383" s="136"/>
      <c r="BW383" s="136"/>
      <c r="BX383" s="136"/>
      <c r="BY383" s="136"/>
      <c r="BZ383" s="136"/>
      <c r="CA383" s="136"/>
      <c r="CB383" s="136"/>
      <c r="CC383" s="136"/>
      <c r="CD383" s="136"/>
      <c r="CE383" s="136"/>
      <c r="CF383" s="136"/>
      <c r="CG383" s="136"/>
      <c r="CH383" s="136"/>
      <c r="CI383" s="136"/>
      <c r="CJ383" s="136"/>
      <c r="CK383" s="136"/>
      <c r="CL383" s="136"/>
      <c r="CM383" s="136"/>
      <c r="CN383" s="136"/>
      <c r="CO383" s="136"/>
      <c r="CP383" s="136"/>
      <c r="CQ383" s="136"/>
      <c r="CR383" s="136"/>
      <c r="CS383" s="136"/>
      <c r="CT383" s="136"/>
      <c r="CU383" s="136"/>
      <c r="CV383" s="136"/>
      <c r="CW383" s="136"/>
      <c r="CX383" s="136"/>
      <c r="CY383" s="136"/>
      <c r="CZ383" s="136"/>
      <c r="DA383" s="136"/>
      <c r="DB383" s="136"/>
      <c r="DC383" s="136"/>
      <c r="DD383" s="136"/>
      <c r="DE383" s="136"/>
      <c r="DF383" s="136"/>
      <c r="DG383" s="136"/>
      <c r="DH383" s="136"/>
      <c r="DI383" s="136"/>
      <c r="DJ383" s="136"/>
      <c r="DK383" s="136"/>
      <c r="DL383" s="136"/>
      <c r="DM383" s="136"/>
      <c r="DN383" s="136"/>
      <c r="DO383" s="136"/>
      <c r="DP383" s="136"/>
      <c r="DQ383" s="136"/>
      <c r="DR383" s="136"/>
      <c r="DS383" s="136"/>
      <c r="DT383" s="136"/>
      <c r="DU383" s="136"/>
      <c r="DV383" s="136"/>
      <c r="DW383" s="136"/>
      <c r="DX383" s="136"/>
      <c r="DY383" s="136"/>
      <c r="DZ383" s="136"/>
      <c r="EA383" s="136"/>
      <c r="EB383" s="136"/>
      <c r="EC383" s="136"/>
      <c r="ED383" s="136"/>
      <c r="EE383" s="136"/>
      <c r="EF383" s="136"/>
      <c r="EG383" s="136"/>
      <c r="EH383" s="136"/>
      <c r="EI383" s="136"/>
      <c r="EJ383" s="136"/>
      <c r="EK383" s="136"/>
      <c r="EL383" s="136"/>
      <c r="EM383" s="136"/>
      <c r="EN383" s="136"/>
      <c r="EO383" s="136"/>
      <c r="EP383" s="136"/>
      <c r="EQ383" s="136"/>
      <c r="ER383" s="136"/>
      <c r="ES383" s="136"/>
      <c r="ET383" s="136"/>
      <c r="EU383" s="136"/>
      <c r="EV383" s="136"/>
      <c r="EW383" s="136"/>
      <c r="EX383" s="136"/>
      <c r="EY383" s="136"/>
      <c r="EZ383" s="136"/>
      <c r="FA383" s="136"/>
      <c r="FB383" s="136"/>
      <c r="FC383" s="136"/>
      <c r="FD383" s="136"/>
      <c r="FE383" s="136"/>
      <c r="FF383" s="136"/>
      <c r="FG383" s="136"/>
      <c r="FH383" s="136"/>
      <c r="FI383" s="136"/>
      <c r="FJ383" s="136"/>
      <c r="FK383" s="136"/>
      <c r="FL383" s="136"/>
      <c r="FM383" s="136"/>
      <c r="FN383" s="136"/>
      <c r="FO383" s="136"/>
      <c r="FP383" s="136"/>
      <c r="FQ383" s="136"/>
      <c r="FR383" s="136"/>
      <c r="FS383" s="136"/>
      <c r="FT383" s="136"/>
      <c r="FU383" s="136"/>
      <c r="FV383" s="136"/>
      <c r="FW383" s="136"/>
      <c r="FX383" s="136"/>
      <c r="FY383" s="136"/>
      <c r="FZ383" s="136"/>
      <c r="GA383" s="136"/>
      <c r="GB383" s="136"/>
      <c r="GC383" s="136"/>
      <c r="GD383" s="136"/>
      <c r="GE383" s="136"/>
      <c r="GF383" s="136"/>
      <c r="GG383" s="136"/>
      <c r="GH383" s="136"/>
      <c r="GI383" s="136"/>
      <c r="GJ383" s="136"/>
      <c r="GK383" s="136"/>
      <c r="GL383" s="136"/>
      <c r="GM383" s="136"/>
      <c r="GN383" s="136"/>
      <c r="GO383" s="136"/>
      <c r="GP383" s="136"/>
      <c r="GQ383" s="136"/>
      <c r="GR383" s="136"/>
      <c r="GS383" s="136"/>
      <c r="GT383" s="136"/>
      <c r="GU383" s="136"/>
      <c r="GV383" s="136"/>
      <c r="GW383" s="136"/>
      <c r="GX383" s="136"/>
      <c r="GY383" s="136"/>
      <c r="GZ383" s="136"/>
      <c r="HA383" s="136"/>
      <c r="HB383" s="136"/>
      <c r="HC383" s="136"/>
      <c r="HD383" s="136"/>
      <c r="HE383" s="136"/>
      <c r="HF383" s="136"/>
      <c r="HG383" s="136"/>
      <c r="HH383" s="136"/>
      <c r="HI383" s="136"/>
      <c r="HJ383" s="136"/>
      <c r="HK383" s="136"/>
      <c r="HL383" s="136"/>
      <c r="HM383" s="136"/>
      <c r="HN383" s="136"/>
      <c r="HO383" s="136"/>
      <c r="HP383" s="136"/>
      <c r="HQ383" s="136"/>
      <c r="HR383" s="136"/>
      <c r="HS383" s="136"/>
      <c r="HT383" s="136"/>
      <c r="HU383" s="136"/>
      <c r="HV383" s="136"/>
      <c r="HW383" s="136"/>
      <c r="HX383" s="136"/>
      <c r="HY383" s="136"/>
      <c r="HZ383" s="136"/>
      <c r="IA383" s="136"/>
      <c r="IB383" s="136"/>
      <c r="IC383" s="136"/>
      <c r="ID383" s="136"/>
      <c r="IE383" s="136"/>
      <c r="IF383" s="136"/>
      <c r="IG383" s="136"/>
    </row>
    <row r="384" spans="1:241" ht="15" customHeight="1" x14ac:dyDescent="0.25">
      <c r="A384" s="196" t="s">
        <v>496</v>
      </c>
      <c r="B384" s="195">
        <v>11004656</v>
      </c>
      <c r="C384" s="195">
        <v>6663567</v>
      </c>
      <c r="D384" s="195">
        <v>2147865</v>
      </c>
      <c r="E384" s="195">
        <v>715220</v>
      </c>
      <c r="F384" s="195">
        <v>2589990</v>
      </c>
      <c r="G384" s="195">
        <v>494686</v>
      </c>
      <c r="H384" s="241">
        <v>23615984</v>
      </c>
      <c r="I384" s="136"/>
      <c r="J384" s="196" t="s">
        <v>538</v>
      </c>
      <c r="K384" s="195">
        <v>4556493</v>
      </c>
      <c r="L384" s="195">
        <v>2836625</v>
      </c>
      <c r="M384" s="195">
        <v>803266</v>
      </c>
      <c r="N384" s="195">
        <v>1071165</v>
      </c>
      <c r="O384" s="195">
        <v>1574596</v>
      </c>
      <c r="P384" s="195">
        <v>230298</v>
      </c>
      <c r="Q384" s="241">
        <v>11072443</v>
      </c>
      <c r="R384" s="136"/>
      <c r="S384" s="136"/>
      <c r="T384" s="136"/>
      <c r="U384" s="136"/>
      <c r="V384" s="136"/>
      <c r="W384" s="136"/>
      <c r="X384" s="136"/>
      <c r="Y384" s="136"/>
      <c r="Z384" s="136"/>
      <c r="AA384" s="136"/>
      <c r="AB384" s="136"/>
      <c r="AC384" s="136"/>
      <c r="AD384" s="136"/>
      <c r="AE384" s="136"/>
      <c r="AF384" s="136"/>
      <c r="AG384" s="136"/>
      <c r="AH384" s="136"/>
      <c r="AI384" s="136"/>
      <c r="AJ384" s="136"/>
      <c r="AK384" s="136"/>
      <c r="AL384" s="136"/>
      <c r="AM384" s="136"/>
      <c r="AN384" s="136"/>
      <c r="AO384" s="136"/>
      <c r="AP384" s="136"/>
      <c r="AQ384" s="136"/>
      <c r="AR384" s="136"/>
      <c r="AS384" s="136"/>
      <c r="AT384" s="136"/>
      <c r="AU384" s="136"/>
      <c r="AV384" s="136"/>
      <c r="AW384" s="136"/>
      <c r="AX384" s="136"/>
      <c r="AY384" s="136"/>
      <c r="AZ384" s="136"/>
      <c r="BA384" s="136"/>
      <c r="BB384" s="136"/>
      <c r="BC384" s="136"/>
      <c r="BD384" s="136"/>
      <c r="BE384" s="136"/>
      <c r="BF384" s="136"/>
      <c r="BG384" s="136"/>
      <c r="BH384" s="136"/>
      <c r="BI384" s="136"/>
      <c r="BJ384" s="136"/>
      <c r="BK384" s="136"/>
      <c r="BL384" s="136"/>
      <c r="BM384" s="136"/>
      <c r="BN384" s="136"/>
      <c r="BO384" s="136"/>
      <c r="BP384" s="136"/>
      <c r="BQ384" s="136"/>
      <c r="BR384" s="136"/>
      <c r="BS384" s="136"/>
      <c r="BT384" s="136"/>
      <c r="BU384" s="136"/>
      <c r="BV384" s="136"/>
      <c r="BW384" s="136"/>
      <c r="BX384" s="136"/>
      <c r="BY384" s="136"/>
      <c r="BZ384" s="136"/>
      <c r="CA384" s="136"/>
      <c r="CB384" s="136"/>
      <c r="CC384" s="136"/>
      <c r="CD384" s="136"/>
      <c r="CE384" s="136"/>
      <c r="CF384" s="136"/>
      <c r="CG384" s="136"/>
      <c r="CH384" s="136"/>
      <c r="CI384" s="136"/>
      <c r="CJ384" s="136"/>
      <c r="CK384" s="136"/>
      <c r="CL384" s="136"/>
      <c r="CM384" s="136"/>
      <c r="CN384" s="136"/>
      <c r="CO384" s="136"/>
      <c r="CP384" s="136"/>
      <c r="CQ384" s="136"/>
      <c r="CR384" s="136"/>
      <c r="CS384" s="136"/>
      <c r="CT384" s="136"/>
      <c r="CU384" s="136"/>
      <c r="CV384" s="136"/>
      <c r="CW384" s="136"/>
      <c r="CX384" s="136"/>
      <c r="CY384" s="136"/>
      <c r="CZ384" s="136"/>
      <c r="DA384" s="136"/>
      <c r="DB384" s="136"/>
      <c r="DC384" s="136"/>
      <c r="DD384" s="136"/>
      <c r="DE384" s="136"/>
      <c r="DF384" s="136"/>
      <c r="DG384" s="136"/>
      <c r="DH384" s="136"/>
      <c r="DI384" s="136"/>
      <c r="DJ384" s="136"/>
      <c r="DK384" s="136"/>
      <c r="DL384" s="136"/>
      <c r="DM384" s="136"/>
      <c r="DN384" s="136"/>
      <c r="DO384" s="136"/>
      <c r="DP384" s="136"/>
      <c r="DQ384" s="136"/>
      <c r="DR384" s="136"/>
      <c r="DS384" s="136"/>
      <c r="DT384" s="136"/>
      <c r="DU384" s="136"/>
      <c r="DV384" s="136"/>
      <c r="DW384" s="136"/>
      <c r="DX384" s="136"/>
      <c r="DY384" s="136"/>
      <c r="DZ384" s="136"/>
      <c r="EA384" s="136"/>
      <c r="EB384" s="136"/>
      <c r="EC384" s="136"/>
      <c r="ED384" s="136"/>
      <c r="EE384" s="136"/>
      <c r="EF384" s="136"/>
      <c r="EG384" s="136"/>
      <c r="EH384" s="136"/>
      <c r="EI384" s="136"/>
      <c r="EJ384" s="136"/>
      <c r="EK384" s="136"/>
      <c r="EL384" s="136"/>
      <c r="EM384" s="136"/>
      <c r="EN384" s="136"/>
      <c r="EO384" s="136"/>
      <c r="EP384" s="136"/>
      <c r="EQ384" s="136"/>
      <c r="ER384" s="136"/>
      <c r="ES384" s="136"/>
      <c r="ET384" s="136"/>
      <c r="EU384" s="136"/>
      <c r="EV384" s="136"/>
      <c r="EW384" s="136"/>
      <c r="EX384" s="136"/>
      <c r="EY384" s="136"/>
      <c r="EZ384" s="136"/>
      <c r="FA384" s="136"/>
      <c r="FB384" s="136"/>
      <c r="FC384" s="136"/>
      <c r="FD384" s="136"/>
      <c r="FE384" s="136"/>
      <c r="FF384" s="136"/>
      <c r="FG384" s="136"/>
      <c r="FH384" s="136"/>
      <c r="FI384" s="136"/>
      <c r="FJ384" s="136"/>
      <c r="FK384" s="136"/>
      <c r="FL384" s="136"/>
      <c r="FM384" s="136"/>
      <c r="FN384" s="136"/>
      <c r="FO384" s="136"/>
      <c r="FP384" s="136"/>
      <c r="FQ384" s="136"/>
      <c r="FR384" s="136"/>
      <c r="FS384" s="136"/>
      <c r="FT384" s="136"/>
      <c r="FU384" s="136"/>
      <c r="FV384" s="136"/>
      <c r="FW384" s="136"/>
      <c r="FX384" s="136"/>
      <c r="FY384" s="136"/>
      <c r="FZ384" s="136"/>
      <c r="GA384" s="136"/>
      <c r="GB384" s="136"/>
      <c r="GC384" s="136"/>
      <c r="GD384" s="136"/>
      <c r="GE384" s="136"/>
      <c r="GF384" s="136"/>
      <c r="GG384" s="136"/>
      <c r="GH384" s="136"/>
      <c r="GI384" s="136"/>
      <c r="GJ384" s="136"/>
      <c r="GK384" s="136"/>
      <c r="GL384" s="136"/>
      <c r="GM384" s="136"/>
      <c r="GN384" s="136"/>
      <c r="GO384" s="136"/>
      <c r="GP384" s="136"/>
      <c r="GQ384" s="136"/>
      <c r="GR384" s="136"/>
      <c r="GS384" s="136"/>
      <c r="GT384" s="136"/>
      <c r="GU384" s="136"/>
      <c r="GV384" s="136"/>
      <c r="GW384" s="136"/>
      <c r="GX384" s="136"/>
      <c r="GY384" s="136"/>
      <c r="GZ384" s="136"/>
      <c r="HA384" s="136"/>
      <c r="HB384" s="136"/>
      <c r="HC384" s="136"/>
      <c r="HD384" s="136"/>
      <c r="HE384" s="136"/>
      <c r="HF384" s="136"/>
      <c r="HG384" s="136"/>
      <c r="HH384" s="136"/>
      <c r="HI384" s="136"/>
      <c r="HJ384" s="136"/>
      <c r="HK384" s="136"/>
      <c r="HL384" s="136"/>
      <c r="HM384" s="136"/>
      <c r="HN384" s="136"/>
      <c r="HO384" s="136"/>
      <c r="HP384" s="136"/>
      <c r="HQ384" s="136"/>
      <c r="HR384" s="136"/>
      <c r="HS384" s="136"/>
      <c r="HT384" s="136"/>
      <c r="HU384" s="136"/>
      <c r="HV384" s="136"/>
      <c r="HW384" s="136"/>
      <c r="HX384" s="136"/>
      <c r="HY384" s="136"/>
      <c r="HZ384" s="136"/>
      <c r="IA384" s="136"/>
      <c r="IB384" s="136"/>
      <c r="IC384" s="136"/>
      <c r="ID384" s="136"/>
      <c r="IE384" s="136"/>
      <c r="IF384" s="136"/>
      <c r="IG384" s="136"/>
    </row>
    <row r="385" spans="1:241" ht="15" customHeight="1" x14ac:dyDescent="0.25">
      <c r="A385" s="196" t="s">
        <v>497</v>
      </c>
      <c r="B385" s="195">
        <v>7555547</v>
      </c>
      <c r="C385" s="195">
        <v>4763301</v>
      </c>
      <c r="D385" s="195">
        <v>1435798</v>
      </c>
      <c r="E385" s="195">
        <v>720619</v>
      </c>
      <c r="F385" s="195">
        <v>1844136</v>
      </c>
      <c r="G385" s="195">
        <v>339079</v>
      </c>
      <c r="H385" s="241">
        <v>16658480</v>
      </c>
      <c r="I385" s="136"/>
      <c r="J385" s="196" t="s">
        <v>539</v>
      </c>
      <c r="K385" s="195">
        <v>3145497</v>
      </c>
      <c r="L385" s="195">
        <v>1971300</v>
      </c>
      <c r="M385" s="195">
        <v>684037</v>
      </c>
      <c r="N385" s="195">
        <v>875659</v>
      </c>
      <c r="O385" s="195">
        <v>1231637</v>
      </c>
      <c r="P385" s="195">
        <v>204042</v>
      </c>
      <c r="Q385" s="241">
        <v>8112172</v>
      </c>
      <c r="R385" s="136"/>
      <c r="S385" s="136"/>
      <c r="T385" s="136"/>
      <c r="U385" s="136"/>
      <c r="V385" s="136"/>
      <c r="W385" s="136"/>
      <c r="X385" s="136"/>
      <c r="Y385" s="136"/>
      <c r="Z385" s="136"/>
      <c r="AA385" s="136"/>
      <c r="AB385" s="136"/>
      <c r="AC385" s="136"/>
      <c r="AD385" s="136"/>
      <c r="AE385" s="136"/>
      <c r="AF385" s="136"/>
      <c r="AG385" s="136"/>
      <c r="AH385" s="136"/>
      <c r="AI385" s="136"/>
      <c r="AJ385" s="136"/>
      <c r="AK385" s="136"/>
      <c r="AL385" s="136"/>
      <c r="AM385" s="136"/>
      <c r="AN385" s="136"/>
      <c r="AO385" s="136"/>
      <c r="AP385" s="136"/>
      <c r="AQ385" s="136"/>
      <c r="AR385" s="136"/>
      <c r="AS385" s="136"/>
      <c r="AT385" s="136"/>
      <c r="AU385" s="136"/>
      <c r="AV385" s="136"/>
      <c r="AW385" s="136"/>
      <c r="AX385" s="136"/>
      <c r="AY385" s="136"/>
      <c r="AZ385" s="136"/>
      <c r="BA385" s="136"/>
      <c r="BB385" s="136"/>
      <c r="BC385" s="136"/>
      <c r="BD385" s="136"/>
      <c r="BE385" s="136"/>
      <c r="BF385" s="136"/>
      <c r="BG385" s="136"/>
      <c r="BH385" s="136"/>
      <c r="BI385" s="136"/>
      <c r="BJ385" s="136"/>
      <c r="BK385" s="136"/>
      <c r="BL385" s="136"/>
      <c r="BM385" s="136"/>
      <c r="BN385" s="136"/>
      <c r="BO385" s="136"/>
      <c r="BP385" s="136"/>
      <c r="BQ385" s="136"/>
      <c r="BR385" s="136"/>
      <c r="BS385" s="136"/>
      <c r="BT385" s="136"/>
      <c r="BU385" s="136"/>
      <c r="BV385" s="136"/>
      <c r="BW385" s="136"/>
      <c r="BX385" s="136"/>
      <c r="BY385" s="136"/>
      <c r="BZ385" s="136"/>
      <c r="CA385" s="136"/>
      <c r="CB385" s="136"/>
      <c r="CC385" s="136"/>
      <c r="CD385" s="136"/>
      <c r="CE385" s="136"/>
      <c r="CF385" s="136"/>
      <c r="CG385" s="136"/>
      <c r="CH385" s="136"/>
      <c r="CI385" s="136"/>
      <c r="CJ385" s="136"/>
      <c r="CK385" s="136"/>
      <c r="CL385" s="136"/>
      <c r="CM385" s="136"/>
      <c r="CN385" s="136"/>
      <c r="CO385" s="136"/>
      <c r="CP385" s="136"/>
      <c r="CQ385" s="136"/>
      <c r="CR385" s="136"/>
      <c r="CS385" s="136"/>
      <c r="CT385" s="136"/>
      <c r="CU385" s="136"/>
      <c r="CV385" s="136"/>
      <c r="CW385" s="136"/>
      <c r="CX385" s="136"/>
      <c r="CY385" s="136"/>
      <c r="CZ385" s="136"/>
      <c r="DA385" s="136"/>
      <c r="DB385" s="136"/>
      <c r="DC385" s="136"/>
      <c r="DD385" s="136"/>
      <c r="DE385" s="136"/>
      <c r="DF385" s="136"/>
      <c r="DG385" s="136"/>
      <c r="DH385" s="136"/>
      <c r="DI385" s="136"/>
      <c r="DJ385" s="136"/>
      <c r="DK385" s="136"/>
      <c r="DL385" s="136"/>
      <c r="DM385" s="136"/>
      <c r="DN385" s="136"/>
      <c r="DO385" s="136"/>
      <c r="DP385" s="136"/>
      <c r="DQ385" s="136"/>
      <c r="DR385" s="136"/>
      <c r="DS385" s="136"/>
      <c r="DT385" s="136"/>
      <c r="DU385" s="136"/>
      <c r="DV385" s="136"/>
      <c r="DW385" s="136"/>
      <c r="DX385" s="136"/>
      <c r="DY385" s="136"/>
      <c r="DZ385" s="136"/>
      <c r="EA385" s="136"/>
      <c r="EB385" s="136"/>
      <c r="EC385" s="136"/>
      <c r="ED385" s="136"/>
      <c r="EE385" s="136"/>
      <c r="EF385" s="136"/>
      <c r="EG385" s="136"/>
      <c r="EH385" s="136"/>
      <c r="EI385" s="136"/>
      <c r="EJ385" s="136"/>
      <c r="EK385" s="136"/>
      <c r="EL385" s="136"/>
      <c r="EM385" s="136"/>
      <c r="EN385" s="136"/>
      <c r="EO385" s="136"/>
      <c r="EP385" s="136"/>
      <c r="EQ385" s="136"/>
      <c r="ER385" s="136"/>
      <c r="ES385" s="136"/>
      <c r="ET385" s="136"/>
      <c r="EU385" s="136"/>
      <c r="EV385" s="136"/>
      <c r="EW385" s="136"/>
      <c r="EX385" s="136"/>
      <c r="EY385" s="136"/>
      <c r="EZ385" s="136"/>
      <c r="FA385" s="136"/>
      <c r="FB385" s="136"/>
      <c r="FC385" s="136"/>
      <c r="FD385" s="136"/>
      <c r="FE385" s="136"/>
      <c r="FF385" s="136"/>
      <c r="FG385" s="136"/>
      <c r="FH385" s="136"/>
      <c r="FI385" s="136"/>
      <c r="FJ385" s="136"/>
      <c r="FK385" s="136"/>
      <c r="FL385" s="136"/>
      <c r="FM385" s="136"/>
      <c r="FN385" s="136"/>
      <c r="FO385" s="136"/>
      <c r="FP385" s="136"/>
      <c r="FQ385" s="136"/>
      <c r="FR385" s="136"/>
      <c r="FS385" s="136"/>
      <c r="FT385" s="136"/>
      <c r="FU385" s="136"/>
      <c r="FV385" s="136"/>
      <c r="FW385" s="136"/>
      <c r="FX385" s="136"/>
      <c r="FY385" s="136"/>
      <c r="FZ385" s="136"/>
      <c r="GA385" s="136"/>
      <c r="GB385" s="136"/>
      <c r="GC385" s="136"/>
      <c r="GD385" s="136"/>
      <c r="GE385" s="136"/>
      <c r="GF385" s="136"/>
      <c r="GG385" s="136"/>
      <c r="GH385" s="136"/>
      <c r="GI385" s="136"/>
      <c r="GJ385" s="136"/>
      <c r="GK385" s="136"/>
      <c r="GL385" s="136"/>
      <c r="GM385" s="136"/>
      <c r="GN385" s="136"/>
      <c r="GO385" s="136"/>
      <c r="GP385" s="136"/>
      <c r="GQ385" s="136"/>
      <c r="GR385" s="136"/>
      <c r="GS385" s="136"/>
      <c r="GT385" s="136"/>
      <c r="GU385" s="136"/>
      <c r="GV385" s="136"/>
      <c r="GW385" s="136"/>
      <c r="GX385" s="136"/>
      <c r="GY385" s="136"/>
      <c r="GZ385" s="136"/>
      <c r="HA385" s="136"/>
      <c r="HB385" s="136"/>
      <c r="HC385" s="136"/>
      <c r="HD385" s="136"/>
      <c r="HE385" s="136"/>
      <c r="HF385" s="136"/>
      <c r="HG385" s="136"/>
      <c r="HH385" s="136"/>
      <c r="HI385" s="136"/>
      <c r="HJ385" s="136"/>
      <c r="HK385" s="136"/>
      <c r="HL385" s="136"/>
      <c r="HM385" s="136"/>
      <c r="HN385" s="136"/>
      <c r="HO385" s="136"/>
      <c r="HP385" s="136"/>
      <c r="HQ385" s="136"/>
      <c r="HR385" s="136"/>
      <c r="HS385" s="136"/>
      <c r="HT385" s="136"/>
      <c r="HU385" s="136"/>
      <c r="HV385" s="136"/>
      <c r="HW385" s="136"/>
      <c r="HX385" s="136"/>
      <c r="HY385" s="136"/>
      <c r="HZ385" s="136"/>
      <c r="IA385" s="136"/>
      <c r="IB385" s="136"/>
      <c r="IC385" s="136"/>
      <c r="ID385" s="136"/>
      <c r="IE385" s="136"/>
      <c r="IF385" s="136"/>
      <c r="IG385" s="136"/>
    </row>
    <row r="386" spans="1:241" ht="15" customHeight="1" x14ac:dyDescent="0.25">
      <c r="A386" s="196" t="s">
        <v>498</v>
      </c>
      <c r="B386" s="195">
        <v>6270448</v>
      </c>
      <c r="C386" s="195">
        <v>3544885</v>
      </c>
      <c r="D386" s="195">
        <v>1123650</v>
      </c>
      <c r="E386" s="195">
        <v>726484</v>
      </c>
      <c r="F386" s="195">
        <v>1943778</v>
      </c>
      <c r="G386" s="195">
        <v>428489</v>
      </c>
      <c r="H386" s="241">
        <v>14037734</v>
      </c>
      <c r="I386" s="136"/>
      <c r="J386" s="196" t="s">
        <v>540</v>
      </c>
      <c r="K386" s="195">
        <v>3378513</v>
      </c>
      <c r="L386" s="195">
        <v>1932806</v>
      </c>
      <c r="M386" s="195">
        <v>602977</v>
      </c>
      <c r="N386" s="195">
        <v>764800</v>
      </c>
      <c r="O386" s="195">
        <v>1371605</v>
      </c>
      <c r="P386" s="195">
        <v>195556</v>
      </c>
      <c r="Q386" s="241">
        <v>8246257</v>
      </c>
      <c r="R386" s="136"/>
      <c r="S386" s="136"/>
      <c r="T386" s="136"/>
      <c r="U386" s="136"/>
      <c r="V386" s="136"/>
      <c r="W386" s="136"/>
      <c r="X386" s="136"/>
      <c r="Y386" s="136"/>
      <c r="Z386" s="136"/>
      <c r="AA386" s="136"/>
      <c r="AB386" s="136"/>
      <c r="AC386" s="136"/>
      <c r="AD386" s="136"/>
      <c r="AE386" s="136"/>
      <c r="AF386" s="136"/>
      <c r="AG386" s="136"/>
      <c r="AH386" s="136"/>
      <c r="AI386" s="136"/>
      <c r="AJ386" s="136"/>
      <c r="AK386" s="136"/>
      <c r="AL386" s="136"/>
      <c r="AM386" s="136"/>
      <c r="AN386" s="136"/>
      <c r="AO386" s="136"/>
      <c r="AP386" s="136"/>
      <c r="AQ386" s="136"/>
      <c r="AR386" s="136"/>
      <c r="AS386" s="136"/>
      <c r="AT386" s="136"/>
      <c r="AU386" s="136"/>
      <c r="AV386" s="136"/>
      <c r="AW386" s="136"/>
      <c r="AX386" s="136"/>
      <c r="AY386" s="136"/>
      <c r="AZ386" s="136"/>
      <c r="BA386" s="136"/>
      <c r="BB386" s="136"/>
      <c r="BC386" s="136"/>
      <c r="BD386" s="136"/>
      <c r="BE386" s="136"/>
      <c r="BF386" s="136"/>
      <c r="BG386" s="136"/>
      <c r="BH386" s="136"/>
      <c r="BI386" s="136"/>
      <c r="BJ386" s="136"/>
      <c r="BK386" s="136"/>
      <c r="BL386" s="136"/>
      <c r="BM386" s="136"/>
      <c r="BN386" s="136"/>
      <c r="BO386" s="136"/>
      <c r="BP386" s="136"/>
      <c r="BQ386" s="136"/>
      <c r="BR386" s="136"/>
      <c r="BS386" s="136"/>
      <c r="BT386" s="136"/>
      <c r="BU386" s="136"/>
      <c r="BV386" s="136"/>
      <c r="BW386" s="136"/>
      <c r="BX386" s="136"/>
      <c r="BY386" s="136"/>
      <c r="BZ386" s="136"/>
      <c r="CA386" s="136"/>
      <c r="CB386" s="136"/>
      <c r="CC386" s="136"/>
      <c r="CD386" s="136"/>
      <c r="CE386" s="136"/>
      <c r="CF386" s="136"/>
      <c r="CG386" s="136"/>
      <c r="CH386" s="136"/>
      <c r="CI386" s="136"/>
      <c r="CJ386" s="136"/>
      <c r="CK386" s="136"/>
      <c r="CL386" s="136"/>
      <c r="CM386" s="136"/>
      <c r="CN386" s="136"/>
      <c r="CO386" s="136"/>
      <c r="CP386" s="136"/>
      <c r="CQ386" s="136"/>
      <c r="CR386" s="136"/>
      <c r="CS386" s="136"/>
      <c r="CT386" s="136"/>
      <c r="CU386" s="136"/>
      <c r="CV386" s="136"/>
      <c r="CW386" s="136"/>
      <c r="CX386" s="136"/>
      <c r="CY386" s="136"/>
      <c r="CZ386" s="136"/>
      <c r="DA386" s="136"/>
      <c r="DB386" s="136"/>
      <c r="DC386" s="136"/>
      <c r="DD386" s="136"/>
      <c r="DE386" s="136"/>
      <c r="DF386" s="136"/>
      <c r="DG386" s="136"/>
      <c r="DH386" s="136"/>
      <c r="DI386" s="136"/>
      <c r="DJ386" s="136"/>
      <c r="DK386" s="136"/>
      <c r="DL386" s="136"/>
      <c r="DM386" s="136"/>
      <c r="DN386" s="136"/>
      <c r="DO386" s="136"/>
      <c r="DP386" s="136"/>
      <c r="DQ386" s="136"/>
      <c r="DR386" s="136"/>
      <c r="DS386" s="136"/>
      <c r="DT386" s="136"/>
      <c r="DU386" s="136"/>
      <c r="DV386" s="136"/>
      <c r="DW386" s="136"/>
      <c r="DX386" s="136"/>
      <c r="DY386" s="136"/>
      <c r="DZ386" s="136"/>
      <c r="EA386" s="136"/>
      <c r="EB386" s="136"/>
      <c r="EC386" s="136"/>
      <c r="ED386" s="136"/>
      <c r="EE386" s="136"/>
      <c r="EF386" s="136"/>
      <c r="EG386" s="136"/>
      <c r="EH386" s="136"/>
      <c r="EI386" s="136"/>
      <c r="EJ386" s="136"/>
      <c r="EK386" s="136"/>
      <c r="EL386" s="136"/>
      <c r="EM386" s="136"/>
      <c r="EN386" s="136"/>
      <c r="EO386" s="136"/>
      <c r="EP386" s="136"/>
      <c r="EQ386" s="136"/>
      <c r="ER386" s="136"/>
      <c r="ES386" s="136"/>
      <c r="ET386" s="136"/>
      <c r="EU386" s="136"/>
      <c r="EV386" s="136"/>
      <c r="EW386" s="136"/>
      <c r="EX386" s="136"/>
      <c r="EY386" s="136"/>
      <c r="EZ386" s="136"/>
      <c r="FA386" s="136"/>
      <c r="FB386" s="136"/>
      <c r="FC386" s="136"/>
      <c r="FD386" s="136"/>
      <c r="FE386" s="136"/>
      <c r="FF386" s="136"/>
      <c r="FG386" s="136"/>
      <c r="FH386" s="136"/>
      <c r="FI386" s="136"/>
      <c r="FJ386" s="136"/>
      <c r="FK386" s="136"/>
      <c r="FL386" s="136"/>
      <c r="FM386" s="136"/>
      <c r="FN386" s="136"/>
      <c r="FO386" s="136"/>
      <c r="FP386" s="136"/>
      <c r="FQ386" s="136"/>
      <c r="FR386" s="136"/>
      <c r="FS386" s="136"/>
      <c r="FT386" s="136"/>
      <c r="FU386" s="136"/>
      <c r="FV386" s="136"/>
      <c r="FW386" s="136"/>
      <c r="FX386" s="136"/>
      <c r="FY386" s="136"/>
      <c r="FZ386" s="136"/>
      <c r="GA386" s="136"/>
      <c r="GB386" s="136"/>
      <c r="GC386" s="136"/>
      <c r="GD386" s="136"/>
      <c r="GE386" s="136"/>
      <c r="GF386" s="136"/>
      <c r="GG386" s="136"/>
      <c r="GH386" s="136"/>
      <c r="GI386" s="136"/>
      <c r="GJ386" s="136"/>
      <c r="GK386" s="136"/>
      <c r="GL386" s="136"/>
      <c r="GM386" s="136"/>
      <c r="GN386" s="136"/>
      <c r="GO386" s="136"/>
      <c r="GP386" s="136"/>
      <c r="GQ386" s="136"/>
      <c r="GR386" s="136"/>
      <c r="GS386" s="136"/>
      <c r="GT386" s="136"/>
      <c r="GU386" s="136"/>
      <c r="GV386" s="136"/>
      <c r="GW386" s="136"/>
      <c r="GX386" s="136"/>
      <c r="GY386" s="136"/>
      <c r="GZ386" s="136"/>
      <c r="HA386" s="136"/>
      <c r="HB386" s="136"/>
      <c r="HC386" s="136"/>
      <c r="HD386" s="136"/>
      <c r="HE386" s="136"/>
      <c r="HF386" s="136"/>
      <c r="HG386" s="136"/>
      <c r="HH386" s="136"/>
      <c r="HI386" s="136"/>
      <c r="HJ386" s="136"/>
      <c r="HK386" s="136"/>
      <c r="HL386" s="136"/>
      <c r="HM386" s="136"/>
      <c r="HN386" s="136"/>
      <c r="HO386" s="136"/>
      <c r="HP386" s="136"/>
      <c r="HQ386" s="136"/>
      <c r="HR386" s="136"/>
      <c r="HS386" s="136"/>
      <c r="HT386" s="136"/>
      <c r="HU386" s="136"/>
      <c r="HV386" s="136"/>
      <c r="HW386" s="136"/>
      <c r="HX386" s="136"/>
      <c r="HY386" s="136"/>
      <c r="HZ386" s="136"/>
      <c r="IA386" s="136"/>
      <c r="IB386" s="136"/>
      <c r="IC386" s="136"/>
      <c r="ID386" s="136"/>
      <c r="IE386" s="136"/>
      <c r="IF386" s="136"/>
      <c r="IG386" s="136"/>
    </row>
    <row r="387" spans="1:241" ht="15" customHeight="1" x14ac:dyDescent="0.25">
      <c r="A387" s="196" t="s">
        <v>499</v>
      </c>
      <c r="B387" s="195">
        <v>5340298</v>
      </c>
      <c r="C387" s="195">
        <v>2863929</v>
      </c>
      <c r="D387" s="195">
        <v>883954</v>
      </c>
      <c r="E387" s="195">
        <v>916839</v>
      </c>
      <c r="F387" s="195">
        <v>2737820</v>
      </c>
      <c r="G387" s="195">
        <v>432979</v>
      </c>
      <c r="H387" s="241">
        <v>13175819</v>
      </c>
      <c r="I387" s="136"/>
      <c r="J387" s="196" t="s">
        <v>541</v>
      </c>
      <c r="K387" s="195">
        <v>4333143</v>
      </c>
      <c r="L387" s="195">
        <v>2772328</v>
      </c>
      <c r="M387" s="195">
        <v>898062</v>
      </c>
      <c r="N387" s="195">
        <v>918775</v>
      </c>
      <c r="O387" s="195">
        <v>1639993</v>
      </c>
      <c r="P387" s="195">
        <v>218167</v>
      </c>
      <c r="Q387" s="241">
        <v>10780468</v>
      </c>
      <c r="R387" s="136"/>
      <c r="S387" s="136"/>
      <c r="T387" s="136"/>
      <c r="U387" s="136"/>
      <c r="V387" s="136"/>
      <c r="W387" s="136"/>
      <c r="X387" s="136"/>
      <c r="Y387" s="136"/>
      <c r="Z387" s="136"/>
      <c r="AA387" s="136"/>
      <c r="AB387" s="136"/>
      <c r="AC387" s="136"/>
      <c r="AD387" s="136"/>
      <c r="AE387" s="136"/>
      <c r="AF387" s="136"/>
      <c r="AG387" s="136"/>
      <c r="AH387" s="136"/>
      <c r="AI387" s="136"/>
      <c r="AJ387" s="136"/>
      <c r="AK387" s="136"/>
      <c r="AL387" s="136"/>
      <c r="AM387" s="136"/>
      <c r="AN387" s="136"/>
      <c r="AO387" s="136"/>
      <c r="AP387" s="136"/>
      <c r="AQ387" s="136"/>
      <c r="AR387" s="136"/>
      <c r="AS387" s="136"/>
      <c r="AT387" s="136"/>
      <c r="AU387" s="136"/>
      <c r="AV387" s="136"/>
      <c r="AW387" s="136"/>
      <c r="AX387" s="136"/>
      <c r="AY387" s="136"/>
      <c r="AZ387" s="136"/>
      <c r="BA387" s="136"/>
      <c r="BB387" s="136"/>
      <c r="BC387" s="136"/>
      <c r="BD387" s="136"/>
      <c r="BE387" s="136"/>
      <c r="BF387" s="136"/>
      <c r="BG387" s="136"/>
      <c r="BH387" s="136"/>
      <c r="BI387" s="136"/>
      <c r="BJ387" s="136"/>
      <c r="BK387" s="136"/>
      <c r="BL387" s="136"/>
      <c r="BM387" s="136"/>
      <c r="BN387" s="136"/>
      <c r="BO387" s="136"/>
      <c r="BP387" s="136"/>
      <c r="BQ387" s="136"/>
      <c r="BR387" s="136"/>
      <c r="BS387" s="136"/>
      <c r="BT387" s="136"/>
      <c r="BU387" s="136"/>
      <c r="BV387" s="136"/>
      <c r="BW387" s="136"/>
      <c r="BX387" s="136"/>
      <c r="BY387" s="136"/>
      <c r="BZ387" s="136"/>
      <c r="CA387" s="136"/>
      <c r="CB387" s="136"/>
      <c r="CC387" s="136"/>
      <c r="CD387" s="136"/>
      <c r="CE387" s="136"/>
      <c r="CF387" s="136"/>
      <c r="CG387" s="136"/>
      <c r="CH387" s="136"/>
      <c r="CI387" s="136"/>
      <c r="CJ387" s="136"/>
      <c r="CK387" s="136"/>
      <c r="CL387" s="136"/>
      <c r="CM387" s="136"/>
      <c r="CN387" s="136"/>
      <c r="CO387" s="136"/>
      <c r="CP387" s="136"/>
      <c r="CQ387" s="136"/>
      <c r="CR387" s="136"/>
      <c r="CS387" s="136"/>
      <c r="CT387" s="136"/>
      <c r="CU387" s="136"/>
      <c r="CV387" s="136"/>
      <c r="CW387" s="136"/>
      <c r="CX387" s="136"/>
      <c r="CY387" s="136"/>
      <c r="CZ387" s="136"/>
      <c r="DA387" s="136"/>
      <c r="DB387" s="136"/>
      <c r="DC387" s="136"/>
      <c r="DD387" s="136"/>
      <c r="DE387" s="136"/>
      <c r="DF387" s="136"/>
      <c r="DG387" s="136"/>
      <c r="DH387" s="136"/>
      <c r="DI387" s="136"/>
      <c r="DJ387" s="136"/>
      <c r="DK387" s="136"/>
      <c r="DL387" s="136"/>
      <c r="DM387" s="136"/>
      <c r="DN387" s="136"/>
      <c r="DO387" s="136"/>
      <c r="DP387" s="136"/>
      <c r="DQ387" s="136"/>
      <c r="DR387" s="136"/>
      <c r="DS387" s="136"/>
      <c r="DT387" s="136"/>
      <c r="DU387" s="136"/>
      <c r="DV387" s="136"/>
      <c r="DW387" s="136"/>
      <c r="DX387" s="136"/>
      <c r="DY387" s="136"/>
      <c r="DZ387" s="136"/>
      <c r="EA387" s="136"/>
      <c r="EB387" s="136"/>
      <c r="EC387" s="136"/>
      <c r="ED387" s="136"/>
      <c r="EE387" s="136"/>
      <c r="EF387" s="136"/>
      <c r="EG387" s="136"/>
      <c r="EH387" s="136"/>
      <c r="EI387" s="136"/>
      <c r="EJ387" s="136"/>
      <c r="EK387" s="136"/>
      <c r="EL387" s="136"/>
      <c r="EM387" s="136"/>
      <c r="EN387" s="136"/>
      <c r="EO387" s="136"/>
      <c r="EP387" s="136"/>
      <c r="EQ387" s="136"/>
      <c r="ER387" s="136"/>
      <c r="ES387" s="136"/>
      <c r="ET387" s="136"/>
      <c r="EU387" s="136"/>
      <c r="EV387" s="136"/>
      <c r="EW387" s="136"/>
      <c r="EX387" s="136"/>
      <c r="EY387" s="136"/>
      <c r="EZ387" s="136"/>
      <c r="FA387" s="136"/>
      <c r="FB387" s="136"/>
      <c r="FC387" s="136"/>
      <c r="FD387" s="136"/>
      <c r="FE387" s="136"/>
      <c r="FF387" s="136"/>
      <c r="FG387" s="136"/>
      <c r="FH387" s="136"/>
      <c r="FI387" s="136"/>
      <c r="FJ387" s="136"/>
      <c r="FK387" s="136"/>
      <c r="FL387" s="136"/>
      <c r="FM387" s="136"/>
      <c r="FN387" s="136"/>
      <c r="FO387" s="136"/>
      <c r="FP387" s="136"/>
      <c r="FQ387" s="136"/>
      <c r="FR387" s="136"/>
      <c r="FS387" s="136"/>
      <c r="FT387" s="136"/>
      <c r="FU387" s="136"/>
      <c r="FV387" s="136"/>
      <c r="FW387" s="136"/>
      <c r="FX387" s="136"/>
      <c r="FY387" s="136"/>
      <c r="FZ387" s="136"/>
      <c r="GA387" s="136"/>
      <c r="GB387" s="136"/>
      <c r="GC387" s="136"/>
      <c r="GD387" s="136"/>
      <c r="GE387" s="136"/>
      <c r="GF387" s="136"/>
      <c r="GG387" s="136"/>
      <c r="GH387" s="136"/>
      <c r="GI387" s="136"/>
      <c r="GJ387" s="136"/>
      <c r="GK387" s="136"/>
      <c r="GL387" s="136"/>
      <c r="GM387" s="136"/>
      <c r="GN387" s="136"/>
      <c r="GO387" s="136"/>
      <c r="GP387" s="136"/>
      <c r="GQ387" s="136"/>
      <c r="GR387" s="136"/>
      <c r="GS387" s="136"/>
      <c r="GT387" s="136"/>
      <c r="GU387" s="136"/>
      <c r="GV387" s="136"/>
      <c r="GW387" s="136"/>
      <c r="GX387" s="136"/>
      <c r="GY387" s="136"/>
      <c r="GZ387" s="136"/>
      <c r="HA387" s="136"/>
      <c r="HB387" s="136"/>
      <c r="HC387" s="136"/>
      <c r="HD387" s="136"/>
      <c r="HE387" s="136"/>
      <c r="HF387" s="136"/>
      <c r="HG387" s="136"/>
      <c r="HH387" s="136"/>
      <c r="HI387" s="136"/>
      <c r="HJ387" s="136"/>
      <c r="HK387" s="136"/>
      <c r="HL387" s="136"/>
      <c r="HM387" s="136"/>
      <c r="HN387" s="136"/>
      <c r="HO387" s="136"/>
      <c r="HP387" s="136"/>
      <c r="HQ387" s="136"/>
      <c r="HR387" s="136"/>
      <c r="HS387" s="136"/>
      <c r="HT387" s="136"/>
      <c r="HU387" s="136"/>
      <c r="HV387" s="136"/>
      <c r="HW387" s="136"/>
      <c r="HX387" s="136"/>
      <c r="HY387" s="136"/>
      <c r="HZ387" s="136"/>
      <c r="IA387" s="136"/>
      <c r="IB387" s="136"/>
      <c r="IC387" s="136"/>
      <c r="ID387" s="136"/>
      <c r="IE387" s="136"/>
      <c r="IF387" s="136"/>
      <c r="IG387" s="136"/>
    </row>
    <row r="388" spans="1:241" ht="15" customHeight="1" x14ac:dyDescent="0.25">
      <c r="A388" s="196" t="s">
        <v>500</v>
      </c>
      <c r="B388" s="195">
        <v>5855501</v>
      </c>
      <c r="C388" s="195">
        <v>2662494</v>
      </c>
      <c r="D388" s="195">
        <v>869885</v>
      </c>
      <c r="E388" s="195">
        <v>655429</v>
      </c>
      <c r="F388" s="195">
        <v>2749086</v>
      </c>
      <c r="G388" s="195">
        <v>333585</v>
      </c>
      <c r="H388" s="241">
        <v>13125980</v>
      </c>
      <c r="I388" s="136"/>
      <c r="J388" s="196" t="s">
        <v>542</v>
      </c>
      <c r="K388" s="195">
        <v>5240628</v>
      </c>
      <c r="L388" s="195">
        <v>2702238</v>
      </c>
      <c r="M388" s="195">
        <v>750045</v>
      </c>
      <c r="N388" s="195">
        <v>912382</v>
      </c>
      <c r="O388" s="195">
        <v>1800430</v>
      </c>
      <c r="P388" s="195">
        <v>212626</v>
      </c>
      <c r="Q388" s="241">
        <v>11618349</v>
      </c>
      <c r="R388" s="136"/>
      <c r="S388" s="136"/>
      <c r="T388" s="136"/>
      <c r="U388" s="136"/>
      <c r="V388" s="136"/>
      <c r="W388" s="136"/>
      <c r="X388" s="136"/>
      <c r="Y388" s="136"/>
      <c r="Z388" s="136"/>
      <c r="AA388" s="136"/>
      <c r="AB388" s="136"/>
      <c r="AC388" s="136"/>
      <c r="AD388" s="136"/>
      <c r="AE388" s="136"/>
      <c r="AF388" s="136"/>
      <c r="AG388" s="136"/>
      <c r="AH388" s="136"/>
      <c r="AI388" s="136"/>
      <c r="AJ388" s="136"/>
      <c r="AK388" s="136"/>
      <c r="AL388" s="136"/>
      <c r="AM388" s="136"/>
      <c r="AN388" s="136"/>
      <c r="AO388" s="136"/>
      <c r="AP388" s="136"/>
      <c r="AQ388" s="136"/>
      <c r="AR388" s="136"/>
      <c r="AS388" s="136"/>
      <c r="AT388" s="136"/>
      <c r="AU388" s="136"/>
      <c r="AV388" s="136"/>
      <c r="AW388" s="136"/>
      <c r="AX388" s="136"/>
      <c r="AY388" s="136"/>
      <c r="AZ388" s="136"/>
      <c r="BA388" s="136"/>
      <c r="BB388" s="136"/>
      <c r="BC388" s="136"/>
      <c r="BD388" s="136"/>
      <c r="BE388" s="136"/>
      <c r="BF388" s="136"/>
      <c r="BG388" s="136"/>
      <c r="BH388" s="136"/>
      <c r="BI388" s="136"/>
      <c r="BJ388" s="136"/>
      <c r="BK388" s="136"/>
      <c r="BL388" s="136"/>
      <c r="BM388" s="136"/>
      <c r="BN388" s="136"/>
      <c r="BO388" s="136"/>
      <c r="BP388" s="136"/>
      <c r="BQ388" s="136"/>
      <c r="BR388" s="136"/>
      <c r="BS388" s="136"/>
      <c r="BT388" s="136"/>
      <c r="BU388" s="136"/>
      <c r="BV388" s="136"/>
      <c r="BW388" s="136"/>
      <c r="BX388" s="136"/>
      <c r="BY388" s="136"/>
      <c r="BZ388" s="136"/>
      <c r="CA388" s="136"/>
      <c r="CB388" s="136"/>
      <c r="CC388" s="136"/>
      <c r="CD388" s="136"/>
      <c r="CE388" s="136"/>
      <c r="CF388" s="136"/>
      <c r="CG388" s="136"/>
      <c r="CH388" s="136"/>
      <c r="CI388" s="136"/>
      <c r="CJ388" s="136"/>
      <c r="CK388" s="136"/>
      <c r="CL388" s="136"/>
      <c r="CM388" s="136"/>
      <c r="CN388" s="136"/>
      <c r="CO388" s="136"/>
      <c r="CP388" s="136"/>
      <c r="CQ388" s="136"/>
      <c r="CR388" s="136"/>
      <c r="CS388" s="136"/>
      <c r="CT388" s="136"/>
      <c r="CU388" s="136"/>
      <c r="CV388" s="136"/>
      <c r="CW388" s="136"/>
      <c r="CX388" s="136"/>
      <c r="CY388" s="136"/>
      <c r="CZ388" s="136"/>
      <c r="DA388" s="136"/>
      <c r="DB388" s="136"/>
      <c r="DC388" s="136"/>
      <c r="DD388" s="136"/>
      <c r="DE388" s="136"/>
      <c r="DF388" s="136"/>
      <c r="DG388" s="136"/>
      <c r="DH388" s="136"/>
      <c r="DI388" s="136"/>
      <c r="DJ388" s="136"/>
      <c r="DK388" s="136"/>
      <c r="DL388" s="136"/>
      <c r="DM388" s="136"/>
      <c r="DN388" s="136"/>
      <c r="DO388" s="136"/>
      <c r="DP388" s="136"/>
      <c r="DQ388" s="136"/>
      <c r="DR388" s="136"/>
      <c r="DS388" s="136"/>
      <c r="DT388" s="136"/>
      <c r="DU388" s="136"/>
      <c r="DV388" s="136"/>
      <c r="DW388" s="136"/>
      <c r="DX388" s="136"/>
      <c r="DY388" s="136"/>
      <c r="DZ388" s="136"/>
      <c r="EA388" s="136"/>
      <c r="EB388" s="136"/>
      <c r="EC388" s="136"/>
      <c r="ED388" s="136"/>
      <c r="EE388" s="136"/>
      <c r="EF388" s="136"/>
      <c r="EG388" s="136"/>
      <c r="EH388" s="136"/>
      <c r="EI388" s="136"/>
      <c r="EJ388" s="136"/>
      <c r="EK388" s="136"/>
      <c r="EL388" s="136"/>
      <c r="EM388" s="136"/>
      <c r="EN388" s="136"/>
      <c r="EO388" s="136"/>
      <c r="EP388" s="136"/>
      <c r="EQ388" s="136"/>
      <c r="ER388" s="136"/>
      <c r="ES388" s="136"/>
      <c r="ET388" s="136"/>
      <c r="EU388" s="136"/>
      <c r="EV388" s="136"/>
      <c r="EW388" s="136"/>
      <c r="EX388" s="136"/>
      <c r="EY388" s="136"/>
      <c r="EZ388" s="136"/>
      <c r="FA388" s="136"/>
      <c r="FB388" s="136"/>
      <c r="FC388" s="136"/>
      <c r="FD388" s="136"/>
      <c r="FE388" s="136"/>
      <c r="FF388" s="136"/>
      <c r="FG388" s="136"/>
      <c r="FH388" s="136"/>
      <c r="FI388" s="136"/>
      <c r="FJ388" s="136"/>
      <c r="FK388" s="136"/>
      <c r="FL388" s="136"/>
      <c r="FM388" s="136"/>
      <c r="FN388" s="136"/>
      <c r="FO388" s="136"/>
      <c r="FP388" s="136"/>
      <c r="FQ388" s="136"/>
      <c r="FR388" s="136"/>
      <c r="FS388" s="136"/>
      <c r="FT388" s="136"/>
      <c r="FU388" s="136"/>
      <c r="FV388" s="136"/>
      <c r="FW388" s="136"/>
      <c r="FX388" s="136"/>
      <c r="FY388" s="136"/>
      <c r="FZ388" s="136"/>
      <c r="GA388" s="136"/>
      <c r="GB388" s="136"/>
      <c r="GC388" s="136"/>
      <c r="GD388" s="136"/>
      <c r="GE388" s="136"/>
      <c r="GF388" s="136"/>
      <c r="GG388" s="136"/>
      <c r="GH388" s="136"/>
      <c r="GI388" s="136"/>
      <c r="GJ388" s="136"/>
      <c r="GK388" s="136"/>
      <c r="GL388" s="136"/>
      <c r="GM388" s="136"/>
      <c r="GN388" s="136"/>
      <c r="GO388" s="136"/>
      <c r="GP388" s="136"/>
      <c r="GQ388" s="136"/>
      <c r="GR388" s="136"/>
      <c r="GS388" s="136"/>
      <c r="GT388" s="136"/>
      <c r="GU388" s="136"/>
      <c r="GV388" s="136"/>
      <c r="GW388" s="136"/>
      <c r="GX388" s="136"/>
      <c r="GY388" s="136"/>
      <c r="GZ388" s="136"/>
      <c r="HA388" s="136"/>
      <c r="HB388" s="136"/>
      <c r="HC388" s="136"/>
      <c r="HD388" s="136"/>
      <c r="HE388" s="136"/>
      <c r="HF388" s="136"/>
      <c r="HG388" s="136"/>
      <c r="HH388" s="136"/>
      <c r="HI388" s="136"/>
      <c r="HJ388" s="136"/>
      <c r="HK388" s="136"/>
      <c r="HL388" s="136"/>
      <c r="HM388" s="136"/>
      <c r="HN388" s="136"/>
      <c r="HO388" s="136"/>
      <c r="HP388" s="136"/>
      <c r="HQ388" s="136"/>
      <c r="HR388" s="136"/>
      <c r="HS388" s="136"/>
      <c r="HT388" s="136"/>
      <c r="HU388" s="136"/>
      <c r="HV388" s="136"/>
      <c r="HW388" s="136"/>
      <c r="HX388" s="136"/>
      <c r="HY388" s="136"/>
      <c r="HZ388" s="136"/>
      <c r="IA388" s="136"/>
      <c r="IB388" s="136"/>
      <c r="IC388" s="136"/>
      <c r="ID388" s="136"/>
      <c r="IE388" s="136"/>
      <c r="IF388" s="136"/>
      <c r="IG388" s="136"/>
    </row>
    <row r="389" spans="1:241" ht="15" customHeight="1" x14ac:dyDescent="0.25">
      <c r="A389" s="196" t="s">
        <v>501</v>
      </c>
      <c r="B389" s="195">
        <v>7738927</v>
      </c>
      <c r="C389" s="195">
        <v>4021345</v>
      </c>
      <c r="D389" s="195">
        <v>1210634</v>
      </c>
      <c r="E389" s="195">
        <v>757883</v>
      </c>
      <c r="F389" s="195">
        <v>1948452</v>
      </c>
      <c r="G389" s="195">
        <v>423165</v>
      </c>
      <c r="H389" s="241">
        <v>16100406</v>
      </c>
      <c r="I389" s="136"/>
      <c r="J389" s="196" t="s">
        <v>543</v>
      </c>
      <c r="K389" s="195">
        <v>6223955</v>
      </c>
      <c r="L389" s="195">
        <v>3260137</v>
      </c>
      <c r="M389" s="195">
        <v>988039</v>
      </c>
      <c r="N389" s="195">
        <v>1276195</v>
      </c>
      <c r="O389" s="195">
        <v>2093572</v>
      </c>
      <c r="P389" s="195">
        <v>212698</v>
      </c>
      <c r="Q389" s="241">
        <v>14054596</v>
      </c>
      <c r="R389" s="136"/>
      <c r="S389" s="136"/>
      <c r="T389" s="136"/>
      <c r="U389" s="136"/>
      <c r="V389" s="136"/>
      <c r="W389" s="136"/>
      <c r="X389" s="136"/>
      <c r="Y389" s="136"/>
      <c r="Z389" s="136"/>
      <c r="AA389" s="136"/>
      <c r="AB389" s="136"/>
      <c r="AC389" s="136"/>
      <c r="AD389" s="136"/>
      <c r="AE389" s="136"/>
      <c r="AF389" s="136"/>
      <c r="AG389" s="136"/>
      <c r="AH389" s="136"/>
      <c r="AI389" s="136"/>
      <c r="AJ389" s="136"/>
      <c r="AK389" s="136"/>
      <c r="AL389" s="136"/>
      <c r="AM389" s="136"/>
      <c r="AN389" s="136"/>
      <c r="AO389" s="136"/>
      <c r="AP389" s="136"/>
      <c r="AQ389" s="136"/>
      <c r="AR389" s="136"/>
      <c r="AS389" s="136"/>
      <c r="AT389" s="136"/>
      <c r="AU389" s="136"/>
      <c r="AV389" s="136"/>
      <c r="AW389" s="136"/>
      <c r="AX389" s="136"/>
      <c r="AY389" s="136"/>
      <c r="AZ389" s="136"/>
      <c r="BA389" s="136"/>
      <c r="BB389" s="136"/>
      <c r="BC389" s="136"/>
      <c r="BD389" s="136"/>
      <c r="BE389" s="136"/>
      <c r="BF389" s="136"/>
      <c r="BG389" s="136"/>
      <c r="BH389" s="136"/>
      <c r="BI389" s="136"/>
      <c r="BJ389" s="136"/>
      <c r="BK389" s="136"/>
      <c r="BL389" s="136"/>
      <c r="BM389" s="136"/>
      <c r="BN389" s="136"/>
      <c r="BO389" s="136"/>
      <c r="BP389" s="136"/>
      <c r="BQ389" s="136"/>
      <c r="BR389" s="136"/>
      <c r="BS389" s="136"/>
      <c r="BT389" s="136"/>
      <c r="BU389" s="136"/>
      <c r="BV389" s="136"/>
      <c r="BW389" s="136"/>
      <c r="BX389" s="136"/>
      <c r="BY389" s="136"/>
      <c r="BZ389" s="136"/>
      <c r="CA389" s="136"/>
      <c r="CB389" s="136"/>
      <c r="CC389" s="136"/>
      <c r="CD389" s="136"/>
      <c r="CE389" s="136"/>
      <c r="CF389" s="136"/>
      <c r="CG389" s="136"/>
      <c r="CH389" s="136"/>
      <c r="CI389" s="136"/>
      <c r="CJ389" s="136"/>
      <c r="CK389" s="136"/>
      <c r="CL389" s="136"/>
      <c r="CM389" s="136"/>
      <c r="CN389" s="136"/>
      <c r="CO389" s="136"/>
      <c r="CP389" s="136"/>
      <c r="CQ389" s="136"/>
      <c r="CR389" s="136"/>
      <c r="CS389" s="136"/>
      <c r="CT389" s="136"/>
      <c r="CU389" s="136"/>
      <c r="CV389" s="136"/>
      <c r="CW389" s="136"/>
      <c r="CX389" s="136"/>
      <c r="CY389" s="136"/>
      <c r="CZ389" s="136"/>
      <c r="DA389" s="136"/>
      <c r="DB389" s="136"/>
      <c r="DC389" s="136"/>
      <c r="DD389" s="136"/>
      <c r="DE389" s="136"/>
      <c r="DF389" s="136"/>
      <c r="DG389" s="136"/>
      <c r="DH389" s="136"/>
      <c r="DI389" s="136"/>
      <c r="DJ389" s="136"/>
      <c r="DK389" s="136"/>
      <c r="DL389" s="136"/>
      <c r="DM389" s="136"/>
      <c r="DN389" s="136"/>
      <c r="DO389" s="136"/>
      <c r="DP389" s="136"/>
      <c r="DQ389" s="136"/>
      <c r="DR389" s="136"/>
      <c r="DS389" s="136"/>
      <c r="DT389" s="136"/>
      <c r="DU389" s="136"/>
      <c r="DV389" s="136"/>
      <c r="DW389" s="136"/>
      <c r="DX389" s="136"/>
      <c r="DY389" s="136"/>
      <c r="DZ389" s="136"/>
      <c r="EA389" s="136"/>
      <c r="EB389" s="136"/>
      <c r="EC389" s="136"/>
      <c r="ED389" s="136"/>
      <c r="EE389" s="136"/>
      <c r="EF389" s="136"/>
      <c r="EG389" s="136"/>
      <c r="EH389" s="136"/>
      <c r="EI389" s="136"/>
      <c r="EJ389" s="136"/>
      <c r="EK389" s="136"/>
      <c r="EL389" s="136"/>
      <c r="EM389" s="136"/>
      <c r="EN389" s="136"/>
      <c r="EO389" s="136"/>
      <c r="EP389" s="136"/>
      <c r="EQ389" s="136"/>
      <c r="ER389" s="136"/>
      <c r="ES389" s="136"/>
      <c r="ET389" s="136"/>
      <c r="EU389" s="136"/>
      <c r="EV389" s="136"/>
      <c r="EW389" s="136"/>
      <c r="EX389" s="136"/>
      <c r="EY389" s="136"/>
      <c r="EZ389" s="136"/>
      <c r="FA389" s="136"/>
      <c r="FB389" s="136"/>
      <c r="FC389" s="136"/>
      <c r="FD389" s="136"/>
      <c r="FE389" s="136"/>
      <c r="FF389" s="136"/>
      <c r="FG389" s="136"/>
      <c r="FH389" s="136"/>
      <c r="FI389" s="136"/>
      <c r="FJ389" s="136"/>
      <c r="FK389" s="136"/>
      <c r="FL389" s="136"/>
      <c r="FM389" s="136"/>
      <c r="FN389" s="136"/>
      <c r="FO389" s="136"/>
      <c r="FP389" s="136"/>
      <c r="FQ389" s="136"/>
      <c r="FR389" s="136"/>
      <c r="FS389" s="136"/>
      <c r="FT389" s="136"/>
      <c r="FU389" s="136"/>
      <c r="FV389" s="136"/>
      <c r="FW389" s="136"/>
      <c r="FX389" s="136"/>
      <c r="FY389" s="136"/>
      <c r="FZ389" s="136"/>
      <c r="GA389" s="136"/>
      <c r="GB389" s="136"/>
      <c r="GC389" s="136"/>
      <c r="GD389" s="136"/>
      <c r="GE389" s="136"/>
      <c r="GF389" s="136"/>
      <c r="GG389" s="136"/>
      <c r="GH389" s="136"/>
      <c r="GI389" s="136"/>
      <c r="GJ389" s="136"/>
      <c r="GK389" s="136"/>
      <c r="GL389" s="136"/>
      <c r="GM389" s="136"/>
      <c r="GN389" s="136"/>
      <c r="GO389" s="136"/>
      <c r="GP389" s="136"/>
      <c r="GQ389" s="136"/>
      <c r="GR389" s="136"/>
      <c r="GS389" s="136"/>
      <c r="GT389" s="136"/>
      <c r="GU389" s="136"/>
      <c r="GV389" s="136"/>
      <c r="GW389" s="136"/>
      <c r="GX389" s="136"/>
      <c r="GY389" s="136"/>
      <c r="GZ389" s="136"/>
      <c r="HA389" s="136"/>
      <c r="HB389" s="136"/>
      <c r="HC389" s="136"/>
      <c r="HD389" s="136"/>
      <c r="HE389" s="136"/>
      <c r="HF389" s="136"/>
      <c r="HG389" s="136"/>
      <c r="HH389" s="136"/>
      <c r="HI389" s="136"/>
      <c r="HJ389" s="136"/>
      <c r="HK389" s="136"/>
      <c r="HL389" s="136"/>
      <c r="HM389" s="136"/>
      <c r="HN389" s="136"/>
      <c r="HO389" s="136"/>
      <c r="HP389" s="136"/>
      <c r="HQ389" s="136"/>
      <c r="HR389" s="136"/>
      <c r="HS389" s="136"/>
      <c r="HT389" s="136"/>
      <c r="HU389" s="136"/>
      <c r="HV389" s="136"/>
      <c r="HW389" s="136"/>
      <c r="HX389" s="136"/>
      <c r="HY389" s="136"/>
      <c r="HZ389" s="136"/>
      <c r="IA389" s="136"/>
      <c r="IB389" s="136"/>
      <c r="IC389" s="136"/>
      <c r="ID389" s="136"/>
      <c r="IE389" s="136"/>
      <c r="IF389" s="136"/>
      <c r="IG389" s="136"/>
    </row>
    <row r="390" spans="1:241" ht="15" customHeight="1" x14ac:dyDescent="0.25">
      <c r="A390" s="196" t="s">
        <v>502</v>
      </c>
      <c r="B390" s="195">
        <v>6024034</v>
      </c>
      <c r="C390" s="195">
        <v>3979392</v>
      </c>
      <c r="D390" s="195">
        <v>1273662</v>
      </c>
      <c r="E390" s="195">
        <v>673363</v>
      </c>
      <c r="F390" s="195">
        <v>1904618</v>
      </c>
      <c r="G390" s="195">
        <v>332703</v>
      </c>
      <c r="H390" s="241">
        <v>14187772</v>
      </c>
      <c r="I390" s="136"/>
      <c r="J390" s="196" t="s">
        <v>544</v>
      </c>
      <c r="K390" s="195">
        <v>5297614</v>
      </c>
      <c r="L390" s="195">
        <v>3519957</v>
      </c>
      <c r="M390" s="195">
        <v>895197</v>
      </c>
      <c r="N390" s="195">
        <v>895846</v>
      </c>
      <c r="O390" s="195">
        <v>1187575</v>
      </c>
      <c r="P390" s="195">
        <v>293266</v>
      </c>
      <c r="Q390" s="241">
        <v>12089455</v>
      </c>
      <c r="R390" s="136"/>
      <c r="S390" s="136"/>
      <c r="T390" s="136"/>
      <c r="U390" s="136"/>
      <c r="V390" s="136"/>
      <c r="W390" s="136"/>
      <c r="X390" s="136"/>
      <c r="Y390" s="136"/>
      <c r="Z390" s="136"/>
      <c r="AA390" s="136"/>
      <c r="AB390" s="136"/>
      <c r="AC390" s="136"/>
      <c r="AD390" s="136"/>
      <c r="AE390" s="136"/>
      <c r="AF390" s="136"/>
      <c r="AG390" s="136"/>
      <c r="AH390" s="136"/>
      <c r="AI390" s="136"/>
      <c r="AJ390" s="136"/>
      <c r="AK390" s="136"/>
      <c r="AL390" s="136"/>
      <c r="AM390" s="136"/>
      <c r="AN390" s="136"/>
      <c r="AO390" s="136"/>
      <c r="AP390" s="136"/>
      <c r="AQ390" s="136"/>
      <c r="AR390" s="136"/>
      <c r="AS390" s="136"/>
      <c r="AT390" s="136"/>
      <c r="AU390" s="136"/>
      <c r="AV390" s="136"/>
      <c r="AW390" s="136"/>
      <c r="AX390" s="136"/>
      <c r="AY390" s="136"/>
      <c r="AZ390" s="136"/>
      <c r="BA390" s="136"/>
      <c r="BB390" s="136"/>
      <c r="BC390" s="136"/>
      <c r="BD390" s="136"/>
      <c r="BE390" s="136"/>
      <c r="BF390" s="136"/>
      <c r="BG390" s="136"/>
      <c r="BH390" s="136"/>
      <c r="BI390" s="136"/>
      <c r="BJ390" s="136"/>
      <c r="BK390" s="136"/>
      <c r="BL390" s="136"/>
      <c r="BM390" s="136"/>
      <c r="BN390" s="136"/>
      <c r="BO390" s="136"/>
      <c r="BP390" s="136"/>
      <c r="BQ390" s="136"/>
      <c r="BR390" s="136"/>
      <c r="BS390" s="136"/>
      <c r="BT390" s="136"/>
      <c r="BU390" s="136"/>
      <c r="BV390" s="136"/>
      <c r="BW390" s="136"/>
      <c r="BX390" s="136"/>
      <c r="BY390" s="136"/>
      <c r="BZ390" s="136"/>
      <c r="CA390" s="136"/>
      <c r="CB390" s="136"/>
      <c r="CC390" s="136"/>
      <c r="CD390" s="136"/>
      <c r="CE390" s="136"/>
      <c r="CF390" s="136"/>
      <c r="CG390" s="136"/>
      <c r="CH390" s="136"/>
      <c r="CI390" s="136"/>
      <c r="CJ390" s="136"/>
      <c r="CK390" s="136"/>
      <c r="CL390" s="136"/>
      <c r="CM390" s="136"/>
      <c r="CN390" s="136"/>
      <c r="CO390" s="136"/>
      <c r="CP390" s="136"/>
      <c r="CQ390" s="136"/>
      <c r="CR390" s="136"/>
      <c r="CS390" s="136"/>
      <c r="CT390" s="136"/>
      <c r="CU390" s="136"/>
      <c r="CV390" s="136"/>
      <c r="CW390" s="136"/>
      <c r="CX390" s="136"/>
      <c r="CY390" s="136"/>
      <c r="CZ390" s="136"/>
      <c r="DA390" s="136"/>
      <c r="DB390" s="136"/>
      <c r="DC390" s="136"/>
      <c r="DD390" s="136"/>
      <c r="DE390" s="136"/>
      <c r="DF390" s="136"/>
      <c r="DG390" s="136"/>
      <c r="DH390" s="136"/>
      <c r="DI390" s="136"/>
      <c r="DJ390" s="136"/>
      <c r="DK390" s="136"/>
      <c r="DL390" s="136"/>
      <c r="DM390" s="136"/>
      <c r="DN390" s="136"/>
      <c r="DO390" s="136"/>
      <c r="DP390" s="136"/>
      <c r="DQ390" s="136"/>
      <c r="DR390" s="136"/>
      <c r="DS390" s="136"/>
      <c r="DT390" s="136"/>
      <c r="DU390" s="136"/>
      <c r="DV390" s="136"/>
      <c r="DW390" s="136"/>
      <c r="DX390" s="136"/>
      <c r="DY390" s="136"/>
      <c r="DZ390" s="136"/>
      <c r="EA390" s="136"/>
      <c r="EB390" s="136"/>
      <c r="EC390" s="136"/>
      <c r="ED390" s="136"/>
      <c r="EE390" s="136"/>
      <c r="EF390" s="136"/>
      <c r="EG390" s="136"/>
      <c r="EH390" s="136"/>
      <c r="EI390" s="136"/>
      <c r="EJ390" s="136"/>
      <c r="EK390" s="136"/>
      <c r="EL390" s="136"/>
      <c r="EM390" s="136"/>
      <c r="EN390" s="136"/>
      <c r="EO390" s="136"/>
      <c r="EP390" s="136"/>
      <c r="EQ390" s="136"/>
      <c r="ER390" s="136"/>
      <c r="ES390" s="136"/>
      <c r="ET390" s="136"/>
      <c r="EU390" s="136"/>
      <c r="EV390" s="136"/>
      <c r="EW390" s="136"/>
      <c r="EX390" s="136"/>
      <c r="EY390" s="136"/>
      <c r="EZ390" s="136"/>
      <c r="FA390" s="136"/>
      <c r="FB390" s="136"/>
      <c r="FC390" s="136"/>
      <c r="FD390" s="136"/>
      <c r="FE390" s="136"/>
      <c r="FF390" s="136"/>
      <c r="FG390" s="136"/>
      <c r="FH390" s="136"/>
      <c r="FI390" s="136"/>
      <c r="FJ390" s="136"/>
      <c r="FK390" s="136"/>
      <c r="FL390" s="136"/>
      <c r="FM390" s="136"/>
      <c r="FN390" s="136"/>
      <c r="FO390" s="136"/>
      <c r="FP390" s="136"/>
      <c r="FQ390" s="136"/>
      <c r="FR390" s="136"/>
      <c r="FS390" s="136"/>
      <c r="FT390" s="136"/>
      <c r="FU390" s="136"/>
      <c r="FV390" s="136"/>
      <c r="FW390" s="136"/>
      <c r="FX390" s="136"/>
      <c r="FY390" s="136"/>
      <c r="FZ390" s="136"/>
      <c r="GA390" s="136"/>
      <c r="GB390" s="136"/>
      <c r="GC390" s="136"/>
      <c r="GD390" s="136"/>
      <c r="GE390" s="136"/>
      <c r="GF390" s="136"/>
      <c r="GG390" s="136"/>
      <c r="GH390" s="136"/>
      <c r="GI390" s="136"/>
      <c r="GJ390" s="136"/>
      <c r="GK390" s="136"/>
      <c r="GL390" s="136"/>
      <c r="GM390" s="136"/>
      <c r="GN390" s="136"/>
      <c r="GO390" s="136"/>
      <c r="GP390" s="136"/>
      <c r="GQ390" s="136"/>
      <c r="GR390" s="136"/>
      <c r="GS390" s="136"/>
      <c r="GT390" s="136"/>
      <c r="GU390" s="136"/>
      <c r="GV390" s="136"/>
      <c r="GW390" s="136"/>
      <c r="GX390" s="136"/>
      <c r="GY390" s="136"/>
      <c r="GZ390" s="136"/>
      <c r="HA390" s="136"/>
      <c r="HB390" s="136"/>
      <c r="HC390" s="136"/>
      <c r="HD390" s="136"/>
      <c r="HE390" s="136"/>
      <c r="HF390" s="136"/>
      <c r="HG390" s="136"/>
      <c r="HH390" s="136"/>
      <c r="HI390" s="136"/>
      <c r="HJ390" s="136"/>
      <c r="HK390" s="136"/>
      <c r="HL390" s="136"/>
      <c r="HM390" s="136"/>
      <c r="HN390" s="136"/>
      <c r="HO390" s="136"/>
      <c r="HP390" s="136"/>
      <c r="HQ390" s="136"/>
      <c r="HR390" s="136"/>
      <c r="HS390" s="136"/>
      <c r="HT390" s="136"/>
      <c r="HU390" s="136"/>
      <c r="HV390" s="136"/>
      <c r="HW390" s="136"/>
      <c r="HX390" s="136"/>
      <c r="HY390" s="136"/>
      <c r="HZ390" s="136"/>
      <c r="IA390" s="136"/>
      <c r="IB390" s="136"/>
      <c r="IC390" s="136"/>
      <c r="ID390" s="136"/>
      <c r="IE390" s="136"/>
      <c r="IF390" s="136"/>
      <c r="IG390" s="136"/>
    </row>
    <row r="391" spans="1:241" ht="15" customHeight="1" x14ac:dyDescent="0.25">
      <c r="A391" s="196" t="s">
        <v>503</v>
      </c>
      <c r="B391" s="195">
        <v>6449360</v>
      </c>
      <c r="C391" s="195">
        <v>4046023</v>
      </c>
      <c r="D391" s="195">
        <v>1277749</v>
      </c>
      <c r="E391" s="195">
        <v>621672</v>
      </c>
      <c r="F391" s="195">
        <v>2053947</v>
      </c>
      <c r="G391" s="195">
        <v>364331</v>
      </c>
      <c r="H391" s="241">
        <v>14813082</v>
      </c>
      <c r="I391" s="136"/>
      <c r="J391" s="196" t="s">
        <v>545</v>
      </c>
      <c r="K391" s="195">
        <v>3425226</v>
      </c>
      <c r="L391" s="195">
        <v>2380210</v>
      </c>
      <c r="M391" s="195">
        <v>658459</v>
      </c>
      <c r="N391" s="195">
        <v>805704</v>
      </c>
      <c r="O391" s="195">
        <v>1384403</v>
      </c>
      <c r="P391" s="195">
        <v>256181</v>
      </c>
      <c r="Q391" s="241">
        <v>8910183</v>
      </c>
      <c r="R391" s="136"/>
      <c r="S391" s="136"/>
      <c r="T391" s="136"/>
      <c r="U391" s="136"/>
      <c r="V391" s="136"/>
      <c r="W391" s="136"/>
      <c r="X391" s="136"/>
      <c r="Y391" s="136"/>
      <c r="Z391" s="136"/>
      <c r="AA391" s="136"/>
      <c r="AB391" s="136"/>
      <c r="AC391" s="136"/>
      <c r="AD391" s="136"/>
      <c r="AE391" s="136"/>
      <c r="AF391" s="136"/>
      <c r="AG391" s="136"/>
      <c r="AH391" s="136"/>
      <c r="AI391" s="136"/>
      <c r="AJ391" s="136"/>
      <c r="AK391" s="136"/>
      <c r="AL391" s="136"/>
      <c r="AM391" s="136"/>
      <c r="AN391" s="136"/>
      <c r="AO391" s="136"/>
      <c r="AP391" s="136"/>
      <c r="AQ391" s="136"/>
      <c r="AR391" s="136"/>
      <c r="AS391" s="136"/>
      <c r="AT391" s="136"/>
      <c r="AU391" s="136"/>
      <c r="AV391" s="136"/>
      <c r="AW391" s="136"/>
      <c r="AX391" s="136"/>
      <c r="AY391" s="136"/>
      <c r="AZ391" s="136"/>
      <c r="BA391" s="136"/>
      <c r="BB391" s="136"/>
      <c r="BC391" s="136"/>
      <c r="BD391" s="136"/>
      <c r="BE391" s="136"/>
      <c r="BF391" s="136"/>
      <c r="BG391" s="136"/>
      <c r="BH391" s="136"/>
      <c r="BI391" s="136"/>
      <c r="BJ391" s="136"/>
      <c r="BK391" s="136"/>
      <c r="BL391" s="136"/>
      <c r="BM391" s="136"/>
      <c r="BN391" s="136"/>
      <c r="BO391" s="136"/>
      <c r="BP391" s="136"/>
      <c r="BQ391" s="136"/>
      <c r="BR391" s="136"/>
      <c r="BS391" s="136"/>
      <c r="BT391" s="136"/>
      <c r="BU391" s="136"/>
      <c r="BV391" s="136"/>
      <c r="BW391" s="136"/>
      <c r="BX391" s="136"/>
      <c r="BY391" s="136"/>
      <c r="BZ391" s="136"/>
      <c r="CA391" s="136"/>
      <c r="CB391" s="136"/>
      <c r="CC391" s="136"/>
      <c r="CD391" s="136"/>
      <c r="CE391" s="136"/>
      <c r="CF391" s="136"/>
      <c r="CG391" s="136"/>
      <c r="CH391" s="136"/>
      <c r="CI391" s="136"/>
      <c r="CJ391" s="136"/>
      <c r="CK391" s="136"/>
      <c r="CL391" s="136"/>
      <c r="CM391" s="136"/>
      <c r="CN391" s="136"/>
      <c r="CO391" s="136"/>
      <c r="CP391" s="136"/>
      <c r="CQ391" s="136"/>
      <c r="CR391" s="136"/>
      <c r="CS391" s="136"/>
      <c r="CT391" s="136"/>
      <c r="CU391" s="136"/>
      <c r="CV391" s="136"/>
      <c r="CW391" s="136"/>
      <c r="CX391" s="136"/>
      <c r="CY391" s="136"/>
      <c r="CZ391" s="136"/>
      <c r="DA391" s="136"/>
      <c r="DB391" s="136"/>
      <c r="DC391" s="136"/>
      <c r="DD391" s="136"/>
      <c r="DE391" s="136"/>
      <c r="DF391" s="136"/>
      <c r="DG391" s="136"/>
      <c r="DH391" s="136"/>
      <c r="DI391" s="136"/>
      <c r="DJ391" s="136"/>
      <c r="DK391" s="136"/>
      <c r="DL391" s="136"/>
      <c r="DM391" s="136"/>
      <c r="DN391" s="136"/>
      <c r="DO391" s="136"/>
      <c r="DP391" s="136"/>
      <c r="DQ391" s="136"/>
      <c r="DR391" s="136"/>
      <c r="DS391" s="136"/>
      <c r="DT391" s="136"/>
      <c r="DU391" s="136"/>
      <c r="DV391" s="136"/>
      <c r="DW391" s="136"/>
      <c r="DX391" s="136"/>
      <c r="DY391" s="136"/>
      <c r="DZ391" s="136"/>
      <c r="EA391" s="136"/>
      <c r="EB391" s="136"/>
      <c r="EC391" s="136"/>
      <c r="ED391" s="136"/>
      <c r="EE391" s="136"/>
      <c r="EF391" s="136"/>
      <c r="EG391" s="136"/>
      <c r="EH391" s="136"/>
      <c r="EI391" s="136"/>
      <c r="EJ391" s="136"/>
      <c r="EK391" s="136"/>
      <c r="EL391" s="136"/>
      <c r="EM391" s="136"/>
      <c r="EN391" s="136"/>
      <c r="EO391" s="136"/>
      <c r="EP391" s="136"/>
      <c r="EQ391" s="136"/>
      <c r="ER391" s="136"/>
      <c r="ES391" s="136"/>
      <c r="ET391" s="136"/>
      <c r="EU391" s="136"/>
      <c r="EV391" s="136"/>
      <c r="EW391" s="136"/>
      <c r="EX391" s="136"/>
      <c r="EY391" s="136"/>
      <c r="EZ391" s="136"/>
      <c r="FA391" s="136"/>
      <c r="FB391" s="136"/>
      <c r="FC391" s="136"/>
      <c r="FD391" s="136"/>
      <c r="FE391" s="136"/>
      <c r="FF391" s="136"/>
      <c r="FG391" s="136"/>
      <c r="FH391" s="136"/>
      <c r="FI391" s="136"/>
      <c r="FJ391" s="136"/>
      <c r="FK391" s="136"/>
      <c r="FL391" s="136"/>
      <c r="FM391" s="136"/>
      <c r="FN391" s="136"/>
      <c r="FO391" s="136"/>
      <c r="FP391" s="136"/>
      <c r="FQ391" s="136"/>
      <c r="FR391" s="136"/>
      <c r="FS391" s="136"/>
      <c r="FT391" s="136"/>
      <c r="FU391" s="136"/>
      <c r="FV391" s="136"/>
      <c r="FW391" s="136"/>
      <c r="FX391" s="136"/>
      <c r="FY391" s="136"/>
      <c r="FZ391" s="136"/>
      <c r="GA391" s="136"/>
      <c r="GB391" s="136"/>
      <c r="GC391" s="136"/>
      <c r="GD391" s="136"/>
      <c r="GE391" s="136"/>
      <c r="GF391" s="136"/>
      <c r="GG391" s="136"/>
      <c r="GH391" s="136"/>
      <c r="GI391" s="136"/>
      <c r="GJ391" s="136"/>
      <c r="GK391" s="136"/>
      <c r="GL391" s="136"/>
      <c r="GM391" s="136"/>
      <c r="GN391" s="136"/>
      <c r="GO391" s="136"/>
      <c r="GP391" s="136"/>
      <c r="GQ391" s="136"/>
      <c r="GR391" s="136"/>
      <c r="GS391" s="136"/>
      <c r="GT391" s="136"/>
      <c r="GU391" s="136"/>
      <c r="GV391" s="136"/>
      <c r="GW391" s="136"/>
      <c r="GX391" s="136"/>
      <c r="GY391" s="136"/>
      <c r="GZ391" s="136"/>
      <c r="HA391" s="136"/>
      <c r="HB391" s="136"/>
      <c r="HC391" s="136"/>
      <c r="HD391" s="136"/>
      <c r="HE391" s="136"/>
      <c r="HF391" s="136"/>
      <c r="HG391" s="136"/>
      <c r="HH391" s="136"/>
      <c r="HI391" s="136"/>
      <c r="HJ391" s="136"/>
      <c r="HK391" s="136"/>
      <c r="HL391" s="136"/>
      <c r="HM391" s="136"/>
      <c r="HN391" s="136"/>
      <c r="HO391" s="136"/>
      <c r="HP391" s="136"/>
      <c r="HQ391" s="136"/>
      <c r="HR391" s="136"/>
      <c r="HS391" s="136"/>
      <c r="HT391" s="136"/>
      <c r="HU391" s="136"/>
      <c r="HV391" s="136"/>
      <c r="HW391" s="136"/>
      <c r="HX391" s="136"/>
      <c r="HY391" s="136"/>
      <c r="HZ391" s="136"/>
      <c r="IA391" s="136"/>
      <c r="IB391" s="136"/>
      <c r="IC391" s="136"/>
      <c r="ID391" s="136"/>
      <c r="IE391" s="136"/>
      <c r="IF391" s="136"/>
      <c r="IG391" s="136"/>
    </row>
    <row r="392" spans="1:241" ht="15" customHeight="1" x14ac:dyDescent="0.25">
      <c r="A392" s="196" t="s">
        <v>504</v>
      </c>
      <c r="B392" s="195">
        <v>6688095</v>
      </c>
      <c r="C392" s="195">
        <v>4653818</v>
      </c>
      <c r="D392" s="195">
        <v>1698451</v>
      </c>
      <c r="E392" s="195">
        <v>747285</v>
      </c>
      <c r="F392" s="195">
        <v>2193321</v>
      </c>
      <c r="G392" s="195">
        <v>467413</v>
      </c>
      <c r="H392" s="241">
        <v>16448383</v>
      </c>
      <c r="I392" s="136"/>
      <c r="J392" s="196" t="s">
        <v>546</v>
      </c>
      <c r="K392" s="195">
        <v>4834185</v>
      </c>
      <c r="L392" s="195">
        <v>2994138</v>
      </c>
      <c r="M392" s="195">
        <v>807609</v>
      </c>
      <c r="N392" s="195">
        <v>703009</v>
      </c>
      <c r="O392" s="195">
        <v>1341330</v>
      </c>
      <c r="P392" s="195">
        <v>293182</v>
      </c>
      <c r="Q392" s="241">
        <v>10973453</v>
      </c>
      <c r="R392" s="136"/>
      <c r="S392" s="136"/>
      <c r="T392" s="136"/>
      <c r="U392" s="136"/>
      <c r="V392" s="136"/>
      <c r="W392" s="136"/>
      <c r="X392" s="136"/>
      <c r="Y392" s="136"/>
      <c r="Z392" s="136"/>
      <c r="AA392" s="136"/>
      <c r="AB392" s="136"/>
      <c r="AC392" s="136"/>
      <c r="AD392" s="136"/>
      <c r="AE392" s="136"/>
      <c r="AF392" s="136"/>
      <c r="AG392" s="136"/>
      <c r="AH392" s="136"/>
      <c r="AI392" s="136"/>
      <c r="AJ392" s="136"/>
      <c r="AK392" s="136"/>
      <c r="AL392" s="136"/>
      <c r="AM392" s="136"/>
      <c r="AN392" s="136"/>
      <c r="AO392" s="136"/>
      <c r="AP392" s="136"/>
      <c r="AQ392" s="136"/>
      <c r="AR392" s="136"/>
      <c r="AS392" s="136"/>
      <c r="AT392" s="136"/>
      <c r="AU392" s="136"/>
      <c r="AV392" s="136"/>
      <c r="AW392" s="136"/>
      <c r="AX392" s="136"/>
      <c r="AY392" s="136"/>
      <c r="AZ392" s="136"/>
      <c r="BA392" s="136"/>
      <c r="BB392" s="136"/>
      <c r="BC392" s="136"/>
      <c r="BD392" s="136"/>
      <c r="BE392" s="136"/>
      <c r="BF392" s="136"/>
      <c r="BG392" s="136"/>
      <c r="BH392" s="136"/>
      <c r="BI392" s="136"/>
      <c r="BJ392" s="136"/>
      <c r="BK392" s="136"/>
      <c r="BL392" s="136"/>
      <c r="BM392" s="136"/>
      <c r="BN392" s="136"/>
      <c r="BO392" s="136"/>
      <c r="BP392" s="136"/>
      <c r="BQ392" s="136"/>
      <c r="BR392" s="136"/>
      <c r="BS392" s="136"/>
      <c r="BT392" s="136"/>
      <c r="BU392" s="136"/>
      <c r="BV392" s="136"/>
      <c r="BW392" s="136"/>
      <c r="BX392" s="136"/>
      <c r="BY392" s="136"/>
      <c r="BZ392" s="136"/>
      <c r="CA392" s="136"/>
      <c r="CB392" s="136"/>
      <c r="CC392" s="136"/>
      <c r="CD392" s="136"/>
      <c r="CE392" s="136"/>
      <c r="CF392" s="136"/>
      <c r="CG392" s="136"/>
      <c r="CH392" s="136"/>
      <c r="CI392" s="136"/>
      <c r="CJ392" s="136"/>
      <c r="CK392" s="136"/>
      <c r="CL392" s="136"/>
      <c r="CM392" s="136"/>
      <c r="CN392" s="136"/>
      <c r="CO392" s="136"/>
      <c r="CP392" s="136"/>
      <c r="CQ392" s="136"/>
      <c r="CR392" s="136"/>
      <c r="CS392" s="136"/>
      <c r="CT392" s="136"/>
      <c r="CU392" s="136"/>
      <c r="CV392" s="136"/>
      <c r="CW392" s="136"/>
      <c r="CX392" s="136"/>
      <c r="CY392" s="136"/>
      <c r="CZ392" s="136"/>
      <c r="DA392" s="136"/>
      <c r="DB392" s="136"/>
      <c r="DC392" s="136"/>
      <c r="DD392" s="136"/>
      <c r="DE392" s="136"/>
      <c r="DF392" s="136"/>
      <c r="DG392" s="136"/>
      <c r="DH392" s="136"/>
      <c r="DI392" s="136"/>
      <c r="DJ392" s="136"/>
      <c r="DK392" s="136"/>
      <c r="DL392" s="136"/>
      <c r="DM392" s="136"/>
      <c r="DN392" s="136"/>
      <c r="DO392" s="136"/>
      <c r="DP392" s="136"/>
      <c r="DQ392" s="136"/>
      <c r="DR392" s="136"/>
      <c r="DS392" s="136"/>
      <c r="DT392" s="136"/>
      <c r="DU392" s="136"/>
      <c r="DV392" s="136"/>
      <c r="DW392" s="136"/>
      <c r="DX392" s="136"/>
      <c r="DY392" s="136"/>
      <c r="DZ392" s="136"/>
      <c r="EA392" s="136"/>
      <c r="EB392" s="136"/>
      <c r="EC392" s="136"/>
      <c r="ED392" s="136"/>
      <c r="EE392" s="136"/>
      <c r="EF392" s="136"/>
      <c r="EG392" s="136"/>
      <c r="EH392" s="136"/>
      <c r="EI392" s="136"/>
      <c r="EJ392" s="136"/>
      <c r="EK392" s="136"/>
      <c r="EL392" s="136"/>
      <c r="EM392" s="136"/>
      <c r="EN392" s="136"/>
      <c r="EO392" s="136"/>
      <c r="EP392" s="136"/>
      <c r="EQ392" s="136"/>
      <c r="ER392" s="136"/>
      <c r="ES392" s="136"/>
      <c r="ET392" s="136"/>
      <c r="EU392" s="136"/>
      <c r="EV392" s="136"/>
      <c r="EW392" s="136"/>
      <c r="EX392" s="136"/>
      <c r="EY392" s="136"/>
      <c r="EZ392" s="136"/>
      <c r="FA392" s="136"/>
      <c r="FB392" s="136"/>
      <c r="FC392" s="136"/>
      <c r="FD392" s="136"/>
      <c r="FE392" s="136"/>
      <c r="FF392" s="136"/>
      <c r="FG392" s="136"/>
      <c r="FH392" s="136"/>
      <c r="FI392" s="136"/>
      <c r="FJ392" s="136"/>
      <c r="FK392" s="136"/>
      <c r="FL392" s="136"/>
      <c r="FM392" s="136"/>
      <c r="FN392" s="136"/>
      <c r="FO392" s="136"/>
      <c r="FP392" s="136"/>
      <c r="FQ392" s="136"/>
      <c r="FR392" s="136"/>
      <c r="FS392" s="136"/>
      <c r="FT392" s="136"/>
      <c r="FU392" s="136"/>
      <c r="FV392" s="136"/>
      <c r="FW392" s="136"/>
      <c r="FX392" s="136"/>
      <c r="FY392" s="136"/>
      <c r="FZ392" s="136"/>
      <c r="GA392" s="136"/>
      <c r="GB392" s="136"/>
      <c r="GC392" s="136"/>
      <c r="GD392" s="136"/>
      <c r="GE392" s="136"/>
      <c r="GF392" s="136"/>
      <c r="GG392" s="136"/>
      <c r="GH392" s="136"/>
      <c r="GI392" s="136"/>
      <c r="GJ392" s="136"/>
      <c r="GK392" s="136"/>
      <c r="GL392" s="136"/>
      <c r="GM392" s="136"/>
      <c r="GN392" s="136"/>
      <c r="GO392" s="136"/>
      <c r="GP392" s="136"/>
      <c r="GQ392" s="136"/>
      <c r="GR392" s="136"/>
      <c r="GS392" s="136"/>
      <c r="GT392" s="136"/>
      <c r="GU392" s="136"/>
      <c r="GV392" s="136"/>
      <c r="GW392" s="136"/>
      <c r="GX392" s="136"/>
      <c r="GY392" s="136"/>
      <c r="GZ392" s="136"/>
      <c r="HA392" s="136"/>
      <c r="HB392" s="136"/>
      <c r="HC392" s="136"/>
      <c r="HD392" s="136"/>
      <c r="HE392" s="136"/>
      <c r="HF392" s="136"/>
      <c r="HG392" s="136"/>
      <c r="HH392" s="136"/>
      <c r="HI392" s="136"/>
      <c r="HJ392" s="136"/>
      <c r="HK392" s="136"/>
      <c r="HL392" s="136"/>
      <c r="HM392" s="136"/>
      <c r="HN392" s="136"/>
      <c r="HO392" s="136"/>
      <c r="HP392" s="136"/>
      <c r="HQ392" s="136"/>
      <c r="HR392" s="136"/>
      <c r="HS392" s="136"/>
      <c r="HT392" s="136"/>
      <c r="HU392" s="136"/>
      <c r="HV392" s="136"/>
      <c r="HW392" s="136"/>
      <c r="HX392" s="136"/>
      <c r="HY392" s="136"/>
      <c r="HZ392" s="136"/>
      <c r="IA392" s="136"/>
      <c r="IB392" s="136"/>
      <c r="IC392" s="136"/>
      <c r="ID392" s="136"/>
      <c r="IE392" s="136"/>
      <c r="IF392" s="136"/>
      <c r="IG392" s="136"/>
    </row>
    <row r="393" spans="1:241" ht="15" customHeight="1" x14ac:dyDescent="0.25">
      <c r="A393" s="196" t="s">
        <v>505</v>
      </c>
      <c r="B393" s="195">
        <v>9209536</v>
      </c>
      <c r="C393" s="195">
        <v>5877412</v>
      </c>
      <c r="D393" s="195">
        <v>1767926</v>
      </c>
      <c r="E393" s="195">
        <v>773056</v>
      </c>
      <c r="F393" s="195">
        <v>2134302</v>
      </c>
      <c r="G393" s="195">
        <v>462739</v>
      </c>
      <c r="H393" s="241">
        <v>20224971</v>
      </c>
      <c r="I393" s="136"/>
      <c r="J393" s="196" t="s">
        <v>547</v>
      </c>
      <c r="K393" s="195">
        <v>5253643</v>
      </c>
      <c r="L393" s="195">
        <v>3243686</v>
      </c>
      <c r="M393" s="195">
        <v>805370</v>
      </c>
      <c r="N393" s="195">
        <v>666804</v>
      </c>
      <c r="O393" s="195">
        <v>1544994</v>
      </c>
      <c r="P393" s="195">
        <v>317867</v>
      </c>
      <c r="Q393" s="241">
        <v>11832364</v>
      </c>
      <c r="R393" s="136"/>
      <c r="S393" s="136"/>
      <c r="T393" s="136"/>
      <c r="U393" s="136"/>
      <c r="V393" s="136"/>
      <c r="W393" s="136"/>
      <c r="X393" s="136"/>
      <c r="Y393" s="136"/>
      <c r="Z393" s="136"/>
      <c r="AA393" s="136"/>
      <c r="AB393" s="136"/>
      <c r="AC393" s="136"/>
      <c r="AD393" s="136"/>
      <c r="AE393" s="136"/>
      <c r="AF393" s="136"/>
      <c r="AG393" s="136"/>
      <c r="AH393" s="136"/>
      <c r="AI393" s="136"/>
      <c r="AJ393" s="136"/>
      <c r="AK393" s="136"/>
      <c r="AL393" s="136"/>
      <c r="AM393" s="136"/>
      <c r="AN393" s="136"/>
      <c r="AO393" s="136"/>
      <c r="AP393" s="136"/>
      <c r="AQ393" s="136"/>
      <c r="AR393" s="136"/>
      <c r="AS393" s="136"/>
      <c r="AT393" s="136"/>
      <c r="AU393" s="136"/>
      <c r="AV393" s="136"/>
      <c r="AW393" s="136"/>
      <c r="AX393" s="136"/>
      <c r="AY393" s="136"/>
      <c r="AZ393" s="136"/>
      <c r="BA393" s="136"/>
      <c r="BB393" s="136"/>
      <c r="BC393" s="136"/>
      <c r="BD393" s="136"/>
      <c r="BE393" s="136"/>
      <c r="BF393" s="136"/>
      <c r="BG393" s="136"/>
      <c r="BH393" s="136"/>
      <c r="BI393" s="136"/>
      <c r="BJ393" s="136"/>
      <c r="BK393" s="136"/>
      <c r="BL393" s="136"/>
      <c r="BM393" s="136"/>
      <c r="BN393" s="136"/>
      <c r="BO393" s="136"/>
      <c r="BP393" s="136"/>
      <c r="BQ393" s="136"/>
      <c r="BR393" s="136"/>
      <c r="BS393" s="136"/>
      <c r="BT393" s="136"/>
      <c r="BU393" s="136"/>
      <c r="BV393" s="136"/>
      <c r="BW393" s="136"/>
      <c r="BX393" s="136"/>
      <c r="BY393" s="136"/>
      <c r="BZ393" s="136"/>
      <c r="CA393" s="136"/>
      <c r="CB393" s="136"/>
      <c r="CC393" s="136"/>
      <c r="CD393" s="136"/>
      <c r="CE393" s="136"/>
      <c r="CF393" s="136"/>
      <c r="CG393" s="136"/>
      <c r="CH393" s="136"/>
      <c r="CI393" s="136"/>
      <c r="CJ393" s="136"/>
      <c r="CK393" s="136"/>
      <c r="CL393" s="136"/>
      <c r="CM393" s="136"/>
      <c r="CN393" s="136"/>
      <c r="CO393" s="136"/>
      <c r="CP393" s="136"/>
      <c r="CQ393" s="136"/>
      <c r="CR393" s="136"/>
      <c r="CS393" s="136"/>
      <c r="CT393" s="136"/>
      <c r="CU393" s="136"/>
      <c r="CV393" s="136"/>
      <c r="CW393" s="136"/>
      <c r="CX393" s="136"/>
      <c r="CY393" s="136"/>
      <c r="CZ393" s="136"/>
      <c r="DA393" s="136"/>
      <c r="DB393" s="136"/>
      <c r="DC393" s="136"/>
      <c r="DD393" s="136"/>
      <c r="DE393" s="136"/>
      <c r="DF393" s="136"/>
      <c r="DG393" s="136"/>
      <c r="DH393" s="136"/>
      <c r="DI393" s="136"/>
      <c r="DJ393" s="136"/>
      <c r="DK393" s="136"/>
      <c r="DL393" s="136"/>
      <c r="DM393" s="136"/>
      <c r="DN393" s="136"/>
      <c r="DO393" s="136"/>
      <c r="DP393" s="136"/>
      <c r="DQ393" s="136"/>
      <c r="DR393" s="136"/>
      <c r="DS393" s="136"/>
      <c r="DT393" s="136"/>
      <c r="DU393" s="136"/>
      <c r="DV393" s="136"/>
      <c r="DW393" s="136"/>
      <c r="DX393" s="136"/>
      <c r="DY393" s="136"/>
      <c r="DZ393" s="136"/>
      <c r="EA393" s="136"/>
      <c r="EB393" s="136"/>
      <c r="EC393" s="136"/>
      <c r="ED393" s="136"/>
      <c r="EE393" s="136"/>
      <c r="EF393" s="136"/>
      <c r="EG393" s="136"/>
      <c r="EH393" s="136"/>
      <c r="EI393" s="136"/>
      <c r="EJ393" s="136"/>
      <c r="EK393" s="136"/>
      <c r="EL393" s="136"/>
      <c r="EM393" s="136"/>
      <c r="EN393" s="136"/>
      <c r="EO393" s="136"/>
      <c r="EP393" s="136"/>
      <c r="EQ393" s="136"/>
      <c r="ER393" s="136"/>
      <c r="ES393" s="136"/>
      <c r="ET393" s="136"/>
      <c r="EU393" s="136"/>
      <c r="EV393" s="136"/>
      <c r="EW393" s="136"/>
      <c r="EX393" s="136"/>
      <c r="EY393" s="136"/>
      <c r="EZ393" s="136"/>
      <c r="FA393" s="136"/>
      <c r="FB393" s="136"/>
      <c r="FC393" s="136"/>
      <c r="FD393" s="136"/>
      <c r="FE393" s="136"/>
      <c r="FF393" s="136"/>
      <c r="FG393" s="136"/>
      <c r="FH393" s="136"/>
      <c r="FI393" s="136"/>
      <c r="FJ393" s="136"/>
      <c r="FK393" s="136"/>
      <c r="FL393" s="136"/>
      <c r="FM393" s="136"/>
      <c r="FN393" s="136"/>
      <c r="FO393" s="136"/>
      <c r="FP393" s="136"/>
      <c r="FQ393" s="136"/>
      <c r="FR393" s="136"/>
      <c r="FS393" s="136"/>
      <c r="FT393" s="136"/>
      <c r="FU393" s="136"/>
      <c r="FV393" s="136"/>
      <c r="FW393" s="136"/>
      <c r="FX393" s="136"/>
      <c r="FY393" s="136"/>
      <c r="FZ393" s="136"/>
      <c r="GA393" s="136"/>
      <c r="GB393" s="136"/>
      <c r="GC393" s="136"/>
      <c r="GD393" s="136"/>
      <c r="GE393" s="136"/>
      <c r="GF393" s="136"/>
      <c r="GG393" s="136"/>
      <c r="GH393" s="136"/>
      <c r="GI393" s="136"/>
      <c r="GJ393" s="136"/>
      <c r="GK393" s="136"/>
      <c r="GL393" s="136"/>
      <c r="GM393" s="136"/>
      <c r="GN393" s="136"/>
      <c r="GO393" s="136"/>
      <c r="GP393" s="136"/>
      <c r="GQ393" s="136"/>
      <c r="GR393" s="136"/>
      <c r="GS393" s="136"/>
      <c r="GT393" s="136"/>
      <c r="GU393" s="136"/>
      <c r="GV393" s="136"/>
      <c r="GW393" s="136"/>
      <c r="GX393" s="136"/>
      <c r="GY393" s="136"/>
      <c r="GZ393" s="136"/>
      <c r="HA393" s="136"/>
      <c r="HB393" s="136"/>
      <c r="HC393" s="136"/>
      <c r="HD393" s="136"/>
      <c r="HE393" s="136"/>
      <c r="HF393" s="136"/>
      <c r="HG393" s="136"/>
      <c r="HH393" s="136"/>
      <c r="HI393" s="136"/>
      <c r="HJ393" s="136"/>
      <c r="HK393" s="136"/>
      <c r="HL393" s="136"/>
      <c r="HM393" s="136"/>
      <c r="HN393" s="136"/>
      <c r="HO393" s="136"/>
      <c r="HP393" s="136"/>
      <c r="HQ393" s="136"/>
      <c r="HR393" s="136"/>
      <c r="HS393" s="136"/>
      <c r="HT393" s="136"/>
      <c r="HU393" s="136"/>
      <c r="HV393" s="136"/>
      <c r="HW393" s="136"/>
      <c r="HX393" s="136"/>
      <c r="HY393" s="136"/>
      <c r="HZ393" s="136"/>
      <c r="IA393" s="136"/>
      <c r="IB393" s="136"/>
      <c r="IC393" s="136"/>
      <c r="ID393" s="136"/>
      <c r="IE393" s="136"/>
      <c r="IF393" s="136"/>
      <c r="IG393" s="136"/>
    </row>
    <row r="394" spans="1:241" ht="15" customHeight="1" x14ac:dyDescent="0.25">
      <c r="A394" s="196" t="s">
        <v>506</v>
      </c>
      <c r="B394" s="195">
        <v>9969032</v>
      </c>
      <c r="C394" s="195">
        <v>5370247</v>
      </c>
      <c r="D394" s="195">
        <v>1370236</v>
      </c>
      <c r="E394" s="195">
        <v>680625</v>
      </c>
      <c r="F394" s="195">
        <v>1641869</v>
      </c>
      <c r="G394" s="195">
        <v>376060</v>
      </c>
      <c r="H394" s="241">
        <v>19408069</v>
      </c>
      <c r="I394" s="136"/>
      <c r="J394" s="196" t="s">
        <v>548</v>
      </c>
      <c r="K394" s="195">
        <v>4054787</v>
      </c>
      <c r="L394" s="195">
        <v>2927562</v>
      </c>
      <c r="M394" s="195">
        <v>797391</v>
      </c>
      <c r="N394" s="195">
        <v>885354</v>
      </c>
      <c r="O394" s="195">
        <v>1656034</v>
      </c>
      <c r="P394" s="195">
        <v>310319</v>
      </c>
      <c r="Q394" s="241">
        <v>10631447</v>
      </c>
      <c r="R394" s="136"/>
      <c r="S394" s="136"/>
      <c r="T394" s="136"/>
      <c r="U394" s="136"/>
      <c r="V394" s="136"/>
      <c r="W394" s="136"/>
      <c r="X394" s="136"/>
      <c r="Y394" s="136"/>
      <c r="Z394" s="136"/>
      <c r="AA394" s="136"/>
      <c r="AB394" s="136"/>
      <c r="AC394" s="136"/>
      <c r="AD394" s="136"/>
      <c r="AE394" s="136"/>
      <c r="AF394" s="136"/>
      <c r="AG394" s="136"/>
      <c r="AH394" s="136"/>
      <c r="AI394" s="136"/>
      <c r="AJ394" s="136"/>
      <c r="AK394" s="136"/>
      <c r="AL394" s="136"/>
      <c r="AM394" s="136"/>
      <c r="AN394" s="136"/>
      <c r="AO394" s="136"/>
      <c r="AP394" s="136"/>
      <c r="AQ394" s="136"/>
      <c r="AR394" s="136"/>
      <c r="AS394" s="136"/>
      <c r="AT394" s="136"/>
      <c r="AU394" s="136"/>
      <c r="AV394" s="136"/>
      <c r="AW394" s="136"/>
      <c r="AX394" s="136"/>
      <c r="AY394" s="136"/>
      <c r="AZ394" s="136"/>
      <c r="BA394" s="136"/>
      <c r="BB394" s="136"/>
      <c r="BC394" s="136"/>
      <c r="BD394" s="136"/>
      <c r="BE394" s="136"/>
      <c r="BF394" s="136"/>
      <c r="BG394" s="136"/>
      <c r="BH394" s="136"/>
      <c r="BI394" s="136"/>
      <c r="BJ394" s="136"/>
      <c r="BK394" s="136"/>
      <c r="BL394" s="136"/>
      <c r="BM394" s="136"/>
      <c r="BN394" s="136"/>
      <c r="BO394" s="136"/>
      <c r="BP394" s="136"/>
      <c r="BQ394" s="136"/>
      <c r="BR394" s="136"/>
      <c r="BS394" s="136"/>
      <c r="BT394" s="136"/>
      <c r="BU394" s="136"/>
      <c r="BV394" s="136"/>
      <c r="BW394" s="136"/>
      <c r="BX394" s="136"/>
      <c r="BY394" s="136"/>
      <c r="BZ394" s="136"/>
      <c r="CA394" s="136"/>
      <c r="CB394" s="136"/>
      <c r="CC394" s="136"/>
      <c r="CD394" s="136"/>
      <c r="CE394" s="136"/>
      <c r="CF394" s="136"/>
      <c r="CG394" s="136"/>
      <c r="CH394" s="136"/>
      <c r="CI394" s="136"/>
      <c r="CJ394" s="136"/>
      <c r="CK394" s="136"/>
      <c r="CL394" s="136"/>
      <c r="CM394" s="136"/>
      <c r="CN394" s="136"/>
      <c r="CO394" s="136"/>
      <c r="CP394" s="136"/>
      <c r="CQ394" s="136"/>
      <c r="CR394" s="136"/>
      <c r="CS394" s="136"/>
      <c r="CT394" s="136"/>
      <c r="CU394" s="136"/>
      <c r="CV394" s="136"/>
      <c r="CW394" s="136"/>
      <c r="CX394" s="136"/>
      <c r="CY394" s="136"/>
      <c r="CZ394" s="136"/>
      <c r="DA394" s="136"/>
      <c r="DB394" s="136"/>
      <c r="DC394" s="136"/>
      <c r="DD394" s="136"/>
      <c r="DE394" s="136"/>
      <c r="DF394" s="136"/>
      <c r="DG394" s="136"/>
      <c r="DH394" s="136"/>
      <c r="DI394" s="136"/>
      <c r="DJ394" s="136"/>
      <c r="DK394" s="136"/>
      <c r="DL394" s="136"/>
      <c r="DM394" s="136"/>
      <c r="DN394" s="136"/>
      <c r="DO394" s="136"/>
      <c r="DP394" s="136"/>
      <c r="DQ394" s="136"/>
      <c r="DR394" s="136"/>
      <c r="DS394" s="136"/>
      <c r="DT394" s="136"/>
      <c r="DU394" s="136"/>
      <c r="DV394" s="136"/>
      <c r="DW394" s="136"/>
      <c r="DX394" s="136"/>
      <c r="DY394" s="136"/>
      <c r="DZ394" s="136"/>
      <c r="EA394" s="136"/>
      <c r="EB394" s="136"/>
      <c r="EC394" s="136"/>
      <c r="ED394" s="136"/>
      <c r="EE394" s="136"/>
      <c r="EF394" s="136"/>
      <c r="EG394" s="136"/>
      <c r="EH394" s="136"/>
      <c r="EI394" s="136"/>
      <c r="EJ394" s="136"/>
      <c r="EK394" s="136"/>
      <c r="EL394" s="136"/>
      <c r="EM394" s="136"/>
      <c r="EN394" s="136"/>
      <c r="EO394" s="136"/>
      <c r="EP394" s="136"/>
      <c r="EQ394" s="136"/>
      <c r="ER394" s="136"/>
      <c r="ES394" s="136"/>
      <c r="ET394" s="136"/>
      <c r="EU394" s="136"/>
      <c r="EV394" s="136"/>
      <c r="EW394" s="136"/>
      <c r="EX394" s="136"/>
      <c r="EY394" s="136"/>
      <c r="EZ394" s="136"/>
      <c r="FA394" s="136"/>
      <c r="FB394" s="136"/>
      <c r="FC394" s="136"/>
      <c r="FD394" s="136"/>
      <c r="FE394" s="136"/>
      <c r="FF394" s="136"/>
      <c r="FG394" s="136"/>
      <c r="FH394" s="136"/>
      <c r="FI394" s="136"/>
      <c r="FJ394" s="136"/>
      <c r="FK394" s="136"/>
      <c r="FL394" s="136"/>
      <c r="FM394" s="136"/>
      <c r="FN394" s="136"/>
      <c r="FO394" s="136"/>
      <c r="FP394" s="136"/>
      <c r="FQ394" s="136"/>
      <c r="FR394" s="136"/>
      <c r="FS394" s="136"/>
      <c r="FT394" s="136"/>
      <c r="FU394" s="136"/>
      <c r="FV394" s="136"/>
      <c r="FW394" s="136"/>
      <c r="FX394" s="136"/>
      <c r="FY394" s="136"/>
      <c r="FZ394" s="136"/>
      <c r="GA394" s="136"/>
      <c r="GB394" s="136"/>
      <c r="GC394" s="136"/>
      <c r="GD394" s="136"/>
      <c r="GE394" s="136"/>
      <c r="GF394" s="136"/>
      <c r="GG394" s="136"/>
      <c r="GH394" s="136"/>
      <c r="GI394" s="136"/>
      <c r="GJ394" s="136"/>
      <c r="GK394" s="136"/>
      <c r="GL394" s="136"/>
      <c r="GM394" s="136"/>
      <c r="GN394" s="136"/>
      <c r="GO394" s="136"/>
      <c r="GP394" s="136"/>
      <c r="GQ394" s="136"/>
      <c r="GR394" s="136"/>
      <c r="GS394" s="136"/>
      <c r="GT394" s="136"/>
      <c r="GU394" s="136"/>
      <c r="GV394" s="136"/>
      <c r="GW394" s="136"/>
      <c r="GX394" s="136"/>
      <c r="GY394" s="136"/>
      <c r="GZ394" s="136"/>
      <c r="HA394" s="136"/>
      <c r="HB394" s="136"/>
      <c r="HC394" s="136"/>
      <c r="HD394" s="136"/>
      <c r="HE394" s="136"/>
      <c r="HF394" s="136"/>
      <c r="HG394" s="136"/>
      <c r="HH394" s="136"/>
      <c r="HI394" s="136"/>
      <c r="HJ394" s="136"/>
      <c r="HK394" s="136"/>
      <c r="HL394" s="136"/>
      <c r="HM394" s="136"/>
      <c r="HN394" s="136"/>
      <c r="HO394" s="136"/>
      <c r="HP394" s="136"/>
      <c r="HQ394" s="136"/>
      <c r="HR394" s="136"/>
      <c r="HS394" s="136"/>
      <c r="HT394" s="136"/>
      <c r="HU394" s="136"/>
      <c r="HV394" s="136"/>
      <c r="HW394" s="136"/>
      <c r="HX394" s="136"/>
      <c r="HY394" s="136"/>
      <c r="HZ394" s="136"/>
      <c r="IA394" s="136"/>
      <c r="IB394" s="136"/>
      <c r="IC394" s="136"/>
      <c r="ID394" s="136"/>
      <c r="IE394" s="136"/>
      <c r="IF394" s="136"/>
      <c r="IG394" s="136"/>
    </row>
    <row r="395" spans="1:241" ht="15" customHeight="1" x14ac:dyDescent="0.25">
      <c r="A395" s="196" t="s">
        <v>507</v>
      </c>
      <c r="B395" s="195">
        <v>7688139</v>
      </c>
      <c r="C395" s="195">
        <v>2920534</v>
      </c>
      <c r="D395" s="195">
        <v>800774</v>
      </c>
      <c r="E395" s="195">
        <v>569611</v>
      </c>
      <c r="F395" s="195">
        <v>1400398</v>
      </c>
      <c r="G395" s="195">
        <v>416491</v>
      </c>
      <c r="H395" s="241">
        <v>13795947</v>
      </c>
      <c r="I395" s="136"/>
      <c r="J395" s="196" t="s">
        <v>549</v>
      </c>
      <c r="K395" s="195">
        <v>4612720</v>
      </c>
      <c r="L395" s="195">
        <v>2775729</v>
      </c>
      <c r="M395" s="195">
        <v>893933</v>
      </c>
      <c r="N395" s="195">
        <v>705678</v>
      </c>
      <c r="O395" s="195">
        <v>1262573</v>
      </c>
      <c r="P395" s="195">
        <v>296471</v>
      </c>
      <c r="Q395" s="241">
        <v>10547104</v>
      </c>
      <c r="R395" s="136"/>
      <c r="S395" s="136"/>
      <c r="T395" s="136"/>
      <c r="U395" s="136"/>
      <c r="V395" s="136"/>
      <c r="W395" s="136"/>
      <c r="X395" s="136"/>
      <c r="Y395" s="136"/>
      <c r="Z395" s="136"/>
      <c r="AA395" s="136"/>
      <c r="AB395" s="136"/>
      <c r="AC395" s="136"/>
      <c r="AD395" s="136"/>
      <c r="AE395" s="136"/>
      <c r="AF395" s="136"/>
      <c r="AG395" s="136"/>
      <c r="AH395" s="136"/>
      <c r="AI395" s="136"/>
      <c r="AJ395" s="136"/>
      <c r="AK395" s="136"/>
      <c r="AL395" s="136"/>
      <c r="AM395" s="136"/>
      <c r="AN395" s="136"/>
      <c r="AO395" s="136"/>
      <c r="AP395" s="136"/>
      <c r="AQ395" s="136"/>
      <c r="AR395" s="136"/>
      <c r="AS395" s="136"/>
      <c r="AT395" s="136"/>
      <c r="AU395" s="136"/>
      <c r="AV395" s="136"/>
      <c r="AW395" s="136"/>
      <c r="AX395" s="136"/>
      <c r="AY395" s="136"/>
      <c r="AZ395" s="136"/>
      <c r="BA395" s="136"/>
      <c r="BB395" s="136"/>
      <c r="BC395" s="136"/>
      <c r="BD395" s="136"/>
      <c r="BE395" s="136"/>
      <c r="BF395" s="136"/>
      <c r="BG395" s="136"/>
      <c r="BH395" s="136"/>
      <c r="BI395" s="136"/>
      <c r="BJ395" s="136"/>
      <c r="BK395" s="136"/>
      <c r="BL395" s="136"/>
      <c r="BM395" s="136"/>
      <c r="BN395" s="136"/>
      <c r="BO395" s="136"/>
      <c r="BP395" s="136"/>
      <c r="BQ395" s="136"/>
      <c r="BR395" s="136"/>
      <c r="BS395" s="136"/>
      <c r="BT395" s="136"/>
      <c r="BU395" s="136"/>
      <c r="BV395" s="136"/>
      <c r="BW395" s="136"/>
      <c r="BX395" s="136"/>
      <c r="BY395" s="136"/>
      <c r="BZ395" s="136"/>
      <c r="CA395" s="136"/>
      <c r="CB395" s="136"/>
      <c r="CC395" s="136"/>
      <c r="CD395" s="136"/>
      <c r="CE395" s="136"/>
      <c r="CF395" s="136"/>
      <c r="CG395" s="136"/>
      <c r="CH395" s="136"/>
      <c r="CI395" s="136"/>
      <c r="CJ395" s="136"/>
      <c r="CK395" s="136"/>
      <c r="CL395" s="136"/>
      <c r="CM395" s="136"/>
      <c r="CN395" s="136"/>
      <c r="CO395" s="136"/>
      <c r="CP395" s="136"/>
      <c r="CQ395" s="136"/>
      <c r="CR395" s="136"/>
      <c r="CS395" s="136"/>
      <c r="CT395" s="136"/>
      <c r="CU395" s="136"/>
      <c r="CV395" s="136"/>
      <c r="CW395" s="136"/>
      <c r="CX395" s="136"/>
      <c r="CY395" s="136"/>
      <c r="CZ395" s="136"/>
      <c r="DA395" s="136"/>
      <c r="DB395" s="136"/>
      <c r="DC395" s="136"/>
      <c r="DD395" s="136"/>
      <c r="DE395" s="136"/>
      <c r="DF395" s="136"/>
      <c r="DG395" s="136"/>
      <c r="DH395" s="136"/>
      <c r="DI395" s="136"/>
      <c r="DJ395" s="136"/>
      <c r="DK395" s="136"/>
      <c r="DL395" s="136"/>
      <c r="DM395" s="136"/>
      <c r="DN395" s="136"/>
      <c r="DO395" s="136"/>
      <c r="DP395" s="136"/>
      <c r="DQ395" s="136"/>
      <c r="DR395" s="136"/>
      <c r="DS395" s="136"/>
      <c r="DT395" s="136"/>
      <c r="DU395" s="136"/>
      <c r="DV395" s="136"/>
      <c r="DW395" s="136"/>
      <c r="DX395" s="136"/>
      <c r="DY395" s="136"/>
      <c r="DZ395" s="136"/>
      <c r="EA395" s="136"/>
      <c r="EB395" s="136"/>
      <c r="EC395" s="136"/>
      <c r="ED395" s="136"/>
      <c r="EE395" s="136"/>
      <c r="EF395" s="136"/>
      <c r="EG395" s="136"/>
      <c r="EH395" s="136"/>
      <c r="EI395" s="136"/>
      <c r="EJ395" s="136"/>
      <c r="EK395" s="136"/>
      <c r="EL395" s="136"/>
      <c r="EM395" s="136"/>
      <c r="EN395" s="136"/>
      <c r="EO395" s="136"/>
      <c r="EP395" s="136"/>
      <c r="EQ395" s="136"/>
      <c r="ER395" s="136"/>
      <c r="ES395" s="136"/>
      <c r="ET395" s="136"/>
      <c r="EU395" s="136"/>
      <c r="EV395" s="136"/>
      <c r="EW395" s="136"/>
      <c r="EX395" s="136"/>
      <c r="EY395" s="136"/>
      <c r="EZ395" s="136"/>
      <c r="FA395" s="136"/>
      <c r="FB395" s="136"/>
      <c r="FC395" s="136"/>
      <c r="FD395" s="136"/>
      <c r="FE395" s="136"/>
      <c r="FF395" s="136"/>
      <c r="FG395" s="136"/>
      <c r="FH395" s="136"/>
      <c r="FI395" s="136"/>
      <c r="FJ395" s="136"/>
      <c r="FK395" s="136"/>
      <c r="FL395" s="136"/>
      <c r="FM395" s="136"/>
      <c r="FN395" s="136"/>
      <c r="FO395" s="136"/>
      <c r="FP395" s="136"/>
      <c r="FQ395" s="136"/>
      <c r="FR395" s="136"/>
      <c r="FS395" s="136"/>
      <c r="FT395" s="136"/>
      <c r="FU395" s="136"/>
      <c r="FV395" s="136"/>
      <c r="FW395" s="136"/>
      <c r="FX395" s="136"/>
      <c r="FY395" s="136"/>
      <c r="FZ395" s="136"/>
      <c r="GA395" s="136"/>
      <c r="GB395" s="136"/>
      <c r="GC395" s="136"/>
      <c r="GD395" s="136"/>
      <c r="GE395" s="136"/>
      <c r="GF395" s="136"/>
      <c r="GG395" s="136"/>
      <c r="GH395" s="136"/>
      <c r="GI395" s="136"/>
      <c r="GJ395" s="136"/>
      <c r="GK395" s="136"/>
      <c r="GL395" s="136"/>
      <c r="GM395" s="136"/>
      <c r="GN395" s="136"/>
      <c r="GO395" s="136"/>
      <c r="GP395" s="136"/>
      <c r="GQ395" s="136"/>
      <c r="GR395" s="136"/>
      <c r="GS395" s="136"/>
      <c r="GT395" s="136"/>
      <c r="GU395" s="136"/>
      <c r="GV395" s="136"/>
      <c r="GW395" s="136"/>
      <c r="GX395" s="136"/>
      <c r="GY395" s="136"/>
      <c r="GZ395" s="136"/>
      <c r="HA395" s="136"/>
      <c r="HB395" s="136"/>
      <c r="HC395" s="136"/>
      <c r="HD395" s="136"/>
      <c r="HE395" s="136"/>
      <c r="HF395" s="136"/>
      <c r="HG395" s="136"/>
      <c r="HH395" s="136"/>
      <c r="HI395" s="136"/>
      <c r="HJ395" s="136"/>
      <c r="HK395" s="136"/>
      <c r="HL395" s="136"/>
      <c r="HM395" s="136"/>
      <c r="HN395" s="136"/>
      <c r="HO395" s="136"/>
      <c r="HP395" s="136"/>
      <c r="HQ395" s="136"/>
      <c r="HR395" s="136"/>
      <c r="HS395" s="136"/>
      <c r="HT395" s="136"/>
      <c r="HU395" s="136"/>
      <c r="HV395" s="136"/>
      <c r="HW395" s="136"/>
      <c r="HX395" s="136"/>
      <c r="HY395" s="136"/>
      <c r="HZ395" s="136"/>
      <c r="IA395" s="136"/>
      <c r="IB395" s="136"/>
      <c r="IC395" s="136"/>
      <c r="ID395" s="136"/>
      <c r="IE395" s="136"/>
      <c r="IF395" s="136"/>
      <c r="IG395" s="136"/>
    </row>
    <row r="396" spans="1:241" ht="15" customHeight="1" x14ac:dyDescent="0.25">
      <c r="A396" s="196" t="s">
        <v>508</v>
      </c>
      <c r="B396" s="195">
        <v>11465236</v>
      </c>
      <c r="C396" s="195">
        <v>4448552</v>
      </c>
      <c r="D396" s="195">
        <v>1152782</v>
      </c>
      <c r="E396" s="195">
        <v>722564</v>
      </c>
      <c r="F396" s="195">
        <v>2052588</v>
      </c>
      <c r="G396" s="195">
        <v>481379</v>
      </c>
      <c r="H396" s="241">
        <v>20323101</v>
      </c>
      <c r="I396" s="136"/>
      <c r="J396" s="196" t="s">
        <v>550</v>
      </c>
      <c r="K396" s="195">
        <v>3219338</v>
      </c>
      <c r="L396" s="195">
        <v>2106785</v>
      </c>
      <c r="M396" s="195">
        <v>649346</v>
      </c>
      <c r="N396" s="195">
        <v>691237</v>
      </c>
      <c r="O396" s="195">
        <v>1082813</v>
      </c>
      <c r="P396" s="195">
        <v>418733</v>
      </c>
      <c r="Q396" s="241">
        <v>8168252</v>
      </c>
      <c r="R396" s="136"/>
      <c r="S396" s="136"/>
      <c r="T396" s="136"/>
      <c r="U396" s="136"/>
      <c r="V396" s="136"/>
      <c r="W396" s="136"/>
      <c r="X396" s="136"/>
      <c r="Y396" s="136"/>
      <c r="Z396" s="136"/>
      <c r="AA396" s="136"/>
      <c r="AB396" s="136"/>
      <c r="AC396" s="136"/>
      <c r="AD396" s="136"/>
      <c r="AE396" s="136"/>
      <c r="AF396" s="136"/>
      <c r="AG396" s="136"/>
      <c r="AH396" s="136"/>
      <c r="AI396" s="136"/>
      <c r="AJ396" s="136"/>
      <c r="AK396" s="136"/>
      <c r="AL396" s="136"/>
      <c r="AM396" s="136"/>
      <c r="AN396" s="136"/>
      <c r="AO396" s="136"/>
      <c r="AP396" s="136"/>
      <c r="AQ396" s="136"/>
      <c r="AR396" s="136"/>
      <c r="AS396" s="136"/>
      <c r="AT396" s="136"/>
      <c r="AU396" s="136"/>
      <c r="AV396" s="136"/>
      <c r="AW396" s="136"/>
      <c r="AX396" s="136"/>
      <c r="AY396" s="136"/>
      <c r="AZ396" s="136"/>
      <c r="BA396" s="136"/>
      <c r="BB396" s="136"/>
      <c r="BC396" s="136"/>
      <c r="BD396" s="136"/>
      <c r="BE396" s="136"/>
      <c r="BF396" s="136"/>
      <c r="BG396" s="136"/>
      <c r="BH396" s="136"/>
      <c r="BI396" s="136"/>
      <c r="BJ396" s="136"/>
      <c r="BK396" s="136"/>
      <c r="BL396" s="136"/>
      <c r="BM396" s="136"/>
      <c r="BN396" s="136"/>
      <c r="BO396" s="136"/>
      <c r="BP396" s="136"/>
      <c r="BQ396" s="136"/>
      <c r="BR396" s="136"/>
      <c r="BS396" s="136"/>
      <c r="BT396" s="136"/>
      <c r="BU396" s="136"/>
      <c r="BV396" s="136"/>
      <c r="BW396" s="136"/>
      <c r="BX396" s="136"/>
      <c r="BY396" s="136"/>
      <c r="BZ396" s="136"/>
      <c r="CA396" s="136"/>
      <c r="CB396" s="136"/>
      <c r="CC396" s="136"/>
      <c r="CD396" s="136"/>
      <c r="CE396" s="136"/>
      <c r="CF396" s="136"/>
      <c r="CG396" s="136"/>
      <c r="CH396" s="136"/>
      <c r="CI396" s="136"/>
      <c r="CJ396" s="136"/>
      <c r="CK396" s="136"/>
      <c r="CL396" s="136"/>
      <c r="CM396" s="136"/>
      <c r="CN396" s="136"/>
      <c r="CO396" s="136"/>
      <c r="CP396" s="136"/>
      <c r="CQ396" s="136"/>
      <c r="CR396" s="136"/>
      <c r="CS396" s="136"/>
      <c r="CT396" s="136"/>
      <c r="CU396" s="136"/>
      <c r="CV396" s="136"/>
      <c r="CW396" s="136"/>
      <c r="CX396" s="136"/>
      <c r="CY396" s="136"/>
      <c r="CZ396" s="136"/>
      <c r="DA396" s="136"/>
      <c r="DB396" s="136"/>
      <c r="DC396" s="136"/>
      <c r="DD396" s="136"/>
      <c r="DE396" s="136"/>
      <c r="DF396" s="136"/>
      <c r="DG396" s="136"/>
      <c r="DH396" s="136"/>
      <c r="DI396" s="136"/>
      <c r="DJ396" s="136"/>
      <c r="DK396" s="136"/>
      <c r="DL396" s="136"/>
      <c r="DM396" s="136"/>
      <c r="DN396" s="136"/>
      <c r="DO396" s="136"/>
      <c r="DP396" s="136"/>
      <c r="DQ396" s="136"/>
      <c r="DR396" s="136"/>
      <c r="DS396" s="136"/>
      <c r="DT396" s="136"/>
      <c r="DU396" s="136"/>
      <c r="DV396" s="136"/>
      <c r="DW396" s="136"/>
      <c r="DX396" s="136"/>
      <c r="DY396" s="136"/>
      <c r="DZ396" s="136"/>
      <c r="EA396" s="136"/>
      <c r="EB396" s="136"/>
      <c r="EC396" s="136"/>
      <c r="ED396" s="136"/>
      <c r="EE396" s="136"/>
      <c r="EF396" s="136"/>
      <c r="EG396" s="136"/>
      <c r="EH396" s="136"/>
      <c r="EI396" s="136"/>
      <c r="EJ396" s="136"/>
      <c r="EK396" s="136"/>
      <c r="EL396" s="136"/>
      <c r="EM396" s="136"/>
      <c r="EN396" s="136"/>
      <c r="EO396" s="136"/>
      <c r="EP396" s="136"/>
      <c r="EQ396" s="136"/>
      <c r="ER396" s="136"/>
      <c r="ES396" s="136"/>
      <c r="ET396" s="136"/>
      <c r="EU396" s="136"/>
      <c r="EV396" s="136"/>
      <c r="EW396" s="136"/>
      <c r="EX396" s="136"/>
      <c r="EY396" s="136"/>
      <c r="EZ396" s="136"/>
      <c r="FA396" s="136"/>
      <c r="FB396" s="136"/>
      <c r="FC396" s="136"/>
      <c r="FD396" s="136"/>
      <c r="FE396" s="136"/>
      <c r="FF396" s="136"/>
      <c r="FG396" s="136"/>
      <c r="FH396" s="136"/>
      <c r="FI396" s="136"/>
      <c r="FJ396" s="136"/>
      <c r="FK396" s="136"/>
      <c r="FL396" s="136"/>
      <c r="FM396" s="136"/>
      <c r="FN396" s="136"/>
      <c r="FO396" s="136"/>
      <c r="FP396" s="136"/>
      <c r="FQ396" s="136"/>
      <c r="FR396" s="136"/>
      <c r="FS396" s="136"/>
      <c r="FT396" s="136"/>
      <c r="FU396" s="136"/>
      <c r="FV396" s="136"/>
      <c r="FW396" s="136"/>
      <c r="FX396" s="136"/>
      <c r="FY396" s="136"/>
      <c r="FZ396" s="136"/>
      <c r="GA396" s="136"/>
      <c r="GB396" s="136"/>
      <c r="GC396" s="136"/>
      <c r="GD396" s="136"/>
      <c r="GE396" s="136"/>
      <c r="GF396" s="136"/>
      <c r="GG396" s="136"/>
      <c r="GH396" s="136"/>
      <c r="GI396" s="136"/>
      <c r="GJ396" s="136"/>
      <c r="GK396" s="136"/>
      <c r="GL396" s="136"/>
      <c r="GM396" s="136"/>
      <c r="GN396" s="136"/>
      <c r="GO396" s="136"/>
      <c r="GP396" s="136"/>
      <c r="GQ396" s="136"/>
      <c r="GR396" s="136"/>
      <c r="GS396" s="136"/>
      <c r="GT396" s="136"/>
      <c r="GU396" s="136"/>
      <c r="GV396" s="136"/>
      <c r="GW396" s="136"/>
      <c r="GX396" s="136"/>
      <c r="GY396" s="136"/>
      <c r="GZ396" s="136"/>
      <c r="HA396" s="136"/>
      <c r="HB396" s="136"/>
      <c r="HC396" s="136"/>
      <c r="HD396" s="136"/>
      <c r="HE396" s="136"/>
      <c r="HF396" s="136"/>
      <c r="HG396" s="136"/>
      <c r="HH396" s="136"/>
      <c r="HI396" s="136"/>
      <c r="HJ396" s="136"/>
      <c r="HK396" s="136"/>
      <c r="HL396" s="136"/>
      <c r="HM396" s="136"/>
      <c r="HN396" s="136"/>
      <c r="HO396" s="136"/>
      <c r="HP396" s="136"/>
      <c r="HQ396" s="136"/>
      <c r="HR396" s="136"/>
      <c r="HS396" s="136"/>
      <c r="HT396" s="136"/>
      <c r="HU396" s="136"/>
      <c r="HV396" s="136"/>
      <c r="HW396" s="136"/>
      <c r="HX396" s="136"/>
      <c r="HY396" s="136"/>
      <c r="HZ396" s="136"/>
      <c r="IA396" s="136"/>
      <c r="IB396" s="136"/>
      <c r="IC396" s="136"/>
      <c r="ID396" s="136"/>
      <c r="IE396" s="136"/>
      <c r="IF396" s="136"/>
      <c r="IG396" s="136"/>
    </row>
    <row r="397" spans="1:241" ht="15" customHeight="1" x14ac:dyDescent="0.25">
      <c r="A397" s="196" t="s">
        <v>509</v>
      </c>
      <c r="B397" s="195">
        <v>12147175</v>
      </c>
      <c r="C397" s="195">
        <v>3806375</v>
      </c>
      <c r="D397" s="195">
        <v>1018934</v>
      </c>
      <c r="E397" s="195">
        <v>694677</v>
      </c>
      <c r="F397" s="195">
        <v>1705565</v>
      </c>
      <c r="G397" s="195">
        <v>550830</v>
      </c>
      <c r="H397" s="241">
        <v>19923556</v>
      </c>
      <c r="I397" s="136"/>
      <c r="J397" s="196" t="s">
        <v>551</v>
      </c>
      <c r="K397" s="195">
        <v>3990734</v>
      </c>
      <c r="L397" s="195">
        <v>2438555</v>
      </c>
      <c r="M397" s="195">
        <v>788778</v>
      </c>
      <c r="N397" s="195">
        <v>722971</v>
      </c>
      <c r="O397" s="195">
        <v>2568018</v>
      </c>
      <c r="P397" s="195">
        <v>541656</v>
      </c>
      <c r="Q397" s="241">
        <v>11050712</v>
      </c>
      <c r="R397" s="136"/>
      <c r="S397" s="136"/>
      <c r="T397" s="136"/>
      <c r="U397" s="136"/>
      <c r="V397" s="136"/>
      <c r="W397" s="136"/>
      <c r="X397" s="136"/>
      <c r="Y397" s="136"/>
      <c r="Z397" s="136"/>
      <c r="AA397" s="136"/>
      <c r="AB397" s="136"/>
      <c r="AC397" s="136"/>
      <c r="AD397" s="136"/>
      <c r="AE397" s="136"/>
      <c r="AF397" s="136"/>
      <c r="AG397" s="136"/>
      <c r="AH397" s="136"/>
      <c r="AI397" s="136"/>
      <c r="AJ397" s="136"/>
      <c r="AK397" s="136"/>
      <c r="AL397" s="136"/>
      <c r="AM397" s="136"/>
      <c r="AN397" s="136"/>
      <c r="AO397" s="136"/>
      <c r="AP397" s="136"/>
      <c r="AQ397" s="136"/>
      <c r="AR397" s="136"/>
      <c r="AS397" s="136"/>
      <c r="AT397" s="136"/>
      <c r="AU397" s="136"/>
      <c r="AV397" s="136"/>
      <c r="AW397" s="136"/>
      <c r="AX397" s="136"/>
      <c r="AY397" s="136"/>
      <c r="AZ397" s="136"/>
      <c r="BA397" s="136"/>
      <c r="BB397" s="136"/>
      <c r="BC397" s="136"/>
      <c r="BD397" s="136"/>
      <c r="BE397" s="136"/>
      <c r="BF397" s="136"/>
      <c r="BG397" s="136"/>
      <c r="BH397" s="136"/>
      <c r="BI397" s="136"/>
      <c r="BJ397" s="136"/>
      <c r="BK397" s="136"/>
      <c r="BL397" s="136"/>
      <c r="BM397" s="136"/>
      <c r="BN397" s="136"/>
      <c r="BO397" s="136"/>
      <c r="BP397" s="136"/>
      <c r="BQ397" s="136"/>
      <c r="BR397" s="136"/>
      <c r="BS397" s="136"/>
      <c r="BT397" s="136"/>
      <c r="BU397" s="136"/>
      <c r="BV397" s="136"/>
      <c r="BW397" s="136"/>
      <c r="BX397" s="136"/>
      <c r="BY397" s="136"/>
      <c r="BZ397" s="136"/>
      <c r="CA397" s="136"/>
      <c r="CB397" s="136"/>
      <c r="CC397" s="136"/>
      <c r="CD397" s="136"/>
      <c r="CE397" s="136"/>
      <c r="CF397" s="136"/>
      <c r="CG397" s="136"/>
      <c r="CH397" s="136"/>
      <c r="CI397" s="136"/>
      <c r="CJ397" s="136"/>
      <c r="CK397" s="136"/>
      <c r="CL397" s="136"/>
      <c r="CM397" s="136"/>
      <c r="CN397" s="136"/>
      <c r="CO397" s="136"/>
      <c r="CP397" s="136"/>
      <c r="CQ397" s="136"/>
      <c r="CR397" s="136"/>
      <c r="CS397" s="136"/>
      <c r="CT397" s="136"/>
      <c r="CU397" s="136"/>
      <c r="CV397" s="136"/>
      <c r="CW397" s="136"/>
      <c r="CX397" s="136"/>
      <c r="CY397" s="136"/>
      <c r="CZ397" s="136"/>
      <c r="DA397" s="136"/>
      <c r="DB397" s="136"/>
      <c r="DC397" s="136"/>
      <c r="DD397" s="136"/>
      <c r="DE397" s="136"/>
      <c r="DF397" s="136"/>
      <c r="DG397" s="136"/>
      <c r="DH397" s="136"/>
      <c r="DI397" s="136"/>
      <c r="DJ397" s="136"/>
      <c r="DK397" s="136"/>
      <c r="DL397" s="136"/>
      <c r="DM397" s="136"/>
      <c r="DN397" s="136"/>
      <c r="DO397" s="136"/>
      <c r="DP397" s="136"/>
      <c r="DQ397" s="136"/>
      <c r="DR397" s="136"/>
      <c r="DS397" s="136"/>
      <c r="DT397" s="136"/>
      <c r="DU397" s="136"/>
      <c r="DV397" s="136"/>
      <c r="DW397" s="136"/>
      <c r="DX397" s="136"/>
      <c r="DY397" s="136"/>
      <c r="DZ397" s="136"/>
      <c r="EA397" s="136"/>
      <c r="EB397" s="136"/>
      <c r="EC397" s="136"/>
      <c r="ED397" s="136"/>
      <c r="EE397" s="136"/>
      <c r="EF397" s="136"/>
      <c r="EG397" s="136"/>
      <c r="EH397" s="136"/>
      <c r="EI397" s="136"/>
      <c r="EJ397" s="136"/>
      <c r="EK397" s="136"/>
      <c r="EL397" s="136"/>
      <c r="EM397" s="136"/>
      <c r="EN397" s="136"/>
      <c r="EO397" s="136"/>
      <c r="EP397" s="136"/>
      <c r="EQ397" s="136"/>
      <c r="ER397" s="136"/>
      <c r="ES397" s="136"/>
      <c r="ET397" s="136"/>
      <c r="EU397" s="136"/>
      <c r="EV397" s="136"/>
      <c r="EW397" s="136"/>
      <c r="EX397" s="136"/>
      <c r="EY397" s="136"/>
      <c r="EZ397" s="136"/>
      <c r="FA397" s="136"/>
      <c r="FB397" s="136"/>
      <c r="FC397" s="136"/>
      <c r="FD397" s="136"/>
      <c r="FE397" s="136"/>
      <c r="FF397" s="136"/>
      <c r="FG397" s="136"/>
      <c r="FH397" s="136"/>
      <c r="FI397" s="136"/>
      <c r="FJ397" s="136"/>
      <c r="FK397" s="136"/>
      <c r="FL397" s="136"/>
      <c r="FM397" s="136"/>
      <c r="FN397" s="136"/>
      <c r="FO397" s="136"/>
      <c r="FP397" s="136"/>
      <c r="FQ397" s="136"/>
      <c r="FR397" s="136"/>
      <c r="FS397" s="136"/>
      <c r="FT397" s="136"/>
      <c r="FU397" s="136"/>
      <c r="FV397" s="136"/>
      <c r="FW397" s="136"/>
      <c r="FX397" s="136"/>
      <c r="FY397" s="136"/>
      <c r="FZ397" s="136"/>
      <c r="GA397" s="136"/>
      <c r="GB397" s="136"/>
      <c r="GC397" s="136"/>
      <c r="GD397" s="136"/>
      <c r="GE397" s="136"/>
      <c r="GF397" s="136"/>
      <c r="GG397" s="136"/>
      <c r="GH397" s="136"/>
      <c r="GI397" s="136"/>
      <c r="GJ397" s="136"/>
      <c r="GK397" s="136"/>
      <c r="GL397" s="136"/>
      <c r="GM397" s="136"/>
      <c r="GN397" s="136"/>
      <c r="GO397" s="136"/>
      <c r="GP397" s="136"/>
      <c r="GQ397" s="136"/>
      <c r="GR397" s="136"/>
      <c r="GS397" s="136"/>
      <c r="GT397" s="136"/>
      <c r="GU397" s="136"/>
      <c r="GV397" s="136"/>
      <c r="GW397" s="136"/>
      <c r="GX397" s="136"/>
      <c r="GY397" s="136"/>
      <c r="GZ397" s="136"/>
      <c r="HA397" s="136"/>
      <c r="HB397" s="136"/>
      <c r="HC397" s="136"/>
      <c r="HD397" s="136"/>
      <c r="HE397" s="136"/>
      <c r="HF397" s="136"/>
      <c r="HG397" s="136"/>
      <c r="HH397" s="136"/>
      <c r="HI397" s="136"/>
      <c r="HJ397" s="136"/>
      <c r="HK397" s="136"/>
      <c r="HL397" s="136"/>
      <c r="HM397" s="136"/>
      <c r="HN397" s="136"/>
      <c r="HO397" s="136"/>
      <c r="HP397" s="136"/>
      <c r="HQ397" s="136"/>
      <c r="HR397" s="136"/>
      <c r="HS397" s="136"/>
      <c r="HT397" s="136"/>
      <c r="HU397" s="136"/>
      <c r="HV397" s="136"/>
      <c r="HW397" s="136"/>
      <c r="HX397" s="136"/>
      <c r="HY397" s="136"/>
      <c r="HZ397" s="136"/>
      <c r="IA397" s="136"/>
      <c r="IB397" s="136"/>
      <c r="IC397" s="136"/>
      <c r="ID397" s="136"/>
      <c r="IE397" s="136"/>
      <c r="IF397" s="136"/>
      <c r="IG397" s="136"/>
    </row>
    <row r="398" spans="1:241" ht="15" customHeight="1" x14ac:dyDescent="0.25">
      <c r="A398" s="196" t="s">
        <v>510</v>
      </c>
      <c r="B398" s="195">
        <v>10616565</v>
      </c>
      <c r="C398" s="195">
        <v>3418928</v>
      </c>
      <c r="D398" s="195">
        <v>1210324</v>
      </c>
      <c r="E398" s="195">
        <v>669664</v>
      </c>
      <c r="F398" s="195">
        <v>1784357</v>
      </c>
      <c r="G398" s="195">
        <v>378097</v>
      </c>
      <c r="H398" s="241">
        <v>18077935</v>
      </c>
      <c r="I398" s="136"/>
      <c r="J398" s="196" t="s">
        <v>552</v>
      </c>
      <c r="K398" s="195">
        <v>4427380</v>
      </c>
      <c r="L398" s="195">
        <v>2195664</v>
      </c>
      <c r="M398" s="195">
        <v>705877</v>
      </c>
      <c r="N398" s="195">
        <v>856296</v>
      </c>
      <c r="O398" s="195">
        <v>1726859</v>
      </c>
      <c r="P398" s="195">
        <v>560564</v>
      </c>
      <c r="Q398" s="241">
        <v>10472640</v>
      </c>
      <c r="R398" s="136"/>
      <c r="S398" s="136"/>
      <c r="T398" s="136"/>
      <c r="U398" s="136"/>
      <c r="V398" s="136"/>
      <c r="W398" s="136"/>
      <c r="X398" s="136"/>
      <c r="Y398" s="136"/>
      <c r="Z398" s="136"/>
      <c r="AA398" s="136"/>
      <c r="AB398" s="136"/>
      <c r="AC398" s="136"/>
      <c r="AD398" s="136"/>
      <c r="AE398" s="136"/>
      <c r="AF398" s="136"/>
      <c r="AG398" s="136"/>
      <c r="AH398" s="136"/>
      <c r="AI398" s="136"/>
      <c r="AJ398" s="136"/>
      <c r="AK398" s="136"/>
      <c r="AL398" s="136"/>
      <c r="AM398" s="136"/>
      <c r="AN398" s="136"/>
      <c r="AO398" s="136"/>
      <c r="AP398" s="136"/>
      <c r="AQ398" s="136"/>
      <c r="AR398" s="136"/>
      <c r="AS398" s="136"/>
      <c r="AT398" s="136"/>
      <c r="AU398" s="136"/>
      <c r="AV398" s="136"/>
      <c r="AW398" s="136"/>
      <c r="AX398" s="136"/>
      <c r="AY398" s="136"/>
      <c r="AZ398" s="136"/>
      <c r="BA398" s="136"/>
      <c r="BB398" s="136"/>
      <c r="BC398" s="136"/>
      <c r="BD398" s="136"/>
      <c r="BE398" s="136"/>
      <c r="BF398" s="136"/>
      <c r="BG398" s="136"/>
      <c r="BH398" s="136"/>
      <c r="BI398" s="136"/>
      <c r="BJ398" s="136"/>
      <c r="BK398" s="136"/>
      <c r="BL398" s="136"/>
      <c r="BM398" s="136"/>
      <c r="BN398" s="136"/>
      <c r="BO398" s="136"/>
      <c r="BP398" s="136"/>
      <c r="BQ398" s="136"/>
      <c r="BR398" s="136"/>
      <c r="BS398" s="136"/>
      <c r="BT398" s="136"/>
      <c r="BU398" s="136"/>
      <c r="BV398" s="136"/>
      <c r="BW398" s="136"/>
      <c r="BX398" s="136"/>
      <c r="BY398" s="136"/>
      <c r="BZ398" s="136"/>
      <c r="CA398" s="136"/>
      <c r="CB398" s="136"/>
      <c r="CC398" s="136"/>
      <c r="CD398" s="136"/>
      <c r="CE398" s="136"/>
      <c r="CF398" s="136"/>
      <c r="CG398" s="136"/>
      <c r="CH398" s="136"/>
      <c r="CI398" s="136"/>
      <c r="CJ398" s="136"/>
      <c r="CK398" s="136"/>
      <c r="CL398" s="136"/>
      <c r="CM398" s="136"/>
      <c r="CN398" s="136"/>
      <c r="CO398" s="136"/>
      <c r="CP398" s="136"/>
      <c r="CQ398" s="136"/>
      <c r="CR398" s="136"/>
      <c r="CS398" s="136"/>
      <c r="CT398" s="136"/>
      <c r="CU398" s="136"/>
      <c r="CV398" s="136"/>
      <c r="CW398" s="136"/>
      <c r="CX398" s="136"/>
      <c r="CY398" s="136"/>
      <c r="CZ398" s="136"/>
      <c r="DA398" s="136"/>
      <c r="DB398" s="136"/>
      <c r="DC398" s="136"/>
      <c r="DD398" s="136"/>
      <c r="DE398" s="136"/>
      <c r="DF398" s="136"/>
      <c r="DG398" s="136"/>
      <c r="DH398" s="136"/>
      <c r="DI398" s="136"/>
      <c r="DJ398" s="136"/>
      <c r="DK398" s="136"/>
      <c r="DL398" s="136"/>
      <c r="DM398" s="136"/>
      <c r="DN398" s="136"/>
      <c r="DO398" s="136"/>
      <c r="DP398" s="136"/>
      <c r="DQ398" s="136"/>
      <c r="DR398" s="136"/>
      <c r="DS398" s="136"/>
      <c r="DT398" s="136"/>
      <c r="DU398" s="136"/>
      <c r="DV398" s="136"/>
      <c r="DW398" s="136"/>
      <c r="DX398" s="136"/>
      <c r="DY398" s="136"/>
      <c r="DZ398" s="136"/>
      <c r="EA398" s="136"/>
      <c r="EB398" s="136"/>
      <c r="EC398" s="136"/>
      <c r="ED398" s="136"/>
      <c r="EE398" s="136"/>
      <c r="EF398" s="136"/>
      <c r="EG398" s="136"/>
      <c r="EH398" s="136"/>
      <c r="EI398" s="136"/>
      <c r="EJ398" s="136"/>
      <c r="EK398" s="136"/>
      <c r="EL398" s="136"/>
      <c r="EM398" s="136"/>
      <c r="EN398" s="136"/>
      <c r="EO398" s="136"/>
      <c r="EP398" s="136"/>
      <c r="EQ398" s="136"/>
      <c r="ER398" s="136"/>
      <c r="ES398" s="136"/>
      <c r="ET398" s="136"/>
      <c r="EU398" s="136"/>
      <c r="EV398" s="136"/>
      <c r="EW398" s="136"/>
      <c r="EX398" s="136"/>
      <c r="EY398" s="136"/>
      <c r="EZ398" s="136"/>
      <c r="FA398" s="136"/>
      <c r="FB398" s="136"/>
      <c r="FC398" s="136"/>
      <c r="FD398" s="136"/>
      <c r="FE398" s="136"/>
      <c r="FF398" s="136"/>
      <c r="FG398" s="136"/>
      <c r="FH398" s="136"/>
      <c r="FI398" s="136"/>
      <c r="FJ398" s="136"/>
      <c r="FK398" s="136"/>
      <c r="FL398" s="136"/>
      <c r="FM398" s="136"/>
      <c r="FN398" s="136"/>
      <c r="FO398" s="136"/>
      <c r="FP398" s="136"/>
      <c r="FQ398" s="136"/>
      <c r="FR398" s="136"/>
      <c r="FS398" s="136"/>
      <c r="FT398" s="136"/>
      <c r="FU398" s="136"/>
      <c r="FV398" s="136"/>
      <c r="FW398" s="136"/>
      <c r="FX398" s="136"/>
      <c r="FY398" s="136"/>
      <c r="FZ398" s="136"/>
      <c r="GA398" s="136"/>
      <c r="GB398" s="136"/>
      <c r="GC398" s="136"/>
      <c r="GD398" s="136"/>
      <c r="GE398" s="136"/>
      <c r="GF398" s="136"/>
      <c r="GG398" s="136"/>
      <c r="GH398" s="136"/>
      <c r="GI398" s="136"/>
      <c r="GJ398" s="136"/>
      <c r="GK398" s="136"/>
      <c r="GL398" s="136"/>
      <c r="GM398" s="136"/>
      <c r="GN398" s="136"/>
      <c r="GO398" s="136"/>
      <c r="GP398" s="136"/>
      <c r="GQ398" s="136"/>
      <c r="GR398" s="136"/>
      <c r="GS398" s="136"/>
      <c r="GT398" s="136"/>
      <c r="GU398" s="136"/>
      <c r="GV398" s="136"/>
      <c r="GW398" s="136"/>
      <c r="GX398" s="136"/>
      <c r="GY398" s="136"/>
      <c r="GZ398" s="136"/>
      <c r="HA398" s="136"/>
      <c r="HB398" s="136"/>
      <c r="HC398" s="136"/>
      <c r="HD398" s="136"/>
      <c r="HE398" s="136"/>
      <c r="HF398" s="136"/>
      <c r="HG398" s="136"/>
      <c r="HH398" s="136"/>
      <c r="HI398" s="136"/>
      <c r="HJ398" s="136"/>
      <c r="HK398" s="136"/>
      <c r="HL398" s="136"/>
      <c r="HM398" s="136"/>
      <c r="HN398" s="136"/>
      <c r="HO398" s="136"/>
      <c r="HP398" s="136"/>
      <c r="HQ398" s="136"/>
      <c r="HR398" s="136"/>
      <c r="HS398" s="136"/>
      <c r="HT398" s="136"/>
      <c r="HU398" s="136"/>
      <c r="HV398" s="136"/>
      <c r="HW398" s="136"/>
      <c r="HX398" s="136"/>
      <c r="HY398" s="136"/>
      <c r="HZ398" s="136"/>
      <c r="IA398" s="136"/>
      <c r="IB398" s="136"/>
      <c r="IC398" s="136"/>
      <c r="ID398" s="136"/>
      <c r="IE398" s="136"/>
      <c r="IF398" s="136"/>
      <c r="IG398" s="136"/>
    </row>
    <row r="399" spans="1:241" ht="15" customHeight="1" x14ac:dyDescent="0.25">
      <c r="A399" s="196" t="s">
        <v>511</v>
      </c>
      <c r="B399" s="195">
        <v>5693595</v>
      </c>
      <c r="C399" s="195">
        <v>3103884</v>
      </c>
      <c r="D399" s="195">
        <v>976808</v>
      </c>
      <c r="E399" s="195">
        <v>797584</v>
      </c>
      <c r="F399" s="195">
        <v>1443164</v>
      </c>
      <c r="G399" s="195">
        <v>227954</v>
      </c>
      <c r="H399" s="241">
        <v>12242989</v>
      </c>
      <c r="I399" s="136"/>
      <c r="J399" s="196" t="s">
        <v>553</v>
      </c>
      <c r="K399" s="195">
        <v>5837821</v>
      </c>
      <c r="L399" s="195">
        <v>3011121</v>
      </c>
      <c r="M399" s="195">
        <v>764526</v>
      </c>
      <c r="N399" s="195">
        <v>910252</v>
      </c>
      <c r="O399" s="195">
        <v>1494974</v>
      </c>
      <c r="P399" s="195">
        <v>288092</v>
      </c>
      <c r="Q399" s="241">
        <v>12306786</v>
      </c>
      <c r="R399" s="136"/>
      <c r="S399" s="136"/>
      <c r="T399" s="136"/>
      <c r="U399" s="136"/>
      <c r="V399" s="136"/>
      <c r="W399" s="136"/>
      <c r="X399" s="136"/>
      <c r="Y399" s="136"/>
      <c r="Z399" s="136"/>
      <c r="AA399" s="136"/>
      <c r="AB399" s="136"/>
      <c r="AC399" s="136"/>
      <c r="AD399" s="136"/>
      <c r="AE399" s="136"/>
      <c r="AF399" s="136"/>
      <c r="AG399" s="136"/>
      <c r="AH399" s="136"/>
      <c r="AI399" s="136"/>
      <c r="AJ399" s="136"/>
      <c r="AK399" s="136"/>
      <c r="AL399" s="136"/>
      <c r="AM399" s="136"/>
      <c r="AN399" s="136"/>
      <c r="AO399" s="136"/>
      <c r="AP399" s="136"/>
      <c r="AQ399" s="136"/>
      <c r="AR399" s="136"/>
      <c r="AS399" s="136"/>
      <c r="AT399" s="136"/>
      <c r="AU399" s="136"/>
      <c r="AV399" s="136"/>
      <c r="AW399" s="136"/>
      <c r="AX399" s="136"/>
      <c r="AY399" s="136"/>
      <c r="AZ399" s="136"/>
      <c r="BA399" s="136"/>
      <c r="BB399" s="136"/>
      <c r="BC399" s="136"/>
      <c r="BD399" s="136"/>
      <c r="BE399" s="136"/>
      <c r="BF399" s="136"/>
      <c r="BG399" s="136"/>
      <c r="BH399" s="136"/>
      <c r="BI399" s="136"/>
      <c r="BJ399" s="136"/>
      <c r="BK399" s="136"/>
      <c r="BL399" s="136"/>
      <c r="BM399" s="136"/>
      <c r="BN399" s="136"/>
      <c r="BO399" s="136"/>
      <c r="BP399" s="136"/>
      <c r="BQ399" s="136"/>
      <c r="BR399" s="136"/>
      <c r="BS399" s="136"/>
      <c r="BT399" s="136"/>
      <c r="BU399" s="136"/>
      <c r="BV399" s="136"/>
      <c r="BW399" s="136"/>
      <c r="BX399" s="136"/>
      <c r="BY399" s="136"/>
      <c r="BZ399" s="136"/>
      <c r="CA399" s="136"/>
      <c r="CB399" s="136"/>
      <c r="CC399" s="136"/>
      <c r="CD399" s="136"/>
      <c r="CE399" s="136"/>
      <c r="CF399" s="136"/>
      <c r="CG399" s="136"/>
      <c r="CH399" s="136"/>
      <c r="CI399" s="136"/>
      <c r="CJ399" s="136"/>
      <c r="CK399" s="136"/>
      <c r="CL399" s="136"/>
      <c r="CM399" s="136"/>
      <c r="CN399" s="136"/>
      <c r="CO399" s="136"/>
      <c r="CP399" s="136"/>
      <c r="CQ399" s="136"/>
      <c r="CR399" s="136"/>
      <c r="CS399" s="136"/>
      <c r="CT399" s="136"/>
      <c r="CU399" s="136"/>
      <c r="CV399" s="136"/>
      <c r="CW399" s="136"/>
      <c r="CX399" s="136"/>
      <c r="CY399" s="136"/>
      <c r="CZ399" s="136"/>
      <c r="DA399" s="136"/>
      <c r="DB399" s="136"/>
      <c r="DC399" s="136"/>
      <c r="DD399" s="136"/>
      <c r="DE399" s="136"/>
      <c r="DF399" s="136"/>
      <c r="DG399" s="136"/>
      <c r="DH399" s="136"/>
      <c r="DI399" s="136"/>
      <c r="DJ399" s="136"/>
      <c r="DK399" s="136"/>
      <c r="DL399" s="136"/>
      <c r="DM399" s="136"/>
      <c r="DN399" s="136"/>
      <c r="DO399" s="136"/>
      <c r="DP399" s="136"/>
      <c r="DQ399" s="136"/>
      <c r="DR399" s="136"/>
      <c r="DS399" s="136"/>
      <c r="DT399" s="136"/>
      <c r="DU399" s="136"/>
      <c r="DV399" s="136"/>
      <c r="DW399" s="136"/>
      <c r="DX399" s="136"/>
      <c r="DY399" s="136"/>
      <c r="DZ399" s="136"/>
      <c r="EA399" s="136"/>
      <c r="EB399" s="136"/>
      <c r="EC399" s="136"/>
      <c r="ED399" s="136"/>
      <c r="EE399" s="136"/>
      <c r="EF399" s="136"/>
      <c r="EG399" s="136"/>
      <c r="EH399" s="136"/>
      <c r="EI399" s="136"/>
      <c r="EJ399" s="136"/>
      <c r="EK399" s="136"/>
      <c r="EL399" s="136"/>
      <c r="EM399" s="136"/>
      <c r="EN399" s="136"/>
      <c r="EO399" s="136"/>
      <c r="EP399" s="136"/>
      <c r="EQ399" s="136"/>
      <c r="ER399" s="136"/>
      <c r="ES399" s="136"/>
      <c r="ET399" s="136"/>
      <c r="EU399" s="136"/>
      <c r="EV399" s="136"/>
      <c r="EW399" s="136"/>
      <c r="EX399" s="136"/>
      <c r="EY399" s="136"/>
      <c r="EZ399" s="136"/>
      <c r="FA399" s="136"/>
      <c r="FB399" s="136"/>
      <c r="FC399" s="136"/>
      <c r="FD399" s="136"/>
      <c r="FE399" s="136"/>
      <c r="FF399" s="136"/>
      <c r="FG399" s="136"/>
      <c r="FH399" s="136"/>
      <c r="FI399" s="136"/>
      <c r="FJ399" s="136"/>
      <c r="FK399" s="136"/>
      <c r="FL399" s="136"/>
      <c r="FM399" s="136"/>
      <c r="FN399" s="136"/>
      <c r="FO399" s="136"/>
      <c r="FP399" s="136"/>
      <c r="FQ399" s="136"/>
      <c r="FR399" s="136"/>
      <c r="FS399" s="136"/>
      <c r="FT399" s="136"/>
      <c r="FU399" s="136"/>
      <c r="FV399" s="136"/>
      <c r="FW399" s="136"/>
      <c r="FX399" s="136"/>
      <c r="FY399" s="136"/>
      <c r="FZ399" s="136"/>
      <c r="GA399" s="136"/>
      <c r="GB399" s="136"/>
      <c r="GC399" s="136"/>
      <c r="GD399" s="136"/>
      <c r="GE399" s="136"/>
      <c r="GF399" s="136"/>
      <c r="GG399" s="136"/>
      <c r="GH399" s="136"/>
      <c r="GI399" s="136"/>
      <c r="GJ399" s="136"/>
      <c r="GK399" s="136"/>
      <c r="GL399" s="136"/>
      <c r="GM399" s="136"/>
      <c r="GN399" s="136"/>
      <c r="GO399" s="136"/>
      <c r="GP399" s="136"/>
      <c r="GQ399" s="136"/>
      <c r="GR399" s="136"/>
      <c r="GS399" s="136"/>
      <c r="GT399" s="136"/>
      <c r="GU399" s="136"/>
      <c r="GV399" s="136"/>
      <c r="GW399" s="136"/>
      <c r="GX399" s="136"/>
      <c r="GY399" s="136"/>
      <c r="GZ399" s="136"/>
      <c r="HA399" s="136"/>
      <c r="HB399" s="136"/>
      <c r="HC399" s="136"/>
      <c r="HD399" s="136"/>
      <c r="HE399" s="136"/>
      <c r="HF399" s="136"/>
      <c r="HG399" s="136"/>
      <c r="HH399" s="136"/>
      <c r="HI399" s="136"/>
      <c r="HJ399" s="136"/>
      <c r="HK399" s="136"/>
      <c r="HL399" s="136"/>
      <c r="HM399" s="136"/>
      <c r="HN399" s="136"/>
      <c r="HO399" s="136"/>
      <c r="HP399" s="136"/>
      <c r="HQ399" s="136"/>
      <c r="HR399" s="136"/>
      <c r="HS399" s="136"/>
      <c r="HT399" s="136"/>
      <c r="HU399" s="136"/>
      <c r="HV399" s="136"/>
      <c r="HW399" s="136"/>
      <c r="HX399" s="136"/>
      <c r="HY399" s="136"/>
      <c r="HZ399" s="136"/>
      <c r="IA399" s="136"/>
      <c r="IB399" s="136"/>
      <c r="IC399" s="136"/>
      <c r="ID399" s="136"/>
      <c r="IE399" s="136"/>
      <c r="IF399" s="136"/>
      <c r="IG399" s="136"/>
    </row>
    <row r="400" spans="1:241" ht="15" customHeight="1" x14ac:dyDescent="0.25">
      <c r="A400" s="143" t="s">
        <v>935</v>
      </c>
      <c r="B400" s="199">
        <v>162102464</v>
      </c>
      <c r="C400" s="199">
        <v>84564337</v>
      </c>
      <c r="D400" s="199">
        <v>26119454</v>
      </c>
      <c r="E400" s="199">
        <v>14620015</v>
      </c>
      <c r="F400" s="199">
        <v>39999266</v>
      </c>
      <c r="G400" s="199">
        <v>7960480</v>
      </c>
      <c r="H400" s="240">
        <v>335366016</v>
      </c>
      <c r="I400" s="136"/>
      <c r="J400" s="196" t="s">
        <v>554</v>
      </c>
      <c r="K400" s="195">
        <v>5501371</v>
      </c>
      <c r="L400" s="195">
        <v>2870611</v>
      </c>
      <c r="M400" s="195">
        <v>884913</v>
      </c>
      <c r="N400" s="195">
        <v>1062834</v>
      </c>
      <c r="O400" s="195">
        <v>1193827</v>
      </c>
      <c r="P400" s="195">
        <v>246919</v>
      </c>
      <c r="Q400" s="241">
        <v>11760475</v>
      </c>
      <c r="R400" s="136"/>
      <c r="S400" s="136"/>
      <c r="T400" s="136"/>
      <c r="U400" s="136"/>
      <c r="V400" s="136"/>
      <c r="W400" s="136"/>
      <c r="X400" s="136"/>
      <c r="Y400" s="136"/>
      <c r="Z400" s="136"/>
      <c r="AA400" s="136"/>
      <c r="AB400" s="136"/>
      <c r="AC400" s="136"/>
      <c r="AD400" s="136"/>
      <c r="AE400" s="136"/>
      <c r="AF400" s="136"/>
      <c r="AG400" s="136"/>
      <c r="AH400" s="136"/>
      <c r="AI400" s="136"/>
      <c r="AJ400" s="136"/>
      <c r="AK400" s="136"/>
      <c r="AL400" s="136"/>
      <c r="AM400" s="136"/>
      <c r="AN400" s="136"/>
      <c r="AO400" s="136"/>
      <c r="AP400" s="136"/>
      <c r="AQ400" s="136"/>
      <c r="AR400" s="136"/>
      <c r="AS400" s="136"/>
      <c r="AT400" s="136"/>
      <c r="AU400" s="136"/>
      <c r="AV400" s="136"/>
      <c r="AW400" s="136"/>
      <c r="AX400" s="136"/>
      <c r="AY400" s="136"/>
      <c r="AZ400" s="136"/>
      <c r="BA400" s="136"/>
      <c r="BB400" s="136"/>
      <c r="BC400" s="136"/>
      <c r="BD400" s="136"/>
      <c r="BE400" s="136"/>
      <c r="BF400" s="136"/>
      <c r="BG400" s="136"/>
      <c r="BH400" s="136"/>
      <c r="BI400" s="136"/>
      <c r="BJ400" s="136"/>
      <c r="BK400" s="136"/>
      <c r="BL400" s="136"/>
      <c r="BM400" s="136"/>
      <c r="BN400" s="136"/>
      <c r="BO400" s="136"/>
      <c r="BP400" s="136"/>
      <c r="BQ400" s="136"/>
      <c r="BR400" s="136"/>
      <c r="BS400" s="136"/>
      <c r="BT400" s="136"/>
      <c r="BU400" s="136"/>
      <c r="BV400" s="136"/>
      <c r="BW400" s="136"/>
      <c r="BX400" s="136"/>
      <c r="BY400" s="136"/>
      <c r="BZ400" s="136"/>
      <c r="CA400" s="136"/>
      <c r="CB400" s="136"/>
      <c r="CC400" s="136"/>
      <c r="CD400" s="136"/>
      <c r="CE400" s="136"/>
      <c r="CF400" s="136"/>
      <c r="CG400" s="136"/>
      <c r="CH400" s="136"/>
      <c r="CI400" s="136"/>
      <c r="CJ400" s="136"/>
      <c r="CK400" s="136"/>
      <c r="CL400" s="136"/>
      <c r="CM400" s="136"/>
      <c r="CN400" s="136"/>
      <c r="CO400" s="136"/>
      <c r="CP400" s="136"/>
      <c r="CQ400" s="136"/>
      <c r="CR400" s="136"/>
      <c r="CS400" s="136"/>
      <c r="CT400" s="136"/>
      <c r="CU400" s="136"/>
      <c r="CV400" s="136"/>
      <c r="CW400" s="136"/>
      <c r="CX400" s="136"/>
      <c r="CY400" s="136"/>
      <c r="CZ400" s="136"/>
      <c r="DA400" s="136"/>
      <c r="DB400" s="136"/>
      <c r="DC400" s="136"/>
      <c r="DD400" s="136"/>
      <c r="DE400" s="136"/>
      <c r="DF400" s="136"/>
      <c r="DG400" s="136"/>
      <c r="DH400" s="136"/>
      <c r="DI400" s="136"/>
      <c r="DJ400" s="136"/>
      <c r="DK400" s="136"/>
      <c r="DL400" s="136"/>
      <c r="DM400" s="136"/>
      <c r="DN400" s="136"/>
      <c r="DO400" s="136"/>
      <c r="DP400" s="136"/>
      <c r="DQ400" s="136"/>
      <c r="DR400" s="136"/>
      <c r="DS400" s="136"/>
      <c r="DT400" s="136"/>
      <c r="DU400" s="136"/>
      <c r="DV400" s="136"/>
      <c r="DW400" s="136"/>
      <c r="DX400" s="136"/>
      <c r="DY400" s="136"/>
      <c r="DZ400" s="136"/>
      <c r="EA400" s="136"/>
      <c r="EB400" s="136"/>
      <c r="EC400" s="136"/>
      <c r="ED400" s="136"/>
      <c r="EE400" s="136"/>
      <c r="EF400" s="136"/>
      <c r="EG400" s="136"/>
      <c r="EH400" s="136"/>
      <c r="EI400" s="136"/>
      <c r="EJ400" s="136"/>
      <c r="EK400" s="136"/>
      <c r="EL400" s="136"/>
      <c r="EM400" s="136"/>
      <c r="EN400" s="136"/>
      <c r="EO400" s="136"/>
      <c r="EP400" s="136"/>
      <c r="EQ400" s="136"/>
      <c r="ER400" s="136"/>
      <c r="ES400" s="136"/>
      <c r="ET400" s="136"/>
      <c r="EU400" s="136"/>
      <c r="EV400" s="136"/>
      <c r="EW400" s="136"/>
      <c r="EX400" s="136"/>
      <c r="EY400" s="136"/>
      <c r="EZ400" s="136"/>
      <c r="FA400" s="136"/>
      <c r="FB400" s="136"/>
      <c r="FC400" s="136"/>
      <c r="FD400" s="136"/>
      <c r="FE400" s="136"/>
      <c r="FF400" s="136"/>
      <c r="FG400" s="136"/>
      <c r="FH400" s="136"/>
      <c r="FI400" s="136"/>
      <c r="FJ400" s="136"/>
      <c r="FK400" s="136"/>
      <c r="FL400" s="136"/>
      <c r="FM400" s="136"/>
      <c r="FN400" s="136"/>
      <c r="FO400" s="136"/>
      <c r="FP400" s="136"/>
      <c r="FQ400" s="136"/>
      <c r="FR400" s="136"/>
      <c r="FS400" s="136"/>
      <c r="FT400" s="136"/>
      <c r="FU400" s="136"/>
      <c r="FV400" s="136"/>
      <c r="FW400" s="136"/>
      <c r="FX400" s="136"/>
      <c r="FY400" s="136"/>
      <c r="FZ400" s="136"/>
      <c r="GA400" s="136"/>
      <c r="GB400" s="136"/>
      <c r="GC400" s="136"/>
      <c r="GD400" s="136"/>
      <c r="GE400" s="136"/>
      <c r="GF400" s="136"/>
      <c r="GG400" s="136"/>
      <c r="GH400" s="136"/>
      <c r="GI400" s="136"/>
      <c r="GJ400" s="136"/>
      <c r="GK400" s="136"/>
      <c r="GL400" s="136"/>
      <c r="GM400" s="136"/>
      <c r="GN400" s="136"/>
      <c r="GO400" s="136"/>
      <c r="GP400" s="136"/>
      <c r="GQ400" s="136"/>
      <c r="GR400" s="136"/>
      <c r="GS400" s="136"/>
      <c r="GT400" s="136"/>
      <c r="GU400" s="136"/>
      <c r="GV400" s="136"/>
      <c r="GW400" s="136"/>
      <c r="GX400" s="136"/>
      <c r="GY400" s="136"/>
      <c r="GZ400" s="136"/>
      <c r="HA400" s="136"/>
      <c r="HB400" s="136"/>
      <c r="HC400" s="136"/>
      <c r="HD400" s="136"/>
      <c r="HE400" s="136"/>
      <c r="HF400" s="136"/>
      <c r="HG400" s="136"/>
      <c r="HH400" s="136"/>
      <c r="HI400" s="136"/>
      <c r="HJ400" s="136"/>
      <c r="HK400" s="136"/>
      <c r="HL400" s="136"/>
      <c r="HM400" s="136"/>
      <c r="HN400" s="136"/>
      <c r="HO400" s="136"/>
      <c r="HP400" s="136"/>
      <c r="HQ400" s="136"/>
      <c r="HR400" s="136"/>
      <c r="HS400" s="136"/>
      <c r="HT400" s="136"/>
      <c r="HU400" s="136"/>
      <c r="HV400" s="136"/>
      <c r="HW400" s="136"/>
      <c r="HX400" s="136"/>
      <c r="HY400" s="136"/>
      <c r="HZ400" s="136"/>
      <c r="IA400" s="136"/>
      <c r="IB400" s="136"/>
      <c r="IC400" s="136"/>
      <c r="ID400" s="136"/>
      <c r="IE400" s="136"/>
      <c r="IF400" s="136"/>
      <c r="IG400" s="136"/>
    </row>
    <row r="401" spans="1:241" ht="15" customHeight="1" x14ac:dyDescent="0.25">
      <c r="A401" s="146" t="s">
        <v>936</v>
      </c>
      <c r="B401" s="200">
        <v>8105123.2000000002</v>
      </c>
      <c r="C401" s="200">
        <v>4228216.8499999996</v>
      </c>
      <c r="D401" s="200">
        <v>1305972.7</v>
      </c>
      <c r="E401" s="200">
        <v>731000.75</v>
      </c>
      <c r="F401" s="200">
        <v>1999963.3</v>
      </c>
      <c r="G401" s="200">
        <v>398024</v>
      </c>
      <c r="H401" s="200">
        <v>16768300.800000001</v>
      </c>
      <c r="I401" s="136"/>
      <c r="J401" s="143" t="s">
        <v>937</v>
      </c>
      <c r="K401" s="199">
        <v>94156291</v>
      </c>
      <c r="L401" s="199">
        <v>59844669</v>
      </c>
      <c r="M401" s="199">
        <v>17488870</v>
      </c>
      <c r="N401" s="199">
        <v>18028654</v>
      </c>
      <c r="O401" s="199">
        <v>31582774</v>
      </c>
      <c r="P401" s="199">
        <v>6307423</v>
      </c>
      <c r="Q401" s="240">
        <v>227408681</v>
      </c>
      <c r="R401" s="136"/>
      <c r="S401" s="136"/>
      <c r="T401" s="136"/>
      <c r="U401" s="136"/>
      <c r="V401" s="136"/>
      <c r="W401" s="136"/>
      <c r="X401" s="136"/>
      <c r="Y401" s="136"/>
      <c r="Z401" s="136"/>
      <c r="AA401" s="136"/>
      <c r="AB401" s="136"/>
      <c r="AC401" s="136"/>
      <c r="AD401" s="136"/>
      <c r="AE401" s="136"/>
      <c r="AF401" s="136"/>
      <c r="AG401" s="136"/>
      <c r="AH401" s="136"/>
      <c r="AI401" s="136"/>
      <c r="AJ401" s="136"/>
      <c r="AK401" s="136"/>
      <c r="AL401" s="136"/>
      <c r="AM401" s="136"/>
      <c r="AN401" s="136"/>
      <c r="AO401" s="136"/>
      <c r="AP401" s="136"/>
      <c r="AQ401" s="136"/>
      <c r="AR401" s="136"/>
      <c r="AS401" s="136"/>
      <c r="AT401" s="136"/>
      <c r="AU401" s="136"/>
      <c r="AV401" s="136"/>
      <c r="AW401" s="136"/>
      <c r="AX401" s="136"/>
      <c r="AY401" s="136"/>
      <c r="AZ401" s="136"/>
      <c r="BA401" s="136"/>
      <c r="BB401" s="136"/>
      <c r="BC401" s="136"/>
      <c r="BD401" s="136"/>
      <c r="BE401" s="136"/>
      <c r="BF401" s="136"/>
      <c r="BG401" s="136"/>
      <c r="BH401" s="136"/>
      <c r="BI401" s="136"/>
      <c r="BJ401" s="136"/>
      <c r="BK401" s="136"/>
      <c r="BL401" s="136"/>
      <c r="BM401" s="136"/>
      <c r="BN401" s="136"/>
      <c r="BO401" s="136"/>
      <c r="BP401" s="136"/>
      <c r="BQ401" s="136"/>
      <c r="BR401" s="136"/>
      <c r="BS401" s="136"/>
      <c r="BT401" s="136"/>
      <c r="BU401" s="136"/>
      <c r="BV401" s="136"/>
      <c r="BW401" s="136"/>
      <c r="BX401" s="136"/>
      <c r="BY401" s="136"/>
      <c r="BZ401" s="136"/>
      <c r="CA401" s="136"/>
      <c r="CB401" s="136"/>
      <c r="CC401" s="136"/>
      <c r="CD401" s="136"/>
      <c r="CE401" s="136"/>
      <c r="CF401" s="136"/>
      <c r="CG401" s="136"/>
      <c r="CH401" s="136"/>
      <c r="CI401" s="136"/>
      <c r="CJ401" s="136"/>
      <c r="CK401" s="136"/>
      <c r="CL401" s="136"/>
      <c r="CM401" s="136"/>
      <c r="CN401" s="136"/>
      <c r="CO401" s="136"/>
      <c r="CP401" s="136"/>
      <c r="CQ401" s="136"/>
      <c r="CR401" s="136"/>
      <c r="CS401" s="136"/>
      <c r="CT401" s="136"/>
      <c r="CU401" s="136"/>
      <c r="CV401" s="136"/>
      <c r="CW401" s="136"/>
      <c r="CX401" s="136"/>
      <c r="CY401" s="136"/>
      <c r="CZ401" s="136"/>
      <c r="DA401" s="136"/>
      <c r="DB401" s="136"/>
      <c r="DC401" s="136"/>
      <c r="DD401" s="136"/>
      <c r="DE401" s="136"/>
      <c r="DF401" s="136"/>
      <c r="DG401" s="136"/>
      <c r="DH401" s="136"/>
      <c r="DI401" s="136"/>
      <c r="DJ401" s="136"/>
      <c r="DK401" s="136"/>
      <c r="DL401" s="136"/>
      <c r="DM401" s="136"/>
      <c r="DN401" s="136"/>
      <c r="DO401" s="136"/>
      <c r="DP401" s="136"/>
      <c r="DQ401" s="136"/>
      <c r="DR401" s="136"/>
      <c r="DS401" s="136"/>
      <c r="DT401" s="136"/>
      <c r="DU401" s="136"/>
      <c r="DV401" s="136"/>
      <c r="DW401" s="136"/>
      <c r="DX401" s="136"/>
      <c r="DY401" s="136"/>
      <c r="DZ401" s="136"/>
      <c r="EA401" s="136"/>
      <c r="EB401" s="136"/>
      <c r="EC401" s="136"/>
      <c r="ED401" s="136"/>
      <c r="EE401" s="136"/>
      <c r="EF401" s="136"/>
      <c r="EG401" s="136"/>
      <c r="EH401" s="136"/>
      <c r="EI401" s="136"/>
      <c r="EJ401" s="136"/>
      <c r="EK401" s="136"/>
      <c r="EL401" s="136"/>
      <c r="EM401" s="136"/>
      <c r="EN401" s="136"/>
      <c r="EO401" s="136"/>
      <c r="EP401" s="136"/>
      <c r="EQ401" s="136"/>
      <c r="ER401" s="136"/>
      <c r="ES401" s="136"/>
      <c r="ET401" s="136"/>
      <c r="EU401" s="136"/>
      <c r="EV401" s="136"/>
      <c r="EW401" s="136"/>
      <c r="EX401" s="136"/>
      <c r="EY401" s="136"/>
      <c r="EZ401" s="136"/>
      <c r="FA401" s="136"/>
      <c r="FB401" s="136"/>
      <c r="FC401" s="136"/>
      <c r="FD401" s="136"/>
      <c r="FE401" s="136"/>
      <c r="FF401" s="136"/>
      <c r="FG401" s="136"/>
      <c r="FH401" s="136"/>
      <c r="FI401" s="136"/>
      <c r="FJ401" s="136"/>
      <c r="FK401" s="136"/>
      <c r="FL401" s="136"/>
      <c r="FM401" s="136"/>
      <c r="FN401" s="136"/>
      <c r="FO401" s="136"/>
      <c r="FP401" s="136"/>
      <c r="FQ401" s="136"/>
      <c r="FR401" s="136"/>
      <c r="FS401" s="136"/>
      <c r="FT401" s="136"/>
      <c r="FU401" s="136"/>
      <c r="FV401" s="136"/>
      <c r="FW401" s="136"/>
      <c r="FX401" s="136"/>
      <c r="FY401" s="136"/>
      <c r="FZ401" s="136"/>
      <c r="GA401" s="136"/>
      <c r="GB401" s="136"/>
      <c r="GC401" s="136"/>
      <c r="GD401" s="136"/>
      <c r="GE401" s="136"/>
      <c r="GF401" s="136"/>
      <c r="GG401" s="136"/>
      <c r="GH401" s="136"/>
      <c r="GI401" s="136"/>
      <c r="GJ401" s="136"/>
      <c r="GK401" s="136"/>
      <c r="GL401" s="136"/>
      <c r="GM401" s="136"/>
      <c r="GN401" s="136"/>
      <c r="GO401" s="136"/>
      <c r="GP401" s="136"/>
      <c r="GQ401" s="136"/>
      <c r="GR401" s="136"/>
      <c r="GS401" s="136"/>
      <c r="GT401" s="136"/>
      <c r="GU401" s="136"/>
      <c r="GV401" s="136"/>
      <c r="GW401" s="136"/>
      <c r="GX401" s="136"/>
      <c r="GY401" s="136"/>
      <c r="GZ401" s="136"/>
      <c r="HA401" s="136"/>
      <c r="HB401" s="136"/>
      <c r="HC401" s="136"/>
      <c r="HD401" s="136"/>
      <c r="HE401" s="136"/>
      <c r="HF401" s="136"/>
      <c r="HG401" s="136"/>
      <c r="HH401" s="136"/>
      <c r="HI401" s="136"/>
      <c r="HJ401" s="136"/>
      <c r="HK401" s="136"/>
      <c r="HL401" s="136"/>
      <c r="HM401" s="136"/>
      <c r="HN401" s="136"/>
      <c r="HO401" s="136"/>
      <c r="HP401" s="136"/>
      <c r="HQ401" s="136"/>
      <c r="HR401" s="136"/>
      <c r="HS401" s="136"/>
      <c r="HT401" s="136"/>
      <c r="HU401" s="136"/>
      <c r="HV401" s="136"/>
      <c r="HW401" s="136"/>
      <c r="HX401" s="136"/>
      <c r="HY401" s="136"/>
      <c r="HZ401" s="136"/>
      <c r="IA401" s="136"/>
      <c r="IB401" s="136"/>
      <c r="IC401" s="136"/>
      <c r="ID401" s="136"/>
      <c r="IE401" s="136"/>
      <c r="IF401" s="136"/>
      <c r="IG401" s="136"/>
    </row>
    <row r="402" spans="1:241" ht="15" customHeight="1" x14ac:dyDescent="0.25">
      <c r="C402" s="135"/>
      <c r="D402" s="135"/>
      <c r="E402" s="135"/>
      <c r="F402" s="135"/>
      <c r="G402" s="135"/>
      <c r="H402" s="135"/>
      <c r="I402" s="136"/>
      <c r="J402" s="146" t="s">
        <v>938</v>
      </c>
      <c r="K402" s="200">
        <v>4483632.9047619049</v>
      </c>
      <c r="L402" s="200">
        <v>2849746.1428571427</v>
      </c>
      <c r="M402" s="200">
        <v>832803.33333333337</v>
      </c>
      <c r="N402" s="200">
        <v>858507.33333333337</v>
      </c>
      <c r="O402" s="200">
        <v>1503941.6190476189</v>
      </c>
      <c r="P402" s="200">
        <v>300353.47619047621</v>
      </c>
      <c r="Q402" s="200">
        <v>10828984.80952381</v>
      </c>
      <c r="R402" s="136"/>
      <c r="S402" s="136"/>
      <c r="T402" s="136"/>
      <c r="U402" s="136"/>
      <c r="V402" s="136"/>
      <c r="W402" s="136"/>
      <c r="X402" s="136"/>
      <c r="Y402" s="136"/>
      <c r="Z402" s="136"/>
      <c r="AA402" s="136"/>
      <c r="AB402" s="136"/>
      <c r="AC402" s="136"/>
      <c r="AD402" s="136"/>
      <c r="AE402" s="136"/>
      <c r="AF402" s="136"/>
      <c r="AG402" s="136"/>
      <c r="AH402" s="136"/>
      <c r="AI402" s="136"/>
      <c r="AJ402" s="136"/>
      <c r="AK402" s="136"/>
      <c r="AL402" s="136"/>
      <c r="AM402" s="136"/>
      <c r="AN402" s="136"/>
      <c r="AO402" s="136"/>
      <c r="AP402" s="136"/>
      <c r="AQ402" s="136"/>
      <c r="AR402" s="136"/>
      <c r="AS402" s="136"/>
      <c r="AT402" s="136"/>
      <c r="AU402" s="136"/>
      <c r="AV402" s="136"/>
      <c r="AW402" s="136"/>
      <c r="AX402" s="136"/>
      <c r="AY402" s="136"/>
      <c r="AZ402" s="136"/>
      <c r="BA402" s="136"/>
      <c r="BB402" s="136"/>
      <c r="BC402" s="136"/>
      <c r="BD402" s="136"/>
      <c r="BE402" s="136"/>
      <c r="BF402" s="136"/>
      <c r="BG402" s="136"/>
      <c r="BH402" s="136"/>
      <c r="BI402" s="136"/>
      <c r="BJ402" s="136"/>
      <c r="BK402" s="136"/>
      <c r="BL402" s="136"/>
      <c r="BM402" s="136"/>
      <c r="BN402" s="136"/>
      <c r="BO402" s="136"/>
      <c r="BP402" s="136"/>
      <c r="BQ402" s="136"/>
      <c r="BR402" s="136"/>
      <c r="BS402" s="136"/>
      <c r="BT402" s="136"/>
      <c r="BU402" s="136"/>
      <c r="BV402" s="136"/>
      <c r="BW402" s="136"/>
      <c r="BX402" s="136"/>
      <c r="BY402" s="136"/>
      <c r="BZ402" s="136"/>
      <c r="CA402" s="136"/>
      <c r="CB402" s="136"/>
      <c r="CC402" s="136"/>
      <c r="CD402" s="136"/>
      <c r="CE402" s="136"/>
      <c r="CF402" s="136"/>
      <c r="CG402" s="136"/>
      <c r="CH402" s="136"/>
      <c r="CI402" s="136"/>
      <c r="CJ402" s="136"/>
      <c r="CK402" s="136"/>
      <c r="CL402" s="136"/>
      <c r="CM402" s="136"/>
      <c r="CN402" s="136"/>
      <c r="CO402" s="136"/>
      <c r="CP402" s="136"/>
      <c r="CQ402" s="136"/>
      <c r="CR402" s="136"/>
      <c r="CS402" s="136"/>
      <c r="CT402" s="136"/>
      <c r="CU402" s="136"/>
      <c r="CV402" s="136"/>
      <c r="CW402" s="136"/>
      <c r="CX402" s="136"/>
      <c r="CY402" s="136"/>
      <c r="CZ402" s="136"/>
      <c r="DA402" s="136"/>
      <c r="DB402" s="136"/>
      <c r="DC402" s="136"/>
      <c r="DD402" s="136"/>
      <c r="DE402" s="136"/>
      <c r="DF402" s="136"/>
      <c r="DG402" s="136"/>
      <c r="DH402" s="136"/>
      <c r="DI402" s="136"/>
      <c r="DJ402" s="136"/>
      <c r="DK402" s="136"/>
      <c r="DL402" s="136"/>
      <c r="DM402" s="136"/>
      <c r="DN402" s="136"/>
      <c r="DO402" s="136"/>
      <c r="DP402" s="136"/>
      <c r="DQ402" s="136"/>
      <c r="DR402" s="136"/>
      <c r="DS402" s="136"/>
      <c r="DT402" s="136"/>
      <c r="DU402" s="136"/>
      <c r="DV402" s="136"/>
      <c r="DW402" s="136"/>
      <c r="DX402" s="136"/>
      <c r="DY402" s="136"/>
      <c r="DZ402" s="136"/>
      <c r="EA402" s="136"/>
      <c r="EB402" s="136"/>
      <c r="EC402" s="136"/>
      <c r="ED402" s="136"/>
      <c r="EE402" s="136"/>
      <c r="EF402" s="136"/>
      <c r="EG402" s="136"/>
      <c r="EH402" s="136"/>
      <c r="EI402" s="136"/>
      <c r="EJ402" s="136"/>
      <c r="EK402" s="136"/>
      <c r="EL402" s="136"/>
      <c r="EM402" s="136"/>
      <c r="EN402" s="136"/>
      <c r="EO402" s="136"/>
      <c r="EP402" s="136"/>
      <c r="EQ402" s="136"/>
      <c r="ER402" s="136"/>
      <c r="ES402" s="136"/>
      <c r="ET402" s="136"/>
      <c r="EU402" s="136"/>
      <c r="EV402" s="136"/>
      <c r="EW402" s="136"/>
      <c r="EX402" s="136"/>
      <c r="EY402" s="136"/>
      <c r="EZ402" s="136"/>
      <c r="FA402" s="136"/>
      <c r="FB402" s="136"/>
      <c r="FC402" s="136"/>
      <c r="FD402" s="136"/>
      <c r="FE402" s="136"/>
      <c r="FF402" s="136"/>
      <c r="FG402" s="136"/>
      <c r="FH402" s="136"/>
      <c r="FI402" s="136"/>
      <c r="FJ402" s="136"/>
      <c r="FK402" s="136"/>
      <c r="FL402" s="136"/>
      <c r="FM402" s="136"/>
      <c r="FN402" s="136"/>
      <c r="FO402" s="136"/>
      <c r="FP402" s="136"/>
      <c r="FQ402" s="136"/>
      <c r="FR402" s="136"/>
      <c r="FS402" s="136"/>
      <c r="FT402" s="136"/>
      <c r="FU402" s="136"/>
      <c r="FV402" s="136"/>
      <c r="FW402" s="136"/>
      <c r="FX402" s="136"/>
      <c r="FY402" s="136"/>
      <c r="FZ402" s="136"/>
      <c r="GA402" s="136"/>
      <c r="GB402" s="136"/>
      <c r="GC402" s="136"/>
      <c r="GD402" s="136"/>
      <c r="GE402" s="136"/>
      <c r="GF402" s="136"/>
      <c r="GG402" s="136"/>
      <c r="GH402" s="136"/>
      <c r="GI402" s="136"/>
      <c r="GJ402" s="136"/>
      <c r="GK402" s="136"/>
      <c r="GL402" s="136"/>
      <c r="GM402" s="136"/>
      <c r="GN402" s="136"/>
      <c r="GO402" s="136"/>
      <c r="GP402" s="136"/>
      <c r="GQ402" s="136"/>
      <c r="GR402" s="136"/>
      <c r="GS402" s="136"/>
      <c r="GT402" s="136"/>
      <c r="GU402" s="136"/>
      <c r="GV402" s="136"/>
      <c r="GW402" s="136"/>
      <c r="GX402" s="136"/>
      <c r="GY402" s="136"/>
      <c r="GZ402" s="136"/>
      <c r="HA402" s="136"/>
      <c r="HB402" s="136"/>
      <c r="HC402" s="136"/>
      <c r="HD402" s="136"/>
      <c r="HE402" s="136"/>
      <c r="HF402" s="136"/>
      <c r="HG402" s="136"/>
      <c r="HH402" s="136"/>
      <c r="HI402" s="136"/>
      <c r="HJ402" s="136"/>
      <c r="HK402" s="136"/>
      <c r="HL402" s="136"/>
      <c r="HM402" s="136"/>
      <c r="HN402" s="136"/>
      <c r="HO402" s="136"/>
      <c r="HP402" s="136"/>
      <c r="HQ402" s="136"/>
      <c r="HR402" s="136"/>
      <c r="HS402" s="136"/>
      <c r="HT402" s="136"/>
      <c r="HU402" s="136"/>
      <c r="HV402" s="136"/>
      <c r="HW402" s="136"/>
      <c r="HX402" s="136"/>
      <c r="HY402" s="136"/>
      <c r="HZ402" s="136"/>
      <c r="IA402" s="136"/>
      <c r="IB402" s="136"/>
      <c r="IC402" s="136"/>
      <c r="ID402" s="136"/>
      <c r="IE402" s="136"/>
      <c r="IF402" s="136"/>
      <c r="IG402" s="136"/>
    </row>
    <row r="403" spans="1:241" ht="15" customHeight="1" x14ac:dyDescent="0.25">
      <c r="I403" s="136"/>
      <c r="J403" s="136"/>
      <c r="K403" s="136"/>
      <c r="L403" s="136"/>
      <c r="M403" s="136"/>
      <c r="N403" s="136"/>
      <c r="O403" s="136"/>
      <c r="P403" s="136"/>
      <c r="Q403" s="136"/>
      <c r="R403" s="136"/>
      <c r="S403" s="136"/>
      <c r="T403" s="136"/>
      <c r="U403" s="136"/>
      <c r="V403" s="136"/>
      <c r="W403" s="136"/>
      <c r="X403" s="136"/>
      <c r="Y403" s="136"/>
      <c r="Z403" s="136"/>
      <c r="AA403" s="136"/>
      <c r="AB403" s="136"/>
      <c r="AC403" s="136"/>
      <c r="AD403" s="136"/>
      <c r="AE403" s="136"/>
      <c r="AF403" s="136"/>
      <c r="AG403" s="136"/>
      <c r="AH403" s="136"/>
      <c r="AI403" s="136"/>
      <c r="AJ403" s="136"/>
      <c r="AK403" s="136"/>
      <c r="AL403" s="136"/>
      <c r="AM403" s="136"/>
      <c r="AN403" s="136"/>
      <c r="AO403" s="136"/>
      <c r="AP403" s="136"/>
      <c r="AQ403" s="136"/>
      <c r="AR403" s="136"/>
      <c r="AS403" s="136"/>
      <c r="AT403" s="136"/>
      <c r="AU403" s="136"/>
      <c r="AV403" s="136"/>
      <c r="AW403" s="136"/>
      <c r="AX403" s="136"/>
      <c r="AY403" s="136"/>
      <c r="AZ403" s="136"/>
      <c r="BA403" s="136"/>
      <c r="BB403" s="136"/>
      <c r="BC403" s="136"/>
      <c r="BD403" s="136"/>
      <c r="BE403" s="136"/>
      <c r="BF403" s="136"/>
      <c r="BG403" s="136"/>
      <c r="BH403" s="136"/>
      <c r="BI403" s="136"/>
      <c r="BJ403" s="136"/>
      <c r="BK403" s="136"/>
      <c r="BL403" s="136"/>
      <c r="BM403" s="136"/>
      <c r="BN403" s="136"/>
      <c r="BO403" s="136"/>
      <c r="BP403" s="136"/>
      <c r="BQ403" s="136"/>
      <c r="BR403" s="136"/>
      <c r="BS403" s="136"/>
      <c r="BT403" s="136"/>
      <c r="BU403" s="136"/>
      <c r="BV403" s="136"/>
      <c r="BW403" s="136"/>
      <c r="BX403" s="136"/>
      <c r="BY403" s="136"/>
      <c r="BZ403" s="136"/>
      <c r="CA403" s="136"/>
      <c r="CB403" s="136"/>
      <c r="CC403" s="136"/>
      <c r="CD403" s="136"/>
      <c r="CE403" s="136"/>
      <c r="CF403" s="136"/>
      <c r="CG403" s="136"/>
      <c r="CH403" s="136"/>
      <c r="CI403" s="136"/>
      <c r="CJ403" s="136"/>
      <c r="CK403" s="136"/>
      <c r="CL403" s="136"/>
      <c r="CM403" s="136"/>
      <c r="CN403" s="136"/>
      <c r="CO403" s="136"/>
      <c r="CP403" s="136"/>
      <c r="CQ403" s="136"/>
      <c r="CR403" s="136"/>
      <c r="CS403" s="136"/>
      <c r="CT403" s="136"/>
      <c r="CU403" s="136"/>
      <c r="CV403" s="136"/>
      <c r="CW403" s="136"/>
      <c r="CX403" s="136"/>
      <c r="CY403" s="136"/>
      <c r="CZ403" s="136"/>
      <c r="DA403" s="136"/>
      <c r="DB403" s="136"/>
      <c r="DC403" s="136"/>
      <c r="DD403" s="136"/>
      <c r="DE403" s="136"/>
      <c r="DF403" s="136"/>
      <c r="DG403" s="136"/>
      <c r="DH403" s="136"/>
      <c r="DI403" s="136"/>
      <c r="DJ403" s="136"/>
      <c r="DK403" s="136"/>
      <c r="DL403" s="136"/>
      <c r="DM403" s="136"/>
      <c r="DN403" s="136"/>
      <c r="DO403" s="136"/>
      <c r="DP403" s="136"/>
      <c r="DQ403" s="136"/>
      <c r="DR403" s="136"/>
      <c r="DS403" s="136"/>
      <c r="DT403" s="136"/>
      <c r="DU403" s="136"/>
      <c r="DV403" s="136"/>
      <c r="DW403" s="136"/>
      <c r="DX403" s="136"/>
      <c r="DY403" s="136"/>
      <c r="DZ403" s="136"/>
      <c r="EA403" s="136"/>
      <c r="EB403" s="136"/>
      <c r="EC403" s="136"/>
      <c r="ED403" s="136"/>
      <c r="EE403" s="136"/>
      <c r="EF403" s="136"/>
      <c r="EG403" s="136"/>
      <c r="EH403" s="136"/>
      <c r="EI403" s="136"/>
      <c r="EJ403" s="136"/>
      <c r="EK403" s="136"/>
      <c r="EL403" s="136"/>
      <c r="EM403" s="136"/>
      <c r="EN403" s="136"/>
      <c r="EO403" s="136"/>
      <c r="EP403" s="136"/>
      <c r="EQ403" s="136"/>
      <c r="ER403" s="136"/>
      <c r="ES403" s="136"/>
      <c r="ET403" s="136"/>
      <c r="EU403" s="136"/>
      <c r="EV403" s="136"/>
      <c r="EW403" s="136"/>
      <c r="EX403" s="136"/>
      <c r="EY403" s="136"/>
      <c r="EZ403" s="136"/>
      <c r="FA403" s="136"/>
      <c r="FB403" s="136"/>
      <c r="FC403" s="136"/>
      <c r="FD403" s="136"/>
      <c r="FE403" s="136"/>
      <c r="FF403" s="136"/>
      <c r="FG403" s="136"/>
      <c r="FH403" s="136"/>
      <c r="FI403" s="136"/>
      <c r="FJ403" s="136"/>
      <c r="FK403" s="136"/>
      <c r="FL403" s="136"/>
      <c r="FM403" s="136"/>
      <c r="FN403" s="136"/>
      <c r="FO403" s="136"/>
      <c r="FP403" s="136"/>
      <c r="FQ403" s="136"/>
      <c r="FR403" s="136"/>
      <c r="FS403" s="136"/>
      <c r="FT403" s="136"/>
      <c r="FU403" s="136"/>
      <c r="FV403" s="136"/>
      <c r="FW403" s="136"/>
      <c r="FX403" s="136"/>
      <c r="FY403" s="136"/>
      <c r="FZ403" s="136"/>
      <c r="GA403" s="136"/>
      <c r="GB403" s="136"/>
      <c r="GC403" s="136"/>
      <c r="GD403" s="136"/>
      <c r="GE403" s="136"/>
      <c r="GF403" s="136"/>
      <c r="GG403" s="136"/>
      <c r="GH403" s="136"/>
      <c r="GI403" s="136"/>
      <c r="GJ403" s="136"/>
      <c r="GK403" s="136"/>
      <c r="GL403" s="136"/>
      <c r="GM403" s="136"/>
      <c r="GN403" s="136"/>
      <c r="GO403" s="136"/>
      <c r="GP403" s="136"/>
      <c r="GQ403" s="136"/>
      <c r="GR403" s="136"/>
      <c r="GS403" s="136"/>
      <c r="GT403" s="136"/>
      <c r="GU403" s="136"/>
      <c r="GV403" s="136"/>
      <c r="GW403" s="136"/>
      <c r="GX403" s="136"/>
      <c r="GY403" s="136"/>
      <c r="GZ403" s="136"/>
      <c r="HA403" s="136"/>
      <c r="HB403" s="136"/>
      <c r="HC403" s="136"/>
      <c r="HD403" s="136"/>
      <c r="HE403" s="136"/>
      <c r="HF403" s="136"/>
      <c r="HG403" s="136"/>
      <c r="HH403" s="136"/>
      <c r="HI403" s="136"/>
      <c r="HJ403" s="136"/>
      <c r="HK403" s="136"/>
      <c r="HL403" s="136"/>
      <c r="HM403" s="136"/>
      <c r="HN403" s="136"/>
      <c r="HO403" s="136"/>
      <c r="HP403" s="136"/>
      <c r="HQ403" s="136"/>
      <c r="HR403" s="136"/>
      <c r="HS403" s="136"/>
      <c r="HT403" s="136"/>
      <c r="HU403" s="136"/>
      <c r="HV403" s="136"/>
      <c r="HW403" s="136"/>
      <c r="HX403" s="136"/>
      <c r="HY403" s="136"/>
      <c r="HZ403" s="136"/>
      <c r="IA403" s="136"/>
      <c r="IB403" s="136"/>
      <c r="IC403" s="136"/>
      <c r="ID403" s="136"/>
      <c r="IE403" s="136"/>
      <c r="IF403" s="136"/>
      <c r="IG403" s="136"/>
    </row>
    <row r="404" spans="1:241" ht="15" customHeight="1" x14ac:dyDescent="0.25">
      <c r="A404" s="196" t="s">
        <v>512</v>
      </c>
      <c r="B404" s="195">
        <v>5088139</v>
      </c>
      <c r="C404" s="195">
        <v>3383104</v>
      </c>
      <c r="D404" s="195">
        <v>1385792</v>
      </c>
      <c r="E404" s="195">
        <v>726700</v>
      </c>
      <c r="F404" s="195">
        <v>1537954</v>
      </c>
      <c r="G404" s="195">
        <v>219603</v>
      </c>
      <c r="H404" s="241">
        <v>12341292</v>
      </c>
      <c r="I404" s="136"/>
      <c r="J404" s="196" t="s">
        <v>555</v>
      </c>
      <c r="K404" s="195">
        <v>3678077</v>
      </c>
      <c r="L404" s="195">
        <v>2185520</v>
      </c>
      <c r="M404" s="195">
        <v>738481</v>
      </c>
      <c r="N404" s="195">
        <v>1213309</v>
      </c>
      <c r="O404" s="195">
        <v>1518152</v>
      </c>
      <c r="P404" s="195">
        <v>224020</v>
      </c>
      <c r="Q404" s="241">
        <v>9557559</v>
      </c>
      <c r="R404" s="136"/>
      <c r="S404" s="136"/>
      <c r="T404" s="136"/>
      <c r="U404" s="136"/>
      <c r="V404" s="136"/>
      <c r="W404" s="136"/>
      <c r="X404" s="136"/>
      <c r="Y404" s="136"/>
      <c r="Z404" s="136"/>
      <c r="AA404" s="136"/>
      <c r="AB404" s="136"/>
      <c r="AC404" s="136"/>
      <c r="AD404" s="136"/>
      <c r="AE404" s="136"/>
      <c r="AF404" s="136"/>
      <c r="AG404" s="136"/>
      <c r="AH404" s="136"/>
      <c r="AI404" s="136"/>
      <c r="AJ404" s="136"/>
      <c r="AK404" s="136"/>
      <c r="AL404" s="136"/>
      <c r="AM404" s="136"/>
      <c r="AN404" s="136"/>
      <c r="AO404" s="136"/>
      <c r="AP404" s="136"/>
      <c r="AQ404" s="136"/>
      <c r="AR404" s="136"/>
      <c r="AS404" s="136"/>
      <c r="AT404" s="136"/>
      <c r="AU404" s="136"/>
      <c r="AV404" s="136"/>
      <c r="AW404" s="136"/>
      <c r="AX404" s="136"/>
      <c r="AY404" s="136"/>
      <c r="AZ404" s="136"/>
      <c r="BA404" s="136"/>
      <c r="BB404" s="136"/>
      <c r="BC404" s="136"/>
      <c r="BD404" s="136"/>
      <c r="BE404" s="136"/>
      <c r="BF404" s="136"/>
      <c r="BG404" s="136"/>
      <c r="BH404" s="136"/>
      <c r="BI404" s="136"/>
      <c r="BJ404" s="136"/>
      <c r="BK404" s="136"/>
      <c r="BL404" s="136"/>
      <c r="BM404" s="136"/>
      <c r="BN404" s="136"/>
      <c r="BO404" s="136"/>
      <c r="BP404" s="136"/>
      <c r="BQ404" s="136"/>
      <c r="BR404" s="136"/>
      <c r="BS404" s="136"/>
      <c r="BT404" s="136"/>
      <c r="BU404" s="136"/>
      <c r="BV404" s="136"/>
      <c r="BW404" s="136"/>
      <c r="BX404" s="136"/>
      <c r="BY404" s="136"/>
      <c r="BZ404" s="136"/>
      <c r="CA404" s="136"/>
      <c r="CB404" s="136"/>
      <c r="CC404" s="136"/>
      <c r="CD404" s="136"/>
      <c r="CE404" s="136"/>
      <c r="CF404" s="136"/>
      <c r="CG404" s="136"/>
      <c r="CH404" s="136"/>
      <c r="CI404" s="136"/>
      <c r="CJ404" s="136"/>
      <c r="CK404" s="136"/>
      <c r="CL404" s="136"/>
      <c r="CM404" s="136"/>
      <c r="CN404" s="136"/>
      <c r="CO404" s="136"/>
      <c r="CP404" s="136"/>
      <c r="CQ404" s="136"/>
      <c r="CR404" s="136"/>
      <c r="CS404" s="136"/>
      <c r="CT404" s="136"/>
      <c r="CU404" s="136"/>
      <c r="CV404" s="136"/>
      <c r="CW404" s="136"/>
      <c r="CX404" s="136"/>
      <c r="CY404" s="136"/>
      <c r="CZ404" s="136"/>
      <c r="DA404" s="136"/>
      <c r="DB404" s="136"/>
      <c r="DC404" s="136"/>
      <c r="DD404" s="136"/>
      <c r="DE404" s="136"/>
      <c r="DF404" s="136"/>
      <c r="DG404" s="136"/>
      <c r="DH404" s="136"/>
      <c r="DI404" s="136"/>
      <c r="DJ404" s="136"/>
      <c r="DK404" s="136"/>
      <c r="DL404" s="136"/>
      <c r="DM404" s="136"/>
      <c r="DN404" s="136"/>
      <c r="DO404" s="136"/>
      <c r="DP404" s="136"/>
      <c r="DQ404" s="136"/>
      <c r="DR404" s="136"/>
      <c r="DS404" s="136"/>
      <c r="DT404" s="136"/>
      <c r="DU404" s="136"/>
      <c r="DV404" s="136"/>
      <c r="DW404" s="136"/>
      <c r="DX404" s="136"/>
      <c r="DY404" s="136"/>
      <c r="DZ404" s="136"/>
      <c r="EA404" s="136"/>
      <c r="EB404" s="136"/>
      <c r="EC404" s="136"/>
      <c r="ED404" s="136"/>
      <c r="EE404" s="136"/>
      <c r="EF404" s="136"/>
      <c r="EG404" s="136"/>
      <c r="EH404" s="136"/>
      <c r="EI404" s="136"/>
      <c r="EJ404" s="136"/>
      <c r="EK404" s="136"/>
      <c r="EL404" s="136"/>
      <c r="EM404" s="136"/>
      <c r="EN404" s="136"/>
      <c r="EO404" s="136"/>
      <c r="EP404" s="136"/>
      <c r="EQ404" s="136"/>
      <c r="ER404" s="136"/>
      <c r="ES404" s="136"/>
      <c r="ET404" s="136"/>
      <c r="EU404" s="136"/>
      <c r="EV404" s="136"/>
      <c r="EW404" s="136"/>
      <c r="EX404" s="136"/>
      <c r="EY404" s="136"/>
      <c r="EZ404" s="136"/>
      <c r="FA404" s="136"/>
      <c r="FB404" s="136"/>
      <c r="FC404" s="136"/>
      <c r="FD404" s="136"/>
      <c r="FE404" s="136"/>
      <c r="FF404" s="136"/>
      <c r="FG404" s="136"/>
      <c r="FH404" s="136"/>
      <c r="FI404" s="136"/>
      <c r="FJ404" s="136"/>
      <c r="FK404" s="136"/>
      <c r="FL404" s="136"/>
      <c r="FM404" s="136"/>
      <c r="FN404" s="136"/>
      <c r="FO404" s="136"/>
      <c r="FP404" s="136"/>
      <c r="FQ404" s="136"/>
      <c r="FR404" s="136"/>
      <c r="FS404" s="136"/>
      <c r="FT404" s="136"/>
      <c r="FU404" s="136"/>
      <c r="FV404" s="136"/>
      <c r="FW404" s="136"/>
      <c r="FX404" s="136"/>
      <c r="FY404" s="136"/>
      <c r="FZ404" s="136"/>
      <c r="GA404" s="136"/>
      <c r="GB404" s="136"/>
      <c r="GC404" s="136"/>
      <c r="GD404" s="136"/>
      <c r="GE404" s="136"/>
      <c r="GF404" s="136"/>
      <c r="GG404" s="136"/>
      <c r="GH404" s="136"/>
      <c r="GI404" s="136"/>
      <c r="GJ404" s="136"/>
      <c r="GK404" s="136"/>
      <c r="GL404" s="136"/>
      <c r="GM404" s="136"/>
      <c r="GN404" s="136"/>
      <c r="GO404" s="136"/>
      <c r="GP404" s="136"/>
      <c r="GQ404" s="136"/>
      <c r="GR404" s="136"/>
      <c r="GS404" s="136"/>
      <c r="GT404" s="136"/>
      <c r="GU404" s="136"/>
      <c r="GV404" s="136"/>
      <c r="GW404" s="136"/>
      <c r="GX404" s="136"/>
      <c r="GY404" s="136"/>
      <c r="GZ404" s="136"/>
      <c r="HA404" s="136"/>
      <c r="HB404" s="136"/>
      <c r="HC404" s="136"/>
      <c r="HD404" s="136"/>
      <c r="HE404" s="136"/>
      <c r="HF404" s="136"/>
      <c r="HG404" s="136"/>
      <c r="HH404" s="136"/>
      <c r="HI404" s="136"/>
      <c r="HJ404" s="136"/>
      <c r="HK404" s="136"/>
      <c r="HL404" s="136"/>
      <c r="HM404" s="136"/>
      <c r="HN404" s="136"/>
      <c r="HO404" s="136"/>
      <c r="HP404" s="136"/>
      <c r="HQ404" s="136"/>
      <c r="HR404" s="136"/>
      <c r="HS404" s="136"/>
      <c r="HT404" s="136"/>
      <c r="HU404" s="136"/>
      <c r="HV404" s="136"/>
      <c r="HW404" s="136"/>
      <c r="HX404" s="136"/>
      <c r="HY404" s="136"/>
      <c r="HZ404" s="136"/>
      <c r="IA404" s="136"/>
      <c r="IB404" s="136"/>
      <c r="IC404" s="136"/>
      <c r="ID404" s="136"/>
      <c r="IE404" s="136"/>
      <c r="IF404" s="136"/>
      <c r="IG404" s="136"/>
    </row>
    <row r="405" spans="1:241" ht="15" customHeight="1" x14ac:dyDescent="0.25">
      <c r="A405" s="196" t="s">
        <v>513</v>
      </c>
      <c r="B405" s="195">
        <v>4674857</v>
      </c>
      <c r="C405" s="195">
        <v>2881322</v>
      </c>
      <c r="D405" s="195">
        <v>935936</v>
      </c>
      <c r="E405" s="195">
        <v>793916</v>
      </c>
      <c r="F405" s="195">
        <v>1642291</v>
      </c>
      <c r="G405" s="195">
        <v>199455</v>
      </c>
      <c r="H405" s="241">
        <v>11127777</v>
      </c>
      <c r="I405" s="136"/>
      <c r="J405" s="196" t="s">
        <v>556</v>
      </c>
      <c r="K405" s="195">
        <v>4343284</v>
      </c>
      <c r="L405" s="195">
        <v>1989385</v>
      </c>
      <c r="M405" s="195">
        <v>687618</v>
      </c>
      <c r="N405" s="195">
        <v>831022</v>
      </c>
      <c r="O405" s="195">
        <v>1481205</v>
      </c>
      <c r="P405" s="195">
        <v>167958</v>
      </c>
      <c r="Q405" s="241">
        <v>9500472</v>
      </c>
      <c r="R405" s="136"/>
      <c r="S405" s="136"/>
      <c r="T405" s="136"/>
      <c r="U405" s="136"/>
      <c r="V405" s="136"/>
      <c r="W405" s="136"/>
      <c r="X405" s="136"/>
      <c r="Y405" s="136"/>
      <c r="Z405" s="136"/>
      <c r="AA405" s="136"/>
      <c r="AB405" s="136"/>
      <c r="AC405" s="136"/>
      <c r="AD405" s="136"/>
      <c r="AE405" s="136"/>
      <c r="AF405" s="136"/>
      <c r="AG405" s="136"/>
      <c r="AH405" s="136"/>
      <c r="AI405" s="136"/>
      <c r="AJ405" s="136"/>
      <c r="AK405" s="136"/>
      <c r="AL405" s="136"/>
      <c r="AM405" s="136"/>
      <c r="AN405" s="136"/>
      <c r="AO405" s="136"/>
      <c r="AP405" s="136"/>
      <c r="AQ405" s="136"/>
      <c r="AR405" s="136"/>
      <c r="AS405" s="136"/>
      <c r="AT405" s="136"/>
      <c r="AU405" s="136"/>
      <c r="AV405" s="136"/>
      <c r="AW405" s="136"/>
      <c r="AX405" s="136"/>
      <c r="AY405" s="136"/>
      <c r="AZ405" s="136"/>
      <c r="BA405" s="136"/>
      <c r="BB405" s="136"/>
      <c r="BC405" s="136"/>
      <c r="BD405" s="136"/>
      <c r="BE405" s="136"/>
      <c r="BF405" s="136"/>
      <c r="BG405" s="136"/>
      <c r="BH405" s="136"/>
      <c r="BI405" s="136"/>
      <c r="BJ405" s="136"/>
      <c r="BK405" s="136"/>
      <c r="BL405" s="136"/>
      <c r="BM405" s="136"/>
      <c r="BN405" s="136"/>
      <c r="BO405" s="136"/>
      <c r="BP405" s="136"/>
      <c r="BQ405" s="136"/>
      <c r="BR405" s="136"/>
      <c r="BS405" s="136"/>
      <c r="BT405" s="136"/>
      <c r="BU405" s="136"/>
      <c r="BV405" s="136"/>
      <c r="BW405" s="136"/>
      <c r="BX405" s="136"/>
      <c r="BY405" s="136"/>
      <c r="BZ405" s="136"/>
      <c r="CA405" s="136"/>
      <c r="CB405" s="136"/>
      <c r="CC405" s="136"/>
      <c r="CD405" s="136"/>
      <c r="CE405" s="136"/>
      <c r="CF405" s="136"/>
      <c r="CG405" s="136"/>
      <c r="CH405" s="136"/>
      <c r="CI405" s="136"/>
      <c r="CJ405" s="136"/>
      <c r="CK405" s="136"/>
      <c r="CL405" s="136"/>
      <c r="CM405" s="136"/>
      <c r="CN405" s="136"/>
      <c r="CO405" s="136"/>
      <c r="CP405" s="136"/>
      <c r="CQ405" s="136"/>
      <c r="CR405" s="136"/>
      <c r="CS405" s="136"/>
      <c r="CT405" s="136"/>
      <c r="CU405" s="136"/>
      <c r="CV405" s="136"/>
      <c r="CW405" s="136"/>
      <c r="CX405" s="136"/>
      <c r="CY405" s="136"/>
      <c r="CZ405" s="136"/>
      <c r="DA405" s="136"/>
      <c r="DB405" s="136"/>
      <c r="DC405" s="136"/>
      <c r="DD405" s="136"/>
      <c r="DE405" s="136"/>
      <c r="DF405" s="136"/>
      <c r="DG405" s="136"/>
      <c r="DH405" s="136"/>
      <c r="DI405" s="136"/>
      <c r="DJ405" s="136"/>
      <c r="DK405" s="136"/>
      <c r="DL405" s="136"/>
      <c r="DM405" s="136"/>
      <c r="DN405" s="136"/>
      <c r="DO405" s="136"/>
      <c r="DP405" s="136"/>
      <c r="DQ405" s="136"/>
      <c r="DR405" s="136"/>
      <c r="DS405" s="136"/>
      <c r="DT405" s="136"/>
      <c r="DU405" s="136"/>
      <c r="DV405" s="136"/>
      <c r="DW405" s="136"/>
      <c r="DX405" s="136"/>
      <c r="DY405" s="136"/>
      <c r="DZ405" s="136"/>
      <c r="EA405" s="136"/>
      <c r="EB405" s="136"/>
      <c r="EC405" s="136"/>
      <c r="ED405" s="136"/>
      <c r="EE405" s="136"/>
      <c r="EF405" s="136"/>
      <c r="EG405" s="136"/>
      <c r="EH405" s="136"/>
      <c r="EI405" s="136"/>
      <c r="EJ405" s="136"/>
      <c r="EK405" s="136"/>
      <c r="EL405" s="136"/>
      <c r="EM405" s="136"/>
      <c r="EN405" s="136"/>
      <c r="EO405" s="136"/>
      <c r="EP405" s="136"/>
      <c r="EQ405" s="136"/>
      <c r="ER405" s="136"/>
      <c r="ES405" s="136"/>
      <c r="ET405" s="136"/>
      <c r="EU405" s="136"/>
      <c r="EV405" s="136"/>
      <c r="EW405" s="136"/>
      <c r="EX405" s="136"/>
      <c r="EY405" s="136"/>
      <c r="EZ405" s="136"/>
      <c r="FA405" s="136"/>
      <c r="FB405" s="136"/>
      <c r="FC405" s="136"/>
      <c r="FD405" s="136"/>
      <c r="FE405" s="136"/>
      <c r="FF405" s="136"/>
      <c r="FG405" s="136"/>
      <c r="FH405" s="136"/>
      <c r="FI405" s="136"/>
      <c r="FJ405" s="136"/>
      <c r="FK405" s="136"/>
      <c r="FL405" s="136"/>
      <c r="FM405" s="136"/>
      <c r="FN405" s="136"/>
      <c r="FO405" s="136"/>
      <c r="FP405" s="136"/>
      <c r="FQ405" s="136"/>
      <c r="FR405" s="136"/>
      <c r="FS405" s="136"/>
      <c r="FT405" s="136"/>
      <c r="FU405" s="136"/>
      <c r="FV405" s="136"/>
      <c r="FW405" s="136"/>
      <c r="FX405" s="136"/>
      <c r="FY405" s="136"/>
      <c r="FZ405" s="136"/>
      <c r="GA405" s="136"/>
      <c r="GB405" s="136"/>
      <c r="GC405" s="136"/>
      <c r="GD405" s="136"/>
      <c r="GE405" s="136"/>
      <c r="GF405" s="136"/>
      <c r="GG405" s="136"/>
      <c r="GH405" s="136"/>
      <c r="GI405" s="136"/>
      <c r="GJ405" s="136"/>
      <c r="GK405" s="136"/>
      <c r="GL405" s="136"/>
      <c r="GM405" s="136"/>
      <c r="GN405" s="136"/>
      <c r="GO405" s="136"/>
      <c r="GP405" s="136"/>
      <c r="GQ405" s="136"/>
      <c r="GR405" s="136"/>
      <c r="GS405" s="136"/>
      <c r="GT405" s="136"/>
      <c r="GU405" s="136"/>
      <c r="GV405" s="136"/>
      <c r="GW405" s="136"/>
      <c r="GX405" s="136"/>
      <c r="GY405" s="136"/>
      <c r="GZ405" s="136"/>
      <c r="HA405" s="136"/>
      <c r="HB405" s="136"/>
      <c r="HC405" s="136"/>
      <c r="HD405" s="136"/>
      <c r="HE405" s="136"/>
      <c r="HF405" s="136"/>
      <c r="HG405" s="136"/>
      <c r="HH405" s="136"/>
      <c r="HI405" s="136"/>
      <c r="HJ405" s="136"/>
      <c r="HK405" s="136"/>
      <c r="HL405" s="136"/>
      <c r="HM405" s="136"/>
      <c r="HN405" s="136"/>
      <c r="HO405" s="136"/>
      <c r="HP405" s="136"/>
      <c r="HQ405" s="136"/>
      <c r="HR405" s="136"/>
      <c r="HS405" s="136"/>
      <c r="HT405" s="136"/>
      <c r="HU405" s="136"/>
      <c r="HV405" s="136"/>
      <c r="HW405" s="136"/>
      <c r="HX405" s="136"/>
      <c r="HY405" s="136"/>
      <c r="HZ405" s="136"/>
      <c r="IA405" s="136"/>
      <c r="IB405" s="136"/>
      <c r="IC405" s="136"/>
      <c r="ID405" s="136"/>
      <c r="IE405" s="136"/>
      <c r="IF405" s="136"/>
      <c r="IG405" s="136"/>
    </row>
    <row r="406" spans="1:241" ht="15" customHeight="1" x14ac:dyDescent="0.25">
      <c r="A406" s="196" t="s">
        <v>514</v>
      </c>
      <c r="B406" s="195">
        <v>5658541</v>
      </c>
      <c r="C406" s="195">
        <v>2743799</v>
      </c>
      <c r="D406" s="195">
        <v>916423</v>
      </c>
      <c r="E406" s="195">
        <v>927041</v>
      </c>
      <c r="F406" s="195">
        <v>1966578</v>
      </c>
      <c r="G406" s="195">
        <v>233876</v>
      </c>
      <c r="H406" s="241">
        <v>12446258</v>
      </c>
      <c r="I406" s="136"/>
      <c r="J406" s="196" t="s">
        <v>557</v>
      </c>
      <c r="K406" s="195">
        <v>4588148</v>
      </c>
      <c r="L406" s="195">
        <v>2173203</v>
      </c>
      <c r="M406" s="195">
        <v>769298</v>
      </c>
      <c r="N406" s="195">
        <v>994038</v>
      </c>
      <c r="O406" s="195">
        <v>1586431</v>
      </c>
      <c r="P406" s="195">
        <v>254226</v>
      </c>
      <c r="Q406" s="241">
        <v>10365344</v>
      </c>
      <c r="R406" s="136"/>
      <c r="S406" s="136"/>
      <c r="T406" s="136"/>
      <c r="U406" s="136"/>
      <c r="V406" s="136"/>
      <c r="W406" s="136"/>
      <c r="X406" s="136"/>
      <c r="Y406" s="136"/>
      <c r="Z406" s="136"/>
      <c r="AA406" s="136"/>
      <c r="AB406" s="136"/>
      <c r="AC406" s="136"/>
      <c r="AD406" s="136"/>
      <c r="AE406" s="136"/>
      <c r="AF406" s="136"/>
      <c r="AG406" s="136"/>
      <c r="AH406" s="136"/>
      <c r="AI406" s="136"/>
      <c r="AJ406" s="136"/>
      <c r="AK406" s="136"/>
      <c r="AL406" s="136"/>
      <c r="AM406" s="136"/>
      <c r="AN406" s="136"/>
      <c r="AO406" s="136"/>
      <c r="AP406" s="136"/>
      <c r="AQ406" s="136"/>
      <c r="AR406" s="136"/>
      <c r="AS406" s="136"/>
      <c r="AT406" s="136"/>
      <c r="AU406" s="136"/>
      <c r="AV406" s="136"/>
      <c r="AW406" s="136"/>
      <c r="AX406" s="136"/>
      <c r="AY406" s="136"/>
      <c r="AZ406" s="136"/>
      <c r="BA406" s="136"/>
      <c r="BB406" s="136"/>
      <c r="BC406" s="136"/>
      <c r="BD406" s="136"/>
      <c r="BE406" s="136"/>
      <c r="BF406" s="136"/>
      <c r="BG406" s="136"/>
      <c r="BH406" s="136"/>
      <c r="BI406" s="136"/>
      <c r="BJ406" s="136"/>
      <c r="BK406" s="136"/>
      <c r="BL406" s="136"/>
      <c r="BM406" s="136"/>
      <c r="BN406" s="136"/>
      <c r="BO406" s="136"/>
      <c r="BP406" s="136"/>
      <c r="BQ406" s="136"/>
      <c r="BR406" s="136"/>
      <c r="BS406" s="136"/>
      <c r="BT406" s="136"/>
      <c r="BU406" s="136"/>
      <c r="BV406" s="136"/>
      <c r="BW406" s="136"/>
      <c r="BX406" s="136"/>
      <c r="BY406" s="136"/>
      <c r="BZ406" s="136"/>
      <c r="CA406" s="136"/>
      <c r="CB406" s="136"/>
      <c r="CC406" s="136"/>
      <c r="CD406" s="136"/>
      <c r="CE406" s="136"/>
      <c r="CF406" s="136"/>
      <c r="CG406" s="136"/>
      <c r="CH406" s="136"/>
      <c r="CI406" s="136"/>
      <c r="CJ406" s="136"/>
      <c r="CK406" s="136"/>
      <c r="CL406" s="136"/>
      <c r="CM406" s="136"/>
      <c r="CN406" s="136"/>
      <c r="CO406" s="136"/>
      <c r="CP406" s="136"/>
      <c r="CQ406" s="136"/>
      <c r="CR406" s="136"/>
      <c r="CS406" s="136"/>
      <c r="CT406" s="136"/>
      <c r="CU406" s="136"/>
      <c r="CV406" s="136"/>
      <c r="CW406" s="136"/>
      <c r="CX406" s="136"/>
      <c r="CY406" s="136"/>
      <c r="CZ406" s="136"/>
      <c r="DA406" s="136"/>
      <c r="DB406" s="136"/>
      <c r="DC406" s="136"/>
      <c r="DD406" s="136"/>
      <c r="DE406" s="136"/>
      <c r="DF406" s="136"/>
      <c r="DG406" s="136"/>
      <c r="DH406" s="136"/>
      <c r="DI406" s="136"/>
      <c r="DJ406" s="136"/>
      <c r="DK406" s="136"/>
      <c r="DL406" s="136"/>
      <c r="DM406" s="136"/>
      <c r="DN406" s="136"/>
      <c r="DO406" s="136"/>
      <c r="DP406" s="136"/>
      <c r="DQ406" s="136"/>
      <c r="DR406" s="136"/>
      <c r="DS406" s="136"/>
      <c r="DT406" s="136"/>
      <c r="DU406" s="136"/>
      <c r="DV406" s="136"/>
      <c r="DW406" s="136"/>
      <c r="DX406" s="136"/>
      <c r="DY406" s="136"/>
      <c r="DZ406" s="136"/>
      <c r="EA406" s="136"/>
      <c r="EB406" s="136"/>
      <c r="EC406" s="136"/>
      <c r="ED406" s="136"/>
      <c r="EE406" s="136"/>
      <c r="EF406" s="136"/>
      <c r="EG406" s="136"/>
      <c r="EH406" s="136"/>
      <c r="EI406" s="136"/>
      <c r="EJ406" s="136"/>
      <c r="EK406" s="136"/>
      <c r="EL406" s="136"/>
      <c r="EM406" s="136"/>
      <c r="EN406" s="136"/>
      <c r="EO406" s="136"/>
      <c r="EP406" s="136"/>
      <c r="EQ406" s="136"/>
      <c r="ER406" s="136"/>
      <c r="ES406" s="136"/>
      <c r="ET406" s="136"/>
      <c r="EU406" s="136"/>
      <c r="EV406" s="136"/>
      <c r="EW406" s="136"/>
      <c r="EX406" s="136"/>
      <c r="EY406" s="136"/>
      <c r="EZ406" s="136"/>
      <c r="FA406" s="136"/>
      <c r="FB406" s="136"/>
      <c r="FC406" s="136"/>
      <c r="FD406" s="136"/>
      <c r="FE406" s="136"/>
      <c r="FF406" s="136"/>
      <c r="FG406" s="136"/>
      <c r="FH406" s="136"/>
      <c r="FI406" s="136"/>
      <c r="FJ406" s="136"/>
      <c r="FK406" s="136"/>
      <c r="FL406" s="136"/>
      <c r="FM406" s="136"/>
      <c r="FN406" s="136"/>
      <c r="FO406" s="136"/>
      <c r="FP406" s="136"/>
      <c r="FQ406" s="136"/>
      <c r="FR406" s="136"/>
      <c r="FS406" s="136"/>
      <c r="FT406" s="136"/>
      <c r="FU406" s="136"/>
      <c r="FV406" s="136"/>
      <c r="FW406" s="136"/>
      <c r="FX406" s="136"/>
      <c r="FY406" s="136"/>
      <c r="FZ406" s="136"/>
      <c r="GA406" s="136"/>
      <c r="GB406" s="136"/>
      <c r="GC406" s="136"/>
      <c r="GD406" s="136"/>
      <c r="GE406" s="136"/>
      <c r="GF406" s="136"/>
      <c r="GG406" s="136"/>
      <c r="GH406" s="136"/>
      <c r="GI406" s="136"/>
      <c r="GJ406" s="136"/>
      <c r="GK406" s="136"/>
      <c r="GL406" s="136"/>
      <c r="GM406" s="136"/>
      <c r="GN406" s="136"/>
      <c r="GO406" s="136"/>
      <c r="GP406" s="136"/>
      <c r="GQ406" s="136"/>
      <c r="GR406" s="136"/>
      <c r="GS406" s="136"/>
      <c r="GT406" s="136"/>
      <c r="GU406" s="136"/>
      <c r="GV406" s="136"/>
      <c r="GW406" s="136"/>
      <c r="GX406" s="136"/>
      <c r="GY406" s="136"/>
      <c r="GZ406" s="136"/>
      <c r="HA406" s="136"/>
      <c r="HB406" s="136"/>
      <c r="HC406" s="136"/>
      <c r="HD406" s="136"/>
      <c r="HE406" s="136"/>
      <c r="HF406" s="136"/>
      <c r="HG406" s="136"/>
      <c r="HH406" s="136"/>
      <c r="HI406" s="136"/>
      <c r="HJ406" s="136"/>
      <c r="HK406" s="136"/>
      <c r="HL406" s="136"/>
      <c r="HM406" s="136"/>
      <c r="HN406" s="136"/>
      <c r="HO406" s="136"/>
      <c r="HP406" s="136"/>
      <c r="HQ406" s="136"/>
      <c r="HR406" s="136"/>
      <c r="HS406" s="136"/>
      <c r="HT406" s="136"/>
      <c r="HU406" s="136"/>
      <c r="HV406" s="136"/>
      <c r="HW406" s="136"/>
      <c r="HX406" s="136"/>
      <c r="HY406" s="136"/>
      <c r="HZ406" s="136"/>
      <c r="IA406" s="136"/>
      <c r="IB406" s="136"/>
      <c r="IC406" s="136"/>
      <c r="ID406" s="136"/>
      <c r="IE406" s="136"/>
      <c r="IF406" s="136"/>
      <c r="IG406" s="136"/>
    </row>
    <row r="407" spans="1:241" ht="15" customHeight="1" x14ac:dyDescent="0.25">
      <c r="A407" s="196" t="s">
        <v>515</v>
      </c>
      <c r="B407" s="195">
        <v>6720451</v>
      </c>
      <c r="C407" s="195">
        <v>4246155</v>
      </c>
      <c r="D407" s="195">
        <v>1487869</v>
      </c>
      <c r="E407" s="195">
        <v>928919</v>
      </c>
      <c r="F407" s="195">
        <v>1954712</v>
      </c>
      <c r="G407" s="195">
        <v>281999</v>
      </c>
      <c r="H407" s="241">
        <v>15620105</v>
      </c>
      <c r="I407" s="136"/>
      <c r="J407" s="196" t="s">
        <v>558</v>
      </c>
      <c r="K407" s="195">
        <v>4320023</v>
      </c>
      <c r="L407" s="195">
        <v>1832228</v>
      </c>
      <c r="M407" s="195">
        <v>666053</v>
      </c>
      <c r="N407" s="195">
        <v>1517711</v>
      </c>
      <c r="O407" s="195">
        <v>1568067</v>
      </c>
      <c r="P407" s="195">
        <v>189014</v>
      </c>
      <c r="Q407" s="241">
        <v>10093096</v>
      </c>
      <c r="R407" s="136"/>
      <c r="S407" s="136"/>
      <c r="T407" s="136"/>
      <c r="U407" s="136"/>
      <c r="V407" s="136"/>
      <c r="W407" s="136"/>
      <c r="X407" s="136"/>
      <c r="Y407" s="136"/>
      <c r="Z407" s="136"/>
      <c r="AA407" s="136"/>
      <c r="AB407" s="136"/>
      <c r="AC407" s="136"/>
      <c r="AD407" s="136"/>
      <c r="AE407" s="136"/>
      <c r="AF407" s="136"/>
      <c r="AG407" s="136"/>
      <c r="AH407" s="136"/>
      <c r="AI407" s="136"/>
      <c r="AJ407" s="136"/>
      <c r="AK407" s="136"/>
      <c r="AL407" s="136"/>
      <c r="AM407" s="136"/>
      <c r="AN407" s="136"/>
      <c r="AO407" s="136"/>
      <c r="AP407" s="136"/>
      <c r="AQ407" s="136"/>
      <c r="AR407" s="136"/>
      <c r="AS407" s="136"/>
      <c r="AT407" s="136"/>
      <c r="AU407" s="136"/>
      <c r="AV407" s="136"/>
      <c r="AW407" s="136"/>
      <c r="AX407" s="136"/>
      <c r="AY407" s="136"/>
      <c r="AZ407" s="136"/>
      <c r="BA407" s="136"/>
      <c r="BB407" s="136"/>
      <c r="BC407" s="136"/>
      <c r="BD407" s="136"/>
      <c r="BE407" s="136"/>
      <c r="BF407" s="136"/>
      <c r="BG407" s="136"/>
      <c r="BH407" s="136"/>
      <c r="BI407" s="136"/>
      <c r="BJ407" s="136"/>
      <c r="BK407" s="136"/>
      <c r="BL407" s="136"/>
      <c r="BM407" s="136"/>
      <c r="BN407" s="136"/>
      <c r="BO407" s="136"/>
      <c r="BP407" s="136"/>
      <c r="BQ407" s="136"/>
      <c r="BR407" s="136"/>
      <c r="BS407" s="136"/>
      <c r="BT407" s="136"/>
      <c r="BU407" s="136"/>
      <c r="BV407" s="136"/>
      <c r="BW407" s="136"/>
      <c r="BX407" s="136"/>
      <c r="BY407" s="136"/>
      <c r="BZ407" s="136"/>
      <c r="CA407" s="136"/>
      <c r="CB407" s="136"/>
      <c r="CC407" s="136"/>
      <c r="CD407" s="136"/>
      <c r="CE407" s="136"/>
      <c r="CF407" s="136"/>
      <c r="CG407" s="136"/>
      <c r="CH407" s="136"/>
      <c r="CI407" s="136"/>
      <c r="CJ407" s="136"/>
      <c r="CK407" s="136"/>
      <c r="CL407" s="136"/>
      <c r="CM407" s="136"/>
      <c r="CN407" s="136"/>
      <c r="CO407" s="136"/>
      <c r="CP407" s="136"/>
      <c r="CQ407" s="136"/>
      <c r="CR407" s="136"/>
      <c r="CS407" s="136"/>
      <c r="CT407" s="136"/>
      <c r="CU407" s="136"/>
      <c r="CV407" s="136"/>
      <c r="CW407" s="136"/>
      <c r="CX407" s="136"/>
      <c r="CY407" s="136"/>
      <c r="CZ407" s="136"/>
      <c r="DA407" s="136"/>
      <c r="DB407" s="136"/>
      <c r="DC407" s="136"/>
      <c r="DD407" s="136"/>
      <c r="DE407" s="136"/>
      <c r="DF407" s="136"/>
      <c r="DG407" s="136"/>
      <c r="DH407" s="136"/>
      <c r="DI407" s="136"/>
      <c r="DJ407" s="136"/>
      <c r="DK407" s="136"/>
      <c r="DL407" s="136"/>
      <c r="DM407" s="136"/>
      <c r="DN407" s="136"/>
      <c r="DO407" s="136"/>
      <c r="DP407" s="136"/>
      <c r="DQ407" s="136"/>
      <c r="DR407" s="136"/>
      <c r="DS407" s="136"/>
      <c r="DT407" s="136"/>
      <c r="DU407" s="136"/>
      <c r="DV407" s="136"/>
      <c r="DW407" s="136"/>
      <c r="DX407" s="136"/>
      <c r="DY407" s="136"/>
      <c r="DZ407" s="136"/>
      <c r="EA407" s="136"/>
      <c r="EB407" s="136"/>
      <c r="EC407" s="136"/>
      <c r="ED407" s="136"/>
      <c r="EE407" s="136"/>
      <c r="EF407" s="136"/>
      <c r="EG407" s="136"/>
      <c r="EH407" s="136"/>
      <c r="EI407" s="136"/>
      <c r="EJ407" s="136"/>
      <c r="EK407" s="136"/>
      <c r="EL407" s="136"/>
      <c r="EM407" s="136"/>
      <c r="EN407" s="136"/>
      <c r="EO407" s="136"/>
      <c r="EP407" s="136"/>
      <c r="EQ407" s="136"/>
      <c r="ER407" s="136"/>
      <c r="ES407" s="136"/>
      <c r="ET407" s="136"/>
      <c r="EU407" s="136"/>
      <c r="EV407" s="136"/>
      <c r="EW407" s="136"/>
      <c r="EX407" s="136"/>
      <c r="EY407" s="136"/>
      <c r="EZ407" s="136"/>
      <c r="FA407" s="136"/>
      <c r="FB407" s="136"/>
      <c r="FC407" s="136"/>
      <c r="FD407" s="136"/>
      <c r="FE407" s="136"/>
      <c r="FF407" s="136"/>
      <c r="FG407" s="136"/>
      <c r="FH407" s="136"/>
      <c r="FI407" s="136"/>
      <c r="FJ407" s="136"/>
      <c r="FK407" s="136"/>
      <c r="FL407" s="136"/>
      <c r="FM407" s="136"/>
      <c r="FN407" s="136"/>
      <c r="FO407" s="136"/>
      <c r="FP407" s="136"/>
      <c r="FQ407" s="136"/>
      <c r="FR407" s="136"/>
      <c r="FS407" s="136"/>
      <c r="FT407" s="136"/>
      <c r="FU407" s="136"/>
      <c r="FV407" s="136"/>
      <c r="FW407" s="136"/>
      <c r="FX407" s="136"/>
      <c r="FY407" s="136"/>
      <c r="FZ407" s="136"/>
      <c r="GA407" s="136"/>
      <c r="GB407" s="136"/>
      <c r="GC407" s="136"/>
      <c r="GD407" s="136"/>
      <c r="GE407" s="136"/>
      <c r="GF407" s="136"/>
      <c r="GG407" s="136"/>
      <c r="GH407" s="136"/>
      <c r="GI407" s="136"/>
      <c r="GJ407" s="136"/>
      <c r="GK407" s="136"/>
      <c r="GL407" s="136"/>
      <c r="GM407" s="136"/>
      <c r="GN407" s="136"/>
      <c r="GO407" s="136"/>
      <c r="GP407" s="136"/>
      <c r="GQ407" s="136"/>
      <c r="GR407" s="136"/>
      <c r="GS407" s="136"/>
      <c r="GT407" s="136"/>
      <c r="GU407" s="136"/>
      <c r="GV407" s="136"/>
      <c r="GW407" s="136"/>
      <c r="GX407" s="136"/>
      <c r="GY407" s="136"/>
      <c r="GZ407" s="136"/>
      <c r="HA407" s="136"/>
      <c r="HB407" s="136"/>
      <c r="HC407" s="136"/>
      <c r="HD407" s="136"/>
      <c r="HE407" s="136"/>
      <c r="HF407" s="136"/>
      <c r="HG407" s="136"/>
      <c r="HH407" s="136"/>
      <c r="HI407" s="136"/>
      <c r="HJ407" s="136"/>
      <c r="HK407" s="136"/>
      <c r="HL407" s="136"/>
      <c r="HM407" s="136"/>
      <c r="HN407" s="136"/>
      <c r="HO407" s="136"/>
      <c r="HP407" s="136"/>
      <c r="HQ407" s="136"/>
      <c r="HR407" s="136"/>
      <c r="HS407" s="136"/>
      <c r="HT407" s="136"/>
      <c r="HU407" s="136"/>
      <c r="HV407" s="136"/>
      <c r="HW407" s="136"/>
      <c r="HX407" s="136"/>
      <c r="HY407" s="136"/>
      <c r="HZ407" s="136"/>
      <c r="IA407" s="136"/>
      <c r="IB407" s="136"/>
      <c r="IC407" s="136"/>
      <c r="ID407" s="136"/>
      <c r="IE407" s="136"/>
      <c r="IF407" s="136"/>
      <c r="IG407" s="136"/>
    </row>
    <row r="408" spans="1:241" ht="15" customHeight="1" x14ac:dyDescent="0.25">
      <c r="A408" s="196" t="s">
        <v>516</v>
      </c>
      <c r="B408" s="195">
        <v>3916071</v>
      </c>
      <c r="C408" s="195">
        <v>3275087</v>
      </c>
      <c r="D408" s="195">
        <v>1235645</v>
      </c>
      <c r="E408" s="195">
        <v>953002</v>
      </c>
      <c r="F408" s="195">
        <v>1780578</v>
      </c>
      <c r="G408" s="195">
        <v>330638</v>
      </c>
      <c r="H408" s="241">
        <v>11491021</v>
      </c>
      <c r="I408" s="136"/>
      <c r="J408" s="196" t="s">
        <v>559</v>
      </c>
      <c r="K408" s="195">
        <v>5027077</v>
      </c>
      <c r="L408" s="195">
        <v>2942997</v>
      </c>
      <c r="M408" s="195">
        <v>911667</v>
      </c>
      <c r="N408" s="195">
        <v>1185375</v>
      </c>
      <c r="O408" s="195">
        <v>1630581</v>
      </c>
      <c r="P408" s="195">
        <v>235157</v>
      </c>
      <c r="Q408" s="241">
        <v>11932854</v>
      </c>
      <c r="R408" s="136"/>
      <c r="S408" s="136"/>
      <c r="T408" s="136"/>
      <c r="U408" s="136"/>
      <c r="V408" s="136"/>
      <c r="W408" s="136"/>
      <c r="X408" s="136"/>
      <c r="Y408" s="136"/>
      <c r="Z408" s="136"/>
      <c r="AA408" s="136"/>
      <c r="AB408" s="136"/>
      <c r="AC408" s="136"/>
      <c r="AD408" s="136"/>
      <c r="AE408" s="136"/>
      <c r="AF408" s="136"/>
      <c r="AG408" s="136"/>
      <c r="AH408" s="136"/>
      <c r="AI408" s="136"/>
      <c r="AJ408" s="136"/>
      <c r="AK408" s="136"/>
      <c r="AL408" s="136"/>
      <c r="AM408" s="136"/>
      <c r="AN408" s="136"/>
      <c r="AO408" s="136"/>
      <c r="AP408" s="136"/>
      <c r="AQ408" s="136"/>
      <c r="AR408" s="136"/>
      <c r="AS408" s="136"/>
      <c r="AT408" s="136"/>
      <c r="AU408" s="136"/>
      <c r="AV408" s="136"/>
      <c r="AW408" s="136"/>
      <c r="AX408" s="136"/>
      <c r="AY408" s="136"/>
      <c r="AZ408" s="136"/>
      <c r="BA408" s="136"/>
      <c r="BB408" s="136"/>
      <c r="BC408" s="136"/>
      <c r="BD408" s="136"/>
      <c r="BE408" s="136"/>
      <c r="BF408" s="136"/>
      <c r="BG408" s="136"/>
      <c r="BH408" s="136"/>
      <c r="BI408" s="136"/>
      <c r="BJ408" s="136"/>
      <c r="BK408" s="136"/>
      <c r="BL408" s="136"/>
      <c r="BM408" s="136"/>
      <c r="BN408" s="136"/>
      <c r="BO408" s="136"/>
      <c r="BP408" s="136"/>
      <c r="BQ408" s="136"/>
      <c r="BR408" s="136"/>
      <c r="BS408" s="136"/>
      <c r="BT408" s="136"/>
      <c r="BU408" s="136"/>
      <c r="BV408" s="136"/>
      <c r="BW408" s="136"/>
      <c r="BX408" s="136"/>
      <c r="BY408" s="136"/>
      <c r="BZ408" s="136"/>
      <c r="CA408" s="136"/>
      <c r="CB408" s="136"/>
      <c r="CC408" s="136"/>
      <c r="CD408" s="136"/>
      <c r="CE408" s="136"/>
      <c r="CF408" s="136"/>
      <c r="CG408" s="136"/>
      <c r="CH408" s="136"/>
      <c r="CI408" s="136"/>
      <c r="CJ408" s="136"/>
      <c r="CK408" s="136"/>
      <c r="CL408" s="136"/>
      <c r="CM408" s="136"/>
      <c r="CN408" s="136"/>
      <c r="CO408" s="136"/>
      <c r="CP408" s="136"/>
      <c r="CQ408" s="136"/>
      <c r="CR408" s="136"/>
      <c r="CS408" s="136"/>
      <c r="CT408" s="136"/>
      <c r="CU408" s="136"/>
      <c r="CV408" s="136"/>
      <c r="CW408" s="136"/>
      <c r="CX408" s="136"/>
      <c r="CY408" s="136"/>
      <c r="CZ408" s="136"/>
      <c r="DA408" s="136"/>
      <c r="DB408" s="136"/>
      <c r="DC408" s="136"/>
      <c r="DD408" s="136"/>
      <c r="DE408" s="136"/>
      <c r="DF408" s="136"/>
      <c r="DG408" s="136"/>
      <c r="DH408" s="136"/>
      <c r="DI408" s="136"/>
      <c r="DJ408" s="136"/>
      <c r="DK408" s="136"/>
      <c r="DL408" s="136"/>
      <c r="DM408" s="136"/>
      <c r="DN408" s="136"/>
      <c r="DO408" s="136"/>
      <c r="DP408" s="136"/>
      <c r="DQ408" s="136"/>
      <c r="DR408" s="136"/>
      <c r="DS408" s="136"/>
      <c r="DT408" s="136"/>
      <c r="DU408" s="136"/>
      <c r="DV408" s="136"/>
      <c r="DW408" s="136"/>
      <c r="DX408" s="136"/>
      <c r="DY408" s="136"/>
      <c r="DZ408" s="136"/>
      <c r="EA408" s="136"/>
      <c r="EB408" s="136"/>
      <c r="EC408" s="136"/>
      <c r="ED408" s="136"/>
      <c r="EE408" s="136"/>
      <c r="EF408" s="136"/>
      <c r="EG408" s="136"/>
      <c r="EH408" s="136"/>
      <c r="EI408" s="136"/>
      <c r="EJ408" s="136"/>
      <c r="EK408" s="136"/>
      <c r="EL408" s="136"/>
      <c r="EM408" s="136"/>
      <c r="EN408" s="136"/>
      <c r="EO408" s="136"/>
      <c r="EP408" s="136"/>
      <c r="EQ408" s="136"/>
      <c r="ER408" s="136"/>
      <c r="ES408" s="136"/>
      <c r="ET408" s="136"/>
      <c r="EU408" s="136"/>
      <c r="EV408" s="136"/>
      <c r="EW408" s="136"/>
      <c r="EX408" s="136"/>
      <c r="EY408" s="136"/>
      <c r="EZ408" s="136"/>
      <c r="FA408" s="136"/>
      <c r="FB408" s="136"/>
      <c r="FC408" s="136"/>
      <c r="FD408" s="136"/>
      <c r="FE408" s="136"/>
      <c r="FF408" s="136"/>
      <c r="FG408" s="136"/>
      <c r="FH408" s="136"/>
      <c r="FI408" s="136"/>
      <c r="FJ408" s="136"/>
      <c r="FK408" s="136"/>
      <c r="FL408" s="136"/>
      <c r="FM408" s="136"/>
      <c r="FN408" s="136"/>
      <c r="FO408" s="136"/>
      <c r="FP408" s="136"/>
      <c r="FQ408" s="136"/>
      <c r="FR408" s="136"/>
      <c r="FS408" s="136"/>
      <c r="FT408" s="136"/>
      <c r="FU408" s="136"/>
      <c r="FV408" s="136"/>
      <c r="FW408" s="136"/>
      <c r="FX408" s="136"/>
      <c r="FY408" s="136"/>
      <c r="FZ408" s="136"/>
      <c r="GA408" s="136"/>
      <c r="GB408" s="136"/>
      <c r="GC408" s="136"/>
      <c r="GD408" s="136"/>
      <c r="GE408" s="136"/>
      <c r="GF408" s="136"/>
      <c r="GG408" s="136"/>
      <c r="GH408" s="136"/>
      <c r="GI408" s="136"/>
      <c r="GJ408" s="136"/>
      <c r="GK408" s="136"/>
      <c r="GL408" s="136"/>
      <c r="GM408" s="136"/>
      <c r="GN408" s="136"/>
      <c r="GO408" s="136"/>
      <c r="GP408" s="136"/>
      <c r="GQ408" s="136"/>
      <c r="GR408" s="136"/>
      <c r="GS408" s="136"/>
      <c r="GT408" s="136"/>
      <c r="GU408" s="136"/>
      <c r="GV408" s="136"/>
      <c r="GW408" s="136"/>
      <c r="GX408" s="136"/>
      <c r="GY408" s="136"/>
      <c r="GZ408" s="136"/>
      <c r="HA408" s="136"/>
      <c r="HB408" s="136"/>
      <c r="HC408" s="136"/>
      <c r="HD408" s="136"/>
      <c r="HE408" s="136"/>
      <c r="HF408" s="136"/>
      <c r="HG408" s="136"/>
      <c r="HH408" s="136"/>
      <c r="HI408" s="136"/>
      <c r="HJ408" s="136"/>
      <c r="HK408" s="136"/>
      <c r="HL408" s="136"/>
      <c r="HM408" s="136"/>
      <c r="HN408" s="136"/>
      <c r="HO408" s="136"/>
      <c r="HP408" s="136"/>
      <c r="HQ408" s="136"/>
      <c r="HR408" s="136"/>
      <c r="HS408" s="136"/>
      <c r="HT408" s="136"/>
      <c r="HU408" s="136"/>
      <c r="HV408" s="136"/>
      <c r="HW408" s="136"/>
      <c r="HX408" s="136"/>
      <c r="HY408" s="136"/>
      <c r="HZ408" s="136"/>
      <c r="IA408" s="136"/>
      <c r="IB408" s="136"/>
      <c r="IC408" s="136"/>
      <c r="ID408" s="136"/>
      <c r="IE408" s="136"/>
      <c r="IF408" s="136"/>
      <c r="IG408" s="136"/>
    </row>
    <row r="409" spans="1:241" ht="15" customHeight="1" x14ac:dyDescent="0.25">
      <c r="A409" s="196" t="s">
        <v>517</v>
      </c>
      <c r="B409" s="195">
        <v>5428078</v>
      </c>
      <c r="C409" s="195">
        <v>4538616</v>
      </c>
      <c r="D409" s="195">
        <v>1406312</v>
      </c>
      <c r="E409" s="195">
        <v>1015774</v>
      </c>
      <c r="F409" s="195">
        <v>1991638</v>
      </c>
      <c r="G409" s="195">
        <v>310211</v>
      </c>
      <c r="H409" s="241">
        <v>14690629</v>
      </c>
      <c r="I409" s="136"/>
      <c r="J409" s="196" t="s">
        <v>560</v>
      </c>
      <c r="K409" s="195">
        <v>3266734</v>
      </c>
      <c r="L409" s="195">
        <v>1401257</v>
      </c>
      <c r="M409" s="195">
        <v>473168</v>
      </c>
      <c r="N409" s="195">
        <v>1065118</v>
      </c>
      <c r="O409" s="195">
        <v>1606761</v>
      </c>
      <c r="P409" s="195">
        <v>166084</v>
      </c>
      <c r="Q409" s="241">
        <v>7979122</v>
      </c>
      <c r="R409" s="136"/>
      <c r="S409" s="136"/>
      <c r="T409" s="136"/>
      <c r="U409" s="136"/>
      <c r="V409" s="136"/>
      <c r="W409" s="136"/>
      <c r="X409" s="136"/>
      <c r="Y409" s="136"/>
      <c r="Z409" s="136"/>
      <c r="AA409" s="136"/>
      <c r="AB409" s="136"/>
      <c r="AC409" s="136"/>
      <c r="AD409" s="136"/>
      <c r="AE409" s="136"/>
      <c r="AF409" s="136"/>
      <c r="AG409" s="136"/>
      <c r="AH409" s="136"/>
      <c r="AI409" s="136"/>
      <c r="AJ409" s="136"/>
      <c r="AK409" s="136"/>
      <c r="AL409" s="136"/>
      <c r="AM409" s="136"/>
      <c r="AN409" s="136"/>
      <c r="AO409" s="136"/>
      <c r="AP409" s="136"/>
      <c r="AQ409" s="136"/>
      <c r="AR409" s="136"/>
      <c r="AS409" s="136"/>
      <c r="AT409" s="136"/>
      <c r="AU409" s="136"/>
      <c r="AV409" s="136"/>
      <c r="AW409" s="136"/>
      <c r="AX409" s="136"/>
      <c r="AY409" s="136"/>
      <c r="AZ409" s="136"/>
      <c r="BA409" s="136"/>
      <c r="BB409" s="136"/>
      <c r="BC409" s="136"/>
      <c r="BD409" s="136"/>
      <c r="BE409" s="136"/>
      <c r="BF409" s="136"/>
      <c r="BG409" s="136"/>
      <c r="BH409" s="136"/>
      <c r="BI409" s="136"/>
      <c r="BJ409" s="136"/>
      <c r="BK409" s="136"/>
      <c r="BL409" s="136"/>
      <c r="BM409" s="136"/>
      <c r="BN409" s="136"/>
      <c r="BO409" s="136"/>
      <c r="BP409" s="136"/>
      <c r="BQ409" s="136"/>
      <c r="BR409" s="136"/>
      <c r="BS409" s="136"/>
      <c r="BT409" s="136"/>
      <c r="BU409" s="136"/>
      <c r="BV409" s="136"/>
      <c r="BW409" s="136"/>
      <c r="BX409" s="136"/>
      <c r="BY409" s="136"/>
      <c r="BZ409" s="136"/>
      <c r="CA409" s="136"/>
      <c r="CB409" s="136"/>
      <c r="CC409" s="136"/>
      <c r="CD409" s="136"/>
      <c r="CE409" s="136"/>
      <c r="CF409" s="136"/>
      <c r="CG409" s="136"/>
      <c r="CH409" s="136"/>
      <c r="CI409" s="136"/>
      <c r="CJ409" s="136"/>
      <c r="CK409" s="136"/>
      <c r="CL409" s="136"/>
      <c r="CM409" s="136"/>
      <c r="CN409" s="136"/>
      <c r="CO409" s="136"/>
      <c r="CP409" s="136"/>
      <c r="CQ409" s="136"/>
      <c r="CR409" s="136"/>
      <c r="CS409" s="136"/>
      <c r="CT409" s="136"/>
      <c r="CU409" s="136"/>
      <c r="CV409" s="136"/>
      <c r="CW409" s="136"/>
      <c r="CX409" s="136"/>
      <c r="CY409" s="136"/>
      <c r="CZ409" s="136"/>
      <c r="DA409" s="136"/>
      <c r="DB409" s="136"/>
      <c r="DC409" s="136"/>
      <c r="DD409" s="136"/>
      <c r="DE409" s="136"/>
      <c r="DF409" s="136"/>
      <c r="DG409" s="136"/>
      <c r="DH409" s="136"/>
      <c r="DI409" s="136"/>
      <c r="DJ409" s="136"/>
      <c r="DK409" s="136"/>
      <c r="DL409" s="136"/>
      <c r="DM409" s="136"/>
      <c r="DN409" s="136"/>
      <c r="DO409" s="136"/>
      <c r="DP409" s="136"/>
      <c r="DQ409" s="136"/>
      <c r="DR409" s="136"/>
      <c r="DS409" s="136"/>
      <c r="DT409" s="136"/>
      <c r="DU409" s="136"/>
      <c r="DV409" s="136"/>
      <c r="DW409" s="136"/>
      <c r="DX409" s="136"/>
      <c r="DY409" s="136"/>
      <c r="DZ409" s="136"/>
      <c r="EA409" s="136"/>
      <c r="EB409" s="136"/>
      <c r="EC409" s="136"/>
      <c r="ED409" s="136"/>
      <c r="EE409" s="136"/>
      <c r="EF409" s="136"/>
      <c r="EG409" s="136"/>
      <c r="EH409" s="136"/>
      <c r="EI409" s="136"/>
      <c r="EJ409" s="136"/>
      <c r="EK409" s="136"/>
      <c r="EL409" s="136"/>
      <c r="EM409" s="136"/>
      <c r="EN409" s="136"/>
      <c r="EO409" s="136"/>
      <c r="EP409" s="136"/>
      <c r="EQ409" s="136"/>
      <c r="ER409" s="136"/>
      <c r="ES409" s="136"/>
      <c r="ET409" s="136"/>
      <c r="EU409" s="136"/>
      <c r="EV409" s="136"/>
      <c r="EW409" s="136"/>
      <c r="EX409" s="136"/>
      <c r="EY409" s="136"/>
      <c r="EZ409" s="136"/>
      <c r="FA409" s="136"/>
      <c r="FB409" s="136"/>
      <c r="FC409" s="136"/>
      <c r="FD409" s="136"/>
      <c r="FE409" s="136"/>
      <c r="FF409" s="136"/>
      <c r="FG409" s="136"/>
      <c r="FH409" s="136"/>
      <c r="FI409" s="136"/>
      <c r="FJ409" s="136"/>
      <c r="FK409" s="136"/>
      <c r="FL409" s="136"/>
      <c r="FM409" s="136"/>
      <c r="FN409" s="136"/>
      <c r="FO409" s="136"/>
      <c r="FP409" s="136"/>
      <c r="FQ409" s="136"/>
      <c r="FR409" s="136"/>
      <c r="FS409" s="136"/>
      <c r="FT409" s="136"/>
      <c r="FU409" s="136"/>
      <c r="FV409" s="136"/>
      <c r="FW409" s="136"/>
      <c r="FX409" s="136"/>
      <c r="FY409" s="136"/>
      <c r="FZ409" s="136"/>
      <c r="GA409" s="136"/>
      <c r="GB409" s="136"/>
      <c r="GC409" s="136"/>
      <c r="GD409" s="136"/>
      <c r="GE409" s="136"/>
      <c r="GF409" s="136"/>
      <c r="GG409" s="136"/>
      <c r="GH409" s="136"/>
      <c r="GI409" s="136"/>
      <c r="GJ409" s="136"/>
      <c r="GK409" s="136"/>
      <c r="GL409" s="136"/>
      <c r="GM409" s="136"/>
      <c r="GN409" s="136"/>
      <c r="GO409" s="136"/>
      <c r="GP409" s="136"/>
      <c r="GQ409" s="136"/>
      <c r="GR409" s="136"/>
      <c r="GS409" s="136"/>
      <c r="GT409" s="136"/>
      <c r="GU409" s="136"/>
      <c r="GV409" s="136"/>
      <c r="GW409" s="136"/>
      <c r="GX409" s="136"/>
      <c r="GY409" s="136"/>
      <c r="GZ409" s="136"/>
      <c r="HA409" s="136"/>
      <c r="HB409" s="136"/>
      <c r="HC409" s="136"/>
      <c r="HD409" s="136"/>
      <c r="HE409" s="136"/>
      <c r="HF409" s="136"/>
      <c r="HG409" s="136"/>
      <c r="HH409" s="136"/>
      <c r="HI409" s="136"/>
      <c r="HJ409" s="136"/>
      <c r="HK409" s="136"/>
      <c r="HL409" s="136"/>
      <c r="HM409" s="136"/>
      <c r="HN409" s="136"/>
      <c r="HO409" s="136"/>
      <c r="HP409" s="136"/>
      <c r="HQ409" s="136"/>
      <c r="HR409" s="136"/>
      <c r="HS409" s="136"/>
      <c r="HT409" s="136"/>
      <c r="HU409" s="136"/>
      <c r="HV409" s="136"/>
      <c r="HW409" s="136"/>
      <c r="HX409" s="136"/>
      <c r="HY409" s="136"/>
      <c r="HZ409" s="136"/>
      <c r="IA409" s="136"/>
      <c r="IB409" s="136"/>
      <c r="IC409" s="136"/>
      <c r="ID409" s="136"/>
      <c r="IE409" s="136"/>
      <c r="IF409" s="136"/>
      <c r="IG409" s="136"/>
    </row>
    <row r="410" spans="1:241" ht="15" customHeight="1" x14ac:dyDescent="0.25">
      <c r="A410" s="196" t="s">
        <v>518</v>
      </c>
      <c r="B410" s="195">
        <v>4933404</v>
      </c>
      <c r="C410" s="195">
        <v>4330544</v>
      </c>
      <c r="D410" s="195">
        <v>1187108</v>
      </c>
      <c r="E410" s="195">
        <v>1221165</v>
      </c>
      <c r="F410" s="195">
        <v>1880205</v>
      </c>
      <c r="G410" s="195">
        <v>284652</v>
      </c>
      <c r="H410" s="241">
        <v>13837078</v>
      </c>
      <c r="I410" s="136"/>
      <c r="J410" s="196" t="s">
        <v>561</v>
      </c>
      <c r="K410" s="195">
        <v>5574115</v>
      </c>
      <c r="L410" s="195">
        <v>2721871</v>
      </c>
      <c r="M410" s="195">
        <v>869339</v>
      </c>
      <c r="N410" s="195">
        <v>962946</v>
      </c>
      <c r="O410" s="195">
        <v>2122104</v>
      </c>
      <c r="P410" s="195">
        <v>237964</v>
      </c>
      <c r="Q410" s="241">
        <v>12488339</v>
      </c>
      <c r="R410" s="136"/>
      <c r="S410" s="136"/>
      <c r="T410" s="136"/>
      <c r="U410" s="136"/>
      <c r="V410" s="136"/>
      <c r="W410" s="136"/>
      <c r="X410" s="136"/>
      <c r="Y410" s="136"/>
      <c r="Z410" s="136"/>
      <c r="AA410" s="136"/>
      <c r="AB410" s="136"/>
      <c r="AC410" s="136"/>
      <c r="AD410" s="136"/>
      <c r="AE410" s="136"/>
      <c r="AF410" s="136"/>
      <c r="AG410" s="136"/>
      <c r="AH410" s="136"/>
      <c r="AI410" s="136"/>
      <c r="AJ410" s="136"/>
      <c r="AK410" s="136"/>
      <c r="AL410" s="136"/>
      <c r="AM410" s="136"/>
      <c r="AN410" s="136"/>
      <c r="AO410" s="136"/>
      <c r="AP410" s="136"/>
      <c r="AQ410" s="136"/>
      <c r="AR410" s="136"/>
      <c r="AS410" s="136"/>
      <c r="AT410" s="136"/>
      <c r="AU410" s="136"/>
      <c r="AV410" s="136"/>
      <c r="AW410" s="136"/>
      <c r="AX410" s="136"/>
      <c r="AY410" s="136"/>
      <c r="AZ410" s="136"/>
      <c r="BA410" s="136"/>
      <c r="BB410" s="136"/>
      <c r="BC410" s="136"/>
      <c r="BD410" s="136"/>
      <c r="BE410" s="136"/>
      <c r="BF410" s="136"/>
      <c r="BG410" s="136"/>
      <c r="BH410" s="136"/>
      <c r="BI410" s="136"/>
      <c r="BJ410" s="136"/>
      <c r="BK410" s="136"/>
      <c r="BL410" s="136"/>
      <c r="BM410" s="136"/>
      <c r="BN410" s="136"/>
      <c r="BO410" s="136"/>
      <c r="BP410" s="136"/>
      <c r="BQ410" s="136"/>
      <c r="BR410" s="136"/>
      <c r="BS410" s="136"/>
      <c r="BT410" s="136"/>
      <c r="BU410" s="136"/>
      <c r="BV410" s="136"/>
      <c r="BW410" s="136"/>
      <c r="BX410" s="136"/>
      <c r="BY410" s="136"/>
      <c r="BZ410" s="136"/>
      <c r="CA410" s="136"/>
      <c r="CB410" s="136"/>
      <c r="CC410" s="136"/>
      <c r="CD410" s="136"/>
      <c r="CE410" s="136"/>
      <c r="CF410" s="136"/>
      <c r="CG410" s="136"/>
      <c r="CH410" s="136"/>
      <c r="CI410" s="136"/>
      <c r="CJ410" s="136"/>
      <c r="CK410" s="136"/>
      <c r="CL410" s="136"/>
      <c r="CM410" s="136"/>
      <c r="CN410" s="136"/>
      <c r="CO410" s="136"/>
      <c r="CP410" s="136"/>
      <c r="CQ410" s="136"/>
      <c r="CR410" s="136"/>
      <c r="CS410" s="136"/>
      <c r="CT410" s="136"/>
      <c r="CU410" s="136"/>
      <c r="CV410" s="136"/>
      <c r="CW410" s="136"/>
      <c r="CX410" s="136"/>
      <c r="CY410" s="136"/>
      <c r="CZ410" s="136"/>
      <c r="DA410" s="136"/>
      <c r="DB410" s="136"/>
      <c r="DC410" s="136"/>
      <c r="DD410" s="136"/>
      <c r="DE410" s="136"/>
      <c r="DF410" s="136"/>
      <c r="DG410" s="136"/>
      <c r="DH410" s="136"/>
      <c r="DI410" s="136"/>
      <c r="DJ410" s="136"/>
      <c r="DK410" s="136"/>
      <c r="DL410" s="136"/>
      <c r="DM410" s="136"/>
      <c r="DN410" s="136"/>
      <c r="DO410" s="136"/>
      <c r="DP410" s="136"/>
      <c r="DQ410" s="136"/>
      <c r="DR410" s="136"/>
      <c r="DS410" s="136"/>
      <c r="DT410" s="136"/>
      <c r="DU410" s="136"/>
      <c r="DV410" s="136"/>
      <c r="DW410" s="136"/>
      <c r="DX410" s="136"/>
      <c r="DY410" s="136"/>
      <c r="DZ410" s="136"/>
      <c r="EA410" s="136"/>
      <c r="EB410" s="136"/>
      <c r="EC410" s="136"/>
      <c r="ED410" s="136"/>
      <c r="EE410" s="136"/>
      <c r="EF410" s="136"/>
      <c r="EG410" s="136"/>
      <c r="EH410" s="136"/>
      <c r="EI410" s="136"/>
      <c r="EJ410" s="136"/>
      <c r="EK410" s="136"/>
      <c r="EL410" s="136"/>
      <c r="EM410" s="136"/>
      <c r="EN410" s="136"/>
      <c r="EO410" s="136"/>
      <c r="EP410" s="136"/>
      <c r="EQ410" s="136"/>
      <c r="ER410" s="136"/>
      <c r="ES410" s="136"/>
      <c r="ET410" s="136"/>
      <c r="EU410" s="136"/>
      <c r="EV410" s="136"/>
      <c r="EW410" s="136"/>
      <c r="EX410" s="136"/>
      <c r="EY410" s="136"/>
      <c r="EZ410" s="136"/>
      <c r="FA410" s="136"/>
      <c r="FB410" s="136"/>
      <c r="FC410" s="136"/>
      <c r="FD410" s="136"/>
      <c r="FE410" s="136"/>
      <c r="FF410" s="136"/>
      <c r="FG410" s="136"/>
      <c r="FH410" s="136"/>
      <c r="FI410" s="136"/>
      <c r="FJ410" s="136"/>
      <c r="FK410" s="136"/>
      <c r="FL410" s="136"/>
      <c r="FM410" s="136"/>
      <c r="FN410" s="136"/>
      <c r="FO410" s="136"/>
      <c r="FP410" s="136"/>
      <c r="FQ410" s="136"/>
      <c r="FR410" s="136"/>
      <c r="FS410" s="136"/>
      <c r="FT410" s="136"/>
      <c r="FU410" s="136"/>
      <c r="FV410" s="136"/>
      <c r="FW410" s="136"/>
      <c r="FX410" s="136"/>
      <c r="FY410" s="136"/>
      <c r="FZ410" s="136"/>
      <c r="GA410" s="136"/>
      <c r="GB410" s="136"/>
      <c r="GC410" s="136"/>
      <c r="GD410" s="136"/>
      <c r="GE410" s="136"/>
      <c r="GF410" s="136"/>
      <c r="GG410" s="136"/>
      <c r="GH410" s="136"/>
      <c r="GI410" s="136"/>
      <c r="GJ410" s="136"/>
      <c r="GK410" s="136"/>
      <c r="GL410" s="136"/>
      <c r="GM410" s="136"/>
      <c r="GN410" s="136"/>
      <c r="GO410" s="136"/>
      <c r="GP410" s="136"/>
      <c r="GQ410" s="136"/>
      <c r="GR410" s="136"/>
      <c r="GS410" s="136"/>
      <c r="GT410" s="136"/>
      <c r="GU410" s="136"/>
      <c r="GV410" s="136"/>
      <c r="GW410" s="136"/>
      <c r="GX410" s="136"/>
      <c r="GY410" s="136"/>
      <c r="GZ410" s="136"/>
      <c r="HA410" s="136"/>
      <c r="HB410" s="136"/>
      <c r="HC410" s="136"/>
      <c r="HD410" s="136"/>
      <c r="HE410" s="136"/>
      <c r="HF410" s="136"/>
      <c r="HG410" s="136"/>
      <c r="HH410" s="136"/>
      <c r="HI410" s="136"/>
      <c r="HJ410" s="136"/>
      <c r="HK410" s="136"/>
      <c r="HL410" s="136"/>
      <c r="HM410" s="136"/>
      <c r="HN410" s="136"/>
      <c r="HO410" s="136"/>
      <c r="HP410" s="136"/>
      <c r="HQ410" s="136"/>
      <c r="HR410" s="136"/>
      <c r="HS410" s="136"/>
      <c r="HT410" s="136"/>
      <c r="HU410" s="136"/>
      <c r="HV410" s="136"/>
      <c r="HW410" s="136"/>
      <c r="HX410" s="136"/>
      <c r="HY410" s="136"/>
      <c r="HZ410" s="136"/>
      <c r="IA410" s="136"/>
      <c r="IB410" s="136"/>
      <c r="IC410" s="136"/>
      <c r="ID410" s="136"/>
      <c r="IE410" s="136"/>
      <c r="IF410" s="136"/>
      <c r="IG410" s="136"/>
    </row>
    <row r="411" spans="1:241" ht="15" customHeight="1" x14ac:dyDescent="0.25">
      <c r="A411" s="196" t="s">
        <v>519</v>
      </c>
      <c r="B411" s="195">
        <v>4648826</v>
      </c>
      <c r="C411" s="195">
        <v>5480491</v>
      </c>
      <c r="D411" s="195">
        <v>1446694</v>
      </c>
      <c r="E411" s="195">
        <v>1065278</v>
      </c>
      <c r="F411" s="195">
        <v>1930792</v>
      </c>
      <c r="G411" s="195">
        <v>260528</v>
      </c>
      <c r="H411" s="241">
        <v>14832609</v>
      </c>
      <c r="I411" s="136"/>
      <c r="J411" s="196" t="s">
        <v>562</v>
      </c>
      <c r="K411" s="195">
        <v>5996756</v>
      </c>
      <c r="L411" s="195">
        <v>3524594</v>
      </c>
      <c r="M411" s="195">
        <v>1130563</v>
      </c>
      <c r="N411" s="195">
        <v>1085318</v>
      </c>
      <c r="O411" s="195">
        <v>2085386</v>
      </c>
      <c r="P411" s="195">
        <v>249976</v>
      </c>
      <c r="Q411" s="241">
        <v>14072593</v>
      </c>
      <c r="R411" s="136"/>
      <c r="S411" s="136"/>
      <c r="T411" s="136"/>
      <c r="U411" s="136"/>
      <c r="V411" s="136"/>
      <c r="W411" s="136"/>
      <c r="X411" s="136"/>
      <c r="Y411" s="136"/>
      <c r="Z411" s="136"/>
      <c r="AA411" s="136"/>
      <c r="AB411" s="136"/>
      <c r="AC411" s="136"/>
      <c r="AD411" s="136"/>
      <c r="AE411" s="136"/>
      <c r="AF411" s="136"/>
      <c r="AG411" s="136"/>
      <c r="AH411" s="136"/>
      <c r="AI411" s="136"/>
      <c r="AJ411" s="136"/>
      <c r="AK411" s="136"/>
      <c r="AL411" s="136"/>
      <c r="AM411" s="136"/>
      <c r="AN411" s="136"/>
      <c r="AO411" s="136"/>
      <c r="AP411" s="136"/>
      <c r="AQ411" s="136"/>
      <c r="AR411" s="136"/>
      <c r="AS411" s="136"/>
      <c r="AT411" s="136"/>
      <c r="AU411" s="136"/>
      <c r="AV411" s="136"/>
      <c r="AW411" s="136"/>
      <c r="AX411" s="136"/>
      <c r="AY411" s="136"/>
      <c r="AZ411" s="136"/>
      <c r="BA411" s="136"/>
      <c r="BB411" s="136"/>
      <c r="BC411" s="136"/>
      <c r="BD411" s="136"/>
      <c r="BE411" s="136"/>
      <c r="BF411" s="136"/>
      <c r="BG411" s="136"/>
      <c r="BH411" s="136"/>
      <c r="BI411" s="136"/>
      <c r="BJ411" s="136"/>
      <c r="BK411" s="136"/>
      <c r="BL411" s="136"/>
      <c r="BM411" s="136"/>
      <c r="BN411" s="136"/>
      <c r="BO411" s="136"/>
      <c r="BP411" s="136"/>
      <c r="BQ411" s="136"/>
      <c r="BR411" s="136"/>
      <c r="BS411" s="136"/>
      <c r="BT411" s="136"/>
      <c r="BU411" s="136"/>
      <c r="BV411" s="136"/>
      <c r="BW411" s="136"/>
      <c r="BX411" s="136"/>
      <c r="BY411" s="136"/>
      <c r="BZ411" s="136"/>
      <c r="CA411" s="136"/>
      <c r="CB411" s="136"/>
      <c r="CC411" s="136"/>
      <c r="CD411" s="136"/>
      <c r="CE411" s="136"/>
      <c r="CF411" s="136"/>
      <c r="CG411" s="136"/>
      <c r="CH411" s="136"/>
      <c r="CI411" s="136"/>
      <c r="CJ411" s="136"/>
      <c r="CK411" s="136"/>
      <c r="CL411" s="136"/>
      <c r="CM411" s="136"/>
      <c r="CN411" s="136"/>
      <c r="CO411" s="136"/>
      <c r="CP411" s="136"/>
      <c r="CQ411" s="136"/>
      <c r="CR411" s="136"/>
      <c r="CS411" s="136"/>
      <c r="CT411" s="136"/>
      <c r="CU411" s="136"/>
      <c r="CV411" s="136"/>
      <c r="CW411" s="136"/>
      <c r="CX411" s="136"/>
      <c r="CY411" s="136"/>
      <c r="CZ411" s="136"/>
      <c r="DA411" s="136"/>
      <c r="DB411" s="136"/>
      <c r="DC411" s="136"/>
      <c r="DD411" s="136"/>
      <c r="DE411" s="136"/>
      <c r="DF411" s="136"/>
      <c r="DG411" s="136"/>
      <c r="DH411" s="136"/>
      <c r="DI411" s="136"/>
      <c r="DJ411" s="136"/>
      <c r="DK411" s="136"/>
      <c r="DL411" s="136"/>
      <c r="DM411" s="136"/>
      <c r="DN411" s="136"/>
      <c r="DO411" s="136"/>
      <c r="DP411" s="136"/>
      <c r="DQ411" s="136"/>
      <c r="DR411" s="136"/>
      <c r="DS411" s="136"/>
      <c r="DT411" s="136"/>
      <c r="DU411" s="136"/>
      <c r="DV411" s="136"/>
      <c r="DW411" s="136"/>
      <c r="DX411" s="136"/>
      <c r="DY411" s="136"/>
      <c r="DZ411" s="136"/>
      <c r="EA411" s="136"/>
      <c r="EB411" s="136"/>
      <c r="EC411" s="136"/>
      <c r="ED411" s="136"/>
      <c r="EE411" s="136"/>
      <c r="EF411" s="136"/>
      <c r="EG411" s="136"/>
      <c r="EH411" s="136"/>
      <c r="EI411" s="136"/>
      <c r="EJ411" s="136"/>
      <c r="EK411" s="136"/>
      <c r="EL411" s="136"/>
      <c r="EM411" s="136"/>
      <c r="EN411" s="136"/>
      <c r="EO411" s="136"/>
      <c r="EP411" s="136"/>
      <c r="EQ411" s="136"/>
      <c r="ER411" s="136"/>
      <c r="ES411" s="136"/>
      <c r="ET411" s="136"/>
      <c r="EU411" s="136"/>
      <c r="EV411" s="136"/>
      <c r="EW411" s="136"/>
      <c r="EX411" s="136"/>
      <c r="EY411" s="136"/>
      <c r="EZ411" s="136"/>
      <c r="FA411" s="136"/>
      <c r="FB411" s="136"/>
      <c r="FC411" s="136"/>
      <c r="FD411" s="136"/>
      <c r="FE411" s="136"/>
      <c r="FF411" s="136"/>
      <c r="FG411" s="136"/>
      <c r="FH411" s="136"/>
      <c r="FI411" s="136"/>
      <c r="FJ411" s="136"/>
      <c r="FK411" s="136"/>
      <c r="FL411" s="136"/>
      <c r="FM411" s="136"/>
      <c r="FN411" s="136"/>
      <c r="FO411" s="136"/>
      <c r="FP411" s="136"/>
      <c r="FQ411" s="136"/>
      <c r="FR411" s="136"/>
      <c r="FS411" s="136"/>
      <c r="FT411" s="136"/>
      <c r="FU411" s="136"/>
      <c r="FV411" s="136"/>
      <c r="FW411" s="136"/>
      <c r="FX411" s="136"/>
      <c r="FY411" s="136"/>
      <c r="FZ411" s="136"/>
      <c r="GA411" s="136"/>
      <c r="GB411" s="136"/>
      <c r="GC411" s="136"/>
      <c r="GD411" s="136"/>
      <c r="GE411" s="136"/>
      <c r="GF411" s="136"/>
      <c r="GG411" s="136"/>
      <c r="GH411" s="136"/>
      <c r="GI411" s="136"/>
      <c r="GJ411" s="136"/>
      <c r="GK411" s="136"/>
      <c r="GL411" s="136"/>
      <c r="GM411" s="136"/>
      <c r="GN411" s="136"/>
      <c r="GO411" s="136"/>
      <c r="GP411" s="136"/>
      <c r="GQ411" s="136"/>
      <c r="GR411" s="136"/>
      <c r="GS411" s="136"/>
      <c r="GT411" s="136"/>
      <c r="GU411" s="136"/>
      <c r="GV411" s="136"/>
      <c r="GW411" s="136"/>
      <c r="GX411" s="136"/>
      <c r="GY411" s="136"/>
      <c r="GZ411" s="136"/>
      <c r="HA411" s="136"/>
      <c r="HB411" s="136"/>
      <c r="HC411" s="136"/>
      <c r="HD411" s="136"/>
      <c r="HE411" s="136"/>
      <c r="HF411" s="136"/>
      <c r="HG411" s="136"/>
      <c r="HH411" s="136"/>
      <c r="HI411" s="136"/>
      <c r="HJ411" s="136"/>
      <c r="HK411" s="136"/>
      <c r="HL411" s="136"/>
      <c r="HM411" s="136"/>
      <c r="HN411" s="136"/>
      <c r="HO411" s="136"/>
      <c r="HP411" s="136"/>
      <c r="HQ411" s="136"/>
      <c r="HR411" s="136"/>
      <c r="HS411" s="136"/>
      <c r="HT411" s="136"/>
      <c r="HU411" s="136"/>
      <c r="HV411" s="136"/>
      <c r="HW411" s="136"/>
      <c r="HX411" s="136"/>
      <c r="HY411" s="136"/>
      <c r="HZ411" s="136"/>
      <c r="IA411" s="136"/>
      <c r="IB411" s="136"/>
      <c r="IC411" s="136"/>
      <c r="ID411" s="136"/>
      <c r="IE411" s="136"/>
      <c r="IF411" s="136"/>
      <c r="IG411" s="136"/>
    </row>
    <row r="412" spans="1:241" ht="15" customHeight="1" x14ac:dyDescent="0.25">
      <c r="A412" s="196" t="s">
        <v>520</v>
      </c>
      <c r="B412" s="195">
        <v>4740428</v>
      </c>
      <c r="C412" s="195">
        <v>4309930</v>
      </c>
      <c r="D412" s="195">
        <v>1068571</v>
      </c>
      <c r="E412" s="195">
        <v>857623</v>
      </c>
      <c r="F412" s="195">
        <v>1797570</v>
      </c>
      <c r="G412" s="195">
        <v>235517</v>
      </c>
      <c r="H412" s="241">
        <v>13009639</v>
      </c>
      <c r="I412" s="136"/>
      <c r="J412" s="196" t="s">
        <v>563</v>
      </c>
      <c r="K412" s="195">
        <v>6116732</v>
      </c>
      <c r="L412" s="195">
        <v>2946082</v>
      </c>
      <c r="M412" s="195">
        <v>930657</v>
      </c>
      <c r="N412" s="195">
        <v>1248991</v>
      </c>
      <c r="O412" s="195">
        <v>2210320</v>
      </c>
      <c r="P412" s="195">
        <v>284102</v>
      </c>
      <c r="Q412" s="241">
        <v>13736884</v>
      </c>
      <c r="R412" s="136"/>
      <c r="S412" s="136"/>
      <c r="T412" s="136"/>
      <c r="U412" s="136"/>
      <c r="V412" s="136"/>
      <c r="W412" s="136"/>
      <c r="X412" s="136"/>
      <c r="Y412" s="136"/>
      <c r="Z412" s="136"/>
      <c r="AA412" s="136"/>
      <c r="AB412" s="136"/>
      <c r="AC412" s="136"/>
      <c r="AD412" s="136"/>
      <c r="AE412" s="136"/>
      <c r="AF412" s="136"/>
      <c r="AG412" s="136"/>
      <c r="AH412" s="136"/>
      <c r="AI412" s="136"/>
      <c r="AJ412" s="136"/>
      <c r="AK412" s="136"/>
      <c r="AL412" s="136"/>
      <c r="AM412" s="136"/>
      <c r="AN412" s="136"/>
      <c r="AO412" s="136"/>
      <c r="AP412" s="136"/>
      <c r="AQ412" s="136"/>
      <c r="AR412" s="136"/>
      <c r="AS412" s="136"/>
      <c r="AT412" s="136"/>
      <c r="AU412" s="136"/>
      <c r="AV412" s="136"/>
      <c r="AW412" s="136"/>
      <c r="AX412" s="136"/>
      <c r="AY412" s="136"/>
      <c r="AZ412" s="136"/>
      <c r="BA412" s="136"/>
      <c r="BB412" s="136"/>
      <c r="BC412" s="136"/>
      <c r="BD412" s="136"/>
      <c r="BE412" s="136"/>
      <c r="BF412" s="136"/>
      <c r="BG412" s="136"/>
      <c r="BH412" s="136"/>
      <c r="BI412" s="136"/>
      <c r="BJ412" s="136"/>
      <c r="BK412" s="136"/>
      <c r="BL412" s="136"/>
      <c r="BM412" s="136"/>
      <c r="BN412" s="136"/>
      <c r="BO412" s="136"/>
      <c r="BP412" s="136"/>
      <c r="BQ412" s="136"/>
      <c r="BR412" s="136"/>
      <c r="BS412" s="136"/>
      <c r="BT412" s="136"/>
      <c r="BU412" s="136"/>
      <c r="BV412" s="136"/>
      <c r="BW412" s="136"/>
      <c r="BX412" s="136"/>
      <c r="BY412" s="136"/>
      <c r="BZ412" s="136"/>
      <c r="CA412" s="136"/>
      <c r="CB412" s="136"/>
      <c r="CC412" s="136"/>
      <c r="CD412" s="136"/>
      <c r="CE412" s="136"/>
      <c r="CF412" s="136"/>
      <c r="CG412" s="136"/>
      <c r="CH412" s="136"/>
      <c r="CI412" s="136"/>
      <c r="CJ412" s="136"/>
      <c r="CK412" s="136"/>
      <c r="CL412" s="136"/>
      <c r="CM412" s="136"/>
      <c r="CN412" s="136"/>
      <c r="CO412" s="136"/>
      <c r="CP412" s="136"/>
      <c r="CQ412" s="136"/>
      <c r="CR412" s="136"/>
      <c r="CS412" s="136"/>
      <c r="CT412" s="136"/>
      <c r="CU412" s="136"/>
      <c r="CV412" s="136"/>
      <c r="CW412" s="136"/>
      <c r="CX412" s="136"/>
      <c r="CY412" s="136"/>
      <c r="CZ412" s="136"/>
      <c r="DA412" s="136"/>
      <c r="DB412" s="136"/>
      <c r="DC412" s="136"/>
      <c r="DD412" s="136"/>
      <c r="DE412" s="136"/>
      <c r="DF412" s="136"/>
      <c r="DG412" s="136"/>
      <c r="DH412" s="136"/>
      <c r="DI412" s="136"/>
      <c r="DJ412" s="136"/>
      <c r="DK412" s="136"/>
      <c r="DL412" s="136"/>
      <c r="DM412" s="136"/>
      <c r="DN412" s="136"/>
      <c r="DO412" s="136"/>
      <c r="DP412" s="136"/>
      <c r="DQ412" s="136"/>
      <c r="DR412" s="136"/>
      <c r="DS412" s="136"/>
      <c r="DT412" s="136"/>
      <c r="DU412" s="136"/>
      <c r="DV412" s="136"/>
      <c r="DW412" s="136"/>
      <c r="DX412" s="136"/>
      <c r="DY412" s="136"/>
      <c r="DZ412" s="136"/>
      <c r="EA412" s="136"/>
      <c r="EB412" s="136"/>
      <c r="EC412" s="136"/>
      <c r="ED412" s="136"/>
      <c r="EE412" s="136"/>
      <c r="EF412" s="136"/>
      <c r="EG412" s="136"/>
      <c r="EH412" s="136"/>
      <c r="EI412" s="136"/>
      <c r="EJ412" s="136"/>
      <c r="EK412" s="136"/>
      <c r="EL412" s="136"/>
      <c r="EM412" s="136"/>
      <c r="EN412" s="136"/>
      <c r="EO412" s="136"/>
      <c r="EP412" s="136"/>
      <c r="EQ412" s="136"/>
      <c r="ER412" s="136"/>
      <c r="ES412" s="136"/>
      <c r="ET412" s="136"/>
      <c r="EU412" s="136"/>
      <c r="EV412" s="136"/>
      <c r="EW412" s="136"/>
      <c r="EX412" s="136"/>
      <c r="EY412" s="136"/>
      <c r="EZ412" s="136"/>
      <c r="FA412" s="136"/>
      <c r="FB412" s="136"/>
      <c r="FC412" s="136"/>
      <c r="FD412" s="136"/>
      <c r="FE412" s="136"/>
      <c r="FF412" s="136"/>
      <c r="FG412" s="136"/>
      <c r="FH412" s="136"/>
      <c r="FI412" s="136"/>
      <c r="FJ412" s="136"/>
      <c r="FK412" s="136"/>
      <c r="FL412" s="136"/>
      <c r="FM412" s="136"/>
      <c r="FN412" s="136"/>
      <c r="FO412" s="136"/>
      <c r="FP412" s="136"/>
      <c r="FQ412" s="136"/>
      <c r="FR412" s="136"/>
      <c r="FS412" s="136"/>
      <c r="FT412" s="136"/>
      <c r="FU412" s="136"/>
      <c r="FV412" s="136"/>
      <c r="FW412" s="136"/>
      <c r="FX412" s="136"/>
      <c r="FY412" s="136"/>
      <c r="FZ412" s="136"/>
      <c r="GA412" s="136"/>
      <c r="GB412" s="136"/>
      <c r="GC412" s="136"/>
      <c r="GD412" s="136"/>
      <c r="GE412" s="136"/>
      <c r="GF412" s="136"/>
      <c r="GG412" s="136"/>
      <c r="GH412" s="136"/>
      <c r="GI412" s="136"/>
      <c r="GJ412" s="136"/>
      <c r="GK412" s="136"/>
      <c r="GL412" s="136"/>
      <c r="GM412" s="136"/>
      <c r="GN412" s="136"/>
      <c r="GO412" s="136"/>
      <c r="GP412" s="136"/>
      <c r="GQ412" s="136"/>
      <c r="GR412" s="136"/>
      <c r="GS412" s="136"/>
      <c r="GT412" s="136"/>
      <c r="GU412" s="136"/>
      <c r="GV412" s="136"/>
      <c r="GW412" s="136"/>
      <c r="GX412" s="136"/>
      <c r="GY412" s="136"/>
      <c r="GZ412" s="136"/>
      <c r="HA412" s="136"/>
      <c r="HB412" s="136"/>
      <c r="HC412" s="136"/>
      <c r="HD412" s="136"/>
      <c r="HE412" s="136"/>
      <c r="HF412" s="136"/>
      <c r="HG412" s="136"/>
      <c r="HH412" s="136"/>
      <c r="HI412" s="136"/>
      <c r="HJ412" s="136"/>
      <c r="HK412" s="136"/>
      <c r="HL412" s="136"/>
      <c r="HM412" s="136"/>
      <c r="HN412" s="136"/>
      <c r="HO412" s="136"/>
      <c r="HP412" s="136"/>
      <c r="HQ412" s="136"/>
      <c r="HR412" s="136"/>
      <c r="HS412" s="136"/>
      <c r="HT412" s="136"/>
      <c r="HU412" s="136"/>
      <c r="HV412" s="136"/>
      <c r="HW412" s="136"/>
      <c r="HX412" s="136"/>
      <c r="HY412" s="136"/>
      <c r="HZ412" s="136"/>
      <c r="IA412" s="136"/>
      <c r="IB412" s="136"/>
      <c r="IC412" s="136"/>
      <c r="ID412" s="136"/>
      <c r="IE412" s="136"/>
      <c r="IF412" s="136"/>
      <c r="IG412" s="136"/>
    </row>
    <row r="413" spans="1:241" ht="15" customHeight="1" x14ac:dyDescent="0.25">
      <c r="A413" s="196" t="s">
        <v>521</v>
      </c>
      <c r="B413" s="195">
        <v>3557528</v>
      </c>
      <c r="C413" s="195">
        <v>4344910</v>
      </c>
      <c r="D413" s="195">
        <v>868020</v>
      </c>
      <c r="E413" s="195">
        <v>900584</v>
      </c>
      <c r="F413" s="195">
        <v>1562060</v>
      </c>
      <c r="G413" s="195">
        <v>202202</v>
      </c>
      <c r="H413" s="241">
        <v>11435304</v>
      </c>
      <c r="I413" s="136"/>
      <c r="J413" s="196" t="s">
        <v>564</v>
      </c>
      <c r="K413" s="195">
        <v>3757647</v>
      </c>
      <c r="L413" s="195">
        <v>2032422</v>
      </c>
      <c r="M413" s="195">
        <v>727976</v>
      </c>
      <c r="N413" s="195">
        <v>747120</v>
      </c>
      <c r="O413" s="195">
        <v>1309944</v>
      </c>
      <c r="P413" s="195">
        <v>187090</v>
      </c>
      <c r="Q413" s="241">
        <v>8762199</v>
      </c>
      <c r="R413" s="136"/>
      <c r="S413" s="136"/>
      <c r="T413" s="136"/>
      <c r="U413" s="136"/>
      <c r="V413" s="136"/>
      <c r="W413" s="136"/>
      <c r="X413" s="136"/>
      <c r="Y413" s="136"/>
      <c r="Z413" s="136"/>
      <c r="AA413" s="136"/>
      <c r="AB413" s="136"/>
      <c r="AC413" s="136"/>
      <c r="AD413" s="136"/>
      <c r="AE413" s="136"/>
      <c r="AF413" s="136"/>
      <c r="AG413" s="136"/>
      <c r="AH413" s="136"/>
      <c r="AI413" s="136"/>
      <c r="AJ413" s="136"/>
      <c r="AK413" s="136"/>
      <c r="AL413" s="136"/>
      <c r="AM413" s="136"/>
      <c r="AN413" s="136"/>
      <c r="AO413" s="136"/>
      <c r="AP413" s="136"/>
      <c r="AQ413" s="136"/>
      <c r="AR413" s="136"/>
      <c r="AS413" s="136"/>
      <c r="AT413" s="136"/>
      <c r="AU413" s="136"/>
      <c r="AV413" s="136"/>
      <c r="AW413" s="136"/>
      <c r="AX413" s="136"/>
      <c r="AY413" s="136"/>
      <c r="AZ413" s="136"/>
      <c r="BA413" s="136"/>
      <c r="BB413" s="136"/>
      <c r="BC413" s="136"/>
      <c r="BD413" s="136"/>
      <c r="BE413" s="136"/>
      <c r="BF413" s="136"/>
      <c r="BG413" s="136"/>
      <c r="BH413" s="136"/>
      <c r="BI413" s="136"/>
      <c r="BJ413" s="136"/>
      <c r="BK413" s="136"/>
      <c r="BL413" s="136"/>
      <c r="BM413" s="136"/>
      <c r="BN413" s="136"/>
      <c r="BO413" s="136"/>
      <c r="BP413" s="136"/>
      <c r="BQ413" s="136"/>
      <c r="BR413" s="136"/>
      <c r="BS413" s="136"/>
      <c r="BT413" s="136"/>
      <c r="BU413" s="136"/>
      <c r="BV413" s="136"/>
      <c r="BW413" s="136"/>
      <c r="BX413" s="136"/>
      <c r="BY413" s="136"/>
      <c r="BZ413" s="136"/>
      <c r="CA413" s="136"/>
      <c r="CB413" s="136"/>
      <c r="CC413" s="136"/>
      <c r="CD413" s="136"/>
      <c r="CE413" s="136"/>
      <c r="CF413" s="136"/>
      <c r="CG413" s="136"/>
      <c r="CH413" s="136"/>
      <c r="CI413" s="136"/>
      <c r="CJ413" s="136"/>
      <c r="CK413" s="136"/>
      <c r="CL413" s="136"/>
      <c r="CM413" s="136"/>
      <c r="CN413" s="136"/>
      <c r="CO413" s="136"/>
      <c r="CP413" s="136"/>
      <c r="CQ413" s="136"/>
      <c r="CR413" s="136"/>
      <c r="CS413" s="136"/>
      <c r="CT413" s="136"/>
      <c r="CU413" s="136"/>
      <c r="CV413" s="136"/>
      <c r="CW413" s="136"/>
      <c r="CX413" s="136"/>
      <c r="CY413" s="136"/>
      <c r="CZ413" s="136"/>
      <c r="DA413" s="136"/>
      <c r="DB413" s="136"/>
      <c r="DC413" s="136"/>
      <c r="DD413" s="136"/>
      <c r="DE413" s="136"/>
      <c r="DF413" s="136"/>
      <c r="DG413" s="136"/>
      <c r="DH413" s="136"/>
      <c r="DI413" s="136"/>
      <c r="DJ413" s="136"/>
      <c r="DK413" s="136"/>
      <c r="DL413" s="136"/>
      <c r="DM413" s="136"/>
      <c r="DN413" s="136"/>
      <c r="DO413" s="136"/>
      <c r="DP413" s="136"/>
      <c r="DQ413" s="136"/>
      <c r="DR413" s="136"/>
      <c r="DS413" s="136"/>
      <c r="DT413" s="136"/>
      <c r="DU413" s="136"/>
      <c r="DV413" s="136"/>
      <c r="DW413" s="136"/>
      <c r="DX413" s="136"/>
      <c r="DY413" s="136"/>
      <c r="DZ413" s="136"/>
      <c r="EA413" s="136"/>
      <c r="EB413" s="136"/>
      <c r="EC413" s="136"/>
      <c r="ED413" s="136"/>
      <c r="EE413" s="136"/>
      <c r="EF413" s="136"/>
      <c r="EG413" s="136"/>
      <c r="EH413" s="136"/>
      <c r="EI413" s="136"/>
      <c r="EJ413" s="136"/>
      <c r="EK413" s="136"/>
      <c r="EL413" s="136"/>
      <c r="EM413" s="136"/>
      <c r="EN413" s="136"/>
      <c r="EO413" s="136"/>
      <c r="EP413" s="136"/>
      <c r="EQ413" s="136"/>
      <c r="ER413" s="136"/>
      <c r="ES413" s="136"/>
      <c r="ET413" s="136"/>
      <c r="EU413" s="136"/>
      <c r="EV413" s="136"/>
      <c r="EW413" s="136"/>
      <c r="EX413" s="136"/>
      <c r="EY413" s="136"/>
      <c r="EZ413" s="136"/>
      <c r="FA413" s="136"/>
      <c r="FB413" s="136"/>
      <c r="FC413" s="136"/>
      <c r="FD413" s="136"/>
      <c r="FE413" s="136"/>
      <c r="FF413" s="136"/>
      <c r="FG413" s="136"/>
      <c r="FH413" s="136"/>
      <c r="FI413" s="136"/>
      <c r="FJ413" s="136"/>
      <c r="FK413" s="136"/>
      <c r="FL413" s="136"/>
      <c r="FM413" s="136"/>
      <c r="FN413" s="136"/>
      <c r="FO413" s="136"/>
      <c r="FP413" s="136"/>
      <c r="FQ413" s="136"/>
      <c r="FR413" s="136"/>
      <c r="FS413" s="136"/>
      <c r="FT413" s="136"/>
      <c r="FU413" s="136"/>
      <c r="FV413" s="136"/>
      <c r="FW413" s="136"/>
      <c r="FX413" s="136"/>
      <c r="FY413" s="136"/>
      <c r="FZ413" s="136"/>
      <c r="GA413" s="136"/>
      <c r="GB413" s="136"/>
      <c r="GC413" s="136"/>
      <c r="GD413" s="136"/>
      <c r="GE413" s="136"/>
      <c r="GF413" s="136"/>
      <c r="GG413" s="136"/>
      <c r="GH413" s="136"/>
      <c r="GI413" s="136"/>
      <c r="GJ413" s="136"/>
      <c r="GK413" s="136"/>
      <c r="GL413" s="136"/>
      <c r="GM413" s="136"/>
      <c r="GN413" s="136"/>
      <c r="GO413" s="136"/>
      <c r="GP413" s="136"/>
      <c r="GQ413" s="136"/>
      <c r="GR413" s="136"/>
      <c r="GS413" s="136"/>
      <c r="GT413" s="136"/>
      <c r="GU413" s="136"/>
      <c r="GV413" s="136"/>
      <c r="GW413" s="136"/>
      <c r="GX413" s="136"/>
      <c r="GY413" s="136"/>
      <c r="GZ413" s="136"/>
      <c r="HA413" s="136"/>
      <c r="HB413" s="136"/>
      <c r="HC413" s="136"/>
      <c r="HD413" s="136"/>
      <c r="HE413" s="136"/>
      <c r="HF413" s="136"/>
      <c r="HG413" s="136"/>
      <c r="HH413" s="136"/>
      <c r="HI413" s="136"/>
      <c r="HJ413" s="136"/>
      <c r="HK413" s="136"/>
      <c r="HL413" s="136"/>
      <c r="HM413" s="136"/>
      <c r="HN413" s="136"/>
      <c r="HO413" s="136"/>
      <c r="HP413" s="136"/>
      <c r="HQ413" s="136"/>
      <c r="HR413" s="136"/>
      <c r="HS413" s="136"/>
      <c r="HT413" s="136"/>
      <c r="HU413" s="136"/>
      <c r="HV413" s="136"/>
      <c r="HW413" s="136"/>
      <c r="HX413" s="136"/>
      <c r="HY413" s="136"/>
      <c r="HZ413" s="136"/>
      <c r="IA413" s="136"/>
      <c r="IB413" s="136"/>
      <c r="IC413" s="136"/>
      <c r="ID413" s="136"/>
      <c r="IE413" s="136"/>
      <c r="IF413" s="136"/>
      <c r="IG413" s="136"/>
    </row>
    <row r="414" spans="1:241" ht="15" customHeight="1" x14ac:dyDescent="0.25">
      <c r="A414" s="196" t="s">
        <v>522</v>
      </c>
      <c r="B414" s="195">
        <v>4176088</v>
      </c>
      <c r="C414" s="195">
        <v>4571106</v>
      </c>
      <c r="D414" s="195">
        <v>855875</v>
      </c>
      <c r="E414" s="195">
        <v>849343</v>
      </c>
      <c r="F414" s="195">
        <v>1975223</v>
      </c>
      <c r="G414" s="195">
        <v>255394</v>
      </c>
      <c r="H414" s="241">
        <v>12683029</v>
      </c>
      <c r="I414" s="136"/>
      <c r="J414" s="196" t="s">
        <v>565</v>
      </c>
      <c r="K414" s="195">
        <v>3760857</v>
      </c>
      <c r="L414" s="195">
        <v>2202728</v>
      </c>
      <c r="M414" s="195">
        <v>693539</v>
      </c>
      <c r="N414" s="195">
        <v>842327</v>
      </c>
      <c r="O414" s="195">
        <v>1357706</v>
      </c>
      <c r="P414" s="195">
        <v>175363</v>
      </c>
      <c r="Q414" s="241">
        <v>9032520</v>
      </c>
      <c r="R414" s="136"/>
      <c r="S414" s="136"/>
      <c r="T414" s="136"/>
      <c r="U414" s="136"/>
      <c r="V414" s="136"/>
      <c r="W414" s="136"/>
      <c r="X414" s="136"/>
      <c r="Y414" s="136"/>
      <c r="Z414" s="136"/>
      <c r="AA414" s="136"/>
      <c r="AB414" s="136"/>
      <c r="AC414" s="136"/>
      <c r="AD414" s="136"/>
      <c r="AE414" s="136"/>
      <c r="AF414" s="136"/>
      <c r="AG414" s="136"/>
      <c r="AH414" s="136"/>
      <c r="AI414" s="136"/>
      <c r="AJ414" s="136"/>
      <c r="AK414" s="136"/>
      <c r="AL414" s="136"/>
      <c r="AM414" s="136"/>
      <c r="AN414" s="136"/>
      <c r="AO414" s="136"/>
      <c r="AP414" s="136"/>
      <c r="AQ414" s="136"/>
      <c r="AR414" s="136"/>
      <c r="AS414" s="136"/>
      <c r="AT414" s="136"/>
      <c r="AU414" s="136"/>
      <c r="AV414" s="136"/>
      <c r="AW414" s="136"/>
      <c r="AX414" s="136"/>
      <c r="AY414" s="136"/>
      <c r="AZ414" s="136"/>
      <c r="BA414" s="136"/>
      <c r="BB414" s="136"/>
      <c r="BC414" s="136"/>
      <c r="BD414" s="136"/>
      <c r="BE414" s="136"/>
      <c r="BF414" s="136"/>
      <c r="BG414" s="136"/>
      <c r="BH414" s="136"/>
      <c r="BI414" s="136"/>
      <c r="BJ414" s="136"/>
      <c r="BK414" s="136"/>
      <c r="BL414" s="136"/>
      <c r="BM414" s="136"/>
      <c r="BN414" s="136"/>
      <c r="BO414" s="136"/>
      <c r="BP414" s="136"/>
      <c r="BQ414" s="136"/>
      <c r="BR414" s="136"/>
      <c r="BS414" s="136"/>
      <c r="BT414" s="136"/>
      <c r="BU414" s="136"/>
      <c r="BV414" s="136"/>
      <c r="BW414" s="136"/>
      <c r="BX414" s="136"/>
      <c r="BY414" s="136"/>
      <c r="BZ414" s="136"/>
      <c r="CA414" s="136"/>
      <c r="CB414" s="136"/>
      <c r="CC414" s="136"/>
      <c r="CD414" s="136"/>
      <c r="CE414" s="136"/>
      <c r="CF414" s="136"/>
      <c r="CG414" s="136"/>
      <c r="CH414" s="136"/>
      <c r="CI414" s="136"/>
      <c r="CJ414" s="136"/>
      <c r="CK414" s="136"/>
      <c r="CL414" s="136"/>
      <c r="CM414" s="136"/>
      <c r="CN414" s="136"/>
      <c r="CO414" s="136"/>
      <c r="CP414" s="136"/>
      <c r="CQ414" s="136"/>
      <c r="CR414" s="136"/>
      <c r="CS414" s="136"/>
      <c r="CT414" s="136"/>
      <c r="CU414" s="136"/>
      <c r="CV414" s="136"/>
      <c r="CW414" s="136"/>
      <c r="CX414" s="136"/>
      <c r="CY414" s="136"/>
      <c r="CZ414" s="136"/>
      <c r="DA414" s="136"/>
      <c r="DB414" s="136"/>
      <c r="DC414" s="136"/>
      <c r="DD414" s="136"/>
      <c r="DE414" s="136"/>
      <c r="DF414" s="136"/>
      <c r="DG414" s="136"/>
      <c r="DH414" s="136"/>
      <c r="DI414" s="136"/>
      <c r="DJ414" s="136"/>
      <c r="DK414" s="136"/>
      <c r="DL414" s="136"/>
      <c r="DM414" s="136"/>
      <c r="DN414" s="136"/>
      <c r="DO414" s="136"/>
      <c r="DP414" s="136"/>
      <c r="DQ414" s="136"/>
      <c r="DR414" s="136"/>
      <c r="DS414" s="136"/>
      <c r="DT414" s="136"/>
      <c r="DU414" s="136"/>
      <c r="DV414" s="136"/>
      <c r="DW414" s="136"/>
      <c r="DX414" s="136"/>
      <c r="DY414" s="136"/>
      <c r="DZ414" s="136"/>
      <c r="EA414" s="136"/>
      <c r="EB414" s="136"/>
      <c r="EC414" s="136"/>
      <c r="ED414" s="136"/>
      <c r="EE414" s="136"/>
      <c r="EF414" s="136"/>
      <c r="EG414" s="136"/>
      <c r="EH414" s="136"/>
      <c r="EI414" s="136"/>
      <c r="EJ414" s="136"/>
      <c r="EK414" s="136"/>
      <c r="EL414" s="136"/>
      <c r="EM414" s="136"/>
      <c r="EN414" s="136"/>
      <c r="EO414" s="136"/>
      <c r="EP414" s="136"/>
      <c r="EQ414" s="136"/>
      <c r="ER414" s="136"/>
      <c r="ES414" s="136"/>
      <c r="ET414" s="136"/>
      <c r="EU414" s="136"/>
      <c r="EV414" s="136"/>
      <c r="EW414" s="136"/>
      <c r="EX414" s="136"/>
      <c r="EY414" s="136"/>
      <c r="EZ414" s="136"/>
      <c r="FA414" s="136"/>
      <c r="FB414" s="136"/>
      <c r="FC414" s="136"/>
      <c r="FD414" s="136"/>
      <c r="FE414" s="136"/>
      <c r="FF414" s="136"/>
      <c r="FG414" s="136"/>
      <c r="FH414" s="136"/>
      <c r="FI414" s="136"/>
      <c r="FJ414" s="136"/>
      <c r="FK414" s="136"/>
      <c r="FL414" s="136"/>
      <c r="FM414" s="136"/>
      <c r="FN414" s="136"/>
      <c r="FO414" s="136"/>
      <c r="FP414" s="136"/>
      <c r="FQ414" s="136"/>
      <c r="FR414" s="136"/>
      <c r="FS414" s="136"/>
      <c r="FT414" s="136"/>
      <c r="FU414" s="136"/>
      <c r="FV414" s="136"/>
      <c r="FW414" s="136"/>
      <c r="FX414" s="136"/>
      <c r="FY414" s="136"/>
      <c r="FZ414" s="136"/>
      <c r="GA414" s="136"/>
      <c r="GB414" s="136"/>
      <c r="GC414" s="136"/>
      <c r="GD414" s="136"/>
      <c r="GE414" s="136"/>
      <c r="GF414" s="136"/>
      <c r="GG414" s="136"/>
      <c r="GH414" s="136"/>
      <c r="GI414" s="136"/>
      <c r="GJ414" s="136"/>
      <c r="GK414" s="136"/>
      <c r="GL414" s="136"/>
      <c r="GM414" s="136"/>
      <c r="GN414" s="136"/>
      <c r="GO414" s="136"/>
      <c r="GP414" s="136"/>
      <c r="GQ414" s="136"/>
      <c r="GR414" s="136"/>
      <c r="GS414" s="136"/>
      <c r="GT414" s="136"/>
      <c r="GU414" s="136"/>
      <c r="GV414" s="136"/>
      <c r="GW414" s="136"/>
      <c r="GX414" s="136"/>
      <c r="GY414" s="136"/>
      <c r="GZ414" s="136"/>
      <c r="HA414" s="136"/>
      <c r="HB414" s="136"/>
      <c r="HC414" s="136"/>
      <c r="HD414" s="136"/>
      <c r="HE414" s="136"/>
      <c r="HF414" s="136"/>
      <c r="HG414" s="136"/>
      <c r="HH414" s="136"/>
      <c r="HI414" s="136"/>
      <c r="HJ414" s="136"/>
      <c r="HK414" s="136"/>
      <c r="HL414" s="136"/>
      <c r="HM414" s="136"/>
      <c r="HN414" s="136"/>
      <c r="HO414" s="136"/>
      <c r="HP414" s="136"/>
      <c r="HQ414" s="136"/>
      <c r="HR414" s="136"/>
      <c r="HS414" s="136"/>
      <c r="HT414" s="136"/>
      <c r="HU414" s="136"/>
      <c r="HV414" s="136"/>
      <c r="HW414" s="136"/>
      <c r="HX414" s="136"/>
      <c r="HY414" s="136"/>
      <c r="HZ414" s="136"/>
      <c r="IA414" s="136"/>
      <c r="IB414" s="136"/>
      <c r="IC414" s="136"/>
      <c r="ID414" s="136"/>
      <c r="IE414" s="136"/>
      <c r="IF414" s="136"/>
      <c r="IG414" s="136"/>
    </row>
    <row r="415" spans="1:241" ht="15" customHeight="1" x14ac:dyDescent="0.25">
      <c r="A415" s="196" t="s">
        <v>523</v>
      </c>
      <c r="B415" s="195">
        <v>3843671</v>
      </c>
      <c r="C415" s="195">
        <v>4086215</v>
      </c>
      <c r="D415" s="195">
        <v>696930</v>
      </c>
      <c r="E415" s="195">
        <v>887428</v>
      </c>
      <c r="F415" s="195">
        <v>1838708</v>
      </c>
      <c r="G415" s="195">
        <v>197355</v>
      </c>
      <c r="H415" s="241">
        <v>11550307</v>
      </c>
      <c r="I415" s="136"/>
      <c r="J415" s="196" t="s">
        <v>566</v>
      </c>
      <c r="K415" s="195">
        <v>4054764</v>
      </c>
      <c r="L415" s="195">
        <v>2425892</v>
      </c>
      <c r="M415" s="195">
        <v>764051</v>
      </c>
      <c r="N415" s="195">
        <v>881937</v>
      </c>
      <c r="O415" s="195">
        <v>2085331</v>
      </c>
      <c r="P415" s="195">
        <v>184454</v>
      </c>
      <c r="Q415" s="241">
        <v>10396429</v>
      </c>
      <c r="R415" s="136"/>
      <c r="S415" s="136"/>
      <c r="T415" s="136"/>
      <c r="U415" s="136"/>
      <c r="V415" s="136"/>
      <c r="W415" s="136"/>
      <c r="X415" s="136"/>
      <c r="Y415" s="136"/>
      <c r="Z415" s="136"/>
      <c r="AA415" s="136"/>
      <c r="AB415" s="136"/>
      <c r="AC415" s="136"/>
      <c r="AD415" s="136"/>
      <c r="AE415" s="136"/>
      <c r="AF415" s="136"/>
      <c r="AG415" s="136"/>
      <c r="AH415" s="136"/>
      <c r="AI415" s="136"/>
      <c r="AJ415" s="136"/>
      <c r="AK415" s="136"/>
      <c r="AL415" s="136"/>
      <c r="AM415" s="136"/>
      <c r="AN415" s="136"/>
      <c r="AO415" s="136"/>
      <c r="AP415" s="136"/>
      <c r="AQ415" s="136"/>
      <c r="AR415" s="136"/>
      <c r="AS415" s="136"/>
      <c r="AT415" s="136"/>
      <c r="AU415" s="136"/>
      <c r="AV415" s="136"/>
      <c r="AW415" s="136"/>
      <c r="AX415" s="136"/>
      <c r="AY415" s="136"/>
      <c r="AZ415" s="136"/>
      <c r="BA415" s="136"/>
      <c r="BB415" s="136"/>
      <c r="BC415" s="136"/>
      <c r="BD415" s="136"/>
      <c r="BE415" s="136"/>
      <c r="BF415" s="136"/>
      <c r="BG415" s="136"/>
      <c r="BH415" s="136"/>
      <c r="BI415" s="136"/>
      <c r="BJ415" s="136"/>
      <c r="BK415" s="136"/>
      <c r="BL415" s="136"/>
      <c r="BM415" s="136"/>
      <c r="BN415" s="136"/>
      <c r="BO415" s="136"/>
      <c r="BP415" s="136"/>
      <c r="BQ415" s="136"/>
      <c r="BR415" s="136"/>
      <c r="BS415" s="136"/>
      <c r="BT415" s="136"/>
      <c r="BU415" s="136"/>
      <c r="BV415" s="136"/>
      <c r="BW415" s="136"/>
      <c r="BX415" s="136"/>
      <c r="BY415" s="136"/>
      <c r="BZ415" s="136"/>
      <c r="CA415" s="136"/>
      <c r="CB415" s="136"/>
      <c r="CC415" s="136"/>
      <c r="CD415" s="136"/>
      <c r="CE415" s="136"/>
      <c r="CF415" s="136"/>
      <c r="CG415" s="136"/>
      <c r="CH415" s="136"/>
      <c r="CI415" s="136"/>
      <c r="CJ415" s="136"/>
      <c r="CK415" s="136"/>
      <c r="CL415" s="136"/>
      <c r="CM415" s="136"/>
      <c r="CN415" s="136"/>
      <c r="CO415" s="136"/>
      <c r="CP415" s="136"/>
      <c r="CQ415" s="136"/>
      <c r="CR415" s="136"/>
      <c r="CS415" s="136"/>
      <c r="CT415" s="136"/>
      <c r="CU415" s="136"/>
      <c r="CV415" s="136"/>
      <c r="CW415" s="136"/>
      <c r="CX415" s="136"/>
      <c r="CY415" s="136"/>
      <c r="CZ415" s="136"/>
      <c r="DA415" s="136"/>
      <c r="DB415" s="136"/>
      <c r="DC415" s="136"/>
      <c r="DD415" s="136"/>
      <c r="DE415" s="136"/>
      <c r="DF415" s="136"/>
      <c r="DG415" s="136"/>
      <c r="DH415" s="136"/>
      <c r="DI415" s="136"/>
      <c r="DJ415" s="136"/>
      <c r="DK415" s="136"/>
      <c r="DL415" s="136"/>
      <c r="DM415" s="136"/>
      <c r="DN415" s="136"/>
      <c r="DO415" s="136"/>
      <c r="DP415" s="136"/>
      <c r="DQ415" s="136"/>
      <c r="DR415" s="136"/>
      <c r="DS415" s="136"/>
      <c r="DT415" s="136"/>
      <c r="DU415" s="136"/>
      <c r="DV415" s="136"/>
      <c r="DW415" s="136"/>
      <c r="DX415" s="136"/>
      <c r="DY415" s="136"/>
      <c r="DZ415" s="136"/>
      <c r="EA415" s="136"/>
      <c r="EB415" s="136"/>
      <c r="EC415" s="136"/>
      <c r="ED415" s="136"/>
      <c r="EE415" s="136"/>
      <c r="EF415" s="136"/>
      <c r="EG415" s="136"/>
      <c r="EH415" s="136"/>
      <c r="EI415" s="136"/>
      <c r="EJ415" s="136"/>
      <c r="EK415" s="136"/>
      <c r="EL415" s="136"/>
      <c r="EM415" s="136"/>
      <c r="EN415" s="136"/>
      <c r="EO415" s="136"/>
      <c r="EP415" s="136"/>
      <c r="EQ415" s="136"/>
      <c r="ER415" s="136"/>
      <c r="ES415" s="136"/>
      <c r="ET415" s="136"/>
      <c r="EU415" s="136"/>
      <c r="EV415" s="136"/>
      <c r="EW415" s="136"/>
      <c r="EX415" s="136"/>
      <c r="EY415" s="136"/>
      <c r="EZ415" s="136"/>
      <c r="FA415" s="136"/>
      <c r="FB415" s="136"/>
      <c r="FC415" s="136"/>
      <c r="FD415" s="136"/>
      <c r="FE415" s="136"/>
      <c r="FF415" s="136"/>
      <c r="FG415" s="136"/>
      <c r="FH415" s="136"/>
      <c r="FI415" s="136"/>
      <c r="FJ415" s="136"/>
      <c r="FK415" s="136"/>
      <c r="FL415" s="136"/>
      <c r="FM415" s="136"/>
      <c r="FN415" s="136"/>
      <c r="FO415" s="136"/>
      <c r="FP415" s="136"/>
      <c r="FQ415" s="136"/>
      <c r="FR415" s="136"/>
      <c r="FS415" s="136"/>
      <c r="FT415" s="136"/>
      <c r="FU415" s="136"/>
      <c r="FV415" s="136"/>
      <c r="FW415" s="136"/>
      <c r="FX415" s="136"/>
      <c r="FY415" s="136"/>
      <c r="FZ415" s="136"/>
      <c r="GA415" s="136"/>
      <c r="GB415" s="136"/>
      <c r="GC415" s="136"/>
      <c r="GD415" s="136"/>
      <c r="GE415" s="136"/>
      <c r="GF415" s="136"/>
      <c r="GG415" s="136"/>
      <c r="GH415" s="136"/>
      <c r="GI415" s="136"/>
      <c r="GJ415" s="136"/>
      <c r="GK415" s="136"/>
      <c r="GL415" s="136"/>
      <c r="GM415" s="136"/>
      <c r="GN415" s="136"/>
      <c r="GO415" s="136"/>
      <c r="GP415" s="136"/>
      <c r="GQ415" s="136"/>
      <c r="GR415" s="136"/>
      <c r="GS415" s="136"/>
      <c r="GT415" s="136"/>
      <c r="GU415" s="136"/>
      <c r="GV415" s="136"/>
      <c r="GW415" s="136"/>
      <c r="GX415" s="136"/>
      <c r="GY415" s="136"/>
      <c r="GZ415" s="136"/>
      <c r="HA415" s="136"/>
      <c r="HB415" s="136"/>
      <c r="HC415" s="136"/>
      <c r="HD415" s="136"/>
      <c r="HE415" s="136"/>
      <c r="HF415" s="136"/>
      <c r="HG415" s="136"/>
      <c r="HH415" s="136"/>
      <c r="HI415" s="136"/>
      <c r="HJ415" s="136"/>
      <c r="HK415" s="136"/>
      <c r="HL415" s="136"/>
      <c r="HM415" s="136"/>
      <c r="HN415" s="136"/>
      <c r="HO415" s="136"/>
      <c r="HP415" s="136"/>
      <c r="HQ415" s="136"/>
      <c r="HR415" s="136"/>
      <c r="HS415" s="136"/>
      <c r="HT415" s="136"/>
      <c r="HU415" s="136"/>
      <c r="HV415" s="136"/>
      <c r="HW415" s="136"/>
      <c r="HX415" s="136"/>
      <c r="HY415" s="136"/>
      <c r="HZ415" s="136"/>
      <c r="IA415" s="136"/>
      <c r="IB415" s="136"/>
      <c r="IC415" s="136"/>
      <c r="ID415" s="136"/>
      <c r="IE415" s="136"/>
      <c r="IF415" s="136"/>
      <c r="IG415" s="136"/>
    </row>
    <row r="416" spans="1:241" ht="15" customHeight="1" x14ac:dyDescent="0.25">
      <c r="A416" s="196" t="s">
        <v>524</v>
      </c>
      <c r="B416" s="195">
        <v>4921080</v>
      </c>
      <c r="C416" s="195">
        <v>4092551</v>
      </c>
      <c r="D416" s="195">
        <v>852319</v>
      </c>
      <c r="E416" s="195">
        <v>850815</v>
      </c>
      <c r="F416" s="195">
        <v>2091661</v>
      </c>
      <c r="G416" s="195">
        <v>310015</v>
      </c>
      <c r="H416" s="241">
        <v>13118441</v>
      </c>
      <c r="I416" s="136"/>
      <c r="J416" s="196" t="s">
        <v>567</v>
      </c>
      <c r="K416" s="195">
        <v>4040419</v>
      </c>
      <c r="L416" s="195">
        <v>2487032</v>
      </c>
      <c r="M416" s="195">
        <v>713297</v>
      </c>
      <c r="N416" s="195">
        <v>920882</v>
      </c>
      <c r="O416" s="195">
        <v>1962175</v>
      </c>
      <c r="P416" s="195">
        <v>278069</v>
      </c>
      <c r="Q416" s="241">
        <v>10401874</v>
      </c>
      <c r="R416" s="136"/>
      <c r="S416" s="136"/>
      <c r="T416" s="136"/>
      <c r="U416" s="136"/>
      <c r="V416" s="136"/>
      <c r="W416" s="136"/>
      <c r="X416" s="136"/>
      <c r="Y416" s="136"/>
      <c r="Z416" s="136"/>
      <c r="AA416" s="136"/>
      <c r="AB416" s="136"/>
      <c r="AC416" s="136"/>
      <c r="AD416" s="136"/>
      <c r="AE416" s="136"/>
      <c r="AF416" s="136"/>
      <c r="AG416" s="136"/>
      <c r="AH416" s="136"/>
      <c r="AI416" s="136"/>
      <c r="AJ416" s="136"/>
      <c r="AK416" s="136"/>
      <c r="AL416" s="136"/>
      <c r="AM416" s="136"/>
      <c r="AN416" s="136"/>
      <c r="AO416" s="136"/>
      <c r="AP416" s="136"/>
      <c r="AQ416" s="136"/>
      <c r="AR416" s="136"/>
      <c r="AS416" s="136"/>
      <c r="AT416" s="136"/>
      <c r="AU416" s="136"/>
      <c r="AV416" s="136"/>
      <c r="AW416" s="136"/>
      <c r="AX416" s="136"/>
      <c r="AY416" s="136"/>
      <c r="AZ416" s="136"/>
      <c r="BA416" s="136"/>
      <c r="BB416" s="136"/>
      <c r="BC416" s="136"/>
      <c r="BD416" s="136"/>
      <c r="BE416" s="136"/>
      <c r="BF416" s="136"/>
      <c r="BG416" s="136"/>
      <c r="BH416" s="136"/>
      <c r="BI416" s="136"/>
      <c r="BJ416" s="136"/>
      <c r="BK416" s="136"/>
      <c r="BL416" s="136"/>
      <c r="BM416" s="136"/>
      <c r="BN416" s="136"/>
      <c r="BO416" s="136"/>
      <c r="BP416" s="136"/>
      <c r="BQ416" s="136"/>
      <c r="BR416" s="136"/>
      <c r="BS416" s="136"/>
      <c r="BT416" s="136"/>
      <c r="BU416" s="136"/>
      <c r="BV416" s="136"/>
      <c r="BW416" s="136"/>
      <c r="BX416" s="136"/>
      <c r="BY416" s="136"/>
      <c r="BZ416" s="136"/>
      <c r="CA416" s="136"/>
      <c r="CB416" s="136"/>
      <c r="CC416" s="136"/>
      <c r="CD416" s="136"/>
      <c r="CE416" s="136"/>
      <c r="CF416" s="136"/>
      <c r="CG416" s="136"/>
      <c r="CH416" s="136"/>
      <c r="CI416" s="136"/>
      <c r="CJ416" s="136"/>
      <c r="CK416" s="136"/>
      <c r="CL416" s="136"/>
      <c r="CM416" s="136"/>
      <c r="CN416" s="136"/>
      <c r="CO416" s="136"/>
      <c r="CP416" s="136"/>
      <c r="CQ416" s="136"/>
      <c r="CR416" s="136"/>
      <c r="CS416" s="136"/>
      <c r="CT416" s="136"/>
      <c r="CU416" s="136"/>
      <c r="CV416" s="136"/>
      <c r="CW416" s="136"/>
      <c r="CX416" s="136"/>
      <c r="CY416" s="136"/>
      <c r="CZ416" s="136"/>
      <c r="DA416" s="136"/>
      <c r="DB416" s="136"/>
      <c r="DC416" s="136"/>
      <c r="DD416" s="136"/>
      <c r="DE416" s="136"/>
      <c r="DF416" s="136"/>
      <c r="DG416" s="136"/>
      <c r="DH416" s="136"/>
      <c r="DI416" s="136"/>
      <c r="DJ416" s="136"/>
      <c r="DK416" s="136"/>
      <c r="DL416" s="136"/>
      <c r="DM416" s="136"/>
      <c r="DN416" s="136"/>
      <c r="DO416" s="136"/>
      <c r="DP416" s="136"/>
      <c r="DQ416" s="136"/>
      <c r="DR416" s="136"/>
      <c r="DS416" s="136"/>
      <c r="DT416" s="136"/>
      <c r="DU416" s="136"/>
      <c r="DV416" s="136"/>
      <c r="DW416" s="136"/>
      <c r="DX416" s="136"/>
      <c r="DY416" s="136"/>
      <c r="DZ416" s="136"/>
      <c r="EA416" s="136"/>
      <c r="EB416" s="136"/>
      <c r="EC416" s="136"/>
      <c r="ED416" s="136"/>
      <c r="EE416" s="136"/>
      <c r="EF416" s="136"/>
      <c r="EG416" s="136"/>
      <c r="EH416" s="136"/>
      <c r="EI416" s="136"/>
      <c r="EJ416" s="136"/>
      <c r="EK416" s="136"/>
      <c r="EL416" s="136"/>
      <c r="EM416" s="136"/>
      <c r="EN416" s="136"/>
      <c r="EO416" s="136"/>
      <c r="EP416" s="136"/>
      <c r="EQ416" s="136"/>
      <c r="ER416" s="136"/>
      <c r="ES416" s="136"/>
      <c r="ET416" s="136"/>
      <c r="EU416" s="136"/>
      <c r="EV416" s="136"/>
      <c r="EW416" s="136"/>
      <c r="EX416" s="136"/>
      <c r="EY416" s="136"/>
      <c r="EZ416" s="136"/>
      <c r="FA416" s="136"/>
      <c r="FB416" s="136"/>
      <c r="FC416" s="136"/>
      <c r="FD416" s="136"/>
      <c r="FE416" s="136"/>
      <c r="FF416" s="136"/>
      <c r="FG416" s="136"/>
      <c r="FH416" s="136"/>
      <c r="FI416" s="136"/>
      <c r="FJ416" s="136"/>
      <c r="FK416" s="136"/>
      <c r="FL416" s="136"/>
      <c r="FM416" s="136"/>
      <c r="FN416" s="136"/>
      <c r="FO416" s="136"/>
      <c r="FP416" s="136"/>
      <c r="FQ416" s="136"/>
      <c r="FR416" s="136"/>
      <c r="FS416" s="136"/>
      <c r="FT416" s="136"/>
      <c r="FU416" s="136"/>
      <c r="FV416" s="136"/>
      <c r="FW416" s="136"/>
      <c r="FX416" s="136"/>
      <c r="FY416" s="136"/>
      <c r="FZ416" s="136"/>
      <c r="GA416" s="136"/>
      <c r="GB416" s="136"/>
      <c r="GC416" s="136"/>
      <c r="GD416" s="136"/>
      <c r="GE416" s="136"/>
      <c r="GF416" s="136"/>
      <c r="GG416" s="136"/>
      <c r="GH416" s="136"/>
      <c r="GI416" s="136"/>
      <c r="GJ416" s="136"/>
      <c r="GK416" s="136"/>
      <c r="GL416" s="136"/>
      <c r="GM416" s="136"/>
      <c r="GN416" s="136"/>
      <c r="GO416" s="136"/>
      <c r="GP416" s="136"/>
      <c r="GQ416" s="136"/>
      <c r="GR416" s="136"/>
      <c r="GS416" s="136"/>
      <c r="GT416" s="136"/>
      <c r="GU416" s="136"/>
      <c r="GV416" s="136"/>
      <c r="GW416" s="136"/>
      <c r="GX416" s="136"/>
      <c r="GY416" s="136"/>
      <c r="GZ416" s="136"/>
      <c r="HA416" s="136"/>
      <c r="HB416" s="136"/>
      <c r="HC416" s="136"/>
      <c r="HD416" s="136"/>
      <c r="HE416" s="136"/>
      <c r="HF416" s="136"/>
      <c r="HG416" s="136"/>
      <c r="HH416" s="136"/>
      <c r="HI416" s="136"/>
      <c r="HJ416" s="136"/>
      <c r="HK416" s="136"/>
      <c r="HL416" s="136"/>
      <c r="HM416" s="136"/>
      <c r="HN416" s="136"/>
      <c r="HO416" s="136"/>
      <c r="HP416" s="136"/>
      <c r="HQ416" s="136"/>
      <c r="HR416" s="136"/>
      <c r="HS416" s="136"/>
      <c r="HT416" s="136"/>
      <c r="HU416" s="136"/>
      <c r="HV416" s="136"/>
      <c r="HW416" s="136"/>
      <c r="HX416" s="136"/>
      <c r="HY416" s="136"/>
      <c r="HZ416" s="136"/>
      <c r="IA416" s="136"/>
      <c r="IB416" s="136"/>
      <c r="IC416" s="136"/>
      <c r="ID416" s="136"/>
      <c r="IE416" s="136"/>
      <c r="IF416" s="136"/>
      <c r="IG416" s="136"/>
    </row>
    <row r="417" spans="1:241" ht="15" customHeight="1" x14ac:dyDescent="0.25">
      <c r="A417" s="196" t="s">
        <v>525</v>
      </c>
      <c r="B417" s="195">
        <v>3577371</v>
      </c>
      <c r="C417" s="195">
        <v>2201770</v>
      </c>
      <c r="D417" s="195">
        <v>529294</v>
      </c>
      <c r="E417" s="195">
        <v>868082</v>
      </c>
      <c r="F417" s="195">
        <v>1245151</v>
      </c>
      <c r="G417" s="195">
        <v>283556</v>
      </c>
      <c r="H417" s="241">
        <v>8705224</v>
      </c>
      <c r="I417" s="136"/>
      <c r="J417" s="196" t="s">
        <v>568</v>
      </c>
      <c r="K417" s="195">
        <v>5790027</v>
      </c>
      <c r="L417" s="195">
        <v>3281385</v>
      </c>
      <c r="M417" s="195">
        <v>1010728</v>
      </c>
      <c r="N417" s="195">
        <v>1096002</v>
      </c>
      <c r="O417" s="195">
        <v>1700599</v>
      </c>
      <c r="P417" s="195">
        <v>216909</v>
      </c>
      <c r="Q417" s="241">
        <v>13095650</v>
      </c>
      <c r="R417" s="136"/>
      <c r="S417" s="136"/>
      <c r="T417" s="136"/>
      <c r="U417" s="136"/>
      <c r="V417" s="136"/>
      <c r="W417" s="136"/>
      <c r="X417" s="136"/>
      <c r="Y417" s="136"/>
      <c r="Z417" s="136"/>
      <c r="AA417" s="136"/>
      <c r="AB417" s="136"/>
      <c r="AC417" s="136"/>
      <c r="AD417" s="136"/>
      <c r="AE417" s="136"/>
      <c r="AF417" s="136"/>
      <c r="AG417" s="136"/>
      <c r="AH417" s="136"/>
      <c r="AI417" s="136"/>
      <c r="AJ417" s="136"/>
      <c r="AK417" s="136"/>
      <c r="AL417" s="136"/>
      <c r="AM417" s="136"/>
      <c r="AN417" s="136"/>
      <c r="AO417" s="136"/>
      <c r="AP417" s="136"/>
      <c r="AQ417" s="136"/>
      <c r="AR417" s="136"/>
      <c r="AS417" s="136"/>
      <c r="AT417" s="136"/>
      <c r="AU417" s="136"/>
      <c r="AV417" s="136"/>
      <c r="AW417" s="136"/>
      <c r="AX417" s="136"/>
      <c r="AY417" s="136"/>
      <c r="AZ417" s="136"/>
      <c r="BA417" s="136"/>
      <c r="BB417" s="136"/>
      <c r="BC417" s="136"/>
      <c r="BD417" s="136"/>
      <c r="BE417" s="136"/>
      <c r="BF417" s="136"/>
      <c r="BG417" s="136"/>
      <c r="BH417" s="136"/>
      <c r="BI417" s="136"/>
      <c r="BJ417" s="136"/>
      <c r="BK417" s="136"/>
      <c r="BL417" s="136"/>
      <c r="BM417" s="136"/>
      <c r="BN417" s="136"/>
      <c r="BO417" s="136"/>
      <c r="BP417" s="136"/>
      <c r="BQ417" s="136"/>
      <c r="BR417" s="136"/>
      <c r="BS417" s="136"/>
      <c r="BT417" s="136"/>
      <c r="BU417" s="136"/>
      <c r="BV417" s="136"/>
      <c r="BW417" s="136"/>
      <c r="BX417" s="136"/>
      <c r="BY417" s="136"/>
      <c r="BZ417" s="136"/>
      <c r="CA417" s="136"/>
      <c r="CB417" s="136"/>
      <c r="CC417" s="136"/>
      <c r="CD417" s="136"/>
      <c r="CE417" s="136"/>
      <c r="CF417" s="136"/>
      <c r="CG417" s="136"/>
      <c r="CH417" s="136"/>
      <c r="CI417" s="136"/>
      <c r="CJ417" s="136"/>
      <c r="CK417" s="136"/>
      <c r="CL417" s="136"/>
      <c r="CM417" s="136"/>
      <c r="CN417" s="136"/>
      <c r="CO417" s="136"/>
      <c r="CP417" s="136"/>
      <c r="CQ417" s="136"/>
      <c r="CR417" s="136"/>
      <c r="CS417" s="136"/>
      <c r="CT417" s="136"/>
      <c r="CU417" s="136"/>
      <c r="CV417" s="136"/>
      <c r="CW417" s="136"/>
      <c r="CX417" s="136"/>
      <c r="CY417" s="136"/>
      <c r="CZ417" s="136"/>
      <c r="DA417" s="136"/>
      <c r="DB417" s="136"/>
      <c r="DC417" s="136"/>
      <c r="DD417" s="136"/>
      <c r="DE417" s="136"/>
      <c r="DF417" s="136"/>
      <c r="DG417" s="136"/>
      <c r="DH417" s="136"/>
      <c r="DI417" s="136"/>
      <c r="DJ417" s="136"/>
      <c r="DK417" s="136"/>
      <c r="DL417" s="136"/>
      <c r="DM417" s="136"/>
      <c r="DN417" s="136"/>
      <c r="DO417" s="136"/>
      <c r="DP417" s="136"/>
      <c r="DQ417" s="136"/>
      <c r="DR417" s="136"/>
      <c r="DS417" s="136"/>
      <c r="DT417" s="136"/>
      <c r="DU417" s="136"/>
      <c r="DV417" s="136"/>
      <c r="DW417" s="136"/>
      <c r="DX417" s="136"/>
      <c r="DY417" s="136"/>
      <c r="DZ417" s="136"/>
      <c r="EA417" s="136"/>
      <c r="EB417" s="136"/>
      <c r="EC417" s="136"/>
      <c r="ED417" s="136"/>
      <c r="EE417" s="136"/>
      <c r="EF417" s="136"/>
      <c r="EG417" s="136"/>
      <c r="EH417" s="136"/>
      <c r="EI417" s="136"/>
      <c r="EJ417" s="136"/>
      <c r="EK417" s="136"/>
      <c r="EL417" s="136"/>
      <c r="EM417" s="136"/>
      <c r="EN417" s="136"/>
      <c r="EO417" s="136"/>
      <c r="EP417" s="136"/>
      <c r="EQ417" s="136"/>
      <c r="ER417" s="136"/>
      <c r="ES417" s="136"/>
      <c r="ET417" s="136"/>
      <c r="EU417" s="136"/>
      <c r="EV417" s="136"/>
      <c r="EW417" s="136"/>
      <c r="EX417" s="136"/>
      <c r="EY417" s="136"/>
      <c r="EZ417" s="136"/>
      <c r="FA417" s="136"/>
      <c r="FB417" s="136"/>
      <c r="FC417" s="136"/>
      <c r="FD417" s="136"/>
      <c r="FE417" s="136"/>
      <c r="FF417" s="136"/>
      <c r="FG417" s="136"/>
      <c r="FH417" s="136"/>
      <c r="FI417" s="136"/>
      <c r="FJ417" s="136"/>
      <c r="FK417" s="136"/>
      <c r="FL417" s="136"/>
      <c r="FM417" s="136"/>
      <c r="FN417" s="136"/>
      <c r="FO417" s="136"/>
      <c r="FP417" s="136"/>
      <c r="FQ417" s="136"/>
      <c r="FR417" s="136"/>
      <c r="FS417" s="136"/>
      <c r="FT417" s="136"/>
      <c r="FU417" s="136"/>
      <c r="FV417" s="136"/>
      <c r="FW417" s="136"/>
      <c r="FX417" s="136"/>
      <c r="FY417" s="136"/>
      <c r="FZ417" s="136"/>
      <c r="GA417" s="136"/>
      <c r="GB417" s="136"/>
      <c r="GC417" s="136"/>
      <c r="GD417" s="136"/>
      <c r="GE417" s="136"/>
      <c r="GF417" s="136"/>
      <c r="GG417" s="136"/>
      <c r="GH417" s="136"/>
      <c r="GI417" s="136"/>
      <c r="GJ417" s="136"/>
      <c r="GK417" s="136"/>
      <c r="GL417" s="136"/>
      <c r="GM417" s="136"/>
      <c r="GN417" s="136"/>
      <c r="GO417" s="136"/>
      <c r="GP417" s="136"/>
      <c r="GQ417" s="136"/>
      <c r="GR417" s="136"/>
      <c r="GS417" s="136"/>
      <c r="GT417" s="136"/>
      <c r="GU417" s="136"/>
      <c r="GV417" s="136"/>
      <c r="GW417" s="136"/>
      <c r="GX417" s="136"/>
      <c r="GY417" s="136"/>
      <c r="GZ417" s="136"/>
      <c r="HA417" s="136"/>
      <c r="HB417" s="136"/>
      <c r="HC417" s="136"/>
      <c r="HD417" s="136"/>
      <c r="HE417" s="136"/>
      <c r="HF417" s="136"/>
      <c r="HG417" s="136"/>
      <c r="HH417" s="136"/>
      <c r="HI417" s="136"/>
      <c r="HJ417" s="136"/>
      <c r="HK417" s="136"/>
      <c r="HL417" s="136"/>
      <c r="HM417" s="136"/>
      <c r="HN417" s="136"/>
      <c r="HO417" s="136"/>
      <c r="HP417" s="136"/>
      <c r="HQ417" s="136"/>
      <c r="HR417" s="136"/>
      <c r="HS417" s="136"/>
      <c r="HT417" s="136"/>
      <c r="HU417" s="136"/>
      <c r="HV417" s="136"/>
      <c r="HW417" s="136"/>
      <c r="HX417" s="136"/>
      <c r="HY417" s="136"/>
      <c r="HZ417" s="136"/>
      <c r="IA417" s="136"/>
      <c r="IB417" s="136"/>
      <c r="IC417" s="136"/>
      <c r="ID417" s="136"/>
      <c r="IE417" s="136"/>
      <c r="IF417" s="136"/>
      <c r="IG417" s="136"/>
    </row>
    <row r="418" spans="1:241" ht="15" customHeight="1" x14ac:dyDescent="0.25">
      <c r="A418" s="196" t="s">
        <v>526</v>
      </c>
      <c r="B418" s="195">
        <v>4345880</v>
      </c>
      <c r="C418" s="195">
        <v>2826342</v>
      </c>
      <c r="D418" s="195">
        <v>726249</v>
      </c>
      <c r="E418" s="195">
        <v>974733</v>
      </c>
      <c r="F418" s="195">
        <v>1485159</v>
      </c>
      <c r="G418" s="195">
        <v>322618</v>
      </c>
      <c r="H418" s="241">
        <v>10680981</v>
      </c>
      <c r="I418" s="136"/>
      <c r="J418" s="196" t="s">
        <v>569</v>
      </c>
      <c r="K418" s="195">
        <v>4011831</v>
      </c>
      <c r="L418" s="195">
        <v>2540863</v>
      </c>
      <c r="M418" s="195">
        <v>818525</v>
      </c>
      <c r="N418" s="195">
        <v>764516</v>
      </c>
      <c r="O418" s="195">
        <v>1136574</v>
      </c>
      <c r="P418" s="195">
        <v>191691</v>
      </c>
      <c r="Q418" s="241">
        <v>9464000</v>
      </c>
      <c r="R418" s="136"/>
      <c r="S418" s="136"/>
      <c r="T418" s="136"/>
      <c r="U418" s="136"/>
      <c r="V418" s="136"/>
      <c r="W418" s="136"/>
      <c r="X418" s="136"/>
      <c r="Y418" s="136"/>
      <c r="Z418" s="136"/>
      <c r="AA418" s="136"/>
      <c r="AB418" s="136"/>
      <c r="AC418" s="136"/>
      <c r="AD418" s="136"/>
      <c r="AE418" s="136"/>
      <c r="AF418" s="136"/>
      <c r="AG418" s="136"/>
      <c r="AH418" s="136"/>
      <c r="AI418" s="136"/>
      <c r="AJ418" s="136"/>
      <c r="AK418" s="136"/>
      <c r="AL418" s="136"/>
      <c r="AM418" s="136"/>
      <c r="AN418" s="136"/>
      <c r="AO418" s="136"/>
      <c r="AP418" s="136"/>
      <c r="AQ418" s="136"/>
      <c r="AR418" s="136"/>
      <c r="AS418" s="136"/>
      <c r="AT418" s="136"/>
      <c r="AU418" s="136"/>
      <c r="AV418" s="136"/>
      <c r="AW418" s="136"/>
      <c r="AX418" s="136"/>
      <c r="AY418" s="136"/>
      <c r="AZ418" s="136"/>
      <c r="BA418" s="136"/>
      <c r="BB418" s="136"/>
      <c r="BC418" s="136"/>
      <c r="BD418" s="136"/>
      <c r="BE418" s="136"/>
      <c r="BF418" s="136"/>
      <c r="BG418" s="136"/>
      <c r="BH418" s="136"/>
      <c r="BI418" s="136"/>
      <c r="BJ418" s="136"/>
      <c r="BK418" s="136"/>
      <c r="BL418" s="136"/>
      <c r="BM418" s="136"/>
      <c r="BN418" s="136"/>
      <c r="BO418" s="136"/>
      <c r="BP418" s="136"/>
      <c r="BQ418" s="136"/>
      <c r="BR418" s="136"/>
      <c r="BS418" s="136"/>
      <c r="BT418" s="136"/>
      <c r="BU418" s="136"/>
      <c r="BV418" s="136"/>
      <c r="BW418" s="136"/>
      <c r="BX418" s="136"/>
      <c r="BY418" s="136"/>
      <c r="BZ418" s="136"/>
      <c r="CA418" s="136"/>
      <c r="CB418" s="136"/>
      <c r="CC418" s="136"/>
      <c r="CD418" s="136"/>
      <c r="CE418" s="136"/>
      <c r="CF418" s="136"/>
      <c r="CG418" s="136"/>
      <c r="CH418" s="136"/>
      <c r="CI418" s="136"/>
      <c r="CJ418" s="136"/>
      <c r="CK418" s="136"/>
      <c r="CL418" s="136"/>
      <c r="CM418" s="136"/>
      <c r="CN418" s="136"/>
      <c r="CO418" s="136"/>
      <c r="CP418" s="136"/>
      <c r="CQ418" s="136"/>
      <c r="CR418" s="136"/>
      <c r="CS418" s="136"/>
      <c r="CT418" s="136"/>
      <c r="CU418" s="136"/>
      <c r="CV418" s="136"/>
      <c r="CW418" s="136"/>
      <c r="CX418" s="136"/>
      <c r="CY418" s="136"/>
      <c r="CZ418" s="136"/>
      <c r="DA418" s="136"/>
      <c r="DB418" s="136"/>
      <c r="DC418" s="136"/>
      <c r="DD418" s="136"/>
      <c r="DE418" s="136"/>
      <c r="DF418" s="136"/>
      <c r="DG418" s="136"/>
      <c r="DH418" s="136"/>
      <c r="DI418" s="136"/>
      <c r="DJ418" s="136"/>
      <c r="DK418" s="136"/>
      <c r="DL418" s="136"/>
      <c r="DM418" s="136"/>
      <c r="DN418" s="136"/>
      <c r="DO418" s="136"/>
      <c r="DP418" s="136"/>
      <c r="DQ418" s="136"/>
      <c r="DR418" s="136"/>
      <c r="DS418" s="136"/>
      <c r="DT418" s="136"/>
      <c r="DU418" s="136"/>
      <c r="DV418" s="136"/>
      <c r="DW418" s="136"/>
      <c r="DX418" s="136"/>
      <c r="DY418" s="136"/>
      <c r="DZ418" s="136"/>
      <c r="EA418" s="136"/>
      <c r="EB418" s="136"/>
      <c r="EC418" s="136"/>
      <c r="ED418" s="136"/>
      <c r="EE418" s="136"/>
      <c r="EF418" s="136"/>
      <c r="EG418" s="136"/>
      <c r="EH418" s="136"/>
      <c r="EI418" s="136"/>
      <c r="EJ418" s="136"/>
      <c r="EK418" s="136"/>
      <c r="EL418" s="136"/>
      <c r="EM418" s="136"/>
      <c r="EN418" s="136"/>
      <c r="EO418" s="136"/>
      <c r="EP418" s="136"/>
      <c r="EQ418" s="136"/>
      <c r="ER418" s="136"/>
      <c r="ES418" s="136"/>
      <c r="ET418" s="136"/>
      <c r="EU418" s="136"/>
      <c r="EV418" s="136"/>
      <c r="EW418" s="136"/>
      <c r="EX418" s="136"/>
      <c r="EY418" s="136"/>
      <c r="EZ418" s="136"/>
      <c r="FA418" s="136"/>
      <c r="FB418" s="136"/>
      <c r="FC418" s="136"/>
      <c r="FD418" s="136"/>
      <c r="FE418" s="136"/>
      <c r="FF418" s="136"/>
      <c r="FG418" s="136"/>
      <c r="FH418" s="136"/>
      <c r="FI418" s="136"/>
      <c r="FJ418" s="136"/>
      <c r="FK418" s="136"/>
      <c r="FL418" s="136"/>
      <c r="FM418" s="136"/>
      <c r="FN418" s="136"/>
      <c r="FO418" s="136"/>
      <c r="FP418" s="136"/>
      <c r="FQ418" s="136"/>
      <c r="FR418" s="136"/>
      <c r="FS418" s="136"/>
      <c r="FT418" s="136"/>
      <c r="FU418" s="136"/>
      <c r="FV418" s="136"/>
      <c r="FW418" s="136"/>
      <c r="FX418" s="136"/>
      <c r="FY418" s="136"/>
      <c r="FZ418" s="136"/>
      <c r="GA418" s="136"/>
      <c r="GB418" s="136"/>
      <c r="GC418" s="136"/>
      <c r="GD418" s="136"/>
      <c r="GE418" s="136"/>
      <c r="GF418" s="136"/>
      <c r="GG418" s="136"/>
      <c r="GH418" s="136"/>
      <c r="GI418" s="136"/>
      <c r="GJ418" s="136"/>
      <c r="GK418" s="136"/>
      <c r="GL418" s="136"/>
      <c r="GM418" s="136"/>
      <c r="GN418" s="136"/>
      <c r="GO418" s="136"/>
      <c r="GP418" s="136"/>
      <c r="GQ418" s="136"/>
      <c r="GR418" s="136"/>
      <c r="GS418" s="136"/>
      <c r="GT418" s="136"/>
      <c r="GU418" s="136"/>
      <c r="GV418" s="136"/>
      <c r="GW418" s="136"/>
      <c r="GX418" s="136"/>
      <c r="GY418" s="136"/>
      <c r="GZ418" s="136"/>
      <c r="HA418" s="136"/>
      <c r="HB418" s="136"/>
      <c r="HC418" s="136"/>
      <c r="HD418" s="136"/>
      <c r="HE418" s="136"/>
      <c r="HF418" s="136"/>
      <c r="HG418" s="136"/>
      <c r="HH418" s="136"/>
      <c r="HI418" s="136"/>
      <c r="HJ418" s="136"/>
      <c r="HK418" s="136"/>
      <c r="HL418" s="136"/>
      <c r="HM418" s="136"/>
      <c r="HN418" s="136"/>
      <c r="HO418" s="136"/>
      <c r="HP418" s="136"/>
      <c r="HQ418" s="136"/>
      <c r="HR418" s="136"/>
      <c r="HS418" s="136"/>
      <c r="HT418" s="136"/>
      <c r="HU418" s="136"/>
      <c r="HV418" s="136"/>
      <c r="HW418" s="136"/>
      <c r="HX418" s="136"/>
      <c r="HY418" s="136"/>
      <c r="HZ418" s="136"/>
      <c r="IA418" s="136"/>
      <c r="IB418" s="136"/>
      <c r="IC418" s="136"/>
      <c r="ID418" s="136"/>
      <c r="IE418" s="136"/>
      <c r="IF418" s="136"/>
      <c r="IG418" s="136"/>
    </row>
    <row r="419" spans="1:241" ht="15" customHeight="1" x14ac:dyDescent="0.25">
      <c r="A419" s="196" t="s">
        <v>527</v>
      </c>
      <c r="B419" s="195">
        <v>4310317</v>
      </c>
      <c r="C419" s="195">
        <v>2966752</v>
      </c>
      <c r="D419" s="195">
        <v>798085</v>
      </c>
      <c r="E419" s="195">
        <v>783383</v>
      </c>
      <c r="F419" s="195">
        <v>1488488</v>
      </c>
      <c r="G419" s="195">
        <v>274794</v>
      </c>
      <c r="H419" s="241">
        <v>10621819</v>
      </c>
      <c r="I419" s="136"/>
      <c r="J419" s="196" t="s">
        <v>570</v>
      </c>
      <c r="K419" s="195">
        <v>3661140</v>
      </c>
      <c r="L419" s="195">
        <v>2145032</v>
      </c>
      <c r="M419" s="195">
        <v>662746</v>
      </c>
      <c r="N419" s="195">
        <v>714333</v>
      </c>
      <c r="O419" s="195">
        <v>1201748</v>
      </c>
      <c r="P419" s="195">
        <v>146650</v>
      </c>
      <c r="Q419" s="241">
        <v>8531649</v>
      </c>
      <c r="R419" s="136"/>
      <c r="S419" s="136"/>
      <c r="T419" s="136"/>
      <c r="U419" s="136"/>
      <c r="V419" s="136"/>
      <c r="W419" s="136"/>
      <c r="X419" s="136"/>
      <c r="Y419" s="136"/>
      <c r="Z419" s="136"/>
      <c r="AA419" s="136"/>
      <c r="AB419" s="136"/>
      <c r="AC419" s="136"/>
      <c r="AD419" s="136"/>
      <c r="AE419" s="136"/>
      <c r="AF419" s="136"/>
      <c r="AG419" s="136"/>
      <c r="AH419" s="136"/>
      <c r="AI419" s="136"/>
      <c r="AJ419" s="136"/>
      <c r="AK419" s="136"/>
      <c r="AL419" s="136"/>
      <c r="AM419" s="136"/>
      <c r="AN419" s="136"/>
      <c r="AO419" s="136"/>
      <c r="AP419" s="136"/>
      <c r="AQ419" s="136"/>
      <c r="AR419" s="136"/>
      <c r="AS419" s="136"/>
      <c r="AT419" s="136"/>
      <c r="AU419" s="136"/>
      <c r="AV419" s="136"/>
      <c r="AW419" s="136"/>
      <c r="AX419" s="136"/>
      <c r="AY419" s="136"/>
      <c r="AZ419" s="136"/>
      <c r="BA419" s="136"/>
      <c r="BB419" s="136"/>
      <c r="BC419" s="136"/>
      <c r="BD419" s="136"/>
      <c r="BE419" s="136"/>
      <c r="BF419" s="136"/>
      <c r="BG419" s="136"/>
      <c r="BH419" s="136"/>
      <c r="BI419" s="136"/>
      <c r="BJ419" s="136"/>
      <c r="BK419" s="136"/>
      <c r="BL419" s="136"/>
      <c r="BM419" s="136"/>
      <c r="BN419" s="136"/>
      <c r="BO419" s="136"/>
      <c r="BP419" s="136"/>
      <c r="BQ419" s="136"/>
      <c r="BR419" s="136"/>
      <c r="BS419" s="136"/>
      <c r="BT419" s="136"/>
      <c r="BU419" s="136"/>
      <c r="BV419" s="136"/>
      <c r="BW419" s="136"/>
      <c r="BX419" s="136"/>
      <c r="BY419" s="136"/>
      <c r="BZ419" s="136"/>
      <c r="CA419" s="136"/>
      <c r="CB419" s="136"/>
      <c r="CC419" s="136"/>
      <c r="CD419" s="136"/>
      <c r="CE419" s="136"/>
      <c r="CF419" s="136"/>
      <c r="CG419" s="136"/>
      <c r="CH419" s="136"/>
      <c r="CI419" s="136"/>
      <c r="CJ419" s="136"/>
      <c r="CK419" s="136"/>
      <c r="CL419" s="136"/>
      <c r="CM419" s="136"/>
      <c r="CN419" s="136"/>
      <c r="CO419" s="136"/>
      <c r="CP419" s="136"/>
      <c r="CQ419" s="136"/>
      <c r="CR419" s="136"/>
      <c r="CS419" s="136"/>
      <c r="CT419" s="136"/>
      <c r="CU419" s="136"/>
      <c r="CV419" s="136"/>
      <c r="CW419" s="136"/>
      <c r="CX419" s="136"/>
      <c r="CY419" s="136"/>
      <c r="CZ419" s="136"/>
      <c r="DA419" s="136"/>
      <c r="DB419" s="136"/>
      <c r="DC419" s="136"/>
      <c r="DD419" s="136"/>
      <c r="DE419" s="136"/>
      <c r="DF419" s="136"/>
      <c r="DG419" s="136"/>
      <c r="DH419" s="136"/>
      <c r="DI419" s="136"/>
      <c r="DJ419" s="136"/>
      <c r="DK419" s="136"/>
      <c r="DL419" s="136"/>
      <c r="DM419" s="136"/>
      <c r="DN419" s="136"/>
      <c r="DO419" s="136"/>
      <c r="DP419" s="136"/>
      <c r="DQ419" s="136"/>
      <c r="DR419" s="136"/>
      <c r="DS419" s="136"/>
      <c r="DT419" s="136"/>
      <c r="DU419" s="136"/>
      <c r="DV419" s="136"/>
      <c r="DW419" s="136"/>
      <c r="DX419" s="136"/>
      <c r="DY419" s="136"/>
      <c r="DZ419" s="136"/>
      <c r="EA419" s="136"/>
      <c r="EB419" s="136"/>
      <c r="EC419" s="136"/>
      <c r="ED419" s="136"/>
      <c r="EE419" s="136"/>
      <c r="EF419" s="136"/>
      <c r="EG419" s="136"/>
      <c r="EH419" s="136"/>
      <c r="EI419" s="136"/>
      <c r="EJ419" s="136"/>
      <c r="EK419" s="136"/>
      <c r="EL419" s="136"/>
      <c r="EM419" s="136"/>
      <c r="EN419" s="136"/>
      <c r="EO419" s="136"/>
      <c r="EP419" s="136"/>
      <c r="EQ419" s="136"/>
      <c r="ER419" s="136"/>
      <c r="ES419" s="136"/>
      <c r="ET419" s="136"/>
      <c r="EU419" s="136"/>
      <c r="EV419" s="136"/>
      <c r="EW419" s="136"/>
      <c r="EX419" s="136"/>
      <c r="EY419" s="136"/>
      <c r="EZ419" s="136"/>
      <c r="FA419" s="136"/>
      <c r="FB419" s="136"/>
      <c r="FC419" s="136"/>
      <c r="FD419" s="136"/>
      <c r="FE419" s="136"/>
      <c r="FF419" s="136"/>
      <c r="FG419" s="136"/>
      <c r="FH419" s="136"/>
      <c r="FI419" s="136"/>
      <c r="FJ419" s="136"/>
      <c r="FK419" s="136"/>
      <c r="FL419" s="136"/>
      <c r="FM419" s="136"/>
      <c r="FN419" s="136"/>
      <c r="FO419" s="136"/>
      <c r="FP419" s="136"/>
      <c r="FQ419" s="136"/>
      <c r="FR419" s="136"/>
      <c r="FS419" s="136"/>
      <c r="FT419" s="136"/>
      <c r="FU419" s="136"/>
      <c r="FV419" s="136"/>
      <c r="FW419" s="136"/>
      <c r="FX419" s="136"/>
      <c r="FY419" s="136"/>
      <c r="FZ419" s="136"/>
      <c r="GA419" s="136"/>
      <c r="GB419" s="136"/>
      <c r="GC419" s="136"/>
      <c r="GD419" s="136"/>
      <c r="GE419" s="136"/>
      <c r="GF419" s="136"/>
      <c r="GG419" s="136"/>
      <c r="GH419" s="136"/>
      <c r="GI419" s="136"/>
      <c r="GJ419" s="136"/>
      <c r="GK419" s="136"/>
      <c r="GL419" s="136"/>
      <c r="GM419" s="136"/>
      <c r="GN419" s="136"/>
      <c r="GO419" s="136"/>
      <c r="GP419" s="136"/>
      <c r="GQ419" s="136"/>
      <c r="GR419" s="136"/>
      <c r="GS419" s="136"/>
      <c r="GT419" s="136"/>
      <c r="GU419" s="136"/>
      <c r="GV419" s="136"/>
      <c r="GW419" s="136"/>
      <c r="GX419" s="136"/>
      <c r="GY419" s="136"/>
      <c r="GZ419" s="136"/>
      <c r="HA419" s="136"/>
      <c r="HB419" s="136"/>
      <c r="HC419" s="136"/>
      <c r="HD419" s="136"/>
      <c r="HE419" s="136"/>
      <c r="HF419" s="136"/>
      <c r="HG419" s="136"/>
      <c r="HH419" s="136"/>
      <c r="HI419" s="136"/>
      <c r="HJ419" s="136"/>
      <c r="HK419" s="136"/>
      <c r="HL419" s="136"/>
      <c r="HM419" s="136"/>
      <c r="HN419" s="136"/>
      <c r="HO419" s="136"/>
      <c r="HP419" s="136"/>
      <c r="HQ419" s="136"/>
      <c r="HR419" s="136"/>
      <c r="HS419" s="136"/>
      <c r="HT419" s="136"/>
      <c r="HU419" s="136"/>
      <c r="HV419" s="136"/>
      <c r="HW419" s="136"/>
      <c r="HX419" s="136"/>
      <c r="HY419" s="136"/>
      <c r="HZ419" s="136"/>
      <c r="IA419" s="136"/>
      <c r="IB419" s="136"/>
      <c r="IC419" s="136"/>
      <c r="ID419" s="136"/>
      <c r="IE419" s="136"/>
      <c r="IF419" s="136"/>
      <c r="IG419" s="136"/>
    </row>
    <row r="420" spans="1:241" ht="15" customHeight="1" x14ac:dyDescent="0.25">
      <c r="A420" s="196" t="s">
        <v>528</v>
      </c>
      <c r="B420" s="195">
        <v>5788172</v>
      </c>
      <c r="C420" s="195">
        <v>2902548</v>
      </c>
      <c r="D420" s="195">
        <v>925793</v>
      </c>
      <c r="E420" s="195">
        <v>818610</v>
      </c>
      <c r="F420" s="195">
        <v>1655587</v>
      </c>
      <c r="G420" s="195">
        <v>330217</v>
      </c>
      <c r="H420" s="241">
        <v>12420927</v>
      </c>
      <c r="I420" s="136"/>
      <c r="J420" s="196" t="s">
        <v>571</v>
      </c>
      <c r="K420" s="195">
        <v>7415840</v>
      </c>
      <c r="L420" s="195">
        <v>3293944</v>
      </c>
      <c r="M420" s="195">
        <v>1146399</v>
      </c>
      <c r="N420" s="195">
        <v>901844</v>
      </c>
      <c r="O420" s="195">
        <v>1653169</v>
      </c>
      <c r="P420" s="195">
        <v>342260</v>
      </c>
      <c r="Q420" s="241">
        <v>14753456</v>
      </c>
      <c r="R420" s="136"/>
      <c r="S420" s="136"/>
      <c r="T420" s="136"/>
      <c r="U420" s="136"/>
      <c r="V420" s="136"/>
      <c r="W420" s="136"/>
      <c r="X420" s="136"/>
      <c r="Y420" s="136"/>
      <c r="Z420" s="136"/>
      <c r="AA420" s="136"/>
      <c r="AB420" s="136"/>
      <c r="AC420" s="136"/>
      <c r="AD420" s="136"/>
      <c r="AE420" s="136"/>
      <c r="AF420" s="136"/>
      <c r="AG420" s="136"/>
      <c r="AH420" s="136"/>
      <c r="AI420" s="136"/>
      <c r="AJ420" s="136"/>
      <c r="AK420" s="136"/>
      <c r="AL420" s="136"/>
      <c r="AM420" s="136"/>
      <c r="AN420" s="136"/>
      <c r="AO420" s="136"/>
      <c r="AP420" s="136"/>
      <c r="AQ420" s="136"/>
      <c r="AR420" s="136"/>
      <c r="AS420" s="136"/>
      <c r="AT420" s="136"/>
      <c r="AU420" s="136"/>
      <c r="AV420" s="136"/>
      <c r="AW420" s="136"/>
      <c r="AX420" s="136"/>
      <c r="AY420" s="136"/>
      <c r="AZ420" s="136"/>
      <c r="BA420" s="136"/>
      <c r="BB420" s="136"/>
      <c r="BC420" s="136"/>
      <c r="BD420" s="136"/>
      <c r="BE420" s="136"/>
      <c r="BF420" s="136"/>
      <c r="BG420" s="136"/>
      <c r="BH420" s="136"/>
      <c r="BI420" s="136"/>
      <c r="BJ420" s="136"/>
      <c r="BK420" s="136"/>
      <c r="BL420" s="136"/>
      <c r="BM420" s="136"/>
      <c r="BN420" s="136"/>
      <c r="BO420" s="136"/>
      <c r="BP420" s="136"/>
      <c r="BQ420" s="136"/>
      <c r="BR420" s="136"/>
      <c r="BS420" s="136"/>
      <c r="BT420" s="136"/>
      <c r="BU420" s="136"/>
      <c r="BV420" s="136"/>
      <c r="BW420" s="136"/>
      <c r="BX420" s="136"/>
      <c r="BY420" s="136"/>
      <c r="BZ420" s="136"/>
      <c r="CA420" s="136"/>
      <c r="CB420" s="136"/>
      <c r="CC420" s="136"/>
      <c r="CD420" s="136"/>
      <c r="CE420" s="136"/>
      <c r="CF420" s="136"/>
      <c r="CG420" s="136"/>
      <c r="CH420" s="136"/>
      <c r="CI420" s="136"/>
      <c r="CJ420" s="136"/>
      <c r="CK420" s="136"/>
      <c r="CL420" s="136"/>
      <c r="CM420" s="136"/>
      <c r="CN420" s="136"/>
      <c r="CO420" s="136"/>
      <c r="CP420" s="136"/>
      <c r="CQ420" s="136"/>
      <c r="CR420" s="136"/>
      <c r="CS420" s="136"/>
      <c r="CT420" s="136"/>
      <c r="CU420" s="136"/>
      <c r="CV420" s="136"/>
      <c r="CW420" s="136"/>
      <c r="CX420" s="136"/>
      <c r="CY420" s="136"/>
      <c r="CZ420" s="136"/>
      <c r="DA420" s="136"/>
      <c r="DB420" s="136"/>
      <c r="DC420" s="136"/>
      <c r="DD420" s="136"/>
      <c r="DE420" s="136"/>
      <c r="DF420" s="136"/>
      <c r="DG420" s="136"/>
      <c r="DH420" s="136"/>
      <c r="DI420" s="136"/>
      <c r="DJ420" s="136"/>
      <c r="DK420" s="136"/>
      <c r="DL420" s="136"/>
      <c r="DM420" s="136"/>
      <c r="DN420" s="136"/>
      <c r="DO420" s="136"/>
      <c r="DP420" s="136"/>
      <c r="DQ420" s="136"/>
      <c r="DR420" s="136"/>
      <c r="DS420" s="136"/>
      <c r="DT420" s="136"/>
      <c r="DU420" s="136"/>
      <c r="DV420" s="136"/>
      <c r="DW420" s="136"/>
      <c r="DX420" s="136"/>
      <c r="DY420" s="136"/>
      <c r="DZ420" s="136"/>
      <c r="EA420" s="136"/>
      <c r="EB420" s="136"/>
      <c r="EC420" s="136"/>
      <c r="ED420" s="136"/>
      <c r="EE420" s="136"/>
      <c r="EF420" s="136"/>
      <c r="EG420" s="136"/>
      <c r="EH420" s="136"/>
      <c r="EI420" s="136"/>
      <c r="EJ420" s="136"/>
      <c r="EK420" s="136"/>
      <c r="EL420" s="136"/>
      <c r="EM420" s="136"/>
      <c r="EN420" s="136"/>
      <c r="EO420" s="136"/>
      <c r="EP420" s="136"/>
      <c r="EQ420" s="136"/>
      <c r="ER420" s="136"/>
      <c r="ES420" s="136"/>
      <c r="ET420" s="136"/>
      <c r="EU420" s="136"/>
      <c r="EV420" s="136"/>
      <c r="EW420" s="136"/>
      <c r="EX420" s="136"/>
      <c r="EY420" s="136"/>
      <c r="EZ420" s="136"/>
      <c r="FA420" s="136"/>
      <c r="FB420" s="136"/>
      <c r="FC420" s="136"/>
      <c r="FD420" s="136"/>
      <c r="FE420" s="136"/>
      <c r="FF420" s="136"/>
      <c r="FG420" s="136"/>
      <c r="FH420" s="136"/>
      <c r="FI420" s="136"/>
      <c r="FJ420" s="136"/>
      <c r="FK420" s="136"/>
      <c r="FL420" s="136"/>
      <c r="FM420" s="136"/>
      <c r="FN420" s="136"/>
      <c r="FO420" s="136"/>
      <c r="FP420" s="136"/>
      <c r="FQ420" s="136"/>
      <c r="FR420" s="136"/>
      <c r="FS420" s="136"/>
      <c r="FT420" s="136"/>
      <c r="FU420" s="136"/>
      <c r="FV420" s="136"/>
      <c r="FW420" s="136"/>
      <c r="FX420" s="136"/>
      <c r="FY420" s="136"/>
      <c r="FZ420" s="136"/>
      <c r="GA420" s="136"/>
      <c r="GB420" s="136"/>
      <c r="GC420" s="136"/>
      <c r="GD420" s="136"/>
      <c r="GE420" s="136"/>
      <c r="GF420" s="136"/>
      <c r="GG420" s="136"/>
      <c r="GH420" s="136"/>
      <c r="GI420" s="136"/>
      <c r="GJ420" s="136"/>
      <c r="GK420" s="136"/>
      <c r="GL420" s="136"/>
      <c r="GM420" s="136"/>
      <c r="GN420" s="136"/>
      <c r="GO420" s="136"/>
      <c r="GP420" s="136"/>
      <c r="GQ420" s="136"/>
      <c r="GR420" s="136"/>
      <c r="GS420" s="136"/>
      <c r="GT420" s="136"/>
      <c r="GU420" s="136"/>
      <c r="GV420" s="136"/>
      <c r="GW420" s="136"/>
      <c r="GX420" s="136"/>
      <c r="GY420" s="136"/>
      <c r="GZ420" s="136"/>
      <c r="HA420" s="136"/>
      <c r="HB420" s="136"/>
      <c r="HC420" s="136"/>
      <c r="HD420" s="136"/>
      <c r="HE420" s="136"/>
      <c r="HF420" s="136"/>
      <c r="HG420" s="136"/>
      <c r="HH420" s="136"/>
      <c r="HI420" s="136"/>
      <c r="HJ420" s="136"/>
      <c r="HK420" s="136"/>
      <c r="HL420" s="136"/>
      <c r="HM420" s="136"/>
      <c r="HN420" s="136"/>
      <c r="HO420" s="136"/>
      <c r="HP420" s="136"/>
      <c r="HQ420" s="136"/>
      <c r="HR420" s="136"/>
      <c r="HS420" s="136"/>
      <c r="HT420" s="136"/>
      <c r="HU420" s="136"/>
      <c r="HV420" s="136"/>
      <c r="HW420" s="136"/>
      <c r="HX420" s="136"/>
      <c r="HY420" s="136"/>
      <c r="HZ420" s="136"/>
      <c r="IA420" s="136"/>
      <c r="IB420" s="136"/>
      <c r="IC420" s="136"/>
      <c r="ID420" s="136"/>
      <c r="IE420" s="136"/>
      <c r="IF420" s="136"/>
      <c r="IG420" s="136"/>
    </row>
    <row r="421" spans="1:241" ht="15" customHeight="1" x14ac:dyDescent="0.25">
      <c r="A421" s="196" t="s">
        <v>529</v>
      </c>
      <c r="B421" s="195">
        <v>4938753</v>
      </c>
      <c r="C421" s="195">
        <v>3327190</v>
      </c>
      <c r="D421" s="195">
        <v>868489</v>
      </c>
      <c r="E421" s="195">
        <v>913584</v>
      </c>
      <c r="F421" s="195">
        <v>1299517</v>
      </c>
      <c r="G421" s="195">
        <v>319056</v>
      </c>
      <c r="H421" s="241">
        <v>11666589</v>
      </c>
      <c r="I421" s="136"/>
      <c r="J421" s="196" t="s">
        <v>572</v>
      </c>
      <c r="K421" s="195">
        <v>9650082</v>
      </c>
      <c r="L421" s="195">
        <v>3243928</v>
      </c>
      <c r="M421" s="195">
        <v>913229</v>
      </c>
      <c r="N421" s="195">
        <v>743845</v>
      </c>
      <c r="O421" s="195">
        <v>2030521</v>
      </c>
      <c r="P421" s="195">
        <v>305224</v>
      </c>
      <c r="Q421" s="241">
        <v>16886829</v>
      </c>
      <c r="R421" s="136"/>
      <c r="S421" s="136"/>
      <c r="T421" s="136"/>
      <c r="U421" s="136"/>
      <c r="V421" s="136"/>
      <c r="W421" s="136"/>
      <c r="X421" s="136"/>
      <c r="Y421" s="136"/>
      <c r="Z421" s="136"/>
      <c r="AA421" s="136"/>
      <c r="AB421" s="136"/>
      <c r="AC421" s="136"/>
      <c r="AD421" s="136"/>
      <c r="AE421" s="136"/>
      <c r="AF421" s="136"/>
      <c r="AG421" s="136"/>
      <c r="AH421" s="136"/>
      <c r="AI421" s="136"/>
      <c r="AJ421" s="136"/>
      <c r="AK421" s="136"/>
      <c r="AL421" s="136"/>
      <c r="AM421" s="136"/>
      <c r="AN421" s="136"/>
      <c r="AO421" s="136"/>
      <c r="AP421" s="136"/>
      <c r="AQ421" s="136"/>
      <c r="AR421" s="136"/>
      <c r="AS421" s="136"/>
      <c r="AT421" s="136"/>
      <c r="AU421" s="136"/>
      <c r="AV421" s="136"/>
      <c r="AW421" s="136"/>
      <c r="AX421" s="136"/>
      <c r="AY421" s="136"/>
      <c r="AZ421" s="136"/>
      <c r="BA421" s="136"/>
      <c r="BB421" s="136"/>
      <c r="BC421" s="136"/>
      <c r="BD421" s="136"/>
      <c r="BE421" s="136"/>
      <c r="BF421" s="136"/>
      <c r="BG421" s="136"/>
      <c r="BH421" s="136"/>
      <c r="BI421" s="136"/>
      <c r="BJ421" s="136"/>
      <c r="BK421" s="136"/>
      <c r="BL421" s="136"/>
      <c r="BM421" s="136"/>
      <c r="BN421" s="136"/>
      <c r="BO421" s="136"/>
      <c r="BP421" s="136"/>
      <c r="BQ421" s="136"/>
      <c r="BR421" s="136"/>
      <c r="BS421" s="136"/>
      <c r="BT421" s="136"/>
      <c r="BU421" s="136"/>
      <c r="BV421" s="136"/>
      <c r="BW421" s="136"/>
      <c r="BX421" s="136"/>
      <c r="BY421" s="136"/>
      <c r="BZ421" s="136"/>
      <c r="CA421" s="136"/>
      <c r="CB421" s="136"/>
      <c r="CC421" s="136"/>
      <c r="CD421" s="136"/>
      <c r="CE421" s="136"/>
      <c r="CF421" s="136"/>
      <c r="CG421" s="136"/>
      <c r="CH421" s="136"/>
      <c r="CI421" s="136"/>
      <c r="CJ421" s="136"/>
      <c r="CK421" s="136"/>
      <c r="CL421" s="136"/>
      <c r="CM421" s="136"/>
      <c r="CN421" s="136"/>
      <c r="CO421" s="136"/>
      <c r="CP421" s="136"/>
      <c r="CQ421" s="136"/>
      <c r="CR421" s="136"/>
      <c r="CS421" s="136"/>
      <c r="CT421" s="136"/>
      <c r="CU421" s="136"/>
      <c r="CV421" s="136"/>
      <c r="CW421" s="136"/>
      <c r="CX421" s="136"/>
      <c r="CY421" s="136"/>
      <c r="CZ421" s="136"/>
      <c r="DA421" s="136"/>
      <c r="DB421" s="136"/>
      <c r="DC421" s="136"/>
      <c r="DD421" s="136"/>
      <c r="DE421" s="136"/>
      <c r="DF421" s="136"/>
      <c r="DG421" s="136"/>
      <c r="DH421" s="136"/>
      <c r="DI421" s="136"/>
      <c r="DJ421" s="136"/>
      <c r="DK421" s="136"/>
      <c r="DL421" s="136"/>
      <c r="DM421" s="136"/>
      <c r="DN421" s="136"/>
      <c r="DO421" s="136"/>
      <c r="DP421" s="136"/>
      <c r="DQ421" s="136"/>
      <c r="DR421" s="136"/>
      <c r="DS421" s="136"/>
      <c r="DT421" s="136"/>
      <c r="DU421" s="136"/>
      <c r="DV421" s="136"/>
      <c r="DW421" s="136"/>
      <c r="DX421" s="136"/>
      <c r="DY421" s="136"/>
      <c r="DZ421" s="136"/>
      <c r="EA421" s="136"/>
      <c r="EB421" s="136"/>
      <c r="EC421" s="136"/>
      <c r="ED421" s="136"/>
      <c r="EE421" s="136"/>
      <c r="EF421" s="136"/>
      <c r="EG421" s="136"/>
      <c r="EH421" s="136"/>
      <c r="EI421" s="136"/>
      <c r="EJ421" s="136"/>
      <c r="EK421" s="136"/>
      <c r="EL421" s="136"/>
      <c r="EM421" s="136"/>
      <c r="EN421" s="136"/>
      <c r="EO421" s="136"/>
      <c r="EP421" s="136"/>
      <c r="EQ421" s="136"/>
      <c r="ER421" s="136"/>
      <c r="ES421" s="136"/>
      <c r="ET421" s="136"/>
      <c r="EU421" s="136"/>
      <c r="EV421" s="136"/>
      <c r="EW421" s="136"/>
      <c r="EX421" s="136"/>
      <c r="EY421" s="136"/>
      <c r="EZ421" s="136"/>
      <c r="FA421" s="136"/>
      <c r="FB421" s="136"/>
      <c r="FC421" s="136"/>
      <c r="FD421" s="136"/>
      <c r="FE421" s="136"/>
      <c r="FF421" s="136"/>
      <c r="FG421" s="136"/>
      <c r="FH421" s="136"/>
      <c r="FI421" s="136"/>
      <c r="FJ421" s="136"/>
      <c r="FK421" s="136"/>
      <c r="FL421" s="136"/>
      <c r="FM421" s="136"/>
      <c r="FN421" s="136"/>
      <c r="FO421" s="136"/>
      <c r="FP421" s="136"/>
      <c r="FQ421" s="136"/>
      <c r="FR421" s="136"/>
      <c r="FS421" s="136"/>
      <c r="FT421" s="136"/>
      <c r="FU421" s="136"/>
      <c r="FV421" s="136"/>
      <c r="FW421" s="136"/>
      <c r="FX421" s="136"/>
      <c r="FY421" s="136"/>
      <c r="FZ421" s="136"/>
      <c r="GA421" s="136"/>
      <c r="GB421" s="136"/>
      <c r="GC421" s="136"/>
      <c r="GD421" s="136"/>
      <c r="GE421" s="136"/>
      <c r="GF421" s="136"/>
      <c r="GG421" s="136"/>
      <c r="GH421" s="136"/>
      <c r="GI421" s="136"/>
      <c r="GJ421" s="136"/>
      <c r="GK421" s="136"/>
      <c r="GL421" s="136"/>
      <c r="GM421" s="136"/>
      <c r="GN421" s="136"/>
      <c r="GO421" s="136"/>
      <c r="GP421" s="136"/>
      <c r="GQ421" s="136"/>
      <c r="GR421" s="136"/>
      <c r="GS421" s="136"/>
      <c r="GT421" s="136"/>
      <c r="GU421" s="136"/>
      <c r="GV421" s="136"/>
      <c r="GW421" s="136"/>
      <c r="GX421" s="136"/>
      <c r="GY421" s="136"/>
      <c r="GZ421" s="136"/>
      <c r="HA421" s="136"/>
      <c r="HB421" s="136"/>
      <c r="HC421" s="136"/>
      <c r="HD421" s="136"/>
      <c r="HE421" s="136"/>
      <c r="HF421" s="136"/>
      <c r="HG421" s="136"/>
      <c r="HH421" s="136"/>
      <c r="HI421" s="136"/>
      <c r="HJ421" s="136"/>
      <c r="HK421" s="136"/>
      <c r="HL421" s="136"/>
      <c r="HM421" s="136"/>
      <c r="HN421" s="136"/>
      <c r="HO421" s="136"/>
      <c r="HP421" s="136"/>
      <c r="HQ421" s="136"/>
      <c r="HR421" s="136"/>
      <c r="HS421" s="136"/>
      <c r="HT421" s="136"/>
      <c r="HU421" s="136"/>
      <c r="HV421" s="136"/>
      <c r="HW421" s="136"/>
      <c r="HX421" s="136"/>
      <c r="HY421" s="136"/>
      <c r="HZ421" s="136"/>
      <c r="IA421" s="136"/>
      <c r="IB421" s="136"/>
      <c r="IC421" s="136"/>
      <c r="ID421" s="136"/>
      <c r="IE421" s="136"/>
      <c r="IF421" s="136"/>
      <c r="IG421" s="136"/>
    </row>
    <row r="422" spans="1:241" ht="15" customHeight="1" x14ac:dyDescent="0.25">
      <c r="A422" s="196" t="s">
        <v>530</v>
      </c>
      <c r="B422" s="195">
        <v>3882393</v>
      </c>
      <c r="C422" s="195">
        <v>3112275</v>
      </c>
      <c r="D422" s="195">
        <v>800750</v>
      </c>
      <c r="E422" s="195">
        <v>764417</v>
      </c>
      <c r="F422" s="195">
        <v>1308977</v>
      </c>
      <c r="G422" s="195">
        <v>286997</v>
      </c>
      <c r="H422" s="241">
        <v>10155809</v>
      </c>
      <c r="I422" s="136"/>
      <c r="J422" s="196" t="s">
        <v>573</v>
      </c>
      <c r="K422" s="195">
        <v>8219277</v>
      </c>
      <c r="L422" s="195">
        <v>2687055</v>
      </c>
      <c r="M422" s="195">
        <v>847438</v>
      </c>
      <c r="N422" s="195">
        <v>816941</v>
      </c>
      <c r="O422" s="195">
        <v>2070577</v>
      </c>
      <c r="P422" s="195">
        <v>259172</v>
      </c>
      <c r="Q422" s="241">
        <v>14900460</v>
      </c>
      <c r="R422" s="136"/>
      <c r="S422" s="136"/>
      <c r="T422" s="136"/>
      <c r="U422" s="136"/>
      <c r="V422" s="136"/>
      <c r="W422" s="136"/>
      <c r="X422" s="136"/>
      <c r="Y422" s="136"/>
      <c r="Z422" s="136"/>
      <c r="AA422" s="136"/>
      <c r="AB422" s="136"/>
      <c r="AC422" s="136"/>
      <c r="AD422" s="136"/>
      <c r="AE422" s="136"/>
      <c r="AF422" s="136"/>
      <c r="AG422" s="136"/>
      <c r="AH422" s="136"/>
      <c r="AI422" s="136"/>
      <c r="AJ422" s="136"/>
      <c r="AK422" s="136"/>
      <c r="AL422" s="136"/>
      <c r="AM422" s="136"/>
      <c r="AN422" s="136"/>
      <c r="AO422" s="136"/>
      <c r="AP422" s="136"/>
      <c r="AQ422" s="136"/>
      <c r="AR422" s="136"/>
      <c r="AS422" s="136"/>
      <c r="AT422" s="136"/>
      <c r="AU422" s="136"/>
      <c r="AV422" s="136"/>
      <c r="AW422" s="136"/>
      <c r="AX422" s="136"/>
      <c r="AY422" s="136"/>
      <c r="AZ422" s="136"/>
      <c r="BA422" s="136"/>
      <c r="BB422" s="136"/>
      <c r="BC422" s="136"/>
      <c r="BD422" s="136"/>
      <c r="BE422" s="136"/>
      <c r="BF422" s="136"/>
      <c r="BG422" s="136"/>
      <c r="BH422" s="136"/>
      <c r="BI422" s="136"/>
      <c r="BJ422" s="136"/>
      <c r="BK422" s="136"/>
      <c r="BL422" s="136"/>
      <c r="BM422" s="136"/>
      <c r="BN422" s="136"/>
      <c r="BO422" s="136"/>
      <c r="BP422" s="136"/>
      <c r="BQ422" s="136"/>
      <c r="BR422" s="136"/>
      <c r="BS422" s="136"/>
      <c r="BT422" s="136"/>
      <c r="BU422" s="136"/>
      <c r="BV422" s="136"/>
      <c r="BW422" s="136"/>
      <c r="BX422" s="136"/>
      <c r="BY422" s="136"/>
      <c r="BZ422" s="136"/>
      <c r="CA422" s="136"/>
      <c r="CB422" s="136"/>
      <c r="CC422" s="136"/>
      <c r="CD422" s="136"/>
      <c r="CE422" s="136"/>
      <c r="CF422" s="136"/>
      <c r="CG422" s="136"/>
      <c r="CH422" s="136"/>
      <c r="CI422" s="136"/>
      <c r="CJ422" s="136"/>
      <c r="CK422" s="136"/>
      <c r="CL422" s="136"/>
      <c r="CM422" s="136"/>
      <c r="CN422" s="136"/>
      <c r="CO422" s="136"/>
      <c r="CP422" s="136"/>
      <c r="CQ422" s="136"/>
      <c r="CR422" s="136"/>
      <c r="CS422" s="136"/>
      <c r="CT422" s="136"/>
      <c r="CU422" s="136"/>
      <c r="CV422" s="136"/>
      <c r="CW422" s="136"/>
      <c r="CX422" s="136"/>
      <c r="CY422" s="136"/>
      <c r="CZ422" s="136"/>
      <c r="DA422" s="136"/>
      <c r="DB422" s="136"/>
      <c r="DC422" s="136"/>
      <c r="DD422" s="136"/>
      <c r="DE422" s="136"/>
      <c r="DF422" s="136"/>
      <c r="DG422" s="136"/>
      <c r="DH422" s="136"/>
      <c r="DI422" s="136"/>
      <c r="DJ422" s="136"/>
      <c r="DK422" s="136"/>
      <c r="DL422" s="136"/>
      <c r="DM422" s="136"/>
      <c r="DN422" s="136"/>
      <c r="DO422" s="136"/>
      <c r="DP422" s="136"/>
      <c r="DQ422" s="136"/>
      <c r="DR422" s="136"/>
      <c r="DS422" s="136"/>
      <c r="DT422" s="136"/>
      <c r="DU422" s="136"/>
      <c r="DV422" s="136"/>
      <c r="DW422" s="136"/>
      <c r="DX422" s="136"/>
      <c r="DY422" s="136"/>
      <c r="DZ422" s="136"/>
      <c r="EA422" s="136"/>
      <c r="EB422" s="136"/>
      <c r="EC422" s="136"/>
      <c r="ED422" s="136"/>
      <c r="EE422" s="136"/>
      <c r="EF422" s="136"/>
      <c r="EG422" s="136"/>
      <c r="EH422" s="136"/>
      <c r="EI422" s="136"/>
      <c r="EJ422" s="136"/>
      <c r="EK422" s="136"/>
      <c r="EL422" s="136"/>
      <c r="EM422" s="136"/>
      <c r="EN422" s="136"/>
      <c r="EO422" s="136"/>
      <c r="EP422" s="136"/>
      <c r="EQ422" s="136"/>
      <c r="ER422" s="136"/>
      <c r="ES422" s="136"/>
      <c r="ET422" s="136"/>
      <c r="EU422" s="136"/>
      <c r="EV422" s="136"/>
      <c r="EW422" s="136"/>
      <c r="EX422" s="136"/>
      <c r="EY422" s="136"/>
      <c r="EZ422" s="136"/>
      <c r="FA422" s="136"/>
      <c r="FB422" s="136"/>
      <c r="FC422" s="136"/>
      <c r="FD422" s="136"/>
      <c r="FE422" s="136"/>
      <c r="FF422" s="136"/>
      <c r="FG422" s="136"/>
      <c r="FH422" s="136"/>
      <c r="FI422" s="136"/>
      <c r="FJ422" s="136"/>
      <c r="FK422" s="136"/>
      <c r="FL422" s="136"/>
      <c r="FM422" s="136"/>
      <c r="FN422" s="136"/>
      <c r="FO422" s="136"/>
      <c r="FP422" s="136"/>
      <c r="FQ422" s="136"/>
      <c r="FR422" s="136"/>
      <c r="FS422" s="136"/>
      <c r="FT422" s="136"/>
      <c r="FU422" s="136"/>
      <c r="FV422" s="136"/>
      <c r="FW422" s="136"/>
      <c r="FX422" s="136"/>
      <c r="FY422" s="136"/>
      <c r="FZ422" s="136"/>
      <c r="GA422" s="136"/>
      <c r="GB422" s="136"/>
      <c r="GC422" s="136"/>
      <c r="GD422" s="136"/>
      <c r="GE422" s="136"/>
      <c r="GF422" s="136"/>
      <c r="GG422" s="136"/>
      <c r="GH422" s="136"/>
      <c r="GI422" s="136"/>
      <c r="GJ422" s="136"/>
      <c r="GK422" s="136"/>
      <c r="GL422" s="136"/>
      <c r="GM422" s="136"/>
      <c r="GN422" s="136"/>
      <c r="GO422" s="136"/>
      <c r="GP422" s="136"/>
      <c r="GQ422" s="136"/>
      <c r="GR422" s="136"/>
      <c r="GS422" s="136"/>
      <c r="GT422" s="136"/>
      <c r="GU422" s="136"/>
      <c r="GV422" s="136"/>
      <c r="GW422" s="136"/>
      <c r="GX422" s="136"/>
      <c r="GY422" s="136"/>
      <c r="GZ422" s="136"/>
      <c r="HA422" s="136"/>
      <c r="HB422" s="136"/>
      <c r="HC422" s="136"/>
      <c r="HD422" s="136"/>
      <c r="HE422" s="136"/>
      <c r="HF422" s="136"/>
      <c r="HG422" s="136"/>
      <c r="HH422" s="136"/>
      <c r="HI422" s="136"/>
      <c r="HJ422" s="136"/>
      <c r="HK422" s="136"/>
      <c r="HL422" s="136"/>
      <c r="HM422" s="136"/>
      <c r="HN422" s="136"/>
      <c r="HO422" s="136"/>
      <c r="HP422" s="136"/>
      <c r="HQ422" s="136"/>
      <c r="HR422" s="136"/>
      <c r="HS422" s="136"/>
      <c r="HT422" s="136"/>
      <c r="HU422" s="136"/>
      <c r="HV422" s="136"/>
      <c r="HW422" s="136"/>
      <c r="HX422" s="136"/>
      <c r="HY422" s="136"/>
      <c r="HZ422" s="136"/>
      <c r="IA422" s="136"/>
      <c r="IB422" s="136"/>
      <c r="IC422" s="136"/>
      <c r="ID422" s="136"/>
      <c r="IE422" s="136"/>
      <c r="IF422" s="136"/>
      <c r="IG422" s="136"/>
    </row>
    <row r="423" spans="1:241" ht="15" customHeight="1" x14ac:dyDescent="0.25">
      <c r="A423" s="196" t="s">
        <v>531</v>
      </c>
      <c r="B423" s="195">
        <v>4171449</v>
      </c>
      <c r="C423" s="195">
        <v>2230565</v>
      </c>
      <c r="D423" s="195">
        <v>655522</v>
      </c>
      <c r="E423" s="195">
        <v>958455</v>
      </c>
      <c r="F423" s="195">
        <v>1139317</v>
      </c>
      <c r="G423" s="195">
        <v>320014</v>
      </c>
      <c r="H423" s="241">
        <v>9475322</v>
      </c>
      <c r="I423" s="136"/>
      <c r="J423" s="196" t="s">
        <v>574</v>
      </c>
      <c r="K423" s="195">
        <v>10187501</v>
      </c>
      <c r="L423" s="195">
        <v>3389617</v>
      </c>
      <c r="M423" s="195">
        <v>970451</v>
      </c>
      <c r="N423" s="195">
        <v>901596</v>
      </c>
      <c r="O423" s="195">
        <v>1941818</v>
      </c>
      <c r="P423" s="195">
        <v>316720</v>
      </c>
      <c r="Q423" s="241">
        <v>17707703</v>
      </c>
      <c r="R423" s="136"/>
      <c r="S423" s="136"/>
      <c r="T423" s="136"/>
      <c r="U423" s="136"/>
      <c r="V423" s="136"/>
      <c r="W423" s="136"/>
      <c r="X423" s="136"/>
      <c r="Y423" s="136"/>
      <c r="Z423" s="136"/>
      <c r="AA423" s="136"/>
      <c r="AB423" s="136"/>
      <c r="AC423" s="136"/>
      <c r="AD423" s="136"/>
      <c r="AE423" s="136"/>
      <c r="AF423" s="136"/>
      <c r="AG423" s="136"/>
      <c r="AH423" s="136"/>
      <c r="AI423" s="136"/>
      <c r="AJ423" s="136"/>
      <c r="AK423" s="136"/>
      <c r="AL423" s="136"/>
      <c r="AM423" s="136"/>
      <c r="AN423" s="136"/>
      <c r="AO423" s="136"/>
      <c r="AP423" s="136"/>
      <c r="AQ423" s="136"/>
      <c r="AR423" s="136"/>
      <c r="AS423" s="136"/>
      <c r="AT423" s="136"/>
      <c r="AU423" s="136"/>
      <c r="AV423" s="136"/>
      <c r="AW423" s="136"/>
      <c r="AX423" s="136"/>
      <c r="AY423" s="136"/>
      <c r="AZ423" s="136"/>
      <c r="BA423" s="136"/>
      <c r="BB423" s="136"/>
      <c r="BC423" s="136"/>
      <c r="BD423" s="136"/>
      <c r="BE423" s="136"/>
      <c r="BF423" s="136"/>
      <c r="BG423" s="136"/>
      <c r="BH423" s="136"/>
      <c r="BI423" s="136"/>
      <c r="BJ423" s="136"/>
      <c r="BK423" s="136"/>
      <c r="BL423" s="136"/>
      <c r="BM423" s="136"/>
      <c r="BN423" s="136"/>
      <c r="BO423" s="136"/>
      <c r="BP423" s="136"/>
      <c r="BQ423" s="136"/>
      <c r="BR423" s="136"/>
      <c r="BS423" s="136"/>
      <c r="BT423" s="136"/>
      <c r="BU423" s="136"/>
      <c r="BV423" s="136"/>
      <c r="BW423" s="136"/>
      <c r="BX423" s="136"/>
      <c r="BY423" s="136"/>
      <c r="BZ423" s="136"/>
      <c r="CA423" s="136"/>
      <c r="CB423" s="136"/>
      <c r="CC423" s="136"/>
      <c r="CD423" s="136"/>
      <c r="CE423" s="136"/>
      <c r="CF423" s="136"/>
      <c r="CG423" s="136"/>
      <c r="CH423" s="136"/>
      <c r="CI423" s="136"/>
      <c r="CJ423" s="136"/>
      <c r="CK423" s="136"/>
      <c r="CL423" s="136"/>
      <c r="CM423" s="136"/>
      <c r="CN423" s="136"/>
      <c r="CO423" s="136"/>
      <c r="CP423" s="136"/>
      <c r="CQ423" s="136"/>
      <c r="CR423" s="136"/>
      <c r="CS423" s="136"/>
      <c r="CT423" s="136"/>
      <c r="CU423" s="136"/>
      <c r="CV423" s="136"/>
      <c r="CW423" s="136"/>
      <c r="CX423" s="136"/>
      <c r="CY423" s="136"/>
      <c r="CZ423" s="136"/>
      <c r="DA423" s="136"/>
      <c r="DB423" s="136"/>
      <c r="DC423" s="136"/>
      <c r="DD423" s="136"/>
      <c r="DE423" s="136"/>
      <c r="DF423" s="136"/>
      <c r="DG423" s="136"/>
      <c r="DH423" s="136"/>
      <c r="DI423" s="136"/>
      <c r="DJ423" s="136"/>
      <c r="DK423" s="136"/>
      <c r="DL423" s="136"/>
      <c r="DM423" s="136"/>
      <c r="DN423" s="136"/>
      <c r="DO423" s="136"/>
      <c r="DP423" s="136"/>
      <c r="DQ423" s="136"/>
      <c r="DR423" s="136"/>
      <c r="DS423" s="136"/>
      <c r="DT423" s="136"/>
      <c r="DU423" s="136"/>
      <c r="DV423" s="136"/>
      <c r="DW423" s="136"/>
      <c r="DX423" s="136"/>
      <c r="DY423" s="136"/>
      <c r="DZ423" s="136"/>
      <c r="EA423" s="136"/>
      <c r="EB423" s="136"/>
      <c r="EC423" s="136"/>
      <c r="ED423" s="136"/>
      <c r="EE423" s="136"/>
      <c r="EF423" s="136"/>
      <c r="EG423" s="136"/>
      <c r="EH423" s="136"/>
      <c r="EI423" s="136"/>
      <c r="EJ423" s="136"/>
      <c r="EK423" s="136"/>
      <c r="EL423" s="136"/>
      <c r="EM423" s="136"/>
      <c r="EN423" s="136"/>
      <c r="EO423" s="136"/>
      <c r="EP423" s="136"/>
      <c r="EQ423" s="136"/>
      <c r="ER423" s="136"/>
      <c r="ES423" s="136"/>
      <c r="ET423" s="136"/>
      <c r="EU423" s="136"/>
      <c r="EV423" s="136"/>
      <c r="EW423" s="136"/>
      <c r="EX423" s="136"/>
      <c r="EY423" s="136"/>
      <c r="EZ423" s="136"/>
      <c r="FA423" s="136"/>
      <c r="FB423" s="136"/>
      <c r="FC423" s="136"/>
      <c r="FD423" s="136"/>
      <c r="FE423" s="136"/>
      <c r="FF423" s="136"/>
      <c r="FG423" s="136"/>
      <c r="FH423" s="136"/>
      <c r="FI423" s="136"/>
      <c r="FJ423" s="136"/>
      <c r="FK423" s="136"/>
      <c r="FL423" s="136"/>
      <c r="FM423" s="136"/>
      <c r="FN423" s="136"/>
      <c r="FO423" s="136"/>
      <c r="FP423" s="136"/>
      <c r="FQ423" s="136"/>
      <c r="FR423" s="136"/>
      <c r="FS423" s="136"/>
      <c r="FT423" s="136"/>
      <c r="FU423" s="136"/>
      <c r="FV423" s="136"/>
      <c r="FW423" s="136"/>
      <c r="FX423" s="136"/>
      <c r="FY423" s="136"/>
      <c r="FZ423" s="136"/>
      <c r="GA423" s="136"/>
      <c r="GB423" s="136"/>
      <c r="GC423" s="136"/>
      <c r="GD423" s="136"/>
      <c r="GE423" s="136"/>
      <c r="GF423" s="136"/>
      <c r="GG423" s="136"/>
      <c r="GH423" s="136"/>
      <c r="GI423" s="136"/>
      <c r="GJ423" s="136"/>
      <c r="GK423" s="136"/>
      <c r="GL423" s="136"/>
      <c r="GM423" s="136"/>
      <c r="GN423" s="136"/>
      <c r="GO423" s="136"/>
      <c r="GP423" s="136"/>
      <c r="GQ423" s="136"/>
      <c r="GR423" s="136"/>
      <c r="GS423" s="136"/>
      <c r="GT423" s="136"/>
      <c r="GU423" s="136"/>
      <c r="GV423" s="136"/>
      <c r="GW423" s="136"/>
      <c r="GX423" s="136"/>
      <c r="GY423" s="136"/>
      <c r="GZ423" s="136"/>
      <c r="HA423" s="136"/>
      <c r="HB423" s="136"/>
      <c r="HC423" s="136"/>
      <c r="HD423" s="136"/>
      <c r="HE423" s="136"/>
      <c r="HF423" s="136"/>
      <c r="HG423" s="136"/>
      <c r="HH423" s="136"/>
      <c r="HI423" s="136"/>
      <c r="HJ423" s="136"/>
      <c r="HK423" s="136"/>
      <c r="HL423" s="136"/>
      <c r="HM423" s="136"/>
      <c r="HN423" s="136"/>
      <c r="HO423" s="136"/>
      <c r="HP423" s="136"/>
      <c r="HQ423" s="136"/>
      <c r="HR423" s="136"/>
      <c r="HS423" s="136"/>
      <c r="HT423" s="136"/>
      <c r="HU423" s="136"/>
      <c r="HV423" s="136"/>
      <c r="HW423" s="136"/>
      <c r="HX423" s="136"/>
      <c r="HY423" s="136"/>
      <c r="HZ423" s="136"/>
      <c r="IA423" s="136"/>
      <c r="IB423" s="136"/>
      <c r="IC423" s="136"/>
      <c r="ID423" s="136"/>
      <c r="IE423" s="136"/>
      <c r="IF423" s="136"/>
      <c r="IG423" s="136"/>
    </row>
    <row r="424" spans="1:241" ht="15" customHeight="1" x14ac:dyDescent="0.25">
      <c r="A424" s="196" t="s">
        <v>532</v>
      </c>
      <c r="B424" s="195">
        <v>5185262</v>
      </c>
      <c r="C424" s="195">
        <v>4244106</v>
      </c>
      <c r="D424" s="195">
        <v>980083</v>
      </c>
      <c r="E424" s="195">
        <v>1134274</v>
      </c>
      <c r="F424" s="195">
        <v>1538511</v>
      </c>
      <c r="G424" s="195">
        <v>311238</v>
      </c>
      <c r="H424" s="241">
        <v>13393474</v>
      </c>
      <c r="I424" s="136"/>
      <c r="J424" s="196" t="s">
        <v>575</v>
      </c>
      <c r="K424" s="195">
        <v>6523676</v>
      </c>
      <c r="L424" s="195">
        <v>2060417</v>
      </c>
      <c r="M424" s="195">
        <v>592551</v>
      </c>
      <c r="N424" s="195">
        <v>858619</v>
      </c>
      <c r="O424" s="195">
        <v>1368359</v>
      </c>
      <c r="P424" s="195">
        <v>132258</v>
      </c>
      <c r="Q424" s="241">
        <v>11535880</v>
      </c>
      <c r="R424" s="136"/>
      <c r="S424" s="136"/>
      <c r="T424" s="136"/>
      <c r="U424" s="136"/>
      <c r="V424" s="136"/>
      <c r="W424" s="136"/>
      <c r="X424" s="136"/>
      <c r="Y424" s="136"/>
      <c r="Z424" s="136"/>
      <c r="AA424" s="136"/>
      <c r="AB424" s="136"/>
      <c r="AC424" s="136"/>
      <c r="AD424" s="136"/>
      <c r="AE424" s="136"/>
      <c r="AF424" s="136"/>
      <c r="AG424" s="136"/>
      <c r="AH424" s="136"/>
      <c r="AI424" s="136"/>
      <c r="AJ424" s="136"/>
      <c r="AK424" s="136"/>
      <c r="AL424" s="136"/>
      <c r="AM424" s="136"/>
      <c r="AN424" s="136"/>
      <c r="AO424" s="136"/>
      <c r="AP424" s="136"/>
      <c r="AQ424" s="136"/>
      <c r="AR424" s="136"/>
      <c r="AS424" s="136"/>
      <c r="AT424" s="136"/>
      <c r="AU424" s="136"/>
      <c r="AV424" s="136"/>
      <c r="AW424" s="136"/>
      <c r="AX424" s="136"/>
      <c r="AY424" s="136"/>
      <c r="AZ424" s="136"/>
      <c r="BA424" s="136"/>
      <c r="BB424" s="136"/>
      <c r="BC424" s="136"/>
      <c r="BD424" s="136"/>
      <c r="BE424" s="136"/>
      <c r="BF424" s="136"/>
      <c r="BG424" s="136"/>
      <c r="BH424" s="136"/>
      <c r="BI424" s="136"/>
      <c r="BJ424" s="136"/>
      <c r="BK424" s="136"/>
      <c r="BL424" s="136"/>
      <c r="BM424" s="136"/>
      <c r="BN424" s="136"/>
      <c r="BO424" s="136"/>
      <c r="BP424" s="136"/>
      <c r="BQ424" s="136"/>
      <c r="BR424" s="136"/>
      <c r="BS424" s="136"/>
      <c r="BT424" s="136"/>
      <c r="BU424" s="136"/>
      <c r="BV424" s="136"/>
      <c r="BW424" s="136"/>
      <c r="BX424" s="136"/>
      <c r="BY424" s="136"/>
      <c r="BZ424" s="136"/>
      <c r="CA424" s="136"/>
      <c r="CB424" s="136"/>
      <c r="CC424" s="136"/>
      <c r="CD424" s="136"/>
      <c r="CE424" s="136"/>
      <c r="CF424" s="136"/>
      <c r="CG424" s="136"/>
      <c r="CH424" s="136"/>
      <c r="CI424" s="136"/>
      <c r="CJ424" s="136"/>
      <c r="CK424" s="136"/>
      <c r="CL424" s="136"/>
      <c r="CM424" s="136"/>
      <c r="CN424" s="136"/>
      <c r="CO424" s="136"/>
      <c r="CP424" s="136"/>
      <c r="CQ424" s="136"/>
      <c r="CR424" s="136"/>
      <c r="CS424" s="136"/>
      <c r="CT424" s="136"/>
      <c r="CU424" s="136"/>
      <c r="CV424" s="136"/>
      <c r="CW424" s="136"/>
      <c r="CX424" s="136"/>
      <c r="CY424" s="136"/>
      <c r="CZ424" s="136"/>
      <c r="DA424" s="136"/>
      <c r="DB424" s="136"/>
      <c r="DC424" s="136"/>
      <c r="DD424" s="136"/>
      <c r="DE424" s="136"/>
      <c r="DF424" s="136"/>
      <c r="DG424" s="136"/>
      <c r="DH424" s="136"/>
      <c r="DI424" s="136"/>
      <c r="DJ424" s="136"/>
      <c r="DK424" s="136"/>
      <c r="DL424" s="136"/>
      <c r="DM424" s="136"/>
      <c r="DN424" s="136"/>
      <c r="DO424" s="136"/>
      <c r="DP424" s="136"/>
      <c r="DQ424" s="136"/>
      <c r="DR424" s="136"/>
      <c r="DS424" s="136"/>
      <c r="DT424" s="136"/>
      <c r="DU424" s="136"/>
      <c r="DV424" s="136"/>
      <c r="DW424" s="136"/>
      <c r="DX424" s="136"/>
      <c r="DY424" s="136"/>
      <c r="DZ424" s="136"/>
      <c r="EA424" s="136"/>
      <c r="EB424" s="136"/>
      <c r="EC424" s="136"/>
      <c r="ED424" s="136"/>
      <c r="EE424" s="136"/>
      <c r="EF424" s="136"/>
      <c r="EG424" s="136"/>
      <c r="EH424" s="136"/>
      <c r="EI424" s="136"/>
      <c r="EJ424" s="136"/>
      <c r="EK424" s="136"/>
      <c r="EL424" s="136"/>
      <c r="EM424" s="136"/>
      <c r="EN424" s="136"/>
      <c r="EO424" s="136"/>
      <c r="EP424" s="136"/>
      <c r="EQ424" s="136"/>
      <c r="ER424" s="136"/>
      <c r="ES424" s="136"/>
      <c r="ET424" s="136"/>
      <c r="EU424" s="136"/>
      <c r="EV424" s="136"/>
      <c r="EW424" s="136"/>
      <c r="EX424" s="136"/>
      <c r="EY424" s="136"/>
      <c r="EZ424" s="136"/>
      <c r="FA424" s="136"/>
      <c r="FB424" s="136"/>
      <c r="FC424" s="136"/>
      <c r="FD424" s="136"/>
      <c r="FE424" s="136"/>
      <c r="FF424" s="136"/>
      <c r="FG424" s="136"/>
      <c r="FH424" s="136"/>
      <c r="FI424" s="136"/>
      <c r="FJ424" s="136"/>
      <c r="FK424" s="136"/>
      <c r="FL424" s="136"/>
      <c r="FM424" s="136"/>
      <c r="FN424" s="136"/>
      <c r="FO424" s="136"/>
      <c r="FP424" s="136"/>
      <c r="FQ424" s="136"/>
      <c r="FR424" s="136"/>
      <c r="FS424" s="136"/>
      <c r="FT424" s="136"/>
      <c r="FU424" s="136"/>
      <c r="FV424" s="136"/>
      <c r="FW424" s="136"/>
      <c r="FX424" s="136"/>
      <c r="FY424" s="136"/>
      <c r="FZ424" s="136"/>
      <c r="GA424" s="136"/>
      <c r="GB424" s="136"/>
      <c r="GC424" s="136"/>
      <c r="GD424" s="136"/>
      <c r="GE424" s="136"/>
      <c r="GF424" s="136"/>
      <c r="GG424" s="136"/>
      <c r="GH424" s="136"/>
      <c r="GI424" s="136"/>
      <c r="GJ424" s="136"/>
      <c r="GK424" s="136"/>
      <c r="GL424" s="136"/>
      <c r="GM424" s="136"/>
      <c r="GN424" s="136"/>
      <c r="GO424" s="136"/>
      <c r="GP424" s="136"/>
      <c r="GQ424" s="136"/>
      <c r="GR424" s="136"/>
      <c r="GS424" s="136"/>
      <c r="GT424" s="136"/>
      <c r="GU424" s="136"/>
      <c r="GV424" s="136"/>
      <c r="GW424" s="136"/>
      <c r="GX424" s="136"/>
      <c r="GY424" s="136"/>
      <c r="GZ424" s="136"/>
      <c r="HA424" s="136"/>
      <c r="HB424" s="136"/>
      <c r="HC424" s="136"/>
      <c r="HD424" s="136"/>
      <c r="HE424" s="136"/>
      <c r="HF424" s="136"/>
      <c r="HG424" s="136"/>
      <c r="HH424" s="136"/>
      <c r="HI424" s="136"/>
      <c r="HJ424" s="136"/>
      <c r="HK424" s="136"/>
      <c r="HL424" s="136"/>
      <c r="HM424" s="136"/>
      <c r="HN424" s="136"/>
      <c r="HO424" s="136"/>
      <c r="HP424" s="136"/>
      <c r="HQ424" s="136"/>
      <c r="HR424" s="136"/>
      <c r="HS424" s="136"/>
      <c r="HT424" s="136"/>
      <c r="HU424" s="136"/>
      <c r="HV424" s="136"/>
      <c r="HW424" s="136"/>
      <c r="HX424" s="136"/>
      <c r="HY424" s="136"/>
      <c r="HZ424" s="136"/>
      <c r="IA424" s="136"/>
      <c r="IB424" s="136"/>
      <c r="IC424" s="136"/>
      <c r="ID424" s="136"/>
      <c r="IE424" s="136"/>
      <c r="IF424" s="136"/>
      <c r="IG424" s="136"/>
    </row>
    <row r="425" spans="1:241" ht="15" customHeight="1" x14ac:dyDescent="0.25">
      <c r="A425" s="196" t="s">
        <v>533</v>
      </c>
      <c r="B425" s="195">
        <v>4829885</v>
      </c>
      <c r="C425" s="195">
        <v>3474627</v>
      </c>
      <c r="D425" s="195">
        <v>960946</v>
      </c>
      <c r="E425" s="195">
        <v>1246243</v>
      </c>
      <c r="F425" s="195">
        <v>1523274</v>
      </c>
      <c r="G425" s="195">
        <v>233350</v>
      </c>
      <c r="H425" s="241">
        <v>12268325</v>
      </c>
      <c r="I425" s="136"/>
      <c r="J425" s="196" t="s">
        <v>576</v>
      </c>
      <c r="K425" s="195">
        <v>5418050</v>
      </c>
      <c r="L425" s="195">
        <v>3342981</v>
      </c>
      <c r="M425" s="195">
        <v>954597</v>
      </c>
      <c r="N425" s="195">
        <v>905873</v>
      </c>
      <c r="O425" s="195">
        <v>1856441</v>
      </c>
      <c r="P425" s="195">
        <v>218625</v>
      </c>
      <c r="Q425" s="241">
        <v>12696567</v>
      </c>
      <c r="R425" s="136"/>
      <c r="S425" s="136"/>
      <c r="T425" s="136"/>
      <c r="U425" s="136"/>
      <c r="V425" s="136"/>
      <c r="W425" s="136"/>
      <c r="X425" s="136"/>
      <c r="Y425" s="136"/>
      <c r="Z425" s="136"/>
      <c r="AA425" s="136"/>
      <c r="AB425" s="136"/>
      <c r="AC425" s="136"/>
      <c r="AD425" s="136"/>
      <c r="AE425" s="136"/>
      <c r="AF425" s="136"/>
      <c r="AG425" s="136"/>
      <c r="AH425" s="136"/>
      <c r="AI425" s="136"/>
      <c r="AJ425" s="136"/>
      <c r="AK425" s="136"/>
      <c r="AL425" s="136"/>
      <c r="AM425" s="136"/>
      <c r="AN425" s="136"/>
      <c r="AO425" s="136"/>
      <c r="AP425" s="136"/>
      <c r="AQ425" s="136"/>
      <c r="AR425" s="136"/>
      <c r="AS425" s="136"/>
      <c r="AT425" s="136"/>
      <c r="AU425" s="136"/>
      <c r="AV425" s="136"/>
      <c r="AW425" s="136"/>
      <c r="AX425" s="136"/>
      <c r="AY425" s="136"/>
      <c r="AZ425" s="136"/>
      <c r="BA425" s="136"/>
      <c r="BB425" s="136"/>
      <c r="BC425" s="136"/>
      <c r="BD425" s="136"/>
      <c r="BE425" s="136"/>
      <c r="BF425" s="136"/>
      <c r="BG425" s="136"/>
      <c r="BH425" s="136"/>
      <c r="BI425" s="136"/>
      <c r="BJ425" s="136"/>
      <c r="BK425" s="136"/>
      <c r="BL425" s="136"/>
      <c r="BM425" s="136"/>
      <c r="BN425" s="136"/>
      <c r="BO425" s="136"/>
      <c r="BP425" s="136"/>
      <c r="BQ425" s="136"/>
      <c r="BR425" s="136"/>
      <c r="BS425" s="136"/>
      <c r="BT425" s="136"/>
      <c r="BU425" s="136"/>
      <c r="BV425" s="136"/>
      <c r="BW425" s="136"/>
      <c r="BX425" s="136"/>
      <c r="BY425" s="136"/>
      <c r="BZ425" s="136"/>
      <c r="CA425" s="136"/>
      <c r="CB425" s="136"/>
      <c r="CC425" s="136"/>
      <c r="CD425" s="136"/>
      <c r="CE425" s="136"/>
      <c r="CF425" s="136"/>
      <c r="CG425" s="136"/>
      <c r="CH425" s="136"/>
      <c r="CI425" s="136"/>
      <c r="CJ425" s="136"/>
      <c r="CK425" s="136"/>
      <c r="CL425" s="136"/>
      <c r="CM425" s="136"/>
      <c r="CN425" s="136"/>
      <c r="CO425" s="136"/>
      <c r="CP425" s="136"/>
      <c r="CQ425" s="136"/>
      <c r="CR425" s="136"/>
      <c r="CS425" s="136"/>
      <c r="CT425" s="136"/>
      <c r="CU425" s="136"/>
      <c r="CV425" s="136"/>
      <c r="CW425" s="136"/>
      <c r="CX425" s="136"/>
      <c r="CY425" s="136"/>
      <c r="CZ425" s="136"/>
      <c r="DA425" s="136"/>
      <c r="DB425" s="136"/>
      <c r="DC425" s="136"/>
      <c r="DD425" s="136"/>
      <c r="DE425" s="136"/>
      <c r="DF425" s="136"/>
      <c r="DG425" s="136"/>
      <c r="DH425" s="136"/>
      <c r="DI425" s="136"/>
      <c r="DJ425" s="136"/>
      <c r="DK425" s="136"/>
      <c r="DL425" s="136"/>
      <c r="DM425" s="136"/>
      <c r="DN425" s="136"/>
      <c r="DO425" s="136"/>
      <c r="DP425" s="136"/>
      <c r="DQ425" s="136"/>
      <c r="DR425" s="136"/>
      <c r="DS425" s="136"/>
      <c r="DT425" s="136"/>
      <c r="DU425" s="136"/>
      <c r="DV425" s="136"/>
      <c r="DW425" s="136"/>
      <c r="DX425" s="136"/>
      <c r="DY425" s="136"/>
      <c r="DZ425" s="136"/>
      <c r="EA425" s="136"/>
      <c r="EB425" s="136"/>
      <c r="EC425" s="136"/>
      <c r="ED425" s="136"/>
      <c r="EE425" s="136"/>
      <c r="EF425" s="136"/>
      <c r="EG425" s="136"/>
      <c r="EH425" s="136"/>
      <c r="EI425" s="136"/>
      <c r="EJ425" s="136"/>
      <c r="EK425" s="136"/>
      <c r="EL425" s="136"/>
      <c r="EM425" s="136"/>
      <c r="EN425" s="136"/>
      <c r="EO425" s="136"/>
      <c r="EP425" s="136"/>
      <c r="EQ425" s="136"/>
      <c r="ER425" s="136"/>
      <c r="ES425" s="136"/>
      <c r="ET425" s="136"/>
      <c r="EU425" s="136"/>
      <c r="EV425" s="136"/>
      <c r="EW425" s="136"/>
      <c r="EX425" s="136"/>
      <c r="EY425" s="136"/>
      <c r="EZ425" s="136"/>
      <c r="FA425" s="136"/>
      <c r="FB425" s="136"/>
      <c r="FC425" s="136"/>
      <c r="FD425" s="136"/>
      <c r="FE425" s="136"/>
      <c r="FF425" s="136"/>
      <c r="FG425" s="136"/>
      <c r="FH425" s="136"/>
      <c r="FI425" s="136"/>
      <c r="FJ425" s="136"/>
      <c r="FK425" s="136"/>
      <c r="FL425" s="136"/>
      <c r="FM425" s="136"/>
      <c r="FN425" s="136"/>
      <c r="FO425" s="136"/>
      <c r="FP425" s="136"/>
      <c r="FQ425" s="136"/>
      <c r="FR425" s="136"/>
      <c r="FS425" s="136"/>
      <c r="FT425" s="136"/>
      <c r="FU425" s="136"/>
      <c r="FV425" s="136"/>
      <c r="FW425" s="136"/>
      <c r="FX425" s="136"/>
      <c r="FY425" s="136"/>
      <c r="FZ425" s="136"/>
      <c r="GA425" s="136"/>
      <c r="GB425" s="136"/>
      <c r="GC425" s="136"/>
      <c r="GD425" s="136"/>
      <c r="GE425" s="136"/>
      <c r="GF425" s="136"/>
      <c r="GG425" s="136"/>
      <c r="GH425" s="136"/>
      <c r="GI425" s="136"/>
      <c r="GJ425" s="136"/>
      <c r="GK425" s="136"/>
      <c r="GL425" s="136"/>
      <c r="GM425" s="136"/>
      <c r="GN425" s="136"/>
      <c r="GO425" s="136"/>
      <c r="GP425" s="136"/>
      <c r="GQ425" s="136"/>
      <c r="GR425" s="136"/>
      <c r="GS425" s="136"/>
      <c r="GT425" s="136"/>
      <c r="GU425" s="136"/>
      <c r="GV425" s="136"/>
      <c r="GW425" s="136"/>
      <c r="GX425" s="136"/>
      <c r="GY425" s="136"/>
      <c r="GZ425" s="136"/>
      <c r="HA425" s="136"/>
      <c r="HB425" s="136"/>
      <c r="HC425" s="136"/>
      <c r="HD425" s="136"/>
      <c r="HE425" s="136"/>
      <c r="HF425" s="136"/>
      <c r="HG425" s="136"/>
      <c r="HH425" s="136"/>
      <c r="HI425" s="136"/>
      <c r="HJ425" s="136"/>
      <c r="HK425" s="136"/>
      <c r="HL425" s="136"/>
      <c r="HM425" s="136"/>
      <c r="HN425" s="136"/>
      <c r="HO425" s="136"/>
      <c r="HP425" s="136"/>
      <c r="HQ425" s="136"/>
      <c r="HR425" s="136"/>
      <c r="HS425" s="136"/>
      <c r="HT425" s="136"/>
      <c r="HU425" s="136"/>
      <c r="HV425" s="136"/>
      <c r="HW425" s="136"/>
      <c r="HX425" s="136"/>
      <c r="HY425" s="136"/>
      <c r="HZ425" s="136"/>
      <c r="IA425" s="136"/>
      <c r="IB425" s="136"/>
      <c r="IC425" s="136"/>
      <c r="ID425" s="136"/>
      <c r="IE425" s="136"/>
      <c r="IF425" s="136"/>
      <c r="IG425" s="136"/>
    </row>
    <row r="426" spans="1:241" ht="15" customHeight="1" x14ac:dyDescent="0.25">
      <c r="A426" s="143" t="s">
        <v>939</v>
      </c>
      <c r="B426" s="199">
        <v>103336644</v>
      </c>
      <c r="C426" s="199">
        <v>79570005</v>
      </c>
      <c r="D426" s="199">
        <v>21588705</v>
      </c>
      <c r="E426" s="199">
        <v>20439369</v>
      </c>
      <c r="F426" s="199">
        <v>36633951</v>
      </c>
      <c r="G426" s="199">
        <v>6003285</v>
      </c>
      <c r="H426" s="240">
        <v>267571959</v>
      </c>
      <c r="I426" s="136"/>
      <c r="J426" s="143" t="s">
        <v>941</v>
      </c>
      <c r="K426" s="199">
        <v>119402057</v>
      </c>
      <c r="L426" s="199">
        <v>56850433</v>
      </c>
      <c r="M426" s="199">
        <v>17992371</v>
      </c>
      <c r="N426" s="199">
        <v>21199663</v>
      </c>
      <c r="O426" s="199">
        <v>37483969</v>
      </c>
      <c r="P426" s="199">
        <v>4962986</v>
      </c>
      <c r="Q426" s="240">
        <v>257891479</v>
      </c>
      <c r="R426" s="136"/>
      <c r="S426" s="136"/>
      <c r="T426" s="136"/>
      <c r="U426" s="136"/>
      <c r="V426" s="136"/>
      <c r="W426" s="136"/>
      <c r="X426" s="136"/>
      <c r="Y426" s="136"/>
      <c r="Z426" s="136"/>
      <c r="AA426" s="136"/>
      <c r="AB426" s="136"/>
      <c r="AC426" s="136"/>
      <c r="AD426" s="136"/>
      <c r="AE426" s="136"/>
      <c r="AF426" s="136"/>
      <c r="AG426" s="136"/>
      <c r="AH426" s="136"/>
      <c r="AI426" s="136"/>
      <c r="AJ426" s="136"/>
      <c r="AK426" s="136"/>
      <c r="AL426" s="136"/>
      <c r="AM426" s="136"/>
      <c r="AN426" s="136"/>
      <c r="AO426" s="136"/>
      <c r="AP426" s="136"/>
      <c r="AQ426" s="136"/>
      <c r="AR426" s="136"/>
      <c r="AS426" s="136"/>
      <c r="AT426" s="136"/>
      <c r="AU426" s="136"/>
      <c r="AV426" s="136"/>
      <c r="AW426" s="136"/>
      <c r="AX426" s="136"/>
      <c r="AY426" s="136"/>
      <c r="AZ426" s="136"/>
      <c r="BA426" s="136"/>
      <c r="BB426" s="136"/>
      <c r="BC426" s="136"/>
      <c r="BD426" s="136"/>
      <c r="BE426" s="136"/>
      <c r="BF426" s="136"/>
      <c r="BG426" s="136"/>
      <c r="BH426" s="136"/>
      <c r="BI426" s="136"/>
      <c r="BJ426" s="136"/>
      <c r="BK426" s="136"/>
      <c r="BL426" s="136"/>
      <c r="BM426" s="136"/>
      <c r="BN426" s="136"/>
      <c r="BO426" s="136"/>
      <c r="BP426" s="136"/>
      <c r="BQ426" s="136"/>
      <c r="BR426" s="136"/>
      <c r="BS426" s="136"/>
      <c r="BT426" s="136"/>
      <c r="BU426" s="136"/>
      <c r="BV426" s="136"/>
      <c r="BW426" s="136"/>
      <c r="BX426" s="136"/>
      <c r="BY426" s="136"/>
      <c r="BZ426" s="136"/>
      <c r="CA426" s="136"/>
      <c r="CB426" s="136"/>
      <c r="CC426" s="136"/>
      <c r="CD426" s="136"/>
      <c r="CE426" s="136"/>
      <c r="CF426" s="136"/>
      <c r="CG426" s="136"/>
      <c r="CH426" s="136"/>
      <c r="CI426" s="136"/>
      <c r="CJ426" s="136"/>
      <c r="CK426" s="136"/>
      <c r="CL426" s="136"/>
      <c r="CM426" s="136"/>
      <c r="CN426" s="136"/>
      <c r="CO426" s="136"/>
      <c r="CP426" s="136"/>
      <c r="CQ426" s="136"/>
      <c r="CR426" s="136"/>
      <c r="CS426" s="136"/>
      <c r="CT426" s="136"/>
      <c r="CU426" s="136"/>
      <c r="CV426" s="136"/>
      <c r="CW426" s="136"/>
      <c r="CX426" s="136"/>
      <c r="CY426" s="136"/>
      <c r="CZ426" s="136"/>
      <c r="DA426" s="136"/>
      <c r="DB426" s="136"/>
      <c r="DC426" s="136"/>
      <c r="DD426" s="136"/>
      <c r="DE426" s="136"/>
      <c r="DF426" s="136"/>
      <c r="DG426" s="136"/>
      <c r="DH426" s="136"/>
      <c r="DI426" s="136"/>
      <c r="DJ426" s="136"/>
      <c r="DK426" s="136"/>
      <c r="DL426" s="136"/>
      <c r="DM426" s="136"/>
      <c r="DN426" s="136"/>
      <c r="DO426" s="136"/>
      <c r="DP426" s="136"/>
      <c r="DQ426" s="136"/>
      <c r="DR426" s="136"/>
      <c r="DS426" s="136"/>
      <c r="DT426" s="136"/>
      <c r="DU426" s="136"/>
      <c r="DV426" s="136"/>
      <c r="DW426" s="136"/>
      <c r="DX426" s="136"/>
      <c r="DY426" s="136"/>
      <c r="DZ426" s="136"/>
      <c r="EA426" s="136"/>
      <c r="EB426" s="136"/>
      <c r="EC426" s="136"/>
      <c r="ED426" s="136"/>
      <c r="EE426" s="136"/>
      <c r="EF426" s="136"/>
      <c r="EG426" s="136"/>
      <c r="EH426" s="136"/>
      <c r="EI426" s="136"/>
      <c r="EJ426" s="136"/>
      <c r="EK426" s="136"/>
      <c r="EL426" s="136"/>
      <c r="EM426" s="136"/>
      <c r="EN426" s="136"/>
      <c r="EO426" s="136"/>
      <c r="EP426" s="136"/>
      <c r="EQ426" s="136"/>
      <c r="ER426" s="136"/>
      <c r="ES426" s="136"/>
      <c r="ET426" s="136"/>
      <c r="EU426" s="136"/>
      <c r="EV426" s="136"/>
      <c r="EW426" s="136"/>
      <c r="EX426" s="136"/>
      <c r="EY426" s="136"/>
      <c r="EZ426" s="136"/>
      <c r="FA426" s="136"/>
      <c r="FB426" s="136"/>
      <c r="FC426" s="136"/>
      <c r="FD426" s="136"/>
      <c r="FE426" s="136"/>
      <c r="FF426" s="136"/>
      <c r="FG426" s="136"/>
      <c r="FH426" s="136"/>
      <c r="FI426" s="136"/>
      <c r="FJ426" s="136"/>
      <c r="FK426" s="136"/>
      <c r="FL426" s="136"/>
      <c r="FM426" s="136"/>
      <c r="FN426" s="136"/>
      <c r="FO426" s="136"/>
      <c r="FP426" s="136"/>
      <c r="FQ426" s="136"/>
      <c r="FR426" s="136"/>
      <c r="FS426" s="136"/>
      <c r="FT426" s="136"/>
      <c r="FU426" s="136"/>
      <c r="FV426" s="136"/>
      <c r="FW426" s="136"/>
      <c r="FX426" s="136"/>
      <c r="FY426" s="136"/>
      <c r="FZ426" s="136"/>
      <c r="GA426" s="136"/>
      <c r="GB426" s="136"/>
      <c r="GC426" s="136"/>
      <c r="GD426" s="136"/>
      <c r="GE426" s="136"/>
      <c r="GF426" s="136"/>
      <c r="GG426" s="136"/>
      <c r="GH426" s="136"/>
      <c r="GI426" s="136"/>
      <c r="GJ426" s="136"/>
      <c r="GK426" s="136"/>
      <c r="GL426" s="136"/>
      <c r="GM426" s="136"/>
      <c r="GN426" s="136"/>
      <c r="GO426" s="136"/>
      <c r="GP426" s="136"/>
      <c r="GQ426" s="136"/>
      <c r="GR426" s="136"/>
      <c r="GS426" s="136"/>
      <c r="GT426" s="136"/>
      <c r="GU426" s="136"/>
      <c r="GV426" s="136"/>
      <c r="GW426" s="136"/>
      <c r="GX426" s="136"/>
      <c r="GY426" s="136"/>
      <c r="GZ426" s="136"/>
      <c r="HA426" s="136"/>
      <c r="HB426" s="136"/>
      <c r="HC426" s="136"/>
      <c r="HD426" s="136"/>
      <c r="HE426" s="136"/>
      <c r="HF426" s="136"/>
      <c r="HG426" s="136"/>
      <c r="HH426" s="136"/>
      <c r="HI426" s="136"/>
      <c r="HJ426" s="136"/>
      <c r="HK426" s="136"/>
      <c r="HL426" s="136"/>
      <c r="HM426" s="136"/>
      <c r="HN426" s="136"/>
      <c r="HO426" s="136"/>
      <c r="HP426" s="136"/>
      <c r="HQ426" s="136"/>
      <c r="HR426" s="136"/>
      <c r="HS426" s="136"/>
      <c r="HT426" s="136"/>
      <c r="HU426" s="136"/>
      <c r="HV426" s="136"/>
      <c r="HW426" s="136"/>
      <c r="HX426" s="136"/>
      <c r="HY426" s="136"/>
      <c r="HZ426" s="136"/>
      <c r="IA426" s="136"/>
      <c r="IB426" s="136"/>
      <c r="IC426" s="136"/>
      <c r="ID426" s="136"/>
      <c r="IE426" s="136"/>
      <c r="IF426" s="136"/>
      <c r="IG426" s="136"/>
    </row>
    <row r="427" spans="1:241" ht="15" customHeight="1" x14ac:dyDescent="0.25">
      <c r="A427" s="146" t="s">
        <v>940</v>
      </c>
      <c r="B427" s="200">
        <v>4697120.1818181816</v>
      </c>
      <c r="C427" s="200">
        <v>3616818.4090909092</v>
      </c>
      <c r="D427" s="200">
        <v>981304.77272727271</v>
      </c>
      <c r="E427" s="200">
        <v>929062.22727272729</v>
      </c>
      <c r="F427" s="200">
        <v>1665179.5909090908</v>
      </c>
      <c r="G427" s="200">
        <v>272876.59090909088</v>
      </c>
      <c r="H427" s="200">
        <v>12162361.772727273</v>
      </c>
      <c r="I427" s="136"/>
      <c r="J427" s="146" t="s">
        <v>942</v>
      </c>
      <c r="K427" s="200">
        <v>5427366.2272727275</v>
      </c>
      <c r="L427" s="200">
        <v>2584110.5909090908</v>
      </c>
      <c r="M427" s="200">
        <v>817835.04545454541</v>
      </c>
      <c r="N427" s="200">
        <v>963621.04545454541</v>
      </c>
      <c r="O427" s="200">
        <v>1703816.7727272727</v>
      </c>
      <c r="P427" s="200">
        <v>225590.27272727274</v>
      </c>
      <c r="Q427" s="200">
        <v>11722339.954545455</v>
      </c>
      <c r="R427" s="136"/>
      <c r="S427" s="136"/>
      <c r="T427" s="136"/>
      <c r="U427" s="136"/>
      <c r="V427" s="136"/>
      <c r="W427" s="136"/>
      <c r="X427" s="136"/>
      <c r="Y427" s="136"/>
      <c r="Z427" s="136"/>
      <c r="AA427" s="136"/>
      <c r="AB427" s="136"/>
      <c r="AC427" s="136"/>
      <c r="AD427" s="136"/>
      <c r="AE427" s="136"/>
      <c r="AF427" s="136"/>
      <c r="AG427" s="136"/>
      <c r="AH427" s="136"/>
      <c r="AI427" s="136"/>
      <c r="AJ427" s="136"/>
      <c r="AK427" s="136"/>
      <c r="AL427" s="136"/>
      <c r="AM427" s="136"/>
      <c r="AN427" s="136"/>
      <c r="AO427" s="136"/>
      <c r="AP427" s="136"/>
      <c r="AQ427" s="136"/>
      <c r="AR427" s="136"/>
      <c r="AS427" s="136"/>
      <c r="AT427" s="136"/>
      <c r="AU427" s="136"/>
      <c r="AV427" s="136"/>
      <c r="AW427" s="136"/>
      <c r="AX427" s="136"/>
      <c r="AY427" s="136"/>
      <c r="AZ427" s="136"/>
      <c r="BA427" s="136"/>
      <c r="BB427" s="136"/>
      <c r="BC427" s="136"/>
      <c r="BD427" s="136"/>
      <c r="BE427" s="136"/>
      <c r="BF427" s="136"/>
      <c r="BG427" s="136"/>
      <c r="BH427" s="136"/>
      <c r="BI427" s="136"/>
      <c r="BJ427" s="136"/>
      <c r="BK427" s="136"/>
      <c r="BL427" s="136"/>
      <c r="BM427" s="136"/>
      <c r="BN427" s="136"/>
      <c r="BO427" s="136"/>
      <c r="BP427" s="136"/>
      <c r="BQ427" s="136"/>
      <c r="BR427" s="136"/>
      <c r="BS427" s="136"/>
      <c r="BT427" s="136"/>
      <c r="BU427" s="136"/>
      <c r="BV427" s="136"/>
      <c r="BW427" s="136"/>
      <c r="BX427" s="136"/>
      <c r="BY427" s="136"/>
      <c r="BZ427" s="136"/>
      <c r="CA427" s="136"/>
      <c r="CB427" s="136"/>
      <c r="CC427" s="136"/>
      <c r="CD427" s="136"/>
      <c r="CE427" s="136"/>
      <c r="CF427" s="136"/>
      <c r="CG427" s="136"/>
      <c r="CH427" s="136"/>
      <c r="CI427" s="136"/>
      <c r="CJ427" s="136"/>
      <c r="CK427" s="136"/>
      <c r="CL427" s="136"/>
      <c r="CM427" s="136"/>
      <c r="CN427" s="136"/>
      <c r="CO427" s="136"/>
      <c r="CP427" s="136"/>
      <c r="CQ427" s="136"/>
      <c r="CR427" s="136"/>
      <c r="CS427" s="136"/>
      <c r="CT427" s="136"/>
      <c r="CU427" s="136"/>
      <c r="CV427" s="136"/>
      <c r="CW427" s="136"/>
      <c r="CX427" s="136"/>
      <c r="CY427" s="136"/>
      <c r="CZ427" s="136"/>
      <c r="DA427" s="136"/>
      <c r="DB427" s="136"/>
      <c r="DC427" s="136"/>
      <c r="DD427" s="136"/>
      <c r="DE427" s="136"/>
      <c r="DF427" s="136"/>
      <c r="DG427" s="136"/>
      <c r="DH427" s="136"/>
      <c r="DI427" s="136"/>
      <c r="DJ427" s="136"/>
      <c r="DK427" s="136"/>
      <c r="DL427" s="136"/>
      <c r="DM427" s="136"/>
      <c r="DN427" s="136"/>
      <c r="DO427" s="136"/>
      <c r="DP427" s="136"/>
      <c r="DQ427" s="136"/>
      <c r="DR427" s="136"/>
      <c r="DS427" s="136"/>
      <c r="DT427" s="136"/>
      <c r="DU427" s="136"/>
      <c r="DV427" s="136"/>
      <c r="DW427" s="136"/>
      <c r="DX427" s="136"/>
      <c r="DY427" s="136"/>
      <c r="DZ427" s="136"/>
      <c r="EA427" s="136"/>
      <c r="EB427" s="136"/>
      <c r="EC427" s="136"/>
      <c r="ED427" s="136"/>
      <c r="EE427" s="136"/>
      <c r="EF427" s="136"/>
      <c r="EG427" s="136"/>
      <c r="EH427" s="136"/>
      <c r="EI427" s="136"/>
      <c r="EJ427" s="136"/>
      <c r="EK427" s="136"/>
      <c r="EL427" s="136"/>
      <c r="EM427" s="136"/>
      <c r="EN427" s="136"/>
      <c r="EO427" s="136"/>
      <c r="EP427" s="136"/>
      <c r="EQ427" s="136"/>
      <c r="ER427" s="136"/>
      <c r="ES427" s="136"/>
      <c r="ET427" s="136"/>
      <c r="EU427" s="136"/>
      <c r="EV427" s="136"/>
      <c r="EW427" s="136"/>
      <c r="EX427" s="136"/>
      <c r="EY427" s="136"/>
      <c r="EZ427" s="136"/>
      <c r="FA427" s="136"/>
      <c r="FB427" s="136"/>
      <c r="FC427" s="136"/>
      <c r="FD427" s="136"/>
      <c r="FE427" s="136"/>
      <c r="FF427" s="136"/>
      <c r="FG427" s="136"/>
      <c r="FH427" s="136"/>
      <c r="FI427" s="136"/>
      <c r="FJ427" s="136"/>
      <c r="FK427" s="136"/>
      <c r="FL427" s="136"/>
      <c r="FM427" s="136"/>
      <c r="FN427" s="136"/>
      <c r="FO427" s="136"/>
      <c r="FP427" s="136"/>
      <c r="FQ427" s="136"/>
      <c r="FR427" s="136"/>
      <c r="FS427" s="136"/>
      <c r="FT427" s="136"/>
      <c r="FU427" s="136"/>
      <c r="FV427" s="136"/>
      <c r="FW427" s="136"/>
      <c r="FX427" s="136"/>
      <c r="FY427" s="136"/>
      <c r="FZ427" s="136"/>
      <c r="GA427" s="136"/>
      <c r="GB427" s="136"/>
      <c r="GC427" s="136"/>
      <c r="GD427" s="136"/>
      <c r="GE427" s="136"/>
      <c r="GF427" s="136"/>
      <c r="GG427" s="136"/>
      <c r="GH427" s="136"/>
      <c r="GI427" s="136"/>
      <c r="GJ427" s="136"/>
      <c r="GK427" s="136"/>
      <c r="GL427" s="136"/>
      <c r="GM427" s="136"/>
      <c r="GN427" s="136"/>
      <c r="GO427" s="136"/>
      <c r="GP427" s="136"/>
      <c r="GQ427" s="136"/>
      <c r="GR427" s="136"/>
      <c r="GS427" s="136"/>
      <c r="GT427" s="136"/>
      <c r="GU427" s="136"/>
      <c r="GV427" s="136"/>
      <c r="GW427" s="136"/>
      <c r="GX427" s="136"/>
      <c r="GY427" s="136"/>
      <c r="GZ427" s="136"/>
      <c r="HA427" s="136"/>
      <c r="HB427" s="136"/>
      <c r="HC427" s="136"/>
      <c r="HD427" s="136"/>
      <c r="HE427" s="136"/>
      <c r="HF427" s="136"/>
      <c r="HG427" s="136"/>
      <c r="HH427" s="136"/>
      <c r="HI427" s="136"/>
      <c r="HJ427" s="136"/>
      <c r="HK427" s="136"/>
      <c r="HL427" s="136"/>
      <c r="HM427" s="136"/>
      <c r="HN427" s="136"/>
      <c r="HO427" s="136"/>
      <c r="HP427" s="136"/>
      <c r="HQ427" s="136"/>
      <c r="HR427" s="136"/>
      <c r="HS427" s="136"/>
      <c r="HT427" s="136"/>
      <c r="HU427" s="136"/>
      <c r="HV427" s="136"/>
      <c r="HW427" s="136"/>
      <c r="HX427" s="136"/>
      <c r="HY427" s="136"/>
      <c r="HZ427" s="136"/>
      <c r="IA427" s="136"/>
      <c r="IB427" s="136"/>
      <c r="IC427" s="136"/>
      <c r="ID427" s="136"/>
      <c r="IE427" s="136"/>
      <c r="IF427" s="136"/>
      <c r="IG427" s="136"/>
    </row>
    <row r="428" spans="1:241" ht="15" customHeight="1" x14ac:dyDescent="0.25">
      <c r="A428" s="135"/>
      <c r="B428" s="135"/>
      <c r="C428" s="135"/>
      <c r="D428" s="135"/>
      <c r="E428" s="135"/>
      <c r="F428" s="135"/>
      <c r="G428" s="135"/>
      <c r="H428" s="135"/>
      <c r="I428" s="136"/>
      <c r="J428" s="136"/>
      <c r="K428" s="136"/>
      <c r="L428" s="136"/>
      <c r="M428" s="136"/>
      <c r="N428" s="136"/>
      <c r="O428" s="136"/>
      <c r="P428" s="136"/>
      <c r="Q428" s="136"/>
      <c r="R428" s="136"/>
      <c r="S428" s="136"/>
      <c r="T428" s="136"/>
      <c r="U428" s="136"/>
      <c r="V428" s="136"/>
      <c r="W428" s="136"/>
      <c r="X428" s="136"/>
      <c r="Y428" s="136"/>
      <c r="Z428" s="136"/>
      <c r="AA428" s="136"/>
      <c r="AB428" s="136"/>
      <c r="AC428" s="136"/>
      <c r="AD428" s="136"/>
      <c r="AE428" s="136"/>
      <c r="AF428" s="136"/>
      <c r="AG428" s="136"/>
      <c r="AH428" s="136"/>
      <c r="AI428" s="136"/>
      <c r="AJ428" s="136"/>
      <c r="AK428" s="136"/>
      <c r="AL428" s="136"/>
      <c r="AM428" s="136"/>
      <c r="AN428" s="136"/>
      <c r="AO428" s="136"/>
      <c r="AP428" s="136"/>
      <c r="AQ428" s="136"/>
      <c r="AR428" s="136"/>
      <c r="AS428" s="136"/>
      <c r="AT428" s="136"/>
      <c r="AU428" s="136"/>
      <c r="AV428" s="136"/>
      <c r="AW428" s="136"/>
      <c r="AX428" s="136"/>
      <c r="AY428" s="136"/>
      <c r="AZ428" s="136"/>
      <c r="BA428" s="136"/>
      <c r="BB428" s="136"/>
      <c r="BC428" s="136"/>
      <c r="BD428" s="136"/>
      <c r="BE428" s="136"/>
      <c r="BF428" s="136"/>
      <c r="BG428" s="136"/>
      <c r="BH428" s="136"/>
      <c r="BI428" s="136"/>
      <c r="BJ428" s="136"/>
      <c r="BK428" s="136"/>
      <c r="BL428" s="136"/>
      <c r="BM428" s="136"/>
      <c r="BN428" s="136"/>
      <c r="BO428" s="136"/>
      <c r="BP428" s="136"/>
      <c r="BQ428" s="136"/>
      <c r="BR428" s="136"/>
      <c r="BS428" s="136"/>
      <c r="BT428" s="136"/>
      <c r="BU428" s="136"/>
      <c r="BV428" s="136"/>
      <c r="BW428" s="136"/>
      <c r="BX428" s="136"/>
      <c r="BY428" s="136"/>
      <c r="BZ428" s="136"/>
      <c r="CA428" s="136"/>
      <c r="CB428" s="136"/>
      <c r="CC428" s="136"/>
      <c r="CD428" s="136"/>
      <c r="CE428" s="136"/>
      <c r="CF428" s="136"/>
      <c r="CG428" s="136"/>
      <c r="CH428" s="136"/>
      <c r="CI428" s="136"/>
      <c r="CJ428" s="136"/>
      <c r="CK428" s="136"/>
      <c r="CL428" s="136"/>
      <c r="CM428" s="136"/>
      <c r="CN428" s="136"/>
      <c r="CO428" s="136"/>
      <c r="CP428" s="136"/>
      <c r="CQ428" s="136"/>
      <c r="CR428" s="136"/>
      <c r="CS428" s="136"/>
      <c r="CT428" s="136"/>
      <c r="CU428" s="136"/>
      <c r="CV428" s="136"/>
      <c r="CW428" s="136"/>
      <c r="CX428" s="136"/>
      <c r="CY428" s="136"/>
      <c r="CZ428" s="136"/>
      <c r="DA428" s="136"/>
      <c r="DB428" s="136"/>
      <c r="DC428" s="136"/>
      <c r="DD428" s="136"/>
      <c r="DE428" s="136"/>
      <c r="DF428" s="136"/>
      <c r="DG428" s="136"/>
      <c r="DH428" s="136"/>
      <c r="DI428" s="136"/>
      <c r="DJ428" s="136"/>
      <c r="DK428" s="136"/>
      <c r="DL428" s="136"/>
      <c r="DM428" s="136"/>
      <c r="DN428" s="136"/>
      <c r="DO428" s="136"/>
      <c r="DP428" s="136"/>
      <c r="DQ428" s="136"/>
      <c r="DR428" s="136"/>
      <c r="DS428" s="136"/>
      <c r="DT428" s="136"/>
      <c r="DU428" s="136"/>
      <c r="DV428" s="136"/>
      <c r="DW428" s="136"/>
      <c r="DX428" s="136"/>
      <c r="DY428" s="136"/>
      <c r="DZ428" s="136"/>
      <c r="EA428" s="136"/>
      <c r="EB428" s="136"/>
      <c r="EC428" s="136"/>
      <c r="ED428" s="136"/>
      <c r="EE428" s="136"/>
      <c r="EF428" s="136"/>
      <c r="EG428" s="136"/>
      <c r="EH428" s="136"/>
      <c r="EI428" s="136"/>
      <c r="EJ428" s="136"/>
      <c r="EK428" s="136"/>
      <c r="EL428" s="136"/>
      <c r="EM428" s="136"/>
      <c r="EN428" s="136"/>
      <c r="EO428" s="136"/>
      <c r="EP428" s="136"/>
      <c r="EQ428" s="136"/>
      <c r="ER428" s="136"/>
      <c r="ES428" s="136"/>
      <c r="ET428" s="136"/>
      <c r="EU428" s="136"/>
      <c r="EV428" s="136"/>
      <c r="EW428" s="136"/>
      <c r="EX428" s="136"/>
      <c r="EY428" s="136"/>
      <c r="EZ428" s="136"/>
      <c r="FA428" s="136"/>
      <c r="FB428" s="136"/>
      <c r="FC428" s="136"/>
      <c r="FD428" s="136"/>
      <c r="FE428" s="136"/>
      <c r="FF428" s="136"/>
      <c r="FG428" s="136"/>
      <c r="FH428" s="136"/>
      <c r="FI428" s="136"/>
      <c r="FJ428" s="136"/>
      <c r="FK428" s="136"/>
      <c r="FL428" s="136"/>
      <c r="FM428" s="136"/>
      <c r="FN428" s="136"/>
      <c r="FO428" s="136"/>
      <c r="FP428" s="136"/>
      <c r="FQ428" s="136"/>
      <c r="FR428" s="136"/>
      <c r="FS428" s="136"/>
      <c r="FT428" s="136"/>
      <c r="FU428" s="136"/>
      <c r="FV428" s="136"/>
      <c r="FW428" s="136"/>
      <c r="FX428" s="136"/>
      <c r="FY428" s="136"/>
      <c r="FZ428" s="136"/>
      <c r="GA428" s="136"/>
      <c r="GB428" s="136"/>
      <c r="GC428" s="136"/>
      <c r="GD428" s="136"/>
      <c r="GE428" s="136"/>
      <c r="GF428" s="136"/>
      <c r="GG428" s="136"/>
      <c r="GH428" s="136"/>
      <c r="GI428" s="136"/>
      <c r="GJ428" s="136"/>
      <c r="GK428" s="136"/>
      <c r="GL428" s="136"/>
      <c r="GM428" s="136"/>
      <c r="GN428" s="136"/>
      <c r="GO428" s="136"/>
      <c r="GP428" s="136"/>
      <c r="GQ428" s="136"/>
      <c r="GR428" s="136"/>
      <c r="GS428" s="136"/>
      <c r="GT428" s="136"/>
      <c r="GU428" s="136"/>
      <c r="GV428" s="136"/>
      <c r="GW428" s="136"/>
      <c r="GX428" s="136"/>
      <c r="GY428" s="136"/>
      <c r="GZ428" s="136"/>
      <c r="HA428" s="136"/>
      <c r="HB428" s="136"/>
      <c r="HC428" s="136"/>
      <c r="HD428" s="136"/>
      <c r="HE428" s="136"/>
      <c r="HF428" s="136"/>
      <c r="HG428" s="136"/>
      <c r="HH428" s="136"/>
      <c r="HI428" s="136"/>
      <c r="HJ428" s="136"/>
      <c r="HK428" s="136"/>
      <c r="HL428" s="136"/>
      <c r="HM428" s="136"/>
      <c r="HN428" s="136"/>
      <c r="HO428" s="136"/>
      <c r="HP428" s="136"/>
      <c r="HQ428" s="136"/>
      <c r="HR428" s="136"/>
      <c r="HS428" s="136"/>
      <c r="HT428" s="136"/>
      <c r="HU428" s="136"/>
      <c r="HV428" s="136"/>
      <c r="HW428" s="136"/>
      <c r="HX428" s="136"/>
      <c r="HY428" s="136"/>
      <c r="HZ428" s="136"/>
      <c r="IA428" s="136"/>
      <c r="IB428" s="136"/>
      <c r="IC428" s="136"/>
      <c r="ID428" s="136"/>
      <c r="IE428" s="136"/>
      <c r="IF428" s="136"/>
      <c r="IG428" s="136"/>
    </row>
    <row r="429" spans="1:241" ht="38.1" customHeight="1" x14ac:dyDescent="0.25">
      <c r="A429" s="461" t="s">
        <v>1162</v>
      </c>
      <c r="B429" s="461"/>
      <c r="C429" s="461"/>
      <c r="D429" s="461"/>
      <c r="E429" s="461"/>
      <c r="F429" s="461"/>
      <c r="G429" s="461"/>
      <c r="H429" s="461"/>
      <c r="I429" s="461"/>
      <c r="J429" s="461"/>
      <c r="K429" s="461"/>
      <c r="L429" s="461"/>
      <c r="M429" s="461"/>
      <c r="N429" s="461"/>
      <c r="O429" s="461"/>
      <c r="P429" s="461"/>
      <c r="Q429" s="461"/>
      <c r="R429" s="136"/>
      <c r="S429" s="136"/>
      <c r="T429" s="136"/>
      <c r="U429" s="136"/>
      <c r="V429" s="136"/>
      <c r="W429" s="136"/>
      <c r="X429" s="136"/>
      <c r="Y429" s="136"/>
      <c r="Z429" s="136"/>
      <c r="AA429" s="136"/>
      <c r="AB429" s="136"/>
      <c r="AC429" s="136"/>
      <c r="AD429" s="136"/>
      <c r="AE429" s="136"/>
      <c r="AF429" s="136"/>
      <c r="AG429" s="136"/>
      <c r="AH429" s="136"/>
      <c r="AI429" s="136"/>
      <c r="AJ429" s="136"/>
      <c r="AK429" s="136"/>
      <c r="AL429" s="136"/>
      <c r="AM429" s="136"/>
      <c r="AN429" s="136"/>
      <c r="AO429" s="136"/>
      <c r="AP429" s="136"/>
      <c r="AQ429" s="136"/>
      <c r="AR429" s="136"/>
      <c r="AS429" s="136"/>
      <c r="AT429" s="136"/>
      <c r="AU429" s="136"/>
      <c r="AV429" s="136"/>
      <c r="AW429" s="136"/>
      <c r="AX429" s="136"/>
      <c r="AY429" s="136"/>
      <c r="AZ429" s="136"/>
      <c r="BA429" s="136"/>
      <c r="BB429" s="136"/>
      <c r="BC429" s="136"/>
      <c r="BD429" s="136"/>
      <c r="BE429" s="136"/>
      <c r="BF429" s="136"/>
      <c r="BG429" s="136"/>
      <c r="BH429" s="136"/>
      <c r="BI429" s="136"/>
      <c r="BJ429" s="136"/>
      <c r="BK429" s="136"/>
      <c r="BL429" s="136"/>
      <c r="BM429" s="136"/>
      <c r="BN429" s="136"/>
      <c r="BO429" s="136"/>
      <c r="BP429" s="136"/>
      <c r="BQ429" s="136"/>
      <c r="BR429" s="136"/>
      <c r="BS429" s="136"/>
      <c r="BT429" s="136"/>
      <c r="BU429" s="136"/>
      <c r="BV429" s="136"/>
      <c r="BW429" s="136"/>
      <c r="BX429" s="136"/>
      <c r="BY429" s="136"/>
      <c r="BZ429" s="136"/>
      <c r="CA429" s="136"/>
      <c r="CB429" s="136"/>
      <c r="CC429" s="136"/>
      <c r="CD429" s="136"/>
      <c r="CE429" s="136"/>
      <c r="CF429" s="136"/>
      <c r="CG429" s="136"/>
      <c r="CH429" s="136"/>
      <c r="CI429" s="136"/>
      <c r="CJ429" s="136"/>
      <c r="CK429" s="136"/>
      <c r="CL429" s="136"/>
      <c r="CM429" s="136"/>
      <c r="CN429" s="136"/>
      <c r="CO429" s="136"/>
      <c r="CP429" s="136"/>
      <c r="CQ429" s="136"/>
      <c r="CR429" s="136"/>
      <c r="CS429" s="136"/>
      <c r="CT429" s="136"/>
      <c r="CU429" s="136"/>
      <c r="CV429" s="136"/>
      <c r="CW429" s="136"/>
      <c r="CX429" s="136"/>
      <c r="CY429" s="136"/>
      <c r="CZ429" s="136"/>
      <c r="DA429" s="136"/>
      <c r="DB429" s="136"/>
      <c r="DC429" s="136"/>
      <c r="DD429" s="136"/>
      <c r="DE429" s="136"/>
      <c r="DF429" s="136"/>
      <c r="DG429" s="136"/>
      <c r="DH429" s="136"/>
      <c r="DI429" s="136"/>
      <c r="DJ429" s="136"/>
      <c r="DK429" s="136"/>
      <c r="DL429" s="136"/>
      <c r="DM429" s="136"/>
      <c r="DN429" s="136"/>
      <c r="DO429" s="136"/>
      <c r="DP429" s="136"/>
      <c r="DQ429" s="136"/>
      <c r="DR429" s="136"/>
      <c r="DS429" s="136"/>
      <c r="DT429" s="136"/>
      <c r="DU429" s="136"/>
      <c r="DV429" s="136"/>
      <c r="DW429" s="136"/>
      <c r="DX429" s="136"/>
      <c r="DY429" s="136"/>
      <c r="DZ429" s="136"/>
      <c r="EA429" s="136"/>
      <c r="EB429" s="136"/>
      <c r="EC429" s="136"/>
      <c r="ED429" s="136"/>
      <c r="EE429" s="136"/>
      <c r="EF429" s="136"/>
      <c r="EG429" s="136"/>
      <c r="EH429" s="136"/>
      <c r="EI429" s="136"/>
      <c r="EJ429" s="136"/>
      <c r="EK429" s="136"/>
      <c r="EL429" s="136"/>
      <c r="EM429" s="136"/>
      <c r="EN429" s="136"/>
      <c r="EO429" s="136"/>
      <c r="EP429" s="136"/>
      <c r="EQ429" s="136"/>
      <c r="ER429" s="136"/>
      <c r="ES429" s="136"/>
      <c r="ET429" s="136"/>
      <c r="EU429" s="136"/>
      <c r="EV429" s="136"/>
      <c r="EW429" s="136"/>
      <c r="EX429" s="136"/>
      <c r="EY429" s="136"/>
      <c r="EZ429" s="136"/>
      <c r="FA429" s="136"/>
      <c r="FB429" s="136"/>
      <c r="FC429" s="136"/>
      <c r="FD429" s="136"/>
      <c r="FE429" s="136"/>
      <c r="FF429" s="136"/>
      <c r="FG429" s="136"/>
      <c r="FH429" s="136"/>
      <c r="FI429" s="136"/>
      <c r="FJ429" s="136"/>
      <c r="FK429" s="136"/>
      <c r="FL429" s="136"/>
      <c r="FM429" s="136"/>
      <c r="FN429" s="136"/>
      <c r="FO429" s="136"/>
      <c r="FP429" s="136"/>
      <c r="FQ429" s="136"/>
      <c r="FR429" s="136"/>
      <c r="FS429" s="136"/>
      <c r="FT429" s="136"/>
      <c r="FU429" s="136"/>
      <c r="FV429" s="136"/>
      <c r="FW429" s="136"/>
      <c r="FX429" s="136"/>
      <c r="FY429" s="136"/>
      <c r="FZ429" s="136"/>
      <c r="GA429" s="136"/>
      <c r="GB429" s="136"/>
      <c r="GC429" s="136"/>
      <c r="GD429" s="136"/>
      <c r="GE429" s="136"/>
      <c r="GF429" s="136"/>
      <c r="GG429" s="136"/>
      <c r="GH429" s="136"/>
      <c r="GI429" s="136"/>
      <c r="GJ429" s="136"/>
      <c r="GK429" s="136"/>
      <c r="GL429" s="136"/>
      <c r="GM429" s="136"/>
      <c r="GN429" s="136"/>
      <c r="GO429" s="136"/>
      <c r="GP429" s="136"/>
      <c r="GQ429" s="136"/>
      <c r="GR429" s="136"/>
      <c r="GS429" s="136"/>
      <c r="GT429" s="136"/>
      <c r="GU429" s="136"/>
      <c r="GV429" s="136"/>
      <c r="GW429" s="136"/>
      <c r="GX429" s="136"/>
      <c r="GY429" s="136"/>
      <c r="GZ429" s="136"/>
      <c r="HA429" s="136"/>
      <c r="HB429" s="136"/>
      <c r="HC429" s="136"/>
      <c r="HD429" s="136"/>
      <c r="HE429" s="136"/>
      <c r="HF429" s="136"/>
      <c r="HG429" s="136"/>
      <c r="HH429" s="136"/>
      <c r="HI429" s="136"/>
      <c r="HJ429" s="136"/>
      <c r="HK429" s="136"/>
      <c r="HL429" s="136"/>
      <c r="HM429" s="136"/>
      <c r="HN429" s="136"/>
      <c r="HO429" s="136"/>
      <c r="HP429" s="136"/>
      <c r="HQ429" s="136"/>
      <c r="HR429" s="136"/>
      <c r="HS429" s="136"/>
      <c r="HT429" s="136"/>
      <c r="HU429" s="136"/>
      <c r="HV429" s="136"/>
      <c r="HW429" s="136"/>
      <c r="HX429" s="136"/>
      <c r="HY429" s="136"/>
      <c r="HZ429" s="136"/>
      <c r="IA429" s="136"/>
      <c r="IB429" s="136"/>
      <c r="IC429" s="136"/>
      <c r="ID429" s="136"/>
      <c r="IE429" s="136"/>
      <c r="IF429" s="136"/>
      <c r="IG429" s="136"/>
    </row>
    <row r="430" spans="1:241" ht="12" customHeight="1" x14ac:dyDescent="0.25">
      <c r="A430" s="135"/>
      <c r="B430" s="135"/>
      <c r="C430" s="135"/>
      <c r="D430" s="135"/>
      <c r="E430" s="135"/>
      <c r="F430" s="135"/>
      <c r="G430" s="135"/>
      <c r="H430" s="135"/>
      <c r="I430" s="136"/>
      <c r="J430" s="136"/>
      <c r="K430" s="136"/>
      <c r="L430" s="136"/>
      <c r="M430" s="136"/>
      <c r="N430" s="136"/>
      <c r="O430" s="136"/>
      <c r="P430" s="136"/>
      <c r="Q430" s="136"/>
      <c r="R430" s="136"/>
      <c r="S430" s="136"/>
      <c r="T430" s="136"/>
      <c r="U430" s="136"/>
      <c r="V430" s="136"/>
      <c r="W430" s="136"/>
      <c r="X430" s="136"/>
      <c r="Y430" s="136"/>
      <c r="Z430" s="136"/>
      <c r="AA430" s="136"/>
      <c r="AB430" s="136"/>
      <c r="AC430" s="136"/>
      <c r="AD430" s="136"/>
      <c r="AE430" s="136"/>
      <c r="AF430" s="136"/>
      <c r="AG430" s="136"/>
      <c r="AH430" s="136"/>
      <c r="AI430" s="136"/>
      <c r="AJ430" s="136"/>
      <c r="AK430" s="136"/>
      <c r="AL430" s="136"/>
      <c r="AM430" s="136"/>
      <c r="AN430" s="136"/>
      <c r="AO430" s="136"/>
      <c r="AP430" s="136"/>
      <c r="AQ430" s="136"/>
      <c r="AR430" s="136"/>
      <c r="AS430" s="136"/>
      <c r="AT430" s="136"/>
      <c r="AU430" s="136"/>
      <c r="AV430" s="136"/>
      <c r="AW430" s="136"/>
      <c r="AX430" s="136"/>
      <c r="AY430" s="136"/>
      <c r="AZ430" s="136"/>
      <c r="BA430" s="136"/>
      <c r="BB430" s="136"/>
      <c r="BC430" s="136"/>
      <c r="BD430" s="136"/>
      <c r="BE430" s="136"/>
      <c r="BF430" s="136"/>
      <c r="BG430" s="136"/>
      <c r="BH430" s="136"/>
      <c r="BI430" s="136"/>
      <c r="BJ430" s="136"/>
      <c r="BK430" s="136"/>
      <c r="BL430" s="136"/>
      <c r="BM430" s="136"/>
      <c r="BN430" s="136"/>
      <c r="BO430" s="136"/>
      <c r="BP430" s="136"/>
      <c r="BQ430" s="136"/>
      <c r="BR430" s="136"/>
      <c r="BS430" s="136"/>
      <c r="BT430" s="136"/>
      <c r="BU430" s="136"/>
      <c r="BV430" s="136"/>
      <c r="BW430" s="136"/>
      <c r="BX430" s="136"/>
      <c r="BY430" s="136"/>
      <c r="BZ430" s="136"/>
      <c r="CA430" s="136"/>
      <c r="CB430" s="136"/>
      <c r="CC430" s="136"/>
      <c r="CD430" s="136"/>
      <c r="CE430" s="136"/>
      <c r="CF430" s="136"/>
      <c r="CG430" s="136"/>
      <c r="CH430" s="136"/>
      <c r="CI430" s="136"/>
      <c r="CJ430" s="136"/>
      <c r="CK430" s="136"/>
      <c r="CL430" s="136"/>
      <c r="CM430" s="136"/>
      <c r="CN430" s="136"/>
      <c r="CO430" s="136"/>
      <c r="CP430" s="136"/>
      <c r="CQ430" s="136"/>
      <c r="CR430" s="136"/>
      <c r="CS430" s="136"/>
      <c r="CT430" s="136"/>
      <c r="CU430" s="136"/>
      <c r="CV430" s="136"/>
      <c r="CW430" s="136"/>
      <c r="CX430" s="136"/>
      <c r="CY430" s="136"/>
      <c r="CZ430" s="136"/>
      <c r="DA430" s="136"/>
      <c r="DB430" s="136"/>
      <c r="DC430" s="136"/>
      <c r="DD430" s="136"/>
      <c r="DE430" s="136"/>
      <c r="DF430" s="136"/>
      <c r="DG430" s="136"/>
      <c r="DH430" s="136"/>
      <c r="DI430" s="136"/>
      <c r="DJ430" s="136"/>
      <c r="DK430" s="136"/>
      <c r="DL430" s="136"/>
      <c r="DM430" s="136"/>
      <c r="DN430" s="136"/>
      <c r="DO430" s="136"/>
      <c r="DP430" s="136"/>
      <c r="DQ430" s="136"/>
      <c r="DR430" s="136"/>
      <c r="DS430" s="136"/>
      <c r="DT430" s="136"/>
      <c r="DU430" s="136"/>
      <c r="DV430" s="136"/>
      <c r="DW430" s="136"/>
      <c r="DX430" s="136"/>
      <c r="DY430" s="136"/>
      <c r="DZ430" s="136"/>
      <c r="EA430" s="136"/>
      <c r="EB430" s="136"/>
      <c r="EC430" s="136"/>
      <c r="ED430" s="136"/>
      <c r="EE430" s="136"/>
      <c r="EF430" s="136"/>
      <c r="EG430" s="136"/>
      <c r="EH430" s="136"/>
      <c r="EI430" s="136"/>
      <c r="EJ430" s="136"/>
      <c r="EK430" s="136"/>
      <c r="EL430" s="136"/>
      <c r="EM430" s="136"/>
      <c r="EN430" s="136"/>
      <c r="EO430" s="136"/>
      <c r="EP430" s="136"/>
      <c r="EQ430" s="136"/>
      <c r="ER430" s="136"/>
      <c r="ES430" s="136"/>
      <c r="ET430" s="136"/>
      <c r="EU430" s="136"/>
      <c r="EV430" s="136"/>
      <c r="EW430" s="136"/>
      <c r="EX430" s="136"/>
      <c r="EY430" s="136"/>
      <c r="EZ430" s="136"/>
      <c r="FA430" s="136"/>
      <c r="FB430" s="136"/>
      <c r="FC430" s="136"/>
      <c r="FD430" s="136"/>
      <c r="FE430" s="136"/>
      <c r="FF430" s="136"/>
      <c r="FG430" s="136"/>
      <c r="FH430" s="136"/>
      <c r="FI430" s="136"/>
      <c r="FJ430" s="136"/>
      <c r="FK430" s="136"/>
      <c r="FL430" s="136"/>
      <c r="FM430" s="136"/>
      <c r="FN430" s="136"/>
      <c r="FO430" s="136"/>
      <c r="FP430" s="136"/>
      <c r="FQ430" s="136"/>
      <c r="FR430" s="136"/>
      <c r="FS430" s="136"/>
      <c r="FT430" s="136"/>
      <c r="FU430" s="136"/>
      <c r="FV430" s="136"/>
      <c r="FW430" s="136"/>
      <c r="FX430" s="136"/>
      <c r="FY430" s="136"/>
      <c r="FZ430" s="136"/>
      <c r="GA430" s="136"/>
      <c r="GB430" s="136"/>
      <c r="GC430" s="136"/>
      <c r="GD430" s="136"/>
      <c r="GE430" s="136"/>
      <c r="GF430" s="136"/>
      <c r="GG430" s="136"/>
      <c r="GH430" s="136"/>
      <c r="GI430" s="136"/>
      <c r="GJ430" s="136"/>
      <c r="GK430" s="136"/>
      <c r="GL430" s="136"/>
      <c r="GM430" s="136"/>
      <c r="GN430" s="136"/>
      <c r="GO430" s="136"/>
      <c r="GP430" s="136"/>
      <c r="GQ430" s="136"/>
      <c r="GR430" s="136"/>
      <c r="GS430" s="136"/>
      <c r="GT430" s="136"/>
      <c r="GU430" s="136"/>
      <c r="GV430" s="136"/>
      <c r="GW430" s="136"/>
      <c r="GX430" s="136"/>
      <c r="GY430" s="136"/>
      <c r="GZ430" s="136"/>
      <c r="HA430" s="136"/>
      <c r="HB430" s="136"/>
      <c r="HC430" s="136"/>
      <c r="HD430" s="136"/>
      <c r="HE430" s="136"/>
      <c r="HF430" s="136"/>
      <c r="HG430" s="136"/>
      <c r="HH430" s="136"/>
      <c r="HI430" s="136"/>
      <c r="HJ430" s="136"/>
      <c r="HK430" s="136"/>
      <c r="HL430" s="136"/>
      <c r="HM430" s="136"/>
      <c r="HN430" s="136"/>
      <c r="HO430" s="136"/>
      <c r="HP430" s="136"/>
      <c r="HQ430" s="136"/>
      <c r="HR430" s="136"/>
      <c r="HS430" s="136"/>
      <c r="HT430" s="136"/>
      <c r="HU430" s="136"/>
      <c r="HV430" s="136"/>
      <c r="HW430" s="136"/>
      <c r="HX430" s="136"/>
      <c r="HY430" s="136"/>
      <c r="HZ430" s="136"/>
      <c r="IA430" s="136"/>
      <c r="IB430" s="136"/>
      <c r="IC430" s="136"/>
      <c r="ID430" s="136"/>
      <c r="IE430" s="136"/>
      <c r="IF430" s="136"/>
      <c r="IG430" s="136"/>
    </row>
    <row r="431" spans="1:241" s="134" customFormat="1" ht="21" customHeight="1" x14ac:dyDescent="0.3">
      <c r="A431" s="134">
        <v>2010</v>
      </c>
    </row>
    <row r="432" spans="1:241" ht="27.95" customHeight="1" x14ac:dyDescent="0.25">
      <c r="A432" s="166" t="s">
        <v>177</v>
      </c>
      <c r="B432" s="167" t="s">
        <v>0</v>
      </c>
      <c r="C432" s="167" t="s">
        <v>1</v>
      </c>
      <c r="D432" s="167" t="s">
        <v>2</v>
      </c>
      <c r="E432" s="167" t="s">
        <v>877</v>
      </c>
      <c r="F432" s="167" t="s">
        <v>50</v>
      </c>
      <c r="G432" s="167" t="s">
        <v>52</v>
      </c>
      <c r="H432" s="167" t="s">
        <v>13</v>
      </c>
      <c r="I432" s="136"/>
      <c r="J432" s="166" t="s">
        <v>177</v>
      </c>
      <c r="K432" s="167" t="s">
        <v>0</v>
      </c>
      <c r="L432" s="167" t="s">
        <v>1</v>
      </c>
      <c r="M432" s="167" t="s">
        <v>2</v>
      </c>
      <c r="N432" s="167" t="s">
        <v>877</v>
      </c>
      <c r="O432" s="167" t="s">
        <v>50</v>
      </c>
      <c r="P432" s="167" t="s">
        <v>52</v>
      </c>
      <c r="Q432" s="167" t="s">
        <v>13</v>
      </c>
      <c r="R432" s="136"/>
      <c r="S432" s="136"/>
      <c r="T432" s="136"/>
      <c r="U432" s="136"/>
      <c r="V432" s="136"/>
      <c r="W432" s="136"/>
      <c r="X432" s="136"/>
      <c r="Y432" s="136"/>
      <c r="Z432" s="136"/>
      <c r="AA432" s="136"/>
      <c r="AB432" s="136"/>
      <c r="AC432" s="136"/>
      <c r="AD432" s="136"/>
      <c r="AE432" s="136"/>
      <c r="AF432" s="136"/>
      <c r="AG432" s="136"/>
      <c r="AH432" s="136"/>
      <c r="AI432" s="136"/>
      <c r="AJ432" s="136"/>
      <c r="AK432" s="136"/>
      <c r="AL432" s="136"/>
      <c r="AM432" s="136"/>
      <c r="AN432" s="136"/>
      <c r="AO432" s="136"/>
      <c r="AP432" s="136"/>
      <c r="AQ432" s="136"/>
      <c r="AR432" s="136"/>
      <c r="AS432" s="136"/>
      <c r="AT432" s="136"/>
      <c r="AU432" s="136"/>
      <c r="AV432" s="136"/>
      <c r="AW432" s="136"/>
      <c r="AX432" s="136"/>
      <c r="AY432" s="136"/>
      <c r="AZ432" s="136"/>
      <c r="BA432" s="136"/>
      <c r="BB432" s="136"/>
      <c r="BC432" s="136"/>
      <c r="BD432" s="136"/>
      <c r="BE432" s="136"/>
      <c r="BF432" s="136"/>
      <c r="BG432" s="136"/>
      <c r="BH432" s="136"/>
      <c r="BI432" s="136"/>
      <c r="BJ432" s="136"/>
      <c r="BK432" s="136"/>
      <c r="BL432" s="136"/>
      <c r="BM432" s="136"/>
      <c r="BN432" s="136"/>
      <c r="BO432" s="136"/>
      <c r="BP432" s="136"/>
      <c r="BQ432" s="136"/>
      <c r="BR432" s="136"/>
      <c r="BS432" s="136"/>
      <c r="BT432" s="136"/>
      <c r="BU432" s="136"/>
      <c r="BV432" s="136"/>
      <c r="BW432" s="136"/>
      <c r="BX432" s="136"/>
      <c r="BY432" s="136"/>
      <c r="BZ432" s="136"/>
      <c r="CA432" s="136"/>
      <c r="CB432" s="136"/>
      <c r="CC432" s="136"/>
      <c r="CD432" s="136"/>
      <c r="CE432" s="136"/>
      <c r="CF432" s="136"/>
      <c r="CG432" s="136"/>
      <c r="CH432" s="136"/>
      <c r="CI432" s="136"/>
      <c r="CJ432" s="136"/>
      <c r="CK432" s="136"/>
      <c r="CL432" s="136"/>
      <c r="CM432" s="136"/>
      <c r="CN432" s="136"/>
      <c r="CO432" s="136"/>
      <c r="CP432" s="136"/>
      <c r="CQ432" s="136"/>
      <c r="CR432" s="136"/>
      <c r="CS432" s="136"/>
      <c r="CT432" s="136"/>
      <c r="CU432" s="136"/>
      <c r="CV432" s="136"/>
      <c r="CW432" s="136"/>
      <c r="CX432" s="136"/>
      <c r="CY432" s="136"/>
      <c r="CZ432" s="136"/>
      <c r="DA432" s="136"/>
      <c r="DB432" s="136"/>
      <c r="DC432" s="136"/>
      <c r="DD432" s="136"/>
      <c r="DE432" s="136"/>
      <c r="DF432" s="136"/>
      <c r="DG432" s="136"/>
      <c r="DH432" s="136"/>
      <c r="DI432" s="136"/>
      <c r="DJ432" s="136"/>
      <c r="DK432" s="136"/>
      <c r="DL432" s="136"/>
      <c r="DM432" s="136"/>
      <c r="DN432" s="136"/>
      <c r="DO432" s="136"/>
      <c r="DP432" s="136"/>
      <c r="DQ432" s="136"/>
      <c r="DR432" s="136"/>
      <c r="DS432" s="136"/>
      <c r="DT432" s="136"/>
      <c r="DU432" s="136"/>
      <c r="DV432" s="136"/>
      <c r="DW432" s="136"/>
      <c r="DX432" s="136"/>
      <c r="DY432" s="136"/>
      <c r="DZ432" s="136"/>
      <c r="EA432" s="136"/>
      <c r="EB432" s="136"/>
      <c r="EC432" s="136"/>
      <c r="ED432" s="136"/>
      <c r="EE432" s="136"/>
      <c r="EF432" s="136"/>
      <c r="EG432" s="136"/>
      <c r="EH432" s="136"/>
      <c r="EI432" s="136"/>
      <c r="EJ432" s="136"/>
      <c r="EK432" s="136"/>
      <c r="EL432" s="136"/>
      <c r="EM432" s="136"/>
      <c r="EN432" s="136"/>
      <c r="EO432" s="136"/>
      <c r="EP432" s="136"/>
      <c r="EQ432" s="136"/>
      <c r="ER432" s="136"/>
      <c r="ES432" s="136"/>
      <c r="ET432" s="136"/>
      <c r="EU432" s="136"/>
      <c r="EV432" s="136"/>
      <c r="EW432" s="136"/>
      <c r="EX432" s="136"/>
      <c r="EY432" s="136"/>
      <c r="EZ432" s="136"/>
      <c r="FA432" s="136"/>
      <c r="FB432" s="136"/>
      <c r="FC432" s="136"/>
      <c r="FD432" s="136"/>
      <c r="FE432" s="136"/>
      <c r="FF432" s="136"/>
      <c r="FG432" s="136"/>
      <c r="FH432" s="136"/>
      <c r="FI432" s="136"/>
      <c r="FJ432" s="136"/>
      <c r="FK432" s="136"/>
      <c r="FL432" s="136"/>
      <c r="FM432" s="136"/>
      <c r="FN432" s="136"/>
      <c r="FO432" s="136"/>
      <c r="FP432" s="136"/>
      <c r="FQ432" s="136"/>
      <c r="FR432" s="136"/>
      <c r="FS432" s="136"/>
      <c r="FT432" s="136"/>
      <c r="FU432" s="136"/>
      <c r="FV432" s="136"/>
      <c r="FW432" s="136"/>
      <c r="FX432" s="136"/>
      <c r="FY432" s="136"/>
      <c r="FZ432" s="136"/>
      <c r="GA432" s="136"/>
      <c r="GB432" s="136"/>
      <c r="GC432" s="136"/>
      <c r="GD432" s="136"/>
      <c r="GE432" s="136"/>
      <c r="GF432" s="136"/>
      <c r="GG432" s="136"/>
      <c r="GH432" s="136"/>
      <c r="GI432" s="136"/>
      <c r="GJ432" s="136"/>
      <c r="GK432" s="136"/>
      <c r="GL432" s="136"/>
      <c r="GM432" s="136"/>
      <c r="GN432" s="136"/>
      <c r="GO432" s="136"/>
      <c r="GP432" s="136"/>
      <c r="GQ432" s="136"/>
      <c r="GR432" s="136"/>
      <c r="GS432" s="136"/>
      <c r="GT432" s="136"/>
      <c r="GU432" s="136"/>
      <c r="GV432" s="136"/>
      <c r="GW432" s="136"/>
      <c r="GX432" s="136"/>
      <c r="GY432" s="136"/>
      <c r="GZ432" s="136"/>
      <c r="HA432" s="136"/>
      <c r="HB432" s="136"/>
      <c r="HC432" s="136"/>
      <c r="HD432" s="136"/>
      <c r="HE432" s="136"/>
      <c r="HF432" s="136"/>
      <c r="HG432" s="136"/>
      <c r="HH432" s="136"/>
      <c r="HI432" s="136"/>
      <c r="HJ432" s="136"/>
      <c r="HK432" s="136"/>
      <c r="HL432" s="136"/>
      <c r="HM432" s="136"/>
      <c r="HN432" s="136"/>
      <c r="HO432" s="136"/>
      <c r="HP432" s="136"/>
      <c r="HQ432" s="136"/>
      <c r="HR432" s="136"/>
      <c r="HS432" s="136"/>
      <c r="HT432" s="136"/>
      <c r="HU432" s="136"/>
      <c r="HV432" s="136"/>
      <c r="HW432" s="136"/>
      <c r="HX432" s="136"/>
      <c r="HY432" s="136"/>
      <c r="HZ432" s="136"/>
      <c r="IA432" s="136"/>
      <c r="IB432" s="136"/>
      <c r="IC432" s="136"/>
      <c r="ID432" s="136"/>
      <c r="IE432" s="136"/>
      <c r="IF432" s="136"/>
      <c r="IG432" s="136"/>
    </row>
    <row r="433" spans="1:241" ht="15" customHeight="1" x14ac:dyDescent="0.25">
      <c r="A433" s="196" t="s">
        <v>577</v>
      </c>
      <c r="B433" s="195">
        <v>6146143</v>
      </c>
      <c r="C433" s="195">
        <v>3268766</v>
      </c>
      <c r="D433" s="195">
        <v>1010410</v>
      </c>
      <c r="E433" s="195">
        <v>779859</v>
      </c>
      <c r="F433" s="195">
        <v>1800825</v>
      </c>
      <c r="G433" s="195">
        <v>260736</v>
      </c>
      <c r="H433" s="241">
        <v>13266739</v>
      </c>
      <c r="I433" s="136"/>
      <c r="J433" s="204" t="s">
        <v>608</v>
      </c>
      <c r="K433" s="205">
        <v>4931253</v>
      </c>
      <c r="L433" s="205">
        <v>2683035</v>
      </c>
      <c r="M433" s="205">
        <v>728645</v>
      </c>
      <c r="N433" s="205">
        <v>927613</v>
      </c>
      <c r="O433" s="205">
        <v>1550188</v>
      </c>
      <c r="P433" s="205">
        <v>276466</v>
      </c>
      <c r="Q433" s="242">
        <v>11097200</v>
      </c>
      <c r="R433" s="136"/>
      <c r="S433" s="136"/>
      <c r="T433" s="136"/>
      <c r="U433" s="136"/>
      <c r="V433" s="136"/>
      <c r="W433" s="136"/>
      <c r="X433" s="136"/>
      <c r="Y433" s="136"/>
      <c r="Z433" s="136"/>
      <c r="AA433" s="136"/>
      <c r="AB433" s="136"/>
      <c r="AC433" s="136"/>
      <c r="AD433" s="136"/>
      <c r="AE433" s="136"/>
      <c r="AF433" s="136"/>
      <c r="AG433" s="136"/>
      <c r="AH433" s="136"/>
      <c r="AI433" s="136"/>
      <c r="AJ433" s="136"/>
      <c r="AK433" s="136"/>
      <c r="AL433" s="136"/>
      <c r="AM433" s="136"/>
      <c r="AN433" s="136"/>
      <c r="AO433" s="136"/>
      <c r="AP433" s="136"/>
      <c r="AQ433" s="136"/>
      <c r="AR433" s="136"/>
      <c r="AS433" s="136"/>
      <c r="AT433" s="136"/>
      <c r="AU433" s="136"/>
      <c r="AV433" s="136"/>
      <c r="AW433" s="136"/>
      <c r="AX433" s="136"/>
      <c r="AY433" s="136"/>
      <c r="AZ433" s="136"/>
      <c r="BA433" s="136"/>
      <c r="BB433" s="136"/>
      <c r="BC433" s="136"/>
      <c r="BD433" s="136"/>
      <c r="BE433" s="136"/>
      <c r="BF433" s="136"/>
      <c r="BG433" s="136"/>
      <c r="BH433" s="136"/>
      <c r="BI433" s="136"/>
      <c r="BJ433" s="136"/>
      <c r="BK433" s="136"/>
      <c r="BL433" s="136"/>
      <c r="BM433" s="136"/>
      <c r="BN433" s="136"/>
      <c r="BO433" s="136"/>
      <c r="BP433" s="136"/>
      <c r="BQ433" s="136"/>
      <c r="BR433" s="136"/>
      <c r="BS433" s="136"/>
      <c r="BT433" s="136"/>
      <c r="BU433" s="136"/>
      <c r="BV433" s="136"/>
      <c r="BW433" s="136"/>
      <c r="BX433" s="136"/>
      <c r="BY433" s="136"/>
      <c r="BZ433" s="136"/>
      <c r="CA433" s="136"/>
      <c r="CB433" s="136"/>
      <c r="CC433" s="136"/>
      <c r="CD433" s="136"/>
      <c r="CE433" s="136"/>
      <c r="CF433" s="136"/>
      <c r="CG433" s="136"/>
      <c r="CH433" s="136"/>
      <c r="CI433" s="136"/>
      <c r="CJ433" s="136"/>
      <c r="CK433" s="136"/>
      <c r="CL433" s="136"/>
      <c r="CM433" s="136"/>
      <c r="CN433" s="136"/>
      <c r="CO433" s="136"/>
      <c r="CP433" s="136"/>
      <c r="CQ433" s="136"/>
      <c r="CR433" s="136"/>
      <c r="CS433" s="136"/>
      <c r="CT433" s="136"/>
      <c r="CU433" s="136"/>
      <c r="CV433" s="136"/>
      <c r="CW433" s="136"/>
      <c r="CX433" s="136"/>
      <c r="CY433" s="136"/>
      <c r="CZ433" s="136"/>
      <c r="DA433" s="136"/>
      <c r="DB433" s="136"/>
      <c r="DC433" s="136"/>
      <c r="DD433" s="136"/>
      <c r="DE433" s="136"/>
      <c r="DF433" s="136"/>
      <c r="DG433" s="136"/>
      <c r="DH433" s="136"/>
      <c r="DI433" s="136"/>
      <c r="DJ433" s="136"/>
      <c r="DK433" s="136"/>
      <c r="DL433" s="136"/>
      <c r="DM433" s="136"/>
      <c r="DN433" s="136"/>
      <c r="DO433" s="136"/>
      <c r="DP433" s="136"/>
      <c r="DQ433" s="136"/>
      <c r="DR433" s="136"/>
      <c r="DS433" s="136"/>
      <c r="DT433" s="136"/>
      <c r="DU433" s="136"/>
      <c r="DV433" s="136"/>
      <c r="DW433" s="136"/>
      <c r="DX433" s="136"/>
      <c r="DY433" s="136"/>
      <c r="DZ433" s="136"/>
      <c r="EA433" s="136"/>
      <c r="EB433" s="136"/>
      <c r="EC433" s="136"/>
      <c r="ED433" s="136"/>
      <c r="EE433" s="136"/>
      <c r="EF433" s="136"/>
      <c r="EG433" s="136"/>
      <c r="EH433" s="136"/>
      <c r="EI433" s="136"/>
      <c r="EJ433" s="136"/>
      <c r="EK433" s="136"/>
      <c r="EL433" s="136"/>
      <c r="EM433" s="136"/>
      <c r="EN433" s="136"/>
      <c r="EO433" s="136"/>
      <c r="EP433" s="136"/>
      <c r="EQ433" s="136"/>
      <c r="ER433" s="136"/>
      <c r="ES433" s="136"/>
      <c r="ET433" s="136"/>
      <c r="EU433" s="136"/>
      <c r="EV433" s="136"/>
      <c r="EW433" s="136"/>
      <c r="EX433" s="136"/>
      <c r="EY433" s="136"/>
      <c r="EZ433" s="136"/>
      <c r="FA433" s="136"/>
      <c r="FB433" s="136"/>
      <c r="FC433" s="136"/>
      <c r="FD433" s="136"/>
      <c r="FE433" s="136"/>
      <c r="FF433" s="136"/>
      <c r="FG433" s="136"/>
      <c r="FH433" s="136"/>
      <c r="FI433" s="136"/>
      <c r="FJ433" s="136"/>
      <c r="FK433" s="136"/>
      <c r="FL433" s="136"/>
      <c r="FM433" s="136"/>
      <c r="FN433" s="136"/>
      <c r="FO433" s="136"/>
      <c r="FP433" s="136"/>
      <c r="FQ433" s="136"/>
      <c r="FR433" s="136"/>
      <c r="FS433" s="136"/>
      <c r="FT433" s="136"/>
      <c r="FU433" s="136"/>
      <c r="FV433" s="136"/>
      <c r="FW433" s="136"/>
      <c r="FX433" s="136"/>
      <c r="FY433" s="136"/>
      <c r="FZ433" s="136"/>
      <c r="GA433" s="136"/>
      <c r="GB433" s="136"/>
      <c r="GC433" s="136"/>
      <c r="GD433" s="136"/>
      <c r="GE433" s="136"/>
      <c r="GF433" s="136"/>
      <c r="GG433" s="136"/>
      <c r="GH433" s="136"/>
      <c r="GI433" s="136"/>
      <c r="GJ433" s="136"/>
      <c r="GK433" s="136"/>
      <c r="GL433" s="136"/>
      <c r="GM433" s="136"/>
      <c r="GN433" s="136"/>
      <c r="GO433" s="136"/>
      <c r="GP433" s="136"/>
      <c r="GQ433" s="136"/>
      <c r="GR433" s="136"/>
      <c r="GS433" s="136"/>
      <c r="GT433" s="136"/>
      <c r="GU433" s="136"/>
      <c r="GV433" s="136"/>
      <c r="GW433" s="136"/>
      <c r="GX433" s="136"/>
      <c r="GY433" s="136"/>
      <c r="GZ433" s="136"/>
      <c r="HA433" s="136"/>
      <c r="HB433" s="136"/>
      <c r="HC433" s="136"/>
      <c r="HD433" s="136"/>
      <c r="HE433" s="136"/>
      <c r="HF433" s="136"/>
      <c r="HG433" s="136"/>
      <c r="HH433" s="136"/>
      <c r="HI433" s="136"/>
      <c r="HJ433" s="136"/>
      <c r="HK433" s="136"/>
      <c r="HL433" s="136"/>
      <c r="HM433" s="136"/>
      <c r="HN433" s="136"/>
      <c r="HO433" s="136"/>
      <c r="HP433" s="136"/>
      <c r="HQ433" s="136"/>
      <c r="HR433" s="136"/>
      <c r="HS433" s="136"/>
      <c r="HT433" s="136"/>
      <c r="HU433" s="136"/>
      <c r="HV433" s="136"/>
      <c r="HW433" s="136"/>
      <c r="HX433" s="136"/>
      <c r="HY433" s="136"/>
      <c r="HZ433" s="136"/>
      <c r="IA433" s="136"/>
      <c r="IB433" s="136"/>
      <c r="IC433" s="136"/>
      <c r="ID433" s="136"/>
      <c r="IE433" s="136"/>
      <c r="IF433" s="136"/>
      <c r="IG433" s="136"/>
    </row>
    <row r="434" spans="1:241" ht="15" customHeight="1" x14ac:dyDescent="0.25">
      <c r="A434" s="196" t="s">
        <v>578</v>
      </c>
      <c r="B434" s="195">
        <v>4544398</v>
      </c>
      <c r="C434" s="195">
        <v>2220117</v>
      </c>
      <c r="D434" s="195">
        <v>769525</v>
      </c>
      <c r="E434" s="195">
        <v>717103</v>
      </c>
      <c r="F434" s="195">
        <v>1782229</v>
      </c>
      <c r="G434" s="195">
        <v>175130</v>
      </c>
      <c r="H434" s="241">
        <v>10208502</v>
      </c>
      <c r="I434" s="136"/>
      <c r="J434" s="204" t="s">
        <v>609</v>
      </c>
      <c r="K434" s="205">
        <v>3761656</v>
      </c>
      <c r="L434" s="205">
        <v>2067398</v>
      </c>
      <c r="M434" s="205">
        <v>762334</v>
      </c>
      <c r="N434" s="205">
        <v>922738</v>
      </c>
      <c r="O434" s="205">
        <v>1309935</v>
      </c>
      <c r="P434" s="205">
        <v>258221</v>
      </c>
      <c r="Q434" s="242">
        <v>9082282</v>
      </c>
      <c r="R434" s="136"/>
      <c r="S434" s="136"/>
      <c r="T434" s="136"/>
      <c r="U434" s="136"/>
      <c r="V434" s="136"/>
      <c r="W434" s="136"/>
      <c r="X434" s="136"/>
      <c r="Y434" s="136"/>
      <c r="Z434" s="136"/>
      <c r="AA434" s="136"/>
      <c r="AB434" s="136"/>
      <c r="AC434" s="136"/>
      <c r="AD434" s="136"/>
      <c r="AE434" s="136"/>
      <c r="AF434" s="136"/>
      <c r="AG434" s="136"/>
      <c r="AH434" s="136"/>
      <c r="AI434" s="136"/>
      <c r="AJ434" s="136"/>
      <c r="AK434" s="136"/>
      <c r="AL434" s="136"/>
      <c r="AM434" s="136"/>
      <c r="AN434" s="136"/>
      <c r="AO434" s="136"/>
      <c r="AP434" s="136"/>
      <c r="AQ434" s="136"/>
      <c r="AR434" s="136"/>
      <c r="AS434" s="136"/>
      <c r="AT434" s="136"/>
      <c r="AU434" s="136"/>
      <c r="AV434" s="136"/>
      <c r="AW434" s="136"/>
      <c r="AX434" s="136"/>
      <c r="AY434" s="136"/>
      <c r="AZ434" s="136"/>
      <c r="BA434" s="136"/>
      <c r="BB434" s="136"/>
      <c r="BC434" s="136"/>
      <c r="BD434" s="136"/>
      <c r="BE434" s="136"/>
      <c r="BF434" s="136"/>
      <c r="BG434" s="136"/>
      <c r="BH434" s="136"/>
      <c r="BI434" s="136"/>
      <c r="BJ434" s="136"/>
      <c r="BK434" s="136"/>
      <c r="BL434" s="136"/>
      <c r="BM434" s="136"/>
      <c r="BN434" s="136"/>
      <c r="BO434" s="136"/>
      <c r="BP434" s="136"/>
      <c r="BQ434" s="136"/>
      <c r="BR434" s="136"/>
      <c r="BS434" s="136"/>
      <c r="BT434" s="136"/>
      <c r="BU434" s="136"/>
      <c r="BV434" s="136"/>
      <c r="BW434" s="136"/>
      <c r="BX434" s="136"/>
      <c r="BY434" s="136"/>
      <c r="BZ434" s="136"/>
      <c r="CA434" s="136"/>
      <c r="CB434" s="136"/>
      <c r="CC434" s="136"/>
      <c r="CD434" s="136"/>
      <c r="CE434" s="136"/>
      <c r="CF434" s="136"/>
      <c r="CG434" s="136"/>
      <c r="CH434" s="136"/>
      <c r="CI434" s="136"/>
      <c r="CJ434" s="136"/>
      <c r="CK434" s="136"/>
      <c r="CL434" s="136"/>
      <c r="CM434" s="136"/>
      <c r="CN434" s="136"/>
      <c r="CO434" s="136"/>
      <c r="CP434" s="136"/>
      <c r="CQ434" s="136"/>
      <c r="CR434" s="136"/>
      <c r="CS434" s="136"/>
      <c r="CT434" s="136"/>
      <c r="CU434" s="136"/>
      <c r="CV434" s="136"/>
      <c r="CW434" s="136"/>
      <c r="CX434" s="136"/>
      <c r="CY434" s="136"/>
      <c r="CZ434" s="136"/>
      <c r="DA434" s="136"/>
      <c r="DB434" s="136"/>
      <c r="DC434" s="136"/>
      <c r="DD434" s="136"/>
      <c r="DE434" s="136"/>
      <c r="DF434" s="136"/>
      <c r="DG434" s="136"/>
      <c r="DH434" s="136"/>
      <c r="DI434" s="136"/>
      <c r="DJ434" s="136"/>
      <c r="DK434" s="136"/>
      <c r="DL434" s="136"/>
      <c r="DM434" s="136"/>
      <c r="DN434" s="136"/>
      <c r="DO434" s="136"/>
      <c r="DP434" s="136"/>
      <c r="DQ434" s="136"/>
      <c r="DR434" s="136"/>
      <c r="DS434" s="136"/>
      <c r="DT434" s="136"/>
      <c r="DU434" s="136"/>
      <c r="DV434" s="136"/>
      <c r="DW434" s="136"/>
      <c r="DX434" s="136"/>
      <c r="DY434" s="136"/>
      <c r="DZ434" s="136"/>
      <c r="EA434" s="136"/>
      <c r="EB434" s="136"/>
      <c r="EC434" s="136"/>
      <c r="ED434" s="136"/>
      <c r="EE434" s="136"/>
      <c r="EF434" s="136"/>
      <c r="EG434" s="136"/>
      <c r="EH434" s="136"/>
      <c r="EI434" s="136"/>
      <c r="EJ434" s="136"/>
      <c r="EK434" s="136"/>
      <c r="EL434" s="136"/>
      <c r="EM434" s="136"/>
      <c r="EN434" s="136"/>
      <c r="EO434" s="136"/>
      <c r="EP434" s="136"/>
      <c r="EQ434" s="136"/>
      <c r="ER434" s="136"/>
      <c r="ES434" s="136"/>
      <c r="ET434" s="136"/>
      <c r="EU434" s="136"/>
      <c r="EV434" s="136"/>
      <c r="EW434" s="136"/>
      <c r="EX434" s="136"/>
      <c r="EY434" s="136"/>
      <c r="EZ434" s="136"/>
      <c r="FA434" s="136"/>
      <c r="FB434" s="136"/>
      <c r="FC434" s="136"/>
      <c r="FD434" s="136"/>
      <c r="FE434" s="136"/>
      <c r="FF434" s="136"/>
      <c r="FG434" s="136"/>
      <c r="FH434" s="136"/>
      <c r="FI434" s="136"/>
      <c r="FJ434" s="136"/>
      <c r="FK434" s="136"/>
      <c r="FL434" s="136"/>
      <c r="FM434" s="136"/>
      <c r="FN434" s="136"/>
      <c r="FO434" s="136"/>
      <c r="FP434" s="136"/>
      <c r="FQ434" s="136"/>
      <c r="FR434" s="136"/>
      <c r="FS434" s="136"/>
      <c r="FT434" s="136"/>
      <c r="FU434" s="136"/>
      <c r="FV434" s="136"/>
      <c r="FW434" s="136"/>
      <c r="FX434" s="136"/>
      <c r="FY434" s="136"/>
      <c r="FZ434" s="136"/>
      <c r="GA434" s="136"/>
      <c r="GB434" s="136"/>
      <c r="GC434" s="136"/>
      <c r="GD434" s="136"/>
      <c r="GE434" s="136"/>
      <c r="GF434" s="136"/>
      <c r="GG434" s="136"/>
      <c r="GH434" s="136"/>
      <c r="GI434" s="136"/>
      <c r="GJ434" s="136"/>
      <c r="GK434" s="136"/>
      <c r="GL434" s="136"/>
      <c r="GM434" s="136"/>
      <c r="GN434" s="136"/>
      <c r="GO434" s="136"/>
      <c r="GP434" s="136"/>
      <c r="GQ434" s="136"/>
      <c r="GR434" s="136"/>
      <c r="GS434" s="136"/>
      <c r="GT434" s="136"/>
      <c r="GU434" s="136"/>
      <c r="GV434" s="136"/>
      <c r="GW434" s="136"/>
      <c r="GX434" s="136"/>
      <c r="GY434" s="136"/>
      <c r="GZ434" s="136"/>
      <c r="HA434" s="136"/>
      <c r="HB434" s="136"/>
      <c r="HC434" s="136"/>
      <c r="HD434" s="136"/>
      <c r="HE434" s="136"/>
      <c r="HF434" s="136"/>
      <c r="HG434" s="136"/>
      <c r="HH434" s="136"/>
      <c r="HI434" s="136"/>
      <c r="HJ434" s="136"/>
      <c r="HK434" s="136"/>
      <c r="HL434" s="136"/>
      <c r="HM434" s="136"/>
      <c r="HN434" s="136"/>
      <c r="HO434" s="136"/>
      <c r="HP434" s="136"/>
      <c r="HQ434" s="136"/>
      <c r="HR434" s="136"/>
      <c r="HS434" s="136"/>
      <c r="HT434" s="136"/>
      <c r="HU434" s="136"/>
      <c r="HV434" s="136"/>
      <c r="HW434" s="136"/>
      <c r="HX434" s="136"/>
      <c r="HY434" s="136"/>
      <c r="HZ434" s="136"/>
      <c r="IA434" s="136"/>
      <c r="IB434" s="136"/>
      <c r="IC434" s="136"/>
      <c r="ID434" s="136"/>
      <c r="IE434" s="136"/>
      <c r="IF434" s="136"/>
      <c r="IG434" s="136"/>
    </row>
    <row r="435" spans="1:241" ht="15" customHeight="1" x14ac:dyDescent="0.25">
      <c r="A435" s="196" t="s">
        <v>579</v>
      </c>
      <c r="B435" s="195">
        <v>5835350</v>
      </c>
      <c r="C435" s="195">
        <v>2821615</v>
      </c>
      <c r="D435" s="195">
        <v>1000767</v>
      </c>
      <c r="E435" s="195">
        <v>1230744</v>
      </c>
      <c r="F435" s="195">
        <v>1408178</v>
      </c>
      <c r="G435" s="195">
        <v>207572</v>
      </c>
      <c r="H435" s="241">
        <v>12504226</v>
      </c>
      <c r="I435" s="136"/>
      <c r="J435" s="204" t="s">
        <v>610</v>
      </c>
      <c r="K435" s="205">
        <v>6469111</v>
      </c>
      <c r="L435" s="205">
        <v>3127064</v>
      </c>
      <c r="M435" s="205">
        <v>1093488</v>
      </c>
      <c r="N435" s="205">
        <v>1026394</v>
      </c>
      <c r="O435" s="205">
        <v>1540676</v>
      </c>
      <c r="P435" s="205">
        <v>480617</v>
      </c>
      <c r="Q435" s="242">
        <v>13737350</v>
      </c>
      <c r="R435" s="136"/>
      <c r="S435" s="136"/>
      <c r="T435" s="136"/>
      <c r="U435" s="136"/>
      <c r="V435" s="136"/>
      <c r="W435" s="136"/>
      <c r="X435" s="136"/>
      <c r="Y435" s="136"/>
      <c r="Z435" s="136"/>
      <c r="AA435" s="136"/>
      <c r="AB435" s="136"/>
      <c r="AC435" s="136"/>
      <c r="AD435" s="136"/>
      <c r="AE435" s="136"/>
      <c r="AF435" s="136"/>
      <c r="AG435" s="136"/>
      <c r="AH435" s="136"/>
      <c r="AI435" s="136"/>
      <c r="AJ435" s="136"/>
      <c r="AK435" s="136"/>
      <c r="AL435" s="136"/>
      <c r="AM435" s="136"/>
      <c r="AN435" s="136"/>
      <c r="AO435" s="136"/>
      <c r="AP435" s="136"/>
      <c r="AQ435" s="136"/>
      <c r="AR435" s="136"/>
      <c r="AS435" s="136"/>
      <c r="AT435" s="136"/>
      <c r="AU435" s="136"/>
      <c r="AV435" s="136"/>
      <c r="AW435" s="136"/>
      <c r="AX435" s="136"/>
      <c r="AY435" s="136"/>
      <c r="AZ435" s="136"/>
      <c r="BA435" s="136"/>
      <c r="BB435" s="136"/>
      <c r="BC435" s="136"/>
      <c r="BD435" s="136"/>
      <c r="BE435" s="136"/>
      <c r="BF435" s="136"/>
      <c r="BG435" s="136"/>
      <c r="BH435" s="136"/>
      <c r="BI435" s="136"/>
      <c r="BJ435" s="136"/>
      <c r="BK435" s="136"/>
      <c r="BL435" s="136"/>
      <c r="BM435" s="136"/>
      <c r="BN435" s="136"/>
      <c r="BO435" s="136"/>
      <c r="BP435" s="136"/>
      <c r="BQ435" s="136"/>
      <c r="BR435" s="136"/>
      <c r="BS435" s="136"/>
      <c r="BT435" s="136"/>
      <c r="BU435" s="136"/>
      <c r="BV435" s="136"/>
      <c r="BW435" s="136"/>
      <c r="BX435" s="136"/>
      <c r="BY435" s="136"/>
      <c r="BZ435" s="136"/>
      <c r="CA435" s="136"/>
      <c r="CB435" s="136"/>
      <c r="CC435" s="136"/>
      <c r="CD435" s="136"/>
      <c r="CE435" s="136"/>
      <c r="CF435" s="136"/>
      <c r="CG435" s="136"/>
      <c r="CH435" s="136"/>
      <c r="CI435" s="136"/>
      <c r="CJ435" s="136"/>
      <c r="CK435" s="136"/>
      <c r="CL435" s="136"/>
      <c r="CM435" s="136"/>
      <c r="CN435" s="136"/>
      <c r="CO435" s="136"/>
      <c r="CP435" s="136"/>
      <c r="CQ435" s="136"/>
      <c r="CR435" s="136"/>
      <c r="CS435" s="136"/>
      <c r="CT435" s="136"/>
      <c r="CU435" s="136"/>
      <c r="CV435" s="136"/>
      <c r="CW435" s="136"/>
      <c r="CX435" s="136"/>
      <c r="CY435" s="136"/>
      <c r="CZ435" s="136"/>
      <c r="DA435" s="136"/>
      <c r="DB435" s="136"/>
      <c r="DC435" s="136"/>
      <c r="DD435" s="136"/>
      <c r="DE435" s="136"/>
      <c r="DF435" s="136"/>
      <c r="DG435" s="136"/>
      <c r="DH435" s="136"/>
      <c r="DI435" s="136"/>
      <c r="DJ435" s="136"/>
      <c r="DK435" s="136"/>
      <c r="DL435" s="136"/>
      <c r="DM435" s="136"/>
      <c r="DN435" s="136"/>
      <c r="DO435" s="136"/>
      <c r="DP435" s="136"/>
      <c r="DQ435" s="136"/>
      <c r="DR435" s="136"/>
      <c r="DS435" s="136"/>
      <c r="DT435" s="136"/>
      <c r="DU435" s="136"/>
      <c r="DV435" s="136"/>
      <c r="DW435" s="136"/>
      <c r="DX435" s="136"/>
      <c r="DY435" s="136"/>
      <c r="DZ435" s="136"/>
      <c r="EA435" s="136"/>
      <c r="EB435" s="136"/>
      <c r="EC435" s="136"/>
      <c r="ED435" s="136"/>
      <c r="EE435" s="136"/>
      <c r="EF435" s="136"/>
      <c r="EG435" s="136"/>
      <c r="EH435" s="136"/>
      <c r="EI435" s="136"/>
      <c r="EJ435" s="136"/>
      <c r="EK435" s="136"/>
      <c r="EL435" s="136"/>
      <c r="EM435" s="136"/>
      <c r="EN435" s="136"/>
      <c r="EO435" s="136"/>
      <c r="EP435" s="136"/>
      <c r="EQ435" s="136"/>
      <c r="ER435" s="136"/>
      <c r="ES435" s="136"/>
      <c r="ET435" s="136"/>
      <c r="EU435" s="136"/>
      <c r="EV435" s="136"/>
      <c r="EW435" s="136"/>
      <c r="EX435" s="136"/>
      <c r="EY435" s="136"/>
      <c r="EZ435" s="136"/>
      <c r="FA435" s="136"/>
      <c r="FB435" s="136"/>
      <c r="FC435" s="136"/>
      <c r="FD435" s="136"/>
      <c r="FE435" s="136"/>
      <c r="FF435" s="136"/>
      <c r="FG435" s="136"/>
      <c r="FH435" s="136"/>
      <c r="FI435" s="136"/>
      <c r="FJ435" s="136"/>
      <c r="FK435" s="136"/>
      <c r="FL435" s="136"/>
      <c r="FM435" s="136"/>
      <c r="FN435" s="136"/>
      <c r="FO435" s="136"/>
      <c r="FP435" s="136"/>
      <c r="FQ435" s="136"/>
      <c r="FR435" s="136"/>
      <c r="FS435" s="136"/>
      <c r="FT435" s="136"/>
      <c r="FU435" s="136"/>
      <c r="FV435" s="136"/>
      <c r="FW435" s="136"/>
      <c r="FX435" s="136"/>
      <c r="FY435" s="136"/>
      <c r="FZ435" s="136"/>
      <c r="GA435" s="136"/>
      <c r="GB435" s="136"/>
      <c r="GC435" s="136"/>
      <c r="GD435" s="136"/>
      <c r="GE435" s="136"/>
      <c r="GF435" s="136"/>
      <c r="GG435" s="136"/>
      <c r="GH435" s="136"/>
      <c r="GI435" s="136"/>
      <c r="GJ435" s="136"/>
      <c r="GK435" s="136"/>
      <c r="GL435" s="136"/>
      <c r="GM435" s="136"/>
      <c r="GN435" s="136"/>
      <c r="GO435" s="136"/>
      <c r="GP435" s="136"/>
      <c r="GQ435" s="136"/>
      <c r="GR435" s="136"/>
      <c r="GS435" s="136"/>
      <c r="GT435" s="136"/>
      <c r="GU435" s="136"/>
      <c r="GV435" s="136"/>
      <c r="GW435" s="136"/>
      <c r="GX435" s="136"/>
      <c r="GY435" s="136"/>
      <c r="GZ435" s="136"/>
      <c r="HA435" s="136"/>
      <c r="HB435" s="136"/>
      <c r="HC435" s="136"/>
      <c r="HD435" s="136"/>
      <c r="HE435" s="136"/>
      <c r="HF435" s="136"/>
      <c r="HG435" s="136"/>
      <c r="HH435" s="136"/>
      <c r="HI435" s="136"/>
      <c r="HJ435" s="136"/>
      <c r="HK435" s="136"/>
      <c r="HL435" s="136"/>
      <c r="HM435" s="136"/>
      <c r="HN435" s="136"/>
      <c r="HO435" s="136"/>
      <c r="HP435" s="136"/>
      <c r="HQ435" s="136"/>
      <c r="HR435" s="136"/>
      <c r="HS435" s="136"/>
      <c r="HT435" s="136"/>
      <c r="HU435" s="136"/>
      <c r="HV435" s="136"/>
      <c r="HW435" s="136"/>
      <c r="HX435" s="136"/>
      <c r="HY435" s="136"/>
      <c r="HZ435" s="136"/>
      <c r="IA435" s="136"/>
      <c r="IB435" s="136"/>
      <c r="IC435" s="136"/>
      <c r="ID435" s="136"/>
      <c r="IE435" s="136"/>
      <c r="IF435" s="136"/>
      <c r="IG435" s="136"/>
    </row>
    <row r="436" spans="1:241" ht="15" customHeight="1" x14ac:dyDescent="0.25">
      <c r="A436" s="196" t="s">
        <v>580</v>
      </c>
      <c r="B436" s="195">
        <v>4977299</v>
      </c>
      <c r="C436" s="195">
        <v>2609236</v>
      </c>
      <c r="D436" s="195">
        <v>1429893</v>
      </c>
      <c r="E436" s="195">
        <v>927054</v>
      </c>
      <c r="F436" s="195">
        <v>1764075</v>
      </c>
      <c r="G436" s="195">
        <v>220719</v>
      </c>
      <c r="H436" s="241">
        <v>11928276</v>
      </c>
      <c r="I436" s="136"/>
      <c r="J436" s="204" t="s">
        <v>611</v>
      </c>
      <c r="K436" s="205">
        <v>8096491</v>
      </c>
      <c r="L436" s="205">
        <v>3149329</v>
      </c>
      <c r="M436" s="205">
        <v>1034033</v>
      </c>
      <c r="N436" s="205">
        <v>1250026</v>
      </c>
      <c r="O436" s="205">
        <v>1823725</v>
      </c>
      <c r="P436" s="205">
        <v>525515</v>
      </c>
      <c r="Q436" s="242">
        <v>15879119</v>
      </c>
      <c r="R436" s="136"/>
      <c r="S436" s="136"/>
      <c r="T436" s="136"/>
      <c r="U436" s="136"/>
      <c r="V436" s="136"/>
      <c r="W436" s="136"/>
      <c r="X436" s="136"/>
      <c r="Y436" s="136"/>
      <c r="Z436" s="136"/>
      <c r="AA436" s="136"/>
      <c r="AB436" s="136"/>
      <c r="AC436" s="136"/>
      <c r="AD436" s="136"/>
      <c r="AE436" s="136"/>
      <c r="AF436" s="136"/>
      <c r="AG436" s="136"/>
      <c r="AH436" s="136"/>
      <c r="AI436" s="136"/>
      <c r="AJ436" s="136"/>
      <c r="AK436" s="136"/>
      <c r="AL436" s="136"/>
      <c r="AM436" s="136"/>
      <c r="AN436" s="136"/>
      <c r="AO436" s="136"/>
      <c r="AP436" s="136"/>
      <c r="AQ436" s="136"/>
      <c r="AR436" s="136"/>
      <c r="AS436" s="136"/>
      <c r="AT436" s="136"/>
      <c r="AU436" s="136"/>
      <c r="AV436" s="136"/>
      <c r="AW436" s="136"/>
      <c r="AX436" s="136"/>
      <c r="AY436" s="136"/>
      <c r="AZ436" s="136"/>
      <c r="BA436" s="136"/>
      <c r="BB436" s="136"/>
      <c r="BC436" s="136"/>
      <c r="BD436" s="136"/>
      <c r="BE436" s="136"/>
      <c r="BF436" s="136"/>
      <c r="BG436" s="136"/>
      <c r="BH436" s="136"/>
      <c r="BI436" s="136"/>
      <c r="BJ436" s="136"/>
      <c r="BK436" s="136"/>
      <c r="BL436" s="136"/>
      <c r="BM436" s="136"/>
      <c r="BN436" s="136"/>
      <c r="BO436" s="136"/>
      <c r="BP436" s="136"/>
      <c r="BQ436" s="136"/>
      <c r="BR436" s="136"/>
      <c r="BS436" s="136"/>
      <c r="BT436" s="136"/>
      <c r="BU436" s="136"/>
      <c r="BV436" s="136"/>
      <c r="BW436" s="136"/>
      <c r="BX436" s="136"/>
      <c r="BY436" s="136"/>
      <c r="BZ436" s="136"/>
      <c r="CA436" s="136"/>
      <c r="CB436" s="136"/>
      <c r="CC436" s="136"/>
      <c r="CD436" s="136"/>
      <c r="CE436" s="136"/>
      <c r="CF436" s="136"/>
      <c r="CG436" s="136"/>
      <c r="CH436" s="136"/>
      <c r="CI436" s="136"/>
      <c r="CJ436" s="136"/>
      <c r="CK436" s="136"/>
      <c r="CL436" s="136"/>
      <c r="CM436" s="136"/>
      <c r="CN436" s="136"/>
      <c r="CO436" s="136"/>
      <c r="CP436" s="136"/>
      <c r="CQ436" s="136"/>
      <c r="CR436" s="136"/>
      <c r="CS436" s="136"/>
      <c r="CT436" s="136"/>
      <c r="CU436" s="136"/>
      <c r="CV436" s="136"/>
      <c r="CW436" s="136"/>
      <c r="CX436" s="136"/>
      <c r="CY436" s="136"/>
      <c r="CZ436" s="136"/>
      <c r="DA436" s="136"/>
      <c r="DB436" s="136"/>
      <c r="DC436" s="136"/>
      <c r="DD436" s="136"/>
      <c r="DE436" s="136"/>
      <c r="DF436" s="136"/>
      <c r="DG436" s="136"/>
      <c r="DH436" s="136"/>
      <c r="DI436" s="136"/>
      <c r="DJ436" s="136"/>
      <c r="DK436" s="136"/>
      <c r="DL436" s="136"/>
      <c r="DM436" s="136"/>
      <c r="DN436" s="136"/>
      <c r="DO436" s="136"/>
      <c r="DP436" s="136"/>
      <c r="DQ436" s="136"/>
      <c r="DR436" s="136"/>
      <c r="DS436" s="136"/>
      <c r="DT436" s="136"/>
      <c r="DU436" s="136"/>
      <c r="DV436" s="136"/>
      <c r="DW436" s="136"/>
      <c r="DX436" s="136"/>
      <c r="DY436" s="136"/>
      <c r="DZ436" s="136"/>
      <c r="EA436" s="136"/>
      <c r="EB436" s="136"/>
      <c r="EC436" s="136"/>
      <c r="ED436" s="136"/>
      <c r="EE436" s="136"/>
      <c r="EF436" s="136"/>
      <c r="EG436" s="136"/>
      <c r="EH436" s="136"/>
      <c r="EI436" s="136"/>
      <c r="EJ436" s="136"/>
      <c r="EK436" s="136"/>
      <c r="EL436" s="136"/>
      <c r="EM436" s="136"/>
      <c r="EN436" s="136"/>
      <c r="EO436" s="136"/>
      <c r="EP436" s="136"/>
      <c r="EQ436" s="136"/>
      <c r="ER436" s="136"/>
      <c r="ES436" s="136"/>
      <c r="ET436" s="136"/>
      <c r="EU436" s="136"/>
      <c r="EV436" s="136"/>
      <c r="EW436" s="136"/>
      <c r="EX436" s="136"/>
      <c r="EY436" s="136"/>
      <c r="EZ436" s="136"/>
      <c r="FA436" s="136"/>
      <c r="FB436" s="136"/>
      <c r="FC436" s="136"/>
      <c r="FD436" s="136"/>
      <c r="FE436" s="136"/>
      <c r="FF436" s="136"/>
      <c r="FG436" s="136"/>
      <c r="FH436" s="136"/>
      <c r="FI436" s="136"/>
      <c r="FJ436" s="136"/>
      <c r="FK436" s="136"/>
      <c r="FL436" s="136"/>
      <c r="FM436" s="136"/>
      <c r="FN436" s="136"/>
      <c r="FO436" s="136"/>
      <c r="FP436" s="136"/>
      <c r="FQ436" s="136"/>
      <c r="FR436" s="136"/>
      <c r="FS436" s="136"/>
      <c r="FT436" s="136"/>
      <c r="FU436" s="136"/>
      <c r="FV436" s="136"/>
      <c r="FW436" s="136"/>
      <c r="FX436" s="136"/>
      <c r="FY436" s="136"/>
      <c r="FZ436" s="136"/>
      <c r="GA436" s="136"/>
      <c r="GB436" s="136"/>
      <c r="GC436" s="136"/>
      <c r="GD436" s="136"/>
      <c r="GE436" s="136"/>
      <c r="GF436" s="136"/>
      <c r="GG436" s="136"/>
      <c r="GH436" s="136"/>
      <c r="GI436" s="136"/>
      <c r="GJ436" s="136"/>
      <c r="GK436" s="136"/>
      <c r="GL436" s="136"/>
      <c r="GM436" s="136"/>
      <c r="GN436" s="136"/>
      <c r="GO436" s="136"/>
      <c r="GP436" s="136"/>
      <c r="GQ436" s="136"/>
      <c r="GR436" s="136"/>
      <c r="GS436" s="136"/>
      <c r="GT436" s="136"/>
      <c r="GU436" s="136"/>
      <c r="GV436" s="136"/>
      <c r="GW436" s="136"/>
      <c r="GX436" s="136"/>
      <c r="GY436" s="136"/>
      <c r="GZ436" s="136"/>
      <c r="HA436" s="136"/>
      <c r="HB436" s="136"/>
      <c r="HC436" s="136"/>
      <c r="HD436" s="136"/>
      <c r="HE436" s="136"/>
      <c r="HF436" s="136"/>
      <c r="HG436" s="136"/>
      <c r="HH436" s="136"/>
      <c r="HI436" s="136"/>
      <c r="HJ436" s="136"/>
      <c r="HK436" s="136"/>
      <c r="HL436" s="136"/>
      <c r="HM436" s="136"/>
      <c r="HN436" s="136"/>
      <c r="HO436" s="136"/>
      <c r="HP436" s="136"/>
      <c r="HQ436" s="136"/>
      <c r="HR436" s="136"/>
      <c r="HS436" s="136"/>
      <c r="HT436" s="136"/>
      <c r="HU436" s="136"/>
      <c r="HV436" s="136"/>
      <c r="HW436" s="136"/>
      <c r="HX436" s="136"/>
      <c r="HY436" s="136"/>
      <c r="HZ436" s="136"/>
      <c r="IA436" s="136"/>
      <c r="IB436" s="136"/>
      <c r="IC436" s="136"/>
      <c r="ID436" s="136"/>
      <c r="IE436" s="136"/>
      <c r="IF436" s="136"/>
      <c r="IG436" s="136"/>
    </row>
    <row r="437" spans="1:241" ht="15" customHeight="1" x14ac:dyDescent="0.25">
      <c r="A437" s="196" t="s">
        <v>581</v>
      </c>
      <c r="B437" s="195">
        <v>5761468</v>
      </c>
      <c r="C437" s="195">
        <v>3105083</v>
      </c>
      <c r="D437" s="195">
        <v>1420228</v>
      </c>
      <c r="E437" s="195">
        <v>901979</v>
      </c>
      <c r="F437" s="195">
        <v>1687079</v>
      </c>
      <c r="G437" s="195">
        <v>246533</v>
      </c>
      <c r="H437" s="241">
        <v>13122370</v>
      </c>
      <c r="I437" s="136"/>
      <c r="J437" s="204" t="s">
        <v>612</v>
      </c>
      <c r="K437" s="205">
        <v>7209557</v>
      </c>
      <c r="L437" s="205">
        <v>2805500</v>
      </c>
      <c r="M437" s="205">
        <v>1043373</v>
      </c>
      <c r="N437" s="205">
        <v>1169757</v>
      </c>
      <c r="O437" s="205">
        <v>1474491</v>
      </c>
      <c r="P437" s="205">
        <v>535894</v>
      </c>
      <c r="Q437" s="242">
        <v>14238572</v>
      </c>
      <c r="R437" s="136"/>
      <c r="S437" s="136"/>
      <c r="T437" s="136"/>
      <c r="U437" s="136"/>
      <c r="V437" s="136"/>
      <c r="W437" s="136"/>
      <c r="X437" s="136"/>
      <c r="Y437" s="136"/>
      <c r="Z437" s="136"/>
      <c r="AA437" s="136"/>
      <c r="AB437" s="136"/>
      <c r="AC437" s="136"/>
      <c r="AD437" s="136"/>
      <c r="AE437" s="136"/>
      <c r="AF437" s="136"/>
      <c r="AG437" s="136"/>
      <c r="AH437" s="136"/>
      <c r="AI437" s="136"/>
      <c r="AJ437" s="136"/>
      <c r="AK437" s="136"/>
      <c r="AL437" s="136"/>
      <c r="AM437" s="136"/>
      <c r="AN437" s="136"/>
      <c r="AO437" s="136"/>
      <c r="AP437" s="136"/>
      <c r="AQ437" s="136"/>
      <c r="AR437" s="136"/>
      <c r="AS437" s="136"/>
      <c r="AT437" s="136"/>
      <c r="AU437" s="136"/>
      <c r="AV437" s="136"/>
      <c r="AW437" s="136"/>
      <c r="AX437" s="136"/>
      <c r="AY437" s="136"/>
      <c r="AZ437" s="136"/>
      <c r="BA437" s="136"/>
      <c r="BB437" s="136"/>
      <c r="BC437" s="136"/>
      <c r="BD437" s="136"/>
      <c r="BE437" s="136"/>
      <c r="BF437" s="136"/>
      <c r="BG437" s="136"/>
      <c r="BH437" s="136"/>
      <c r="BI437" s="136"/>
      <c r="BJ437" s="136"/>
      <c r="BK437" s="136"/>
      <c r="BL437" s="136"/>
      <c r="BM437" s="136"/>
      <c r="BN437" s="136"/>
      <c r="BO437" s="136"/>
      <c r="BP437" s="136"/>
      <c r="BQ437" s="136"/>
      <c r="BR437" s="136"/>
      <c r="BS437" s="136"/>
      <c r="BT437" s="136"/>
      <c r="BU437" s="136"/>
      <c r="BV437" s="136"/>
      <c r="BW437" s="136"/>
      <c r="BX437" s="136"/>
      <c r="BY437" s="136"/>
      <c r="BZ437" s="136"/>
      <c r="CA437" s="136"/>
      <c r="CB437" s="136"/>
      <c r="CC437" s="136"/>
      <c r="CD437" s="136"/>
      <c r="CE437" s="136"/>
      <c r="CF437" s="136"/>
      <c r="CG437" s="136"/>
      <c r="CH437" s="136"/>
      <c r="CI437" s="136"/>
      <c r="CJ437" s="136"/>
      <c r="CK437" s="136"/>
      <c r="CL437" s="136"/>
      <c r="CM437" s="136"/>
      <c r="CN437" s="136"/>
      <c r="CO437" s="136"/>
      <c r="CP437" s="136"/>
      <c r="CQ437" s="136"/>
      <c r="CR437" s="136"/>
      <c r="CS437" s="136"/>
      <c r="CT437" s="136"/>
      <c r="CU437" s="136"/>
      <c r="CV437" s="136"/>
      <c r="CW437" s="136"/>
      <c r="CX437" s="136"/>
      <c r="CY437" s="136"/>
      <c r="CZ437" s="136"/>
      <c r="DA437" s="136"/>
      <c r="DB437" s="136"/>
      <c r="DC437" s="136"/>
      <c r="DD437" s="136"/>
      <c r="DE437" s="136"/>
      <c r="DF437" s="136"/>
      <c r="DG437" s="136"/>
      <c r="DH437" s="136"/>
      <c r="DI437" s="136"/>
      <c r="DJ437" s="136"/>
      <c r="DK437" s="136"/>
      <c r="DL437" s="136"/>
      <c r="DM437" s="136"/>
      <c r="DN437" s="136"/>
      <c r="DO437" s="136"/>
      <c r="DP437" s="136"/>
      <c r="DQ437" s="136"/>
      <c r="DR437" s="136"/>
      <c r="DS437" s="136"/>
      <c r="DT437" s="136"/>
      <c r="DU437" s="136"/>
      <c r="DV437" s="136"/>
      <c r="DW437" s="136"/>
      <c r="DX437" s="136"/>
      <c r="DY437" s="136"/>
      <c r="DZ437" s="136"/>
      <c r="EA437" s="136"/>
      <c r="EB437" s="136"/>
      <c r="EC437" s="136"/>
      <c r="ED437" s="136"/>
      <c r="EE437" s="136"/>
      <c r="EF437" s="136"/>
      <c r="EG437" s="136"/>
      <c r="EH437" s="136"/>
      <c r="EI437" s="136"/>
      <c r="EJ437" s="136"/>
      <c r="EK437" s="136"/>
      <c r="EL437" s="136"/>
      <c r="EM437" s="136"/>
      <c r="EN437" s="136"/>
      <c r="EO437" s="136"/>
      <c r="EP437" s="136"/>
      <c r="EQ437" s="136"/>
      <c r="ER437" s="136"/>
      <c r="ES437" s="136"/>
      <c r="ET437" s="136"/>
      <c r="EU437" s="136"/>
      <c r="EV437" s="136"/>
      <c r="EW437" s="136"/>
      <c r="EX437" s="136"/>
      <c r="EY437" s="136"/>
      <c r="EZ437" s="136"/>
      <c r="FA437" s="136"/>
      <c r="FB437" s="136"/>
      <c r="FC437" s="136"/>
      <c r="FD437" s="136"/>
      <c r="FE437" s="136"/>
      <c r="FF437" s="136"/>
      <c r="FG437" s="136"/>
      <c r="FH437" s="136"/>
      <c r="FI437" s="136"/>
      <c r="FJ437" s="136"/>
      <c r="FK437" s="136"/>
      <c r="FL437" s="136"/>
      <c r="FM437" s="136"/>
      <c r="FN437" s="136"/>
      <c r="FO437" s="136"/>
      <c r="FP437" s="136"/>
      <c r="FQ437" s="136"/>
      <c r="FR437" s="136"/>
      <c r="FS437" s="136"/>
      <c r="FT437" s="136"/>
      <c r="FU437" s="136"/>
      <c r="FV437" s="136"/>
      <c r="FW437" s="136"/>
      <c r="FX437" s="136"/>
      <c r="FY437" s="136"/>
      <c r="FZ437" s="136"/>
      <c r="GA437" s="136"/>
      <c r="GB437" s="136"/>
      <c r="GC437" s="136"/>
      <c r="GD437" s="136"/>
      <c r="GE437" s="136"/>
      <c r="GF437" s="136"/>
      <c r="GG437" s="136"/>
      <c r="GH437" s="136"/>
      <c r="GI437" s="136"/>
      <c r="GJ437" s="136"/>
      <c r="GK437" s="136"/>
      <c r="GL437" s="136"/>
      <c r="GM437" s="136"/>
      <c r="GN437" s="136"/>
      <c r="GO437" s="136"/>
      <c r="GP437" s="136"/>
      <c r="GQ437" s="136"/>
      <c r="GR437" s="136"/>
      <c r="GS437" s="136"/>
      <c r="GT437" s="136"/>
      <c r="GU437" s="136"/>
      <c r="GV437" s="136"/>
      <c r="GW437" s="136"/>
      <c r="GX437" s="136"/>
      <c r="GY437" s="136"/>
      <c r="GZ437" s="136"/>
      <c r="HA437" s="136"/>
      <c r="HB437" s="136"/>
      <c r="HC437" s="136"/>
      <c r="HD437" s="136"/>
      <c r="HE437" s="136"/>
      <c r="HF437" s="136"/>
      <c r="HG437" s="136"/>
      <c r="HH437" s="136"/>
      <c r="HI437" s="136"/>
      <c r="HJ437" s="136"/>
      <c r="HK437" s="136"/>
      <c r="HL437" s="136"/>
      <c r="HM437" s="136"/>
      <c r="HN437" s="136"/>
      <c r="HO437" s="136"/>
      <c r="HP437" s="136"/>
      <c r="HQ437" s="136"/>
      <c r="HR437" s="136"/>
      <c r="HS437" s="136"/>
      <c r="HT437" s="136"/>
      <c r="HU437" s="136"/>
      <c r="HV437" s="136"/>
      <c r="HW437" s="136"/>
      <c r="HX437" s="136"/>
      <c r="HY437" s="136"/>
      <c r="HZ437" s="136"/>
      <c r="IA437" s="136"/>
      <c r="IB437" s="136"/>
      <c r="IC437" s="136"/>
      <c r="ID437" s="136"/>
      <c r="IE437" s="136"/>
      <c r="IF437" s="136"/>
      <c r="IG437" s="136"/>
    </row>
    <row r="438" spans="1:241" ht="15" customHeight="1" x14ac:dyDescent="0.25">
      <c r="A438" s="196" t="s">
        <v>582</v>
      </c>
      <c r="B438" s="195">
        <v>6015278</v>
      </c>
      <c r="C438" s="195">
        <v>3679611</v>
      </c>
      <c r="D438" s="195">
        <v>1229053</v>
      </c>
      <c r="E438" s="195">
        <v>1006485</v>
      </c>
      <c r="F438" s="195">
        <v>1769611</v>
      </c>
      <c r="G438" s="195">
        <v>252928</v>
      </c>
      <c r="H438" s="241">
        <v>13952966</v>
      </c>
      <c r="I438" s="136"/>
      <c r="J438" s="204" t="s">
        <v>613</v>
      </c>
      <c r="K438" s="205">
        <v>6139827</v>
      </c>
      <c r="L438" s="205">
        <v>2027844</v>
      </c>
      <c r="M438" s="205">
        <v>733206</v>
      </c>
      <c r="N438" s="205">
        <v>1204796</v>
      </c>
      <c r="O438" s="205">
        <v>1531984</v>
      </c>
      <c r="P438" s="205">
        <v>444826</v>
      </c>
      <c r="Q438" s="242">
        <v>12082483</v>
      </c>
      <c r="R438" s="136"/>
      <c r="S438" s="136"/>
      <c r="T438" s="136"/>
      <c r="U438" s="136"/>
      <c r="V438" s="136"/>
      <c r="W438" s="136"/>
      <c r="X438" s="136"/>
      <c r="Y438" s="136"/>
      <c r="Z438" s="136"/>
      <c r="AA438" s="136"/>
      <c r="AB438" s="136"/>
      <c r="AC438" s="136"/>
      <c r="AD438" s="136"/>
      <c r="AE438" s="136"/>
      <c r="AF438" s="136"/>
      <c r="AG438" s="136"/>
      <c r="AH438" s="136"/>
      <c r="AI438" s="136"/>
      <c r="AJ438" s="136"/>
      <c r="AK438" s="136"/>
      <c r="AL438" s="136"/>
      <c r="AM438" s="136"/>
      <c r="AN438" s="136"/>
      <c r="AO438" s="136"/>
      <c r="AP438" s="136"/>
      <c r="AQ438" s="136"/>
      <c r="AR438" s="136"/>
      <c r="AS438" s="136"/>
      <c r="AT438" s="136"/>
      <c r="AU438" s="136"/>
      <c r="AV438" s="136"/>
      <c r="AW438" s="136"/>
      <c r="AX438" s="136"/>
      <c r="AY438" s="136"/>
      <c r="AZ438" s="136"/>
      <c r="BA438" s="136"/>
      <c r="BB438" s="136"/>
      <c r="BC438" s="136"/>
      <c r="BD438" s="136"/>
      <c r="BE438" s="136"/>
      <c r="BF438" s="136"/>
      <c r="BG438" s="136"/>
      <c r="BH438" s="136"/>
      <c r="BI438" s="136"/>
      <c r="BJ438" s="136"/>
      <c r="BK438" s="136"/>
      <c r="BL438" s="136"/>
      <c r="BM438" s="136"/>
      <c r="BN438" s="136"/>
      <c r="BO438" s="136"/>
      <c r="BP438" s="136"/>
      <c r="BQ438" s="136"/>
      <c r="BR438" s="136"/>
      <c r="BS438" s="136"/>
      <c r="BT438" s="136"/>
      <c r="BU438" s="136"/>
      <c r="BV438" s="136"/>
      <c r="BW438" s="136"/>
      <c r="BX438" s="136"/>
      <c r="BY438" s="136"/>
      <c r="BZ438" s="136"/>
      <c r="CA438" s="136"/>
      <c r="CB438" s="136"/>
      <c r="CC438" s="136"/>
      <c r="CD438" s="136"/>
      <c r="CE438" s="136"/>
      <c r="CF438" s="136"/>
      <c r="CG438" s="136"/>
      <c r="CH438" s="136"/>
      <c r="CI438" s="136"/>
      <c r="CJ438" s="136"/>
      <c r="CK438" s="136"/>
      <c r="CL438" s="136"/>
      <c r="CM438" s="136"/>
      <c r="CN438" s="136"/>
      <c r="CO438" s="136"/>
      <c r="CP438" s="136"/>
      <c r="CQ438" s="136"/>
      <c r="CR438" s="136"/>
      <c r="CS438" s="136"/>
      <c r="CT438" s="136"/>
      <c r="CU438" s="136"/>
      <c r="CV438" s="136"/>
      <c r="CW438" s="136"/>
      <c r="CX438" s="136"/>
      <c r="CY438" s="136"/>
      <c r="CZ438" s="136"/>
      <c r="DA438" s="136"/>
      <c r="DB438" s="136"/>
      <c r="DC438" s="136"/>
      <c r="DD438" s="136"/>
      <c r="DE438" s="136"/>
      <c r="DF438" s="136"/>
      <c r="DG438" s="136"/>
      <c r="DH438" s="136"/>
      <c r="DI438" s="136"/>
      <c r="DJ438" s="136"/>
      <c r="DK438" s="136"/>
      <c r="DL438" s="136"/>
      <c r="DM438" s="136"/>
      <c r="DN438" s="136"/>
      <c r="DO438" s="136"/>
      <c r="DP438" s="136"/>
      <c r="DQ438" s="136"/>
      <c r="DR438" s="136"/>
      <c r="DS438" s="136"/>
      <c r="DT438" s="136"/>
      <c r="DU438" s="136"/>
      <c r="DV438" s="136"/>
      <c r="DW438" s="136"/>
      <c r="DX438" s="136"/>
      <c r="DY438" s="136"/>
      <c r="DZ438" s="136"/>
      <c r="EA438" s="136"/>
      <c r="EB438" s="136"/>
      <c r="EC438" s="136"/>
      <c r="ED438" s="136"/>
      <c r="EE438" s="136"/>
      <c r="EF438" s="136"/>
      <c r="EG438" s="136"/>
      <c r="EH438" s="136"/>
      <c r="EI438" s="136"/>
      <c r="EJ438" s="136"/>
      <c r="EK438" s="136"/>
      <c r="EL438" s="136"/>
      <c r="EM438" s="136"/>
      <c r="EN438" s="136"/>
      <c r="EO438" s="136"/>
      <c r="EP438" s="136"/>
      <c r="EQ438" s="136"/>
      <c r="ER438" s="136"/>
      <c r="ES438" s="136"/>
      <c r="ET438" s="136"/>
      <c r="EU438" s="136"/>
      <c r="EV438" s="136"/>
      <c r="EW438" s="136"/>
      <c r="EX438" s="136"/>
      <c r="EY438" s="136"/>
      <c r="EZ438" s="136"/>
      <c r="FA438" s="136"/>
      <c r="FB438" s="136"/>
      <c r="FC438" s="136"/>
      <c r="FD438" s="136"/>
      <c r="FE438" s="136"/>
      <c r="FF438" s="136"/>
      <c r="FG438" s="136"/>
      <c r="FH438" s="136"/>
      <c r="FI438" s="136"/>
      <c r="FJ438" s="136"/>
      <c r="FK438" s="136"/>
      <c r="FL438" s="136"/>
      <c r="FM438" s="136"/>
      <c r="FN438" s="136"/>
      <c r="FO438" s="136"/>
      <c r="FP438" s="136"/>
      <c r="FQ438" s="136"/>
      <c r="FR438" s="136"/>
      <c r="FS438" s="136"/>
      <c r="FT438" s="136"/>
      <c r="FU438" s="136"/>
      <c r="FV438" s="136"/>
      <c r="FW438" s="136"/>
      <c r="FX438" s="136"/>
      <c r="FY438" s="136"/>
      <c r="FZ438" s="136"/>
      <c r="GA438" s="136"/>
      <c r="GB438" s="136"/>
      <c r="GC438" s="136"/>
      <c r="GD438" s="136"/>
      <c r="GE438" s="136"/>
      <c r="GF438" s="136"/>
      <c r="GG438" s="136"/>
      <c r="GH438" s="136"/>
      <c r="GI438" s="136"/>
      <c r="GJ438" s="136"/>
      <c r="GK438" s="136"/>
      <c r="GL438" s="136"/>
      <c r="GM438" s="136"/>
      <c r="GN438" s="136"/>
      <c r="GO438" s="136"/>
      <c r="GP438" s="136"/>
      <c r="GQ438" s="136"/>
      <c r="GR438" s="136"/>
      <c r="GS438" s="136"/>
      <c r="GT438" s="136"/>
      <c r="GU438" s="136"/>
      <c r="GV438" s="136"/>
      <c r="GW438" s="136"/>
      <c r="GX438" s="136"/>
      <c r="GY438" s="136"/>
      <c r="GZ438" s="136"/>
      <c r="HA438" s="136"/>
      <c r="HB438" s="136"/>
      <c r="HC438" s="136"/>
      <c r="HD438" s="136"/>
      <c r="HE438" s="136"/>
      <c r="HF438" s="136"/>
      <c r="HG438" s="136"/>
      <c r="HH438" s="136"/>
      <c r="HI438" s="136"/>
      <c r="HJ438" s="136"/>
      <c r="HK438" s="136"/>
      <c r="HL438" s="136"/>
      <c r="HM438" s="136"/>
      <c r="HN438" s="136"/>
      <c r="HO438" s="136"/>
      <c r="HP438" s="136"/>
      <c r="HQ438" s="136"/>
      <c r="HR438" s="136"/>
      <c r="HS438" s="136"/>
      <c r="HT438" s="136"/>
      <c r="HU438" s="136"/>
      <c r="HV438" s="136"/>
      <c r="HW438" s="136"/>
      <c r="HX438" s="136"/>
      <c r="HY438" s="136"/>
      <c r="HZ438" s="136"/>
      <c r="IA438" s="136"/>
      <c r="IB438" s="136"/>
      <c r="IC438" s="136"/>
      <c r="ID438" s="136"/>
      <c r="IE438" s="136"/>
      <c r="IF438" s="136"/>
      <c r="IG438" s="136"/>
    </row>
    <row r="439" spans="1:241" ht="15" customHeight="1" x14ac:dyDescent="0.25">
      <c r="A439" s="196" t="s">
        <v>583</v>
      </c>
      <c r="B439" s="195">
        <v>5658542</v>
      </c>
      <c r="C439" s="195">
        <v>3281843</v>
      </c>
      <c r="D439" s="195">
        <v>1039294</v>
      </c>
      <c r="E439" s="195">
        <v>1094212</v>
      </c>
      <c r="F439" s="195">
        <v>2098919</v>
      </c>
      <c r="G439" s="195">
        <v>205137</v>
      </c>
      <c r="H439" s="241">
        <v>13377947</v>
      </c>
      <c r="I439" s="136"/>
      <c r="J439" s="204" t="s">
        <v>614</v>
      </c>
      <c r="K439" s="205">
        <v>8636161</v>
      </c>
      <c r="L439" s="205">
        <v>2973968</v>
      </c>
      <c r="M439" s="205">
        <v>1111293</v>
      </c>
      <c r="N439" s="205">
        <v>2068761</v>
      </c>
      <c r="O439" s="205">
        <v>1827638</v>
      </c>
      <c r="P439" s="205">
        <v>766804</v>
      </c>
      <c r="Q439" s="242">
        <v>17384625</v>
      </c>
      <c r="R439" s="136"/>
      <c r="S439" s="136"/>
      <c r="T439" s="136"/>
      <c r="U439" s="136"/>
      <c r="V439" s="136"/>
      <c r="W439" s="136"/>
      <c r="X439" s="136"/>
      <c r="Y439" s="136"/>
      <c r="Z439" s="136"/>
      <c r="AA439" s="136"/>
      <c r="AB439" s="136"/>
      <c r="AC439" s="136"/>
      <c r="AD439" s="136"/>
      <c r="AE439" s="136"/>
      <c r="AF439" s="136"/>
      <c r="AG439" s="136"/>
      <c r="AH439" s="136"/>
      <c r="AI439" s="136"/>
      <c r="AJ439" s="136"/>
      <c r="AK439" s="136"/>
      <c r="AL439" s="136"/>
      <c r="AM439" s="136"/>
      <c r="AN439" s="136"/>
      <c r="AO439" s="136"/>
      <c r="AP439" s="136"/>
      <c r="AQ439" s="136"/>
      <c r="AR439" s="136"/>
      <c r="AS439" s="136"/>
      <c r="AT439" s="136"/>
      <c r="AU439" s="136"/>
      <c r="AV439" s="136"/>
      <c r="AW439" s="136"/>
      <c r="AX439" s="136"/>
      <c r="AY439" s="136"/>
      <c r="AZ439" s="136"/>
      <c r="BA439" s="136"/>
      <c r="BB439" s="136"/>
      <c r="BC439" s="136"/>
      <c r="BD439" s="136"/>
      <c r="BE439" s="136"/>
      <c r="BF439" s="136"/>
      <c r="BG439" s="136"/>
      <c r="BH439" s="136"/>
      <c r="BI439" s="136"/>
      <c r="BJ439" s="136"/>
      <c r="BK439" s="136"/>
      <c r="BL439" s="136"/>
      <c r="BM439" s="136"/>
      <c r="BN439" s="136"/>
      <c r="BO439" s="136"/>
      <c r="BP439" s="136"/>
      <c r="BQ439" s="136"/>
      <c r="BR439" s="136"/>
      <c r="BS439" s="136"/>
      <c r="BT439" s="136"/>
      <c r="BU439" s="136"/>
      <c r="BV439" s="136"/>
      <c r="BW439" s="136"/>
      <c r="BX439" s="136"/>
      <c r="BY439" s="136"/>
      <c r="BZ439" s="136"/>
      <c r="CA439" s="136"/>
      <c r="CB439" s="136"/>
      <c r="CC439" s="136"/>
      <c r="CD439" s="136"/>
      <c r="CE439" s="136"/>
      <c r="CF439" s="136"/>
      <c r="CG439" s="136"/>
      <c r="CH439" s="136"/>
      <c r="CI439" s="136"/>
      <c r="CJ439" s="136"/>
      <c r="CK439" s="136"/>
      <c r="CL439" s="136"/>
      <c r="CM439" s="136"/>
      <c r="CN439" s="136"/>
      <c r="CO439" s="136"/>
      <c r="CP439" s="136"/>
      <c r="CQ439" s="136"/>
      <c r="CR439" s="136"/>
      <c r="CS439" s="136"/>
      <c r="CT439" s="136"/>
      <c r="CU439" s="136"/>
      <c r="CV439" s="136"/>
      <c r="CW439" s="136"/>
      <c r="CX439" s="136"/>
      <c r="CY439" s="136"/>
      <c r="CZ439" s="136"/>
      <c r="DA439" s="136"/>
      <c r="DB439" s="136"/>
      <c r="DC439" s="136"/>
      <c r="DD439" s="136"/>
      <c r="DE439" s="136"/>
      <c r="DF439" s="136"/>
      <c r="DG439" s="136"/>
      <c r="DH439" s="136"/>
      <c r="DI439" s="136"/>
      <c r="DJ439" s="136"/>
      <c r="DK439" s="136"/>
      <c r="DL439" s="136"/>
      <c r="DM439" s="136"/>
      <c r="DN439" s="136"/>
      <c r="DO439" s="136"/>
      <c r="DP439" s="136"/>
      <c r="DQ439" s="136"/>
      <c r="DR439" s="136"/>
      <c r="DS439" s="136"/>
      <c r="DT439" s="136"/>
      <c r="DU439" s="136"/>
      <c r="DV439" s="136"/>
      <c r="DW439" s="136"/>
      <c r="DX439" s="136"/>
      <c r="DY439" s="136"/>
      <c r="DZ439" s="136"/>
      <c r="EA439" s="136"/>
      <c r="EB439" s="136"/>
      <c r="EC439" s="136"/>
      <c r="ED439" s="136"/>
      <c r="EE439" s="136"/>
      <c r="EF439" s="136"/>
      <c r="EG439" s="136"/>
      <c r="EH439" s="136"/>
      <c r="EI439" s="136"/>
      <c r="EJ439" s="136"/>
      <c r="EK439" s="136"/>
      <c r="EL439" s="136"/>
      <c r="EM439" s="136"/>
      <c r="EN439" s="136"/>
      <c r="EO439" s="136"/>
      <c r="EP439" s="136"/>
      <c r="EQ439" s="136"/>
      <c r="ER439" s="136"/>
      <c r="ES439" s="136"/>
      <c r="ET439" s="136"/>
      <c r="EU439" s="136"/>
      <c r="EV439" s="136"/>
      <c r="EW439" s="136"/>
      <c r="EX439" s="136"/>
      <c r="EY439" s="136"/>
      <c r="EZ439" s="136"/>
      <c r="FA439" s="136"/>
      <c r="FB439" s="136"/>
      <c r="FC439" s="136"/>
      <c r="FD439" s="136"/>
      <c r="FE439" s="136"/>
      <c r="FF439" s="136"/>
      <c r="FG439" s="136"/>
      <c r="FH439" s="136"/>
      <c r="FI439" s="136"/>
      <c r="FJ439" s="136"/>
      <c r="FK439" s="136"/>
      <c r="FL439" s="136"/>
      <c r="FM439" s="136"/>
      <c r="FN439" s="136"/>
      <c r="FO439" s="136"/>
      <c r="FP439" s="136"/>
      <c r="FQ439" s="136"/>
      <c r="FR439" s="136"/>
      <c r="FS439" s="136"/>
      <c r="FT439" s="136"/>
      <c r="FU439" s="136"/>
      <c r="FV439" s="136"/>
      <c r="FW439" s="136"/>
      <c r="FX439" s="136"/>
      <c r="FY439" s="136"/>
      <c r="FZ439" s="136"/>
      <c r="GA439" s="136"/>
      <c r="GB439" s="136"/>
      <c r="GC439" s="136"/>
      <c r="GD439" s="136"/>
      <c r="GE439" s="136"/>
      <c r="GF439" s="136"/>
      <c r="GG439" s="136"/>
      <c r="GH439" s="136"/>
      <c r="GI439" s="136"/>
      <c r="GJ439" s="136"/>
      <c r="GK439" s="136"/>
      <c r="GL439" s="136"/>
      <c r="GM439" s="136"/>
      <c r="GN439" s="136"/>
      <c r="GO439" s="136"/>
      <c r="GP439" s="136"/>
      <c r="GQ439" s="136"/>
      <c r="GR439" s="136"/>
      <c r="GS439" s="136"/>
      <c r="GT439" s="136"/>
      <c r="GU439" s="136"/>
      <c r="GV439" s="136"/>
      <c r="GW439" s="136"/>
      <c r="GX439" s="136"/>
      <c r="GY439" s="136"/>
      <c r="GZ439" s="136"/>
      <c r="HA439" s="136"/>
      <c r="HB439" s="136"/>
      <c r="HC439" s="136"/>
      <c r="HD439" s="136"/>
      <c r="HE439" s="136"/>
      <c r="HF439" s="136"/>
      <c r="HG439" s="136"/>
      <c r="HH439" s="136"/>
      <c r="HI439" s="136"/>
      <c r="HJ439" s="136"/>
      <c r="HK439" s="136"/>
      <c r="HL439" s="136"/>
      <c r="HM439" s="136"/>
      <c r="HN439" s="136"/>
      <c r="HO439" s="136"/>
      <c r="HP439" s="136"/>
      <c r="HQ439" s="136"/>
      <c r="HR439" s="136"/>
      <c r="HS439" s="136"/>
      <c r="HT439" s="136"/>
      <c r="HU439" s="136"/>
      <c r="HV439" s="136"/>
      <c r="HW439" s="136"/>
      <c r="HX439" s="136"/>
      <c r="HY439" s="136"/>
      <c r="HZ439" s="136"/>
      <c r="IA439" s="136"/>
      <c r="IB439" s="136"/>
      <c r="IC439" s="136"/>
      <c r="ID439" s="136"/>
      <c r="IE439" s="136"/>
      <c r="IF439" s="136"/>
      <c r="IG439" s="136"/>
    </row>
    <row r="440" spans="1:241" ht="15" customHeight="1" x14ac:dyDescent="0.25">
      <c r="A440" s="196" t="s">
        <v>584</v>
      </c>
      <c r="B440" s="195">
        <v>4698086</v>
      </c>
      <c r="C440" s="195">
        <v>3961441</v>
      </c>
      <c r="D440" s="195">
        <v>767320</v>
      </c>
      <c r="E440" s="195">
        <v>955268</v>
      </c>
      <c r="F440" s="195">
        <v>1926138</v>
      </c>
      <c r="G440" s="195">
        <v>170588</v>
      </c>
      <c r="H440" s="241">
        <v>12478841</v>
      </c>
      <c r="I440" s="136"/>
      <c r="J440" s="204" t="s">
        <v>615</v>
      </c>
      <c r="K440" s="205">
        <v>10023819</v>
      </c>
      <c r="L440" s="205">
        <v>3233655</v>
      </c>
      <c r="M440" s="205">
        <v>1231868</v>
      </c>
      <c r="N440" s="205">
        <v>1465938</v>
      </c>
      <c r="O440" s="205">
        <v>2181194</v>
      </c>
      <c r="P440" s="205">
        <v>629267</v>
      </c>
      <c r="Q440" s="242">
        <v>18765741</v>
      </c>
      <c r="R440" s="136"/>
      <c r="S440" s="136"/>
      <c r="T440" s="136"/>
      <c r="U440" s="136"/>
      <c r="V440" s="136"/>
      <c r="W440" s="136"/>
      <c r="X440" s="136"/>
      <c r="Y440" s="136"/>
      <c r="Z440" s="136"/>
      <c r="AA440" s="136"/>
      <c r="AB440" s="136"/>
      <c r="AC440" s="136"/>
      <c r="AD440" s="136"/>
      <c r="AE440" s="136"/>
      <c r="AF440" s="136"/>
      <c r="AG440" s="136"/>
      <c r="AH440" s="136"/>
      <c r="AI440" s="136"/>
      <c r="AJ440" s="136"/>
      <c r="AK440" s="136"/>
      <c r="AL440" s="136"/>
      <c r="AM440" s="136"/>
      <c r="AN440" s="136"/>
      <c r="AO440" s="136"/>
      <c r="AP440" s="136"/>
      <c r="AQ440" s="136"/>
      <c r="AR440" s="136"/>
      <c r="AS440" s="136"/>
      <c r="AT440" s="136"/>
      <c r="AU440" s="136"/>
      <c r="AV440" s="136"/>
      <c r="AW440" s="136"/>
      <c r="AX440" s="136"/>
      <c r="AY440" s="136"/>
      <c r="AZ440" s="136"/>
      <c r="BA440" s="136"/>
      <c r="BB440" s="136"/>
      <c r="BC440" s="136"/>
      <c r="BD440" s="136"/>
      <c r="BE440" s="136"/>
      <c r="BF440" s="136"/>
      <c r="BG440" s="136"/>
      <c r="BH440" s="136"/>
      <c r="BI440" s="136"/>
      <c r="BJ440" s="136"/>
      <c r="BK440" s="136"/>
      <c r="BL440" s="136"/>
      <c r="BM440" s="136"/>
      <c r="BN440" s="136"/>
      <c r="BO440" s="136"/>
      <c r="BP440" s="136"/>
      <c r="BQ440" s="136"/>
      <c r="BR440" s="136"/>
      <c r="BS440" s="136"/>
      <c r="BT440" s="136"/>
      <c r="BU440" s="136"/>
      <c r="BV440" s="136"/>
      <c r="BW440" s="136"/>
      <c r="BX440" s="136"/>
      <c r="BY440" s="136"/>
      <c r="BZ440" s="136"/>
      <c r="CA440" s="136"/>
      <c r="CB440" s="136"/>
      <c r="CC440" s="136"/>
      <c r="CD440" s="136"/>
      <c r="CE440" s="136"/>
      <c r="CF440" s="136"/>
      <c r="CG440" s="136"/>
      <c r="CH440" s="136"/>
      <c r="CI440" s="136"/>
      <c r="CJ440" s="136"/>
      <c r="CK440" s="136"/>
      <c r="CL440" s="136"/>
      <c r="CM440" s="136"/>
      <c r="CN440" s="136"/>
      <c r="CO440" s="136"/>
      <c r="CP440" s="136"/>
      <c r="CQ440" s="136"/>
      <c r="CR440" s="136"/>
      <c r="CS440" s="136"/>
      <c r="CT440" s="136"/>
      <c r="CU440" s="136"/>
      <c r="CV440" s="136"/>
      <c r="CW440" s="136"/>
      <c r="CX440" s="136"/>
      <c r="CY440" s="136"/>
      <c r="CZ440" s="136"/>
      <c r="DA440" s="136"/>
      <c r="DB440" s="136"/>
      <c r="DC440" s="136"/>
      <c r="DD440" s="136"/>
      <c r="DE440" s="136"/>
      <c r="DF440" s="136"/>
      <c r="DG440" s="136"/>
      <c r="DH440" s="136"/>
      <c r="DI440" s="136"/>
      <c r="DJ440" s="136"/>
      <c r="DK440" s="136"/>
      <c r="DL440" s="136"/>
      <c r="DM440" s="136"/>
      <c r="DN440" s="136"/>
      <c r="DO440" s="136"/>
      <c r="DP440" s="136"/>
      <c r="DQ440" s="136"/>
      <c r="DR440" s="136"/>
      <c r="DS440" s="136"/>
      <c r="DT440" s="136"/>
      <c r="DU440" s="136"/>
      <c r="DV440" s="136"/>
      <c r="DW440" s="136"/>
      <c r="DX440" s="136"/>
      <c r="DY440" s="136"/>
      <c r="DZ440" s="136"/>
      <c r="EA440" s="136"/>
      <c r="EB440" s="136"/>
      <c r="EC440" s="136"/>
      <c r="ED440" s="136"/>
      <c r="EE440" s="136"/>
      <c r="EF440" s="136"/>
      <c r="EG440" s="136"/>
      <c r="EH440" s="136"/>
      <c r="EI440" s="136"/>
      <c r="EJ440" s="136"/>
      <c r="EK440" s="136"/>
      <c r="EL440" s="136"/>
      <c r="EM440" s="136"/>
      <c r="EN440" s="136"/>
      <c r="EO440" s="136"/>
      <c r="EP440" s="136"/>
      <c r="EQ440" s="136"/>
      <c r="ER440" s="136"/>
      <c r="ES440" s="136"/>
      <c r="ET440" s="136"/>
      <c r="EU440" s="136"/>
      <c r="EV440" s="136"/>
      <c r="EW440" s="136"/>
      <c r="EX440" s="136"/>
      <c r="EY440" s="136"/>
      <c r="EZ440" s="136"/>
      <c r="FA440" s="136"/>
      <c r="FB440" s="136"/>
      <c r="FC440" s="136"/>
      <c r="FD440" s="136"/>
      <c r="FE440" s="136"/>
      <c r="FF440" s="136"/>
      <c r="FG440" s="136"/>
      <c r="FH440" s="136"/>
      <c r="FI440" s="136"/>
      <c r="FJ440" s="136"/>
      <c r="FK440" s="136"/>
      <c r="FL440" s="136"/>
      <c r="FM440" s="136"/>
      <c r="FN440" s="136"/>
      <c r="FO440" s="136"/>
      <c r="FP440" s="136"/>
      <c r="FQ440" s="136"/>
      <c r="FR440" s="136"/>
      <c r="FS440" s="136"/>
      <c r="FT440" s="136"/>
      <c r="FU440" s="136"/>
      <c r="FV440" s="136"/>
      <c r="FW440" s="136"/>
      <c r="FX440" s="136"/>
      <c r="FY440" s="136"/>
      <c r="FZ440" s="136"/>
      <c r="GA440" s="136"/>
      <c r="GB440" s="136"/>
      <c r="GC440" s="136"/>
      <c r="GD440" s="136"/>
      <c r="GE440" s="136"/>
      <c r="GF440" s="136"/>
      <c r="GG440" s="136"/>
      <c r="GH440" s="136"/>
      <c r="GI440" s="136"/>
      <c r="GJ440" s="136"/>
      <c r="GK440" s="136"/>
      <c r="GL440" s="136"/>
      <c r="GM440" s="136"/>
      <c r="GN440" s="136"/>
      <c r="GO440" s="136"/>
      <c r="GP440" s="136"/>
      <c r="GQ440" s="136"/>
      <c r="GR440" s="136"/>
      <c r="GS440" s="136"/>
      <c r="GT440" s="136"/>
      <c r="GU440" s="136"/>
      <c r="GV440" s="136"/>
      <c r="GW440" s="136"/>
      <c r="GX440" s="136"/>
      <c r="GY440" s="136"/>
      <c r="GZ440" s="136"/>
      <c r="HA440" s="136"/>
      <c r="HB440" s="136"/>
      <c r="HC440" s="136"/>
      <c r="HD440" s="136"/>
      <c r="HE440" s="136"/>
      <c r="HF440" s="136"/>
      <c r="HG440" s="136"/>
      <c r="HH440" s="136"/>
      <c r="HI440" s="136"/>
      <c r="HJ440" s="136"/>
      <c r="HK440" s="136"/>
      <c r="HL440" s="136"/>
      <c r="HM440" s="136"/>
      <c r="HN440" s="136"/>
      <c r="HO440" s="136"/>
      <c r="HP440" s="136"/>
      <c r="HQ440" s="136"/>
      <c r="HR440" s="136"/>
      <c r="HS440" s="136"/>
      <c r="HT440" s="136"/>
      <c r="HU440" s="136"/>
      <c r="HV440" s="136"/>
      <c r="HW440" s="136"/>
      <c r="HX440" s="136"/>
      <c r="HY440" s="136"/>
      <c r="HZ440" s="136"/>
      <c r="IA440" s="136"/>
      <c r="IB440" s="136"/>
      <c r="IC440" s="136"/>
      <c r="ID440" s="136"/>
      <c r="IE440" s="136"/>
      <c r="IF440" s="136"/>
      <c r="IG440" s="136"/>
    </row>
    <row r="441" spans="1:241" ht="15" customHeight="1" x14ac:dyDescent="0.25">
      <c r="A441" s="196" t="s">
        <v>585</v>
      </c>
      <c r="B441" s="195">
        <v>5514084</v>
      </c>
      <c r="C441" s="195">
        <v>4119552</v>
      </c>
      <c r="D441" s="195">
        <v>1041159</v>
      </c>
      <c r="E441" s="195">
        <v>1054435</v>
      </c>
      <c r="F441" s="195">
        <v>2100196</v>
      </c>
      <c r="G441" s="195">
        <v>330624</v>
      </c>
      <c r="H441" s="241">
        <v>14160050</v>
      </c>
      <c r="I441" s="136"/>
      <c r="J441" s="204" t="s">
        <v>616</v>
      </c>
      <c r="K441" s="205">
        <v>1884018</v>
      </c>
      <c r="L441" s="205">
        <v>2433918</v>
      </c>
      <c r="M441" s="205">
        <v>811820</v>
      </c>
      <c r="N441" s="205">
        <v>1375330</v>
      </c>
      <c r="O441" s="205">
        <v>1863334</v>
      </c>
      <c r="P441" s="205">
        <v>447446</v>
      </c>
      <c r="Q441" s="242">
        <v>8815866</v>
      </c>
      <c r="R441" s="136"/>
      <c r="S441" s="136"/>
      <c r="T441" s="136"/>
      <c r="U441" s="136"/>
      <c r="V441" s="136"/>
      <c r="W441" s="136"/>
      <c r="X441" s="136"/>
      <c r="Y441" s="136"/>
      <c r="Z441" s="136"/>
      <c r="AA441" s="136"/>
      <c r="AB441" s="136"/>
      <c r="AC441" s="136"/>
      <c r="AD441" s="136"/>
      <c r="AE441" s="136"/>
      <c r="AF441" s="136"/>
      <c r="AG441" s="136"/>
      <c r="AH441" s="136"/>
      <c r="AI441" s="136"/>
      <c r="AJ441" s="136"/>
      <c r="AK441" s="136"/>
      <c r="AL441" s="136"/>
      <c r="AM441" s="136"/>
      <c r="AN441" s="136"/>
      <c r="AO441" s="136"/>
      <c r="AP441" s="136"/>
      <c r="AQ441" s="136"/>
      <c r="AR441" s="136"/>
      <c r="AS441" s="136"/>
      <c r="AT441" s="136"/>
      <c r="AU441" s="136"/>
      <c r="AV441" s="136"/>
      <c r="AW441" s="136"/>
      <c r="AX441" s="136"/>
      <c r="AY441" s="136"/>
      <c r="AZ441" s="136"/>
      <c r="BA441" s="136"/>
      <c r="BB441" s="136"/>
      <c r="BC441" s="136"/>
      <c r="BD441" s="136"/>
      <c r="BE441" s="136"/>
      <c r="BF441" s="136"/>
      <c r="BG441" s="136"/>
      <c r="BH441" s="136"/>
      <c r="BI441" s="136"/>
      <c r="BJ441" s="136"/>
      <c r="BK441" s="136"/>
      <c r="BL441" s="136"/>
      <c r="BM441" s="136"/>
      <c r="BN441" s="136"/>
      <c r="BO441" s="136"/>
      <c r="BP441" s="136"/>
      <c r="BQ441" s="136"/>
      <c r="BR441" s="136"/>
      <c r="BS441" s="136"/>
      <c r="BT441" s="136"/>
      <c r="BU441" s="136"/>
      <c r="BV441" s="136"/>
      <c r="BW441" s="136"/>
      <c r="BX441" s="136"/>
      <c r="BY441" s="136"/>
      <c r="BZ441" s="136"/>
      <c r="CA441" s="136"/>
      <c r="CB441" s="136"/>
      <c r="CC441" s="136"/>
      <c r="CD441" s="136"/>
      <c r="CE441" s="136"/>
      <c r="CF441" s="136"/>
      <c r="CG441" s="136"/>
      <c r="CH441" s="136"/>
      <c r="CI441" s="136"/>
      <c r="CJ441" s="136"/>
      <c r="CK441" s="136"/>
      <c r="CL441" s="136"/>
      <c r="CM441" s="136"/>
      <c r="CN441" s="136"/>
      <c r="CO441" s="136"/>
      <c r="CP441" s="136"/>
      <c r="CQ441" s="136"/>
      <c r="CR441" s="136"/>
      <c r="CS441" s="136"/>
      <c r="CT441" s="136"/>
      <c r="CU441" s="136"/>
      <c r="CV441" s="136"/>
      <c r="CW441" s="136"/>
      <c r="CX441" s="136"/>
      <c r="CY441" s="136"/>
      <c r="CZ441" s="136"/>
      <c r="DA441" s="136"/>
      <c r="DB441" s="136"/>
      <c r="DC441" s="136"/>
      <c r="DD441" s="136"/>
      <c r="DE441" s="136"/>
      <c r="DF441" s="136"/>
      <c r="DG441" s="136"/>
      <c r="DH441" s="136"/>
      <c r="DI441" s="136"/>
      <c r="DJ441" s="136"/>
      <c r="DK441" s="136"/>
      <c r="DL441" s="136"/>
      <c r="DM441" s="136"/>
      <c r="DN441" s="136"/>
      <c r="DO441" s="136"/>
      <c r="DP441" s="136"/>
      <c r="DQ441" s="136"/>
      <c r="DR441" s="136"/>
      <c r="DS441" s="136"/>
      <c r="DT441" s="136"/>
      <c r="DU441" s="136"/>
      <c r="DV441" s="136"/>
      <c r="DW441" s="136"/>
      <c r="DX441" s="136"/>
      <c r="DY441" s="136"/>
      <c r="DZ441" s="136"/>
      <c r="EA441" s="136"/>
      <c r="EB441" s="136"/>
      <c r="EC441" s="136"/>
      <c r="ED441" s="136"/>
      <c r="EE441" s="136"/>
      <c r="EF441" s="136"/>
      <c r="EG441" s="136"/>
      <c r="EH441" s="136"/>
      <c r="EI441" s="136"/>
      <c r="EJ441" s="136"/>
      <c r="EK441" s="136"/>
      <c r="EL441" s="136"/>
      <c r="EM441" s="136"/>
      <c r="EN441" s="136"/>
      <c r="EO441" s="136"/>
      <c r="EP441" s="136"/>
      <c r="EQ441" s="136"/>
      <c r="ER441" s="136"/>
      <c r="ES441" s="136"/>
      <c r="ET441" s="136"/>
      <c r="EU441" s="136"/>
      <c r="EV441" s="136"/>
      <c r="EW441" s="136"/>
      <c r="EX441" s="136"/>
      <c r="EY441" s="136"/>
      <c r="EZ441" s="136"/>
      <c r="FA441" s="136"/>
      <c r="FB441" s="136"/>
      <c r="FC441" s="136"/>
      <c r="FD441" s="136"/>
      <c r="FE441" s="136"/>
      <c r="FF441" s="136"/>
      <c r="FG441" s="136"/>
      <c r="FH441" s="136"/>
      <c r="FI441" s="136"/>
      <c r="FJ441" s="136"/>
      <c r="FK441" s="136"/>
      <c r="FL441" s="136"/>
      <c r="FM441" s="136"/>
      <c r="FN441" s="136"/>
      <c r="FO441" s="136"/>
      <c r="FP441" s="136"/>
      <c r="FQ441" s="136"/>
      <c r="FR441" s="136"/>
      <c r="FS441" s="136"/>
      <c r="FT441" s="136"/>
      <c r="FU441" s="136"/>
      <c r="FV441" s="136"/>
      <c r="FW441" s="136"/>
      <c r="FX441" s="136"/>
      <c r="FY441" s="136"/>
      <c r="FZ441" s="136"/>
      <c r="GA441" s="136"/>
      <c r="GB441" s="136"/>
      <c r="GC441" s="136"/>
      <c r="GD441" s="136"/>
      <c r="GE441" s="136"/>
      <c r="GF441" s="136"/>
      <c r="GG441" s="136"/>
      <c r="GH441" s="136"/>
      <c r="GI441" s="136"/>
      <c r="GJ441" s="136"/>
      <c r="GK441" s="136"/>
      <c r="GL441" s="136"/>
      <c r="GM441" s="136"/>
      <c r="GN441" s="136"/>
      <c r="GO441" s="136"/>
      <c r="GP441" s="136"/>
      <c r="GQ441" s="136"/>
      <c r="GR441" s="136"/>
      <c r="GS441" s="136"/>
      <c r="GT441" s="136"/>
      <c r="GU441" s="136"/>
      <c r="GV441" s="136"/>
      <c r="GW441" s="136"/>
      <c r="GX441" s="136"/>
      <c r="GY441" s="136"/>
      <c r="GZ441" s="136"/>
      <c r="HA441" s="136"/>
      <c r="HB441" s="136"/>
      <c r="HC441" s="136"/>
      <c r="HD441" s="136"/>
      <c r="HE441" s="136"/>
      <c r="HF441" s="136"/>
      <c r="HG441" s="136"/>
      <c r="HH441" s="136"/>
      <c r="HI441" s="136"/>
      <c r="HJ441" s="136"/>
      <c r="HK441" s="136"/>
      <c r="HL441" s="136"/>
      <c r="HM441" s="136"/>
      <c r="HN441" s="136"/>
      <c r="HO441" s="136"/>
      <c r="HP441" s="136"/>
      <c r="HQ441" s="136"/>
      <c r="HR441" s="136"/>
      <c r="HS441" s="136"/>
      <c r="HT441" s="136"/>
      <c r="HU441" s="136"/>
      <c r="HV441" s="136"/>
      <c r="HW441" s="136"/>
      <c r="HX441" s="136"/>
      <c r="HY441" s="136"/>
      <c r="HZ441" s="136"/>
      <c r="IA441" s="136"/>
      <c r="IB441" s="136"/>
      <c r="IC441" s="136"/>
      <c r="ID441" s="136"/>
      <c r="IE441" s="136"/>
      <c r="IF441" s="136"/>
      <c r="IG441" s="136"/>
    </row>
    <row r="442" spans="1:241" ht="15" customHeight="1" x14ac:dyDescent="0.25">
      <c r="A442" s="196" t="s">
        <v>586</v>
      </c>
      <c r="B442" s="195">
        <v>5420681</v>
      </c>
      <c r="C442" s="195">
        <v>3590456</v>
      </c>
      <c r="D442" s="195">
        <v>1066958</v>
      </c>
      <c r="E442" s="195">
        <v>818808</v>
      </c>
      <c r="F442" s="195">
        <v>1976208</v>
      </c>
      <c r="G442" s="195">
        <v>222566</v>
      </c>
      <c r="H442" s="241">
        <v>13095677</v>
      </c>
      <c r="I442" s="136"/>
      <c r="J442" s="204" t="s">
        <v>617</v>
      </c>
      <c r="K442" s="205">
        <v>7855143</v>
      </c>
      <c r="L442" s="205">
        <v>3651377</v>
      </c>
      <c r="M442" s="205">
        <v>1174004</v>
      </c>
      <c r="N442" s="205">
        <v>1734109</v>
      </c>
      <c r="O442" s="205">
        <v>1899575</v>
      </c>
      <c r="P442" s="205">
        <v>627387</v>
      </c>
      <c r="Q442" s="242">
        <v>16941595</v>
      </c>
      <c r="R442" s="136"/>
      <c r="S442" s="136"/>
      <c r="T442" s="136"/>
      <c r="U442" s="136"/>
      <c r="V442" s="136"/>
      <c r="W442" s="136"/>
      <c r="X442" s="136"/>
      <c r="Y442" s="136"/>
      <c r="Z442" s="136"/>
      <c r="AA442" s="136"/>
      <c r="AB442" s="136"/>
      <c r="AC442" s="136"/>
      <c r="AD442" s="136"/>
      <c r="AE442" s="136"/>
      <c r="AF442" s="136"/>
      <c r="AG442" s="136"/>
      <c r="AH442" s="136"/>
      <c r="AI442" s="136"/>
      <c r="AJ442" s="136"/>
      <c r="AK442" s="136"/>
      <c r="AL442" s="136"/>
      <c r="AM442" s="136"/>
      <c r="AN442" s="136"/>
      <c r="AO442" s="136"/>
      <c r="AP442" s="136"/>
      <c r="AQ442" s="136"/>
      <c r="AR442" s="136"/>
      <c r="AS442" s="136"/>
      <c r="AT442" s="136"/>
      <c r="AU442" s="136"/>
      <c r="AV442" s="136"/>
      <c r="AW442" s="136"/>
      <c r="AX442" s="136"/>
      <c r="AY442" s="136"/>
      <c r="AZ442" s="136"/>
      <c r="BA442" s="136"/>
      <c r="BB442" s="136"/>
      <c r="BC442" s="136"/>
      <c r="BD442" s="136"/>
      <c r="BE442" s="136"/>
      <c r="BF442" s="136"/>
      <c r="BG442" s="136"/>
      <c r="BH442" s="136"/>
      <c r="BI442" s="136"/>
      <c r="BJ442" s="136"/>
      <c r="BK442" s="136"/>
      <c r="BL442" s="136"/>
      <c r="BM442" s="136"/>
      <c r="BN442" s="136"/>
      <c r="BO442" s="136"/>
      <c r="BP442" s="136"/>
      <c r="BQ442" s="136"/>
      <c r="BR442" s="136"/>
      <c r="BS442" s="136"/>
      <c r="BT442" s="136"/>
      <c r="BU442" s="136"/>
      <c r="BV442" s="136"/>
      <c r="BW442" s="136"/>
      <c r="BX442" s="136"/>
      <c r="BY442" s="136"/>
      <c r="BZ442" s="136"/>
      <c r="CA442" s="136"/>
      <c r="CB442" s="136"/>
      <c r="CC442" s="136"/>
      <c r="CD442" s="136"/>
      <c r="CE442" s="136"/>
      <c r="CF442" s="136"/>
      <c r="CG442" s="136"/>
      <c r="CH442" s="136"/>
      <c r="CI442" s="136"/>
      <c r="CJ442" s="136"/>
      <c r="CK442" s="136"/>
      <c r="CL442" s="136"/>
      <c r="CM442" s="136"/>
      <c r="CN442" s="136"/>
      <c r="CO442" s="136"/>
      <c r="CP442" s="136"/>
      <c r="CQ442" s="136"/>
      <c r="CR442" s="136"/>
      <c r="CS442" s="136"/>
      <c r="CT442" s="136"/>
      <c r="CU442" s="136"/>
      <c r="CV442" s="136"/>
      <c r="CW442" s="136"/>
      <c r="CX442" s="136"/>
      <c r="CY442" s="136"/>
      <c r="CZ442" s="136"/>
      <c r="DA442" s="136"/>
      <c r="DB442" s="136"/>
      <c r="DC442" s="136"/>
      <c r="DD442" s="136"/>
      <c r="DE442" s="136"/>
      <c r="DF442" s="136"/>
      <c r="DG442" s="136"/>
      <c r="DH442" s="136"/>
      <c r="DI442" s="136"/>
      <c r="DJ442" s="136"/>
      <c r="DK442" s="136"/>
      <c r="DL442" s="136"/>
      <c r="DM442" s="136"/>
      <c r="DN442" s="136"/>
      <c r="DO442" s="136"/>
      <c r="DP442" s="136"/>
      <c r="DQ442" s="136"/>
      <c r="DR442" s="136"/>
      <c r="DS442" s="136"/>
      <c r="DT442" s="136"/>
      <c r="DU442" s="136"/>
      <c r="DV442" s="136"/>
      <c r="DW442" s="136"/>
      <c r="DX442" s="136"/>
      <c r="DY442" s="136"/>
      <c r="DZ442" s="136"/>
      <c r="EA442" s="136"/>
      <c r="EB442" s="136"/>
      <c r="EC442" s="136"/>
      <c r="ED442" s="136"/>
      <c r="EE442" s="136"/>
      <c r="EF442" s="136"/>
      <c r="EG442" s="136"/>
      <c r="EH442" s="136"/>
      <c r="EI442" s="136"/>
      <c r="EJ442" s="136"/>
      <c r="EK442" s="136"/>
      <c r="EL442" s="136"/>
      <c r="EM442" s="136"/>
      <c r="EN442" s="136"/>
      <c r="EO442" s="136"/>
      <c r="EP442" s="136"/>
      <c r="EQ442" s="136"/>
      <c r="ER442" s="136"/>
      <c r="ES442" s="136"/>
      <c r="ET442" s="136"/>
      <c r="EU442" s="136"/>
      <c r="EV442" s="136"/>
      <c r="EW442" s="136"/>
      <c r="EX442" s="136"/>
      <c r="EY442" s="136"/>
      <c r="EZ442" s="136"/>
      <c r="FA442" s="136"/>
      <c r="FB442" s="136"/>
      <c r="FC442" s="136"/>
      <c r="FD442" s="136"/>
      <c r="FE442" s="136"/>
      <c r="FF442" s="136"/>
      <c r="FG442" s="136"/>
      <c r="FH442" s="136"/>
      <c r="FI442" s="136"/>
      <c r="FJ442" s="136"/>
      <c r="FK442" s="136"/>
      <c r="FL442" s="136"/>
      <c r="FM442" s="136"/>
      <c r="FN442" s="136"/>
      <c r="FO442" s="136"/>
      <c r="FP442" s="136"/>
      <c r="FQ442" s="136"/>
      <c r="FR442" s="136"/>
      <c r="FS442" s="136"/>
      <c r="FT442" s="136"/>
      <c r="FU442" s="136"/>
      <c r="FV442" s="136"/>
      <c r="FW442" s="136"/>
      <c r="FX442" s="136"/>
      <c r="FY442" s="136"/>
      <c r="FZ442" s="136"/>
      <c r="GA442" s="136"/>
      <c r="GB442" s="136"/>
      <c r="GC442" s="136"/>
      <c r="GD442" s="136"/>
      <c r="GE442" s="136"/>
      <c r="GF442" s="136"/>
      <c r="GG442" s="136"/>
      <c r="GH442" s="136"/>
      <c r="GI442" s="136"/>
      <c r="GJ442" s="136"/>
      <c r="GK442" s="136"/>
      <c r="GL442" s="136"/>
      <c r="GM442" s="136"/>
      <c r="GN442" s="136"/>
      <c r="GO442" s="136"/>
      <c r="GP442" s="136"/>
      <c r="GQ442" s="136"/>
      <c r="GR442" s="136"/>
      <c r="GS442" s="136"/>
      <c r="GT442" s="136"/>
      <c r="GU442" s="136"/>
      <c r="GV442" s="136"/>
      <c r="GW442" s="136"/>
      <c r="GX442" s="136"/>
      <c r="GY442" s="136"/>
      <c r="GZ442" s="136"/>
      <c r="HA442" s="136"/>
      <c r="HB442" s="136"/>
      <c r="HC442" s="136"/>
      <c r="HD442" s="136"/>
      <c r="HE442" s="136"/>
      <c r="HF442" s="136"/>
      <c r="HG442" s="136"/>
      <c r="HH442" s="136"/>
      <c r="HI442" s="136"/>
      <c r="HJ442" s="136"/>
      <c r="HK442" s="136"/>
      <c r="HL442" s="136"/>
      <c r="HM442" s="136"/>
      <c r="HN442" s="136"/>
      <c r="HO442" s="136"/>
      <c r="HP442" s="136"/>
      <c r="HQ442" s="136"/>
      <c r="HR442" s="136"/>
      <c r="HS442" s="136"/>
      <c r="HT442" s="136"/>
      <c r="HU442" s="136"/>
      <c r="HV442" s="136"/>
      <c r="HW442" s="136"/>
      <c r="HX442" s="136"/>
      <c r="HY442" s="136"/>
      <c r="HZ442" s="136"/>
      <c r="IA442" s="136"/>
      <c r="IB442" s="136"/>
      <c r="IC442" s="136"/>
      <c r="ID442" s="136"/>
      <c r="IE442" s="136"/>
      <c r="IF442" s="136"/>
      <c r="IG442" s="136"/>
    </row>
    <row r="443" spans="1:241" ht="15" customHeight="1" x14ac:dyDescent="0.25">
      <c r="A443" s="196" t="s">
        <v>587</v>
      </c>
      <c r="B443" s="195">
        <v>5346227</v>
      </c>
      <c r="C443" s="195">
        <v>3112722</v>
      </c>
      <c r="D443" s="195">
        <v>862681</v>
      </c>
      <c r="E443" s="195">
        <v>801382</v>
      </c>
      <c r="F443" s="195">
        <v>2110656</v>
      </c>
      <c r="G443" s="195">
        <v>209179</v>
      </c>
      <c r="H443" s="241">
        <v>12442847</v>
      </c>
      <c r="I443" s="136"/>
      <c r="J443" s="204" t="s">
        <v>618</v>
      </c>
      <c r="K443" s="205">
        <v>8447118</v>
      </c>
      <c r="L443" s="205">
        <v>2707244</v>
      </c>
      <c r="M443" s="205">
        <v>894614</v>
      </c>
      <c r="N443" s="205">
        <v>1276520</v>
      </c>
      <c r="O443" s="205">
        <v>1603906</v>
      </c>
      <c r="P443" s="205">
        <v>473509</v>
      </c>
      <c r="Q443" s="242">
        <v>15402911</v>
      </c>
      <c r="R443" s="136"/>
      <c r="S443" s="136"/>
      <c r="T443" s="136"/>
      <c r="U443" s="136"/>
      <c r="V443" s="136"/>
      <c r="W443" s="136"/>
      <c r="X443" s="136"/>
      <c r="Y443" s="136"/>
      <c r="Z443" s="136"/>
      <c r="AA443" s="136"/>
      <c r="AB443" s="136"/>
      <c r="AC443" s="136"/>
      <c r="AD443" s="136"/>
      <c r="AE443" s="136"/>
      <c r="AF443" s="136"/>
      <c r="AG443" s="136"/>
      <c r="AH443" s="136"/>
      <c r="AI443" s="136"/>
      <c r="AJ443" s="136"/>
      <c r="AK443" s="136"/>
      <c r="AL443" s="136"/>
      <c r="AM443" s="136"/>
      <c r="AN443" s="136"/>
      <c r="AO443" s="136"/>
      <c r="AP443" s="136"/>
      <c r="AQ443" s="136"/>
      <c r="AR443" s="136"/>
      <c r="AS443" s="136"/>
      <c r="AT443" s="136"/>
      <c r="AU443" s="136"/>
      <c r="AV443" s="136"/>
      <c r="AW443" s="136"/>
      <c r="AX443" s="136"/>
      <c r="AY443" s="136"/>
      <c r="AZ443" s="136"/>
      <c r="BA443" s="136"/>
      <c r="BB443" s="136"/>
      <c r="BC443" s="136"/>
      <c r="BD443" s="136"/>
      <c r="BE443" s="136"/>
      <c r="BF443" s="136"/>
      <c r="BG443" s="136"/>
      <c r="BH443" s="136"/>
      <c r="BI443" s="136"/>
      <c r="BJ443" s="136"/>
      <c r="BK443" s="136"/>
      <c r="BL443" s="136"/>
      <c r="BM443" s="136"/>
      <c r="BN443" s="136"/>
      <c r="BO443" s="136"/>
      <c r="BP443" s="136"/>
      <c r="BQ443" s="136"/>
      <c r="BR443" s="136"/>
      <c r="BS443" s="136"/>
      <c r="BT443" s="136"/>
      <c r="BU443" s="136"/>
      <c r="BV443" s="136"/>
      <c r="BW443" s="136"/>
      <c r="BX443" s="136"/>
      <c r="BY443" s="136"/>
      <c r="BZ443" s="136"/>
      <c r="CA443" s="136"/>
      <c r="CB443" s="136"/>
      <c r="CC443" s="136"/>
      <c r="CD443" s="136"/>
      <c r="CE443" s="136"/>
      <c r="CF443" s="136"/>
      <c r="CG443" s="136"/>
      <c r="CH443" s="136"/>
      <c r="CI443" s="136"/>
      <c r="CJ443" s="136"/>
      <c r="CK443" s="136"/>
      <c r="CL443" s="136"/>
      <c r="CM443" s="136"/>
      <c r="CN443" s="136"/>
      <c r="CO443" s="136"/>
      <c r="CP443" s="136"/>
      <c r="CQ443" s="136"/>
      <c r="CR443" s="136"/>
      <c r="CS443" s="136"/>
      <c r="CT443" s="136"/>
      <c r="CU443" s="136"/>
      <c r="CV443" s="136"/>
      <c r="CW443" s="136"/>
      <c r="CX443" s="136"/>
      <c r="CY443" s="136"/>
      <c r="CZ443" s="136"/>
      <c r="DA443" s="136"/>
      <c r="DB443" s="136"/>
      <c r="DC443" s="136"/>
      <c r="DD443" s="136"/>
      <c r="DE443" s="136"/>
      <c r="DF443" s="136"/>
      <c r="DG443" s="136"/>
      <c r="DH443" s="136"/>
      <c r="DI443" s="136"/>
      <c r="DJ443" s="136"/>
      <c r="DK443" s="136"/>
      <c r="DL443" s="136"/>
      <c r="DM443" s="136"/>
      <c r="DN443" s="136"/>
      <c r="DO443" s="136"/>
      <c r="DP443" s="136"/>
      <c r="DQ443" s="136"/>
      <c r="DR443" s="136"/>
      <c r="DS443" s="136"/>
      <c r="DT443" s="136"/>
      <c r="DU443" s="136"/>
      <c r="DV443" s="136"/>
      <c r="DW443" s="136"/>
      <c r="DX443" s="136"/>
      <c r="DY443" s="136"/>
      <c r="DZ443" s="136"/>
      <c r="EA443" s="136"/>
      <c r="EB443" s="136"/>
      <c r="EC443" s="136"/>
      <c r="ED443" s="136"/>
      <c r="EE443" s="136"/>
      <c r="EF443" s="136"/>
      <c r="EG443" s="136"/>
      <c r="EH443" s="136"/>
      <c r="EI443" s="136"/>
      <c r="EJ443" s="136"/>
      <c r="EK443" s="136"/>
      <c r="EL443" s="136"/>
      <c r="EM443" s="136"/>
      <c r="EN443" s="136"/>
      <c r="EO443" s="136"/>
      <c r="EP443" s="136"/>
      <c r="EQ443" s="136"/>
      <c r="ER443" s="136"/>
      <c r="ES443" s="136"/>
      <c r="ET443" s="136"/>
      <c r="EU443" s="136"/>
      <c r="EV443" s="136"/>
      <c r="EW443" s="136"/>
      <c r="EX443" s="136"/>
      <c r="EY443" s="136"/>
      <c r="EZ443" s="136"/>
      <c r="FA443" s="136"/>
      <c r="FB443" s="136"/>
      <c r="FC443" s="136"/>
      <c r="FD443" s="136"/>
      <c r="FE443" s="136"/>
      <c r="FF443" s="136"/>
      <c r="FG443" s="136"/>
      <c r="FH443" s="136"/>
      <c r="FI443" s="136"/>
      <c r="FJ443" s="136"/>
      <c r="FK443" s="136"/>
      <c r="FL443" s="136"/>
      <c r="FM443" s="136"/>
      <c r="FN443" s="136"/>
      <c r="FO443" s="136"/>
      <c r="FP443" s="136"/>
      <c r="FQ443" s="136"/>
      <c r="FR443" s="136"/>
      <c r="FS443" s="136"/>
      <c r="FT443" s="136"/>
      <c r="FU443" s="136"/>
      <c r="FV443" s="136"/>
      <c r="FW443" s="136"/>
      <c r="FX443" s="136"/>
      <c r="FY443" s="136"/>
      <c r="FZ443" s="136"/>
      <c r="GA443" s="136"/>
      <c r="GB443" s="136"/>
      <c r="GC443" s="136"/>
      <c r="GD443" s="136"/>
      <c r="GE443" s="136"/>
      <c r="GF443" s="136"/>
      <c r="GG443" s="136"/>
      <c r="GH443" s="136"/>
      <c r="GI443" s="136"/>
      <c r="GJ443" s="136"/>
      <c r="GK443" s="136"/>
      <c r="GL443" s="136"/>
      <c r="GM443" s="136"/>
      <c r="GN443" s="136"/>
      <c r="GO443" s="136"/>
      <c r="GP443" s="136"/>
      <c r="GQ443" s="136"/>
      <c r="GR443" s="136"/>
      <c r="GS443" s="136"/>
      <c r="GT443" s="136"/>
      <c r="GU443" s="136"/>
      <c r="GV443" s="136"/>
      <c r="GW443" s="136"/>
      <c r="GX443" s="136"/>
      <c r="GY443" s="136"/>
      <c r="GZ443" s="136"/>
      <c r="HA443" s="136"/>
      <c r="HB443" s="136"/>
      <c r="HC443" s="136"/>
      <c r="HD443" s="136"/>
      <c r="HE443" s="136"/>
      <c r="HF443" s="136"/>
      <c r="HG443" s="136"/>
      <c r="HH443" s="136"/>
      <c r="HI443" s="136"/>
      <c r="HJ443" s="136"/>
      <c r="HK443" s="136"/>
      <c r="HL443" s="136"/>
      <c r="HM443" s="136"/>
      <c r="HN443" s="136"/>
      <c r="HO443" s="136"/>
      <c r="HP443" s="136"/>
      <c r="HQ443" s="136"/>
      <c r="HR443" s="136"/>
      <c r="HS443" s="136"/>
      <c r="HT443" s="136"/>
      <c r="HU443" s="136"/>
      <c r="HV443" s="136"/>
      <c r="HW443" s="136"/>
      <c r="HX443" s="136"/>
      <c r="HY443" s="136"/>
      <c r="HZ443" s="136"/>
      <c r="IA443" s="136"/>
      <c r="IB443" s="136"/>
      <c r="IC443" s="136"/>
      <c r="ID443" s="136"/>
      <c r="IE443" s="136"/>
      <c r="IF443" s="136"/>
      <c r="IG443" s="136"/>
    </row>
    <row r="444" spans="1:241" ht="15" customHeight="1" x14ac:dyDescent="0.25">
      <c r="A444" s="196" t="s">
        <v>588</v>
      </c>
      <c r="B444" s="195">
        <v>4468395</v>
      </c>
      <c r="C444" s="195">
        <v>2683551</v>
      </c>
      <c r="D444" s="195">
        <v>763530</v>
      </c>
      <c r="E444" s="195">
        <v>1345213</v>
      </c>
      <c r="F444" s="195">
        <v>1661565</v>
      </c>
      <c r="G444" s="195">
        <v>207015</v>
      </c>
      <c r="H444" s="241">
        <v>11129269</v>
      </c>
      <c r="I444" s="136"/>
      <c r="J444" s="204" t="s">
        <v>619</v>
      </c>
      <c r="K444" s="205">
        <v>7629799</v>
      </c>
      <c r="L444" s="205">
        <v>4249430</v>
      </c>
      <c r="M444" s="205">
        <v>1218079</v>
      </c>
      <c r="N444" s="205">
        <v>1715125</v>
      </c>
      <c r="O444" s="205">
        <v>1840880</v>
      </c>
      <c r="P444" s="205">
        <v>635667</v>
      </c>
      <c r="Q444" s="242">
        <v>17288980</v>
      </c>
      <c r="R444" s="136"/>
      <c r="S444" s="136"/>
      <c r="T444" s="136"/>
      <c r="U444" s="136"/>
      <c r="V444" s="136"/>
      <c r="W444" s="136"/>
      <c r="X444" s="136"/>
      <c r="Y444" s="136"/>
      <c r="Z444" s="136"/>
      <c r="AA444" s="136"/>
      <c r="AB444" s="136"/>
      <c r="AC444" s="136"/>
      <c r="AD444" s="136"/>
      <c r="AE444" s="136"/>
      <c r="AF444" s="136"/>
      <c r="AG444" s="136"/>
      <c r="AH444" s="136"/>
      <c r="AI444" s="136"/>
      <c r="AJ444" s="136"/>
      <c r="AK444" s="136"/>
      <c r="AL444" s="136"/>
      <c r="AM444" s="136"/>
      <c r="AN444" s="136"/>
      <c r="AO444" s="136"/>
      <c r="AP444" s="136"/>
      <c r="AQ444" s="136"/>
      <c r="AR444" s="136"/>
      <c r="AS444" s="136"/>
      <c r="AT444" s="136"/>
      <c r="AU444" s="136"/>
      <c r="AV444" s="136"/>
      <c r="AW444" s="136"/>
      <c r="AX444" s="136"/>
      <c r="AY444" s="136"/>
      <c r="AZ444" s="136"/>
      <c r="BA444" s="136"/>
      <c r="BB444" s="136"/>
      <c r="BC444" s="136"/>
      <c r="BD444" s="136"/>
      <c r="BE444" s="136"/>
      <c r="BF444" s="136"/>
      <c r="BG444" s="136"/>
      <c r="BH444" s="136"/>
      <c r="BI444" s="136"/>
      <c r="BJ444" s="136"/>
      <c r="BK444" s="136"/>
      <c r="BL444" s="136"/>
      <c r="BM444" s="136"/>
      <c r="BN444" s="136"/>
      <c r="BO444" s="136"/>
      <c r="BP444" s="136"/>
      <c r="BQ444" s="136"/>
      <c r="BR444" s="136"/>
      <c r="BS444" s="136"/>
      <c r="BT444" s="136"/>
      <c r="BU444" s="136"/>
      <c r="BV444" s="136"/>
      <c r="BW444" s="136"/>
      <c r="BX444" s="136"/>
      <c r="BY444" s="136"/>
      <c r="BZ444" s="136"/>
      <c r="CA444" s="136"/>
      <c r="CB444" s="136"/>
      <c r="CC444" s="136"/>
      <c r="CD444" s="136"/>
      <c r="CE444" s="136"/>
      <c r="CF444" s="136"/>
      <c r="CG444" s="136"/>
      <c r="CH444" s="136"/>
      <c r="CI444" s="136"/>
      <c r="CJ444" s="136"/>
      <c r="CK444" s="136"/>
      <c r="CL444" s="136"/>
      <c r="CM444" s="136"/>
      <c r="CN444" s="136"/>
      <c r="CO444" s="136"/>
      <c r="CP444" s="136"/>
      <c r="CQ444" s="136"/>
      <c r="CR444" s="136"/>
      <c r="CS444" s="136"/>
      <c r="CT444" s="136"/>
      <c r="CU444" s="136"/>
      <c r="CV444" s="136"/>
      <c r="CW444" s="136"/>
      <c r="CX444" s="136"/>
      <c r="CY444" s="136"/>
      <c r="CZ444" s="136"/>
      <c r="DA444" s="136"/>
      <c r="DB444" s="136"/>
      <c r="DC444" s="136"/>
      <c r="DD444" s="136"/>
      <c r="DE444" s="136"/>
      <c r="DF444" s="136"/>
      <c r="DG444" s="136"/>
      <c r="DH444" s="136"/>
      <c r="DI444" s="136"/>
      <c r="DJ444" s="136"/>
      <c r="DK444" s="136"/>
      <c r="DL444" s="136"/>
      <c r="DM444" s="136"/>
      <c r="DN444" s="136"/>
      <c r="DO444" s="136"/>
      <c r="DP444" s="136"/>
      <c r="DQ444" s="136"/>
      <c r="DR444" s="136"/>
      <c r="DS444" s="136"/>
      <c r="DT444" s="136"/>
      <c r="DU444" s="136"/>
      <c r="DV444" s="136"/>
      <c r="DW444" s="136"/>
      <c r="DX444" s="136"/>
      <c r="DY444" s="136"/>
      <c r="DZ444" s="136"/>
      <c r="EA444" s="136"/>
      <c r="EB444" s="136"/>
      <c r="EC444" s="136"/>
      <c r="ED444" s="136"/>
      <c r="EE444" s="136"/>
      <c r="EF444" s="136"/>
      <c r="EG444" s="136"/>
      <c r="EH444" s="136"/>
      <c r="EI444" s="136"/>
      <c r="EJ444" s="136"/>
      <c r="EK444" s="136"/>
      <c r="EL444" s="136"/>
      <c r="EM444" s="136"/>
      <c r="EN444" s="136"/>
      <c r="EO444" s="136"/>
      <c r="EP444" s="136"/>
      <c r="EQ444" s="136"/>
      <c r="ER444" s="136"/>
      <c r="ES444" s="136"/>
      <c r="ET444" s="136"/>
      <c r="EU444" s="136"/>
      <c r="EV444" s="136"/>
      <c r="EW444" s="136"/>
      <c r="EX444" s="136"/>
      <c r="EY444" s="136"/>
      <c r="EZ444" s="136"/>
      <c r="FA444" s="136"/>
      <c r="FB444" s="136"/>
      <c r="FC444" s="136"/>
      <c r="FD444" s="136"/>
      <c r="FE444" s="136"/>
      <c r="FF444" s="136"/>
      <c r="FG444" s="136"/>
      <c r="FH444" s="136"/>
      <c r="FI444" s="136"/>
      <c r="FJ444" s="136"/>
      <c r="FK444" s="136"/>
      <c r="FL444" s="136"/>
      <c r="FM444" s="136"/>
      <c r="FN444" s="136"/>
      <c r="FO444" s="136"/>
      <c r="FP444" s="136"/>
      <c r="FQ444" s="136"/>
      <c r="FR444" s="136"/>
      <c r="FS444" s="136"/>
      <c r="FT444" s="136"/>
      <c r="FU444" s="136"/>
      <c r="FV444" s="136"/>
      <c r="FW444" s="136"/>
      <c r="FX444" s="136"/>
      <c r="FY444" s="136"/>
      <c r="FZ444" s="136"/>
      <c r="GA444" s="136"/>
      <c r="GB444" s="136"/>
      <c r="GC444" s="136"/>
      <c r="GD444" s="136"/>
      <c r="GE444" s="136"/>
      <c r="GF444" s="136"/>
      <c r="GG444" s="136"/>
      <c r="GH444" s="136"/>
      <c r="GI444" s="136"/>
      <c r="GJ444" s="136"/>
      <c r="GK444" s="136"/>
      <c r="GL444" s="136"/>
      <c r="GM444" s="136"/>
      <c r="GN444" s="136"/>
      <c r="GO444" s="136"/>
      <c r="GP444" s="136"/>
      <c r="GQ444" s="136"/>
      <c r="GR444" s="136"/>
      <c r="GS444" s="136"/>
      <c r="GT444" s="136"/>
      <c r="GU444" s="136"/>
      <c r="GV444" s="136"/>
      <c r="GW444" s="136"/>
      <c r="GX444" s="136"/>
      <c r="GY444" s="136"/>
      <c r="GZ444" s="136"/>
      <c r="HA444" s="136"/>
      <c r="HB444" s="136"/>
      <c r="HC444" s="136"/>
      <c r="HD444" s="136"/>
      <c r="HE444" s="136"/>
      <c r="HF444" s="136"/>
      <c r="HG444" s="136"/>
      <c r="HH444" s="136"/>
      <c r="HI444" s="136"/>
      <c r="HJ444" s="136"/>
      <c r="HK444" s="136"/>
      <c r="HL444" s="136"/>
      <c r="HM444" s="136"/>
      <c r="HN444" s="136"/>
      <c r="HO444" s="136"/>
      <c r="HP444" s="136"/>
      <c r="HQ444" s="136"/>
      <c r="HR444" s="136"/>
      <c r="HS444" s="136"/>
      <c r="HT444" s="136"/>
      <c r="HU444" s="136"/>
      <c r="HV444" s="136"/>
      <c r="HW444" s="136"/>
      <c r="HX444" s="136"/>
      <c r="HY444" s="136"/>
      <c r="HZ444" s="136"/>
      <c r="IA444" s="136"/>
      <c r="IB444" s="136"/>
      <c r="IC444" s="136"/>
      <c r="ID444" s="136"/>
      <c r="IE444" s="136"/>
      <c r="IF444" s="136"/>
      <c r="IG444" s="136"/>
    </row>
    <row r="445" spans="1:241" ht="15" customHeight="1" x14ac:dyDescent="0.25">
      <c r="A445" s="196" t="s">
        <v>589</v>
      </c>
      <c r="B445" s="195">
        <v>3233739</v>
      </c>
      <c r="C445" s="195">
        <v>2415161</v>
      </c>
      <c r="D445" s="195">
        <v>557879</v>
      </c>
      <c r="E445" s="195">
        <v>1163829</v>
      </c>
      <c r="F445" s="195">
        <v>1523329</v>
      </c>
      <c r="G445" s="195">
        <v>175269</v>
      </c>
      <c r="H445" s="241">
        <v>9069206</v>
      </c>
      <c r="I445" s="136"/>
      <c r="J445" s="204" t="s">
        <v>620</v>
      </c>
      <c r="K445" s="205">
        <v>5844630</v>
      </c>
      <c r="L445" s="205">
        <v>2746313</v>
      </c>
      <c r="M445" s="205">
        <v>799778</v>
      </c>
      <c r="N445" s="205">
        <v>1642679</v>
      </c>
      <c r="O445" s="205">
        <v>2063816</v>
      </c>
      <c r="P445" s="205">
        <v>440399</v>
      </c>
      <c r="Q445" s="242">
        <v>13537615</v>
      </c>
      <c r="R445" s="136"/>
      <c r="S445" s="136"/>
      <c r="T445" s="136"/>
      <c r="U445" s="136"/>
      <c r="V445" s="136"/>
      <c r="W445" s="136"/>
      <c r="X445" s="136"/>
      <c r="Y445" s="136"/>
      <c r="Z445" s="136"/>
      <c r="AA445" s="136"/>
      <c r="AB445" s="136"/>
      <c r="AC445" s="136"/>
      <c r="AD445" s="136"/>
      <c r="AE445" s="136"/>
      <c r="AF445" s="136"/>
      <c r="AG445" s="136"/>
      <c r="AH445" s="136"/>
      <c r="AI445" s="136"/>
      <c r="AJ445" s="136"/>
      <c r="AK445" s="136"/>
      <c r="AL445" s="136"/>
      <c r="AM445" s="136"/>
      <c r="AN445" s="136"/>
      <c r="AO445" s="136"/>
      <c r="AP445" s="136"/>
      <c r="AQ445" s="136"/>
      <c r="AR445" s="136"/>
      <c r="AS445" s="136"/>
      <c r="AT445" s="136"/>
      <c r="AU445" s="136"/>
      <c r="AV445" s="136"/>
      <c r="AW445" s="136"/>
      <c r="AX445" s="136"/>
      <c r="AY445" s="136"/>
      <c r="AZ445" s="136"/>
      <c r="BA445" s="136"/>
      <c r="BB445" s="136"/>
      <c r="BC445" s="136"/>
      <c r="BD445" s="136"/>
      <c r="BE445" s="136"/>
      <c r="BF445" s="136"/>
      <c r="BG445" s="136"/>
      <c r="BH445" s="136"/>
      <c r="BI445" s="136"/>
      <c r="BJ445" s="136"/>
      <c r="BK445" s="136"/>
      <c r="BL445" s="136"/>
      <c r="BM445" s="136"/>
      <c r="BN445" s="136"/>
      <c r="BO445" s="136"/>
      <c r="BP445" s="136"/>
      <c r="BQ445" s="136"/>
      <c r="BR445" s="136"/>
      <c r="BS445" s="136"/>
      <c r="BT445" s="136"/>
      <c r="BU445" s="136"/>
      <c r="BV445" s="136"/>
      <c r="BW445" s="136"/>
      <c r="BX445" s="136"/>
      <c r="BY445" s="136"/>
      <c r="BZ445" s="136"/>
      <c r="CA445" s="136"/>
      <c r="CB445" s="136"/>
      <c r="CC445" s="136"/>
      <c r="CD445" s="136"/>
      <c r="CE445" s="136"/>
      <c r="CF445" s="136"/>
      <c r="CG445" s="136"/>
      <c r="CH445" s="136"/>
      <c r="CI445" s="136"/>
      <c r="CJ445" s="136"/>
      <c r="CK445" s="136"/>
      <c r="CL445" s="136"/>
      <c r="CM445" s="136"/>
      <c r="CN445" s="136"/>
      <c r="CO445" s="136"/>
      <c r="CP445" s="136"/>
      <c r="CQ445" s="136"/>
      <c r="CR445" s="136"/>
      <c r="CS445" s="136"/>
      <c r="CT445" s="136"/>
      <c r="CU445" s="136"/>
      <c r="CV445" s="136"/>
      <c r="CW445" s="136"/>
      <c r="CX445" s="136"/>
      <c r="CY445" s="136"/>
      <c r="CZ445" s="136"/>
      <c r="DA445" s="136"/>
      <c r="DB445" s="136"/>
      <c r="DC445" s="136"/>
      <c r="DD445" s="136"/>
      <c r="DE445" s="136"/>
      <c r="DF445" s="136"/>
      <c r="DG445" s="136"/>
      <c r="DH445" s="136"/>
      <c r="DI445" s="136"/>
      <c r="DJ445" s="136"/>
      <c r="DK445" s="136"/>
      <c r="DL445" s="136"/>
      <c r="DM445" s="136"/>
      <c r="DN445" s="136"/>
      <c r="DO445" s="136"/>
      <c r="DP445" s="136"/>
      <c r="DQ445" s="136"/>
      <c r="DR445" s="136"/>
      <c r="DS445" s="136"/>
      <c r="DT445" s="136"/>
      <c r="DU445" s="136"/>
      <c r="DV445" s="136"/>
      <c r="DW445" s="136"/>
      <c r="DX445" s="136"/>
      <c r="DY445" s="136"/>
      <c r="DZ445" s="136"/>
      <c r="EA445" s="136"/>
      <c r="EB445" s="136"/>
      <c r="EC445" s="136"/>
      <c r="ED445" s="136"/>
      <c r="EE445" s="136"/>
      <c r="EF445" s="136"/>
      <c r="EG445" s="136"/>
      <c r="EH445" s="136"/>
      <c r="EI445" s="136"/>
      <c r="EJ445" s="136"/>
      <c r="EK445" s="136"/>
      <c r="EL445" s="136"/>
      <c r="EM445" s="136"/>
      <c r="EN445" s="136"/>
      <c r="EO445" s="136"/>
      <c r="EP445" s="136"/>
      <c r="EQ445" s="136"/>
      <c r="ER445" s="136"/>
      <c r="ES445" s="136"/>
      <c r="ET445" s="136"/>
      <c r="EU445" s="136"/>
      <c r="EV445" s="136"/>
      <c r="EW445" s="136"/>
      <c r="EX445" s="136"/>
      <c r="EY445" s="136"/>
      <c r="EZ445" s="136"/>
      <c r="FA445" s="136"/>
      <c r="FB445" s="136"/>
      <c r="FC445" s="136"/>
      <c r="FD445" s="136"/>
      <c r="FE445" s="136"/>
      <c r="FF445" s="136"/>
      <c r="FG445" s="136"/>
      <c r="FH445" s="136"/>
      <c r="FI445" s="136"/>
      <c r="FJ445" s="136"/>
      <c r="FK445" s="136"/>
      <c r="FL445" s="136"/>
      <c r="FM445" s="136"/>
      <c r="FN445" s="136"/>
      <c r="FO445" s="136"/>
      <c r="FP445" s="136"/>
      <c r="FQ445" s="136"/>
      <c r="FR445" s="136"/>
      <c r="FS445" s="136"/>
      <c r="FT445" s="136"/>
      <c r="FU445" s="136"/>
      <c r="FV445" s="136"/>
      <c r="FW445" s="136"/>
      <c r="FX445" s="136"/>
      <c r="FY445" s="136"/>
      <c r="FZ445" s="136"/>
      <c r="GA445" s="136"/>
      <c r="GB445" s="136"/>
      <c r="GC445" s="136"/>
      <c r="GD445" s="136"/>
      <c r="GE445" s="136"/>
      <c r="GF445" s="136"/>
      <c r="GG445" s="136"/>
      <c r="GH445" s="136"/>
      <c r="GI445" s="136"/>
      <c r="GJ445" s="136"/>
      <c r="GK445" s="136"/>
      <c r="GL445" s="136"/>
      <c r="GM445" s="136"/>
      <c r="GN445" s="136"/>
      <c r="GO445" s="136"/>
      <c r="GP445" s="136"/>
      <c r="GQ445" s="136"/>
      <c r="GR445" s="136"/>
      <c r="GS445" s="136"/>
      <c r="GT445" s="136"/>
      <c r="GU445" s="136"/>
      <c r="GV445" s="136"/>
      <c r="GW445" s="136"/>
      <c r="GX445" s="136"/>
      <c r="GY445" s="136"/>
      <c r="GZ445" s="136"/>
      <c r="HA445" s="136"/>
      <c r="HB445" s="136"/>
      <c r="HC445" s="136"/>
      <c r="HD445" s="136"/>
      <c r="HE445" s="136"/>
      <c r="HF445" s="136"/>
      <c r="HG445" s="136"/>
      <c r="HH445" s="136"/>
      <c r="HI445" s="136"/>
      <c r="HJ445" s="136"/>
      <c r="HK445" s="136"/>
      <c r="HL445" s="136"/>
      <c r="HM445" s="136"/>
      <c r="HN445" s="136"/>
      <c r="HO445" s="136"/>
      <c r="HP445" s="136"/>
      <c r="HQ445" s="136"/>
      <c r="HR445" s="136"/>
      <c r="HS445" s="136"/>
      <c r="HT445" s="136"/>
      <c r="HU445" s="136"/>
      <c r="HV445" s="136"/>
      <c r="HW445" s="136"/>
      <c r="HX445" s="136"/>
      <c r="HY445" s="136"/>
      <c r="HZ445" s="136"/>
      <c r="IA445" s="136"/>
      <c r="IB445" s="136"/>
      <c r="IC445" s="136"/>
      <c r="ID445" s="136"/>
      <c r="IE445" s="136"/>
      <c r="IF445" s="136"/>
      <c r="IG445" s="136"/>
    </row>
    <row r="446" spans="1:241" ht="15" customHeight="1" x14ac:dyDescent="0.25">
      <c r="A446" s="196" t="s">
        <v>590</v>
      </c>
      <c r="B446" s="195">
        <v>6003286</v>
      </c>
      <c r="C446" s="195">
        <v>2825674</v>
      </c>
      <c r="D446" s="195">
        <v>827004</v>
      </c>
      <c r="E446" s="195">
        <v>964639</v>
      </c>
      <c r="F446" s="195">
        <v>1798130</v>
      </c>
      <c r="G446" s="195">
        <v>277215</v>
      </c>
      <c r="H446" s="241">
        <v>12695948</v>
      </c>
      <c r="I446" s="136"/>
      <c r="J446" s="204" t="s">
        <v>621</v>
      </c>
      <c r="K446" s="205">
        <v>6298626</v>
      </c>
      <c r="L446" s="205">
        <v>2811691</v>
      </c>
      <c r="M446" s="205">
        <v>836898</v>
      </c>
      <c r="N446" s="205">
        <v>1158291</v>
      </c>
      <c r="O446" s="205">
        <v>1885823</v>
      </c>
      <c r="P446" s="205">
        <v>470474</v>
      </c>
      <c r="Q446" s="242">
        <v>13461803</v>
      </c>
      <c r="R446" s="136"/>
      <c r="S446" s="136"/>
      <c r="T446" s="136"/>
      <c r="U446" s="136"/>
      <c r="V446" s="136"/>
      <c r="W446" s="136"/>
      <c r="X446" s="136"/>
      <c r="Y446" s="136"/>
      <c r="Z446" s="136"/>
      <c r="AA446" s="136"/>
      <c r="AB446" s="136"/>
      <c r="AC446" s="136"/>
      <c r="AD446" s="136"/>
      <c r="AE446" s="136"/>
      <c r="AF446" s="136"/>
      <c r="AG446" s="136"/>
      <c r="AH446" s="136"/>
      <c r="AI446" s="136"/>
      <c r="AJ446" s="136"/>
      <c r="AK446" s="136"/>
      <c r="AL446" s="136"/>
      <c r="AM446" s="136"/>
      <c r="AN446" s="136"/>
      <c r="AO446" s="136"/>
      <c r="AP446" s="136"/>
      <c r="AQ446" s="136"/>
      <c r="AR446" s="136"/>
      <c r="AS446" s="136"/>
      <c r="AT446" s="136"/>
      <c r="AU446" s="136"/>
      <c r="AV446" s="136"/>
      <c r="AW446" s="136"/>
      <c r="AX446" s="136"/>
      <c r="AY446" s="136"/>
      <c r="AZ446" s="136"/>
      <c r="BA446" s="136"/>
      <c r="BB446" s="136"/>
      <c r="BC446" s="136"/>
      <c r="BD446" s="136"/>
      <c r="BE446" s="136"/>
      <c r="BF446" s="136"/>
      <c r="BG446" s="136"/>
      <c r="BH446" s="136"/>
      <c r="BI446" s="136"/>
      <c r="BJ446" s="136"/>
      <c r="BK446" s="136"/>
      <c r="BL446" s="136"/>
      <c r="BM446" s="136"/>
      <c r="BN446" s="136"/>
      <c r="BO446" s="136"/>
      <c r="BP446" s="136"/>
      <c r="BQ446" s="136"/>
      <c r="BR446" s="136"/>
      <c r="BS446" s="136"/>
      <c r="BT446" s="136"/>
      <c r="BU446" s="136"/>
      <c r="BV446" s="136"/>
      <c r="BW446" s="136"/>
      <c r="BX446" s="136"/>
      <c r="BY446" s="136"/>
      <c r="BZ446" s="136"/>
      <c r="CA446" s="136"/>
      <c r="CB446" s="136"/>
      <c r="CC446" s="136"/>
      <c r="CD446" s="136"/>
      <c r="CE446" s="136"/>
      <c r="CF446" s="136"/>
      <c r="CG446" s="136"/>
      <c r="CH446" s="136"/>
      <c r="CI446" s="136"/>
      <c r="CJ446" s="136"/>
      <c r="CK446" s="136"/>
      <c r="CL446" s="136"/>
      <c r="CM446" s="136"/>
      <c r="CN446" s="136"/>
      <c r="CO446" s="136"/>
      <c r="CP446" s="136"/>
      <c r="CQ446" s="136"/>
      <c r="CR446" s="136"/>
      <c r="CS446" s="136"/>
      <c r="CT446" s="136"/>
      <c r="CU446" s="136"/>
      <c r="CV446" s="136"/>
      <c r="CW446" s="136"/>
      <c r="CX446" s="136"/>
      <c r="CY446" s="136"/>
      <c r="CZ446" s="136"/>
      <c r="DA446" s="136"/>
      <c r="DB446" s="136"/>
      <c r="DC446" s="136"/>
      <c r="DD446" s="136"/>
      <c r="DE446" s="136"/>
      <c r="DF446" s="136"/>
      <c r="DG446" s="136"/>
      <c r="DH446" s="136"/>
      <c r="DI446" s="136"/>
      <c r="DJ446" s="136"/>
      <c r="DK446" s="136"/>
      <c r="DL446" s="136"/>
      <c r="DM446" s="136"/>
      <c r="DN446" s="136"/>
      <c r="DO446" s="136"/>
      <c r="DP446" s="136"/>
      <c r="DQ446" s="136"/>
      <c r="DR446" s="136"/>
      <c r="DS446" s="136"/>
      <c r="DT446" s="136"/>
      <c r="DU446" s="136"/>
      <c r="DV446" s="136"/>
      <c r="DW446" s="136"/>
      <c r="DX446" s="136"/>
      <c r="DY446" s="136"/>
      <c r="DZ446" s="136"/>
      <c r="EA446" s="136"/>
      <c r="EB446" s="136"/>
      <c r="EC446" s="136"/>
      <c r="ED446" s="136"/>
      <c r="EE446" s="136"/>
      <c r="EF446" s="136"/>
      <c r="EG446" s="136"/>
      <c r="EH446" s="136"/>
      <c r="EI446" s="136"/>
      <c r="EJ446" s="136"/>
      <c r="EK446" s="136"/>
      <c r="EL446" s="136"/>
      <c r="EM446" s="136"/>
      <c r="EN446" s="136"/>
      <c r="EO446" s="136"/>
      <c r="EP446" s="136"/>
      <c r="EQ446" s="136"/>
      <c r="ER446" s="136"/>
      <c r="ES446" s="136"/>
      <c r="ET446" s="136"/>
      <c r="EU446" s="136"/>
      <c r="EV446" s="136"/>
      <c r="EW446" s="136"/>
      <c r="EX446" s="136"/>
      <c r="EY446" s="136"/>
      <c r="EZ446" s="136"/>
      <c r="FA446" s="136"/>
      <c r="FB446" s="136"/>
      <c r="FC446" s="136"/>
      <c r="FD446" s="136"/>
      <c r="FE446" s="136"/>
      <c r="FF446" s="136"/>
      <c r="FG446" s="136"/>
      <c r="FH446" s="136"/>
      <c r="FI446" s="136"/>
      <c r="FJ446" s="136"/>
      <c r="FK446" s="136"/>
      <c r="FL446" s="136"/>
      <c r="FM446" s="136"/>
      <c r="FN446" s="136"/>
      <c r="FO446" s="136"/>
      <c r="FP446" s="136"/>
      <c r="FQ446" s="136"/>
      <c r="FR446" s="136"/>
      <c r="FS446" s="136"/>
      <c r="FT446" s="136"/>
      <c r="FU446" s="136"/>
      <c r="FV446" s="136"/>
      <c r="FW446" s="136"/>
      <c r="FX446" s="136"/>
      <c r="FY446" s="136"/>
      <c r="FZ446" s="136"/>
      <c r="GA446" s="136"/>
      <c r="GB446" s="136"/>
      <c r="GC446" s="136"/>
      <c r="GD446" s="136"/>
      <c r="GE446" s="136"/>
      <c r="GF446" s="136"/>
      <c r="GG446" s="136"/>
      <c r="GH446" s="136"/>
      <c r="GI446" s="136"/>
      <c r="GJ446" s="136"/>
      <c r="GK446" s="136"/>
      <c r="GL446" s="136"/>
      <c r="GM446" s="136"/>
      <c r="GN446" s="136"/>
      <c r="GO446" s="136"/>
      <c r="GP446" s="136"/>
      <c r="GQ446" s="136"/>
      <c r="GR446" s="136"/>
      <c r="GS446" s="136"/>
      <c r="GT446" s="136"/>
      <c r="GU446" s="136"/>
      <c r="GV446" s="136"/>
      <c r="GW446" s="136"/>
      <c r="GX446" s="136"/>
      <c r="GY446" s="136"/>
      <c r="GZ446" s="136"/>
      <c r="HA446" s="136"/>
      <c r="HB446" s="136"/>
      <c r="HC446" s="136"/>
      <c r="HD446" s="136"/>
      <c r="HE446" s="136"/>
      <c r="HF446" s="136"/>
      <c r="HG446" s="136"/>
      <c r="HH446" s="136"/>
      <c r="HI446" s="136"/>
      <c r="HJ446" s="136"/>
      <c r="HK446" s="136"/>
      <c r="HL446" s="136"/>
      <c r="HM446" s="136"/>
      <c r="HN446" s="136"/>
      <c r="HO446" s="136"/>
      <c r="HP446" s="136"/>
      <c r="HQ446" s="136"/>
      <c r="HR446" s="136"/>
      <c r="HS446" s="136"/>
      <c r="HT446" s="136"/>
      <c r="HU446" s="136"/>
      <c r="HV446" s="136"/>
      <c r="HW446" s="136"/>
      <c r="HX446" s="136"/>
      <c r="HY446" s="136"/>
      <c r="HZ446" s="136"/>
      <c r="IA446" s="136"/>
      <c r="IB446" s="136"/>
      <c r="IC446" s="136"/>
      <c r="ID446" s="136"/>
      <c r="IE446" s="136"/>
      <c r="IF446" s="136"/>
      <c r="IG446" s="136"/>
    </row>
    <row r="447" spans="1:241" ht="15" customHeight="1" x14ac:dyDescent="0.25">
      <c r="A447" s="196" t="s">
        <v>591</v>
      </c>
      <c r="B447" s="195">
        <v>5388600</v>
      </c>
      <c r="C447" s="195">
        <v>2675841</v>
      </c>
      <c r="D447" s="195">
        <v>1054375</v>
      </c>
      <c r="E447" s="195">
        <v>989294</v>
      </c>
      <c r="F447" s="195">
        <v>1721342</v>
      </c>
      <c r="G447" s="195">
        <v>295227</v>
      </c>
      <c r="H447" s="241">
        <v>12124679</v>
      </c>
      <c r="I447" s="136"/>
      <c r="J447" s="204" t="s">
        <v>622</v>
      </c>
      <c r="K447" s="205">
        <v>3867457</v>
      </c>
      <c r="L447" s="205">
        <v>2351944</v>
      </c>
      <c r="M447" s="205">
        <v>676289</v>
      </c>
      <c r="N447" s="205">
        <v>1286564</v>
      </c>
      <c r="O447" s="205">
        <v>1604919</v>
      </c>
      <c r="P447" s="205">
        <v>411475</v>
      </c>
      <c r="Q447" s="242">
        <v>10198648</v>
      </c>
      <c r="R447" s="136"/>
      <c r="S447" s="136"/>
      <c r="T447" s="136"/>
      <c r="U447" s="136"/>
      <c r="V447" s="136"/>
      <c r="W447" s="136"/>
      <c r="X447" s="136"/>
      <c r="Y447" s="136"/>
      <c r="Z447" s="136"/>
      <c r="AA447" s="136"/>
      <c r="AB447" s="136"/>
      <c r="AC447" s="136"/>
      <c r="AD447" s="136"/>
      <c r="AE447" s="136"/>
      <c r="AF447" s="136"/>
      <c r="AG447" s="136"/>
      <c r="AH447" s="136"/>
      <c r="AI447" s="136"/>
      <c r="AJ447" s="136"/>
      <c r="AK447" s="136"/>
      <c r="AL447" s="136"/>
      <c r="AM447" s="136"/>
      <c r="AN447" s="136"/>
      <c r="AO447" s="136"/>
      <c r="AP447" s="136"/>
      <c r="AQ447" s="136"/>
      <c r="AR447" s="136"/>
      <c r="AS447" s="136"/>
      <c r="AT447" s="136"/>
      <c r="AU447" s="136"/>
      <c r="AV447" s="136"/>
      <c r="AW447" s="136"/>
      <c r="AX447" s="136"/>
      <c r="AY447" s="136"/>
      <c r="AZ447" s="136"/>
      <c r="BA447" s="136"/>
      <c r="BB447" s="136"/>
      <c r="BC447" s="136"/>
      <c r="BD447" s="136"/>
      <c r="BE447" s="136"/>
      <c r="BF447" s="136"/>
      <c r="BG447" s="136"/>
      <c r="BH447" s="136"/>
      <c r="BI447" s="136"/>
      <c r="BJ447" s="136"/>
      <c r="BK447" s="136"/>
      <c r="BL447" s="136"/>
      <c r="BM447" s="136"/>
      <c r="BN447" s="136"/>
      <c r="BO447" s="136"/>
      <c r="BP447" s="136"/>
      <c r="BQ447" s="136"/>
      <c r="BR447" s="136"/>
      <c r="BS447" s="136"/>
      <c r="BT447" s="136"/>
      <c r="BU447" s="136"/>
      <c r="BV447" s="136"/>
      <c r="BW447" s="136"/>
      <c r="BX447" s="136"/>
      <c r="BY447" s="136"/>
      <c r="BZ447" s="136"/>
      <c r="CA447" s="136"/>
      <c r="CB447" s="136"/>
      <c r="CC447" s="136"/>
      <c r="CD447" s="136"/>
      <c r="CE447" s="136"/>
      <c r="CF447" s="136"/>
      <c r="CG447" s="136"/>
      <c r="CH447" s="136"/>
      <c r="CI447" s="136"/>
      <c r="CJ447" s="136"/>
      <c r="CK447" s="136"/>
      <c r="CL447" s="136"/>
      <c r="CM447" s="136"/>
      <c r="CN447" s="136"/>
      <c r="CO447" s="136"/>
      <c r="CP447" s="136"/>
      <c r="CQ447" s="136"/>
      <c r="CR447" s="136"/>
      <c r="CS447" s="136"/>
      <c r="CT447" s="136"/>
      <c r="CU447" s="136"/>
      <c r="CV447" s="136"/>
      <c r="CW447" s="136"/>
      <c r="CX447" s="136"/>
      <c r="CY447" s="136"/>
      <c r="CZ447" s="136"/>
      <c r="DA447" s="136"/>
      <c r="DB447" s="136"/>
      <c r="DC447" s="136"/>
      <c r="DD447" s="136"/>
      <c r="DE447" s="136"/>
      <c r="DF447" s="136"/>
      <c r="DG447" s="136"/>
      <c r="DH447" s="136"/>
      <c r="DI447" s="136"/>
      <c r="DJ447" s="136"/>
      <c r="DK447" s="136"/>
      <c r="DL447" s="136"/>
      <c r="DM447" s="136"/>
      <c r="DN447" s="136"/>
      <c r="DO447" s="136"/>
      <c r="DP447" s="136"/>
      <c r="DQ447" s="136"/>
      <c r="DR447" s="136"/>
      <c r="DS447" s="136"/>
      <c r="DT447" s="136"/>
      <c r="DU447" s="136"/>
      <c r="DV447" s="136"/>
      <c r="DW447" s="136"/>
      <c r="DX447" s="136"/>
      <c r="DY447" s="136"/>
      <c r="DZ447" s="136"/>
      <c r="EA447" s="136"/>
      <c r="EB447" s="136"/>
      <c r="EC447" s="136"/>
      <c r="ED447" s="136"/>
      <c r="EE447" s="136"/>
      <c r="EF447" s="136"/>
      <c r="EG447" s="136"/>
      <c r="EH447" s="136"/>
      <c r="EI447" s="136"/>
      <c r="EJ447" s="136"/>
      <c r="EK447" s="136"/>
      <c r="EL447" s="136"/>
      <c r="EM447" s="136"/>
      <c r="EN447" s="136"/>
      <c r="EO447" s="136"/>
      <c r="EP447" s="136"/>
      <c r="EQ447" s="136"/>
      <c r="ER447" s="136"/>
      <c r="ES447" s="136"/>
      <c r="ET447" s="136"/>
      <c r="EU447" s="136"/>
      <c r="EV447" s="136"/>
      <c r="EW447" s="136"/>
      <c r="EX447" s="136"/>
      <c r="EY447" s="136"/>
      <c r="EZ447" s="136"/>
      <c r="FA447" s="136"/>
      <c r="FB447" s="136"/>
      <c r="FC447" s="136"/>
      <c r="FD447" s="136"/>
      <c r="FE447" s="136"/>
      <c r="FF447" s="136"/>
      <c r="FG447" s="136"/>
      <c r="FH447" s="136"/>
      <c r="FI447" s="136"/>
      <c r="FJ447" s="136"/>
      <c r="FK447" s="136"/>
      <c r="FL447" s="136"/>
      <c r="FM447" s="136"/>
      <c r="FN447" s="136"/>
      <c r="FO447" s="136"/>
      <c r="FP447" s="136"/>
      <c r="FQ447" s="136"/>
      <c r="FR447" s="136"/>
      <c r="FS447" s="136"/>
      <c r="FT447" s="136"/>
      <c r="FU447" s="136"/>
      <c r="FV447" s="136"/>
      <c r="FW447" s="136"/>
      <c r="FX447" s="136"/>
      <c r="FY447" s="136"/>
      <c r="FZ447" s="136"/>
      <c r="GA447" s="136"/>
      <c r="GB447" s="136"/>
      <c r="GC447" s="136"/>
      <c r="GD447" s="136"/>
      <c r="GE447" s="136"/>
      <c r="GF447" s="136"/>
      <c r="GG447" s="136"/>
      <c r="GH447" s="136"/>
      <c r="GI447" s="136"/>
      <c r="GJ447" s="136"/>
      <c r="GK447" s="136"/>
      <c r="GL447" s="136"/>
      <c r="GM447" s="136"/>
      <c r="GN447" s="136"/>
      <c r="GO447" s="136"/>
      <c r="GP447" s="136"/>
      <c r="GQ447" s="136"/>
      <c r="GR447" s="136"/>
      <c r="GS447" s="136"/>
      <c r="GT447" s="136"/>
      <c r="GU447" s="136"/>
      <c r="GV447" s="136"/>
      <c r="GW447" s="136"/>
      <c r="GX447" s="136"/>
      <c r="GY447" s="136"/>
      <c r="GZ447" s="136"/>
      <c r="HA447" s="136"/>
      <c r="HB447" s="136"/>
      <c r="HC447" s="136"/>
      <c r="HD447" s="136"/>
      <c r="HE447" s="136"/>
      <c r="HF447" s="136"/>
      <c r="HG447" s="136"/>
      <c r="HH447" s="136"/>
      <c r="HI447" s="136"/>
      <c r="HJ447" s="136"/>
      <c r="HK447" s="136"/>
      <c r="HL447" s="136"/>
      <c r="HM447" s="136"/>
      <c r="HN447" s="136"/>
      <c r="HO447" s="136"/>
      <c r="HP447" s="136"/>
      <c r="HQ447" s="136"/>
      <c r="HR447" s="136"/>
      <c r="HS447" s="136"/>
      <c r="HT447" s="136"/>
      <c r="HU447" s="136"/>
      <c r="HV447" s="136"/>
      <c r="HW447" s="136"/>
      <c r="HX447" s="136"/>
      <c r="HY447" s="136"/>
      <c r="HZ447" s="136"/>
      <c r="IA447" s="136"/>
      <c r="IB447" s="136"/>
      <c r="IC447" s="136"/>
      <c r="ID447" s="136"/>
      <c r="IE447" s="136"/>
      <c r="IF447" s="136"/>
      <c r="IG447" s="136"/>
    </row>
    <row r="448" spans="1:241" ht="15" customHeight="1" x14ac:dyDescent="0.25">
      <c r="A448" s="196" t="s">
        <v>592</v>
      </c>
      <c r="B448" s="195">
        <v>4868719</v>
      </c>
      <c r="C448" s="195">
        <v>2959332</v>
      </c>
      <c r="D448" s="195">
        <v>804392</v>
      </c>
      <c r="E448" s="195">
        <v>917625</v>
      </c>
      <c r="F448" s="195">
        <v>1510244</v>
      </c>
      <c r="G448" s="195">
        <v>264607</v>
      </c>
      <c r="H448" s="241">
        <v>11324919</v>
      </c>
      <c r="I448" s="136"/>
      <c r="J448" s="204" t="s">
        <v>623</v>
      </c>
      <c r="K448" s="205">
        <v>6097347</v>
      </c>
      <c r="L448" s="205">
        <v>2848115</v>
      </c>
      <c r="M448" s="205">
        <v>820502</v>
      </c>
      <c r="N448" s="205">
        <v>1193488</v>
      </c>
      <c r="O448" s="205">
        <v>1444620</v>
      </c>
      <c r="P448" s="205">
        <v>461459</v>
      </c>
      <c r="Q448" s="242">
        <v>12865531</v>
      </c>
      <c r="R448" s="136"/>
      <c r="S448" s="136"/>
      <c r="T448" s="136"/>
      <c r="U448" s="136"/>
      <c r="V448" s="136"/>
      <c r="W448" s="136"/>
      <c r="X448" s="136"/>
      <c r="Y448" s="136"/>
      <c r="Z448" s="136"/>
      <c r="AA448" s="136"/>
      <c r="AB448" s="136"/>
      <c r="AC448" s="136"/>
      <c r="AD448" s="136"/>
      <c r="AE448" s="136"/>
      <c r="AF448" s="136"/>
      <c r="AG448" s="136"/>
      <c r="AH448" s="136"/>
      <c r="AI448" s="136"/>
      <c r="AJ448" s="136"/>
      <c r="AK448" s="136"/>
      <c r="AL448" s="136"/>
      <c r="AM448" s="136"/>
      <c r="AN448" s="136"/>
      <c r="AO448" s="136"/>
      <c r="AP448" s="136"/>
      <c r="AQ448" s="136"/>
      <c r="AR448" s="136"/>
      <c r="AS448" s="136"/>
      <c r="AT448" s="136"/>
      <c r="AU448" s="136"/>
      <c r="AV448" s="136"/>
      <c r="AW448" s="136"/>
      <c r="AX448" s="136"/>
      <c r="AY448" s="136"/>
      <c r="AZ448" s="136"/>
      <c r="BA448" s="136"/>
      <c r="BB448" s="136"/>
      <c r="BC448" s="136"/>
      <c r="BD448" s="136"/>
      <c r="BE448" s="136"/>
      <c r="BF448" s="136"/>
      <c r="BG448" s="136"/>
      <c r="BH448" s="136"/>
      <c r="BI448" s="136"/>
      <c r="BJ448" s="136"/>
      <c r="BK448" s="136"/>
      <c r="BL448" s="136"/>
      <c r="BM448" s="136"/>
      <c r="BN448" s="136"/>
      <c r="BO448" s="136"/>
      <c r="BP448" s="136"/>
      <c r="BQ448" s="136"/>
      <c r="BR448" s="136"/>
      <c r="BS448" s="136"/>
      <c r="BT448" s="136"/>
      <c r="BU448" s="136"/>
      <c r="BV448" s="136"/>
      <c r="BW448" s="136"/>
      <c r="BX448" s="136"/>
      <c r="BY448" s="136"/>
      <c r="BZ448" s="136"/>
      <c r="CA448" s="136"/>
      <c r="CB448" s="136"/>
      <c r="CC448" s="136"/>
      <c r="CD448" s="136"/>
      <c r="CE448" s="136"/>
      <c r="CF448" s="136"/>
      <c r="CG448" s="136"/>
      <c r="CH448" s="136"/>
      <c r="CI448" s="136"/>
      <c r="CJ448" s="136"/>
      <c r="CK448" s="136"/>
      <c r="CL448" s="136"/>
      <c r="CM448" s="136"/>
      <c r="CN448" s="136"/>
      <c r="CO448" s="136"/>
      <c r="CP448" s="136"/>
      <c r="CQ448" s="136"/>
      <c r="CR448" s="136"/>
      <c r="CS448" s="136"/>
      <c r="CT448" s="136"/>
      <c r="CU448" s="136"/>
      <c r="CV448" s="136"/>
      <c r="CW448" s="136"/>
      <c r="CX448" s="136"/>
      <c r="CY448" s="136"/>
      <c r="CZ448" s="136"/>
      <c r="DA448" s="136"/>
      <c r="DB448" s="136"/>
      <c r="DC448" s="136"/>
      <c r="DD448" s="136"/>
      <c r="DE448" s="136"/>
      <c r="DF448" s="136"/>
      <c r="DG448" s="136"/>
      <c r="DH448" s="136"/>
      <c r="DI448" s="136"/>
      <c r="DJ448" s="136"/>
      <c r="DK448" s="136"/>
      <c r="DL448" s="136"/>
      <c r="DM448" s="136"/>
      <c r="DN448" s="136"/>
      <c r="DO448" s="136"/>
      <c r="DP448" s="136"/>
      <c r="DQ448" s="136"/>
      <c r="DR448" s="136"/>
      <c r="DS448" s="136"/>
      <c r="DT448" s="136"/>
      <c r="DU448" s="136"/>
      <c r="DV448" s="136"/>
      <c r="DW448" s="136"/>
      <c r="DX448" s="136"/>
      <c r="DY448" s="136"/>
      <c r="DZ448" s="136"/>
      <c r="EA448" s="136"/>
      <c r="EB448" s="136"/>
      <c r="EC448" s="136"/>
      <c r="ED448" s="136"/>
      <c r="EE448" s="136"/>
      <c r="EF448" s="136"/>
      <c r="EG448" s="136"/>
      <c r="EH448" s="136"/>
      <c r="EI448" s="136"/>
      <c r="EJ448" s="136"/>
      <c r="EK448" s="136"/>
      <c r="EL448" s="136"/>
      <c r="EM448" s="136"/>
      <c r="EN448" s="136"/>
      <c r="EO448" s="136"/>
      <c r="EP448" s="136"/>
      <c r="EQ448" s="136"/>
      <c r="ER448" s="136"/>
      <c r="ES448" s="136"/>
      <c r="ET448" s="136"/>
      <c r="EU448" s="136"/>
      <c r="EV448" s="136"/>
      <c r="EW448" s="136"/>
      <c r="EX448" s="136"/>
      <c r="EY448" s="136"/>
      <c r="EZ448" s="136"/>
      <c r="FA448" s="136"/>
      <c r="FB448" s="136"/>
      <c r="FC448" s="136"/>
      <c r="FD448" s="136"/>
      <c r="FE448" s="136"/>
      <c r="FF448" s="136"/>
      <c r="FG448" s="136"/>
      <c r="FH448" s="136"/>
      <c r="FI448" s="136"/>
      <c r="FJ448" s="136"/>
      <c r="FK448" s="136"/>
      <c r="FL448" s="136"/>
      <c r="FM448" s="136"/>
      <c r="FN448" s="136"/>
      <c r="FO448" s="136"/>
      <c r="FP448" s="136"/>
      <c r="FQ448" s="136"/>
      <c r="FR448" s="136"/>
      <c r="FS448" s="136"/>
      <c r="FT448" s="136"/>
      <c r="FU448" s="136"/>
      <c r="FV448" s="136"/>
      <c r="FW448" s="136"/>
      <c r="FX448" s="136"/>
      <c r="FY448" s="136"/>
      <c r="FZ448" s="136"/>
      <c r="GA448" s="136"/>
      <c r="GB448" s="136"/>
      <c r="GC448" s="136"/>
      <c r="GD448" s="136"/>
      <c r="GE448" s="136"/>
      <c r="GF448" s="136"/>
      <c r="GG448" s="136"/>
      <c r="GH448" s="136"/>
      <c r="GI448" s="136"/>
      <c r="GJ448" s="136"/>
      <c r="GK448" s="136"/>
      <c r="GL448" s="136"/>
      <c r="GM448" s="136"/>
      <c r="GN448" s="136"/>
      <c r="GO448" s="136"/>
      <c r="GP448" s="136"/>
      <c r="GQ448" s="136"/>
      <c r="GR448" s="136"/>
      <c r="GS448" s="136"/>
      <c r="GT448" s="136"/>
      <c r="GU448" s="136"/>
      <c r="GV448" s="136"/>
      <c r="GW448" s="136"/>
      <c r="GX448" s="136"/>
      <c r="GY448" s="136"/>
      <c r="GZ448" s="136"/>
      <c r="HA448" s="136"/>
      <c r="HB448" s="136"/>
      <c r="HC448" s="136"/>
      <c r="HD448" s="136"/>
      <c r="HE448" s="136"/>
      <c r="HF448" s="136"/>
      <c r="HG448" s="136"/>
      <c r="HH448" s="136"/>
      <c r="HI448" s="136"/>
      <c r="HJ448" s="136"/>
      <c r="HK448" s="136"/>
      <c r="HL448" s="136"/>
      <c r="HM448" s="136"/>
      <c r="HN448" s="136"/>
      <c r="HO448" s="136"/>
      <c r="HP448" s="136"/>
      <c r="HQ448" s="136"/>
      <c r="HR448" s="136"/>
      <c r="HS448" s="136"/>
      <c r="HT448" s="136"/>
      <c r="HU448" s="136"/>
      <c r="HV448" s="136"/>
      <c r="HW448" s="136"/>
      <c r="HX448" s="136"/>
      <c r="HY448" s="136"/>
      <c r="HZ448" s="136"/>
      <c r="IA448" s="136"/>
      <c r="IB448" s="136"/>
      <c r="IC448" s="136"/>
      <c r="ID448" s="136"/>
      <c r="IE448" s="136"/>
      <c r="IF448" s="136"/>
      <c r="IG448" s="136"/>
    </row>
    <row r="449" spans="1:241" ht="15" customHeight="1" x14ac:dyDescent="0.25">
      <c r="A449" s="196" t="s">
        <v>593</v>
      </c>
      <c r="B449" s="195">
        <v>4457575</v>
      </c>
      <c r="C449" s="195">
        <v>2537923</v>
      </c>
      <c r="D449" s="195">
        <v>842164</v>
      </c>
      <c r="E449" s="195">
        <v>1127138</v>
      </c>
      <c r="F449" s="195">
        <v>1455767</v>
      </c>
      <c r="G449" s="195">
        <v>251485</v>
      </c>
      <c r="H449" s="241">
        <v>10672052</v>
      </c>
      <c r="I449" s="136"/>
      <c r="J449" s="204" t="s">
        <v>624</v>
      </c>
      <c r="K449" s="205">
        <v>8908557</v>
      </c>
      <c r="L449" s="205">
        <v>3197053</v>
      </c>
      <c r="M449" s="205">
        <v>1186439</v>
      </c>
      <c r="N449" s="205">
        <v>1353532</v>
      </c>
      <c r="O449" s="205">
        <v>1525411</v>
      </c>
      <c r="P449" s="205">
        <v>676393</v>
      </c>
      <c r="Q449" s="242">
        <v>16847385</v>
      </c>
      <c r="R449" s="136"/>
      <c r="S449" s="136"/>
      <c r="T449" s="136"/>
      <c r="U449" s="136"/>
      <c r="V449" s="136"/>
      <c r="W449" s="136"/>
      <c r="X449" s="136"/>
      <c r="Y449" s="136"/>
      <c r="Z449" s="136"/>
      <c r="AA449" s="136"/>
      <c r="AB449" s="136"/>
      <c r="AC449" s="136"/>
      <c r="AD449" s="136"/>
      <c r="AE449" s="136"/>
      <c r="AF449" s="136"/>
      <c r="AG449" s="136"/>
      <c r="AH449" s="136"/>
      <c r="AI449" s="136"/>
      <c r="AJ449" s="136"/>
      <c r="AK449" s="136"/>
      <c r="AL449" s="136"/>
      <c r="AM449" s="136"/>
      <c r="AN449" s="136"/>
      <c r="AO449" s="136"/>
      <c r="AP449" s="136"/>
      <c r="AQ449" s="136"/>
      <c r="AR449" s="136"/>
      <c r="AS449" s="136"/>
      <c r="AT449" s="136"/>
      <c r="AU449" s="136"/>
      <c r="AV449" s="136"/>
      <c r="AW449" s="136"/>
      <c r="AX449" s="136"/>
      <c r="AY449" s="136"/>
      <c r="AZ449" s="136"/>
      <c r="BA449" s="136"/>
      <c r="BB449" s="136"/>
      <c r="BC449" s="136"/>
      <c r="BD449" s="136"/>
      <c r="BE449" s="136"/>
      <c r="BF449" s="136"/>
      <c r="BG449" s="136"/>
      <c r="BH449" s="136"/>
      <c r="BI449" s="136"/>
      <c r="BJ449" s="136"/>
      <c r="BK449" s="136"/>
      <c r="BL449" s="136"/>
      <c r="BM449" s="136"/>
      <c r="BN449" s="136"/>
      <c r="BO449" s="136"/>
      <c r="BP449" s="136"/>
      <c r="BQ449" s="136"/>
      <c r="BR449" s="136"/>
      <c r="BS449" s="136"/>
      <c r="BT449" s="136"/>
      <c r="BU449" s="136"/>
      <c r="BV449" s="136"/>
      <c r="BW449" s="136"/>
      <c r="BX449" s="136"/>
      <c r="BY449" s="136"/>
      <c r="BZ449" s="136"/>
      <c r="CA449" s="136"/>
      <c r="CB449" s="136"/>
      <c r="CC449" s="136"/>
      <c r="CD449" s="136"/>
      <c r="CE449" s="136"/>
      <c r="CF449" s="136"/>
      <c r="CG449" s="136"/>
      <c r="CH449" s="136"/>
      <c r="CI449" s="136"/>
      <c r="CJ449" s="136"/>
      <c r="CK449" s="136"/>
      <c r="CL449" s="136"/>
      <c r="CM449" s="136"/>
      <c r="CN449" s="136"/>
      <c r="CO449" s="136"/>
      <c r="CP449" s="136"/>
      <c r="CQ449" s="136"/>
      <c r="CR449" s="136"/>
      <c r="CS449" s="136"/>
      <c r="CT449" s="136"/>
      <c r="CU449" s="136"/>
      <c r="CV449" s="136"/>
      <c r="CW449" s="136"/>
      <c r="CX449" s="136"/>
      <c r="CY449" s="136"/>
      <c r="CZ449" s="136"/>
      <c r="DA449" s="136"/>
      <c r="DB449" s="136"/>
      <c r="DC449" s="136"/>
      <c r="DD449" s="136"/>
      <c r="DE449" s="136"/>
      <c r="DF449" s="136"/>
      <c r="DG449" s="136"/>
      <c r="DH449" s="136"/>
      <c r="DI449" s="136"/>
      <c r="DJ449" s="136"/>
      <c r="DK449" s="136"/>
      <c r="DL449" s="136"/>
      <c r="DM449" s="136"/>
      <c r="DN449" s="136"/>
      <c r="DO449" s="136"/>
      <c r="DP449" s="136"/>
      <c r="DQ449" s="136"/>
      <c r="DR449" s="136"/>
      <c r="DS449" s="136"/>
      <c r="DT449" s="136"/>
      <c r="DU449" s="136"/>
      <c r="DV449" s="136"/>
      <c r="DW449" s="136"/>
      <c r="DX449" s="136"/>
      <c r="DY449" s="136"/>
      <c r="DZ449" s="136"/>
      <c r="EA449" s="136"/>
      <c r="EB449" s="136"/>
      <c r="EC449" s="136"/>
      <c r="ED449" s="136"/>
      <c r="EE449" s="136"/>
      <c r="EF449" s="136"/>
      <c r="EG449" s="136"/>
      <c r="EH449" s="136"/>
      <c r="EI449" s="136"/>
      <c r="EJ449" s="136"/>
      <c r="EK449" s="136"/>
      <c r="EL449" s="136"/>
      <c r="EM449" s="136"/>
      <c r="EN449" s="136"/>
      <c r="EO449" s="136"/>
      <c r="EP449" s="136"/>
      <c r="EQ449" s="136"/>
      <c r="ER449" s="136"/>
      <c r="ES449" s="136"/>
      <c r="ET449" s="136"/>
      <c r="EU449" s="136"/>
      <c r="EV449" s="136"/>
      <c r="EW449" s="136"/>
      <c r="EX449" s="136"/>
      <c r="EY449" s="136"/>
      <c r="EZ449" s="136"/>
      <c r="FA449" s="136"/>
      <c r="FB449" s="136"/>
      <c r="FC449" s="136"/>
      <c r="FD449" s="136"/>
      <c r="FE449" s="136"/>
      <c r="FF449" s="136"/>
      <c r="FG449" s="136"/>
      <c r="FH449" s="136"/>
      <c r="FI449" s="136"/>
      <c r="FJ449" s="136"/>
      <c r="FK449" s="136"/>
      <c r="FL449" s="136"/>
      <c r="FM449" s="136"/>
      <c r="FN449" s="136"/>
      <c r="FO449" s="136"/>
      <c r="FP449" s="136"/>
      <c r="FQ449" s="136"/>
      <c r="FR449" s="136"/>
      <c r="FS449" s="136"/>
      <c r="FT449" s="136"/>
      <c r="FU449" s="136"/>
      <c r="FV449" s="136"/>
      <c r="FW449" s="136"/>
      <c r="FX449" s="136"/>
      <c r="FY449" s="136"/>
      <c r="FZ449" s="136"/>
      <c r="GA449" s="136"/>
      <c r="GB449" s="136"/>
      <c r="GC449" s="136"/>
      <c r="GD449" s="136"/>
      <c r="GE449" s="136"/>
      <c r="GF449" s="136"/>
      <c r="GG449" s="136"/>
      <c r="GH449" s="136"/>
      <c r="GI449" s="136"/>
      <c r="GJ449" s="136"/>
      <c r="GK449" s="136"/>
      <c r="GL449" s="136"/>
      <c r="GM449" s="136"/>
      <c r="GN449" s="136"/>
      <c r="GO449" s="136"/>
      <c r="GP449" s="136"/>
      <c r="GQ449" s="136"/>
      <c r="GR449" s="136"/>
      <c r="GS449" s="136"/>
      <c r="GT449" s="136"/>
      <c r="GU449" s="136"/>
      <c r="GV449" s="136"/>
      <c r="GW449" s="136"/>
      <c r="GX449" s="136"/>
      <c r="GY449" s="136"/>
      <c r="GZ449" s="136"/>
      <c r="HA449" s="136"/>
      <c r="HB449" s="136"/>
      <c r="HC449" s="136"/>
      <c r="HD449" s="136"/>
      <c r="HE449" s="136"/>
      <c r="HF449" s="136"/>
      <c r="HG449" s="136"/>
      <c r="HH449" s="136"/>
      <c r="HI449" s="136"/>
      <c r="HJ449" s="136"/>
      <c r="HK449" s="136"/>
      <c r="HL449" s="136"/>
      <c r="HM449" s="136"/>
      <c r="HN449" s="136"/>
      <c r="HO449" s="136"/>
      <c r="HP449" s="136"/>
      <c r="HQ449" s="136"/>
      <c r="HR449" s="136"/>
      <c r="HS449" s="136"/>
      <c r="HT449" s="136"/>
      <c r="HU449" s="136"/>
      <c r="HV449" s="136"/>
      <c r="HW449" s="136"/>
      <c r="HX449" s="136"/>
      <c r="HY449" s="136"/>
      <c r="HZ449" s="136"/>
      <c r="IA449" s="136"/>
      <c r="IB449" s="136"/>
      <c r="IC449" s="136"/>
      <c r="ID449" s="136"/>
      <c r="IE449" s="136"/>
      <c r="IF449" s="136"/>
      <c r="IG449" s="136"/>
    </row>
    <row r="450" spans="1:241" ht="15" customHeight="1" x14ac:dyDescent="0.25">
      <c r="A450" s="196" t="s">
        <v>594</v>
      </c>
      <c r="B450" s="195">
        <v>3618143</v>
      </c>
      <c r="C450" s="195">
        <v>1854575</v>
      </c>
      <c r="D450" s="195">
        <v>547721</v>
      </c>
      <c r="E450" s="195">
        <v>924255</v>
      </c>
      <c r="F450" s="195">
        <v>1509928</v>
      </c>
      <c r="G450" s="195">
        <v>214954</v>
      </c>
      <c r="H450" s="241">
        <v>8669576</v>
      </c>
      <c r="I450" s="136"/>
      <c r="J450" s="204" t="s">
        <v>625</v>
      </c>
      <c r="K450" s="205">
        <v>12409156</v>
      </c>
      <c r="L450" s="205">
        <v>2448576</v>
      </c>
      <c r="M450" s="205">
        <v>921332</v>
      </c>
      <c r="N450" s="205">
        <v>1051866</v>
      </c>
      <c r="O450" s="205">
        <v>1305592</v>
      </c>
      <c r="P450" s="205">
        <v>525687</v>
      </c>
      <c r="Q450" s="242">
        <v>18662209</v>
      </c>
      <c r="R450" s="136"/>
      <c r="S450" s="136"/>
      <c r="T450" s="136"/>
      <c r="U450" s="136"/>
      <c r="V450" s="136"/>
      <c r="W450" s="136"/>
      <c r="X450" s="136"/>
      <c r="Y450" s="136"/>
      <c r="Z450" s="136"/>
      <c r="AA450" s="136"/>
      <c r="AB450" s="136"/>
      <c r="AC450" s="136"/>
      <c r="AD450" s="136"/>
      <c r="AE450" s="136"/>
      <c r="AF450" s="136"/>
      <c r="AG450" s="136"/>
      <c r="AH450" s="136"/>
      <c r="AI450" s="136"/>
      <c r="AJ450" s="136"/>
      <c r="AK450" s="136"/>
      <c r="AL450" s="136"/>
      <c r="AM450" s="136"/>
      <c r="AN450" s="136"/>
      <c r="AO450" s="136"/>
      <c r="AP450" s="136"/>
      <c r="AQ450" s="136"/>
      <c r="AR450" s="136"/>
      <c r="AS450" s="136"/>
      <c r="AT450" s="136"/>
      <c r="AU450" s="136"/>
      <c r="AV450" s="136"/>
      <c r="AW450" s="136"/>
      <c r="AX450" s="136"/>
      <c r="AY450" s="136"/>
      <c r="AZ450" s="136"/>
      <c r="BA450" s="136"/>
      <c r="BB450" s="136"/>
      <c r="BC450" s="136"/>
      <c r="BD450" s="136"/>
      <c r="BE450" s="136"/>
      <c r="BF450" s="136"/>
      <c r="BG450" s="136"/>
      <c r="BH450" s="136"/>
      <c r="BI450" s="136"/>
      <c r="BJ450" s="136"/>
      <c r="BK450" s="136"/>
      <c r="BL450" s="136"/>
      <c r="BM450" s="136"/>
      <c r="BN450" s="136"/>
      <c r="BO450" s="136"/>
      <c r="BP450" s="136"/>
      <c r="BQ450" s="136"/>
      <c r="BR450" s="136"/>
      <c r="BS450" s="136"/>
      <c r="BT450" s="136"/>
      <c r="BU450" s="136"/>
      <c r="BV450" s="136"/>
      <c r="BW450" s="136"/>
      <c r="BX450" s="136"/>
      <c r="BY450" s="136"/>
      <c r="BZ450" s="136"/>
      <c r="CA450" s="136"/>
      <c r="CB450" s="136"/>
      <c r="CC450" s="136"/>
      <c r="CD450" s="136"/>
      <c r="CE450" s="136"/>
      <c r="CF450" s="136"/>
      <c r="CG450" s="136"/>
      <c r="CH450" s="136"/>
      <c r="CI450" s="136"/>
      <c r="CJ450" s="136"/>
      <c r="CK450" s="136"/>
      <c r="CL450" s="136"/>
      <c r="CM450" s="136"/>
      <c r="CN450" s="136"/>
      <c r="CO450" s="136"/>
      <c r="CP450" s="136"/>
      <c r="CQ450" s="136"/>
      <c r="CR450" s="136"/>
      <c r="CS450" s="136"/>
      <c r="CT450" s="136"/>
      <c r="CU450" s="136"/>
      <c r="CV450" s="136"/>
      <c r="CW450" s="136"/>
      <c r="CX450" s="136"/>
      <c r="CY450" s="136"/>
      <c r="CZ450" s="136"/>
      <c r="DA450" s="136"/>
      <c r="DB450" s="136"/>
      <c r="DC450" s="136"/>
      <c r="DD450" s="136"/>
      <c r="DE450" s="136"/>
      <c r="DF450" s="136"/>
      <c r="DG450" s="136"/>
      <c r="DH450" s="136"/>
      <c r="DI450" s="136"/>
      <c r="DJ450" s="136"/>
      <c r="DK450" s="136"/>
      <c r="DL450" s="136"/>
      <c r="DM450" s="136"/>
      <c r="DN450" s="136"/>
      <c r="DO450" s="136"/>
      <c r="DP450" s="136"/>
      <c r="DQ450" s="136"/>
      <c r="DR450" s="136"/>
      <c r="DS450" s="136"/>
      <c r="DT450" s="136"/>
      <c r="DU450" s="136"/>
      <c r="DV450" s="136"/>
      <c r="DW450" s="136"/>
      <c r="DX450" s="136"/>
      <c r="DY450" s="136"/>
      <c r="DZ450" s="136"/>
      <c r="EA450" s="136"/>
      <c r="EB450" s="136"/>
      <c r="EC450" s="136"/>
      <c r="ED450" s="136"/>
      <c r="EE450" s="136"/>
      <c r="EF450" s="136"/>
      <c r="EG450" s="136"/>
      <c r="EH450" s="136"/>
      <c r="EI450" s="136"/>
      <c r="EJ450" s="136"/>
      <c r="EK450" s="136"/>
      <c r="EL450" s="136"/>
      <c r="EM450" s="136"/>
      <c r="EN450" s="136"/>
      <c r="EO450" s="136"/>
      <c r="EP450" s="136"/>
      <c r="EQ450" s="136"/>
      <c r="ER450" s="136"/>
      <c r="ES450" s="136"/>
      <c r="ET450" s="136"/>
      <c r="EU450" s="136"/>
      <c r="EV450" s="136"/>
      <c r="EW450" s="136"/>
      <c r="EX450" s="136"/>
      <c r="EY450" s="136"/>
      <c r="EZ450" s="136"/>
      <c r="FA450" s="136"/>
      <c r="FB450" s="136"/>
      <c r="FC450" s="136"/>
      <c r="FD450" s="136"/>
      <c r="FE450" s="136"/>
      <c r="FF450" s="136"/>
      <c r="FG450" s="136"/>
      <c r="FH450" s="136"/>
      <c r="FI450" s="136"/>
      <c r="FJ450" s="136"/>
      <c r="FK450" s="136"/>
      <c r="FL450" s="136"/>
      <c r="FM450" s="136"/>
      <c r="FN450" s="136"/>
      <c r="FO450" s="136"/>
      <c r="FP450" s="136"/>
      <c r="FQ450" s="136"/>
      <c r="FR450" s="136"/>
      <c r="FS450" s="136"/>
      <c r="FT450" s="136"/>
      <c r="FU450" s="136"/>
      <c r="FV450" s="136"/>
      <c r="FW450" s="136"/>
      <c r="FX450" s="136"/>
      <c r="FY450" s="136"/>
      <c r="FZ450" s="136"/>
      <c r="GA450" s="136"/>
      <c r="GB450" s="136"/>
      <c r="GC450" s="136"/>
      <c r="GD450" s="136"/>
      <c r="GE450" s="136"/>
      <c r="GF450" s="136"/>
      <c r="GG450" s="136"/>
      <c r="GH450" s="136"/>
      <c r="GI450" s="136"/>
      <c r="GJ450" s="136"/>
      <c r="GK450" s="136"/>
      <c r="GL450" s="136"/>
      <c r="GM450" s="136"/>
      <c r="GN450" s="136"/>
      <c r="GO450" s="136"/>
      <c r="GP450" s="136"/>
      <c r="GQ450" s="136"/>
      <c r="GR450" s="136"/>
      <c r="GS450" s="136"/>
      <c r="GT450" s="136"/>
      <c r="GU450" s="136"/>
      <c r="GV450" s="136"/>
      <c r="GW450" s="136"/>
      <c r="GX450" s="136"/>
      <c r="GY450" s="136"/>
      <c r="GZ450" s="136"/>
      <c r="HA450" s="136"/>
      <c r="HB450" s="136"/>
      <c r="HC450" s="136"/>
      <c r="HD450" s="136"/>
      <c r="HE450" s="136"/>
      <c r="HF450" s="136"/>
      <c r="HG450" s="136"/>
      <c r="HH450" s="136"/>
      <c r="HI450" s="136"/>
      <c r="HJ450" s="136"/>
      <c r="HK450" s="136"/>
      <c r="HL450" s="136"/>
      <c r="HM450" s="136"/>
      <c r="HN450" s="136"/>
      <c r="HO450" s="136"/>
      <c r="HP450" s="136"/>
      <c r="HQ450" s="136"/>
      <c r="HR450" s="136"/>
      <c r="HS450" s="136"/>
      <c r="HT450" s="136"/>
      <c r="HU450" s="136"/>
      <c r="HV450" s="136"/>
      <c r="HW450" s="136"/>
      <c r="HX450" s="136"/>
      <c r="HY450" s="136"/>
      <c r="HZ450" s="136"/>
      <c r="IA450" s="136"/>
      <c r="IB450" s="136"/>
      <c r="IC450" s="136"/>
      <c r="ID450" s="136"/>
      <c r="IE450" s="136"/>
      <c r="IF450" s="136"/>
      <c r="IG450" s="136"/>
    </row>
    <row r="451" spans="1:241" ht="15" customHeight="1" x14ac:dyDescent="0.25">
      <c r="A451" s="196" t="s">
        <v>595</v>
      </c>
      <c r="B451" s="195">
        <v>5510692</v>
      </c>
      <c r="C451" s="195">
        <v>3137082</v>
      </c>
      <c r="D451" s="195">
        <v>1010950</v>
      </c>
      <c r="E451" s="195">
        <v>874058</v>
      </c>
      <c r="F451" s="195">
        <v>1595468</v>
      </c>
      <c r="G451" s="195">
        <v>399486</v>
      </c>
      <c r="H451" s="241">
        <v>12527736</v>
      </c>
      <c r="I451" s="136"/>
      <c r="J451" s="204" t="s">
        <v>626</v>
      </c>
      <c r="K451" s="205">
        <v>6161083</v>
      </c>
      <c r="L451" s="205">
        <v>1294693</v>
      </c>
      <c r="M451" s="205">
        <v>932080</v>
      </c>
      <c r="N451" s="205">
        <v>649390</v>
      </c>
      <c r="O451" s="205">
        <v>502019</v>
      </c>
      <c r="P451" s="205">
        <v>467258</v>
      </c>
      <c r="Q451" s="242">
        <v>10006523</v>
      </c>
      <c r="R451" s="136"/>
      <c r="S451" s="136"/>
      <c r="T451" s="136"/>
      <c r="U451" s="136"/>
      <c r="V451" s="136"/>
      <c r="W451" s="136"/>
      <c r="X451" s="136"/>
      <c r="Y451" s="136"/>
      <c r="Z451" s="136"/>
      <c r="AA451" s="136"/>
      <c r="AB451" s="136"/>
      <c r="AC451" s="136"/>
      <c r="AD451" s="136"/>
      <c r="AE451" s="136"/>
      <c r="AF451" s="136"/>
      <c r="AG451" s="136"/>
      <c r="AH451" s="136"/>
      <c r="AI451" s="136"/>
      <c r="AJ451" s="136"/>
      <c r="AK451" s="136"/>
      <c r="AL451" s="136"/>
      <c r="AM451" s="136"/>
      <c r="AN451" s="136"/>
      <c r="AO451" s="136"/>
      <c r="AP451" s="136"/>
      <c r="AQ451" s="136"/>
      <c r="AR451" s="136"/>
      <c r="AS451" s="136"/>
      <c r="AT451" s="136"/>
      <c r="AU451" s="136"/>
      <c r="AV451" s="136"/>
      <c r="AW451" s="136"/>
      <c r="AX451" s="136"/>
      <c r="AY451" s="136"/>
      <c r="AZ451" s="136"/>
      <c r="BA451" s="136"/>
      <c r="BB451" s="136"/>
      <c r="BC451" s="136"/>
      <c r="BD451" s="136"/>
      <c r="BE451" s="136"/>
      <c r="BF451" s="136"/>
      <c r="BG451" s="136"/>
      <c r="BH451" s="136"/>
      <c r="BI451" s="136"/>
      <c r="BJ451" s="136"/>
      <c r="BK451" s="136"/>
      <c r="BL451" s="136"/>
      <c r="BM451" s="136"/>
      <c r="BN451" s="136"/>
      <c r="BO451" s="136"/>
      <c r="BP451" s="136"/>
      <c r="BQ451" s="136"/>
      <c r="BR451" s="136"/>
      <c r="BS451" s="136"/>
      <c r="BT451" s="136"/>
      <c r="BU451" s="136"/>
      <c r="BV451" s="136"/>
      <c r="BW451" s="136"/>
      <c r="BX451" s="136"/>
      <c r="BY451" s="136"/>
      <c r="BZ451" s="136"/>
      <c r="CA451" s="136"/>
      <c r="CB451" s="136"/>
      <c r="CC451" s="136"/>
      <c r="CD451" s="136"/>
      <c r="CE451" s="136"/>
      <c r="CF451" s="136"/>
      <c r="CG451" s="136"/>
      <c r="CH451" s="136"/>
      <c r="CI451" s="136"/>
      <c r="CJ451" s="136"/>
      <c r="CK451" s="136"/>
      <c r="CL451" s="136"/>
      <c r="CM451" s="136"/>
      <c r="CN451" s="136"/>
      <c r="CO451" s="136"/>
      <c r="CP451" s="136"/>
      <c r="CQ451" s="136"/>
      <c r="CR451" s="136"/>
      <c r="CS451" s="136"/>
      <c r="CT451" s="136"/>
      <c r="CU451" s="136"/>
      <c r="CV451" s="136"/>
      <c r="CW451" s="136"/>
      <c r="CX451" s="136"/>
      <c r="CY451" s="136"/>
      <c r="CZ451" s="136"/>
      <c r="DA451" s="136"/>
      <c r="DB451" s="136"/>
      <c r="DC451" s="136"/>
      <c r="DD451" s="136"/>
      <c r="DE451" s="136"/>
      <c r="DF451" s="136"/>
      <c r="DG451" s="136"/>
      <c r="DH451" s="136"/>
      <c r="DI451" s="136"/>
      <c r="DJ451" s="136"/>
      <c r="DK451" s="136"/>
      <c r="DL451" s="136"/>
      <c r="DM451" s="136"/>
      <c r="DN451" s="136"/>
      <c r="DO451" s="136"/>
      <c r="DP451" s="136"/>
      <c r="DQ451" s="136"/>
      <c r="DR451" s="136"/>
      <c r="DS451" s="136"/>
      <c r="DT451" s="136"/>
      <c r="DU451" s="136"/>
      <c r="DV451" s="136"/>
      <c r="DW451" s="136"/>
      <c r="DX451" s="136"/>
      <c r="DY451" s="136"/>
      <c r="DZ451" s="136"/>
      <c r="EA451" s="136"/>
      <c r="EB451" s="136"/>
      <c r="EC451" s="136"/>
      <c r="ED451" s="136"/>
      <c r="EE451" s="136"/>
      <c r="EF451" s="136"/>
      <c r="EG451" s="136"/>
      <c r="EH451" s="136"/>
      <c r="EI451" s="136"/>
      <c r="EJ451" s="136"/>
      <c r="EK451" s="136"/>
      <c r="EL451" s="136"/>
      <c r="EM451" s="136"/>
      <c r="EN451" s="136"/>
      <c r="EO451" s="136"/>
      <c r="EP451" s="136"/>
      <c r="EQ451" s="136"/>
      <c r="ER451" s="136"/>
      <c r="ES451" s="136"/>
      <c r="ET451" s="136"/>
      <c r="EU451" s="136"/>
      <c r="EV451" s="136"/>
      <c r="EW451" s="136"/>
      <c r="EX451" s="136"/>
      <c r="EY451" s="136"/>
      <c r="EZ451" s="136"/>
      <c r="FA451" s="136"/>
      <c r="FB451" s="136"/>
      <c r="FC451" s="136"/>
      <c r="FD451" s="136"/>
      <c r="FE451" s="136"/>
      <c r="FF451" s="136"/>
      <c r="FG451" s="136"/>
      <c r="FH451" s="136"/>
      <c r="FI451" s="136"/>
      <c r="FJ451" s="136"/>
      <c r="FK451" s="136"/>
      <c r="FL451" s="136"/>
      <c r="FM451" s="136"/>
      <c r="FN451" s="136"/>
      <c r="FO451" s="136"/>
      <c r="FP451" s="136"/>
      <c r="FQ451" s="136"/>
      <c r="FR451" s="136"/>
      <c r="FS451" s="136"/>
      <c r="FT451" s="136"/>
      <c r="FU451" s="136"/>
      <c r="FV451" s="136"/>
      <c r="FW451" s="136"/>
      <c r="FX451" s="136"/>
      <c r="FY451" s="136"/>
      <c r="FZ451" s="136"/>
      <c r="GA451" s="136"/>
      <c r="GB451" s="136"/>
      <c r="GC451" s="136"/>
      <c r="GD451" s="136"/>
      <c r="GE451" s="136"/>
      <c r="GF451" s="136"/>
      <c r="GG451" s="136"/>
      <c r="GH451" s="136"/>
      <c r="GI451" s="136"/>
      <c r="GJ451" s="136"/>
      <c r="GK451" s="136"/>
      <c r="GL451" s="136"/>
      <c r="GM451" s="136"/>
      <c r="GN451" s="136"/>
      <c r="GO451" s="136"/>
      <c r="GP451" s="136"/>
      <c r="GQ451" s="136"/>
      <c r="GR451" s="136"/>
      <c r="GS451" s="136"/>
      <c r="GT451" s="136"/>
      <c r="GU451" s="136"/>
      <c r="GV451" s="136"/>
      <c r="GW451" s="136"/>
      <c r="GX451" s="136"/>
      <c r="GY451" s="136"/>
      <c r="GZ451" s="136"/>
      <c r="HA451" s="136"/>
      <c r="HB451" s="136"/>
      <c r="HC451" s="136"/>
      <c r="HD451" s="136"/>
      <c r="HE451" s="136"/>
      <c r="HF451" s="136"/>
      <c r="HG451" s="136"/>
      <c r="HH451" s="136"/>
      <c r="HI451" s="136"/>
      <c r="HJ451" s="136"/>
      <c r="HK451" s="136"/>
      <c r="HL451" s="136"/>
      <c r="HM451" s="136"/>
      <c r="HN451" s="136"/>
      <c r="HO451" s="136"/>
      <c r="HP451" s="136"/>
      <c r="HQ451" s="136"/>
      <c r="HR451" s="136"/>
      <c r="HS451" s="136"/>
      <c r="HT451" s="136"/>
      <c r="HU451" s="136"/>
      <c r="HV451" s="136"/>
      <c r="HW451" s="136"/>
      <c r="HX451" s="136"/>
      <c r="HY451" s="136"/>
      <c r="HZ451" s="136"/>
      <c r="IA451" s="136"/>
      <c r="IB451" s="136"/>
      <c r="IC451" s="136"/>
      <c r="ID451" s="136"/>
      <c r="IE451" s="136"/>
      <c r="IF451" s="136"/>
      <c r="IG451" s="136"/>
    </row>
    <row r="452" spans="1:241" ht="15" customHeight="1" x14ac:dyDescent="0.25">
      <c r="A452" s="196" t="s">
        <v>596</v>
      </c>
      <c r="B452" s="195">
        <v>4927067</v>
      </c>
      <c r="C452" s="195">
        <v>2469593</v>
      </c>
      <c r="D452" s="195">
        <v>779241</v>
      </c>
      <c r="E452" s="195">
        <v>1111086</v>
      </c>
      <c r="F452" s="195">
        <v>1807431</v>
      </c>
      <c r="G452" s="195">
        <v>261440</v>
      </c>
      <c r="H452" s="241">
        <v>11355858</v>
      </c>
      <c r="I452" s="136"/>
      <c r="J452" s="204" t="s">
        <v>627</v>
      </c>
      <c r="K452" s="205">
        <v>7751590</v>
      </c>
      <c r="L452" s="205">
        <v>3176287</v>
      </c>
      <c r="M452" s="205">
        <v>989552</v>
      </c>
      <c r="N452" s="205">
        <v>1119823</v>
      </c>
      <c r="O452" s="205">
        <v>1545525</v>
      </c>
      <c r="P452" s="205">
        <v>531874</v>
      </c>
      <c r="Q452" s="242">
        <v>15114651</v>
      </c>
      <c r="R452" s="136"/>
      <c r="S452" s="136"/>
      <c r="T452" s="136"/>
      <c r="U452" s="136"/>
      <c r="V452" s="136"/>
      <c r="W452" s="136"/>
      <c r="X452" s="136"/>
      <c r="Y452" s="136"/>
      <c r="Z452" s="136"/>
      <c r="AA452" s="136"/>
      <c r="AB452" s="136"/>
      <c r="AC452" s="136"/>
      <c r="AD452" s="136"/>
      <c r="AE452" s="136"/>
      <c r="AF452" s="136"/>
      <c r="AG452" s="136"/>
      <c r="AH452" s="136"/>
      <c r="AI452" s="136"/>
      <c r="AJ452" s="136"/>
      <c r="AK452" s="136"/>
      <c r="AL452" s="136"/>
      <c r="AM452" s="136"/>
      <c r="AN452" s="136"/>
      <c r="AO452" s="136"/>
      <c r="AP452" s="136"/>
      <c r="AQ452" s="136"/>
      <c r="AR452" s="136"/>
      <c r="AS452" s="136"/>
      <c r="AT452" s="136"/>
      <c r="AU452" s="136"/>
      <c r="AV452" s="136"/>
      <c r="AW452" s="136"/>
      <c r="AX452" s="136"/>
      <c r="AY452" s="136"/>
      <c r="AZ452" s="136"/>
      <c r="BA452" s="136"/>
      <c r="BB452" s="136"/>
      <c r="BC452" s="136"/>
      <c r="BD452" s="136"/>
      <c r="BE452" s="136"/>
      <c r="BF452" s="136"/>
      <c r="BG452" s="136"/>
      <c r="BH452" s="136"/>
      <c r="BI452" s="136"/>
      <c r="BJ452" s="136"/>
      <c r="BK452" s="136"/>
      <c r="BL452" s="136"/>
      <c r="BM452" s="136"/>
      <c r="BN452" s="136"/>
      <c r="BO452" s="136"/>
      <c r="BP452" s="136"/>
      <c r="BQ452" s="136"/>
      <c r="BR452" s="136"/>
      <c r="BS452" s="136"/>
      <c r="BT452" s="136"/>
      <c r="BU452" s="136"/>
      <c r="BV452" s="136"/>
      <c r="BW452" s="136"/>
      <c r="BX452" s="136"/>
      <c r="BY452" s="136"/>
      <c r="BZ452" s="136"/>
      <c r="CA452" s="136"/>
      <c r="CB452" s="136"/>
      <c r="CC452" s="136"/>
      <c r="CD452" s="136"/>
      <c r="CE452" s="136"/>
      <c r="CF452" s="136"/>
      <c r="CG452" s="136"/>
      <c r="CH452" s="136"/>
      <c r="CI452" s="136"/>
      <c r="CJ452" s="136"/>
      <c r="CK452" s="136"/>
      <c r="CL452" s="136"/>
      <c r="CM452" s="136"/>
      <c r="CN452" s="136"/>
      <c r="CO452" s="136"/>
      <c r="CP452" s="136"/>
      <c r="CQ452" s="136"/>
      <c r="CR452" s="136"/>
      <c r="CS452" s="136"/>
      <c r="CT452" s="136"/>
      <c r="CU452" s="136"/>
      <c r="CV452" s="136"/>
      <c r="CW452" s="136"/>
      <c r="CX452" s="136"/>
      <c r="CY452" s="136"/>
      <c r="CZ452" s="136"/>
      <c r="DA452" s="136"/>
      <c r="DB452" s="136"/>
      <c r="DC452" s="136"/>
      <c r="DD452" s="136"/>
      <c r="DE452" s="136"/>
      <c r="DF452" s="136"/>
      <c r="DG452" s="136"/>
      <c r="DH452" s="136"/>
      <c r="DI452" s="136"/>
      <c r="DJ452" s="136"/>
      <c r="DK452" s="136"/>
      <c r="DL452" s="136"/>
      <c r="DM452" s="136"/>
      <c r="DN452" s="136"/>
      <c r="DO452" s="136"/>
      <c r="DP452" s="136"/>
      <c r="DQ452" s="136"/>
      <c r="DR452" s="136"/>
      <c r="DS452" s="136"/>
      <c r="DT452" s="136"/>
      <c r="DU452" s="136"/>
      <c r="DV452" s="136"/>
      <c r="DW452" s="136"/>
      <c r="DX452" s="136"/>
      <c r="DY452" s="136"/>
      <c r="DZ452" s="136"/>
      <c r="EA452" s="136"/>
      <c r="EB452" s="136"/>
      <c r="EC452" s="136"/>
      <c r="ED452" s="136"/>
      <c r="EE452" s="136"/>
      <c r="EF452" s="136"/>
      <c r="EG452" s="136"/>
      <c r="EH452" s="136"/>
      <c r="EI452" s="136"/>
      <c r="EJ452" s="136"/>
      <c r="EK452" s="136"/>
      <c r="EL452" s="136"/>
      <c r="EM452" s="136"/>
      <c r="EN452" s="136"/>
      <c r="EO452" s="136"/>
      <c r="EP452" s="136"/>
      <c r="EQ452" s="136"/>
      <c r="ER452" s="136"/>
      <c r="ES452" s="136"/>
      <c r="ET452" s="136"/>
      <c r="EU452" s="136"/>
      <c r="EV452" s="136"/>
      <c r="EW452" s="136"/>
      <c r="EX452" s="136"/>
      <c r="EY452" s="136"/>
      <c r="EZ452" s="136"/>
      <c r="FA452" s="136"/>
      <c r="FB452" s="136"/>
      <c r="FC452" s="136"/>
      <c r="FD452" s="136"/>
      <c r="FE452" s="136"/>
      <c r="FF452" s="136"/>
      <c r="FG452" s="136"/>
      <c r="FH452" s="136"/>
      <c r="FI452" s="136"/>
      <c r="FJ452" s="136"/>
      <c r="FK452" s="136"/>
      <c r="FL452" s="136"/>
      <c r="FM452" s="136"/>
      <c r="FN452" s="136"/>
      <c r="FO452" s="136"/>
      <c r="FP452" s="136"/>
      <c r="FQ452" s="136"/>
      <c r="FR452" s="136"/>
      <c r="FS452" s="136"/>
      <c r="FT452" s="136"/>
      <c r="FU452" s="136"/>
      <c r="FV452" s="136"/>
      <c r="FW452" s="136"/>
      <c r="FX452" s="136"/>
      <c r="FY452" s="136"/>
      <c r="FZ452" s="136"/>
      <c r="GA452" s="136"/>
      <c r="GB452" s="136"/>
      <c r="GC452" s="136"/>
      <c r="GD452" s="136"/>
      <c r="GE452" s="136"/>
      <c r="GF452" s="136"/>
      <c r="GG452" s="136"/>
      <c r="GH452" s="136"/>
      <c r="GI452" s="136"/>
      <c r="GJ452" s="136"/>
      <c r="GK452" s="136"/>
      <c r="GL452" s="136"/>
      <c r="GM452" s="136"/>
      <c r="GN452" s="136"/>
      <c r="GO452" s="136"/>
      <c r="GP452" s="136"/>
      <c r="GQ452" s="136"/>
      <c r="GR452" s="136"/>
      <c r="GS452" s="136"/>
      <c r="GT452" s="136"/>
      <c r="GU452" s="136"/>
      <c r="GV452" s="136"/>
      <c r="GW452" s="136"/>
      <c r="GX452" s="136"/>
      <c r="GY452" s="136"/>
      <c r="GZ452" s="136"/>
      <c r="HA452" s="136"/>
      <c r="HB452" s="136"/>
      <c r="HC452" s="136"/>
      <c r="HD452" s="136"/>
      <c r="HE452" s="136"/>
      <c r="HF452" s="136"/>
      <c r="HG452" s="136"/>
      <c r="HH452" s="136"/>
      <c r="HI452" s="136"/>
      <c r="HJ452" s="136"/>
      <c r="HK452" s="136"/>
      <c r="HL452" s="136"/>
      <c r="HM452" s="136"/>
      <c r="HN452" s="136"/>
      <c r="HO452" s="136"/>
      <c r="HP452" s="136"/>
      <c r="HQ452" s="136"/>
      <c r="HR452" s="136"/>
      <c r="HS452" s="136"/>
      <c r="HT452" s="136"/>
      <c r="HU452" s="136"/>
      <c r="HV452" s="136"/>
      <c r="HW452" s="136"/>
      <c r="HX452" s="136"/>
      <c r="HY452" s="136"/>
      <c r="HZ452" s="136"/>
      <c r="IA452" s="136"/>
      <c r="IB452" s="136"/>
      <c r="IC452" s="136"/>
      <c r="ID452" s="136"/>
      <c r="IE452" s="136"/>
      <c r="IF452" s="136"/>
      <c r="IG452" s="136"/>
    </row>
    <row r="453" spans="1:241" ht="15" customHeight="1" x14ac:dyDescent="0.25">
      <c r="A453" s="196" t="s">
        <v>597</v>
      </c>
      <c r="B453" s="195">
        <v>5333897</v>
      </c>
      <c r="C453" s="195">
        <v>3748319</v>
      </c>
      <c r="D453" s="195">
        <v>1147070</v>
      </c>
      <c r="E453" s="195">
        <v>1297850</v>
      </c>
      <c r="F453" s="195">
        <v>1967931</v>
      </c>
      <c r="G453" s="195">
        <v>319155</v>
      </c>
      <c r="H453" s="241">
        <v>13814222</v>
      </c>
      <c r="I453" s="136"/>
      <c r="J453" s="204" t="s">
        <v>628</v>
      </c>
      <c r="K453" s="205">
        <v>7976716</v>
      </c>
      <c r="L453" s="205">
        <v>3836733</v>
      </c>
      <c r="M453" s="205">
        <v>1237933</v>
      </c>
      <c r="N453" s="205">
        <v>937099</v>
      </c>
      <c r="O453" s="205">
        <v>1392282</v>
      </c>
      <c r="P453" s="205">
        <v>404886</v>
      </c>
      <c r="Q453" s="242">
        <v>15785649</v>
      </c>
      <c r="R453" s="136"/>
      <c r="S453" s="136"/>
      <c r="T453" s="136"/>
      <c r="U453" s="136"/>
      <c r="V453" s="136"/>
      <c r="W453" s="136"/>
      <c r="X453" s="136"/>
      <c r="Y453" s="136"/>
      <c r="Z453" s="136"/>
      <c r="AA453" s="136"/>
      <c r="AB453" s="136"/>
      <c r="AC453" s="136"/>
      <c r="AD453" s="136"/>
      <c r="AE453" s="136"/>
      <c r="AF453" s="136"/>
      <c r="AG453" s="136"/>
      <c r="AH453" s="136"/>
      <c r="AI453" s="136"/>
      <c r="AJ453" s="136"/>
      <c r="AK453" s="136"/>
      <c r="AL453" s="136"/>
      <c r="AM453" s="136"/>
      <c r="AN453" s="136"/>
      <c r="AO453" s="136"/>
      <c r="AP453" s="136"/>
      <c r="AQ453" s="136"/>
      <c r="AR453" s="136"/>
      <c r="AS453" s="136"/>
      <c r="AT453" s="136"/>
      <c r="AU453" s="136"/>
      <c r="AV453" s="136"/>
      <c r="AW453" s="136"/>
      <c r="AX453" s="136"/>
      <c r="AY453" s="136"/>
      <c r="AZ453" s="136"/>
      <c r="BA453" s="136"/>
      <c r="BB453" s="136"/>
      <c r="BC453" s="136"/>
      <c r="BD453" s="136"/>
      <c r="BE453" s="136"/>
      <c r="BF453" s="136"/>
      <c r="BG453" s="136"/>
      <c r="BH453" s="136"/>
      <c r="BI453" s="136"/>
      <c r="BJ453" s="136"/>
      <c r="BK453" s="136"/>
      <c r="BL453" s="136"/>
      <c r="BM453" s="136"/>
      <c r="BN453" s="136"/>
      <c r="BO453" s="136"/>
      <c r="BP453" s="136"/>
      <c r="BQ453" s="136"/>
      <c r="BR453" s="136"/>
      <c r="BS453" s="136"/>
      <c r="BT453" s="136"/>
      <c r="BU453" s="136"/>
      <c r="BV453" s="136"/>
      <c r="BW453" s="136"/>
      <c r="BX453" s="136"/>
      <c r="BY453" s="136"/>
      <c r="BZ453" s="136"/>
      <c r="CA453" s="136"/>
      <c r="CB453" s="136"/>
      <c r="CC453" s="136"/>
      <c r="CD453" s="136"/>
      <c r="CE453" s="136"/>
      <c r="CF453" s="136"/>
      <c r="CG453" s="136"/>
      <c r="CH453" s="136"/>
      <c r="CI453" s="136"/>
      <c r="CJ453" s="136"/>
      <c r="CK453" s="136"/>
      <c r="CL453" s="136"/>
      <c r="CM453" s="136"/>
      <c r="CN453" s="136"/>
      <c r="CO453" s="136"/>
      <c r="CP453" s="136"/>
      <c r="CQ453" s="136"/>
      <c r="CR453" s="136"/>
      <c r="CS453" s="136"/>
      <c r="CT453" s="136"/>
      <c r="CU453" s="136"/>
      <c r="CV453" s="136"/>
      <c r="CW453" s="136"/>
      <c r="CX453" s="136"/>
      <c r="CY453" s="136"/>
      <c r="CZ453" s="136"/>
      <c r="DA453" s="136"/>
      <c r="DB453" s="136"/>
      <c r="DC453" s="136"/>
      <c r="DD453" s="136"/>
      <c r="DE453" s="136"/>
      <c r="DF453" s="136"/>
      <c r="DG453" s="136"/>
      <c r="DH453" s="136"/>
      <c r="DI453" s="136"/>
      <c r="DJ453" s="136"/>
      <c r="DK453" s="136"/>
      <c r="DL453" s="136"/>
      <c r="DM453" s="136"/>
      <c r="DN453" s="136"/>
      <c r="DO453" s="136"/>
      <c r="DP453" s="136"/>
      <c r="DQ453" s="136"/>
      <c r="DR453" s="136"/>
      <c r="DS453" s="136"/>
      <c r="DT453" s="136"/>
      <c r="DU453" s="136"/>
      <c r="DV453" s="136"/>
      <c r="DW453" s="136"/>
      <c r="DX453" s="136"/>
      <c r="DY453" s="136"/>
      <c r="DZ453" s="136"/>
      <c r="EA453" s="136"/>
      <c r="EB453" s="136"/>
      <c r="EC453" s="136"/>
      <c r="ED453" s="136"/>
      <c r="EE453" s="136"/>
      <c r="EF453" s="136"/>
      <c r="EG453" s="136"/>
      <c r="EH453" s="136"/>
      <c r="EI453" s="136"/>
      <c r="EJ453" s="136"/>
      <c r="EK453" s="136"/>
      <c r="EL453" s="136"/>
      <c r="EM453" s="136"/>
      <c r="EN453" s="136"/>
      <c r="EO453" s="136"/>
      <c r="EP453" s="136"/>
      <c r="EQ453" s="136"/>
      <c r="ER453" s="136"/>
      <c r="ES453" s="136"/>
      <c r="ET453" s="136"/>
      <c r="EU453" s="136"/>
      <c r="EV453" s="136"/>
      <c r="EW453" s="136"/>
      <c r="EX453" s="136"/>
      <c r="EY453" s="136"/>
      <c r="EZ453" s="136"/>
      <c r="FA453" s="136"/>
      <c r="FB453" s="136"/>
      <c r="FC453" s="136"/>
      <c r="FD453" s="136"/>
      <c r="FE453" s="136"/>
      <c r="FF453" s="136"/>
      <c r="FG453" s="136"/>
      <c r="FH453" s="136"/>
      <c r="FI453" s="136"/>
      <c r="FJ453" s="136"/>
      <c r="FK453" s="136"/>
      <c r="FL453" s="136"/>
      <c r="FM453" s="136"/>
      <c r="FN453" s="136"/>
      <c r="FO453" s="136"/>
      <c r="FP453" s="136"/>
      <c r="FQ453" s="136"/>
      <c r="FR453" s="136"/>
      <c r="FS453" s="136"/>
      <c r="FT453" s="136"/>
      <c r="FU453" s="136"/>
      <c r="FV453" s="136"/>
      <c r="FW453" s="136"/>
      <c r="FX453" s="136"/>
      <c r="FY453" s="136"/>
      <c r="FZ453" s="136"/>
      <c r="GA453" s="136"/>
      <c r="GB453" s="136"/>
      <c r="GC453" s="136"/>
      <c r="GD453" s="136"/>
      <c r="GE453" s="136"/>
      <c r="GF453" s="136"/>
      <c r="GG453" s="136"/>
      <c r="GH453" s="136"/>
      <c r="GI453" s="136"/>
      <c r="GJ453" s="136"/>
      <c r="GK453" s="136"/>
      <c r="GL453" s="136"/>
      <c r="GM453" s="136"/>
      <c r="GN453" s="136"/>
      <c r="GO453" s="136"/>
      <c r="GP453" s="136"/>
      <c r="GQ453" s="136"/>
      <c r="GR453" s="136"/>
      <c r="GS453" s="136"/>
      <c r="GT453" s="136"/>
      <c r="GU453" s="136"/>
      <c r="GV453" s="136"/>
      <c r="GW453" s="136"/>
      <c r="GX453" s="136"/>
      <c r="GY453" s="136"/>
      <c r="GZ453" s="136"/>
      <c r="HA453" s="136"/>
      <c r="HB453" s="136"/>
      <c r="HC453" s="136"/>
      <c r="HD453" s="136"/>
      <c r="HE453" s="136"/>
      <c r="HF453" s="136"/>
      <c r="HG453" s="136"/>
      <c r="HH453" s="136"/>
      <c r="HI453" s="136"/>
      <c r="HJ453" s="136"/>
      <c r="HK453" s="136"/>
      <c r="HL453" s="136"/>
      <c r="HM453" s="136"/>
      <c r="HN453" s="136"/>
      <c r="HO453" s="136"/>
      <c r="HP453" s="136"/>
      <c r="HQ453" s="136"/>
      <c r="HR453" s="136"/>
      <c r="HS453" s="136"/>
      <c r="HT453" s="136"/>
      <c r="HU453" s="136"/>
      <c r="HV453" s="136"/>
      <c r="HW453" s="136"/>
      <c r="HX453" s="136"/>
      <c r="HY453" s="136"/>
      <c r="HZ453" s="136"/>
      <c r="IA453" s="136"/>
      <c r="IB453" s="136"/>
      <c r="IC453" s="136"/>
      <c r="ID453" s="136"/>
      <c r="IE453" s="136"/>
      <c r="IF453" s="136"/>
      <c r="IG453" s="136"/>
    </row>
    <row r="454" spans="1:241" ht="15" customHeight="1" x14ac:dyDescent="0.25">
      <c r="A454" s="143" t="s">
        <v>943</v>
      </c>
      <c r="B454" s="199">
        <v>107727669</v>
      </c>
      <c r="C454" s="199">
        <v>63077493</v>
      </c>
      <c r="D454" s="199">
        <v>19971614</v>
      </c>
      <c r="E454" s="199">
        <v>21002316</v>
      </c>
      <c r="F454" s="199">
        <v>36975249</v>
      </c>
      <c r="G454" s="199">
        <v>5167565</v>
      </c>
      <c r="H454" s="240">
        <v>253921906</v>
      </c>
      <c r="I454" s="136"/>
      <c r="J454" s="209" t="s">
        <v>945</v>
      </c>
      <c r="K454" s="199">
        <v>146399115</v>
      </c>
      <c r="L454" s="199">
        <v>59821167</v>
      </c>
      <c r="M454" s="199">
        <v>20237560</v>
      </c>
      <c r="N454" s="199">
        <v>26529839</v>
      </c>
      <c r="O454" s="199">
        <v>33717533</v>
      </c>
      <c r="P454" s="199">
        <v>10491524</v>
      </c>
      <c r="Q454" s="240">
        <v>297196738</v>
      </c>
      <c r="R454" s="136"/>
      <c r="S454" s="136"/>
      <c r="T454" s="136"/>
      <c r="U454" s="136"/>
      <c r="V454" s="136"/>
      <c r="W454" s="136"/>
      <c r="X454" s="136"/>
      <c r="Y454" s="136"/>
      <c r="Z454" s="136"/>
      <c r="AA454" s="136"/>
      <c r="AB454" s="136"/>
      <c r="AC454" s="136"/>
      <c r="AD454" s="136"/>
      <c r="AE454" s="136"/>
      <c r="AF454" s="136"/>
      <c r="AG454" s="136"/>
      <c r="AH454" s="136"/>
      <c r="AI454" s="136"/>
      <c r="AJ454" s="136"/>
      <c r="AK454" s="136"/>
      <c r="AL454" s="136"/>
      <c r="AM454" s="136"/>
      <c r="AN454" s="136"/>
      <c r="AO454" s="136"/>
      <c r="AP454" s="136"/>
      <c r="AQ454" s="136"/>
      <c r="AR454" s="136"/>
      <c r="AS454" s="136"/>
      <c r="AT454" s="136"/>
      <c r="AU454" s="136"/>
      <c r="AV454" s="136"/>
      <c r="AW454" s="136"/>
      <c r="AX454" s="136"/>
      <c r="AY454" s="136"/>
      <c r="AZ454" s="136"/>
      <c r="BA454" s="136"/>
      <c r="BB454" s="136"/>
      <c r="BC454" s="136"/>
      <c r="BD454" s="136"/>
      <c r="BE454" s="136"/>
      <c r="BF454" s="136"/>
      <c r="BG454" s="136"/>
      <c r="BH454" s="136"/>
      <c r="BI454" s="136"/>
      <c r="BJ454" s="136"/>
      <c r="BK454" s="136"/>
      <c r="BL454" s="136"/>
      <c r="BM454" s="136"/>
      <c r="BN454" s="136"/>
      <c r="BO454" s="136"/>
      <c r="BP454" s="136"/>
      <c r="BQ454" s="136"/>
      <c r="BR454" s="136"/>
      <c r="BS454" s="136"/>
      <c r="BT454" s="136"/>
      <c r="BU454" s="136"/>
      <c r="BV454" s="136"/>
      <c r="BW454" s="136"/>
      <c r="BX454" s="136"/>
      <c r="BY454" s="136"/>
      <c r="BZ454" s="136"/>
      <c r="CA454" s="136"/>
      <c r="CB454" s="136"/>
      <c r="CC454" s="136"/>
      <c r="CD454" s="136"/>
      <c r="CE454" s="136"/>
      <c r="CF454" s="136"/>
      <c r="CG454" s="136"/>
      <c r="CH454" s="136"/>
      <c r="CI454" s="136"/>
      <c r="CJ454" s="136"/>
      <c r="CK454" s="136"/>
      <c r="CL454" s="136"/>
      <c r="CM454" s="136"/>
      <c r="CN454" s="136"/>
      <c r="CO454" s="136"/>
      <c r="CP454" s="136"/>
      <c r="CQ454" s="136"/>
      <c r="CR454" s="136"/>
      <c r="CS454" s="136"/>
      <c r="CT454" s="136"/>
      <c r="CU454" s="136"/>
      <c r="CV454" s="136"/>
      <c r="CW454" s="136"/>
      <c r="CX454" s="136"/>
      <c r="CY454" s="136"/>
      <c r="CZ454" s="136"/>
      <c r="DA454" s="136"/>
      <c r="DB454" s="136"/>
      <c r="DC454" s="136"/>
      <c r="DD454" s="136"/>
      <c r="DE454" s="136"/>
      <c r="DF454" s="136"/>
      <c r="DG454" s="136"/>
      <c r="DH454" s="136"/>
      <c r="DI454" s="136"/>
      <c r="DJ454" s="136"/>
      <c r="DK454" s="136"/>
      <c r="DL454" s="136"/>
      <c r="DM454" s="136"/>
      <c r="DN454" s="136"/>
      <c r="DO454" s="136"/>
      <c r="DP454" s="136"/>
      <c r="DQ454" s="136"/>
      <c r="DR454" s="136"/>
      <c r="DS454" s="136"/>
      <c r="DT454" s="136"/>
      <c r="DU454" s="136"/>
      <c r="DV454" s="136"/>
      <c r="DW454" s="136"/>
      <c r="DX454" s="136"/>
      <c r="DY454" s="136"/>
      <c r="DZ454" s="136"/>
      <c r="EA454" s="136"/>
      <c r="EB454" s="136"/>
      <c r="EC454" s="136"/>
      <c r="ED454" s="136"/>
      <c r="EE454" s="136"/>
      <c r="EF454" s="136"/>
      <c r="EG454" s="136"/>
      <c r="EH454" s="136"/>
      <c r="EI454" s="136"/>
      <c r="EJ454" s="136"/>
      <c r="EK454" s="136"/>
      <c r="EL454" s="136"/>
      <c r="EM454" s="136"/>
      <c r="EN454" s="136"/>
      <c r="EO454" s="136"/>
      <c r="EP454" s="136"/>
      <c r="EQ454" s="136"/>
      <c r="ER454" s="136"/>
      <c r="ES454" s="136"/>
      <c r="ET454" s="136"/>
      <c r="EU454" s="136"/>
      <c r="EV454" s="136"/>
      <c r="EW454" s="136"/>
      <c r="EX454" s="136"/>
      <c r="EY454" s="136"/>
      <c r="EZ454" s="136"/>
      <c r="FA454" s="136"/>
      <c r="FB454" s="136"/>
      <c r="FC454" s="136"/>
      <c r="FD454" s="136"/>
      <c r="FE454" s="136"/>
      <c r="FF454" s="136"/>
      <c r="FG454" s="136"/>
      <c r="FH454" s="136"/>
      <c r="FI454" s="136"/>
      <c r="FJ454" s="136"/>
      <c r="FK454" s="136"/>
      <c r="FL454" s="136"/>
      <c r="FM454" s="136"/>
      <c r="FN454" s="136"/>
      <c r="FO454" s="136"/>
      <c r="FP454" s="136"/>
      <c r="FQ454" s="136"/>
      <c r="FR454" s="136"/>
      <c r="FS454" s="136"/>
      <c r="FT454" s="136"/>
      <c r="FU454" s="136"/>
      <c r="FV454" s="136"/>
      <c r="FW454" s="136"/>
      <c r="FX454" s="136"/>
      <c r="FY454" s="136"/>
      <c r="FZ454" s="136"/>
      <c r="GA454" s="136"/>
      <c r="GB454" s="136"/>
      <c r="GC454" s="136"/>
      <c r="GD454" s="136"/>
      <c r="GE454" s="136"/>
      <c r="GF454" s="136"/>
      <c r="GG454" s="136"/>
      <c r="GH454" s="136"/>
      <c r="GI454" s="136"/>
      <c r="GJ454" s="136"/>
      <c r="GK454" s="136"/>
      <c r="GL454" s="136"/>
      <c r="GM454" s="136"/>
      <c r="GN454" s="136"/>
      <c r="GO454" s="136"/>
      <c r="GP454" s="136"/>
      <c r="GQ454" s="136"/>
      <c r="GR454" s="136"/>
      <c r="GS454" s="136"/>
      <c r="GT454" s="136"/>
      <c r="GU454" s="136"/>
      <c r="GV454" s="136"/>
      <c r="GW454" s="136"/>
      <c r="GX454" s="136"/>
      <c r="GY454" s="136"/>
      <c r="GZ454" s="136"/>
      <c r="HA454" s="136"/>
      <c r="HB454" s="136"/>
      <c r="HC454" s="136"/>
      <c r="HD454" s="136"/>
      <c r="HE454" s="136"/>
      <c r="HF454" s="136"/>
      <c r="HG454" s="136"/>
      <c r="HH454" s="136"/>
      <c r="HI454" s="136"/>
      <c r="HJ454" s="136"/>
      <c r="HK454" s="136"/>
      <c r="HL454" s="136"/>
      <c r="HM454" s="136"/>
      <c r="HN454" s="136"/>
      <c r="HO454" s="136"/>
      <c r="HP454" s="136"/>
      <c r="HQ454" s="136"/>
      <c r="HR454" s="136"/>
      <c r="HS454" s="136"/>
      <c r="HT454" s="136"/>
      <c r="HU454" s="136"/>
      <c r="HV454" s="136"/>
      <c r="HW454" s="136"/>
      <c r="HX454" s="136"/>
      <c r="HY454" s="136"/>
      <c r="HZ454" s="136"/>
      <c r="IA454" s="136"/>
      <c r="IB454" s="136"/>
      <c r="IC454" s="136"/>
      <c r="ID454" s="136"/>
      <c r="IE454" s="136"/>
      <c r="IF454" s="136"/>
      <c r="IG454" s="136"/>
    </row>
    <row r="455" spans="1:241" ht="15" customHeight="1" x14ac:dyDescent="0.25">
      <c r="A455" s="146" t="s">
        <v>944</v>
      </c>
      <c r="B455" s="200">
        <v>5129889</v>
      </c>
      <c r="C455" s="200">
        <v>3003690.1428571427</v>
      </c>
      <c r="D455" s="200">
        <v>951029.23809523811</v>
      </c>
      <c r="E455" s="200">
        <v>1000110.2857142857</v>
      </c>
      <c r="F455" s="200">
        <v>1760726.142857143</v>
      </c>
      <c r="G455" s="200">
        <v>246074.52380952382</v>
      </c>
      <c r="H455" s="200">
        <v>12091519.333333334</v>
      </c>
      <c r="I455" s="136"/>
      <c r="J455" s="210" t="s">
        <v>946</v>
      </c>
      <c r="K455" s="208">
        <v>6971386.4285714282</v>
      </c>
      <c r="L455" s="208">
        <v>2848627</v>
      </c>
      <c r="M455" s="208">
        <v>963693.33333333337</v>
      </c>
      <c r="N455" s="208">
        <v>1263325.6666666667</v>
      </c>
      <c r="O455" s="208">
        <v>1605596.8095238095</v>
      </c>
      <c r="P455" s="208">
        <v>499596.38095238095</v>
      </c>
      <c r="Q455" s="208">
        <v>14152225.619047619</v>
      </c>
      <c r="R455" s="136"/>
      <c r="S455" s="136"/>
      <c r="T455" s="136"/>
      <c r="U455" s="136"/>
      <c r="V455" s="136"/>
      <c r="W455" s="136"/>
      <c r="X455" s="136"/>
      <c r="Y455" s="136"/>
      <c r="Z455" s="136"/>
      <c r="AA455" s="136"/>
      <c r="AB455" s="136"/>
      <c r="AC455" s="136"/>
      <c r="AD455" s="136"/>
      <c r="AE455" s="136"/>
      <c r="AF455" s="136"/>
      <c r="AG455" s="136"/>
      <c r="AH455" s="136"/>
      <c r="AI455" s="136"/>
      <c r="AJ455" s="136"/>
      <c r="AK455" s="136"/>
      <c r="AL455" s="136"/>
      <c r="AM455" s="136"/>
      <c r="AN455" s="136"/>
      <c r="AO455" s="136"/>
      <c r="AP455" s="136"/>
      <c r="AQ455" s="136"/>
      <c r="AR455" s="136"/>
      <c r="AS455" s="136"/>
      <c r="AT455" s="136"/>
      <c r="AU455" s="136"/>
      <c r="AV455" s="136"/>
      <c r="AW455" s="136"/>
      <c r="AX455" s="136"/>
      <c r="AY455" s="136"/>
      <c r="AZ455" s="136"/>
      <c r="BA455" s="136"/>
      <c r="BB455" s="136"/>
      <c r="BC455" s="136"/>
      <c r="BD455" s="136"/>
      <c r="BE455" s="136"/>
      <c r="BF455" s="136"/>
      <c r="BG455" s="136"/>
      <c r="BH455" s="136"/>
      <c r="BI455" s="136"/>
      <c r="BJ455" s="136"/>
      <c r="BK455" s="136"/>
      <c r="BL455" s="136"/>
      <c r="BM455" s="136"/>
      <c r="BN455" s="136"/>
      <c r="BO455" s="136"/>
      <c r="BP455" s="136"/>
      <c r="BQ455" s="136"/>
      <c r="BR455" s="136"/>
      <c r="BS455" s="136"/>
      <c r="BT455" s="136"/>
      <c r="BU455" s="136"/>
      <c r="BV455" s="136"/>
      <c r="BW455" s="136"/>
      <c r="BX455" s="136"/>
      <c r="BY455" s="136"/>
      <c r="BZ455" s="136"/>
      <c r="CA455" s="136"/>
      <c r="CB455" s="136"/>
      <c r="CC455" s="136"/>
      <c r="CD455" s="136"/>
      <c r="CE455" s="136"/>
      <c r="CF455" s="136"/>
      <c r="CG455" s="136"/>
      <c r="CH455" s="136"/>
      <c r="CI455" s="136"/>
      <c r="CJ455" s="136"/>
      <c r="CK455" s="136"/>
      <c r="CL455" s="136"/>
      <c r="CM455" s="136"/>
      <c r="CN455" s="136"/>
      <c r="CO455" s="136"/>
      <c r="CP455" s="136"/>
      <c r="CQ455" s="136"/>
      <c r="CR455" s="136"/>
      <c r="CS455" s="136"/>
      <c r="CT455" s="136"/>
      <c r="CU455" s="136"/>
      <c r="CV455" s="136"/>
      <c r="CW455" s="136"/>
      <c r="CX455" s="136"/>
      <c r="CY455" s="136"/>
      <c r="CZ455" s="136"/>
      <c r="DA455" s="136"/>
      <c r="DB455" s="136"/>
      <c r="DC455" s="136"/>
      <c r="DD455" s="136"/>
      <c r="DE455" s="136"/>
      <c r="DF455" s="136"/>
      <c r="DG455" s="136"/>
      <c r="DH455" s="136"/>
      <c r="DI455" s="136"/>
      <c r="DJ455" s="136"/>
      <c r="DK455" s="136"/>
      <c r="DL455" s="136"/>
      <c r="DM455" s="136"/>
      <c r="DN455" s="136"/>
      <c r="DO455" s="136"/>
      <c r="DP455" s="136"/>
      <c r="DQ455" s="136"/>
      <c r="DR455" s="136"/>
      <c r="DS455" s="136"/>
      <c r="DT455" s="136"/>
      <c r="DU455" s="136"/>
      <c r="DV455" s="136"/>
      <c r="DW455" s="136"/>
      <c r="DX455" s="136"/>
      <c r="DY455" s="136"/>
      <c r="DZ455" s="136"/>
      <c r="EA455" s="136"/>
      <c r="EB455" s="136"/>
      <c r="EC455" s="136"/>
      <c r="ED455" s="136"/>
      <c r="EE455" s="136"/>
      <c r="EF455" s="136"/>
      <c r="EG455" s="136"/>
      <c r="EH455" s="136"/>
      <c r="EI455" s="136"/>
      <c r="EJ455" s="136"/>
      <c r="EK455" s="136"/>
      <c r="EL455" s="136"/>
      <c r="EM455" s="136"/>
      <c r="EN455" s="136"/>
      <c r="EO455" s="136"/>
      <c r="EP455" s="136"/>
      <c r="EQ455" s="136"/>
      <c r="ER455" s="136"/>
      <c r="ES455" s="136"/>
      <c r="ET455" s="136"/>
      <c r="EU455" s="136"/>
      <c r="EV455" s="136"/>
      <c r="EW455" s="136"/>
      <c r="EX455" s="136"/>
      <c r="EY455" s="136"/>
      <c r="EZ455" s="136"/>
      <c r="FA455" s="136"/>
      <c r="FB455" s="136"/>
      <c r="FC455" s="136"/>
      <c r="FD455" s="136"/>
      <c r="FE455" s="136"/>
      <c r="FF455" s="136"/>
      <c r="FG455" s="136"/>
      <c r="FH455" s="136"/>
      <c r="FI455" s="136"/>
      <c r="FJ455" s="136"/>
      <c r="FK455" s="136"/>
      <c r="FL455" s="136"/>
      <c r="FM455" s="136"/>
      <c r="FN455" s="136"/>
      <c r="FO455" s="136"/>
      <c r="FP455" s="136"/>
      <c r="FQ455" s="136"/>
      <c r="FR455" s="136"/>
      <c r="FS455" s="136"/>
      <c r="FT455" s="136"/>
      <c r="FU455" s="136"/>
      <c r="FV455" s="136"/>
      <c r="FW455" s="136"/>
      <c r="FX455" s="136"/>
      <c r="FY455" s="136"/>
      <c r="FZ455" s="136"/>
      <c r="GA455" s="136"/>
      <c r="GB455" s="136"/>
      <c r="GC455" s="136"/>
      <c r="GD455" s="136"/>
      <c r="GE455" s="136"/>
      <c r="GF455" s="136"/>
      <c r="GG455" s="136"/>
      <c r="GH455" s="136"/>
      <c r="GI455" s="136"/>
      <c r="GJ455" s="136"/>
      <c r="GK455" s="136"/>
      <c r="GL455" s="136"/>
      <c r="GM455" s="136"/>
      <c r="GN455" s="136"/>
      <c r="GO455" s="136"/>
      <c r="GP455" s="136"/>
      <c r="GQ455" s="136"/>
      <c r="GR455" s="136"/>
      <c r="GS455" s="136"/>
      <c r="GT455" s="136"/>
      <c r="GU455" s="136"/>
      <c r="GV455" s="136"/>
      <c r="GW455" s="136"/>
      <c r="GX455" s="136"/>
      <c r="GY455" s="136"/>
      <c r="GZ455" s="136"/>
      <c r="HA455" s="136"/>
      <c r="HB455" s="136"/>
      <c r="HC455" s="136"/>
      <c r="HD455" s="136"/>
      <c r="HE455" s="136"/>
      <c r="HF455" s="136"/>
      <c r="HG455" s="136"/>
      <c r="HH455" s="136"/>
      <c r="HI455" s="136"/>
      <c r="HJ455" s="136"/>
      <c r="HK455" s="136"/>
      <c r="HL455" s="136"/>
      <c r="HM455" s="136"/>
      <c r="HN455" s="136"/>
      <c r="HO455" s="136"/>
      <c r="HP455" s="136"/>
      <c r="HQ455" s="136"/>
      <c r="HR455" s="136"/>
      <c r="HS455" s="136"/>
      <c r="HT455" s="136"/>
      <c r="HU455" s="136"/>
      <c r="HV455" s="136"/>
      <c r="HW455" s="136"/>
      <c r="HX455" s="136"/>
      <c r="HY455" s="136"/>
      <c r="HZ455" s="136"/>
      <c r="IA455" s="136"/>
      <c r="IB455" s="136"/>
      <c r="IC455" s="136"/>
      <c r="ID455" s="136"/>
      <c r="IE455" s="136"/>
      <c r="IF455" s="136"/>
      <c r="IG455" s="136"/>
    </row>
    <row r="456" spans="1:241" ht="15" customHeight="1" x14ac:dyDescent="0.25">
      <c r="A456" s="135"/>
      <c r="B456" s="135"/>
      <c r="C456" s="135"/>
      <c r="D456" s="135"/>
      <c r="E456" s="135"/>
      <c r="F456" s="135"/>
      <c r="G456" s="135"/>
      <c r="H456" s="135"/>
      <c r="I456" s="136"/>
      <c r="J456" s="136"/>
      <c r="K456" s="136"/>
      <c r="L456" s="136"/>
      <c r="M456" s="136"/>
      <c r="N456" s="136"/>
      <c r="O456" s="136"/>
      <c r="P456" s="136"/>
      <c r="Q456" s="136"/>
      <c r="R456" s="136"/>
      <c r="S456" s="136"/>
      <c r="T456" s="136"/>
      <c r="U456" s="136"/>
      <c r="V456" s="136"/>
      <c r="W456" s="136"/>
      <c r="X456" s="136"/>
      <c r="Y456" s="136"/>
      <c r="Z456" s="136"/>
      <c r="AA456" s="136"/>
      <c r="AB456" s="136"/>
      <c r="AC456" s="136"/>
      <c r="AD456" s="136"/>
      <c r="AE456" s="136"/>
      <c r="AF456" s="136"/>
      <c r="AG456" s="136"/>
      <c r="AH456" s="136"/>
      <c r="AI456" s="136"/>
      <c r="AJ456" s="136"/>
      <c r="AK456" s="136"/>
      <c r="AL456" s="136"/>
      <c r="AM456" s="136"/>
      <c r="AN456" s="136"/>
      <c r="AO456" s="136"/>
      <c r="AP456" s="136"/>
      <c r="AQ456" s="136"/>
      <c r="AR456" s="136"/>
      <c r="AS456" s="136"/>
      <c r="AT456" s="136"/>
      <c r="AU456" s="136"/>
      <c r="AV456" s="136"/>
      <c r="AW456" s="136"/>
      <c r="AX456" s="136"/>
      <c r="AY456" s="136"/>
      <c r="AZ456" s="136"/>
      <c r="BA456" s="136"/>
      <c r="BB456" s="136"/>
      <c r="BC456" s="136"/>
      <c r="BD456" s="136"/>
      <c r="BE456" s="136"/>
      <c r="BF456" s="136"/>
      <c r="BG456" s="136"/>
      <c r="BH456" s="136"/>
      <c r="BI456" s="136"/>
      <c r="BJ456" s="136"/>
      <c r="BK456" s="136"/>
      <c r="BL456" s="136"/>
      <c r="BM456" s="136"/>
      <c r="BN456" s="136"/>
      <c r="BO456" s="136"/>
      <c r="BP456" s="136"/>
      <c r="BQ456" s="136"/>
      <c r="BR456" s="136"/>
      <c r="BS456" s="136"/>
      <c r="BT456" s="136"/>
      <c r="BU456" s="136"/>
      <c r="BV456" s="136"/>
      <c r="BW456" s="136"/>
      <c r="BX456" s="136"/>
      <c r="BY456" s="136"/>
      <c r="BZ456" s="136"/>
      <c r="CA456" s="136"/>
      <c r="CB456" s="136"/>
      <c r="CC456" s="136"/>
      <c r="CD456" s="136"/>
      <c r="CE456" s="136"/>
      <c r="CF456" s="136"/>
      <c r="CG456" s="136"/>
      <c r="CH456" s="136"/>
      <c r="CI456" s="136"/>
      <c r="CJ456" s="136"/>
      <c r="CK456" s="136"/>
      <c r="CL456" s="136"/>
      <c r="CM456" s="136"/>
      <c r="CN456" s="136"/>
      <c r="CO456" s="136"/>
      <c r="CP456" s="136"/>
      <c r="CQ456" s="136"/>
      <c r="CR456" s="136"/>
      <c r="CS456" s="136"/>
      <c r="CT456" s="136"/>
      <c r="CU456" s="136"/>
      <c r="CV456" s="136"/>
      <c r="CW456" s="136"/>
      <c r="CX456" s="136"/>
      <c r="CY456" s="136"/>
      <c r="CZ456" s="136"/>
      <c r="DA456" s="136"/>
      <c r="DB456" s="136"/>
      <c r="DC456" s="136"/>
      <c r="DD456" s="136"/>
      <c r="DE456" s="136"/>
      <c r="DF456" s="136"/>
      <c r="DG456" s="136"/>
      <c r="DH456" s="136"/>
      <c r="DI456" s="136"/>
      <c r="DJ456" s="136"/>
      <c r="DK456" s="136"/>
      <c r="DL456" s="136"/>
      <c r="DM456" s="136"/>
      <c r="DN456" s="136"/>
      <c r="DO456" s="136"/>
      <c r="DP456" s="136"/>
      <c r="DQ456" s="136"/>
      <c r="DR456" s="136"/>
      <c r="DS456" s="136"/>
      <c r="DT456" s="136"/>
      <c r="DU456" s="136"/>
      <c r="DV456" s="136"/>
      <c r="DW456" s="136"/>
      <c r="DX456" s="136"/>
      <c r="DY456" s="136"/>
      <c r="DZ456" s="136"/>
      <c r="EA456" s="136"/>
      <c r="EB456" s="136"/>
      <c r="EC456" s="136"/>
      <c r="ED456" s="136"/>
      <c r="EE456" s="136"/>
      <c r="EF456" s="136"/>
      <c r="EG456" s="136"/>
      <c r="EH456" s="136"/>
      <c r="EI456" s="136"/>
      <c r="EJ456" s="136"/>
      <c r="EK456" s="136"/>
      <c r="EL456" s="136"/>
      <c r="EM456" s="136"/>
      <c r="EN456" s="136"/>
      <c r="EO456" s="136"/>
      <c r="EP456" s="136"/>
      <c r="EQ456" s="136"/>
      <c r="ER456" s="136"/>
      <c r="ES456" s="136"/>
      <c r="ET456" s="136"/>
      <c r="EU456" s="136"/>
      <c r="EV456" s="136"/>
      <c r="EW456" s="136"/>
      <c r="EX456" s="136"/>
      <c r="EY456" s="136"/>
      <c r="EZ456" s="136"/>
      <c r="FA456" s="136"/>
      <c r="FB456" s="136"/>
      <c r="FC456" s="136"/>
      <c r="FD456" s="136"/>
      <c r="FE456" s="136"/>
      <c r="FF456" s="136"/>
      <c r="FG456" s="136"/>
      <c r="FH456" s="136"/>
      <c r="FI456" s="136"/>
      <c r="FJ456" s="136"/>
      <c r="FK456" s="136"/>
      <c r="FL456" s="136"/>
      <c r="FM456" s="136"/>
      <c r="FN456" s="136"/>
      <c r="FO456" s="136"/>
      <c r="FP456" s="136"/>
      <c r="FQ456" s="136"/>
      <c r="FR456" s="136"/>
      <c r="FS456" s="136"/>
      <c r="FT456" s="136"/>
      <c r="FU456" s="136"/>
      <c r="FV456" s="136"/>
      <c r="FW456" s="136"/>
      <c r="FX456" s="136"/>
      <c r="FY456" s="136"/>
      <c r="FZ456" s="136"/>
      <c r="GA456" s="136"/>
      <c r="GB456" s="136"/>
      <c r="GC456" s="136"/>
      <c r="GD456" s="136"/>
      <c r="GE456" s="136"/>
      <c r="GF456" s="136"/>
      <c r="GG456" s="136"/>
      <c r="GH456" s="136"/>
      <c r="GI456" s="136"/>
      <c r="GJ456" s="136"/>
      <c r="GK456" s="136"/>
      <c r="GL456" s="136"/>
      <c r="GM456" s="136"/>
      <c r="GN456" s="136"/>
      <c r="GO456" s="136"/>
      <c r="GP456" s="136"/>
      <c r="GQ456" s="136"/>
      <c r="GR456" s="136"/>
      <c r="GS456" s="136"/>
      <c r="GT456" s="136"/>
      <c r="GU456" s="136"/>
      <c r="GV456" s="136"/>
      <c r="GW456" s="136"/>
      <c r="GX456" s="136"/>
      <c r="GY456" s="136"/>
      <c r="GZ456" s="136"/>
      <c r="HA456" s="136"/>
      <c r="HB456" s="136"/>
      <c r="HC456" s="136"/>
      <c r="HD456" s="136"/>
      <c r="HE456" s="136"/>
      <c r="HF456" s="136"/>
      <c r="HG456" s="136"/>
      <c r="HH456" s="136"/>
      <c r="HI456" s="136"/>
      <c r="HJ456" s="136"/>
      <c r="HK456" s="136"/>
      <c r="HL456" s="136"/>
      <c r="HM456" s="136"/>
      <c r="HN456" s="136"/>
      <c r="HO456" s="136"/>
      <c r="HP456" s="136"/>
      <c r="HQ456" s="136"/>
      <c r="HR456" s="136"/>
      <c r="HS456" s="136"/>
      <c r="HT456" s="136"/>
      <c r="HU456" s="136"/>
      <c r="HV456" s="136"/>
      <c r="HW456" s="136"/>
      <c r="HX456" s="136"/>
      <c r="HY456" s="136"/>
      <c r="HZ456" s="136"/>
      <c r="IA456" s="136"/>
      <c r="IB456" s="136"/>
      <c r="IC456" s="136"/>
      <c r="ID456" s="136"/>
      <c r="IE456" s="136"/>
      <c r="IF456" s="136"/>
      <c r="IG456" s="136"/>
    </row>
    <row r="457" spans="1:241" ht="15" customHeight="1" x14ac:dyDescent="0.25">
      <c r="A457" s="204" t="s">
        <v>323</v>
      </c>
      <c r="B457" s="205">
        <v>4889476</v>
      </c>
      <c r="C457" s="205">
        <v>2753995</v>
      </c>
      <c r="D457" s="205">
        <v>895374</v>
      </c>
      <c r="E457" s="205">
        <v>1388458</v>
      </c>
      <c r="F457" s="205">
        <v>1726039</v>
      </c>
      <c r="G457" s="205">
        <v>232165</v>
      </c>
      <c r="H457" s="242">
        <v>11885507</v>
      </c>
      <c r="I457" s="136"/>
      <c r="J457" s="135" t="s">
        <v>384</v>
      </c>
      <c r="K457" s="205">
        <v>8669660</v>
      </c>
      <c r="L457" s="205">
        <v>3163573</v>
      </c>
      <c r="M457" s="205">
        <v>1233381</v>
      </c>
      <c r="N457" s="205">
        <v>1128451</v>
      </c>
      <c r="O457" s="205">
        <v>1540294</v>
      </c>
      <c r="P457" s="205">
        <v>365158</v>
      </c>
      <c r="Q457" s="242">
        <v>16100517</v>
      </c>
      <c r="R457" s="136"/>
      <c r="S457" s="136"/>
      <c r="T457" s="136"/>
      <c r="U457" s="136"/>
      <c r="V457" s="136"/>
      <c r="W457" s="136"/>
      <c r="X457" s="136"/>
      <c r="Y457" s="136"/>
      <c r="Z457" s="136"/>
      <c r="AA457" s="136"/>
      <c r="AB457" s="136"/>
      <c r="AC457" s="136"/>
      <c r="AD457" s="136"/>
      <c r="AE457" s="136"/>
      <c r="AF457" s="136"/>
      <c r="AG457" s="136"/>
      <c r="AH457" s="136"/>
      <c r="AI457" s="136"/>
      <c r="AJ457" s="136"/>
      <c r="AK457" s="136"/>
      <c r="AL457" s="136"/>
      <c r="AM457" s="136"/>
      <c r="AN457" s="136"/>
      <c r="AO457" s="136"/>
      <c r="AP457" s="136"/>
      <c r="AQ457" s="136"/>
      <c r="AR457" s="136"/>
      <c r="AS457" s="136"/>
      <c r="AT457" s="136"/>
      <c r="AU457" s="136"/>
      <c r="AV457" s="136"/>
      <c r="AW457" s="136"/>
      <c r="AX457" s="136"/>
      <c r="AY457" s="136"/>
      <c r="AZ457" s="136"/>
      <c r="BA457" s="136"/>
      <c r="BB457" s="136"/>
      <c r="BC457" s="136"/>
      <c r="BD457" s="136"/>
      <c r="BE457" s="136"/>
      <c r="BF457" s="136"/>
      <c r="BG457" s="136"/>
      <c r="BH457" s="136"/>
      <c r="BI457" s="136"/>
      <c r="BJ457" s="136"/>
      <c r="BK457" s="136"/>
      <c r="BL457" s="136"/>
      <c r="BM457" s="136"/>
      <c r="BN457" s="136"/>
      <c r="BO457" s="136"/>
      <c r="BP457" s="136"/>
      <c r="BQ457" s="136"/>
      <c r="BR457" s="136"/>
      <c r="BS457" s="136"/>
      <c r="BT457" s="136"/>
      <c r="BU457" s="136"/>
      <c r="BV457" s="136"/>
      <c r="BW457" s="136"/>
      <c r="BX457" s="136"/>
      <c r="BY457" s="136"/>
      <c r="BZ457" s="136"/>
      <c r="CA457" s="136"/>
      <c r="CB457" s="136"/>
      <c r="CC457" s="136"/>
      <c r="CD457" s="136"/>
      <c r="CE457" s="136"/>
      <c r="CF457" s="136"/>
      <c r="CG457" s="136"/>
      <c r="CH457" s="136"/>
      <c r="CI457" s="136"/>
      <c r="CJ457" s="136"/>
      <c r="CK457" s="136"/>
      <c r="CL457" s="136"/>
      <c r="CM457" s="136"/>
      <c r="CN457" s="136"/>
      <c r="CO457" s="136"/>
      <c r="CP457" s="136"/>
      <c r="CQ457" s="136"/>
      <c r="CR457" s="136"/>
      <c r="CS457" s="136"/>
      <c r="CT457" s="136"/>
      <c r="CU457" s="136"/>
      <c r="CV457" s="136"/>
      <c r="CW457" s="136"/>
      <c r="CX457" s="136"/>
      <c r="CY457" s="136"/>
      <c r="CZ457" s="136"/>
      <c r="DA457" s="136"/>
      <c r="DB457" s="136"/>
      <c r="DC457" s="136"/>
      <c r="DD457" s="136"/>
      <c r="DE457" s="136"/>
      <c r="DF457" s="136"/>
      <c r="DG457" s="136"/>
      <c r="DH457" s="136"/>
      <c r="DI457" s="136"/>
      <c r="DJ457" s="136"/>
      <c r="DK457" s="136"/>
      <c r="DL457" s="136"/>
      <c r="DM457" s="136"/>
      <c r="DN457" s="136"/>
      <c r="DO457" s="136"/>
      <c r="DP457" s="136"/>
      <c r="DQ457" s="136"/>
      <c r="DR457" s="136"/>
      <c r="DS457" s="136"/>
      <c r="DT457" s="136"/>
      <c r="DU457" s="136"/>
      <c r="DV457" s="136"/>
      <c r="DW457" s="136"/>
      <c r="DX457" s="136"/>
      <c r="DY457" s="136"/>
      <c r="DZ457" s="136"/>
      <c r="EA457" s="136"/>
      <c r="EB457" s="136"/>
      <c r="EC457" s="136"/>
      <c r="ED457" s="136"/>
      <c r="EE457" s="136"/>
      <c r="EF457" s="136"/>
      <c r="EG457" s="136"/>
      <c r="EH457" s="136"/>
      <c r="EI457" s="136"/>
      <c r="EJ457" s="136"/>
      <c r="EK457" s="136"/>
      <c r="EL457" s="136"/>
      <c r="EM457" s="136"/>
      <c r="EN457" s="136"/>
      <c r="EO457" s="136"/>
      <c r="EP457" s="136"/>
      <c r="EQ457" s="136"/>
      <c r="ER457" s="136"/>
      <c r="ES457" s="136"/>
      <c r="ET457" s="136"/>
      <c r="EU457" s="136"/>
      <c r="EV457" s="136"/>
      <c r="EW457" s="136"/>
      <c r="EX457" s="136"/>
      <c r="EY457" s="136"/>
      <c r="EZ457" s="136"/>
      <c r="FA457" s="136"/>
      <c r="FB457" s="136"/>
      <c r="FC457" s="136"/>
      <c r="FD457" s="136"/>
      <c r="FE457" s="136"/>
      <c r="FF457" s="136"/>
      <c r="FG457" s="136"/>
      <c r="FH457" s="136"/>
      <c r="FI457" s="136"/>
      <c r="FJ457" s="136"/>
      <c r="FK457" s="136"/>
      <c r="FL457" s="136"/>
      <c r="FM457" s="136"/>
      <c r="FN457" s="136"/>
      <c r="FO457" s="136"/>
      <c r="FP457" s="136"/>
      <c r="FQ457" s="136"/>
      <c r="FR457" s="136"/>
      <c r="FS457" s="136"/>
      <c r="FT457" s="136"/>
      <c r="FU457" s="136"/>
      <c r="FV457" s="136"/>
      <c r="FW457" s="136"/>
      <c r="FX457" s="136"/>
      <c r="FY457" s="136"/>
      <c r="FZ457" s="136"/>
      <c r="GA457" s="136"/>
      <c r="GB457" s="136"/>
      <c r="GC457" s="136"/>
      <c r="GD457" s="136"/>
      <c r="GE457" s="136"/>
      <c r="GF457" s="136"/>
      <c r="GG457" s="136"/>
      <c r="GH457" s="136"/>
      <c r="GI457" s="136"/>
      <c r="GJ457" s="136"/>
      <c r="GK457" s="136"/>
      <c r="GL457" s="136"/>
      <c r="GM457" s="136"/>
      <c r="GN457" s="136"/>
      <c r="GO457" s="136"/>
      <c r="GP457" s="136"/>
      <c r="GQ457" s="136"/>
      <c r="GR457" s="136"/>
      <c r="GS457" s="136"/>
      <c r="GT457" s="136"/>
      <c r="GU457" s="136"/>
      <c r="GV457" s="136"/>
      <c r="GW457" s="136"/>
      <c r="GX457" s="136"/>
      <c r="GY457" s="136"/>
      <c r="GZ457" s="136"/>
      <c r="HA457" s="136"/>
      <c r="HB457" s="136"/>
      <c r="HC457" s="136"/>
      <c r="HD457" s="136"/>
      <c r="HE457" s="136"/>
      <c r="HF457" s="136"/>
      <c r="HG457" s="136"/>
      <c r="HH457" s="136"/>
      <c r="HI457" s="136"/>
      <c r="HJ457" s="136"/>
      <c r="HK457" s="136"/>
      <c r="HL457" s="136"/>
      <c r="HM457" s="136"/>
      <c r="HN457" s="136"/>
      <c r="HO457" s="136"/>
      <c r="HP457" s="136"/>
      <c r="HQ457" s="136"/>
      <c r="HR457" s="136"/>
      <c r="HS457" s="136"/>
      <c r="HT457" s="136"/>
      <c r="HU457" s="136"/>
      <c r="HV457" s="136"/>
      <c r="HW457" s="136"/>
      <c r="HX457" s="136"/>
      <c r="HY457" s="136"/>
      <c r="HZ457" s="136"/>
      <c r="IA457" s="136"/>
      <c r="IB457" s="136"/>
      <c r="IC457" s="136"/>
      <c r="ID457" s="136"/>
      <c r="IE457" s="136"/>
      <c r="IF457" s="136"/>
      <c r="IG457" s="136"/>
    </row>
    <row r="458" spans="1:241" ht="15" customHeight="1" x14ac:dyDescent="0.25">
      <c r="A458" s="204" t="s">
        <v>604</v>
      </c>
      <c r="B458" s="205">
        <v>3137218</v>
      </c>
      <c r="C458" s="205">
        <v>2483991</v>
      </c>
      <c r="D458" s="205">
        <v>678792</v>
      </c>
      <c r="E458" s="205">
        <v>1046464</v>
      </c>
      <c r="F458" s="205">
        <v>1747708</v>
      </c>
      <c r="G458" s="205">
        <v>166613</v>
      </c>
      <c r="H458" s="242">
        <v>9260786</v>
      </c>
      <c r="I458" s="136"/>
      <c r="J458" s="135" t="s">
        <v>385</v>
      </c>
      <c r="K458" s="205">
        <v>6836480</v>
      </c>
      <c r="L458" s="205">
        <v>2751402</v>
      </c>
      <c r="M458" s="205">
        <v>1197014</v>
      </c>
      <c r="N458" s="205">
        <v>984073</v>
      </c>
      <c r="O458" s="205">
        <v>1711062</v>
      </c>
      <c r="P458" s="205">
        <v>327368</v>
      </c>
      <c r="Q458" s="242">
        <v>13807399</v>
      </c>
      <c r="R458" s="136"/>
      <c r="S458" s="136"/>
      <c r="T458" s="136"/>
      <c r="U458" s="136"/>
      <c r="V458" s="136"/>
      <c r="W458" s="136"/>
      <c r="X458" s="136"/>
      <c r="Y458" s="136"/>
      <c r="Z458" s="136"/>
      <c r="AA458" s="136"/>
      <c r="AB458" s="136"/>
      <c r="AC458" s="136"/>
      <c r="AD458" s="136"/>
      <c r="AE458" s="136"/>
      <c r="AF458" s="136"/>
      <c r="AG458" s="136"/>
      <c r="AH458" s="136"/>
      <c r="AI458" s="136"/>
      <c r="AJ458" s="136"/>
      <c r="AK458" s="136"/>
      <c r="AL458" s="136"/>
      <c r="AM458" s="136"/>
      <c r="AN458" s="136"/>
      <c r="AO458" s="136"/>
      <c r="AP458" s="136"/>
      <c r="AQ458" s="136"/>
      <c r="AR458" s="136"/>
      <c r="AS458" s="136"/>
      <c r="AT458" s="136"/>
      <c r="AU458" s="136"/>
      <c r="AV458" s="136"/>
      <c r="AW458" s="136"/>
      <c r="AX458" s="136"/>
      <c r="AY458" s="136"/>
      <c r="AZ458" s="136"/>
      <c r="BA458" s="136"/>
      <c r="BB458" s="136"/>
      <c r="BC458" s="136"/>
      <c r="BD458" s="136"/>
      <c r="BE458" s="136"/>
      <c r="BF458" s="136"/>
      <c r="BG458" s="136"/>
      <c r="BH458" s="136"/>
      <c r="BI458" s="136"/>
      <c r="BJ458" s="136"/>
      <c r="BK458" s="136"/>
      <c r="BL458" s="136"/>
      <c r="BM458" s="136"/>
      <c r="BN458" s="136"/>
      <c r="BO458" s="136"/>
      <c r="BP458" s="136"/>
      <c r="BQ458" s="136"/>
      <c r="BR458" s="136"/>
      <c r="BS458" s="136"/>
      <c r="BT458" s="136"/>
      <c r="BU458" s="136"/>
      <c r="BV458" s="136"/>
      <c r="BW458" s="136"/>
      <c r="BX458" s="136"/>
      <c r="BY458" s="136"/>
      <c r="BZ458" s="136"/>
      <c r="CA458" s="136"/>
      <c r="CB458" s="136"/>
      <c r="CC458" s="136"/>
      <c r="CD458" s="136"/>
      <c r="CE458" s="136"/>
      <c r="CF458" s="136"/>
      <c r="CG458" s="136"/>
      <c r="CH458" s="136"/>
      <c r="CI458" s="136"/>
      <c r="CJ458" s="136"/>
      <c r="CK458" s="136"/>
      <c r="CL458" s="136"/>
      <c r="CM458" s="136"/>
      <c r="CN458" s="136"/>
      <c r="CO458" s="136"/>
      <c r="CP458" s="136"/>
      <c r="CQ458" s="136"/>
      <c r="CR458" s="136"/>
      <c r="CS458" s="136"/>
      <c r="CT458" s="136"/>
      <c r="CU458" s="136"/>
      <c r="CV458" s="136"/>
      <c r="CW458" s="136"/>
      <c r="CX458" s="136"/>
      <c r="CY458" s="136"/>
      <c r="CZ458" s="136"/>
      <c r="DA458" s="136"/>
      <c r="DB458" s="136"/>
      <c r="DC458" s="136"/>
      <c r="DD458" s="136"/>
      <c r="DE458" s="136"/>
      <c r="DF458" s="136"/>
      <c r="DG458" s="136"/>
      <c r="DH458" s="136"/>
      <c r="DI458" s="136"/>
      <c r="DJ458" s="136"/>
      <c r="DK458" s="136"/>
      <c r="DL458" s="136"/>
      <c r="DM458" s="136"/>
      <c r="DN458" s="136"/>
      <c r="DO458" s="136"/>
      <c r="DP458" s="136"/>
      <c r="DQ458" s="136"/>
      <c r="DR458" s="136"/>
      <c r="DS458" s="136"/>
      <c r="DT458" s="136"/>
      <c r="DU458" s="136"/>
      <c r="DV458" s="136"/>
      <c r="DW458" s="136"/>
      <c r="DX458" s="136"/>
      <c r="DY458" s="136"/>
      <c r="DZ458" s="136"/>
      <c r="EA458" s="136"/>
      <c r="EB458" s="136"/>
      <c r="EC458" s="136"/>
      <c r="ED458" s="136"/>
      <c r="EE458" s="136"/>
      <c r="EF458" s="136"/>
      <c r="EG458" s="136"/>
      <c r="EH458" s="136"/>
      <c r="EI458" s="136"/>
      <c r="EJ458" s="136"/>
      <c r="EK458" s="136"/>
      <c r="EL458" s="136"/>
      <c r="EM458" s="136"/>
      <c r="EN458" s="136"/>
      <c r="EO458" s="136"/>
      <c r="EP458" s="136"/>
      <c r="EQ458" s="136"/>
      <c r="ER458" s="136"/>
      <c r="ES458" s="136"/>
      <c r="ET458" s="136"/>
      <c r="EU458" s="136"/>
      <c r="EV458" s="136"/>
      <c r="EW458" s="136"/>
      <c r="EX458" s="136"/>
      <c r="EY458" s="136"/>
      <c r="EZ458" s="136"/>
      <c r="FA458" s="136"/>
      <c r="FB458" s="136"/>
      <c r="FC458" s="136"/>
      <c r="FD458" s="136"/>
      <c r="FE458" s="136"/>
      <c r="FF458" s="136"/>
      <c r="FG458" s="136"/>
      <c r="FH458" s="136"/>
      <c r="FI458" s="136"/>
      <c r="FJ458" s="136"/>
      <c r="FK458" s="136"/>
      <c r="FL458" s="136"/>
      <c r="FM458" s="136"/>
      <c r="FN458" s="136"/>
      <c r="FO458" s="136"/>
      <c r="FP458" s="136"/>
      <c r="FQ458" s="136"/>
      <c r="FR458" s="136"/>
      <c r="FS458" s="136"/>
      <c r="FT458" s="136"/>
      <c r="FU458" s="136"/>
      <c r="FV458" s="136"/>
      <c r="FW458" s="136"/>
      <c r="FX458" s="136"/>
      <c r="FY458" s="136"/>
      <c r="FZ458" s="136"/>
      <c r="GA458" s="136"/>
      <c r="GB458" s="136"/>
      <c r="GC458" s="136"/>
      <c r="GD458" s="136"/>
      <c r="GE458" s="136"/>
      <c r="GF458" s="136"/>
      <c r="GG458" s="136"/>
      <c r="GH458" s="136"/>
      <c r="GI458" s="136"/>
      <c r="GJ458" s="136"/>
      <c r="GK458" s="136"/>
      <c r="GL458" s="136"/>
      <c r="GM458" s="136"/>
      <c r="GN458" s="136"/>
      <c r="GO458" s="136"/>
      <c r="GP458" s="136"/>
      <c r="GQ458" s="136"/>
      <c r="GR458" s="136"/>
      <c r="GS458" s="136"/>
      <c r="GT458" s="136"/>
      <c r="GU458" s="136"/>
      <c r="GV458" s="136"/>
      <c r="GW458" s="136"/>
      <c r="GX458" s="136"/>
      <c r="GY458" s="136"/>
      <c r="GZ458" s="136"/>
      <c r="HA458" s="136"/>
      <c r="HB458" s="136"/>
      <c r="HC458" s="136"/>
      <c r="HD458" s="136"/>
      <c r="HE458" s="136"/>
      <c r="HF458" s="136"/>
      <c r="HG458" s="136"/>
      <c r="HH458" s="136"/>
      <c r="HI458" s="136"/>
      <c r="HJ458" s="136"/>
      <c r="HK458" s="136"/>
      <c r="HL458" s="136"/>
      <c r="HM458" s="136"/>
      <c r="HN458" s="136"/>
      <c r="HO458" s="136"/>
      <c r="HP458" s="136"/>
      <c r="HQ458" s="136"/>
      <c r="HR458" s="136"/>
      <c r="HS458" s="136"/>
      <c r="HT458" s="136"/>
      <c r="HU458" s="136"/>
      <c r="HV458" s="136"/>
      <c r="HW458" s="136"/>
      <c r="HX458" s="136"/>
      <c r="HY458" s="136"/>
      <c r="HZ458" s="136"/>
      <c r="IA458" s="136"/>
      <c r="IB458" s="136"/>
      <c r="IC458" s="136"/>
      <c r="ID458" s="136"/>
      <c r="IE458" s="136"/>
      <c r="IF458" s="136"/>
      <c r="IG458" s="136"/>
    </row>
    <row r="459" spans="1:241" ht="15" customHeight="1" x14ac:dyDescent="0.25">
      <c r="A459" s="204" t="s">
        <v>374</v>
      </c>
      <c r="B459" s="205">
        <v>4808949</v>
      </c>
      <c r="C459" s="205">
        <v>3017864</v>
      </c>
      <c r="D459" s="205">
        <v>1010899</v>
      </c>
      <c r="E459" s="205">
        <v>1028951</v>
      </c>
      <c r="F459" s="205">
        <v>1753886</v>
      </c>
      <c r="G459" s="205">
        <v>371461</v>
      </c>
      <c r="H459" s="242">
        <v>11992010</v>
      </c>
      <c r="I459" s="136"/>
      <c r="J459" s="135" t="s">
        <v>386</v>
      </c>
      <c r="K459" s="205">
        <v>7789145</v>
      </c>
      <c r="L459" s="205">
        <v>2542743</v>
      </c>
      <c r="M459" s="205">
        <v>1187741</v>
      </c>
      <c r="N459" s="205">
        <v>1088672</v>
      </c>
      <c r="O459" s="205">
        <v>1704169</v>
      </c>
      <c r="P459" s="205">
        <v>337792</v>
      </c>
      <c r="Q459" s="242">
        <v>14650262</v>
      </c>
      <c r="R459" s="136"/>
      <c r="S459" s="136"/>
      <c r="T459" s="136"/>
      <c r="U459" s="136"/>
      <c r="V459" s="136"/>
      <c r="W459" s="136"/>
      <c r="X459" s="136"/>
      <c r="Y459" s="136"/>
      <c r="Z459" s="136"/>
      <c r="AA459" s="136"/>
      <c r="AB459" s="136"/>
      <c r="AC459" s="136"/>
      <c r="AD459" s="136"/>
      <c r="AE459" s="136"/>
      <c r="AF459" s="136"/>
      <c r="AG459" s="136"/>
      <c r="AH459" s="136"/>
      <c r="AI459" s="136"/>
      <c r="AJ459" s="136"/>
      <c r="AK459" s="136"/>
      <c r="AL459" s="136"/>
      <c r="AM459" s="136"/>
      <c r="AN459" s="136"/>
      <c r="AO459" s="136"/>
      <c r="AP459" s="136"/>
      <c r="AQ459" s="136"/>
      <c r="AR459" s="136"/>
      <c r="AS459" s="136"/>
      <c r="AT459" s="136"/>
      <c r="AU459" s="136"/>
      <c r="AV459" s="136"/>
      <c r="AW459" s="136"/>
      <c r="AX459" s="136"/>
      <c r="AY459" s="136"/>
      <c r="AZ459" s="136"/>
      <c r="BA459" s="136"/>
      <c r="BB459" s="136"/>
      <c r="BC459" s="136"/>
      <c r="BD459" s="136"/>
      <c r="BE459" s="136"/>
      <c r="BF459" s="136"/>
      <c r="BG459" s="136"/>
      <c r="BH459" s="136"/>
      <c r="BI459" s="136"/>
      <c r="BJ459" s="136"/>
      <c r="BK459" s="136"/>
      <c r="BL459" s="136"/>
      <c r="BM459" s="136"/>
      <c r="BN459" s="136"/>
      <c r="BO459" s="136"/>
      <c r="BP459" s="136"/>
      <c r="BQ459" s="136"/>
      <c r="BR459" s="136"/>
      <c r="BS459" s="136"/>
      <c r="BT459" s="136"/>
      <c r="BU459" s="136"/>
      <c r="BV459" s="136"/>
      <c r="BW459" s="136"/>
      <c r="BX459" s="136"/>
      <c r="BY459" s="136"/>
      <c r="BZ459" s="136"/>
      <c r="CA459" s="136"/>
      <c r="CB459" s="136"/>
      <c r="CC459" s="136"/>
      <c r="CD459" s="136"/>
      <c r="CE459" s="136"/>
      <c r="CF459" s="136"/>
      <c r="CG459" s="136"/>
      <c r="CH459" s="136"/>
      <c r="CI459" s="136"/>
      <c r="CJ459" s="136"/>
      <c r="CK459" s="136"/>
      <c r="CL459" s="136"/>
      <c r="CM459" s="136"/>
      <c r="CN459" s="136"/>
      <c r="CO459" s="136"/>
      <c r="CP459" s="136"/>
      <c r="CQ459" s="136"/>
      <c r="CR459" s="136"/>
      <c r="CS459" s="136"/>
      <c r="CT459" s="136"/>
      <c r="CU459" s="136"/>
      <c r="CV459" s="136"/>
      <c r="CW459" s="136"/>
      <c r="CX459" s="136"/>
      <c r="CY459" s="136"/>
      <c r="CZ459" s="136"/>
      <c r="DA459" s="136"/>
      <c r="DB459" s="136"/>
      <c r="DC459" s="136"/>
      <c r="DD459" s="136"/>
      <c r="DE459" s="136"/>
      <c r="DF459" s="136"/>
      <c r="DG459" s="136"/>
      <c r="DH459" s="136"/>
      <c r="DI459" s="136"/>
      <c r="DJ459" s="136"/>
      <c r="DK459" s="136"/>
      <c r="DL459" s="136"/>
      <c r="DM459" s="136"/>
      <c r="DN459" s="136"/>
      <c r="DO459" s="136"/>
      <c r="DP459" s="136"/>
      <c r="DQ459" s="136"/>
      <c r="DR459" s="136"/>
      <c r="DS459" s="136"/>
      <c r="DT459" s="136"/>
      <c r="DU459" s="136"/>
      <c r="DV459" s="136"/>
      <c r="DW459" s="136"/>
      <c r="DX459" s="136"/>
      <c r="DY459" s="136"/>
      <c r="DZ459" s="136"/>
      <c r="EA459" s="136"/>
      <c r="EB459" s="136"/>
      <c r="EC459" s="136"/>
      <c r="ED459" s="136"/>
      <c r="EE459" s="136"/>
      <c r="EF459" s="136"/>
      <c r="EG459" s="136"/>
      <c r="EH459" s="136"/>
      <c r="EI459" s="136"/>
      <c r="EJ459" s="136"/>
      <c r="EK459" s="136"/>
      <c r="EL459" s="136"/>
      <c r="EM459" s="136"/>
      <c r="EN459" s="136"/>
      <c r="EO459" s="136"/>
      <c r="EP459" s="136"/>
      <c r="EQ459" s="136"/>
      <c r="ER459" s="136"/>
      <c r="ES459" s="136"/>
      <c r="ET459" s="136"/>
      <c r="EU459" s="136"/>
      <c r="EV459" s="136"/>
      <c r="EW459" s="136"/>
      <c r="EX459" s="136"/>
      <c r="EY459" s="136"/>
      <c r="EZ459" s="136"/>
      <c r="FA459" s="136"/>
      <c r="FB459" s="136"/>
      <c r="FC459" s="136"/>
      <c r="FD459" s="136"/>
      <c r="FE459" s="136"/>
      <c r="FF459" s="136"/>
      <c r="FG459" s="136"/>
      <c r="FH459" s="136"/>
      <c r="FI459" s="136"/>
      <c r="FJ459" s="136"/>
      <c r="FK459" s="136"/>
      <c r="FL459" s="136"/>
      <c r="FM459" s="136"/>
      <c r="FN459" s="136"/>
      <c r="FO459" s="136"/>
      <c r="FP459" s="136"/>
      <c r="FQ459" s="136"/>
      <c r="FR459" s="136"/>
      <c r="FS459" s="136"/>
      <c r="FT459" s="136"/>
      <c r="FU459" s="136"/>
      <c r="FV459" s="136"/>
      <c r="FW459" s="136"/>
      <c r="FX459" s="136"/>
      <c r="FY459" s="136"/>
      <c r="FZ459" s="136"/>
      <c r="GA459" s="136"/>
      <c r="GB459" s="136"/>
      <c r="GC459" s="136"/>
      <c r="GD459" s="136"/>
      <c r="GE459" s="136"/>
      <c r="GF459" s="136"/>
      <c r="GG459" s="136"/>
      <c r="GH459" s="136"/>
      <c r="GI459" s="136"/>
      <c r="GJ459" s="136"/>
      <c r="GK459" s="136"/>
      <c r="GL459" s="136"/>
      <c r="GM459" s="136"/>
      <c r="GN459" s="136"/>
      <c r="GO459" s="136"/>
      <c r="GP459" s="136"/>
      <c r="GQ459" s="136"/>
      <c r="GR459" s="136"/>
      <c r="GS459" s="136"/>
      <c r="GT459" s="136"/>
      <c r="GU459" s="136"/>
      <c r="GV459" s="136"/>
      <c r="GW459" s="136"/>
      <c r="GX459" s="136"/>
      <c r="GY459" s="136"/>
      <c r="GZ459" s="136"/>
      <c r="HA459" s="136"/>
      <c r="HB459" s="136"/>
      <c r="HC459" s="136"/>
      <c r="HD459" s="136"/>
      <c r="HE459" s="136"/>
      <c r="HF459" s="136"/>
      <c r="HG459" s="136"/>
      <c r="HH459" s="136"/>
      <c r="HI459" s="136"/>
      <c r="HJ459" s="136"/>
      <c r="HK459" s="136"/>
      <c r="HL459" s="136"/>
      <c r="HM459" s="136"/>
      <c r="HN459" s="136"/>
      <c r="HO459" s="136"/>
      <c r="HP459" s="136"/>
      <c r="HQ459" s="136"/>
      <c r="HR459" s="136"/>
      <c r="HS459" s="136"/>
      <c r="HT459" s="136"/>
      <c r="HU459" s="136"/>
      <c r="HV459" s="136"/>
      <c r="HW459" s="136"/>
      <c r="HX459" s="136"/>
      <c r="HY459" s="136"/>
      <c r="HZ459" s="136"/>
      <c r="IA459" s="136"/>
      <c r="IB459" s="136"/>
      <c r="IC459" s="136"/>
      <c r="ID459" s="136"/>
      <c r="IE459" s="136"/>
      <c r="IF459" s="136"/>
      <c r="IG459" s="136"/>
    </row>
    <row r="460" spans="1:241" ht="15" customHeight="1" x14ac:dyDescent="0.25">
      <c r="A460" s="204" t="s">
        <v>320</v>
      </c>
      <c r="B460" s="205">
        <v>5906018</v>
      </c>
      <c r="C460" s="205">
        <v>2434992</v>
      </c>
      <c r="D460" s="205">
        <v>873023</v>
      </c>
      <c r="E460" s="205">
        <v>781142</v>
      </c>
      <c r="F460" s="205">
        <v>1843837</v>
      </c>
      <c r="G460" s="205">
        <v>334604</v>
      </c>
      <c r="H460" s="242">
        <v>12173616</v>
      </c>
      <c r="I460" s="136"/>
      <c r="J460" s="135" t="s">
        <v>629</v>
      </c>
      <c r="K460" s="205">
        <v>4710735</v>
      </c>
      <c r="L460" s="205">
        <v>1859525</v>
      </c>
      <c r="M460" s="205">
        <v>932452</v>
      </c>
      <c r="N460" s="205">
        <v>872518</v>
      </c>
      <c r="O460" s="205">
        <v>1737697</v>
      </c>
      <c r="P460" s="205">
        <v>336892</v>
      </c>
      <c r="Q460" s="242">
        <v>10449819</v>
      </c>
      <c r="R460" s="136"/>
      <c r="S460" s="136"/>
      <c r="T460" s="136"/>
      <c r="U460" s="136"/>
      <c r="V460" s="136"/>
      <c r="W460" s="136"/>
      <c r="X460" s="136"/>
      <c r="Y460" s="136"/>
      <c r="Z460" s="136"/>
      <c r="AA460" s="136"/>
      <c r="AB460" s="136"/>
      <c r="AC460" s="136"/>
      <c r="AD460" s="136"/>
      <c r="AE460" s="136"/>
      <c r="AF460" s="136"/>
      <c r="AG460" s="136"/>
      <c r="AH460" s="136"/>
      <c r="AI460" s="136"/>
      <c r="AJ460" s="136"/>
      <c r="AK460" s="136"/>
      <c r="AL460" s="136"/>
      <c r="AM460" s="136"/>
      <c r="AN460" s="136"/>
      <c r="AO460" s="136"/>
      <c r="AP460" s="136"/>
      <c r="AQ460" s="136"/>
      <c r="AR460" s="136"/>
      <c r="AS460" s="136"/>
      <c r="AT460" s="136"/>
      <c r="AU460" s="136"/>
      <c r="AV460" s="136"/>
      <c r="AW460" s="136"/>
      <c r="AX460" s="136"/>
      <c r="AY460" s="136"/>
      <c r="AZ460" s="136"/>
      <c r="BA460" s="136"/>
      <c r="BB460" s="136"/>
      <c r="BC460" s="136"/>
      <c r="BD460" s="136"/>
      <c r="BE460" s="136"/>
      <c r="BF460" s="136"/>
      <c r="BG460" s="136"/>
      <c r="BH460" s="136"/>
      <c r="BI460" s="136"/>
      <c r="BJ460" s="136"/>
      <c r="BK460" s="136"/>
      <c r="BL460" s="136"/>
      <c r="BM460" s="136"/>
      <c r="BN460" s="136"/>
      <c r="BO460" s="136"/>
      <c r="BP460" s="136"/>
      <c r="BQ460" s="136"/>
      <c r="BR460" s="136"/>
      <c r="BS460" s="136"/>
      <c r="BT460" s="136"/>
      <c r="BU460" s="136"/>
      <c r="BV460" s="136"/>
      <c r="BW460" s="136"/>
      <c r="BX460" s="136"/>
      <c r="BY460" s="136"/>
      <c r="BZ460" s="136"/>
      <c r="CA460" s="136"/>
      <c r="CB460" s="136"/>
      <c r="CC460" s="136"/>
      <c r="CD460" s="136"/>
      <c r="CE460" s="136"/>
      <c r="CF460" s="136"/>
      <c r="CG460" s="136"/>
      <c r="CH460" s="136"/>
      <c r="CI460" s="136"/>
      <c r="CJ460" s="136"/>
      <c r="CK460" s="136"/>
      <c r="CL460" s="136"/>
      <c r="CM460" s="136"/>
      <c r="CN460" s="136"/>
      <c r="CO460" s="136"/>
      <c r="CP460" s="136"/>
      <c r="CQ460" s="136"/>
      <c r="CR460" s="136"/>
      <c r="CS460" s="136"/>
      <c r="CT460" s="136"/>
      <c r="CU460" s="136"/>
      <c r="CV460" s="136"/>
      <c r="CW460" s="136"/>
      <c r="CX460" s="136"/>
      <c r="CY460" s="136"/>
      <c r="CZ460" s="136"/>
      <c r="DA460" s="136"/>
      <c r="DB460" s="136"/>
      <c r="DC460" s="136"/>
      <c r="DD460" s="136"/>
      <c r="DE460" s="136"/>
      <c r="DF460" s="136"/>
      <c r="DG460" s="136"/>
      <c r="DH460" s="136"/>
      <c r="DI460" s="136"/>
      <c r="DJ460" s="136"/>
      <c r="DK460" s="136"/>
      <c r="DL460" s="136"/>
      <c r="DM460" s="136"/>
      <c r="DN460" s="136"/>
      <c r="DO460" s="136"/>
      <c r="DP460" s="136"/>
      <c r="DQ460" s="136"/>
      <c r="DR460" s="136"/>
      <c r="DS460" s="136"/>
      <c r="DT460" s="136"/>
      <c r="DU460" s="136"/>
      <c r="DV460" s="136"/>
      <c r="DW460" s="136"/>
      <c r="DX460" s="136"/>
      <c r="DY460" s="136"/>
      <c r="DZ460" s="136"/>
      <c r="EA460" s="136"/>
      <c r="EB460" s="136"/>
      <c r="EC460" s="136"/>
      <c r="ED460" s="136"/>
      <c r="EE460" s="136"/>
      <c r="EF460" s="136"/>
      <c r="EG460" s="136"/>
      <c r="EH460" s="136"/>
      <c r="EI460" s="136"/>
      <c r="EJ460" s="136"/>
      <c r="EK460" s="136"/>
      <c r="EL460" s="136"/>
      <c r="EM460" s="136"/>
      <c r="EN460" s="136"/>
      <c r="EO460" s="136"/>
      <c r="EP460" s="136"/>
      <c r="EQ460" s="136"/>
      <c r="ER460" s="136"/>
      <c r="ES460" s="136"/>
      <c r="ET460" s="136"/>
      <c r="EU460" s="136"/>
      <c r="EV460" s="136"/>
      <c r="EW460" s="136"/>
      <c r="EX460" s="136"/>
      <c r="EY460" s="136"/>
      <c r="EZ460" s="136"/>
      <c r="FA460" s="136"/>
      <c r="FB460" s="136"/>
      <c r="FC460" s="136"/>
      <c r="FD460" s="136"/>
      <c r="FE460" s="136"/>
      <c r="FF460" s="136"/>
      <c r="FG460" s="136"/>
      <c r="FH460" s="136"/>
      <c r="FI460" s="136"/>
      <c r="FJ460" s="136"/>
      <c r="FK460" s="136"/>
      <c r="FL460" s="136"/>
      <c r="FM460" s="136"/>
      <c r="FN460" s="136"/>
      <c r="FO460" s="136"/>
      <c r="FP460" s="136"/>
      <c r="FQ460" s="136"/>
      <c r="FR460" s="136"/>
      <c r="FS460" s="136"/>
      <c r="FT460" s="136"/>
      <c r="FU460" s="136"/>
      <c r="FV460" s="136"/>
      <c r="FW460" s="136"/>
      <c r="FX460" s="136"/>
      <c r="FY460" s="136"/>
      <c r="FZ460" s="136"/>
      <c r="GA460" s="136"/>
      <c r="GB460" s="136"/>
      <c r="GC460" s="136"/>
      <c r="GD460" s="136"/>
      <c r="GE460" s="136"/>
      <c r="GF460" s="136"/>
      <c r="GG460" s="136"/>
      <c r="GH460" s="136"/>
      <c r="GI460" s="136"/>
      <c r="GJ460" s="136"/>
      <c r="GK460" s="136"/>
      <c r="GL460" s="136"/>
      <c r="GM460" s="136"/>
      <c r="GN460" s="136"/>
      <c r="GO460" s="136"/>
      <c r="GP460" s="136"/>
      <c r="GQ460" s="136"/>
      <c r="GR460" s="136"/>
      <c r="GS460" s="136"/>
      <c r="GT460" s="136"/>
      <c r="GU460" s="136"/>
      <c r="GV460" s="136"/>
      <c r="GW460" s="136"/>
      <c r="GX460" s="136"/>
      <c r="GY460" s="136"/>
      <c r="GZ460" s="136"/>
      <c r="HA460" s="136"/>
      <c r="HB460" s="136"/>
      <c r="HC460" s="136"/>
      <c r="HD460" s="136"/>
      <c r="HE460" s="136"/>
      <c r="HF460" s="136"/>
      <c r="HG460" s="136"/>
      <c r="HH460" s="136"/>
      <c r="HI460" s="136"/>
      <c r="HJ460" s="136"/>
      <c r="HK460" s="136"/>
      <c r="HL460" s="136"/>
      <c r="HM460" s="136"/>
      <c r="HN460" s="136"/>
      <c r="HO460" s="136"/>
      <c r="HP460" s="136"/>
      <c r="HQ460" s="136"/>
      <c r="HR460" s="136"/>
      <c r="HS460" s="136"/>
      <c r="HT460" s="136"/>
      <c r="HU460" s="136"/>
      <c r="HV460" s="136"/>
      <c r="HW460" s="136"/>
      <c r="HX460" s="136"/>
      <c r="HY460" s="136"/>
      <c r="HZ460" s="136"/>
      <c r="IA460" s="136"/>
      <c r="IB460" s="136"/>
      <c r="IC460" s="136"/>
      <c r="ID460" s="136"/>
      <c r="IE460" s="136"/>
      <c r="IF460" s="136"/>
      <c r="IG460" s="136"/>
    </row>
    <row r="461" spans="1:241" ht="15" customHeight="1" x14ac:dyDescent="0.25">
      <c r="A461" s="204" t="s">
        <v>319</v>
      </c>
      <c r="B461" s="205">
        <v>4528985</v>
      </c>
      <c r="C461" s="205">
        <v>2652651</v>
      </c>
      <c r="D461" s="205">
        <v>1112796</v>
      </c>
      <c r="E461" s="205">
        <v>1143424</v>
      </c>
      <c r="F461" s="205">
        <v>2274169</v>
      </c>
      <c r="G461" s="205">
        <v>574605</v>
      </c>
      <c r="H461" s="242">
        <v>12286630</v>
      </c>
      <c r="I461" s="136"/>
      <c r="J461" s="135" t="s">
        <v>388</v>
      </c>
      <c r="K461" s="205">
        <v>6807019</v>
      </c>
      <c r="L461" s="205">
        <v>3342197</v>
      </c>
      <c r="M461" s="205">
        <v>1219880</v>
      </c>
      <c r="N461" s="205">
        <v>1008654</v>
      </c>
      <c r="O461" s="205">
        <v>2129974</v>
      </c>
      <c r="P461" s="205">
        <v>482197</v>
      </c>
      <c r="Q461" s="242">
        <v>14989921</v>
      </c>
      <c r="R461" s="136"/>
      <c r="S461" s="136"/>
      <c r="T461" s="136"/>
      <c r="U461" s="136"/>
      <c r="V461" s="136"/>
      <c r="W461" s="136"/>
      <c r="X461" s="136"/>
      <c r="Y461" s="136"/>
      <c r="Z461" s="136"/>
      <c r="AA461" s="136"/>
      <c r="AB461" s="136"/>
      <c r="AC461" s="136"/>
      <c r="AD461" s="136"/>
      <c r="AE461" s="136"/>
      <c r="AF461" s="136"/>
      <c r="AG461" s="136"/>
      <c r="AH461" s="136"/>
      <c r="AI461" s="136"/>
      <c r="AJ461" s="136"/>
      <c r="AK461" s="136"/>
      <c r="AL461" s="136"/>
      <c r="AM461" s="136"/>
      <c r="AN461" s="136"/>
      <c r="AO461" s="136"/>
      <c r="AP461" s="136"/>
      <c r="AQ461" s="136"/>
      <c r="AR461" s="136"/>
      <c r="AS461" s="136"/>
      <c r="AT461" s="136"/>
      <c r="AU461" s="136"/>
      <c r="AV461" s="136"/>
      <c r="AW461" s="136"/>
      <c r="AX461" s="136"/>
      <c r="AY461" s="136"/>
      <c r="AZ461" s="136"/>
      <c r="BA461" s="136"/>
      <c r="BB461" s="136"/>
      <c r="BC461" s="136"/>
      <c r="BD461" s="136"/>
      <c r="BE461" s="136"/>
      <c r="BF461" s="136"/>
      <c r="BG461" s="136"/>
      <c r="BH461" s="136"/>
      <c r="BI461" s="136"/>
      <c r="BJ461" s="136"/>
      <c r="BK461" s="136"/>
      <c r="BL461" s="136"/>
      <c r="BM461" s="136"/>
      <c r="BN461" s="136"/>
      <c r="BO461" s="136"/>
      <c r="BP461" s="136"/>
      <c r="BQ461" s="136"/>
      <c r="BR461" s="136"/>
      <c r="BS461" s="136"/>
      <c r="BT461" s="136"/>
      <c r="BU461" s="136"/>
      <c r="BV461" s="136"/>
      <c r="BW461" s="136"/>
      <c r="BX461" s="136"/>
      <c r="BY461" s="136"/>
      <c r="BZ461" s="136"/>
      <c r="CA461" s="136"/>
      <c r="CB461" s="136"/>
      <c r="CC461" s="136"/>
      <c r="CD461" s="136"/>
      <c r="CE461" s="136"/>
      <c r="CF461" s="136"/>
      <c r="CG461" s="136"/>
      <c r="CH461" s="136"/>
      <c r="CI461" s="136"/>
      <c r="CJ461" s="136"/>
      <c r="CK461" s="136"/>
      <c r="CL461" s="136"/>
      <c r="CM461" s="136"/>
      <c r="CN461" s="136"/>
      <c r="CO461" s="136"/>
      <c r="CP461" s="136"/>
      <c r="CQ461" s="136"/>
      <c r="CR461" s="136"/>
      <c r="CS461" s="136"/>
      <c r="CT461" s="136"/>
      <c r="CU461" s="136"/>
      <c r="CV461" s="136"/>
      <c r="CW461" s="136"/>
      <c r="CX461" s="136"/>
      <c r="CY461" s="136"/>
      <c r="CZ461" s="136"/>
      <c r="DA461" s="136"/>
      <c r="DB461" s="136"/>
      <c r="DC461" s="136"/>
      <c r="DD461" s="136"/>
      <c r="DE461" s="136"/>
      <c r="DF461" s="136"/>
      <c r="DG461" s="136"/>
      <c r="DH461" s="136"/>
      <c r="DI461" s="136"/>
      <c r="DJ461" s="136"/>
      <c r="DK461" s="136"/>
      <c r="DL461" s="136"/>
      <c r="DM461" s="136"/>
      <c r="DN461" s="136"/>
      <c r="DO461" s="136"/>
      <c r="DP461" s="136"/>
      <c r="DQ461" s="136"/>
      <c r="DR461" s="136"/>
      <c r="DS461" s="136"/>
      <c r="DT461" s="136"/>
      <c r="DU461" s="136"/>
      <c r="DV461" s="136"/>
      <c r="DW461" s="136"/>
      <c r="DX461" s="136"/>
      <c r="DY461" s="136"/>
      <c r="DZ461" s="136"/>
      <c r="EA461" s="136"/>
      <c r="EB461" s="136"/>
      <c r="EC461" s="136"/>
      <c r="ED461" s="136"/>
      <c r="EE461" s="136"/>
      <c r="EF461" s="136"/>
      <c r="EG461" s="136"/>
      <c r="EH461" s="136"/>
      <c r="EI461" s="136"/>
      <c r="EJ461" s="136"/>
      <c r="EK461" s="136"/>
      <c r="EL461" s="136"/>
      <c r="EM461" s="136"/>
      <c r="EN461" s="136"/>
      <c r="EO461" s="136"/>
      <c r="EP461" s="136"/>
      <c r="EQ461" s="136"/>
      <c r="ER461" s="136"/>
      <c r="ES461" s="136"/>
      <c r="ET461" s="136"/>
      <c r="EU461" s="136"/>
      <c r="EV461" s="136"/>
      <c r="EW461" s="136"/>
      <c r="EX461" s="136"/>
      <c r="EY461" s="136"/>
      <c r="EZ461" s="136"/>
      <c r="FA461" s="136"/>
      <c r="FB461" s="136"/>
      <c r="FC461" s="136"/>
      <c r="FD461" s="136"/>
      <c r="FE461" s="136"/>
      <c r="FF461" s="136"/>
      <c r="FG461" s="136"/>
      <c r="FH461" s="136"/>
      <c r="FI461" s="136"/>
      <c r="FJ461" s="136"/>
      <c r="FK461" s="136"/>
      <c r="FL461" s="136"/>
      <c r="FM461" s="136"/>
      <c r="FN461" s="136"/>
      <c r="FO461" s="136"/>
      <c r="FP461" s="136"/>
      <c r="FQ461" s="136"/>
      <c r="FR461" s="136"/>
      <c r="FS461" s="136"/>
      <c r="FT461" s="136"/>
      <c r="FU461" s="136"/>
      <c r="FV461" s="136"/>
      <c r="FW461" s="136"/>
      <c r="FX461" s="136"/>
      <c r="FY461" s="136"/>
      <c r="FZ461" s="136"/>
      <c r="GA461" s="136"/>
      <c r="GB461" s="136"/>
      <c r="GC461" s="136"/>
      <c r="GD461" s="136"/>
      <c r="GE461" s="136"/>
      <c r="GF461" s="136"/>
      <c r="GG461" s="136"/>
      <c r="GH461" s="136"/>
      <c r="GI461" s="136"/>
      <c r="GJ461" s="136"/>
      <c r="GK461" s="136"/>
      <c r="GL461" s="136"/>
      <c r="GM461" s="136"/>
      <c r="GN461" s="136"/>
      <c r="GO461" s="136"/>
      <c r="GP461" s="136"/>
      <c r="GQ461" s="136"/>
      <c r="GR461" s="136"/>
      <c r="GS461" s="136"/>
      <c r="GT461" s="136"/>
      <c r="GU461" s="136"/>
      <c r="GV461" s="136"/>
      <c r="GW461" s="136"/>
      <c r="GX461" s="136"/>
      <c r="GY461" s="136"/>
      <c r="GZ461" s="136"/>
      <c r="HA461" s="136"/>
      <c r="HB461" s="136"/>
      <c r="HC461" s="136"/>
      <c r="HD461" s="136"/>
      <c r="HE461" s="136"/>
      <c r="HF461" s="136"/>
      <c r="HG461" s="136"/>
      <c r="HH461" s="136"/>
      <c r="HI461" s="136"/>
      <c r="HJ461" s="136"/>
      <c r="HK461" s="136"/>
      <c r="HL461" s="136"/>
      <c r="HM461" s="136"/>
      <c r="HN461" s="136"/>
      <c r="HO461" s="136"/>
      <c r="HP461" s="136"/>
      <c r="HQ461" s="136"/>
      <c r="HR461" s="136"/>
      <c r="HS461" s="136"/>
      <c r="HT461" s="136"/>
      <c r="HU461" s="136"/>
      <c r="HV461" s="136"/>
      <c r="HW461" s="136"/>
      <c r="HX461" s="136"/>
      <c r="HY461" s="136"/>
      <c r="HZ461" s="136"/>
      <c r="IA461" s="136"/>
      <c r="IB461" s="136"/>
      <c r="IC461" s="136"/>
      <c r="ID461" s="136"/>
      <c r="IE461" s="136"/>
      <c r="IF461" s="136"/>
      <c r="IG461" s="136"/>
    </row>
    <row r="462" spans="1:241" ht="15" customHeight="1" x14ac:dyDescent="0.25">
      <c r="A462" s="204" t="s">
        <v>318</v>
      </c>
      <c r="B462" s="205">
        <v>6297236</v>
      </c>
      <c r="C462" s="205">
        <v>2675388</v>
      </c>
      <c r="D462" s="205">
        <v>1059133</v>
      </c>
      <c r="E462" s="205">
        <v>1000541</v>
      </c>
      <c r="F462" s="205">
        <v>1811041</v>
      </c>
      <c r="G462" s="205">
        <v>395287</v>
      </c>
      <c r="H462" s="242">
        <v>13238626</v>
      </c>
      <c r="I462" s="136"/>
      <c r="J462" s="135" t="s">
        <v>389</v>
      </c>
      <c r="K462" s="205">
        <v>10042658</v>
      </c>
      <c r="L462" s="205">
        <v>3136560</v>
      </c>
      <c r="M462" s="205">
        <v>1367412</v>
      </c>
      <c r="N462" s="205">
        <v>973335</v>
      </c>
      <c r="O462" s="205">
        <v>2141754</v>
      </c>
      <c r="P462" s="205">
        <v>473123</v>
      </c>
      <c r="Q462" s="242">
        <v>18134842</v>
      </c>
      <c r="R462" s="136"/>
      <c r="S462" s="136"/>
      <c r="T462" s="136"/>
      <c r="U462" s="136"/>
      <c r="V462" s="136"/>
      <c r="W462" s="136"/>
      <c r="X462" s="136"/>
      <c r="Y462" s="136"/>
      <c r="Z462" s="136"/>
      <c r="AA462" s="136"/>
      <c r="AB462" s="136"/>
      <c r="AC462" s="136"/>
      <c r="AD462" s="136"/>
      <c r="AE462" s="136"/>
      <c r="AF462" s="136"/>
      <c r="AG462" s="136"/>
      <c r="AH462" s="136"/>
      <c r="AI462" s="136"/>
      <c r="AJ462" s="136"/>
      <c r="AK462" s="136"/>
      <c r="AL462" s="136"/>
      <c r="AM462" s="136"/>
      <c r="AN462" s="136"/>
      <c r="AO462" s="136"/>
      <c r="AP462" s="136"/>
      <c r="AQ462" s="136"/>
      <c r="AR462" s="136"/>
      <c r="AS462" s="136"/>
      <c r="AT462" s="136"/>
      <c r="AU462" s="136"/>
      <c r="AV462" s="136"/>
      <c r="AW462" s="136"/>
      <c r="AX462" s="136"/>
      <c r="AY462" s="136"/>
      <c r="AZ462" s="136"/>
      <c r="BA462" s="136"/>
      <c r="BB462" s="136"/>
      <c r="BC462" s="136"/>
      <c r="BD462" s="136"/>
      <c r="BE462" s="136"/>
      <c r="BF462" s="136"/>
      <c r="BG462" s="136"/>
      <c r="BH462" s="136"/>
      <c r="BI462" s="136"/>
      <c r="BJ462" s="136"/>
      <c r="BK462" s="136"/>
      <c r="BL462" s="136"/>
      <c r="BM462" s="136"/>
      <c r="BN462" s="136"/>
      <c r="BO462" s="136"/>
      <c r="BP462" s="136"/>
      <c r="BQ462" s="136"/>
      <c r="BR462" s="136"/>
      <c r="BS462" s="136"/>
      <c r="BT462" s="136"/>
      <c r="BU462" s="136"/>
      <c r="BV462" s="136"/>
      <c r="BW462" s="136"/>
      <c r="BX462" s="136"/>
      <c r="BY462" s="136"/>
      <c r="BZ462" s="136"/>
      <c r="CA462" s="136"/>
      <c r="CB462" s="136"/>
      <c r="CC462" s="136"/>
      <c r="CD462" s="136"/>
      <c r="CE462" s="136"/>
      <c r="CF462" s="136"/>
      <c r="CG462" s="136"/>
      <c r="CH462" s="136"/>
      <c r="CI462" s="136"/>
      <c r="CJ462" s="136"/>
      <c r="CK462" s="136"/>
      <c r="CL462" s="136"/>
      <c r="CM462" s="136"/>
      <c r="CN462" s="136"/>
      <c r="CO462" s="136"/>
      <c r="CP462" s="136"/>
      <c r="CQ462" s="136"/>
      <c r="CR462" s="136"/>
      <c r="CS462" s="136"/>
      <c r="CT462" s="136"/>
      <c r="CU462" s="136"/>
      <c r="CV462" s="136"/>
      <c r="CW462" s="136"/>
      <c r="CX462" s="136"/>
      <c r="CY462" s="136"/>
      <c r="CZ462" s="136"/>
      <c r="DA462" s="136"/>
      <c r="DB462" s="136"/>
      <c r="DC462" s="136"/>
      <c r="DD462" s="136"/>
      <c r="DE462" s="136"/>
      <c r="DF462" s="136"/>
      <c r="DG462" s="136"/>
      <c r="DH462" s="136"/>
      <c r="DI462" s="136"/>
      <c r="DJ462" s="136"/>
      <c r="DK462" s="136"/>
      <c r="DL462" s="136"/>
      <c r="DM462" s="136"/>
      <c r="DN462" s="136"/>
      <c r="DO462" s="136"/>
      <c r="DP462" s="136"/>
      <c r="DQ462" s="136"/>
      <c r="DR462" s="136"/>
      <c r="DS462" s="136"/>
      <c r="DT462" s="136"/>
      <c r="DU462" s="136"/>
      <c r="DV462" s="136"/>
      <c r="DW462" s="136"/>
      <c r="DX462" s="136"/>
      <c r="DY462" s="136"/>
      <c r="DZ462" s="136"/>
      <c r="EA462" s="136"/>
      <c r="EB462" s="136"/>
      <c r="EC462" s="136"/>
      <c r="ED462" s="136"/>
      <c r="EE462" s="136"/>
      <c r="EF462" s="136"/>
      <c r="EG462" s="136"/>
      <c r="EH462" s="136"/>
      <c r="EI462" s="136"/>
      <c r="EJ462" s="136"/>
      <c r="EK462" s="136"/>
      <c r="EL462" s="136"/>
      <c r="EM462" s="136"/>
      <c r="EN462" s="136"/>
      <c r="EO462" s="136"/>
      <c r="EP462" s="136"/>
      <c r="EQ462" s="136"/>
      <c r="ER462" s="136"/>
      <c r="ES462" s="136"/>
      <c r="ET462" s="136"/>
      <c r="EU462" s="136"/>
      <c r="EV462" s="136"/>
      <c r="EW462" s="136"/>
      <c r="EX462" s="136"/>
      <c r="EY462" s="136"/>
      <c r="EZ462" s="136"/>
      <c r="FA462" s="136"/>
      <c r="FB462" s="136"/>
      <c r="FC462" s="136"/>
      <c r="FD462" s="136"/>
      <c r="FE462" s="136"/>
      <c r="FF462" s="136"/>
      <c r="FG462" s="136"/>
      <c r="FH462" s="136"/>
      <c r="FI462" s="136"/>
      <c r="FJ462" s="136"/>
      <c r="FK462" s="136"/>
      <c r="FL462" s="136"/>
      <c r="FM462" s="136"/>
      <c r="FN462" s="136"/>
      <c r="FO462" s="136"/>
      <c r="FP462" s="136"/>
      <c r="FQ462" s="136"/>
      <c r="FR462" s="136"/>
      <c r="FS462" s="136"/>
      <c r="FT462" s="136"/>
      <c r="FU462" s="136"/>
      <c r="FV462" s="136"/>
      <c r="FW462" s="136"/>
      <c r="FX462" s="136"/>
      <c r="FY462" s="136"/>
      <c r="FZ462" s="136"/>
      <c r="GA462" s="136"/>
      <c r="GB462" s="136"/>
      <c r="GC462" s="136"/>
      <c r="GD462" s="136"/>
      <c r="GE462" s="136"/>
      <c r="GF462" s="136"/>
      <c r="GG462" s="136"/>
      <c r="GH462" s="136"/>
      <c r="GI462" s="136"/>
      <c r="GJ462" s="136"/>
      <c r="GK462" s="136"/>
      <c r="GL462" s="136"/>
      <c r="GM462" s="136"/>
      <c r="GN462" s="136"/>
      <c r="GO462" s="136"/>
      <c r="GP462" s="136"/>
      <c r="GQ462" s="136"/>
      <c r="GR462" s="136"/>
      <c r="GS462" s="136"/>
      <c r="GT462" s="136"/>
      <c r="GU462" s="136"/>
      <c r="GV462" s="136"/>
      <c r="GW462" s="136"/>
      <c r="GX462" s="136"/>
      <c r="GY462" s="136"/>
      <c r="GZ462" s="136"/>
      <c r="HA462" s="136"/>
      <c r="HB462" s="136"/>
      <c r="HC462" s="136"/>
      <c r="HD462" s="136"/>
      <c r="HE462" s="136"/>
      <c r="HF462" s="136"/>
      <c r="HG462" s="136"/>
      <c r="HH462" s="136"/>
      <c r="HI462" s="136"/>
      <c r="HJ462" s="136"/>
      <c r="HK462" s="136"/>
      <c r="HL462" s="136"/>
      <c r="HM462" s="136"/>
      <c r="HN462" s="136"/>
      <c r="HO462" s="136"/>
      <c r="HP462" s="136"/>
      <c r="HQ462" s="136"/>
      <c r="HR462" s="136"/>
      <c r="HS462" s="136"/>
      <c r="HT462" s="136"/>
      <c r="HU462" s="136"/>
      <c r="HV462" s="136"/>
      <c r="HW462" s="136"/>
      <c r="HX462" s="136"/>
      <c r="HY462" s="136"/>
      <c r="HZ462" s="136"/>
      <c r="IA462" s="136"/>
      <c r="IB462" s="136"/>
      <c r="IC462" s="136"/>
      <c r="ID462" s="136"/>
      <c r="IE462" s="136"/>
      <c r="IF462" s="136"/>
      <c r="IG462" s="136"/>
    </row>
    <row r="463" spans="1:241" ht="15" customHeight="1" x14ac:dyDescent="0.25">
      <c r="A463" s="204" t="s">
        <v>605</v>
      </c>
      <c r="B463" s="205">
        <v>404486</v>
      </c>
      <c r="C463" s="205">
        <v>1414026</v>
      </c>
      <c r="D463" s="205">
        <v>432602</v>
      </c>
      <c r="E463" s="205">
        <v>1790155</v>
      </c>
      <c r="F463" s="205">
        <v>1363261</v>
      </c>
      <c r="G463" s="205">
        <v>211205</v>
      </c>
      <c r="H463" s="242">
        <v>5615735</v>
      </c>
      <c r="I463" s="136"/>
      <c r="J463" s="135" t="s">
        <v>390</v>
      </c>
      <c r="K463" s="205">
        <v>7782696</v>
      </c>
      <c r="L463" s="205">
        <v>3304500</v>
      </c>
      <c r="M463" s="205">
        <v>1350287</v>
      </c>
      <c r="N463" s="205">
        <v>912454</v>
      </c>
      <c r="O463" s="205">
        <v>2005186</v>
      </c>
      <c r="P463" s="205">
        <v>302464</v>
      </c>
      <c r="Q463" s="242">
        <v>15657587</v>
      </c>
      <c r="R463" s="136"/>
      <c r="S463" s="136"/>
      <c r="T463" s="136"/>
      <c r="U463" s="136"/>
      <c r="V463" s="136"/>
      <c r="W463" s="136"/>
      <c r="X463" s="136"/>
      <c r="Y463" s="136"/>
      <c r="Z463" s="136"/>
      <c r="AA463" s="136"/>
      <c r="AB463" s="136"/>
      <c r="AC463" s="136"/>
      <c r="AD463" s="136"/>
      <c r="AE463" s="136"/>
      <c r="AF463" s="136"/>
      <c r="AG463" s="136"/>
      <c r="AH463" s="136"/>
      <c r="AI463" s="136"/>
      <c r="AJ463" s="136"/>
      <c r="AK463" s="136"/>
      <c r="AL463" s="136"/>
      <c r="AM463" s="136"/>
      <c r="AN463" s="136"/>
      <c r="AO463" s="136"/>
      <c r="AP463" s="136"/>
      <c r="AQ463" s="136"/>
      <c r="AR463" s="136"/>
      <c r="AS463" s="136"/>
      <c r="AT463" s="136"/>
      <c r="AU463" s="136"/>
      <c r="AV463" s="136"/>
      <c r="AW463" s="136"/>
      <c r="AX463" s="136"/>
      <c r="AY463" s="136"/>
      <c r="AZ463" s="136"/>
      <c r="BA463" s="136"/>
      <c r="BB463" s="136"/>
      <c r="BC463" s="136"/>
      <c r="BD463" s="136"/>
      <c r="BE463" s="136"/>
      <c r="BF463" s="136"/>
      <c r="BG463" s="136"/>
      <c r="BH463" s="136"/>
      <c r="BI463" s="136"/>
      <c r="BJ463" s="136"/>
      <c r="BK463" s="136"/>
      <c r="BL463" s="136"/>
      <c r="BM463" s="136"/>
      <c r="BN463" s="136"/>
      <c r="BO463" s="136"/>
      <c r="BP463" s="136"/>
      <c r="BQ463" s="136"/>
      <c r="BR463" s="136"/>
      <c r="BS463" s="136"/>
      <c r="BT463" s="136"/>
      <c r="BU463" s="136"/>
      <c r="BV463" s="136"/>
      <c r="BW463" s="136"/>
      <c r="BX463" s="136"/>
      <c r="BY463" s="136"/>
      <c r="BZ463" s="136"/>
      <c r="CA463" s="136"/>
      <c r="CB463" s="136"/>
      <c r="CC463" s="136"/>
      <c r="CD463" s="136"/>
      <c r="CE463" s="136"/>
      <c r="CF463" s="136"/>
      <c r="CG463" s="136"/>
      <c r="CH463" s="136"/>
      <c r="CI463" s="136"/>
      <c r="CJ463" s="136"/>
      <c r="CK463" s="136"/>
      <c r="CL463" s="136"/>
      <c r="CM463" s="136"/>
      <c r="CN463" s="136"/>
      <c r="CO463" s="136"/>
      <c r="CP463" s="136"/>
      <c r="CQ463" s="136"/>
      <c r="CR463" s="136"/>
      <c r="CS463" s="136"/>
      <c r="CT463" s="136"/>
      <c r="CU463" s="136"/>
      <c r="CV463" s="136"/>
      <c r="CW463" s="136"/>
      <c r="CX463" s="136"/>
      <c r="CY463" s="136"/>
      <c r="CZ463" s="136"/>
      <c r="DA463" s="136"/>
      <c r="DB463" s="136"/>
      <c r="DC463" s="136"/>
      <c r="DD463" s="136"/>
      <c r="DE463" s="136"/>
      <c r="DF463" s="136"/>
      <c r="DG463" s="136"/>
      <c r="DH463" s="136"/>
      <c r="DI463" s="136"/>
      <c r="DJ463" s="136"/>
      <c r="DK463" s="136"/>
      <c r="DL463" s="136"/>
      <c r="DM463" s="136"/>
      <c r="DN463" s="136"/>
      <c r="DO463" s="136"/>
      <c r="DP463" s="136"/>
      <c r="DQ463" s="136"/>
      <c r="DR463" s="136"/>
      <c r="DS463" s="136"/>
      <c r="DT463" s="136"/>
      <c r="DU463" s="136"/>
      <c r="DV463" s="136"/>
      <c r="DW463" s="136"/>
      <c r="DX463" s="136"/>
      <c r="DY463" s="136"/>
      <c r="DZ463" s="136"/>
      <c r="EA463" s="136"/>
      <c r="EB463" s="136"/>
      <c r="EC463" s="136"/>
      <c r="ED463" s="136"/>
      <c r="EE463" s="136"/>
      <c r="EF463" s="136"/>
      <c r="EG463" s="136"/>
      <c r="EH463" s="136"/>
      <c r="EI463" s="136"/>
      <c r="EJ463" s="136"/>
      <c r="EK463" s="136"/>
      <c r="EL463" s="136"/>
      <c r="EM463" s="136"/>
      <c r="EN463" s="136"/>
      <c r="EO463" s="136"/>
      <c r="EP463" s="136"/>
      <c r="EQ463" s="136"/>
      <c r="ER463" s="136"/>
      <c r="ES463" s="136"/>
      <c r="ET463" s="136"/>
      <c r="EU463" s="136"/>
      <c r="EV463" s="136"/>
      <c r="EW463" s="136"/>
      <c r="EX463" s="136"/>
      <c r="EY463" s="136"/>
      <c r="EZ463" s="136"/>
      <c r="FA463" s="136"/>
      <c r="FB463" s="136"/>
      <c r="FC463" s="136"/>
      <c r="FD463" s="136"/>
      <c r="FE463" s="136"/>
      <c r="FF463" s="136"/>
      <c r="FG463" s="136"/>
      <c r="FH463" s="136"/>
      <c r="FI463" s="136"/>
      <c r="FJ463" s="136"/>
      <c r="FK463" s="136"/>
      <c r="FL463" s="136"/>
      <c r="FM463" s="136"/>
      <c r="FN463" s="136"/>
      <c r="FO463" s="136"/>
      <c r="FP463" s="136"/>
      <c r="FQ463" s="136"/>
      <c r="FR463" s="136"/>
      <c r="FS463" s="136"/>
      <c r="FT463" s="136"/>
      <c r="FU463" s="136"/>
      <c r="FV463" s="136"/>
      <c r="FW463" s="136"/>
      <c r="FX463" s="136"/>
      <c r="FY463" s="136"/>
      <c r="FZ463" s="136"/>
      <c r="GA463" s="136"/>
      <c r="GB463" s="136"/>
      <c r="GC463" s="136"/>
      <c r="GD463" s="136"/>
      <c r="GE463" s="136"/>
      <c r="GF463" s="136"/>
      <c r="GG463" s="136"/>
      <c r="GH463" s="136"/>
      <c r="GI463" s="136"/>
      <c r="GJ463" s="136"/>
      <c r="GK463" s="136"/>
      <c r="GL463" s="136"/>
      <c r="GM463" s="136"/>
      <c r="GN463" s="136"/>
      <c r="GO463" s="136"/>
      <c r="GP463" s="136"/>
      <c r="GQ463" s="136"/>
      <c r="GR463" s="136"/>
      <c r="GS463" s="136"/>
      <c r="GT463" s="136"/>
      <c r="GU463" s="136"/>
      <c r="GV463" s="136"/>
      <c r="GW463" s="136"/>
      <c r="GX463" s="136"/>
      <c r="GY463" s="136"/>
      <c r="GZ463" s="136"/>
      <c r="HA463" s="136"/>
      <c r="HB463" s="136"/>
      <c r="HC463" s="136"/>
      <c r="HD463" s="136"/>
      <c r="HE463" s="136"/>
      <c r="HF463" s="136"/>
      <c r="HG463" s="136"/>
      <c r="HH463" s="136"/>
      <c r="HI463" s="136"/>
      <c r="HJ463" s="136"/>
      <c r="HK463" s="136"/>
      <c r="HL463" s="136"/>
      <c r="HM463" s="136"/>
      <c r="HN463" s="136"/>
      <c r="HO463" s="136"/>
      <c r="HP463" s="136"/>
      <c r="HQ463" s="136"/>
      <c r="HR463" s="136"/>
      <c r="HS463" s="136"/>
      <c r="HT463" s="136"/>
      <c r="HU463" s="136"/>
      <c r="HV463" s="136"/>
      <c r="HW463" s="136"/>
      <c r="HX463" s="136"/>
      <c r="HY463" s="136"/>
      <c r="HZ463" s="136"/>
      <c r="IA463" s="136"/>
      <c r="IB463" s="136"/>
      <c r="IC463" s="136"/>
      <c r="ID463" s="136"/>
      <c r="IE463" s="136"/>
      <c r="IF463" s="136"/>
      <c r="IG463" s="136"/>
    </row>
    <row r="464" spans="1:241" ht="15" customHeight="1" x14ac:dyDescent="0.25">
      <c r="A464" s="204" t="s">
        <v>375</v>
      </c>
      <c r="B464" s="205">
        <v>3691018</v>
      </c>
      <c r="C464" s="205">
        <v>2664630</v>
      </c>
      <c r="D464" s="205">
        <v>917523</v>
      </c>
      <c r="E464" s="205">
        <v>1493562</v>
      </c>
      <c r="F464" s="205">
        <v>1807540</v>
      </c>
      <c r="G464" s="205">
        <v>300596</v>
      </c>
      <c r="H464" s="242">
        <v>10874869</v>
      </c>
      <c r="I464" s="136"/>
      <c r="J464" s="135" t="s">
        <v>391</v>
      </c>
      <c r="K464" s="205">
        <v>5714156</v>
      </c>
      <c r="L464" s="205">
        <v>3140394</v>
      </c>
      <c r="M464" s="205">
        <v>844365</v>
      </c>
      <c r="N464" s="205">
        <v>909660</v>
      </c>
      <c r="O464" s="205">
        <v>1545977</v>
      </c>
      <c r="P464" s="205">
        <v>284536</v>
      </c>
      <c r="Q464" s="242">
        <v>12439088</v>
      </c>
      <c r="R464" s="136"/>
      <c r="S464" s="136"/>
      <c r="T464" s="136"/>
      <c r="U464" s="136"/>
      <c r="V464" s="136"/>
      <c r="W464" s="136"/>
      <c r="X464" s="136"/>
      <c r="Y464" s="136"/>
      <c r="Z464" s="136"/>
      <c r="AA464" s="136"/>
      <c r="AB464" s="136"/>
      <c r="AC464" s="136"/>
      <c r="AD464" s="136"/>
      <c r="AE464" s="136"/>
      <c r="AF464" s="136"/>
      <c r="AG464" s="136"/>
      <c r="AH464" s="136"/>
      <c r="AI464" s="136"/>
      <c r="AJ464" s="136"/>
      <c r="AK464" s="136"/>
      <c r="AL464" s="136"/>
      <c r="AM464" s="136"/>
      <c r="AN464" s="136"/>
      <c r="AO464" s="136"/>
      <c r="AP464" s="136"/>
      <c r="AQ464" s="136"/>
      <c r="AR464" s="136"/>
      <c r="AS464" s="136"/>
      <c r="AT464" s="136"/>
      <c r="AU464" s="136"/>
      <c r="AV464" s="136"/>
      <c r="AW464" s="136"/>
      <c r="AX464" s="136"/>
      <c r="AY464" s="136"/>
      <c r="AZ464" s="136"/>
      <c r="BA464" s="136"/>
      <c r="BB464" s="136"/>
      <c r="BC464" s="136"/>
      <c r="BD464" s="136"/>
      <c r="BE464" s="136"/>
      <c r="BF464" s="136"/>
      <c r="BG464" s="136"/>
      <c r="BH464" s="136"/>
      <c r="BI464" s="136"/>
      <c r="BJ464" s="136"/>
      <c r="BK464" s="136"/>
      <c r="BL464" s="136"/>
      <c r="BM464" s="136"/>
      <c r="BN464" s="136"/>
      <c r="BO464" s="136"/>
      <c r="BP464" s="136"/>
      <c r="BQ464" s="136"/>
      <c r="BR464" s="136"/>
      <c r="BS464" s="136"/>
      <c r="BT464" s="136"/>
      <c r="BU464" s="136"/>
      <c r="BV464" s="136"/>
      <c r="BW464" s="136"/>
      <c r="BX464" s="136"/>
      <c r="BY464" s="136"/>
      <c r="BZ464" s="136"/>
      <c r="CA464" s="136"/>
      <c r="CB464" s="136"/>
      <c r="CC464" s="136"/>
      <c r="CD464" s="136"/>
      <c r="CE464" s="136"/>
      <c r="CF464" s="136"/>
      <c r="CG464" s="136"/>
      <c r="CH464" s="136"/>
      <c r="CI464" s="136"/>
      <c r="CJ464" s="136"/>
      <c r="CK464" s="136"/>
      <c r="CL464" s="136"/>
      <c r="CM464" s="136"/>
      <c r="CN464" s="136"/>
      <c r="CO464" s="136"/>
      <c r="CP464" s="136"/>
      <c r="CQ464" s="136"/>
      <c r="CR464" s="136"/>
      <c r="CS464" s="136"/>
      <c r="CT464" s="136"/>
      <c r="CU464" s="136"/>
      <c r="CV464" s="136"/>
      <c r="CW464" s="136"/>
      <c r="CX464" s="136"/>
      <c r="CY464" s="136"/>
      <c r="CZ464" s="136"/>
      <c r="DA464" s="136"/>
      <c r="DB464" s="136"/>
      <c r="DC464" s="136"/>
      <c r="DD464" s="136"/>
      <c r="DE464" s="136"/>
      <c r="DF464" s="136"/>
      <c r="DG464" s="136"/>
      <c r="DH464" s="136"/>
      <c r="DI464" s="136"/>
      <c r="DJ464" s="136"/>
      <c r="DK464" s="136"/>
      <c r="DL464" s="136"/>
      <c r="DM464" s="136"/>
      <c r="DN464" s="136"/>
      <c r="DO464" s="136"/>
      <c r="DP464" s="136"/>
      <c r="DQ464" s="136"/>
      <c r="DR464" s="136"/>
      <c r="DS464" s="136"/>
      <c r="DT464" s="136"/>
      <c r="DU464" s="136"/>
      <c r="DV464" s="136"/>
      <c r="DW464" s="136"/>
      <c r="DX464" s="136"/>
      <c r="DY464" s="136"/>
      <c r="DZ464" s="136"/>
      <c r="EA464" s="136"/>
      <c r="EB464" s="136"/>
      <c r="EC464" s="136"/>
      <c r="ED464" s="136"/>
      <c r="EE464" s="136"/>
      <c r="EF464" s="136"/>
      <c r="EG464" s="136"/>
      <c r="EH464" s="136"/>
      <c r="EI464" s="136"/>
      <c r="EJ464" s="136"/>
      <c r="EK464" s="136"/>
      <c r="EL464" s="136"/>
      <c r="EM464" s="136"/>
      <c r="EN464" s="136"/>
      <c r="EO464" s="136"/>
      <c r="EP464" s="136"/>
      <c r="EQ464" s="136"/>
      <c r="ER464" s="136"/>
      <c r="ES464" s="136"/>
      <c r="ET464" s="136"/>
      <c r="EU464" s="136"/>
      <c r="EV464" s="136"/>
      <c r="EW464" s="136"/>
      <c r="EX464" s="136"/>
      <c r="EY464" s="136"/>
      <c r="EZ464" s="136"/>
      <c r="FA464" s="136"/>
      <c r="FB464" s="136"/>
      <c r="FC464" s="136"/>
      <c r="FD464" s="136"/>
      <c r="FE464" s="136"/>
      <c r="FF464" s="136"/>
      <c r="FG464" s="136"/>
      <c r="FH464" s="136"/>
      <c r="FI464" s="136"/>
      <c r="FJ464" s="136"/>
      <c r="FK464" s="136"/>
      <c r="FL464" s="136"/>
      <c r="FM464" s="136"/>
      <c r="FN464" s="136"/>
      <c r="FO464" s="136"/>
      <c r="FP464" s="136"/>
      <c r="FQ464" s="136"/>
      <c r="FR464" s="136"/>
      <c r="FS464" s="136"/>
      <c r="FT464" s="136"/>
      <c r="FU464" s="136"/>
      <c r="FV464" s="136"/>
      <c r="FW464" s="136"/>
      <c r="FX464" s="136"/>
      <c r="FY464" s="136"/>
      <c r="FZ464" s="136"/>
      <c r="GA464" s="136"/>
      <c r="GB464" s="136"/>
      <c r="GC464" s="136"/>
      <c r="GD464" s="136"/>
      <c r="GE464" s="136"/>
      <c r="GF464" s="136"/>
      <c r="GG464" s="136"/>
      <c r="GH464" s="136"/>
      <c r="GI464" s="136"/>
      <c r="GJ464" s="136"/>
      <c r="GK464" s="136"/>
      <c r="GL464" s="136"/>
      <c r="GM464" s="136"/>
      <c r="GN464" s="136"/>
      <c r="GO464" s="136"/>
      <c r="GP464" s="136"/>
      <c r="GQ464" s="136"/>
      <c r="GR464" s="136"/>
      <c r="GS464" s="136"/>
      <c r="GT464" s="136"/>
      <c r="GU464" s="136"/>
      <c r="GV464" s="136"/>
      <c r="GW464" s="136"/>
      <c r="GX464" s="136"/>
      <c r="GY464" s="136"/>
      <c r="GZ464" s="136"/>
      <c r="HA464" s="136"/>
      <c r="HB464" s="136"/>
      <c r="HC464" s="136"/>
      <c r="HD464" s="136"/>
      <c r="HE464" s="136"/>
      <c r="HF464" s="136"/>
      <c r="HG464" s="136"/>
      <c r="HH464" s="136"/>
      <c r="HI464" s="136"/>
      <c r="HJ464" s="136"/>
      <c r="HK464" s="136"/>
      <c r="HL464" s="136"/>
      <c r="HM464" s="136"/>
      <c r="HN464" s="136"/>
      <c r="HO464" s="136"/>
      <c r="HP464" s="136"/>
      <c r="HQ464" s="136"/>
      <c r="HR464" s="136"/>
      <c r="HS464" s="136"/>
      <c r="HT464" s="136"/>
      <c r="HU464" s="136"/>
      <c r="HV464" s="136"/>
      <c r="HW464" s="136"/>
      <c r="HX464" s="136"/>
      <c r="HY464" s="136"/>
      <c r="HZ464" s="136"/>
      <c r="IA464" s="136"/>
      <c r="IB464" s="136"/>
      <c r="IC464" s="136"/>
      <c r="ID464" s="136"/>
      <c r="IE464" s="136"/>
      <c r="IF464" s="136"/>
      <c r="IG464" s="136"/>
    </row>
    <row r="465" spans="1:241" ht="15" customHeight="1" x14ac:dyDescent="0.25">
      <c r="A465" s="204" t="s">
        <v>315</v>
      </c>
      <c r="B465" s="205">
        <v>4653716</v>
      </c>
      <c r="C465" s="205">
        <v>2938276</v>
      </c>
      <c r="D465" s="205">
        <v>752878</v>
      </c>
      <c r="E465" s="205">
        <v>1350021</v>
      </c>
      <c r="F465" s="205">
        <v>2003199</v>
      </c>
      <c r="G465" s="205">
        <v>398107</v>
      </c>
      <c r="H465" s="242">
        <v>12096197</v>
      </c>
      <c r="I465" s="136"/>
      <c r="J465" s="135" t="s">
        <v>630</v>
      </c>
      <c r="K465" s="205">
        <v>5695468</v>
      </c>
      <c r="L465" s="205">
        <v>3488229</v>
      </c>
      <c r="M465" s="205">
        <v>852034</v>
      </c>
      <c r="N465" s="205">
        <v>915231</v>
      </c>
      <c r="O465" s="205">
        <v>1599639</v>
      </c>
      <c r="P465" s="205">
        <v>267718</v>
      </c>
      <c r="Q465" s="242">
        <v>12818319</v>
      </c>
      <c r="R465" s="136"/>
      <c r="S465" s="136"/>
      <c r="T465" s="136"/>
      <c r="U465" s="136"/>
      <c r="V465" s="136"/>
      <c r="W465" s="136"/>
      <c r="X465" s="136"/>
      <c r="Y465" s="136"/>
      <c r="Z465" s="136"/>
      <c r="AA465" s="136"/>
      <c r="AB465" s="136"/>
      <c r="AC465" s="136"/>
      <c r="AD465" s="136"/>
      <c r="AE465" s="136"/>
      <c r="AF465" s="136"/>
      <c r="AG465" s="136"/>
      <c r="AH465" s="136"/>
      <c r="AI465" s="136"/>
      <c r="AJ465" s="136"/>
      <c r="AK465" s="136"/>
      <c r="AL465" s="136"/>
      <c r="AM465" s="136"/>
      <c r="AN465" s="136"/>
      <c r="AO465" s="136"/>
      <c r="AP465" s="136"/>
      <c r="AQ465" s="136"/>
      <c r="AR465" s="136"/>
      <c r="AS465" s="136"/>
      <c r="AT465" s="136"/>
      <c r="AU465" s="136"/>
      <c r="AV465" s="136"/>
      <c r="AW465" s="136"/>
      <c r="AX465" s="136"/>
      <c r="AY465" s="136"/>
      <c r="AZ465" s="136"/>
      <c r="BA465" s="136"/>
      <c r="BB465" s="136"/>
      <c r="BC465" s="136"/>
      <c r="BD465" s="136"/>
      <c r="BE465" s="136"/>
      <c r="BF465" s="136"/>
      <c r="BG465" s="136"/>
      <c r="BH465" s="136"/>
      <c r="BI465" s="136"/>
      <c r="BJ465" s="136"/>
      <c r="BK465" s="136"/>
      <c r="BL465" s="136"/>
      <c r="BM465" s="136"/>
      <c r="BN465" s="136"/>
      <c r="BO465" s="136"/>
      <c r="BP465" s="136"/>
      <c r="BQ465" s="136"/>
      <c r="BR465" s="136"/>
      <c r="BS465" s="136"/>
      <c r="BT465" s="136"/>
      <c r="BU465" s="136"/>
      <c r="BV465" s="136"/>
      <c r="BW465" s="136"/>
      <c r="BX465" s="136"/>
      <c r="BY465" s="136"/>
      <c r="BZ465" s="136"/>
      <c r="CA465" s="136"/>
      <c r="CB465" s="136"/>
      <c r="CC465" s="136"/>
      <c r="CD465" s="136"/>
      <c r="CE465" s="136"/>
      <c r="CF465" s="136"/>
      <c r="CG465" s="136"/>
      <c r="CH465" s="136"/>
      <c r="CI465" s="136"/>
      <c r="CJ465" s="136"/>
      <c r="CK465" s="136"/>
      <c r="CL465" s="136"/>
      <c r="CM465" s="136"/>
      <c r="CN465" s="136"/>
      <c r="CO465" s="136"/>
      <c r="CP465" s="136"/>
      <c r="CQ465" s="136"/>
      <c r="CR465" s="136"/>
      <c r="CS465" s="136"/>
      <c r="CT465" s="136"/>
      <c r="CU465" s="136"/>
      <c r="CV465" s="136"/>
      <c r="CW465" s="136"/>
      <c r="CX465" s="136"/>
      <c r="CY465" s="136"/>
      <c r="CZ465" s="136"/>
      <c r="DA465" s="136"/>
      <c r="DB465" s="136"/>
      <c r="DC465" s="136"/>
      <c r="DD465" s="136"/>
      <c r="DE465" s="136"/>
      <c r="DF465" s="136"/>
      <c r="DG465" s="136"/>
      <c r="DH465" s="136"/>
      <c r="DI465" s="136"/>
      <c r="DJ465" s="136"/>
      <c r="DK465" s="136"/>
      <c r="DL465" s="136"/>
      <c r="DM465" s="136"/>
      <c r="DN465" s="136"/>
      <c r="DO465" s="136"/>
      <c r="DP465" s="136"/>
      <c r="DQ465" s="136"/>
      <c r="DR465" s="136"/>
      <c r="DS465" s="136"/>
      <c r="DT465" s="136"/>
      <c r="DU465" s="136"/>
      <c r="DV465" s="136"/>
      <c r="DW465" s="136"/>
      <c r="DX465" s="136"/>
      <c r="DY465" s="136"/>
      <c r="DZ465" s="136"/>
      <c r="EA465" s="136"/>
      <c r="EB465" s="136"/>
      <c r="EC465" s="136"/>
      <c r="ED465" s="136"/>
      <c r="EE465" s="136"/>
      <c r="EF465" s="136"/>
      <c r="EG465" s="136"/>
      <c r="EH465" s="136"/>
      <c r="EI465" s="136"/>
      <c r="EJ465" s="136"/>
      <c r="EK465" s="136"/>
      <c r="EL465" s="136"/>
      <c r="EM465" s="136"/>
      <c r="EN465" s="136"/>
      <c r="EO465" s="136"/>
      <c r="EP465" s="136"/>
      <c r="EQ465" s="136"/>
      <c r="ER465" s="136"/>
      <c r="ES465" s="136"/>
      <c r="ET465" s="136"/>
      <c r="EU465" s="136"/>
      <c r="EV465" s="136"/>
      <c r="EW465" s="136"/>
      <c r="EX465" s="136"/>
      <c r="EY465" s="136"/>
      <c r="EZ465" s="136"/>
      <c r="FA465" s="136"/>
      <c r="FB465" s="136"/>
      <c r="FC465" s="136"/>
      <c r="FD465" s="136"/>
      <c r="FE465" s="136"/>
      <c r="FF465" s="136"/>
      <c r="FG465" s="136"/>
      <c r="FH465" s="136"/>
      <c r="FI465" s="136"/>
      <c r="FJ465" s="136"/>
      <c r="FK465" s="136"/>
      <c r="FL465" s="136"/>
      <c r="FM465" s="136"/>
      <c r="FN465" s="136"/>
      <c r="FO465" s="136"/>
      <c r="FP465" s="136"/>
      <c r="FQ465" s="136"/>
      <c r="FR465" s="136"/>
      <c r="FS465" s="136"/>
      <c r="FT465" s="136"/>
      <c r="FU465" s="136"/>
      <c r="FV465" s="136"/>
      <c r="FW465" s="136"/>
      <c r="FX465" s="136"/>
      <c r="FY465" s="136"/>
      <c r="FZ465" s="136"/>
      <c r="GA465" s="136"/>
      <c r="GB465" s="136"/>
      <c r="GC465" s="136"/>
      <c r="GD465" s="136"/>
      <c r="GE465" s="136"/>
      <c r="GF465" s="136"/>
      <c r="GG465" s="136"/>
      <c r="GH465" s="136"/>
      <c r="GI465" s="136"/>
      <c r="GJ465" s="136"/>
      <c r="GK465" s="136"/>
      <c r="GL465" s="136"/>
      <c r="GM465" s="136"/>
      <c r="GN465" s="136"/>
      <c r="GO465" s="136"/>
      <c r="GP465" s="136"/>
      <c r="GQ465" s="136"/>
      <c r="GR465" s="136"/>
      <c r="GS465" s="136"/>
      <c r="GT465" s="136"/>
      <c r="GU465" s="136"/>
      <c r="GV465" s="136"/>
      <c r="GW465" s="136"/>
      <c r="GX465" s="136"/>
      <c r="GY465" s="136"/>
      <c r="GZ465" s="136"/>
      <c r="HA465" s="136"/>
      <c r="HB465" s="136"/>
      <c r="HC465" s="136"/>
      <c r="HD465" s="136"/>
      <c r="HE465" s="136"/>
      <c r="HF465" s="136"/>
      <c r="HG465" s="136"/>
      <c r="HH465" s="136"/>
      <c r="HI465" s="136"/>
      <c r="HJ465" s="136"/>
      <c r="HK465" s="136"/>
      <c r="HL465" s="136"/>
      <c r="HM465" s="136"/>
      <c r="HN465" s="136"/>
      <c r="HO465" s="136"/>
      <c r="HP465" s="136"/>
      <c r="HQ465" s="136"/>
      <c r="HR465" s="136"/>
      <c r="HS465" s="136"/>
      <c r="HT465" s="136"/>
      <c r="HU465" s="136"/>
      <c r="HV465" s="136"/>
      <c r="HW465" s="136"/>
      <c r="HX465" s="136"/>
      <c r="HY465" s="136"/>
      <c r="HZ465" s="136"/>
      <c r="IA465" s="136"/>
      <c r="IB465" s="136"/>
      <c r="IC465" s="136"/>
      <c r="ID465" s="136"/>
      <c r="IE465" s="136"/>
      <c r="IF465" s="136"/>
      <c r="IG465" s="136"/>
    </row>
    <row r="466" spans="1:241" ht="15" customHeight="1" x14ac:dyDescent="0.25">
      <c r="A466" s="204" t="s">
        <v>314</v>
      </c>
      <c r="B466" s="205">
        <v>5703606</v>
      </c>
      <c r="C466" s="205">
        <v>3174884</v>
      </c>
      <c r="D466" s="205">
        <v>890760</v>
      </c>
      <c r="E466" s="205">
        <v>1081012</v>
      </c>
      <c r="F466" s="205">
        <v>1958396</v>
      </c>
      <c r="G466" s="205">
        <v>404568</v>
      </c>
      <c r="H466" s="242">
        <v>13213226</v>
      </c>
      <c r="I466" s="136"/>
      <c r="J466" s="135" t="s">
        <v>393</v>
      </c>
      <c r="K466" s="205">
        <v>6605087</v>
      </c>
      <c r="L466" s="205">
        <v>3537170</v>
      </c>
      <c r="M466" s="205">
        <v>879171</v>
      </c>
      <c r="N466" s="205">
        <v>805045</v>
      </c>
      <c r="O466" s="205">
        <v>1593039</v>
      </c>
      <c r="P466" s="205">
        <v>277715</v>
      </c>
      <c r="Q466" s="242">
        <v>13697227</v>
      </c>
      <c r="R466" s="136"/>
      <c r="S466" s="136"/>
      <c r="T466" s="136"/>
      <c r="U466" s="136"/>
      <c r="V466" s="136"/>
      <c r="W466" s="136"/>
      <c r="X466" s="136"/>
      <c r="Y466" s="136"/>
      <c r="Z466" s="136"/>
      <c r="AA466" s="136"/>
      <c r="AB466" s="136"/>
      <c r="AC466" s="136"/>
      <c r="AD466" s="136"/>
      <c r="AE466" s="136"/>
      <c r="AF466" s="136"/>
      <c r="AG466" s="136"/>
      <c r="AH466" s="136"/>
      <c r="AI466" s="136"/>
      <c r="AJ466" s="136"/>
      <c r="AK466" s="136"/>
      <c r="AL466" s="136"/>
      <c r="AM466" s="136"/>
      <c r="AN466" s="136"/>
      <c r="AO466" s="136"/>
      <c r="AP466" s="136"/>
      <c r="AQ466" s="136"/>
      <c r="AR466" s="136"/>
      <c r="AS466" s="136"/>
      <c r="AT466" s="136"/>
      <c r="AU466" s="136"/>
      <c r="AV466" s="136"/>
      <c r="AW466" s="136"/>
      <c r="AX466" s="136"/>
      <c r="AY466" s="136"/>
      <c r="AZ466" s="136"/>
      <c r="BA466" s="136"/>
      <c r="BB466" s="136"/>
      <c r="BC466" s="136"/>
      <c r="BD466" s="136"/>
      <c r="BE466" s="136"/>
      <c r="BF466" s="136"/>
      <c r="BG466" s="136"/>
      <c r="BH466" s="136"/>
      <c r="BI466" s="136"/>
      <c r="BJ466" s="136"/>
      <c r="BK466" s="136"/>
      <c r="BL466" s="136"/>
      <c r="BM466" s="136"/>
      <c r="BN466" s="136"/>
      <c r="BO466" s="136"/>
      <c r="BP466" s="136"/>
      <c r="BQ466" s="136"/>
      <c r="BR466" s="136"/>
      <c r="BS466" s="136"/>
      <c r="BT466" s="136"/>
      <c r="BU466" s="136"/>
      <c r="BV466" s="136"/>
      <c r="BW466" s="136"/>
      <c r="BX466" s="136"/>
      <c r="BY466" s="136"/>
      <c r="BZ466" s="136"/>
      <c r="CA466" s="136"/>
      <c r="CB466" s="136"/>
      <c r="CC466" s="136"/>
      <c r="CD466" s="136"/>
      <c r="CE466" s="136"/>
      <c r="CF466" s="136"/>
      <c r="CG466" s="136"/>
      <c r="CH466" s="136"/>
      <c r="CI466" s="136"/>
      <c r="CJ466" s="136"/>
      <c r="CK466" s="136"/>
      <c r="CL466" s="136"/>
      <c r="CM466" s="136"/>
      <c r="CN466" s="136"/>
      <c r="CO466" s="136"/>
      <c r="CP466" s="136"/>
      <c r="CQ466" s="136"/>
      <c r="CR466" s="136"/>
      <c r="CS466" s="136"/>
      <c r="CT466" s="136"/>
      <c r="CU466" s="136"/>
      <c r="CV466" s="136"/>
      <c r="CW466" s="136"/>
      <c r="CX466" s="136"/>
      <c r="CY466" s="136"/>
      <c r="CZ466" s="136"/>
      <c r="DA466" s="136"/>
      <c r="DB466" s="136"/>
      <c r="DC466" s="136"/>
      <c r="DD466" s="136"/>
      <c r="DE466" s="136"/>
      <c r="DF466" s="136"/>
      <c r="DG466" s="136"/>
      <c r="DH466" s="136"/>
      <c r="DI466" s="136"/>
      <c r="DJ466" s="136"/>
      <c r="DK466" s="136"/>
      <c r="DL466" s="136"/>
      <c r="DM466" s="136"/>
      <c r="DN466" s="136"/>
      <c r="DO466" s="136"/>
      <c r="DP466" s="136"/>
      <c r="DQ466" s="136"/>
      <c r="DR466" s="136"/>
      <c r="DS466" s="136"/>
      <c r="DT466" s="136"/>
      <c r="DU466" s="136"/>
      <c r="DV466" s="136"/>
      <c r="DW466" s="136"/>
      <c r="DX466" s="136"/>
      <c r="DY466" s="136"/>
      <c r="DZ466" s="136"/>
      <c r="EA466" s="136"/>
      <c r="EB466" s="136"/>
      <c r="EC466" s="136"/>
      <c r="ED466" s="136"/>
      <c r="EE466" s="136"/>
      <c r="EF466" s="136"/>
      <c r="EG466" s="136"/>
      <c r="EH466" s="136"/>
      <c r="EI466" s="136"/>
      <c r="EJ466" s="136"/>
      <c r="EK466" s="136"/>
      <c r="EL466" s="136"/>
      <c r="EM466" s="136"/>
      <c r="EN466" s="136"/>
      <c r="EO466" s="136"/>
      <c r="EP466" s="136"/>
      <c r="EQ466" s="136"/>
      <c r="ER466" s="136"/>
      <c r="ES466" s="136"/>
      <c r="ET466" s="136"/>
      <c r="EU466" s="136"/>
      <c r="EV466" s="136"/>
      <c r="EW466" s="136"/>
      <c r="EX466" s="136"/>
      <c r="EY466" s="136"/>
      <c r="EZ466" s="136"/>
      <c r="FA466" s="136"/>
      <c r="FB466" s="136"/>
      <c r="FC466" s="136"/>
      <c r="FD466" s="136"/>
      <c r="FE466" s="136"/>
      <c r="FF466" s="136"/>
      <c r="FG466" s="136"/>
      <c r="FH466" s="136"/>
      <c r="FI466" s="136"/>
      <c r="FJ466" s="136"/>
      <c r="FK466" s="136"/>
      <c r="FL466" s="136"/>
      <c r="FM466" s="136"/>
      <c r="FN466" s="136"/>
      <c r="FO466" s="136"/>
      <c r="FP466" s="136"/>
      <c r="FQ466" s="136"/>
      <c r="FR466" s="136"/>
      <c r="FS466" s="136"/>
      <c r="FT466" s="136"/>
      <c r="FU466" s="136"/>
      <c r="FV466" s="136"/>
      <c r="FW466" s="136"/>
      <c r="FX466" s="136"/>
      <c r="FY466" s="136"/>
      <c r="FZ466" s="136"/>
      <c r="GA466" s="136"/>
      <c r="GB466" s="136"/>
      <c r="GC466" s="136"/>
      <c r="GD466" s="136"/>
      <c r="GE466" s="136"/>
      <c r="GF466" s="136"/>
      <c r="GG466" s="136"/>
      <c r="GH466" s="136"/>
      <c r="GI466" s="136"/>
      <c r="GJ466" s="136"/>
      <c r="GK466" s="136"/>
      <c r="GL466" s="136"/>
      <c r="GM466" s="136"/>
      <c r="GN466" s="136"/>
      <c r="GO466" s="136"/>
      <c r="GP466" s="136"/>
      <c r="GQ466" s="136"/>
      <c r="GR466" s="136"/>
      <c r="GS466" s="136"/>
      <c r="GT466" s="136"/>
      <c r="GU466" s="136"/>
      <c r="GV466" s="136"/>
      <c r="GW466" s="136"/>
      <c r="GX466" s="136"/>
      <c r="GY466" s="136"/>
      <c r="GZ466" s="136"/>
      <c r="HA466" s="136"/>
      <c r="HB466" s="136"/>
      <c r="HC466" s="136"/>
      <c r="HD466" s="136"/>
      <c r="HE466" s="136"/>
      <c r="HF466" s="136"/>
      <c r="HG466" s="136"/>
      <c r="HH466" s="136"/>
      <c r="HI466" s="136"/>
      <c r="HJ466" s="136"/>
      <c r="HK466" s="136"/>
      <c r="HL466" s="136"/>
      <c r="HM466" s="136"/>
      <c r="HN466" s="136"/>
      <c r="HO466" s="136"/>
      <c r="HP466" s="136"/>
      <c r="HQ466" s="136"/>
      <c r="HR466" s="136"/>
      <c r="HS466" s="136"/>
      <c r="HT466" s="136"/>
      <c r="HU466" s="136"/>
      <c r="HV466" s="136"/>
      <c r="HW466" s="136"/>
      <c r="HX466" s="136"/>
      <c r="HY466" s="136"/>
      <c r="HZ466" s="136"/>
      <c r="IA466" s="136"/>
      <c r="IB466" s="136"/>
      <c r="IC466" s="136"/>
      <c r="ID466" s="136"/>
      <c r="IE466" s="136"/>
      <c r="IF466" s="136"/>
      <c r="IG466" s="136"/>
    </row>
    <row r="467" spans="1:241" ht="15" customHeight="1" x14ac:dyDescent="0.25">
      <c r="A467" s="204" t="s">
        <v>313</v>
      </c>
      <c r="B467" s="205">
        <v>6319820</v>
      </c>
      <c r="C467" s="205">
        <v>3494157</v>
      </c>
      <c r="D467" s="205">
        <v>1034059</v>
      </c>
      <c r="E467" s="205">
        <v>918475</v>
      </c>
      <c r="F467" s="205">
        <v>1859516</v>
      </c>
      <c r="G467" s="205">
        <v>391368</v>
      </c>
      <c r="H467" s="242">
        <v>14017395</v>
      </c>
      <c r="I467" s="136"/>
      <c r="J467" s="135" t="s">
        <v>394</v>
      </c>
      <c r="K467" s="205">
        <v>6466468</v>
      </c>
      <c r="L467" s="205">
        <v>3545441</v>
      </c>
      <c r="M467" s="205">
        <v>959387</v>
      </c>
      <c r="N467" s="205">
        <v>1063373</v>
      </c>
      <c r="O467" s="205">
        <v>1795743</v>
      </c>
      <c r="P467" s="205">
        <v>343290</v>
      </c>
      <c r="Q467" s="242">
        <v>14173702</v>
      </c>
      <c r="R467" s="136"/>
      <c r="S467" s="136"/>
      <c r="T467" s="136"/>
      <c r="U467" s="136"/>
      <c r="V467" s="136"/>
      <c r="W467" s="136"/>
      <c r="X467" s="136"/>
      <c r="Y467" s="136"/>
      <c r="Z467" s="136"/>
      <c r="AA467" s="136"/>
      <c r="AB467" s="136"/>
      <c r="AC467" s="136"/>
      <c r="AD467" s="136"/>
      <c r="AE467" s="136"/>
      <c r="AF467" s="136"/>
      <c r="AG467" s="136"/>
      <c r="AH467" s="136"/>
      <c r="AI467" s="136"/>
      <c r="AJ467" s="136"/>
      <c r="AK467" s="136"/>
      <c r="AL467" s="136"/>
      <c r="AM467" s="136"/>
      <c r="AN467" s="136"/>
      <c r="AO467" s="136"/>
      <c r="AP467" s="136"/>
      <c r="AQ467" s="136"/>
      <c r="AR467" s="136"/>
      <c r="AS467" s="136"/>
      <c r="AT467" s="136"/>
      <c r="AU467" s="136"/>
      <c r="AV467" s="136"/>
      <c r="AW467" s="136"/>
      <c r="AX467" s="136"/>
      <c r="AY467" s="136"/>
      <c r="AZ467" s="136"/>
      <c r="BA467" s="136"/>
      <c r="BB467" s="136"/>
      <c r="BC467" s="136"/>
      <c r="BD467" s="136"/>
      <c r="BE467" s="136"/>
      <c r="BF467" s="136"/>
      <c r="BG467" s="136"/>
      <c r="BH467" s="136"/>
      <c r="BI467" s="136"/>
      <c r="BJ467" s="136"/>
      <c r="BK467" s="136"/>
      <c r="BL467" s="136"/>
      <c r="BM467" s="136"/>
      <c r="BN467" s="136"/>
      <c r="BO467" s="136"/>
      <c r="BP467" s="136"/>
      <c r="BQ467" s="136"/>
      <c r="BR467" s="136"/>
      <c r="BS467" s="136"/>
      <c r="BT467" s="136"/>
      <c r="BU467" s="136"/>
      <c r="BV467" s="136"/>
      <c r="BW467" s="136"/>
      <c r="BX467" s="136"/>
      <c r="BY467" s="136"/>
      <c r="BZ467" s="136"/>
      <c r="CA467" s="136"/>
      <c r="CB467" s="136"/>
      <c r="CC467" s="136"/>
      <c r="CD467" s="136"/>
      <c r="CE467" s="136"/>
      <c r="CF467" s="136"/>
      <c r="CG467" s="136"/>
      <c r="CH467" s="136"/>
      <c r="CI467" s="136"/>
      <c r="CJ467" s="136"/>
      <c r="CK467" s="136"/>
      <c r="CL467" s="136"/>
      <c r="CM467" s="136"/>
      <c r="CN467" s="136"/>
      <c r="CO467" s="136"/>
      <c r="CP467" s="136"/>
      <c r="CQ467" s="136"/>
      <c r="CR467" s="136"/>
      <c r="CS467" s="136"/>
      <c r="CT467" s="136"/>
      <c r="CU467" s="136"/>
      <c r="CV467" s="136"/>
      <c r="CW467" s="136"/>
      <c r="CX467" s="136"/>
      <c r="CY467" s="136"/>
      <c r="CZ467" s="136"/>
      <c r="DA467" s="136"/>
      <c r="DB467" s="136"/>
      <c r="DC467" s="136"/>
      <c r="DD467" s="136"/>
      <c r="DE467" s="136"/>
      <c r="DF467" s="136"/>
      <c r="DG467" s="136"/>
      <c r="DH467" s="136"/>
      <c r="DI467" s="136"/>
      <c r="DJ467" s="136"/>
      <c r="DK467" s="136"/>
      <c r="DL467" s="136"/>
      <c r="DM467" s="136"/>
      <c r="DN467" s="136"/>
      <c r="DO467" s="136"/>
      <c r="DP467" s="136"/>
      <c r="DQ467" s="136"/>
      <c r="DR467" s="136"/>
      <c r="DS467" s="136"/>
      <c r="DT467" s="136"/>
      <c r="DU467" s="136"/>
      <c r="DV467" s="136"/>
      <c r="DW467" s="136"/>
      <c r="DX467" s="136"/>
      <c r="DY467" s="136"/>
      <c r="DZ467" s="136"/>
      <c r="EA467" s="136"/>
      <c r="EB467" s="136"/>
      <c r="EC467" s="136"/>
      <c r="ED467" s="136"/>
      <c r="EE467" s="136"/>
      <c r="EF467" s="136"/>
      <c r="EG467" s="136"/>
      <c r="EH467" s="136"/>
      <c r="EI467" s="136"/>
      <c r="EJ467" s="136"/>
      <c r="EK467" s="136"/>
      <c r="EL467" s="136"/>
      <c r="EM467" s="136"/>
      <c r="EN467" s="136"/>
      <c r="EO467" s="136"/>
      <c r="EP467" s="136"/>
      <c r="EQ467" s="136"/>
      <c r="ER467" s="136"/>
      <c r="ES467" s="136"/>
      <c r="ET467" s="136"/>
      <c r="EU467" s="136"/>
      <c r="EV467" s="136"/>
      <c r="EW467" s="136"/>
      <c r="EX467" s="136"/>
      <c r="EY467" s="136"/>
      <c r="EZ467" s="136"/>
      <c r="FA467" s="136"/>
      <c r="FB467" s="136"/>
      <c r="FC467" s="136"/>
      <c r="FD467" s="136"/>
      <c r="FE467" s="136"/>
      <c r="FF467" s="136"/>
      <c r="FG467" s="136"/>
      <c r="FH467" s="136"/>
      <c r="FI467" s="136"/>
      <c r="FJ467" s="136"/>
      <c r="FK467" s="136"/>
      <c r="FL467" s="136"/>
      <c r="FM467" s="136"/>
      <c r="FN467" s="136"/>
      <c r="FO467" s="136"/>
      <c r="FP467" s="136"/>
      <c r="FQ467" s="136"/>
      <c r="FR467" s="136"/>
      <c r="FS467" s="136"/>
      <c r="FT467" s="136"/>
      <c r="FU467" s="136"/>
      <c r="FV467" s="136"/>
      <c r="FW467" s="136"/>
      <c r="FX467" s="136"/>
      <c r="FY467" s="136"/>
      <c r="FZ467" s="136"/>
      <c r="GA467" s="136"/>
      <c r="GB467" s="136"/>
      <c r="GC467" s="136"/>
      <c r="GD467" s="136"/>
      <c r="GE467" s="136"/>
      <c r="GF467" s="136"/>
      <c r="GG467" s="136"/>
      <c r="GH467" s="136"/>
      <c r="GI467" s="136"/>
      <c r="GJ467" s="136"/>
      <c r="GK467" s="136"/>
      <c r="GL467" s="136"/>
      <c r="GM467" s="136"/>
      <c r="GN467" s="136"/>
      <c r="GO467" s="136"/>
      <c r="GP467" s="136"/>
      <c r="GQ467" s="136"/>
      <c r="GR467" s="136"/>
      <c r="GS467" s="136"/>
      <c r="GT467" s="136"/>
      <c r="GU467" s="136"/>
      <c r="GV467" s="136"/>
      <c r="GW467" s="136"/>
      <c r="GX467" s="136"/>
      <c r="GY467" s="136"/>
      <c r="GZ467" s="136"/>
      <c r="HA467" s="136"/>
      <c r="HB467" s="136"/>
      <c r="HC467" s="136"/>
      <c r="HD467" s="136"/>
      <c r="HE467" s="136"/>
      <c r="HF467" s="136"/>
      <c r="HG467" s="136"/>
      <c r="HH467" s="136"/>
      <c r="HI467" s="136"/>
      <c r="HJ467" s="136"/>
      <c r="HK467" s="136"/>
      <c r="HL467" s="136"/>
      <c r="HM467" s="136"/>
      <c r="HN467" s="136"/>
      <c r="HO467" s="136"/>
      <c r="HP467" s="136"/>
      <c r="HQ467" s="136"/>
      <c r="HR467" s="136"/>
      <c r="HS467" s="136"/>
      <c r="HT467" s="136"/>
      <c r="HU467" s="136"/>
      <c r="HV467" s="136"/>
      <c r="HW467" s="136"/>
      <c r="HX467" s="136"/>
      <c r="HY467" s="136"/>
      <c r="HZ467" s="136"/>
      <c r="IA467" s="136"/>
      <c r="IB467" s="136"/>
      <c r="IC467" s="136"/>
      <c r="ID467" s="136"/>
      <c r="IE467" s="136"/>
      <c r="IF467" s="136"/>
      <c r="IG467" s="136"/>
    </row>
    <row r="468" spans="1:241" ht="15" customHeight="1" x14ac:dyDescent="0.25">
      <c r="A468" s="204" t="s">
        <v>606</v>
      </c>
      <c r="B468" s="205">
        <v>4651827</v>
      </c>
      <c r="C468" s="205">
        <v>1960576</v>
      </c>
      <c r="D468" s="205">
        <v>743409</v>
      </c>
      <c r="E468" s="205">
        <v>859617</v>
      </c>
      <c r="F468" s="205">
        <v>1557006</v>
      </c>
      <c r="G468" s="205">
        <v>276335</v>
      </c>
      <c r="H468" s="242">
        <v>10048770</v>
      </c>
      <c r="I468" s="136"/>
      <c r="J468" s="135" t="s">
        <v>395</v>
      </c>
      <c r="K468" s="205">
        <v>6783130</v>
      </c>
      <c r="L468" s="205">
        <v>2772479</v>
      </c>
      <c r="M468" s="205">
        <v>710568</v>
      </c>
      <c r="N468" s="205">
        <v>735192</v>
      </c>
      <c r="O468" s="205">
        <v>1846918</v>
      </c>
      <c r="P468" s="205">
        <v>391153</v>
      </c>
      <c r="Q468" s="242">
        <v>13239440</v>
      </c>
      <c r="R468" s="136"/>
      <c r="S468" s="136"/>
      <c r="T468" s="136"/>
      <c r="U468" s="136"/>
      <c r="V468" s="136"/>
      <c r="W468" s="136"/>
      <c r="X468" s="136"/>
      <c r="Y468" s="136"/>
      <c r="Z468" s="136"/>
      <c r="AA468" s="136"/>
      <c r="AB468" s="136"/>
      <c r="AC468" s="136"/>
      <c r="AD468" s="136"/>
      <c r="AE468" s="136"/>
      <c r="AF468" s="136"/>
      <c r="AG468" s="136"/>
      <c r="AH468" s="136"/>
      <c r="AI468" s="136"/>
      <c r="AJ468" s="136"/>
      <c r="AK468" s="136"/>
      <c r="AL468" s="136"/>
      <c r="AM468" s="136"/>
      <c r="AN468" s="136"/>
      <c r="AO468" s="136"/>
      <c r="AP468" s="136"/>
      <c r="AQ468" s="136"/>
      <c r="AR468" s="136"/>
      <c r="AS468" s="136"/>
      <c r="AT468" s="136"/>
      <c r="AU468" s="136"/>
      <c r="AV468" s="136"/>
      <c r="AW468" s="136"/>
      <c r="AX468" s="136"/>
      <c r="AY468" s="136"/>
      <c r="AZ468" s="136"/>
      <c r="BA468" s="136"/>
      <c r="BB468" s="136"/>
      <c r="BC468" s="136"/>
      <c r="BD468" s="136"/>
      <c r="BE468" s="136"/>
      <c r="BF468" s="136"/>
      <c r="BG468" s="136"/>
      <c r="BH468" s="136"/>
      <c r="BI468" s="136"/>
      <c r="BJ468" s="136"/>
      <c r="BK468" s="136"/>
      <c r="BL468" s="136"/>
      <c r="BM468" s="136"/>
      <c r="BN468" s="136"/>
      <c r="BO468" s="136"/>
      <c r="BP468" s="136"/>
      <c r="BQ468" s="136"/>
      <c r="BR468" s="136"/>
      <c r="BS468" s="136"/>
      <c r="BT468" s="136"/>
      <c r="BU468" s="136"/>
      <c r="BV468" s="136"/>
      <c r="BW468" s="136"/>
      <c r="BX468" s="136"/>
      <c r="BY468" s="136"/>
      <c r="BZ468" s="136"/>
      <c r="CA468" s="136"/>
      <c r="CB468" s="136"/>
      <c r="CC468" s="136"/>
      <c r="CD468" s="136"/>
      <c r="CE468" s="136"/>
      <c r="CF468" s="136"/>
      <c r="CG468" s="136"/>
      <c r="CH468" s="136"/>
      <c r="CI468" s="136"/>
      <c r="CJ468" s="136"/>
      <c r="CK468" s="136"/>
      <c r="CL468" s="136"/>
      <c r="CM468" s="136"/>
      <c r="CN468" s="136"/>
      <c r="CO468" s="136"/>
      <c r="CP468" s="136"/>
      <c r="CQ468" s="136"/>
      <c r="CR468" s="136"/>
      <c r="CS468" s="136"/>
      <c r="CT468" s="136"/>
      <c r="CU468" s="136"/>
      <c r="CV468" s="136"/>
      <c r="CW468" s="136"/>
      <c r="CX468" s="136"/>
      <c r="CY468" s="136"/>
      <c r="CZ468" s="136"/>
      <c r="DA468" s="136"/>
      <c r="DB468" s="136"/>
      <c r="DC468" s="136"/>
      <c r="DD468" s="136"/>
      <c r="DE468" s="136"/>
      <c r="DF468" s="136"/>
      <c r="DG468" s="136"/>
      <c r="DH468" s="136"/>
      <c r="DI468" s="136"/>
      <c r="DJ468" s="136"/>
      <c r="DK468" s="136"/>
      <c r="DL468" s="136"/>
      <c r="DM468" s="136"/>
      <c r="DN468" s="136"/>
      <c r="DO468" s="136"/>
      <c r="DP468" s="136"/>
      <c r="DQ468" s="136"/>
      <c r="DR468" s="136"/>
      <c r="DS468" s="136"/>
      <c r="DT468" s="136"/>
      <c r="DU468" s="136"/>
      <c r="DV468" s="136"/>
      <c r="DW468" s="136"/>
      <c r="DX468" s="136"/>
      <c r="DY468" s="136"/>
      <c r="DZ468" s="136"/>
      <c r="EA468" s="136"/>
      <c r="EB468" s="136"/>
      <c r="EC468" s="136"/>
      <c r="ED468" s="136"/>
      <c r="EE468" s="136"/>
      <c r="EF468" s="136"/>
      <c r="EG468" s="136"/>
      <c r="EH468" s="136"/>
      <c r="EI468" s="136"/>
      <c r="EJ468" s="136"/>
      <c r="EK468" s="136"/>
      <c r="EL468" s="136"/>
      <c r="EM468" s="136"/>
      <c r="EN468" s="136"/>
      <c r="EO468" s="136"/>
      <c r="EP468" s="136"/>
      <c r="EQ468" s="136"/>
      <c r="ER468" s="136"/>
      <c r="ES468" s="136"/>
      <c r="ET468" s="136"/>
      <c r="EU468" s="136"/>
      <c r="EV468" s="136"/>
      <c r="EW468" s="136"/>
      <c r="EX468" s="136"/>
      <c r="EY468" s="136"/>
      <c r="EZ468" s="136"/>
      <c r="FA468" s="136"/>
      <c r="FB468" s="136"/>
      <c r="FC468" s="136"/>
      <c r="FD468" s="136"/>
      <c r="FE468" s="136"/>
      <c r="FF468" s="136"/>
      <c r="FG468" s="136"/>
      <c r="FH468" s="136"/>
      <c r="FI468" s="136"/>
      <c r="FJ468" s="136"/>
      <c r="FK468" s="136"/>
      <c r="FL468" s="136"/>
      <c r="FM468" s="136"/>
      <c r="FN468" s="136"/>
      <c r="FO468" s="136"/>
      <c r="FP468" s="136"/>
      <c r="FQ468" s="136"/>
      <c r="FR468" s="136"/>
      <c r="FS468" s="136"/>
      <c r="FT468" s="136"/>
      <c r="FU468" s="136"/>
      <c r="FV468" s="136"/>
      <c r="FW468" s="136"/>
      <c r="FX468" s="136"/>
      <c r="FY468" s="136"/>
      <c r="FZ468" s="136"/>
      <c r="GA468" s="136"/>
      <c r="GB468" s="136"/>
      <c r="GC468" s="136"/>
      <c r="GD468" s="136"/>
      <c r="GE468" s="136"/>
      <c r="GF468" s="136"/>
      <c r="GG468" s="136"/>
      <c r="GH468" s="136"/>
      <c r="GI468" s="136"/>
      <c r="GJ468" s="136"/>
      <c r="GK468" s="136"/>
      <c r="GL468" s="136"/>
      <c r="GM468" s="136"/>
      <c r="GN468" s="136"/>
      <c r="GO468" s="136"/>
      <c r="GP468" s="136"/>
      <c r="GQ468" s="136"/>
      <c r="GR468" s="136"/>
      <c r="GS468" s="136"/>
      <c r="GT468" s="136"/>
      <c r="GU468" s="136"/>
      <c r="GV468" s="136"/>
      <c r="GW468" s="136"/>
      <c r="GX468" s="136"/>
      <c r="GY468" s="136"/>
      <c r="GZ468" s="136"/>
      <c r="HA468" s="136"/>
      <c r="HB468" s="136"/>
      <c r="HC468" s="136"/>
      <c r="HD468" s="136"/>
      <c r="HE468" s="136"/>
      <c r="HF468" s="136"/>
      <c r="HG468" s="136"/>
      <c r="HH468" s="136"/>
      <c r="HI468" s="136"/>
      <c r="HJ468" s="136"/>
      <c r="HK468" s="136"/>
      <c r="HL468" s="136"/>
      <c r="HM468" s="136"/>
      <c r="HN468" s="136"/>
      <c r="HO468" s="136"/>
      <c r="HP468" s="136"/>
      <c r="HQ468" s="136"/>
      <c r="HR468" s="136"/>
      <c r="HS468" s="136"/>
      <c r="HT468" s="136"/>
      <c r="HU468" s="136"/>
      <c r="HV468" s="136"/>
      <c r="HW468" s="136"/>
      <c r="HX468" s="136"/>
      <c r="HY468" s="136"/>
      <c r="HZ468" s="136"/>
      <c r="IA468" s="136"/>
      <c r="IB468" s="136"/>
      <c r="IC468" s="136"/>
      <c r="ID468" s="136"/>
      <c r="IE468" s="136"/>
      <c r="IF468" s="136"/>
      <c r="IG468" s="136"/>
    </row>
    <row r="469" spans="1:241" ht="15" customHeight="1" x14ac:dyDescent="0.25">
      <c r="A469" s="204" t="s">
        <v>376</v>
      </c>
      <c r="B469" s="205">
        <v>5231484</v>
      </c>
      <c r="C469" s="205">
        <v>4010156</v>
      </c>
      <c r="D469" s="205">
        <v>1273134</v>
      </c>
      <c r="E469" s="205">
        <v>1190801</v>
      </c>
      <c r="F469" s="205">
        <v>1902380</v>
      </c>
      <c r="G469" s="205">
        <v>502881</v>
      </c>
      <c r="H469" s="242">
        <v>14110836</v>
      </c>
      <c r="I469" s="136"/>
      <c r="J469" s="135" t="s">
        <v>396</v>
      </c>
      <c r="K469" s="205">
        <v>4310230</v>
      </c>
      <c r="L469" s="205">
        <v>1799605</v>
      </c>
      <c r="M469" s="205">
        <v>807298</v>
      </c>
      <c r="N469" s="205">
        <v>825595</v>
      </c>
      <c r="O469" s="205">
        <v>1692555</v>
      </c>
      <c r="P469" s="205">
        <v>242654</v>
      </c>
      <c r="Q469" s="242">
        <v>9677937</v>
      </c>
      <c r="R469" s="136"/>
      <c r="S469" s="136"/>
      <c r="T469" s="136"/>
      <c r="U469" s="136"/>
      <c r="V469" s="136"/>
      <c r="W469" s="136"/>
      <c r="X469" s="136"/>
      <c r="Y469" s="136"/>
      <c r="Z469" s="136"/>
      <c r="AA469" s="136"/>
      <c r="AB469" s="136"/>
      <c r="AC469" s="136"/>
      <c r="AD469" s="136"/>
      <c r="AE469" s="136"/>
      <c r="AF469" s="136"/>
      <c r="AG469" s="136"/>
      <c r="AH469" s="136"/>
      <c r="AI469" s="136"/>
      <c r="AJ469" s="136"/>
      <c r="AK469" s="136"/>
      <c r="AL469" s="136"/>
      <c r="AM469" s="136"/>
      <c r="AN469" s="136"/>
      <c r="AO469" s="136"/>
      <c r="AP469" s="136"/>
      <c r="AQ469" s="136"/>
      <c r="AR469" s="136"/>
      <c r="AS469" s="136"/>
      <c r="AT469" s="136"/>
      <c r="AU469" s="136"/>
      <c r="AV469" s="136"/>
      <c r="AW469" s="136"/>
      <c r="AX469" s="136"/>
      <c r="AY469" s="136"/>
      <c r="AZ469" s="136"/>
      <c r="BA469" s="136"/>
      <c r="BB469" s="136"/>
      <c r="BC469" s="136"/>
      <c r="BD469" s="136"/>
      <c r="BE469" s="136"/>
      <c r="BF469" s="136"/>
      <c r="BG469" s="136"/>
      <c r="BH469" s="136"/>
      <c r="BI469" s="136"/>
      <c r="BJ469" s="136"/>
      <c r="BK469" s="136"/>
      <c r="BL469" s="136"/>
      <c r="BM469" s="136"/>
      <c r="BN469" s="136"/>
      <c r="BO469" s="136"/>
      <c r="BP469" s="136"/>
      <c r="BQ469" s="136"/>
      <c r="BR469" s="136"/>
      <c r="BS469" s="136"/>
      <c r="BT469" s="136"/>
      <c r="BU469" s="136"/>
      <c r="BV469" s="136"/>
      <c r="BW469" s="136"/>
      <c r="BX469" s="136"/>
      <c r="BY469" s="136"/>
      <c r="BZ469" s="136"/>
      <c r="CA469" s="136"/>
      <c r="CB469" s="136"/>
      <c r="CC469" s="136"/>
      <c r="CD469" s="136"/>
      <c r="CE469" s="136"/>
      <c r="CF469" s="136"/>
      <c r="CG469" s="136"/>
      <c r="CH469" s="136"/>
      <c r="CI469" s="136"/>
      <c r="CJ469" s="136"/>
      <c r="CK469" s="136"/>
      <c r="CL469" s="136"/>
      <c r="CM469" s="136"/>
      <c r="CN469" s="136"/>
      <c r="CO469" s="136"/>
      <c r="CP469" s="136"/>
      <c r="CQ469" s="136"/>
      <c r="CR469" s="136"/>
      <c r="CS469" s="136"/>
      <c r="CT469" s="136"/>
      <c r="CU469" s="136"/>
      <c r="CV469" s="136"/>
      <c r="CW469" s="136"/>
      <c r="CX469" s="136"/>
      <c r="CY469" s="136"/>
      <c r="CZ469" s="136"/>
      <c r="DA469" s="136"/>
      <c r="DB469" s="136"/>
      <c r="DC469" s="136"/>
      <c r="DD469" s="136"/>
      <c r="DE469" s="136"/>
      <c r="DF469" s="136"/>
      <c r="DG469" s="136"/>
      <c r="DH469" s="136"/>
      <c r="DI469" s="136"/>
      <c r="DJ469" s="136"/>
      <c r="DK469" s="136"/>
      <c r="DL469" s="136"/>
      <c r="DM469" s="136"/>
      <c r="DN469" s="136"/>
      <c r="DO469" s="136"/>
      <c r="DP469" s="136"/>
      <c r="DQ469" s="136"/>
      <c r="DR469" s="136"/>
      <c r="DS469" s="136"/>
      <c r="DT469" s="136"/>
      <c r="DU469" s="136"/>
      <c r="DV469" s="136"/>
      <c r="DW469" s="136"/>
      <c r="DX469" s="136"/>
      <c r="DY469" s="136"/>
      <c r="DZ469" s="136"/>
      <c r="EA469" s="136"/>
      <c r="EB469" s="136"/>
      <c r="EC469" s="136"/>
      <c r="ED469" s="136"/>
      <c r="EE469" s="136"/>
      <c r="EF469" s="136"/>
      <c r="EG469" s="136"/>
      <c r="EH469" s="136"/>
      <c r="EI469" s="136"/>
      <c r="EJ469" s="136"/>
      <c r="EK469" s="136"/>
      <c r="EL469" s="136"/>
      <c r="EM469" s="136"/>
      <c r="EN469" s="136"/>
      <c r="EO469" s="136"/>
      <c r="EP469" s="136"/>
      <c r="EQ469" s="136"/>
      <c r="ER469" s="136"/>
      <c r="ES469" s="136"/>
      <c r="ET469" s="136"/>
      <c r="EU469" s="136"/>
      <c r="EV469" s="136"/>
      <c r="EW469" s="136"/>
      <c r="EX469" s="136"/>
      <c r="EY469" s="136"/>
      <c r="EZ469" s="136"/>
      <c r="FA469" s="136"/>
      <c r="FB469" s="136"/>
      <c r="FC469" s="136"/>
      <c r="FD469" s="136"/>
      <c r="FE469" s="136"/>
      <c r="FF469" s="136"/>
      <c r="FG469" s="136"/>
      <c r="FH469" s="136"/>
      <c r="FI469" s="136"/>
      <c r="FJ469" s="136"/>
      <c r="FK469" s="136"/>
      <c r="FL469" s="136"/>
      <c r="FM469" s="136"/>
      <c r="FN469" s="136"/>
      <c r="FO469" s="136"/>
      <c r="FP469" s="136"/>
      <c r="FQ469" s="136"/>
      <c r="FR469" s="136"/>
      <c r="FS469" s="136"/>
      <c r="FT469" s="136"/>
      <c r="FU469" s="136"/>
      <c r="FV469" s="136"/>
      <c r="FW469" s="136"/>
      <c r="FX469" s="136"/>
      <c r="FY469" s="136"/>
      <c r="FZ469" s="136"/>
      <c r="GA469" s="136"/>
      <c r="GB469" s="136"/>
      <c r="GC469" s="136"/>
      <c r="GD469" s="136"/>
      <c r="GE469" s="136"/>
      <c r="GF469" s="136"/>
      <c r="GG469" s="136"/>
      <c r="GH469" s="136"/>
      <c r="GI469" s="136"/>
      <c r="GJ469" s="136"/>
      <c r="GK469" s="136"/>
      <c r="GL469" s="136"/>
      <c r="GM469" s="136"/>
      <c r="GN469" s="136"/>
      <c r="GO469" s="136"/>
      <c r="GP469" s="136"/>
      <c r="GQ469" s="136"/>
      <c r="GR469" s="136"/>
      <c r="GS469" s="136"/>
      <c r="GT469" s="136"/>
      <c r="GU469" s="136"/>
      <c r="GV469" s="136"/>
      <c r="GW469" s="136"/>
      <c r="GX469" s="136"/>
      <c r="GY469" s="136"/>
      <c r="GZ469" s="136"/>
      <c r="HA469" s="136"/>
      <c r="HB469" s="136"/>
      <c r="HC469" s="136"/>
      <c r="HD469" s="136"/>
      <c r="HE469" s="136"/>
      <c r="HF469" s="136"/>
      <c r="HG469" s="136"/>
      <c r="HH469" s="136"/>
      <c r="HI469" s="136"/>
      <c r="HJ469" s="136"/>
      <c r="HK469" s="136"/>
      <c r="HL469" s="136"/>
      <c r="HM469" s="136"/>
      <c r="HN469" s="136"/>
      <c r="HO469" s="136"/>
      <c r="HP469" s="136"/>
      <c r="HQ469" s="136"/>
      <c r="HR469" s="136"/>
      <c r="HS469" s="136"/>
      <c r="HT469" s="136"/>
      <c r="HU469" s="136"/>
      <c r="HV469" s="136"/>
      <c r="HW469" s="136"/>
      <c r="HX469" s="136"/>
      <c r="HY469" s="136"/>
      <c r="HZ469" s="136"/>
      <c r="IA469" s="136"/>
      <c r="IB469" s="136"/>
      <c r="IC469" s="136"/>
      <c r="ID469" s="136"/>
      <c r="IE469" s="136"/>
      <c r="IF469" s="136"/>
      <c r="IG469" s="136"/>
    </row>
    <row r="470" spans="1:241" ht="15" customHeight="1" x14ac:dyDescent="0.25">
      <c r="A470" s="204" t="s">
        <v>310</v>
      </c>
      <c r="B470" s="205">
        <v>4820709</v>
      </c>
      <c r="C470" s="205">
        <v>2998277</v>
      </c>
      <c r="D470" s="205">
        <v>1032680</v>
      </c>
      <c r="E470" s="205">
        <v>1223585</v>
      </c>
      <c r="F470" s="205">
        <v>1798046</v>
      </c>
      <c r="G470" s="205">
        <v>337678</v>
      </c>
      <c r="H470" s="242">
        <v>12210975</v>
      </c>
      <c r="I470" s="136"/>
      <c r="J470" s="135" t="s">
        <v>631</v>
      </c>
      <c r="K470" s="205">
        <v>3408769</v>
      </c>
      <c r="L470" s="205">
        <v>1549621</v>
      </c>
      <c r="M470" s="205">
        <v>554446</v>
      </c>
      <c r="N470" s="205">
        <v>781023</v>
      </c>
      <c r="O470" s="205">
        <v>1363053</v>
      </c>
      <c r="P470" s="205">
        <v>229540</v>
      </c>
      <c r="Q470" s="242">
        <v>7886452</v>
      </c>
      <c r="R470" s="136"/>
      <c r="S470" s="136"/>
      <c r="T470" s="136"/>
      <c r="U470" s="136"/>
      <c r="V470" s="136"/>
      <c r="W470" s="136"/>
      <c r="X470" s="136"/>
      <c r="Y470" s="136"/>
      <c r="Z470" s="136"/>
      <c r="AA470" s="136"/>
      <c r="AB470" s="136"/>
      <c r="AC470" s="136"/>
      <c r="AD470" s="136"/>
      <c r="AE470" s="136"/>
      <c r="AF470" s="136"/>
      <c r="AG470" s="136"/>
      <c r="AH470" s="136"/>
      <c r="AI470" s="136"/>
      <c r="AJ470" s="136"/>
      <c r="AK470" s="136"/>
      <c r="AL470" s="136"/>
      <c r="AM470" s="136"/>
      <c r="AN470" s="136"/>
      <c r="AO470" s="136"/>
      <c r="AP470" s="136"/>
      <c r="AQ470" s="136"/>
      <c r="AR470" s="136"/>
      <c r="AS470" s="136"/>
      <c r="AT470" s="136"/>
      <c r="AU470" s="136"/>
      <c r="AV470" s="136"/>
      <c r="AW470" s="136"/>
      <c r="AX470" s="136"/>
      <c r="AY470" s="136"/>
      <c r="AZ470" s="136"/>
      <c r="BA470" s="136"/>
      <c r="BB470" s="136"/>
      <c r="BC470" s="136"/>
      <c r="BD470" s="136"/>
      <c r="BE470" s="136"/>
      <c r="BF470" s="136"/>
      <c r="BG470" s="136"/>
      <c r="BH470" s="136"/>
      <c r="BI470" s="136"/>
      <c r="BJ470" s="136"/>
      <c r="BK470" s="136"/>
      <c r="BL470" s="136"/>
      <c r="BM470" s="136"/>
      <c r="BN470" s="136"/>
      <c r="BO470" s="136"/>
      <c r="BP470" s="136"/>
      <c r="BQ470" s="136"/>
      <c r="BR470" s="136"/>
      <c r="BS470" s="136"/>
      <c r="BT470" s="136"/>
      <c r="BU470" s="136"/>
      <c r="BV470" s="136"/>
      <c r="BW470" s="136"/>
      <c r="BX470" s="136"/>
      <c r="BY470" s="136"/>
      <c r="BZ470" s="136"/>
      <c r="CA470" s="136"/>
      <c r="CB470" s="136"/>
      <c r="CC470" s="136"/>
      <c r="CD470" s="136"/>
      <c r="CE470" s="136"/>
      <c r="CF470" s="136"/>
      <c r="CG470" s="136"/>
      <c r="CH470" s="136"/>
      <c r="CI470" s="136"/>
      <c r="CJ470" s="136"/>
      <c r="CK470" s="136"/>
      <c r="CL470" s="136"/>
      <c r="CM470" s="136"/>
      <c r="CN470" s="136"/>
      <c r="CO470" s="136"/>
      <c r="CP470" s="136"/>
      <c r="CQ470" s="136"/>
      <c r="CR470" s="136"/>
      <c r="CS470" s="136"/>
      <c r="CT470" s="136"/>
      <c r="CU470" s="136"/>
      <c r="CV470" s="136"/>
      <c r="CW470" s="136"/>
      <c r="CX470" s="136"/>
      <c r="CY470" s="136"/>
      <c r="CZ470" s="136"/>
      <c r="DA470" s="136"/>
      <c r="DB470" s="136"/>
      <c r="DC470" s="136"/>
      <c r="DD470" s="136"/>
      <c r="DE470" s="136"/>
      <c r="DF470" s="136"/>
      <c r="DG470" s="136"/>
      <c r="DH470" s="136"/>
      <c r="DI470" s="136"/>
      <c r="DJ470" s="136"/>
      <c r="DK470" s="136"/>
      <c r="DL470" s="136"/>
      <c r="DM470" s="136"/>
      <c r="DN470" s="136"/>
      <c r="DO470" s="136"/>
      <c r="DP470" s="136"/>
      <c r="DQ470" s="136"/>
      <c r="DR470" s="136"/>
      <c r="DS470" s="136"/>
      <c r="DT470" s="136"/>
      <c r="DU470" s="136"/>
      <c r="DV470" s="136"/>
      <c r="DW470" s="136"/>
      <c r="DX470" s="136"/>
      <c r="DY470" s="136"/>
      <c r="DZ470" s="136"/>
      <c r="EA470" s="136"/>
      <c r="EB470" s="136"/>
      <c r="EC470" s="136"/>
      <c r="ED470" s="136"/>
      <c r="EE470" s="136"/>
      <c r="EF470" s="136"/>
      <c r="EG470" s="136"/>
      <c r="EH470" s="136"/>
      <c r="EI470" s="136"/>
      <c r="EJ470" s="136"/>
      <c r="EK470" s="136"/>
      <c r="EL470" s="136"/>
      <c r="EM470" s="136"/>
      <c r="EN470" s="136"/>
      <c r="EO470" s="136"/>
      <c r="EP470" s="136"/>
      <c r="EQ470" s="136"/>
      <c r="ER470" s="136"/>
      <c r="ES470" s="136"/>
      <c r="ET470" s="136"/>
      <c r="EU470" s="136"/>
      <c r="EV470" s="136"/>
      <c r="EW470" s="136"/>
      <c r="EX470" s="136"/>
      <c r="EY470" s="136"/>
      <c r="EZ470" s="136"/>
      <c r="FA470" s="136"/>
      <c r="FB470" s="136"/>
      <c r="FC470" s="136"/>
      <c r="FD470" s="136"/>
      <c r="FE470" s="136"/>
      <c r="FF470" s="136"/>
      <c r="FG470" s="136"/>
      <c r="FH470" s="136"/>
      <c r="FI470" s="136"/>
      <c r="FJ470" s="136"/>
      <c r="FK470" s="136"/>
      <c r="FL470" s="136"/>
      <c r="FM470" s="136"/>
      <c r="FN470" s="136"/>
      <c r="FO470" s="136"/>
      <c r="FP470" s="136"/>
      <c r="FQ470" s="136"/>
      <c r="FR470" s="136"/>
      <c r="FS470" s="136"/>
      <c r="FT470" s="136"/>
      <c r="FU470" s="136"/>
      <c r="FV470" s="136"/>
      <c r="FW470" s="136"/>
      <c r="FX470" s="136"/>
      <c r="FY470" s="136"/>
      <c r="FZ470" s="136"/>
      <c r="GA470" s="136"/>
      <c r="GB470" s="136"/>
      <c r="GC470" s="136"/>
      <c r="GD470" s="136"/>
      <c r="GE470" s="136"/>
      <c r="GF470" s="136"/>
      <c r="GG470" s="136"/>
      <c r="GH470" s="136"/>
      <c r="GI470" s="136"/>
      <c r="GJ470" s="136"/>
      <c r="GK470" s="136"/>
      <c r="GL470" s="136"/>
      <c r="GM470" s="136"/>
      <c r="GN470" s="136"/>
      <c r="GO470" s="136"/>
      <c r="GP470" s="136"/>
      <c r="GQ470" s="136"/>
      <c r="GR470" s="136"/>
      <c r="GS470" s="136"/>
      <c r="GT470" s="136"/>
      <c r="GU470" s="136"/>
      <c r="GV470" s="136"/>
      <c r="GW470" s="136"/>
      <c r="GX470" s="136"/>
      <c r="GY470" s="136"/>
      <c r="GZ470" s="136"/>
      <c r="HA470" s="136"/>
      <c r="HB470" s="136"/>
      <c r="HC470" s="136"/>
      <c r="HD470" s="136"/>
      <c r="HE470" s="136"/>
      <c r="HF470" s="136"/>
      <c r="HG470" s="136"/>
      <c r="HH470" s="136"/>
      <c r="HI470" s="136"/>
      <c r="HJ470" s="136"/>
      <c r="HK470" s="136"/>
      <c r="HL470" s="136"/>
      <c r="HM470" s="136"/>
      <c r="HN470" s="136"/>
      <c r="HO470" s="136"/>
      <c r="HP470" s="136"/>
      <c r="HQ470" s="136"/>
      <c r="HR470" s="136"/>
      <c r="HS470" s="136"/>
      <c r="HT470" s="136"/>
      <c r="HU470" s="136"/>
      <c r="HV470" s="136"/>
      <c r="HW470" s="136"/>
      <c r="HX470" s="136"/>
      <c r="HY470" s="136"/>
      <c r="HZ470" s="136"/>
      <c r="IA470" s="136"/>
      <c r="IB470" s="136"/>
      <c r="IC470" s="136"/>
      <c r="ID470" s="136"/>
      <c r="IE470" s="136"/>
      <c r="IF470" s="136"/>
      <c r="IG470" s="136"/>
    </row>
    <row r="471" spans="1:241" ht="15" customHeight="1" x14ac:dyDescent="0.25">
      <c r="A471" s="204" t="s">
        <v>309</v>
      </c>
      <c r="B471" s="205">
        <v>4263636</v>
      </c>
      <c r="C471" s="205">
        <v>3111296</v>
      </c>
      <c r="D471" s="205">
        <v>977802</v>
      </c>
      <c r="E471" s="205">
        <v>1031010</v>
      </c>
      <c r="F471" s="205">
        <v>1739168</v>
      </c>
      <c r="G471" s="205">
        <v>441347</v>
      </c>
      <c r="H471" s="242">
        <v>11564259</v>
      </c>
      <c r="I471" s="136"/>
      <c r="J471" s="135" t="s">
        <v>398</v>
      </c>
      <c r="K471" s="205">
        <v>3280782</v>
      </c>
      <c r="L471" s="205">
        <v>1256855</v>
      </c>
      <c r="M471" s="205">
        <v>562018</v>
      </c>
      <c r="N471" s="205">
        <v>755283</v>
      </c>
      <c r="O471" s="205">
        <v>1184880</v>
      </c>
      <c r="P471" s="205">
        <v>199793</v>
      </c>
      <c r="Q471" s="242">
        <v>7239611</v>
      </c>
      <c r="R471" s="136"/>
      <c r="S471" s="136"/>
      <c r="T471" s="136"/>
      <c r="U471" s="136"/>
      <c r="V471" s="136"/>
      <c r="W471" s="136"/>
      <c r="X471" s="136"/>
      <c r="Y471" s="136"/>
      <c r="Z471" s="136"/>
      <c r="AA471" s="136"/>
      <c r="AB471" s="136"/>
      <c r="AC471" s="136"/>
      <c r="AD471" s="136"/>
      <c r="AE471" s="136"/>
      <c r="AF471" s="136"/>
      <c r="AG471" s="136"/>
      <c r="AH471" s="136"/>
      <c r="AI471" s="136"/>
      <c r="AJ471" s="136"/>
      <c r="AK471" s="136"/>
      <c r="AL471" s="136"/>
      <c r="AM471" s="136"/>
      <c r="AN471" s="136"/>
      <c r="AO471" s="136"/>
      <c r="AP471" s="136"/>
      <c r="AQ471" s="136"/>
      <c r="AR471" s="136"/>
      <c r="AS471" s="136"/>
      <c r="AT471" s="136"/>
      <c r="AU471" s="136"/>
      <c r="AV471" s="136"/>
      <c r="AW471" s="136"/>
      <c r="AX471" s="136"/>
      <c r="AY471" s="136"/>
      <c r="AZ471" s="136"/>
      <c r="BA471" s="136"/>
      <c r="BB471" s="136"/>
      <c r="BC471" s="136"/>
      <c r="BD471" s="136"/>
      <c r="BE471" s="136"/>
      <c r="BF471" s="136"/>
      <c r="BG471" s="136"/>
      <c r="BH471" s="136"/>
      <c r="BI471" s="136"/>
      <c r="BJ471" s="136"/>
      <c r="BK471" s="136"/>
      <c r="BL471" s="136"/>
      <c r="BM471" s="136"/>
      <c r="BN471" s="136"/>
      <c r="BO471" s="136"/>
      <c r="BP471" s="136"/>
      <c r="BQ471" s="136"/>
      <c r="BR471" s="136"/>
      <c r="BS471" s="136"/>
      <c r="BT471" s="136"/>
      <c r="BU471" s="136"/>
      <c r="BV471" s="136"/>
      <c r="BW471" s="136"/>
      <c r="BX471" s="136"/>
      <c r="BY471" s="136"/>
      <c r="BZ471" s="136"/>
      <c r="CA471" s="136"/>
      <c r="CB471" s="136"/>
      <c r="CC471" s="136"/>
      <c r="CD471" s="136"/>
      <c r="CE471" s="136"/>
      <c r="CF471" s="136"/>
      <c r="CG471" s="136"/>
      <c r="CH471" s="136"/>
      <c r="CI471" s="136"/>
      <c r="CJ471" s="136"/>
      <c r="CK471" s="136"/>
      <c r="CL471" s="136"/>
      <c r="CM471" s="136"/>
      <c r="CN471" s="136"/>
      <c r="CO471" s="136"/>
      <c r="CP471" s="136"/>
      <c r="CQ471" s="136"/>
      <c r="CR471" s="136"/>
      <c r="CS471" s="136"/>
      <c r="CT471" s="136"/>
      <c r="CU471" s="136"/>
      <c r="CV471" s="136"/>
      <c r="CW471" s="136"/>
      <c r="CX471" s="136"/>
      <c r="CY471" s="136"/>
      <c r="CZ471" s="136"/>
      <c r="DA471" s="136"/>
      <c r="DB471" s="136"/>
      <c r="DC471" s="136"/>
      <c r="DD471" s="136"/>
      <c r="DE471" s="136"/>
      <c r="DF471" s="136"/>
      <c r="DG471" s="136"/>
      <c r="DH471" s="136"/>
      <c r="DI471" s="136"/>
      <c r="DJ471" s="136"/>
      <c r="DK471" s="136"/>
      <c r="DL471" s="136"/>
      <c r="DM471" s="136"/>
      <c r="DN471" s="136"/>
      <c r="DO471" s="136"/>
      <c r="DP471" s="136"/>
      <c r="DQ471" s="136"/>
      <c r="DR471" s="136"/>
      <c r="DS471" s="136"/>
      <c r="DT471" s="136"/>
      <c r="DU471" s="136"/>
      <c r="DV471" s="136"/>
      <c r="DW471" s="136"/>
      <c r="DX471" s="136"/>
      <c r="DY471" s="136"/>
      <c r="DZ471" s="136"/>
      <c r="EA471" s="136"/>
      <c r="EB471" s="136"/>
      <c r="EC471" s="136"/>
      <c r="ED471" s="136"/>
      <c r="EE471" s="136"/>
      <c r="EF471" s="136"/>
      <c r="EG471" s="136"/>
      <c r="EH471" s="136"/>
      <c r="EI471" s="136"/>
      <c r="EJ471" s="136"/>
      <c r="EK471" s="136"/>
      <c r="EL471" s="136"/>
      <c r="EM471" s="136"/>
      <c r="EN471" s="136"/>
      <c r="EO471" s="136"/>
      <c r="EP471" s="136"/>
      <c r="EQ471" s="136"/>
      <c r="ER471" s="136"/>
      <c r="ES471" s="136"/>
      <c r="ET471" s="136"/>
      <c r="EU471" s="136"/>
      <c r="EV471" s="136"/>
      <c r="EW471" s="136"/>
      <c r="EX471" s="136"/>
      <c r="EY471" s="136"/>
      <c r="EZ471" s="136"/>
      <c r="FA471" s="136"/>
      <c r="FB471" s="136"/>
      <c r="FC471" s="136"/>
      <c r="FD471" s="136"/>
      <c r="FE471" s="136"/>
      <c r="FF471" s="136"/>
      <c r="FG471" s="136"/>
      <c r="FH471" s="136"/>
      <c r="FI471" s="136"/>
      <c r="FJ471" s="136"/>
      <c r="FK471" s="136"/>
      <c r="FL471" s="136"/>
      <c r="FM471" s="136"/>
      <c r="FN471" s="136"/>
      <c r="FO471" s="136"/>
      <c r="FP471" s="136"/>
      <c r="FQ471" s="136"/>
      <c r="FR471" s="136"/>
      <c r="FS471" s="136"/>
      <c r="FT471" s="136"/>
      <c r="FU471" s="136"/>
      <c r="FV471" s="136"/>
      <c r="FW471" s="136"/>
      <c r="FX471" s="136"/>
      <c r="FY471" s="136"/>
      <c r="FZ471" s="136"/>
      <c r="GA471" s="136"/>
      <c r="GB471" s="136"/>
      <c r="GC471" s="136"/>
      <c r="GD471" s="136"/>
      <c r="GE471" s="136"/>
      <c r="GF471" s="136"/>
      <c r="GG471" s="136"/>
      <c r="GH471" s="136"/>
      <c r="GI471" s="136"/>
      <c r="GJ471" s="136"/>
      <c r="GK471" s="136"/>
      <c r="GL471" s="136"/>
      <c r="GM471" s="136"/>
      <c r="GN471" s="136"/>
      <c r="GO471" s="136"/>
      <c r="GP471" s="136"/>
      <c r="GQ471" s="136"/>
      <c r="GR471" s="136"/>
      <c r="GS471" s="136"/>
      <c r="GT471" s="136"/>
      <c r="GU471" s="136"/>
      <c r="GV471" s="136"/>
      <c r="GW471" s="136"/>
      <c r="GX471" s="136"/>
      <c r="GY471" s="136"/>
      <c r="GZ471" s="136"/>
      <c r="HA471" s="136"/>
      <c r="HB471" s="136"/>
      <c r="HC471" s="136"/>
      <c r="HD471" s="136"/>
      <c r="HE471" s="136"/>
      <c r="HF471" s="136"/>
      <c r="HG471" s="136"/>
      <c r="HH471" s="136"/>
      <c r="HI471" s="136"/>
      <c r="HJ471" s="136"/>
      <c r="HK471" s="136"/>
      <c r="HL471" s="136"/>
      <c r="HM471" s="136"/>
      <c r="HN471" s="136"/>
      <c r="HO471" s="136"/>
      <c r="HP471" s="136"/>
      <c r="HQ471" s="136"/>
      <c r="HR471" s="136"/>
      <c r="HS471" s="136"/>
      <c r="HT471" s="136"/>
      <c r="HU471" s="136"/>
      <c r="HV471" s="136"/>
      <c r="HW471" s="136"/>
      <c r="HX471" s="136"/>
      <c r="HY471" s="136"/>
      <c r="HZ471" s="136"/>
      <c r="IA471" s="136"/>
      <c r="IB471" s="136"/>
      <c r="IC471" s="136"/>
      <c r="ID471" s="136"/>
      <c r="IE471" s="136"/>
      <c r="IF471" s="136"/>
      <c r="IG471" s="136"/>
    </row>
    <row r="472" spans="1:241" ht="15" customHeight="1" x14ac:dyDescent="0.25">
      <c r="A472" s="204" t="s">
        <v>308</v>
      </c>
      <c r="B472" s="205">
        <v>3576856</v>
      </c>
      <c r="C472" s="205">
        <v>1644887</v>
      </c>
      <c r="D472" s="205">
        <v>648359</v>
      </c>
      <c r="E472" s="205">
        <v>888479</v>
      </c>
      <c r="F472" s="205">
        <v>1329370</v>
      </c>
      <c r="G472" s="205">
        <v>309468</v>
      </c>
      <c r="H472" s="242">
        <v>8397419</v>
      </c>
      <c r="I472" s="136"/>
      <c r="J472" s="135" t="s">
        <v>399</v>
      </c>
      <c r="K472" s="205">
        <v>2814277</v>
      </c>
      <c r="L472" s="205">
        <v>944424</v>
      </c>
      <c r="M472" s="205">
        <v>547958</v>
      </c>
      <c r="N472" s="205">
        <v>859242</v>
      </c>
      <c r="O472" s="205">
        <v>1258528</v>
      </c>
      <c r="P472" s="205">
        <v>146806</v>
      </c>
      <c r="Q472" s="242">
        <v>6571235</v>
      </c>
      <c r="R472" s="136"/>
      <c r="S472" s="136"/>
      <c r="T472" s="136"/>
      <c r="U472" s="136"/>
      <c r="V472" s="136"/>
      <c r="W472" s="136"/>
      <c r="X472" s="136"/>
      <c r="Y472" s="136"/>
      <c r="Z472" s="136"/>
      <c r="AA472" s="136"/>
      <c r="AB472" s="136"/>
      <c r="AC472" s="136"/>
      <c r="AD472" s="136"/>
      <c r="AE472" s="136"/>
      <c r="AF472" s="136"/>
      <c r="AG472" s="136"/>
      <c r="AH472" s="136"/>
      <c r="AI472" s="136"/>
      <c r="AJ472" s="136"/>
      <c r="AK472" s="136"/>
      <c r="AL472" s="136"/>
      <c r="AM472" s="136"/>
      <c r="AN472" s="136"/>
      <c r="AO472" s="136"/>
      <c r="AP472" s="136"/>
      <c r="AQ472" s="136"/>
      <c r="AR472" s="136"/>
      <c r="AS472" s="136"/>
      <c r="AT472" s="136"/>
      <c r="AU472" s="136"/>
      <c r="AV472" s="136"/>
      <c r="AW472" s="136"/>
      <c r="AX472" s="136"/>
      <c r="AY472" s="136"/>
      <c r="AZ472" s="136"/>
      <c r="BA472" s="136"/>
      <c r="BB472" s="136"/>
      <c r="BC472" s="136"/>
      <c r="BD472" s="136"/>
      <c r="BE472" s="136"/>
      <c r="BF472" s="136"/>
      <c r="BG472" s="136"/>
      <c r="BH472" s="136"/>
      <c r="BI472" s="136"/>
      <c r="BJ472" s="136"/>
      <c r="BK472" s="136"/>
      <c r="BL472" s="136"/>
      <c r="BM472" s="136"/>
      <c r="BN472" s="136"/>
      <c r="BO472" s="136"/>
      <c r="BP472" s="136"/>
      <c r="BQ472" s="136"/>
      <c r="BR472" s="136"/>
      <c r="BS472" s="136"/>
      <c r="BT472" s="136"/>
      <c r="BU472" s="136"/>
      <c r="BV472" s="136"/>
      <c r="BW472" s="136"/>
      <c r="BX472" s="136"/>
      <c r="BY472" s="136"/>
      <c r="BZ472" s="136"/>
      <c r="CA472" s="136"/>
      <c r="CB472" s="136"/>
      <c r="CC472" s="136"/>
      <c r="CD472" s="136"/>
      <c r="CE472" s="136"/>
      <c r="CF472" s="136"/>
      <c r="CG472" s="136"/>
      <c r="CH472" s="136"/>
      <c r="CI472" s="136"/>
      <c r="CJ472" s="136"/>
      <c r="CK472" s="136"/>
      <c r="CL472" s="136"/>
      <c r="CM472" s="136"/>
      <c r="CN472" s="136"/>
      <c r="CO472" s="136"/>
      <c r="CP472" s="136"/>
      <c r="CQ472" s="136"/>
      <c r="CR472" s="136"/>
      <c r="CS472" s="136"/>
      <c r="CT472" s="136"/>
      <c r="CU472" s="136"/>
      <c r="CV472" s="136"/>
      <c r="CW472" s="136"/>
      <c r="CX472" s="136"/>
      <c r="CY472" s="136"/>
      <c r="CZ472" s="136"/>
      <c r="DA472" s="136"/>
      <c r="DB472" s="136"/>
      <c r="DC472" s="136"/>
      <c r="DD472" s="136"/>
      <c r="DE472" s="136"/>
      <c r="DF472" s="136"/>
      <c r="DG472" s="136"/>
      <c r="DH472" s="136"/>
      <c r="DI472" s="136"/>
      <c r="DJ472" s="136"/>
      <c r="DK472" s="136"/>
      <c r="DL472" s="136"/>
      <c r="DM472" s="136"/>
      <c r="DN472" s="136"/>
      <c r="DO472" s="136"/>
      <c r="DP472" s="136"/>
      <c r="DQ472" s="136"/>
      <c r="DR472" s="136"/>
      <c r="DS472" s="136"/>
      <c r="DT472" s="136"/>
      <c r="DU472" s="136"/>
      <c r="DV472" s="136"/>
      <c r="DW472" s="136"/>
      <c r="DX472" s="136"/>
      <c r="DY472" s="136"/>
      <c r="DZ472" s="136"/>
      <c r="EA472" s="136"/>
      <c r="EB472" s="136"/>
      <c r="EC472" s="136"/>
      <c r="ED472" s="136"/>
      <c r="EE472" s="136"/>
      <c r="EF472" s="136"/>
      <c r="EG472" s="136"/>
      <c r="EH472" s="136"/>
      <c r="EI472" s="136"/>
      <c r="EJ472" s="136"/>
      <c r="EK472" s="136"/>
      <c r="EL472" s="136"/>
      <c r="EM472" s="136"/>
      <c r="EN472" s="136"/>
      <c r="EO472" s="136"/>
      <c r="EP472" s="136"/>
      <c r="EQ472" s="136"/>
      <c r="ER472" s="136"/>
      <c r="ES472" s="136"/>
      <c r="ET472" s="136"/>
      <c r="EU472" s="136"/>
      <c r="EV472" s="136"/>
      <c r="EW472" s="136"/>
      <c r="EX472" s="136"/>
      <c r="EY472" s="136"/>
      <c r="EZ472" s="136"/>
      <c r="FA472" s="136"/>
      <c r="FB472" s="136"/>
      <c r="FC472" s="136"/>
      <c r="FD472" s="136"/>
      <c r="FE472" s="136"/>
      <c r="FF472" s="136"/>
      <c r="FG472" s="136"/>
      <c r="FH472" s="136"/>
      <c r="FI472" s="136"/>
      <c r="FJ472" s="136"/>
      <c r="FK472" s="136"/>
      <c r="FL472" s="136"/>
      <c r="FM472" s="136"/>
      <c r="FN472" s="136"/>
      <c r="FO472" s="136"/>
      <c r="FP472" s="136"/>
      <c r="FQ472" s="136"/>
      <c r="FR472" s="136"/>
      <c r="FS472" s="136"/>
      <c r="FT472" s="136"/>
      <c r="FU472" s="136"/>
      <c r="FV472" s="136"/>
      <c r="FW472" s="136"/>
      <c r="FX472" s="136"/>
      <c r="FY472" s="136"/>
      <c r="FZ472" s="136"/>
      <c r="GA472" s="136"/>
      <c r="GB472" s="136"/>
      <c r="GC472" s="136"/>
      <c r="GD472" s="136"/>
      <c r="GE472" s="136"/>
      <c r="GF472" s="136"/>
      <c r="GG472" s="136"/>
      <c r="GH472" s="136"/>
      <c r="GI472" s="136"/>
      <c r="GJ472" s="136"/>
      <c r="GK472" s="136"/>
      <c r="GL472" s="136"/>
      <c r="GM472" s="136"/>
      <c r="GN472" s="136"/>
      <c r="GO472" s="136"/>
      <c r="GP472" s="136"/>
      <c r="GQ472" s="136"/>
      <c r="GR472" s="136"/>
      <c r="GS472" s="136"/>
      <c r="GT472" s="136"/>
      <c r="GU472" s="136"/>
      <c r="GV472" s="136"/>
      <c r="GW472" s="136"/>
      <c r="GX472" s="136"/>
      <c r="GY472" s="136"/>
      <c r="GZ472" s="136"/>
      <c r="HA472" s="136"/>
      <c r="HB472" s="136"/>
      <c r="HC472" s="136"/>
      <c r="HD472" s="136"/>
      <c r="HE472" s="136"/>
      <c r="HF472" s="136"/>
      <c r="HG472" s="136"/>
      <c r="HH472" s="136"/>
      <c r="HI472" s="136"/>
      <c r="HJ472" s="136"/>
      <c r="HK472" s="136"/>
      <c r="HL472" s="136"/>
      <c r="HM472" s="136"/>
      <c r="HN472" s="136"/>
      <c r="HO472" s="136"/>
      <c r="HP472" s="136"/>
      <c r="HQ472" s="136"/>
      <c r="HR472" s="136"/>
      <c r="HS472" s="136"/>
      <c r="HT472" s="136"/>
      <c r="HU472" s="136"/>
      <c r="HV472" s="136"/>
      <c r="HW472" s="136"/>
      <c r="HX472" s="136"/>
      <c r="HY472" s="136"/>
      <c r="HZ472" s="136"/>
      <c r="IA472" s="136"/>
      <c r="IB472" s="136"/>
      <c r="IC472" s="136"/>
      <c r="ID472" s="136"/>
      <c r="IE472" s="136"/>
      <c r="IF472" s="136"/>
      <c r="IG472" s="136"/>
    </row>
    <row r="473" spans="1:241" ht="15" customHeight="1" x14ac:dyDescent="0.25">
      <c r="A473" s="204" t="s">
        <v>607</v>
      </c>
      <c r="B473" s="205">
        <v>3991820</v>
      </c>
      <c r="C473" s="205">
        <v>2295105</v>
      </c>
      <c r="D473" s="205">
        <v>740166</v>
      </c>
      <c r="E473" s="205">
        <v>1009317</v>
      </c>
      <c r="F473" s="205">
        <v>1343355</v>
      </c>
      <c r="G473" s="205">
        <v>320688</v>
      </c>
      <c r="H473" s="242">
        <v>9700451</v>
      </c>
      <c r="I473" s="136"/>
      <c r="J473" s="135" t="s">
        <v>400</v>
      </c>
      <c r="K473" s="205">
        <v>2109793</v>
      </c>
      <c r="L473" s="205">
        <v>849248</v>
      </c>
      <c r="M473" s="205">
        <v>542871</v>
      </c>
      <c r="N473" s="205">
        <v>681915</v>
      </c>
      <c r="O473" s="205">
        <v>804264</v>
      </c>
      <c r="P473" s="205">
        <v>178235</v>
      </c>
      <c r="Q473" s="242">
        <v>5166326</v>
      </c>
      <c r="R473" s="136"/>
      <c r="S473" s="136"/>
      <c r="T473" s="136"/>
      <c r="U473" s="136"/>
      <c r="V473" s="136"/>
      <c r="W473" s="136"/>
      <c r="X473" s="136"/>
      <c r="Y473" s="136"/>
      <c r="Z473" s="136"/>
      <c r="AA473" s="136"/>
      <c r="AB473" s="136"/>
      <c r="AC473" s="136"/>
      <c r="AD473" s="136"/>
      <c r="AE473" s="136"/>
      <c r="AF473" s="136"/>
      <c r="AG473" s="136"/>
      <c r="AH473" s="136"/>
      <c r="AI473" s="136"/>
      <c r="AJ473" s="136"/>
      <c r="AK473" s="136"/>
      <c r="AL473" s="136"/>
      <c r="AM473" s="136"/>
      <c r="AN473" s="136"/>
      <c r="AO473" s="136"/>
      <c r="AP473" s="136"/>
      <c r="AQ473" s="136"/>
      <c r="AR473" s="136"/>
      <c r="AS473" s="136"/>
      <c r="AT473" s="136"/>
      <c r="AU473" s="136"/>
      <c r="AV473" s="136"/>
      <c r="AW473" s="136"/>
      <c r="AX473" s="136"/>
      <c r="AY473" s="136"/>
      <c r="AZ473" s="136"/>
      <c r="BA473" s="136"/>
      <c r="BB473" s="136"/>
      <c r="BC473" s="136"/>
      <c r="BD473" s="136"/>
      <c r="BE473" s="136"/>
      <c r="BF473" s="136"/>
      <c r="BG473" s="136"/>
      <c r="BH473" s="136"/>
      <c r="BI473" s="136"/>
      <c r="BJ473" s="136"/>
      <c r="BK473" s="136"/>
      <c r="BL473" s="136"/>
      <c r="BM473" s="136"/>
      <c r="BN473" s="136"/>
      <c r="BO473" s="136"/>
      <c r="BP473" s="136"/>
      <c r="BQ473" s="136"/>
      <c r="BR473" s="136"/>
      <c r="BS473" s="136"/>
      <c r="BT473" s="136"/>
      <c r="BU473" s="136"/>
      <c r="BV473" s="136"/>
      <c r="BW473" s="136"/>
      <c r="BX473" s="136"/>
      <c r="BY473" s="136"/>
      <c r="BZ473" s="136"/>
      <c r="CA473" s="136"/>
      <c r="CB473" s="136"/>
      <c r="CC473" s="136"/>
      <c r="CD473" s="136"/>
      <c r="CE473" s="136"/>
      <c r="CF473" s="136"/>
      <c r="CG473" s="136"/>
      <c r="CH473" s="136"/>
      <c r="CI473" s="136"/>
      <c r="CJ473" s="136"/>
      <c r="CK473" s="136"/>
      <c r="CL473" s="136"/>
      <c r="CM473" s="136"/>
      <c r="CN473" s="136"/>
      <c r="CO473" s="136"/>
      <c r="CP473" s="136"/>
      <c r="CQ473" s="136"/>
      <c r="CR473" s="136"/>
      <c r="CS473" s="136"/>
      <c r="CT473" s="136"/>
      <c r="CU473" s="136"/>
      <c r="CV473" s="136"/>
      <c r="CW473" s="136"/>
      <c r="CX473" s="136"/>
      <c r="CY473" s="136"/>
      <c r="CZ473" s="136"/>
      <c r="DA473" s="136"/>
      <c r="DB473" s="136"/>
      <c r="DC473" s="136"/>
      <c r="DD473" s="136"/>
      <c r="DE473" s="136"/>
      <c r="DF473" s="136"/>
      <c r="DG473" s="136"/>
      <c r="DH473" s="136"/>
      <c r="DI473" s="136"/>
      <c r="DJ473" s="136"/>
      <c r="DK473" s="136"/>
      <c r="DL473" s="136"/>
      <c r="DM473" s="136"/>
      <c r="DN473" s="136"/>
      <c r="DO473" s="136"/>
      <c r="DP473" s="136"/>
      <c r="DQ473" s="136"/>
      <c r="DR473" s="136"/>
      <c r="DS473" s="136"/>
      <c r="DT473" s="136"/>
      <c r="DU473" s="136"/>
      <c r="DV473" s="136"/>
      <c r="DW473" s="136"/>
      <c r="DX473" s="136"/>
      <c r="DY473" s="136"/>
      <c r="DZ473" s="136"/>
      <c r="EA473" s="136"/>
      <c r="EB473" s="136"/>
      <c r="EC473" s="136"/>
      <c r="ED473" s="136"/>
      <c r="EE473" s="136"/>
      <c r="EF473" s="136"/>
      <c r="EG473" s="136"/>
      <c r="EH473" s="136"/>
      <c r="EI473" s="136"/>
      <c r="EJ473" s="136"/>
      <c r="EK473" s="136"/>
      <c r="EL473" s="136"/>
      <c r="EM473" s="136"/>
      <c r="EN473" s="136"/>
      <c r="EO473" s="136"/>
      <c r="EP473" s="136"/>
      <c r="EQ473" s="136"/>
      <c r="ER473" s="136"/>
      <c r="ES473" s="136"/>
      <c r="ET473" s="136"/>
      <c r="EU473" s="136"/>
      <c r="EV473" s="136"/>
      <c r="EW473" s="136"/>
      <c r="EX473" s="136"/>
      <c r="EY473" s="136"/>
      <c r="EZ473" s="136"/>
      <c r="FA473" s="136"/>
      <c r="FB473" s="136"/>
      <c r="FC473" s="136"/>
      <c r="FD473" s="136"/>
      <c r="FE473" s="136"/>
      <c r="FF473" s="136"/>
      <c r="FG473" s="136"/>
      <c r="FH473" s="136"/>
      <c r="FI473" s="136"/>
      <c r="FJ473" s="136"/>
      <c r="FK473" s="136"/>
      <c r="FL473" s="136"/>
      <c r="FM473" s="136"/>
      <c r="FN473" s="136"/>
      <c r="FO473" s="136"/>
      <c r="FP473" s="136"/>
      <c r="FQ473" s="136"/>
      <c r="FR473" s="136"/>
      <c r="FS473" s="136"/>
      <c r="FT473" s="136"/>
      <c r="FU473" s="136"/>
      <c r="FV473" s="136"/>
      <c r="FW473" s="136"/>
      <c r="FX473" s="136"/>
      <c r="FY473" s="136"/>
      <c r="FZ473" s="136"/>
      <c r="GA473" s="136"/>
      <c r="GB473" s="136"/>
      <c r="GC473" s="136"/>
      <c r="GD473" s="136"/>
      <c r="GE473" s="136"/>
      <c r="GF473" s="136"/>
      <c r="GG473" s="136"/>
      <c r="GH473" s="136"/>
      <c r="GI473" s="136"/>
      <c r="GJ473" s="136"/>
      <c r="GK473" s="136"/>
      <c r="GL473" s="136"/>
      <c r="GM473" s="136"/>
      <c r="GN473" s="136"/>
      <c r="GO473" s="136"/>
      <c r="GP473" s="136"/>
      <c r="GQ473" s="136"/>
      <c r="GR473" s="136"/>
      <c r="GS473" s="136"/>
      <c r="GT473" s="136"/>
      <c r="GU473" s="136"/>
      <c r="GV473" s="136"/>
      <c r="GW473" s="136"/>
      <c r="GX473" s="136"/>
      <c r="GY473" s="136"/>
      <c r="GZ473" s="136"/>
      <c r="HA473" s="136"/>
      <c r="HB473" s="136"/>
      <c r="HC473" s="136"/>
      <c r="HD473" s="136"/>
      <c r="HE473" s="136"/>
      <c r="HF473" s="136"/>
      <c r="HG473" s="136"/>
      <c r="HH473" s="136"/>
      <c r="HI473" s="136"/>
      <c r="HJ473" s="136"/>
      <c r="HK473" s="136"/>
      <c r="HL473" s="136"/>
      <c r="HM473" s="136"/>
      <c r="HN473" s="136"/>
      <c r="HO473" s="136"/>
      <c r="HP473" s="136"/>
      <c r="HQ473" s="136"/>
      <c r="HR473" s="136"/>
      <c r="HS473" s="136"/>
      <c r="HT473" s="136"/>
      <c r="HU473" s="136"/>
      <c r="HV473" s="136"/>
      <c r="HW473" s="136"/>
      <c r="HX473" s="136"/>
      <c r="HY473" s="136"/>
      <c r="HZ473" s="136"/>
      <c r="IA473" s="136"/>
      <c r="IB473" s="136"/>
      <c r="IC473" s="136"/>
      <c r="ID473" s="136"/>
      <c r="IE473" s="136"/>
      <c r="IF473" s="136"/>
      <c r="IG473" s="136"/>
    </row>
    <row r="474" spans="1:241" ht="15" customHeight="1" x14ac:dyDescent="0.25">
      <c r="A474" s="204" t="s">
        <v>377</v>
      </c>
      <c r="B474" s="205">
        <v>6156083</v>
      </c>
      <c r="C474" s="205">
        <v>2284789</v>
      </c>
      <c r="D474" s="205">
        <v>894655</v>
      </c>
      <c r="E474" s="205">
        <v>1000863</v>
      </c>
      <c r="F474" s="205">
        <v>1531269</v>
      </c>
      <c r="G474" s="205">
        <v>354491</v>
      </c>
      <c r="H474" s="242">
        <v>12222150</v>
      </c>
      <c r="I474" s="136"/>
      <c r="J474" s="135" t="s">
        <v>632</v>
      </c>
      <c r="K474" s="205">
        <v>1754620</v>
      </c>
      <c r="L474" s="205">
        <v>839592</v>
      </c>
      <c r="M474" s="205">
        <v>267653</v>
      </c>
      <c r="N474" s="205">
        <v>541726</v>
      </c>
      <c r="O474" s="205">
        <v>574230</v>
      </c>
      <c r="P474" s="205">
        <v>95380</v>
      </c>
      <c r="Q474" s="242">
        <v>4073201</v>
      </c>
      <c r="R474" s="136"/>
      <c r="S474" s="136"/>
      <c r="T474" s="136"/>
      <c r="U474" s="136"/>
      <c r="V474" s="136"/>
      <c r="W474" s="136"/>
      <c r="X474" s="136"/>
      <c r="Y474" s="136"/>
      <c r="Z474" s="136"/>
      <c r="AA474" s="136"/>
      <c r="AB474" s="136"/>
      <c r="AC474" s="136"/>
      <c r="AD474" s="136"/>
      <c r="AE474" s="136"/>
      <c r="AF474" s="136"/>
      <c r="AG474" s="136"/>
      <c r="AH474" s="136"/>
      <c r="AI474" s="136"/>
      <c r="AJ474" s="136"/>
      <c r="AK474" s="136"/>
      <c r="AL474" s="136"/>
      <c r="AM474" s="136"/>
      <c r="AN474" s="136"/>
      <c r="AO474" s="136"/>
      <c r="AP474" s="136"/>
      <c r="AQ474" s="136"/>
      <c r="AR474" s="136"/>
      <c r="AS474" s="136"/>
      <c r="AT474" s="136"/>
      <c r="AU474" s="136"/>
      <c r="AV474" s="136"/>
      <c r="AW474" s="136"/>
      <c r="AX474" s="136"/>
      <c r="AY474" s="136"/>
      <c r="AZ474" s="136"/>
      <c r="BA474" s="136"/>
      <c r="BB474" s="136"/>
      <c r="BC474" s="136"/>
      <c r="BD474" s="136"/>
      <c r="BE474" s="136"/>
      <c r="BF474" s="136"/>
      <c r="BG474" s="136"/>
      <c r="BH474" s="136"/>
      <c r="BI474" s="136"/>
      <c r="BJ474" s="136"/>
      <c r="BK474" s="136"/>
      <c r="BL474" s="136"/>
      <c r="BM474" s="136"/>
      <c r="BN474" s="136"/>
      <c r="BO474" s="136"/>
      <c r="BP474" s="136"/>
      <c r="BQ474" s="136"/>
      <c r="BR474" s="136"/>
      <c r="BS474" s="136"/>
      <c r="BT474" s="136"/>
      <c r="BU474" s="136"/>
      <c r="BV474" s="136"/>
      <c r="BW474" s="136"/>
      <c r="BX474" s="136"/>
      <c r="BY474" s="136"/>
      <c r="BZ474" s="136"/>
      <c r="CA474" s="136"/>
      <c r="CB474" s="136"/>
      <c r="CC474" s="136"/>
      <c r="CD474" s="136"/>
      <c r="CE474" s="136"/>
      <c r="CF474" s="136"/>
      <c r="CG474" s="136"/>
      <c r="CH474" s="136"/>
      <c r="CI474" s="136"/>
      <c r="CJ474" s="136"/>
      <c r="CK474" s="136"/>
      <c r="CL474" s="136"/>
      <c r="CM474" s="136"/>
      <c r="CN474" s="136"/>
      <c r="CO474" s="136"/>
      <c r="CP474" s="136"/>
      <c r="CQ474" s="136"/>
      <c r="CR474" s="136"/>
      <c r="CS474" s="136"/>
      <c r="CT474" s="136"/>
      <c r="CU474" s="136"/>
      <c r="CV474" s="136"/>
      <c r="CW474" s="136"/>
      <c r="CX474" s="136"/>
      <c r="CY474" s="136"/>
      <c r="CZ474" s="136"/>
      <c r="DA474" s="136"/>
      <c r="DB474" s="136"/>
      <c r="DC474" s="136"/>
      <c r="DD474" s="136"/>
      <c r="DE474" s="136"/>
      <c r="DF474" s="136"/>
      <c r="DG474" s="136"/>
      <c r="DH474" s="136"/>
      <c r="DI474" s="136"/>
      <c r="DJ474" s="136"/>
      <c r="DK474" s="136"/>
      <c r="DL474" s="136"/>
      <c r="DM474" s="136"/>
      <c r="DN474" s="136"/>
      <c r="DO474" s="136"/>
      <c r="DP474" s="136"/>
      <c r="DQ474" s="136"/>
      <c r="DR474" s="136"/>
      <c r="DS474" s="136"/>
      <c r="DT474" s="136"/>
      <c r="DU474" s="136"/>
      <c r="DV474" s="136"/>
      <c r="DW474" s="136"/>
      <c r="DX474" s="136"/>
      <c r="DY474" s="136"/>
      <c r="DZ474" s="136"/>
      <c r="EA474" s="136"/>
      <c r="EB474" s="136"/>
      <c r="EC474" s="136"/>
      <c r="ED474" s="136"/>
      <c r="EE474" s="136"/>
      <c r="EF474" s="136"/>
      <c r="EG474" s="136"/>
      <c r="EH474" s="136"/>
      <c r="EI474" s="136"/>
      <c r="EJ474" s="136"/>
      <c r="EK474" s="136"/>
      <c r="EL474" s="136"/>
      <c r="EM474" s="136"/>
      <c r="EN474" s="136"/>
      <c r="EO474" s="136"/>
      <c r="EP474" s="136"/>
      <c r="EQ474" s="136"/>
      <c r="ER474" s="136"/>
      <c r="ES474" s="136"/>
      <c r="ET474" s="136"/>
      <c r="EU474" s="136"/>
      <c r="EV474" s="136"/>
      <c r="EW474" s="136"/>
      <c r="EX474" s="136"/>
      <c r="EY474" s="136"/>
      <c r="EZ474" s="136"/>
      <c r="FA474" s="136"/>
      <c r="FB474" s="136"/>
      <c r="FC474" s="136"/>
      <c r="FD474" s="136"/>
      <c r="FE474" s="136"/>
      <c r="FF474" s="136"/>
      <c r="FG474" s="136"/>
      <c r="FH474" s="136"/>
      <c r="FI474" s="136"/>
      <c r="FJ474" s="136"/>
      <c r="FK474" s="136"/>
      <c r="FL474" s="136"/>
      <c r="FM474" s="136"/>
      <c r="FN474" s="136"/>
      <c r="FO474" s="136"/>
      <c r="FP474" s="136"/>
      <c r="FQ474" s="136"/>
      <c r="FR474" s="136"/>
      <c r="FS474" s="136"/>
      <c r="FT474" s="136"/>
      <c r="FU474" s="136"/>
      <c r="FV474" s="136"/>
      <c r="FW474" s="136"/>
      <c r="FX474" s="136"/>
      <c r="FY474" s="136"/>
      <c r="FZ474" s="136"/>
      <c r="GA474" s="136"/>
      <c r="GB474" s="136"/>
      <c r="GC474" s="136"/>
      <c r="GD474" s="136"/>
      <c r="GE474" s="136"/>
      <c r="GF474" s="136"/>
      <c r="GG474" s="136"/>
      <c r="GH474" s="136"/>
      <c r="GI474" s="136"/>
      <c r="GJ474" s="136"/>
      <c r="GK474" s="136"/>
      <c r="GL474" s="136"/>
      <c r="GM474" s="136"/>
      <c r="GN474" s="136"/>
      <c r="GO474" s="136"/>
      <c r="GP474" s="136"/>
      <c r="GQ474" s="136"/>
      <c r="GR474" s="136"/>
      <c r="GS474" s="136"/>
      <c r="GT474" s="136"/>
      <c r="GU474" s="136"/>
      <c r="GV474" s="136"/>
      <c r="GW474" s="136"/>
      <c r="GX474" s="136"/>
      <c r="GY474" s="136"/>
      <c r="GZ474" s="136"/>
      <c r="HA474" s="136"/>
      <c r="HB474" s="136"/>
      <c r="HC474" s="136"/>
      <c r="HD474" s="136"/>
      <c r="HE474" s="136"/>
      <c r="HF474" s="136"/>
      <c r="HG474" s="136"/>
      <c r="HH474" s="136"/>
      <c r="HI474" s="136"/>
      <c r="HJ474" s="136"/>
      <c r="HK474" s="136"/>
      <c r="HL474" s="136"/>
      <c r="HM474" s="136"/>
      <c r="HN474" s="136"/>
      <c r="HO474" s="136"/>
      <c r="HP474" s="136"/>
      <c r="HQ474" s="136"/>
      <c r="HR474" s="136"/>
      <c r="HS474" s="136"/>
      <c r="HT474" s="136"/>
      <c r="HU474" s="136"/>
      <c r="HV474" s="136"/>
      <c r="HW474" s="136"/>
      <c r="HX474" s="136"/>
      <c r="HY474" s="136"/>
      <c r="HZ474" s="136"/>
      <c r="IA474" s="136"/>
      <c r="IB474" s="136"/>
      <c r="IC474" s="136"/>
      <c r="ID474" s="136"/>
      <c r="IE474" s="136"/>
      <c r="IF474" s="136"/>
      <c r="IG474" s="136"/>
    </row>
    <row r="475" spans="1:241" ht="15" customHeight="1" x14ac:dyDescent="0.25">
      <c r="A475" s="204" t="s">
        <v>305</v>
      </c>
      <c r="B475" s="205">
        <v>5962089</v>
      </c>
      <c r="C475" s="205">
        <v>2882274</v>
      </c>
      <c r="D475" s="205">
        <v>930773</v>
      </c>
      <c r="E475" s="205">
        <v>1085876</v>
      </c>
      <c r="F475" s="205">
        <v>1433459</v>
      </c>
      <c r="G475" s="205">
        <v>337122</v>
      </c>
      <c r="H475" s="242">
        <v>12631593</v>
      </c>
      <c r="I475" s="136"/>
      <c r="J475" s="135" t="s">
        <v>402</v>
      </c>
      <c r="K475" s="205">
        <v>2265537</v>
      </c>
      <c r="L475" s="205">
        <v>749154</v>
      </c>
      <c r="M475" s="205">
        <v>565066</v>
      </c>
      <c r="N475" s="205">
        <v>712841</v>
      </c>
      <c r="O475" s="205">
        <v>727507</v>
      </c>
      <c r="P475" s="205">
        <v>218993</v>
      </c>
      <c r="Q475" s="242">
        <v>5239098</v>
      </c>
      <c r="R475" s="136"/>
      <c r="S475" s="136"/>
      <c r="T475" s="136"/>
      <c r="U475" s="136"/>
      <c r="V475" s="136"/>
      <c r="W475" s="136"/>
      <c r="X475" s="136"/>
      <c r="Y475" s="136"/>
      <c r="Z475" s="136"/>
      <c r="AA475" s="136"/>
      <c r="AB475" s="136"/>
      <c r="AC475" s="136"/>
      <c r="AD475" s="136"/>
      <c r="AE475" s="136"/>
      <c r="AF475" s="136"/>
      <c r="AG475" s="136"/>
      <c r="AH475" s="136"/>
      <c r="AI475" s="136"/>
      <c r="AJ475" s="136"/>
      <c r="AK475" s="136"/>
      <c r="AL475" s="136"/>
      <c r="AM475" s="136"/>
      <c r="AN475" s="136"/>
      <c r="AO475" s="136"/>
      <c r="AP475" s="136"/>
      <c r="AQ475" s="136"/>
      <c r="AR475" s="136"/>
      <c r="AS475" s="136"/>
      <c r="AT475" s="136"/>
      <c r="AU475" s="136"/>
      <c r="AV475" s="136"/>
      <c r="AW475" s="136"/>
      <c r="AX475" s="136"/>
      <c r="AY475" s="136"/>
      <c r="AZ475" s="136"/>
      <c r="BA475" s="136"/>
      <c r="BB475" s="136"/>
      <c r="BC475" s="136"/>
      <c r="BD475" s="136"/>
      <c r="BE475" s="136"/>
      <c r="BF475" s="136"/>
      <c r="BG475" s="136"/>
      <c r="BH475" s="136"/>
      <c r="BI475" s="136"/>
      <c r="BJ475" s="136"/>
      <c r="BK475" s="136"/>
      <c r="BL475" s="136"/>
      <c r="BM475" s="136"/>
      <c r="BN475" s="136"/>
      <c r="BO475" s="136"/>
      <c r="BP475" s="136"/>
      <c r="BQ475" s="136"/>
      <c r="BR475" s="136"/>
      <c r="BS475" s="136"/>
      <c r="BT475" s="136"/>
      <c r="BU475" s="136"/>
      <c r="BV475" s="136"/>
      <c r="BW475" s="136"/>
      <c r="BX475" s="136"/>
      <c r="BY475" s="136"/>
      <c r="BZ475" s="136"/>
      <c r="CA475" s="136"/>
      <c r="CB475" s="136"/>
      <c r="CC475" s="136"/>
      <c r="CD475" s="136"/>
      <c r="CE475" s="136"/>
      <c r="CF475" s="136"/>
      <c r="CG475" s="136"/>
      <c r="CH475" s="136"/>
      <c r="CI475" s="136"/>
      <c r="CJ475" s="136"/>
      <c r="CK475" s="136"/>
      <c r="CL475" s="136"/>
      <c r="CM475" s="136"/>
      <c r="CN475" s="136"/>
      <c r="CO475" s="136"/>
      <c r="CP475" s="136"/>
      <c r="CQ475" s="136"/>
      <c r="CR475" s="136"/>
      <c r="CS475" s="136"/>
      <c r="CT475" s="136"/>
      <c r="CU475" s="136"/>
      <c r="CV475" s="136"/>
      <c r="CW475" s="136"/>
      <c r="CX475" s="136"/>
      <c r="CY475" s="136"/>
      <c r="CZ475" s="136"/>
      <c r="DA475" s="136"/>
      <c r="DB475" s="136"/>
      <c r="DC475" s="136"/>
      <c r="DD475" s="136"/>
      <c r="DE475" s="136"/>
      <c r="DF475" s="136"/>
      <c r="DG475" s="136"/>
      <c r="DH475" s="136"/>
      <c r="DI475" s="136"/>
      <c r="DJ475" s="136"/>
      <c r="DK475" s="136"/>
      <c r="DL475" s="136"/>
      <c r="DM475" s="136"/>
      <c r="DN475" s="136"/>
      <c r="DO475" s="136"/>
      <c r="DP475" s="136"/>
      <c r="DQ475" s="136"/>
      <c r="DR475" s="136"/>
      <c r="DS475" s="136"/>
      <c r="DT475" s="136"/>
      <c r="DU475" s="136"/>
      <c r="DV475" s="136"/>
      <c r="DW475" s="136"/>
      <c r="DX475" s="136"/>
      <c r="DY475" s="136"/>
      <c r="DZ475" s="136"/>
      <c r="EA475" s="136"/>
      <c r="EB475" s="136"/>
      <c r="EC475" s="136"/>
      <c r="ED475" s="136"/>
      <c r="EE475" s="136"/>
      <c r="EF475" s="136"/>
      <c r="EG475" s="136"/>
      <c r="EH475" s="136"/>
      <c r="EI475" s="136"/>
      <c r="EJ475" s="136"/>
      <c r="EK475" s="136"/>
      <c r="EL475" s="136"/>
      <c r="EM475" s="136"/>
      <c r="EN475" s="136"/>
      <c r="EO475" s="136"/>
      <c r="EP475" s="136"/>
      <c r="EQ475" s="136"/>
      <c r="ER475" s="136"/>
      <c r="ES475" s="136"/>
      <c r="ET475" s="136"/>
      <c r="EU475" s="136"/>
      <c r="EV475" s="136"/>
      <c r="EW475" s="136"/>
      <c r="EX475" s="136"/>
      <c r="EY475" s="136"/>
      <c r="EZ475" s="136"/>
      <c r="FA475" s="136"/>
      <c r="FB475" s="136"/>
      <c r="FC475" s="136"/>
      <c r="FD475" s="136"/>
      <c r="FE475" s="136"/>
      <c r="FF475" s="136"/>
      <c r="FG475" s="136"/>
      <c r="FH475" s="136"/>
      <c r="FI475" s="136"/>
      <c r="FJ475" s="136"/>
      <c r="FK475" s="136"/>
      <c r="FL475" s="136"/>
      <c r="FM475" s="136"/>
      <c r="FN475" s="136"/>
      <c r="FO475" s="136"/>
      <c r="FP475" s="136"/>
      <c r="FQ475" s="136"/>
      <c r="FR475" s="136"/>
      <c r="FS475" s="136"/>
      <c r="FT475" s="136"/>
      <c r="FU475" s="136"/>
      <c r="FV475" s="136"/>
      <c r="FW475" s="136"/>
      <c r="FX475" s="136"/>
      <c r="FY475" s="136"/>
      <c r="FZ475" s="136"/>
      <c r="GA475" s="136"/>
      <c r="GB475" s="136"/>
      <c r="GC475" s="136"/>
      <c r="GD475" s="136"/>
      <c r="GE475" s="136"/>
      <c r="GF475" s="136"/>
      <c r="GG475" s="136"/>
      <c r="GH475" s="136"/>
      <c r="GI475" s="136"/>
      <c r="GJ475" s="136"/>
      <c r="GK475" s="136"/>
      <c r="GL475" s="136"/>
      <c r="GM475" s="136"/>
      <c r="GN475" s="136"/>
      <c r="GO475" s="136"/>
      <c r="GP475" s="136"/>
      <c r="GQ475" s="136"/>
      <c r="GR475" s="136"/>
      <c r="GS475" s="136"/>
      <c r="GT475" s="136"/>
      <c r="GU475" s="136"/>
      <c r="GV475" s="136"/>
      <c r="GW475" s="136"/>
      <c r="GX475" s="136"/>
      <c r="GY475" s="136"/>
      <c r="GZ475" s="136"/>
      <c r="HA475" s="136"/>
      <c r="HB475" s="136"/>
      <c r="HC475" s="136"/>
      <c r="HD475" s="136"/>
      <c r="HE475" s="136"/>
      <c r="HF475" s="136"/>
      <c r="HG475" s="136"/>
      <c r="HH475" s="136"/>
      <c r="HI475" s="136"/>
      <c r="HJ475" s="136"/>
      <c r="HK475" s="136"/>
      <c r="HL475" s="136"/>
      <c r="HM475" s="136"/>
      <c r="HN475" s="136"/>
      <c r="HO475" s="136"/>
      <c r="HP475" s="136"/>
      <c r="HQ475" s="136"/>
      <c r="HR475" s="136"/>
      <c r="HS475" s="136"/>
      <c r="HT475" s="136"/>
      <c r="HU475" s="136"/>
      <c r="HV475" s="136"/>
      <c r="HW475" s="136"/>
      <c r="HX475" s="136"/>
      <c r="HY475" s="136"/>
      <c r="HZ475" s="136"/>
      <c r="IA475" s="136"/>
      <c r="IB475" s="136"/>
      <c r="IC475" s="136"/>
      <c r="ID475" s="136"/>
      <c r="IE475" s="136"/>
      <c r="IF475" s="136"/>
      <c r="IG475" s="136"/>
    </row>
    <row r="476" spans="1:241" ht="15" customHeight="1" x14ac:dyDescent="0.25">
      <c r="A476" s="204" t="s">
        <v>304</v>
      </c>
      <c r="B476" s="205">
        <v>5397370</v>
      </c>
      <c r="C476" s="205">
        <v>2631602</v>
      </c>
      <c r="D476" s="205">
        <v>900458</v>
      </c>
      <c r="E476" s="205">
        <v>1182950</v>
      </c>
      <c r="F476" s="205">
        <v>1577993</v>
      </c>
      <c r="G476" s="205">
        <v>321756</v>
      </c>
      <c r="H476" s="242">
        <v>12012129</v>
      </c>
      <c r="I476" s="136"/>
      <c r="J476" s="135" t="s">
        <v>403</v>
      </c>
      <c r="K476" s="205">
        <v>2942439</v>
      </c>
      <c r="L476" s="205">
        <v>783963</v>
      </c>
      <c r="M476" s="205">
        <v>459913</v>
      </c>
      <c r="N476" s="205">
        <v>678083</v>
      </c>
      <c r="O476" s="205">
        <v>749508</v>
      </c>
      <c r="P476" s="205">
        <v>174071</v>
      </c>
      <c r="Q476" s="242">
        <v>5787977</v>
      </c>
      <c r="R476" s="136"/>
      <c r="S476" s="136"/>
      <c r="T476" s="136"/>
      <c r="U476" s="136"/>
      <c r="V476" s="136"/>
      <c r="W476" s="136"/>
      <c r="X476" s="136"/>
      <c r="Y476" s="136"/>
      <c r="Z476" s="136"/>
      <c r="AA476" s="136"/>
      <c r="AB476" s="136"/>
      <c r="AC476" s="136"/>
      <c r="AD476" s="136"/>
      <c r="AE476" s="136"/>
      <c r="AF476" s="136"/>
      <c r="AG476" s="136"/>
      <c r="AH476" s="136"/>
      <c r="AI476" s="136"/>
      <c r="AJ476" s="136"/>
      <c r="AK476" s="136"/>
      <c r="AL476" s="136"/>
      <c r="AM476" s="136"/>
      <c r="AN476" s="136"/>
      <c r="AO476" s="136"/>
      <c r="AP476" s="136"/>
      <c r="AQ476" s="136"/>
      <c r="AR476" s="136"/>
      <c r="AS476" s="136"/>
      <c r="AT476" s="136"/>
      <c r="AU476" s="136"/>
      <c r="AV476" s="136"/>
      <c r="AW476" s="136"/>
      <c r="AX476" s="136"/>
      <c r="AY476" s="136"/>
      <c r="AZ476" s="136"/>
      <c r="BA476" s="136"/>
      <c r="BB476" s="136"/>
      <c r="BC476" s="136"/>
      <c r="BD476" s="136"/>
      <c r="BE476" s="136"/>
      <c r="BF476" s="136"/>
      <c r="BG476" s="136"/>
      <c r="BH476" s="136"/>
      <c r="BI476" s="136"/>
      <c r="BJ476" s="136"/>
      <c r="BK476" s="136"/>
      <c r="BL476" s="136"/>
      <c r="BM476" s="136"/>
      <c r="BN476" s="136"/>
      <c r="BO476" s="136"/>
      <c r="BP476" s="136"/>
      <c r="BQ476" s="136"/>
      <c r="BR476" s="136"/>
      <c r="BS476" s="136"/>
      <c r="BT476" s="136"/>
      <c r="BU476" s="136"/>
      <c r="BV476" s="136"/>
      <c r="BW476" s="136"/>
      <c r="BX476" s="136"/>
      <c r="BY476" s="136"/>
      <c r="BZ476" s="136"/>
      <c r="CA476" s="136"/>
      <c r="CB476" s="136"/>
      <c r="CC476" s="136"/>
      <c r="CD476" s="136"/>
      <c r="CE476" s="136"/>
      <c r="CF476" s="136"/>
      <c r="CG476" s="136"/>
      <c r="CH476" s="136"/>
      <c r="CI476" s="136"/>
      <c r="CJ476" s="136"/>
      <c r="CK476" s="136"/>
      <c r="CL476" s="136"/>
      <c r="CM476" s="136"/>
      <c r="CN476" s="136"/>
      <c r="CO476" s="136"/>
      <c r="CP476" s="136"/>
      <c r="CQ476" s="136"/>
      <c r="CR476" s="136"/>
      <c r="CS476" s="136"/>
      <c r="CT476" s="136"/>
      <c r="CU476" s="136"/>
      <c r="CV476" s="136"/>
      <c r="CW476" s="136"/>
      <c r="CX476" s="136"/>
      <c r="CY476" s="136"/>
      <c r="CZ476" s="136"/>
      <c r="DA476" s="136"/>
      <c r="DB476" s="136"/>
      <c r="DC476" s="136"/>
      <c r="DD476" s="136"/>
      <c r="DE476" s="136"/>
      <c r="DF476" s="136"/>
      <c r="DG476" s="136"/>
      <c r="DH476" s="136"/>
      <c r="DI476" s="136"/>
      <c r="DJ476" s="136"/>
      <c r="DK476" s="136"/>
      <c r="DL476" s="136"/>
      <c r="DM476" s="136"/>
      <c r="DN476" s="136"/>
      <c r="DO476" s="136"/>
      <c r="DP476" s="136"/>
      <c r="DQ476" s="136"/>
      <c r="DR476" s="136"/>
      <c r="DS476" s="136"/>
      <c r="DT476" s="136"/>
      <c r="DU476" s="136"/>
      <c r="DV476" s="136"/>
      <c r="DW476" s="136"/>
      <c r="DX476" s="136"/>
      <c r="DY476" s="136"/>
      <c r="DZ476" s="136"/>
      <c r="EA476" s="136"/>
      <c r="EB476" s="136"/>
      <c r="EC476" s="136"/>
      <c r="ED476" s="136"/>
      <c r="EE476" s="136"/>
      <c r="EF476" s="136"/>
      <c r="EG476" s="136"/>
      <c r="EH476" s="136"/>
      <c r="EI476" s="136"/>
      <c r="EJ476" s="136"/>
      <c r="EK476" s="136"/>
      <c r="EL476" s="136"/>
      <c r="EM476" s="136"/>
      <c r="EN476" s="136"/>
      <c r="EO476" s="136"/>
      <c r="EP476" s="136"/>
      <c r="EQ476" s="136"/>
      <c r="ER476" s="136"/>
      <c r="ES476" s="136"/>
      <c r="ET476" s="136"/>
      <c r="EU476" s="136"/>
      <c r="EV476" s="136"/>
      <c r="EW476" s="136"/>
      <c r="EX476" s="136"/>
      <c r="EY476" s="136"/>
      <c r="EZ476" s="136"/>
      <c r="FA476" s="136"/>
      <c r="FB476" s="136"/>
      <c r="FC476" s="136"/>
      <c r="FD476" s="136"/>
      <c r="FE476" s="136"/>
      <c r="FF476" s="136"/>
      <c r="FG476" s="136"/>
      <c r="FH476" s="136"/>
      <c r="FI476" s="136"/>
      <c r="FJ476" s="136"/>
      <c r="FK476" s="136"/>
      <c r="FL476" s="136"/>
      <c r="FM476" s="136"/>
      <c r="FN476" s="136"/>
      <c r="FO476" s="136"/>
      <c r="FP476" s="136"/>
      <c r="FQ476" s="136"/>
      <c r="FR476" s="136"/>
      <c r="FS476" s="136"/>
      <c r="FT476" s="136"/>
      <c r="FU476" s="136"/>
      <c r="FV476" s="136"/>
      <c r="FW476" s="136"/>
      <c r="FX476" s="136"/>
      <c r="FY476" s="136"/>
      <c r="FZ476" s="136"/>
      <c r="GA476" s="136"/>
      <c r="GB476" s="136"/>
      <c r="GC476" s="136"/>
      <c r="GD476" s="136"/>
      <c r="GE476" s="136"/>
      <c r="GF476" s="136"/>
      <c r="GG476" s="136"/>
      <c r="GH476" s="136"/>
      <c r="GI476" s="136"/>
      <c r="GJ476" s="136"/>
      <c r="GK476" s="136"/>
      <c r="GL476" s="136"/>
      <c r="GM476" s="136"/>
      <c r="GN476" s="136"/>
      <c r="GO476" s="136"/>
      <c r="GP476" s="136"/>
      <c r="GQ476" s="136"/>
      <c r="GR476" s="136"/>
      <c r="GS476" s="136"/>
      <c r="GT476" s="136"/>
      <c r="GU476" s="136"/>
      <c r="GV476" s="136"/>
      <c r="GW476" s="136"/>
      <c r="GX476" s="136"/>
      <c r="GY476" s="136"/>
      <c r="GZ476" s="136"/>
      <c r="HA476" s="136"/>
      <c r="HB476" s="136"/>
      <c r="HC476" s="136"/>
      <c r="HD476" s="136"/>
      <c r="HE476" s="136"/>
      <c r="HF476" s="136"/>
      <c r="HG476" s="136"/>
      <c r="HH476" s="136"/>
      <c r="HI476" s="136"/>
      <c r="HJ476" s="136"/>
      <c r="HK476" s="136"/>
      <c r="HL476" s="136"/>
      <c r="HM476" s="136"/>
      <c r="HN476" s="136"/>
      <c r="HO476" s="136"/>
      <c r="HP476" s="136"/>
      <c r="HQ476" s="136"/>
      <c r="HR476" s="136"/>
      <c r="HS476" s="136"/>
      <c r="HT476" s="136"/>
      <c r="HU476" s="136"/>
      <c r="HV476" s="136"/>
      <c r="HW476" s="136"/>
      <c r="HX476" s="136"/>
      <c r="HY476" s="136"/>
      <c r="HZ476" s="136"/>
      <c r="IA476" s="136"/>
      <c r="IB476" s="136"/>
      <c r="IC476" s="136"/>
      <c r="ID476" s="136"/>
      <c r="IE476" s="136"/>
      <c r="IF476" s="136"/>
      <c r="IG476" s="136"/>
    </row>
    <row r="477" spans="1:241" ht="15" customHeight="1" x14ac:dyDescent="0.25">
      <c r="A477" s="204" t="s">
        <v>303</v>
      </c>
      <c r="B477" s="205">
        <v>4764019</v>
      </c>
      <c r="C477" s="205">
        <v>2278296</v>
      </c>
      <c r="D477" s="205">
        <v>876665</v>
      </c>
      <c r="E477" s="205">
        <v>880963</v>
      </c>
      <c r="F477" s="205">
        <v>1599486</v>
      </c>
      <c r="G477" s="205">
        <v>384229</v>
      </c>
      <c r="H477" s="242">
        <v>10783658</v>
      </c>
      <c r="I477" s="136"/>
      <c r="J477" s="135" t="s">
        <v>404</v>
      </c>
      <c r="K477" s="205">
        <v>2334247</v>
      </c>
      <c r="L477" s="205">
        <v>970097</v>
      </c>
      <c r="M477" s="205">
        <v>507804</v>
      </c>
      <c r="N477" s="205">
        <v>649062</v>
      </c>
      <c r="O477" s="205">
        <v>1013762</v>
      </c>
      <c r="P477" s="205">
        <v>152789</v>
      </c>
      <c r="Q477" s="242">
        <v>5627761</v>
      </c>
      <c r="R477" s="136"/>
      <c r="S477" s="136"/>
      <c r="T477" s="136"/>
      <c r="U477" s="136"/>
      <c r="V477" s="136"/>
      <c r="W477" s="136"/>
      <c r="X477" s="136"/>
      <c r="Y477" s="136"/>
      <c r="Z477" s="136"/>
      <c r="AA477" s="136"/>
      <c r="AB477" s="136"/>
      <c r="AC477" s="136"/>
      <c r="AD477" s="136"/>
      <c r="AE477" s="136"/>
      <c r="AF477" s="136"/>
      <c r="AG477" s="136"/>
      <c r="AH477" s="136"/>
      <c r="AI477" s="136"/>
      <c r="AJ477" s="136"/>
      <c r="AK477" s="136"/>
      <c r="AL477" s="136"/>
      <c r="AM477" s="136"/>
      <c r="AN477" s="136"/>
      <c r="AO477" s="136"/>
      <c r="AP477" s="136"/>
      <c r="AQ477" s="136"/>
      <c r="AR477" s="136"/>
      <c r="AS477" s="136"/>
      <c r="AT477" s="136"/>
      <c r="AU477" s="136"/>
      <c r="AV477" s="136"/>
      <c r="AW477" s="136"/>
      <c r="AX477" s="136"/>
      <c r="AY477" s="136"/>
      <c r="AZ477" s="136"/>
      <c r="BA477" s="136"/>
      <c r="BB477" s="136"/>
      <c r="BC477" s="136"/>
      <c r="BD477" s="136"/>
      <c r="BE477" s="136"/>
      <c r="BF477" s="136"/>
      <c r="BG477" s="136"/>
      <c r="BH477" s="136"/>
      <c r="BI477" s="136"/>
      <c r="BJ477" s="136"/>
      <c r="BK477" s="136"/>
      <c r="BL477" s="136"/>
      <c r="BM477" s="136"/>
      <c r="BN477" s="136"/>
      <c r="BO477" s="136"/>
      <c r="BP477" s="136"/>
      <c r="BQ477" s="136"/>
      <c r="BR477" s="136"/>
      <c r="BS477" s="136"/>
      <c r="BT477" s="136"/>
      <c r="BU477" s="136"/>
      <c r="BV477" s="136"/>
      <c r="BW477" s="136"/>
      <c r="BX477" s="136"/>
      <c r="BY477" s="136"/>
      <c r="BZ477" s="136"/>
      <c r="CA477" s="136"/>
      <c r="CB477" s="136"/>
      <c r="CC477" s="136"/>
      <c r="CD477" s="136"/>
      <c r="CE477" s="136"/>
      <c r="CF477" s="136"/>
      <c r="CG477" s="136"/>
      <c r="CH477" s="136"/>
      <c r="CI477" s="136"/>
      <c r="CJ477" s="136"/>
      <c r="CK477" s="136"/>
      <c r="CL477" s="136"/>
      <c r="CM477" s="136"/>
      <c r="CN477" s="136"/>
      <c r="CO477" s="136"/>
      <c r="CP477" s="136"/>
      <c r="CQ477" s="136"/>
      <c r="CR477" s="136"/>
      <c r="CS477" s="136"/>
      <c r="CT477" s="136"/>
      <c r="CU477" s="136"/>
      <c r="CV477" s="136"/>
      <c r="CW477" s="136"/>
      <c r="CX477" s="136"/>
      <c r="CY477" s="136"/>
      <c r="CZ477" s="136"/>
      <c r="DA477" s="136"/>
      <c r="DB477" s="136"/>
      <c r="DC477" s="136"/>
      <c r="DD477" s="136"/>
      <c r="DE477" s="136"/>
      <c r="DF477" s="136"/>
      <c r="DG477" s="136"/>
      <c r="DH477" s="136"/>
      <c r="DI477" s="136"/>
      <c r="DJ477" s="136"/>
      <c r="DK477" s="136"/>
      <c r="DL477" s="136"/>
      <c r="DM477" s="136"/>
      <c r="DN477" s="136"/>
      <c r="DO477" s="136"/>
      <c r="DP477" s="136"/>
      <c r="DQ477" s="136"/>
      <c r="DR477" s="136"/>
      <c r="DS477" s="136"/>
      <c r="DT477" s="136"/>
      <c r="DU477" s="136"/>
      <c r="DV477" s="136"/>
      <c r="DW477" s="136"/>
      <c r="DX477" s="136"/>
      <c r="DY477" s="136"/>
      <c r="DZ477" s="136"/>
      <c r="EA477" s="136"/>
      <c r="EB477" s="136"/>
      <c r="EC477" s="136"/>
      <c r="ED477" s="136"/>
      <c r="EE477" s="136"/>
      <c r="EF477" s="136"/>
      <c r="EG477" s="136"/>
      <c r="EH477" s="136"/>
      <c r="EI477" s="136"/>
      <c r="EJ477" s="136"/>
      <c r="EK477" s="136"/>
      <c r="EL477" s="136"/>
      <c r="EM477" s="136"/>
      <c r="EN477" s="136"/>
      <c r="EO477" s="136"/>
      <c r="EP477" s="136"/>
      <c r="EQ477" s="136"/>
      <c r="ER477" s="136"/>
      <c r="ES477" s="136"/>
      <c r="ET477" s="136"/>
      <c r="EU477" s="136"/>
      <c r="EV477" s="136"/>
      <c r="EW477" s="136"/>
      <c r="EX477" s="136"/>
      <c r="EY477" s="136"/>
      <c r="EZ477" s="136"/>
      <c r="FA477" s="136"/>
      <c r="FB477" s="136"/>
      <c r="FC477" s="136"/>
      <c r="FD477" s="136"/>
      <c r="FE477" s="136"/>
      <c r="FF477" s="136"/>
      <c r="FG477" s="136"/>
      <c r="FH477" s="136"/>
      <c r="FI477" s="136"/>
      <c r="FJ477" s="136"/>
      <c r="FK477" s="136"/>
      <c r="FL477" s="136"/>
      <c r="FM477" s="136"/>
      <c r="FN477" s="136"/>
      <c r="FO477" s="136"/>
      <c r="FP477" s="136"/>
      <c r="FQ477" s="136"/>
      <c r="FR477" s="136"/>
      <c r="FS477" s="136"/>
      <c r="FT477" s="136"/>
      <c r="FU477" s="136"/>
      <c r="FV477" s="136"/>
      <c r="FW477" s="136"/>
      <c r="FX477" s="136"/>
      <c r="FY477" s="136"/>
      <c r="FZ477" s="136"/>
      <c r="GA477" s="136"/>
      <c r="GB477" s="136"/>
      <c r="GC477" s="136"/>
      <c r="GD477" s="136"/>
      <c r="GE477" s="136"/>
      <c r="GF477" s="136"/>
      <c r="GG477" s="136"/>
      <c r="GH477" s="136"/>
      <c r="GI477" s="136"/>
      <c r="GJ477" s="136"/>
      <c r="GK477" s="136"/>
      <c r="GL477" s="136"/>
      <c r="GM477" s="136"/>
      <c r="GN477" s="136"/>
      <c r="GO477" s="136"/>
      <c r="GP477" s="136"/>
      <c r="GQ477" s="136"/>
      <c r="GR477" s="136"/>
      <c r="GS477" s="136"/>
      <c r="GT477" s="136"/>
      <c r="GU477" s="136"/>
      <c r="GV477" s="136"/>
      <c r="GW477" s="136"/>
      <c r="GX477" s="136"/>
      <c r="GY477" s="136"/>
      <c r="GZ477" s="136"/>
      <c r="HA477" s="136"/>
      <c r="HB477" s="136"/>
      <c r="HC477" s="136"/>
      <c r="HD477" s="136"/>
      <c r="HE477" s="136"/>
      <c r="HF477" s="136"/>
      <c r="HG477" s="136"/>
      <c r="HH477" s="136"/>
      <c r="HI477" s="136"/>
      <c r="HJ477" s="136"/>
      <c r="HK477" s="136"/>
      <c r="HL477" s="136"/>
      <c r="HM477" s="136"/>
      <c r="HN477" s="136"/>
      <c r="HO477" s="136"/>
      <c r="HP477" s="136"/>
      <c r="HQ477" s="136"/>
      <c r="HR477" s="136"/>
      <c r="HS477" s="136"/>
      <c r="HT477" s="136"/>
      <c r="HU477" s="136"/>
      <c r="HV477" s="136"/>
      <c r="HW477" s="136"/>
      <c r="HX477" s="136"/>
      <c r="HY477" s="136"/>
      <c r="HZ477" s="136"/>
      <c r="IA477" s="136"/>
      <c r="IB477" s="136"/>
      <c r="IC477" s="136"/>
      <c r="ID477" s="136"/>
      <c r="IE477" s="136"/>
      <c r="IF477" s="136"/>
      <c r="IG477" s="136"/>
    </row>
    <row r="478" spans="1:241" ht="15" customHeight="1" x14ac:dyDescent="0.25">
      <c r="A478" s="206" t="s">
        <v>947</v>
      </c>
      <c r="B478" s="199">
        <v>99156421</v>
      </c>
      <c r="C478" s="199">
        <v>55802112</v>
      </c>
      <c r="D478" s="199">
        <v>18675940</v>
      </c>
      <c r="E478" s="199">
        <v>23375666</v>
      </c>
      <c r="F478" s="199">
        <v>35960124</v>
      </c>
      <c r="G478" s="199">
        <v>7366574</v>
      </c>
      <c r="H478" s="240">
        <v>240336837</v>
      </c>
      <c r="I478" s="136"/>
      <c r="J478" s="135" t="s">
        <v>405</v>
      </c>
      <c r="K478" s="205">
        <v>1563627</v>
      </c>
      <c r="L478" s="205">
        <v>904607</v>
      </c>
      <c r="M478" s="205">
        <v>296782</v>
      </c>
      <c r="N478" s="205">
        <v>508883</v>
      </c>
      <c r="O478" s="205">
        <v>809612</v>
      </c>
      <c r="P478" s="205">
        <v>103890</v>
      </c>
      <c r="Q478" s="242">
        <v>4187401</v>
      </c>
      <c r="R478" s="136"/>
      <c r="S478" s="136"/>
      <c r="T478" s="136"/>
      <c r="U478" s="136"/>
      <c r="V478" s="136"/>
      <c r="W478" s="136"/>
      <c r="X478" s="136"/>
      <c r="Y478" s="136"/>
      <c r="Z478" s="136"/>
      <c r="AA478" s="136"/>
      <c r="AB478" s="136"/>
      <c r="AC478" s="136"/>
      <c r="AD478" s="136"/>
      <c r="AE478" s="136"/>
      <c r="AF478" s="136"/>
      <c r="AG478" s="136"/>
      <c r="AH478" s="136"/>
      <c r="AI478" s="136"/>
      <c r="AJ478" s="136"/>
      <c r="AK478" s="136"/>
      <c r="AL478" s="136"/>
      <c r="AM478" s="136"/>
      <c r="AN478" s="136"/>
      <c r="AO478" s="136"/>
      <c r="AP478" s="136"/>
      <c r="AQ478" s="136"/>
      <c r="AR478" s="136"/>
      <c r="AS478" s="136"/>
      <c r="AT478" s="136"/>
      <c r="AU478" s="136"/>
      <c r="AV478" s="136"/>
      <c r="AW478" s="136"/>
      <c r="AX478" s="136"/>
      <c r="AY478" s="136"/>
      <c r="AZ478" s="136"/>
      <c r="BA478" s="136"/>
      <c r="BB478" s="136"/>
      <c r="BC478" s="136"/>
      <c r="BD478" s="136"/>
      <c r="BE478" s="136"/>
      <c r="BF478" s="136"/>
      <c r="BG478" s="136"/>
      <c r="BH478" s="136"/>
      <c r="BI478" s="136"/>
      <c r="BJ478" s="136"/>
      <c r="BK478" s="136"/>
      <c r="BL478" s="136"/>
      <c r="BM478" s="136"/>
      <c r="BN478" s="136"/>
      <c r="BO478" s="136"/>
      <c r="BP478" s="136"/>
      <c r="BQ478" s="136"/>
      <c r="BR478" s="136"/>
      <c r="BS478" s="136"/>
      <c r="BT478" s="136"/>
      <c r="BU478" s="136"/>
      <c r="BV478" s="136"/>
      <c r="BW478" s="136"/>
      <c r="BX478" s="136"/>
      <c r="BY478" s="136"/>
      <c r="BZ478" s="136"/>
      <c r="CA478" s="136"/>
      <c r="CB478" s="136"/>
      <c r="CC478" s="136"/>
      <c r="CD478" s="136"/>
      <c r="CE478" s="136"/>
      <c r="CF478" s="136"/>
      <c r="CG478" s="136"/>
      <c r="CH478" s="136"/>
      <c r="CI478" s="136"/>
      <c r="CJ478" s="136"/>
      <c r="CK478" s="136"/>
      <c r="CL478" s="136"/>
      <c r="CM478" s="136"/>
      <c r="CN478" s="136"/>
      <c r="CO478" s="136"/>
      <c r="CP478" s="136"/>
      <c r="CQ478" s="136"/>
      <c r="CR478" s="136"/>
      <c r="CS478" s="136"/>
      <c r="CT478" s="136"/>
      <c r="CU478" s="136"/>
      <c r="CV478" s="136"/>
      <c r="CW478" s="136"/>
      <c r="CX478" s="136"/>
      <c r="CY478" s="136"/>
      <c r="CZ478" s="136"/>
      <c r="DA478" s="136"/>
      <c r="DB478" s="136"/>
      <c r="DC478" s="136"/>
      <c r="DD478" s="136"/>
      <c r="DE478" s="136"/>
      <c r="DF478" s="136"/>
      <c r="DG478" s="136"/>
      <c r="DH478" s="136"/>
      <c r="DI478" s="136"/>
      <c r="DJ478" s="136"/>
      <c r="DK478" s="136"/>
      <c r="DL478" s="136"/>
      <c r="DM478" s="136"/>
      <c r="DN478" s="136"/>
      <c r="DO478" s="136"/>
      <c r="DP478" s="136"/>
      <c r="DQ478" s="136"/>
      <c r="DR478" s="136"/>
      <c r="DS478" s="136"/>
      <c r="DT478" s="136"/>
      <c r="DU478" s="136"/>
      <c r="DV478" s="136"/>
      <c r="DW478" s="136"/>
      <c r="DX478" s="136"/>
      <c r="DY478" s="136"/>
      <c r="DZ478" s="136"/>
      <c r="EA478" s="136"/>
      <c r="EB478" s="136"/>
      <c r="EC478" s="136"/>
      <c r="ED478" s="136"/>
      <c r="EE478" s="136"/>
      <c r="EF478" s="136"/>
      <c r="EG478" s="136"/>
      <c r="EH478" s="136"/>
      <c r="EI478" s="136"/>
      <c r="EJ478" s="136"/>
      <c r="EK478" s="136"/>
      <c r="EL478" s="136"/>
      <c r="EM478" s="136"/>
      <c r="EN478" s="136"/>
      <c r="EO478" s="136"/>
      <c r="EP478" s="136"/>
      <c r="EQ478" s="136"/>
      <c r="ER478" s="136"/>
      <c r="ES478" s="136"/>
      <c r="ET478" s="136"/>
      <c r="EU478" s="136"/>
      <c r="EV478" s="136"/>
      <c r="EW478" s="136"/>
      <c r="EX478" s="136"/>
      <c r="EY478" s="136"/>
      <c r="EZ478" s="136"/>
      <c r="FA478" s="136"/>
      <c r="FB478" s="136"/>
      <c r="FC478" s="136"/>
      <c r="FD478" s="136"/>
      <c r="FE478" s="136"/>
      <c r="FF478" s="136"/>
      <c r="FG478" s="136"/>
      <c r="FH478" s="136"/>
      <c r="FI478" s="136"/>
      <c r="FJ478" s="136"/>
      <c r="FK478" s="136"/>
      <c r="FL478" s="136"/>
      <c r="FM478" s="136"/>
      <c r="FN478" s="136"/>
      <c r="FO478" s="136"/>
      <c r="FP478" s="136"/>
      <c r="FQ478" s="136"/>
      <c r="FR478" s="136"/>
      <c r="FS478" s="136"/>
      <c r="FT478" s="136"/>
      <c r="FU478" s="136"/>
      <c r="FV478" s="136"/>
      <c r="FW478" s="136"/>
      <c r="FX478" s="136"/>
      <c r="FY478" s="136"/>
      <c r="FZ478" s="136"/>
      <c r="GA478" s="136"/>
      <c r="GB478" s="136"/>
      <c r="GC478" s="136"/>
      <c r="GD478" s="136"/>
      <c r="GE478" s="136"/>
      <c r="GF478" s="136"/>
      <c r="GG478" s="136"/>
      <c r="GH478" s="136"/>
      <c r="GI478" s="136"/>
      <c r="GJ478" s="136"/>
      <c r="GK478" s="136"/>
      <c r="GL478" s="136"/>
      <c r="GM478" s="136"/>
      <c r="GN478" s="136"/>
      <c r="GO478" s="136"/>
      <c r="GP478" s="136"/>
      <c r="GQ478" s="136"/>
      <c r="GR478" s="136"/>
      <c r="GS478" s="136"/>
      <c r="GT478" s="136"/>
      <c r="GU478" s="136"/>
      <c r="GV478" s="136"/>
      <c r="GW478" s="136"/>
      <c r="GX478" s="136"/>
      <c r="GY478" s="136"/>
      <c r="GZ478" s="136"/>
      <c r="HA478" s="136"/>
      <c r="HB478" s="136"/>
      <c r="HC478" s="136"/>
      <c r="HD478" s="136"/>
      <c r="HE478" s="136"/>
      <c r="HF478" s="136"/>
      <c r="HG478" s="136"/>
      <c r="HH478" s="136"/>
      <c r="HI478" s="136"/>
      <c r="HJ478" s="136"/>
      <c r="HK478" s="136"/>
      <c r="HL478" s="136"/>
      <c r="HM478" s="136"/>
      <c r="HN478" s="136"/>
      <c r="HO478" s="136"/>
      <c r="HP478" s="136"/>
      <c r="HQ478" s="136"/>
      <c r="HR478" s="136"/>
      <c r="HS478" s="136"/>
      <c r="HT478" s="136"/>
      <c r="HU478" s="136"/>
      <c r="HV478" s="136"/>
      <c r="HW478" s="136"/>
      <c r="HX478" s="136"/>
      <c r="HY478" s="136"/>
      <c r="HZ478" s="136"/>
      <c r="IA478" s="136"/>
      <c r="IB478" s="136"/>
      <c r="IC478" s="136"/>
      <c r="ID478" s="136"/>
      <c r="IE478" s="136"/>
      <c r="IF478" s="136"/>
      <c r="IG478" s="136"/>
    </row>
    <row r="479" spans="1:241" ht="15" customHeight="1" x14ac:dyDescent="0.25">
      <c r="A479" s="207" t="s">
        <v>948</v>
      </c>
      <c r="B479" s="208">
        <v>4721734.333333333</v>
      </c>
      <c r="C479" s="208">
        <v>2657243.4285714286</v>
      </c>
      <c r="D479" s="208">
        <v>1712386.857142857</v>
      </c>
      <c r="E479" s="208">
        <v>889330.47619047621</v>
      </c>
      <c r="F479" s="208">
        <v>1113126.9523809524</v>
      </c>
      <c r="G479" s="208">
        <v>350789.23809523811</v>
      </c>
      <c r="H479" s="208">
        <v>11444611.285714285</v>
      </c>
      <c r="I479" s="136"/>
      <c r="J479" s="209" t="s">
        <v>949</v>
      </c>
      <c r="K479" s="199">
        <v>110687023</v>
      </c>
      <c r="L479" s="199">
        <v>47231379</v>
      </c>
      <c r="M479" s="199">
        <v>17845501</v>
      </c>
      <c r="N479" s="199">
        <v>18390311</v>
      </c>
      <c r="O479" s="199">
        <v>31529351</v>
      </c>
      <c r="P479" s="199">
        <v>5931557</v>
      </c>
      <c r="Q479" s="240">
        <v>231615122</v>
      </c>
      <c r="R479" s="136"/>
      <c r="S479" s="136"/>
      <c r="T479" s="136"/>
      <c r="U479" s="136"/>
      <c r="V479" s="136"/>
      <c r="W479" s="136"/>
      <c r="X479" s="136"/>
      <c r="Y479" s="136"/>
      <c r="Z479" s="136"/>
      <c r="AA479" s="136"/>
      <c r="AB479" s="136"/>
      <c r="AC479" s="136"/>
      <c r="AD479" s="136"/>
      <c r="AE479" s="136"/>
      <c r="AF479" s="136"/>
      <c r="AG479" s="136"/>
      <c r="AH479" s="136"/>
      <c r="AI479" s="136"/>
      <c r="AJ479" s="136"/>
      <c r="AK479" s="136"/>
      <c r="AL479" s="136"/>
      <c r="AM479" s="136"/>
      <c r="AN479" s="136"/>
      <c r="AO479" s="136"/>
      <c r="AP479" s="136"/>
      <c r="AQ479" s="136"/>
      <c r="AR479" s="136"/>
      <c r="AS479" s="136"/>
      <c r="AT479" s="136"/>
      <c r="AU479" s="136"/>
      <c r="AV479" s="136"/>
      <c r="AW479" s="136"/>
      <c r="AX479" s="136"/>
      <c r="AY479" s="136"/>
      <c r="AZ479" s="136"/>
      <c r="BA479" s="136"/>
      <c r="BB479" s="136"/>
      <c r="BC479" s="136"/>
      <c r="BD479" s="136"/>
      <c r="BE479" s="136"/>
      <c r="BF479" s="136"/>
      <c r="BG479" s="136"/>
      <c r="BH479" s="136"/>
      <c r="BI479" s="136"/>
      <c r="BJ479" s="136"/>
      <c r="BK479" s="136"/>
      <c r="BL479" s="136"/>
      <c r="BM479" s="136"/>
      <c r="BN479" s="136"/>
      <c r="BO479" s="136"/>
      <c r="BP479" s="136"/>
      <c r="BQ479" s="136"/>
      <c r="BR479" s="136"/>
      <c r="BS479" s="136"/>
      <c r="BT479" s="136"/>
      <c r="BU479" s="136"/>
      <c r="BV479" s="136"/>
      <c r="BW479" s="136"/>
      <c r="BX479" s="136"/>
      <c r="BY479" s="136"/>
      <c r="BZ479" s="136"/>
      <c r="CA479" s="136"/>
      <c r="CB479" s="136"/>
      <c r="CC479" s="136"/>
      <c r="CD479" s="136"/>
      <c r="CE479" s="136"/>
      <c r="CF479" s="136"/>
      <c r="CG479" s="136"/>
      <c r="CH479" s="136"/>
      <c r="CI479" s="136"/>
      <c r="CJ479" s="136"/>
      <c r="CK479" s="136"/>
      <c r="CL479" s="136"/>
      <c r="CM479" s="136"/>
      <c r="CN479" s="136"/>
      <c r="CO479" s="136"/>
      <c r="CP479" s="136"/>
      <c r="CQ479" s="136"/>
      <c r="CR479" s="136"/>
      <c r="CS479" s="136"/>
      <c r="CT479" s="136"/>
      <c r="CU479" s="136"/>
      <c r="CV479" s="136"/>
      <c r="CW479" s="136"/>
      <c r="CX479" s="136"/>
      <c r="CY479" s="136"/>
      <c r="CZ479" s="136"/>
      <c r="DA479" s="136"/>
      <c r="DB479" s="136"/>
      <c r="DC479" s="136"/>
      <c r="DD479" s="136"/>
      <c r="DE479" s="136"/>
      <c r="DF479" s="136"/>
      <c r="DG479" s="136"/>
      <c r="DH479" s="136"/>
      <c r="DI479" s="136"/>
      <c r="DJ479" s="136"/>
      <c r="DK479" s="136"/>
      <c r="DL479" s="136"/>
      <c r="DM479" s="136"/>
      <c r="DN479" s="136"/>
      <c r="DO479" s="136"/>
      <c r="DP479" s="136"/>
      <c r="DQ479" s="136"/>
      <c r="DR479" s="136"/>
      <c r="DS479" s="136"/>
      <c r="DT479" s="136"/>
      <c r="DU479" s="136"/>
      <c r="DV479" s="136"/>
      <c r="DW479" s="136"/>
      <c r="DX479" s="136"/>
      <c r="DY479" s="136"/>
      <c r="DZ479" s="136"/>
      <c r="EA479" s="136"/>
      <c r="EB479" s="136"/>
      <c r="EC479" s="136"/>
      <c r="ED479" s="136"/>
      <c r="EE479" s="136"/>
      <c r="EF479" s="136"/>
      <c r="EG479" s="136"/>
      <c r="EH479" s="136"/>
      <c r="EI479" s="136"/>
      <c r="EJ479" s="136"/>
      <c r="EK479" s="136"/>
      <c r="EL479" s="136"/>
      <c r="EM479" s="136"/>
      <c r="EN479" s="136"/>
      <c r="EO479" s="136"/>
      <c r="EP479" s="136"/>
      <c r="EQ479" s="136"/>
      <c r="ER479" s="136"/>
      <c r="ES479" s="136"/>
      <c r="ET479" s="136"/>
      <c r="EU479" s="136"/>
      <c r="EV479" s="136"/>
      <c r="EW479" s="136"/>
      <c r="EX479" s="136"/>
      <c r="EY479" s="136"/>
      <c r="EZ479" s="136"/>
      <c r="FA479" s="136"/>
      <c r="FB479" s="136"/>
      <c r="FC479" s="136"/>
      <c r="FD479" s="136"/>
      <c r="FE479" s="136"/>
      <c r="FF479" s="136"/>
      <c r="FG479" s="136"/>
      <c r="FH479" s="136"/>
      <c r="FI479" s="136"/>
      <c r="FJ479" s="136"/>
      <c r="FK479" s="136"/>
      <c r="FL479" s="136"/>
      <c r="FM479" s="136"/>
      <c r="FN479" s="136"/>
      <c r="FO479" s="136"/>
      <c r="FP479" s="136"/>
      <c r="FQ479" s="136"/>
      <c r="FR479" s="136"/>
      <c r="FS479" s="136"/>
      <c r="FT479" s="136"/>
      <c r="FU479" s="136"/>
      <c r="FV479" s="136"/>
      <c r="FW479" s="136"/>
      <c r="FX479" s="136"/>
      <c r="FY479" s="136"/>
      <c r="FZ479" s="136"/>
      <c r="GA479" s="136"/>
      <c r="GB479" s="136"/>
      <c r="GC479" s="136"/>
      <c r="GD479" s="136"/>
      <c r="GE479" s="136"/>
      <c r="GF479" s="136"/>
      <c r="GG479" s="136"/>
      <c r="GH479" s="136"/>
      <c r="GI479" s="136"/>
      <c r="GJ479" s="136"/>
      <c r="GK479" s="136"/>
      <c r="GL479" s="136"/>
      <c r="GM479" s="136"/>
      <c r="GN479" s="136"/>
      <c r="GO479" s="136"/>
      <c r="GP479" s="136"/>
      <c r="GQ479" s="136"/>
      <c r="GR479" s="136"/>
      <c r="GS479" s="136"/>
      <c r="GT479" s="136"/>
      <c r="GU479" s="136"/>
      <c r="GV479" s="136"/>
      <c r="GW479" s="136"/>
      <c r="GX479" s="136"/>
      <c r="GY479" s="136"/>
      <c r="GZ479" s="136"/>
      <c r="HA479" s="136"/>
      <c r="HB479" s="136"/>
      <c r="HC479" s="136"/>
      <c r="HD479" s="136"/>
      <c r="HE479" s="136"/>
      <c r="HF479" s="136"/>
      <c r="HG479" s="136"/>
      <c r="HH479" s="136"/>
      <c r="HI479" s="136"/>
      <c r="HJ479" s="136"/>
      <c r="HK479" s="136"/>
      <c r="HL479" s="136"/>
      <c r="HM479" s="136"/>
      <c r="HN479" s="136"/>
      <c r="HO479" s="136"/>
      <c r="HP479" s="136"/>
      <c r="HQ479" s="136"/>
      <c r="HR479" s="136"/>
      <c r="HS479" s="136"/>
      <c r="HT479" s="136"/>
      <c r="HU479" s="136"/>
      <c r="HV479" s="136"/>
      <c r="HW479" s="136"/>
      <c r="HX479" s="136"/>
      <c r="HY479" s="136"/>
      <c r="HZ479" s="136"/>
      <c r="IA479" s="136"/>
      <c r="IB479" s="136"/>
      <c r="IC479" s="136"/>
      <c r="ID479" s="136"/>
      <c r="IE479" s="136"/>
      <c r="IF479" s="136"/>
      <c r="IG479" s="136"/>
    </row>
    <row r="480" spans="1:241" ht="15" customHeight="1" x14ac:dyDescent="0.25">
      <c r="A480" s="135"/>
      <c r="B480" s="135"/>
      <c r="C480" s="135"/>
      <c r="D480" s="135"/>
      <c r="E480" s="135"/>
      <c r="F480" s="135"/>
      <c r="G480" s="135"/>
      <c r="H480" s="135"/>
      <c r="I480" s="136"/>
      <c r="J480" s="210" t="s">
        <v>950</v>
      </c>
      <c r="K480" s="208">
        <v>5031228.3181818184</v>
      </c>
      <c r="L480" s="208">
        <v>2146880.8636363638</v>
      </c>
      <c r="M480" s="208">
        <v>811159.13636363635</v>
      </c>
      <c r="N480" s="208">
        <v>835923.22727272729</v>
      </c>
      <c r="O480" s="208">
        <v>1433152.3181818181</v>
      </c>
      <c r="P480" s="208">
        <v>269616.22727272729</v>
      </c>
      <c r="Q480" s="208">
        <v>10527960.090909092</v>
      </c>
      <c r="R480" s="136"/>
      <c r="S480" s="136"/>
      <c r="T480" s="136"/>
      <c r="U480" s="136"/>
      <c r="V480" s="136"/>
      <c r="W480" s="136"/>
      <c r="X480" s="136"/>
      <c r="Y480" s="136"/>
      <c r="Z480" s="136"/>
      <c r="AA480" s="136"/>
      <c r="AB480" s="136"/>
      <c r="AC480" s="136"/>
      <c r="AD480" s="136"/>
      <c r="AE480" s="136"/>
      <c r="AF480" s="136"/>
      <c r="AG480" s="136"/>
      <c r="AH480" s="136"/>
      <c r="AI480" s="136"/>
      <c r="AJ480" s="136"/>
      <c r="AK480" s="136"/>
      <c r="AL480" s="136"/>
      <c r="AM480" s="136"/>
      <c r="AN480" s="136"/>
      <c r="AO480" s="136"/>
      <c r="AP480" s="136"/>
      <c r="AQ480" s="136"/>
      <c r="AR480" s="136"/>
      <c r="AS480" s="136"/>
      <c r="AT480" s="136"/>
      <c r="AU480" s="136"/>
      <c r="AV480" s="136"/>
      <c r="AW480" s="136"/>
      <c r="AX480" s="136"/>
      <c r="AY480" s="136"/>
      <c r="AZ480" s="136"/>
      <c r="BA480" s="136"/>
      <c r="BB480" s="136"/>
      <c r="BC480" s="136"/>
      <c r="BD480" s="136"/>
      <c r="BE480" s="136"/>
      <c r="BF480" s="136"/>
      <c r="BG480" s="136"/>
      <c r="BH480" s="136"/>
      <c r="BI480" s="136"/>
      <c r="BJ480" s="136"/>
      <c r="BK480" s="136"/>
      <c r="BL480" s="136"/>
      <c r="BM480" s="136"/>
      <c r="BN480" s="136"/>
      <c r="BO480" s="136"/>
      <c r="BP480" s="136"/>
      <c r="BQ480" s="136"/>
      <c r="BR480" s="136"/>
      <c r="BS480" s="136"/>
      <c r="BT480" s="136"/>
      <c r="BU480" s="136"/>
      <c r="BV480" s="136"/>
      <c r="BW480" s="136"/>
      <c r="BX480" s="136"/>
      <c r="BY480" s="136"/>
      <c r="BZ480" s="136"/>
      <c r="CA480" s="136"/>
      <c r="CB480" s="136"/>
      <c r="CC480" s="136"/>
      <c r="CD480" s="136"/>
      <c r="CE480" s="136"/>
      <c r="CF480" s="136"/>
      <c r="CG480" s="136"/>
      <c r="CH480" s="136"/>
      <c r="CI480" s="136"/>
      <c r="CJ480" s="136"/>
      <c r="CK480" s="136"/>
      <c r="CL480" s="136"/>
      <c r="CM480" s="136"/>
      <c r="CN480" s="136"/>
      <c r="CO480" s="136"/>
      <c r="CP480" s="136"/>
      <c r="CQ480" s="136"/>
      <c r="CR480" s="136"/>
      <c r="CS480" s="136"/>
      <c r="CT480" s="136"/>
      <c r="CU480" s="136"/>
      <c r="CV480" s="136"/>
      <c r="CW480" s="136"/>
      <c r="CX480" s="136"/>
      <c r="CY480" s="136"/>
      <c r="CZ480" s="136"/>
      <c r="DA480" s="136"/>
      <c r="DB480" s="136"/>
      <c r="DC480" s="136"/>
      <c r="DD480" s="136"/>
      <c r="DE480" s="136"/>
      <c r="DF480" s="136"/>
      <c r="DG480" s="136"/>
      <c r="DH480" s="136"/>
      <c r="DI480" s="136"/>
      <c r="DJ480" s="136"/>
      <c r="DK480" s="136"/>
      <c r="DL480" s="136"/>
      <c r="DM480" s="136"/>
      <c r="DN480" s="136"/>
      <c r="DO480" s="136"/>
      <c r="DP480" s="136"/>
      <c r="DQ480" s="136"/>
      <c r="DR480" s="136"/>
      <c r="DS480" s="136"/>
      <c r="DT480" s="136"/>
      <c r="DU480" s="136"/>
      <c r="DV480" s="136"/>
      <c r="DW480" s="136"/>
      <c r="DX480" s="136"/>
      <c r="DY480" s="136"/>
      <c r="DZ480" s="136"/>
      <c r="EA480" s="136"/>
      <c r="EB480" s="136"/>
      <c r="EC480" s="136"/>
      <c r="ED480" s="136"/>
      <c r="EE480" s="136"/>
      <c r="EF480" s="136"/>
      <c r="EG480" s="136"/>
      <c r="EH480" s="136"/>
      <c r="EI480" s="136"/>
      <c r="EJ480" s="136"/>
      <c r="EK480" s="136"/>
      <c r="EL480" s="136"/>
      <c r="EM480" s="136"/>
      <c r="EN480" s="136"/>
      <c r="EO480" s="136"/>
      <c r="EP480" s="136"/>
      <c r="EQ480" s="136"/>
      <c r="ER480" s="136"/>
      <c r="ES480" s="136"/>
      <c r="ET480" s="136"/>
      <c r="EU480" s="136"/>
      <c r="EV480" s="136"/>
      <c r="EW480" s="136"/>
      <c r="EX480" s="136"/>
      <c r="EY480" s="136"/>
      <c r="EZ480" s="136"/>
      <c r="FA480" s="136"/>
      <c r="FB480" s="136"/>
      <c r="FC480" s="136"/>
      <c r="FD480" s="136"/>
      <c r="FE480" s="136"/>
      <c r="FF480" s="136"/>
      <c r="FG480" s="136"/>
      <c r="FH480" s="136"/>
      <c r="FI480" s="136"/>
      <c r="FJ480" s="136"/>
      <c r="FK480" s="136"/>
      <c r="FL480" s="136"/>
      <c r="FM480" s="136"/>
      <c r="FN480" s="136"/>
      <c r="FO480" s="136"/>
      <c r="FP480" s="136"/>
      <c r="FQ480" s="136"/>
      <c r="FR480" s="136"/>
      <c r="FS480" s="136"/>
      <c r="FT480" s="136"/>
      <c r="FU480" s="136"/>
      <c r="FV480" s="136"/>
      <c r="FW480" s="136"/>
      <c r="FX480" s="136"/>
      <c r="FY480" s="136"/>
      <c r="FZ480" s="136"/>
      <c r="GA480" s="136"/>
      <c r="GB480" s="136"/>
      <c r="GC480" s="136"/>
      <c r="GD480" s="136"/>
      <c r="GE480" s="136"/>
      <c r="GF480" s="136"/>
      <c r="GG480" s="136"/>
      <c r="GH480" s="136"/>
      <c r="GI480" s="136"/>
      <c r="GJ480" s="136"/>
      <c r="GK480" s="136"/>
      <c r="GL480" s="136"/>
      <c r="GM480" s="136"/>
      <c r="GN480" s="136"/>
      <c r="GO480" s="136"/>
      <c r="GP480" s="136"/>
      <c r="GQ480" s="136"/>
      <c r="GR480" s="136"/>
      <c r="GS480" s="136"/>
      <c r="GT480" s="136"/>
      <c r="GU480" s="136"/>
      <c r="GV480" s="136"/>
      <c r="GW480" s="136"/>
      <c r="GX480" s="136"/>
      <c r="GY480" s="136"/>
      <c r="GZ480" s="136"/>
      <c r="HA480" s="136"/>
      <c r="HB480" s="136"/>
      <c r="HC480" s="136"/>
      <c r="HD480" s="136"/>
      <c r="HE480" s="136"/>
      <c r="HF480" s="136"/>
      <c r="HG480" s="136"/>
      <c r="HH480" s="136"/>
      <c r="HI480" s="136"/>
      <c r="HJ480" s="136"/>
      <c r="HK480" s="136"/>
      <c r="HL480" s="136"/>
      <c r="HM480" s="136"/>
      <c r="HN480" s="136"/>
      <c r="HO480" s="136"/>
      <c r="HP480" s="136"/>
      <c r="HQ480" s="136"/>
      <c r="HR480" s="136"/>
      <c r="HS480" s="136"/>
      <c r="HT480" s="136"/>
      <c r="HU480" s="136"/>
      <c r="HV480" s="136"/>
      <c r="HW480" s="136"/>
      <c r="HX480" s="136"/>
      <c r="HY480" s="136"/>
      <c r="HZ480" s="136"/>
      <c r="IA480" s="136"/>
      <c r="IB480" s="136"/>
      <c r="IC480" s="136"/>
      <c r="ID480" s="136"/>
      <c r="IE480" s="136"/>
      <c r="IF480" s="136"/>
      <c r="IG480" s="136"/>
    </row>
    <row r="481" spans="1:241" ht="15" customHeight="1" x14ac:dyDescent="0.25">
      <c r="A481" s="135"/>
      <c r="B481" s="135"/>
      <c r="I481" s="136"/>
      <c r="J481" s="136"/>
      <c r="K481" s="136"/>
      <c r="L481" s="136"/>
      <c r="M481" s="136"/>
      <c r="N481" s="136"/>
      <c r="O481" s="136"/>
      <c r="P481" s="136"/>
      <c r="Q481" s="136"/>
      <c r="R481" s="136"/>
      <c r="S481" s="136"/>
      <c r="T481" s="136"/>
      <c r="U481" s="136"/>
      <c r="V481" s="136"/>
      <c r="W481" s="136"/>
      <c r="X481" s="136"/>
      <c r="Y481" s="136"/>
      <c r="Z481" s="136"/>
      <c r="AA481" s="136"/>
      <c r="AB481" s="136"/>
      <c r="AC481" s="136"/>
      <c r="AD481" s="136"/>
      <c r="AE481" s="136"/>
      <c r="AF481" s="136"/>
      <c r="AG481" s="136"/>
      <c r="AH481" s="136"/>
      <c r="AI481" s="136"/>
      <c r="AJ481" s="136"/>
      <c r="AK481" s="136"/>
      <c r="AL481" s="136"/>
      <c r="AM481" s="136"/>
      <c r="AN481" s="136"/>
      <c r="AO481" s="136"/>
      <c r="AP481" s="136"/>
      <c r="AQ481" s="136"/>
      <c r="AR481" s="136"/>
      <c r="AS481" s="136"/>
      <c r="AT481" s="136"/>
      <c r="AU481" s="136"/>
      <c r="AV481" s="136"/>
      <c r="AW481" s="136"/>
      <c r="AX481" s="136"/>
      <c r="AY481" s="136"/>
      <c r="AZ481" s="136"/>
      <c r="BA481" s="136"/>
      <c r="BB481" s="136"/>
      <c r="BC481" s="136"/>
      <c r="BD481" s="136"/>
      <c r="BE481" s="136"/>
      <c r="BF481" s="136"/>
      <c r="BG481" s="136"/>
      <c r="BH481" s="136"/>
      <c r="BI481" s="136"/>
      <c r="BJ481" s="136"/>
      <c r="BK481" s="136"/>
      <c r="BL481" s="136"/>
      <c r="BM481" s="136"/>
      <c r="BN481" s="136"/>
      <c r="BO481" s="136"/>
      <c r="BP481" s="136"/>
      <c r="BQ481" s="136"/>
      <c r="BR481" s="136"/>
      <c r="BS481" s="136"/>
      <c r="BT481" s="136"/>
      <c r="BU481" s="136"/>
      <c r="BV481" s="136"/>
      <c r="BW481" s="136"/>
      <c r="BX481" s="136"/>
      <c r="BY481" s="136"/>
      <c r="BZ481" s="136"/>
      <c r="CA481" s="136"/>
      <c r="CB481" s="136"/>
      <c r="CC481" s="136"/>
      <c r="CD481" s="136"/>
      <c r="CE481" s="136"/>
      <c r="CF481" s="136"/>
      <c r="CG481" s="136"/>
      <c r="CH481" s="136"/>
      <c r="CI481" s="136"/>
      <c r="CJ481" s="136"/>
      <c r="CK481" s="136"/>
      <c r="CL481" s="136"/>
      <c r="CM481" s="136"/>
      <c r="CN481" s="136"/>
      <c r="CO481" s="136"/>
      <c r="CP481" s="136"/>
      <c r="CQ481" s="136"/>
      <c r="CR481" s="136"/>
      <c r="CS481" s="136"/>
      <c r="CT481" s="136"/>
      <c r="CU481" s="136"/>
      <c r="CV481" s="136"/>
      <c r="CW481" s="136"/>
      <c r="CX481" s="136"/>
      <c r="CY481" s="136"/>
      <c r="CZ481" s="136"/>
      <c r="DA481" s="136"/>
      <c r="DB481" s="136"/>
      <c r="DC481" s="136"/>
      <c r="DD481" s="136"/>
      <c r="DE481" s="136"/>
      <c r="DF481" s="136"/>
      <c r="DG481" s="136"/>
      <c r="DH481" s="136"/>
      <c r="DI481" s="136"/>
      <c r="DJ481" s="136"/>
      <c r="DK481" s="136"/>
      <c r="DL481" s="136"/>
      <c r="DM481" s="136"/>
      <c r="DN481" s="136"/>
      <c r="DO481" s="136"/>
      <c r="DP481" s="136"/>
      <c r="DQ481" s="136"/>
      <c r="DR481" s="136"/>
      <c r="DS481" s="136"/>
      <c r="DT481" s="136"/>
      <c r="DU481" s="136"/>
      <c r="DV481" s="136"/>
      <c r="DW481" s="136"/>
      <c r="DX481" s="136"/>
      <c r="DY481" s="136"/>
      <c r="DZ481" s="136"/>
      <c r="EA481" s="136"/>
      <c r="EB481" s="136"/>
      <c r="EC481" s="136"/>
      <c r="ED481" s="136"/>
      <c r="EE481" s="136"/>
      <c r="EF481" s="136"/>
      <c r="EG481" s="136"/>
      <c r="EH481" s="136"/>
      <c r="EI481" s="136"/>
      <c r="EJ481" s="136"/>
      <c r="EK481" s="136"/>
      <c r="EL481" s="136"/>
      <c r="EM481" s="136"/>
      <c r="EN481" s="136"/>
      <c r="EO481" s="136"/>
      <c r="EP481" s="136"/>
      <c r="EQ481" s="136"/>
      <c r="ER481" s="136"/>
      <c r="ES481" s="136"/>
      <c r="ET481" s="136"/>
      <c r="EU481" s="136"/>
      <c r="EV481" s="136"/>
      <c r="EW481" s="136"/>
      <c r="EX481" s="136"/>
      <c r="EY481" s="136"/>
      <c r="EZ481" s="136"/>
      <c r="FA481" s="136"/>
      <c r="FB481" s="136"/>
      <c r="FC481" s="136"/>
      <c r="FD481" s="136"/>
      <c r="FE481" s="136"/>
      <c r="FF481" s="136"/>
      <c r="FG481" s="136"/>
      <c r="FH481" s="136"/>
      <c r="FI481" s="136"/>
      <c r="FJ481" s="136"/>
      <c r="FK481" s="136"/>
      <c r="FL481" s="136"/>
      <c r="FM481" s="136"/>
      <c r="FN481" s="136"/>
      <c r="FO481" s="136"/>
      <c r="FP481" s="136"/>
      <c r="FQ481" s="136"/>
      <c r="FR481" s="136"/>
      <c r="FS481" s="136"/>
      <c r="FT481" s="136"/>
      <c r="FU481" s="136"/>
      <c r="FV481" s="136"/>
      <c r="FW481" s="136"/>
      <c r="FX481" s="136"/>
      <c r="FY481" s="136"/>
      <c r="FZ481" s="136"/>
      <c r="GA481" s="136"/>
      <c r="GB481" s="136"/>
      <c r="GC481" s="136"/>
      <c r="GD481" s="136"/>
      <c r="GE481" s="136"/>
      <c r="GF481" s="136"/>
      <c r="GG481" s="136"/>
      <c r="GH481" s="136"/>
      <c r="GI481" s="136"/>
      <c r="GJ481" s="136"/>
      <c r="GK481" s="136"/>
      <c r="GL481" s="136"/>
      <c r="GM481" s="136"/>
      <c r="GN481" s="136"/>
      <c r="GO481" s="136"/>
      <c r="GP481" s="136"/>
      <c r="GQ481" s="136"/>
      <c r="GR481" s="136"/>
      <c r="GS481" s="136"/>
      <c r="GT481" s="136"/>
      <c r="GU481" s="136"/>
      <c r="GV481" s="136"/>
      <c r="GW481" s="136"/>
      <c r="GX481" s="136"/>
      <c r="GY481" s="136"/>
      <c r="GZ481" s="136"/>
      <c r="HA481" s="136"/>
      <c r="HB481" s="136"/>
      <c r="HC481" s="136"/>
      <c r="HD481" s="136"/>
      <c r="HE481" s="136"/>
      <c r="HF481" s="136"/>
      <c r="HG481" s="136"/>
      <c r="HH481" s="136"/>
      <c r="HI481" s="136"/>
      <c r="HJ481" s="136"/>
      <c r="HK481" s="136"/>
      <c r="HL481" s="136"/>
      <c r="HM481" s="136"/>
      <c r="HN481" s="136"/>
      <c r="HO481" s="136"/>
      <c r="HP481" s="136"/>
      <c r="HQ481" s="136"/>
      <c r="HR481" s="136"/>
      <c r="HS481" s="136"/>
      <c r="HT481" s="136"/>
      <c r="HU481" s="136"/>
      <c r="HV481" s="136"/>
      <c r="HW481" s="136"/>
      <c r="HX481" s="136"/>
      <c r="HY481" s="136"/>
      <c r="HZ481" s="136"/>
      <c r="IA481" s="136"/>
      <c r="IB481" s="136"/>
      <c r="IC481" s="136"/>
      <c r="ID481" s="136"/>
      <c r="IE481" s="136"/>
      <c r="IF481" s="136"/>
      <c r="IG481" s="136"/>
    </row>
    <row r="482" spans="1:241" ht="38.1" customHeight="1" x14ac:dyDescent="0.25">
      <c r="A482" s="461" t="s">
        <v>1162</v>
      </c>
      <c r="B482" s="461"/>
      <c r="C482" s="461"/>
      <c r="D482" s="461"/>
      <c r="E482" s="461"/>
      <c r="F482" s="461"/>
      <c r="G482" s="461"/>
      <c r="H482" s="461"/>
      <c r="I482" s="461"/>
      <c r="J482" s="461"/>
      <c r="K482" s="461"/>
      <c r="L482" s="461"/>
      <c r="M482" s="461"/>
      <c r="N482" s="461"/>
      <c r="O482" s="461"/>
      <c r="P482" s="461"/>
      <c r="Q482" s="461"/>
      <c r="R482" s="136"/>
      <c r="S482" s="136"/>
      <c r="T482" s="136"/>
      <c r="U482" s="136"/>
      <c r="V482" s="136"/>
      <c r="W482" s="136"/>
      <c r="X482" s="136"/>
      <c r="Y482" s="136"/>
      <c r="Z482" s="136"/>
      <c r="AA482" s="136"/>
      <c r="AB482" s="136"/>
      <c r="AC482" s="136"/>
      <c r="AD482" s="136"/>
      <c r="AE482" s="136"/>
      <c r="AF482" s="136"/>
      <c r="AG482" s="136"/>
      <c r="AH482" s="136"/>
      <c r="AI482" s="136"/>
      <c r="AJ482" s="136"/>
      <c r="AK482" s="136"/>
      <c r="AL482" s="136"/>
      <c r="AM482" s="136"/>
      <c r="AN482" s="136"/>
      <c r="AO482" s="136"/>
      <c r="AP482" s="136"/>
      <c r="AQ482" s="136"/>
      <c r="AR482" s="136"/>
      <c r="AS482" s="136"/>
      <c r="AT482" s="136"/>
      <c r="AU482" s="136"/>
      <c r="AV482" s="136"/>
      <c r="AW482" s="136"/>
      <c r="AX482" s="136"/>
      <c r="AY482" s="136"/>
      <c r="AZ482" s="136"/>
      <c r="BA482" s="136"/>
      <c r="BB482" s="136"/>
      <c r="BC482" s="136"/>
      <c r="BD482" s="136"/>
      <c r="BE482" s="136"/>
      <c r="BF482" s="136"/>
      <c r="BG482" s="136"/>
      <c r="BH482" s="136"/>
      <c r="BI482" s="136"/>
      <c r="BJ482" s="136"/>
      <c r="BK482" s="136"/>
      <c r="BL482" s="136"/>
      <c r="BM482" s="136"/>
      <c r="BN482" s="136"/>
      <c r="BO482" s="136"/>
      <c r="BP482" s="136"/>
      <c r="BQ482" s="136"/>
      <c r="BR482" s="136"/>
      <c r="BS482" s="136"/>
      <c r="BT482" s="136"/>
      <c r="BU482" s="136"/>
      <c r="BV482" s="136"/>
      <c r="BW482" s="136"/>
      <c r="BX482" s="136"/>
      <c r="BY482" s="136"/>
      <c r="BZ482" s="136"/>
      <c r="CA482" s="136"/>
      <c r="CB482" s="136"/>
      <c r="CC482" s="136"/>
      <c r="CD482" s="136"/>
      <c r="CE482" s="136"/>
      <c r="CF482" s="136"/>
      <c r="CG482" s="136"/>
      <c r="CH482" s="136"/>
      <c r="CI482" s="136"/>
      <c r="CJ482" s="136"/>
      <c r="CK482" s="136"/>
      <c r="CL482" s="136"/>
      <c r="CM482" s="136"/>
      <c r="CN482" s="136"/>
      <c r="CO482" s="136"/>
      <c r="CP482" s="136"/>
      <c r="CQ482" s="136"/>
      <c r="CR482" s="136"/>
      <c r="CS482" s="136"/>
      <c r="CT482" s="136"/>
      <c r="CU482" s="136"/>
      <c r="CV482" s="136"/>
      <c r="CW482" s="136"/>
      <c r="CX482" s="136"/>
      <c r="CY482" s="136"/>
      <c r="CZ482" s="136"/>
      <c r="DA482" s="136"/>
      <c r="DB482" s="136"/>
      <c r="DC482" s="136"/>
      <c r="DD482" s="136"/>
      <c r="DE482" s="136"/>
      <c r="DF482" s="136"/>
      <c r="DG482" s="136"/>
      <c r="DH482" s="136"/>
      <c r="DI482" s="136"/>
      <c r="DJ482" s="136"/>
      <c r="DK482" s="136"/>
      <c r="DL482" s="136"/>
      <c r="DM482" s="136"/>
      <c r="DN482" s="136"/>
      <c r="DO482" s="136"/>
      <c r="DP482" s="136"/>
      <c r="DQ482" s="136"/>
      <c r="DR482" s="136"/>
      <c r="DS482" s="136"/>
      <c r="DT482" s="136"/>
      <c r="DU482" s="136"/>
      <c r="DV482" s="136"/>
      <c r="DW482" s="136"/>
      <c r="DX482" s="136"/>
      <c r="DY482" s="136"/>
      <c r="DZ482" s="136"/>
      <c r="EA482" s="136"/>
      <c r="EB482" s="136"/>
      <c r="EC482" s="136"/>
      <c r="ED482" s="136"/>
      <c r="EE482" s="136"/>
      <c r="EF482" s="136"/>
      <c r="EG482" s="136"/>
      <c r="EH482" s="136"/>
      <c r="EI482" s="136"/>
      <c r="EJ482" s="136"/>
      <c r="EK482" s="136"/>
      <c r="EL482" s="136"/>
      <c r="EM482" s="136"/>
      <c r="EN482" s="136"/>
      <c r="EO482" s="136"/>
      <c r="EP482" s="136"/>
      <c r="EQ482" s="136"/>
      <c r="ER482" s="136"/>
      <c r="ES482" s="136"/>
      <c r="ET482" s="136"/>
      <c r="EU482" s="136"/>
      <c r="EV482" s="136"/>
      <c r="EW482" s="136"/>
      <c r="EX482" s="136"/>
      <c r="EY482" s="136"/>
      <c r="EZ482" s="136"/>
      <c r="FA482" s="136"/>
      <c r="FB482" s="136"/>
      <c r="FC482" s="136"/>
      <c r="FD482" s="136"/>
      <c r="FE482" s="136"/>
      <c r="FF482" s="136"/>
      <c r="FG482" s="136"/>
      <c r="FH482" s="136"/>
      <c r="FI482" s="136"/>
      <c r="FJ482" s="136"/>
      <c r="FK482" s="136"/>
      <c r="FL482" s="136"/>
      <c r="FM482" s="136"/>
      <c r="FN482" s="136"/>
      <c r="FO482" s="136"/>
      <c r="FP482" s="136"/>
      <c r="FQ482" s="136"/>
      <c r="FR482" s="136"/>
      <c r="FS482" s="136"/>
      <c r="FT482" s="136"/>
      <c r="FU482" s="136"/>
      <c r="FV482" s="136"/>
      <c r="FW482" s="136"/>
      <c r="FX482" s="136"/>
      <c r="FY482" s="136"/>
      <c r="FZ482" s="136"/>
      <c r="GA482" s="136"/>
      <c r="GB482" s="136"/>
      <c r="GC482" s="136"/>
      <c r="GD482" s="136"/>
      <c r="GE482" s="136"/>
      <c r="GF482" s="136"/>
      <c r="GG482" s="136"/>
      <c r="GH482" s="136"/>
      <c r="GI482" s="136"/>
      <c r="GJ482" s="136"/>
      <c r="GK482" s="136"/>
      <c r="GL482" s="136"/>
      <c r="GM482" s="136"/>
      <c r="GN482" s="136"/>
      <c r="GO482" s="136"/>
      <c r="GP482" s="136"/>
      <c r="GQ482" s="136"/>
      <c r="GR482" s="136"/>
      <c r="GS482" s="136"/>
      <c r="GT482" s="136"/>
      <c r="GU482" s="136"/>
      <c r="GV482" s="136"/>
      <c r="GW482" s="136"/>
      <c r="GX482" s="136"/>
      <c r="GY482" s="136"/>
      <c r="GZ482" s="136"/>
      <c r="HA482" s="136"/>
      <c r="HB482" s="136"/>
      <c r="HC482" s="136"/>
      <c r="HD482" s="136"/>
      <c r="HE482" s="136"/>
      <c r="HF482" s="136"/>
      <c r="HG482" s="136"/>
      <c r="HH482" s="136"/>
      <c r="HI482" s="136"/>
      <c r="HJ482" s="136"/>
      <c r="HK482" s="136"/>
      <c r="HL482" s="136"/>
      <c r="HM482" s="136"/>
      <c r="HN482" s="136"/>
      <c r="HO482" s="136"/>
      <c r="HP482" s="136"/>
      <c r="HQ482" s="136"/>
      <c r="HR482" s="136"/>
      <c r="HS482" s="136"/>
      <c r="HT482" s="136"/>
      <c r="HU482" s="136"/>
      <c r="HV482" s="136"/>
      <c r="HW482" s="136"/>
      <c r="HX482" s="136"/>
      <c r="HY482" s="136"/>
      <c r="HZ482" s="136"/>
      <c r="IA482" s="136"/>
      <c r="IB482" s="136"/>
      <c r="IC482" s="136"/>
      <c r="ID482" s="136"/>
      <c r="IE482" s="136"/>
      <c r="IF482" s="136"/>
      <c r="IG482" s="136"/>
    </row>
    <row r="483" spans="1:241" ht="12" customHeight="1" x14ac:dyDescent="0.25">
      <c r="A483" s="135"/>
      <c r="B483" s="135"/>
      <c r="I483" s="136"/>
      <c r="J483" s="136"/>
      <c r="K483" s="136"/>
      <c r="L483" s="136"/>
      <c r="M483" s="136"/>
      <c r="N483" s="136"/>
      <c r="O483" s="136"/>
      <c r="P483" s="136"/>
      <c r="Q483" s="136"/>
      <c r="R483" s="136"/>
      <c r="S483" s="136"/>
      <c r="T483" s="136"/>
      <c r="U483" s="136"/>
      <c r="V483" s="136"/>
      <c r="W483" s="136"/>
      <c r="X483" s="136"/>
      <c r="Y483" s="136"/>
      <c r="Z483" s="136"/>
      <c r="AA483" s="136"/>
      <c r="AB483" s="136"/>
      <c r="AC483" s="136"/>
      <c r="AD483" s="136"/>
      <c r="AE483" s="136"/>
      <c r="AF483" s="136"/>
      <c r="AG483" s="136"/>
      <c r="AH483" s="136"/>
      <c r="AI483" s="136"/>
      <c r="AJ483" s="136"/>
      <c r="AK483" s="136"/>
      <c r="AL483" s="136"/>
      <c r="AM483" s="136"/>
      <c r="AN483" s="136"/>
      <c r="AO483" s="136"/>
      <c r="AP483" s="136"/>
      <c r="AQ483" s="136"/>
      <c r="AR483" s="136"/>
      <c r="AS483" s="136"/>
      <c r="AT483" s="136"/>
      <c r="AU483" s="136"/>
      <c r="AV483" s="136"/>
      <c r="AW483" s="136"/>
      <c r="AX483" s="136"/>
      <c r="AY483" s="136"/>
      <c r="AZ483" s="136"/>
      <c r="BA483" s="136"/>
      <c r="BB483" s="136"/>
      <c r="BC483" s="136"/>
      <c r="BD483" s="136"/>
      <c r="BE483" s="136"/>
      <c r="BF483" s="136"/>
      <c r="BG483" s="136"/>
      <c r="BH483" s="136"/>
      <c r="BI483" s="136"/>
      <c r="BJ483" s="136"/>
      <c r="BK483" s="136"/>
      <c r="BL483" s="136"/>
      <c r="BM483" s="136"/>
      <c r="BN483" s="136"/>
      <c r="BO483" s="136"/>
      <c r="BP483" s="136"/>
      <c r="BQ483" s="136"/>
      <c r="BR483" s="136"/>
      <c r="BS483" s="136"/>
      <c r="BT483" s="136"/>
      <c r="BU483" s="136"/>
      <c r="BV483" s="136"/>
      <c r="BW483" s="136"/>
      <c r="BX483" s="136"/>
      <c r="BY483" s="136"/>
      <c r="BZ483" s="136"/>
      <c r="CA483" s="136"/>
      <c r="CB483" s="136"/>
      <c r="CC483" s="136"/>
      <c r="CD483" s="136"/>
      <c r="CE483" s="136"/>
      <c r="CF483" s="136"/>
      <c r="CG483" s="136"/>
      <c r="CH483" s="136"/>
      <c r="CI483" s="136"/>
      <c r="CJ483" s="136"/>
      <c r="CK483" s="136"/>
      <c r="CL483" s="136"/>
      <c r="CM483" s="136"/>
      <c r="CN483" s="136"/>
      <c r="CO483" s="136"/>
      <c r="CP483" s="136"/>
      <c r="CQ483" s="136"/>
      <c r="CR483" s="136"/>
      <c r="CS483" s="136"/>
      <c r="CT483" s="136"/>
      <c r="CU483" s="136"/>
      <c r="CV483" s="136"/>
      <c r="CW483" s="136"/>
      <c r="CX483" s="136"/>
      <c r="CY483" s="136"/>
      <c r="CZ483" s="136"/>
      <c r="DA483" s="136"/>
      <c r="DB483" s="136"/>
      <c r="DC483" s="136"/>
      <c r="DD483" s="136"/>
      <c r="DE483" s="136"/>
      <c r="DF483" s="136"/>
      <c r="DG483" s="136"/>
      <c r="DH483" s="136"/>
      <c r="DI483" s="136"/>
      <c r="DJ483" s="136"/>
      <c r="DK483" s="136"/>
      <c r="DL483" s="136"/>
      <c r="DM483" s="136"/>
      <c r="DN483" s="136"/>
      <c r="DO483" s="136"/>
      <c r="DP483" s="136"/>
      <c r="DQ483" s="136"/>
      <c r="DR483" s="136"/>
      <c r="DS483" s="136"/>
      <c r="DT483" s="136"/>
      <c r="DU483" s="136"/>
      <c r="DV483" s="136"/>
      <c r="DW483" s="136"/>
      <c r="DX483" s="136"/>
      <c r="DY483" s="136"/>
      <c r="DZ483" s="136"/>
      <c r="EA483" s="136"/>
      <c r="EB483" s="136"/>
      <c r="EC483" s="136"/>
      <c r="ED483" s="136"/>
      <c r="EE483" s="136"/>
      <c r="EF483" s="136"/>
      <c r="EG483" s="136"/>
      <c r="EH483" s="136"/>
      <c r="EI483" s="136"/>
      <c r="EJ483" s="136"/>
      <c r="EK483" s="136"/>
      <c r="EL483" s="136"/>
      <c r="EM483" s="136"/>
      <c r="EN483" s="136"/>
      <c r="EO483" s="136"/>
      <c r="EP483" s="136"/>
      <c r="EQ483" s="136"/>
      <c r="ER483" s="136"/>
      <c r="ES483" s="136"/>
      <c r="ET483" s="136"/>
      <c r="EU483" s="136"/>
      <c r="EV483" s="136"/>
      <c r="EW483" s="136"/>
      <c r="EX483" s="136"/>
      <c r="EY483" s="136"/>
      <c r="EZ483" s="136"/>
      <c r="FA483" s="136"/>
      <c r="FB483" s="136"/>
      <c r="FC483" s="136"/>
      <c r="FD483" s="136"/>
      <c r="FE483" s="136"/>
      <c r="FF483" s="136"/>
      <c r="FG483" s="136"/>
      <c r="FH483" s="136"/>
      <c r="FI483" s="136"/>
      <c r="FJ483" s="136"/>
      <c r="FK483" s="136"/>
      <c r="FL483" s="136"/>
      <c r="FM483" s="136"/>
      <c r="FN483" s="136"/>
      <c r="FO483" s="136"/>
      <c r="FP483" s="136"/>
      <c r="FQ483" s="136"/>
      <c r="FR483" s="136"/>
      <c r="FS483" s="136"/>
      <c r="FT483" s="136"/>
      <c r="FU483" s="136"/>
      <c r="FV483" s="136"/>
      <c r="FW483" s="136"/>
      <c r="FX483" s="136"/>
      <c r="FY483" s="136"/>
      <c r="FZ483" s="136"/>
      <c r="GA483" s="136"/>
      <c r="GB483" s="136"/>
      <c r="GC483" s="136"/>
      <c r="GD483" s="136"/>
      <c r="GE483" s="136"/>
      <c r="GF483" s="136"/>
      <c r="GG483" s="136"/>
      <c r="GH483" s="136"/>
      <c r="GI483" s="136"/>
      <c r="GJ483" s="136"/>
      <c r="GK483" s="136"/>
      <c r="GL483" s="136"/>
      <c r="GM483" s="136"/>
      <c r="GN483" s="136"/>
      <c r="GO483" s="136"/>
      <c r="GP483" s="136"/>
      <c r="GQ483" s="136"/>
      <c r="GR483" s="136"/>
      <c r="GS483" s="136"/>
      <c r="GT483" s="136"/>
      <c r="GU483" s="136"/>
      <c r="GV483" s="136"/>
      <c r="GW483" s="136"/>
      <c r="GX483" s="136"/>
      <c r="GY483" s="136"/>
      <c r="GZ483" s="136"/>
      <c r="HA483" s="136"/>
      <c r="HB483" s="136"/>
      <c r="HC483" s="136"/>
      <c r="HD483" s="136"/>
      <c r="HE483" s="136"/>
      <c r="HF483" s="136"/>
      <c r="HG483" s="136"/>
      <c r="HH483" s="136"/>
      <c r="HI483" s="136"/>
      <c r="HJ483" s="136"/>
      <c r="HK483" s="136"/>
      <c r="HL483" s="136"/>
      <c r="HM483" s="136"/>
      <c r="HN483" s="136"/>
      <c r="HO483" s="136"/>
      <c r="HP483" s="136"/>
      <c r="HQ483" s="136"/>
      <c r="HR483" s="136"/>
      <c r="HS483" s="136"/>
      <c r="HT483" s="136"/>
      <c r="HU483" s="136"/>
      <c r="HV483" s="136"/>
      <c r="HW483" s="136"/>
      <c r="HX483" s="136"/>
      <c r="HY483" s="136"/>
      <c r="HZ483" s="136"/>
      <c r="IA483" s="136"/>
      <c r="IB483" s="136"/>
      <c r="IC483" s="136"/>
      <c r="ID483" s="136"/>
      <c r="IE483" s="136"/>
      <c r="IF483" s="136"/>
      <c r="IG483" s="136"/>
    </row>
    <row r="484" spans="1:241" ht="21" customHeight="1" x14ac:dyDescent="0.3">
      <c r="A484" s="134">
        <v>2011</v>
      </c>
      <c r="B484" s="135"/>
      <c r="C484" s="135"/>
      <c r="D484" s="135"/>
      <c r="E484" s="135"/>
      <c r="F484" s="135"/>
      <c r="G484" s="135"/>
      <c r="H484" s="135"/>
      <c r="I484" s="136"/>
      <c r="J484" s="136"/>
      <c r="K484" s="136"/>
      <c r="L484" s="136"/>
      <c r="M484" s="136"/>
      <c r="N484" s="136"/>
      <c r="O484" s="136"/>
      <c r="P484" s="136"/>
      <c r="Q484" s="136"/>
      <c r="R484" s="136"/>
      <c r="S484" s="136"/>
      <c r="T484" s="136"/>
      <c r="U484" s="136"/>
      <c r="V484" s="136"/>
      <c r="W484" s="136"/>
      <c r="X484" s="136"/>
      <c r="Y484" s="136"/>
      <c r="Z484" s="136"/>
      <c r="AA484" s="136"/>
      <c r="AB484" s="136"/>
      <c r="AC484" s="136"/>
      <c r="AD484" s="136"/>
      <c r="AE484" s="136"/>
      <c r="AF484" s="136"/>
      <c r="AG484" s="136"/>
      <c r="AH484" s="136"/>
      <c r="AI484" s="136"/>
      <c r="AJ484" s="136"/>
      <c r="AK484" s="136"/>
      <c r="AL484" s="136"/>
      <c r="AM484" s="136"/>
      <c r="AN484" s="136"/>
      <c r="AO484" s="136"/>
      <c r="AP484" s="136"/>
      <c r="AQ484" s="136"/>
      <c r="AR484" s="136"/>
      <c r="AS484" s="136"/>
      <c r="AT484" s="136"/>
      <c r="AU484" s="136"/>
      <c r="AV484" s="136"/>
      <c r="AW484" s="136"/>
      <c r="AX484" s="136"/>
      <c r="AY484" s="136"/>
      <c r="AZ484" s="136"/>
      <c r="BA484" s="136"/>
      <c r="BB484" s="136"/>
      <c r="BC484" s="136"/>
      <c r="BD484" s="136"/>
      <c r="BE484" s="136"/>
      <c r="BF484" s="136"/>
      <c r="BG484" s="136"/>
      <c r="BH484" s="136"/>
      <c r="BI484" s="136"/>
      <c r="BJ484" s="136"/>
      <c r="BK484" s="136"/>
      <c r="BL484" s="136"/>
      <c r="BM484" s="136"/>
      <c r="BN484" s="136"/>
      <c r="BO484" s="136"/>
      <c r="BP484" s="136"/>
      <c r="BQ484" s="136"/>
      <c r="BR484" s="136"/>
      <c r="BS484" s="136"/>
      <c r="BT484" s="136"/>
      <c r="BU484" s="136"/>
      <c r="BV484" s="136"/>
      <c r="BW484" s="136"/>
      <c r="BX484" s="136"/>
      <c r="BY484" s="136"/>
      <c r="BZ484" s="136"/>
      <c r="CA484" s="136"/>
      <c r="CB484" s="136"/>
      <c r="CC484" s="136"/>
      <c r="CD484" s="136"/>
      <c r="CE484" s="136"/>
      <c r="CF484" s="136"/>
      <c r="CG484" s="136"/>
      <c r="CH484" s="136"/>
      <c r="CI484" s="136"/>
      <c r="CJ484" s="136"/>
      <c r="CK484" s="136"/>
      <c r="CL484" s="136"/>
      <c r="CM484" s="136"/>
      <c r="CN484" s="136"/>
      <c r="CO484" s="136"/>
      <c r="CP484" s="136"/>
      <c r="CQ484" s="136"/>
      <c r="CR484" s="136"/>
      <c r="CS484" s="136"/>
      <c r="CT484" s="136"/>
      <c r="CU484" s="136"/>
      <c r="CV484" s="136"/>
      <c r="CW484" s="136"/>
      <c r="CX484" s="136"/>
      <c r="CY484" s="136"/>
      <c r="CZ484" s="136"/>
      <c r="DA484" s="136"/>
      <c r="DB484" s="136"/>
      <c r="DC484" s="136"/>
      <c r="DD484" s="136"/>
      <c r="DE484" s="136"/>
      <c r="DF484" s="136"/>
      <c r="DG484" s="136"/>
      <c r="DH484" s="136"/>
      <c r="DI484" s="136"/>
      <c r="DJ484" s="136"/>
      <c r="DK484" s="136"/>
      <c r="DL484" s="136"/>
      <c r="DM484" s="136"/>
      <c r="DN484" s="136"/>
      <c r="DO484" s="136"/>
      <c r="DP484" s="136"/>
      <c r="DQ484" s="136"/>
      <c r="DR484" s="136"/>
      <c r="DS484" s="136"/>
      <c r="DT484" s="136"/>
      <c r="DU484" s="136"/>
      <c r="DV484" s="136"/>
      <c r="DW484" s="136"/>
      <c r="DX484" s="136"/>
      <c r="DY484" s="136"/>
      <c r="DZ484" s="136"/>
      <c r="EA484" s="136"/>
      <c r="EB484" s="136"/>
      <c r="EC484" s="136"/>
      <c r="ED484" s="136"/>
      <c r="EE484" s="136"/>
      <c r="EF484" s="136"/>
      <c r="EG484" s="136"/>
      <c r="EH484" s="136"/>
      <c r="EI484" s="136"/>
      <c r="EJ484" s="136"/>
      <c r="EK484" s="136"/>
      <c r="EL484" s="136"/>
      <c r="EM484" s="136"/>
      <c r="EN484" s="136"/>
      <c r="EO484" s="136"/>
      <c r="EP484" s="136"/>
      <c r="EQ484" s="136"/>
      <c r="ER484" s="136"/>
      <c r="ES484" s="136"/>
      <c r="ET484" s="136"/>
      <c r="EU484" s="136"/>
      <c r="EV484" s="136"/>
      <c r="EW484" s="136"/>
      <c r="EX484" s="136"/>
      <c r="EY484" s="136"/>
      <c r="EZ484" s="136"/>
      <c r="FA484" s="136"/>
      <c r="FB484" s="136"/>
      <c r="FC484" s="136"/>
      <c r="FD484" s="136"/>
      <c r="FE484" s="136"/>
      <c r="FF484" s="136"/>
      <c r="FG484" s="136"/>
      <c r="FH484" s="136"/>
      <c r="FI484" s="136"/>
      <c r="FJ484" s="136"/>
      <c r="FK484" s="136"/>
      <c r="FL484" s="136"/>
      <c r="FM484" s="136"/>
      <c r="FN484" s="136"/>
      <c r="FO484" s="136"/>
      <c r="FP484" s="136"/>
      <c r="FQ484" s="136"/>
      <c r="FR484" s="136"/>
      <c r="FS484" s="136"/>
      <c r="FT484" s="136"/>
      <c r="FU484" s="136"/>
      <c r="FV484" s="136"/>
      <c r="FW484" s="136"/>
      <c r="FX484" s="136"/>
      <c r="FY484" s="136"/>
      <c r="FZ484" s="136"/>
      <c r="GA484" s="136"/>
      <c r="GB484" s="136"/>
      <c r="GC484" s="136"/>
      <c r="GD484" s="136"/>
      <c r="GE484" s="136"/>
      <c r="GF484" s="136"/>
      <c r="GG484" s="136"/>
      <c r="GH484" s="136"/>
      <c r="GI484" s="136"/>
      <c r="GJ484" s="136"/>
      <c r="GK484" s="136"/>
      <c r="GL484" s="136"/>
      <c r="GM484" s="136"/>
      <c r="GN484" s="136"/>
      <c r="GO484" s="136"/>
      <c r="GP484" s="136"/>
      <c r="GQ484" s="136"/>
      <c r="GR484" s="136"/>
      <c r="GS484" s="136"/>
      <c r="GT484" s="136"/>
      <c r="GU484" s="136"/>
      <c r="GV484" s="136"/>
      <c r="GW484" s="136"/>
      <c r="GX484" s="136"/>
      <c r="GY484" s="136"/>
      <c r="GZ484" s="136"/>
      <c r="HA484" s="136"/>
      <c r="HB484" s="136"/>
      <c r="HC484" s="136"/>
      <c r="HD484" s="136"/>
      <c r="HE484" s="136"/>
      <c r="HF484" s="136"/>
      <c r="HG484" s="136"/>
      <c r="HH484" s="136"/>
      <c r="HI484" s="136"/>
      <c r="HJ484" s="136"/>
      <c r="HK484" s="136"/>
      <c r="HL484" s="136"/>
      <c r="HM484" s="136"/>
      <c r="HN484" s="136"/>
      <c r="HO484" s="136"/>
      <c r="HP484" s="136"/>
      <c r="HQ484" s="136"/>
      <c r="HR484" s="136"/>
      <c r="HS484" s="136"/>
      <c r="HT484" s="136"/>
      <c r="HU484" s="136"/>
      <c r="HV484" s="136"/>
      <c r="HW484" s="136"/>
      <c r="HX484" s="136"/>
      <c r="HY484" s="136"/>
      <c r="HZ484" s="136"/>
      <c r="IA484" s="136"/>
      <c r="IB484" s="136"/>
      <c r="IC484" s="136"/>
      <c r="ID484" s="136"/>
      <c r="IE484" s="136"/>
      <c r="IF484" s="136"/>
      <c r="IG484" s="136"/>
    </row>
    <row r="485" spans="1:241" ht="27.95" customHeight="1" x14ac:dyDescent="0.25">
      <c r="A485" s="166" t="s">
        <v>177</v>
      </c>
      <c r="B485" s="167" t="s">
        <v>0</v>
      </c>
      <c r="C485" s="167" t="s">
        <v>1</v>
      </c>
      <c r="D485" s="167" t="s">
        <v>2</v>
      </c>
      <c r="E485" s="167" t="s">
        <v>877</v>
      </c>
      <c r="F485" s="167" t="s">
        <v>50</v>
      </c>
      <c r="G485" s="167" t="s">
        <v>52</v>
      </c>
      <c r="H485" s="167" t="s">
        <v>13</v>
      </c>
      <c r="I485" s="136"/>
      <c r="J485" s="166" t="s">
        <v>177</v>
      </c>
      <c r="K485" s="167" t="s">
        <v>0</v>
      </c>
      <c r="L485" s="167" t="s">
        <v>1</v>
      </c>
      <c r="M485" s="167" t="s">
        <v>2</v>
      </c>
      <c r="N485" s="167" t="s">
        <v>877</v>
      </c>
      <c r="O485" s="167" t="s">
        <v>50</v>
      </c>
      <c r="P485" s="167" t="s">
        <v>52</v>
      </c>
      <c r="Q485" s="167" t="s">
        <v>13</v>
      </c>
      <c r="R485" s="136"/>
      <c r="S485" s="136"/>
      <c r="T485" s="136"/>
      <c r="U485" s="136"/>
      <c r="V485" s="136"/>
      <c r="W485" s="136"/>
      <c r="X485" s="136"/>
      <c r="Y485" s="136"/>
      <c r="Z485" s="136"/>
      <c r="AA485" s="136"/>
      <c r="AB485" s="136"/>
      <c r="AC485" s="136"/>
      <c r="AD485" s="136"/>
      <c r="AE485" s="136"/>
      <c r="AF485" s="136"/>
      <c r="AG485" s="136"/>
      <c r="AH485" s="136"/>
      <c r="AI485" s="136"/>
      <c r="AJ485" s="136"/>
      <c r="AK485" s="136"/>
      <c r="AL485" s="136"/>
      <c r="AM485" s="136"/>
      <c r="AN485" s="136"/>
      <c r="AO485" s="136"/>
      <c r="AP485" s="136"/>
      <c r="AQ485" s="136"/>
      <c r="AR485" s="136"/>
      <c r="AS485" s="136"/>
      <c r="AT485" s="136"/>
      <c r="AU485" s="136"/>
      <c r="AV485" s="136"/>
      <c r="AW485" s="136"/>
      <c r="AX485" s="136"/>
      <c r="AY485" s="136"/>
      <c r="AZ485" s="136"/>
      <c r="BA485" s="136"/>
      <c r="BB485" s="136"/>
      <c r="BC485" s="136"/>
      <c r="BD485" s="136"/>
      <c r="BE485" s="136"/>
      <c r="BF485" s="136"/>
      <c r="BG485" s="136"/>
      <c r="BH485" s="136"/>
      <c r="BI485" s="136"/>
      <c r="BJ485" s="136"/>
      <c r="BK485" s="136"/>
      <c r="BL485" s="136"/>
      <c r="BM485" s="136"/>
      <c r="BN485" s="136"/>
      <c r="BO485" s="136"/>
      <c r="BP485" s="136"/>
      <c r="BQ485" s="136"/>
      <c r="BR485" s="136"/>
      <c r="BS485" s="136"/>
      <c r="BT485" s="136"/>
      <c r="BU485" s="136"/>
      <c r="BV485" s="136"/>
      <c r="BW485" s="136"/>
      <c r="BX485" s="136"/>
      <c r="BY485" s="136"/>
      <c r="BZ485" s="136"/>
      <c r="CA485" s="136"/>
      <c r="CB485" s="136"/>
      <c r="CC485" s="136"/>
      <c r="CD485" s="136"/>
      <c r="CE485" s="136"/>
      <c r="CF485" s="136"/>
      <c r="CG485" s="136"/>
      <c r="CH485" s="136"/>
      <c r="CI485" s="136"/>
      <c r="CJ485" s="136"/>
      <c r="CK485" s="136"/>
      <c r="CL485" s="136"/>
      <c r="CM485" s="136"/>
      <c r="CN485" s="136"/>
      <c r="CO485" s="136"/>
      <c r="CP485" s="136"/>
      <c r="CQ485" s="136"/>
      <c r="CR485" s="136"/>
      <c r="CS485" s="136"/>
      <c r="CT485" s="136"/>
      <c r="CU485" s="136"/>
      <c r="CV485" s="136"/>
      <c r="CW485" s="136"/>
      <c r="CX485" s="136"/>
      <c r="CY485" s="136"/>
      <c r="CZ485" s="136"/>
      <c r="DA485" s="136"/>
      <c r="DB485" s="136"/>
      <c r="DC485" s="136"/>
      <c r="DD485" s="136"/>
      <c r="DE485" s="136"/>
      <c r="DF485" s="136"/>
      <c r="DG485" s="136"/>
      <c r="DH485" s="136"/>
      <c r="DI485" s="136"/>
      <c r="DJ485" s="136"/>
      <c r="DK485" s="136"/>
      <c r="DL485" s="136"/>
      <c r="DM485" s="136"/>
      <c r="DN485" s="136"/>
      <c r="DO485" s="136"/>
      <c r="DP485" s="136"/>
      <c r="DQ485" s="136"/>
      <c r="DR485" s="136"/>
      <c r="DS485" s="136"/>
      <c r="DT485" s="136"/>
      <c r="DU485" s="136"/>
      <c r="DV485" s="136"/>
      <c r="DW485" s="136"/>
      <c r="DX485" s="136"/>
      <c r="DY485" s="136"/>
      <c r="DZ485" s="136"/>
      <c r="EA485" s="136"/>
      <c r="EB485" s="136"/>
      <c r="EC485" s="136"/>
      <c r="ED485" s="136"/>
      <c r="EE485" s="136"/>
      <c r="EF485" s="136"/>
      <c r="EG485" s="136"/>
      <c r="EH485" s="136"/>
      <c r="EI485" s="136"/>
      <c r="EJ485" s="136"/>
      <c r="EK485" s="136"/>
      <c r="EL485" s="136"/>
      <c r="EM485" s="136"/>
      <c r="EN485" s="136"/>
      <c r="EO485" s="136"/>
      <c r="EP485" s="136"/>
      <c r="EQ485" s="136"/>
      <c r="ER485" s="136"/>
      <c r="ES485" s="136"/>
      <c r="ET485" s="136"/>
      <c r="EU485" s="136"/>
      <c r="EV485" s="136"/>
      <c r="EW485" s="136"/>
      <c r="EX485" s="136"/>
      <c r="EY485" s="136"/>
      <c r="EZ485" s="136"/>
      <c r="FA485" s="136"/>
      <c r="FB485" s="136"/>
      <c r="FC485" s="136"/>
      <c r="FD485" s="136"/>
      <c r="FE485" s="136"/>
      <c r="FF485" s="136"/>
      <c r="FG485" s="136"/>
      <c r="FH485" s="136"/>
      <c r="FI485" s="136"/>
      <c r="FJ485" s="136"/>
      <c r="FK485" s="136"/>
      <c r="FL485" s="136"/>
      <c r="FM485" s="136"/>
      <c r="FN485" s="136"/>
      <c r="FO485" s="136"/>
      <c r="FP485" s="136"/>
      <c r="FQ485" s="136"/>
      <c r="FR485" s="136"/>
      <c r="FS485" s="136"/>
      <c r="FT485" s="136"/>
      <c r="FU485" s="136"/>
      <c r="FV485" s="136"/>
      <c r="FW485" s="136"/>
      <c r="FX485" s="136"/>
      <c r="FY485" s="136"/>
      <c r="FZ485" s="136"/>
      <c r="GA485" s="136"/>
      <c r="GB485" s="136"/>
      <c r="GC485" s="136"/>
      <c r="GD485" s="136"/>
      <c r="GE485" s="136"/>
      <c r="GF485" s="136"/>
      <c r="GG485" s="136"/>
      <c r="GH485" s="136"/>
      <c r="GI485" s="136"/>
      <c r="GJ485" s="136"/>
      <c r="GK485" s="136"/>
      <c r="GL485" s="136"/>
      <c r="GM485" s="136"/>
      <c r="GN485" s="136"/>
      <c r="GO485" s="136"/>
      <c r="GP485" s="136"/>
      <c r="GQ485" s="136"/>
      <c r="GR485" s="136"/>
      <c r="GS485" s="136"/>
      <c r="GT485" s="136"/>
      <c r="GU485" s="136"/>
      <c r="GV485" s="136"/>
      <c r="GW485" s="136"/>
      <c r="GX485" s="136"/>
      <c r="GY485" s="136"/>
      <c r="GZ485" s="136"/>
      <c r="HA485" s="136"/>
      <c r="HB485" s="136"/>
      <c r="HC485" s="136"/>
      <c r="HD485" s="136"/>
      <c r="HE485" s="136"/>
      <c r="HF485" s="136"/>
      <c r="HG485" s="136"/>
      <c r="HH485" s="136"/>
      <c r="HI485" s="136"/>
      <c r="HJ485" s="136"/>
      <c r="HK485" s="136"/>
      <c r="HL485" s="136"/>
      <c r="HM485" s="136"/>
      <c r="HN485" s="136"/>
      <c r="HO485" s="136"/>
      <c r="HP485" s="136"/>
      <c r="HQ485" s="136"/>
      <c r="HR485" s="136"/>
      <c r="HS485" s="136"/>
      <c r="HT485" s="136"/>
      <c r="HU485" s="136"/>
      <c r="HV485" s="136"/>
      <c r="HW485" s="136"/>
      <c r="HX485" s="136"/>
      <c r="HY485" s="136"/>
      <c r="HZ485" s="136"/>
      <c r="IA485" s="136"/>
      <c r="IB485" s="136"/>
      <c r="IC485" s="136"/>
      <c r="ID485" s="136"/>
      <c r="IE485" s="136"/>
      <c r="IF485" s="136"/>
      <c r="IG485" s="136"/>
    </row>
    <row r="486" spans="1:241" ht="15" customHeight="1" x14ac:dyDescent="0.25">
      <c r="A486" s="204" t="s">
        <v>373</v>
      </c>
      <c r="B486" s="205">
        <v>3209000</v>
      </c>
      <c r="C486" s="205">
        <v>2221396</v>
      </c>
      <c r="D486" s="205">
        <v>608669</v>
      </c>
      <c r="E486" s="205">
        <v>818962</v>
      </c>
      <c r="F486" s="205">
        <v>1461414</v>
      </c>
      <c r="G486" s="205">
        <v>202688</v>
      </c>
      <c r="H486" s="242">
        <v>8522129</v>
      </c>
      <c r="I486" s="136"/>
      <c r="J486" s="204" t="s">
        <v>444</v>
      </c>
      <c r="K486" s="205">
        <v>7955008</v>
      </c>
      <c r="L486" s="205">
        <v>3934820</v>
      </c>
      <c r="M486" s="205">
        <v>927100</v>
      </c>
      <c r="N486" s="205">
        <v>1034233</v>
      </c>
      <c r="O486" s="205">
        <v>1898157</v>
      </c>
      <c r="P486" s="205">
        <v>357929</v>
      </c>
      <c r="Q486" s="242">
        <v>16107247</v>
      </c>
      <c r="R486" s="136"/>
      <c r="S486" s="136"/>
      <c r="T486" s="136"/>
      <c r="U486" s="136"/>
      <c r="V486" s="136"/>
      <c r="W486" s="136"/>
      <c r="X486" s="136"/>
      <c r="Y486" s="136"/>
      <c r="Z486" s="136"/>
      <c r="AA486" s="136"/>
      <c r="AB486" s="136"/>
      <c r="AC486" s="136"/>
      <c r="AD486" s="136"/>
      <c r="AE486" s="136"/>
      <c r="AF486" s="136"/>
      <c r="AG486" s="136"/>
      <c r="AH486" s="136"/>
      <c r="AI486" s="136"/>
      <c r="AJ486" s="136"/>
      <c r="AK486" s="136"/>
      <c r="AL486" s="136"/>
      <c r="AM486" s="136"/>
      <c r="AN486" s="136"/>
      <c r="AO486" s="136"/>
      <c r="AP486" s="136"/>
      <c r="AQ486" s="136"/>
      <c r="AR486" s="136"/>
      <c r="AS486" s="136"/>
      <c r="AT486" s="136"/>
      <c r="AU486" s="136"/>
      <c r="AV486" s="136"/>
      <c r="AW486" s="136"/>
      <c r="AX486" s="136"/>
      <c r="AY486" s="136"/>
      <c r="AZ486" s="136"/>
      <c r="BA486" s="136"/>
      <c r="BB486" s="136"/>
      <c r="BC486" s="136"/>
      <c r="BD486" s="136"/>
      <c r="BE486" s="136"/>
      <c r="BF486" s="136"/>
      <c r="BG486" s="136"/>
      <c r="BH486" s="136"/>
      <c r="BI486" s="136"/>
      <c r="BJ486" s="136"/>
      <c r="BK486" s="136"/>
      <c r="BL486" s="136"/>
      <c r="BM486" s="136"/>
      <c r="BN486" s="136"/>
      <c r="BO486" s="136"/>
      <c r="BP486" s="136"/>
      <c r="BQ486" s="136"/>
      <c r="BR486" s="136"/>
      <c r="BS486" s="136"/>
      <c r="BT486" s="136"/>
      <c r="BU486" s="136"/>
      <c r="BV486" s="136"/>
      <c r="BW486" s="136"/>
      <c r="BX486" s="136"/>
      <c r="BY486" s="136"/>
      <c r="BZ486" s="136"/>
      <c r="CA486" s="136"/>
      <c r="CB486" s="136"/>
      <c r="CC486" s="136"/>
      <c r="CD486" s="136"/>
      <c r="CE486" s="136"/>
      <c r="CF486" s="136"/>
      <c r="CG486" s="136"/>
      <c r="CH486" s="136"/>
      <c r="CI486" s="136"/>
      <c r="CJ486" s="136"/>
      <c r="CK486" s="136"/>
      <c r="CL486" s="136"/>
      <c r="CM486" s="136"/>
      <c r="CN486" s="136"/>
      <c r="CO486" s="136"/>
      <c r="CP486" s="136"/>
      <c r="CQ486" s="136"/>
      <c r="CR486" s="136"/>
      <c r="CS486" s="136"/>
      <c r="CT486" s="136"/>
      <c r="CU486" s="136"/>
      <c r="CV486" s="136"/>
      <c r="CW486" s="136"/>
      <c r="CX486" s="136"/>
      <c r="CY486" s="136"/>
      <c r="CZ486" s="136"/>
      <c r="DA486" s="136"/>
      <c r="DB486" s="136"/>
      <c r="DC486" s="136"/>
      <c r="DD486" s="136"/>
      <c r="DE486" s="136"/>
      <c r="DF486" s="136"/>
      <c r="DG486" s="136"/>
      <c r="DH486" s="136"/>
      <c r="DI486" s="136"/>
      <c r="DJ486" s="136"/>
      <c r="DK486" s="136"/>
      <c r="DL486" s="136"/>
      <c r="DM486" s="136"/>
      <c r="DN486" s="136"/>
      <c r="DO486" s="136"/>
      <c r="DP486" s="136"/>
      <c r="DQ486" s="136"/>
      <c r="DR486" s="136"/>
      <c r="DS486" s="136"/>
      <c r="DT486" s="136"/>
      <c r="DU486" s="136"/>
      <c r="DV486" s="136"/>
      <c r="DW486" s="136"/>
      <c r="DX486" s="136"/>
      <c r="DY486" s="136"/>
      <c r="DZ486" s="136"/>
      <c r="EA486" s="136"/>
      <c r="EB486" s="136"/>
      <c r="EC486" s="136"/>
      <c r="ED486" s="136"/>
      <c r="EE486" s="136"/>
      <c r="EF486" s="136"/>
      <c r="EG486" s="136"/>
      <c r="EH486" s="136"/>
      <c r="EI486" s="136"/>
      <c r="EJ486" s="136"/>
      <c r="EK486" s="136"/>
      <c r="EL486" s="136"/>
      <c r="EM486" s="136"/>
      <c r="EN486" s="136"/>
      <c r="EO486" s="136"/>
      <c r="EP486" s="136"/>
      <c r="EQ486" s="136"/>
      <c r="ER486" s="136"/>
      <c r="ES486" s="136"/>
      <c r="ET486" s="136"/>
      <c r="EU486" s="136"/>
      <c r="EV486" s="136"/>
      <c r="EW486" s="136"/>
      <c r="EX486" s="136"/>
      <c r="EY486" s="136"/>
      <c r="EZ486" s="136"/>
      <c r="FA486" s="136"/>
      <c r="FB486" s="136"/>
      <c r="FC486" s="136"/>
      <c r="FD486" s="136"/>
      <c r="FE486" s="136"/>
      <c r="FF486" s="136"/>
      <c r="FG486" s="136"/>
      <c r="FH486" s="136"/>
      <c r="FI486" s="136"/>
      <c r="FJ486" s="136"/>
      <c r="FK486" s="136"/>
      <c r="FL486" s="136"/>
      <c r="FM486" s="136"/>
      <c r="FN486" s="136"/>
      <c r="FO486" s="136"/>
      <c r="FP486" s="136"/>
      <c r="FQ486" s="136"/>
      <c r="FR486" s="136"/>
      <c r="FS486" s="136"/>
      <c r="FT486" s="136"/>
      <c r="FU486" s="136"/>
      <c r="FV486" s="136"/>
      <c r="FW486" s="136"/>
      <c r="FX486" s="136"/>
      <c r="FY486" s="136"/>
      <c r="FZ486" s="136"/>
      <c r="GA486" s="136"/>
      <c r="GB486" s="136"/>
      <c r="GC486" s="136"/>
      <c r="GD486" s="136"/>
      <c r="GE486" s="136"/>
      <c r="GF486" s="136"/>
      <c r="GG486" s="136"/>
      <c r="GH486" s="136"/>
      <c r="GI486" s="136"/>
      <c r="GJ486" s="136"/>
      <c r="GK486" s="136"/>
      <c r="GL486" s="136"/>
      <c r="GM486" s="136"/>
      <c r="GN486" s="136"/>
      <c r="GO486" s="136"/>
      <c r="GP486" s="136"/>
      <c r="GQ486" s="136"/>
      <c r="GR486" s="136"/>
      <c r="GS486" s="136"/>
      <c r="GT486" s="136"/>
      <c r="GU486" s="136"/>
      <c r="GV486" s="136"/>
      <c r="GW486" s="136"/>
      <c r="GX486" s="136"/>
      <c r="GY486" s="136"/>
      <c r="GZ486" s="136"/>
      <c r="HA486" s="136"/>
      <c r="HB486" s="136"/>
      <c r="HC486" s="136"/>
      <c r="HD486" s="136"/>
      <c r="HE486" s="136"/>
      <c r="HF486" s="136"/>
      <c r="HG486" s="136"/>
      <c r="HH486" s="136"/>
      <c r="HI486" s="136"/>
      <c r="HJ486" s="136"/>
      <c r="HK486" s="136"/>
      <c r="HL486" s="136"/>
      <c r="HM486" s="136"/>
      <c r="HN486" s="136"/>
      <c r="HO486" s="136"/>
      <c r="HP486" s="136"/>
      <c r="HQ486" s="136"/>
      <c r="HR486" s="136"/>
      <c r="HS486" s="136"/>
      <c r="HT486" s="136"/>
      <c r="HU486" s="136"/>
      <c r="HV486" s="136"/>
      <c r="HW486" s="136"/>
      <c r="HX486" s="136"/>
      <c r="HY486" s="136"/>
      <c r="HZ486" s="136"/>
      <c r="IA486" s="136"/>
      <c r="IB486" s="136"/>
      <c r="IC486" s="136"/>
      <c r="ID486" s="136"/>
      <c r="IE486" s="136"/>
      <c r="IF486" s="136"/>
      <c r="IG486" s="136"/>
    </row>
    <row r="487" spans="1:241" ht="15" customHeight="1" x14ac:dyDescent="0.25">
      <c r="A487" s="204" t="s">
        <v>372</v>
      </c>
      <c r="B487" s="205">
        <v>4861869</v>
      </c>
      <c r="C487" s="205">
        <v>2312811</v>
      </c>
      <c r="D487" s="205">
        <v>859173</v>
      </c>
      <c r="E487" s="205">
        <v>932084</v>
      </c>
      <c r="F487" s="205">
        <v>1993995</v>
      </c>
      <c r="G487" s="205">
        <v>455824</v>
      </c>
      <c r="H487" s="242">
        <v>11415756</v>
      </c>
      <c r="I487" s="136"/>
      <c r="J487" s="204" t="s">
        <v>445</v>
      </c>
      <c r="K487" s="205">
        <v>6287333</v>
      </c>
      <c r="L487" s="205">
        <v>3451317</v>
      </c>
      <c r="M487" s="205">
        <v>915826</v>
      </c>
      <c r="N487" s="205">
        <v>1216611</v>
      </c>
      <c r="O487" s="205">
        <v>2051013</v>
      </c>
      <c r="P487" s="205">
        <v>328170</v>
      </c>
      <c r="Q487" s="242">
        <v>14250270</v>
      </c>
      <c r="R487" s="136"/>
      <c r="S487" s="136"/>
      <c r="T487" s="136"/>
      <c r="U487" s="136"/>
      <c r="V487" s="136"/>
      <c r="W487" s="136"/>
      <c r="X487" s="136"/>
      <c r="Y487" s="136"/>
      <c r="Z487" s="136"/>
      <c r="AA487" s="136"/>
      <c r="AB487" s="136"/>
      <c r="AC487" s="136"/>
      <c r="AD487" s="136"/>
      <c r="AE487" s="136"/>
      <c r="AF487" s="136"/>
      <c r="AG487" s="136"/>
      <c r="AH487" s="136"/>
      <c r="AI487" s="136"/>
      <c r="AJ487" s="136"/>
      <c r="AK487" s="136"/>
      <c r="AL487" s="136"/>
      <c r="AM487" s="136"/>
      <c r="AN487" s="136"/>
      <c r="AO487" s="136"/>
      <c r="AP487" s="136"/>
      <c r="AQ487" s="136"/>
      <c r="AR487" s="136"/>
      <c r="AS487" s="136"/>
      <c r="AT487" s="136"/>
      <c r="AU487" s="136"/>
      <c r="AV487" s="136"/>
      <c r="AW487" s="136"/>
      <c r="AX487" s="136"/>
      <c r="AY487" s="136"/>
      <c r="AZ487" s="136"/>
      <c r="BA487" s="136"/>
      <c r="BB487" s="136"/>
      <c r="BC487" s="136"/>
      <c r="BD487" s="136"/>
      <c r="BE487" s="136"/>
      <c r="BF487" s="136"/>
      <c r="BG487" s="136"/>
      <c r="BH487" s="136"/>
      <c r="BI487" s="136"/>
      <c r="BJ487" s="136"/>
      <c r="BK487" s="136"/>
      <c r="BL487" s="136"/>
      <c r="BM487" s="136"/>
      <c r="BN487" s="136"/>
      <c r="BO487" s="136"/>
      <c r="BP487" s="136"/>
      <c r="BQ487" s="136"/>
      <c r="BR487" s="136"/>
      <c r="BS487" s="136"/>
      <c r="BT487" s="136"/>
      <c r="BU487" s="136"/>
      <c r="BV487" s="136"/>
      <c r="BW487" s="136"/>
      <c r="BX487" s="136"/>
      <c r="BY487" s="136"/>
      <c r="BZ487" s="136"/>
      <c r="CA487" s="136"/>
      <c r="CB487" s="136"/>
      <c r="CC487" s="136"/>
      <c r="CD487" s="136"/>
      <c r="CE487" s="136"/>
      <c r="CF487" s="136"/>
      <c r="CG487" s="136"/>
      <c r="CH487" s="136"/>
      <c r="CI487" s="136"/>
      <c r="CJ487" s="136"/>
      <c r="CK487" s="136"/>
      <c r="CL487" s="136"/>
      <c r="CM487" s="136"/>
      <c r="CN487" s="136"/>
      <c r="CO487" s="136"/>
      <c r="CP487" s="136"/>
      <c r="CQ487" s="136"/>
      <c r="CR487" s="136"/>
      <c r="CS487" s="136"/>
      <c r="CT487" s="136"/>
      <c r="CU487" s="136"/>
      <c r="CV487" s="136"/>
      <c r="CW487" s="136"/>
      <c r="CX487" s="136"/>
      <c r="CY487" s="136"/>
      <c r="CZ487" s="136"/>
      <c r="DA487" s="136"/>
      <c r="DB487" s="136"/>
      <c r="DC487" s="136"/>
      <c r="DD487" s="136"/>
      <c r="DE487" s="136"/>
      <c r="DF487" s="136"/>
      <c r="DG487" s="136"/>
      <c r="DH487" s="136"/>
      <c r="DI487" s="136"/>
      <c r="DJ487" s="136"/>
      <c r="DK487" s="136"/>
      <c r="DL487" s="136"/>
      <c r="DM487" s="136"/>
      <c r="DN487" s="136"/>
      <c r="DO487" s="136"/>
      <c r="DP487" s="136"/>
      <c r="DQ487" s="136"/>
      <c r="DR487" s="136"/>
      <c r="DS487" s="136"/>
      <c r="DT487" s="136"/>
      <c r="DU487" s="136"/>
      <c r="DV487" s="136"/>
      <c r="DW487" s="136"/>
      <c r="DX487" s="136"/>
      <c r="DY487" s="136"/>
      <c r="DZ487" s="136"/>
      <c r="EA487" s="136"/>
      <c r="EB487" s="136"/>
      <c r="EC487" s="136"/>
      <c r="ED487" s="136"/>
      <c r="EE487" s="136"/>
      <c r="EF487" s="136"/>
      <c r="EG487" s="136"/>
      <c r="EH487" s="136"/>
      <c r="EI487" s="136"/>
      <c r="EJ487" s="136"/>
      <c r="EK487" s="136"/>
      <c r="EL487" s="136"/>
      <c r="EM487" s="136"/>
      <c r="EN487" s="136"/>
      <c r="EO487" s="136"/>
      <c r="EP487" s="136"/>
      <c r="EQ487" s="136"/>
      <c r="ER487" s="136"/>
      <c r="ES487" s="136"/>
      <c r="ET487" s="136"/>
      <c r="EU487" s="136"/>
      <c r="EV487" s="136"/>
      <c r="EW487" s="136"/>
      <c r="EX487" s="136"/>
      <c r="EY487" s="136"/>
      <c r="EZ487" s="136"/>
      <c r="FA487" s="136"/>
      <c r="FB487" s="136"/>
      <c r="FC487" s="136"/>
      <c r="FD487" s="136"/>
      <c r="FE487" s="136"/>
      <c r="FF487" s="136"/>
      <c r="FG487" s="136"/>
      <c r="FH487" s="136"/>
      <c r="FI487" s="136"/>
      <c r="FJ487" s="136"/>
      <c r="FK487" s="136"/>
      <c r="FL487" s="136"/>
      <c r="FM487" s="136"/>
      <c r="FN487" s="136"/>
      <c r="FO487" s="136"/>
      <c r="FP487" s="136"/>
      <c r="FQ487" s="136"/>
      <c r="FR487" s="136"/>
      <c r="FS487" s="136"/>
      <c r="FT487" s="136"/>
      <c r="FU487" s="136"/>
      <c r="FV487" s="136"/>
      <c r="FW487" s="136"/>
      <c r="FX487" s="136"/>
      <c r="FY487" s="136"/>
      <c r="FZ487" s="136"/>
      <c r="GA487" s="136"/>
      <c r="GB487" s="136"/>
      <c r="GC487" s="136"/>
      <c r="GD487" s="136"/>
      <c r="GE487" s="136"/>
      <c r="GF487" s="136"/>
      <c r="GG487" s="136"/>
      <c r="GH487" s="136"/>
      <c r="GI487" s="136"/>
      <c r="GJ487" s="136"/>
      <c r="GK487" s="136"/>
      <c r="GL487" s="136"/>
      <c r="GM487" s="136"/>
      <c r="GN487" s="136"/>
      <c r="GO487" s="136"/>
      <c r="GP487" s="136"/>
      <c r="GQ487" s="136"/>
      <c r="GR487" s="136"/>
      <c r="GS487" s="136"/>
      <c r="GT487" s="136"/>
      <c r="GU487" s="136"/>
      <c r="GV487" s="136"/>
      <c r="GW487" s="136"/>
      <c r="GX487" s="136"/>
      <c r="GY487" s="136"/>
      <c r="GZ487" s="136"/>
      <c r="HA487" s="136"/>
      <c r="HB487" s="136"/>
      <c r="HC487" s="136"/>
      <c r="HD487" s="136"/>
      <c r="HE487" s="136"/>
      <c r="HF487" s="136"/>
      <c r="HG487" s="136"/>
      <c r="HH487" s="136"/>
      <c r="HI487" s="136"/>
      <c r="HJ487" s="136"/>
      <c r="HK487" s="136"/>
      <c r="HL487" s="136"/>
      <c r="HM487" s="136"/>
      <c r="HN487" s="136"/>
      <c r="HO487" s="136"/>
      <c r="HP487" s="136"/>
      <c r="HQ487" s="136"/>
      <c r="HR487" s="136"/>
      <c r="HS487" s="136"/>
      <c r="HT487" s="136"/>
      <c r="HU487" s="136"/>
      <c r="HV487" s="136"/>
      <c r="HW487" s="136"/>
      <c r="HX487" s="136"/>
      <c r="HY487" s="136"/>
      <c r="HZ487" s="136"/>
      <c r="IA487" s="136"/>
      <c r="IB487" s="136"/>
      <c r="IC487" s="136"/>
      <c r="ID487" s="136"/>
      <c r="IE487" s="136"/>
      <c r="IF487" s="136"/>
      <c r="IG487" s="136"/>
    </row>
    <row r="488" spans="1:241" ht="15" customHeight="1" x14ac:dyDescent="0.25">
      <c r="A488" s="204" t="s">
        <v>258</v>
      </c>
      <c r="B488" s="205">
        <v>7451979</v>
      </c>
      <c r="C488" s="205">
        <v>2339852</v>
      </c>
      <c r="D488" s="205">
        <v>1027203</v>
      </c>
      <c r="E488" s="205">
        <v>913245</v>
      </c>
      <c r="F488" s="205">
        <v>1952396</v>
      </c>
      <c r="G488" s="205">
        <v>438415</v>
      </c>
      <c r="H488" s="242">
        <v>14123090</v>
      </c>
      <c r="I488" s="136"/>
      <c r="J488" s="204" t="s">
        <v>446</v>
      </c>
      <c r="K488" s="205">
        <v>8182279</v>
      </c>
      <c r="L488" s="205">
        <v>3134631</v>
      </c>
      <c r="M488" s="205">
        <v>1198763</v>
      </c>
      <c r="N488" s="205">
        <v>915881</v>
      </c>
      <c r="O488" s="205">
        <v>1940355</v>
      </c>
      <c r="P488" s="205">
        <v>401003</v>
      </c>
      <c r="Q488" s="242">
        <v>15772912</v>
      </c>
      <c r="R488" s="136"/>
      <c r="S488" s="136"/>
      <c r="T488" s="136"/>
      <c r="U488" s="136"/>
      <c r="V488" s="136"/>
      <c r="W488" s="136"/>
      <c r="X488" s="136"/>
      <c r="Y488" s="136"/>
      <c r="Z488" s="136"/>
      <c r="AA488" s="136"/>
      <c r="AB488" s="136"/>
      <c r="AC488" s="136"/>
      <c r="AD488" s="136"/>
      <c r="AE488" s="136"/>
      <c r="AF488" s="136"/>
      <c r="AG488" s="136"/>
      <c r="AH488" s="136"/>
      <c r="AI488" s="136"/>
      <c r="AJ488" s="136"/>
      <c r="AK488" s="136"/>
      <c r="AL488" s="136"/>
      <c r="AM488" s="136"/>
      <c r="AN488" s="136"/>
      <c r="AO488" s="136"/>
      <c r="AP488" s="136"/>
      <c r="AQ488" s="136"/>
      <c r="AR488" s="136"/>
      <c r="AS488" s="136"/>
      <c r="AT488" s="136"/>
      <c r="AU488" s="136"/>
      <c r="AV488" s="136"/>
      <c r="AW488" s="136"/>
      <c r="AX488" s="136"/>
      <c r="AY488" s="136"/>
      <c r="AZ488" s="136"/>
      <c r="BA488" s="136"/>
      <c r="BB488" s="136"/>
      <c r="BC488" s="136"/>
      <c r="BD488" s="136"/>
      <c r="BE488" s="136"/>
      <c r="BF488" s="136"/>
      <c r="BG488" s="136"/>
      <c r="BH488" s="136"/>
      <c r="BI488" s="136"/>
      <c r="BJ488" s="136"/>
      <c r="BK488" s="136"/>
      <c r="BL488" s="136"/>
      <c r="BM488" s="136"/>
      <c r="BN488" s="136"/>
      <c r="BO488" s="136"/>
      <c r="BP488" s="136"/>
      <c r="BQ488" s="136"/>
      <c r="BR488" s="136"/>
      <c r="BS488" s="136"/>
      <c r="BT488" s="136"/>
      <c r="BU488" s="136"/>
      <c r="BV488" s="136"/>
      <c r="BW488" s="136"/>
      <c r="BX488" s="136"/>
      <c r="BY488" s="136"/>
      <c r="BZ488" s="136"/>
      <c r="CA488" s="136"/>
      <c r="CB488" s="136"/>
      <c r="CC488" s="136"/>
      <c r="CD488" s="136"/>
      <c r="CE488" s="136"/>
      <c r="CF488" s="136"/>
      <c r="CG488" s="136"/>
      <c r="CH488" s="136"/>
      <c r="CI488" s="136"/>
      <c r="CJ488" s="136"/>
      <c r="CK488" s="136"/>
      <c r="CL488" s="136"/>
      <c r="CM488" s="136"/>
      <c r="CN488" s="136"/>
      <c r="CO488" s="136"/>
      <c r="CP488" s="136"/>
      <c r="CQ488" s="136"/>
      <c r="CR488" s="136"/>
      <c r="CS488" s="136"/>
      <c r="CT488" s="136"/>
      <c r="CU488" s="136"/>
      <c r="CV488" s="136"/>
      <c r="CW488" s="136"/>
      <c r="CX488" s="136"/>
      <c r="CY488" s="136"/>
      <c r="CZ488" s="136"/>
      <c r="DA488" s="136"/>
      <c r="DB488" s="136"/>
      <c r="DC488" s="136"/>
      <c r="DD488" s="136"/>
      <c r="DE488" s="136"/>
      <c r="DF488" s="136"/>
      <c r="DG488" s="136"/>
      <c r="DH488" s="136"/>
      <c r="DI488" s="136"/>
      <c r="DJ488" s="136"/>
      <c r="DK488" s="136"/>
      <c r="DL488" s="136"/>
      <c r="DM488" s="136"/>
      <c r="DN488" s="136"/>
      <c r="DO488" s="136"/>
      <c r="DP488" s="136"/>
      <c r="DQ488" s="136"/>
      <c r="DR488" s="136"/>
      <c r="DS488" s="136"/>
      <c r="DT488" s="136"/>
      <c r="DU488" s="136"/>
      <c r="DV488" s="136"/>
      <c r="DW488" s="136"/>
      <c r="DX488" s="136"/>
      <c r="DY488" s="136"/>
      <c r="DZ488" s="136"/>
      <c r="EA488" s="136"/>
      <c r="EB488" s="136"/>
      <c r="EC488" s="136"/>
      <c r="ED488" s="136"/>
      <c r="EE488" s="136"/>
      <c r="EF488" s="136"/>
      <c r="EG488" s="136"/>
      <c r="EH488" s="136"/>
      <c r="EI488" s="136"/>
      <c r="EJ488" s="136"/>
      <c r="EK488" s="136"/>
      <c r="EL488" s="136"/>
      <c r="EM488" s="136"/>
      <c r="EN488" s="136"/>
      <c r="EO488" s="136"/>
      <c r="EP488" s="136"/>
      <c r="EQ488" s="136"/>
      <c r="ER488" s="136"/>
      <c r="ES488" s="136"/>
      <c r="ET488" s="136"/>
      <c r="EU488" s="136"/>
      <c r="EV488" s="136"/>
      <c r="EW488" s="136"/>
      <c r="EX488" s="136"/>
      <c r="EY488" s="136"/>
      <c r="EZ488" s="136"/>
      <c r="FA488" s="136"/>
      <c r="FB488" s="136"/>
      <c r="FC488" s="136"/>
      <c r="FD488" s="136"/>
      <c r="FE488" s="136"/>
      <c r="FF488" s="136"/>
      <c r="FG488" s="136"/>
      <c r="FH488" s="136"/>
      <c r="FI488" s="136"/>
      <c r="FJ488" s="136"/>
      <c r="FK488" s="136"/>
      <c r="FL488" s="136"/>
      <c r="FM488" s="136"/>
      <c r="FN488" s="136"/>
      <c r="FO488" s="136"/>
      <c r="FP488" s="136"/>
      <c r="FQ488" s="136"/>
      <c r="FR488" s="136"/>
      <c r="FS488" s="136"/>
      <c r="FT488" s="136"/>
      <c r="FU488" s="136"/>
      <c r="FV488" s="136"/>
      <c r="FW488" s="136"/>
      <c r="FX488" s="136"/>
      <c r="FY488" s="136"/>
      <c r="FZ488" s="136"/>
      <c r="GA488" s="136"/>
      <c r="GB488" s="136"/>
      <c r="GC488" s="136"/>
      <c r="GD488" s="136"/>
      <c r="GE488" s="136"/>
      <c r="GF488" s="136"/>
      <c r="GG488" s="136"/>
      <c r="GH488" s="136"/>
      <c r="GI488" s="136"/>
      <c r="GJ488" s="136"/>
      <c r="GK488" s="136"/>
      <c r="GL488" s="136"/>
      <c r="GM488" s="136"/>
      <c r="GN488" s="136"/>
      <c r="GO488" s="136"/>
      <c r="GP488" s="136"/>
      <c r="GQ488" s="136"/>
      <c r="GR488" s="136"/>
      <c r="GS488" s="136"/>
      <c r="GT488" s="136"/>
      <c r="GU488" s="136"/>
      <c r="GV488" s="136"/>
      <c r="GW488" s="136"/>
      <c r="GX488" s="136"/>
      <c r="GY488" s="136"/>
      <c r="GZ488" s="136"/>
      <c r="HA488" s="136"/>
      <c r="HB488" s="136"/>
      <c r="HC488" s="136"/>
      <c r="HD488" s="136"/>
      <c r="HE488" s="136"/>
      <c r="HF488" s="136"/>
      <c r="HG488" s="136"/>
      <c r="HH488" s="136"/>
      <c r="HI488" s="136"/>
      <c r="HJ488" s="136"/>
      <c r="HK488" s="136"/>
      <c r="HL488" s="136"/>
      <c r="HM488" s="136"/>
      <c r="HN488" s="136"/>
      <c r="HO488" s="136"/>
      <c r="HP488" s="136"/>
      <c r="HQ488" s="136"/>
      <c r="HR488" s="136"/>
      <c r="HS488" s="136"/>
      <c r="HT488" s="136"/>
      <c r="HU488" s="136"/>
      <c r="HV488" s="136"/>
      <c r="HW488" s="136"/>
      <c r="HX488" s="136"/>
      <c r="HY488" s="136"/>
      <c r="HZ488" s="136"/>
      <c r="IA488" s="136"/>
      <c r="IB488" s="136"/>
      <c r="IC488" s="136"/>
      <c r="ID488" s="136"/>
      <c r="IE488" s="136"/>
      <c r="IF488" s="136"/>
      <c r="IG488" s="136"/>
    </row>
    <row r="489" spans="1:241" ht="15" customHeight="1" x14ac:dyDescent="0.25">
      <c r="A489" s="204" t="s">
        <v>257</v>
      </c>
      <c r="B489" s="205">
        <v>6685084</v>
      </c>
      <c r="C489" s="205">
        <v>2095525</v>
      </c>
      <c r="D489" s="205">
        <v>975759</v>
      </c>
      <c r="E489" s="205">
        <v>960383</v>
      </c>
      <c r="F489" s="205">
        <v>2103940</v>
      </c>
      <c r="G489" s="205">
        <v>371107</v>
      </c>
      <c r="H489" s="242">
        <v>13191798</v>
      </c>
      <c r="I489" s="136"/>
      <c r="J489" s="204" t="s">
        <v>447</v>
      </c>
      <c r="K489" s="205">
        <v>8965049</v>
      </c>
      <c r="L489" s="205">
        <v>3738799</v>
      </c>
      <c r="M489" s="205">
        <v>1113280</v>
      </c>
      <c r="N489" s="205">
        <v>970057</v>
      </c>
      <c r="O489" s="205">
        <v>1827817</v>
      </c>
      <c r="P489" s="205">
        <v>293319</v>
      </c>
      <c r="Q489" s="242">
        <v>16908321</v>
      </c>
      <c r="R489" s="136"/>
      <c r="S489" s="136"/>
      <c r="T489" s="136"/>
      <c r="U489" s="136"/>
      <c r="V489" s="136"/>
      <c r="W489" s="136"/>
      <c r="X489" s="136"/>
      <c r="Y489" s="136"/>
      <c r="Z489" s="136"/>
      <c r="AA489" s="136"/>
      <c r="AB489" s="136"/>
      <c r="AC489" s="136"/>
      <c r="AD489" s="136"/>
      <c r="AE489" s="136"/>
      <c r="AF489" s="136"/>
      <c r="AG489" s="136"/>
      <c r="AH489" s="136"/>
      <c r="AI489" s="136"/>
      <c r="AJ489" s="136"/>
      <c r="AK489" s="136"/>
      <c r="AL489" s="136"/>
      <c r="AM489" s="136"/>
      <c r="AN489" s="136"/>
      <c r="AO489" s="136"/>
      <c r="AP489" s="136"/>
      <c r="AQ489" s="136"/>
      <c r="AR489" s="136"/>
      <c r="AS489" s="136"/>
      <c r="AT489" s="136"/>
      <c r="AU489" s="136"/>
      <c r="AV489" s="136"/>
      <c r="AW489" s="136"/>
      <c r="AX489" s="136"/>
      <c r="AY489" s="136"/>
      <c r="AZ489" s="136"/>
      <c r="BA489" s="136"/>
      <c r="BB489" s="136"/>
      <c r="BC489" s="136"/>
      <c r="BD489" s="136"/>
      <c r="BE489" s="136"/>
      <c r="BF489" s="136"/>
      <c r="BG489" s="136"/>
      <c r="BH489" s="136"/>
      <c r="BI489" s="136"/>
      <c r="BJ489" s="136"/>
      <c r="BK489" s="136"/>
      <c r="BL489" s="136"/>
      <c r="BM489" s="136"/>
      <c r="BN489" s="136"/>
      <c r="BO489" s="136"/>
      <c r="BP489" s="136"/>
      <c r="BQ489" s="136"/>
      <c r="BR489" s="136"/>
      <c r="BS489" s="136"/>
      <c r="BT489" s="136"/>
      <c r="BU489" s="136"/>
      <c r="BV489" s="136"/>
      <c r="BW489" s="136"/>
      <c r="BX489" s="136"/>
      <c r="BY489" s="136"/>
      <c r="BZ489" s="136"/>
      <c r="CA489" s="136"/>
      <c r="CB489" s="136"/>
      <c r="CC489" s="136"/>
      <c r="CD489" s="136"/>
      <c r="CE489" s="136"/>
      <c r="CF489" s="136"/>
      <c r="CG489" s="136"/>
      <c r="CH489" s="136"/>
      <c r="CI489" s="136"/>
      <c r="CJ489" s="136"/>
      <c r="CK489" s="136"/>
      <c r="CL489" s="136"/>
      <c r="CM489" s="136"/>
      <c r="CN489" s="136"/>
      <c r="CO489" s="136"/>
      <c r="CP489" s="136"/>
      <c r="CQ489" s="136"/>
      <c r="CR489" s="136"/>
      <c r="CS489" s="136"/>
      <c r="CT489" s="136"/>
      <c r="CU489" s="136"/>
      <c r="CV489" s="136"/>
      <c r="CW489" s="136"/>
      <c r="CX489" s="136"/>
      <c r="CY489" s="136"/>
      <c r="CZ489" s="136"/>
      <c r="DA489" s="136"/>
      <c r="DB489" s="136"/>
      <c r="DC489" s="136"/>
      <c r="DD489" s="136"/>
      <c r="DE489" s="136"/>
      <c r="DF489" s="136"/>
      <c r="DG489" s="136"/>
      <c r="DH489" s="136"/>
      <c r="DI489" s="136"/>
      <c r="DJ489" s="136"/>
      <c r="DK489" s="136"/>
      <c r="DL489" s="136"/>
      <c r="DM489" s="136"/>
      <c r="DN489" s="136"/>
      <c r="DO489" s="136"/>
      <c r="DP489" s="136"/>
      <c r="DQ489" s="136"/>
      <c r="DR489" s="136"/>
      <c r="DS489" s="136"/>
      <c r="DT489" s="136"/>
      <c r="DU489" s="136"/>
      <c r="DV489" s="136"/>
      <c r="DW489" s="136"/>
      <c r="DX489" s="136"/>
      <c r="DY489" s="136"/>
      <c r="DZ489" s="136"/>
      <c r="EA489" s="136"/>
      <c r="EB489" s="136"/>
      <c r="EC489" s="136"/>
      <c r="ED489" s="136"/>
      <c r="EE489" s="136"/>
      <c r="EF489" s="136"/>
      <c r="EG489" s="136"/>
      <c r="EH489" s="136"/>
      <c r="EI489" s="136"/>
      <c r="EJ489" s="136"/>
      <c r="EK489" s="136"/>
      <c r="EL489" s="136"/>
      <c r="EM489" s="136"/>
      <c r="EN489" s="136"/>
      <c r="EO489" s="136"/>
      <c r="EP489" s="136"/>
      <c r="EQ489" s="136"/>
      <c r="ER489" s="136"/>
      <c r="ES489" s="136"/>
      <c r="ET489" s="136"/>
      <c r="EU489" s="136"/>
      <c r="EV489" s="136"/>
      <c r="EW489" s="136"/>
      <c r="EX489" s="136"/>
      <c r="EY489" s="136"/>
      <c r="EZ489" s="136"/>
      <c r="FA489" s="136"/>
      <c r="FB489" s="136"/>
      <c r="FC489" s="136"/>
      <c r="FD489" s="136"/>
      <c r="FE489" s="136"/>
      <c r="FF489" s="136"/>
      <c r="FG489" s="136"/>
      <c r="FH489" s="136"/>
      <c r="FI489" s="136"/>
      <c r="FJ489" s="136"/>
      <c r="FK489" s="136"/>
      <c r="FL489" s="136"/>
      <c r="FM489" s="136"/>
      <c r="FN489" s="136"/>
      <c r="FO489" s="136"/>
      <c r="FP489" s="136"/>
      <c r="FQ489" s="136"/>
      <c r="FR489" s="136"/>
      <c r="FS489" s="136"/>
      <c r="FT489" s="136"/>
      <c r="FU489" s="136"/>
      <c r="FV489" s="136"/>
      <c r="FW489" s="136"/>
      <c r="FX489" s="136"/>
      <c r="FY489" s="136"/>
      <c r="FZ489" s="136"/>
      <c r="GA489" s="136"/>
      <c r="GB489" s="136"/>
      <c r="GC489" s="136"/>
      <c r="GD489" s="136"/>
      <c r="GE489" s="136"/>
      <c r="GF489" s="136"/>
      <c r="GG489" s="136"/>
      <c r="GH489" s="136"/>
      <c r="GI489" s="136"/>
      <c r="GJ489" s="136"/>
      <c r="GK489" s="136"/>
      <c r="GL489" s="136"/>
      <c r="GM489" s="136"/>
      <c r="GN489" s="136"/>
      <c r="GO489" s="136"/>
      <c r="GP489" s="136"/>
      <c r="GQ489" s="136"/>
      <c r="GR489" s="136"/>
      <c r="GS489" s="136"/>
      <c r="GT489" s="136"/>
      <c r="GU489" s="136"/>
      <c r="GV489" s="136"/>
      <c r="GW489" s="136"/>
      <c r="GX489" s="136"/>
      <c r="GY489" s="136"/>
      <c r="GZ489" s="136"/>
      <c r="HA489" s="136"/>
      <c r="HB489" s="136"/>
      <c r="HC489" s="136"/>
      <c r="HD489" s="136"/>
      <c r="HE489" s="136"/>
      <c r="HF489" s="136"/>
      <c r="HG489" s="136"/>
      <c r="HH489" s="136"/>
      <c r="HI489" s="136"/>
      <c r="HJ489" s="136"/>
      <c r="HK489" s="136"/>
      <c r="HL489" s="136"/>
      <c r="HM489" s="136"/>
      <c r="HN489" s="136"/>
      <c r="HO489" s="136"/>
      <c r="HP489" s="136"/>
      <c r="HQ489" s="136"/>
      <c r="HR489" s="136"/>
      <c r="HS489" s="136"/>
      <c r="HT489" s="136"/>
      <c r="HU489" s="136"/>
      <c r="HV489" s="136"/>
      <c r="HW489" s="136"/>
      <c r="HX489" s="136"/>
      <c r="HY489" s="136"/>
      <c r="HZ489" s="136"/>
      <c r="IA489" s="136"/>
      <c r="IB489" s="136"/>
      <c r="IC489" s="136"/>
      <c r="ID489" s="136"/>
      <c r="IE489" s="136"/>
      <c r="IF489" s="136"/>
      <c r="IG489" s="136"/>
    </row>
    <row r="490" spans="1:241" ht="15" customHeight="1" x14ac:dyDescent="0.25">
      <c r="A490" s="204" t="s">
        <v>256</v>
      </c>
      <c r="B490" s="205">
        <v>7295448</v>
      </c>
      <c r="C490" s="205">
        <v>2830394</v>
      </c>
      <c r="D490" s="205">
        <v>1107819</v>
      </c>
      <c r="E490" s="205">
        <v>947789</v>
      </c>
      <c r="F490" s="205">
        <v>2171585</v>
      </c>
      <c r="G490" s="205">
        <v>451760</v>
      </c>
      <c r="H490" s="242">
        <v>14804795</v>
      </c>
      <c r="I490" s="136"/>
      <c r="J490" s="204" t="s">
        <v>638</v>
      </c>
      <c r="K490" s="205">
        <v>4529328</v>
      </c>
      <c r="L490" s="205">
        <v>3647979</v>
      </c>
      <c r="M490" s="205">
        <v>1003737</v>
      </c>
      <c r="N490" s="205">
        <v>934663</v>
      </c>
      <c r="O490" s="205">
        <v>2005424</v>
      </c>
      <c r="P490" s="205">
        <v>390072</v>
      </c>
      <c r="Q490" s="242">
        <v>12511203</v>
      </c>
      <c r="R490" s="136"/>
      <c r="S490" s="136"/>
      <c r="T490" s="136"/>
      <c r="U490" s="136"/>
      <c r="V490" s="136"/>
      <c r="W490" s="136"/>
      <c r="X490" s="136"/>
      <c r="Y490" s="136"/>
      <c r="Z490" s="136"/>
      <c r="AA490" s="136"/>
      <c r="AB490" s="136"/>
      <c r="AC490" s="136"/>
      <c r="AD490" s="136"/>
      <c r="AE490" s="136"/>
      <c r="AF490" s="136"/>
      <c r="AG490" s="136"/>
      <c r="AH490" s="136"/>
      <c r="AI490" s="136"/>
      <c r="AJ490" s="136"/>
      <c r="AK490" s="136"/>
      <c r="AL490" s="136"/>
      <c r="AM490" s="136"/>
      <c r="AN490" s="136"/>
      <c r="AO490" s="136"/>
      <c r="AP490" s="136"/>
      <c r="AQ490" s="136"/>
      <c r="AR490" s="136"/>
      <c r="AS490" s="136"/>
      <c r="AT490" s="136"/>
      <c r="AU490" s="136"/>
      <c r="AV490" s="136"/>
      <c r="AW490" s="136"/>
      <c r="AX490" s="136"/>
      <c r="AY490" s="136"/>
      <c r="AZ490" s="136"/>
      <c r="BA490" s="136"/>
      <c r="BB490" s="136"/>
      <c r="BC490" s="136"/>
      <c r="BD490" s="136"/>
      <c r="BE490" s="136"/>
      <c r="BF490" s="136"/>
      <c r="BG490" s="136"/>
      <c r="BH490" s="136"/>
      <c r="BI490" s="136"/>
      <c r="BJ490" s="136"/>
      <c r="BK490" s="136"/>
      <c r="BL490" s="136"/>
      <c r="BM490" s="136"/>
      <c r="BN490" s="136"/>
      <c r="BO490" s="136"/>
      <c r="BP490" s="136"/>
      <c r="BQ490" s="136"/>
      <c r="BR490" s="136"/>
      <c r="BS490" s="136"/>
      <c r="BT490" s="136"/>
      <c r="BU490" s="136"/>
      <c r="BV490" s="136"/>
      <c r="BW490" s="136"/>
      <c r="BX490" s="136"/>
      <c r="BY490" s="136"/>
      <c r="BZ490" s="136"/>
      <c r="CA490" s="136"/>
      <c r="CB490" s="136"/>
      <c r="CC490" s="136"/>
      <c r="CD490" s="136"/>
      <c r="CE490" s="136"/>
      <c r="CF490" s="136"/>
      <c r="CG490" s="136"/>
      <c r="CH490" s="136"/>
      <c r="CI490" s="136"/>
      <c r="CJ490" s="136"/>
      <c r="CK490" s="136"/>
      <c r="CL490" s="136"/>
      <c r="CM490" s="136"/>
      <c r="CN490" s="136"/>
      <c r="CO490" s="136"/>
      <c r="CP490" s="136"/>
      <c r="CQ490" s="136"/>
      <c r="CR490" s="136"/>
      <c r="CS490" s="136"/>
      <c r="CT490" s="136"/>
      <c r="CU490" s="136"/>
      <c r="CV490" s="136"/>
      <c r="CW490" s="136"/>
      <c r="CX490" s="136"/>
      <c r="CY490" s="136"/>
      <c r="CZ490" s="136"/>
      <c r="DA490" s="136"/>
      <c r="DB490" s="136"/>
      <c r="DC490" s="136"/>
      <c r="DD490" s="136"/>
      <c r="DE490" s="136"/>
      <c r="DF490" s="136"/>
      <c r="DG490" s="136"/>
      <c r="DH490" s="136"/>
      <c r="DI490" s="136"/>
      <c r="DJ490" s="136"/>
      <c r="DK490" s="136"/>
      <c r="DL490" s="136"/>
      <c r="DM490" s="136"/>
      <c r="DN490" s="136"/>
      <c r="DO490" s="136"/>
      <c r="DP490" s="136"/>
      <c r="DQ490" s="136"/>
      <c r="DR490" s="136"/>
      <c r="DS490" s="136"/>
      <c r="DT490" s="136"/>
      <c r="DU490" s="136"/>
      <c r="DV490" s="136"/>
      <c r="DW490" s="136"/>
      <c r="DX490" s="136"/>
      <c r="DY490" s="136"/>
      <c r="DZ490" s="136"/>
      <c r="EA490" s="136"/>
      <c r="EB490" s="136"/>
      <c r="EC490" s="136"/>
      <c r="ED490" s="136"/>
      <c r="EE490" s="136"/>
      <c r="EF490" s="136"/>
      <c r="EG490" s="136"/>
      <c r="EH490" s="136"/>
      <c r="EI490" s="136"/>
      <c r="EJ490" s="136"/>
      <c r="EK490" s="136"/>
      <c r="EL490" s="136"/>
      <c r="EM490" s="136"/>
      <c r="EN490" s="136"/>
      <c r="EO490" s="136"/>
      <c r="EP490" s="136"/>
      <c r="EQ490" s="136"/>
      <c r="ER490" s="136"/>
      <c r="ES490" s="136"/>
      <c r="ET490" s="136"/>
      <c r="EU490" s="136"/>
      <c r="EV490" s="136"/>
      <c r="EW490" s="136"/>
      <c r="EX490" s="136"/>
      <c r="EY490" s="136"/>
      <c r="EZ490" s="136"/>
      <c r="FA490" s="136"/>
      <c r="FB490" s="136"/>
      <c r="FC490" s="136"/>
      <c r="FD490" s="136"/>
      <c r="FE490" s="136"/>
      <c r="FF490" s="136"/>
      <c r="FG490" s="136"/>
      <c r="FH490" s="136"/>
      <c r="FI490" s="136"/>
      <c r="FJ490" s="136"/>
      <c r="FK490" s="136"/>
      <c r="FL490" s="136"/>
      <c r="FM490" s="136"/>
      <c r="FN490" s="136"/>
      <c r="FO490" s="136"/>
      <c r="FP490" s="136"/>
      <c r="FQ490" s="136"/>
      <c r="FR490" s="136"/>
      <c r="FS490" s="136"/>
      <c r="FT490" s="136"/>
      <c r="FU490" s="136"/>
      <c r="FV490" s="136"/>
      <c r="FW490" s="136"/>
      <c r="FX490" s="136"/>
      <c r="FY490" s="136"/>
      <c r="FZ490" s="136"/>
      <c r="GA490" s="136"/>
      <c r="GB490" s="136"/>
      <c r="GC490" s="136"/>
      <c r="GD490" s="136"/>
      <c r="GE490" s="136"/>
      <c r="GF490" s="136"/>
      <c r="GG490" s="136"/>
      <c r="GH490" s="136"/>
      <c r="GI490" s="136"/>
      <c r="GJ490" s="136"/>
      <c r="GK490" s="136"/>
      <c r="GL490" s="136"/>
      <c r="GM490" s="136"/>
      <c r="GN490" s="136"/>
      <c r="GO490" s="136"/>
      <c r="GP490" s="136"/>
      <c r="GQ490" s="136"/>
      <c r="GR490" s="136"/>
      <c r="GS490" s="136"/>
      <c r="GT490" s="136"/>
      <c r="GU490" s="136"/>
      <c r="GV490" s="136"/>
      <c r="GW490" s="136"/>
      <c r="GX490" s="136"/>
      <c r="GY490" s="136"/>
      <c r="GZ490" s="136"/>
      <c r="HA490" s="136"/>
      <c r="HB490" s="136"/>
      <c r="HC490" s="136"/>
      <c r="HD490" s="136"/>
      <c r="HE490" s="136"/>
      <c r="HF490" s="136"/>
      <c r="HG490" s="136"/>
      <c r="HH490" s="136"/>
      <c r="HI490" s="136"/>
      <c r="HJ490" s="136"/>
      <c r="HK490" s="136"/>
      <c r="HL490" s="136"/>
      <c r="HM490" s="136"/>
      <c r="HN490" s="136"/>
      <c r="HO490" s="136"/>
      <c r="HP490" s="136"/>
      <c r="HQ490" s="136"/>
      <c r="HR490" s="136"/>
      <c r="HS490" s="136"/>
      <c r="HT490" s="136"/>
      <c r="HU490" s="136"/>
      <c r="HV490" s="136"/>
      <c r="HW490" s="136"/>
      <c r="HX490" s="136"/>
      <c r="HY490" s="136"/>
      <c r="HZ490" s="136"/>
      <c r="IA490" s="136"/>
      <c r="IB490" s="136"/>
      <c r="IC490" s="136"/>
      <c r="ID490" s="136"/>
      <c r="IE490" s="136"/>
      <c r="IF490" s="136"/>
      <c r="IG490" s="136"/>
    </row>
    <row r="491" spans="1:241" ht="15" customHeight="1" x14ac:dyDescent="0.25">
      <c r="A491" s="204" t="s">
        <v>371</v>
      </c>
      <c r="B491" s="205">
        <v>4265394</v>
      </c>
      <c r="C491" s="205">
        <v>2364316</v>
      </c>
      <c r="D491" s="205">
        <v>742185</v>
      </c>
      <c r="E491" s="205">
        <v>968549</v>
      </c>
      <c r="F491" s="205">
        <v>1939397</v>
      </c>
      <c r="G491" s="205">
        <v>280230</v>
      </c>
      <c r="H491" s="242">
        <v>10560071</v>
      </c>
      <c r="I491" s="136"/>
      <c r="J491" s="204" t="s">
        <v>449</v>
      </c>
      <c r="K491" s="205">
        <v>4961308</v>
      </c>
      <c r="L491" s="205">
        <v>3237863</v>
      </c>
      <c r="M491" s="205">
        <v>1135418</v>
      </c>
      <c r="N491" s="205">
        <v>1006499</v>
      </c>
      <c r="O491" s="205">
        <v>2237936</v>
      </c>
      <c r="P491" s="205">
        <v>319278</v>
      </c>
      <c r="Q491" s="242">
        <v>12898302</v>
      </c>
      <c r="R491" s="136"/>
      <c r="S491" s="136"/>
      <c r="T491" s="136"/>
      <c r="U491" s="136"/>
      <c r="V491" s="136"/>
      <c r="W491" s="136"/>
      <c r="X491" s="136"/>
      <c r="Y491" s="136"/>
      <c r="Z491" s="136"/>
      <c r="AA491" s="136"/>
      <c r="AB491" s="136"/>
      <c r="AC491" s="136"/>
      <c r="AD491" s="136"/>
      <c r="AE491" s="136"/>
      <c r="AF491" s="136"/>
      <c r="AG491" s="136"/>
      <c r="AH491" s="136"/>
      <c r="AI491" s="136"/>
      <c r="AJ491" s="136"/>
      <c r="AK491" s="136"/>
      <c r="AL491" s="136"/>
      <c r="AM491" s="136"/>
      <c r="AN491" s="136"/>
      <c r="AO491" s="136"/>
      <c r="AP491" s="136"/>
      <c r="AQ491" s="136"/>
      <c r="AR491" s="136"/>
      <c r="AS491" s="136"/>
      <c r="AT491" s="136"/>
      <c r="AU491" s="136"/>
      <c r="AV491" s="136"/>
      <c r="AW491" s="136"/>
      <c r="AX491" s="136"/>
      <c r="AY491" s="136"/>
      <c r="AZ491" s="136"/>
      <c r="BA491" s="136"/>
      <c r="BB491" s="136"/>
      <c r="BC491" s="136"/>
      <c r="BD491" s="136"/>
      <c r="BE491" s="136"/>
      <c r="BF491" s="136"/>
      <c r="BG491" s="136"/>
      <c r="BH491" s="136"/>
      <c r="BI491" s="136"/>
      <c r="BJ491" s="136"/>
      <c r="BK491" s="136"/>
      <c r="BL491" s="136"/>
      <c r="BM491" s="136"/>
      <c r="BN491" s="136"/>
      <c r="BO491" s="136"/>
      <c r="BP491" s="136"/>
      <c r="BQ491" s="136"/>
      <c r="BR491" s="136"/>
      <c r="BS491" s="136"/>
      <c r="BT491" s="136"/>
      <c r="BU491" s="136"/>
      <c r="BV491" s="136"/>
      <c r="BW491" s="136"/>
      <c r="BX491" s="136"/>
      <c r="BY491" s="136"/>
      <c r="BZ491" s="136"/>
      <c r="CA491" s="136"/>
      <c r="CB491" s="136"/>
      <c r="CC491" s="136"/>
      <c r="CD491" s="136"/>
      <c r="CE491" s="136"/>
      <c r="CF491" s="136"/>
      <c r="CG491" s="136"/>
      <c r="CH491" s="136"/>
      <c r="CI491" s="136"/>
      <c r="CJ491" s="136"/>
      <c r="CK491" s="136"/>
      <c r="CL491" s="136"/>
      <c r="CM491" s="136"/>
      <c r="CN491" s="136"/>
      <c r="CO491" s="136"/>
      <c r="CP491" s="136"/>
      <c r="CQ491" s="136"/>
      <c r="CR491" s="136"/>
      <c r="CS491" s="136"/>
      <c r="CT491" s="136"/>
      <c r="CU491" s="136"/>
      <c r="CV491" s="136"/>
      <c r="CW491" s="136"/>
      <c r="CX491" s="136"/>
      <c r="CY491" s="136"/>
      <c r="CZ491" s="136"/>
      <c r="DA491" s="136"/>
      <c r="DB491" s="136"/>
      <c r="DC491" s="136"/>
      <c r="DD491" s="136"/>
      <c r="DE491" s="136"/>
      <c r="DF491" s="136"/>
      <c r="DG491" s="136"/>
      <c r="DH491" s="136"/>
      <c r="DI491" s="136"/>
      <c r="DJ491" s="136"/>
      <c r="DK491" s="136"/>
      <c r="DL491" s="136"/>
      <c r="DM491" s="136"/>
      <c r="DN491" s="136"/>
      <c r="DO491" s="136"/>
      <c r="DP491" s="136"/>
      <c r="DQ491" s="136"/>
      <c r="DR491" s="136"/>
      <c r="DS491" s="136"/>
      <c r="DT491" s="136"/>
      <c r="DU491" s="136"/>
      <c r="DV491" s="136"/>
      <c r="DW491" s="136"/>
      <c r="DX491" s="136"/>
      <c r="DY491" s="136"/>
      <c r="DZ491" s="136"/>
      <c r="EA491" s="136"/>
      <c r="EB491" s="136"/>
      <c r="EC491" s="136"/>
      <c r="ED491" s="136"/>
      <c r="EE491" s="136"/>
      <c r="EF491" s="136"/>
      <c r="EG491" s="136"/>
      <c r="EH491" s="136"/>
      <c r="EI491" s="136"/>
      <c r="EJ491" s="136"/>
      <c r="EK491" s="136"/>
      <c r="EL491" s="136"/>
      <c r="EM491" s="136"/>
      <c r="EN491" s="136"/>
      <c r="EO491" s="136"/>
      <c r="EP491" s="136"/>
      <c r="EQ491" s="136"/>
      <c r="ER491" s="136"/>
      <c r="ES491" s="136"/>
      <c r="ET491" s="136"/>
      <c r="EU491" s="136"/>
      <c r="EV491" s="136"/>
      <c r="EW491" s="136"/>
      <c r="EX491" s="136"/>
      <c r="EY491" s="136"/>
      <c r="EZ491" s="136"/>
      <c r="FA491" s="136"/>
      <c r="FB491" s="136"/>
      <c r="FC491" s="136"/>
      <c r="FD491" s="136"/>
      <c r="FE491" s="136"/>
      <c r="FF491" s="136"/>
      <c r="FG491" s="136"/>
      <c r="FH491" s="136"/>
      <c r="FI491" s="136"/>
      <c r="FJ491" s="136"/>
      <c r="FK491" s="136"/>
      <c r="FL491" s="136"/>
      <c r="FM491" s="136"/>
      <c r="FN491" s="136"/>
      <c r="FO491" s="136"/>
      <c r="FP491" s="136"/>
      <c r="FQ491" s="136"/>
      <c r="FR491" s="136"/>
      <c r="FS491" s="136"/>
      <c r="FT491" s="136"/>
      <c r="FU491" s="136"/>
      <c r="FV491" s="136"/>
      <c r="FW491" s="136"/>
      <c r="FX491" s="136"/>
      <c r="FY491" s="136"/>
      <c r="FZ491" s="136"/>
      <c r="GA491" s="136"/>
      <c r="GB491" s="136"/>
      <c r="GC491" s="136"/>
      <c r="GD491" s="136"/>
      <c r="GE491" s="136"/>
      <c r="GF491" s="136"/>
      <c r="GG491" s="136"/>
      <c r="GH491" s="136"/>
      <c r="GI491" s="136"/>
      <c r="GJ491" s="136"/>
      <c r="GK491" s="136"/>
      <c r="GL491" s="136"/>
      <c r="GM491" s="136"/>
      <c r="GN491" s="136"/>
      <c r="GO491" s="136"/>
      <c r="GP491" s="136"/>
      <c r="GQ491" s="136"/>
      <c r="GR491" s="136"/>
      <c r="GS491" s="136"/>
      <c r="GT491" s="136"/>
      <c r="GU491" s="136"/>
      <c r="GV491" s="136"/>
      <c r="GW491" s="136"/>
      <c r="GX491" s="136"/>
      <c r="GY491" s="136"/>
      <c r="GZ491" s="136"/>
      <c r="HA491" s="136"/>
      <c r="HB491" s="136"/>
      <c r="HC491" s="136"/>
      <c r="HD491" s="136"/>
      <c r="HE491" s="136"/>
      <c r="HF491" s="136"/>
      <c r="HG491" s="136"/>
      <c r="HH491" s="136"/>
      <c r="HI491" s="136"/>
      <c r="HJ491" s="136"/>
      <c r="HK491" s="136"/>
      <c r="HL491" s="136"/>
      <c r="HM491" s="136"/>
      <c r="HN491" s="136"/>
      <c r="HO491" s="136"/>
      <c r="HP491" s="136"/>
      <c r="HQ491" s="136"/>
      <c r="HR491" s="136"/>
      <c r="HS491" s="136"/>
      <c r="HT491" s="136"/>
      <c r="HU491" s="136"/>
      <c r="HV491" s="136"/>
      <c r="HW491" s="136"/>
      <c r="HX491" s="136"/>
      <c r="HY491" s="136"/>
      <c r="HZ491" s="136"/>
      <c r="IA491" s="136"/>
      <c r="IB491" s="136"/>
      <c r="IC491" s="136"/>
      <c r="ID491" s="136"/>
      <c r="IE491" s="136"/>
      <c r="IF491" s="136"/>
      <c r="IG491" s="136"/>
    </row>
    <row r="492" spans="1:241" ht="15" customHeight="1" x14ac:dyDescent="0.25">
      <c r="A492" s="204" t="s">
        <v>370</v>
      </c>
      <c r="B492" s="205">
        <v>4503991</v>
      </c>
      <c r="C492" s="205">
        <v>2151882</v>
      </c>
      <c r="D492" s="205">
        <v>847924</v>
      </c>
      <c r="E492" s="205">
        <v>1045479</v>
      </c>
      <c r="F492" s="205">
        <v>2162139</v>
      </c>
      <c r="G492" s="205">
        <v>339045</v>
      </c>
      <c r="H492" s="242">
        <v>11050460</v>
      </c>
      <c r="I492" s="136"/>
      <c r="J492" s="204" t="s">
        <v>450</v>
      </c>
      <c r="K492" s="205">
        <v>5053324</v>
      </c>
      <c r="L492" s="205">
        <v>3354172</v>
      </c>
      <c r="M492" s="205">
        <v>1269738</v>
      </c>
      <c r="N492" s="205">
        <v>1262935</v>
      </c>
      <c r="O492" s="205">
        <v>1871971</v>
      </c>
      <c r="P492" s="205">
        <v>321438</v>
      </c>
      <c r="Q492" s="242">
        <v>13133578</v>
      </c>
      <c r="R492" s="136"/>
      <c r="S492" s="136"/>
      <c r="T492" s="136"/>
      <c r="U492" s="136"/>
      <c r="V492" s="136"/>
      <c r="W492" s="136"/>
      <c r="X492" s="136"/>
      <c r="Y492" s="136"/>
      <c r="Z492" s="136"/>
      <c r="AA492" s="136"/>
      <c r="AB492" s="136"/>
      <c r="AC492" s="136"/>
      <c r="AD492" s="136"/>
      <c r="AE492" s="136"/>
      <c r="AF492" s="136"/>
      <c r="AG492" s="136"/>
      <c r="AH492" s="136"/>
      <c r="AI492" s="136"/>
      <c r="AJ492" s="136"/>
      <c r="AK492" s="136"/>
      <c r="AL492" s="136"/>
      <c r="AM492" s="136"/>
      <c r="AN492" s="136"/>
      <c r="AO492" s="136"/>
      <c r="AP492" s="136"/>
      <c r="AQ492" s="136"/>
      <c r="AR492" s="136"/>
      <c r="AS492" s="136"/>
      <c r="AT492" s="136"/>
      <c r="AU492" s="136"/>
      <c r="AV492" s="136"/>
      <c r="AW492" s="136"/>
      <c r="AX492" s="136"/>
      <c r="AY492" s="136"/>
      <c r="AZ492" s="136"/>
      <c r="BA492" s="136"/>
      <c r="BB492" s="136"/>
      <c r="BC492" s="136"/>
      <c r="BD492" s="136"/>
      <c r="BE492" s="136"/>
      <c r="BF492" s="136"/>
      <c r="BG492" s="136"/>
      <c r="BH492" s="136"/>
      <c r="BI492" s="136"/>
      <c r="BJ492" s="136"/>
      <c r="BK492" s="136"/>
      <c r="BL492" s="136"/>
      <c r="BM492" s="136"/>
      <c r="BN492" s="136"/>
      <c r="BO492" s="136"/>
      <c r="BP492" s="136"/>
      <c r="BQ492" s="136"/>
      <c r="BR492" s="136"/>
      <c r="BS492" s="136"/>
      <c r="BT492" s="136"/>
      <c r="BU492" s="136"/>
      <c r="BV492" s="136"/>
      <c r="BW492" s="136"/>
      <c r="BX492" s="136"/>
      <c r="BY492" s="136"/>
      <c r="BZ492" s="136"/>
      <c r="CA492" s="136"/>
      <c r="CB492" s="136"/>
      <c r="CC492" s="136"/>
      <c r="CD492" s="136"/>
      <c r="CE492" s="136"/>
      <c r="CF492" s="136"/>
      <c r="CG492" s="136"/>
      <c r="CH492" s="136"/>
      <c r="CI492" s="136"/>
      <c r="CJ492" s="136"/>
      <c r="CK492" s="136"/>
      <c r="CL492" s="136"/>
      <c r="CM492" s="136"/>
      <c r="CN492" s="136"/>
      <c r="CO492" s="136"/>
      <c r="CP492" s="136"/>
      <c r="CQ492" s="136"/>
      <c r="CR492" s="136"/>
      <c r="CS492" s="136"/>
      <c r="CT492" s="136"/>
      <c r="CU492" s="136"/>
      <c r="CV492" s="136"/>
      <c r="CW492" s="136"/>
      <c r="CX492" s="136"/>
      <c r="CY492" s="136"/>
      <c r="CZ492" s="136"/>
      <c r="DA492" s="136"/>
      <c r="DB492" s="136"/>
      <c r="DC492" s="136"/>
      <c r="DD492" s="136"/>
      <c r="DE492" s="136"/>
      <c r="DF492" s="136"/>
      <c r="DG492" s="136"/>
      <c r="DH492" s="136"/>
      <c r="DI492" s="136"/>
      <c r="DJ492" s="136"/>
      <c r="DK492" s="136"/>
      <c r="DL492" s="136"/>
      <c r="DM492" s="136"/>
      <c r="DN492" s="136"/>
      <c r="DO492" s="136"/>
      <c r="DP492" s="136"/>
      <c r="DQ492" s="136"/>
      <c r="DR492" s="136"/>
      <c r="DS492" s="136"/>
      <c r="DT492" s="136"/>
      <c r="DU492" s="136"/>
      <c r="DV492" s="136"/>
      <c r="DW492" s="136"/>
      <c r="DX492" s="136"/>
      <c r="DY492" s="136"/>
      <c r="DZ492" s="136"/>
      <c r="EA492" s="136"/>
      <c r="EB492" s="136"/>
      <c r="EC492" s="136"/>
      <c r="ED492" s="136"/>
      <c r="EE492" s="136"/>
      <c r="EF492" s="136"/>
      <c r="EG492" s="136"/>
      <c r="EH492" s="136"/>
      <c r="EI492" s="136"/>
      <c r="EJ492" s="136"/>
      <c r="EK492" s="136"/>
      <c r="EL492" s="136"/>
      <c r="EM492" s="136"/>
      <c r="EN492" s="136"/>
      <c r="EO492" s="136"/>
      <c r="EP492" s="136"/>
      <c r="EQ492" s="136"/>
      <c r="ER492" s="136"/>
      <c r="ES492" s="136"/>
      <c r="ET492" s="136"/>
      <c r="EU492" s="136"/>
      <c r="EV492" s="136"/>
      <c r="EW492" s="136"/>
      <c r="EX492" s="136"/>
      <c r="EY492" s="136"/>
      <c r="EZ492" s="136"/>
      <c r="FA492" s="136"/>
      <c r="FB492" s="136"/>
      <c r="FC492" s="136"/>
      <c r="FD492" s="136"/>
      <c r="FE492" s="136"/>
      <c r="FF492" s="136"/>
      <c r="FG492" s="136"/>
      <c r="FH492" s="136"/>
      <c r="FI492" s="136"/>
      <c r="FJ492" s="136"/>
      <c r="FK492" s="136"/>
      <c r="FL492" s="136"/>
      <c r="FM492" s="136"/>
      <c r="FN492" s="136"/>
      <c r="FO492" s="136"/>
      <c r="FP492" s="136"/>
      <c r="FQ492" s="136"/>
      <c r="FR492" s="136"/>
      <c r="FS492" s="136"/>
      <c r="FT492" s="136"/>
      <c r="FU492" s="136"/>
      <c r="FV492" s="136"/>
      <c r="FW492" s="136"/>
      <c r="FX492" s="136"/>
      <c r="FY492" s="136"/>
      <c r="FZ492" s="136"/>
      <c r="GA492" s="136"/>
      <c r="GB492" s="136"/>
      <c r="GC492" s="136"/>
      <c r="GD492" s="136"/>
      <c r="GE492" s="136"/>
      <c r="GF492" s="136"/>
      <c r="GG492" s="136"/>
      <c r="GH492" s="136"/>
      <c r="GI492" s="136"/>
      <c r="GJ492" s="136"/>
      <c r="GK492" s="136"/>
      <c r="GL492" s="136"/>
      <c r="GM492" s="136"/>
      <c r="GN492" s="136"/>
      <c r="GO492" s="136"/>
      <c r="GP492" s="136"/>
      <c r="GQ492" s="136"/>
      <c r="GR492" s="136"/>
      <c r="GS492" s="136"/>
      <c r="GT492" s="136"/>
      <c r="GU492" s="136"/>
      <c r="GV492" s="136"/>
      <c r="GW492" s="136"/>
      <c r="GX492" s="136"/>
      <c r="GY492" s="136"/>
      <c r="GZ492" s="136"/>
      <c r="HA492" s="136"/>
      <c r="HB492" s="136"/>
      <c r="HC492" s="136"/>
      <c r="HD492" s="136"/>
      <c r="HE492" s="136"/>
      <c r="HF492" s="136"/>
      <c r="HG492" s="136"/>
      <c r="HH492" s="136"/>
      <c r="HI492" s="136"/>
      <c r="HJ492" s="136"/>
      <c r="HK492" s="136"/>
      <c r="HL492" s="136"/>
      <c r="HM492" s="136"/>
      <c r="HN492" s="136"/>
      <c r="HO492" s="136"/>
      <c r="HP492" s="136"/>
      <c r="HQ492" s="136"/>
      <c r="HR492" s="136"/>
      <c r="HS492" s="136"/>
      <c r="HT492" s="136"/>
      <c r="HU492" s="136"/>
      <c r="HV492" s="136"/>
      <c r="HW492" s="136"/>
      <c r="HX492" s="136"/>
      <c r="HY492" s="136"/>
      <c r="HZ492" s="136"/>
      <c r="IA492" s="136"/>
      <c r="IB492" s="136"/>
      <c r="IC492" s="136"/>
      <c r="ID492" s="136"/>
      <c r="IE492" s="136"/>
      <c r="IF492" s="136"/>
      <c r="IG492" s="136"/>
    </row>
    <row r="493" spans="1:241" ht="15" customHeight="1" x14ac:dyDescent="0.25">
      <c r="A493" s="204" t="s">
        <v>253</v>
      </c>
      <c r="B493" s="205">
        <v>4914813</v>
      </c>
      <c r="C493" s="205">
        <v>2146221</v>
      </c>
      <c r="D493" s="205">
        <v>1060182</v>
      </c>
      <c r="E493" s="205">
        <v>1519425</v>
      </c>
      <c r="F493" s="205">
        <v>2024627</v>
      </c>
      <c r="G493" s="205">
        <v>328155</v>
      </c>
      <c r="H493" s="242">
        <v>11993423</v>
      </c>
      <c r="I493" s="136"/>
      <c r="J493" s="204" t="s">
        <v>451</v>
      </c>
      <c r="K493" s="205">
        <v>7609638</v>
      </c>
      <c r="L493" s="205">
        <v>5844073</v>
      </c>
      <c r="M493" s="205">
        <v>1720865</v>
      </c>
      <c r="N493" s="205">
        <v>1294929</v>
      </c>
      <c r="O493" s="205">
        <v>2092922</v>
      </c>
      <c r="P493" s="205">
        <v>420578</v>
      </c>
      <c r="Q493" s="242">
        <v>18983005</v>
      </c>
      <c r="R493" s="136"/>
      <c r="S493" s="136"/>
      <c r="T493" s="136"/>
      <c r="U493" s="136"/>
      <c r="V493" s="136"/>
      <c r="W493" s="136"/>
      <c r="X493" s="136"/>
      <c r="Y493" s="136"/>
      <c r="Z493" s="136"/>
      <c r="AA493" s="136"/>
      <c r="AB493" s="136"/>
      <c r="AC493" s="136"/>
      <c r="AD493" s="136"/>
      <c r="AE493" s="136"/>
      <c r="AF493" s="136"/>
      <c r="AG493" s="136"/>
      <c r="AH493" s="136"/>
      <c r="AI493" s="136"/>
      <c r="AJ493" s="136"/>
      <c r="AK493" s="136"/>
      <c r="AL493" s="136"/>
      <c r="AM493" s="136"/>
      <c r="AN493" s="136"/>
      <c r="AO493" s="136"/>
      <c r="AP493" s="136"/>
      <c r="AQ493" s="136"/>
      <c r="AR493" s="136"/>
      <c r="AS493" s="136"/>
      <c r="AT493" s="136"/>
      <c r="AU493" s="136"/>
      <c r="AV493" s="136"/>
      <c r="AW493" s="136"/>
      <c r="AX493" s="136"/>
      <c r="AY493" s="136"/>
      <c r="AZ493" s="136"/>
      <c r="BA493" s="136"/>
      <c r="BB493" s="136"/>
      <c r="BC493" s="136"/>
      <c r="BD493" s="136"/>
      <c r="BE493" s="136"/>
      <c r="BF493" s="136"/>
      <c r="BG493" s="136"/>
      <c r="BH493" s="136"/>
      <c r="BI493" s="136"/>
      <c r="BJ493" s="136"/>
      <c r="BK493" s="136"/>
      <c r="BL493" s="136"/>
      <c r="BM493" s="136"/>
      <c r="BN493" s="136"/>
      <c r="BO493" s="136"/>
      <c r="BP493" s="136"/>
      <c r="BQ493" s="136"/>
      <c r="BR493" s="136"/>
      <c r="BS493" s="136"/>
      <c r="BT493" s="136"/>
      <c r="BU493" s="136"/>
      <c r="BV493" s="136"/>
      <c r="BW493" s="136"/>
      <c r="BX493" s="136"/>
      <c r="BY493" s="136"/>
      <c r="BZ493" s="136"/>
      <c r="CA493" s="136"/>
      <c r="CB493" s="136"/>
      <c r="CC493" s="136"/>
      <c r="CD493" s="136"/>
      <c r="CE493" s="136"/>
      <c r="CF493" s="136"/>
      <c r="CG493" s="136"/>
      <c r="CH493" s="136"/>
      <c r="CI493" s="136"/>
      <c r="CJ493" s="136"/>
      <c r="CK493" s="136"/>
      <c r="CL493" s="136"/>
      <c r="CM493" s="136"/>
      <c r="CN493" s="136"/>
      <c r="CO493" s="136"/>
      <c r="CP493" s="136"/>
      <c r="CQ493" s="136"/>
      <c r="CR493" s="136"/>
      <c r="CS493" s="136"/>
      <c r="CT493" s="136"/>
      <c r="CU493" s="136"/>
      <c r="CV493" s="136"/>
      <c r="CW493" s="136"/>
      <c r="CX493" s="136"/>
      <c r="CY493" s="136"/>
      <c r="CZ493" s="136"/>
      <c r="DA493" s="136"/>
      <c r="DB493" s="136"/>
      <c r="DC493" s="136"/>
      <c r="DD493" s="136"/>
      <c r="DE493" s="136"/>
      <c r="DF493" s="136"/>
      <c r="DG493" s="136"/>
      <c r="DH493" s="136"/>
      <c r="DI493" s="136"/>
      <c r="DJ493" s="136"/>
      <c r="DK493" s="136"/>
      <c r="DL493" s="136"/>
      <c r="DM493" s="136"/>
      <c r="DN493" s="136"/>
      <c r="DO493" s="136"/>
      <c r="DP493" s="136"/>
      <c r="DQ493" s="136"/>
      <c r="DR493" s="136"/>
      <c r="DS493" s="136"/>
      <c r="DT493" s="136"/>
      <c r="DU493" s="136"/>
      <c r="DV493" s="136"/>
      <c r="DW493" s="136"/>
      <c r="DX493" s="136"/>
      <c r="DY493" s="136"/>
      <c r="DZ493" s="136"/>
      <c r="EA493" s="136"/>
      <c r="EB493" s="136"/>
      <c r="EC493" s="136"/>
      <c r="ED493" s="136"/>
      <c r="EE493" s="136"/>
      <c r="EF493" s="136"/>
      <c r="EG493" s="136"/>
      <c r="EH493" s="136"/>
      <c r="EI493" s="136"/>
      <c r="EJ493" s="136"/>
      <c r="EK493" s="136"/>
      <c r="EL493" s="136"/>
      <c r="EM493" s="136"/>
      <c r="EN493" s="136"/>
      <c r="EO493" s="136"/>
      <c r="EP493" s="136"/>
      <c r="EQ493" s="136"/>
      <c r="ER493" s="136"/>
      <c r="ES493" s="136"/>
      <c r="ET493" s="136"/>
      <c r="EU493" s="136"/>
      <c r="EV493" s="136"/>
      <c r="EW493" s="136"/>
      <c r="EX493" s="136"/>
      <c r="EY493" s="136"/>
      <c r="EZ493" s="136"/>
      <c r="FA493" s="136"/>
      <c r="FB493" s="136"/>
      <c r="FC493" s="136"/>
      <c r="FD493" s="136"/>
      <c r="FE493" s="136"/>
      <c r="FF493" s="136"/>
      <c r="FG493" s="136"/>
      <c r="FH493" s="136"/>
      <c r="FI493" s="136"/>
      <c r="FJ493" s="136"/>
      <c r="FK493" s="136"/>
      <c r="FL493" s="136"/>
      <c r="FM493" s="136"/>
      <c r="FN493" s="136"/>
      <c r="FO493" s="136"/>
      <c r="FP493" s="136"/>
      <c r="FQ493" s="136"/>
      <c r="FR493" s="136"/>
      <c r="FS493" s="136"/>
      <c r="FT493" s="136"/>
      <c r="FU493" s="136"/>
      <c r="FV493" s="136"/>
      <c r="FW493" s="136"/>
      <c r="FX493" s="136"/>
      <c r="FY493" s="136"/>
      <c r="FZ493" s="136"/>
      <c r="GA493" s="136"/>
      <c r="GB493" s="136"/>
      <c r="GC493" s="136"/>
      <c r="GD493" s="136"/>
      <c r="GE493" s="136"/>
      <c r="GF493" s="136"/>
      <c r="GG493" s="136"/>
      <c r="GH493" s="136"/>
      <c r="GI493" s="136"/>
      <c r="GJ493" s="136"/>
      <c r="GK493" s="136"/>
      <c r="GL493" s="136"/>
      <c r="GM493" s="136"/>
      <c r="GN493" s="136"/>
      <c r="GO493" s="136"/>
      <c r="GP493" s="136"/>
      <c r="GQ493" s="136"/>
      <c r="GR493" s="136"/>
      <c r="GS493" s="136"/>
      <c r="GT493" s="136"/>
      <c r="GU493" s="136"/>
      <c r="GV493" s="136"/>
      <c r="GW493" s="136"/>
      <c r="GX493" s="136"/>
      <c r="GY493" s="136"/>
      <c r="GZ493" s="136"/>
      <c r="HA493" s="136"/>
      <c r="HB493" s="136"/>
      <c r="HC493" s="136"/>
      <c r="HD493" s="136"/>
      <c r="HE493" s="136"/>
      <c r="HF493" s="136"/>
      <c r="HG493" s="136"/>
      <c r="HH493" s="136"/>
      <c r="HI493" s="136"/>
      <c r="HJ493" s="136"/>
      <c r="HK493" s="136"/>
      <c r="HL493" s="136"/>
      <c r="HM493" s="136"/>
      <c r="HN493" s="136"/>
      <c r="HO493" s="136"/>
      <c r="HP493" s="136"/>
      <c r="HQ493" s="136"/>
      <c r="HR493" s="136"/>
      <c r="HS493" s="136"/>
      <c r="HT493" s="136"/>
      <c r="HU493" s="136"/>
      <c r="HV493" s="136"/>
      <c r="HW493" s="136"/>
      <c r="HX493" s="136"/>
      <c r="HY493" s="136"/>
      <c r="HZ493" s="136"/>
      <c r="IA493" s="136"/>
      <c r="IB493" s="136"/>
      <c r="IC493" s="136"/>
      <c r="ID493" s="136"/>
      <c r="IE493" s="136"/>
      <c r="IF493" s="136"/>
      <c r="IG493" s="136"/>
    </row>
    <row r="494" spans="1:241" ht="15" customHeight="1" x14ac:dyDescent="0.25">
      <c r="A494" s="204" t="s">
        <v>252</v>
      </c>
      <c r="B494" s="205">
        <v>5681240</v>
      </c>
      <c r="C494" s="205">
        <v>2205369</v>
      </c>
      <c r="D494" s="205">
        <v>1095054</v>
      </c>
      <c r="E494" s="205">
        <v>1337667</v>
      </c>
      <c r="F494" s="205">
        <v>2271840</v>
      </c>
      <c r="G494" s="205">
        <v>447839</v>
      </c>
      <c r="H494" s="242">
        <v>13039009</v>
      </c>
      <c r="I494" s="136"/>
      <c r="J494" s="204" t="s">
        <v>452</v>
      </c>
      <c r="K494" s="205">
        <v>7280345</v>
      </c>
      <c r="L494" s="205">
        <v>4465469</v>
      </c>
      <c r="M494" s="205">
        <v>1405205</v>
      </c>
      <c r="N494" s="205">
        <v>1290343</v>
      </c>
      <c r="O494" s="205">
        <v>1665809</v>
      </c>
      <c r="P494" s="205">
        <v>448670</v>
      </c>
      <c r="Q494" s="242">
        <v>16555841</v>
      </c>
      <c r="R494" s="136"/>
      <c r="S494" s="136"/>
      <c r="T494" s="136"/>
      <c r="U494" s="136"/>
      <c r="V494" s="136"/>
      <c r="W494" s="136"/>
      <c r="X494" s="136"/>
      <c r="Y494" s="136"/>
      <c r="Z494" s="136"/>
      <c r="AA494" s="136"/>
      <c r="AB494" s="136"/>
      <c r="AC494" s="136"/>
      <c r="AD494" s="136"/>
      <c r="AE494" s="136"/>
      <c r="AF494" s="136"/>
      <c r="AG494" s="136"/>
      <c r="AH494" s="136"/>
      <c r="AI494" s="136"/>
      <c r="AJ494" s="136"/>
      <c r="AK494" s="136"/>
      <c r="AL494" s="136"/>
      <c r="AM494" s="136"/>
      <c r="AN494" s="136"/>
      <c r="AO494" s="136"/>
      <c r="AP494" s="136"/>
      <c r="AQ494" s="136"/>
      <c r="AR494" s="136"/>
      <c r="AS494" s="136"/>
      <c r="AT494" s="136"/>
      <c r="AU494" s="136"/>
      <c r="AV494" s="136"/>
      <c r="AW494" s="136"/>
      <c r="AX494" s="136"/>
      <c r="AY494" s="136"/>
      <c r="AZ494" s="136"/>
      <c r="BA494" s="136"/>
      <c r="BB494" s="136"/>
      <c r="BC494" s="136"/>
      <c r="BD494" s="136"/>
      <c r="BE494" s="136"/>
      <c r="BF494" s="136"/>
      <c r="BG494" s="136"/>
      <c r="BH494" s="136"/>
      <c r="BI494" s="136"/>
      <c r="BJ494" s="136"/>
      <c r="BK494" s="136"/>
      <c r="BL494" s="136"/>
      <c r="BM494" s="136"/>
      <c r="BN494" s="136"/>
      <c r="BO494" s="136"/>
      <c r="BP494" s="136"/>
      <c r="BQ494" s="136"/>
      <c r="BR494" s="136"/>
      <c r="BS494" s="136"/>
      <c r="BT494" s="136"/>
      <c r="BU494" s="136"/>
      <c r="BV494" s="136"/>
      <c r="BW494" s="136"/>
      <c r="BX494" s="136"/>
      <c r="BY494" s="136"/>
      <c r="BZ494" s="136"/>
      <c r="CA494" s="136"/>
      <c r="CB494" s="136"/>
      <c r="CC494" s="136"/>
      <c r="CD494" s="136"/>
      <c r="CE494" s="136"/>
      <c r="CF494" s="136"/>
      <c r="CG494" s="136"/>
      <c r="CH494" s="136"/>
      <c r="CI494" s="136"/>
      <c r="CJ494" s="136"/>
      <c r="CK494" s="136"/>
      <c r="CL494" s="136"/>
      <c r="CM494" s="136"/>
      <c r="CN494" s="136"/>
      <c r="CO494" s="136"/>
      <c r="CP494" s="136"/>
      <c r="CQ494" s="136"/>
      <c r="CR494" s="136"/>
      <c r="CS494" s="136"/>
      <c r="CT494" s="136"/>
      <c r="CU494" s="136"/>
      <c r="CV494" s="136"/>
      <c r="CW494" s="136"/>
      <c r="CX494" s="136"/>
      <c r="CY494" s="136"/>
      <c r="CZ494" s="136"/>
      <c r="DA494" s="136"/>
      <c r="DB494" s="136"/>
      <c r="DC494" s="136"/>
      <c r="DD494" s="136"/>
      <c r="DE494" s="136"/>
      <c r="DF494" s="136"/>
      <c r="DG494" s="136"/>
      <c r="DH494" s="136"/>
      <c r="DI494" s="136"/>
      <c r="DJ494" s="136"/>
      <c r="DK494" s="136"/>
      <c r="DL494" s="136"/>
      <c r="DM494" s="136"/>
      <c r="DN494" s="136"/>
      <c r="DO494" s="136"/>
      <c r="DP494" s="136"/>
      <c r="DQ494" s="136"/>
      <c r="DR494" s="136"/>
      <c r="DS494" s="136"/>
      <c r="DT494" s="136"/>
      <c r="DU494" s="136"/>
      <c r="DV494" s="136"/>
      <c r="DW494" s="136"/>
      <c r="DX494" s="136"/>
      <c r="DY494" s="136"/>
      <c r="DZ494" s="136"/>
      <c r="EA494" s="136"/>
      <c r="EB494" s="136"/>
      <c r="EC494" s="136"/>
      <c r="ED494" s="136"/>
      <c r="EE494" s="136"/>
      <c r="EF494" s="136"/>
      <c r="EG494" s="136"/>
      <c r="EH494" s="136"/>
      <c r="EI494" s="136"/>
      <c r="EJ494" s="136"/>
      <c r="EK494" s="136"/>
      <c r="EL494" s="136"/>
      <c r="EM494" s="136"/>
      <c r="EN494" s="136"/>
      <c r="EO494" s="136"/>
      <c r="EP494" s="136"/>
      <c r="EQ494" s="136"/>
      <c r="ER494" s="136"/>
      <c r="ES494" s="136"/>
      <c r="ET494" s="136"/>
      <c r="EU494" s="136"/>
      <c r="EV494" s="136"/>
      <c r="EW494" s="136"/>
      <c r="EX494" s="136"/>
      <c r="EY494" s="136"/>
      <c r="EZ494" s="136"/>
      <c r="FA494" s="136"/>
      <c r="FB494" s="136"/>
      <c r="FC494" s="136"/>
      <c r="FD494" s="136"/>
      <c r="FE494" s="136"/>
      <c r="FF494" s="136"/>
      <c r="FG494" s="136"/>
      <c r="FH494" s="136"/>
      <c r="FI494" s="136"/>
      <c r="FJ494" s="136"/>
      <c r="FK494" s="136"/>
      <c r="FL494" s="136"/>
      <c r="FM494" s="136"/>
      <c r="FN494" s="136"/>
      <c r="FO494" s="136"/>
      <c r="FP494" s="136"/>
      <c r="FQ494" s="136"/>
      <c r="FR494" s="136"/>
      <c r="FS494" s="136"/>
      <c r="FT494" s="136"/>
      <c r="FU494" s="136"/>
      <c r="FV494" s="136"/>
      <c r="FW494" s="136"/>
      <c r="FX494" s="136"/>
      <c r="FY494" s="136"/>
      <c r="FZ494" s="136"/>
      <c r="GA494" s="136"/>
      <c r="GB494" s="136"/>
      <c r="GC494" s="136"/>
      <c r="GD494" s="136"/>
      <c r="GE494" s="136"/>
      <c r="GF494" s="136"/>
      <c r="GG494" s="136"/>
      <c r="GH494" s="136"/>
      <c r="GI494" s="136"/>
      <c r="GJ494" s="136"/>
      <c r="GK494" s="136"/>
      <c r="GL494" s="136"/>
      <c r="GM494" s="136"/>
      <c r="GN494" s="136"/>
      <c r="GO494" s="136"/>
      <c r="GP494" s="136"/>
      <c r="GQ494" s="136"/>
      <c r="GR494" s="136"/>
      <c r="GS494" s="136"/>
      <c r="GT494" s="136"/>
      <c r="GU494" s="136"/>
      <c r="GV494" s="136"/>
      <c r="GW494" s="136"/>
      <c r="GX494" s="136"/>
      <c r="GY494" s="136"/>
      <c r="GZ494" s="136"/>
      <c r="HA494" s="136"/>
      <c r="HB494" s="136"/>
      <c r="HC494" s="136"/>
      <c r="HD494" s="136"/>
      <c r="HE494" s="136"/>
      <c r="HF494" s="136"/>
      <c r="HG494" s="136"/>
      <c r="HH494" s="136"/>
      <c r="HI494" s="136"/>
      <c r="HJ494" s="136"/>
      <c r="HK494" s="136"/>
      <c r="HL494" s="136"/>
      <c r="HM494" s="136"/>
      <c r="HN494" s="136"/>
      <c r="HO494" s="136"/>
      <c r="HP494" s="136"/>
      <c r="HQ494" s="136"/>
      <c r="HR494" s="136"/>
      <c r="HS494" s="136"/>
      <c r="HT494" s="136"/>
      <c r="HU494" s="136"/>
      <c r="HV494" s="136"/>
      <c r="HW494" s="136"/>
      <c r="HX494" s="136"/>
      <c r="HY494" s="136"/>
      <c r="HZ494" s="136"/>
      <c r="IA494" s="136"/>
      <c r="IB494" s="136"/>
      <c r="IC494" s="136"/>
      <c r="ID494" s="136"/>
      <c r="IE494" s="136"/>
      <c r="IF494" s="136"/>
      <c r="IG494" s="136"/>
    </row>
    <row r="495" spans="1:241" ht="15" customHeight="1" x14ac:dyDescent="0.25">
      <c r="A495" s="204" t="s">
        <v>251</v>
      </c>
      <c r="B495" s="205">
        <v>5201190</v>
      </c>
      <c r="C495" s="205">
        <v>2185185</v>
      </c>
      <c r="D495" s="205">
        <v>924022</v>
      </c>
      <c r="E495" s="205">
        <v>1011667</v>
      </c>
      <c r="F495" s="205">
        <v>1792319</v>
      </c>
      <c r="G495" s="205">
        <v>433174</v>
      </c>
      <c r="H495" s="242">
        <v>11547557</v>
      </c>
      <c r="I495" s="136"/>
      <c r="J495" s="204" t="s">
        <v>639</v>
      </c>
      <c r="K495" s="205">
        <v>6618188</v>
      </c>
      <c r="L495" s="205">
        <v>4996858</v>
      </c>
      <c r="M495" s="205">
        <v>880859</v>
      </c>
      <c r="N495" s="205">
        <v>870593</v>
      </c>
      <c r="O495" s="205">
        <v>1519867</v>
      </c>
      <c r="P495" s="205">
        <v>269606</v>
      </c>
      <c r="Q495" s="242">
        <v>15155971</v>
      </c>
      <c r="R495" s="136"/>
      <c r="S495" s="136"/>
      <c r="T495" s="136"/>
      <c r="U495" s="136"/>
      <c r="V495" s="136"/>
      <c r="W495" s="136"/>
      <c r="X495" s="136"/>
      <c r="Y495" s="136"/>
      <c r="Z495" s="136"/>
      <c r="AA495" s="136"/>
      <c r="AB495" s="136"/>
      <c r="AC495" s="136"/>
      <c r="AD495" s="136"/>
      <c r="AE495" s="136"/>
      <c r="AF495" s="136"/>
      <c r="AG495" s="136"/>
      <c r="AH495" s="136"/>
      <c r="AI495" s="136"/>
      <c r="AJ495" s="136"/>
      <c r="AK495" s="136"/>
      <c r="AL495" s="136"/>
      <c r="AM495" s="136"/>
      <c r="AN495" s="136"/>
      <c r="AO495" s="136"/>
      <c r="AP495" s="136"/>
      <c r="AQ495" s="136"/>
      <c r="AR495" s="136"/>
      <c r="AS495" s="136"/>
      <c r="AT495" s="136"/>
      <c r="AU495" s="136"/>
      <c r="AV495" s="136"/>
      <c r="AW495" s="136"/>
      <c r="AX495" s="136"/>
      <c r="AY495" s="136"/>
      <c r="AZ495" s="136"/>
      <c r="BA495" s="136"/>
      <c r="BB495" s="136"/>
      <c r="BC495" s="136"/>
      <c r="BD495" s="136"/>
      <c r="BE495" s="136"/>
      <c r="BF495" s="136"/>
      <c r="BG495" s="136"/>
      <c r="BH495" s="136"/>
      <c r="BI495" s="136"/>
      <c r="BJ495" s="136"/>
      <c r="BK495" s="136"/>
      <c r="BL495" s="136"/>
      <c r="BM495" s="136"/>
      <c r="BN495" s="136"/>
      <c r="BO495" s="136"/>
      <c r="BP495" s="136"/>
      <c r="BQ495" s="136"/>
      <c r="BR495" s="136"/>
      <c r="BS495" s="136"/>
      <c r="BT495" s="136"/>
      <c r="BU495" s="136"/>
      <c r="BV495" s="136"/>
      <c r="BW495" s="136"/>
      <c r="BX495" s="136"/>
      <c r="BY495" s="136"/>
      <c r="BZ495" s="136"/>
      <c r="CA495" s="136"/>
      <c r="CB495" s="136"/>
      <c r="CC495" s="136"/>
      <c r="CD495" s="136"/>
      <c r="CE495" s="136"/>
      <c r="CF495" s="136"/>
      <c r="CG495" s="136"/>
      <c r="CH495" s="136"/>
      <c r="CI495" s="136"/>
      <c r="CJ495" s="136"/>
      <c r="CK495" s="136"/>
      <c r="CL495" s="136"/>
      <c r="CM495" s="136"/>
      <c r="CN495" s="136"/>
      <c r="CO495" s="136"/>
      <c r="CP495" s="136"/>
      <c r="CQ495" s="136"/>
      <c r="CR495" s="136"/>
      <c r="CS495" s="136"/>
      <c r="CT495" s="136"/>
      <c r="CU495" s="136"/>
      <c r="CV495" s="136"/>
      <c r="CW495" s="136"/>
      <c r="CX495" s="136"/>
      <c r="CY495" s="136"/>
      <c r="CZ495" s="136"/>
      <c r="DA495" s="136"/>
      <c r="DB495" s="136"/>
      <c r="DC495" s="136"/>
      <c r="DD495" s="136"/>
      <c r="DE495" s="136"/>
      <c r="DF495" s="136"/>
      <c r="DG495" s="136"/>
      <c r="DH495" s="136"/>
      <c r="DI495" s="136"/>
      <c r="DJ495" s="136"/>
      <c r="DK495" s="136"/>
      <c r="DL495" s="136"/>
      <c r="DM495" s="136"/>
      <c r="DN495" s="136"/>
      <c r="DO495" s="136"/>
      <c r="DP495" s="136"/>
      <c r="DQ495" s="136"/>
      <c r="DR495" s="136"/>
      <c r="DS495" s="136"/>
      <c r="DT495" s="136"/>
      <c r="DU495" s="136"/>
      <c r="DV495" s="136"/>
      <c r="DW495" s="136"/>
      <c r="DX495" s="136"/>
      <c r="DY495" s="136"/>
      <c r="DZ495" s="136"/>
      <c r="EA495" s="136"/>
      <c r="EB495" s="136"/>
      <c r="EC495" s="136"/>
      <c r="ED495" s="136"/>
      <c r="EE495" s="136"/>
      <c r="EF495" s="136"/>
      <c r="EG495" s="136"/>
      <c r="EH495" s="136"/>
      <c r="EI495" s="136"/>
      <c r="EJ495" s="136"/>
      <c r="EK495" s="136"/>
      <c r="EL495" s="136"/>
      <c r="EM495" s="136"/>
      <c r="EN495" s="136"/>
      <c r="EO495" s="136"/>
      <c r="EP495" s="136"/>
      <c r="EQ495" s="136"/>
      <c r="ER495" s="136"/>
      <c r="ES495" s="136"/>
      <c r="ET495" s="136"/>
      <c r="EU495" s="136"/>
      <c r="EV495" s="136"/>
      <c r="EW495" s="136"/>
      <c r="EX495" s="136"/>
      <c r="EY495" s="136"/>
      <c r="EZ495" s="136"/>
      <c r="FA495" s="136"/>
      <c r="FB495" s="136"/>
      <c r="FC495" s="136"/>
      <c r="FD495" s="136"/>
      <c r="FE495" s="136"/>
      <c r="FF495" s="136"/>
      <c r="FG495" s="136"/>
      <c r="FH495" s="136"/>
      <c r="FI495" s="136"/>
      <c r="FJ495" s="136"/>
      <c r="FK495" s="136"/>
      <c r="FL495" s="136"/>
      <c r="FM495" s="136"/>
      <c r="FN495" s="136"/>
      <c r="FO495" s="136"/>
      <c r="FP495" s="136"/>
      <c r="FQ495" s="136"/>
      <c r="FR495" s="136"/>
      <c r="FS495" s="136"/>
      <c r="FT495" s="136"/>
      <c r="FU495" s="136"/>
      <c r="FV495" s="136"/>
      <c r="FW495" s="136"/>
      <c r="FX495" s="136"/>
      <c r="FY495" s="136"/>
      <c r="FZ495" s="136"/>
      <c r="GA495" s="136"/>
      <c r="GB495" s="136"/>
      <c r="GC495" s="136"/>
      <c r="GD495" s="136"/>
      <c r="GE495" s="136"/>
      <c r="GF495" s="136"/>
      <c r="GG495" s="136"/>
      <c r="GH495" s="136"/>
      <c r="GI495" s="136"/>
      <c r="GJ495" s="136"/>
      <c r="GK495" s="136"/>
      <c r="GL495" s="136"/>
      <c r="GM495" s="136"/>
      <c r="GN495" s="136"/>
      <c r="GO495" s="136"/>
      <c r="GP495" s="136"/>
      <c r="GQ495" s="136"/>
      <c r="GR495" s="136"/>
      <c r="GS495" s="136"/>
      <c r="GT495" s="136"/>
      <c r="GU495" s="136"/>
      <c r="GV495" s="136"/>
      <c r="GW495" s="136"/>
      <c r="GX495" s="136"/>
      <c r="GY495" s="136"/>
      <c r="GZ495" s="136"/>
      <c r="HA495" s="136"/>
      <c r="HB495" s="136"/>
      <c r="HC495" s="136"/>
      <c r="HD495" s="136"/>
      <c r="HE495" s="136"/>
      <c r="HF495" s="136"/>
      <c r="HG495" s="136"/>
      <c r="HH495" s="136"/>
      <c r="HI495" s="136"/>
      <c r="HJ495" s="136"/>
      <c r="HK495" s="136"/>
      <c r="HL495" s="136"/>
      <c r="HM495" s="136"/>
      <c r="HN495" s="136"/>
      <c r="HO495" s="136"/>
      <c r="HP495" s="136"/>
      <c r="HQ495" s="136"/>
      <c r="HR495" s="136"/>
      <c r="HS495" s="136"/>
      <c r="HT495" s="136"/>
      <c r="HU495" s="136"/>
      <c r="HV495" s="136"/>
      <c r="HW495" s="136"/>
      <c r="HX495" s="136"/>
      <c r="HY495" s="136"/>
      <c r="HZ495" s="136"/>
      <c r="IA495" s="136"/>
      <c r="IB495" s="136"/>
      <c r="IC495" s="136"/>
      <c r="ID495" s="136"/>
      <c r="IE495" s="136"/>
      <c r="IF495" s="136"/>
      <c r="IG495" s="136"/>
    </row>
    <row r="496" spans="1:241" ht="15" customHeight="1" x14ac:dyDescent="0.25">
      <c r="A496" s="204" t="s">
        <v>368</v>
      </c>
      <c r="B496" s="205">
        <v>5303001</v>
      </c>
      <c r="C496" s="205">
        <v>2320456</v>
      </c>
      <c r="D496" s="205">
        <v>1284014</v>
      </c>
      <c r="E496" s="205">
        <v>1135200</v>
      </c>
      <c r="F496" s="205">
        <v>1724844</v>
      </c>
      <c r="G496" s="205">
        <v>348321</v>
      </c>
      <c r="H496" s="242">
        <v>12115836</v>
      </c>
      <c r="I496" s="136"/>
      <c r="J496" s="204" t="s">
        <v>454</v>
      </c>
      <c r="K496" s="205">
        <v>10064595</v>
      </c>
      <c r="L496" s="205">
        <v>6581562</v>
      </c>
      <c r="M496" s="205">
        <v>1366546</v>
      </c>
      <c r="N496" s="205">
        <v>1542910</v>
      </c>
      <c r="O496" s="205">
        <v>2107207</v>
      </c>
      <c r="P496" s="205">
        <v>555835</v>
      </c>
      <c r="Q496" s="242">
        <v>22218655</v>
      </c>
      <c r="R496" s="136"/>
      <c r="S496" s="136"/>
      <c r="T496" s="136"/>
      <c r="U496" s="136"/>
      <c r="V496" s="136"/>
      <c r="W496" s="136"/>
      <c r="X496" s="136"/>
      <c r="Y496" s="136"/>
      <c r="Z496" s="136"/>
      <c r="AA496" s="136"/>
      <c r="AB496" s="136"/>
      <c r="AC496" s="136"/>
      <c r="AD496" s="136"/>
      <c r="AE496" s="136"/>
      <c r="AF496" s="136"/>
      <c r="AG496" s="136"/>
      <c r="AH496" s="136"/>
      <c r="AI496" s="136"/>
      <c r="AJ496" s="136"/>
      <c r="AK496" s="136"/>
      <c r="AL496" s="136"/>
      <c r="AM496" s="136"/>
      <c r="AN496" s="136"/>
      <c r="AO496" s="136"/>
      <c r="AP496" s="136"/>
      <c r="AQ496" s="136"/>
      <c r="AR496" s="136"/>
      <c r="AS496" s="136"/>
      <c r="AT496" s="136"/>
      <c r="AU496" s="136"/>
      <c r="AV496" s="136"/>
      <c r="AW496" s="136"/>
      <c r="AX496" s="136"/>
      <c r="AY496" s="136"/>
      <c r="AZ496" s="136"/>
      <c r="BA496" s="136"/>
      <c r="BB496" s="136"/>
      <c r="BC496" s="136"/>
      <c r="BD496" s="136"/>
      <c r="BE496" s="136"/>
      <c r="BF496" s="136"/>
      <c r="BG496" s="136"/>
      <c r="BH496" s="136"/>
      <c r="BI496" s="136"/>
      <c r="BJ496" s="136"/>
      <c r="BK496" s="136"/>
      <c r="BL496" s="136"/>
      <c r="BM496" s="136"/>
      <c r="BN496" s="136"/>
      <c r="BO496" s="136"/>
      <c r="BP496" s="136"/>
      <c r="BQ496" s="136"/>
      <c r="BR496" s="136"/>
      <c r="BS496" s="136"/>
      <c r="BT496" s="136"/>
      <c r="BU496" s="136"/>
      <c r="BV496" s="136"/>
      <c r="BW496" s="136"/>
      <c r="BX496" s="136"/>
      <c r="BY496" s="136"/>
      <c r="BZ496" s="136"/>
      <c r="CA496" s="136"/>
      <c r="CB496" s="136"/>
      <c r="CC496" s="136"/>
      <c r="CD496" s="136"/>
      <c r="CE496" s="136"/>
      <c r="CF496" s="136"/>
      <c r="CG496" s="136"/>
      <c r="CH496" s="136"/>
      <c r="CI496" s="136"/>
      <c r="CJ496" s="136"/>
      <c r="CK496" s="136"/>
      <c r="CL496" s="136"/>
      <c r="CM496" s="136"/>
      <c r="CN496" s="136"/>
      <c r="CO496" s="136"/>
      <c r="CP496" s="136"/>
      <c r="CQ496" s="136"/>
      <c r="CR496" s="136"/>
      <c r="CS496" s="136"/>
      <c r="CT496" s="136"/>
      <c r="CU496" s="136"/>
      <c r="CV496" s="136"/>
      <c r="CW496" s="136"/>
      <c r="CX496" s="136"/>
      <c r="CY496" s="136"/>
      <c r="CZ496" s="136"/>
      <c r="DA496" s="136"/>
      <c r="DB496" s="136"/>
      <c r="DC496" s="136"/>
      <c r="DD496" s="136"/>
      <c r="DE496" s="136"/>
      <c r="DF496" s="136"/>
      <c r="DG496" s="136"/>
      <c r="DH496" s="136"/>
      <c r="DI496" s="136"/>
      <c r="DJ496" s="136"/>
      <c r="DK496" s="136"/>
      <c r="DL496" s="136"/>
      <c r="DM496" s="136"/>
      <c r="DN496" s="136"/>
      <c r="DO496" s="136"/>
      <c r="DP496" s="136"/>
      <c r="DQ496" s="136"/>
      <c r="DR496" s="136"/>
      <c r="DS496" s="136"/>
      <c r="DT496" s="136"/>
      <c r="DU496" s="136"/>
      <c r="DV496" s="136"/>
      <c r="DW496" s="136"/>
      <c r="DX496" s="136"/>
      <c r="DY496" s="136"/>
      <c r="DZ496" s="136"/>
      <c r="EA496" s="136"/>
      <c r="EB496" s="136"/>
      <c r="EC496" s="136"/>
      <c r="ED496" s="136"/>
      <c r="EE496" s="136"/>
      <c r="EF496" s="136"/>
      <c r="EG496" s="136"/>
      <c r="EH496" s="136"/>
      <c r="EI496" s="136"/>
      <c r="EJ496" s="136"/>
      <c r="EK496" s="136"/>
      <c r="EL496" s="136"/>
      <c r="EM496" s="136"/>
      <c r="EN496" s="136"/>
      <c r="EO496" s="136"/>
      <c r="EP496" s="136"/>
      <c r="EQ496" s="136"/>
      <c r="ER496" s="136"/>
      <c r="ES496" s="136"/>
      <c r="ET496" s="136"/>
      <c r="EU496" s="136"/>
      <c r="EV496" s="136"/>
      <c r="EW496" s="136"/>
      <c r="EX496" s="136"/>
      <c r="EY496" s="136"/>
      <c r="EZ496" s="136"/>
      <c r="FA496" s="136"/>
      <c r="FB496" s="136"/>
      <c r="FC496" s="136"/>
      <c r="FD496" s="136"/>
      <c r="FE496" s="136"/>
      <c r="FF496" s="136"/>
      <c r="FG496" s="136"/>
      <c r="FH496" s="136"/>
      <c r="FI496" s="136"/>
      <c r="FJ496" s="136"/>
      <c r="FK496" s="136"/>
      <c r="FL496" s="136"/>
      <c r="FM496" s="136"/>
      <c r="FN496" s="136"/>
      <c r="FO496" s="136"/>
      <c r="FP496" s="136"/>
      <c r="FQ496" s="136"/>
      <c r="FR496" s="136"/>
      <c r="FS496" s="136"/>
      <c r="FT496" s="136"/>
      <c r="FU496" s="136"/>
      <c r="FV496" s="136"/>
      <c r="FW496" s="136"/>
      <c r="FX496" s="136"/>
      <c r="FY496" s="136"/>
      <c r="FZ496" s="136"/>
      <c r="GA496" s="136"/>
      <c r="GB496" s="136"/>
      <c r="GC496" s="136"/>
      <c r="GD496" s="136"/>
      <c r="GE496" s="136"/>
      <c r="GF496" s="136"/>
      <c r="GG496" s="136"/>
      <c r="GH496" s="136"/>
      <c r="GI496" s="136"/>
      <c r="GJ496" s="136"/>
      <c r="GK496" s="136"/>
      <c r="GL496" s="136"/>
      <c r="GM496" s="136"/>
      <c r="GN496" s="136"/>
      <c r="GO496" s="136"/>
      <c r="GP496" s="136"/>
      <c r="GQ496" s="136"/>
      <c r="GR496" s="136"/>
      <c r="GS496" s="136"/>
      <c r="GT496" s="136"/>
      <c r="GU496" s="136"/>
      <c r="GV496" s="136"/>
      <c r="GW496" s="136"/>
      <c r="GX496" s="136"/>
      <c r="GY496" s="136"/>
      <c r="GZ496" s="136"/>
      <c r="HA496" s="136"/>
      <c r="HB496" s="136"/>
      <c r="HC496" s="136"/>
      <c r="HD496" s="136"/>
      <c r="HE496" s="136"/>
      <c r="HF496" s="136"/>
      <c r="HG496" s="136"/>
      <c r="HH496" s="136"/>
      <c r="HI496" s="136"/>
      <c r="HJ496" s="136"/>
      <c r="HK496" s="136"/>
      <c r="HL496" s="136"/>
      <c r="HM496" s="136"/>
      <c r="HN496" s="136"/>
      <c r="HO496" s="136"/>
      <c r="HP496" s="136"/>
      <c r="HQ496" s="136"/>
      <c r="HR496" s="136"/>
      <c r="HS496" s="136"/>
      <c r="HT496" s="136"/>
      <c r="HU496" s="136"/>
      <c r="HV496" s="136"/>
      <c r="HW496" s="136"/>
      <c r="HX496" s="136"/>
      <c r="HY496" s="136"/>
      <c r="HZ496" s="136"/>
      <c r="IA496" s="136"/>
      <c r="IB496" s="136"/>
      <c r="IC496" s="136"/>
      <c r="ID496" s="136"/>
      <c r="IE496" s="136"/>
      <c r="IF496" s="136"/>
      <c r="IG496" s="136"/>
    </row>
    <row r="497" spans="1:241" ht="15" customHeight="1" x14ac:dyDescent="0.25">
      <c r="A497" s="204" t="s">
        <v>633</v>
      </c>
      <c r="B497" s="205">
        <v>4114919</v>
      </c>
      <c r="C497" s="205">
        <v>3048502</v>
      </c>
      <c r="D497" s="205">
        <v>929192</v>
      </c>
      <c r="E497" s="205">
        <v>1221251</v>
      </c>
      <c r="F497" s="205">
        <v>1773382</v>
      </c>
      <c r="G497" s="205">
        <v>357287</v>
      </c>
      <c r="H497" s="242">
        <v>11444533</v>
      </c>
      <c r="I497" s="136"/>
      <c r="J497" s="204" t="s">
        <v>455</v>
      </c>
      <c r="K497" s="205">
        <v>9765781</v>
      </c>
      <c r="L497" s="205">
        <v>7224416</v>
      </c>
      <c r="M497" s="205">
        <v>1263386</v>
      </c>
      <c r="N497" s="205">
        <v>1646882</v>
      </c>
      <c r="O497" s="205">
        <v>1970647</v>
      </c>
      <c r="P497" s="205">
        <v>360284</v>
      </c>
      <c r="Q497" s="242">
        <v>22231396</v>
      </c>
      <c r="R497" s="136"/>
      <c r="S497" s="136"/>
      <c r="T497" s="136"/>
      <c r="U497" s="136"/>
      <c r="V497" s="136"/>
      <c r="W497" s="136"/>
      <c r="X497" s="136"/>
      <c r="Y497" s="136"/>
      <c r="Z497" s="136"/>
      <c r="AA497" s="136"/>
      <c r="AB497" s="136"/>
      <c r="AC497" s="136"/>
      <c r="AD497" s="136"/>
      <c r="AE497" s="136"/>
      <c r="AF497" s="136"/>
      <c r="AG497" s="136"/>
      <c r="AH497" s="136"/>
      <c r="AI497" s="136"/>
      <c r="AJ497" s="136"/>
      <c r="AK497" s="136"/>
      <c r="AL497" s="136"/>
      <c r="AM497" s="136"/>
      <c r="AN497" s="136"/>
      <c r="AO497" s="136"/>
      <c r="AP497" s="136"/>
      <c r="AQ497" s="136"/>
      <c r="AR497" s="136"/>
      <c r="AS497" s="136"/>
      <c r="AT497" s="136"/>
      <c r="AU497" s="136"/>
      <c r="AV497" s="136"/>
      <c r="AW497" s="136"/>
      <c r="AX497" s="136"/>
      <c r="AY497" s="136"/>
      <c r="AZ497" s="136"/>
      <c r="BA497" s="136"/>
      <c r="BB497" s="136"/>
      <c r="BC497" s="136"/>
      <c r="BD497" s="136"/>
      <c r="BE497" s="136"/>
      <c r="BF497" s="136"/>
      <c r="BG497" s="136"/>
      <c r="BH497" s="136"/>
      <c r="BI497" s="136"/>
      <c r="BJ497" s="136"/>
      <c r="BK497" s="136"/>
      <c r="BL497" s="136"/>
      <c r="BM497" s="136"/>
      <c r="BN497" s="136"/>
      <c r="BO497" s="136"/>
      <c r="BP497" s="136"/>
      <c r="BQ497" s="136"/>
      <c r="BR497" s="136"/>
      <c r="BS497" s="136"/>
      <c r="BT497" s="136"/>
      <c r="BU497" s="136"/>
      <c r="BV497" s="136"/>
      <c r="BW497" s="136"/>
      <c r="BX497" s="136"/>
      <c r="BY497" s="136"/>
      <c r="BZ497" s="136"/>
      <c r="CA497" s="136"/>
      <c r="CB497" s="136"/>
      <c r="CC497" s="136"/>
      <c r="CD497" s="136"/>
      <c r="CE497" s="136"/>
      <c r="CF497" s="136"/>
      <c r="CG497" s="136"/>
      <c r="CH497" s="136"/>
      <c r="CI497" s="136"/>
      <c r="CJ497" s="136"/>
      <c r="CK497" s="136"/>
      <c r="CL497" s="136"/>
      <c r="CM497" s="136"/>
      <c r="CN497" s="136"/>
      <c r="CO497" s="136"/>
      <c r="CP497" s="136"/>
      <c r="CQ497" s="136"/>
      <c r="CR497" s="136"/>
      <c r="CS497" s="136"/>
      <c r="CT497" s="136"/>
      <c r="CU497" s="136"/>
      <c r="CV497" s="136"/>
      <c r="CW497" s="136"/>
      <c r="CX497" s="136"/>
      <c r="CY497" s="136"/>
      <c r="CZ497" s="136"/>
      <c r="DA497" s="136"/>
      <c r="DB497" s="136"/>
      <c r="DC497" s="136"/>
      <c r="DD497" s="136"/>
      <c r="DE497" s="136"/>
      <c r="DF497" s="136"/>
      <c r="DG497" s="136"/>
      <c r="DH497" s="136"/>
      <c r="DI497" s="136"/>
      <c r="DJ497" s="136"/>
      <c r="DK497" s="136"/>
      <c r="DL497" s="136"/>
      <c r="DM497" s="136"/>
      <c r="DN497" s="136"/>
      <c r="DO497" s="136"/>
      <c r="DP497" s="136"/>
      <c r="DQ497" s="136"/>
      <c r="DR497" s="136"/>
      <c r="DS497" s="136"/>
      <c r="DT497" s="136"/>
      <c r="DU497" s="136"/>
      <c r="DV497" s="136"/>
      <c r="DW497" s="136"/>
      <c r="DX497" s="136"/>
      <c r="DY497" s="136"/>
      <c r="DZ497" s="136"/>
      <c r="EA497" s="136"/>
      <c r="EB497" s="136"/>
      <c r="EC497" s="136"/>
      <c r="ED497" s="136"/>
      <c r="EE497" s="136"/>
      <c r="EF497" s="136"/>
      <c r="EG497" s="136"/>
      <c r="EH497" s="136"/>
      <c r="EI497" s="136"/>
      <c r="EJ497" s="136"/>
      <c r="EK497" s="136"/>
      <c r="EL497" s="136"/>
      <c r="EM497" s="136"/>
      <c r="EN497" s="136"/>
      <c r="EO497" s="136"/>
      <c r="EP497" s="136"/>
      <c r="EQ497" s="136"/>
      <c r="ER497" s="136"/>
      <c r="ES497" s="136"/>
      <c r="ET497" s="136"/>
      <c r="EU497" s="136"/>
      <c r="EV497" s="136"/>
      <c r="EW497" s="136"/>
      <c r="EX497" s="136"/>
      <c r="EY497" s="136"/>
      <c r="EZ497" s="136"/>
      <c r="FA497" s="136"/>
      <c r="FB497" s="136"/>
      <c r="FC497" s="136"/>
      <c r="FD497" s="136"/>
      <c r="FE497" s="136"/>
      <c r="FF497" s="136"/>
      <c r="FG497" s="136"/>
      <c r="FH497" s="136"/>
      <c r="FI497" s="136"/>
      <c r="FJ497" s="136"/>
      <c r="FK497" s="136"/>
      <c r="FL497" s="136"/>
      <c r="FM497" s="136"/>
      <c r="FN497" s="136"/>
      <c r="FO497" s="136"/>
      <c r="FP497" s="136"/>
      <c r="FQ497" s="136"/>
      <c r="FR497" s="136"/>
      <c r="FS497" s="136"/>
      <c r="FT497" s="136"/>
      <c r="FU497" s="136"/>
      <c r="FV497" s="136"/>
      <c r="FW497" s="136"/>
      <c r="FX497" s="136"/>
      <c r="FY497" s="136"/>
      <c r="FZ497" s="136"/>
      <c r="GA497" s="136"/>
      <c r="GB497" s="136"/>
      <c r="GC497" s="136"/>
      <c r="GD497" s="136"/>
      <c r="GE497" s="136"/>
      <c r="GF497" s="136"/>
      <c r="GG497" s="136"/>
      <c r="GH497" s="136"/>
      <c r="GI497" s="136"/>
      <c r="GJ497" s="136"/>
      <c r="GK497" s="136"/>
      <c r="GL497" s="136"/>
      <c r="GM497" s="136"/>
      <c r="GN497" s="136"/>
      <c r="GO497" s="136"/>
      <c r="GP497" s="136"/>
      <c r="GQ497" s="136"/>
      <c r="GR497" s="136"/>
      <c r="GS497" s="136"/>
      <c r="GT497" s="136"/>
      <c r="GU497" s="136"/>
      <c r="GV497" s="136"/>
      <c r="GW497" s="136"/>
      <c r="GX497" s="136"/>
      <c r="GY497" s="136"/>
      <c r="GZ497" s="136"/>
      <c r="HA497" s="136"/>
      <c r="HB497" s="136"/>
      <c r="HC497" s="136"/>
      <c r="HD497" s="136"/>
      <c r="HE497" s="136"/>
      <c r="HF497" s="136"/>
      <c r="HG497" s="136"/>
      <c r="HH497" s="136"/>
      <c r="HI497" s="136"/>
      <c r="HJ497" s="136"/>
      <c r="HK497" s="136"/>
      <c r="HL497" s="136"/>
      <c r="HM497" s="136"/>
      <c r="HN497" s="136"/>
      <c r="HO497" s="136"/>
      <c r="HP497" s="136"/>
      <c r="HQ497" s="136"/>
      <c r="HR497" s="136"/>
      <c r="HS497" s="136"/>
      <c r="HT497" s="136"/>
      <c r="HU497" s="136"/>
      <c r="HV497" s="136"/>
      <c r="HW497" s="136"/>
      <c r="HX497" s="136"/>
      <c r="HY497" s="136"/>
      <c r="HZ497" s="136"/>
      <c r="IA497" s="136"/>
      <c r="IB497" s="136"/>
      <c r="IC497" s="136"/>
      <c r="ID497" s="136"/>
      <c r="IE497" s="136"/>
      <c r="IF497" s="136"/>
      <c r="IG497" s="136"/>
    </row>
    <row r="498" spans="1:241" ht="15" customHeight="1" x14ac:dyDescent="0.25">
      <c r="A498" s="204" t="s">
        <v>248</v>
      </c>
      <c r="B498" s="205">
        <v>6709860</v>
      </c>
      <c r="C498" s="205">
        <v>3405779</v>
      </c>
      <c r="D498" s="205">
        <v>1071265</v>
      </c>
      <c r="E498" s="205">
        <v>1160422</v>
      </c>
      <c r="F498" s="205">
        <v>2323149</v>
      </c>
      <c r="G498" s="205">
        <v>541676</v>
      </c>
      <c r="H498" s="242">
        <v>15212151</v>
      </c>
      <c r="I498" s="136"/>
      <c r="J498" s="204" t="s">
        <v>456</v>
      </c>
      <c r="K498" s="205">
        <v>7704716</v>
      </c>
      <c r="L498" s="205">
        <v>4610268</v>
      </c>
      <c r="M498" s="205">
        <v>1088918</v>
      </c>
      <c r="N498" s="205">
        <v>1142610</v>
      </c>
      <c r="O498" s="205">
        <v>1784290</v>
      </c>
      <c r="P498" s="205">
        <v>281590</v>
      </c>
      <c r="Q498" s="242">
        <v>16612392</v>
      </c>
      <c r="R498" s="136"/>
      <c r="S498" s="136"/>
      <c r="T498" s="136"/>
      <c r="U498" s="136"/>
      <c r="V498" s="136"/>
      <c r="W498" s="136"/>
      <c r="X498" s="136"/>
      <c r="Y498" s="136"/>
      <c r="Z498" s="136"/>
      <c r="AA498" s="136"/>
      <c r="AB498" s="136"/>
      <c r="AC498" s="136"/>
      <c r="AD498" s="136"/>
      <c r="AE498" s="136"/>
      <c r="AF498" s="136"/>
      <c r="AG498" s="136"/>
      <c r="AH498" s="136"/>
      <c r="AI498" s="136"/>
      <c r="AJ498" s="136"/>
      <c r="AK498" s="136"/>
      <c r="AL498" s="136"/>
      <c r="AM498" s="136"/>
      <c r="AN498" s="136"/>
      <c r="AO498" s="136"/>
      <c r="AP498" s="136"/>
      <c r="AQ498" s="136"/>
      <c r="AR498" s="136"/>
      <c r="AS498" s="136"/>
      <c r="AT498" s="136"/>
      <c r="AU498" s="136"/>
      <c r="AV498" s="136"/>
      <c r="AW498" s="136"/>
      <c r="AX498" s="136"/>
      <c r="AY498" s="136"/>
      <c r="AZ498" s="136"/>
      <c r="BA498" s="136"/>
      <c r="BB498" s="136"/>
      <c r="BC498" s="136"/>
      <c r="BD498" s="136"/>
      <c r="BE498" s="136"/>
      <c r="BF498" s="136"/>
      <c r="BG498" s="136"/>
      <c r="BH498" s="136"/>
      <c r="BI498" s="136"/>
      <c r="BJ498" s="136"/>
      <c r="BK498" s="136"/>
      <c r="BL498" s="136"/>
      <c r="BM498" s="136"/>
      <c r="BN498" s="136"/>
      <c r="BO498" s="136"/>
      <c r="BP498" s="136"/>
      <c r="BQ498" s="136"/>
      <c r="BR498" s="136"/>
      <c r="BS498" s="136"/>
      <c r="BT498" s="136"/>
      <c r="BU498" s="136"/>
      <c r="BV498" s="136"/>
      <c r="BW498" s="136"/>
      <c r="BX498" s="136"/>
      <c r="BY498" s="136"/>
      <c r="BZ498" s="136"/>
      <c r="CA498" s="136"/>
      <c r="CB498" s="136"/>
      <c r="CC498" s="136"/>
      <c r="CD498" s="136"/>
      <c r="CE498" s="136"/>
      <c r="CF498" s="136"/>
      <c r="CG498" s="136"/>
      <c r="CH498" s="136"/>
      <c r="CI498" s="136"/>
      <c r="CJ498" s="136"/>
      <c r="CK498" s="136"/>
      <c r="CL498" s="136"/>
      <c r="CM498" s="136"/>
      <c r="CN498" s="136"/>
      <c r="CO498" s="136"/>
      <c r="CP498" s="136"/>
      <c r="CQ498" s="136"/>
      <c r="CR498" s="136"/>
      <c r="CS498" s="136"/>
      <c r="CT498" s="136"/>
      <c r="CU498" s="136"/>
      <c r="CV498" s="136"/>
      <c r="CW498" s="136"/>
      <c r="CX498" s="136"/>
      <c r="CY498" s="136"/>
      <c r="CZ498" s="136"/>
      <c r="DA498" s="136"/>
      <c r="DB498" s="136"/>
      <c r="DC498" s="136"/>
      <c r="DD498" s="136"/>
      <c r="DE498" s="136"/>
      <c r="DF498" s="136"/>
      <c r="DG498" s="136"/>
      <c r="DH498" s="136"/>
      <c r="DI498" s="136"/>
      <c r="DJ498" s="136"/>
      <c r="DK498" s="136"/>
      <c r="DL498" s="136"/>
      <c r="DM498" s="136"/>
      <c r="DN498" s="136"/>
      <c r="DO498" s="136"/>
      <c r="DP498" s="136"/>
      <c r="DQ498" s="136"/>
      <c r="DR498" s="136"/>
      <c r="DS498" s="136"/>
      <c r="DT498" s="136"/>
      <c r="DU498" s="136"/>
      <c r="DV498" s="136"/>
      <c r="DW498" s="136"/>
      <c r="DX498" s="136"/>
      <c r="DY498" s="136"/>
      <c r="DZ498" s="136"/>
      <c r="EA498" s="136"/>
      <c r="EB498" s="136"/>
      <c r="EC498" s="136"/>
      <c r="ED498" s="136"/>
      <c r="EE498" s="136"/>
      <c r="EF498" s="136"/>
      <c r="EG498" s="136"/>
      <c r="EH498" s="136"/>
      <c r="EI498" s="136"/>
      <c r="EJ498" s="136"/>
      <c r="EK498" s="136"/>
      <c r="EL498" s="136"/>
      <c r="EM498" s="136"/>
      <c r="EN498" s="136"/>
      <c r="EO498" s="136"/>
      <c r="EP498" s="136"/>
      <c r="EQ498" s="136"/>
      <c r="ER498" s="136"/>
      <c r="ES498" s="136"/>
      <c r="ET498" s="136"/>
      <c r="EU498" s="136"/>
      <c r="EV498" s="136"/>
      <c r="EW498" s="136"/>
      <c r="EX498" s="136"/>
      <c r="EY498" s="136"/>
      <c r="EZ498" s="136"/>
      <c r="FA498" s="136"/>
      <c r="FB498" s="136"/>
      <c r="FC498" s="136"/>
      <c r="FD498" s="136"/>
      <c r="FE498" s="136"/>
      <c r="FF498" s="136"/>
      <c r="FG498" s="136"/>
      <c r="FH498" s="136"/>
      <c r="FI498" s="136"/>
      <c r="FJ498" s="136"/>
      <c r="FK498" s="136"/>
      <c r="FL498" s="136"/>
      <c r="FM498" s="136"/>
      <c r="FN498" s="136"/>
      <c r="FO498" s="136"/>
      <c r="FP498" s="136"/>
      <c r="FQ498" s="136"/>
      <c r="FR498" s="136"/>
      <c r="FS498" s="136"/>
      <c r="FT498" s="136"/>
      <c r="FU498" s="136"/>
      <c r="FV498" s="136"/>
      <c r="FW498" s="136"/>
      <c r="FX498" s="136"/>
      <c r="FY498" s="136"/>
      <c r="FZ498" s="136"/>
      <c r="GA498" s="136"/>
      <c r="GB498" s="136"/>
      <c r="GC498" s="136"/>
      <c r="GD498" s="136"/>
      <c r="GE498" s="136"/>
      <c r="GF498" s="136"/>
      <c r="GG498" s="136"/>
      <c r="GH498" s="136"/>
      <c r="GI498" s="136"/>
      <c r="GJ498" s="136"/>
      <c r="GK498" s="136"/>
      <c r="GL498" s="136"/>
      <c r="GM498" s="136"/>
      <c r="GN498" s="136"/>
      <c r="GO498" s="136"/>
      <c r="GP498" s="136"/>
      <c r="GQ498" s="136"/>
      <c r="GR498" s="136"/>
      <c r="GS498" s="136"/>
      <c r="GT498" s="136"/>
      <c r="GU498" s="136"/>
      <c r="GV498" s="136"/>
      <c r="GW498" s="136"/>
      <c r="GX498" s="136"/>
      <c r="GY498" s="136"/>
      <c r="GZ498" s="136"/>
      <c r="HA498" s="136"/>
      <c r="HB498" s="136"/>
      <c r="HC498" s="136"/>
      <c r="HD498" s="136"/>
      <c r="HE498" s="136"/>
      <c r="HF498" s="136"/>
      <c r="HG498" s="136"/>
      <c r="HH498" s="136"/>
      <c r="HI498" s="136"/>
      <c r="HJ498" s="136"/>
      <c r="HK498" s="136"/>
      <c r="HL498" s="136"/>
      <c r="HM498" s="136"/>
      <c r="HN498" s="136"/>
      <c r="HO498" s="136"/>
      <c r="HP498" s="136"/>
      <c r="HQ498" s="136"/>
      <c r="HR498" s="136"/>
      <c r="HS498" s="136"/>
      <c r="HT498" s="136"/>
      <c r="HU498" s="136"/>
      <c r="HV498" s="136"/>
      <c r="HW498" s="136"/>
      <c r="HX498" s="136"/>
      <c r="HY498" s="136"/>
      <c r="HZ498" s="136"/>
      <c r="IA498" s="136"/>
      <c r="IB498" s="136"/>
      <c r="IC498" s="136"/>
      <c r="ID498" s="136"/>
      <c r="IE498" s="136"/>
      <c r="IF498" s="136"/>
      <c r="IG498" s="136"/>
    </row>
    <row r="499" spans="1:241" ht="15" customHeight="1" x14ac:dyDescent="0.25">
      <c r="A499" s="204" t="s">
        <v>247</v>
      </c>
      <c r="B499" s="205">
        <v>4405720</v>
      </c>
      <c r="C499" s="205">
        <v>2730277</v>
      </c>
      <c r="D499" s="205">
        <v>812679</v>
      </c>
      <c r="E499" s="205">
        <v>1176173</v>
      </c>
      <c r="F499" s="205">
        <v>1895097</v>
      </c>
      <c r="G499" s="205">
        <v>378149</v>
      </c>
      <c r="H499" s="242">
        <v>11398095</v>
      </c>
      <c r="I499" s="136"/>
      <c r="J499" s="204" t="s">
        <v>457</v>
      </c>
      <c r="K499" s="205">
        <v>5086005</v>
      </c>
      <c r="L499" s="205">
        <v>3223957</v>
      </c>
      <c r="M499" s="205">
        <v>1054150</v>
      </c>
      <c r="N499" s="205">
        <v>1435603</v>
      </c>
      <c r="O499" s="205">
        <v>1661422</v>
      </c>
      <c r="P499" s="205">
        <v>286268</v>
      </c>
      <c r="Q499" s="242">
        <v>12747405</v>
      </c>
      <c r="R499" s="136"/>
      <c r="S499" s="136"/>
      <c r="T499" s="136"/>
      <c r="U499" s="136"/>
      <c r="V499" s="136"/>
      <c r="W499" s="136"/>
      <c r="X499" s="136"/>
      <c r="Y499" s="136"/>
      <c r="Z499" s="136"/>
      <c r="AA499" s="136"/>
      <c r="AB499" s="136"/>
      <c r="AC499" s="136"/>
      <c r="AD499" s="136"/>
      <c r="AE499" s="136"/>
      <c r="AF499" s="136"/>
      <c r="AG499" s="136"/>
      <c r="AH499" s="136"/>
      <c r="AI499" s="136"/>
      <c r="AJ499" s="136"/>
      <c r="AK499" s="136"/>
      <c r="AL499" s="136"/>
      <c r="AM499" s="136"/>
      <c r="AN499" s="136"/>
      <c r="AO499" s="136"/>
      <c r="AP499" s="136"/>
      <c r="AQ499" s="136"/>
      <c r="AR499" s="136"/>
      <c r="AS499" s="136"/>
      <c r="AT499" s="136"/>
      <c r="AU499" s="136"/>
      <c r="AV499" s="136"/>
      <c r="AW499" s="136"/>
      <c r="AX499" s="136"/>
      <c r="AY499" s="136"/>
      <c r="AZ499" s="136"/>
      <c r="BA499" s="136"/>
      <c r="BB499" s="136"/>
      <c r="BC499" s="136"/>
      <c r="BD499" s="136"/>
      <c r="BE499" s="136"/>
      <c r="BF499" s="136"/>
      <c r="BG499" s="136"/>
      <c r="BH499" s="136"/>
      <c r="BI499" s="136"/>
      <c r="BJ499" s="136"/>
      <c r="BK499" s="136"/>
      <c r="BL499" s="136"/>
      <c r="BM499" s="136"/>
      <c r="BN499" s="136"/>
      <c r="BO499" s="136"/>
      <c r="BP499" s="136"/>
      <c r="BQ499" s="136"/>
      <c r="BR499" s="136"/>
      <c r="BS499" s="136"/>
      <c r="BT499" s="136"/>
      <c r="BU499" s="136"/>
      <c r="BV499" s="136"/>
      <c r="BW499" s="136"/>
      <c r="BX499" s="136"/>
      <c r="BY499" s="136"/>
      <c r="BZ499" s="136"/>
      <c r="CA499" s="136"/>
      <c r="CB499" s="136"/>
      <c r="CC499" s="136"/>
      <c r="CD499" s="136"/>
      <c r="CE499" s="136"/>
      <c r="CF499" s="136"/>
      <c r="CG499" s="136"/>
      <c r="CH499" s="136"/>
      <c r="CI499" s="136"/>
      <c r="CJ499" s="136"/>
      <c r="CK499" s="136"/>
      <c r="CL499" s="136"/>
      <c r="CM499" s="136"/>
      <c r="CN499" s="136"/>
      <c r="CO499" s="136"/>
      <c r="CP499" s="136"/>
      <c r="CQ499" s="136"/>
      <c r="CR499" s="136"/>
      <c r="CS499" s="136"/>
      <c r="CT499" s="136"/>
      <c r="CU499" s="136"/>
      <c r="CV499" s="136"/>
      <c r="CW499" s="136"/>
      <c r="CX499" s="136"/>
      <c r="CY499" s="136"/>
      <c r="CZ499" s="136"/>
      <c r="DA499" s="136"/>
      <c r="DB499" s="136"/>
      <c r="DC499" s="136"/>
      <c r="DD499" s="136"/>
      <c r="DE499" s="136"/>
      <c r="DF499" s="136"/>
      <c r="DG499" s="136"/>
      <c r="DH499" s="136"/>
      <c r="DI499" s="136"/>
      <c r="DJ499" s="136"/>
      <c r="DK499" s="136"/>
      <c r="DL499" s="136"/>
      <c r="DM499" s="136"/>
      <c r="DN499" s="136"/>
      <c r="DO499" s="136"/>
      <c r="DP499" s="136"/>
      <c r="DQ499" s="136"/>
      <c r="DR499" s="136"/>
      <c r="DS499" s="136"/>
      <c r="DT499" s="136"/>
      <c r="DU499" s="136"/>
      <c r="DV499" s="136"/>
      <c r="DW499" s="136"/>
      <c r="DX499" s="136"/>
      <c r="DY499" s="136"/>
      <c r="DZ499" s="136"/>
      <c r="EA499" s="136"/>
      <c r="EB499" s="136"/>
      <c r="EC499" s="136"/>
      <c r="ED499" s="136"/>
      <c r="EE499" s="136"/>
      <c r="EF499" s="136"/>
      <c r="EG499" s="136"/>
      <c r="EH499" s="136"/>
      <c r="EI499" s="136"/>
      <c r="EJ499" s="136"/>
      <c r="EK499" s="136"/>
      <c r="EL499" s="136"/>
      <c r="EM499" s="136"/>
      <c r="EN499" s="136"/>
      <c r="EO499" s="136"/>
      <c r="EP499" s="136"/>
      <c r="EQ499" s="136"/>
      <c r="ER499" s="136"/>
      <c r="ES499" s="136"/>
      <c r="ET499" s="136"/>
      <c r="EU499" s="136"/>
      <c r="EV499" s="136"/>
      <c r="EW499" s="136"/>
      <c r="EX499" s="136"/>
      <c r="EY499" s="136"/>
      <c r="EZ499" s="136"/>
      <c r="FA499" s="136"/>
      <c r="FB499" s="136"/>
      <c r="FC499" s="136"/>
      <c r="FD499" s="136"/>
      <c r="FE499" s="136"/>
      <c r="FF499" s="136"/>
      <c r="FG499" s="136"/>
      <c r="FH499" s="136"/>
      <c r="FI499" s="136"/>
      <c r="FJ499" s="136"/>
      <c r="FK499" s="136"/>
      <c r="FL499" s="136"/>
      <c r="FM499" s="136"/>
      <c r="FN499" s="136"/>
      <c r="FO499" s="136"/>
      <c r="FP499" s="136"/>
      <c r="FQ499" s="136"/>
      <c r="FR499" s="136"/>
      <c r="FS499" s="136"/>
      <c r="FT499" s="136"/>
      <c r="FU499" s="136"/>
      <c r="FV499" s="136"/>
      <c r="FW499" s="136"/>
      <c r="FX499" s="136"/>
      <c r="FY499" s="136"/>
      <c r="FZ499" s="136"/>
      <c r="GA499" s="136"/>
      <c r="GB499" s="136"/>
      <c r="GC499" s="136"/>
      <c r="GD499" s="136"/>
      <c r="GE499" s="136"/>
      <c r="GF499" s="136"/>
      <c r="GG499" s="136"/>
      <c r="GH499" s="136"/>
      <c r="GI499" s="136"/>
      <c r="GJ499" s="136"/>
      <c r="GK499" s="136"/>
      <c r="GL499" s="136"/>
      <c r="GM499" s="136"/>
      <c r="GN499" s="136"/>
      <c r="GO499" s="136"/>
      <c r="GP499" s="136"/>
      <c r="GQ499" s="136"/>
      <c r="GR499" s="136"/>
      <c r="GS499" s="136"/>
      <c r="GT499" s="136"/>
      <c r="GU499" s="136"/>
      <c r="GV499" s="136"/>
      <c r="GW499" s="136"/>
      <c r="GX499" s="136"/>
      <c r="GY499" s="136"/>
      <c r="GZ499" s="136"/>
      <c r="HA499" s="136"/>
      <c r="HB499" s="136"/>
      <c r="HC499" s="136"/>
      <c r="HD499" s="136"/>
      <c r="HE499" s="136"/>
      <c r="HF499" s="136"/>
      <c r="HG499" s="136"/>
      <c r="HH499" s="136"/>
      <c r="HI499" s="136"/>
      <c r="HJ499" s="136"/>
      <c r="HK499" s="136"/>
      <c r="HL499" s="136"/>
      <c r="HM499" s="136"/>
      <c r="HN499" s="136"/>
      <c r="HO499" s="136"/>
      <c r="HP499" s="136"/>
      <c r="HQ499" s="136"/>
      <c r="HR499" s="136"/>
      <c r="HS499" s="136"/>
      <c r="HT499" s="136"/>
      <c r="HU499" s="136"/>
      <c r="HV499" s="136"/>
      <c r="HW499" s="136"/>
      <c r="HX499" s="136"/>
      <c r="HY499" s="136"/>
      <c r="HZ499" s="136"/>
      <c r="IA499" s="136"/>
      <c r="IB499" s="136"/>
      <c r="IC499" s="136"/>
      <c r="ID499" s="136"/>
      <c r="IE499" s="136"/>
      <c r="IF499" s="136"/>
      <c r="IG499" s="136"/>
    </row>
    <row r="500" spans="1:241" ht="15" customHeight="1" x14ac:dyDescent="0.25">
      <c r="A500" s="204" t="s">
        <v>367</v>
      </c>
      <c r="B500" s="205">
        <v>3298690</v>
      </c>
      <c r="C500" s="205">
        <v>2148182</v>
      </c>
      <c r="D500" s="205">
        <v>713717</v>
      </c>
      <c r="E500" s="205">
        <v>879457</v>
      </c>
      <c r="F500" s="205">
        <v>1976978</v>
      </c>
      <c r="G500" s="205">
        <v>431279</v>
      </c>
      <c r="H500" s="242">
        <v>9448303</v>
      </c>
      <c r="I500" s="136"/>
      <c r="J500" s="204" t="s">
        <v>640</v>
      </c>
      <c r="K500" s="205">
        <v>5347482</v>
      </c>
      <c r="L500" s="205">
        <v>2124213</v>
      </c>
      <c r="M500" s="205">
        <v>685059</v>
      </c>
      <c r="N500" s="205">
        <v>929580</v>
      </c>
      <c r="O500" s="205">
        <v>1446590</v>
      </c>
      <c r="P500" s="205">
        <v>301696</v>
      </c>
      <c r="Q500" s="242">
        <v>10834620</v>
      </c>
      <c r="R500" s="136"/>
      <c r="S500" s="136"/>
      <c r="T500" s="136"/>
      <c r="U500" s="136"/>
      <c r="V500" s="136"/>
      <c r="W500" s="136"/>
      <c r="X500" s="136"/>
      <c r="Y500" s="136"/>
      <c r="Z500" s="136"/>
      <c r="AA500" s="136"/>
      <c r="AB500" s="136"/>
      <c r="AC500" s="136"/>
      <c r="AD500" s="136"/>
      <c r="AE500" s="136"/>
      <c r="AF500" s="136"/>
      <c r="AG500" s="136"/>
      <c r="AH500" s="136"/>
      <c r="AI500" s="136"/>
      <c r="AJ500" s="136"/>
      <c r="AK500" s="136"/>
      <c r="AL500" s="136"/>
      <c r="AM500" s="136"/>
      <c r="AN500" s="136"/>
      <c r="AO500" s="136"/>
      <c r="AP500" s="136"/>
      <c r="AQ500" s="136"/>
      <c r="AR500" s="136"/>
      <c r="AS500" s="136"/>
      <c r="AT500" s="136"/>
      <c r="AU500" s="136"/>
      <c r="AV500" s="136"/>
      <c r="AW500" s="136"/>
      <c r="AX500" s="136"/>
      <c r="AY500" s="136"/>
      <c r="AZ500" s="136"/>
      <c r="BA500" s="136"/>
      <c r="BB500" s="136"/>
      <c r="BC500" s="136"/>
      <c r="BD500" s="136"/>
      <c r="BE500" s="136"/>
      <c r="BF500" s="136"/>
      <c r="BG500" s="136"/>
      <c r="BH500" s="136"/>
      <c r="BI500" s="136"/>
      <c r="BJ500" s="136"/>
      <c r="BK500" s="136"/>
      <c r="BL500" s="136"/>
      <c r="BM500" s="136"/>
      <c r="BN500" s="136"/>
      <c r="BO500" s="136"/>
      <c r="BP500" s="136"/>
      <c r="BQ500" s="136"/>
      <c r="BR500" s="136"/>
      <c r="BS500" s="136"/>
      <c r="BT500" s="136"/>
      <c r="BU500" s="136"/>
      <c r="BV500" s="136"/>
      <c r="BW500" s="136"/>
      <c r="BX500" s="136"/>
      <c r="BY500" s="136"/>
      <c r="BZ500" s="136"/>
      <c r="CA500" s="136"/>
      <c r="CB500" s="136"/>
      <c r="CC500" s="136"/>
      <c r="CD500" s="136"/>
      <c r="CE500" s="136"/>
      <c r="CF500" s="136"/>
      <c r="CG500" s="136"/>
      <c r="CH500" s="136"/>
      <c r="CI500" s="136"/>
      <c r="CJ500" s="136"/>
      <c r="CK500" s="136"/>
      <c r="CL500" s="136"/>
      <c r="CM500" s="136"/>
      <c r="CN500" s="136"/>
      <c r="CO500" s="136"/>
      <c r="CP500" s="136"/>
      <c r="CQ500" s="136"/>
      <c r="CR500" s="136"/>
      <c r="CS500" s="136"/>
      <c r="CT500" s="136"/>
      <c r="CU500" s="136"/>
      <c r="CV500" s="136"/>
      <c r="CW500" s="136"/>
      <c r="CX500" s="136"/>
      <c r="CY500" s="136"/>
      <c r="CZ500" s="136"/>
      <c r="DA500" s="136"/>
      <c r="DB500" s="136"/>
      <c r="DC500" s="136"/>
      <c r="DD500" s="136"/>
      <c r="DE500" s="136"/>
      <c r="DF500" s="136"/>
      <c r="DG500" s="136"/>
      <c r="DH500" s="136"/>
      <c r="DI500" s="136"/>
      <c r="DJ500" s="136"/>
      <c r="DK500" s="136"/>
      <c r="DL500" s="136"/>
      <c r="DM500" s="136"/>
      <c r="DN500" s="136"/>
      <c r="DO500" s="136"/>
      <c r="DP500" s="136"/>
      <c r="DQ500" s="136"/>
      <c r="DR500" s="136"/>
      <c r="DS500" s="136"/>
      <c r="DT500" s="136"/>
      <c r="DU500" s="136"/>
      <c r="DV500" s="136"/>
      <c r="DW500" s="136"/>
      <c r="DX500" s="136"/>
      <c r="DY500" s="136"/>
      <c r="DZ500" s="136"/>
      <c r="EA500" s="136"/>
      <c r="EB500" s="136"/>
      <c r="EC500" s="136"/>
      <c r="ED500" s="136"/>
      <c r="EE500" s="136"/>
      <c r="EF500" s="136"/>
      <c r="EG500" s="136"/>
      <c r="EH500" s="136"/>
      <c r="EI500" s="136"/>
      <c r="EJ500" s="136"/>
      <c r="EK500" s="136"/>
      <c r="EL500" s="136"/>
      <c r="EM500" s="136"/>
      <c r="EN500" s="136"/>
      <c r="EO500" s="136"/>
      <c r="EP500" s="136"/>
      <c r="EQ500" s="136"/>
      <c r="ER500" s="136"/>
      <c r="ES500" s="136"/>
      <c r="ET500" s="136"/>
      <c r="EU500" s="136"/>
      <c r="EV500" s="136"/>
      <c r="EW500" s="136"/>
      <c r="EX500" s="136"/>
      <c r="EY500" s="136"/>
      <c r="EZ500" s="136"/>
      <c r="FA500" s="136"/>
      <c r="FB500" s="136"/>
      <c r="FC500" s="136"/>
      <c r="FD500" s="136"/>
      <c r="FE500" s="136"/>
      <c r="FF500" s="136"/>
      <c r="FG500" s="136"/>
      <c r="FH500" s="136"/>
      <c r="FI500" s="136"/>
      <c r="FJ500" s="136"/>
      <c r="FK500" s="136"/>
      <c r="FL500" s="136"/>
      <c r="FM500" s="136"/>
      <c r="FN500" s="136"/>
      <c r="FO500" s="136"/>
      <c r="FP500" s="136"/>
      <c r="FQ500" s="136"/>
      <c r="FR500" s="136"/>
      <c r="FS500" s="136"/>
      <c r="FT500" s="136"/>
      <c r="FU500" s="136"/>
      <c r="FV500" s="136"/>
      <c r="FW500" s="136"/>
      <c r="FX500" s="136"/>
      <c r="FY500" s="136"/>
      <c r="FZ500" s="136"/>
      <c r="GA500" s="136"/>
      <c r="GB500" s="136"/>
      <c r="GC500" s="136"/>
      <c r="GD500" s="136"/>
      <c r="GE500" s="136"/>
      <c r="GF500" s="136"/>
      <c r="GG500" s="136"/>
      <c r="GH500" s="136"/>
      <c r="GI500" s="136"/>
      <c r="GJ500" s="136"/>
      <c r="GK500" s="136"/>
      <c r="GL500" s="136"/>
      <c r="GM500" s="136"/>
      <c r="GN500" s="136"/>
      <c r="GO500" s="136"/>
      <c r="GP500" s="136"/>
      <c r="GQ500" s="136"/>
      <c r="GR500" s="136"/>
      <c r="GS500" s="136"/>
      <c r="GT500" s="136"/>
      <c r="GU500" s="136"/>
      <c r="GV500" s="136"/>
      <c r="GW500" s="136"/>
      <c r="GX500" s="136"/>
      <c r="GY500" s="136"/>
      <c r="GZ500" s="136"/>
      <c r="HA500" s="136"/>
      <c r="HB500" s="136"/>
      <c r="HC500" s="136"/>
      <c r="HD500" s="136"/>
      <c r="HE500" s="136"/>
      <c r="HF500" s="136"/>
      <c r="HG500" s="136"/>
      <c r="HH500" s="136"/>
      <c r="HI500" s="136"/>
      <c r="HJ500" s="136"/>
      <c r="HK500" s="136"/>
      <c r="HL500" s="136"/>
      <c r="HM500" s="136"/>
      <c r="HN500" s="136"/>
      <c r="HO500" s="136"/>
      <c r="HP500" s="136"/>
      <c r="HQ500" s="136"/>
      <c r="HR500" s="136"/>
      <c r="HS500" s="136"/>
      <c r="HT500" s="136"/>
      <c r="HU500" s="136"/>
      <c r="HV500" s="136"/>
      <c r="HW500" s="136"/>
      <c r="HX500" s="136"/>
      <c r="HY500" s="136"/>
      <c r="HZ500" s="136"/>
      <c r="IA500" s="136"/>
      <c r="IB500" s="136"/>
      <c r="IC500" s="136"/>
      <c r="ID500" s="136"/>
      <c r="IE500" s="136"/>
      <c r="IF500" s="136"/>
      <c r="IG500" s="136"/>
    </row>
    <row r="501" spans="1:241" ht="15" customHeight="1" x14ac:dyDescent="0.25">
      <c r="A501" s="204" t="s">
        <v>366</v>
      </c>
      <c r="B501" s="205">
        <v>6083162</v>
      </c>
      <c r="C501" s="205">
        <v>2941490</v>
      </c>
      <c r="D501" s="205">
        <v>1069422</v>
      </c>
      <c r="E501" s="205">
        <v>1175378</v>
      </c>
      <c r="F501" s="205">
        <v>1925096</v>
      </c>
      <c r="G501" s="205">
        <v>528923</v>
      </c>
      <c r="H501" s="242">
        <v>13723471</v>
      </c>
      <c r="I501" s="136"/>
      <c r="J501" s="204" t="s">
        <v>459</v>
      </c>
      <c r="K501" s="205">
        <v>5135911</v>
      </c>
      <c r="L501" s="205">
        <v>1900618</v>
      </c>
      <c r="M501" s="205">
        <v>642117</v>
      </c>
      <c r="N501" s="205">
        <v>858953</v>
      </c>
      <c r="O501" s="205">
        <v>1702240</v>
      </c>
      <c r="P501" s="205">
        <v>299374</v>
      </c>
      <c r="Q501" s="242">
        <v>10539213</v>
      </c>
      <c r="R501" s="136"/>
      <c r="S501" s="136"/>
      <c r="T501" s="136"/>
      <c r="U501" s="136"/>
      <c r="V501" s="136"/>
      <c r="W501" s="136"/>
      <c r="X501" s="136"/>
      <c r="Y501" s="136"/>
      <c r="Z501" s="136"/>
      <c r="AA501" s="136"/>
      <c r="AB501" s="136"/>
      <c r="AC501" s="136"/>
      <c r="AD501" s="136"/>
      <c r="AE501" s="136"/>
      <c r="AF501" s="136"/>
      <c r="AG501" s="136"/>
      <c r="AH501" s="136"/>
      <c r="AI501" s="136"/>
      <c r="AJ501" s="136"/>
      <c r="AK501" s="136"/>
      <c r="AL501" s="136"/>
      <c r="AM501" s="136"/>
      <c r="AN501" s="136"/>
      <c r="AO501" s="136"/>
      <c r="AP501" s="136"/>
      <c r="AQ501" s="136"/>
      <c r="AR501" s="136"/>
      <c r="AS501" s="136"/>
      <c r="AT501" s="136"/>
      <c r="AU501" s="136"/>
      <c r="AV501" s="136"/>
      <c r="AW501" s="136"/>
      <c r="AX501" s="136"/>
      <c r="AY501" s="136"/>
      <c r="AZ501" s="136"/>
      <c r="BA501" s="136"/>
      <c r="BB501" s="136"/>
      <c r="BC501" s="136"/>
      <c r="BD501" s="136"/>
      <c r="BE501" s="136"/>
      <c r="BF501" s="136"/>
      <c r="BG501" s="136"/>
      <c r="BH501" s="136"/>
      <c r="BI501" s="136"/>
      <c r="BJ501" s="136"/>
      <c r="BK501" s="136"/>
      <c r="BL501" s="136"/>
      <c r="BM501" s="136"/>
      <c r="BN501" s="136"/>
      <c r="BO501" s="136"/>
      <c r="BP501" s="136"/>
      <c r="BQ501" s="136"/>
      <c r="BR501" s="136"/>
      <c r="BS501" s="136"/>
      <c r="BT501" s="136"/>
      <c r="BU501" s="136"/>
      <c r="BV501" s="136"/>
      <c r="BW501" s="136"/>
      <c r="BX501" s="136"/>
      <c r="BY501" s="136"/>
      <c r="BZ501" s="136"/>
      <c r="CA501" s="136"/>
      <c r="CB501" s="136"/>
      <c r="CC501" s="136"/>
      <c r="CD501" s="136"/>
      <c r="CE501" s="136"/>
      <c r="CF501" s="136"/>
      <c r="CG501" s="136"/>
      <c r="CH501" s="136"/>
      <c r="CI501" s="136"/>
      <c r="CJ501" s="136"/>
      <c r="CK501" s="136"/>
      <c r="CL501" s="136"/>
      <c r="CM501" s="136"/>
      <c r="CN501" s="136"/>
      <c r="CO501" s="136"/>
      <c r="CP501" s="136"/>
      <c r="CQ501" s="136"/>
      <c r="CR501" s="136"/>
      <c r="CS501" s="136"/>
      <c r="CT501" s="136"/>
      <c r="CU501" s="136"/>
      <c r="CV501" s="136"/>
      <c r="CW501" s="136"/>
      <c r="CX501" s="136"/>
      <c r="CY501" s="136"/>
      <c r="CZ501" s="136"/>
      <c r="DA501" s="136"/>
      <c r="DB501" s="136"/>
      <c r="DC501" s="136"/>
      <c r="DD501" s="136"/>
      <c r="DE501" s="136"/>
      <c r="DF501" s="136"/>
      <c r="DG501" s="136"/>
      <c r="DH501" s="136"/>
      <c r="DI501" s="136"/>
      <c r="DJ501" s="136"/>
      <c r="DK501" s="136"/>
      <c r="DL501" s="136"/>
      <c r="DM501" s="136"/>
      <c r="DN501" s="136"/>
      <c r="DO501" s="136"/>
      <c r="DP501" s="136"/>
      <c r="DQ501" s="136"/>
      <c r="DR501" s="136"/>
      <c r="DS501" s="136"/>
      <c r="DT501" s="136"/>
      <c r="DU501" s="136"/>
      <c r="DV501" s="136"/>
      <c r="DW501" s="136"/>
      <c r="DX501" s="136"/>
      <c r="DY501" s="136"/>
      <c r="DZ501" s="136"/>
      <c r="EA501" s="136"/>
      <c r="EB501" s="136"/>
      <c r="EC501" s="136"/>
      <c r="ED501" s="136"/>
      <c r="EE501" s="136"/>
      <c r="EF501" s="136"/>
      <c r="EG501" s="136"/>
      <c r="EH501" s="136"/>
      <c r="EI501" s="136"/>
      <c r="EJ501" s="136"/>
      <c r="EK501" s="136"/>
      <c r="EL501" s="136"/>
      <c r="EM501" s="136"/>
      <c r="EN501" s="136"/>
      <c r="EO501" s="136"/>
      <c r="EP501" s="136"/>
      <c r="EQ501" s="136"/>
      <c r="ER501" s="136"/>
      <c r="ES501" s="136"/>
      <c r="ET501" s="136"/>
      <c r="EU501" s="136"/>
      <c r="EV501" s="136"/>
      <c r="EW501" s="136"/>
      <c r="EX501" s="136"/>
      <c r="EY501" s="136"/>
      <c r="EZ501" s="136"/>
      <c r="FA501" s="136"/>
      <c r="FB501" s="136"/>
      <c r="FC501" s="136"/>
      <c r="FD501" s="136"/>
      <c r="FE501" s="136"/>
      <c r="FF501" s="136"/>
      <c r="FG501" s="136"/>
      <c r="FH501" s="136"/>
      <c r="FI501" s="136"/>
      <c r="FJ501" s="136"/>
      <c r="FK501" s="136"/>
      <c r="FL501" s="136"/>
      <c r="FM501" s="136"/>
      <c r="FN501" s="136"/>
      <c r="FO501" s="136"/>
      <c r="FP501" s="136"/>
      <c r="FQ501" s="136"/>
      <c r="FR501" s="136"/>
      <c r="FS501" s="136"/>
      <c r="FT501" s="136"/>
      <c r="FU501" s="136"/>
      <c r="FV501" s="136"/>
      <c r="FW501" s="136"/>
      <c r="FX501" s="136"/>
      <c r="FY501" s="136"/>
      <c r="FZ501" s="136"/>
      <c r="GA501" s="136"/>
      <c r="GB501" s="136"/>
      <c r="GC501" s="136"/>
      <c r="GD501" s="136"/>
      <c r="GE501" s="136"/>
      <c r="GF501" s="136"/>
      <c r="GG501" s="136"/>
      <c r="GH501" s="136"/>
      <c r="GI501" s="136"/>
      <c r="GJ501" s="136"/>
      <c r="GK501" s="136"/>
      <c r="GL501" s="136"/>
      <c r="GM501" s="136"/>
      <c r="GN501" s="136"/>
      <c r="GO501" s="136"/>
      <c r="GP501" s="136"/>
      <c r="GQ501" s="136"/>
      <c r="GR501" s="136"/>
      <c r="GS501" s="136"/>
      <c r="GT501" s="136"/>
      <c r="GU501" s="136"/>
      <c r="GV501" s="136"/>
      <c r="GW501" s="136"/>
      <c r="GX501" s="136"/>
      <c r="GY501" s="136"/>
      <c r="GZ501" s="136"/>
      <c r="HA501" s="136"/>
      <c r="HB501" s="136"/>
      <c r="HC501" s="136"/>
      <c r="HD501" s="136"/>
      <c r="HE501" s="136"/>
      <c r="HF501" s="136"/>
      <c r="HG501" s="136"/>
      <c r="HH501" s="136"/>
      <c r="HI501" s="136"/>
      <c r="HJ501" s="136"/>
      <c r="HK501" s="136"/>
      <c r="HL501" s="136"/>
      <c r="HM501" s="136"/>
      <c r="HN501" s="136"/>
      <c r="HO501" s="136"/>
      <c r="HP501" s="136"/>
      <c r="HQ501" s="136"/>
      <c r="HR501" s="136"/>
      <c r="HS501" s="136"/>
      <c r="HT501" s="136"/>
      <c r="HU501" s="136"/>
      <c r="HV501" s="136"/>
      <c r="HW501" s="136"/>
      <c r="HX501" s="136"/>
      <c r="HY501" s="136"/>
      <c r="HZ501" s="136"/>
      <c r="IA501" s="136"/>
      <c r="IB501" s="136"/>
      <c r="IC501" s="136"/>
      <c r="ID501" s="136"/>
      <c r="IE501" s="136"/>
      <c r="IF501" s="136"/>
      <c r="IG501" s="136"/>
    </row>
    <row r="502" spans="1:241" ht="15" customHeight="1" x14ac:dyDescent="0.25">
      <c r="A502" s="204" t="s">
        <v>244</v>
      </c>
      <c r="B502" s="205">
        <v>5025540</v>
      </c>
      <c r="C502" s="205">
        <v>2139956</v>
      </c>
      <c r="D502" s="205">
        <v>777928</v>
      </c>
      <c r="E502" s="205">
        <v>1004639</v>
      </c>
      <c r="F502" s="205">
        <v>1953458</v>
      </c>
      <c r="G502" s="205">
        <v>464387</v>
      </c>
      <c r="H502" s="242">
        <v>11365908</v>
      </c>
      <c r="I502" s="136"/>
      <c r="J502" s="204" t="s">
        <v>460</v>
      </c>
      <c r="K502" s="205">
        <v>5657618</v>
      </c>
      <c r="L502" s="205">
        <v>2557306</v>
      </c>
      <c r="M502" s="205">
        <v>805870</v>
      </c>
      <c r="N502" s="205">
        <v>776364</v>
      </c>
      <c r="O502" s="205">
        <v>1880579</v>
      </c>
      <c r="P502" s="205">
        <v>331196</v>
      </c>
      <c r="Q502" s="242">
        <v>12008933</v>
      </c>
      <c r="R502" s="136"/>
      <c r="S502" s="136"/>
      <c r="T502" s="136"/>
      <c r="U502" s="136"/>
      <c r="V502" s="136"/>
      <c r="W502" s="136"/>
      <c r="X502" s="136"/>
      <c r="Y502" s="136"/>
      <c r="Z502" s="136"/>
      <c r="AA502" s="136"/>
      <c r="AB502" s="136"/>
      <c r="AC502" s="136"/>
      <c r="AD502" s="136"/>
      <c r="AE502" s="136"/>
      <c r="AF502" s="136"/>
      <c r="AG502" s="136"/>
      <c r="AH502" s="136"/>
      <c r="AI502" s="136"/>
      <c r="AJ502" s="136"/>
      <c r="AK502" s="136"/>
      <c r="AL502" s="136"/>
      <c r="AM502" s="136"/>
      <c r="AN502" s="136"/>
      <c r="AO502" s="136"/>
      <c r="AP502" s="136"/>
      <c r="AQ502" s="136"/>
      <c r="AR502" s="136"/>
      <c r="AS502" s="136"/>
      <c r="AT502" s="136"/>
      <c r="AU502" s="136"/>
      <c r="AV502" s="136"/>
      <c r="AW502" s="136"/>
      <c r="AX502" s="136"/>
      <c r="AY502" s="136"/>
      <c r="AZ502" s="136"/>
      <c r="BA502" s="136"/>
      <c r="BB502" s="136"/>
      <c r="BC502" s="136"/>
      <c r="BD502" s="136"/>
      <c r="BE502" s="136"/>
      <c r="BF502" s="136"/>
      <c r="BG502" s="136"/>
      <c r="BH502" s="136"/>
      <c r="BI502" s="136"/>
      <c r="BJ502" s="136"/>
      <c r="BK502" s="136"/>
      <c r="BL502" s="136"/>
      <c r="BM502" s="136"/>
      <c r="BN502" s="136"/>
      <c r="BO502" s="136"/>
      <c r="BP502" s="136"/>
      <c r="BQ502" s="136"/>
      <c r="BR502" s="136"/>
      <c r="BS502" s="136"/>
      <c r="BT502" s="136"/>
      <c r="BU502" s="136"/>
      <c r="BV502" s="136"/>
      <c r="BW502" s="136"/>
      <c r="BX502" s="136"/>
      <c r="BY502" s="136"/>
      <c r="BZ502" s="136"/>
      <c r="CA502" s="136"/>
      <c r="CB502" s="136"/>
      <c r="CC502" s="136"/>
      <c r="CD502" s="136"/>
      <c r="CE502" s="136"/>
      <c r="CF502" s="136"/>
      <c r="CG502" s="136"/>
      <c r="CH502" s="136"/>
      <c r="CI502" s="136"/>
      <c r="CJ502" s="136"/>
      <c r="CK502" s="136"/>
      <c r="CL502" s="136"/>
      <c r="CM502" s="136"/>
      <c r="CN502" s="136"/>
      <c r="CO502" s="136"/>
      <c r="CP502" s="136"/>
      <c r="CQ502" s="136"/>
      <c r="CR502" s="136"/>
      <c r="CS502" s="136"/>
      <c r="CT502" s="136"/>
      <c r="CU502" s="136"/>
      <c r="CV502" s="136"/>
      <c r="CW502" s="136"/>
      <c r="CX502" s="136"/>
      <c r="CY502" s="136"/>
      <c r="CZ502" s="136"/>
      <c r="DA502" s="136"/>
      <c r="DB502" s="136"/>
      <c r="DC502" s="136"/>
      <c r="DD502" s="136"/>
      <c r="DE502" s="136"/>
      <c r="DF502" s="136"/>
      <c r="DG502" s="136"/>
      <c r="DH502" s="136"/>
      <c r="DI502" s="136"/>
      <c r="DJ502" s="136"/>
      <c r="DK502" s="136"/>
      <c r="DL502" s="136"/>
      <c r="DM502" s="136"/>
      <c r="DN502" s="136"/>
      <c r="DO502" s="136"/>
      <c r="DP502" s="136"/>
      <c r="DQ502" s="136"/>
      <c r="DR502" s="136"/>
      <c r="DS502" s="136"/>
      <c r="DT502" s="136"/>
      <c r="DU502" s="136"/>
      <c r="DV502" s="136"/>
      <c r="DW502" s="136"/>
      <c r="DX502" s="136"/>
      <c r="DY502" s="136"/>
      <c r="DZ502" s="136"/>
      <c r="EA502" s="136"/>
      <c r="EB502" s="136"/>
      <c r="EC502" s="136"/>
      <c r="ED502" s="136"/>
      <c r="EE502" s="136"/>
      <c r="EF502" s="136"/>
      <c r="EG502" s="136"/>
      <c r="EH502" s="136"/>
      <c r="EI502" s="136"/>
      <c r="EJ502" s="136"/>
      <c r="EK502" s="136"/>
      <c r="EL502" s="136"/>
      <c r="EM502" s="136"/>
      <c r="EN502" s="136"/>
      <c r="EO502" s="136"/>
      <c r="EP502" s="136"/>
      <c r="EQ502" s="136"/>
      <c r="ER502" s="136"/>
      <c r="ES502" s="136"/>
      <c r="ET502" s="136"/>
      <c r="EU502" s="136"/>
      <c r="EV502" s="136"/>
      <c r="EW502" s="136"/>
      <c r="EX502" s="136"/>
      <c r="EY502" s="136"/>
      <c r="EZ502" s="136"/>
      <c r="FA502" s="136"/>
      <c r="FB502" s="136"/>
      <c r="FC502" s="136"/>
      <c r="FD502" s="136"/>
      <c r="FE502" s="136"/>
      <c r="FF502" s="136"/>
      <c r="FG502" s="136"/>
      <c r="FH502" s="136"/>
      <c r="FI502" s="136"/>
      <c r="FJ502" s="136"/>
      <c r="FK502" s="136"/>
      <c r="FL502" s="136"/>
      <c r="FM502" s="136"/>
      <c r="FN502" s="136"/>
      <c r="FO502" s="136"/>
      <c r="FP502" s="136"/>
      <c r="FQ502" s="136"/>
      <c r="FR502" s="136"/>
      <c r="FS502" s="136"/>
      <c r="FT502" s="136"/>
      <c r="FU502" s="136"/>
      <c r="FV502" s="136"/>
      <c r="FW502" s="136"/>
      <c r="FX502" s="136"/>
      <c r="FY502" s="136"/>
      <c r="FZ502" s="136"/>
      <c r="GA502" s="136"/>
      <c r="GB502" s="136"/>
      <c r="GC502" s="136"/>
      <c r="GD502" s="136"/>
      <c r="GE502" s="136"/>
      <c r="GF502" s="136"/>
      <c r="GG502" s="136"/>
      <c r="GH502" s="136"/>
      <c r="GI502" s="136"/>
      <c r="GJ502" s="136"/>
      <c r="GK502" s="136"/>
      <c r="GL502" s="136"/>
      <c r="GM502" s="136"/>
      <c r="GN502" s="136"/>
      <c r="GO502" s="136"/>
      <c r="GP502" s="136"/>
      <c r="GQ502" s="136"/>
      <c r="GR502" s="136"/>
      <c r="GS502" s="136"/>
      <c r="GT502" s="136"/>
      <c r="GU502" s="136"/>
      <c r="GV502" s="136"/>
      <c r="GW502" s="136"/>
      <c r="GX502" s="136"/>
      <c r="GY502" s="136"/>
      <c r="GZ502" s="136"/>
      <c r="HA502" s="136"/>
      <c r="HB502" s="136"/>
      <c r="HC502" s="136"/>
      <c r="HD502" s="136"/>
      <c r="HE502" s="136"/>
      <c r="HF502" s="136"/>
      <c r="HG502" s="136"/>
      <c r="HH502" s="136"/>
      <c r="HI502" s="136"/>
      <c r="HJ502" s="136"/>
      <c r="HK502" s="136"/>
      <c r="HL502" s="136"/>
      <c r="HM502" s="136"/>
      <c r="HN502" s="136"/>
      <c r="HO502" s="136"/>
      <c r="HP502" s="136"/>
      <c r="HQ502" s="136"/>
      <c r="HR502" s="136"/>
      <c r="HS502" s="136"/>
      <c r="HT502" s="136"/>
      <c r="HU502" s="136"/>
      <c r="HV502" s="136"/>
      <c r="HW502" s="136"/>
      <c r="HX502" s="136"/>
      <c r="HY502" s="136"/>
      <c r="HZ502" s="136"/>
      <c r="IA502" s="136"/>
      <c r="IB502" s="136"/>
      <c r="IC502" s="136"/>
      <c r="ID502" s="136"/>
      <c r="IE502" s="136"/>
      <c r="IF502" s="136"/>
      <c r="IG502" s="136"/>
    </row>
    <row r="503" spans="1:241" ht="15" customHeight="1" x14ac:dyDescent="0.25">
      <c r="A503" s="204" t="s">
        <v>243</v>
      </c>
      <c r="B503" s="205">
        <v>5968538</v>
      </c>
      <c r="C503" s="205">
        <v>2084691</v>
      </c>
      <c r="D503" s="205">
        <v>1007512</v>
      </c>
      <c r="E503" s="205">
        <v>926165</v>
      </c>
      <c r="F503" s="205">
        <v>2067939</v>
      </c>
      <c r="G503" s="205">
        <v>583105</v>
      </c>
      <c r="H503" s="242">
        <v>12637950</v>
      </c>
      <c r="I503" s="136"/>
      <c r="J503" s="204" t="s">
        <v>461</v>
      </c>
      <c r="K503" s="205">
        <v>5172290</v>
      </c>
      <c r="L503" s="205">
        <v>2479726</v>
      </c>
      <c r="M503" s="205">
        <v>828646</v>
      </c>
      <c r="N503" s="205">
        <v>1084696</v>
      </c>
      <c r="O503" s="205">
        <v>1901723</v>
      </c>
      <c r="P503" s="205">
        <v>439260</v>
      </c>
      <c r="Q503" s="242">
        <v>11906341</v>
      </c>
      <c r="R503" s="136"/>
      <c r="S503" s="136"/>
      <c r="T503" s="136"/>
      <c r="U503" s="136"/>
      <c r="V503" s="136"/>
      <c r="W503" s="136"/>
      <c r="X503" s="136"/>
      <c r="Y503" s="136"/>
      <c r="Z503" s="136"/>
      <c r="AA503" s="136"/>
      <c r="AB503" s="136"/>
      <c r="AC503" s="136"/>
      <c r="AD503" s="136"/>
      <c r="AE503" s="136"/>
      <c r="AF503" s="136"/>
      <c r="AG503" s="136"/>
      <c r="AH503" s="136"/>
      <c r="AI503" s="136"/>
      <c r="AJ503" s="136"/>
      <c r="AK503" s="136"/>
      <c r="AL503" s="136"/>
      <c r="AM503" s="136"/>
      <c r="AN503" s="136"/>
      <c r="AO503" s="136"/>
      <c r="AP503" s="136"/>
      <c r="AQ503" s="136"/>
      <c r="AR503" s="136"/>
      <c r="AS503" s="136"/>
      <c r="AT503" s="136"/>
      <c r="AU503" s="136"/>
      <c r="AV503" s="136"/>
      <c r="AW503" s="136"/>
      <c r="AX503" s="136"/>
      <c r="AY503" s="136"/>
      <c r="AZ503" s="136"/>
      <c r="BA503" s="136"/>
      <c r="BB503" s="136"/>
      <c r="BC503" s="136"/>
      <c r="BD503" s="136"/>
      <c r="BE503" s="136"/>
      <c r="BF503" s="136"/>
      <c r="BG503" s="136"/>
      <c r="BH503" s="136"/>
      <c r="BI503" s="136"/>
      <c r="BJ503" s="136"/>
      <c r="BK503" s="136"/>
      <c r="BL503" s="136"/>
      <c r="BM503" s="136"/>
      <c r="BN503" s="136"/>
      <c r="BO503" s="136"/>
      <c r="BP503" s="136"/>
      <c r="BQ503" s="136"/>
      <c r="BR503" s="136"/>
      <c r="BS503" s="136"/>
      <c r="BT503" s="136"/>
      <c r="BU503" s="136"/>
      <c r="BV503" s="136"/>
      <c r="BW503" s="136"/>
      <c r="BX503" s="136"/>
      <c r="BY503" s="136"/>
      <c r="BZ503" s="136"/>
      <c r="CA503" s="136"/>
      <c r="CB503" s="136"/>
      <c r="CC503" s="136"/>
      <c r="CD503" s="136"/>
      <c r="CE503" s="136"/>
      <c r="CF503" s="136"/>
      <c r="CG503" s="136"/>
      <c r="CH503" s="136"/>
      <c r="CI503" s="136"/>
      <c r="CJ503" s="136"/>
      <c r="CK503" s="136"/>
      <c r="CL503" s="136"/>
      <c r="CM503" s="136"/>
      <c r="CN503" s="136"/>
      <c r="CO503" s="136"/>
      <c r="CP503" s="136"/>
      <c r="CQ503" s="136"/>
      <c r="CR503" s="136"/>
      <c r="CS503" s="136"/>
      <c r="CT503" s="136"/>
      <c r="CU503" s="136"/>
      <c r="CV503" s="136"/>
      <c r="CW503" s="136"/>
      <c r="CX503" s="136"/>
      <c r="CY503" s="136"/>
      <c r="CZ503" s="136"/>
      <c r="DA503" s="136"/>
      <c r="DB503" s="136"/>
      <c r="DC503" s="136"/>
      <c r="DD503" s="136"/>
      <c r="DE503" s="136"/>
      <c r="DF503" s="136"/>
      <c r="DG503" s="136"/>
      <c r="DH503" s="136"/>
      <c r="DI503" s="136"/>
      <c r="DJ503" s="136"/>
      <c r="DK503" s="136"/>
      <c r="DL503" s="136"/>
      <c r="DM503" s="136"/>
      <c r="DN503" s="136"/>
      <c r="DO503" s="136"/>
      <c r="DP503" s="136"/>
      <c r="DQ503" s="136"/>
      <c r="DR503" s="136"/>
      <c r="DS503" s="136"/>
      <c r="DT503" s="136"/>
      <c r="DU503" s="136"/>
      <c r="DV503" s="136"/>
      <c r="DW503" s="136"/>
      <c r="DX503" s="136"/>
      <c r="DY503" s="136"/>
      <c r="DZ503" s="136"/>
      <c r="EA503" s="136"/>
      <c r="EB503" s="136"/>
      <c r="EC503" s="136"/>
      <c r="ED503" s="136"/>
      <c r="EE503" s="136"/>
      <c r="EF503" s="136"/>
      <c r="EG503" s="136"/>
      <c r="EH503" s="136"/>
      <c r="EI503" s="136"/>
      <c r="EJ503" s="136"/>
      <c r="EK503" s="136"/>
      <c r="EL503" s="136"/>
      <c r="EM503" s="136"/>
      <c r="EN503" s="136"/>
      <c r="EO503" s="136"/>
      <c r="EP503" s="136"/>
      <c r="EQ503" s="136"/>
      <c r="ER503" s="136"/>
      <c r="ES503" s="136"/>
      <c r="ET503" s="136"/>
      <c r="EU503" s="136"/>
      <c r="EV503" s="136"/>
      <c r="EW503" s="136"/>
      <c r="EX503" s="136"/>
      <c r="EY503" s="136"/>
      <c r="EZ503" s="136"/>
      <c r="FA503" s="136"/>
      <c r="FB503" s="136"/>
      <c r="FC503" s="136"/>
      <c r="FD503" s="136"/>
      <c r="FE503" s="136"/>
      <c r="FF503" s="136"/>
      <c r="FG503" s="136"/>
      <c r="FH503" s="136"/>
      <c r="FI503" s="136"/>
      <c r="FJ503" s="136"/>
      <c r="FK503" s="136"/>
      <c r="FL503" s="136"/>
      <c r="FM503" s="136"/>
      <c r="FN503" s="136"/>
      <c r="FO503" s="136"/>
      <c r="FP503" s="136"/>
      <c r="FQ503" s="136"/>
      <c r="FR503" s="136"/>
      <c r="FS503" s="136"/>
      <c r="FT503" s="136"/>
      <c r="FU503" s="136"/>
      <c r="FV503" s="136"/>
      <c r="FW503" s="136"/>
      <c r="FX503" s="136"/>
      <c r="FY503" s="136"/>
      <c r="FZ503" s="136"/>
      <c r="GA503" s="136"/>
      <c r="GB503" s="136"/>
      <c r="GC503" s="136"/>
      <c r="GD503" s="136"/>
      <c r="GE503" s="136"/>
      <c r="GF503" s="136"/>
      <c r="GG503" s="136"/>
      <c r="GH503" s="136"/>
      <c r="GI503" s="136"/>
      <c r="GJ503" s="136"/>
      <c r="GK503" s="136"/>
      <c r="GL503" s="136"/>
      <c r="GM503" s="136"/>
      <c r="GN503" s="136"/>
      <c r="GO503" s="136"/>
      <c r="GP503" s="136"/>
      <c r="GQ503" s="136"/>
      <c r="GR503" s="136"/>
      <c r="GS503" s="136"/>
      <c r="GT503" s="136"/>
      <c r="GU503" s="136"/>
      <c r="GV503" s="136"/>
      <c r="GW503" s="136"/>
      <c r="GX503" s="136"/>
      <c r="GY503" s="136"/>
      <c r="GZ503" s="136"/>
      <c r="HA503" s="136"/>
      <c r="HB503" s="136"/>
      <c r="HC503" s="136"/>
      <c r="HD503" s="136"/>
      <c r="HE503" s="136"/>
      <c r="HF503" s="136"/>
      <c r="HG503" s="136"/>
      <c r="HH503" s="136"/>
      <c r="HI503" s="136"/>
      <c r="HJ503" s="136"/>
      <c r="HK503" s="136"/>
      <c r="HL503" s="136"/>
      <c r="HM503" s="136"/>
      <c r="HN503" s="136"/>
      <c r="HO503" s="136"/>
      <c r="HP503" s="136"/>
      <c r="HQ503" s="136"/>
      <c r="HR503" s="136"/>
      <c r="HS503" s="136"/>
      <c r="HT503" s="136"/>
      <c r="HU503" s="136"/>
      <c r="HV503" s="136"/>
      <c r="HW503" s="136"/>
      <c r="HX503" s="136"/>
      <c r="HY503" s="136"/>
      <c r="HZ503" s="136"/>
      <c r="IA503" s="136"/>
      <c r="IB503" s="136"/>
      <c r="IC503" s="136"/>
      <c r="ID503" s="136"/>
      <c r="IE503" s="136"/>
      <c r="IF503" s="136"/>
      <c r="IG503" s="136"/>
    </row>
    <row r="504" spans="1:241" ht="15" customHeight="1" x14ac:dyDescent="0.25">
      <c r="A504" s="204" t="s">
        <v>242</v>
      </c>
      <c r="B504" s="205">
        <v>6540033</v>
      </c>
      <c r="C504" s="205">
        <v>4292254</v>
      </c>
      <c r="D504" s="205">
        <v>999540</v>
      </c>
      <c r="E504" s="205">
        <v>1056453</v>
      </c>
      <c r="F504" s="205">
        <v>2542279</v>
      </c>
      <c r="G504" s="205">
        <v>529957</v>
      </c>
      <c r="H504" s="242">
        <v>15960516</v>
      </c>
      <c r="I504" s="136"/>
      <c r="J504" s="204" t="s">
        <v>462</v>
      </c>
      <c r="K504" s="205">
        <v>6512149</v>
      </c>
      <c r="L504" s="205">
        <v>2292672</v>
      </c>
      <c r="M504" s="205">
        <v>709978</v>
      </c>
      <c r="N504" s="205">
        <v>1132608</v>
      </c>
      <c r="O504" s="205">
        <v>1321256</v>
      </c>
      <c r="P504" s="205">
        <v>441068</v>
      </c>
      <c r="Q504" s="242">
        <v>12409731</v>
      </c>
      <c r="R504" s="136"/>
      <c r="S504" s="136"/>
      <c r="T504" s="136"/>
      <c r="U504" s="136"/>
      <c r="V504" s="136"/>
      <c r="W504" s="136"/>
      <c r="X504" s="136"/>
      <c r="Y504" s="136"/>
      <c r="Z504" s="136"/>
      <c r="AA504" s="136"/>
      <c r="AB504" s="136"/>
      <c r="AC504" s="136"/>
      <c r="AD504" s="136"/>
      <c r="AE504" s="136"/>
      <c r="AF504" s="136"/>
      <c r="AG504" s="136"/>
      <c r="AH504" s="136"/>
      <c r="AI504" s="136"/>
      <c r="AJ504" s="136"/>
      <c r="AK504" s="136"/>
      <c r="AL504" s="136"/>
      <c r="AM504" s="136"/>
      <c r="AN504" s="136"/>
      <c r="AO504" s="136"/>
      <c r="AP504" s="136"/>
      <c r="AQ504" s="136"/>
      <c r="AR504" s="136"/>
      <c r="AS504" s="136"/>
      <c r="AT504" s="136"/>
      <c r="AU504" s="136"/>
      <c r="AV504" s="136"/>
      <c r="AW504" s="136"/>
      <c r="AX504" s="136"/>
      <c r="AY504" s="136"/>
      <c r="AZ504" s="136"/>
      <c r="BA504" s="136"/>
      <c r="BB504" s="136"/>
      <c r="BC504" s="136"/>
      <c r="BD504" s="136"/>
      <c r="BE504" s="136"/>
      <c r="BF504" s="136"/>
      <c r="BG504" s="136"/>
      <c r="BH504" s="136"/>
      <c r="BI504" s="136"/>
      <c r="BJ504" s="136"/>
      <c r="BK504" s="136"/>
      <c r="BL504" s="136"/>
      <c r="BM504" s="136"/>
      <c r="BN504" s="136"/>
      <c r="BO504" s="136"/>
      <c r="BP504" s="136"/>
      <c r="BQ504" s="136"/>
      <c r="BR504" s="136"/>
      <c r="BS504" s="136"/>
      <c r="BT504" s="136"/>
      <c r="BU504" s="136"/>
      <c r="BV504" s="136"/>
      <c r="BW504" s="136"/>
      <c r="BX504" s="136"/>
      <c r="BY504" s="136"/>
      <c r="BZ504" s="136"/>
      <c r="CA504" s="136"/>
      <c r="CB504" s="136"/>
      <c r="CC504" s="136"/>
      <c r="CD504" s="136"/>
      <c r="CE504" s="136"/>
      <c r="CF504" s="136"/>
      <c r="CG504" s="136"/>
      <c r="CH504" s="136"/>
      <c r="CI504" s="136"/>
      <c r="CJ504" s="136"/>
      <c r="CK504" s="136"/>
      <c r="CL504" s="136"/>
      <c r="CM504" s="136"/>
      <c r="CN504" s="136"/>
      <c r="CO504" s="136"/>
      <c r="CP504" s="136"/>
      <c r="CQ504" s="136"/>
      <c r="CR504" s="136"/>
      <c r="CS504" s="136"/>
      <c r="CT504" s="136"/>
      <c r="CU504" s="136"/>
      <c r="CV504" s="136"/>
      <c r="CW504" s="136"/>
      <c r="CX504" s="136"/>
      <c r="CY504" s="136"/>
      <c r="CZ504" s="136"/>
      <c r="DA504" s="136"/>
      <c r="DB504" s="136"/>
      <c r="DC504" s="136"/>
      <c r="DD504" s="136"/>
      <c r="DE504" s="136"/>
      <c r="DF504" s="136"/>
      <c r="DG504" s="136"/>
      <c r="DH504" s="136"/>
      <c r="DI504" s="136"/>
      <c r="DJ504" s="136"/>
      <c r="DK504" s="136"/>
      <c r="DL504" s="136"/>
      <c r="DM504" s="136"/>
      <c r="DN504" s="136"/>
      <c r="DO504" s="136"/>
      <c r="DP504" s="136"/>
      <c r="DQ504" s="136"/>
      <c r="DR504" s="136"/>
      <c r="DS504" s="136"/>
      <c r="DT504" s="136"/>
      <c r="DU504" s="136"/>
      <c r="DV504" s="136"/>
      <c r="DW504" s="136"/>
      <c r="DX504" s="136"/>
      <c r="DY504" s="136"/>
      <c r="DZ504" s="136"/>
      <c r="EA504" s="136"/>
      <c r="EB504" s="136"/>
      <c r="EC504" s="136"/>
      <c r="ED504" s="136"/>
      <c r="EE504" s="136"/>
      <c r="EF504" s="136"/>
      <c r="EG504" s="136"/>
      <c r="EH504" s="136"/>
      <c r="EI504" s="136"/>
      <c r="EJ504" s="136"/>
      <c r="EK504" s="136"/>
      <c r="EL504" s="136"/>
      <c r="EM504" s="136"/>
      <c r="EN504" s="136"/>
      <c r="EO504" s="136"/>
      <c r="EP504" s="136"/>
      <c r="EQ504" s="136"/>
      <c r="ER504" s="136"/>
      <c r="ES504" s="136"/>
      <c r="ET504" s="136"/>
      <c r="EU504" s="136"/>
      <c r="EV504" s="136"/>
      <c r="EW504" s="136"/>
      <c r="EX504" s="136"/>
      <c r="EY504" s="136"/>
      <c r="EZ504" s="136"/>
      <c r="FA504" s="136"/>
      <c r="FB504" s="136"/>
      <c r="FC504" s="136"/>
      <c r="FD504" s="136"/>
      <c r="FE504" s="136"/>
      <c r="FF504" s="136"/>
      <c r="FG504" s="136"/>
      <c r="FH504" s="136"/>
      <c r="FI504" s="136"/>
      <c r="FJ504" s="136"/>
      <c r="FK504" s="136"/>
      <c r="FL504" s="136"/>
      <c r="FM504" s="136"/>
      <c r="FN504" s="136"/>
      <c r="FO504" s="136"/>
      <c r="FP504" s="136"/>
      <c r="FQ504" s="136"/>
      <c r="FR504" s="136"/>
      <c r="FS504" s="136"/>
      <c r="FT504" s="136"/>
      <c r="FU504" s="136"/>
      <c r="FV504" s="136"/>
      <c r="FW504" s="136"/>
      <c r="FX504" s="136"/>
      <c r="FY504" s="136"/>
      <c r="FZ504" s="136"/>
      <c r="GA504" s="136"/>
      <c r="GB504" s="136"/>
      <c r="GC504" s="136"/>
      <c r="GD504" s="136"/>
      <c r="GE504" s="136"/>
      <c r="GF504" s="136"/>
      <c r="GG504" s="136"/>
      <c r="GH504" s="136"/>
      <c r="GI504" s="136"/>
      <c r="GJ504" s="136"/>
      <c r="GK504" s="136"/>
      <c r="GL504" s="136"/>
      <c r="GM504" s="136"/>
      <c r="GN504" s="136"/>
      <c r="GO504" s="136"/>
      <c r="GP504" s="136"/>
      <c r="GQ504" s="136"/>
      <c r="GR504" s="136"/>
      <c r="GS504" s="136"/>
      <c r="GT504" s="136"/>
      <c r="GU504" s="136"/>
      <c r="GV504" s="136"/>
      <c r="GW504" s="136"/>
      <c r="GX504" s="136"/>
      <c r="GY504" s="136"/>
      <c r="GZ504" s="136"/>
      <c r="HA504" s="136"/>
      <c r="HB504" s="136"/>
      <c r="HC504" s="136"/>
      <c r="HD504" s="136"/>
      <c r="HE504" s="136"/>
      <c r="HF504" s="136"/>
      <c r="HG504" s="136"/>
      <c r="HH504" s="136"/>
      <c r="HI504" s="136"/>
      <c r="HJ504" s="136"/>
      <c r="HK504" s="136"/>
      <c r="HL504" s="136"/>
      <c r="HM504" s="136"/>
      <c r="HN504" s="136"/>
      <c r="HO504" s="136"/>
      <c r="HP504" s="136"/>
      <c r="HQ504" s="136"/>
      <c r="HR504" s="136"/>
      <c r="HS504" s="136"/>
      <c r="HT504" s="136"/>
      <c r="HU504" s="136"/>
      <c r="HV504" s="136"/>
      <c r="HW504" s="136"/>
      <c r="HX504" s="136"/>
      <c r="HY504" s="136"/>
      <c r="HZ504" s="136"/>
      <c r="IA504" s="136"/>
      <c r="IB504" s="136"/>
      <c r="IC504" s="136"/>
      <c r="ID504" s="136"/>
      <c r="IE504" s="136"/>
      <c r="IF504" s="136"/>
      <c r="IG504" s="136"/>
    </row>
    <row r="505" spans="1:241" ht="15" customHeight="1" x14ac:dyDescent="0.25">
      <c r="A505" s="204" t="s">
        <v>365</v>
      </c>
      <c r="B505" s="205">
        <v>4711943</v>
      </c>
      <c r="C505" s="205">
        <v>3088453</v>
      </c>
      <c r="D505" s="205">
        <v>868577</v>
      </c>
      <c r="E505" s="205">
        <v>920408</v>
      </c>
      <c r="F505" s="205">
        <v>2159920</v>
      </c>
      <c r="G505" s="205">
        <v>328459</v>
      </c>
      <c r="H505" s="242">
        <v>12077760</v>
      </c>
      <c r="I505" s="136"/>
      <c r="J505" s="204" t="s">
        <v>641</v>
      </c>
      <c r="K505" s="205">
        <v>5534017</v>
      </c>
      <c r="L505" s="205">
        <v>1740472</v>
      </c>
      <c r="M505" s="205">
        <v>646116</v>
      </c>
      <c r="N505" s="205">
        <v>776971</v>
      </c>
      <c r="O505" s="205">
        <v>1494417</v>
      </c>
      <c r="P505" s="205">
        <v>453522</v>
      </c>
      <c r="Q505" s="242">
        <v>10645515</v>
      </c>
      <c r="R505" s="136"/>
      <c r="S505" s="136"/>
      <c r="T505" s="136"/>
      <c r="U505" s="136"/>
      <c r="V505" s="136"/>
      <c r="W505" s="136"/>
      <c r="X505" s="136"/>
      <c r="Y505" s="136"/>
      <c r="Z505" s="136"/>
      <c r="AA505" s="136"/>
      <c r="AB505" s="136"/>
      <c r="AC505" s="136"/>
      <c r="AD505" s="136"/>
      <c r="AE505" s="136"/>
      <c r="AF505" s="136"/>
      <c r="AG505" s="136"/>
      <c r="AH505" s="136"/>
      <c r="AI505" s="136"/>
      <c r="AJ505" s="136"/>
      <c r="AK505" s="136"/>
      <c r="AL505" s="136"/>
      <c r="AM505" s="136"/>
      <c r="AN505" s="136"/>
      <c r="AO505" s="136"/>
      <c r="AP505" s="136"/>
      <c r="AQ505" s="136"/>
      <c r="AR505" s="136"/>
      <c r="AS505" s="136"/>
      <c r="AT505" s="136"/>
      <c r="AU505" s="136"/>
      <c r="AV505" s="136"/>
      <c r="AW505" s="136"/>
      <c r="AX505" s="136"/>
      <c r="AY505" s="136"/>
      <c r="AZ505" s="136"/>
      <c r="BA505" s="136"/>
      <c r="BB505" s="136"/>
      <c r="BC505" s="136"/>
      <c r="BD505" s="136"/>
      <c r="BE505" s="136"/>
      <c r="BF505" s="136"/>
      <c r="BG505" s="136"/>
      <c r="BH505" s="136"/>
      <c r="BI505" s="136"/>
      <c r="BJ505" s="136"/>
      <c r="BK505" s="136"/>
      <c r="BL505" s="136"/>
      <c r="BM505" s="136"/>
      <c r="BN505" s="136"/>
      <c r="BO505" s="136"/>
      <c r="BP505" s="136"/>
      <c r="BQ505" s="136"/>
      <c r="BR505" s="136"/>
      <c r="BS505" s="136"/>
      <c r="BT505" s="136"/>
      <c r="BU505" s="136"/>
      <c r="BV505" s="136"/>
      <c r="BW505" s="136"/>
      <c r="BX505" s="136"/>
      <c r="BY505" s="136"/>
      <c r="BZ505" s="136"/>
      <c r="CA505" s="136"/>
      <c r="CB505" s="136"/>
      <c r="CC505" s="136"/>
      <c r="CD505" s="136"/>
      <c r="CE505" s="136"/>
      <c r="CF505" s="136"/>
      <c r="CG505" s="136"/>
      <c r="CH505" s="136"/>
      <c r="CI505" s="136"/>
      <c r="CJ505" s="136"/>
      <c r="CK505" s="136"/>
      <c r="CL505" s="136"/>
      <c r="CM505" s="136"/>
      <c r="CN505" s="136"/>
      <c r="CO505" s="136"/>
      <c r="CP505" s="136"/>
      <c r="CQ505" s="136"/>
      <c r="CR505" s="136"/>
      <c r="CS505" s="136"/>
      <c r="CT505" s="136"/>
      <c r="CU505" s="136"/>
      <c r="CV505" s="136"/>
      <c r="CW505" s="136"/>
      <c r="CX505" s="136"/>
      <c r="CY505" s="136"/>
      <c r="CZ505" s="136"/>
      <c r="DA505" s="136"/>
      <c r="DB505" s="136"/>
      <c r="DC505" s="136"/>
      <c r="DD505" s="136"/>
      <c r="DE505" s="136"/>
      <c r="DF505" s="136"/>
      <c r="DG505" s="136"/>
      <c r="DH505" s="136"/>
      <c r="DI505" s="136"/>
      <c r="DJ505" s="136"/>
      <c r="DK505" s="136"/>
      <c r="DL505" s="136"/>
      <c r="DM505" s="136"/>
      <c r="DN505" s="136"/>
      <c r="DO505" s="136"/>
      <c r="DP505" s="136"/>
      <c r="DQ505" s="136"/>
      <c r="DR505" s="136"/>
      <c r="DS505" s="136"/>
      <c r="DT505" s="136"/>
      <c r="DU505" s="136"/>
      <c r="DV505" s="136"/>
      <c r="DW505" s="136"/>
      <c r="DX505" s="136"/>
      <c r="DY505" s="136"/>
      <c r="DZ505" s="136"/>
      <c r="EA505" s="136"/>
      <c r="EB505" s="136"/>
      <c r="EC505" s="136"/>
      <c r="ED505" s="136"/>
      <c r="EE505" s="136"/>
      <c r="EF505" s="136"/>
      <c r="EG505" s="136"/>
      <c r="EH505" s="136"/>
      <c r="EI505" s="136"/>
      <c r="EJ505" s="136"/>
      <c r="EK505" s="136"/>
      <c r="EL505" s="136"/>
      <c r="EM505" s="136"/>
      <c r="EN505" s="136"/>
      <c r="EO505" s="136"/>
      <c r="EP505" s="136"/>
      <c r="EQ505" s="136"/>
      <c r="ER505" s="136"/>
      <c r="ES505" s="136"/>
      <c r="ET505" s="136"/>
      <c r="EU505" s="136"/>
      <c r="EV505" s="136"/>
      <c r="EW505" s="136"/>
      <c r="EX505" s="136"/>
      <c r="EY505" s="136"/>
      <c r="EZ505" s="136"/>
      <c r="FA505" s="136"/>
      <c r="FB505" s="136"/>
      <c r="FC505" s="136"/>
      <c r="FD505" s="136"/>
      <c r="FE505" s="136"/>
      <c r="FF505" s="136"/>
      <c r="FG505" s="136"/>
      <c r="FH505" s="136"/>
      <c r="FI505" s="136"/>
      <c r="FJ505" s="136"/>
      <c r="FK505" s="136"/>
      <c r="FL505" s="136"/>
      <c r="FM505" s="136"/>
      <c r="FN505" s="136"/>
      <c r="FO505" s="136"/>
      <c r="FP505" s="136"/>
      <c r="FQ505" s="136"/>
      <c r="FR505" s="136"/>
      <c r="FS505" s="136"/>
      <c r="FT505" s="136"/>
      <c r="FU505" s="136"/>
      <c r="FV505" s="136"/>
      <c r="FW505" s="136"/>
      <c r="FX505" s="136"/>
      <c r="FY505" s="136"/>
      <c r="FZ505" s="136"/>
      <c r="GA505" s="136"/>
      <c r="GB505" s="136"/>
      <c r="GC505" s="136"/>
      <c r="GD505" s="136"/>
      <c r="GE505" s="136"/>
      <c r="GF505" s="136"/>
      <c r="GG505" s="136"/>
      <c r="GH505" s="136"/>
      <c r="GI505" s="136"/>
      <c r="GJ505" s="136"/>
      <c r="GK505" s="136"/>
      <c r="GL505" s="136"/>
      <c r="GM505" s="136"/>
      <c r="GN505" s="136"/>
      <c r="GO505" s="136"/>
      <c r="GP505" s="136"/>
      <c r="GQ505" s="136"/>
      <c r="GR505" s="136"/>
      <c r="GS505" s="136"/>
      <c r="GT505" s="136"/>
      <c r="GU505" s="136"/>
      <c r="GV505" s="136"/>
      <c r="GW505" s="136"/>
      <c r="GX505" s="136"/>
      <c r="GY505" s="136"/>
      <c r="GZ505" s="136"/>
      <c r="HA505" s="136"/>
      <c r="HB505" s="136"/>
      <c r="HC505" s="136"/>
      <c r="HD505" s="136"/>
      <c r="HE505" s="136"/>
      <c r="HF505" s="136"/>
      <c r="HG505" s="136"/>
      <c r="HH505" s="136"/>
      <c r="HI505" s="136"/>
      <c r="HJ505" s="136"/>
      <c r="HK505" s="136"/>
      <c r="HL505" s="136"/>
      <c r="HM505" s="136"/>
      <c r="HN505" s="136"/>
      <c r="HO505" s="136"/>
      <c r="HP505" s="136"/>
      <c r="HQ505" s="136"/>
      <c r="HR505" s="136"/>
      <c r="HS505" s="136"/>
      <c r="HT505" s="136"/>
      <c r="HU505" s="136"/>
      <c r="HV505" s="136"/>
      <c r="HW505" s="136"/>
      <c r="HX505" s="136"/>
      <c r="HY505" s="136"/>
      <c r="HZ505" s="136"/>
      <c r="IA505" s="136"/>
      <c r="IB505" s="136"/>
      <c r="IC505" s="136"/>
      <c r="ID505" s="136"/>
      <c r="IE505" s="136"/>
      <c r="IF505" s="136"/>
      <c r="IG505" s="136"/>
    </row>
    <row r="506" spans="1:241" ht="15" customHeight="1" x14ac:dyDescent="0.25">
      <c r="A506" s="211" t="s">
        <v>951</v>
      </c>
      <c r="B506" s="212">
        <v>106231414</v>
      </c>
      <c r="C506" s="212">
        <v>51052991</v>
      </c>
      <c r="D506" s="212">
        <v>18781836</v>
      </c>
      <c r="E506" s="212">
        <v>21110796</v>
      </c>
      <c r="F506" s="212">
        <v>40215794</v>
      </c>
      <c r="G506" s="212">
        <v>8239780</v>
      </c>
      <c r="H506" s="243">
        <v>245632611</v>
      </c>
      <c r="I506" s="136"/>
      <c r="J506" s="204" t="s">
        <v>464</v>
      </c>
      <c r="K506" s="205">
        <v>5585350</v>
      </c>
      <c r="L506" s="205">
        <v>2082696</v>
      </c>
      <c r="M506" s="205">
        <v>734839</v>
      </c>
      <c r="N506" s="205">
        <v>1005032</v>
      </c>
      <c r="O506" s="205">
        <v>1366653</v>
      </c>
      <c r="P506" s="205">
        <v>444525</v>
      </c>
      <c r="Q506" s="242">
        <v>11219095</v>
      </c>
      <c r="R506" s="136"/>
      <c r="S506" s="136"/>
      <c r="T506" s="136"/>
      <c r="U506" s="136"/>
      <c r="V506" s="136"/>
      <c r="W506" s="136"/>
      <c r="X506" s="136"/>
      <c r="Y506" s="136"/>
      <c r="Z506" s="136"/>
      <c r="AA506" s="136"/>
      <c r="AB506" s="136"/>
      <c r="AC506" s="136"/>
      <c r="AD506" s="136"/>
      <c r="AE506" s="136"/>
      <c r="AF506" s="136"/>
      <c r="AG506" s="136"/>
      <c r="AH506" s="136"/>
      <c r="AI506" s="136"/>
      <c r="AJ506" s="136"/>
      <c r="AK506" s="136"/>
      <c r="AL506" s="136"/>
      <c r="AM506" s="136"/>
      <c r="AN506" s="136"/>
      <c r="AO506" s="136"/>
      <c r="AP506" s="136"/>
      <c r="AQ506" s="136"/>
      <c r="AR506" s="136"/>
      <c r="AS506" s="136"/>
      <c r="AT506" s="136"/>
      <c r="AU506" s="136"/>
      <c r="AV506" s="136"/>
      <c r="AW506" s="136"/>
      <c r="AX506" s="136"/>
      <c r="AY506" s="136"/>
      <c r="AZ506" s="136"/>
      <c r="BA506" s="136"/>
      <c r="BB506" s="136"/>
      <c r="BC506" s="136"/>
      <c r="BD506" s="136"/>
      <c r="BE506" s="136"/>
      <c r="BF506" s="136"/>
      <c r="BG506" s="136"/>
      <c r="BH506" s="136"/>
      <c r="BI506" s="136"/>
      <c r="BJ506" s="136"/>
      <c r="BK506" s="136"/>
      <c r="BL506" s="136"/>
      <c r="BM506" s="136"/>
      <c r="BN506" s="136"/>
      <c r="BO506" s="136"/>
      <c r="BP506" s="136"/>
      <c r="BQ506" s="136"/>
      <c r="BR506" s="136"/>
      <c r="BS506" s="136"/>
      <c r="BT506" s="136"/>
      <c r="BU506" s="136"/>
      <c r="BV506" s="136"/>
      <c r="BW506" s="136"/>
      <c r="BX506" s="136"/>
      <c r="BY506" s="136"/>
      <c r="BZ506" s="136"/>
      <c r="CA506" s="136"/>
      <c r="CB506" s="136"/>
      <c r="CC506" s="136"/>
      <c r="CD506" s="136"/>
      <c r="CE506" s="136"/>
      <c r="CF506" s="136"/>
      <c r="CG506" s="136"/>
      <c r="CH506" s="136"/>
      <c r="CI506" s="136"/>
      <c r="CJ506" s="136"/>
      <c r="CK506" s="136"/>
      <c r="CL506" s="136"/>
      <c r="CM506" s="136"/>
      <c r="CN506" s="136"/>
      <c r="CO506" s="136"/>
      <c r="CP506" s="136"/>
      <c r="CQ506" s="136"/>
      <c r="CR506" s="136"/>
      <c r="CS506" s="136"/>
      <c r="CT506" s="136"/>
      <c r="CU506" s="136"/>
      <c r="CV506" s="136"/>
      <c r="CW506" s="136"/>
      <c r="CX506" s="136"/>
      <c r="CY506" s="136"/>
      <c r="CZ506" s="136"/>
      <c r="DA506" s="136"/>
      <c r="DB506" s="136"/>
      <c r="DC506" s="136"/>
      <c r="DD506" s="136"/>
      <c r="DE506" s="136"/>
      <c r="DF506" s="136"/>
      <c r="DG506" s="136"/>
      <c r="DH506" s="136"/>
      <c r="DI506" s="136"/>
      <c r="DJ506" s="136"/>
      <c r="DK506" s="136"/>
      <c r="DL506" s="136"/>
      <c r="DM506" s="136"/>
      <c r="DN506" s="136"/>
      <c r="DO506" s="136"/>
      <c r="DP506" s="136"/>
      <c r="DQ506" s="136"/>
      <c r="DR506" s="136"/>
      <c r="DS506" s="136"/>
      <c r="DT506" s="136"/>
      <c r="DU506" s="136"/>
      <c r="DV506" s="136"/>
      <c r="DW506" s="136"/>
      <c r="DX506" s="136"/>
      <c r="DY506" s="136"/>
      <c r="DZ506" s="136"/>
      <c r="EA506" s="136"/>
      <c r="EB506" s="136"/>
      <c r="EC506" s="136"/>
      <c r="ED506" s="136"/>
      <c r="EE506" s="136"/>
      <c r="EF506" s="136"/>
      <c r="EG506" s="136"/>
      <c r="EH506" s="136"/>
      <c r="EI506" s="136"/>
      <c r="EJ506" s="136"/>
      <c r="EK506" s="136"/>
      <c r="EL506" s="136"/>
      <c r="EM506" s="136"/>
      <c r="EN506" s="136"/>
      <c r="EO506" s="136"/>
      <c r="EP506" s="136"/>
      <c r="EQ506" s="136"/>
      <c r="ER506" s="136"/>
      <c r="ES506" s="136"/>
      <c r="ET506" s="136"/>
      <c r="EU506" s="136"/>
      <c r="EV506" s="136"/>
      <c r="EW506" s="136"/>
      <c r="EX506" s="136"/>
      <c r="EY506" s="136"/>
      <c r="EZ506" s="136"/>
      <c r="FA506" s="136"/>
      <c r="FB506" s="136"/>
      <c r="FC506" s="136"/>
      <c r="FD506" s="136"/>
      <c r="FE506" s="136"/>
      <c r="FF506" s="136"/>
      <c r="FG506" s="136"/>
      <c r="FH506" s="136"/>
      <c r="FI506" s="136"/>
      <c r="FJ506" s="136"/>
      <c r="FK506" s="136"/>
      <c r="FL506" s="136"/>
      <c r="FM506" s="136"/>
      <c r="FN506" s="136"/>
      <c r="FO506" s="136"/>
      <c r="FP506" s="136"/>
      <c r="FQ506" s="136"/>
      <c r="FR506" s="136"/>
      <c r="FS506" s="136"/>
      <c r="FT506" s="136"/>
      <c r="FU506" s="136"/>
      <c r="FV506" s="136"/>
      <c r="FW506" s="136"/>
      <c r="FX506" s="136"/>
      <c r="FY506" s="136"/>
      <c r="FZ506" s="136"/>
      <c r="GA506" s="136"/>
      <c r="GB506" s="136"/>
      <c r="GC506" s="136"/>
      <c r="GD506" s="136"/>
      <c r="GE506" s="136"/>
      <c r="GF506" s="136"/>
      <c r="GG506" s="136"/>
      <c r="GH506" s="136"/>
      <c r="GI506" s="136"/>
      <c r="GJ506" s="136"/>
      <c r="GK506" s="136"/>
      <c r="GL506" s="136"/>
      <c r="GM506" s="136"/>
      <c r="GN506" s="136"/>
      <c r="GO506" s="136"/>
      <c r="GP506" s="136"/>
      <c r="GQ506" s="136"/>
      <c r="GR506" s="136"/>
      <c r="GS506" s="136"/>
      <c r="GT506" s="136"/>
      <c r="GU506" s="136"/>
      <c r="GV506" s="136"/>
      <c r="GW506" s="136"/>
      <c r="GX506" s="136"/>
      <c r="GY506" s="136"/>
      <c r="GZ506" s="136"/>
      <c r="HA506" s="136"/>
      <c r="HB506" s="136"/>
      <c r="HC506" s="136"/>
      <c r="HD506" s="136"/>
      <c r="HE506" s="136"/>
      <c r="HF506" s="136"/>
      <c r="HG506" s="136"/>
      <c r="HH506" s="136"/>
      <c r="HI506" s="136"/>
      <c r="HJ506" s="136"/>
      <c r="HK506" s="136"/>
      <c r="HL506" s="136"/>
      <c r="HM506" s="136"/>
      <c r="HN506" s="136"/>
      <c r="HO506" s="136"/>
      <c r="HP506" s="136"/>
      <c r="HQ506" s="136"/>
      <c r="HR506" s="136"/>
      <c r="HS506" s="136"/>
      <c r="HT506" s="136"/>
      <c r="HU506" s="136"/>
      <c r="HV506" s="136"/>
      <c r="HW506" s="136"/>
      <c r="HX506" s="136"/>
      <c r="HY506" s="136"/>
      <c r="HZ506" s="136"/>
      <c r="IA506" s="136"/>
      <c r="IB506" s="136"/>
      <c r="IC506" s="136"/>
      <c r="ID506" s="136"/>
      <c r="IE506" s="136"/>
      <c r="IF506" s="136"/>
      <c r="IG506" s="136"/>
    </row>
    <row r="507" spans="1:241" ht="15" customHeight="1" x14ac:dyDescent="0.25">
      <c r="A507" s="208" t="s">
        <v>952</v>
      </c>
      <c r="B507" s="208">
        <v>5311570.7</v>
      </c>
      <c r="C507" s="208">
        <v>2552649.5499999998</v>
      </c>
      <c r="D507" s="208">
        <v>939091.8</v>
      </c>
      <c r="E507" s="208">
        <v>1055539.8</v>
      </c>
      <c r="F507" s="208">
        <v>2010789.7</v>
      </c>
      <c r="G507" s="208">
        <v>411989</v>
      </c>
      <c r="H507" s="208">
        <v>12281630.550000001</v>
      </c>
      <c r="I507" s="136"/>
      <c r="J507" s="204" t="s">
        <v>465</v>
      </c>
      <c r="K507" s="205">
        <v>5014880</v>
      </c>
      <c r="L507" s="205">
        <v>1932424</v>
      </c>
      <c r="M507" s="205">
        <v>799828</v>
      </c>
      <c r="N507" s="205">
        <v>1061018</v>
      </c>
      <c r="O507" s="205">
        <v>1847597</v>
      </c>
      <c r="P507" s="205">
        <v>391994</v>
      </c>
      <c r="Q507" s="242">
        <v>11047741</v>
      </c>
      <c r="R507" s="136"/>
      <c r="S507" s="136"/>
      <c r="T507" s="136"/>
      <c r="U507" s="136"/>
      <c r="V507" s="136"/>
      <c r="W507" s="136"/>
      <c r="X507" s="136"/>
      <c r="Y507" s="136"/>
      <c r="Z507" s="136"/>
      <c r="AA507" s="136"/>
      <c r="AB507" s="136"/>
      <c r="AC507" s="136"/>
      <c r="AD507" s="136"/>
      <c r="AE507" s="136"/>
      <c r="AF507" s="136"/>
      <c r="AG507" s="136"/>
      <c r="AH507" s="136"/>
      <c r="AI507" s="136"/>
      <c r="AJ507" s="136"/>
      <c r="AK507" s="136"/>
      <c r="AL507" s="136"/>
      <c r="AM507" s="136"/>
      <c r="AN507" s="136"/>
      <c r="AO507" s="136"/>
      <c r="AP507" s="136"/>
      <c r="AQ507" s="136"/>
      <c r="AR507" s="136"/>
      <c r="AS507" s="136"/>
      <c r="AT507" s="136"/>
      <c r="AU507" s="136"/>
      <c r="AV507" s="136"/>
      <c r="AW507" s="136"/>
      <c r="AX507" s="136"/>
      <c r="AY507" s="136"/>
      <c r="AZ507" s="136"/>
      <c r="BA507" s="136"/>
      <c r="BB507" s="136"/>
      <c r="BC507" s="136"/>
      <c r="BD507" s="136"/>
      <c r="BE507" s="136"/>
      <c r="BF507" s="136"/>
      <c r="BG507" s="136"/>
      <c r="BH507" s="136"/>
      <c r="BI507" s="136"/>
      <c r="BJ507" s="136"/>
      <c r="BK507" s="136"/>
      <c r="BL507" s="136"/>
      <c r="BM507" s="136"/>
      <c r="BN507" s="136"/>
      <c r="BO507" s="136"/>
      <c r="BP507" s="136"/>
      <c r="BQ507" s="136"/>
      <c r="BR507" s="136"/>
      <c r="BS507" s="136"/>
      <c r="BT507" s="136"/>
      <c r="BU507" s="136"/>
      <c r="BV507" s="136"/>
      <c r="BW507" s="136"/>
      <c r="BX507" s="136"/>
      <c r="BY507" s="136"/>
      <c r="BZ507" s="136"/>
      <c r="CA507" s="136"/>
      <c r="CB507" s="136"/>
      <c r="CC507" s="136"/>
      <c r="CD507" s="136"/>
      <c r="CE507" s="136"/>
      <c r="CF507" s="136"/>
      <c r="CG507" s="136"/>
      <c r="CH507" s="136"/>
      <c r="CI507" s="136"/>
      <c r="CJ507" s="136"/>
      <c r="CK507" s="136"/>
      <c r="CL507" s="136"/>
      <c r="CM507" s="136"/>
      <c r="CN507" s="136"/>
      <c r="CO507" s="136"/>
      <c r="CP507" s="136"/>
      <c r="CQ507" s="136"/>
      <c r="CR507" s="136"/>
      <c r="CS507" s="136"/>
      <c r="CT507" s="136"/>
      <c r="CU507" s="136"/>
      <c r="CV507" s="136"/>
      <c r="CW507" s="136"/>
      <c r="CX507" s="136"/>
      <c r="CY507" s="136"/>
      <c r="CZ507" s="136"/>
      <c r="DA507" s="136"/>
      <c r="DB507" s="136"/>
      <c r="DC507" s="136"/>
      <c r="DD507" s="136"/>
      <c r="DE507" s="136"/>
      <c r="DF507" s="136"/>
      <c r="DG507" s="136"/>
      <c r="DH507" s="136"/>
      <c r="DI507" s="136"/>
      <c r="DJ507" s="136"/>
      <c r="DK507" s="136"/>
      <c r="DL507" s="136"/>
      <c r="DM507" s="136"/>
      <c r="DN507" s="136"/>
      <c r="DO507" s="136"/>
      <c r="DP507" s="136"/>
      <c r="DQ507" s="136"/>
      <c r="DR507" s="136"/>
      <c r="DS507" s="136"/>
      <c r="DT507" s="136"/>
      <c r="DU507" s="136"/>
      <c r="DV507" s="136"/>
      <c r="DW507" s="136"/>
      <c r="DX507" s="136"/>
      <c r="DY507" s="136"/>
      <c r="DZ507" s="136"/>
      <c r="EA507" s="136"/>
      <c r="EB507" s="136"/>
      <c r="EC507" s="136"/>
      <c r="ED507" s="136"/>
      <c r="EE507" s="136"/>
      <c r="EF507" s="136"/>
      <c r="EG507" s="136"/>
      <c r="EH507" s="136"/>
      <c r="EI507" s="136"/>
      <c r="EJ507" s="136"/>
      <c r="EK507" s="136"/>
      <c r="EL507" s="136"/>
      <c r="EM507" s="136"/>
      <c r="EN507" s="136"/>
      <c r="EO507" s="136"/>
      <c r="EP507" s="136"/>
      <c r="EQ507" s="136"/>
      <c r="ER507" s="136"/>
      <c r="ES507" s="136"/>
      <c r="ET507" s="136"/>
      <c r="EU507" s="136"/>
      <c r="EV507" s="136"/>
      <c r="EW507" s="136"/>
      <c r="EX507" s="136"/>
      <c r="EY507" s="136"/>
      <c r="EZ507" s="136"/>
      <c r="FA507" s="136"/>
      <c r="FB507" s="136"/>
      <c r="FC507" s="136"/>
      <c r="FD507" s="136"/>
      <c r="FE507" s="136"/>
      <c r="FF507" s="136"/>
      <c r="FG507" s="136"/>
      <c r="FH507" s="136"/>
      <c r="FI507" s="136"/>
      <c r="FJ507" s="136"/>
      <c r="FK507" s="136"/>
      <c r="FL507" s="136"/>
      <c r="FM507" s="136"/>
      <c r="FN507" s="136"/>
      <c r="FO507" s="136"/>
      <c r="FP507" s="136"/>
      <c r="FQ507" s="136"/>
      <c r="FR507" s="136"/>
      <c r="FS507" s="136"/>
      <c r="FT507" s="136"/>
      <c r="FU507" s="136"/>
      <c r="FV507" s="136"/>
      <c r="FW507" s="136"/>
      <c r="FX507" s="136"/>
      <c r="FY507" s="136"/>
      <c r="FZ507" s="136"/>
      <c r="GA507" s="136"/>
      <c r="GB507" s="136"/>
      <c r="GC507" s="136"/>
      <c r="GD507" s="136"/>
      <c r="GE507" s="136"/>
      <c r="GF507" s="136"/>
      <c r="GG507" s="136"/>
      <c r="GH507" s="136"/>
      <c r="GI507" s="136"/>
      <c r="GJ507" s="136"/>
      <c r="GK507" s="136"/>
      <c r="GL507" s="136"/>
      <c r="GM507" s="136"/>
      <c r="GN507" s="136"/>
      <c r="GO507" s="136"/>
      <c r="GP507" s="136"/>
      <c r="GQ507" s="136"/>
      <c r="GR507" s="136"/>
      <c r="GS507" s="136"/>
      <c r="GT507" s="136"/>
      <c r="GU507" s="136"/>
      <c r="GV507" s="136"/>
      <c r="GW507" s="136"/>
      <c r="GX507" s="136"/>
      <c r="GY507" s="136"/>
      <c r="GZ507" s="136"/>
      <c r="HA507" s="136"/>
      <c r="HB507" s="136"/>
      <c r="HC507" s="136"/>
      <c r="HD507" s="136"/>
      <c r="HE507" s="136"/>
      <c r="HF507" s="136"/>
      <c r="HG507" s="136"/>
      <c r="HH507" s="136"/>
      <c r="HI507" s="136"/>
      <c r="HJ507" s="136"/>
      <c r="HK507" s="136"/>
      <c r="HL507" s="136"/>
      <c r="HM507" s="136"/>
      <c r="HN507" s="136"/>
      <c r="HO507" s="136"/>
      <c r="HP507" s="136"/>
      <c r="HQ507" s="136"/>
      <c r="HR507" s="136"/>
      <c r="HS507" s="136"/>
      <c r="HT507" s="136"/>
      <c r="HU507" s="136"/>
      <c r="HV507" s="136"/>
      <c r="HW507" s="136"/>
      <c r="HX507" s="136"/>
      <c r="HY507" s="136"/>
      <c r="HZ507" s="136"/>
      <c r="IA507" s="136"/>
      <c r="IB507" s="136"/>
      <c r="IC507" s="136"/>
      <c r="ID507" s="136"/>
      <c r="IE507" s="136"/>
      <c r="IF507" s="136"/>
      <c r="IG507" s="136"/>
    </row>
    <row r="508" spans="1:241" ht="15" customHeight="1" x14ac:dyDescent="0.25">
      <c r="A508" s="135"/>
      <c r="B508" s="135"/>
      <c r="C508" s="135"/>
      <c r="D508" s="135"/>
      <c r="E508" s="135"/>
      <c r="F508" s="135"/>
      <c r="G508" s="135"/>
      <c r="H508" s="135"/>
      <c r="I508" s="136"/>
      <c r="J508" s="204" t="s">
        <v>466</v>
      </c>
      <c r="K508" s="205">
        <v>8026151</v>
      </c>
      <c r="L508" s="205">
        <v>2027990</v>
      </c>
      <c r="M508" s="205">
        <v>867471</v>
      </c>
      <c r="N508" s="205">
        <v>1284044</v>
      </c>
      <c r="O508" s="205">
        <v>1657929</v>
      </c>
      <c r="P508" s="205">
        <v>285620</v>
      </c>
      <c r="Q508" s="242">
        <v>14149205</v>
      </c>
      <c r="R508" s="136"/>
      <c r="S508" s="136"/>
      <c r="T508" s="136"/>
      <c r="U508" s="136"/>
      <c r="V508" s="136"/>
      <c r="W508" s="136"/>
      <c r="X508" s="136"/>
      <c r="Y508" s="136"/>
      <c r="Z508" s="136"/>
      <c r="AA508" s="136"/>
      <c r="AB508" s="136"/>
      <c r="AC508" s="136"/>
      <c r="AD508" s="136"/>
      <c r="AE508" s="136"/>
      <c r="AF508" s="136"/>
      <c r="AG508" s="136"/>
      <c r="AH508" s="136"/>
      <c r="AI508" s="136"/>
      <c r="AJ508" s="136"/>
      <c r="AK508" s="136"/>
      <c r="AL508" s="136"/>
      <c r="AM508" s="136"/>
      <c r="AN508" s="136"/>
      <c r="AO508" s="136"/>
      <c r="AP508" s="136"/>
      <c r="AQ508" s="136"/>
      <c r="AR508" s="136"/>
      <c r="AS508" s="136"/>
      <c r="AT508" s="136"/>
      <c r="AU508" s="136"/>
      <c r="AV508" s="136"/>
      <c r="AW508" s="136"/>
      <c r="AX508" s="136"/>
      <c r="AY508" s="136"/>
      <c r="AZ508" s="136"/>
      <c r="BA508" s="136"/>
      <c r="BB508" s="136"/>
      <c r="BC508" s="136"/>
      <c r="BD508" s="136"/>
      <c r="BE508" s="136"/>
      <c r="BF508" s="136"/>
      <c r="BG508" s="136"/>
      <c r="BH508" s="136"/>
      <c r="BI508" s="136"/>
      <c r="BJ508" s="136"/>
      <c r="BK508" s="136"/>
      <c r="BL508" s="136"/>
      <c r="BM508" s="136"/>
      <c r="BN508" s="136"/>
      <c r="BO508" s="136"/>
      <c r="BP508" s="136"/>
      <c r="BQ508" s="136"/>
      <c r="BR508" s="136"/>
      <c r="BS508" s="136"/>
      <c r="BT508" s="136"/>
      <c r="BU508" s="136"/>
      <c r="BV508" s="136"/>
      <c r="BW508" s="136"/>
      <c r="BX508" s="136"/>
      <c r="BY508" s="136"/>
      <c r="BZ508" s="136"/>
      <c r="CA508" s="136"/>
      <c r="CB508" s="136"/>
      <c r="CC508" s="136"/>
      <c r="CD508" s="136"/>
      <c r="CE508" s="136"/>
      <c r="CF508" s="136"/>
      <c r="CG508" s="136"/>
      <c r="CH508" s="136"/>
      <c r="CI508" s="136"/>
      <c r="CJ508" s="136"/>
      <c r="CK508" s="136"/>
      <c r="CL508" s="136"/>
      <c r="CM508" s="136"/>
      <c r="CN508" s="136"/>
      <c r="CO508" s="136"/>
      <c r="CP508" s="136"/>
      <c r="CQ508" s="136"/>
      <c r="CR508" s="136"/>
      <c r="CS508" s="136"/>
      <c r="CT508" s="136"/>
      <c r="CU508" s="136"/>
      <c r="CV508" s="136"/>
      <c r="CW508" s="136"/>
      <c r="CX508" s="136"/>
      <c r="CY508" s="136"/>
      <c r="CZ508" s="136"/>
      <c r="DA508" s="136"/>
      <c r="DB508" s="136"/>
      <c r="DC508" s="136"/>
      <c r="DD508" s="136"/>
      <c r="DE508" s="136"/>
      <c r="DF508" s="136"/>
      <c r="DG508" s="136"/>
      <c r="DH508" s="136"/>
      <c r="DI508" s="136"/>
      <c r="DJ508" s="136"/>
      <c r="DK508" s="136"/>
      <c r="DL508" s="136"/>
      <c r="DM508" s="136"/>
      <c r="DN508" s="136"/>
      <c r="DO508" s="136"/>
      <c r="DP508" s="136"/>
      <c r="DQ508" s="136"/>
      <c r="DR508" s="136"/>
      <c r="DS508" s="136"/>
      <c r="DT508" s="136"/>
      <c r="DU508" s="136"/>
      <c r="DV508" s="136"/>
      <c r="DW508" s="136"/>
      <c r="DX508" s="136"/>
      <c r="DY508" s="136"/>
      <c r="DZ508" s="136"/>
      <c r="EA508" s="136"/>
      <c r="EB508" s="136"/>
      <c r="EC508" s="136"/>
      <c r="ED508" s="136"/>
      <c r="EE508" s="136"/>
      <c r="EF508" s="136"/>
      <c r="EG508" s="136"/>
      <c r="EH508" s="136"/>
      <c r="EI508" s="136"/>
      <c r="EJ508" s="136"/>
      <c r="EK508" s="136"/>
      <c r="EL508" s="136"/>
      <c r="EM508" s="136"/>
      <c r="EN508" s="136"/>
      <c r="EO508" s="136"/>
      <c r="EP508" s="136"/>
      <c r="EQ508" s="136"/>
      <c r="ER508" s="136"/>
      <c r="ES508" s="136"/>
      <c r="ET508" s="136"/>
      <c r="EU508" s="136"/>
      <c r="EV508" s="136"/>
      <c r="EW508" s="136"/>
      <c r="EX508" s="136"/>
      <c r="EY508" s="136"/>
      <c r="EZ508" s="136"/>
      <c r="FA508" s="136"/>
      <c r="FB508" s="136"/>
      <c r="FC508" s="136"/>
      <c r="FD508" s="136"/>
      <c r="FE508" s="136"/>
      <c r="FF508" s="136"/>
      <c r="FG508" s="136"/>
      <c r="FH508" s="136"/>
      <c r="FI508" s="136"/>
      <c r="FJ508" s="136"/>
      <c r="FK508" s="136"/>
      <c r="FL508" s="136"/>
      <c r="FM508" s="136"/>
      <c r="FN508" s="136"/>
      <c r="FO508" s="136"/>
      <c r="FP508" s="136"/>
      <c r="FQ508" s="136"/>
      <c r="FR508" s="136"/>
      <c r="FS508" s="136"/>
      <c r="FT508" s="136"/>
      <c r="FU508" s="136"/>
      <c r="FV508" s="136"/>
      <c r="FW508" s="136"/>
      <c r="FX508" s="136"/>
      <c r="FY508" s="136"/>
      <c r="FZ508" s="136"/>
      <c r="GA508" s="136"/>
      <c r="GB508" s="136"/>
      <c r="GC508" s="136"/>
      <c r="GD508" s="136"/>
      <c r="GE508" s="136"/>
      <c r="GF508" s="136"/>
      <c r="GG508" s="136"/>
      <c r="GH508" s="136"/>
      <c r="GI508" s="136"/>
      <c r="GJ508" s="136"/>
      <c r="GK508" s="136"/>
      <c r="GL508" s="136"/>
      <c r="GM508" s="136"/>
      <c r="GN508" s="136"/>
      <c r="GO508" s="136"/>
      <c r="GP508" s="136"/>
      <c r="GQ508" s="136"/>
      <c r="GR508" s="136"/>
      <c r="GS508" s="136"/>
      <c r="GT508" s="136"/>
      <c r="GU508" s="136"/>
      <c r="GV508" s="136"/>
      <c r="GW508" s="136"/>
      <c r="GX508" s="136"/>
      <c r="GY508" s="136"/>
      <c r="GZ508" s="136"/>
      <c r="HA508" s="136"/>
      <c r="HB508" s="136"/>
      <c r="HC508" s="136"/>
      <c r="HD508" s="136"/>
      <c r="HE508" s="136"/>
      <c r="HF508" s="136"/>
      <c r="HG508" s="136"/>
      <c r="HH508" s="136"/>
      <c r="HI508" s="136"/>
      <c r="HJ508" s="136"/>
      <c r="HK508" s="136"/>
      <c r="HL508" s="136"/>
      <c r="HM508" s="136"/>
      <c r="HN508" s="136"/>
      <c r="HO508" s="136"/>
      <c r="HP508" s="136"/>
      <c r="HQ508" s="136"/>
      <c r="HR508" s="136"/>
      <c r="HS508" s="136"/>
      <c r="HT508" s="136"/>
      <c r="HU508" s="136"/>
      <c r="HV508" s="136"/>
      <c r="HW508" s="136"/>
      <c r="HX508" s="136"/>
      <c r="HY508" s="136"/>
      <c r="HZ508" s="136"/>
      <c r="IA508" s="136"/>
      <c r="IB508" s="136"/>
      <c r="IC508" s="136"/>
      <c r="ID508" s="136"/>
      <c r="IE508" s="136"/>
      <c r="IF508" s="136"/>
      <c r="IG508" s="136"/>
    </row>
    <row r="509" spans="1:241" ht="15" customHeight="1" x14ac:dyDescent="0.25">
      <c r="I509" s="136"/>
      <c r="J509" s="212" t="s">
        <v>953</v>
      </c>
      <c r="K509" s="212">
        <v>152048745</v>
      </c>
      <c r="L509" s="212">
        <v>80584301</v>
      </c>
      <c r="M509" s="212">
        <v>23063715</v>
      </c>
      <c r="N509" s="212">
        <v>25474015</v>
      </c>
      <c r="O509" s="212">
        <v>41253821</v>
      </c>
      <c r="P509" s="212">
        <v>8422295</v>
      </c>
      <c r="Q509" s="243">
        <v>330846892</v>
      </c>
      <c r="R509" s="136"/>
      <c r="S509" s="136"/>
      <c r="T509" s="136"/>
      <c r="U509" s="136"/>
      <c r="V509" s="136"/>
      <c r="W509" s="136"/>
      <c r="X509" s="136"/>
      <c r="Y509" s="136"/>
      <c r="Z509" s="136"/>
      <c r="AA509" s="136"/>
      <c r="AB509" s="136"/>
      <c r="AC509" s="136"/>
      <c r="AD509" s="136"/>
      <c r="AE509" s="136"/>
      <c r="AF509" s="136"/>
      <c r="AG509" s="136"/>
      <c r="AH509" s="136"/>
      <c r="AI509" s="136"/>
      <c r="AJ509" s="136"/>
      <c r="AK509" s="136"/>
      <c r="AL509" s="136"/>
      <c r="AM509" s="136"/>
      <c r="AN509" s="136"/>
      <c r="AO509" s="136"/>
      <c r="AP509" s="136"/>
      <c r="AQ509" s="136"/>
      <c r="AR509" s="136"/>
      <c r="AS509" s="136"/>
      <c r="AT509" s="136"/>
      <c r="AU509" s="136"/>
      <c r="AV509" s="136"/>
      <c r="AW509" s="136"/>
      <c r="AX509" s="136"/>
      <c r="AY509" s="136"/>
      <c r="AZ509" s="136"/>
      <c r="BA509" s="136"/>
      <c r="BB509" s="136"/>
      <c r="BC509" s="136"/>
      <c r="BD509" s="136"/>
      <c r="BE509" s="136"/>
      <c r="BF509" s="136"/>
      <c r="BG509" s="136"/>
      <c r="BH509" s="136"/>
      <c r="BI509" s="136"/>
      <c r="BJ509" s="136"/>
      <c r="BK509" s="136"/>
      <c r="BL509" s="136"/>
      <c r="BM509" s="136"/>
      <c r="BN509" s="136"/>
      <c r="BO509" s="136"/>
      <c r="BP509" s="136"/>
      <c r="BQ509" s="136"/>
      <c r="BR509" s="136"/>
      <c r="BS509" s="136"/>
      <c r="BT509" s="136"/>
      <c r="BU509" s="136"/>
      <c r="BV509" s="136"/>
      <c r="BW509" s="136"/>
      <c r="BX509" s="136"/>
      <c r="BY509" s="136"/>
      <c r="BZ509" s="136"/>
      <c r="CA509" s="136"/>
      <c r="CB509" s="136"/>
      <c r="CC509" s="136"/>
      <c r="CD509" s="136"/>
      <c r="CE509" s="136"/>
      <c r="CF509" s="136"/>
      <c r="CG509" s="136"/>
      <c r="CH509" s="136"/>
      <c r="CI509" s="136"/>
      <c r="CJ509" s="136"/>
      <c r="CK509" s="136"/>
      <c r="CL509" s="136"/>
      <c r="CM509" s="136"/>
      <c r="CN509" s="136"/>
      <c r="CO509" s="136"/>
      <c r="CP509" s="136"/>
      <c r="CQ509" s="136"/>
      <c r="CR509" s="136"/>
      <c r="CS509" s="136"/>
      <c r="CT509" s="136"/>
      <c r="CU509" s="136"/>
      <c r="CV509" s="136"/>
      <c r="CW509" s="136"/>
      <c r="CX509" s="136"/>
      <c r="CY509" s="136"/>
      <c r="CZ509" s="136"/>
      <c r="DA509" s="136"/>
      <c r="DB509" s="136"/>
      <c r="DC509" s="136"/>
      <c r="DD509" s="136"/>
      <c r="DE509" s="136"/>
      <c r="DF509" s="136"/>
      <c r="DG509" s="136"/>
      <c r="DH509" s="136"/>
      <c r="DI509" s="136"/>
      <c r="DJ509" s="136"/>
      <c r="DK509" s="136"/>
      <c r="DL509" s="136"/>
      <c r="DM509" s="136"/>
      <c r="DN509" s="136"/>
      <c r="DO509" s="136"/>
      <c r="DP509" s="136"/>
      <c r="DQ509" s="136"/>
      <c r="DR509" s="136"/>
      <c r="DS509" s="136"/>
      <c r="DT509" s="136"/>
      <c r="DU509" s="136"/>
      <c r="DV509" s="136"/>
      <c r="DW509" s="136"/>
      <c r="DX509" s="136"/>
      <c r="DY509" s="136"/>
      <c r="DZ509" s="136"/>
      <c r="EA509" s="136"/>
      <c r="EB509" s="136"/>
      <c r="EC509" s="136"/>
      <c r="ED509" s="136"/>
      <c r="EE509" s="136"/>
      <c r="EF509" s="136"/>
      <c r="EG509" s="136"/>
      <c r="EH509" s="136"/>
      <c r="EI509" s="136"/>
      <c r="EJ509" s="136"/>
      <c r="EK509" s="136"/>
      <c r="EL509" s="136"/>
      <c r="EM509" s="136"/>
      <c r="EN509" s="136"/>
      <c r="EO509" s="136"/>
      <c r="EP509" s="136"/>
      <c r="EQ509" s="136"/>
      <c r="ER509" s="136"/>
      <c r="ES509" s="136"/>
      <c r="ET509" s="136"/>
      <c r="EU509" s="136"/>
      <c r="EV509" s="136"/>
      <c r="EW509" s="136"/>
      <c r="EX509" s="136"/>
      <c r="EY509" s="136"/>
      <c r="EZ509" s="136"/>
      <c r="FA509" s="136"/>
      <c r="FB509" s="136"/>
      <c r="FC509" s="136"/>
      <c r="FD509" s="136"/>
      <c r="FE509" s="136"/>
      <c r="FF509" s="136"/>
      <c r="FG509" s="136"/>
      <c r="FH509" s="136"/>
      <c r="FI509" s="136"/>
      <c r="FJ509" s="136"/>
      <c r="FK509" s="136"/>
      <c r="FL509" s="136"/>
      <c r="FM509" s="136"/>
      <c r="FN509" s="136"/>
      <c r="FO509" s="136"/>
      <c r="FP509" s="136"/>
      <c r="FQ509" s="136"/>
      <c r="FR509" s="136"/>
      <c r="FS509" s="136"/>
      <c r="FT509" s="136"/>
      <c r="FU509" s="136"/>
      <c r="FV509" s="136"/>
      <c r="FW509" s="136"/>
      <c r="FX509" s="136"/>
      <c r="FY509" s="136"/>
      <c r="FZ509" s="136"/>
      <c r="GA509" s="136"/>
      <c r="GB509" s="136"/>
      <c r="GC509" s="136"/>
      <c r="GD509" s="136"/>
      <c r="GE509" s="136"/>
      <c r="GF509" s="136"/>
      <c r="GG509" s="136"/>
      <c r="GH509" s="136"/>
      <c r="GI509" s="136"/>
      <c r="GJ509" s="136"/>
      <c r="GK509" s="136"/>
      <c r="GL509" s="136"/>
      <c r="GM509" s="136"/>
      <c r="GN509" s="136"/>
      <c r="GO509" s="136"/>
      <c r="GP509" s="136"/>
      <c r="GQ509" s="136"/>
      <c r="GR509" s="136"/>
      <c r="GS509" s="136"/>
      <c r="GT509" s="136"/>
      <c r="GU509" s="136"/>
      <c r="GV509" s="136"/>
      <c r="GW509" s="136"/>
      <c r="GX509" s="136"/>
      <c r="GY509" s="136"/>
      <c r="GZ509" s="136"/>
      <c r="HA509" s="136"/>
      <c r="HB509" s="136"/>
      <c r="HC509" s="136"/>
      <c r="HD509" s="136"/>
      <c r="HE509" s="136"/>
      <c r="HF509" s="136"/>
      <c r="HG509" s="136"/>
      <c r="HH509" s="136"/>
      <c r="HI509" s="136"/>
      <c r="HJ509" s="136"/>
      <c r="HK509" s="136"/>
      <c r="HL509" s="136"/>
      <c r="HM509" s="136"/>
      <c r="HN509" s="136"/>
      <c r="HO509" s="136"/>
      <c r="HP509" s="136"/>
      <c r="HQ509" s="136"/>
      <c r="HR509" s="136"/>
      <c r="HS509" s="136"/>
      <c r="HT509" s="136"/>
      <c r="HU509" s="136"/>
      <c r="HV509" s="136"/>
      <c r="HW509" s="136"/>
      <c r="HX509" s="136"/>
      <c r="HY509" s="136"/>
      <c r="HZ509" s="136"/>
      <c r="IA509" s="136"/>
      <c r="IB509" s="136"/>
      <c r="IC509" s="136"/>
      <c r="ID509" s="136"/>
      <c r="IE509" s="136"/>
      <c r="IF509" s="136"/>
      <c r="IG509" s="136"/>
    </row>
    <row r="510" spans="1:241" ht="15" customHeight="1" x14ac:dyDescent="0.25">
      <c r="I510" s="136"/>
      <c r="J510" s="208" t="s">
        <v>954</v>
      </c>
      <c r="K510" s="208">
        <v>6610815</v>
      </c>
      <c r="L510" s="208">
        <v>3503665.2608695654</v>
      </c>
      <c r="M510" s="208">
        <v>1002770.2173913043</v>
      </c>
      <c r="N510" s="208">
        <v>1107565.8695652173</v>
      </c>
      <c r="O510" s="208">
        <v>1793644.3913043479</v>
      </c>
      <c r="P510" s="208">
        <v>366186.73913043475</v>
      </c>
      <c r="Q510" s="208">
        <v>14384647.478260869</v>
      </c>
      <c r="R510" s="136"/>
      <c r="S510" s="136"/>
      <c r="T510" s="136"/>
      <c r="U510" s="136"/>
      <c r="V510" s="136"/>
      <c r="W510" s="136"/>
      <c r="X510" s="136"/>
      <c r="Y510" s="136"/>
      <c r="Z510" s="136"/>
      <c r="AA510" s="136"/>
      <c r="AB510" s="136"/>
      <c r="AC510" s="136"/>
      <c r="AD510" s="136"/>
      <c r="AE510" s="136"/>
      <c r="AF510" s="136"/>
      <c r="AG510" s="136"/>
      <c r="AH510" s="136"/>
      <c r="AI510" s="136"/>
      <c r="AJ510" s="136"/>
      <c r="AK510" s="136"/>
      <c r="AL510" s="136"/>
      <c r="AM510" s="136"/>
      <c r="AN510" s="136"/>
      <c r="AO510" s="136"/>
      <c r="AP510" s="136"/>
      <c r="AQ510" s="136"/>
      <c r="AR510" s="136"/>
      <c r="AS510" s="136"/>
      <c r="AT510" s="136"/>
      <c r="AU510" s="136"/>
      <c r="AV510" s="136"/>
      <c r="AW510" s="136"/>
      <c r="AX510" s="136"/>
      <c r="AY510" s="136"/>
      <c r="AZ510" s="136"/>
      <c r="BA510" s="136"/>
      <c r="BB510" s="136"/>
      <c r="BC510" s="136"/>
      <c r="BD510" s="136"/>
      <c r="BE510" s="136"/>
      <c r="BF510" s="136"/>
      <c r="BG510" s="136"/>
      <c r="BH510" s="136"/>
      <c r="BI510" s="136"/>
      <c r="BJ510" s="136"/>
      <c r="BK510" s="136"/>
      <c r="BL510" s="136"/>
      <c r="BM510" s="136"/>
      <c r="BN510" s="136"/>
      <c r="BO510" s="136"/>
      <c r="BP510" s="136"/>
      <c r="BQ510" s="136"/>
      <c r="BR510" s="136"/>
      <c r="BS510" s="136"/>
      <c r="BT510" s="136"/>
      <c r="BU510" s="136"/>
      <c r="BV510" s="136"/>
      <c r="BW510" s="136"/>
      <c r="BX510" s="136"/>
      <c r="BY510" s="136"/>
      <c r="BZ510" s="136"/>
      <c r="CA510" s="136"/>
      <c r="CB510" s="136"/>
      <c r="CC510" s="136"/>
      <c r="CD510" s="136"/>
      <c r="CE510" s="136"/>
      <c r="CF510" s="136"/>
      <c r="CG510" s="136"/>
      <c r="CH510" s="136"/>
      <c r="CI510" s="136"/>
      <c r="CJ510" s="136"/>
      <c r="CK510" s="136"/>
      <c r="CL510" s="136"/>
      <c r="CM510" s="136"/>
      <c r="CN510" s="136"/>
      <c r="CO510" s="136"/>
      <c r="CP510" s="136"/>
      <c r="CQ510" s="136"/>
      <c r="CR510" s="136"/>
      <c r="CS510" s="136"/>
      <c r="CT510" s="136"/>
      <c r="CU510" s="136"/>
      <c r="CV510" s="136"/>
      <c r="CW510" s="136"/>
      <c r="CX510" s="136"/>
      <c r="CY510" s="136"/>
      <c r="CZ510" s="136"/>
      <c r="DA510" s="136"/>
      <c r="DB510" s="136"/>
      <c r="DC510" s="136"/>
      <c r="DD510" s="136"/>
      <c r="DE510" s="136"/>
      <c r="DF510" s="136"/>
      <c r="DG510" s="136"/>
      <c r="DH510" s="136"/>
      <c r="DI510" s="136"/>
      <c r="DJ510" s="136"/>
      <c r="DK510" s="136"/>
      <c r="DL510" s="136"/>
      <c r="DM510" s="136"/>
      <c r="DN510" s="136"/>
      <c r="DO510" s="136"/>
      <c r="DP510" s="136"/>
      <c r="DQ510" s="136"/>
      <c r="DR510" s="136"/>
      <c r="DS510" s="136"/>
      <c r="DT510" s="136"/>
      <c r="DU510" s="136"/>
      <c r="DV510" s="136"/>
      <c r="DW510" s="136"/>
      <c r="DX510" s="136"/>
      <c r="DY510" s="136"/>
      <c r="DZ510" s="136"/>
      <c r="EA510" s="136"/>
      <c r="EB510" s="136"/>
      <c r="EC510" s="136"/>
      <c r="ED510" s="136"/>
      <c r="EE510" s="136"/>
      <c r="EF510" s="136"/>
      <c r="EG510" s="136"/>
      <c r="EH510" s="136"/>
      <c r="EI510" s="136"/>
      <c r="EJ510" s="136"/>
      <c r="EK510" s="136"/>
      <c r="EL510" s="136"/>
      <c r="EM510" s="136"/>
      <c r="EN510" s="136"/>
      <c r="EO510" s="136"/>
      <c r="EP510" s="136"/>
      <c r="EQ510" s="136"/>
      <c r="ER510" s="136"/>
      <c r="ES510" s="136"/>
      <c r="ET510" s="136"/>
      <c r="EU510" s="136"/>
      <c r="EV510" s="136"/>
      <c r="EW510" s="136"/>
      <c r="EX510" s="136"/>
      <c r="EY510" s="136"/>
      <c r="EZ510" s="136"/>
      <c r="FA510" s="136"/>
      <c r="FB510" s="136"/>
      <c r="FC510" s="136"/>
      <c r="FD510" s="136"/>
      <c r="FE510" s="136"/>
      <c r="FF510" s="136"/>
      <c r="FG510" s="136"/>
      <c r="FH510" s="136"/>
      <c r="FI510" s="136"/>
      <c r="FJ510" s="136"/>
      <c r="FK510" s="136"/>
      <c r="FL510" s="136"/>
      <c r="FM510" s="136"/>
      <c r="FN510" s="136"/>
      <c r="FO510" s="136"/>
      <c r="FP510" s="136"/>
      <c r="FQ510" s="136"/>
      <c r="FR510" s="136"/>
      <c r="FS510" s="136"/>
      <c r="FT510" s="136"/>
      <c r="FU510" s="136"/>
      <c r="FV510" s="136"/>
      <c r="FW510" s="136"/>
      <c r="FX510" s="136"/>
      <c r="FY510" s="136"/>
      <c r="FZ510" s="136"/>
      <c r="GA510" s="136"/>
      <c r="GB510" s="136"/>
      <c r="GC510" s="136"/>
      <c r="GD510" s="136"/>
      <c r="GE510" s="136"/>
      <c r="GF510" s="136"/>
      <c r="GG510" s="136"/>
      <c r="GH510" s="136"/>
      <c r="GI510" s="136"/>
      <c r="GJ510" s="136"/>
      <c r="GK510" s="136"/>
      <c r="GL510" s="136"/>
      <c r="GM510" s="136"/>
      <c r="GN510" s="136"/>
      <c r="GO510" s="136"/>
      <c r="GP510" s="136"/>
      <c r="GQ510" s="136"/>
      <c r="GR510" s="136"/>
      <c r="GS510" s="136"/>
      <c r="GT510" s="136"/>
      <c r="GU510" s="136"/>
      <c r="GV510" s="136"/>
      <c r="GW510" s="136"/>
      <c r="GX510" s="136"/>
      <c r="GY510" s="136"/>
      <c r="GZ510" s="136"/>
      <c r="HA510" s="136"/>
      <c r="HB510" s="136"/>
      <c r="HC510" s="136"/>
      <c r="HD510" s="136"/>
      <c r="HE510" s="136"/>
      <c r="HF510" s="136"/>
      <c r="HG510" s="136"/>
      <c r="HH510" s="136"/>
      <c r="HI510" s="136"/>
      <c r="HJ510" s="136"/>
      <c r="HK510" s="136"/>
      <c r="HL510" s="136"/>
      <c r="HM510" s="136"/>
      <c r="HN510" s="136"/>
      <c r="HO510" s="136"/>
      <c r="HP510" s="136"/>
      <c r="HQ510" s="136"/>
      <c r="HR510" s="136"/>
      <c r="HS510" s="136"/>
      <c r="HT510" s="136"/>
      <c r="HU510" s="136"/>
      <c r="HV510" s="136"/>
      <c r="HW510" s="136"/>
      <c r="HX510" s="136"/>
      <c r="HY510" s="136"/>
      <c r="HZ510" s="136"/>
      <c r="IA510" s="136"/>
      <c r="IB510" s="136"/>
      <c r="IC510" s="136"/>
      <c r="ID510" s="136"/>
      <c r="IE510" s="136"/>
      <c r="IF510" s="136"/>
      <c r="IG510" s="136"/>
    </row>
    <row r="511" spans="1:241" ht="15" customHeight="1" x14ac:dyDescent="0.25">
      <c r="I511" s="136"/>
      <c r="J511" s="136"/>
      <c r="K511" s="136"/>
      <c r="L511" s="136"/>
      <c r="M511" s="136"/>
      <c r="N511" s="136"/>
      <c r="O511" s="136"/>
      <c r="P511" s="136"/>
      <c r="Q511" s="136"/>
      <c r="R511" s="136"/>
      <c r="S511" s="136"/>
      <c r="T511" s="136"/>
      <c r="U511" s="136"/>
      <c r="V511" s="136"/>
      <c r="W511" s="136"/>
      <c r="X511" s="136"/>
      <c r="Y511" s="136"/>
      <c r="Z511" s="136"/>
      <c r="AA511" s="136"/>
      <c r="AB511" s="136"/>
      <c r="AC511" s="136"/>
      <c r="AD511" s="136"/>
      <c r="AE511" s="136"/>
      <c r="AF511" s="136"/>
      <c r="AG511" s="136"/>
      <c r="AH511" s="136"/>
      <c r="AI511" s="136"/>
      <c r="AJ511" s="136"/>
      <c r="AK511" s="136"/>
      <c r="AL511" s="136"/>
      <c r="AM511" s="136"/>
      <c r="AN511" s="136"/>
      <c r="AO511" s="136"/>
      <c r="AP511" s="136"/>
      <c r="AQ511" s="136"/>
      <c r="AR511" s="136"/>
      <c r="AS511" s="136"/>
      <c r="AT511" s="136"/>
      <c r="AU511" s="136"/>
      <c r="AV511" s="136"/>
      <c r="AW511" s="136"/>
      <c r="AX511" s="136"/>
      <c r="AY511" s="136"/>
      <c r="AZ511" s="136"/>
      <c r="BA511" s="136"/>
      <c r="BB511" s="136"/>
      <c r="BC511" s="136"/>
      <c r="BD511" s="136"/>
      <c r="BE511" s="136"/>
      <c r="BF511" s="136"/>
      <c r="BG511" s="136"/>
      <c r="BH511" s="136"/>
      <c r="BI511" s="136"/>
      <c r="BJ511" s="136"/>
      <c r="BK511" s="136"/>
      <c r="BL511" s="136"/>
      <c r="BM511" s="136"/>
      <c r="BN511" s="136"/>
      <c r="BO511" s="136"/>
      <c r="BP511" s="136"/>
      <c r="BQ511" s="136"/>
      <c r="BR511" s="136"/>
      <c r="BS511" s="136"/>
      <c r="BT511" s="136"/>
      <c r="BU511" s="136"/>
      <c r="BV511" s="136"/>
      <c r="BW511" s="136"/>
      <c r="BX511" s="136"/>
      <c r="BY511" s="136"/>
      <c r="BZ511" s="136"/>
      <c r="CA511" s="136"/>
      <c r="CB511" s="136"/>
      <c r="CC511" s="136"/>
      <c r="CD511" s="136"/>
      <c r="CE511" s="136"/>
      <c r="CF511" s="136"/>
      <c r="CG511" s="136"/>
      <c r="CH511" s="136"/>
      <c r="CI511" s="136"/>
      <c r="CJ511" s="136"/>
      <c r="CK511" s="136"/>
      <c r="CL511" s="136"/>
      <c r="CM511" s="136"/>
      <c r="CN511" s="136"/>
      <c r="CO511" s="136"/>
      <c r="CP511" s="136"/>
      <c r="CQ511" s="136"/>
      <c r="CR511" s="136"/>
      <c r="CS511" s="136"/>
      <c r="CT511" s="136"/>
      <c r="CU511" s="136"/>
      <c r="CV511" s="136"/>
      <c r="CW511" s="136"/>
      <c r="CX511" s="136"/>
      <c r="CY511" s="136"/>
      <c r="CZ511" s="136"/>
      <c r="DA511" s="136"/>
      <c r="DB511" s="136"/>
      <c r="DC511" s="136"/>
      <c r="DD511" s="136"/>
      <c r="DE511" s="136"/>
      <c r="DF511" s="136"/>
      <c r="DG511" s="136"/>
      <c r="DH511" s="136"/>
      <c r="DI511" s="136"/>
      <c r="DJ511" s="136"/>
      <c r="DK511" s="136"/>
      <c r="DL511" s="136"/>
      <c r="DM511" s="136"/>
      <c r="DN511" s="136"/>
      <c r="DO511" s="136"/>
      <c r="DP511" s="136"/>
      <c r="DQ511" s="136"/>
      <c r="DR511" s="136"/>
      <c r="DS511" s="136"/>
      <c r="DT511" s="136"/>
      <c r="DU511" s="136"/>
      <c r="DV511" s="136"/>
      <c r="DW511" s="136"/>
      <c r="DX511" s="136"/>
      <c r="DY511" s="136"/>
      <c r="DZ511" s="136"/>
      <c r="EA511" s="136"/>
      <c r="EB511" s="136"/>
      <c r="EC511" s="136"/>
      <c r="ED511" s="136"/>
      <c r="EE511" s="136"/>
      <c r="EF511" s="136"/>
      <c r="EG511" s="136"/>
      <c r="EH511" s="136"/>
      <c r="EI511" s="136"/>
      <c r="EJ511" s="136"/>
      <c r="EK511" s="136"/>
      <c r="EL511" s="136"/>
      <c r="EM511" s="136"/>
      <c r="EN511" s="136"/>
      <c r="EO511" s="136"/>
      <c r="EP511" s="136"/>
      <c r="EQ511" s="136"/>
      <c r="ER511" s="136"/>
      <c r="ES511" s="136"/>
      <c r="ET511" s="136"/>
      <c r="EU511" s="136"/>
      <c r="EV511" s="136"/>
      <c r="EW511" s="136"/>
      <c r="EX511" s="136"/>
      <c r="EY511" s="136"/>
      <c r="EZ511" s="136"/>
      <c r="FA511" s="136"/>
      <c r="FB511" s="136"/>
      <c r="FC511" s="136"/>
      <c r="FD511" s="136"/>
      <c r="FE511" s="136"/>
      <c r="FF511" s="136"/>
      <c r="FG511" s="136"/>
      <c r="FH511" s="136"/>
      <c r="FI511" s="136"/>
      <c r="FJ511" s="136"/>
      <c r="FK511" s="136"/>
      <c r="FL511" s="136"/>
      <c r="FM511" s="136"/>
      <c r="FN511" s="136"/>
      <c r="FO511" s="136"/>
      <c r="FP511" s="136"/>
      <c r="FQ511" s="136"/>
      <c r="FR511" s="136"/>
      <c r="FS511" s="136"/>
      <c r="FT511" s="136"/>
      <c r="FU511" s="136"/>
      <c r="FV511" s="136"/>
      <c r="FW511" s="136"/>
      <c r="FX511" s="136"/>
      <c r="FY511" s="136"/>
      <c r="FZ511" s="136"/>
      <c r="GA511" s="136"/>
      <c r="GB511" s="136"/>
      <c r="GC511" s="136"/>
      <c r="GD511" s="136"/>
      <c r="GE511" s="136"/>
      <c r="GF511" s="136"/>
      <c r="GG511" s="136"/>
      <c r="GH511" s="136"/>
      <c r="GI511" s="136"/>
      <c r="GJ511" s="136"/>
      <c r="GK511" s="136"/>
      <c r="GL511" s="136"/>
      <c r="GM511" s="136"/>
      <c r="GN511" s="136"/>
      <c r="GO511" s="136"/>
      <c r="GP511" s="136"/>
      <c r="GQ511" s="136"/>
      <c r="GR511" s="136"/>
      <c r="GS511" s="136"/>
      <c r="GT511" s="136"/>
      <c r="GU511" s="136"/>
      <c r="GV511" s="136"/>
      <c r="GW511" s="136"/>
      <c r="GX511" s="136"/>
      <c r="GY511" s="136"/>
      <c r="GZ511" s="136"/>
      <c r="HA511" s="136"/>
      <c r="HB511" s="136"/>
      <c r="HC511" s="136"/>
      <c r="HD511" s="136"/>
      <c r="HE511" s="136"/>
      <c r="HF511" s="136"/>
      <c r="HG511" s="136"/>
      <c r="HH511" s="136"/>
      <c r="HI511" s="136"/>
      <c r="HJ511" s="136"/>
      <c r="HK511" s="136"/>
      <c r="HL511" s="136"/>
      <c r="HM511" s="136"/>
      <c r="HN511" s="136"/>
      <c r="HO511" s="136"/>
      <c r="HP511" s="136"/>
      <c r="HQ511" s="136"/>
      <c r="HR511" s="136"/>
      <c r="HS511" s="136"/>
      <c r="HT511" s="136"/>
      <c r="HU511" s="136"/>
      <c r="HV511" s="136"/>
      <c r="HW511" s="136"/>
      <c r="HX511" s="136"/>
      <c r="HY511" s="136"/>
      <c r="HZ511" s="136"/>
      <c r="IA511" s="136"/>
      <c r="IB511" s="136"/>
      <c r="IC511" s="136"/>
      <c r="ID511" s="136"/>
      <c r="IE511" s="136"/>
      <c r="IF511" s="136"/>
      <c r="IG511" s="136"/>
    </row>
    <row r="512" spans="1:241" ht="15" customHeight="1" x14ac:dyDescent="0.25">
      <c r="A512" s="204" t="s">
        <v>425</v>
      </c>
      <c r="B512" s="205">
        <v>5634022</v>
      </c>
      <c r="C512" s="205">
        <v>2842362</v>
      </c>
      <c r="D512" s="195">
        <v>1050536</v>
      </c>
      <c r="E512" s="195">
        <v>1065148</v>
      </c>
      <c r="F512" s="195">
        <v>2067761</v>
      </c>
      <c r="G512" s="205">
        <v>324187</v>
      </c>
      <c r="H512" s="242">
        <v>12984016</v>
      </c>
      <c r="I512" s="136"/>
      <c r="J512" s="204" t="s">
        <v>469</v>
      </c>
      <c r="K512" s="205">
        <v>9609908</v>
      </c>
      <c r="L512" s="205">
        <v>2284523</v>
      </c>
      <c r="M512" s="205">
        <v>1171168</v>
      </c>
      <c r="N512" s="205">
        <v>1539195</v>
      </c>
      <c r="O512" s="205">
        <v>1454763</v>
      </c>
      <c r="P512" s="205">
        <v>342327</v>
      </c>
      <c r="Q512" s="242">
        <v>16401884</v>
      </c>
      <c r="R512" s="136"/>
      <c r="S512" s="136"/>
      <c r="T512" s="136"/>
      <c r="U512" s="136"/>
      <c r="V512" s="136"/>
      <c r="W512" s="136"/>
      <c r="X512" s="136"/>
      <c r="Y512" s="136"/>
      <c r="Z512" s="136"/>
      <c r="AA512" s="136"/>
      <c r="AB512" s="136"/>
      <c r="AC512" s="136"/>
      <c r="AD512" s="136"/>
      <c r="AE512" s="136"/>
      <c r="AF512" s="136"/>
      <c r="AG512" s="136"/>
      <c r="AH512" s="136"/>
      <c r="AI512" s="136"/>
      <c r="AJ512" s="136"/>
      <c r="AK512" s="136"/>
      <c r="AL512" s="136"/>
      <c r="AM512" s="136"/>
      <c r="AN512" s="136"/>
      <c r="AO512" s="136"/>
      <c r="AP512" s="136"/>
      <c r="AQ512" s="136"/>
      <c r="AR512" s="136"/>
      <c r="AS512" s="136"/>
      <c r="AT512" s="136"/>
      <c r="AU512" s="136"/>
      <c r="AV512" s="136"/>
      <c r="AW512" s="136"/>
      <c r="AX512" s="136"/>
      <c r="AY512" s="136"/>
      <c r="AZ512" s="136"/>
      <c r="BA512" s="136"/>
      <c r="BB512" s="136"/>
      <c r="BC512" s="136"/>
      <c r="BD512" s="136"/>
      <c r="BE512" s="136"/>
      <c r="BF512" s="136"/>
      <c r="BG512" s="136"/>
      <c r="BH512" s="136"/>
      <c r="BI512" s="136"/>
      <c r="BJ512" s="136"/>
      <c r="BK512" s="136"/>
      <c r="BL512" s="136"/>
      <c r="BM512" s="136"/>
      <c r="BN512" s="136"/>
      <c r="BO512" s="136"/>
      <c r="BP512" s="136"/>
      <c r="BQ512" s="136"/>
      <c r="BR512" s="136"/>
      <c r="BS512" s="136"/>
      <c r="BT512" s="136"/>
      <c r="BU512" s="136"/>
      <c r="BV512" s="136"/>
      <c r="BW512" s="136"/>
      <c r="BX512" s="136"/>
      <c r="BY512" s="136"/>
      <c r="BZ512" s="136"/>
      <c r="CA512" s="136"/>
      <c r="CB512" s="136"/>
      <c r="CC512" s="136"/>
      <c r="CD512" s="136"/>
      <c r="CE512" s="136"/>
      <c r="CF512" s="136"/>
      <c r="CG512" s="136"/>
      <c r="CH512" s="136"/>
      <c r="CI512" s="136"/>
      <c r="CJ512" s="136"/>
      <c r="CK512" s="136"/>
      <c r="CL512" s="136"/>
      <c r="CM512" s="136"/>
      <c r="CN512" s="136"/>
      <c r="CO512" s="136"/>
      <c r="CP512" s="136"/>
      <c r="CQ512" s="136"/>
      <c r="CR512" s="136"/>
      <c r="CS512" s="136"/>
      <c r="CT512" s="136"/>
      <c r="CU512" s="136"/>
      <c r="CV512" s="136"/>
      <c r="CW512" s="136"/>
      <c r="CX512" s="136"/>
      <c r="CY512" s="136"/>
      <c r="CZ512" s="136"/>
      <c r="DA512" s="136"/>
      <c r="DB512" s="136"/>
      <c r="DC512" s="136"/>
      <c r="DD512" s="136"/>
      <c r="DE512" s="136"/>
      <c r="DF512" s="136"/>
      <c r="DG512" s="136"/>
      <c r="DH512" s="136"/>
      <c r="DI512" s="136"/>
      <c r="DJ512" s="136"/>
      <c r="DK512" s="136"/>
      <c r="DL512" s="136"/>
      <c r="DM512" s="136"/>
      <c r="DN512" s="136"/>
      <c r="DO512" s="136"/>
      <c r="DP512" s="136"/>
      <c r="DQ512" s="136"/>
      <c r="DR512" s="136"/>
      <c r="DS512" s="136"/>
      <c r="DT512" s="136"/>
      <c r="DU512" s="136"/>
      <c r="DV512" s="136"/>
      <c r="DW512" s="136"/>
      <c r="DX512" s="136"/>
      <c r="DY512" s="136"/>
      <c r="DZ512" s="136"/>
      <c r="EA512" s="136"/>
      <c r="EB512" s="136"/>
      <c r="EC512" s="136"/>
      <c r="ED512" s="136"/>
      <c r="EE512" s="136"/>
      <c r="EF512" s="136"/>
      <c r="EG512" s="136"/>
      <c r="EH512" s="136"/>
      <c r="EI512" s="136"/>
      <c r="EJ512" s="136"/>
      <c r="EK512" s="136"/>
      <c r="EL512" s="136"/>
      <c r="EM512" s="136"/>
      <c r="EN512" s="136"/>
      <c r="EO512" s="136"/>
      <c r="EP512" s="136"/>
      <c r="EQ512" s="136"/>
      <c r="ER512" s="136"/>
      <c r="ES512" s="136"/>
      <c r="ET512" s="136"/>
      <c r="EU512" s="136"/>
      <c r="EV512" s="136"/>
      <c r="EW512" s="136"/>
      <c r="EX512" s="136"/>
      <c r="EY512" s="136"/>
      <c r="EZ512" s="136"/>
      <c r="FA512" s="136"/>
      <c r="FB512" s="136"/>
      <c r="FC512" s="136"/>
      <c r="FD512" s="136"/>
      <c r="FE512" s="136"/>
      <c r="FF512" s="136"/>
      <c r="FG512" s="136"/>
      <c r="FH512" s="136"/>
      <c r="FI512" s="136"/>
      <c r="FJ512" s="136"/>
      <c r="FK512" s="136"/>
      <c r="FL512" s="136"/>
      <c r="FM512" s="136"/>
      <c r="FN512" s="136"/>
      <c r="FO512" s="136"/>
      <c r="FP512" s="136"/>
      <c r="FQ512" s="136"/>
      <c r="FR512" s="136"/>
      <c r="FS512" s="136"/>
      <c r="FT512" s="136"/>
      <c r="FU512" s="136"/>
      <c r="FV512" s="136"/>
      <c r="FW512" s="136"/>
      <c r="FX512" s="136"/>
      <c r="FY512" s="136"/>
      <c r="FZ512" s="136"/>
      <c r="GA512" s="136"/>
      <c r="GB512" s="136"/>
      <c r="GC512" s="136"/>
      <c r="GD512" s="136"/>
      <c r="GE512" s="136"/>
      <c r="GF512" s="136"/>
      <c r="GG512" s="136"/>
      <c r="GH512" s="136"/>
      <c r="GI512" s="136"/>
      <c r="GJ512" s="136"/>
      <c r="GK512" s="136"/>
      <c r="GL512" s="136"/>
      <c r="GM512" s="136"/>
      <c r="GN512" s="136"/>
      <c r="GO512" s="136"/>
      <c r="GP512" s="136"/>
      <c r="GQ512" s="136"/>
      <c r="GR512" s="136"/>
      <c r="GS512" s="136"/>
      <c r="GT512" s="136"/>
      <c r="GU512" s="136"/>
      <c r="GV512" s="136"/>
      <c r="GW512" s="136"/>
      <c r="GX512" s="136"/>
      <c r="GY512" s="136"/>
      <c r="GZ512" s="136"/>
      <c r="HA512" s="136"/>
      <c r="HB512" s="136"/>
      <c r="HC512" s="136"/>
      <c r="HD512" s="136"/>
      <c r="HE512" s="136"/>
      <c r="HF512" s="136"/>
      <c r="HG512" s="136"/>
      <c r="HH512" s="136"/>
      <c r="HI512" s="136"/>
      <c r="HJ512" s="136"/>
      <c r="HK512" s="136"/>
      <c r="HL512" s="136"/>
      <c r="HM512" s="136"/>
      <c r="HN512" s="136"/>
      <c r="HO512" s="136"/>
      <c r="HP512" s="136"/>
      <c r="HQ512" s="136"/>
      <c r="HR512" s="136"/>
      <c r="HS512" s="136"/>
      <c r="HT512" s="136"/>
      <c r="HU512" s="136"/>
      <c r="HV512" s="136"/>
      <c r="HW512" s="136"/>
      <c r="HX512" s="136"/>
      <c r="HY512" s="136"/>
      <c r="HZ512" s="136"/>
      <c r="IA512" s="136"/>
      <c r="IB512" s="136"/>
      <c r="IC512" s="136"/>
      <c r="ID512" s="136"/>
      <c r="IE512" s="136"/>
      <c r="IF512" s="136"/>
      <c r="IG512" s="136"/>
    </row>
    <row r="513" spans="1:241" ht="15" customHeight="1" x14ac:dyDescent="0.25">
      <c r="A513" s="204" t="s">
        <v>426</v>
      </c>
      <c r="B513" s="205">
        <v>7186202</v>
      </c>
      <c r="C513" s="205">
        <v>1861659</v>
      </c>
      <c r="D513" s="195">
        <v>752295</v>
      </c>
      <c r="E513" s="195">
        <v>931294</v>
      </c>
      <c r="F513" s="195">
        <v>1882225</v>
      </c>
      <c r="G513" s="205">
        <v>248015</v>
      </c>
      <c r="H513" s="242">
        <v>12861690</v>
      </c>
      <c r="I513" s="136"/>
      <c r="J513" s="204" t="s">
        <v>642</v>
      </c>
      <c r="K513" s="205">
        <v>4973628</v>
      </c>
      <c r="L513" s="205">
        <v>1744640</v>
      </c>
      <c r="M513" s="205">
        <v>581062</v>
      </c>
      <c r="N513" s="205">
        <v>1270589</v>
      </c>
      <c r="O513" s="205">
        <v>1272190</v>
      </c>
      <c r="P513" s="205">
        <v>206424</v>
      </c>
      <c r="Q513" s="242">
        <v>10048533</v>
      </c>
      <c r="R513" s="136"/>
      <c r="S513" s="136"/>
      <c r="T513" s="136"/>
      <c r="U513" s="136"/>
      <c r="V513" s="136"/>
      <c r="W513" s="136"/>
      <c r="X513" s="136"/>
      <c r="Y513" s="136"/>
      <c r="Z513" s="136"/>
      <c r="AA513" s="136"/>
      <c r="AB513" s="136"/>
      <c r="AC513" s="136"/>
      <c r="AD513" s="136"/>
      <c r="AE513" s="136"/>
      <c r="AF513" s="136"/>
      <c r="AG513" s="136"/>
      <c r="AH513" s="136"/>
      <c r="AI513" s="136"/>
      <c r="AJ513" s="136"/>
      <c r="AK513" s="136"/>
      <c r="AL513" s="136"/>
      <c r="AM513" s="136"/>
      <c r="AN513" s="136"/>
      <c r="AO513" s="136"/>
      <c r="AP513" s="136"/>
      <c r="AQ513" s="136"/>
      <c r="AR513" s="136"/>
      <c r="AS513" s="136"/>
      <c r="AT513" s="136"/>
      <c r="AU513" s="136"/>
      <c r="AV513" s="136"/>
      <c r="AW513" s="136"/>
      <c r="AX513" s="136"/>
      <c r="AY513" s="136"/>
      <c r="AZ513" s="136"/>
      <c r="BA513" s="136"/>
      <c r="BB513" s="136"/>
      <c r="BC513" s="136"/>
      <c r="BD513" s="136"/>
      <c r="BE513" s="136"/>
      <c r="BF513" s="136"/>
      <c r="BG513" s="136"/>
      <c r="BH513" s="136"/>
      <c r="BI513" s="136"/>
      <c r="BJ513" s="136"/>
      <c r="BK513" s="136"/>
      <c r="BL513" s="136"/>
      <c r="BM513" s="136"/>
      <c r="BN513" s="136"/>
      <c r="BO513" s="136"/>
      <c r="BP513" s="136"/>
      <c r="BQ513" s="136"/>
      <c r="BR513" s="136"/>
      <c r="BS513" s="136"/>
      <c r="BT513" s="136"/>
      <c r="BU513" s="136"/>
      <c r="BV513" s="136"/>
      <c r="BW513" s="136"/>
      <c r="BX513" s="136"/>
      <c r="BY513" s="136"/>
      <c r="BZ513" s="136"/>
      <c r="CA513" s="136"/>
      <c r="CB513" s="136"/>
      <c r="CC513" s="136"/>
      <c r="CD513" s="136"/>
      <c r="CE513" s="136"/>
      <c r="CF513" s="136"/>
      <c r="CG513" s="136"/>
      <c r="CH513" s="136"/>
      <c r="CI513" s="136"/>
      <c r="CJ513" s="136"/>
      <c r="CK513" s="136"/>
      <c r="CL513" s="136"/>
      <c r="CM513" s="136"/>
      <c r="CN513" s="136"/>
      <c r="CO513" s="136"/>
      <c r="CP513" s="136"/>
      <c r="CQ513" s="136"/>
      <c r="CR513" s="136"/>
      <c r="CS513" s="136"/>
      <c r="CT513" s="136"/>
      <c r="CU513" s="136"/>
      <c r="CV513" s="136"/>
      <c r="CW513" s="136"/>
      <c r="CX513" s="136"/>
      <c r="CY513" s="136"/>
      <c r="CZ513" s="136"/>
      <c r="DA513" s="136"/>
      <c r="DB513" s="136"/>
      <c r="DC513" s="136"/>
      <c r="DD513" s="136"/>
      <c r="DE513" s="136"/>
      <c r="DF513" s="136"/>
      <c r="DG513" s="136"/>
      <c r="DH513" s="136"/>
      <c r="DI513" s="136"/>
      <c r="DJ513" s="136"/>
      <c r="DK513" s="136"/>
      <c r="DL513" s="136"/>
      <c r="DM513" s="136"/>
      <c r="DN513" s="136"/>
      <c r="DO513" s="136"/>
      <c r="DP513" s="136"/>
      <c r="DQ513" s="136"/>
      <c r="DR513" s="136"/>
      <c r="DS513" s="136"/>
      <c r="DT513" s="136"/>
      <c r="DU513" s="136"/>
      <c r="DV513" s="136"/>
      <c r="DW513" s="136"/>
      <c r="DX513" s="136"/>
      <c r="DY513" s="136"/>
      <c r="DZ513" s="136"/>
      <c r="EA513" s="136"/>
      <c r="EB513" s="136"/>
      <c r="EC513" s="136"/>
      <c r="ED513" s="136"/>
      <c r="EE513" s="136"/>
      <c r="EF513" s="136"/>
      <c r="EG513" s="136"/>
      <c r="EH513" s="136"/>
      <c r="EI513" s="136"/>
      <c r="EJ513" s="136"/>
      <c r="EK513" s="136"/>
      <c r="EL513" s="136"/>
      <c r="EM513" s="136"/>
      <c r="EN513" s="136"/>
      <c r="EO513" s="136"/>
      <c r="EP513" s="136"/>
      <c r="EQ513" s="136"/>
      <c r="ER513" s="136"/>
      <c r="ES513" s="136"/>
      <c r="ET513" s="136"/>
      <c r="EU513" s="136"/>
      <c r="EV513" s="136"/>
      <c r="EW513" s="136"/>
      <c r="EX513" s="136"/>
      <c r="EY513" s="136"/>
      <c r="EZ513" s="136"/>
      <c r="FA513" s="136"/>
      <c r="FB513" s="136"/>
      <c r="FC513" s="136"/>
      <c r="FD513" s="136"/>
      <c r="FE513" s="136"/>
      <c r="FF513" s="136"/>
      <c r="FG513" s="136"/>
      <c r="FH513" s="136"/>
      <c r="FI513" s="136"/>
      <c r="FJ513" s="136"/>
      <c r="FK513" s="136"/>
      <c r="FL513" s="136"/>
      <c r="FM513" s="136"/>
      <c r="FN513" s="136"/>
      <c r="FO513" s="136"/>
      <c r="FP513" s="136"/>
      <c r="FQ513" s="136"/>
      <c r="FR513" s="136"/>
      <c r="FS513" s="136"/>
      <c r="FT513" s="136"/>
      <c r="FU513" s="136"/>
      <c r="FV513" s="136"/>
      <c r="FW513" s="136"/>
      <c r="FX513" s="136"/>
      <c r="FY513" s="136"/>
      <c r="FZ513" s="136"/>
      <c r="GA513" s="136"/>
      <c r="GB513" s="136"/>
      <c r="GC513" s="136"/>
      <c r="GD513" s="136"/>
      <c r="GE513" s="136"/>
      <c r="GF513" s="136"/>
      <c r="GG513" s="136"/>
      <c r="GH513" s="136"/>
      <c r="GI513" s="136"/>
      <c r="GJ513" s="136"/>
      <c r="GK513" s="136"/>
      <c r="GL513" s="136"/>
      <c r="GM513" s="136"/>
      <c r="GN513" s="136"/>
      <c r="GO513" s="136"/>
      <c r="GP513" s="136"/>
      <c r="GQ513" s="136"/>
      <c r="GR513" s="136"/>
      <c r="GS513" s="136"/>
      <c r="GT513" s="136"/>
      <c r="GU513" s="136"/>
      <c r="GV513" s="136"/>
      <c r="GW513" s="136"/>
      <c r="GX513" s="136"/>
      <c r="GY513" s="136"/>
      <c r="GZ513" s="136"/>
      <c r="HA513" s="136"/>
      <c r="HB513" s="136"/>
      <c r="HC513" s="136"/>
      <c r="HD513" s="136"/>
      <c r="HE513" s="136"/>
      <c r="HF513" s="136"/>
      <c r="HG513" s="136"/>
      <c r="HH513" s="136"/>
      <c r="HI513" s="136"/>
      <c r="HJ513" s="136"/>
      <c r="HK513" s="136"/>
      <c r="HL513" s="136"/>
      <c r="HM513" s="136"/>
      <c r="HN513" s="136"/>
      <c r="HO513" s="136"/>
      <c r="HP513" s="136"/>
      <c r="HQ513" s="136"/>
      <c r="HR513" s="136"/>
      <c r="HS513" s="136"/>
      <c r="HT513" s="136"/>
      <c r="HU513" s="136"/>
      <c r="HV513" s="136"/>
      <c r="HW513" s="136"/>
      <c r="HX513" s="136"/>
      <c r="HY513" s="136"/>
      <c r="HZ513" s="136"/>
      <c r="IA513" s="136"/>
      <c r="IB513" s="136"/>
      <c r="IC513" s="136"/>
      <c r="ID513" s="136"/>
      <c r="IE513" s="136"/>
      <c r="IF513" s="136"/>
      <c r="IG513" s="136"/>
    </row>
    <row r="514" spans="1:241" ht="15" customHeight="1" x14ac:dyDescent="0.25">
      <c r="A514" s="204" t="s">
        <v>427</v>
      </c>
      <c r="B514" s="205">
        <v>7639145</v>
      </c>
      <c r="C514" s="205">
        <v>2398276</v>
      </c>
      <c r="D514" s="195">
        <v>995108</v>
      </c>
      <c r="E514" s="195">
        <v>1023393</v>
      </c>
      <c r="F514" s="195">
        <v>1840874</v>
      </c>
      <c r="G514" s="205">
        <v>383789</v>
      </c>
      <c r="H514" s="242">
        <v>14280585</v>
      </c>
      <c r="I514" s="136"/>
      <c r="J514" s="204" t="s">
        <v>471</v>
      </c>
      <c r="K514" s="205">
        <v>6525849</v>
      </c>
      <c r="L514" s="205">
        <v>2112499</v>
      </c>
      <c r="M514" s="205">
        <v>800201</v>
      </c>
      <c r="N514" s="205">
        <v>1184995</v>
      </c>
      <c r="O514" s="205">
        <v>1311573</v>
      </c>
      <c r="P514" s="205">
        <v>375275</v>
      </c>
      <c r="Q514" s="242">
        <v>12310392</v>
      </c>
      <c r="R514" s="136"/>
      <c r="S514" s="136"/>
      <c r="T514" s="136"/>
      <c r="U514" s="136"/>
      <c r="V514" s="136"/>
      <c r="W514" s="136"/>
      <c r="X514" s="136"/>
      <c r="Y514" s="136"/>
      <c r="Z514" s="136"/>
      <c r="AA514" s="136"/>
      <c r="AB514" s="136"/>
      <c r="AC514" s="136"/>
      <c r="AD514" s="136"/>
      <c r="AE514" s="136"/>
      <c r="AF514" s="136"/>
      <c r="AG514" s="136"/>
      <c r="AH514" s="136"/>
      <c r="AI514" s="136"/>
      <c r="AJ514" s="136"/>
      <c r="AK514" s="136"/>
      <c r="AL514" s="136"/>
      <c r="AM514" s="136"/>
      <c r="AN514" s="136"/>
      <c r="AO514" s="136"/>
      <c r="AP514" s="136"/>
      <c r="AQ514" s="136"/>
      <c r="AR514" s="136"/>
      <c r="AS514" s="136"/>
      <c r="AT514" s="136"/>
      <c r="AU514" s="136"/>
      <c r="AV514" s="136"/>
      <c r="AW514" s="136"/>
      <c r="AX514" s="136"/>
      <c r="AY514" s="136"/>
      <c r="AZ514" s="136"/>
      <c r="BA514" s="136"/>
      <c r="BB514" s="136"/>
      <c r="BC514" s="136"/>
      <c r="BD514" s="136"/>
      <c r="BE514" s="136"/>
      <c r="BF514" s="136"/>
      <c r="BG514" s="136"/>
      <c r="BH514" s="136"/>
      <c r="BI514" s="136"/>
      <c r="BJ514" s="136"/>
      <c r="BK514" s="136"/>
      <c r="BL514" s="136"/>
      <c r="BM514" s="136"/>
      <c r="BN514" s="136"/>
      <c r="BO514" s="136"/>
      <c r="BP514" s="136"/>
      <c r="BQ514" s="136"/>
      <c r="BR514" s="136"/>
      <c r="BS514" s="136"/>
      <c r="BT514" s="136"/>
      <c r="BU514" s="136"/>
      <c r="BV514" s="136"/>
      <c r="BW514" s="136"/>
      <c r="BX514" s="136"/>
      <c r="BY514" s="136"/>
      <c r="BZ514" s="136"/>
      <c r="CA514" s="136"/>
      <c r="CB514" s="136"/>
      <c r="CC514" s="136"/>
      <c r="CD514" s="136"/>
      <c r="CE514" s="136"/>
      <c r="CF514" s="136"/>
      <c r="CG514" s="136"/>
      <c r="CH514" s="136"/>
      <c r="CI514" s="136"/>
      <c r="CJ514" s="136"/>
      <c r="CK514" s="136"/>
      <c r="CL514" s="136"/>
      <c r="CM514" s="136"/>
      <c r="CN514" s="136"/>
      <c r="CO514" s="136"/>
      <c r="CP514" s="136"/>
      <c r="CQ514" s="136"/>
      <c r="CR514" s="136"/>
      <c r="CS514" s="136"/>
      <c r="CT514" s="136"/>
      <c r="CU514" s="136"/>
      <c r="CV514" s="136"/>
      <c r="CW514" s="136"/>
      <c r="CX514" s="136"/>
      <c r="CY514" s="136"/>
      <c r="CZ514" s="136"/>
      <c r="DA514" s="136"/>
      <c r="DB514" s="136"/>
      <c r="DC514" s="136"/>
      <c r="DD514" s="136"/>
      <c r="DE514" s="136"/>
      <c r="DF514" s="136"/>
      <c r="DG514" s="136"/>
      <c r="DH514" s="136"/>
      <c r="DI514" s="136"/>
      <c r="DJ514" s="136"/>
      <c r="DK514" s="136"/>
      <c r="DL514" s="136"/>
      <c r="DM514" s="136"/>
      <c r="DN514" s="136"/>
      <c r="DO514" s="136"/>
      <c r="DP514" s="136"/>
      <c r="DQ514" s="136"/>
      <c r="DR514" s="136"/>
      <c r="DS514" s="136"/>
      <c r="DT514" s="136"/>
      <c r="DU514" s="136"/>
      <c r="DV514" s="136"/>
      <c r="DW514" s="136"/>
      <c r="DX514" s="136"/>
      <c r="DY514" s="136"/>
      <c r="DZ514" s="136"/>
      <c r="EA514" s="136"/>
      <c r="EB514" s="136"/>
      <c r="EC514" s="136"/>
      <c r="ED514" s="136"/>
      <c r="EE514" s="136"/>
      <c r="EF514" s="136"/>
      <c r="EG514" s="136"/>
      <c r="EH514" s="136"/>
      <c r="EI514" s="136"/>
      <c r="EJ514" s="136"/>
      <c r="EK514" s="136"/>
      <c r="EL514" s="136"/>
      <c r="EM514" s="136"/>
      <c r="EN514" s="136"/>
      <c r="EO514" s="136"/>
      <c r="EP514" s="136"/>
      <c r="EQ514" s="136"/>
      <c r="ER514" s="136"/>
      <c r="ES514" s="136"/>
      <c r="ET514" s="136"/>
      <c r="EU514" s="136"/>
      <c r="EV514" s="136"/>
      <c r="EW514" s="136"/>
      <c r="EX514" s="136"/>
      <c r="EY514" s="136"/>
      <c r="EZ514" s="136"/>
      <c r="FA514" s="136"/>
      <c r="FB514" s="136"/>
      <c r="FC514" s="136"/>
      <c r="FD514" s="136"/>
      <c r="FE514" s="136"/>
      <c r="FF514" s="136"/>
      <c r="FG514" s="136"/>
      <c r="FH514" s="136"/>
      <c r="FI514" s="136"/>
      <c r="FJ514" s="136"/>
      <c r="FK514" s="136"/>
      <c r="FL514" s="136"/>
      <c r="FM514" s="136"/>
      <c r="FN514" s="136"/>
      <c r="FO514" s="136"/>
      <c r="FP514" s="136"/>
      <c r="FQ514" s="136"/>
      <c r="FR514" s="136"/>
      <c r="FS514" s="136"/>
      <c r="FT514" s="136"/>
      <c r="FU514" s="136"/>
      <c r="FV514" s="136"/>
      <c r="FW514" s="136"/>
      <c r="FX514" s="136"/>
      <c r="FY514" s="136"/>
      <c r="FZ514" s="136"/>
      <c r="GA514" s="136"/>
      <c r="GB514" s="136"/>
      <c r="GC514" s="136"/>
      <c r="GD514" s="136"/>
      <c r="GE514" s="136"/>
      <c r="GF514" s="136"/>
      <c r="GG514" s="136"/>
      <c r="GH514" s="136"/>
      <c r="GI514" s="136"/>
      <c r="GJ514" s="136"/>
      <c r="GK514" s="136"/>
      <c r="GL514" s="136"/>
      <c r="GM514" s="136"/>
      <c r="GN514" s="136"/>
      <c r="GO514" s="136"/>
      <c r="GP514" s="136"/>
      <c r="GQ514" s="136"/>
      <c r="GR514" s="136"/>
      <c r="GS514" s="136"/>
      <c r="GT514" s="136"/>
      <c r="GU514" s="136"/>
      <c r="GV514" s="136"/>
      <c r="GW514" s="136"/>
      <c r="GX514" s="136"/>
      <c r="GY514" s="136"/>
      <c r="GZ514" s="136"/>
      <c r="HA514" s="136"/>
      <c r="HB514" s="136"/>
      <c r="HC514" s="136"/>
      <c r="HD514" s="136"/>
      <c r="HE514" s="136"/>
      <c r="HF514" s="136"/>
      <c r="HG514" s="136"/>
      <c r="HH514" s="136"/>
      <c r="HI514" s="136"/>
      <c r="HJ514" s="136"/>
      <c r="HK514" s="136"/>
      <c r="HL514" s="136"/>
      <c r="HM514" s="136"/>
      <c r="HN514" s="136"/>
      <c r="HO514" s="136"/>
      <c r="HP514" s="136"/>
      <c r="HQ514" s="136"/>
      <c r="HR514" s="136"/>
      <c r="HS514" s="136"/>
      <c r="HT514" s="136"/>
      <c r="HU514" s="136"/>
      <c r="HV514" s="136"/>
      <c r="HW514" s="136"/>
      <c r="HX514" s="136"/>
      <c r="HY514" s="136"/>
      <c r="HZ514" s="136"/>
      <c r="IA514" s="136"/>
      <c r="IB514" s="136"/>
      <c r="IC514" s="136"/>
      <c r="ID514" s="136"/>
      <c r="IE514" s="136"/>
      <c r="IF514" s="136"/>
      <c r="IG514" s="136"/>
    </row>
    <row r="515" spans="1:241" ht="15" customHeight="1" x14ac:dyDescent="0.25">
      <c r="A515" s="204" t="s">
        <v>428</v>
      </c>
      <c r="B515" s="205">
        <v>9534080</v>
      </c>
      <c r="C515" s="205">
        <v>2169347</v>
      </c>
      <c r="D515" s="195">
        <v>1033638</v>
      </c>
      <c r="E515" s="195">
        <v>980124</v>
      </c>
      <c r="F515" s="195">
        <v>1813174</v>
      </c>
      <c r="G515" s="205">
        <v>306769</v>
      </c>
      <c r="H515" s="242">
        <v>15837132</v>
      </c>
      <c r="I515" s="136"/>
      <c r="J515" s="204" t="s">
        <v>472</v>
      </c>
      <c r="K515" s="205">
        <v>5358584</v>
      </c>
      <c r="L515" s="205">
        <v>2198315</v>
      </c>
      <c r="M515" s="205">
        <v>900338</v>
      </c>
      <c r="N515" s="205">
        <v>1120799</v>
      </c>
      <c r="O515" s="205">
        <v>1680132</v>
      </c>
      <c r="P515" s="205">
        <v>338289</v>
      </c>
      <c r="Q515" s="242">
        <v>11596457</v>
      </c>
      <c r="R515" s="136"/>
      <c r="S515" s="136"/>
      <c r="T515" s="136"/>
      <c r="U515" s="136"/>
      <c r="V515" s="136"/>
      <c r="W515" s="136"/>
      <c r="X515" s="136"/>
      <c r="Y515" s="136"/>
      <c r="Z515" s="136"/>
      <c r="AA515" s="136"/>
      <c r="AB515" s="136"/>
      <c r="AC515" s="136"/>
      <c r="AD515" s="136"/>
      <c r="AE515" s="136"/>
      <c r="AF515" s="136"/>
      <c r="AG515" s="136"/>
      <c r="AH515" s="136"/>
      <c r="AI515" s="136"/>
      <c r="AJ515" s="136"/>
      <c r="AK515" s="136"/>
      <c r="AL515" s="136"/>
      <c r="AM515" s="136"/>
      <c r="AN515" s="136"/>
      <c r="AO515" s="136"/>
      <c r="AP515" s="136"/>
      <c r="AQ515" s="136"/>
      <c r="AR515" s="136"/>
      <c r="AS515" s="136"/>
      <c r="AT515" s="136"/>
      <c r="AU515" s="136"/>
      <c r="AV515" s="136"/>
      <c r="AW515" s="136"/>
      <c r="AX515" s="136"/>
      <c r="AY515" s="136"/>
      <c r="AZ515" s="136"/>
      <c r="BA515" s="136"/>
      <c r="BB515" s="136"/>
      <c r="BC515" s="136"/>
      <c r="BD515" s="136"/>
      <c r="BE515" s="136"/>
      <c r="BF515" s="136"/>
      <c r="BG515" s="136"/>
      <c r="BH515" s="136"/>
      <c r="BI515" s="136"/>
      <c r="BJ515" s="136"/>
      <c r="BK515" s="136"/>
      <c r="BL515" s="136"/>
      <c r="BM515" s="136"/>
      <c r="BN515" s="136"/>
      <c r="BO515" s="136"/>
      <c r="BP515" s="136"/>
      <c r="BQ515" s="136"/>
      <c r="BR515" s="136"/>
      <c r="BS515" s="136"/>
      <c r="BT515" s="136"/>
      <c r="BU515" s="136"/>
      <c r="BV515" s="136"/>
      <c r="BW515" s="136"/>
      <c r="BX515" s="136"/>
      <c r="BY515" s="136"/>
      <c r="BZ515" s="136"/>
      <c r="CA515" s="136"/>
      <c r="CB515" s="136"/>
      <c r="CC515" s="136"/>
      <c r="CD515" s="136"/>
      <c r="CE515" s="136"/>
      <c r="CF515" s="136"/>
      <c r="CG515" s="136"/>
      <c r="CH515" s="136"/>
      <c r="CI515" s="136"/>
      <c r="CJ515" s="136"/>
      <c r="CK515" s="136"/>
      <c r="CL515" s="136"/>
      <c r="CM515" s="136"/>
      <c r="CN515" s="136"/>
      <c r="CO515" s="136"/>
      <c r="CP515" s="136"/>
      <c r="CQ515" s="136"/>
      <c r="CR515" s="136"/>
      <c r="CS515" s="136"/>
      <c r="CT515" s="136"/>
      <c r="CU515" s="136"/>
      <c r="CV515" s="136"/>
      <c r="CW515" s="136"/>
      <c r="CX515" s="136"/>
      <c r="CY515" s="136"/>
      <c r="CZ515" s="136"/>
      <c r="DA515" s="136"/>
      <c r="DB515" s="136"/>
      <c r="DC515" s="136"/>
      <c r="DD515" s="136"/>
      <c r="DE515" s="136"/>
      <c r="DF515" s="136"/>
      <c r="DG515" s="136"/>
      <c r="DH515" s="136"/>
      <c r="DI515" s="136"/>
      <c r="DJ515" s="136"/>
      <c r="DK515" s="136"/>
      <c r="DL515" s="136"/>
      <c r="DM515" s="136"/>
      <c r="DN515" s="136"/>
      <c r="DO515" s="136"/>
      <c r="DP515" s="136"/>
      <c r="DQ515" s="136"/>
      <c r="DR515" s="136"/>
      <c r="DS515" s="136"/>
      <c r="DT515" s="136"/>
      <c r="DU515" s="136"/>
      <c r="DV515" s="136"/>
      <c r="DW515" s="136"/>
      <c r="DX515" s="136"/>
      <c r="DY515" s="136"/>
      <c r="DZ515" s="136"/>
      <c r="EA515" s="136"/>
      <c r="EB515" s="136"/>
      <c r="EC515" s="136"/>
      <c r="ED515" s="136"/>
      <c r="EE515" s="136"/>
      <c r="EF515" s="136"/>
      <c r="EG515" s="136"/>
      <c r="EH515" s="136"/>
      <c r="EI515" s="136"/>
      <c r="EJ515" s="136"/>
      <c r="EK515" s="136"/>
      <c r="EL515" s="136"/>
      <c r="EM515" s="136"/>
      <c r="EN515" s="136"/>
      <c r="EO515" s="136"/>
      <c r="EP515" s="136"/>
      <c r="EQ515" s="136"/>
      <c r="ER515" s="136"/>
      <c r="ES515" s="136"/>
      <c r="ET515" s="136"/>
      <c r="EU515" s="136"/>
      <c r="EV515" s="136"/>
      <c r="EW515" s="136"/>
      <c r="EX515" s="136"/>
      <c r="EY515" s="136"/>
      <c r="EZ515" s="136"/>
      <c r="FA515" s="136"/>
      <c r="FB515" s="136"/>
      <c r="FC515" s="136"/>
      <c r="FD515" s="136"/>
      <c r="FE515" s="136"/>
      <c r="FF515" s="136"/>
      <c r="FG515" s="136"/>
      <c r="FH515" s="136"/>
      <c r="FI515" s="136"/>
      <c r="FJ515" s="136"/>
      <c r="FK515" s="136"/>
      <c r="FL515" s="136"/>
      <c r="FM515" s="136"/>
      <c r="FN515" s="136"/>
      <c r="FO515" s="136"/>
      <c r="FP515" s="136"/>
      <c r="FQ515" s="136"/>
      <c r="FR515" s="136"/>
      <c r="FS515" s="136"/>
      <c r="FT515" s="136"/>
      <c r="FU515" s="136"/>
      <c r="FV515" s="136"/>
      <c r="FW515" s="136"/>
      <c r="FX515" s="136"/>
      <c r="FY515" s="136"/>
      <c r="FZ515" s="136"/>
      <c r="GA515" s="136"/>
      <c r="GB515" s="136"/>
      <c r="GC515" s="136"/>
      <c r="GD515" s="136"/>
      <c r="GE515" s="136"/>
      <c r="GF515" s="136"/>
      <c r="GG515" s="136"/>
      <c r="GH515" s="136"/>
      <c r="GI515" s="136"/>
      <c r="GJ515" s="136"/>
      <c r="GK515" s="136"/>
      <c r="GL515" s="136"/>
      <c r="GM515" s="136"/>
      <c r="GN515" s="136"/>
      <c r="GO515" s="136"/>
      <c r="GP515" s="136"/>
      <c r="GQ515" s="136"/>
      <c r="GR515" s="136"/>
      <c r="GS515" s="136"/>
      <c r="GT515" s="136"/>
      <c r="GU515" s="136"/>
      <c r="GV515" s="136"/>
      <c r="GW515" s="136"/>
      <c r="GX515" s="136"/>
      <c r="GY515" s="136"/>
      <c r="GZ515" s="136"/>
      <c r="HA515" s="136"/>
      <c r="HB515" s="136"/>
      <c r="HC515" s="136"/>
      <c r="HD515" s="136"/>
      <c r="HE515" s="136"/>
      <c r="HF515" s="136"/>
      <c r="HG515" s="136"/>
      <c r="HH515" s="136"/>
      <c r="HI515" s="136"/>
      <c r="HJ515" s="136"/>
      <c r="HK515" s="136"/>
      <c r="HL515" s="136"/>
      <c r="HM515" s="136"/>
      <c r="HN515" s="136"/>
      <c r="HO515" s="136"/>
      <c r="HP515" s="136"/>
      <c r="HQ515" s="136"/>
      <c r="HR515" s="136"/>
      <c r="HS515" s="136"/>
      <c r="HT515" s="136"/>
      <c r="HU515" s="136"/>
      <c r="HV515" s="136"/>
      <c r="HW515" s="136"/>
      <c r="HX515" s="136"/>
      <c r="HY515" s="136"/>
      <c r="HZ515" s="136"/>
      <c r="IA515" s="136"/>
      <c r="IB515" s="136"/>
      <c r="IC515" s="136"/>
      <c r="ID515" s="136"/>
      <c r="IE515" s="136"/>
      <c r="IF515" s="136"/>
      <c r="IG515" s="136"/>
    </row>
    <row r="516" spans="1:241" ht="15" customHeight="1" x14ac:dyDescent="0.25">
      <c r="A516" s="204" t="s">
        <v>634</v>
      </c>
      <c r="B516" s="205">
        <v>5691857</v>
      </c>
      <c r="C516" s="205">
        <v>2081253</v>
      </c>
      <c r="D516" s="195">
        <v>689218</v>
      </c>
      <c r="E516" s="195">
        <v>1139205</v>
      </c>
      <c r="F516" s="195">
        <v>1885507</v>
      </c>
      <c r="G516" s="205">
        <v>221288</v>
      </c>
      <c r="H516" s="242">
        <v>11708328</v>
      </c>
      <c r="I516" s="136"/>
      <c r="J516" s="204" t="s">
        <v>473</v>
      </c>
      <c r="K516" s="205">
        <v>6123137</v>
      </c>
      <c r="L516" s="205">
        <v>2823257</v>
      </c>
      <c r="M516" s="205">
        <v>940770</v>
      </c>
      <c r="N516" s="205">
        <v>1321773</v>
      </c>
      <c r="O516" s="205">
        <v>2121908</v>
      </c>
      <c r="P516" s="205">
        <v>298323</v>
      </c>
      <c r="Q516" s="242">
        <v>13629168</v>
      </c>
      <c r="R516" s="136"/>
      <c r="S516" s="136"/>
      <c r="T516" s="136"/>
      <c r="U516" s="136"/>
      <c r="V516" s="136"/>
      <c r="W516" s="136"/>
      <c r="X516" s="136"/>
      <c r="Y516" s="136"/>
      <c r="Z516" s="136"/>
      <c r="AA516" s="136"/>
      <c r="AB516" s="136"/>
      <c r="AC516" s="136"/>
      <c r="AD516" s="136"/>
      <c r="AE516" s="136"/>
      <c r="AF516" s="136"/>
      <c r="AG516" s="136"/>
      <c r="AH516" s="136"/>
      <c r="AI516" s="136"/>
      <c r="AJ516" s="136"/>
      <c r="AK516" s="136"/>
      <c r="AL516" s="136"/>
      <c r="AM516" s="136"/>
      <c r="AN516" s="136"/>
      <c r="AO516" s="136"/>
      <c r="AP516" s="136"/>
      <c r="AQ516" s="136"/>
      <c r="AR516" s="136"/>
      <c r="AS516" s="136"/>
      <c r="AT516" s="136"/>
      <c r="AU516" s="136"/>
      <c r="AV516" s="136"/>
      <c r="AW516" s="136"/>
      <c r="AX516" s="136"/>
      <c r="AY516" s="136"/>
      <c r="AZ516" s="136"/>
      <c r="BA516" s="136"/>
      <c r="BB516" s="136"/>
      <c r="BC516" s="136"/>
      <c r="BD516" s="136"/>
      <c r="BE516" s="136"/>
      <c r="BF516" s="136"/>
      <c r="BG516" s="136"/>
      <c r="BH516" s="136"/>
      <c r="BI516" s="136"/>
      <c r="BJ516" s="136"/>
      <c r="BK516" s="136"/>
      <c r="BL516" s="136"/>
      <c r="BM516" s="136"/>
      <c r="BN516" s="136"/>
      <c r="BO516" s="136"/>
      <c r="BP516" s="136"/>
      <c r="BQ516" s="136"/>
      <c r="BR516" s="136"/>
      <c r="BS516" s="136"/>
      <c r="BT516" s="136"/>
      <c r="BU516" s="136"/>
      <c r="BV516" s="136"/>
      <c r="BW516" s="136"/>
      <c r="BX516" s="136"/>
      <c r="BY516" s="136"/>
      <c r="BZ516" s="136"/>
      <c r="CA516" s="136"/>
      <c r="CB516" s="136"/>
      <c r="CC516" s="136"/>
      <c r="CD516" s="136"/>
      <c r="CE516" s="136"/>
      <c r="CF516" s="136"/>
      <c r="CG516" s="136"/>
      <c r="CH516" s="136"/>
      <c r="CI516" s="136"/>
      <c r="CJ516" s="136"/>
      <c r="CK516" s="136"/>
      <c r="CL516" s="136"/>
      <c r="CM516" s="136"/>
      <c r="CN516" s="136"/>
      <c r="CO516" s="136"/>
      <c r="CP516" s="136"/>
      <c r="CQ516" s="136"/>
      <c r="CR516" s="136"/>
      <c r="CS516" s="136"/>
      <c r="CT516" s="136"/>
      <c r="CU516" s="136"/>
      <c r="CV516" s="136"/>
      <c r="CW516" s="136"/>
      <c r="CX516" s="136"/>
      <c r="CY516" s="136"/>
      <c r="CZ516" s="136"/>
      <c r="DA516" s="136"/>
      <c r="DB516" s="136"/>
      <c r="DC516" s="136"/>
      <c r="DD516" s="136"/>
      <c r="DE516" s="136"/>
      <c r="DF516" s="136"/>
      <c r="DG516" s="136"/>
      <c r="DH516" s="136"/>
      <c r="DI516" s="136"/>
      <c r="DJ516" s="136"/>
      <c r="DK516" s="136"/>
      <c r="DL516" s="136"/>
      <c r="DM516" s="136"/>
      <c r="DN516" s="136"/>
      <c r="DO516" s="136"/>
      <c r="DP516" s="136"/>
      <c r="DQ516" s="136"/>
      <c r="DR516" s="136"/>
      <c r="DS516" s="136"/>
      <c r="DT516" s="136"/>
      <c r="DU516" s="136"/>
      <c r="DV516" s="136"/>
      <c r="DW516" s="136"/>
      <c r="DX516" s="136"/>
      <c r="DY516" s="136"/>
      <c r="DZ516" s="136"/>
      <c r="EA516" s="136"/>
      <c r="EB516" s="136"/>
      <c r="EC516" s="136"/>
      <c r="ED516" s="136"/>
      <c r="EE516" s="136"/>
      <c r="EF516" s="136"/>
      <c r="EG516" s="136"/>
      <c r="EH516" s="136"/>
      <c r="EI516" s="136"/>
      <c r="EJ516" s="136"/>
      <c r="EK516" s="136"/>
      <c r="EL516" s="136"/>
      <c r="EM516" s="136"/>
      <c r="EN516" s="136"/>
      <c r="EO516" s="136"/>
      <c r="EP516" s="136"/>
      <c r="EQ516" s="136"/>
      <c r="ER516" s="136"/>
      <c r="ES516" s="136"/>
      <c r="ET516" s="136"/>
      <c r="EU516" s="136"/>
      <c r="EV516" s="136"/>
      <c r="EW516" s="136"/>
      <c r="EX516" s="136"/>
      <c r="EY516" s="136"/>
      <c r="EZ516" s="136"/>
      <c r="FA516" s="136"/>
      <c r="FB516" s="136"/>
      <c r="FC516" s="136"/>
      <c r="FD516" s="136"/>
      <c r="FE516" s="136"/>
      <c r="FF516" s="136"/>
      <c r="FG516" s="136"/>
      <c r="FH516" s="136"/>
      <c r="FI516" s="136"/>
      <c r="FJ516" s="136"/>
      <c r="FK516" s="136"/>
      <c r="FL516" s="136"/>
      <c r="FM516" s="136"/>
      <c r="FN516" s="136"/>
      <c r="FO516" s="136"/>
      <c r="FP516" s="136"/>
      <c r="FQ516" s="136"/>
      <c r="FR516" s="136"/>
      <c r="FS516" s="136"/>
      <c r="FT516" s="136"/>
      <c r="FU516" s="136"/>
      <c r="FV516" s="136"/>
      <c r="FW516" s="136"/>
      <c r="FX516" s="136"/>
      <c r="FY516" s="136"/>
      <c r="FZ516" s="136"/>
      <c r="GA516" s="136"/>
      <c r="GB516" s="136"/>
      <c r="GC516" s="136"/>
      <c r="GD516" s="136"/>
      <c r="GE516" s="136"/>
      <c r="GF516" s="136"/>
      <c r="GG516" s="136"/>
      <c r="GH516" s="136"/>
      <c r="GI516" s="136"/>
      <c r="GJ516" s="136"/>
      <c r="GK516" s="136"/>
      <c r="GL516" s="136"/>
      <c r="GM516" s="136"/>
      <c r="GN516" s="136"/>
      <c r="GO516" s="136"/>
      <c r="GP516" s="136"/>
      <c r="GQ516" s="136"/>
      <c r="GR516" s="136"/>
      <c r="GS516" s="136"/>
      <c r="GT516" s="136"/>
      <c r="GU516" s="136"/>
      <c r="GV516" s="136"/>
      <c r="GW516" s="136"/>
      <c r="GX516" s="136"/>
      <c r="GY516" s="136"/>
      <c r="GZ516" s="136"/>
      <c r="HA516" s="136"/>
      <c r="HB516" s="136"/>
      <c r="HC516" s="136"/>
      <c r="HD516" s="136"/>
      <c r="HE516" s="136"/>
      <c r="HF516" s="136"/>
      <c r="HG516" s="136"/>
      <c r="HH516" s="136"/>
      <c r="HI516" s="136"/>
      <c r="HJ516" s="136"/>
      <c r="HK516" s="136"/>
      <c r="HL516" s="136"/>
      <c r="HM516" s="136"/>
      <c r="HN516" s="136"/>
      <c r="HO516" s="136"/>
      <c r="HP516" s="136"/>
      <c r="HQ516" s="136"/>
      <c r="HR516" s="136"/>
      <c r="HS516" s="136"/>
      <c r="HT516" s="136"/>
      <c r="HU516" s="136"/>
      <c r="HV516" s="136"/>
      <c r="HW516" s="136"/>
      <c r="HX516" s="136"/>
      <c r="HY516" s="136"/>
      <c r="HZ516" s="136"/>
      <c r="IA516" s="136"/>
      <c r="IB516" s="136"/>
      <c r="IC516" s="136"/>
      <c r="ID516" s="136"/>
      <c r="IE516" s="136"/>
      <c r="IF516" s="136"/>
      <c r="IG516" s="136"/>
    </row>
    <row r="517" spans="1:241" ht="15" customHeight="1" x14ac:dyDescent="0.25">
      <c r="A517" s="204" t="s">
        <v>430</v>
      </c>
      <c r="B517" s="205">
        <v>7310415</v>
      </c>
      <c r="C517" s="205">
        <v>1934331</v>
      </c>
      <c r="D517" s="195">
        <v>921745</v>
      </c>
      <c r="E517" s="195">
        <v>1239588</v>
      </c>
      <c r="F517" s="195">
        <v>2946550</v>
      </c>
      <c r="G517" s="205">
        <v>342372</v>
      </c>
      <c r="H517" s="242">
        <v>14695001</v>
      </c>
      <c r="I517" s="136"/>
      <c r="J517" s="204" t="s">
        <v>474</v>
      </c>
      <c r="K517" s="205">
        <v>4860011</v>
      </c>
      <c r="L517" s="205">
        <v>2484647</v>
      </c>
      <c r="M517" s="205">
        <v>794623</v>
      </c>
      <c r="N517" s="205">
        <v>1485373</v>
      </c>
      <c r="O517" s="205">
        <v>1820461</v>
      </c>
      <c r="P517" s="205">
        <v>337552</v>
      </c>
      <c r="Q517" s="242">
        <v>11782667</v>
      </c>
      <c r="R517" s="136"/>
      <c r="S517" s="136"/>
      <c r="T517" s="136"/>
      <c r="U517" s="136"/>
      <c r="V517" s="136"/>
      <c r="W517" s="136"/>
      <c r="X517" s="136"/>
      <c r="Y517" s="136"/>
      <c r="Z517" s="136"/>
      <c r="AA517" s="136"/>
      <c r="AB517" s="136"/>
      <c r="AC517" s="136"/>
      <c r="AD517" s="136"/>
      <c r="AE517" s="136"/>
      <c r="AF517" s="136"/>
      <c r="AG517" s="136"/>
      <c r="AH517" s="136"/>
      <c r="AI517" s="136"/>
      <c r="AJ517" s="136"/>
      <c r="AK517" s="136"/>
      <c r="AL517" s="136"/>
      <c r="AM517" s="136"/>
      <c r="AN517" s="136"/>
      <c r="AO517" s="136"/>
      <c r="AP517" s="136"/>
      <c r="AQ517" s="136"/>
      <c r="AR517" s="136"/>
      <c r="AS517" s="136"/>
      <c r="AT517" s="136"/>
      <c r="AU517" s="136"/>
      <c r="AV517" s="136"/>
      <c r="AW517" s="136"/>
      <c r="AX517" s="136"/>
      <c r="AY517" s="136"/>
      <c r="AZ517" s="136"/>
      <c r="BA517" s="136"/>
      <c r="BB517" s="136"/>
      <c r="BC517" s="136"/>
      <c r="BD517" s="136"/>
      <c r="BE517" s="136"/>
      <c r="BF517" s="136"/>
      <c r="BG517" s="136"/>
      <c r="BH517" s="136"/>
      <c r="BI517" s="136"/>
      <c r="BJ517" s="136"/>
      <c r="BK517" s="136"/>
      <c r="BL517" s="136"/>
      <c r="BM517" s="136"/>
      <c r="BN517" s="136"/>
      <c r="BO517" s="136"/>
      <c r="BP517" s="136"/>
      <c r="BQ517" s="136"/>
      <c r="BR517" s="136"/>
      <c r="BS517" s="136"/>
      <c r="BT517" s="136"/>
      <c r="BU517" s="136"/>
      <c r="BV517" s="136"/>
      <c r="BW517" s="136"/>
      <c r="BX517" s="136"/>
      <c r="BY517" s="136"/>
      <c r="BZ517" s="136"/>
      <c r="CA517" s="136"/>
      <c r="CB517" s="136"/>
      <c r="CC517" s="136"/>
      <c r="CD517" s="136"/>
      <c r="CE517" s="136"/>
      <c r="CF517" s="136"/>
      <c r="CG517" s="136"/>
      <c r="CH517" s="136"/>
      <c r="CI517" s="136"/>
      <c r="CJ517" s="136"/>
      <c r="CK517" s="136"/>
      <c r="CL517" s="136"/>
      <c r="CM517" s="136"/>
      <c r="CN517" s="136"/>
      <c r="CO517" s="136"/>
      <c r="CP517" s="136"/>
      <c r="CQ517" s="136"/>
      <c r="CR517" s="136"/>
      <c r="CS517" s="136"/>
      <c r="CT517" s="136"/>
      <c r="CU517" s="136"/>
      <c r="CV517" s="136"/>
      <c r="CW517" s="136"/>
      <c r="CX517" s="136"/>
      <c r="CY517" s="136"/>
      <c r="CZ517" s="136"/>
      <c r="DA517" s="136"/>
      <c r="DB517" s="136"/>
      <c r="DC517" s="136"/>
      <c r="DD517" s="136"/>
      <c r="DE517" s="136"/>
      <c r="DF517" s="136"/>
      <c r="DG517" s="136"/>
      <c r="DH517" s="136"/>
      <c r="DI517" s="136"/>
      <c r="DJ517" s="136"/>
      <c r="DK517" s="136"/>
      <c r="DL517" s="136"/>
      <c r="DM517" s="136"/>
      <c r="DN517" s="136"/>
      <c r="DO517" s="136"/>
      <c r="DP517" s="136"/>
      <c r="DQ517" s="136"/>
      <c r="DR517" s="136"/>
      <c r="DS517" s="136"/>
      <c r="DT517" s="136"/>
      <c r="DU517" s="136"/>
      <c r="DV517" s="136"/>
      <c r="DW517" s="136"/>
      <c r="DX517" s="136"/>
      <c r="DY517" s="136"/>
      <c r="DZ517" s="136"/>
      <c r="EA517" s="136"/>
      <c r="EB517" s="136"/>
      <c r="EC517" s="136"/>
      <c r="ED517" s="136"/>
      <c r="EE517" s="136"/>
      <c r="EF517" s="136"/>
      <c r="EG517" s="136"/>
      <c r="EH517" s="136"/>
      <c r="EI517" s="136"/>
      <c r="EJ517" s="136"/>
      <c r="EK517" s="136"/>
      <c r="EL517" s="136"/>
      <c r="EM517" s="136"/>
      <c r="EN517" s="136"/>
      <c r="EO517" s="136"/>
      <c r="EP517" s="136"/>
      <c r="EQ517" s="136"/>
      <c r="ER517" s="136"/>
      <c r="ES517" s="136"/>
      <c r="ET517" s="136"/>
      <c r="EU517" s="136"/>
      <c r="EV517" s="136"/>
      <c r="EW517" s="136"/>
      <c r="EX517" s="136"/>
      <c r="EY517" s="136"/>
      <c r="EZ517" s="136"/>
      <c r="FA517" s="136"/>
      <c r="FB517" s="136"/>
      <c r="FC517" s="136"/>
      <c r="FD517" s="136"/>
      <c r="FE517" s="136"/>
      <c r="FF517" s="136"/>
      <c r="FG517" s="136"/>
      <c r="FH517" s="136"/>
      <c r="FI517" s="136"/>
      <c r="FJ517" s="136"/>
      <c r="FK517" s="136"/>
      <c r="FL517" s="136"/>
      <c r="FM517" s="136"/>
      <c r="FN517" s="136"/>
      <c r="FO517" s="136"/>
      <c r="FP517" s="136"/>
      <c r="FQ517" s="136"/>
      <c r="FR517" s="136"/>
      <c r="FS517" s="136"/>
      <c r="FT517" s="136"/>
      <c r="FU517" s="136"/>
      <c r="FV517" s="136"/>
      <c r="FW517" s="136"/>
      <c r="FX517" s="136"/>
      <c r="FY517" s="136"/>
      <c r="FZ517" s="136"/>
      <c r="GA517" s="136"/>
      <c r="GB517" s="136"/>
      <c r="GC517" s="136"/>
      <c r="GD517" s="136"/>
      <c r="GE517" s="136"/>
      <c r="GF517" s="136"/>
      <c r="GG517" s="136"/>
      <c r="GH517" s="136"/>
      <c r="GI517" s="136"/>
      <c r="GJ517" s="136"/>
      <c r="GK517" s="136"/>
      <c r="GL517" s="136"/>
      <c r="GM517" s="136"/>
      <c r="GN517" s="136"/>
      <c r="GO517" s="136"/>
      <c r="GP517" s="136"/>
      <c r="GQ517" s="136"/>
      <c r="GR517" s="136"/>
      <c r="GS517" s="136"/>
      <c r="GT517" s="136"/>
      <c r="GU517" s="136"/>
      <c r="GV517" s="136"/>
      <c r="GW517" s="136"/>
      <c r="GX517" s="136"/>
      <c r="GY517" s="136"/>
      <c r="GZ517" s="136"/>
      <c r="HA517" s="136"/>
      <c r="HB517" s="136"/>
      <c r="HC517" s="136"/>
      <c r="HD517" s="136"/>
      <c r="HE517" s="136"/>
      <c r="HF517" s="136"/>
      <c r="HG517" s="136"/>
      <c r="HH517" s="136"/>
      <c r="HI517" s="136"/>
      <c r="HJ517" s="136"/>
      <c r="HK517" s="136"/>
      <c r="HL517" s="136"/>
      <c r="HM517" s="136"/>
      <c r="HN517" s="136"/>
      <c r="HO517" s="136"/>
      <c r="HP517" s="136"/>
      <c r="HQ517" s="136"/>
      <c r="HR517" s="136"/>
      <c r="HS517" s="136"/>
      <c r="HT517" s="136"/>
      <c r="HU517" s="136"/>
      <c r="HV517" s="136"/>
      <c r="HW517" s="136"/>
      <c r="HX517" s="136"/>
      <c r="HY517" s="136"/>
      <c r="HZ517" s="136"/>
      <c r="IA517" s="136"/>
      <c r="IB517" s="136"/>
      <c r="IC517" s="136"/>
      <c r="ID517" s="136"/>
      <c r="IE517" s="136"/>
      <c r="IF517" s="136"/>
      <c r="IG517" s="136"/>
    </row>
    <row r="518" spans="1:241" ht="15" customHeight="1" x14ac:dyDescent="0.25">
      <c r="A518" s="204" t="s">
        <v>431</v>
      </c>
      <c r="B518" s="205">
        <v>7991646</v>
      </c>
      <c r="C518" s="205">
        <v>2395665</v>
      </c>
      <c r="D518" s="195">
        <v>896685</v>
      </c>
      <c r="E518" s="195">
        <v>1553690</v>
      </c>
      <c r="F518" s="195">
        <v>2205039</v>
      </c>
      <c r="G518" s="205">
        <v>310118</v>
      </c>
      <c r="H518" s="242">
        <v>15352843</v>
      </c>
      <c r="I518" s="136"/>
      <c r="J518" s="204" t="s">
        <v>643</v>
      </c>
      <c r="K518" s="205">
        <v>3819679</v>
      </c>
      <c r="L518" s="205">
        <v>2086549</v>
      </c>
      <c r="M518" s="205">
        <v>566965</v>
      </c>
      <c r="N518" s="205">
        <v>1268997</v>
      </c>
      <c r="O518" s="205">
        <v>1752164</v>
      </c>
      <c r="P518" s="205">
        <v>354300</v>
      </c>
      <c r="Q518" s="242">
        <v>9848654</v>
      </c>
      <c r="R518" s="136"/>
      <c r="S518" s="136"/>
      <c r="T518" s="136"/>
      <c r="U518" s="136"/>
      <c r="V518" s="136"/>
      <c r="W518" s="136"/>
      <c r="X518" s="136"/>
      <c r="Y518" s="136"/>
      <c r="Z518" s="136"/>
      <c r="AA518" s="136"/>
      <c r="AB518" s="136"/>
      <c r="AC518" s="136"/>
      <c r="AD518" s="136"/>
      <c r="AE518" s="136"/>
      <c r="AF518" s="136"/>
      <c r="AG518" s="136"/>
      <c r="AH518" s="136"/>
      <c r="AI518" s="136"/>
      <c r="AJ518" s="136"/>
      <c r="AK518" s="136"/>
      <c r="AL518" s="136"/>
      <c r="AM518" s="136"/>
      <c r="AN518" s="136"/>
      <c r="AO518" s="136"/>
      <c r="AP518" s="136"/>
      <c r="AQ518" s="136"/>
      <c r="AR518" s="136"/>
      <c r="AS518" s="136"/>
      <c r="AT518" s="136"/>
      <c r="AU518" s="136"/>
      <c r="AV518" s="136"/>
      <c r="AW518" s="136"/>
      <c r="AX518" s="136"/>
      <c r="AY518" s="136"/>
      <c r="AZ518" s="136"/>
      <c r="BA518" s="136"/>
      <c r="BB518" s="136"/>
      <c r="BC518" s="136"/>
      <c r="BD518" s="136"/>
      <c r="BE518" s="136"/>
      <c r="BF518" s="136"/>
      <c r="BG518" s="136"/>
      <c r="BH518" s="136"/>
      <c r="BI518" s="136"/>
      <c r="BJ518" s="136"/>
      <c r="BK518" s="136"/>
      <c r="BL518" s="136"/>
      <c r="BM518" s="136"/>
      <c r="BN518" s="136"/>
      <c r="BO518" s="136"/>
      <c r="BP518" s="136"/>
      <c r="BQ518" s="136"/>
      <c r="BR518" s="136"/>
      <c r="BS518" s="136"/>
      <c r="BT518" s="136"/>
      <c r="BU518" s="136"/>
      <c r="BV518" s="136"/>
      <c r="BW518" s="136"/>
      <c r="BX518" s="136"/>
      <c r="BY518" s="136"/>
      <c r="BZ518" s="136"/>
      <c r="CA518" s="136"/>
      <c r="CB518" s="136"/>
      <c r="CC518" s="136"/>
      <c r="CD518" s="136"/>
      <c r="CE518" s="136"/>
      <c r="CF518" s="136"/>
      <c r="CG518" s="136"/>
      <c r="CH518" s="136"/>
      <c r="CI518" s="136"/>
      <c r="CJ518" s="136"/>
      <c r="CK518" s="136"/>
      <c r="CL518" s="136"/>
      <c r="CM518" s="136"/>
      <c r="CN518" s="136"/>
      <c r="CO518" s="136"/>
      <c r="CP518" s="136"/>
      <c r="CQ518" s="136"/>
      <c r="CR518" s="136"/>
      <c r="CS518" s="136"/>
      <c r="CT518" s="136"/>
      <c r="CU518" s="136"/>
      <c r="CV518" s="136"/>
      <c r="CW518" s="136"/>
      <c r="CX518" s="136"/>
      <c r="CY518" s="136"/>
      <c r="CZ518" s="136"/>
      <c r="DA518" s="136"/>
      <c r="DB518" s="136"/>
      <c r="DC518" s="136"/>
      <c r="DD518" s="136"/>
      <c r="DE518" s="136"/>
      <c r="DF518" s="136"/>
      <c r="DG518" s="136"/>
      <c r="DH518" s="136"/>
      <c r="DI518" s="136"/>
      <c r="DJ518" s="136"/>
      <c r="DK518" s="136"/>
      <c r="DL518" s="136"/>
      <c r="DM518" s="136"/>
      <c r="DN518" s="136"/>
      <c r="DO518" s="136"/>
      <c r="DP518" s="136"/>
      <c r="DQ518" s="136"/>
      <c r="DR518" s="136"/>
      <c r="DS518" s="136"/>
      <c r="DT518" s="136"/>
      <c r="DU518" s="136"/>
      <c r="DV518" s="136"/>
      <c r="DW518" s="136"/>
      <c r="DX518" s="136"/>
      <c r="DY518" s="136"/>
      <c r="DZ518" s="136"/>
      <c r="EA518" s="136"/>
      <c r="EB518" s="136"/>
      <c r="EC518" s="136"/>
      <c r="ED518" s="136"/>
      <c r="EE518" s="136"/>
      <c r="EF518" s="136"/>
      <c r="EG518" s="136"/>
      <c r="EH518" s="136"/>
      <c r="EI518" s="136"/>
      <c r="EJ518" s="136"/>
      <c r="EK518" s="136"/>
      <c r="EL518" s="136"/>
      <c r="EM518" s="136"/>
      <c r="EN518" s="136"/>
      <c r="EO518" s="136"/>
      <c r="EP518" s="136"/>
      <c r="EQ518" s="136"/>
      <c r="ER518" s="136"/>
      <c r="ES518" s="136"/>
      <c r="ET518" s="136"/>
      <c r="EU518" s="136"/>
      <c r="EV518" s="136"/>
      <c r="EW518" s="136"/>
      <c r="EX518" s="136"/>
      <c r="EY518" s="136"/>
      <c r="EZ518" s="136"/>
      <c r="FA518" s="136"/>
      <c r="FB518" s="136"/>
      <c r="FC518" s="136"/>
      <c r="FD518" s="136"/>
      <c r="FE518" s="136"/>
      <c r="FF518" s="136"/>
      <c r="FG518" s="136"/>
      <c r="FH518" s="136"/>
      <c r="FI518" s="136"/>
      <c r="FJ518" s="136"/>
      <c r="FK518" s="136"/>
      <c r="FL518" s="136"/>
      <c r="FM518" s="136"/>
      <c r="FN518" s="136"/>
      <c r="FO518" s="136"/>
      <c r="FP518" s="136"/>
      <c r="FQ518" s="136"/>
      <c r="FR518" s="136"/>
      <c r="FS518" s="136"/>
      <c r="FT518" s="136"/>
      <c r="FU518" s="136"/>
      <c r="FV518" s="136"/>
      <c r="FW518" s="136"/>
      <c r="FX518" s="136"/>
      <c r="FY518" s="136"/>
      <c r="FZ518" s="136"/>
      <c r="GA518" s="136"/>
      <c r="GB518" s="136"/>
      <c r="GC518" s="136"/>
      <c r="GD518" s="136"/>
      <c r="GE518" s="136"/>
      <c r="GF518" s="136"/>
      <c r="GG518" s="136"/>
      <c r="GH518" s="136"/>
      <c r="GI518" s="136"/>
      <c r="GJ518" s="136"/>
      <c r="GK518" s="136"/>
      <c r="GL518" s="136"/>
      <c r="GM518" s="136"/>
      <c r="GN518" s="136"/>
      <c r="GO518" s="136"/>
      <c r="GP518" s="136"/>
      <c r="GQ518" s="136"/>
      <c r="GR518" s="136"/>
      <c r="GS518" s="136"/>
      <c r="GT518" s="136"/>
      <c r="GU518" s="136"/>
      <c r="GV518" s="136"/>
      <c r="GW518" s="136"/>
      <c r="GX518" s="136"/>
      <c r="GY518" s="136"/>
      <c r="GZ518" s="136"/>
      <c r="HA518" s="136"/>
      <c r="HB518" s="136"/>
      <c r="HC518" s="136"/>
      <c r="HD518" s="136"/>
      <c r="HE518" s="136"/>
      <c r="HF518" s="136"/>
      <c r="HG518" s="136"/>
      <c r="HH518" s="136"/>
      <c r="HI518" s="136"/>
      <c r="HJ518" s="136"/>
      <c r="HK518" s="136"/>
      <c r="HL518" s="136"/>
      <c r="HM518" s="136"/>
      <c r="HN518" s="136"/>
      <c r="HO518" s="136"/>
      <c r="HP518" s="136"/>
      <c r="HQ518" s="136"/>
      <c r="HR518" s="136"/>
      <c r="HS518" s="136"/>
      <c r="HT518" s="136"/>
      <c r="HU518" s="136"/>
      <c r="HV518" s="136"/>
      <c r="HW518" s="136"/>
      <c r="HX518" s="136"/>
      <c r="HY518" s="136"/>
      <c r="HZ518" s="136"/>
      <c r="IA518" s="136"/>
      <c r="IB518" s="136"/>
      <c r="IC518" s="136"/>
      <c r="ID518" s="136"/>
      <c r="IE518" s="136"/>
      <c r="IF518" s="136"/>
      <c r="IG518" s="136"/>
    </row>
    <row r="519" spans="1:241" ht="15" customHeight="1" x14ac:dyDescent="0.25">
      <c r="A519" s="204" t="s">
        <v>432</v>
      </c>
      <c r="B519" s="205">
        <v>7134787</v>
      </c>
      <c r="C519" s="205">
        <v>2753047</v>
      </c>
      <c r="D519" s="195">
        <v>1003346</v>
      </c>
      <c r="E519" s="195">
        <v>1571242</v>
      </c>
      <c r="F519" s="195">
        <v>2634271</v>
      </c>
      <c r="G519" s="205">
        <v>296813</v>
      </c>
      <c r="H519" s="242">
        <v>15393506</v>
      </c>
      <c r="I519" s="136"/>
      <c r="J519" s="204" t="s">
        <v>476</v>
      </c>
      <c r="K519" s="205">
        <v>6978577</v>
      </c>
      <c r="L519" s="205">
        <v>2749829</v>
      </c>
      <c r="M519" s="205">
        <v>1016451</v>
      </c>
      <c r="N519" s="205">
        <v>1606711</v>
      </c>
      <c r="O519" s="205">
        <v>2306900</v>
      </c>
      <c r="P519" s="205">
        <v>477698</v>
      </c>
      <c r="Q519" s="242">
        <v>15136166</v>
      </c>
      <c r="R519" s="136"/>
      <c r="S519" s="136"/>
      <c r="T519" s="136"/>
      <c r="U519" s="136"/>
      <c r="V519" s="136"/>
      <c r="W519" s="136"/>
      <c r="X519" s="136"/>
      <c r="Y519" s="136"/>
      <c r="Z519" s="136"/>
      <c r="AA519" s="136"/>
      <c r="AB519" s="136"/>
      <c r="AC519" s="136"/>
      <c r="AD519" s="136"/>
      <c r="AE519" s="136"/>
      <c r="AF519" s="136"/>
      <c r="AG519" s="136"/>
      <c r="AH519" s="136"/>
      <c r="AI519" s="136"/>
      <c r="AJ519" s="136"/>
      <c r="AK519" s="136"/>
      <c r="AL519" s="136"/>
      <c r="AM519" s="136"/>
      <c r="AN519" s="136"/>
      <c r="AO519" s="136"/>
      <c r="AP519" s="136"/>
      <c r="AQ519" s="136"/>
      <c r="AR519" s="136"/>
      <c r="AS519" s="136"/>
      <c r="AT519" s="136"/>
      <c r="AU519" s="136"/>
      <c r="AV519" s="136"/>
      <c r="AW519" s="136"/>
      <c r="AX519" s="136"/>
      <c r="AY519" s="136"/>
      <c r="AZ519" s="136"/>
      <c r="BA519" s="136"/>
      <c r="BB519" s="136"/>
      <c r="BC519" s="136"/>
      <c r="BD519" s="136"/>
      <c r="BE519" s="136"/>
      <c r="BF519" s="136"/>
      <c r="BG519" s="136"/>
      <c r="BH519" s="136"/>
      <c r="BI519" s="136"/>
      <c r="BJ519" s="136"/>
      <c r="BK519" s="136"/>
      <c r="BL519" s="136"/>
      <c r="BM519" s="136"/>
      <c r="BN519" s="136"/>
      <c r="BO519" s="136"/>
      <c r="BP519" s="136"/>
      <c r="BQ519" s="136"/>
      <c r="BR519" s="136"/>
      <c r="BS519" s="136"/>
      <c r="BT519" s="136"/>
      <c r="BU519" s="136"/>
      <c r="BV519" s="136"/>
      <c r="BW519" s="136"/>
      <c r="BX519" s="136"/>
      <c r="BY519" s="136"/>
      <c r="BZ519" s="136"/>
      <c r="CA519" s="136"/>
      <c r="CB519" s="136"/>
      <c r="CC519" s="136"/>
      <c r="CD519" s="136"/>
      <c r="CE519" s="136"/>
      <c r="CF519" s="136"/>
      <c r="CG519" s="136"/>
      <c r="CH519" s="136"/>
      <c r="CI519" s="136"/>
      <c r="CJ519" s="136"/>
      <c r="CK519" s="136"/>
      <c r="CL519" s="136"/>
      <c r="CM519" s="136"/>
      <c r="CN519" s="136"/>
      <c r="CO519" s="136"/>
      <c r="CP519" s="136"/>
      <c r="CQ519" s="136"/>
      <c r="CR519" s="136"/>
      <c r="CS519" s="136"/>
      <c r="CT519" s="136"/>
      <c r="CU519" s="136"/>
      <c r="CV519" s="136"/>
      <c r="CW519" s="136"/>
      <c r="CX519" s="136"/>
      <c r="CY519" s="136"/>
      <c r="CZ519" s="136"/>
      <c r="DA519" s="136"/>
      <c r="DB519" s="136"/>
      <c r="DC519" s="136"/>
      <c r="DD519" s="136"/>
      <c r="DE519" s="136"/>
      <c r="DF519" s="136"/>
      <c r="DG519" s="136"/>
      <c r="DH519" s="136"/>
      <c r="DI519" s="136"/>
      <c r="DJ519" s="136"/>
      <c r="DK519" s="136"/>
      <c r="DL519" s="136"/>
      <c r="DM519" s="136"/>
      <c r="DN519" s="136"/>
      <c r="DO519" s="136"/>
      <c r="DP519" s="136"/>
      <c r="DQ519" s="136"/>
      <c r="DR519" s="136"/>
      <c r="DS519" s="136"/>
      <c r="DT519" s="136"/>
      <c r="DU519" s="136"/>
      <c r="DV519" s="136"/>
      <c r="DW519" s="136"/>
      <c r="DX519" s="136"/>
      <c r="DY519" s="136"/>
      <c r="DZ519" s="136"/>
      <c r="EA519" s="136"/>
      <c r="EB519" s="136"/>
      <c r="EC519" s="136"/>
      <c r="ED519" s="136"/>
      <c r="EE519" s="136"/>
      <c r="EF519" s="136"/>
      <c r="EG519" s="136"/>
      <c r="EH519" s="136"/>
      <c r="EI519" s="136"/>
      <c r="EJ519" s="136"/>
      <c r="EK519" s="136"/>
      <c r="EL519" s="136"/>
      <c r="EM519" s="136"/>
      <c r="EN519" s="136"/>
      <c r="EO519" s="136"/>
      <c r="EP519" s="136"/>
      <c r="EQ519" s="136"/>
      <c r="ER519" s="136"/>
      <c r="ES519" s="136"/>
      <c r="ET519" s="136"/>
      <c r="EU519" s="136"/>
      <c r="EV519" s="136"/>
      <c r="EW519" s="136"/>
      <c r="EX519" s="136"/>
      <c r="EY519" s="136"/>
      <c r="EZ519" s="136"/>
      <c r="FA519" s="136"/>
      <c r="FB519" s="136"/>
      <c r="FC519" s="136"/>
      <c r="FD519" s="136"/>
      <c r="FE519" s="136"/>
      <c r="FF519" s="136"/>
      <c r="FG519" s="136"/>
      <c r="FH519" s="136"/>
      <c r="FI519" s="136"/>
      <c r="FJ519" s="136"/>
      <c r="FK519" s="136"/>
      <c r="FL519" s="136"/>
      <c r="FM519" s="136"/>
      <c r="FN519" s="136"/>
      <c r="FO519" s="136"/>
      <c r="FP519" s="136"/>
      <c r="FQ519" s="136"/>
      <c r="FR519" s="136"/>
      <c r="FS519" s="136"/>
      <c r="FT519" s="136"/>
      <c r="FU519" s="136"/>
      <c r="FV519" s="136"/>
      <c r="FW519" s="136"/>
      <c r="FX519" s="136"/>
      <c r="FY519" s="136"/>
      <c r="FZ519" s="136"/>
      <c r="GA519" s="136"/>
      <c r="GB519" s="136"/>
      <c r="GC519" s="136"/>
      <c r="GD519" s="136"/>
      <c r="GE519" s="136"/>
      <c r="GF519" s="136"/>
      <c r="GG519" s="136"/>
      <c r="GH519" s="136"/>
      <c r="GI519" s="136"/>
      <c r="GJ519" s="136"/>
      <c r="GK519" s="136"/>
      <c r="GL519" s="136"/>
      <c r="GM519" s="136"/>
      <c r="GN519" s="136"/>
      <c r="GO519" s="136"/>
      <c r="GP519" s="136"/>
      <c r="GQ519" s="136"/>
      <c r="GR519" s="136"/>
      <c r="GS519" s="136"/>
      <c r="GT519" s="136"/>
      <c r="GU519" s="136"/>
      <c r="GV519" s="136"/>
      <c r="GW519" s="136"/>
      <c r="GX519" s="136"/>
      <c r="GY519" s="136"/>
      <c r="GZ519" s="136"/>
      <c r="HA519" s="136"/>
      <c r="HB519" s="136"/>
      <c r="HC519" s="136"/>
      <c r="HD519" s="136"/>
      <c r="HE519" s="136"/>
      <c r="HF519" s="136"/>
      <c r="HG519" s="136"/>
      <c r="HH519" s="136"/>
      <c r="HI519" s="136"/>
      <c r="HJ519" s="136"/>
      <c r="HK519" s="136"/>
      <c r="HL519" s="136"/>
      <c r="HM519" s="136"/>
      <c r="HN519" s="136"/>
      <c r="HO519" s="136"/>
      <c r="HP519" s="136"/>
      <c r="HQ519" s="136"/>
      <c r="HR519" s="136"/>
      <c r="HS519" s="136"/>
      <c r="HT519" s="136"/>
      <c r="HU519" s="136"/>
      <c r="HV519" s="136"/>
      <c r="HW519" s="136"/>
      <c r="HX519" s="136"/>
      <c r="HY519" s="136"/>
      <c r="HZ519" s="136"/>
      <c r="IA519" s="136"/>
      <c r="IB519" s="136"/>
      <c r="IC519" s="136"/>
      <c r="ID519" s="136"/>
      <c r="IE519" s="136"/>
      <c r="IF519" s="136"/>
      <c r="IG519" s="136"/>
    </row>
    <row r="520" spans="1:241" ht="15" customHeight="1" x14ac:dyDescent="0.25">
      <c r="A520" s="204" t="s">
        <v>433</v>
      </c>
      <c r="B520" s="205">
        <v>6000918</v>
      </c>
      <c r="C520" s="205">
        <v>2413074</v>
      </c>
      <c r="D520" s="195">
        <v>895224</v>
      </c>
      <c r="E520" s="195">
        <v>1388575</v>
      </c>
      <c r="F520" s="195">
        <v>2228956</v>
      </c>
      <c r="G520" s="205">
        <v>326844</v>
      </c>
      <c r="H520" s="242">
        <v>13253591</v>
      </c>
      <c r="I520" s="136"/>
      <c r="J520" s="204" t="s">
        <v>477</v>
      </c>
      <c r="K520" s="205">
        <v>6420381</v>
      </c>
      <c r="L520" s="205">
        <v>2595980</v>
      </c>
      <c r="M520" s="205">
        <v>779176</v>
      </c>
      <c r="N520" s="205">
        <v>1363901</v>
      </c>
      <c r="O520" s="205">
        <v>2465889</v>
      </c>
      <c r="P520" s="205">
        <v>360697</v>
      </c>
      <c r="Q520" s="242">
        <v>13986024</v>
      </c>
      <c r="R520" s="136"/>
      <c r="S520" s="136"/>
      <c r="T520" s="136"/>
      <c r="U520" s="136"/>
      <c r="V520" s="136"/>
      <c r="W520" s="136"/>
      <c r="X520" s="136"/>
      <c r="Y520" s="136"/>
      <c r="Z520" s="136"/>
      <c r="AA520" s="136"/>
      <c r="AB520" s="136"/>
      <c r="AC520" s="136"/>
      <c r="AD520" s="136"/>
      <c r="AE520" s="136"/>
      <c r="AF520" s="136"/>
      <c r="AG520" s="136"/>
      <c r="AH520" s="136"/>
      <c r="AI520" s="136"/>
      <c r="AJ520" s="136"/>
      <c r="AK520" s="136"/>
      <c r="AL520" s="136"/>
      <c r="AM520" s="136"/>
      <c r="AN520" s="136"/>
      <c r="AO520" s="136"/>
      <c r="AP520" s="136"/>
      <c r="AQ520" s="136"/>
      <c r="AR520" s="136"/>
      <c r="AS520" s="136"/>
      <c r="AT520" s="136"/>
      <c r="AU520" s="136"/>
      <c r="AV520" s="136"/>
      <c r="AW520" s="136"/>
      <c r="AX520" s="136"/>
      <c r="AY520" s="136"/>
      <c r="AZ520" s="136"/>
      <c r="BA520" s="136"/>
      <c r="BB520" s="136"/>
      <c r="BC520" s="136"/>
      <c r="BD520" s="136"/>
      <c r="BE520" s="136"/>
      <c r="BF520" s="136"/>
      <c r="BG520" s="136"/>
      <c r="BH520" s="136"/>
      <c r="BI520" s="136"/>
      <c r="BJ520" s="136"/>
      <c r="BK520" s="136"/>
      <c r="BL520" s="136"/>
      <c r="BM520" s="136"/>
      <c r="BN520" s="136"/>
      <c r="BO520" s="136"/>
      <c r="BP520" s="136"/>
      <c r="BQ520" s="136"/>
      <c r="BR520" s="136"/>
      <c r="BS520" s="136"/>
      <c r="BT520" s="136"/>
      <c r="BU520" s="136"/>
      <c r="BV520" s="136"/>
      <c r="BW520" s="136"/>
      <c r="BX520" s="136"/>
      <c r="BY520" s="136"/>
      <c r="BZ520" s="136"/>
      <c r="CA520" s="136"/>
      <c r="CB520" s="136"/>
      <c r="CC520" s="136"/>
      <c r="CD520" s="136"/>
      <c r="CE520" s="136"/>
      <c r="CF520" s="136"/>
      <c r="CG520" s="136"/>
      <c r="CH520" s="136"/>
      <c r="CI520" s="136"/>
      <c r="CJ520" s="136"/>
      <c r="CK520" s="136"/>
      <c r="CL520" s="136"/>
      <c r="CM520" s="136"/>
      <c r="CN520" s="136"/>
      <c r="CO520" s="136"/>
      <c r="CP520" s="136"/>
      <c r="CQ520" s="136"/>
      <c r="CR520" s="136"/>
      <c r="CS520" s="136"/>
      <c r="CT520" s="136"/>
      <c r="CU520" s="136"/>
      <c r="CV520" s="136"/>
      <c r="CW520" s="136"/>
      <c r="CX520" s="136"/>
      <c r="CY520" s="136"/>
      <c r="CZ520" s="136"/>
      <c r="DA520" s="136"/>
      <c r="DB520" s="136"/>
      <c r="DC520" s="136"/>
      <c r="DD520" s="136"/>
      <c r="DE520" s="136"/>
      <c r="DF520" s="136"/>
      <c r="DG520" s="136"/>
      <c r="DH520" s="136"/>
      <c r="DI520" s="136"/>
      <c r="DJ520" s="136"/>
      <c r="DK520" s="136"/>
      <c r="DL520" s="136"/>
      <c r="DM520" s="136"/>
      <c r="DN520" s="136"/>
      <c r="DO520" s="136"/>
      <c r="DP520" s="136"/>
      <c r="DQ520" s="136"/>
      <c r="DR520" s="136"/>
      <c r="DS520" s="136"/>
      <c r="DT520" s="136"/>
      <c r="DU520" s="136"/>
      <c r="DV520" s="136"/>
      <c r="DW520" s="136"/>
      <c r="DX520" s="136"/>
      <c r="DY520" s="136"/>
      <c r="DZ520" s="136"/>
      <c r="EA520" s="136"/>
      <c r="EB520" s="136"/>
      <c r="EC520" s="136"/>
      <c r="ED520" s="136"/>
      <c r="EE520" s="136"/>
      <c r="EF520" s="136"/>
      <c r="EG520" s="136"/>
      <c r="EH520" s="136"/>
      <c r="EI520" s="136"/>
      <c r="EJ520" s="136"/>
      <c r="EK520" s="136"/>
      <c r="EL520" s="136"/>
      <c r="EM520" s="136"/>
      <c r="EN520" s="136"/>
      <c r="EO520" s="136"/>
      <c r="EP520" s="136"/>
      <c r="EQ520" s="136"/>
      <c r="ER520" s="136"/>
      <c r="ES520" s="136"/>
      <c r="ET520" s="136"/>
      <c r="EU520" s="136"/>
      <c r="EV520" s="136"/>
      <c r="EW520" s="136"/>
      <c r="EX520" s="136"/>
      <c r="EY520" s="136"/>
      <c r="EZ520" s="136"/>
      <c r="FA520" s="136"/>
      <c r="FB520" s="136"/>
      <c r="FC520" s="136"/>
      <c r="FD520" s="136"/>
      <c r="FE520" s="136"/>
      <c r="FF520" s="136"/>
      <c r="FG520" s="136"/>
      <c r="FH520" s="136"/>
      <c r="FI520" s="136"/>
      <c r="FJ520" s="136"/>
      <c r="FK520" s="136"/>
      <c r="FL520" s="136"/>
      <c r="FM520" s="136"/>
      <c r="FN520" s="136"/>
      <c r="FO520" s="136"/>
      <c r="FP520" s="136"/>
      <c r="FQ520" s="136"/>
      <c r="FR520" s="136"/>
      <c r="FS520" s="136"/>
      <c r="FT520" s="136"/>
      <c r="FU520" s="136"/>
      <c r="FV520" s="136"/>
      <c r="FW520" s="136"/>
      <c r="FX520" s="136"/>
      <c r="FY520" s="136"/>
      <c r="FZ520" s="136"/>
      <c r="GA520" s="136"/>
      <c r="GB520" s="136"/>
      <c r="GC520" s="136"/>
      <c r="GD520" s="136"/>
      <c r="GE520" s="136"/>
      <c r="GF520" s="136"/>
      <c r="GG520" s="136"/>
      <c r="GH520" s="136"/>
      <c r="GI520" s="136"/>
      <c r="GJ520" s="136"/>
      <c r="GK520" s="136"/>
      <c r="GL520" s="136"/>
      <c r="GM520" s="136"/>
      <c r="GN520" s="136"/>
      <c r="GO520" s="136"/>
      <c r="GP520" s="136"/>
      <c r="GQ520" s="136"/>
      <c r="GR520" s="136"/>
      <c r="GS520" s="136"/>
      <c r="GT520" s="136"/>
      <c r="GU520" s="136"/>
      <c r="GV520" s="136"/>
      <c r="GW520" s="136"/>
      <c r="GX520" s="136"/>
      <c r="GY520" s="136"/>
      <c r="GZ520" s="136"/>
      <c r="HA520" s="136"/>
      <c r="HB520" s="136"/>
      <c r="HC520" s="136"/>
      <c r="HD520" s="136"/>
      <c r="HE520" s="136"/>
      <c r="HF520" s="136"/>
      <c r="HG520" s="136"/>
      <c r="HH520" s="136"/>
      <c r="HI520" s="136"/>
      <c r="HJ520" s="136"/>
      <c r="HK520" s="136"/>
      <c r="HL520" s="136"/>
      <c r="HM520" s="136"/>
      <c r="HN520" s="136"/>
      <c r="HO520" s="136"/>
      <c r="HP520" s="136"/>
      <c r="HQ520" s="136"/>
      <c r="HR520" s="136"/>
      <c r="HS520" s="136"/>
      <c r="HT520" s="136"/>
      <c r="HU520" s="136"/>
      <c r="HV520" s="136"/>
      <c r="HW520" s="136"/>
      <c r="HX520" s="136"/>
      <c r="HY520" s="136"/>
      <c r="HZ520" s="136"/>
      <c r="IA520" s="136"/>
      <c r="IB520" s="136"/>
      <c r="IC520" s="136"/>
      <c r="ID520" s="136"/>
      <c r="IE520" s="136"/>
      <c r="IF520" s="136"/>
      <c r="IG520" s="136"/>
    </row>
    <row r="521" spans="1:241" ht="15" customHeight="1" x14ac:dyDescent="0.25">
      <c r="A521" s="204" t="s">
        <v>635</v>
      </c>
      <c r="B521" s="205">
        <v>4337535</v>
      </c>
      <c r="C521" s="205">
        <v>1637360</v>
      </c>
      <c r="D521" s="195">
        <v>715262</v>
      </c>
      <c r="E521" s="195">
        <v>1169894</v>
      </c>
      <c r="F521" s="195">
        <v>2060013</v>
      </c>
      <c r="G521" s="205">
        <v>279049</v>
      </c>
      <c r="H521" s="242">
        <v>10199113</v>
      </c>
      <c r="I521" s="136"/>
      <c r="J521" s="204" t="s">
        <v>478</v>
      </c>
      <c r="K521" s="205">
        <v>7185082</v>
      </c>
      <c r="L521" s="205">
        <v>2786570</v>
      </c>
      <c r="M521" s="205">
        <v>840999</v>
      </c>
      <c r="N521" s="205">
        <v>1145648</v>
      </c>
      <c r="O521" s="205">
        <v>2010779</v>
      </c>
      <c r="P521" s="205">
        <v>401190</v>
      </c>
      <c r="Q521" s="242">
        <v>14370268</v>
      </c>
      <c r="R521" s="136"/>
      <c r="S521" s="136"/>
      <c r="T521" s="136"/>
      <c r="U521" s="136"/>
      <c r="V521" s="136"/>
      <c r="W521" s="136"/>
      <c r="X521" s="136"/>
      <c r="Y521" s="136"/>
      <c r="Z521" s="136"/>
      <c r="AA521" s="136"/>
      <c r="AB521" s="136"/>
      <c r="AC521" s="136"/>
      <c r="AD521" s="136"/>
      <c r="AE521" s="136"/>
      <c r="AF521" s="136"/>
      <c r="AG521" s="136"/>
      <c r="AH521" s="136"/>
      <c r="AI521" s="136"/>
      <c r="AJ521" s="136"/>
      <c r="AK521" s="136"/>
      <c r="AL521" s="136"/>
      <c r="AM521" s="136"/>
      <c r="AN521" s="136"/>
      <c r="AO521" s="136"/>
      <c r="AP521" s="136"/>
      <c r="AQ521" s="136"/>
      <c r="AR521" s="136"/>
      <c r="AS521" s="136"/>
      <c r="AT521" s="136"/>
      <c r="AU521" s="136"/>
      <c r="AV521" s="136"/>
      <c r="AW521" s="136"/>
      <c r="AX521" s="136"/>
      <c r="AY521" s="136"/>
      <c r="AZ521" s="136"/>
      <c r="BA521" s="136"/>
      <c r="BB521" s="136"/>
      <c r="BC521" s="136"/>
      <c r="BD521" s="136"/>
      <c r="BE521" s="136"/>
      <c r="BF521" s="136"/>
      <c r="BG521" s="136"/>
      <c r="BH521" s="136"/>
      <c r="BI521" s="136"/>
      <c r="BJ521" s="136"/>
      <c r="BK521" s="136"/>
      <c r="BL521" s="136"/>
      <c r="BM521" s="136"/>
      <c r="BN521" s="136"/>
      <c r="BO521" s="136"/>
      <c r="BP521" s="136"/>
      <c r="BQ521" s="136"/>
      <c r="BR521" s="136"/>
      <c r="BS521" s="136"/>
      <c r="BT521" s="136"/>
      <c r="BU521" s="136"/>
      <c r="BV521" s="136"/>
      <c r="BW521" s="136"/>
      <c r="BX521" s="136"/>
      <c r="BY521" s="136"/>
      <c r="BZ521" s="136"/>
      <c r="CA521" s="136"/>
      <c r="CB521" s="136"/>
      <c r="CC521" s="136"/>
      <c r="CD521" s="136"/>
      <c r="CE521" s="136"/>
      <c r="CF521" s="136"/>
      <c r="CG521" s="136"/>
      <c r="CH521" s="136"/>
      <c r="CI521" s="136"/>
      <c r="CJ521" s="136"/>
      <c r="CK521" s="136"/>
      <c r="CL521" s="136"/>
      <c r="CM521" s="136"/>
      <c r="CN521" s="136"/>
      <c r="CO521" s="136"/>
      <c r="CP521" s="136"/>
      <c r="CQ521" s="136"/>
      <c r="CR521" s="136"/>
      <c r="CS521" s="136"/>
      <c r="CT521" s="136"/>
      <c r="CU521" s="136"/>
      <c r="CV521" s="136"/>
      <c r="CW521" s="136"/>
      <c r="CX521" s="136"/>
      <c r="CY521" s="136"/>
      <c r="CZ521" s="136"/>
      <c r="DA521" s="136"/>
      <c r="DB521" s="136"/>
      <c r="DC521" s="136"/>
      <c r="DD521" s="136"/>
      <c r="DE521" s="136"/>
      <c r="DF521" s="136"/>
      <c r="DG521" s="136"/>
      <c r="DH521" s="136"/>
      <c r="DI521" s="136"/>
      <c r="DJ521" s="136"/>
      <c r="DK521" s="136"/>
      <c r="DL521" s="136"/>
      <c r="DM521" s="136"/>
      <c r="DN521" s="136"/>
      <c r="DO521" s="136"/>
      <c r="DP521" s="136"/>
      <c r="DQ521" s="136"/>
      <c r="DR521" s="136"/>
      <c r="DS521" s="136"/>
      <c r="DT521" s="136"/>
      <c r="DU521" s="136"/>
      <c r="DV521" s="136"/>
      <c r="DW521" s="136"/>
      <c r="DX521" s="136"/>
      <c r="DY521" s="136"/>
      <c r="DZ521" s="136"/>
      <c r="EA521" s="136"/>
      <c r="EB521" s="136"/>
      <c r="EC521" s="136"/>
      <c r="ED521" s="136"/>
      <c r="EE521" s="136"/>
      <c r="EF521" s="136"/>
      <c r="EG521" s="136"/>
      <c r="EH521" s="136"/>
      <c r="EI521" s="136"/>
      <c r="EJ521" s="136"/>
      <c r="EK521" s="136"/>
      <c r="EL521" s="136"/>
      <c r="EM521" s="136"/>
      <c r="EN521" s="136"/>
      <c r="EO521" s="136"/>
      <c r="EP521" s="136"/>
      <c r="EQ521" s="136"/>
      <c r="ER521" s="136"/>
      <c r="ES521" s="136"/>
      <c r="ET521" s="136"/>
      <c r="EU521" s="136"/>
      <c r="EV521" s="136"/>
      <c r="EW521" s="136"/>
      <c r="EX521" s="136"/>
      <c r="EY521" s="136"/>
      <c r="EZ521" s="136"/>
      <c r="FA521" s="136"/>
      <c r="FB521" s="136"/>
      <c r="FC521" s="136"/>
      <c r="FD521" s="136"/>
      <c r="FE521" s="136"/>
      <c r="FF521" s="136"/>
      <c r="FG521" s="136"/>
      <c r="FH521" s="136"/>
      <c r="FI521" s="136"/>
      <c r="FJ521" s="136"/>
      <c r="FK521" s="136"/>
      <c r="FL521" s="136"/>
      <c r="FM521" s="136"/>
      <c r="FN521" s="136"/>
      <c r="FO521" s="136"/>
      <c r="FP521" s="136"/>
      <c r="FQ521" s="136"/>
      <c r="FR521" s="136"/>
      <c r="FS521" s="136"/>
      <c r="FT521" s="136"/>
      <c r="FU521" s="136"/>
      <c r="FV521" s="136"/>
      <c r="FW521" s="136"/>
      <c r="FX521" s="136"/>
      <c r="FY521" s="136"/>
      <c r="FZ521" s="136"/>
      <c r="GA521" s="136"/>
      <c r="GB521" s="136"/>
      <c r="GC521" s="136"/>
      <c r="GD521" s="136"/>
      <c r="GE521" s="136"/>
      <c r="GF521" s="136"/>
      <c r="GG521" s="136"/>
      <c r="GH521" s="136"/>
      <c r="GI521" s="136"/>
      <c r="GJ521" s="136"/>
      <c r="GK521" s="136"/>
      <c r="GL521" s="136"/>
      <c r="GM521" s="136"/>
      <c r="GN521" s="136"/>
      <c r="GO521" s="136"/>
      <c r="GP521" s="136"/>
      <c r="GQ521" s="136"/>
      <c r="GR521" s="136"/>
      <c r="GS521" s="136"/>
      <c r="GT521" s="136"/>
      <c r="GU521" s="136"/>
      <c r="GV521" s="136"/>
      <c r="GW521" s="136"/>
      <c r="GX521" s="136"/>
      <c r="GY521" s="136"/>
      <c r="GZ521" s="136"/>
      <c r="HA521" s="136"/>
      <c r="HB521" s="136"/>
      <c r="HC521" s="136"/>
      <c r="HD521" s="136"/>
      <c r="HE521" s="136"/>
      <c r="HF521" s="136"/>
      <c r="HG521" s="136"/>
      <c r="HH521" s="136"/>
      <c r="HI521" s="136"/>
      <c r="HJ521" s="136"/>
      <c r="HK521" s="136"/>
      <c r="HL521" s="136"/>
      <c r="HM521" s="136"/>
      <c r="HN521" s="136"/>
      <c r="HO521" s="136"/>
      <c r="HP521" s="136"/>
      <c r="HQ521" s="136"/>
      <c r="HR521" s="136"/>
      <c r="HS521" s="136"/>
      <c r="HT521" s="136"/>
      <c r="HU521" s="136"/>
      <c r="HV521" s="136"/>
      <c r="HW521" s="136"/>
      <c r="HX521" s="136"/>
      <c r="HY521" s="136"/>
      <c r="HZ521" s="136"/>
      <c r="IA521" s="136"/>
      <c r="IB521" s="136"/>
      <c r="IC521" s="136"/>
      <c r="ID521" s="136"/>
      <c r="IE521" s="136"/>
      <c r="IF521" s="136"/>
      <c r="IG521" s="136"/>
    </row>
    <row r="522" spans="1:241" ht="15" customHeight="1" x14ac:dyDescent="0.25">
      <c r="A522" s="204" t="s">
        <v>636</v>
      </c>
      <c r="B522" s="205">
        <v>6355512</v>
      </c>
      <c r="C522" s="205">
        <v>1974058</v>
      </c>
      <c r="D522" s="195">
        <v>969463</v>
      </c>
      <c r="E522" s="195">
        <v>1599700</v>
      </c>
      <c r="F522" s="195">
        <v>2005517</v>
      </c>
      <c r="G522" s="205">
        <v>274977</v>
      </c>
      <c r="H522" s="242">
        <v>13179227</v>
      </c>
      <c r="I522" s="136"/>
      <c r="J522" s="204" t="s">
        <v>479</v>
      </c>
      <c r="K522" s="205">
        <v>6116924</v>
      </c>
      <c r="L522" s="205">
        <v>2286636</v>
      </c>
      <c r="M522" s="205">
        <v>660008</v>
      </c>
      <c r="N522" s="205">
        <v>1107935</v>
      </c>
      <c r="O522" s="205">
        <v>1596015</v>
      </c>
      <c r="P522" s="205">
        <v>419813</v>
      </c>
      <c r="Q522" s="242">
        <v>12187331</v>
      </c>
      <c r="R522" s="136"/>
      <c r="S522" s="136"/>
      <c r="T522" s="136"/>
      <c r="U522" s="136"/>
      <c r="V522" s="136"/>
      <c r="W522" s="136"/>
      <c r="X522" s="136"/>
      <c r="Y522" s="136"/>
      <c r="Z522" s="136"/>
      <c r="AA522" s="136"/>
      <c r="AB522" s="136"/>
      <c r="AC522" s="136"/>
      <c r="AD522" s="136"/>
      <c r="AE522" s="136"/>
      <c r="AF522" s="136"/>
      <c r="AG522" s="136"/>
      <c r="AH522" s="136"/>
      <c r="AI522" s="136"/>
      <c r="AJ522" s="136"/>
      <c r="AK522" s="136"/>
      <c r="AL522" s="136"/>
      <c r="AM522" s="136"/>
      <c r="AN522" s="136"/>
      <c r="AO522" s="136"/>
      <c r="AP522" s="136"/>
      <c r="AQ522" s="136"/>
      <c r="AR522" s="136"/>
      <c r="AS522" s="136"/>
      <c r="AT522" s="136"/>
      <c r="AU522" s="136"/>
      <c r="AV522" s="136"/>
      <c r="AW522" s="136"/>
      <c r="AX522" s="136"/>
      <c r="AY522" s="136"/>
      <c r="AZ522" s="136"/>
      <c r="BA522" s="136"/>
      <c r="BB522" s="136"/>
      <c r="BC522" s="136"/>
      <c r="BD522" s="136"/>
      <c r="BE522" s="136"/>
      <c r="BF522" s="136"/>
      <c r="BG522" s="136"/>
      <c r="BH522" s="136"/>
      <c r="BI522" s="136"/>
      <c r="BJ522" s="136"/>
      <c r="BK522" s="136"/>
      <c r="BL522" s="136"/>
      <c r="BM522" s="136"/>
      <c r="BN522" s="136"/>
      <c r="BO522" s="136"/>
      <c r="BP522" s="136"/>
      <c r="BQ522" s="136"/>
      <c r="BR522" s="136"/>
      <c r="BS522" s="136"/>
      <c r="BT522" s="136"/>
      <c r="BU522" s="136"/>
      <c r="BV522" s="136"/>
      <c r="BW522" s="136"/>
      <c r="BX522" s="136"/>
      <c r="BY522" s="136"/>
      <c r="BZ522" s="136"/>
      <c r="CA522" s="136"/>
      <c r="CB522" s="136"/>
      <c r="CC522" s="136"/>
      <c r="CD522" s="136"/>
      <c r="CE522" s="136"/>
      <c r="CF522" s="136"/>
      <c r="CG522" s="136"/>
      <c r="CH522" s="136"/>
      <c r="CI522" s="136"/>
      <c r="CJ522" s="136"/>
      <c r="CK522" s="136"/>
      <c r="CL522" s="136"/>
      <c r="CM522" s="136"/>
      <c r="CN522" s="136"/>
      <c r="CO522" s="136"/>
      <c r="CP522" s="136"/>
      <c r="CQ522" s="136"/>
      <c r="CR522" s="136"/>
      <c r="CS522" s="136"/>
      <c r="CT522" s="136"/>
      <c r="CU522" s="136"/>
      <c r="CV522" s="136"/>
      <c r="CW522" s="136"/>
      <c r="CX522" s="136"/>
      <c r="CY522" s="136"/>
      <c r="CZ522" s="136"/>
      <c r="DA522" s="136"/>
      <c r="DB522" s="136"/>
      <c r="DC522" s="136"/>
      <c r="DD522" s="136"/>
      <c r="DE522" s="136"/>
      <c r="DF522" s="136"/>
      <c r="DG522" s="136"/>
      <c r="DH522" s="136"/>
      <c r="DI522" s="136"/>
      <c r="DJ522" s="136"/>
      <c r="DK522" s="136"/>
      <c r="DL522" s="136"/>
      <c r="DM522" s="136"/>
      <c r="DN522" s="136"/>
      <c r="DO522" s="136"/>
      <c r="DP522" s="136"/>
      <c r="DQ522" s="136"/>
      <c r="DR522" s="136"/>
      <c r="DS522" s="136"/>
      <c r="DT522" s="136"/>
      <c r="DU522" s="136"/>
      <c r="DV522" s="136"/>
      <c r="DW522" s="136"/>
      <c r="DX522" s="136"/>
      <c r="DY522" s="136"/>
      <c r="DZ522" s="136"/>
      <c r="EA522" s="136"/>
      <c r="EB522" s="136"/>
      <c r="EC522" s="136"/>
      <c r="ED522" s="136"/>
      <c r="EE522" s="136"/>
      <c r="EF522" s="136"/>
      <c r="EG522" s="136"/>
      <c r="EH522" s="136"/>
      <c r="EI522" s="136"/>
      <c r="EJ522" s="136"/>
      <c r="EK522" s="136"/>
      <c r="EL522" s="136"/>
      <c r="EM522" s="136"/>
      <c r="EN522" s="136"/>
      <c r="EO522" s="136"/>
      <c r="EP522" s="136"/>
      <c r="EQ522" s="136"/>
      <c r="ER522" s="136"/>
      <c r="ES522" s="136"/>
      <c r="ET522" s="136"/>
      <c r="EU522" s="136"/>
      <c r="EV522" s="136"/>
      <c r="EW522" s="136"/>
      <c r="EX522" s="136"/>
      <c r="EY522" s="136"/>
      <c r="EZ522" s="136"/>
      <c r="FA522" s="136"/>
      <c r="FB522" s="136"/>
      <c r="FC522" s="136"/>
      <c r="FD522" s="136"/>
      <c r="FE522" s="136"/>
      <c r="FF522" s="136"/>
      <c r="FG522" s="136"/>
      <c r="FH522" s="136"/>
      <c r="FI522" s="136"/>
      <c r="FJ522" s="136"/>
      <c r="FK522" s="136"/>
      <c r="FL522" s="136"/>
      <c r="FM522" s="136"/>
      <c r="FN522" s="136"/>
      <c r="FO522" s="136"/>
      <c r="FP522" s="136"/>
      <c r="FQ522" s="136"/>
      <c r="FR522" s="136"/>
      <c r="FS522" s="136"/>
      <c r="FT522" s="136"/>
      <c r="FU522" s="136"/>
      <c r="FV522" s="136"/>
      <c r="FW522" s="136"/>
      <c r="FX522" s="136"/>
      <c r="FY522" s="136"/>
      <c r="FZ522" s="136"/>
      <c r="GA522" s="136"/>
      <c r="GB522" s="136"/>
      <c r="GC522" s="136"/>
      <c r="GD522" s="136"/>
      <c r="GE522" s="136"/>
      <c r="GF522" s="136"/>
      <c r="GG522" s="136"/>
      <c r="GH522" s="136"/>
      <c r="GI522" s="136"/>
      <c r="GJ522" s="136"/>
      <c r="GK522" s="136"/>
      <c r="GL522" s="136"/>
      <c r="GM522" s="136"/>
      <c r="GN522" s="136"/>
      <c r="GO522" s="136"/>
      <c r="GP522" s="136"/>
      <c r="GQ522" s="136"/>
      <c r="GR522" s="136"/>
      <c r="GS522" s="136"/>
      <c r="GT522" s="136"/>
      <c r="GU522" s="136"/>
      <c r="GV522" s="136"/>
      <c r="GW522" s="136"/>
      <c r="GX522" s="136"/>
      <c r="GY522" s="136"/>
      <c r="GZ522" s="136"/>
      <c r="HA522" s="136"/>
      <c r="HB522" s="136"/>
      <c r="HC522" s="136"/>
      <c r="HD522" s="136"/>
      <c r="HE522" s="136"/>
      <c r="HF522" s="136"/>
      <c r="HG522" s="136"/>
      <c r="HH522" s="136"/>
      <c r="HI522" s="136"/>
      <c r="HJ522" s="136"/>
      <c r="HK522" s="136"/>
      <c r="HL522" s="136"/>
      <c r="HM522" s="136"/>
      <c r="HN522" s="136"/>
      <c r="HO522" s="136"/>
      <c r="HP522" s="136"/>
      <c r="HQ522" s="136"/>
      <c r="HR522" s="136"/>
      <c r="HS522" s="136"/>
      <c r="HT522" s="136"/>
      <c r="HU522" s="136"/>
      <c r="HV522" s="136"/>
      <c r="HW522" s="136"/>
      <c r="HX522" s="136"/>
      <c r="HY522" s="136"/>
      <c r="HZ522" s="136"/>
      <c r="IA522" s="136"/>
      <c r="IB522" s="136"/>
      <c r="IC522" s="136"/>
      <c r="ID522" s="136"/>
      <c r="IE522" s="136"/>
      <c r="IF522" s="136"/>
      <c r="IG522" s="136"/>
    </row>
    <row r="523" spans="1:241" ht="15" customHeight="1" x14ac:dyDescent="0.25">
      <c r="A523" s="204" t="s">
        <v>435</v>
      </c>
      <c r="B523" s="205">
        <v>7531938</v>
      </c>
      <c r="C523" s="205">
        <v>2496647</v>
      </c>
      <c r="D523" s="195">
        <v>1118354</v>
      </c>
      <c r="E523" s="195">
        <v>1374762</v>
      </c>
      <c r="F523" s="195">
        <v>2064371</v>
      </c>
      <c r="G523" s="205">
        <v>393939</v>
      </c>
      <c r="H523" s="242">
        <v>14980011</v>
      </c>
      <c r="I523" s="136"/>
      <c r="J523" s="204" t="s">
        <v>644</v>
      </c>
      <c r="K523" s="205">
        <v>7745559</v>
      </c>
      <c r="L523" s="205">
        <v>3095354</v>
      </c>
      <c r="M523" s="205">
        <v>1127767</v>
      </c>
      <c r="N523" s="205">
        <v>1230064</v>
      </c>
      <c r="O523" s="205">
        <v>1669428</v>
      </c>
      <c r="P523" s="205">
        <v>538445</v>
      </c>
      <c r="Q523" s="242">
        <v>15406617</v>
      </c>
      <c r="R523" s="136"/>
      <c r="S523" s="136"/>
      <c r="T523" s="136"/>
      <c r="U523" s="136"/>
      <c r="V523" s="136"/>
      <c r="W523" s="136"/>
      <c r="X523" s="136"/>
      <c r="Y523" s="136"/>
      <c r="Z523" s="136"/>
      <c r="AA523" s="136"/>
      <c r="AB523" s="136"/>
      <c r="AC523" s="136"/>
      <c r="AD523" s="136"/>
      <c r="AE523" s="136"/>
      <c r="AF523" s="136"/>
      <c r="AG523" s="136"/>
      <c r="AH523" s="136"/>
      <c r="AI523" s="136"/>
      <c r="AJ523" s="136"/>
      <c r="AK523" s="136"/>
      <c r="AL523" s="136"/>
      <c r="AM523" s="136"/>
      <c r="AN523" s="136"/>
      <c r="AO523" s="136"/>
      <c r="AP523" s="136"/>
      <c r="AQ523" s="136"/>
      <c r="AR523" s="136"/>
      <c r="AS523" s="136"/>
      <c r="AT523" s="136"/>
      <c r="AU523" s="136"/>
      <c r="AV523" s="136"/>
      <c r="AW523" s="136"/>
      <c r="AX523" s="136"/>
      <c r="AY523" s="136"/>
      <c r="AZ523" s="136"/>
      <c r="BA523" s="136"/>
      <c r="BB523" s="136"/>
      <c r="BC523" s="136"/>
      <c r="BD523" s="136"/>
      <c r="BE523" s="136"/>
      <c r="BF523" s="136"/>
      <c r="BG523" s="136"/>
      <c r="BH523" s="136"/>
      <c r="BI523" s="136"/>
      <c r="BJ523" s="136"/>
      <c r="BK523" s="136"/>
      <c r="BL523" s="136"/>
      <c r="BM523" s="136"/>
      <c r="BN523" s="136"/>
      <c r="BO523" s="136"/>
      <c r="BP523" s="136"/>
      <c r="BQ523" s="136"/>
      <c r="BR523" s="136"/>
      <c r="BS523" s="136"/>
      <c r="BT523" s="136"/>
      <c r="BU523" s="136"/>
      <c r="BV523" s="136"/>
      <c r="BW523" s="136"/>
      <c r="BX523" s="136"/>
      <c r="BY523" s="136"/>
      <c r="BZ523" s="136"/>
      <c r="CA523" s="136"/>
      <c r="CB523" s="136"/>
      <c r="CC523" s="136"/>
      <c r="CD523" s="136"/>
      <c r="CE523" s="136"/>
      <c r="CF523" s="136"/>
      <c r="CG523" s="136"/>
      <c r="CH523" s="136"/>
      <c r="CI523" s="136"/>
      <c r="CJ523" s="136"/>
      <c r="CK523" s="136"/>
      <c r="CL523" s="136"/>
      <c r="CM523" s="136"/>
      <c r="CN523" s="136"/>
      <c r="CO523" s="136"/>
      <c r="CP523" s="136"/>
      <c r="CQ523" s="136"/>
      <c r="CR523" s="136"/>
      <c r="CS523" s="136"/>
      <c r="CT523" s="136"/>
      <c r="CU523" s="136"/>
      <c r="CV523" s="136"/>
      <c r="CW523" s="136"/>
      <c r="CX523" s="136"/>
      <c r="CY523" s="136"/>
      <c r="CZ523" s="136"/>
      <c r="DA523" s="136"/>
      <c r="DB523" s="136"/>
      <c r="DC523" s="136"/>
      <c r="DD523" s="136"/>
      <c r="DE523" s="136"/>
      <c r="DF523" s="136"/>
      <c r="DG523" s="136"/>
      <c r="DH523" s="136"/>
      <c r="DI523" s="136"/>
      <c r="DJ523" s="136"/>
      <c r="DK523" s="136"/>
      <c r="DL523" s="136"/>
      <c r="DM523" s="136"/>
      <c r="DN523" s="136"/>
      <c r="DO523" s="136"/>
      <c r="DP523" s="136"/>
      <c r="DQ523" s="136"/>
      <c r="DR523" s="136"/>
      <c r="DS523" s="136"/>
      <c r="DT523" s="136"/>
      <c r="DU523" s="136"/>
      <c r="DV523" s="136"/>
      <c r="DW523" s="136"/>
      <c r="DX523" s="136"/>
      <c r="DY523" s="136"/>
      <c r="DZ523" s="136"/>
      <c r="EA523" s="136"/>
      <c r="EB523" s="136"/>
      <c r="EC523" s="136"/>
      <c r="ED523" s="136"/>
      <c r="EE523" s="136"/>
      <c r="EF523" s="136"/>
      <c r="EG523" s="136"/>
      <c r="EH523" s="136"/>
      <c r="EI523" s="136"/>
      <c r="EJ523" s="136"/>
      <c r="EK523" s="136"/>
      <c r="EL523" s="136"/>
      <c r="EM523" s="136"/>
      <c r="EN523" s="136"/>
      <c r="EO523" s="136"/>
      <c r="EP523" s="136"/>
      <c r="EQ523" s="136"/>
      <c r="ER523" s="136"/>
      <c r="ES523" s="136"/>
      <c r="ET523" s="136"/>
      <c r="EU523" s="136"/>
      <c r="EV523" s="136"/>
      <c r="EW523" s="136"/>
      <c r="EX523" s="136"/>
      <c r="EY523" s="136"/>
      <c r="EZ523" s="136"/>
      <c r="FA523" s="136"/>
      <c r="FB523" s="136"/>
      <c r="FC523" s="136"/>
      <c r="FD523" s="136"/>
      <c r="FE523" s="136"/>
      <c r="FF523" s="136"/>
      <c r="FG523" s="136"/>
      <c r="FH523" s="136"/>
      <c r="FI523" s="136"/>
      <c r="FJ523" s="136"/>
      <c r="FK523" s="136"/>
      <c r="FL523" s="136"/>
      <c r="FM523" s="136"/>
      <c r="FN523" s="136"/>
      <c r="FO523" s="136"/>
      <c r="FP523" s="136"/>
      <c r="FQ523" s="136"/>
      <c r="FR523" s="136"/>
      <c r="FS523" s="136"/>
      <c r="FT523" s="136"/>
      <c r="FU523" s="136"/>
      <c r="FV523" s="136"/>
      <c r="FW523" s="136"/>
      <c r="FX523" s="136"/>
      <c r="FY523" s="136"/>
      <c r="FZ523" s="136"/>
      <c r="GA523" s="136"/>
      <c r="GB523" s="136"/>
      <c r="GC523" s="136"/>
      <c r="GD523" s="136"/>
      <c r="GE523" s="136"/>
      <c r="GF523" s="136"/>
      <c r="GG523" s="136"/>
      <c r="GH523" s="136"/>
      <c r="GI523" s="136"/>
      <c r="GJ523" s="136"/>
      <c r="GK523" s="136"/>
      <c r="GL523" s="136"/>
      <c r="GM523" s="136"/>
      <c r="GN523" s="136"/>
      <c r="GO523" s="136"/>
      <c r="GP523" s="136"/>
      <c r="GQ523" s="136"/>
      <c r="GR523" s="136"/>
      <c r="GS523" s="136"/>
      <c r="GT523" s="136"/>
      <c r="GU523" s="136"/>
      <c r="GV523" s="136"/>
      <c r="GW523" s="136"/>
      <c r="GX523" s="136"/>
      <c r="GY523" s="136"/>
      <c r="GZ523" s="136"/>
      <c r="HA523" s="136"/>
      <c r="HB523" s="136"/>
      <c r="HC523" s="136"/>
      <c r="HD523" s="136"/>
      <c r="HE523" s="136"/>
      <c r="HF523" s="136"/>
      <c r="HG523" s="136"/>
      <c r="HH523" s="136"/>
      <c r="HI523" s="136"/>
      <c r="HJ523" s="136"/>
      <c r="HK523" s="136"/>
      <c r="HL523" s="136"/>
      <c r="HM523" s="136"/>
      <c r="HN523" s="136"/>
      <c r="HO523" s="136"/>
      <c r="HP523" s="136"/>
      <c r="HQ523" s="136"/>
      <c r="HR523" s="136"/>
      <c r="HS523" s="136"/>
      <c r="HT523" s="136"/>
      <c r="HU523" s="136"/>
      <c r="HV523" s="136"/>
      <c r="HW523" s="136"/>
      <c r="HX523" s="136"/>
      <c r="HY523" s="136"/>
      <c r="HZ523" s="136"/>
      <c r="IA523" s="136"/>
      <c r="IB523" s="136"/>
      <c r="IC523" s="136"/>
      <c r="ID523" s="136"/>
      <c r="IE523" s="136"/>
      <c r="IF523" s="136"/>
      <c r="IG523" s="136"/>
    </row>
    <row r="524" spans="1:241" ht="15" customHeight="1" x14ac:dyDescent="0.25">
      <c r="A524" s="204" t="s">
        <v>436</v>
      </c>
      <c r="B524" s="205">
        <v>7601960</v>
      </c>
      <c r="C524" s="205">
        <v>2289549</v>
      </c>
      <c r="D524" s="195">
        <v>828104</v>
      </c>
      <c r="E524" s="195">
        <v>1319943</v>
      </c>
      <c r="F524" s="195">
        <v>1943743</v>
      </c>
      <c r="G524" s="205">
        <v>327191</v>
      </c>
      <c r="H524" s="242">
        <v>14310490</v>
      </c>
      <c r="I524" s="136"/>
      <c r="J524" s="204" t="s">
        <v>481</v>
      </c>
      <c r="K524" s="205">
        <v>5146503</v>
      </c>
      <c r="L524" s="205">
        <v>2072774</v>
      </c>
      <c r="M524" s="205">
        <v>755874</v>
      </c>
      <c r="N524" s="205">
        <v>1163002</v>
      </c>
      <c r="O524" s="205">
        <v>1650782</v>
      </c>
      <c r="P524" s="205">
        <v>382799</v>
      </c>
      <c r="Q524" s="242">
        <v>11171734</v>
      </c>
      <c r="R524" s="136"/>
      <c r="S524" s="136"/>
      <c r="T524" s="136"/>
      <c r="U524" s="136"/>
      <c r="V524" s="136"/>
      <c r="W524" s="136"/>
      <c r="X524" s="136"/>
      <c r="Y524" s="136"/>
      <c r="Z524" s="136"/>
      <c r="AA524" s="136"/>
      <c r="AB524" s="136"/>
      <c r="AC524" s="136"/>
      <c r="AD524" s="136"/>
      <c r="AE524" s="136"/>
      <c r="AF524" s="136"/>
      <c r="AG524" s="136"/>
      <c r="AH524" s="136"/>
      <c r="AI524" s="136"/>
      <c r="AJ524" s="136"/>
      <c r="AK524" s="136"/>
      <c r="AL524" s="136"/>
      <c r="AM524" s="136"/>
      <c r="AN524" s="136"/>
      <c r="AO524" s="136"/>
      <c r="AP524" s="136"/>
      <c r="AQ524" s="136"/>
      <c r="AR524" s="136"/>
      <c r="AS524" s="136"/>
      <c r="AT524" s="136"/>
      <c r="AU524" s="136"/>
      <c r="AV524" s="136"/>
      <c r="AW524" s="136"/>
      <c r="AX524" s="136"/>
      <c r="AY524" s="136"/>
      <c r="AZ524" s="136"/>
      <c r="BA524" s="136"/>
      <c r="BB524" s="136"/>
      <c r="BC524" s="136"/>
      <c r="BD524" s="136"/>
      <c r="BE524" s="136"/>
      <c r="BF524" s="136"/>
      <c r="BG524" s="136"/>
      <c r="BH524" s="136"/>
      <c r="BI524" s="136"/>
      <c r="BJ524" s="136"/>
      <c r="BK524" s="136"/>
      <c r="BL524" s="136"/>
      <c r="BM524" s="136"/>
      <c r="BN524" s="136"/>
      <c r="BO524" s="136"/>
      <c r="BP524" s="136"/>
      <c r="BQ524" s="136"/>
      <c r="BR524" s="136"/>
      <c r="BS524" s="136"/>
      <c r="BT524" s="136"/>
      <c r="BU524" s="136"/>
      <c r="BV524" s="136"/>
      <c r="BW524" s="136"/>
      <c r="BX524" s="136"/>
      <c r="BY524" s="136"/>
      <c r="BZ524" s="136"/>
      <c r="CA524" s="136"/>
      <c r="CB524" s="136"/>
      <c r="CC524" s="136"/>
      <c r="CD524" s="136"/>
      <c r="CE524" s="136"/>
      <c r="CF524" s="136"/>
      <c r="CG524" s="136"/>
      <c r="CH524" s="136"/>
      <c r="CI524" s="136"/>
      <c r="CJ524" s="136"/>
      <c r="CK524" s="136"/>
      <c r="CL524" s="136"/>
      <c r="CM524" s="136"/>
      <c r="CN524" s="136"/>
      <c r="CO524" s="136"/>
      <c r="CP524" s="136"/>
      <c r="CQ524" s="136"/>
      <c r="CR524" s="136"/>
      <c r="CS524" s="136"/>
      <c r="CT524" s="136"/>
      <c r="CU524" s="136"/>
      <c r="CV524" s="136"/>
      <c r="CW524" s="136"/>
      <c r="CX524" s="136"/>
      <c r="CY524" s="136"/>
      <c r="CZ524" s="136"/>
      <c r="DA524" s="136"/>
      <c r="DB524" s="136"/>
      <c r="DC524" s="136"/>
      <c r="DD524" s="136"/>
      <c r="DE524" s="136"/>
      <c r="DF524" s="136"/>
      <c r="DG524" s="136"/>
      <c r="DH524" s="136"/>
      <c r="DI524" s="136"/>
      <c r="DJ524" s="136"/>
      <c r="DK524" s="136"/>
      <c r="DL524" s="136"/>
      <c r="DM524" s="136"/>
      <c r="DN524" s="136"/>
      <c r="DO524" s="136"/>
      <c r="DP524" s="136"/>
      <c r="DQ524" s="136"/>
      <c r="DR524" s="136"/>
      <c r="DS524" s="136"/>
      <c r="DT524" s="136"/>
      <c r="DU524" s="136"/>
      <c r="DV524" s="136"/>
      <c r="DW524" s="136"/>
      <c r="DX524" s="136"/>
      <c r="DY524" s="136"/>
      <c r="DZ524" s="136"/>
      <c r="EA524" s="136"/>
      <c r="EB524" s="136"/>
      <c r="EC524" s="136"/>
      <c r="ED524" s="136"/>
      <c r="EE524" s="136"/>
      <c r="EF524" s="136"/>
      <c r="EG524" s="136"/>
      <c r="EH524" s="136"/>
      <c r="EI524" s="136"/>
      <c r="EJ524" s="136"/>
      <c r="EK524" s="136"/>
      <c r="EL524" s="136"/>
      <c r="EM524" s="136"/>
      <c r="EN524" s="136"/>
      <c r="EO524" s="136"/>
      <c r="EP524" s="136"/>
      <c r="EQ524" s="136"/>
      <c r="ER524" s="136"/>
      <c r="ES524" s="136"/>
      <c r="ET524" s="136"/>
      <c r="EU524" s="136"/>
      <c r="EV524" s="136"/>
      <c r="EW524" s="136"/>
      <c r="EX524" s="136"/>
      <c r="EY524" s="136"/>
      <c r="EZ524" s="136"/>
      <c r="FA524" s="136"/>
      <c r="FB524" s="136"/>
      <c r="FC524" s="136"/>
      <c r="FD524" s="136"/>
      <c r="FE524" s="136"/>
      <c r="FF524" s="136"/>
      <c r="FG524" s="136"/>
      <c r="FH524" s="136"/>
      <c r="FI524" s="136"/>
      <c r="FJ524" s="136"/>
      <c r="FK524" s="136"/>
      <c r="FL524" s="136"/>
      <c r="FM524" s="136"/>
      <c r="FN524" s="136"/>
      <c r="FO524" s="136"/>
      <c r="FP524" s="136"/>
      <c r="FQ524" s="136"/>
      <c r="FR524" s="136"/>
      <c r="FS524" s="136"/>
      <c r="FT524" s="136"/>
      <c r="FU524" s="136"/>
      <c r="FV524" s="136"/>
      <c r="FW524" s="136"/>
      <c r="FX524" s="136"/>
      <c r="FY524" s="136"/>
      <c r="FZ524" s="136"/>
      <c r="GA524" s="136"/>
      <c r="GB524" s="136"/>
      <c r="GC524" s="136"/>
      <c r="GD524" s="136"/>
      <c r="GE524" s="136"/>
      <c r="GF524" s="136"/>
      <c r="GG524" s="136"/>
      <c r="GH524" s="136"/>
      <c r="GI524" s="136"/>
      <c r="GJ524" s="136"/>
      <c r="GK524" s="136"/>
      <c r="GL524" s="136"/>
      <c r="GM524" s="136"/>
      <c r="GN524" s="136"/>
      <c r="GO524" s="136"/>
      <c r="GP524" s="136"/>
      <c r="GQ524" s="136"/>
      <c r="GR524" s="136"/>
      <c r="GS524" s="136"/>
      <c r="GT524" s="136"/>
      <c r="GU524" s="136"/>
      <c r="GV524" s="136"/>
      <c r="GW524" s="136"/>
      <c r="GX524" s="136"/>
      <c r="GY524" s="136"/>
      <c r="GZ524" s="136"/>
      <c r="HA524" s="136"/>
      <c r="HB524" s="136"/>
      <c r="HC524" s="136"/>
      <c r="HD524" s="136"/>
      <c r="HE524" s="136"/>
      <c r="HF524" s="136"/>
      <c r="HG524" s="136"/>
      <c r="HH524" s="136"/>
      <c r="HI524" s="136"/>
      <c r="HJ524" s="136"/>
      <c r="HK524" s="136"/>
      <c r="HL524" s="136"/>
      <c r="HM524" s="136"/>
      <c r="HN524" s="136"/>
      <c r="HO524" s="136"/>
      <c r="HP524" s="136"/>
      <c r="HQ524" s="136"/>
      <c r="HR524" s="136"/>
      <c r="HS524" s="136"/>
      <c r="HT524" s="136"/>
      <c r="HU524" s="136"/>
      <c r="HV524" s="136"/>
      <c r="HW524" s="136"/>
      <c r="HX524" s="136"/>
      <c r="HY524" s="136"/>
      <c r="HZ524" s="136"/>
      <c r="IA524" s="136"/>
      <c r="IB524" s="136"/>
      <c r="IC524" s="136"/>
      <c r="ID524" s="136"/>
      <c r="IE524" s="136"/>
      <c r="IF524" s="136"/>
      <c r="IG524" s="136"/>
    </row>
    <row r="525" spans="1:241" ht="15" customHeight="1" x14ac:dyDescent="0.25">
      <c r="A525" s="204" t="s">
        <v>437</v>
      </c>
      <c r="B525" s="205">
        <v>6173716</v>
      </c>
      <c r="C525" s="205">
        <v>2121938</v>
      </c>
      <c r="D525" s="195">
        <v>877806</v>
      </c>
      <c r="E525" s="195">
        <v>1327978</v>
      </c>
      <c r="F525" s="195">
        <v>1888476</v>
      </c>
      <c r="G525" s="205">
        <v>383127</v>
      </c>
      <c r="H525" s="242">
        <v>12773041</v>
      </c>
      <c r="I525" s="136"/>
      <c r="J525" s="204" t="s">
        <v>482</v>
      </c>
      <c r="K525" s="205">
        <v>4614873</v>
      </c>
      <c r="L525" s="205">
        <v>2559155</v>
      </c>
      <c r="M525" s="205">
        <v>862467</v>
      </c>
      <c r="N525" s="205">
        <v>1325073</v>
      </c>
      <c r="O525" s="205">
        <v>1587742</v>
      </c>
      <c r="P525" s="205">
        <v>462903</v>
      </c>
      <c r="Q525" s="242">
        <v>11412213</v>
      </c>
      <c r="R525" s="136"/>
      <c r="S525" s="136"/>
      <c r="T525" s="136"/>
      <c r="U525" s="136"/>
      <c r="V525" s="136"/>
      <c r="W525" s="136"/>
      <c r="X525" s="136"/>
      <c r="Y525" s="136"/>
      <c r="Z525" s="136"/>
      <c r="AA525" s="136"/>
      <c r="AB525" s="136"/>
      <c r="AC525" s="136"/>
      <c r="AD525" s="136"/>
      <c r="AE525" s="136"/>
      <c r="AF525" s="136"/>
      <c r="AG525" s="136"/>
      <c r="AH525" s="136"/>
      <c r="AI525" s="136"/>
      <c r="AJ525" s="136"/>
      <c r="AK525" s="136"/>
      <c r="AL525" s="136"/>
      <c r="AM525" s="136"/>
      <c r="AN525" s="136"/>
      <c r="AO525" s="136"/>
      <c r="AP525" s="136"/>
      <c r="AQ525" s="136"/>
      <c r="AR525" s="136"/>
      <c r="AS525" s="136"/>
      <c r="AT525" s="136"/>
      <c r="AU525" s="136"/>
      <c r="AV525" s="136"/>
      <c r="AW525" s="136"/>
      <c r="AX525" s="136"/>
      <c r="AY525" s="136"/>
      <c r="AZ525" s="136"/>
      <c r="BA525" s="136"/>
      <c r="BB525" s="136"/>
      <c r="BC525" s="136"/>
      <c r="BD525" s="136"/>
      <c r="BE525" s="136"/>
      <c r="BF525" s="136"/>
      <c r="BG525" s="136"/>
      <c r="BH525" s="136"/>
      <c r="BI525" s="136"/>
      <c r="BJ525" s="136"/>
      <c r="BK525" s="136"/>
      <c r="BL525" s="136"/>
      <c r="BM525" s="136"/>
      <c r="BN525" s="136"/>
      <c r="BO525" s="136"/>
      <c r="BP525" s="136"/>
      <c r="BQ525" s="136"/>
      <c r="BR525" s="136"/>
      <c r="BS525" s="136"/>
      <c r="BT525" s="136"/>
      <c r="BU525" s="136"/>
      <c r="BV525" s="136"/>
      <c r="BW525" s="136"/>
      <c r="BX525" s="136"/>
      <c r="BY525" s="136"/>
      <c r="BZ525" s="136"/>
      <c r="CA525" s="136"/>
      <c r="CB525" s="136"/>
      <c r="CC525" s="136"/>
      <c r="CD525" s="136"/>
      <c r="CE525" s="136"/>
      <c r="CF525" s="136"/>
      <c r="CG525" s="136"/>
      <c r="CH525" s="136"/>
      <c r="CI525" s="136"/>
      <c r="CJ525" s="136"/>
      <c r="CK525" s="136"/>
      <c r="CL525" s="136"/>
      <c r="CM525" s="136"/>
      <c r="CN525" s="136"/>
      <c r="CO525" s="136"/>
      <c r="CP525" s="136"/>
      <c r="CQ525" s="136"/>
      <c r="CR525" s="136"/>
      <c r="CS525" s="136"/>
      <c r="CT525" s="136"/>
      <c r="CU525" s="136"/>
      <c r="CV525" s="136"/>
      <c r="CW525" s="136"/>
      <c r="CX525" s="136"/>
      <c r="CY525" s="136"/>
      <c r="CZ525" s="136"/>
      <c r="DA525" s="136"/>
      <c r="DB525" s="136"/>
      <c r="DC525" s="136"/>
      <c r="DD525" s="136"/>
      <c r="DE525" s="136"/>
      <c r="DF525" s="136"/>
      <c r="DG525" s="136"/>
      <c r="DH525" s="136"/>
      <c r="DI525" s="136"/>
      <c r="DJ525" s="136"/>
      <c r="DK525" s="136"/>
      <c r="DL525" s="136"/>
      <c r="DM525" s="136"/>
      <c r="DN525" s="136"/>
      <c r="DO525" s="136"/>
      <c r="DP525" s="136"/>
      <c r="DQ525" s="136"/>
      <c r="DR525" s="136"/>
      <c r="DS525" s="136"/>
      <c r="DT525" s="136"/>
      <c r="DU525" s="136"/>
      <c r="DV525" s="136"/>
      <c r="DW525" s="136"/>
      <c r="DX525" s="136"/>
      <c r="DY525" s="136"/>
      <c r="DZ525" s="136"/>
      <c r="EA525" s="136"/>
      <c r="EB525" s="136"/>
      <c r="EC525" s="136"/>
      <c r="ED525" s="136"/>
      <c r="EE525" s="136"/>
      <c r="EF525" s="136"/>
      <c r="EG525" s="136"/>
      <c r="EH525" s="136"/>
      <c r="EI525" s="136"/>
      <c r="EJ525" s="136"/>
      <c r="EK525" s="136"/>
      <c r="EL525" s="136"/>
      <c r="EM525" s="136"/>
      <c r="EN525" s="136"/>
      <c r="EO525" s="136"/>
      <c r="EP525" s="136"/>
      <c r="EQ525" s="136"/>
      <c r="ER525" s="136"/>
      <c r="ES525" s="136"/>
      <c r="ET525" s="136"/>
      <c r="EU525" s="136"/>
      <c r="EV525" s="136"/>
      <c r="EW525" s="136"/>
      <c r="EX525" s="136"/>
      <c r="EY525" s="136"/>
      <c r="EZ525" s="136"/>
      <c r="FA525" s="136"/>
      <c r="FB525" s="136"/>
      <c r="FC525" s="136"/>
      <c r="FD525" s="136"/>
      <c r="FE525" s="136"/>
      <c r="FF525" s="136"/>
      <c r="FG525" s="136"/>
      <c r="FH525" s="136"/>
      <c r="FI525" s="136"/>
      <c r="FJ525" s="136"/>
      <c r="FK525" s="136"/>
      <c r="FL525" s="136"/>
      <c r="FM525" s="136"/>
      <c r="FN525" s="136"/>
      <c r="FO525" s="136"/>
      <c r="FP525" s="136"/>
      <c r="FQ525" s="136"/>
      <c r="FR525" s="136"/>
      <c r="FS525" s="136"/>
      <c r="FT525" s="136"/>
      <c r="FU525" s="136"/>
      <c r="FV525" s="136"/>
      <c r="FW525" s="136"/>
      <c r="FX525" s="136"/>
      <c r="FY525" s="136"/>
      <c r="FZ525" s="136"/>
      <c r="GA525" s="136"/>
      <c r="GB525" s="136"/>
      <c r="GC525" s="136"/>
      <c r="GD525" s="136"/>
      <c r="GE525" s="136"/>
      <c r="GF525" s="136"/>
      <c r="GG525" s="136"/>
      <c r="GH525" s="136"/>
      <c r="GI525" s="136"/>
      <c r="GJ525" s="136"/>
      <c r="GK525" s="136"/>
      <c r="GL525" s="136"/>
      <c r="GM525" s="136"/>
      <c r="GN525" s="136"/>
      <c r="GO525" s="136"/>
      <c r="GP525" s="136"/>
      <c r="GQ525" s="136"/>
      <c r="GR525" s="136"/>
      <c r="GS525" s="136"/>
      <c r="GT525" s="136"/>
      <c r="GU525" s="136"/>
      <c r="GV525" s="136"/>
      <c r="GW525" s="136"/>
      <c r="GX525" s="136"/>
      <c r="GY525" s="136"/>
      <c r="GZ525" s="136"/>
      <c r="HA525" s="136"/>
      <c r="HB525" s="136"/>
      <c r="HC525" s="136"/>
      <c r="HD525" s="136"/>
      <c r="HE525" s="136"/>
      <c r="HF525" s="136"/>
      <c r="HG525" s="136"/>
      <c r="HH525" s="136"/>
      <c r="HI525" s="136"/>
      <c r="HJ525" s="136"/>
      <c r="HK525" s="136"/>
      <c r="HL525" s="136"/>
      <c r="HM525" s="136"/>
      <c r="HN525" s="136"/>
      <c r="HO525" s="136"/>
      <c r="HP525" s="136"/>
      <c r="HQ525" s="136"/>
      <c r="HR525" s="136"/>
      <c r="HS525" s="136"/>
      <c r="HT525" s="136"/>
      <c r="HU525" s="136"/>
      <c r="HV525" s="136"/>
      <c r="HW525" s="136"/>
      <c r="HX525" s="136"/>
      <c r="HY525" s="136"/>
      <c r="HZ525" s="136"/>
      <c r="IA525" s="136"/>
      <c r="IB525" s="136"/>
      <c r="IC525" s="136"/>
      <c r="ID525" s="136"/>
      <c r="IE525" s="136"/>
      <c r="IF525" s="136"/>
      <c r="IG525" s="136"/>
    </row>
    <row r="526" spans="1:241" ht="15" customHeight="1" x14ac:dyDescent="0.25">
      <c r="A526" s="204" t="s">
        <v>439</v>
      </c>
      <c r="B526" s="205">
        <v>9988918</v>
      </c>
      <c r="C526" s="205">
        <v>4337559</v>
      </c>
      <c r="D526" s="195">
        <v>1399197</v>
      </c>
      <c r="E526" s="195">
        <v>1730482</v>
      </c>
      <c r="F526" s="195">
        <v>3098129</v>
      </c>
      <c r="G526" s="205">
        <v>612918</v>
      </c>
      <c r="H526" s="242">
        <v>21167203</v>
      </c>
      <c r="I526" s="136"/>
      <c r="J526" s="204" t="s">
        <v>483</v>
      </c>
      <c r="K526" s="205">
        <v>3964554</v>
      </c>
      <c r="L526" s="205">
        <v>1783948</v>
      </c>
      <c r="M526" s="205">
        <v>831058</v>
      </c>
      <c r="N526" s="205">
        <v>1179939</v>
      </c>
      <c r="O526" s="205">
        <v>1462156</v>
      </c>
      <c r="P526" s="205">
        <v>447427</v>
      </c>
      <c r="Q526" s="242">
        <v>9669082</v>
      </c>
      <c r="R526" s="136"/>
      <c r="S526" s="136"/>
      <c r="T526" s="136"/>
      <c r="U526" s="136"/>
      <c r="V526" s="136"/>
      <c r="W526" s="136"/>
      <c r="X526" s="136"/>
      <c r="Y526" s="136"/>
      <c r="Z526" s="136"/>
      <c r="AA526" s="136"/>
      <c r="AB526" s="136"/>
      <c r="AC526" s="136"/>
      <c r="AD526" s="136"/>
      <c r="AE526" s="136"/>
      <c r="AF526" s="136"/>
      <c r="AG526" s="136"/>
      <c r="AH526" s="136"/>
      <c r="AI526" s="136"/>
      <c r="AJ526" s="136"/>
      <c r="AK526" s="136"/>
      <c r="AL526" s="136"/>
      <c r="AM526" s="136"/>
      <c r="AN526" s="136"/>
      <c r="AO526" s="136"/>
      <c r="AP526" s="136"/>
      <c r="AQ526" s="136"/>
      <c r="AR526" s="136"/>
      <c r="AS526" s="136"/>
      <c r="AT526" s="136"/>
      <c r="AU526" s="136"/>
      <c r="AV526" s="136"/>
      <c r="AW526" s="136"/>
      <c r="AX526" s="136"/>
      <c r="AY526" s="136"/>
      <c r="AZ526" s="136"/>
      <c r="BA526" s="136"/>
      <c r="BB526" s="136"/>
      <c r="BC526" s="136"/>
      <c r="BD526" s="136"/>
      <c r="BE526" s="136"/>
      <c r="BF526" s="136"/>
      <c r="BG526" s="136"/>
      <c r="BH526" s="136"/>
      <c r="BI526" s="136"/>
      <c r="BJ526" s="136"/>
      <c r="BK526" s="136"/>
      <c r="BL526" s="136"/>
      <c r="BM526" s="136"/>
      <c r="BN526" s="136"/>
      <c r="BO526" s="136"/>
      <c r="BP526" s="136"/>
      <c r="BQ526" s="136"/>
      <c r="BR526" s="136"/>
      <c r="BS526" s="136"/>
      <c r="BT526" s="136"/>
      <c r="BU526" s="136"/>
      <c r="BV526" s="136"/>
      <c r="BW526" s="136"/>
      <c r="BX526" s="136"/>
      <c r="BY526" s="136"/>
      <c r="BZ526" s="136"/>
      <c r="CA526" s="136"/>
      <c r="CB526" s="136"/>
      <c r="CC526" s="136"/>
      <c r="CD526" s="136"/>
      <c r="CE526" s="136"/>
      <c r="CF526" s="136"/>
      <c r="CG526" s="136"/>
      <c r="CH526" s="136"/>
      <c r="CI526" s="136"/>
      <c r="CJ526" s="136"/>
      <c r="CK526" s="136"/>
      <c r="CL526" s="136"/>
      <c r="CM526" s="136"/>
      <c r="CN526" s="136"/>
      <c r="CO526" s="136"/>
      <c r="CP526" s="136"/>
      <c r="CQ526" s="136"/>
      <c r="CR526" s="136"/>
      <c r="CS526" s="136"/>
      <c r="CT526" s="136"/>
      <c r="CU526" s="136"/>
      <c r="CV526" s="136"/>
      <c r="CW526" s="136"/>
      <c r="CX526" s="136"/>
      <c r="CY526" s="136"/>
      <c r="CZ526" s="136"/>
      <c r="DA526" s="136"/>
      <c r="DB526" s="136"/>
      <c r="DC526" s="136"/>
      <c r="DD526" s="136"/>
      <c r="DE526" s="136"/>
      <c r="DF526" s="136"/>
      <c r="DG526" s="136"/>
      <c r="DH526" s="136"/>
      <c r="DI526" s="136"/>
      <c r="DJ526" s="136"/>
      <c r="DK526" s="136"/>
      <c r="DL526" s="136"/>
      <c r="DM526" s="136"/>
      <c r="DN526" s="136"/>
      <c r="DO526" s="136"/>
      <c r="DP526" s="136"/>
      <c r="DQ526" s="136"/>
      <c r="DR526" s="136"/>
      <c r="DS526" s="136"/>
      <c r="DT526" s="136"/>
      <c r="DU526" s="136"/>
      <c r="DV526" s="136"/>
      <c r="DW526" s="136"/>
      <c r="DX526" s="136"/>
      <c r="DY526" s="136"/>
      <c r="DZ526" s="136"/>
      <c r="EA526" s="136"/>
      <c r="EB526" s="136"/>
      <c r="EC526" s="136"/>
      <c r="ED526" s="136"/>
      <c r="EE526" s="136"/>
      <c r="EF526" s="136"/>
      <c r="EG526" s="136"/>
      <c r="EH526" s="136"/>
      <c r="EI526" s="136"/>
      <c r="EJ526" s="136"/>
      <c r="EK526" s="136"/>
      <c r="EL526" s="136"/>
      <c r="EM526" s="136"/>
      <c r="EN526" s="136"/>
      <c r="EO526" s="136"/>
      <c r="EP526" s="136"/>
      <c r="EQ526" s="136"/>
      <c r="ER526" s="136"/>
      <c r="ES526" s="136"/>
      <c r="ET526" s="136"/>
      <c r="EU526" s="136"/>
      <c r="EV526" s="136"/>
      <c r="EW526" s="136"/>
      <c r="EX526" s="136"/>
      <c r="EY526" s="136"/>
      <c r="EZ526" s="136"/>
      <c r="FA526" s="136"/>
      <c r="FB526" s="136"/>
      <c r="FC526" s="136"/>
      <c r="FD526" s="136"/>
      <c r="FE526" s="136"/>
      <c r="FF526" s="136"/>
      <c r="FG526" s="136"/>
      <c r="FH526" s="136"/>
      <c r="FI526" s="136"/>
      <c r="FJ526" s="136"/>
      <c r="FK526" s="136"/>
      <c r="FL526" s="136"/>
      <c r="FM526" s="136"/>
      <c r="FN526" s="136"/>
      <c r="FO526" s="136"/>
      <c r="FP526" s="136"/>
      <c r="FQ526" s="136"/>
      <c r="FR526" s="136"/>
      <c r="FS526" s="136"/>
      <c r="FT526" s="136"/>
      <c r="FU526" s="136"/>
      <c r="FV526" s="136"/>
      <c r="FW526" s="136"/>
      <c r="FX526" s="136"/>
      <c r="FY526" s="136"/>
      <c r="FZ526" s="136"/>
      <c r="GA526" s="136"/>
      <c r="GB526" s="136"/>
      <c r="GC526" s="136"/>
      <c r="GD526" s="136"/>
      <c r="GE526" s="136"/>
      <c r="GF526" s="136"/>
      <c r="GG526" s="136"/>
      <c r="GH526" s="136"/>
      <c r="GI526" s="136"/>
      <c r="GJ526" s="136"/>
      <c r="GK526" s="136"/>
      <c r="GL526" s="136"/>
      <c r="GM526" s="136"/>
      <c r="GN526" s="136"/>
      <c r="GO526" s="136"/>
      <c r="GP526" s="136"/>
      <c r="GQ526" s="136"/>
      <c r="GR526" s="136"/>
      <c r="GS526" s="136"/>
      <c r="GT526" s="136"/>
      <c r="GU526" s="136"/>
      <c r="GV526" s="136"/>
      <c r="GW526" s="136"/>
      <c r="GX526" s="136"/>
      <c r="GY526" s="136"/>
      <c r="GZ526" s="136"/>
      <c r="HA526" s="136"/>
      <c r="HB526" s="136"/>
      <c r="HC526" s="136"/>
      <c r="HD526" s="136"/>
      <c r="HE526" s="136"/>
      <c r="HF526" s="136"/>
      <c r="HG526" s="136"/>
      <c r="HH526" s="136"/>
      <c r="HI526" s="136"/>
      <c r="HJ526" s="136"/>
      <c r="HK526" s="136"/>
      <c r="HL526" s="136"/>
      <c r="HM526" s="136"/>
      <c r="HN526" s="136"/>
      <c r="HO526" s="136"/>
      <c r="HP526" s="136"/>
      <c r="HQ526" s="136"/>
      <c r="HR526" s="136"/>
      <c r="HS526" s="136"/>
      <c r="HT526" s="136"/>
      <c r="HU526" s="136"/>
      <c r="HV526" s="136"/>
      <c r="HW526" s="136"/>
      <c r="HX526" s="136"/>
      <c r="HY526" s="136"/>
      <c r="HZ526" s="136"/>
      <c r="IA526" s="136"/>
      <c r="IB526" s="136"/>
      <c r="IC526" s="136"/>
      <c r="ID526" s="136"/>
      <c r="IE526" s="136"/>
      <c r="IF526" s="136"/>
      <c r="IG526" s="136"/>
    </row>
    <row r="527" spans="1:241" ht="15" customHeight="1" x14ac:dyDescent="0.25">
      <c r="A527" s="204" t="s">
        <v>440</v>
      </c>
      <c r="B527" s="205">
        <v>9917829</v>
      </c>
      <c r="C527" s="205">
        <v>4054017</v>
      </c>
      <c r="D527" s="195">
        <v>995353</v>
      </c>
      <c r="E527" s="195">
        <v>1781081</v>
      </c>
      <c r="F527" s="195">
        <v>2481104</v>
      </c>
      <c r="G527" s="205">
        <v>483259</v>
      </c>
      <c r="H527" s="242">
        <v>19712643</v>
      </c>
      <c r="I527" s="136"/>
      <c r="J527" s="204" t="s">
        <v>645</v>
      </c>
      <c r="K527" s="205">
        <v>2692685</v>
      </c>
      <c r="L527" s="205">
        <v>860351</v>
      </c>
      <c r="M527" s="205">
        <v>337281</v>
      </c>
      <c r="N527" s="205">
        <v>1127925</v>
      </c>
      <c r="O527" s="205">
        <v>1105996</v>
      </c>
      <c r="P527" s="205">
        <v>571115</v>
      </c>
      <c r="Q527" s="242">
        <v>6695353</v>
      </c>
      <c r="R527" s="136"/>
      <c r="S527" s="136"/>
      <c r="T527" s="136"/>
      <c r="U527" s="136"/>
      <c r="V527" s="136"/>
      <c r="W527" s="136"/>
      <c r="X527" s="136"/>
      <c r="Y527" s="136"/>
      <c r="Z527" s="136"/>
      <c r="AA527" s="136"/>
      <c r="AB527" s="136"/>
      <c r="AC527" s="136"/>
      <c r="AD527" s="136"/>
      <c r="AE527" s="136"/>
      <c r="AF527" s="136"/>
      <c r="AG527" s="136"/>
      <c r="AH527" s="136"/>
      <c r="AI527" s="136"/>
      <c r="AJ527" s="136"/>
      <c r="AK527" s="136"/>
      <c r="AL527" s="136"/>
      <c r="AM527" s="136"/>
      <c r="AN527" s="136"/>
      <c r="AO527" s="136"/>
      <c r="AP527" s="136"/>
      <c r="AQ527" s="136"/>
      <c r="AR527" s="136"/>
      <c r="AS527" s="136"/>
      <c r="AT527" s="136"/>
      <c r="AU527" s="136"/>
      <c r="AV527" s="136"/>
      <c r="AW527" s="136"/>
      <c r="AX527" s="136"/>
      <c r="AY527" s="136"/>
      <c r="AZ527" s="136"/>
      <c r="BA527" s="136"/>
      <c r="BB527" s="136"/>
      <c r="BC527" s="136"/>
      <c r="BD527" s="136"/>
      <c r="BE527" s="136"/>
      <c r="BF527" s="136"/>
      <c r="BG527" s="136"/>
      <c r="BH527" s="136"/>
      <c r="BI527" s="136"/>
      <c r="BJ527" s="136"/>
      <c r="BK527" s="136"/>
      <c r="BL527" s="136"/>
      <c r="BM527" s="136"/>
      <c r="BN527" s="136"/>
      <c r="BO527" s="136"/>
      <c r="BP527" s="136"/>
      <c r="BQ527" s="136"/>
      <c r="BR527" s="136"/>
      <c r="BS527" s="136"/>
      <c r="BT527" s="136"/>
      <c r="BU527" s="136"/>
      <c r="BV527" s="136"/>
      <c r="BW527" s="136"/>
      <c r="BX527" s="136"/>
      <c r="BY527" s="136"/>
      <c r="BZ527" s="136"/>
      <c r="CA527" s="136"/>
      <c r="CB527" s="136"/>
      <c r="CC527" s="136"/>
      <c r="CD527" s="136"/>
      <c r="CE527" s="136"/>
      <c r="CF527" s="136"/>
      <c r="CG527" s="136"/>
      <c r="CH527" s="136"/>
      <c r="CI527" s="136"/>
      <c r="CJ527" s="136"/>
      <c r="CK527" s="136"/>
      <c r="CL527" s="136"/>
      <c r="CM527" s="136"/>
      <c r="CN527" s="136"/>
      <c r="CO527" s="136"/>
      <c r="CP527" s="136"/>
      <c r="CQ527" s="136"/>
      <c r="CR527" s="136"/>
      <c r="CS527" s="136"/>
      <c r="CT527" s="136"/>
      <c r="CU527" s="136"/>
      <c r="CV527" s="136"/>
      <c r="CW527" s="136"/>
      <c r="CX527" s="136"/>
      <c r="CY527" s="136"/>
      <c r="CZ527" s="136"/>
      <c r="DA527" s="136"/>
      <c r="DB527" s="136"/>
      <c r="DC527" s="136"/>
      <c r="DD527" s="136"/>
      <c r="DE527" s="136"/>
      <c r="DF527" s="136"/>
      <c r="DG527" s="136"/>
      <c r="DH527" s="136"/>
      <c r="DI527" s="136"/>
      <c r="DJ527" s="136"/>
      <c r="DK527" s="136"/>
      <c r="DL527" s="136"/>
      <c r="DM527" s="136"/>
      <c r="DN527" s="136"/>
      <c r="DO527" s="136"/>
      <c r="DP527" s="136"/>
      <c r="DQ527" s="136"/>
      <c r="DR527" s="136"/>
      <c r="DS527" s="136"/>
      <c r="DT527" s="136"/>
      <c r="DU527" s="136"/>
      <c r="DV527" s="136"/>
      <c r="DW527" s="136"/>
      <c r="DX527" s="136"/>
      <c r="DY527" s="136"/>
      <c r="DZ527" s="136"/>
      <c r="EA527" s="136"/>
      <c r="EB527" s="136"/>
      <c r="EC527" s="136"/>
      <c r="ED527" s="136"/>
      <c r="EE527" s="136"/>
      <c r="EF527" s="136"/>
      <c r="EG527" s="136"/>
      <c r="EH527" s="136"/>
      <c r="EI527" s="136"/>
      <c r="EJ527" s="136"/>
      <c r="EK527" s="136"/>
      <c r="EL527" s="136"/>
      <c r="EM527" s="136"/>
      <c r="EN527" s="136"/>
      <c r="EO527" s="136"/>
      <c r="EP527" s="136"/>
      <c r="EQ527" s="136"/>
      <c r="ER527" s="136"/>
      <c r="ES527" s="136"/>
      <c r="ET527" s="136"/>
      <c r="EU527" s="136"/>
      <c r="EV527" s="136"/>
      <c r="EW527" s="136"/>
      <c r="EX527" s="136"/>
      <c r="EY527" s="136"/>
      <c r="EZ527" s="136"/>
      <c r="FA527" s="136"/>
      <c r="FB527" s="136"/>
      <c r="FC527" s="136"/>
      <c r="FD527" s="136"/>
      <c r="FE527" s="136"/>
      <c r="FF527" s="136"/>
      <c r="FG527" s="136"/>
      <c r="FH527" s="136"/>
      <c r="FI527" s="136"/>
      <c r="FJ527" s="136"/>
      <c r="FK527" s="136"/>
      <c r="FL527" s="136"/>
      <c r="FM527" s="136"/>
      <c r="FN527" s="136"/>
      <c r="FO527" s="136"/>
      <c r="FP527" s="136"/>
      <c r="FQ527" s="136"/>
      <c r="FR527" s="136"/>
      <c r="FS527" s="136"/>
      <c r="FT527" s="136"/>
      <c r="FU527" s="136"/>
      <c r="FV527" s="136"/>
      <c r="FW527" s="136"/>
      <c r="FX527" s="136"/>
      <c r="FY527" s="136"/>
      <c r="FZ527" s="136"/>
      <c r="GA527" s="136"/>
      <c r="GB527" s="136"/>
      <c r="GC527" s="136"/>
      <c r="GD527" s="136"/>
      <c r="GE527" s="136"/>
      <c r="GF527" s="136"/>
      <c r="GG527" s="136"/>
      <c r="GH527" s="136"/>
      <c r="GI527" s="136"/>
      <c r="GJ527" s="136"/>
      <c r="GK527" s="136"/>
      <c r="GL527" s="136"/>
      <c r="GM527" s="136"/>
      <c r="GN527" s="136"/>
      <c r="GO527" s="136"/>
      <c r="GP527" s="136"/>
      <c r="GQ527" s="136"/>
      <c r="GR527" s="136"/>
      <c r="GS527" s="136"/>
      <c r="GT527" s="136"/>
      <c r="GU527" s="136"/>
      <c r="GV527" s="136"/>
      <c r="GW527" s="136"/>
      <c r="GX527" s="136"/>
      <c r="GY527" s="136"/>
      <c r="GZ527" s="136"/>
      <c r="HA527" s="136"/>
      <c r="HB527" s="136"/>
      <c r="HC527" s="136"/>
      <c r="HD527" s="136"/>
      <c r="HE527" s="136"/>
      <c r="HF527" s="136"/>
      <c r="HG527" s="136"/>
      <c r="HH527" s="136"/>
      <c r="HI527" s="136"/>
      <c r="HJ527" s="136"/>
      <c r="HK527" s="136"/>
      <c r="HL527" s="136"/>
      <c r="HM527" s="136"/>
      <c r="HN527" s="136"/>
      <c r="HO527" s="136"/>
      <c r="HP527" s="136"/>
      <c r="HQ527" s="136"/>
      <c r="HR527" s="136"/>
      <c r="HS527" s="136"/>
      <c r="HT527" s="136"/>
      <c r="HU527" s="136"/>
      <c r="HV527" s="136"/>
      <c r="HW527" s="136"/>
      <c r="HX527" s="136"/>
      <c r="HY527" s="136"/>
      <c r="HZ527" s="136"/>
      <c r="IA527" s="136"/>
      <c r="IB527" s="136"/>
      <c r="IC527" s="136"/>
      <c r="ID527" s="136"/>
      <c r="IE527" s="136"/>
      <c r="IF527" s="136"/>
      <c r="IG527" s="136"/>
    </row>
    <row r="528" spans="1:241" ht="15" customHeight="1" x14ac:dyDescent="0.25">
      <c r="A528" s="204" t="s">
        <v>441</v>
      </c>
      <c r="B528" s="205">
        <v>10775888</v>
      </c>
      <c r="C528" s="205">
        <v>3785519</v>
      </c>
      <c r="D528" s="195">
        <v>1035290</v>
      </c>
      <c r="E528" s="195">
        <v>1302844</v>
      </c>
      <c r="F528" s="195">
        <v>2430901</v>
      </c>
      <c r="G528" s="205">
        <v>520628</v>
      </c>
      <c r="H528" s="242">
        <v>19851070</v>
      </c>
      <c r="I528" s="136"/>
      <c r="J528" s="204" t="s">
        <v>486</v>
      </c>
      <c r="K528" s="205">
        <v>5048634</v>
      </c>
      <c r="L528" s="205">
        <v>1945107</v>
      </c>
      <c r="M528" s="205">
        <v>687280</v>
      </c>
      <c r="N528" s="205">
        <v>1281164</v>
      </c>
      <c r="O528" s="205">
        <v>1721495</v>
      </c>
      <c r="P528" s="205">
        <v>588029</v>
      </c>
      <c r="Q528" s="242">
        <v>11271709</v>
      </c>
      <c r="R528" s="136"/>
      <c r="S528" s="136"/>
      <c r="T528" s="136"/>
      <c r="U528" s="136"/>
      <c r="V528" s="136"/>
      <c r="W528" s="136"/>
      <c r="X528" s="136"/>
      <c r="Y528" s="136"/>
      <c r="Z528" s="136"/>
      <c r="AA528" s="136"/>
      <c r="AB528" s="136"/>
      <c r="AC528" s="136"/>
      <c r="AD528" s="136"/>
      <c r="AE528" s="136"/>
      <c r="AF528" s="136"/>
      <c r="AG528" s="136"/>
      <c r="AH528" s="136"/>
      <c r="AI528" s="136"/>
      <c r="AJ528" s="136"/>
      <c r="AK528" s="136"/>
      <c r="AL528" s="136"/>
      <c r="AM528" s="136"/>
      <c r="AN528" s="136"/>
      <c r="AO528" s="136"/>
      <c r="AP528" s="136"/>
      <c r="AQ528" s="136"/>
      <c r="AR528" s="136"/>
      <c r="AS528" s="136"/>
      <c r="AT528" s="136"/>
      <c r="AU528" s="136"/>
      <c r="AV528" s="136"/>
      <c r="AW528" s="136"/>
      <c r="AX528" s="136"/>
      <c r="AY528" s="136"/>
      <c r="AZ528" s="136"/>
      <c r="BA528" s="136"/>
      <c r="BB528" s="136"/>
      <c r="BC528" s="136"/>
      <c r="BD528" s="136"/>
      <c r="BE528" s="136"/>
      <c r="BF528" s="136"/>
      <c r="BG528" s="136"/>
      <c r="BH528" s="136"/>
      <c r="BI528" s="136"/>
      <c r="BJ528" s="136"/>
      <c r="BK528" s="136"/>
      <c r="BL528" s="136"/>
      <c r="BM528" s="136"/>
      <c r="BN528" s="136"/>
      <c r="BO528" s="136"/>
      <c r="BP528" s="136"/>
      <c r="BQ528" s="136"/>
      <c r="BR528" s="136"/>
      <c r="BS528" s="136"/>
      <c r="BT528" s="136"/>
      <c r="BU528" s="136"/>
      <c r="BV528" s="136"/>
      <c r="BW528" s="136"/>
      <c r="BX528" s="136"/>
      <c r="BY528" s="136"/>
      <c r="BZ528" s="136"/>
      <c r="CA528" s="136"/>
      <c r="CB528" s="136"/>
      <c r="CC528" s="136"/>
      <c r="CD528" s="136"/>
      <c r="CE528" s="136"/>
      <c r="CF528" s="136"/>
      <c r="CG528" s="136"/>
      <c r="CH528" s="136"/>
      <c r="CI528" s="136"/>
      <c r="CJ528" s="136"/>
      <c r="CK528" s="136"/>
      <c r="CL528" s="136"/>
      <c r="CM528" s="136"/>
      <c r="CN528" s="136"/>
      <c r="CO528" s="136"/>
      <c r="CP528" s="136"/>
      <c r="CQ528" s="136"/>
      <c r="CR528" s="136"/>
      <c r="CS528" s="136"/>
      <c r="CT528" s="136"/>
      <c r="CU528" s="136"/>
      <c r="CV528" s="136"/>
      <c r="CW528" s="136"/>
      <c r="CX528" s="136"/>
      <c r="CY528" s="136"/>
      <c r="CZ528" s="136"/>
      <c r="DA528" s="136"/>
      <c r="DB528" s="136"/>
      <c r="DC528" s="136"/>
      <c r="DD528" s="136"/>
      <c r="DE528" s="136"/>
      <c r="DF528" s="136"/>
      <c r="DG528" s="136"/>
      <c r="DH528" s="136"/>
      <c r="DI528" s="136"/>
      <c r="DJ528" s="136"/>
      <c r="DK528" s="136"/>
      <c r="DL528" s="136"/>
      <c r="DM528" s="136"/>
      <c r="DN528" s="136"/>
      <c r="DO528" s="136"/>
      <c r="DP528" s="136"/>
      <c r="DQ528" s="136"/>
      <c r="DR528" s="136"/>
      <c r="DS528" s="136"/>
      <c r="DT528" s="136"/>
      <c r="DU528" s="136"/>
      <c r="DV528" s="136"/>
      <c r="DW528" s="136"/>
      <c r="DX528" s="136"/>
      <c r="DY528" s="136"/>
      <c r="DZ528" s="136"/>
      <c r="EA528" s="136"/>
      <c r="EB528" s="136"/>
      <c r="EC528" s="136"/>
      <c r="ED528" s="136"/>
      <c r="EE528" s="136"/>
      <c r="EF528" s="136"/>
      <c r="EG528" s="136"/>
      <c r="EH528" s="136"/>
      <c r="EI528" s="136"/>
      <c r="EJ528" s="136"/>
      <c r="EK528" s="136"/>
      <c r="EL528" s="136"/>
      <c r="EM528" s="136"/>
      <c r="EN528" s="136"/>
      <c r="EO528" s="136"/>
      <c r="EP528" s="136"/>
      <c r="EQ528" s="136"/>
      <c r="ER528" s="136"/>
      <c r="ES528" s="136"/>
      <c r="ET528" s="136"/>
      <c r="EU528" s="136"/>
      <c r="EV528" s="136"/>
      <c r="EW528" s="136"/>
      <c r="EX528" s="136"/>
      <c r="EY528" s="136"/>
      <c r="EZ528" s="136"/>
      <c r="FA528" s="136"/>
      <c r="FB528" s="136"/>
      <c r="FC528" s="136"/>
      <c r="FD528" s="136"/>
      <c r="FE528" s="136"/>
      <c r="FF528" s="136"/>
      <c r="FG528" s="136"/>
      <c r="FH528" s="136"/>
      <c r="FI528" s="136"/>
      <c r="FJ528" s="136"/>
      <c r="FK528" s="136"/>
      <c r="FL528" s="136"/>
      <c r="FM528" s="136"/>
      <c r="FN528" s="136"/>
      <c r="FO528" s="136"/>
      <c r="FP528" s="136"/>
      <c r="FQ528" s="136"/>
      <c r="FR528" s="136"/>
      <c r="FS528" s="136"/>
      <c r="FT528" s="136"/>
      <c r="FU528" s="136"/>
      <c r="FV528" s="136"/>
      <c r="FW528" s="136"/>
      <c r="FX528" s="136"/>
      <c r="FY528" s="136"/>
      <c r="FZ528" s="136"/>
      <c r="GA528" s="136"/>
      <c r="GB528" s="136"/>
      <c r="GC528" s="136"/>
      <c r="GD528" s="136"/>
      <c r="GE528" s="136"/>
      <c r="GF528" s="136"/>
      <c r="GG528" s="136"/>
      <c r="GH528" s="136"/>
      <c r="GI528" s="136"/>
      <c r="GJ528" s="136"/>
      <c r="GK528" s="136"/>
      <c r="GL528" s="136"/>
      <c r="GM528" s="136"/>
      <c r="GN528" s="136"/>
      <c r="GO528" s="136"/>
      <c r="GP528" s="136"/>
      <c r="GQ528" s="136"/>
      <c r="GR528" s="136"/>
      <c r="GS528" s="136"/>
      <c r="GT528" s="136"/>
      <c r="GU528" s="136"/>
      <c r="GV528" s="136"/>
      <c r="GW528" s="136"/>
      <c r="GX528" s="136"/>
      <c r="GY528" s="136"/>
      <c r="GZ528" s="136"/>
      <c r="HA528" s="136"/>
      <c r="HB528" s="136"/>
      <c r="HC528" s="136"/>
      <c r="HD528" s="136"/>
      <c r="HE528" s="136"/>
      <c r="HF528" s="136"/>
      <c r="HG528" s="136"/>
      <c r="HH528" s="136"/>
      <c r="HI528" s="136"/>
      <c r="HJ528" s="136"/>
      <c r="HK528" s="136"/>
      <c r="HL528" s="136"/>
      <c r="HM528" s="136"/>
      <c r="HN528" s="136"/>
      <c r="HO528" s="136"/>
      <c r="HP528" s="136"/>
      <c r="HQ528" s="136"/>
      <c r="HR528" s="136"/>
      <c r="HS528" s="136"/>
      <c r="HT528" s="136"/>
      <c r="HU528" s="136"/>
      <c r="HV528" s="136"/>
      <c r="HW528" s="136"/>
      <c r="HX528" s="136"/>
      <c r="HY528" s="136"/>
      <c r="HZ528" s="136"/>
      <c r="IA528" s="136"/>
      <c r="IB528" s="136"/>
      <c r="IC528" s="136"/>
      <c r="ID528" s="136"/>
      <c r="IE528" s="136"/>
      <c r="IF528" s="136"/>
      <c r="IG528" s="136"/>
    </row>
    <row r="529" spans="1:241" ht="15" customHeight="1" x14ac:dyDescent="0.25">
      <c r="A529" s="204" t="s">
        <v>442</v>
      </c>
      <c r="B529" s="205">
        <v>7349825</v>
      </c>
      <c r="C529" s="205">
        <v>2453328</v>
      </c>
      <c r="D529" s="195">
        <v>737623</v>
      </c>
      <c r="E529" s="195">
        <v>1482222</v>
      </c>
      <c r="F529" s="195">
        <v>1799377</v>
      </c>
      <c r="G529" s="205">
        <v>366585</v>
      </c>
      <c r="H529" s="242">
        <v>14188960</v>
      </c>
      <c r="I529" s="136"/>
      <c r="J529" s="204" t="s">
        <v>487</v>
      </c>
      <c r="K529" s="205">
        <v>5930860</v>
      </c>
      <c r="L529" s="205">
        <v>1937609</v>
      </c>
      <c r="M529" s="205">
        <v>885069</v>
      </c>
      <c r="N529" s="205">
        <v>1331362</v>
      </c>
      <c r="O529" s="205">
        <v>1565564</v>
      </c>
      <c r="P529" s="205">
        <v>634083</v>
      </c>
      <c r="Q529" s="242">
        <v>12284547</v>
      </c>
      <c r="R529" s="136"/>
      <c r="S529" s="136"/>
      <c r="T529" s="136"/>
      <c r="U529" s="136"/>
      <c r="V529" s="136"/>
      <c r="W529" s="136"/>
      <c r="X529" s="136"/>
      <c r="Y529" s="136"/>
      <c r="Z529" s="136"/>
      <c r="AA529" s="136"/>
      <c r="AB529" s="136"/>
      <c r="AC529" s="136"/>
      <c r="AD529" s="136"/>
      <c r="AE529" s="136"/>
      <c r="AF529" s="136"/>
      <c r="AG529" s="136"/>
      <c r="AH529" s="136"/>
      <c r="AI529" s="136"/>
      <c r="AJ529" s="136"/>
      <c r="AK529" s="136"/>
      <c r="AL529" s="136"/>
      <c r="AM529" s="136"/>
      <c r="AN529" s="136"/>
      <c r="AO529" s="136"/>
      <c r="AP529" s="136"/>
      <c r="AQ529" s="136"/>
      <c r="AR529" s="136"/>
      <c r="AS529" s="136"/>
      <c r="AT529" s="136"/>
      <c r="AU529" s="136"/>
      <c r="AV529" s="136"/>
      <c r="AW529" s="136"/>
      <c r="AX529" s="136"/>
      <c r="AY529" s="136"/>
      <c r="AZ529" s="136"/>
      <c r="BA529" s="136"/>
      <c r="BB529" s="136"/>
      <c r="BC529" s="136"/>
      <c r="BD529" s="136"/>
      <c r="BE529" s="136"/>
      <c r="BF529" s="136"/>
      <c r="BG529" s="136"/>
      <c r="BH529" s="136"/>
      <c r="BI529" s="136"/>
      <c r="BJ529" s="136"/>
      <c r="BK529" s="136"/>
      <c r="BL529" s="136"/>
      <c r="BM529" s="136"/>
      <c r="BN529" s="136"/>
      <c r="BO529" s="136"/>
      <c r="BP529" s="136"/>
      <c r="BQ529" s="136"/>
      <c r="BR529" s="136"/>
      <c r="BS529" s="136"/>
      <c r="BT529" s="136"/>
      <c r="BU529" s="136"/>
      <c r="BV529" s="136"/>
      <c r="BW529" s="136"/>
      <c r="BX529" s="136"/>
      <c r="BY529" s="136"/>
      <c r="BZ529" s="136"/>
      <c r="CA529" s="136"/>
      <c r="CB529" s="136"/>
      <c r="CC529" s="136"/>
      <c r="CD529" s="136"/>
      <c r="CE529" s="136"/>
      <c r="CF529" s="136"/>
      <c r="CG529" s="136"/>
      <c r="CH529" s="136"/>
      <c r="CI529" s="136"/>
      <c r="CJ529" s="136"/>
      <c r="CK529" s="136"/>
      <c r="CL529" s="136"/>
      <c r="CM529" s="136"/>
      <c r="CN529" s="136"/>
      <c r="CO529" s="136"/>
      <c r="CP529" s="136"/>
      <c r="CQ529" s="136"/>
      <c r="CR529" s="136"/>
      <c r="CS529" s="136"/>
      <c r="CT529" s="136"/>
      <c r="CU529" s="136"/>
      <c r="CV529" s="136"/>
      <c r="CW529" s="136"/>
      <c r="CX529" s="136"/>
      <c r="CY529" s="136"/>
      <c r="CZ529" s="136"/>
      <c r="DA529" s="136"/>
      <c r="DB529" s="136"/>
      <c r="DC529" s="136"/>
      <c r="DD529" s="136"/>
      <c r="DE529" s="136"/>
      <c r="DF529" s="136"/>
      <c r="DG529" s="136"/>
      <c r="DH529" s="136"/>
      <c r="DI529" s="136"/>
      <c r="DJ529" s="136"/>
      <c r="DK529" s="136"/>
      <c r="DL529" s="136"/>
      <c r="DM529" s="136"/>
      <c r="DN529" s="136"/>
      <c r="DO529" s="136"/>
      <c r="DP529" s="136"/>
      <c r="DQ529" s="136"/>
      <c r="DR529" s="136"/>
      <c r="DS529" s="136"/>
      <c r="DT529" s="136"/>
      <c r="DU529" s="136"/>
      <c r="DV529" s="136"/>
      <c r="DW529" s="136"/>
      <c r="DX529" s="136"/>
      <c r="DY529" s="136"/>
      <c r="DZ529" s="136"/>
      <c r="EA529" s="136"/>
      <c r="EB529" s="136"/>
      <c r="EC529" s="136"/>
      <c r="ED529" s="136"/>
      <c r="EE529" s="136"/>
      <c r="EF529" s="136"/>
      <c r="EG529" s="136"/>
      <c r="EH529" s="136"/>
      <c r="EI529" s="136"/>
      <c r="EJ529" s="136"/>
      <c r="EK529" s="136"/>
      <c r="EL529" s="136"/>
      <c r="EM529" s="136"/>
      <c r="EN529" s="136"/>
      <c r="EO529" s="136"/>
      <c r="EP529" s="136"/>
      <c r="EQ529" s="136"/>
      <c r="ER529" s="136"/>
      <c r="ES529" s="136"/>
      <c r="ET529" s="136"/>
      <c r="EU529" s="136"/>
      <c r="EV529" s="136"/>
      <c r="EW529" s="136"/>
      <c r="EX529" s="136"/>
      <c r="EY529" s="136"/>
      <c r="EZ529" s="136"/>
      <c r="FA529" s="136"/>
      <c r="FB529" s="136"/>
      <c r="FC529" s="136"/>
      <c r="FD529" s="136"/>
      <c r="FE529" s="136"/>
      <c r="FF529" s="136"/>
      <c r="FG529" s="136"/>
      <c r="FH529" s="136"/>
      <c r="FI529" s="136"/>
      <c r="FJ529" s="136"/>
      <c r="FK529" s="136"/>
      <c r="FL529" s="136"/>
      <c r="FM529" s="136"/>
      <c r="FN529" s="136"/>
      <c r="FO529" s="136"/>
      <c r="FP529" s="136"/>
      <c r="FQ529" s="136"/>
      <c r="FR529" s="136"/>
      <c r="FS529" s="136"/>
      <c r="FT529" s="136"/>
      <c r="FU529" s="136"/>
      <c r="FV529" s="136"/>
      <c r="FW529" s="136"/>
      <c r="FX529" s="136"/>
      <c r="FY529" s="136"/>
      <c r="FZ529" s="136"/>
      <c r="GA529" s="136"/>
      <c r="GB529" s="136"/>
      <c r="GC529" s="136"/>
      <c r="GD529" s="136"/>
      <c r="GE529" s="136"/>
      <c r="GF529" s="136"/>
      <c r="GG529" s="136"/>
      <c r="GH529" s="136"/>
      <c r="GI529" s="136"/>
      <c r="GJ529" s="136"/>
      <c r="GK529" s="136"/>
      <c r="GL529" s="136"/>
      <c r="GM529" s="136"/>
      <c r="GN529" s="136"/>
      <c r="GO529" s="136"/>
      <c r="GP529" s="136"/>
      <c r="GQ529" s="136"/>
      <c r="GR529" s="136"/>
      <c r="GS529" s="136"/>
      <c r="GT529" s="136"/>
      <c r="GU529" s="136"/>
      <c r="GV529" s="136"/>
      <c r="GW529" s="136"/>
      <c r="GX529" s="136"/>
      <c r="GY529" s="136"/>
      <c r="GZ529" s="136"/>
      <c r="HA529" s="136"/>
      <c r="HB529" s="136"/>
      <c r="HC529" s="136"/>
      <c r="HD529" s="136"/>
      <c r="HE529" s="136"/>
      <c r="HF529" s="136"/>
      <c r="HG529" s="136"/>
      <c r="HH529" s="136"/>
      <c r="HI529" s="136"/>
      <c r="HJ529" s="136"/>
      <c r="HK529" s="136"/>
      <c r="HL529" s="136"/>
      <c r="HM529" s="136"/>
      <c r="HN529" s="136"/>
      <c r="HO529" s="136"/>
      <c r="HP529" s="136"/>
      <c r="HQ529" s="136"/>
      <c r="HR529" s="136"/>
      <c r="HS529" s="136"/>
      <c r="HT529" s="136"/>
      <c r="HU529" s="136"/>
      <c r="HV529" s="136"/>
      <c r="HW529" s="136"/>
      <c r="HX529" s="136"/>
      <c r="HY529" s="136"/>
      <c r="HZ529" s="136"/>
      <c r="IA529" s="136"/>
      <c r="IB529" s="136"/>
      <c r="IC529" s="136"/>
      <c r="ID529" s="136"/>
      <c r="IE529" s="136"/>
      <c r="IF529" s="136"/>
      <c r="IG529" s="136"/>
    </row>
    <row r="530" spans="1:241" ht="15" customHeight="1" x14ac:dyDescent="0.25">
      <c r="A530" s="204" t="s">
        <v>637</v>
      </c>
      <c r="B530" s="205">
        <v>5836358</v>
      </c>
      <c r="C530" s="205">
        <v>2517582</v>
      </c>
      <c r="D530" s="195">
        <v>813770</v>
      </c>
      <c r="E530" s="195">
        <v>1011535</v>
      </c>
      <c r="F530" s="195">
        <v>1574689</v>
      </c>
      <c r="G530" s="205">
        <v>279022</v>
      </c>
      <c r="H530" s="242">
        <v>12032956</v>
      </c>
      <c r="I530" s="136"/>
      <c r="J530" s="204" t="s">
        <v>488</v>
      </c>
      <c r="K530" s="205">
        <v>7428495</v>
      </c>
      <c r="L530" s="205">
        <v>2304911</v>
      </c>
      <c r="M530" s="205">
        <v>794886</v>
      </c>
      <c r="N530" s="205">
        <v>1608805</v>
      </c>
      <c r="O530" s="205">
        <v>1805047</v>
      </c>
      <c r="P530" s="205">
        <v>574690</v>
      </c>
      <c r="Q530" s="242">
        <v>14516834</v>
      </c>
      <c r="R530" s="136"/>
      <c r="S530" s="136"/>
      <c r="T530" s="136"/>
      <c r="U530" s="136"/>
      <c r="V530" s="136"/>
      <c r="W530" s="136"/>
      <c r="X530" s="136"/>
      <c r="Y530" s="136"/>
      <c r="Z530" s="136"/>
      <c r="AA530" s="136"/>
      <c r="AB530" s="136"/>
      <c r="AC530" s="136"/>
      <c r="AD530" s="136"/>
      <c r="AE530" s="136"/>
      <c r="AF530" s="136"/>
      <c r="AG530" s="136"/>
      <c r="AH530" s="136"/>
      <c r="AI530" s="136"/>
      <c r="AJ530" s="136"/>
      <c r="AK530" s="136"/>
      <c r="AL530" s="136"/>
      <c r="AM530" s="136"/>
      <c r="AN530" s="136"/>
      <c r="AO530" s="136"/>
      <c r="AP530" s="136"/>
      <c r="AQ530" s="136"/>
      <c r="AR530" s="136"/>
      <c r="AS530" s="136"/>
      <c r="AT530" s="136"/>
      <c r="AU530" s="136"/>
      <c r="AV530" s="136"/>
      <c r="AW530" s="136"/>
      <c r="AX530" s="136"/>
      <c r="AY530" s="136"/>
      <c r="AZ530" s="136"/>
      <c r="BA530" s="136"/>
      <c r="BB530" s="136"/>
      <c r="BC530" s="136"/>
      <c r="BD530" s="136"/>
      <c r="BE530" s="136"/>
      <c r="BF530" s="136"/>
      <c r="BG530" s="136"/>
      <c r="BH530" s="136"/>
      <c r="BI530" s="136"/>
      <c r="BJ530" s="136"/>
      <c r="BK530" s="136"/>
      <c r="BL530" s="136"/>
      <c r="BM530" s="136"/>
      <c r="BN530" s="136"/>
      <c r="BO530" s="136"/>
      <c r="BP530" s="136"/>
      <c r="BQ530" s="136"/>
      <c r="BR530" s="136"/>
      <c r="BS530" s="136"/>
      <c r="BT530" s="136"/>
      <c r="BU530" s="136"/>
      <c r="BV530" s="136"/>
      <c r="BW530" s="136"/>
      <c r="BX530" s="136"/>
      <c r="BY530" s="136"/>
      <c r="BZ530" s="136"/>
      <c r="CA530" s="136"/>
      <c r="CB530" s="136"/>
      <c r="CC530" s="136"/>
      <c r="CD530" s="136"/>
      <c r="CE530" s="136"/>
      <c r="CF530" s="136"/>
      <c r="CG530" s="136"/>
      <c r="CH530" s="136"/>
      <c r="CI530" s="136"/>
      <c r="CJ530" s="136"/>
      <c r="CK530" s="136"/>
      <c r="CL530" s="136"/>
      <c r="CM530" s="136"/>
      <c r="CN530" s="136"/>
      <c r="CO530" s="136"/>
      <c r="CP530" s="136"/>
      <c r="CQ530" s="136"/>
      <c r="CR530" s="136"/>
      <c r="CS530" s="136"/>
      <c r="CT530" s="136"/>
      <c r="CU530" s="136"/>
      <c r="CV530" s="136"/>
      <c r="CW530" s="136"/>
      <c r="CX530" s="136"/>
      <c r="CY530" s="136"/>
      <c r="CZ530" s="136"/>
      <c r="DA530" s="136"/>
      <c r="DB530" s="136"/>
      <c r="DC530" s="136"/>
      <c r="DD530" s="136"/>
      <c r="DE530" s="136"/>
      <c r="DF530" s="136"/>
      <c r="DG530" s="136"/>
      <c r="DH530" s="136"/>
      <c r="DI530" s="136"/>
      <c r="DJ530" s="136"/>
      <c r="DK530" s="136"/>
      <c r="DL530" s="136"/>
      <c r="DM530" s="136"/>
      <c r="DN530" s="136"/>
      <c r="DO530" s="136"/>
      <c r="DP530" s="136"/>
      <c r="DQ530" s="136"/>
      <c r="DR530" s="136"/>
      <c r="DS530" s="136"/>
      <c r="DT530" s="136"/>
      <c r="DU530" s="136"/>
      <c r="DV530" s="136"/>
      <c r="DW530" s="136"/>
      <c r="DX530" s="136"/>
      <c r="DY530" s="136"/>
      <c r="DZ530" s="136"/>
      <c r="EA530" s="136"/>
      <c r="EB530" s="136"/>
      <c r="EC530" s="136"/>
      <c r="ED530" s="136"/>
      <c r="EE530" s="136"/>
      <c r="EF530" s="136"/>
      <c r="EG530" s="136"/>
      <c r="EH530" s="136"/>
      <c r="EI530" s="136"/>
      <c r="EJ530" s="136"/>
      <c r="EK530" s="136"/>
      <c r="EL530" s="136"/>
      <c r="EM530" s="136"/>
      <c r="EN530" s="136"/>
      <c r="EO530" s="136"/>
      <c r="EP530" s="136"/>
      <c r="EQ530" s="136"/>
      <c r="ER530" s="136"/>
      <c r="ES530" s="136"/>
      <c r="ET530" s="136"/>
      <c r="EU530" s="136"/>
      <c r="EV530" s="136"/>
      <c r="EW530" s="136"/>
      <c r="EX530" s="136"/>
      <c r="EY530" s="136"/>
      <c r="EZ530" s="136"/>
      <c r="FA530" s="136"/>
      <c r="FB530" s="136"/>
      <c r="FC530" s="136"/>
      <c r="FD530" s="136"/>
      <c r="FE530" s="136"/>
      <c r="FF530" s="136"/>
      <c r="FG530" s="136"/>
      <c r="FH530" s="136"/>
      <c r="FI530" s="136"/>
      <c r="FJ530" s="136"/>
      <c r="FK530" s="136"/>
      <c r="FL530" s="136"/>
      <c r="FM530" s="136"/>
      <c r="FN530" s="136"/>
      <c r="FO530" s="136"/>
      <c r="FP530" s="136"/>
      <c r="FQ530" s="136"/>
      <c r="FR530" s="136"/>
      <c r="FS530" s="136"/>
      <c r="FT530" s="136"/>
      <c r="FU530" s="136"/>
      <c r="FV530" s="136"/>
      <c r="FW530" s="136"/>
      <c r="FX530" s="136"/>
      <c r="FY530" s="136"/>
      <c r="FZ530" s="136"/>
      <c r="GA530" s="136"/>
      <c r="GB530" s="136"/>
      <c r="GC530" s="136"/>
      <c r="GD530" s="136"/>
      <c r="GE530" s="136"/>
      <c r="GF530" s="136"/>
      <c r="GG530" s="136"/>
      <c r="GH530" s="136"/>
      <c r="GI530" s="136"/>
      <c r="GJ530" s="136"/>
      <c r="GK530" s="136"/>
      <c r="GL530" s="136"/>
      <c r="GM530" s="136"/>
      <c r="GN530" s="136"/>
      <c r="GO530" s="136"/>
      <c r="GP530" s="136"/>
      <c r="GQ530" s="136"/>
      <c r="GR530" s="136"/>
      <c r="GS530" s="136"/>
      <c r="GT530" s="136"/>
      <c r="GU530" s="136"/>
      <c r="GV530" s="136"/>
      <c r="GW530" s="136"/>
      <c r="GX530" s="136"/>
      <c r="GY530" s="136"/>
      <c r="GZ530" s="136"/>
      <c r="HA530" s="136"/>
      <c r="HB530" s="136"/>
      <c r="HC530" s="136"/>
      <c r="HD530" s="136"/>
      <c r="HE530" s="136"/>
      <c r="HF530" s="136"/>
      <c r="HG530" s="136"/>
      <c r="HH530" s="136"/>
      <c r="HI530" s="136"/>
      <c r="HJ530" s="136"/>
      <c r="HK530" s="136"/>
      <c r="HL530" s="136"/>
      <c r="HM530" s="136"/>
      <c r="HN530" s="136"/>
      <c r="HO530" s="136"/>
      <c r="HP530" s="136"/>
      <c r="HQ530" s="136"/>
      <c r="HR530" s="136"/>
      <c r="HS530" s="136"/>
      <c r="HT530" s="136"/>
      <c r="HU530" s="136"/>
      <c r="HV530" s="136"/>
      <c r="HW530" s="136"/>
      <c r="HX530" s="136"/>
      <c r="HY530" s="136"/>
      <c r="HZ530" s="136"/>
      <c r="IA530" s="136"/>
      <c r="IB530" s="136"/>
      <c r="IC530" s="136"/>
      <c r="ID530" s="136"/>
      <c r="IE530" s="136"/>
      <c r="IF530" s="136"/>
      <c r="IG530" s="136"/>
    </row>
    <row r="531" spans="1:241" ht="15" customHeight="1" x14ac:dyDescent="0.25">
      <c r="A531" s="212" t="s">
        <v>955</v>
      </c>
      <c r="B531" s="212">
        <v>139992551</v>
      </c>
      <c r="C531" s="212">
        <v>48516571</v>
      </c>
      <c r="D531" s="212">
        <v>17728017</v>
      </c>
      <c r="E531" s="212">
        <v>24992700</v>
      </c>
      <c r="F531" s="212">
        <v>40850677</v>
      </c>
      <c r="G531" s="212">
        <v>6680890</v>
      </c>
      <c r="H531" s="243">
        <v>278761406</v>
      </c>
      <c r="I531" s="136"/>
      <c r="J531" s="204" t="s">
        <v>489</v>
      </c>
      <c r="K531" s="205">
        <v>4141491</v>
      </c>
      <c r="L531" s="205">
        <v>1776859</v>
      </c>
      <c r="M531" s="205">
        <v>595259</v>
      </c>
      <c r="N531" s="205">
        <v>1023249</v>
      </c>
      <c r="O531" s="205">
        <v>1224885</v>
      </c>
      <c r="P531" s="205">
        <v>375614</v>
      </c>
      <c r="Q531" s="242">
        <v>9137357</v>
      </c>
      <c r="R531" s="136"/>
      <c r="S531" s="136"/>
      <c r="T531" s="136"/>
      <c r="U531" s="136"/>
      <c r="V531" s="136"/>
      <c r="W531" s="136"/>
      <c r="X531" s="136"/>
      <c r="Y531" s="136"/>
      <c r="Z531" s="136"/>
      <c r="AA531" s="136"/>
      <c r="AB531" s="136"/>
      <c r="AC531" s="136"/>
      <c r="AD531" s="136"/>
      <c r="AE531" s="136"/>
      <c r="AF531" s="136"/>
      <c r="AG531" s="136"/>
      <c r="AH531" s="136"/>
      <c r="AI531" s="136"/>
      <c r="AJ531" s="136"/>
      <c r="AK531" s="136"/>
      <c r="AL531" s="136"/>
      <c r="AM531" s="136"/>
      <c r="AN531" s="136"/>
      <c r="AO531" s="136"/>
      <c r="AP531" s="136"/>
      <c r="AQ531" s="136"/>
      <c r="AR531" s="136"/>
      <c r="AS531" s="136"/>
      <c r="AT531" s="136"/>
      <c r="AU531" s="136"/>
      <c r="AV531" s="136"/>
      <c r="AW531" s="136"/>
      <c r="AX531" s="136"/>
      <c r="AY531" s="136"/>
      <c r="AZ531" s="136"/>
      <c r="BA531" s="136"/>
      <c r="BB531" s="136"/>
      <c r="BC531" s="136"/>
      <c r="BD531" s="136"/>
      <c r="BE531" s="136"/>
      <c r="BF531" s="136"/>
      <c r="BG531" s="136"/>
      <c r="BH531" s="136"/>
      <c r="BI531" s="136"/>
      <c r="BJ531" s="136"/>
      <c r="BK531" s="136"/>
      <c r="BL531" s="136"/>
      <c r="BM531" s="136"/>
      <c r="BN531" s="136"/>
      <c r="BO531" s="136"/>
      <c r="BP531" s="136"/>
      <c r="BQ531" s="136"/>
      <c r="BR531" s="136"/>
      <c r="BS531" s="136"/>
      <c r="BT531" s="136"/>
      <c r="BU531" s="136"/>
      <c r="BV531" s="136"/>
      <c r="BW531" s="136"/>
      <c r="BX531" s="136"/>
      <c r="BY531" s="136"/>
      <c r="BZ531" s="136"/>
      <c r="CA531" s="136"/>
      <c r="CB531" s="136"/>
      <c r="CC531" s="136"/>
      <c r="CD531" s="136"/>
      <c r="CE531" s="136"/>
      <c r="CF531" s="136"/>
      <c r="CG531" s="136"/>
      <c r="CH531" s="136"/>
      <c r="CI531" s="136"/>
      <c r="CJ531" s="136"/>
      <c r="CK531" s="136"/>
      <c r="CL531" s="136"/>
      <c r="CM531" s="136"/>
      <c r="CN531" s="136"/>
      <c r="CO531" s="136"/>
      <c r="CP531" s="136"/>
      <c r="CQ531" s="136"/>
      <c r="CR531" s="136"/>
      <c r="CS531" s="136"/>
      <c r="CT531" s="136"/>
      <c r="CU531" s="136"/>
      <c r="CV531" s="136"/>
      <c r="CW531" s="136"/>
      <c r="CX531" s="136"/>
      <c r="CY531" s="136"/>
      <c r="CZ531" s="136"/>
      <c r="DA531" s="136"/>
      <c r="DB531" s="136"/>
      <c r="DC531" s="136"/>
      <c r="DD531" s="136"/>
      <c r="DE531" s="136"/>
      <c r="DF531" s="136"/>
      <c r="DG531" s="136"/>
      <c r="DH531" s="136"/>
      <c r="DI531" s="136"/>
      <c r="DJ531" s="136"/>
      <c r="DK531" s="136"/>
      <c r="DL531" s="136"/>
      <c r="DM531" s="136"/>
      <c r="DN531" s="136"/>
      <c r="DO531" s="136"/>
      <c r="DP531" s="136"/>
      <c r="DQ531" s="136"/>
      <c r="DR531" s="136"/>
      <c r="DS531" s="136"/>
      <c r="DT531" s="136"/>
      <c r="DU531" s="136"/>
      <c r="DV531" s="136"/>
      <c r="DW531" s="136"/>
      <c r="DX531" s="136"/>
      <c r="DY531" s="136"/>
      <c r="DZ531" s="136"/>
      <c r="EA531" s="136"/>
      <c r="EB531" s="136"/>
      <c r="EC531" s="136"/>
      <c r="ED531" s="136"/>
      <c r="EE531" s="136"/>
      <c r="EF531" s="136"/>
      <c r="EG531" s="136"/>
      <c r="EH531" s="136"/>
      <c r="EI531" s="136"/>
      <c r="EJ531" s="136"/>
      <c r="EK531" s="136"/>
      <c r="EL531" s="136"/>
      <c r="EM531" s="136"/>
      <c r="EN531" s="136"/>
      <c r="EO531" s="136"/>
      <c r="EP531" s="136"/>
      <c r="EQ531" s="136"/>
      <c r="ER531" s="136"/>
      <c r="ES531" s="136"/>
      <c r="ET531" s="136"/>
      <c r="EU531" s="136"/>
      <c r="EV531" s="136"/>
      <c r="EW531" s="136"/>
      <c r="EX531" s="136"/>
      <c r="EY531" s="136"/>
      <c r="EZ531" s="136"/>
      <c r="FA531" s="136"/>
      <c r="FB531" s="136"/>
      <c r="FC531" s="136"/>
      <c r="FD531" s="136"/>
      <c r="FE531" s="136"/>
      <c r="FF531" s="136"/>
      <c r="FG531" s="136"/>
      <c r="FH531" s="136"/>
      <c r="FI531" s="136"/>
      <c r="FJ531" s="136"/>
      <c r="FK531" s="136"/>
      <c r="FL531" s="136"/>
      <c r="FM531" s="136"/>
      <c r="FN531" s="136"/>
      <c r="FO531" s="136"/>
      <c r="FP531" s="136"/>
      <c r="FQ531" s="136"/>
      <c r="FR531" s="136"/>
      <c r="FS531" s="136"/>
      <c r="FT531" s="136"/>
      <c r="FU531" s="136"/>
      <c r="FV531" s="136"/>
      <c r="FW531" s="136"/>
      <c r="FX531" s="136"/>
      <c r="FY531" s="136"/>
      <c r="FZ531" s="136"/>
      <c r="GA531" s="136"/>
      <c r="GB531" s="136"/>
      <c r="GC531" s="136"/>
      <c r="GD531" s="136"/>
      <c r="GE531" s="136"/>
      <c r="GF531" s="136"/>
      <c r="GG531" s="136"/>
      <c r="GH531" s="136"/>
      <c r="GI531" s="136"/>
      <c r="GJ531" s="136"/>
      <c r="GK531" s="136"/>
      <c r="GL531" s="136"/>
      <c r="GM531" s="136"/>
      <c r="GN531" s="136"/>
      <c r="GO531" s="136"/>
      <c r="GP531" s="136"/>
      <c r="GQ531" s="136"/>
      <c r="GR531" s="136"/>
      <c r="GS531" s="136"/>
      <c r="GT531" s="136"/>
      <c r="GU531" s="136"/>
      <c r="GV531" s="136"/>
      <c r="GW531" s="136"/>
      <c r="GX531" s="136"/>
      <c r="GY531" s="136"/>
      <c r="GZ531" s="136"/>
      <c r="HA531" s="136"/>
      <c r="HB531" s="136"/>
      <c r="HC531" s="136"/>
      <c r="HD531" s="136"/>
      <c r="HE531" s="136"/>
      <c r="HF531" s="136"/>
      <c r="HG531" s="136"/>
      <c r="HH531" s="136"/>
      <c r="HI531" s="136"/>
      <c r="HJ531" s="136"/>
      <c r="HK531" s="136"/>
      <c r="HL531" s="136"/>
      <c r="HM531" s="136"/>
      <c r="HN531" s="136"/>
      <c r="HO531" s="136"/>
      <c r="HP531" s="136"/>
      <c r="HQ531" s="136"/>
      <c r="HR531" s="136"/>
      <c r="HS531" s="136"/>
      <c r="HT531" s="136"/>
      <c r="HU531" s="136"/>
      <c r="HV531" s="136"/>
      <c r="HW531" s="136"/>
      <c r="HX531" s="136"/>
      <c r="HY531" s="136"/>
      <c r="HZ531" s="136"/>
      <c r="IA531" s="136"/>
      <c r="IB531" s="136"/>
      <c r="IC531" s="136"/>
      <c r="ID531" s="136"/>
      <c r="IE531" s="136"/>
      <c r="IF531" s="136"/>
      <c r="IG531" s="136"/>
    </row>
    <row r="532" spans="1:241" ht="15" customHeight="1" x14ac:dyDescent="0.25">
      <c r="A532" s="208" t="s">
        <v>956</v>
      </c>
      <c r="B532" s="208">
        <v>7368029</v>
      </c>
      <c r="C532" s="208">
        <v>2553503.7368421052</v>
      </c>
      <c r="D532" s="208">
        <v>933053.52631578944</v>
      </c>
      <c r="E532" s="208">
        <v>1315405.2631578948</v>
      </c>
      <c r="F532" s="208">
        <v>2150035.6315789474</v>
      </c>
      <c r="G532" s="208">
        <v>351625.78947368421</v>
      </c>
      <c r="H532" s="208">
        <v>14671652.947368421</v>
      </c>
      <c r="I532" s="136"/>
      <c r="J532" s="212" t="s">
        <v>957</v>
      </c>
      <c r="K532" s="212">
        <v>114685414</v>
      </c>
      <c r="L532" s="212">
        <v>44489513</v>
      </c>
      <c r="M532" s="212">
        <v>15928702</v>
      </c>
      <c r="N532" s="212">
        <v>25686499</v>
      </c>
      <c r="O532" s="212">
        <v>33585869</v>
      </c>
      <c r="P532" s="212">
        <v>8486993</v>
      </c>
      <c r="Q532" s="243">
        <v>242862990</v>
      </c>
      <c r="R532" s="136"/>
      <c r="S532" s="136"/>
      <c r="T532" s="136"/>
      <c r="U532" s="136"/>
      <c r="V532" s="136"/>
      <c r="W532" s="136"/>
      <c r="X532" s="136"/>
      <c r="Y532" s="136"/>
      <c r="Z532" s="136"/>
      <c r="AA532" s="136"/>
      <c r="AB532" s="136"/>
      <c r="AC532" s="136"/>
      <c r="AD532" s="136"/>
      <c r="AE532" s="136"/>
      <c r="AF532" s="136"/>
      <c r="AG532" s="136"/>
      <c r="AH532" s="136"/>
      <c r="AI532" s="136"/>
      <c r="AJ532" s="136"/>
      <c r="AK532" s="136"/>
      <c r="AL532" s="136"/>
      <c r="AM532" s="136"/>
      <c r="AN532" s="136"/>
      <c r="AO532" s="136"/>
      <c r="AP532" s="136"/>
      <c r="AQ532" s="136"/>
      <c r="AR532" s="136"/>
      <c r="AS532" s="136"/>
      <c r="AT532" s="136"/>
      <c r="AU532" s="136"/>
      <c r="AV532" s="136"/>
      <c r="AW532" s="136"/>
      <c r="AX532" s="136"/>
      <c r="AY532" s="136"/>
      <c r="AZ532" s="136"/>
      <c r="BA532" s="136"/>
      <c r="BB532" s="136"/>
      <c r="BC532" s="136"/>
      <c r="BD532" s="136"/>
      <c r="BE532" s="136"/>
      <c r="BF532" s="136"/>
      <c r="BG532" s="136"/>
      <c r="BH532" s="136"/>
      <c r="BI532" s="136"/>
      <c r="BJ532" s="136"/>
      <c r="BK532" s="136"/>
      <c r="BL532" s="136"/>
      <c r="BM532" s="136"/>
      <c r="BN532" s="136"/>
      <c r="BO532" s="136"/>
      <c r="BP532" s="136"/>
      <c r="BQ532" s="136"/>
      <c r="BR532" s="136"/>
      <c r="BS532" s="136"/>
      <c r="BT532" s="136"/>
      <c r="BU532" s="136"/>
      <c r="BV532" s="136"/>
      <c r="BW532" s="136"/>
      <c r="BX532" s="136"/>
      <c r="BY532" s="136"/>
      <c r="BZ532" s="136"/>
      <c r="CA532" s="136"/>
      <c r="CB532" s="136"/>
      <c r="CC532" s="136"/>
      <c r="CD532" s="136"/>
      <c r="CE532" s="136"/>
      <c r="CF532" s="136"/>
      <c r="CG532" s="136"/>
      <c r="CH532" s="136"/>
      <c r="CI532" s="136"/>
      <c r="CJ532" s="136"/>
      <c r="CK532" s="136"/>
      <c r="CL532" s="136"/>
      <c r="CM532" s="136"/>
      <c r="CN532" s="136"/>
      <c r="CO532" s="136"/>
      <c r="CP532" s="136"/>
      <c r="CQ532" s="136"/>
      <c r="CR532" s="136"/>
      <c r="CS532" s="136"/>
      <c r="CT532" s="136"/>
      <c r="CU532" s="136"/>
      <c r="CV532" s="136"/>
      <c r="CW532" s="136"/>
      <c r="CX532" s="136"/>
      <c r="CY532" s="136"/>
      <c r="CZ532" s="136"/>
      <c r="DA532" s="136"/>
      <c r="DB532" s="136"/>
      <c r="DC532" s="136"/>
      <c r="DD532" s="136"/>
      <c r="DE532" s="136"/>
      <c r="DF532" s="136"/>
      <c r="DG532" s="136"/>
      <c r="DH532" s="136"/>
      <c r="DI532" s="136"/>
      <c r="DJ532" s="136"/>
      <c r="DK532" s="136"/>
      <c r="DL532" s="136"/>
      <c r="DM532" s="136"/>
      <c r="DN532" s="136"/>
      <c r="DO532" s="136"/>
      <c r="DP532" s="136"/>
      <c r="DQ532" s="136"/>
      <c r="DR532" s="136"/>
      <c r="DS532" s="136"/>
      <c r="DT532" s="136"/>
      <c r="DU532" s="136"/>
      <c r="DV532" s="136"/>
      <c r="DW532" s="136"/>
      <c r="DX532" s="136"/>
      <c r="DY532" s="136"/>
      <c r="DZ532" s="136"/>
      <c r="EA532" s="136"/>
      <c r="EB532" s="136"/>
      <c r="EC532" s="136"/>
      <c r="ED532" s="136"/>
      <c r="EE532" s="136"/>
      <c r="EF532" s="136"/>
      <c r="EG532" s="136"/>
      <c r="EH532" s="136"/>
      <c r="EI532" s="136"/>
      <c r="EJ532" s="136"/>
      <c r="EK532" s="136"/>
      <c r="EL532" s="136"/>
      <c r="EM532" s="136"/>
      <c r="EN532" s="136"/>
      <c r="EO532" s="136"/>
      <c r="EP532" s="136"/>
      <c r="EQ532" s="136"/>
      <c r="ER532" s="136"/>
      <c r="ES532" s="136"/>
      <c r="ET532" s="136"/>
      <c r="EU532" s="136"/>
      <c r="EV532" s="136"/>
      <c r="EW532" s="136"/>
      <c r="EX532" s="136"/>
      <c r="EY532" s="136"/>
      <c r="EZ532" s="136"/>
      <c r="FA532" s="136"/>
      <c r="FB532" s="136"/>
      <c r="FC532" s="136"/>
      <c r="FD532" s="136"/>
      <c r="FE532" s="136"/>
      <c r="FF532" s="136"/>
      <c r="FG532" s="136"/>
      <c r="FH532" s="136"/>
      <c r="FI532" s="136"/>
      <c r="FJ532" s="136"/>
      <c r="FK532" s="136"/>
      <c r="FL532" s="136"/>
      <c r="FM532" s="136"/>
      <c r="FN532" s="136"/>
      <c r="FO532" s="136"/>
      <c r="FP532" s="136"/>
      <c r="FQ532" s="136"/>
      <c r="FR532" s="136"/>
      <c r="FS532" s="136"/>
      <c r="FT532" s="136"/>
      <c r="FU532" s="136"/>
      <c r="FV532" s="136"/>
      <c r="FW532" s="136"/>
      <c r="FX532" s="136"/>
      <c r="FY532" s="136"/>
      <c r="FZ532" s="136"/>
      <c r="GA532" s="136"/>
      <c r="GB532" s="136"/>
      <c r="GC532" s="136"/>
      <c r="GD532" s="136"/>
      <c r="GE532" s="136"/>
      <c r="GF532" s="136"/>
      <c r="GG532" s="136"/>
      <c r="GH532" s="136"/>
      <c r="GI532" s="136"/>
      <c r="GJ532" s="136"/>
      <c r="GK532" s="136"/>
      <c r="GL532" s="136"/>
      <c r="GM532" s="136"/>
      <c r="GN532" s="136"/>
      <c r="GO532" s="136"/>
      <c r="GP532" s="136"/>
      <c r="GQ532" s="136"/>
      <c r="GR532" s="136"/>
      <c r="GS532" s="136"/>
      <c r="GT532" s="136"/>
      <c r="GU532" s="136"/>
      <c r="GV532" s="136"/>
      <c r="GW532" s="136"/>
      <c r="GX532" s="136"/>
      <c r="GY532" s="136"/>
      <c r="GZ532" s="136"/>
      <c r="HA532" s="136"/>
      <c r="HB532" s="136"/>
      <c r="HC532" s="136"/>
      <c r="HD532" s="136"/>
      <c r="HE532" s="136"/>
      <c r="HF532" s="136"/>
      <c r="HG532" s="136"/>
      <c r="HH532" s="136"/>
      <c r="HI532" s="136"/>
      <c r="HJ532" s="136"/>
      <c r="HK532" s="136"/>
      <c r="HL532" s="136"/>
      <c r="HM532" s="136"/>
      <c r="HN532" s="136"/>
      <c r="HO532" s="136"/>
      <c r="HP532" s="136"/>
      <c r="HQ532" s="136"/>
      <c r="HR532" s="136"/>
      <c r="HS532" s="136"/>
      <c r="HT532" s="136"/>
      <c r="HU532" s="136"/>
      <c r="HV532" s="136"/>
      <c r="HW532" s="136"/>
      <c r="HX532" s="136"/>
      <c r="HY532" s="136"/>
      <c r="HZ532" s="136"/>
      <c r="IA532" s="136"/>
      <c r="IB532" s="136"/>
      <c r="IC532" s="136"/>
      <c r="ID532" s="136"/>
      <c r="IE532" s="136"/>
      <c r="IF532" s="136"/>
      <c r="IG532" s="136"/>
    </row>
    <row r="533" spans="1:241" ht="15" customHeight="1" x14ac:dyDescent="0.25">
      <c r="I533" s="136"/>
      <c r="J533" s="208" t="s">
        <v>958</v>
      </c>
      <c r="K533" s="208">
        <v>5734270.7000000002</v>
      </c>
      <c r="L533" s="208">
        <v>2224475.65</v>
      </c>
      <c r="M533" s="208">
        <v>796435.1</v>
      </c>
      <c r="N533" s="208">
        <v>1284324.95</v>
      </c>
      <c r="O533" s="208">
        <v>1679293.45</v>
      </c>
      <c r="P533" s="208">
        <v>424349.65</v>
      </c>
      <c r="Q533" s="208">
        <v>12143149.5</v>
      </c>
      <c r="R533" s="136"/>
      <c r="S533" s="136"/>
      <c r="T533" s="136"/>
      <c r="U533" s="136"/>
      <c r="V533" s="136"/>
      <c r="W533" s="136"/>
      <c r="X533" s="136"/>
      <c r="Y533" s="136"/>
      <c r="Z533" s="136"/>
      <c r="AA533" s="136"/>
      <c r="AB533" s="136"/>
      <c r="AC533" s="136"/>
      <c r="AD533" s="136"/>
      <c r="AE533" s="136"/>
      <c r="AF533" s="136"/>
      <c r="AG533" s="136"/>
      <c r="AH533" s="136"/>
      <c r="AI533" s="136"/>
      <c r="AJ533" s="136"/>
      <c r="AK533" s="136"/>
      <c r="AL533" s="136"/>
      <c r="AM533" s="136"/>
      <c r="AN533" s="136"/>
      <c r="AO533" s="136"/>
      <c r="AP533" s="136"/>
      <c r="AQ533" s="136"/>
      <c r="AR533" s="136"/>
      <c r="AS533" s="136"/>
      <c r="AT533" s="136"/>
      <c r="AU533" s="136"/>
      <c r="AV533" s="136"/>
      <c r="AW533" s="136"/>
      <c r="AX533" s="136"/>
      <c r="AY533" s="136"/>
      <c r="AZ533" s="136"/>
      <c r="BA533" s="136"/>
      <c r="BB533" s="136"/>
      <c r="BC533" s="136"/>
      <c r="BD533" s="136"/>
      <c r="BE533" s="136"/>
      <c r="BF533" s="136"/>
      <c r="BG533" s="136"/>
      <c r="BH533" s="136"/>
      <c r="BI533" s="136"/>
      <c r="BJ533" s="136"/>
      <c r="BK533" s="136"/>
      <c r="BL533" s="136"/>
      <c r="BM533" s="136"/>
      <c r="BN533" s="136"/>
      <c r="BO533" s="136"/>
      <c r="BP533" s="136"/>
      <c r="BQ533" s="136"/>
      <c r="BR533" s="136"/>
      <c r="BS533" s="136"/>
      <c r="BT533" s="136"/>
      <c r="BU533" s="136"/>
      <c r="BV533" s="136"/>
      <c r="BW533" s="136"/>
      <c r="BX533" s="136"/>
      <c r="BY533" s="136"/>
      <c r="BZ533" s="136"/>
      <c r="CA533" s="136"/>
      <c r="CB533" s="136"/>
      <c r="CC533" s="136"/>
      <c r="CD533" s="136"/>
      <c r="CE533" s="136"/>
      <c r="CF533" s="136"/>
      <c r="CG533" s="136"/>
      <c r="CH533" s="136"/>
      <c r="CI533" s="136"/>
      <c r="CJ533" s="136"/>
      <c r="CK533" s="136"/>
      <c r="CL533" s="136"/>
      <c r="CM533" s="136"/>
      <c r="CN533" s="136"/>
      <c r="CO533" s="136"/>
      <c r="CP533" s="136"/>
      <c r="CQ533" s="136"/>
      <c r="CR533" s="136"/>
      <c r="CS533" s="136"/>
      <c r="CT533" s="136"/>
      <c r="CU533" s="136"/>
      <c r="CV533" s="136"/>
      <c r="CW533" s="136"/>
      <c r="CX533" s="136"/>
      <c r="CY533" s="136"/>
      <c r="CZ533" s="136"/>
      <c r="DA533" s="136"/>
      <c r="DB533" s="136"/>
      <c r="DC533" s="136"/>
      <c r="DD533" s="136"/>
      <c r="DE533" s="136"/>
      <c r="DF533" s="136"/>
      <c r="DG533" s="136"/>
      <c r="DH533" s="136"/>
      <c r="DI533" s="136"/>
      <c r="DJ533" s="136"/>
      <c r="DK533" s="136"/>
      <c r="DL533" s="136"/>
      <c r="DM533" s="136"/>
      <c r="DN533" s="136"/>
      <c r="DO533" s="136"/>
      <c r="DP533" s="136"/>
      <c r="DQ533" s="136"/>
      <c r="DR533" s="136"/>
      <c r="DS533" s="136"/>
      <c r="DT533" s="136"/>
      <c r="DU533" s="136"/>
      <c r="DV533" s="136"/>
      <c r="DW533" s="136"/>
      <c r="DX533" s="136"/>
      <c r="DY533" s="136"/>
      <c r="DZ533" s="136"/>
      <c r="EA533" s="136"/>
      <c r="EB533" s="136"/>
      <c r="EC533" s="136"/>
      <c r="ED533" s="136"/>
      <c r="EE533" s="136"/>
      <c r="EF533" s="136"/>
      <c r="EG533" s="136"/>
      <c r="EH533" s="136"/>
      <c r="EI533" s="136"/>
      <c r="EJ533" s="136"/>
      <c r="EK533" s="136"/>
      <c r="EL533" s="136"/>
      <c r="EM533" s="136"/>
      <c r="EN533" s="136"/>
      <c r="EO533" s="136"/>
      <c r="EP533" s="136"/>
      <c r="EQ533" s="136"/>
      <c r="ER533" s="136"/>
      <c r="ES533" s="136"/>
      <c r="ET533" s="136"/>
      <c r="EU533" s="136"/>
      <c r="EV533" s="136"/>
      <c r="EW533" s="136"/>
      <c r="EX533" s="136"/>
      <c r="EY533" s="136"/>
      <c r="EZ533" s="136"/>
      <c r="FA533" s="136"/>
      <c r="FB533" s="136"/>
      <c r="FC533" s="136"/>
      <c r="FD533" s="136"/>
      <c r="FE533" s="136"/>
      <c r="FF533" s="136"/>
      <c r="FG533" s="136"/>
      <c r="FH533" s="136"/>
      <c r="FI533" s="136"/>
      <c r="FJ533" s="136"/>
      <c r="FK533" s="136"/>
      <c r="FL533" s="136"/>
      <c r="FM533" s="136"/>
      <c r="FN533" s="136"/>
      <c r="FO533" s="136"/>
      <c r="FP533" s="136"/>
      <c r="FQ533" s="136"/>
      <c r="FR533" s="136"/>
      <c r="FS533" s="136"/>
      <c r="FT533" s="136"/>
      <c r="FU533" s="136"/>
      <c r="FV533" s="136"/>
      <c r="FW533" s="136"/>
      <c r="FX533" s="136"/>
      <c r="FY533" s="136"/>
      <c r="FZ533" s="136"/>
      <c r="GA533" s="136"/>
      <c r="GB533" s="136"/>
      <c r="GC533" s="136"/>
      <c r="GD533" s="136"/>
      <c r="GE533" s="136"/>
      <c r="GF533" s="136"/>
      <c r="GG533" s="136"/>
      <c r="GH533" s="136"/>
      <c r="GI533" s="136"/>
      <c r="GJ533" s="136"/>
      <c r="GK533" s="136"/>
      <c r="GL533" s="136"/>
      <c r="GM533" s="136"/>
      <c r="GN533" s="136"/>
      <c r="GO533" s="136"/>
      <c r="GP533" s="136"/>
      <c r="GQ533" s="136"/>
      <c r="GR533" s="136"/>
      <c r="GS533" s="136"/>
      <c r="GT533" s="136"/>
      <c r="GU533" s="136"/>
      <c r="GV533" s="136"/>
      <c r="GW533" s="136"/>
      <c r="GX533" s="136"/>
      <c r="GY533" s="136"/>
      <c r="GZ533" s="136"/>
      <c r="HA533" s="136"/>
      <c r="HB533" s="136"/>
      <c r="HC533" s="136"/>
      <c r="HD533" s="136"/>
      <c r="HE533" s="136"/>
      <c r="HF533" s="136"/>
      <c r="HG533" s="136"/>
      <c r="HH533" s="136"/>
      <c r="HI533" s="136"/>
      <c r="HJ533" s="136"/>
      <c r="HK533" s="136"/>
      <c r="HL533" s="136"/>
      <c r="HM533" s="136"/>
      <c r="HN533" s="136"/>
      <c r="HO533" s="136"/>
      <c r="HP533" s="136"/>
      <c r="HQ533" s="136"/>
      <c r="HR533" s="136"/>
      <c r="HS533" s="136"/>
      <c r="HT533" s="136"/>
      <c r="HU533" s="136"/>
      <c r="HV533" s="136"/>
      <c r="HW533" s="136"/>
      <c r="HX533" s="136"/>
      <c r="HY533" s="136"/>
      <c r="HZ533" s="136"/>
      <c r="IA533" s="136"/>
      <c r="IB533" s="136"/>
      <c r="IC533" s="136"/>
      <c r="ID533" s="136"/>
      <c r="IE533" s="136"/>
      <c r="IF533" s="136"/>
      <c r="IG533" s="136"/>
    </row>
    <row r="534" spans="1:241" ht="15" customHeight="1" x14ac:dyDescent="0.3">
      <c r="A534" s="134"/>
      <c r="I534" s="136"/>
      <c r="J534" s="136"/>
      <c r="K534" s="136"/>
      <c r="L534" s="136"/>
      <c r="M534" s="136"/>
      <c r="N534" s="136"/>
      <c r="O534" s="136"/>
      <c r="P534" s="136"/>
      <c r="Q534" s="136"/>
      <c r="R534" s="136"/>
      <c r="S534" s="136"/>
      <c r="T534" s="136"/>
      <c r="U534" s="136"/>
      <c r="V534" s="136"/>
      <c r="W534" s="136"/>
      <c r="X534" s="136"/>
      <c r="Y534" s="136"/>
      <c r="Z534" s="136"/>
      <c r="AA534" s="136"/>
      <c r="AB534" s="136"/>
      <c r="AC534" s="136"/>
      <c r="AD534" s="136"/>
      <c r="AE534" s="136"/>
      <c r="AF534" s="136"/>
      <c r="AG534" s="136"/>
      <c r="AH534" s="136"/>
      <c r="AI534" s="136"/>
      <c r="AJ534" s="136"/>
      <c r="AK534" s="136"/>
      <c r="AL534" s="136"/>
      <c r="AM534" s="136"/>
      <c r="AN534" s="136"/>
      <c r="AO534" s="136"/>
      <c r="AP534" s="136"/>
      <c r="AQ534" s="136"/>
      <c r="AR534" s="136"/>
      <c r="AS534" s="136"/>
      <c r="AT534" s="136"/>
      <c r="AU534" s="136"/>
      <c r="AV534" s="136"/>
      <c r="AW534" s="136"/>
      <c r="AX534" s="136"/>
      <c r="AY534" s="136"/>
      <c r="AZ534" s="136"/>
      <c r="BA534" s="136"/>
      <c r="BB534" s="136"/>
      <c r="BC534" s="136"/>
      <c r="BD534" s="136"/>
      <c r="BE534" s="136"/>
      <c r="BF534" s="136"/>
      <c r="BG534" s="136"/>
      <c r="BH534" s="136"/>
      <c r="BI534" s="136"/>
      <c r="BJ534" s="136"/>
      <c r="BK534" s="136"/>
      <c r="BL534" s="136"/>
      <c r="BM534" s="136"/>
      <c r="BN534" s="136"/>
      <c r="BO534" s="136"/>
      <c r="BP534" s="136"/>
      <c r="BQ534" s="136"/>
      <c r="BR534" s="136"/>
      <c r="BS534" s="136"/>
      <c r="BT534" s="136"/>
      <c r="BU534" s="136"/>
      <c r="BV534" s="136"/>
      <c r="BW534" s="136"/>
      <c r="BX534" s="136"/>
      <c r="BY534" s="136"/>
      <c r="BZ534" s="136"/>
      <c r="CA534" s="136"/>
      <c r="CB534" s="136"/>
      <c r="CC534" s="136"/>
      <c r="CD534" s="136"/>
      <c r="CE534" s="136"/>
      <c r="CF534" s="136"/>
      <c r="CG534" s="136"/>
      <c r="CH534" s="136"/>
      <c r="CI534" s="136"/>
      <c r="CJ534" s="136"/>
      <c r="CK534" s="136"/>
      <c r="CL534" s="136"/>
      <c r="CM534" s="136"/>
      <c r="CN534" s="136"/>
      <c r="CO534" s="136"/>
      <c r="CP534" s="136"/>
      <c r="CQ534" s="136"/>
      <c r="CR534" s="136"/>
      <c r="CS534" s="136"/>
      <c r="CT534" s="136"/>
      <c r="CU534" s="136"/>
      <c r="CV534" s="136"/>
      <c r="CW534" s="136"/>
      <c r="CX534" s="136"/>
      <c r="CY534" s="136"/>
      <c r="CZ534" s="136"/>
      <c r="DA534" s="136"/>
      <c r="DB534" s="136"/>
      <c r="DC534" s="136"/>
      <c r="DD534" s="136"/>
      <c r="DE534" s="136"/>
      <c r="DF534" s="136"/>
      <c r="DG534" s="136"/>
      <c r="DH534" s="136"/>
      <c r="DI534" s="136"/>
      <c r="DJ534" s="136"/>
      <c r="DK534" s="136"/>
      <c r="DL534" s="136"/>
      <c r="DM534" s="136"/>
      <c r="DN534" s="136"/>
      <c r="DO534" s="136"/>
      <c r="DP534" s="136"/>
      <c r="DQ534" s="136"/>
      <c r="DR534" s="136"/>
      <c r="DS534" s="136"/>
      <c r="DT534" s="136"/>
      <c r="DU534" s="136"/>
      <c r="DV534" s="136"/>
      <c r="DW534" s="136"/>
      <c r="DX534" s="136"/>
      <c r="DY534" s="136"/>
      <c r="DZ534" s="136"/>
      <c r="EA534" s="136"/>
      <c r="EB534" s="136"/>
      <c r="EC534" s="136"/>
      <c r="ED534" s="136"/>
      <c r="EE534" s="136"/>
      <c r="EF534" s="136"/>
      <c r="EG534" s="136"/>
      <c r="EH534" s="136"/>
      <c r="EI534" s="136"/>
      <c r="EJ534" s="136"/>
      <c r="EK534" s="136"/>
      <c r="EL534" s="136"/>
      <c r="EM534" s="136"/>
      <c r="EN534" s="136"/>
      <c r="EO534" s="136"/>
      <c r="EP534" s="136"/>
      <c r="EQ534" s="136"/>
      <c r="ER534" s="136"/>
      <c r="ES534" s="136"/>
      <c r="ET534" s="136"/>
      <c r="EU534" s="136"/>
      <c r="EV534" s="136"/>
      <c r="EW534" s="136"/>
      <c r="EX534" s="136"/>
      <c r="EY534" s="136"/>
      <c r="EZ534" s="136"/>
      <c r="FA534" s="136"/>
      <c r="FB534" s="136"/>
      <c r="FC534" s="136"/>
      <c r="FD534" s="136"/>
      <c r="FE534" s="136"/>
      <c r="FF534" s="136"/>
      <c r="FG534" s="136"/>
      <c r="FH534" s="136"/>
      <c r="FI534" s="136"/>
      <c r="FJ534" s="136"/>
      <c r="FK534" s="136"/>
      <c r="FL534" s="136"/>
      <c r="FM534" s="136"/>
      <c r="FN534" s="136"/>
      <c r="FO534" s="136"/>
      <c r="FP534" s="136"/>
      <c r="FQ534" s="136"/>
      <c r="FR534" s="136"/>
      <c r="FS534" s="136"/>
      <c r="FT534" s="136"/>
      <c r="FU534" s="136"/>
      <c r="FV534" s="136"/>
      <c r="FW534" s="136"/>
      <c r="FX534" s="136"/>
      <c r="FY534" s="136"/>
      <c r="FZ534" s="136"/>
      <c r="GA534" s="136"/>
      <c r="GB534" s="136"/>
      <c r="GC534" s="136"/>
      <c r="GD534" s="136"/>
      <c r="GE534" s="136"/>
      <c r="GF534" s="136"/>
      <c r="GG534" s="136"/>
      <c r="GH534" s="136"/>
      <c r="GI534" s="136"/>
      <c r="GJ534" s="136"/>
      <c r="GK534" s="136"/>
      <c r="GL534" s="136"/>
      <c r="GM534" s="136"/>
      <c r="GN534" s="136"/>
      <c r="GO534" s="136"/>
      <c r="GP534" s="136"/>
      <c r="GQ534" s="136"/>
      <c r="GR534" s="136"/>
      <c r="GS534" s="136"/>
      <c r="GT534" s="136"/>
      <c r="GU534" s="136"/>
      <c r="GV534" s="136"/>
      <c r="GW534" s="136"/>
      <c r="GX534" s="136"/>
      <c r="GY534" s="136"/>
      <c r="GZ534" s="136"/>
      <c r="HA534" s="136"/>
      <c r="HB534" s="136"/>
      <c r="HC534" s="136"/>
      <c r="HD534" s="136"/>
      <c r="HE534" s="136"/>
      <c r="HF534" s="136"/>
      <c r="HG534" s="136"/>
      <c r="HH534" s="136"/>
      <c r="HI534" s="136"/>
      <c r="HJ534" s="136"/>
      <c r="HK534" s="136"/>
      <c r="HL534" s="136"/>
      <c r="HM534" s="136"/>
      <c r="HN534" s="136"/>
      <c r="HO534" s="136"/>
      <c r="HP534" s="136"/>
      <c r="HQ534" s="136"/>
      <c r="HR534" s="136"/>
      <c r="HS534" s="136"/>
      <c r="HT534" s="136"/>
      <c r="HU534" s="136"/>
      <c r="HV534" s="136"/>
      <c r="HW534" s="136"/>
      <c r="HX534" s="136"/>
      <c r="HY534" s="136"/>
      <c r="HZ534" s="136"/>
      <c r="IA534" s="136"/>
      <c r="IB534" s="136"/>
      <c r="IC534" s="136"/>
      <c r="ID534" s="136"/>
      <c r="IE534" s="136"/>
      <c r="IF534" s="136"/>
      <c r="IG534" s="136"/>
    </row>
    <row r="535" spans="1:241" ht="38.1" customHeight="1" x14ac:dyDescent="0.25">
      <c r="A535" s="461" t="s">
        <v>1162</v>
      </c>
      <c r="B535" s="461"/>
      <c r="C535" s="461"/>
      <c r="D535" s="461"/>
      <c r="E535" s="461"/>
      <c r="F535" s="461"/>
      <c r="G535" s="461"/>
      <c r="H535" s="461"/>
      <c r="I535" s="461"/>
      <c r="J535" s="461"/>
      <c r="K535" s="461"/>
      <c r="L535" s="461"/>
      <c r="M535" s="461"/>
      <c r="N535" s="461"/>
      <c r="O535" s="461"/>
      <c r="P535" s="461"/>
      <c r="Q535" s="461"/>
      <c r="R535" s="136"/>
      <c r="S535" s="136"/>
      <c r="T535" s="136"/>
      <c r="U535" s="136"/>
      <c r="V535" s="136"/>
      <c r="W535" s="136"/>
      <c r="X535" s="136"/>
      <c r="Y535" s="136"/>
      <c r="Z535" s="136"/>
      <c r="AA535" s="136"/>
      <c r="AB535" s="136"/>
      <c r="AC535" s="136"/>
      <c r="AD535" s="136"/>
      <c r="AE535" s="136"/>
      <c r="AF535" s="136"/>
      <c r="AG535" s="136"/>
      <c r="AH535" s="136"/>
      <c r="AI535" s="136"/>
      <c r="AJ535" s="136"/>
      <c r="AK535" s="136"/>
      <c r="AL535" s="136"/>
      <c r="AM535" s="136"/>
      <c r="AN535" s="136"/>
      <c r="AO535" s="136"/>
      <c r="AP535" s="136"/>
      <c r="AQ535" s="136"/>
      <c r="AR535" s="136"/>
      <c r="AS535" s="136"/>
      <c r="AT535" s="136"/>
      <c r="AU535" s="136"/>
      <c r="AV535" s="136"/>
      <c r="AW535" s="136"/>
      <c r="AX535" s="136"/>
      <c r="AY535" s="136"/>
      <c r="AZ535" s="136"/>
      <c r="BA535" s="136"/>
      <c r="BB535" s="136"/>
      <c r="BC535" s="136"/>
      <c r="BD535" s="136"/>
      <c r="BE535" s="136"/>
      <c r="BF535" s="136"/>
      <c r="BG535" s="136"/>
      <c r="BH535" s="136"/>
      <c r="BI535" s="136"/>
      <c r="BJ535" s="136"/>
      <c r="BK535" s="136"/>
      <c r="BL535" s="136"/>
      <c r="BM535" s="136"/>
      <c r="BN535" s="136"/>
      <c r="BO535" s="136"/>
      <c r="BP535" s="136"/>
      <c r="BQ535" s="136"/>
      <c r="BR535" s="136"/>
      <c r="BS535" s="136"/>
      <c r="BT535" s="136"/>
      <c r="BU535" s="136"/>
      <c r="BV535" s="136"/>
      <c r="BW535" s="136"/>
      <c r="BX535" s="136"/>
      <c r="BY535" s="136"/>
      <c r="BZ535" s="136"/>
      <c r="CA535" s="136"/>
      <c r="CB535" s="136"/>
      <c r="CC535" s="136"/>
      <c r="CD535" s="136"/>
      <c r="CE535" s="136"/>
      <c r="CF535" s="136"/>
      <c r="CG535" s="136"/>
      <c r="CH535" s="136"/>
      <c r="CI535" s="136"/>
      <c r="CJ535" s="136"/>
      <c r="CK535" s="136"/>
      <c r="CL535" s="136"/>
      <c r="CM535" s="136"/>
      <c r="CN535" s="136"/>
      <c r="CO535" s="136"/>
      <c r="CP535" s="136"/>
      <c r="CQ535" s="136"/>
      <c r="CR535" s="136"/>
      <c r="CS535" s="136"/>
      <c r="CT535" s="136"/>
      <c r="CU535" s="136"/>
      <c r="CV535" s="136"/>
      <c r="CW535" s="136"/>
      <c r="CX535" s="136"/>
      <c r="CY535" s="136"/>
      <c r="CZ535" s="136"/>
      <c r="DA535" s="136"/>
      <c r="DB535" s="136"/>
      <c r="DC535" s="136"/>
      <c r="DD535" s="136"/>
      <c r="DE535" s="136"/>
      <c r="DF535" s="136"/>
      <c r="DG535" s="136"/>
      <c r="DH535" s="136"/>
      <c r="DI535" s="136"/>
      <c r="DJ535" s="136"/>
      <c r="DK535" s="136"/>
      <c r="DL535" s="136"/>
      <c r="DM535" s="136"/>
      <c r="DN535" s="136"/>
      <c r="DO535" s="136"/>
      <c r="DP535" s="136"/>
      <c r="DQ535" s="136"/>
      <c r="DR535" s="136"/>
      <c r="DS535" s="136"/>
      <c r="DT535" s="136"/>
      <c r="DU535" s="136"/>
      <c r="DV535" s="136"/>
      <c r="DW535" s="136"/>
      <c r="DX535" s="136"/>
      <c r="DY535" s="136"/>
      <c r="DZ535" s="136"/>
      <c r="EA535" s="136"/>
      <c r="EB535" s="136"/>
      <c r="EC535" s="136"/>
      <c r="ED535" s="136"/>
      <c r="EE535" s="136"/>
      <c r="EF535" s="136"/>
      <c r="EG535" s="136"/>
      <c r="EH535" s="136"/>
      <c r="EI535" s="136"/>
      <c r="EJ535" s="136"/>
      <c r="EK535" s="136"/>
      <c r="EL535" s="136"/>
      <c r="EM535" s="136"/>
      <c r="EN535" s="136"/>
      <c r="EO535" s="136"/>
      <c r="EP535" s="136"/>
      <c r="EQ535" s="136"/>
      <c r="ER535" s="136"/>
      <c r="ES535" s="136"/>
      <c r="ET535" s="136"/>
      <c r="EU535" s="136"/>
      <c r="EV535" s="136"/>
      <c r="EW535" s="136"/>
      <c r="EX535" s="136"/>
      <c r="EY535" s="136"/>
      <c r="EZ535" s="136"/>
      <c r="FA535" s="136"/>
      <c r="FB535" s="136"/>
      <c r="FC535" s="136"/>
      <c r="FD535" s="136"/>
      <c r="FE535" s="136"/>
      <c r="FF535" s="136"/>
      <c r="FG535" s="136"/>
      <c r="FH535" s="136"/>
      <c r="FI535" s="136"/>
      <c r="FJ535" s="136"/>
      <c r="FK535" s="136"/>
      <c r="FL535" s="136"/>
      <c r="FM535" s="136"/>
      <c r="FN535" s="136"/>
      <c r="FO535" s="136"/>
      <c r="FP535" s="136"/>
      <c r="FQ535" s="136"/>
      <c r="FR535" s="136"/>
      <c r="FS535" s="136"/>
      <c r="FT535" s="136"/>
      <c r="FU535" s="136"/>
      <c r="FV535" s="136"/>
      <c r="FW535" s="136"/>
      <c r="FX535" s="136"/>
      <c r="FY535" s="136"/>
      <c r="FZ535" s="136"/>
      <c r="GA535" s="136"/>
      <c r="GB535" s="136"/>
      <c r="GC535" s="136"/>
      <c r="GD535" s="136"/>
      <c r="GE535" s="136"/>
      <c r="GF535" s="136"/>
      <c r="GG535" s="136"/>
      <c r="GH535" s="136"/>
      <c r="GI535" s="136"/>
      <c r="GJ535" s="136"/>
      <c r="GK535" s="136"/>
      <c r="GL535" s="136"/>
      <c r="GM535" s="136"/>
      <c r="GN535" s="136"/>
      <c r="GO535" s="136"/>
      <c r="GP535" s="136"/>
      <c r="GQ535" s="136"/>
      <c r="GR535" s="136"/>
      <c r="GS535" s="136"/>
      <c r="GT535" s="136"/>
      <c r="GU535" s="136"/>
      <c r="GV535" s="136"/>
      <c r="GW535" s="136"/>
      <c r="GX535" s="136"/>
      <c r="GY535" s="136"/>
      <c r="GZ535" s="136"/>
      <c r="HA535" s="136"/>
      <c r="HB535" s="136"/>
      <c r="HC535" s="136"/>
      <c r="HD535" s="136"/>
      <c r="HE535" s="136"/>
      <c r="HF535" s="136"/>
      <c r="HG535" s="136"/>
      <c r="HH535" s="136"/>
      <c r="HI535" s="136"/>
      <c r="HJ535" s="136"/>
      <c r="HK535" s="136"/>
      <c r="HL535" s="136"/>
      <c r="HM535" s="136"/>
      <c r="HN535" s="136"/>
      <c r="HO535" s="136"/>
      <c r="HP535" s="136"/>
      <c r="HQ535" s="136"/>
      <c r="HR535" s="136"/>
      <c r="HS535" s="136"/>
      <c r="HT535" s="136"/>
      <c r="HU535" s="136"/>
      <c r="HV535" s="136"/>
      <c r="HW535" s="136"/>
      <c r="HX535" s="136"/>
      <c r="HY535" s="136"/>
      <c r="HZ535" s="136"/>
      <c r="IA535" s="136"/>
      <c r="IB535" s="136"/>
      <c r="IC535" s="136"/>
      <c r="ID535" s="136"/>
      <c r="IE535" s="136"/>
      <c r="IF535" s="136"/>
      <c r="IG535" s="136"/>
    </row>
    <row r="536" spans="1:241" ht="12" customHeight="1" x14ac:dyDescent="0.3">
      <c r="A536" s="134"/>
      <c r="I536" s="136"/>
      <c r="J536" s="136"/>
      <c r="K536" s="136"/>
      <c r="L536" s="136"/>
      <c r="M536" s="136"/>
      <c r="N536" s="136"/>
      <c r="O536" s="136"/>
      <c r="P536" s="136"/>
      <c r="Q536" s="136"/>
      <c r="R536" s="136"/>
      <c r="S536" s="136"/>
      <c r="T536" s="136"/>
      <c r="U536" s="136"/>
      <c r="V536" s="136"/>
      <c r="W536" s="136"/>
      <c r="X536" s="136"/>
      <c r="Y536" s="136"/>
      <c r="Z536" s="136"/>
      <c r="AA536" s="136"/>
      <c r="AB536" s="136"/>
      <c r="AC536" s="136"/>
      <c r="AD536" s="136"/>
      <c r="AE536" s="136"/>
      <c r="AF536" s="136"/>
      <c r="AG536" s="136"/>
      <c r="AH536" s="136"/>
      <c r="AI536" s="136"/>
      <c r="AJ536" s="136"/>
      <c r="AK536" s="136"/>
      <c r="AL536" s="136"/>
      <c r="AM536" s="136"/>
      <c r="AN536" s="136"/>
      <c r="AO536" s="136"/>
      <c r="AP536" s="136"/>
      <c r="AQ536" s="136"/>
      <c r="AR536" s="136"/>
      <c r="AS536" s="136"/>
      <c r="AT536" s="136"/>
      <c r="AU536" s="136"/>
      <c r="AV536" s="136"/>
      <c r="AW536" s="136"/>
      <c r="AX536" s="136"/>
      <c r="AY536" s="136"/>
      <c r="AZ536" s="136"/>
      <c r="BA536" s="136"/>
      <c r="BB536" s="136"/>
      <c r="BC536" s="136"/>
      <c r="BD536" s="136"/>
      <c r="BE536" s="136"/>
      <c r="BF536" s="136"/>
      <c r="BG536" s="136"/>
      <c r="BH536" s="136"/>
      <c r="BI536" s="136"/>
      <c r="BJ536" s="136"/>
      <c r="BK536" s="136"/>
      <c r="BL536" s="136"/>
      <c r="BM536" s="136"/>
      <c r="BN536" s="136"/>
      <c r="BO536" s="136"/>
      <c r="BP536" s="136"/>
      <c r="BQ536" s="136"/>
      <c r="BR536" s="136"/>
      <c r="BS536" s="136"/>
      <c r="BT536" s="136"/>
      <c r="BU536" s="136"/>
      <c r="BV536" s="136"/>
      <c r="BW536" s="136"/>
      <c r="BX536" s="136"/>
      <c r="BY536" s="136"/>
      <c r="BZ536" s="136"/>
      <c r="CA536" s="136"/>
      <c r="CB536" s="136"/>
      <c r="CC536" s="136"/>
      <c r="CD536" s="136"/>
      <c r="CE536" s="136"/>
      <c r="CF536" s="136"/>
      <c r="CG536" s="136"/>
      <c r="CH536" s="136"/>
      <c r="CI536" s="136"/>
      <c r="CJ536" s="136"/>
      <c r="CK536" s="136"/>
      <c r="CL536" s="136"/>
      <c r="CM536" s="136"/>
      <c r="CN536" s="136"/>
      <c r="CO536" s="136"/>
      <c r="CP536" s="136"/>
      <c r="CQ536" s="136"/>
      <c r="CR536" s="136"/>
      <c r="CS536" s="136"/>
      <c r="CT536" s="136"/>
      <c r="CU536" s="136"/>
      <c r="CV536" s="136"/>
      <c r="CW536" s="136"/>
      <c r="CX536" s="136"/>
      <c r="CY536" s="136"/>
      <c r="CZ536" s="136"/>
      <c r="DA536" s="136"/>
      <c r="DB536" s="136"/>
      <c r="DC536" s="136"/>
      <c r="DD536" s="136"/>
      <c r="DE536" s="136"/>
      <c r="DF536" s="136"/>
      <c r="DG536" s="136"/>
      <c r="DH536" s="136"/>
      <c r="DI536" s="136"/>
      <c r="DJ536" s="136"/>
      <c r="DK536" s="136"/>
      <c r="DL536" s="136"/>
      <c r="DM536" s="136"/>
      <c r="DN536" s="136"/>
      <c r="DO536" s="136"/>
      <c r="DP536" s="136"/>
      <c r="DQ536" s="136"/>
      <c r="DR536" s="136"/>
      <c r="DS536" s="136"/>
      <c r="DT536" s="136"/>
      <c r="DU536" s="136"/>
      <c r="DV536" s="136"/>
      <c r="DW536" s="136"/>
      <c r="DX536" s="136"/>
      <c r="DY536" s="136"/>
      <c r="DZ536" s="136"/>
      <c r="EA536" s="136"/>
      <c r="EB536" s="136"/>
      <c r="EC536" s="136"/>
      <c r="ED536" s="136"/>
      <c r="EE536" s="136"/>
      <c r="EF536" s="136"/>
      <c r="EG536" s="136"/>
      <c r="EH536" s="136"/>
      <c r="EI536" s="136"/>
      <c r="EJ536" s="136"/>
      <c r="EK536" s="136"/>
      <c r="EL536" s="136"/>
      <c r="EM536" s="136"/>
      <c r="EN536" s="136"/>
      <c r="EO536" s="136"/>
      <c r="EP536" s="136"/>
      <c r="EQ536" s="136"/>
      <c r="ER536" s="136"/>
      <c r="ES536" s="136"/>
      <c r="ET536" s="136"/>
      <c r="EU536" s="136"/>
      <c r="EV536" s="136"/>
      <c r="EW536" s="136"/>
      <c r="EX536" s="136"/>
      <c r="EY536" s="136"/>
      <c r="EZ536" s="136"/>
      <c r="FA536" s="136"/>
      <c r="FB536" s="136"/>
      <c r="FC536" s="136"/>
      <c r="FD536" s="136"/>
      <c r="FE536" s="136"/>
      <c r="FF536" s="136"/>
      <c r="FG536" s="136"/>
      <c r="FH536" s="136"/>
      <c r="FI536" s="136"/>
      <c r="FJ536" s="136"/>
      <c r="FK536" s="136"/>
      <c r="FL536" s="136"/>
      <c r="FM536" s="136"/>
      <c r="FN536" s="136"/>
      <c r="FO536" s="136"/>
      <c r="FP536" s="136"/>
      <c r="FQ536" s="136"/>
      <c r="FR536" s="136"/>
      <c r="FS536" s="136"/>
      <c r="FT536" s="136"/>
      <c r="FU536" s="136"/>
      <c r="FV536" s="136"/>
      <c r="FW536" s="136"/>
      <c r="FX536" s="136"/>
      <c r="FY536" s="136"/>
      <c r="FZ536" s="136"/>
      <c r="GA536" s="136"/>
      <c r="GB536" s="136"/>
      <c r="GC536" s="136"/>
      <c r="GD536" s="136"/>
      <c r="GE536" s="136"/>
      <c r="GF536" s="136"/>
      <c r="GG536" s="136"/>
      <c r="GH536" s="136"/>
      <c r="GI536" s="136"/>
      <c r="GJ536" s="136"/>
      <c r="GK536" s="136"/>
      <c r="GL536" s="136"/>
      <c r="GM536" s="136"/>
      <c r="GN536" s="136"/>
      <c r="GO536" s="136"/>
      <c r="GP536" s="136"/>
      <c r="GQ536" s="136"/>
      <c r="GR536" s="136"/>
      <c r="GS536" s="136"/>
      <c r="GT536" s="136"/>
      <c r="GU536" s="136"/>
      <c r="GV536" s="136"/>
      <c r="GW536" s="136"/>
      <c r="GX536" s="136"/>
      <c r="GY536" s="136"/>
      <c r="GZ536" s="136"/>
      <c r="HA536" s="136"/>
      <c r="HB536" s="136"/>
      <c r="HC536" s="136"/>
      <c r="HD536" s="136"/>
      <c r="HE536" s="136"/>
      <c r="HF536" s="136"/>
      <c r="HG536" s="136"/>
      <c r="HH536" s="136"/>
      <c r="HI536" s="136"/>
      <c r="HJ536" s="136"/>
      <c r="HK536" s="136"/>
      <c r="HL536" s="136"/>
      <c r="HM536" s="136"/>
      <c r="HN536" s="136"/>
      <c r="HO536" s="136"/>
      <c r="HP536" s="136"/>
      <c r="HQ536" s="136"/>
      <c r="HR536" s="136"/>
      <c r="HS536" s="136"/>
      <c r="HT536" s="136"/>
      <c r="HU536" s="136"/>
      <c r="HV536" s="136"/>
      <c r="HW536" s="136"/>
      <c r="HX536" s="136"/>
      <c r="HY536" s="136"/>
      <c r="HZ536" s="136"/>
      <c r="IA536" s="136"/>
      <c r="IB536" s="136"/>
      <c r="IC536" s="136"/>
      <c r="ID536" s="136"/>
      <c r="IE536" s="136"/>
      <c r="IF536" s="136"/>
      <c r="IG536" s="136"/>
    </row>
    <row r="537" spans="1:241" ht="21" customHeight="1" x14ac:dyDescent="0.3">
      <c r="A537" s="134">
        <v>2011</v>
      </c>
      <c r="B537" s="135"/>
      <c r="C537" s="135"/>
      <c r="D537" s="135"/>
      <c r="E537" s="135"/>
      <c r="F537" s="135"/>
      <c r="G537" s="135"/>
      <c r="H537" s="135"/>
      <c r="I537" s="136"/>
      <c r="J537" s="136"/>
      <c r="K537" s="136"/>
      <c r="L537" s="136"/>
      <c r="M537" s="136"/>
      <c r="N537" s="136"/>
      <c r="O537" s="136"/>
      <c r="P537" s="136"/>
      <c r="Q537" s="136"/>
      <c r="R537" s="136"/>
      <c r="S537" s="136"/>
      <c r="T537" s="136"/>
      <c r="U537" s="136"/>
      <c r="V537" s="136"/>
      <c r="W537" s="136"/>
      <c r="X537" s="136"/>
      <c r="Y537" s="136"/>
      <c r="Z537" s="136"/>
      <c r="AA537" s="136"/>
      <c r="AB537" s="136"/>
      <c r="AC537" s="136"/>
      <c r="AD537" s="136"/>
      <c r="AE537" s="136"/>
      <c r="AF537" s="136"/>
      <c r="AG537" s="136"/>
      <c r="AH537" s="136"/>
      <c r="AI537" s="136"/>
      <c r="AJ537" s="136"/>
      <c r="AK537" s="136"/>
      <c r="AL537" s="136"/>
      <c r="AM537" s="136"/>
      <c r="AN537" s="136"/>
      <c r="AO537" s="136"/>
      <c r="AP537" s="136"/>
      <c r="AQ537" s="136"/>
      <c r="AR537" s="136"/>
      <c r="AS537" s="136"/>
      <c r="AT537" s="136"/>
      <c r="AU537" s="136"/>
      <c r="AV537" s="136"/>
      <c r="AW537" s="136"/>
      <c r="AX537" s="136"/>
      <c r="AY537" s="136"/>
      <c r="AZ537" s="136"/>
      <c r="BA537" s="136"/>
      <c r="BB537" s="136"/>
      <c r="BC537" s="136"/>
      <c r="BD537" s="136"/>
      <c r="BE537" s="136"/>
      <c r="BF537" s="136"/>
      <c r="BG537" s="136"/>
      <c r="BH537" s="136"/>
      <c r="BI537" s="136"/>
      <c r="BJ537" s="136"/>
      <c r="BK537" s="136"/>
      <c r="BL537" s="136"/>
      <c r="BM537" s="136"/>
      <c r="BN537" s="136"/>
      <c r="BO537" s="136"/>
      <c r="BP537" s="136"/>
      <c r="BQ537" s="136"/>
      <c r="BR537" s="136"/>
      <c r="BS537" s="136"/>
      <c r="BT537" s="136"/>
      <c r="BU537" s="136"/>
      <c r="BV537" s="136"/>
      <c r="BW537" s="136"/>
      <c r="BX537" s="136"/>
      <c r="BY537" s="136"/>
      <c r="BZ537" s="136"/>
      <c r="CA537" s="136"/>
      <c r="CB537" s="136"/>
      <c r="CC537" s="136"/>
      <c r="CD537" s="136"/>
      <c r="CE537" s="136"/>
      <c r="CF537" s="136"/>
      <c r="CG537" s="136"/>
      <c r="CH537" s="136"/>
      <c r="CI537" s="136"/>
      <c r="CJ537" s="136"/>
      <c r="CK537" s="136"/>
      <c r="CL537" s="136"/>
      <c r="CM537" s="136"/>
      <c r="CN537" s="136"/>
      <c r="CO537" s="136"/>
      <c r="CP537" s="136"/>
      <c r="CQ537" s="136"/>
      <c r="CR537" s="136"/>
      <c r="CS537" s="136"/>
      <c r="CT537" s="136"/>
      <c r="CU537" s="136"/>
      <c r="CV537" s="136"/>
      <c r="CW537" s="136"/>
      <c r="CX537" s="136"/>
      <c r="CY537" s="136"/>
      <c r="CZ537" s="136"/>
      <c r="DA537" s="136"/>
      <c r="DB537" s="136"/>
      <c r="DC537" s="136"/>
      <c r="DD537" s="136"/>
      <c r="DE537" s="136"/>
      <c r="DF537" s="136"/>
      <c r="DG537" s="136"/>
      <c r="DH537" s="136"/>
      <c r="DI537" s="136"/>
      <c r="DJ537" s="136"/>
      <c r="DK537" s="136"/>
      <c r="DL537" s="136"/>
      <c r="DM537" s="136"/>
      <c r="DN537" s="136"/>
      <c r="DO537" s="136"/>
      <c r="DP537" s="136"/>
      <c r="DQ537" s="136"/>
      <c r="DR537" s="136"/>
      <c r="DS537" s="136"/>
      <c r="DT537" s="136"/>
      <c r="DU537" s="136"/>
      <c r="DV537" s="136"/>
      <c r="DW537" s="136"/>
      <c r="DX537" s="136"/>
      <c r="DY537" s="136"/>
      <c r="DZ537" s="136"/>
      <c r="EA537" s="136"/>
      <c r="EB537" s="136"/>
      <c r="EC537" s="136"/>
      <c r="ED537" s="136"/>
      <c r="EE537" s="136"/>
      <c r="EF537" s="136"/>
      <c r="EG537" s="136"/>
      <c r="EH537" s="136"/>
      <c r="EI537" s="136"/>
      <c r="EJ537" s="136"/>
      <c r="EK537" s="136"/>
      <c r="EL537" s="136"/>
      <c r="EM537" s="136"/>
      <c r="EN537" s="136"/>
      <c r="EO537" s="136"/>
      <c r="EP537" s="136"/>
      <c r="EQ537" s="136"/>
      <c r="ER537" s="136"/>
      <c r="ES537" s="136"/>
      <c r="ET537" s="136"/>
      <c r="EU537" s="136"/>
      <c r="EV537" s="136"/>
      <c r="EW537" s="136"/>
      <c r="EX537" s="136"/>
      <c r="EY537" s="136"/>
      <c r="EZ537" s="136"/>
      <c r="FA537" s="136"/>
      <c r="FB537" s="136"/>
      <c r="FC537" s="136"/>
      <c r="FD537" s="136"/>
      <c r="FE537" s="136"/>
      <c r="FF537" s="136"/>
      <c r="FG537" s="136"/>
      <c r="FH537" s="136"/>
      <c r="FI537" s="136"/>
      <c r="FJ537" s="136"/>
      <c r="FK537" s="136"/>
      <c r="FL537" s="136"/>
      <c r="FM537" s="136"/>
      <c r="FN537" s="136"/>
      <c r="FO537" s="136"/>
      <c r="FP537" s="136"/>
      <c r="FQ537" s="136"/>
      <c r="FR537" s="136"/>
      <c r="FS537" s="136"/>
      <c r="FT537" s="136"/>
      <c r="FU537" s="136"/>
      <c r="FV537" s="136"/>
      <c r="FW537" s="136"/>
      <c r="FX537" s="136"/>
      <c r="FY537" s="136"/>
      <c r="FZ537" s="136"/>
      <c r="GA537" s="136"/>
      <c r="GB537" s="136"/>
      <c r="GC537" s="136"/>
      <c r="GD537" s="136"/>
      <c r="GE537" s="136"/>
      <c r="GF537" s="136"/>
      <c r="GG537" s="136"/>
      <c r="GH537" s="136"/>
      <c r="GI537" s="136"/>
      <c r="GJ537" s="136"/>
      <c r="GK537" s="136"/>
      <c r="GL537" s="136"/>
      <c r="GM537" s="136"/>
      <c r="GN537" s="136"/>
      <c r="GO537" s="136"/>
      <c r="GP537" s="136"/>
      <c r="GQ537" s="136"/>
      <c r="GR537" s="136"/>
      <c r="GS537" s="136"/>
      <c r="GT537" s="136"/>
      <c r="GU537" s="136"/>
      <c r="GV537" s="136"/>
      <c r="GW537" s="136"/>
      <c r="GX537" s="136"/>
      <c r="GY537" s="136"/>
      <c r="GZ537" s="136"/>
      <c r="HA537" s="136"/>
      <c r="HB537" s="136"/>
      <c r="HC537" s="136"/>
      <c r="HD537" s="136"/>
      <c r="HE537" s="136"/>
      <c r="HF537" s="136"/>
      <c r="HG537" s="136"/>
      <c r="HH537" s="136"/>
      <c r="HI537" s="136"/>
      <c r="HJ537" s="136"/>
      <c r="HK537" s="136"/>
      <c r="HL537" s="136"/>
      <c r="HM537" s="136"/>
      <c r="HN537" s="136"/>
      <c r="HO537" s="136"/>
      <c r="HP537" s="136"/>
      <c r="HQ537" s="136"/>
      <c r="HR537" s="136"/>
      <c r="HS537" s="136"/>
      <c r="HT537" s="136"/>
      <c r="HU537" s="136"/>
      <c r="HV537" s="136"/>
      <c r="HW537" s="136"/>
      <c r="HX537" s="136"/>
      <c r="HY537" s="136"/>
      <c r="HZ537" s="136"/>
      <c r="IA537" s="136"/>
      <c r="IB537" s="136"/>
      <c r="IC537" s="136"/>
      <c r="ID537" s="136"/>
      <c r="IE537" s="136"/>
      <c r="IF537" s="136"/>
      <c r="IG537" s="136"/>
    </row>
    <row r="538" spans="1:241" ht="27.95" customHeight="1" x14ac:dyDescent="0.25">
      <c r="A538" s="166" t="s">
        <v>177</v>
      </c>
      <c r="B538" s="167" t="s">
        <v>0</v>
      </c>
      <c r="C538" s="167" t="s">
        <v>1</v>
      </c>
      <c r="D538" s="167" t="s">
        <v>2</v>
      </c>
      <c r="E538" s="167" t="s">
        <v>877</v>
      </c>
      <c r="F538" s="167" t="s">
        <v>50</v>
      </c>
      <c r="G538" s="167" t="s">
        <v>52</v>
      </c>
      <c r="H538" s="167" t="s">
        <v>13</v>
      </c>
      <c r="I538" s="136"/>
      <c r="J538" s="166" t="s">
        <v>177</v>
      </c>
      <c r="K538" s="167" t="s">
        <v>0</v>
      </c>
      <c r="L538" s="167" t="s">
        <v>1</v>
      </c>
      <c r="M538" s="167" t="s">
        <v>2</v>
      </c>
      <c r="N538" s="167" t="s">
        <v>877</v>
      </c>
      <c r="O538" s="167" t="s">
        <v>50</v>
      </c>
      <c r="P538" s="167" t="s">
        <v>52</v>
      </c>
      <c r="Q538" s="167" t="s">
        <v>13</v>
      </c>
      <c r="R538" s="136"/>
      <c r="S538" s="136"/>
      <c r="T538" s="136"/>
      <c r="U538" s="136"/>
      <c r="V538" s="136"/>
      <c r="W538" s="136"/>
      <c r="X538" s="136"/>
      <c r="Y538" s="136"/>
      <c r="Z538" s="136"/>
      <c r="AA538" s="136"/>
      <c r="AB538" s="136"/>
      <c r="AC538" s="136"/>
      <c r="AD538" s="136"/>
      <c r="AE538" s="136"/>
      <c r="AF538" s="136"/>
      <c r="AG538" s="136"/>
      <c r="AH538" s="136"/>
      <c r="AI538" s="136"/>
      <c r="AJ538" s="136"/>
      <c r="AK538" s="136"/>
      <c r="AL538" s="136"/>
      <c r="AM538" s="136"/>
      <c r="AN538" s="136"/>
      <c r="AO538" s="136"/>
      <c r="AP538" s="136"/>
      <c r="AQ538" s="136"/>
      <c r="AR538" s="136"/>
      <c r="AS538" s="136"/>
      <c r="AT538" s="136"/>
      <c r="AU538" s="136"/>
      <c r="AV538" s="136"/>
      <c r="AW538" s="136"/>
      <c r="AX538" s="136"/>
      <c r="AY538" s="136"/>
      <c r="AZ538" s="136"/>
      <c r="BA538" s="136"/>
      <c r="BB538" s="136"/>
      <c r="BC538" s="136"/>
      <c r="BD538" s="136"/>
      <c r="BE538" s="136"/>
      <c r="BF538" s="136"/>
      <c r="BG538" s="136"/>
      <c r="BH538" s="136"/>
      <c r="BI538" s="136"/>
      <c r="BJ538" s="136"/>
      <c r="BK538" s="136"/>
      <c r="BL538" s="136"/>
      <c r="BM538" s="136"/>
      <c r="BN538" s="136"/>
      <c r="BO538" s="136"/>
      <c r="BP538" s="136"/>
      <c r="BQ538" s="136"/>
      <c r="BR538" s="136"/>
      <c r="BS538" s="136"/>
      <c r="BT538" s="136"/>
      <c r="BU538" s="136"/>
      <c r="BV538" s="136"/>
      <c r="BW538" s="136"/>
      <c r="BX538" s="136"/>
      <c r="BY538" s="136"/>
      <c r="BZ538" s="136"/>
      <c r="CA538" s="136"/>
      <c r="CB538" s="136"/>
      <c r="CC538" s="136"/>
      <c r="CD538" s="136"/>
      <c r="CE538" s="136"/>
      <c r="CF538" s="136"/>
      <c r="CG538" s="136"/>
      <c r="CH538" s="136"/>
      <c r="CI538" s="136"/>
      <c r="CJ538" s="136"/>
      <c r="CK538" s="136"/>
      <c r="CL538" s="136"/>
      <c r="CM538" s="136"/>
      <c r="CN538" s="136"/>
      <c r="CO538" s="136"/>
      <c r="CP538" s="136"/>
      <c r="CQ538" s="136"/>
      <c r="CR538" s="136"/>
      <c r="CS538" s="136"/>
      <c r="CT538" s="136"/>
      <c r="CU538" s="136"/>
      <c r="CV538" s="136"/>
      <c r="CW538" s="136"/>
      <c r="CX538" s="136"/>
      <c r="CY538" s="136"/>
      <c r="CZ538" s="136"/>
      <c r="DA538" s="136"/>
      <c r="DB538" s="136"/>
      <c r="DC538" s="136"/>
      <c r="DD538" s="136"/>
      <c r="DE538" s="136"/>
      <c r="DF538" s="136"/>
      <c r="DG538" s="136"/>
      <c r="DH538" s="136"/>
      <c r="DI538" s="136"/>
      <c r="DJ538" s="136"/>
      <c r="DK538" s="136"/>
      <c r="DL538" s="136"/>
      <c r="DM538" s="136"/>
      <c r="DN538" s="136"/>
      <c r="DO538" s="136"/>
      <c r="DP538" s="136"/>
      <c r="DQ538" s="136"/>
      <c r="DR538" s="136"/>
      <c r="DS538" s="136"/>
      <c r="DT538" s="136"/>
      <c r="DU538" s="136"/>
      <c r="DV538" s="136"/>
      <c r="DW538" s="136"/>
      <c r="DX538" s="136"/>
      <c r="DY538" s="136"/>
      <c r="DZ538" s="136"/>
      <c r="EA538" s="136"/>
      <c r="EB538" s="136"/>
      <c r="EC538" s="136"/>
      <c r="ED538" s="136"/>
      <c r="EE538" s="136"/>
      <c r="EF538" s="136"/>
      <c r="EG538" s="136"/>
      <c r="EH538" s="136"/>
      <c r="EI538" s="136"/>
      <c r="EJ538" s="136"/>
      <c r="EK538" s="136"/>
      <c r="EL538" s="136"/>
      <c r="EM538" s="136"/>
      <c r="EN538" s="136"/>
      <c r="EO538" s="136"/>
      <c r="EP538" s="136"/>
      <c r="EQ538" s="136"/>
      <c r="ER538" s="136"/>
      <c r="ES538" s="136"/>
      <c r="ET538" s="136"/>
      <c r="EU538" s="136"/>
      <c r="EV538" s="136"/>
      <c r="EW538" s="136"/>
      <c r="EX538" s="136"/>
      <c r="EY538" s="136"/>
      <c r="EZ538" s="136"/>
      <c r="FA538" s="136"/>
      <c r="FB538" s="136"/>
      <c r="FC538" s="136"/>
      <c r="FD538" s="136"/>
      <c r="FE538" s="136"/>
      <c r="FF538" s="136"/>
      <c r="FG538" s="136"/>
      <c r="FH538" s="136"/>
      <c r="FI538" s="136"/>
      <c r="FJ538" s="136"/>
      <c r="FK538" s="136"/>
      <c r="FL538" s="136"/>
      <c r="FM538" s="136"/>
      <c r="FN538" s="136"/>
      <c r="FO538" s="136"/>
      <c r="FP538" s="136"/>
      <c r="FQ538" s="136"/>
      <c r="FR538" s="136"/>
      <c r="FS538" s="136"/>
      <c r="FT538" s="136"/>
      <c r="FU538" s="136"/>
      <c r="FV538" s="136"/>
      <c r="FW538" s="136"/>
      <c r="FX538" s="136"/>
      <c r="FY538" s="136"/>
      <c r="FZ538" s="136"/>
      <c r="GA538" s="136"/>
      <c r="GB538" s="136"/>
      <c r="GC538" s="136"/>
      <c r="GD538" s="136"/>
      <c r="GE538" s="136"/>
      <c r="GF538" s="136"/>
      <c r="GG538" s="136"/>
      <c r="GH538" s="136"/>
      <c r="GI538" s="136"/>
      <c r="GJ538" s="136"/>
      <c r="GK538" s="136"/>
      <c r="GL538" s="136"/>
      <c r="GM538" s="136"/>
      <c r="GN538" s="136"/>
      <c r="GO538" s="136"/>
      <c r="GP538" s="136"/>
      <c r="GQ538" s="136"/>
      <c r="GR538" s="136"/>
      <c r="GS538" s="136"/>
      <c r="GT538" s="136"/>
      <c r="GU538" s="136"/>
      <c r="GV538" s="136"/>
      <c r="GW538" s="136"/>
      <c r="GX538" s="136"/>
      <c r="GY538" s="136"/>
      <c r="GZ538" s="136"/>
      <c r="HA538" s="136"/>
      <c r="HB538" s="136"/>
      <c r="HC538" s="136"/>
      <c r="HD538" s="136"/>
      <c r="HE538" s="136"/>
      <c r="HF538" s="136"/>
      <c r="HG538" s="136"/>
      <c r="HH538" s="136"/>
      <c r="HI538" s="136"/>
      <c r="HJ538" s="136"/>
      <c r="HK538" s="136"/>
      <c r="HL538" s="136"/>
      <c r="HM538" s="136"/>
      <c r="HN538" s="136"/>
      <c r="HO538" s="136"/>
      <c r="HP538" s="136"/>
      <c r="HQ538" s="136"/>
      <c r="HR538" s="136"/>
      <c r="HS538" s="136"/>
      <c r="HT538" s="136"/>
      <c r="HU538" s="136"/>
      <c r="HV538" s="136"/>
      <c r="HW538" s="136"/>
      <c r="HX538" s="136"/>
      <c r="HY538" s="136"/>
      <c r="HZ538" s="136"/>
      <c r="IA538" s="136"/>
      <c r="IB538" s="136"/>
      <c r="IC538" s="136"/>
      <c r="ID538" s="136"/>
      <c r="IE538" s="136"/>
      <c r="IF538" s="136"/>
      <c r="IG538" s="136"/>
    </row>
    <row r="539" spans="1:241" ht="15" customHeight="1" x14ac:dyDescent="0.25">
      <c r="A539" s="204" t="s">
        <v>646</v>
      </c>
      <c r="B539" s="205">
        <v>3726669</v>
      </c>
      <c r="C539" s="205">
        <v>2379344</v>
      </c>
      <c r="D539" s="205">
        <v>625109</v>
      </c>
      <c r="E539" s="205">
        <v>817189</v>
      </c>
      <c r="F539" s="205">
        <v>1300456</v>
      </c>
      <c r="G539" s="205">
        <v>539405</v>
      </c>
      <c r="H539" s="242">
        <v>9388172</v>
      </c>
      <c r="I539" s="136"/>
      <c r="J539" s="135" t="s">
        <v>534</v>
      </c>
      <c r="K539" s="205">
        <v>5207201</v>
      </c>
      <c r="L539" s="205">
        <v>2766130</v>
      </c>
      <c r="M539" s="205">
        <v>753622</v>
      </c>
      <c r="N539" s="205">
        <v>1268693</v>
      </c>
      <c r="O539" s="205">
        <v>1034340</v>
      </c>
      <c r="P539" s="205">
        <v>277610</v>
      </c>
      <c r="Q539" s="242">
        <v>11307596</v>
      </c>
      <c r="R539" s="136"/>
      <c r="S539" s="136"/>
      <c r="T539" s="136"/>
      <c r="U539" s="136"/>
      <c r="V539" s="136"/>
      <c r="W539" s="136"/>
      <c r="X539" s="136"/>
      <c r="Y539" s="136"/>
      <c r="Z539" s="136"/>
      <c r="AA539" s="136"/>
      <c r="AB539" s="136"/>
      <c r="AC539" s="136"/>
      <c r="AD539" s="136"/>
      <c r="AE539" s="136"/>
      <c r="AF539" s="136"/>
      <c r="AG539" s="136"/>
      <c r="AH539" s="136"/>
      <c r="AI539" s="136"/>
      <c r="AJ539" s="136"/>
      <c r="AK539" s="136"/>
      <c r="AL539" s="136"/>
      <c r="AM539" s="136"/>
      <c r="AN539" s="136"/>
      <c r="AO539" s="136"/>
      <c r="AP539" s="136"/>
      <c r="AQ539" s="136"/>
      <c r="AR539" s="136"/>
      <c r="AS539" s="136"/>
      <c r="AT539" s="136"/>
      <c r="AU539" s="136"/>
      <c r="AV539" s="136"/>
      <c r="AW539" s="136"/>
      <c r="AX539" s="136"/>
      <c r="AY539" s="136"/>
      <c r="AZ539" s="136"/>
      <c r="BA539" s="136"/>
      <c r="BB539" s="136"/>
      <c r="BC539" s="136"/>
      <c r="BD539" s="136"/>
      <c r="BE539" s="136"/>
      <c r="BF539" s="136"/>
      <c r="BG539" s="136"/>
      <c r="BH539" s="136"/>
      <c r="BI539" s="136"/>
      <c r="BJ539" s="136"/>
      <c r="BK539" s="136"/>
      <c r="BL539" s="136"/>
      <c r="BM539" s="136"/>
      <c r="BN539" s="136"/>
      <c r="BO539" s="136"/>
      <c r="BP539" s="136"/>
      <c r="BQ539" s="136"/>
      <c r="BR539" s="136"/>
      <c r="BS539" s="136"/>
      <c r="BT539" s="136"/>
      <c r="BU539" s="136"/>
      <c r="BV539" s="136"/>
      <c r="BW539" s="136"/>
      <c r="BX539" s="136"/>
      <c r="BY539" s="136"/>
      <c r="BZ539" s="136"/>
      <c r="CA539" s="136"/>
      <c r="CB539" s="136"/>
      <c r="CC539" s="136"/>
      <c r="CD539" s="136"/>
      <c r="CE539" s="136"/>
      <c r="CF539" s="136"/>
      <c r="CG539" s="136"/>
      <c r="CH539" s="136"/>
      <c r="CI539" s="136"/>
      <c r="CJ539" s="136"/>
      <c r="CK539" s="136"/>
      <c r="CL539" s="136"/>
      <c r="CM539" s="136"/>
      <c r="CN539" s="136"/>
      <c r="CO539" s="136"/>
      <c r="CP539" s="136"/>
      <c r="CQ539" s="136"/>
      <c r="CR539" s="136"/>
      <c r="CS539" s="136"/>
      <c r="CT539" s="136"/>
      <c r="CU539" s="136"/>
      <c r="CV539" s="136"/>
      <c r="CW539" s="136"/>
      <c r="CX539" s="136"/>
      <c r="CY539" s="136"/>
      <c r="CZ539" s="136"/>
      <c r="DA539" s="136"/>
      <c r="DB539" s="136"/>
      <c r="DC539" s="136"/>
      <c r="DD539" s="136"/>
      <c r="DE539" s="136"/>
      <c r="DF539" s="136"/>
      <c r="DG539" s="136"/>
      <c r="DH539" s="136"/>
      <c r="DI539" s="136"/>
      <c r="DJ539" s="136"/>
      <c r="DK539" s="136"/>
      <c r="DL539" s="136"/>
      <c r="DM539" s="136"/>
      <c r="DN539" s="136"/>
      <c r="DO539" s="136"/>
      <c r="DP539" s="136"/>
      <c r="DQ539" s="136"/>
      <c r="DR539" s="136"/>
      <c r="DS539" s="136"/>
      <c r="DT539" s="136"/>
      <c r="DU539" s="136"/>
      <c r="DV539" s="136"/>
      <c r="DW539" s="136"/>
      <c r="DX539" s="136"/>
      <c r="DY539" s="136"/>
      <c r="DZ539" s="136"/>
      <c r="EA539" s="136"/>
      <c r="EB539" s="136"/>
      <c r="EC539" s="136"/>
      <c r="ED539" s="136"/>
      <c r="EE539" s="136"/>
      <c r="EF539" s="136"/>
      <c r="EG539" s="136"/>
      <c r="EH539" s="136"/>
      <c r="EI539" s="136"/>
      <c r="EJ539" s="136"/>
      <c r="EK539" s="136"/>
      <c r="EL539" s="136"/>
      <c r="EM539" s="136"/>
      <c r="EN539" s="136"/>
      <c r="EO539" s="136"/>
      <c r="EP539" s="136"/>
      <c r="EQ539" s="136"/>
      <c r="ER539" s="136"/>
      <c r="ES539" s="136"/>
      <c r="ET539" s="136"/>
      <c r="EU539" s="136"/>
      <c r="EV539" s="136"/>
      <c r="EW539" s="136"/>
      <c r="EX539" s="136"/>
      <c r="EY539" s="136"/>
      <c r="EZ539" s="136"/>
      <c r="FA539" s="136"/>
      <c r="FB539" s="136"/>
      <c r="FC539" s="136"/>
      <c r="FD539" s="136"/>
      <c r="FE539" s="136"/>
      <c r="FF539" s="136"/>
      <c r="FG539" s="136"/>
      <c r="FH539" s="136"/>
      <c r="FI539" s="136"/>
      <c r="FJ539" s="136"/>
      <c r="FK539" s="136"/>
      <c r="FL539" s="136"/>
      <c r="FM539" s="136"/>
      <c r="FN539" s="136"/>
      <c r="FO539" s="136"/>
      <c r="FP539" s="136"/>
      <c r="FQ539" s="136"/>
      <c r="FR539" s="136"/>
      <c r="FS539" s="136"/>
      <c r="FT539" s="136"/>
      <c r="FU539" s="136"/>
      <c r="FV539" s="136"/>
      <c r="FW539" s="136"/>
      <c r="FX539" s="136"/>
      <c r="FY539" s="136"/>
      <c r="FZ539" s="136"/>
      <c r="GA539" s="136"/>
      <c r="GB539" s="136"/>
      <c r="GC539" s="136"/>
      <c r="GD539" s="136"/>
      <c r="GE539" s="136"/>
      <c r="GF539" s="136"/>
      <c r="GG539" s="136"/>
      <c r="GH539" s="136"/>
      <c r="GI539" s="136"/>
      <c r="GJ539" s="136"/>
      <c r="GK539" s="136"/>
      <c r="GL539" s="136"/>
      <c r="GM539" s="136"/>
      <c r="GN539" s="136"/>
      <c r="GO539" s="136"/>
      <c r="GP539" s="136"/>
      <c r="GQ539" s="136"/>
      <c r="GR539" s="136"/>
      <c r="GS539" s="136"/>
      <c r="GT539" s="136"/>
      <c r="GU539" s="136"/>
      <c r="GV539" s="136"/>
      <c r="GW539" s="136"/>
      <c r="GX539" s="136"/>
      <c r="GY539" s="136"/>
      <c r="GZ539" s="136"/>
      <c r="HA539" s="136"/>
      <c r="HB539" s="136"/>
      <c r="HC539" s="136"/>
      <c r="HD539" s="136"/>
      <c r="HE539" s="136"/>
      <c r="HF539" s="136"/>
      <c r="HG539" s="136"/>
      <c r="HH539" s="136"/>
      <c r="HI539" s="136"/>
      <c r="HJ539" s="136"/>
      <c r="HK539" s="136"/>
      <c r="HL539" s="136"/>
      <c r="HM539" s="136"/>
      <c r="HN539" s="136"/>
      <c r="HO539" s="136"/>
      <c r="HP539" s="136"/>
      <c r="HQ539" s="136"/>
      <c r="HR539" s="136"/>
      <c r="HS539" s="136"/>
      <c r="HT539" s="136"/>
      <c r="HU539" s="136"/>
      <c r="HV539" s="136"/>
      <c r="HW539" s="136"/>
      <c r="HX539" s="136"/>
      <c r="HY539" s="136"/>
      <c r="HZ539" s="136"/>
      <c r="IA539" s="136"/>
      <c r="IB539" s="136"/>
      <c r="IC539" s="136"/>
      <c r="ID539" s="136"/>
      <c r="IE539" s="136"/>
      <c r="IF539" s="136"/>
      <c r="IG539" s="136"/>
    </row>
    <row r="540" spans="1:241" ht="15" customHeight="1" x14ac:dyDescent="0.25">
      <c r="A540" s="204" t="s">
        <v>492</v>
      </c>
      <c r="B540" s="205">
        <v>4566210</v>
      </c>
      <c r="C540" s="205">
        <v>2319032</v>
      </c>
      <c r="D540" s="205">
        <v>853968</v>
      </c>
      <c r="E540" s="205">
        <v>957427</v>
      </c>
      <c r="F540" s="205">
        <v>1435162</v>
      </c>
      <c r="G540" s="205">
        <v>511873</v>
      </c>
      <c r="H540" s="242">
        <v>10643672</v>
      </c>
      <c r="I540" s="136"/>
      <c r="J540" s="135" t="s">
        <v>655</v>
      </c>
      <c r="K540" s="205">
        <v>4704526</v>
      </c>
      <c r="L540" s="205">
        <v>2363456</v>
      </c>
      <c r="M540" s="205">
        <v>894215</v>
      </c>
      <c r="N540" s="205">
        <v>861063</v>
      </c>
      <c r="O540" s="205">
        <v>1338231</v>
      </c>
      <c r="P540" s="205">
        <v>295481</v>
      </c>
      <c r="Q540" s="242">
        <v>10456972</v>
      </c>
      <c r="R540" s="136"/>
      <c r="S540" s="136"/>
      <c r="T540" s="136"/>
      <c r="U540" s="136"/>
      <c r="V540" s="136"/>
      <c r="W540" s="136"/>
      <c r="X540" s="136"/>
      <c r="Y540" s="136"/>
      <c r="Z540" s="136"/>
      <c r="AA540" s="136"/>
      <c r="AB540" s="136"/>
      <c r="AC540" s="136"/>
      <c r="AD540" s="136"/>
      <c r="AE540" s="136"/>
      <c r="AF540" s="136"/>
      <c r="AG540" s="136"/>
      <c r="AH540" s="136"/>
      <c r="AI540" s="136"/>
      <c r="AJ540" s="136"/>
      <c r="AK540" s="136"/>
      <c r="AL540" s="136"/>
      <c r="AM540" s="136"/>
      <c r="AN540" s="136"/>
      <c r="AO540" s="136"/>
      <c r="AP540" s="136"/>
      <c r="AQ540" s="136"/>
      <c r="AR540" s="136"/>
      <c r="AS540" s="136"/>
      <c r="AT540" s="136"/>
      <c r="AU540" s="136"/>
      <c r="AV540" s="136"/>
      <c r="AW540" s="136"/>
      <c r="AX540" s="136"/>
      <c r="AY540" s="136"/>
      <c r="AZ540" s="136"/>
      <c r="BA540" s="136"/>
      <c r="BB540" s="136"/>
      <c r="BC540" s="136"/>
      <c r="BD540" s="136"/>
      <c r="BE540" s="136"/>
      <c r="BF540" s="136"/>
      <c r="BG540" s="136"/>
      <c r="BH540" s="136"/>
      <c r="BI540" s="136"/>
      <c r="BJ540" s="136"/>
      <c r="BK540" s="136"/>
      <c r="BL540" s="136"/>
      <c r="BM540" s="136"/>
      <c r="BN540" s="136"/>
      <c r="BO540" s="136"/>
      <c r="BP540" s="136"/>
      <c r="BQ540" s="136"/>
      <c r="BR540" s="136"/>
      <c r="BS540" s="136"/>
      <c r="BT540" s="136"/>
      <c r="BU540" s="136"/>
      <c r="BV540" s="136"/>
      <c r="BW540" s="136"/>
      <c r="BX540" s="136"/>
      <c r="BY540" s="136"/>
      <c r="BZ540" s="136"/>
      <c r="CA540" s="136"/>
      <c r="CB540" s="136"/>
      <c r="CC540" s="136"/>
      <c r="CD540" s="136"/>
      <c r="CE540" s="136"/>
      <c r="CF540" s="136"/>
      <c r="CG540" s="136"/>
      <c r="CH540" s="136"/>
      <c r="CI540" s="136"/>
      <c r="CJ540" s="136"/>
      <c r="CK540" s="136"/>
      <c r="CL540" s="136"/>
      <c r="CM540" s="136"/>
      <c r="CN540" s="136"/>
      <c r="CO540" s="136"/>
      <c r="CP540" s="136"/>
      <c r="CQ540" s="136"/>
      <c r="CR540" s="136"/>
      <c r="CS540" s="136"/>
      <c r="CT540" s="136"/>
      <c r="CU540" s="136"/>
      <c r="CV540" s="136"/>
      <c r="CW540" s="136"/>
      <c r="CX540" s="136"/>
      <c r="CY540" s="136"/>
      <c r="CZ540" s="136"/>
      <c r="DA540" s="136"/>
      <c r="DB540" s="136"/>
      <c r="DC540" s="136"/>
      <c r="DD540" s="136"/>
      <c r="DE540" s="136"/>
      <c r="DF540" s="136"/>
      <c r="DG540" s="136"/>
      <c r="DH540" s="136"/>
      <c r="DI540" s="136"/>
      <c r="DJ540" s="136"/>
      <c r="DK540" s="136"/>
      <c r="DL540" s="136"/>
      <c r="DM540" s="136"/>
      <c r="DN540" s="136"/>
      <c r="DO540" s="136"/>
      <c r="DP540" s="136"/>
      <c r="DQ540" s="136"/>
      <c r="DR540" s="136"/>
      <c r="DS540" s="136"/>
      <c r="DT540" s="136"/>
      <c r="DU540" s="136"/>
      <c r="DV540" s="136"/>
      <c r="DW540" s="136"/>
      <c r="DX540" s="136"/>
      <c r="DY540" s="136"/>
      <c r="DZ540" s="136"/>
      <c r="EA540" s="136"/>
      <c r="EB540" s="136"/>
      <c r="EC540" s="136"/>
      <c r="ED540" s="136"/>
      <c r="EE540" s="136"/>
      <c r="EF540" s="136"/>
      <c r="EG540" s="136"/>
      <c r="EH540" s="136"/>
      <c r="EI540" s="136"/>
      <c r="EJ540" s="136"/>
      <c r="EK540" s="136"/>
      <c r="EL540" s="136"/>
      <c r="EM540" s="136"/>
      <c r="EN540" s="136"/>
      <c r="EO540" s="136"/>
      <c r="EP540" s="136"/>
      <c r="EQ540" s="136"/>
      <c r="ER540" s="136"/>
      <c r="ES540" s="136"/>
      <c r="ET540" s="136"/>
      <c r="EU540" s="136"/>
      <c r="EV540" s="136"/>
      <c r="EW540" s="136"/>
      <c r="EX540" s="136"/>
      <c r="EY540" s="136"/>
      <c r="EZ540" s="136"/>
      <c r="FA540" s="136"/>
      <c r="FB540" s="136"/>
      <c r="FC540" s="136"/>
      <c r="FD540" s="136"/>
      <c r="FE540" s="136"/>
      <c r="FF540" s="136"/>
      <c r="FG540" s="136"/>
      <c r="FH540" s="136"/>
      <c r="FI540" s="136"/>
      <c r="FJ540" s="136"/>
      <c r="FK540" s="136"/>
      <c r="FL540" s="136"/>
      <c r="FM540" s="136"/>
      <c r="FN540" s="136"/>
      <c r="FO540" s="136"/>
      <c r="FP540" s="136"/>
      <c r="FQ540" s="136"/>
      <c r="FR540" s="136"/>
      <c r="FS540" s="136"/>
      <c r="FT540" s="136"/>
      <c r="FU540" s="136"/>
      <c r="FV540" s="136"/>
      <c r="FW540" s="136"/>
      <c r="FX540" s="136"/>
      <c r="FY540" s="136"/>
      <c r="FZ540" s="136"/>
      <c r="GA540" s="136"/>
      <c r="GB540" s="136"/>
      <c r="GC540" s="136"/>
      <c r="GD540" s="136"/>
      <c r="GE540" s="136"/>
      <c r="GF540" s="136"/>
      <c r="GG540" s="136"/>
      <c r="GH540" s="136"/>
      <c r="GI540" s="136"/>
      <c r="GJ540" s="136"/>
      <c r="GK540" s="136"/>
      <c r="GL540" s="136"/>
      <c r="GM540" s="136"/>
      <c r="GN540" s="136"/>
      <c r="GO540" s="136"/>
      <c r="GP540" s="136"/>
      <c r="GQ540" s="136"/>
      <c r="GR540" s="136"/>
      <c r="GS540" s="136"/>
      <c r="GT540" s="136"/>
      <c r="GU540" s="136"/>
      <c r="GV540" s="136"/>
      <c r="GW540" s="136"/>
      <c r="GX540" s="136"/>
      <c r="GY540" s="136"/>
      <c r="GZ540" s="136"/>
      <c r="HA540" s="136"/>
      <c r="HB540" s="136"/>
      <c r="HC540" s="136"/>
      <c r="HD540" s="136"/>
      <c r="HE540" s="136"/>
      <c r="HF540" s="136"/>
      <c r="HG540" s="136"/>
      <c r="HH540" s="136"/>
      <c r="HI540" s="136"/>
      <c r="HJ540" s="136"/>
      <c r="HK540" s="136"/>
      <c r="HL540" s="136"/>
      <c r="HM540" s="136"/>
      <c r="HN540" s="136"/>
      <c r="HO540" s="136"/>
      <c r="HP540" s="136"/>
      <c r="HQ540" s="136"/>
      <c r="HR540" s="136"/>
      <c r="HS540" s="136"/>
      <c r="HT540" s="136"/>
      <c r="HU540" s="136"/>
      <c r="HV540" s="136"/>
      <c r="HW540" s="136"/>
      <c r="HX540" s="136"/>
      <c r="HY540" s="136"/>
      <c r="HZ540" s="136"/>
      <c r="IA540" s="136"/>
      <c r="IB540" s="136"/>
      <c r="IC540" s="136"/>
      <c r="ID540" s="136"/>
      <c r="IE540" s="136"/>
      <c r="IF540" s="136"/>
      <c r="IG540" s="136"/>
    </row>
    <row r="541" spans="1:241" ht="15" customHeight="1" x14ac:dyDescent="0.25">
      <c r="A541" s="204" t="s">
        <v>493</v>
      </c>
      <c r="B541" s="205">
        <v>6055289</v>
      </c>
      <c r="C541" s="205">
        <v>3063920</v>
      </c>
      <c r="D541" s="205">
        <v>1002909</v>
      </c>
      <c r="E541" s="205">
        <v>782293</v>
      </c>
      <c r="F541" s="205">
        <v>1799193</v>
      </c>
      <c r="G541" s="205">
        <v>562774</v>
      </c>
      <c r="H541" s="242">
        <v>13266378</v>
      </c>
      <c r="I541" s="136"/>
      <c r="J541" s="135" t="s">
        <v>536</v>
      </c>
      <c r="K541" s="205">
        <v>6216789</v>
      </c>
      <c r="L541" s="205">
        <v>2455057</v>
      </c>
      <c r="M541" s="205">
        <v>796197</v>
      </c>
      <c r="N541" s="205">
        <v>756463</v>
      </c>
      <c r="O541" s="205">
        <v>1430663</v>
      </c>
      <c r="P541" s="205">
        <v>320410</v>
      </c>
      <c r="Q541" s="242">
        <v>11975579</v>
      </c>
      <c r="R541" s="136"/>
      <c r="S541" s="136"/>
      <c r="T541" s="136"/>
      <c r="U541" s="136"/>
      <c r="V541" s="136"/>
      <c r="W541" s="136"/>
      <c r="X541" s="136"/>
      <c r="Y541" s="136"/>
      <c r="Z541" s="136"/>
      <c r="AA541" s="136"/>
      <c r="AB541" s="136"/>
      <c r="AC541" s="136"/>
      <c r="AD541" s="136"/>
      <c r="AE541" s="136"/>
      <c r="AF541" s="136"/>
      <c r="AG541" s="136"/>
      <c r="AH541" s="136"/>
      <c r="AI541" s="136"/>
      <c r="AJ541" s="136"/>
      <c r="AK541" s="136"/>
      <c r="AL541" s="136"/>
      <c r="AM541" s="136"/>
      <c r="AN541" s="136"/>
      <c r="AO541" s="136"/>
      <c r="AP541" s="136"/>
      <c r="AQ541" s="136"/>
      <c r="AR541" s="136"/>
      <c r="AS541" s="136"/>
      <c r="AT541" s="136"/>
      <c r="AU541" s="136"/>
      <c r="AV541" s="136"/>
      <c r="AW541" s="136"/>
      <c r="AX541" s="136"/>
      <c r="AY541" s="136"/>
      <c r="AZ541" s="136"/>
      <c r="BA541" s="136"/>
      <c r="BB541" s="136"/>
      <c r="BC541" s="136"/>
      <c r="BD541" s="136"/>
      <c r="BE541" s="136"/>
      <c r="BF541" s="136"/>
      <c r="BG541" s="136"/>
      <c r="BH541" s="136"/>
      <c r="BI541" s="136"/>
      <c r="BJ541" s="136"/>
      <c r="BK541" s="136"/>
      <c r="BL541" s="136"/>
      <c r="BM541" s="136"/>
      <c r="BN541" s="136"/>
      <c r="BO541" s="136"/>
      <c r="BP541" s="136"/>
      <c r="BQ541" s="136"/>
      <c r="BR541" s="136"/>
      <c r="BS541" s="136"/>
      <c r="BT541" s="136"/>
      <c r="BU541" s="136"/>
      <c r="BV541" s="136"/>
      <c r="BW541" s="136"/>
      <c r="BX541" s="136"/>
      <c r="BY541" s="136"/>
      <c r="BZ541" s="136"/>
      <c r="CA541" s="136"/>
      <c r="CB541" s="136"/>
      <c r="CC541" s="136"/>
      <c r="CD541" s="136"/>
      <c r="CE541" s="136"/>
      <c r="CF541" s="136"/>
      <c r="CG541" s="136"/>
      <c r="CH541" s="136"/>
      <c r="CI541" s="136"/>
      <c r="CJ541" s="136"/>
      <c r="CK541" s="136"/>
      <c r="CL541" s="136"/>
      <c r="CM541" s="136"/>
      <c r="CN541" s="136"/>
      <c r="CO541" s="136"/>
      <c r="CP541" s="136"/>
      <c r="CQ541" s="136"/>
      <c r="CR541" s="136"/>
      <c r="CS541" s="136"/>
      <c r="CT541" s="136"/>
      <c r="CU541" s="136"/>
      <c r="CV541" s="136"/>
      <c r="CW541" s="136"/>
      <c r="CX541" s="136"/>
      <c r="CY541" s="136"/>
      <c r="CZ541" s="136"/>
      <c r="DA541" s="136"/>
      <c r="DB541" s="136"/>
      <c r="DC541" s="136"/>
      <c r="DD541" s="136"/>
      <c r="DE541" s="136"/>
      <c r="DF541" s="136"/>
      <c r="DG541" s="136"/>
      <c r="DH541" s="136"/>
      <c r="DI541" s="136"/>
      <c r="DJ541" s="136"/>
      <c r="DK541" s="136"/>
      <c r="DL541" s="136"/>
      <c r="DM541" s="136"/>
      <c r="DN541" s="136"/>
      <c r="DO541" s="136"/>
      <c r="DP541" s="136"/>
      <c r="DQ541" s="136"/>
      <c r="DR541" s="136"/>
      <c r="DS541" s="136"/>
      <c r="DT541" s="136"/>
      <c r="DU541" s="136"/>
      <c r="DV541" s="136"/>
      <c r="DW541" s="136"/>
      <c r="DX541" s="136"/>
      <c r="DY541" s="136"/>
      <c r="DZ541" s="136"/>
      <c r="EA541" s="136"/>
      <c r="EB541" s="136"/>
      <c r="EC541" s="136"/>
      <c r="ED541" s="136"/>
      <c r="EE541" s="136"/>
      <c r="EF541" s="136"/>
      <c r="EG541" s="136"/>
      <c r="EH541" s="136"/>
      <c r="EI541" s="136"/>
      <c r="EJ541" s="136"/>
      <c r="EK541" s="136"/>
      <c r="EL541" s="136"/>
      <c r="EM541" s="136"/>
      <c r="EN541" s="136"/>
      <c r="EO541" s="136"/>
      <c r="EP541" s="136"/>
      <c r="EQ541" s="136"/>
      <c r="ER541" s="136"/>
      <c r="ES541" s="136"/>
      <c r="ET541" s="136"/>
      <c r="EU541" s="136"/>
      <c r="EV541" s="136"/>
      <c r="EW541" s="136"/>
      <c r="EX541" s="136"/>
      <c r="EY541" s="136"/>
      <c r="EZ541" s="136"/>
      <c r="FA541" s="136"/>
      <c r="FB541" s="136"/>
      <c r="FC541" s="136"/>
      <c r="FD541" s="136"/>
      <c r="FE541" s="136"/>
      <c r="FF541" s="136"/>
      <c r="FG541" s="136"/>
      <c r="FH541" s="136"/>
      <c r="FI541" s="136"/>
      <c r="FJ541" s="136"/>
      <c r="FK541" s="136"/>
      <c r="FL541" s="136"/>
      <c r="FM541" s="136"/>
      <c r="FN541" s="136"/>
      <c r="FO541" s="136"/>
      <c r="FP541" s="136"/>
      <c r="FQ541" s="136"/>
      <c r="FR541" s="136"/>
      <c r="FS541" s="136"/>
      <c r="FT541" s="136"/>
      <c r="FU541" s="136"/>
      <c r="FV541" s="136"/>
      <c r="FW541" s="136"/>
      <c r="FX541" s="136"/>
      <c r="FY541" s="136"/>
      <c r="FZ541" s="136"/>
      <c r="GA541" s="136"/>
      <c r="GB541" s="136"/>
      <c r="GC541" s="136"/>
      <c r="GD541" s="136"/>
      <c r="GE541" s="136"/>
      <c r="GF541" s="136"/>
      <c r="GG541" s="136"/>
      <c r="GH541" s="136"/>
      <c r="GI541" s="136"/>
      <c r="GJ541" s="136"/>
      <c r="GK541" s="136"/>
      <c r="GL541" s="136"/>
      <c r="GM541" s="136"/>
      <c r="GN541" s="136"/>
      <c r="GO541" s="136"/>
      <c r="GP541" s="136"/>
      <c r="GQ541" s="136"/>
      <c r="GR541" s="136"/>
      <c r="GS541" s="136"/>
      <c r="GT541" s="136"/>
      <c r="GU541" s="136"/>
      <c r="GV541" s="136"/>
      <c r="GW541" s="136"/>
      <c r="GX541" s="136"/>
      <c r="GY541" s="136"/>
      <c r="GZ541" s="136"/>
      <c r="HA541" s="136"/>
      <c r="HB541" s="136"/>
      <c r="HC541" s="136"/>
      <c r="HD541" s="136"/>
      <c r="HE541" s="136"/>
      <c r="HF541" s="136"/>
      <c r="HG541" s="136"/>
      <c r="HH541" s="136"/>
      <c r="HI541" s="136"/>
      <c r="HJ541" s="136"/>
      <c r="HK541" s="136"/>
      <c r="HL541" s="136"/>
      <c r="HM541" s="136"/>
      <c r="HN541" s="136"/>
      <c r="HO541" s="136"/>
      <c r="HP541" s="136"/>
      <c r="HQ541" s="136"/>
      <c r="HR541" s="136"/>
      <c r="HS541" s="136"/>
      <c r="HT541" s="136"/>
      <c r="HU541" s="136"/>
      <c r="HV541" s="136"/>
      <c r="HW541" s="136"/>
      <c r="HX541" s="136"/>
      <c r="HY541" s="136"/>
      <c r="HZ541" s="136"/>
      <c r="IA541" s="136"/>
      <c r="IB541" s="136"/>
      <c r="IC541" s="136"/>
      <c r="ID541" s="136"/>
      <c r="IE541" s="136"/>
      <c r="IF541" s="136"/>
      <c r="IG541" s="136"/>
    </row>
    <row r="542" spans="1:241" ht="15" customHeight="1" x14ac:dyDescent="0.25">
      <c r="A542" s="204" t="s">
        <v>494</v>
      </c>
      <c r="B542" s="205">
        <v>7118311</v>
      </c>
      <c r="C542" s="205">
        <v>3827639</v>
      </c>
      <c r="D542" s="205">
        <v>1427455</v>
      </c>
      <c r="E542" s="205">
        <v>1155636</v>
      </c>
      <c r="F542" s="205">
        <v>2928436</v>
      </c>
      <c r="G542" s="205">
        <v>782477</v>
      </c>
      <c r="H542" s="242">
        <v>17239954</v>
      </c>
      <c r="I542" s="136"/>
      <c r="J542" s="135" t="s">
        <v>537</v>
      </c>
      <c r="K542" s="205">
        <v>5296930</v>
      </c>
      <c r="L542" s="205">
        <v>2411593</v>
      </c>
      <c r="M542" s="205">
        <v>888962</v>
      </c>
      <c r="N542" s="205">
        <v>928779</v>
      </c>
      <c r="O542" s="205">
        <v>1915604</v>
      </c>
      <c r="P542" s="205">
        <v>278351</v>
      </c>
      <c r="Q542" s="242">
        <v>11720219</v>
      </c>
      <c r="R542" s="136"/>
      <c r="S542" s="136"/>
      <c r="T542" s="136"/>
      <c r="U542" s="136"/>
      <c r="V542" s="136"/>
      <c r="W542" s="136"/>
      <c r="X542" s="136"/>
      <c r="Y542" s="136"/>
      <c r="Z542" s="136"/>
      <c r="AA542" s="136"/>
      <c r="AB542" s="136"/>
      <c r="AC542" s="136"/>
      <c r="AD542" s="136"/>
      <c r="AE542" s="136"/>
      <c r="AF542" s="136"/>
      <c r="AG542" s="136"/>
      <c r="AH542" s="136"/>
      <c r="AI542" s="136"/>
      <c r="AJ542" s="136"/>
      <c r="AK542" s="136"/>
      <c r="AL542" s="136"/>
      <c r="AM542" s="136"/>
      <c r="AN542" s="136"/>
      <c r="AO542" s="136"/>
      <c r="AP542" s="136"/>
      <c r="AQ542" s="136"/>
      <c r="AR542" s="136"/>
      <c r="AS542" s="136"/>
      <c r="AT542" s="136"/>
      <c r="AU542" s="136"/>
      <c r="AV542" s="136"/>
      <c r="AW542" s="136"/>
      <c r="AX542" s="136"/>
      <c r="AY542" s="136"/>
      <c r="AZ542" s="136"/>
      <c r="BA542" s="136"/>
      <c r="BB542" s="136"/>
      <c r="BC542" s="136"/>
      <c r="BD542" s="136"/>
      <c r="BE542" s="136"/>
      <c r="BF542" s="136"/>
      <c r="BG542" s="136"/>
      <c r="BH542" s="136"/>
      <c r="BI542" s="136"/>
      <c r="BJ542" s="136"/>
      <c r="BK542" s="136"/>
      <c r="BL542" s="136"/>
      <c r="BM542" s="136"/>
      <c r="BN542" s="136"/>
      <c r="BO542" s="136"/>
      <c r="BP542" s="136"/>
      <c r="BQ542" s="136"/>
      <c r="BR542" s="136"/>
      <c r="BS542" s="136"/>
      <c r="BT542" s="136"/>
      <c r="BU542" s="136"/>
      <c r="BV542" s="136"/>
      <c r="BW542" s="136"/>
      <c r="BX542" s="136"/>
      <c r="BY542" s="136"/>
      <c r="BZ542" s="136"/>
      <c r="CA542" s="136"/>
      <c r="CB542" s="136"/>
      <c r="CC542" s="136"/>
      <c r="CD542" s="136"/>
      <c r="CE542" s="136"/>
      <c r="CF542" s="136"/>
      <c r="CG542" s="136"/>
      <c r="CH542" s="136"/>
      <c r="CI542" s="136"/>
      <c r="CJ542" s="136"/>
      <c r="CK542" s="136"/>
      <c r="CL542" s="136"/>
      <c r="CM542" s="136"/>
      <c r="CN542" s="136"/>
      <c r="CO542" s="136"/>
      <c r="CP542" s="136"/>
      <c r="CQ542" s="136"/>
      <c r="CR542" s="136"/>
      <c r="CS542" s="136"/>
      <c r="CT542" s="136"/>
      <c r="CU542" s="136"/>
      <c r="CV542" s="136"/>
      <c r="CW542" s="136"/>
      <c r="CX542" s="136"/>
      <c r="CY542" s="136"/>
      <c r="CZ542" s="136"/>
      <c r="DA542" s="136"/>
      <c r="DB542" s="136"/>
      <c r="DC542" s="136"/>
      <c r="DD542" s="136"/>
      <c r="DE542" s="136"/>
      <c r="DF542" s="136"/>
      <c r="DG542" s="136"/>
      <c r="DH542" s="136"/>
      <c r="DI542" s="136"/>
      <c r="DJ542" s="136"/>
      <c r="DK542" s="136"/>
      <c r="DL542" s="136"/>
      <c r="DM542" s="136"/>
      <c r="DN542" s="136"/>
      <c r="DO542" s="136"/>
      <c r="DP542" s="136"/>
      <c r="DQ542" s="136"/>
      <c r="DR542" s="136"/>
      <c r="DS542" s="136"/>
      <c r="DT542" s="136"/>
      <c r="DU542" s="136"/>
      <c r="DV542" s="136"/>
      <c r="DW542" s="136"/>
      <c r="DX542" s="136"/>
      <c r="DY542" s="136"/>
      <c r="DZ542" s="136"/>
      <c r="EA542" s="136"/>
      <c r="EB542" s="136"/>
      <c r="EC542" s="136"/>
      <c r="ED542" s="136"/>
      <c r="EE542" s="136"/>
      <c r="EF542" s="136"/>
      <c r="EG542" s="136"/>
      <c r="EH542" s="136"/>
      <c r="EI542" s="136"/>
      <c r="EJ542" s="136"/>
      <c r="EK542" s="136"/>
      <c r="EL542" s="136"/>
      <c r="EM542" s="136"/>
      <c r="EN542" s="136"/>
      <c r="EO542" s="136"/>
      <c r="EP542" s="136"/>
      <c r="EQ542" s="136"/>
      <c r="ER542" s="136"/>
      <c r="ES542" s="136"/>
      <c r="ET542" s="136"/>
      <c r="EU542" s="136"/>
      <c r="EV542" s="136"/>
      <c r="EW542" s="136"/>
      <c r="EX542" s="136"/>
      <c r="EY542" s="136"/>
      <c r="EZ542" s="136"/>
      <c r="FA542" s="136"/>
      <c r="FB542" s="136"/>
      <c r="FC542" s="136"/>
      <c r="FD542" s="136"/>
      <c r="FE542" s="136"/>
      <c r="FF542" s="136"/>
      <c r="FG542" s="136"/>
      <c r="FH542" s="136"/>
      <c r="FI542" s="136"/>
      <c r="FJ542" s="136"/>
      <c r="FK542" s="136"/>
      <c r="FL542" s="136"/>
      <c r="FM542" s="136"/>
      <c r="FN542" s="136"/>
      <c r="FO542" s="136"/>
      <c r="FP542" s="136"/>
      <c r="FQ542" s="136"/>
      <c r="FR542" s="136"/>
      <c r="FS542" s="136"/>
      <c r="FT542" s="136"/>
      <c r="FU542" s="136"/>
      <c r="FV542" s="136"/>
      <c r="FW542" s="136"/>
      <c r="FX542" s="136"/>
      <c r="FY542" s="136"/>
      <c r="FZ542" s="136"/>
      <c r="GA542" s="136"/>
      <c r="GB542" s="136"/>
      <c r="GC542" s="136"/>
      <c r="GD542" s="136"/>
      <c r="GE542" s="136"/>
      <c r="GF542" s="136"/>
      <c r="GG542" s="136"/>
      <c r="GH542" s="136"/>
      <c r="GI542" s="136"/>
      <c r="GJ542" s="136"/>
      <c r="GK542" s="136"/>
      <c r="GL542" s="136"/>
      <c r="GM542" s="136"/>
      <c r="GN542" s="136"/>
      <c r="GO542" s="136"/>
      <c r="GP542" s="136"/>
      <c r="GQ542" s="136"/>
      <c r="GR542" s="136"/>
      <c r="GS542" s="136"/>
      <c r="GT542" s="136"/>
      <c r="GU542" s="136"/>
      <c r="GV542" s="136"/>
      <c r="GW542" s="136"/>
      <c r="GX542" s="136"/>
      <c r="GY542" s="136"/>
      <c r="GZ542" s="136"/>
      <c r="HA542" s="136"/>
      <c r="HB542" s="136"/>
      <c r="HC542" s="136"/>
      <c r="HD542" s="136"/>
      <c r="HE542" s="136"/>
      <c r="HF542" s="136"/>
      <c r="HG542" s="136"/>
      <c r="HH542" s="136"/>
      <c r="HI542" s="136"/>
      <c r="HJ542" s="136"/>
      <c r="HK542" s="136"/>
      <c r="HL542" s="136"/>
      <c r="HM542" s="136"/>
      <c r="HN542" s="136"/>
      <c r="HO542" s="136"/>
      <c r="HP542" s="136"/>
      <c r="HQ542" s="136"/>
      <c r="HR542" s="136"/>
      <c r="HS542" s="136"/>
      <c r="HT542" s="136"/>
      <c r="HU542" s="136"/>
      <c r="HV542" s="136"/>
      <c r="HW542" s="136"/>
      <c r="HX542" s="136"/>
      <c r="HY542" s="136"/>
      <c r="HZ542" s="136"/>
      <c r="IA542" s="136"/>
      <c r="IB542" s="136"/>
      <c r="IC542" s="136"/>
      <c r="ID542" s="136"/>
      <c r="IE542" s="136"/>
      <c r="IF542" s="136"/>
      <c r="IG542" s="136"/>
    </row>
    <row r="543" spans="1:241" ht="15" customHeight="1" x14ac:dyDescent="0.25">
      <c r="A543" s="204" t="s">
        <v>495</v>
      </c>
      <c r="B543" s="205">
        <v>8440064</v>
      </c>
      <c r="C543" s="205">
        <v>3580363</v>
      </c>
      <c r="D543" s="205">
        <v>1482850</v>
      </c>
      <c r="E543" s="205">
        <v>1214803</v>
      </c>
      <c r="F543" s="205">
        <v>2368679</v>
      </c>
      <c r="G543" s="205">
        <v>646829</v>
      </c>
      <c r="H543" s="242">
        <v>17733588</v>
      </c>
      <c r="I543" s="136"/>
      <c r="J543" s="135" t="s">
        <v>538</v>
      </c>
      <c r="K543" s="205">
        <v>8399572</v>
      </c>
      <c r="L543" s="205">
        <v>3040101</v>
      </c>
      <c r="M543" s="205">
        <v>1026525</v>
      </c>
      <c r="N543" s="205">
        <v>904664</v>
      </c>
      <c r="O543" s="205">
        <v>1657227</v>
      </c>
      <c r="P543" s="205">
        <v>333759</v>
      </c>
      <c r="Q543" s="242">
        <v>15361848</v>
      </c>
      <c r="R543" s="136"/>
      <c r="S543" s="136"/>
      <c r="T543" s="136"/>
      <c r="U543" s="136"/>
      <c r="V543" s="136"/>
      <c r="W543" s="136"/>
      <c r="X543" s="136"/>
      <c r="Y543" s="136"/>
      <c r="Z543" s="136"/>
      <c r="AA543" s="136"/>
      <c r="AB543" s="136"/>
      <c r="AC543" s="136"/>
      <c r="AD543" s="136"/>
      <c r="AE543" s="136"/>
      <c r="AF543" s="136"/>
      <c r="AG543" s="136"/>
      <c r="AH543" s="136"/>
      <c r="AI543" s="136"/>
      <c r="AJ543" s="136"/>
      <c r="AK543" s="136"/>
      <c r="AL543" s="136"/>
      <c r="AM543" s="136"/>
      <c r="AN543" s="136"/>
      <c r="AO543" s="136"/>
      <c r="AP543" s="136"/>
      <c r="AQ543" s="136"/>
      <c r="AR543" s="136"/>
      <c r="AS543" s="136"/>
      <c r="AT543" s="136"/>
      <c r="AU543" s="136"/>
      <c r="AV543" s="136"/>
      <c r="AW543" s="136"/>
      <c r="AX543" s="136"/>
      <c r="AY543" s="136"/>
      <c r="AZ543" s="136"/>
      <c r="BA543" s="136"/>
      <c r="BB543" s="136"/>
      <c r="BC543" s="136"/>
      <c r="BD543" s="136"/>
      <c r="BE543" s="136"/>
      <c r="BF543" s="136"/>
      <c r="BG543" s="136"/>
      <c r="BH543" s="136"/>
      <c r="BI543" s="136"/>
      <c r="BJ543" s="136"/>
      <c r="BK543" s="136"/>
      <c r="BL543" s="136"/>
      <c r="BM543" s="136"/>
      <c r="BN543" s="136"/>
      <c r="BO543" s="136"/>
      <c r="BP543" s="136"/>
      <c r="BQ543" s="136"/>
      <c r="BR543" s="136"/>
      <c r="BS543" s="136"/>
      <c r="BT543" s="136"/>
      <c r="BU543" s="136"/>
      <c r="BV543" s="136"/>
      <c r="BW543" s="136"/>
      <c r="BX543" s="136"/>
      <c r="BY543" s="136"/>
      <c r="BZ543" s="136"/>
      <c r="CA543" s="136"/>
      <c r="CB543" s="136"/>
      <c r="CC543" s="136"/>
      <c r="CD543" s="136"/>
      <c r="CE543" s="136"/>
      <c r="CF543" s="136"/>
      <c r="CG543" s="136"/>
      <c r="CH543" s="136"/>
      <c r="CI543" s="136"/>
      <c r="CJ543" s="136"/>
      <c r="CK543" s="136"/>
      <c r="CL543" s="136"/>
      <c r="CM543" s="136"/>
      <c r="CN543" s="136"/>
      <c r="CO543" s="136"/>
      <c r="CP543" s="136"/>
      <c r="CQ543" s="136"/>
      <c r="CR543" s="136"/>
      <c r="CS543" s="136"/>
      <c r="CT543" s="136"/>
      <c r="CU543" s="136"/>
      <c r="CV543" s="136"/>
      <c r="CW543" s="136"/>
      <c r="CX543" s="136"/>
      <c r="CY543" s="136"/>
      <c r="CZ543" s="136"/>
      <c r="DA543" s="136"/>
      <c r="DB543" s="136"/>
      <c r="DC543" s="136"/>
      <c r="DD543" s="136"/>
      <c r="DE543" s="136"/>
      <c r="DF543" s="136"/>
      <c r="DG543" s="136"/>
      <c r="DH543" s="136"/>
      <c r="DI543" s="136"/>
      <c r="DJ543" s="136"/>
      <c r="DK543" s="136"/>
      <c r="DL543" s="136"/>
      <c r="DM543" s="136"/>
      <c r="DN543" s="136"/>
      <c r="DO543" s="136"/>
      <c r="DP543" s="136"/>
      <c r="DQ543" s="136"/>
      <c r="DR543" s="136"/>
      <c r="DS543" s="136"/>
      <c r="DT543" s="136"/>
      <c r="DU543" s="136"/>
      <c r="DV543" s="136"/>
      <c r="DW543" s="136"/>
      <c r="DX543" s="136"/>
      <c r="DY543" s="136"/>
      <c r="DZ543" s="136"/>
      <c r="EA543" s="136"/>
      <c r="EB543" s="136"/>
      <c r="EC543" s="136"/>
      <c r="ED543" s="136"/>
      <c r="EE543" s="136"/>
      <c r="EF543" s="136"/>
      <c r="EG543" s="136"/>
      <c r="EH543" s="136"/>
      <c r="EI543" s="136"/>
      <c r="EJ543" s="136"/>
      <c r="EK543" s="136"/>
      <c r="EL543" s="136"/>
      <c r="EM543" s="136"/>
      <c r="EN543" s="136"/>
      <c r="EO543" s="136"/>
      <c r="EP543" s="136"/>
      <c r="EQ543" s="136"/>
      <c r="ER543" s="136"/>
      <c r="ES543" s="136"/>
      <c r="ET543" s="136"/>
      <c r="EU543" s="136"/>
      <c r="EV543" s="136"/>
      <c r="EW543" s="136"/>
      <c r="EX543" s="136"/>
      <c r="EY543" s="136"/>
      <c r="EZ543" s="136"/>
      <c r="FA543" s="136"/>
      <c r="FB543" s="136"/>
      <c r="FC543" s="136"/>
      <c r="FD543" s="136"/>
      <c r="FE543" s="136"/>
      <c r="FF543" s="136"/>
      <c r="FG543" s="136"/>
      <c r="FH543" s="136"/>
      <c r="FI543" s="136"/>
      <c r="FJ543" s="136"/>
      <c r="FK543" s="136"/>
      <c r="FL543" s="136"/>
      <c r="FM543" s="136"/>
      <c r="FN543" s="136"/>
      <c r="FO543" s="136"/>
      <c r="FP543" s="136"/>
      <c r="FQ543" s="136"/>
      <c r="FR543" s="136"/>
      <c r="FS543" s="136"/>
      <c r="FT543" s="136"/>
      <c r="FU543" s="136"/>
      <c r="FV543" s="136"/>
      <c r="FW543" s="136"/>
      <c r="FX543" s="136"/>
      <c r="FY543" s="136"/>
      <c r="FZ543" s="136"/>
      <c r="GA543" s="136"/>
      <c r="GB543" s="136"/>
      <c r="GC543" s="136"/>
      <c r="GD543" s="136"/>
      <c r="GE543" s="136"/>
      <c r="GF543" s="136"/>
      <c r="GG543" s="136"/>
      <c r="GH543" s="136"/>
      <c r="GI543" s="136"/>
      <c r="GJ543" s="136"/>
      <c r="GK543" s="136"/>
      <c r="GL543" s="136"/>
      <c r="GM543" s="136"/>
      <c r="GN543" s="136"/>
      <c r="GO543" s="136"/>
      <c r="GP543" s="136"/>
      <c r="GQ543" s="136"/>
      <c r="GR543" s="136"/>
      <c r="GS543" s="136"/>
      <c r="GT543" s="136"/>
      <c r="GU543" s="136"/>
      <c r="GV543" s="136"/>
      <c r="GW543" s="136"/>
      <c r="GX543" s="136"/>
      <c r="GY543" s="136"/>
      <c r="GZ543" s="136"/>
      <c r="HA543" s="136"/>
      <c r="HB543" s="136"/>
      <c r="HC543" s="136"/>
      <c r="HD543" s="136"/>
      <c r="HE543" s="136"/>
      <c r="HF543" s="136"/>
      <c r="HG543" s="136"/>
      <c r="HH543" s="136"/>
      <c r="HI543" s="136"/>
      <c r="HJ543" s="136"/>
      <c r="HK543" s="136"/>
      <c r="HL543" s="136"/>
      <c r="HM543" s="136"/>
      <c r="HN543" s="136"/>
      <c r="HO543" s="136"/>
      <c r="HP543" s="136"/>
      <c r="HQ543" s="136"/>
      <c r="HR543" s="136"/>
      <c r="HS543" s="136"/>
      <c r="HT543" s="136"/>
      <c r="HU543" s="136"/>
      <c r="HV543" s="136"/>
      <c r="HW543" s="136"/>
      <c r="HX543" s="136"/>
      <c r="HY543" s="136"/>
      <c r="HZ543" s="136"/>
      <c r="IA543" s="136"/>
      <c r="IB543" s="136"/>
      <c r="IC543" s="136"/>
      <c r="ID543" s="136"/>
      <c r="IE543" s="136"/>
      <c r="IF543" s="136"/>
      <c r="IG543" s="136"/>
    </row>
    <row r="544" spans="1:241" ht="15" customHeight="1" x14ac:dyDescent="0.25">
      <c r="A544" s="204" t="s">
        <v>647</v>
      </c>
      <c r="B544" s="205">
        <v>4740387</v>
      </c>
      <c r="C544" s="205">
        <v>2237192</v>
      </c>
      <c r="D544" s="205">
        <v>929736</v>
      </c>
      <c r="E544" s="205">
        <v>836145</v>
      </c>
      <c r="F544" s="205">
        <v>2246126</v>
      </c>
      <c r="G544" s="205">
        <v>384390</v>
      </c>
      <c r="H544" s="242">
        <v>11373976</v>
      </c>
      <c r="I544" s="136"/>
      <c r="J544" s="135" t="s">
        <v>656</v>
      </c>
      <c r="K544" s="205">
        <v>7032877</v>
      </c>
      <c r="L544" s="205">
        <v>3284330</v>
      </c>
      <c r="M544" s="205">
        <v>1006899</v>
      </c>
      <c r="N544" s="205">
        <v>823263</v>
      </c>
      <c r="O544" s="205">
        <v>1424602</v>
      </c>
      <c r="P544" s="205">
        <v>317165</v>
      </c>
      <c r="Q544" s="242">
        <v>13889136</v>
      </c>
      <c r="R544" s="136"/>
      <c r="S544" s="136"/>
      <c r="T544" s="136"/>
      <c r="U544" s="136"/>
      <c r="V544" s="136"/>
      <c r="W544" s="136"/>
      <c r="X544" s="136"/>
      <c r="Y544" s="136"/>
      <c r="Z544" s="136"/>
      <c r="AA544" s="136"/>
      <c r="AB544" s="136"/>
      <c r="AC544" s="136"/>
      <c r="AD544" s="136"/>
      <c r="AE544" s="136"/>
      <c r="AF544" s="136"/>
      <c r="AG544" s="136"/>
      <c r="AH544" s="136"/>
      <c r="AI544" s="136"/>
      <c r="AJ544" s="136"/>
      <c r="AK544" s="136"/>
      <c r="AL544" s="136"/>
      <c r="AM544" s="136"/>
      <c r="AN544" s="136"/>
      <c r="AO544" s="136"/>
      <c r="AP544" s="136"/>
      <c r="AQ544" s="136"/>
      <c r="AR544" s="136"/>
      <c r="AS544" s="136"/>
      <c r="AT544" s="136"/>
      <c r="AU544" s="136"/>
      <c r="AV544" s="136"/>
      <c r="AW544" s="136"/>
      <c r="AX544" s="136"/>
      <c r="AY544" s="136"/>
      <c r="AZ544" s="136"/>
      <c r="BA544" s="136"/>
      <c r="BB544" s="136"/>
      <c r="BC544" s="136"/>
      <c r="BD544" s="136"/>
      <c r="BE544" s="136"/>
      <c r="BF544" s="136"/>
      <c r="BG544" s="136"/>
      <c r="BH544" s="136"/>
      <c r="BI544" s="136"/>
      <c r="BJ544" s="136"/>
      <c r="BK544" s="136"/>
      <c r="BL544" s="136"/>
      <c r="BM544" s="136"/>
      <c r="BN544" s="136"/>
      <c r="BO544" s="136"/>
      <c r="BP544" s="136"/>
      <c r="BQ544" s="136"/>
      <c r="BR544" s="136"/>
      <c r="BS544" s="136"/>
      <c r="BT544" s="136"/>
      <c r="BU544" s="136"/>
      <c r="BV544" s="136"/>
      <c r="BW544" s="136"/>
      <c r="BX544" s="136"/>
      <c r="BY544" s="136"/>
      <c r="BZ544" s="136"/>
      <c r="CA544" s="136"/>
      <c r="CB544" s="136"/>
      <c r="CC544" s="136"/>
      <c r="CD544" s="136"/>
      <c r="CE544" s="136"/>
      <c r="CF544" s="136"/>
      <c r="CG544" s="136"/>
      <c r="CH544" s="136"/>
      <c r="CI544" s="136"/>
      <c r="CJ544" s="136"/>
      <c r="CK544" s="136"/>
      <c r="CL544" s="136"/>
      <c r="CM544" s="136"/>
      <c r="CN544" s="136"/>
      <c r="CO544" s="136"/>
      <c r="CP544" s="136"/>
      <c r="CQ544" s="136"/>
      <c r="CR544" s="136"/>
      <c r="CS544" s="136"/>
      <c r="CT544" s="136"/>
      <c r="CU544" s="136"/>
      <c r="CV544" s="136"/>
      <c r="CW544" s="136"/>
      <c r="CX544" s="136"/>
      <c r="CY544" s="136"/>
      <c r="CZ544" s="136"/>
      <c r="DA544" s="136"/>
      <c r="DB544" s="136"/>
      <c r="DC544" s="136"/>
      <c r="DD544" s="136"/>
      <c r="DE544" s="136"/>
      <c r="DF544" s="136"/>
      <c r="DG544" s="136"/>
      <c r="DH544" s="136"/>
      <c r="DI544" s="136"/>
      <c r="DJ544" s="136"/>
      <c r="DK544" s="136"/>
      <c r="DL544" s="136"/>
      <c r="DM544" s="136"/>
      <c r="DN544" s="136"/>
      <c r="DO544" s="136"/>
      <c r="DP544" s="136"/>
      <c r="DQ544" s="136"/>
      <c r="DR544" s="136"/>
      <c r="DS544" s="136"/>
      <c r="DT544" s="136"/>
      <c r="DU544" s="136"/>
      <c r="DV544" s="136"/>
      <c r="DW544" s="136"/>
      <c r="DX544" s="136"/>
      <c r="DY544" s="136"/>
      <c r="DZ544" s="136"/>
      <c r="EA544" s="136"/>
      <c r="EB544" s="136"/>
      <c r="EC544" s="136"/>
      <c r="ED544" s="136"/>
      <c r="EE544" s="136"/>
      <c r="EF544" s="136"/>
      <c r="EG544" s="136"/>
      <c r="EH544" s="136"/>
      <c r="EI544" s="136"/>
      <c r="EJ544" s="136"/>
      <c r="EK544" s="136"/>
      <c r="EL544" s="136"/>
      <c r="EM544" s="136"/>
      <c r="EN544" s="136"/>
      <c r="EO544" s="136"/>
      <c r="EP544" s="136"/>
      <c r="EQ544" s="136"/>
      <c r="ER544" s="136"/>
      <c r="ES544" s="136"/>
      <c r="ET544" s="136"/>
      <c r="EU544" s="136"/>
      <c r="EV544" s="136"/>
      <c r="EW544" s="136"/>
      <c r="EX544" s="136"/>
      <c r="EY544" s="136"/>
      <c r="EZ544" s="136"/>
      <c r="FA544" s="136"/>
      <c r="FB544" s="136"/>
      <c r="FC544" s="136"/>
      <c r="FD544" s="136"/>
      <c r="FE544" s="136"/>
      <c r="FF544" s="136"/>
      <c r="FG544" s="136"/>
      <c r="FH544" s="136"/>
      <c r="FI544" s="136"/>
      <c r="FJ544" s="136"/>
      <c r="FK544" s="136"/>
      <c r="FL544" s="136"/>
      <c r="FM544" s="136"/>
      <c r="FN544" s="136"/>
      <c r="FO544" s="136"/>
      <c r="FP544" s="136"/>
      <c r="FQ544" s="136"/>
      <c r="FR544" s="136"/>
      <c r="FS544" s="136"/>
      <c r="FT544" s="136"/>
      <c r="FU544" s="136"/>
      <c r="FV544" s="136"/>
      <c r="FW544" s="136"/>
      <c r="FX544" s="136"/>
      <c r="FY544" s="136"/>
      <c r="FZ544" s="136"/>
      <c r="GA544" s="136"/>
      <c r="GB544" s="136"/>
      <c r="GC544" s="136"/>
      <c r="GD544" s="136"/>
      <c r="GE544" s="136"/>
      <c r="GF544" s="136"/>
      <c r="GG544" s="136"/>
      <c r="GH544" s="136"/>
      <c r="GI544" s="136"/>
      <c r="GJ544" s="136"/>
      <c r="GK544" s="136"/>
      <c r="GL544" s="136"/>
      <c r="GM544" s="136"/>
      <c r="GN544" s="136"/>
      <c r="GO544" s="136"/>
      <c r="GP544" s="136"/>
      <c r="GQ544" s="136"/>
      <c r="GR544" s="136"/>
      <c r="GS544" s="136"/>
      <c r="GT544" s="136"/>
      <c r="GU544" s="136"/>
      <c r="GV544" s="136"/>
      <c r="GW544" s="136"/>
      <c r="GX544" s="136"/>
      <c r="GY544" s="136"/>
      <c r="GZ544" s="136"/>
      <c r="HA544" s="136"/>
      <c r="HB544" s="136"/>
      <c r="HC544" s="136"/>
      <c r="HD544" s="136"/>
      <c r="HE544" s="136"/>
      <c r="HF544" s="136"/>
      <c r="HG544" s="136"/>
      <c r="HH544" s="136"/>
      <c r="HI544" s="136"/>
      <c r="HJ544" s="136"/>
      <c r="HK544" s="136"/>
      <c r="HL544" s="136"/>
      <c r="HM544" s="136"/>
      <c r="HN544" s="136"/>
      <c r="HO544" s="136"/>
      <c r="HP544" s="136"/>
      <c r="HQ544" s="136"/>
      <c r="HR544" s="136"/>
      <c r="HS544" s="136"/>
      <c r="HT544" s="136"/>
      <c r="HU544" s="136"/>
      <c r="HV544" s="136"/>
      <c r="HW544" s="136"/>
      <c r="HX544" s="136"/>
      <c r="HY544" s="136"/>
      <c r="HZ544" s="136"/>
      <c r="IA544" s="136"/>
      <c r="IB544" s="136"/>
      <c r="IC544" s="136"/>
      <c r="ID544" s="136"/>
      <c r="IE544" s="136"/>
      <c r="IF544" s="136"/>
      <c r="IG544" s="136"/>
    </row>
    <row r="545" spans="1:241" ht="15" customHeight="1" x14ac:dyDescent="0.25">
      <c r="A545" s="204" t="s">
        <v>497</v>
      </c>
      <c r="B545" s="205">
        <v>5007953</v>
      </c>
      <c r="C545" s="205">
        <v>2139000</v>
      </c>
      <c r="D545" s="205">
        <v>764810</v>
      </c>
      <c r="E545" s="205">
        <v>990029</v>
      </c>
      <c r="F545" s="205">
        <v>2011012</v>
      </c>
      <c r="G545" s="205">
        <v>376557</v>
      </c>
      <c r="H545" s="242">
        <v>11289361</v>
      </c>
      <c r="I545" s="136"/>
      <c r="J545" s="135" t="s">
        <v>540</v>
      </c>
      <c r="K545" s="205">
        <v>9314419</v>
      </c>
      <c r="L545" s="205">
        <v>3767715</v>
      </c>
      <c r="M545" s="205">
        <v>1360394</v>
      </c>
      <c r="N545" s="205">
        <v>1141267</v>
      </c>
      <c r="O545" s="205">
        <v>1691619</v>
      </c>
      <c r="P545" s="205">
        <v>347145</v>
      </c>
      <c r="Q545" s="242">
        <v>17622559</v>
      </c>
      <c r="R545" s="136"/>
      <c r="S545" s="136"/>
      <c r="T545" s="136"/>
      <c r="U545" s="136"/>
      <c r="V545" s="136"/>
      <c r="W545" s="136"/>
      <c r="X545" s="136"/>
      <c r="Y545" s="136"/>
      <c r="Z545" s="136"/>
      <c r="AA545" s="136"/>
      <c r="AB545" s="136"/>
      <c r="AC545" s="136"/>
      <c r="AD545" s="136"/>
      <c r="AE545" s="136"/>
      <c r="AF545" s="136"/>
      <c r="AG545" s="136"/>
      <c r="AH545" s="136"/>
      <c r="AI545" s="136"/>
      <c r="AJ545" s="136"/>
      <c r="AK545" s="136"/>
      <c r="AL545" s="136"/>
      <c r="AM545" s="136"/>
      <c r="AN545" s="136"/>
      <c r="AO545" s="136"/>
      <c r="AP545" s="136"/>
      <c r="AQ545" s="136"/>
      <c r="AR545" s="136"/>
      <c r="AS545" s="136"/>
      <c r="AT545" s="136"/>
      <c r="AU545" s="136"/>
      <c r="AV545" s="136"/>
      <c r="AW545" s="136"/>
      <c r="AX545" s="136"/>
      <c r="AY545" s="136"/>
      <c r="AZ545" s="136"/>
      <c r="BA545" s="136"/>
      <c r="BB545" s="136"/>
      <c r="BC545" s="136"/>
      <c r="BD545" s="136"/>
      <c r="BE545" s="136"/>
      <c r="BF545" s="136"/>
      <c r="BG545" s="136"/>
      <c r="BH545" s="136"/>
      <c r="BI545" s="136"/>
      <c r="BJ545" s="136"/>
      <c r="BK545" s="136"/>
      <c r="BL545" s="136"/>
      <c r="BM545" s="136"/>
      <c r="BN545" s="136"/>
      <c r="BO545" s="136"/>
      <c r="BP545" s="136"/>
      <c r="BQ545" s="136"/>
      <c r="BR545" s="136"/>
      <c r="BS545" s="136"/>
      <c r="BT545" s="136"/>
      <c r="BU545" s="136"/>
      <c r="BV545" s="136"/>
      <c r="BW545" s="136"/>
      <c r="BX545" s="136"/>
      <c r="BY545" s="136"/>
      <c r="BZ545" s="136"/>
      <c r="CA545" s="136"/>
      <c r="CB545" s="136"/>
      <c r="CC545" s="136"/>
      <c r="CD545" s="136"/>
      <c r="CE545" s="136"/>
      <c r="CF545" s="136"/>
      <c r="CG545" s="136"/>
      <c r="CH545" s="136"/>
      <c r="CI545" s="136"/>
      <c r="CJ545" s="136"/>
      <c r="CK545" s="136"/>
      <c r="CL545" s="136"/>
      <c r="CM545" s="136"/>
      <c r="CN545" s="136"/>
      <c r="CO545" s="136"/>
      <c r="CP545" s="136"/>
      <c r="CQ545" s="136"/>
      <c r="CR545" s="136"/>
      <c r="CS545" s="136"/>
      <c r="CT545" s="136"/>
      <c r="CU545" s="136"/>
      <c r="CV545" s="136"/>
      <c r="CW545" s="136"/>
      <c r="CX545" s="136"/>
      <c r="CY545" s="136"/>
      <c r="CZ545" s="136"/>
      <c r="DA545" s="136"/>
      <c r="DB545" s="136"/>
      <c r="DC545" s="136"/>
      <c r="DD545" s="136"/>
      <c r="DE545" s="136"/>
      <c r="DF545" s="136"/>
      <c r="DG545" s="136"/>
      <c r="DH545" s="136"/>
      <c r="DI545" s="136"/>
      <c r="DJ545" s="136"/>
      <c r="DK545" s="136"/>
      <c r="DL545" s="136"/>
      <c r="DM545" s="136"/>
      <c r="DN545" s="136"/>
      <c r="DO545" s="136"/>
      <c r="DP545" s="136"/>
      <c r="DQ545" s="136"/>
      <c r="DR545" s="136"/>
      <c r="DS545" s="136"/>
      <c r="DT545" s="136"/>
      <c r="DU545" s="136"/>
      <c r="DV545" s="136"/>
      <c r="DW545" s="136"/>
      <c r="DX545" s="136"/>
      <c r="DY545" s="136"/>
      <c r="DZ545" s="136"/>
      <c r="EA545" s="136"/>
      <c r="EB545" s="136"/>
      <c r="EC545" s="136"/>
      <c r="ED545" s="136"/>
      <c r="EE545" s="136"/>
      <c r="EF545" s="136"/>
      <c r="EG545" s="136"/>
      <c r="EH545" s="136"/>
      <c r="EI545" s="136"/>
      <c r="EJ545" s="136"/>
      <c r="EK545" s="136"/>
      <c r="EL545" s="136"/>
      <c r="EM545" s="136"/>
      <c r="EN545" s="136"/>
      <c r="EO545" s="136"/>
      <c r="EP545" s="136"/>
      <c r="EQ545" s="136"/>
      <c r="ER545" s="136"/>
      <c r="ES545" s="136"/>
      <c r="ET545" s="136"/>
      <c r="EU545" s="136"/>
      <c r="EV545" s="136"/>
      <c r="EW545" s="136"/>
      <c r="EX545" s="136"/>
      <c r="EY545" s="136"/>
      <c r="EZ545" s="136"/>
      <c r="FA545" s="136"/>
      <c r="FB545" s="136"/>
      <c r="FC545" s="136"/>
      <c r="FD545" s="136"/>
      <c r="FE545" s="136"/>
      <c r="FF545" s="136"/>
      <c r="FG545" s="136"/>
      <c r="FH545" s="136"/>
      <c r="FI545" s="136"/>
      <c r="FJ545" s="136"/>
      <c r="FK545" s="136"/>
      <c r="FL545" s="136"/>
      <c r="FM545" s="136"/>
      <c r="FN545" s="136"/>
      <c r="FO545" s="136"/>
      <c r="FP545" s="136"/>
      <c r="FQ545" s="136"/>
      <c r="FR545" s="136"/>
      <c r="FS545" s="136"/>
      <c r="FT545" s="136"/>
      <c r="FU545" s="136"/>
      <c r="FV545" s="136"/>
      <c r="FW545" s="136"/>
      <c r="FX545" s="136"/>
      <c r="FY545" s="136"/>
      <c r="FZ545" s="136"/>
      <c r="GA545" s="136"/>
      <c r="GB545" s="136"/>
      <c r="GC545" s="136"/>
      <c r="GD545" s="136"/>
      <c r="GE545" s="136"/>
      <c r="GF545" s="136"/>
      <c r="GG545" s="136"/>
      <c r="GH545" s="136"/>
      <c r="GI545" s="136"/>
      <c r="GJ545" s="136"/>
      <c r="GK545" s="136"/>
      <c r="GL545" s="136"/>
      <c r="GM545" s="136"/>
      <c r="GN545" s="136"/>
      <c r="GO545" s="136"/>
      <c r="GP545" s="136"/>
      <c r="GQ545" s="136"/>
      <c r="GR545" s="136"/>
      <c r="GS545" s="136"/>
      <c r="GT545" s="136"/>
      <c r="GU545" s="136"/>
      <c r="GV545" s="136"/>
      <c r="GW545" s="136"/>
      <c r="GX545" s="136"/>
      <c r="GY545" s="136"/>
      <c r="GZ545" s="136"/>
      <c r="HA545" s="136"/>
      <c r="HB545" s="136"/>
      <c r="HC545" s="136"/>
      <c r="HD545" s="136"/>
      <c r="HE545" s="136"/>
      <c r="HF545" s="136"/>
      <c r="HG545" s="136"/>
      <c r="HH545" s="136"/>
      <c r="HI545" s="136"/>
      <c r="HJ545" s="136"/>
      <c r="HK545" s="136"/>
      <c r="HL545" s="136"/>
      <c r="HM545" s="136"/>
      <c r="HN545" s="136"/>
      <c r="HO545" s="136"/>
      <c r="HP545" s="136"/>
      <c r="HQ545" s="136"/>
      <c r="HR545" s="136"/>
      <c r="HS545" s="136"/>
      <c r="HT545" s="136"/>
      <c r="HU545" s="136"/>
      <c r="HV545" s="136"/>
      <c r="HW545" s="136"/>
      <c r="HX545" s="136"/>
      <c r="HY545" s="136"/>
      <c r="HZ545" s="136"/>
      <c r="IA545" s="136"/>
      <c r="IB545" s="136"/>
      <c r="IC545" s="136"/>
      <c r="ID545" s="136"/>
      <c r="IE545" s="136"/>
      <c r="IF545" s="136"/>
      <c r="IG545" s="136"/>
    </row>
    <row r="546" spans="1:241" ht="15" customHeight="1" x14ac:dyDescent="0.25">
      <c r="A546" s="204" t="s">
        <v>498</v>
      </c>
      <c r="B546" s="205">
        <v>6296882</v>
      </c>
      <c r="C546" s="205">
        <v>2907429</v>
      </c>
      <c r="D546" s="205">
        <v>1055652</v>
      </c>
      <c r="E546" s="205">
        <v>1044116</v>
      </c>
      <c r="F546" s="205">
        <v>2365643</v>
      </c>
      <c r="G546" s="205">
        <v>489551</v>
      </c>
      <c r="H546" s="242">
        <v>14159273</v>
      </c>
      <c r="I546" s="136"/>
      <c r="J546" s="135" t="s">
        <v>541</v>
      </c>
      <c r="K546" s="205">
        <v>7400906</v>
      </c>
      <c r="L546" s="205">
        <v>3082206</v>
      </c>
      <c r="M546" s="205">
        <v>1127641</v>
      </c>
      <c r="N546" s="205">
        <v>1350243</v>
      </c>
      <c r="O546" s="205">
        <v>1714053</v>
      </c>
      <c r="P546" s="205">
        <v>511767</v>
      </c>
      <c r="Q546" s="242">
        <v>15186816</v>
      </c>
      <c r="R546" s="136"/>
      <c r="S546" s="136"/>
      <c r="T546" s="136"/>
      <c r="U546" s="136"/>
      <c r="V546" s="136"/>
      <c r="W546" s="136"/>
      <c r="X546" s="136"/>
      <c r="Y546" s="136"/>
      <c r="Z546" s="136"/>
      <c r="AA546" s="136"/>
      <c r="AB546" s="136"/>
      <c r="AC546" s="136"/>
      <c r="AD546" s="136"/>
      <c r="AE546" s="136"/>
      <c r="AF546" s="136"/>
      <c r="AG546" s="136"/>
      <c r="AH546" s="136"/>
      <c r="AI546" s="136"/>
      <c r="AJ546" s="136"/>
      <c r="AK546" s="136"/>
      <c r="AL546" s="136"/>
      <c r="AM546" s="136"/>
      <c r="AN546" s="136"/>
      <c r="AO546" s="136"/>
      <c r="AP546" s="136"/>
      <c r="AQ546" s="136"/>
      <c r="AR546" s="136"/>
      <c r="AS546" s="136"/>
      <c r="AT546" s="136"/>
      <c r="AU546" s="136"/>
      <c r="AV546" s="136"/>
      <c r="AW546" s="136"/>
      <c r="AX546" s="136"/>
      <c r="AY546" s="136"/>
      <c r="AZ546" s="136"/>
      <c r="BA546" s="136"/>
      <c r="BB546" s="136"/>
      <c r="BC546" s="136"/>
      <c r="BD546" s="136"/>
      <c r="BE546" s="136"/>
      <c r="BF546" s="136"/>
      <c r="BG546" s="136"/>
      <c r="BH546" s="136"/>
      <c r="BI546" s="136"/>
      <c r="BJ546" s="136"/>
      <c r="BK546" s="136"/>
      <c r="BL546" s="136"/>
      <c r="BM546" s="136"/>
      <c r="BN546" s="136"/>
      <c r="BO546" s="136"/>
      <c r="BP546" s="136"/>
      <c r="BQ546" s="136"/>
      <c r="BR546" s="136"/>
      <c r="BS546" s="136"/>
      <c r="BT546" s="136"/>
      <c r="BU546" s="136"/>
      <c r="BV546" s="136"/>
      <c r="BW546" s="136"/>
      <c r="BX546" s="136"/>
      <c r="BY546" s="136"/>
      <c r="BZ546" s="136"/>
      <c r="CA546" s="136"/>
      <c r="CB546" s="136"/>
      <c r="CC546" s="136"/>
      <c r="CD546" s="136"/>
      <c r="CE546" s="136"/>
      <c r="CF546" s="136"/>
      <c r="CG546" s="136"/>
      <c r="CH546" s="136"/>
      <c r="CI546" s="136"/>
      <c r="CJ546" s="136"/>
      <c r="CK546" s="136"/>
      <c r="CL546" s="136"/>
      <c r="CM546" s="136"/>
      <c r="CN546" s="136"/>
      <c r="CO546" s="136"/>
      <c r="CP546" s="136"/>
      <c r="CQ546" s="136"/>
      <c r="CR546" s="136"/>
      <c r="CS546" s="136"/>
      <c r="CT546" s="136"/>
      <c r="CU546" s="136"/>
      <c r="CV546" s="136"/>
      <c r="CW546" s="136"/>
      <c r="CX546" s="136"/>
      <c r="CY546" s="136"/>
      <c r="CZ546" s="136"/>
      <c r="DA546" s="136"/>
      <c r="DB546" s="136"/>
      <c r="DC546" s="136"/>
      <c r="DD546" s="136"/>
      <c r="DE546" s="136"/>
      <c r="DF546" s="136"/>
      <c r="DG546" s="136"/>
      <c r="DH546" s="136"/>
      <c r="DI546" s="136"/>
      <c r="DJ546" s="136"/>
      <c r="DK546" s="136"/>
      <c r="DL546" s="136"/>
      <c r="DM546" s="136"/>
      <c r="DN546" s="136"/>
      <c r="DO546" s="136"/>
      <c r="DP546" s="136"/>
      <c r="DQ546" s="136"/>
      <c r="DR546" s="136"/>
      <c r="DS546" s="136"/>
      <c r="DT546" s="136"/>
      <c r="DU546" s="136"/>
      <c r="DV546" s="136"/>
      <c r="DW546" s="136"/>
      <c r="DX546" s="136"/>
      <c r="DY546" s="136"/>
      <c r="DZ546" s="136"/>
      <c r="EA546" s="136"/>
      <c r="EB546" s="136"/>
      <c r="EC546" s="136"/>
      <c r="ED546" s="136"/>
      <c r="EE546" s="136"/>
      <c r="EF546" s="136"/>
      <c r="EG546" s="136"/>
      <c r="EH546" s="136"/>
      <c r="EI546" s="136"/>
      <c r="EJ546" s="136"/>
      <c r="EK546" s="136"/>
      <c r="EL546" s="136"/>
      <c r="EM546" s="136"/>
      <c r="EN546" s="136"/>
      <c r="EO546" s="136"/>
      <c r="EP546" s="136"/>
      <c r="EQ546" s="136"/>
      <c r="ER546" s="136"/>
      <c r="ES546" s="136"/>
      <c r="ET546" s="136"/>
      <c r="EU546" s="136"/>
      <c r="EV546" s="136"/>
      <c r="EW546" s="136"/>
      <c r="EX546" s="136"/>
      <c r="EY546" s="136"/>
      <c r="EZ546" s="136"/>
      <c r="FA546" s="136"/>
      <c r="FB546" s="136"/>
      <c r="FC546" s="136"/>
      <c r="FD546" s="136"/>
      <c r="FE546" s="136"/>
      <c r="FF546" s="136"/>
      <c r="FG546" s="136"/>
      <c r="FH546" s="136"/>
      <c r="FI546" s="136"/>
      <c r="FJ546" s="136"/>
      <c r="FK546" s="136"/>
      <c r="FL546" s="136"/>
      <c r="FM546" s="136"/>
      <c r="FN546" s="136"/>
      <c r="FO546" s="136"/>
      <c r="FP546" s="136"/>
      <c r="FQ546" s="136"/>
      <c r="FR546" s="136"/>
      <c r="FS546" s="136"/>
      <c r="FT546" s="136"/>
      <c r="FU546" s="136"/>
      <c r="FV546" s="136"/>
      <c r="FW546" s="136"/>
      <c r="FX546" s="136"/>
      <c r="FY546" s="136"/>
      <c r="FZ546" s="136"/>
      <c r="GA546" s="136"/>
      <c r="GB546" s="136"/>
      <c r="GC546" s="136"/>
      <c r="GD546" s="136"/>
      <c r="GE546" s="136"/>
      <c r="GF546" s="136"/>
      <c r="GG546" s="136"/>
      <c r="GH546" s="136"/>
      <c r="GI546" s="136"/>
      <c r="GJ546" s="136"/>
      <c r="GK546" s="136"/>
      <c r="GL546" s="136"/>
      <c r="GM546" s="136"/>
      <c r="GN546" s="136"/>
      <c r="GO546" s="136"/>
      <c r="GP546" s="136"/>
      <c r="GQ546" s="136"/>
      <c r="GR546" s="136"/>
      <c r="GS546" s="136"/>
      <c r="GT546" s="136"/>
      <c r="GU546" s="136"/>
      <c r="GV546" s="136"/>
      <c r="GW546" s="136"/>
      <c r="GX546" s="136"/>
      <c r="GY546" s="136"/>
      <c r="GZ546" s="136"/>
      <c r="HA546" s="136"/>
      <c r="HB546" s="136"/>
      <c r="HC546" s="136"/>
      <c r="HD546" s="136"/>
      <c r="HE546" s="136"/>
      <c r="HF546" s="136"/>
      <c r="HG546" s="136"/>
      <c r="HH546" s="136"/>
      <c r="HI546" s="136"/>
      <c r="HJ546" s="136"/>
      <c r="HK546" s="136"/>
      <c r="HL546" s="136"/>
      <c r="HM546" s="136"/>
      <c r="HN546" s="136"/>
      <c r="HO546" s="136"/>
      <c r="HP546" s="136"/>
      <c r="HQ546" s="136"/>
      <c r="HR546" s="136"/>
      <c r="HS546" s="136"/>
      <c r="HT546" s="136"/>
      <c r="HU546" s="136"/>
      <c r="HV546" s="136"/>
      <c r="HW546" s="136"/>
      <c r="HX546" s="136"/>
      <c r="HY546" s="136"/>
      <c r="HZ546" s="136"/>
      <c r="IA546" s="136"/>
      <c r="IB546" s="136"/>
      <c r="IC546" s="136"/>
      <c r="ID546" s="136"/>
      <c r="IE546" s="136"/>
      <c r="IF546" s="136"/>
      <c r="IG546" s="136"/>
    </row>
    <row r="547" spans="1:241" ht="15" customHeight="1" x14ac:dyDescent="0.25">
      <c r="A547" s="204" t="s">
        <v>499</v>
      </c>
      <c r="B547" s="205">
        <v>5739512</v>
      </c>
      <c r="C547" s="205">
        <v>2942761</v>
      </c>
      <c r="D547" s="205">
        <v>1063547</v>
      </c>
      <c r="E547" s="205">
        <v>1172551</v>
      </c>
      <c r="F547" s="205">
        <v>2283253</v>
      </c>
      <c r="G547" s="205">
        <v>509664</v>
      </c>
      <c r="H547" s="242">
        <v>13711288</v>
      </c>
      <c r="I547" s="136"/>
      <c r="J547" s="135" t="s">
        <v>542</v>
      </c>
      <c r="K547" s="205">
        <v>6712827</v>
      </c>
      <c r="L547" s="205">
        <v>3808093</v>
      </c>
      <c r="M547" s="205">
        <v>966765</v>
      </c>
      <c r="N547" s="205">
        <v>995540</v>
      </c>
      <c r="O547" s="205">
        <v>1827219</v>
      </c>
      <c r="P547" s="205">
        <v>432086</v>
      </c>
      <c r="Q547" s="242">
        <v>14742530</v>
      </c>
      <c r="R547" s="136"/>
      <c r="S547" s="136"/>
      <c r="T547" s="136"/>
      <c r="U547" s="136"/>
      <c r="V547" s="136"/>
      <c r="W547" s="136"/>
      <c r="X547" s="136"/>
      <c r="Y547" s="136"/>
      <c r="Z547" s="136"/>
      <c r="AA547" s="136"/>
      <c r="AB547" s="136"/>
      <c r="AC547" s="136"/>
      <c r="AD547" s="136"/>
      <c r="AE547" s="136"/>
      <c r="AF547" s="136"/>
      <c r="AG547" s="136"/>
      <c r="AH547" s="136"/>
      <c r="AI547" s="136"/>
      <c r="AJ547" s="136"/>
      <c r="AK547" s="136"/>
      <c r="AL547" s="136"/>
      <c r="AM547" s="136"/>
      <c r="AN547" s="136"/>
      <c r="AO547" s="136"/>
      <c r="AP547" s="136"/>
      <c r="AQ547" s="136"/>
      <c r="AR547" s="136"/>
      <c r="AS547" s="136"/>
      <c r="AT547" s="136"/>
      <c r="AU547" s="136"/>
      <c r="AV547" s="136"/>
      <c r="AW547" s="136"/>
      <c r="AX547" s="136"/>
      <c r="AY547" s="136"/>
      <c r="AZ547" s="136"/>
      <c r="BA547" s="136"/>
      <c r="BB547" s="136"/>
      <c r="BC547" s="136"/>
      <c r="BD547" s="136"/>
      <c r="BE547" s="136"/>
      <c r="BF547" s="136"/>
      <c r="BG547" s="136"/>
      <c r="BH547" s="136"/>
      <c r="BI547" s="136"/>
      <c r="BJ547" s="136"/>
      <c r="BK547" s="136"/>
      <c r="BL547" s="136"/>
      <c r="BM547" s="136"/>
      <c r="BN547" s="136"/>
      <c r="BO547" s="136"/>
      <c r="BP547" s="136"/>
      <c r="BQ547" s="136"/>
      <c r="BR547" s="136"/>
      <c r="BS547" s="136"/>
      <c r="BT547" s="136"/>
      <c r="BU547" s="136"/>
      <c r="BV547" s="136"/>
      <c r="BW547" s="136"/>
      <c r="BX547" s="136"/>
      <c r="BY547" s="136"/>
      <c r="BZ547" s="136"/>
      <c r="CA547" s="136"/>
      <c r="CB547" s="136"/>
      <c r="CC547" s="136"/>
      <c r="CD547" s="136"/>
      <c r="CE547" s="136"/>
      <c r="CF547" s="136"/>
      <c r="CG547" s="136"/>
      <c r="CH547" s="136"/>
      <c r="CI547" s="136"/>
      <c r="CJ547" s="136"/>
      <c r="CK547" s="136"/>
      <c r="CL547" s="136"/>
      <c r="CM547" s="136"/>
      <c r="CN547" s="136"/>
      <c r="CO547" s="136"/>
      <c r="CP547" s="136"/>
      <c r="CQ547" s="136"/>
      <c r="CR547" s="136"/>
      <c r="CS547" s="136"/>
      <c r="CT547" s="136"/>
      <c r="CU547" s="136"/>
      <c r="CV547" s="136"/>
      <c r="CW547" s="136"/>
      <c r="CX547" s="136"/>
      <c r="CY547" s="136"/>
      <c r="CZ547" s="136"/>
      <c r="DA547" s="136"/>
      <c r="DB547" s="136"/>
      <c r="DC547" s="136"/>
      <c r="DD547" s="136"/>
      <c r="DE547" s="136"/>
      <c r="DF547" s="136"/>
      <c r="DG547" s="136"/>
      <c r="DH547" s="136"/>
      <c r="DI547" s="136"/>
      <c r="DJ547" s="136"/>
      <c r="DK547" s="136"/>
      <c r="DL547" s="136"/>
      <c r="DM547" s="136"/>
      <c r="DN547" s="136"/>
      <c r="DO547" s="136"/>
      <c r="DP547" s="136"/>
      <c r="DQ547" s="136"/>
      <c r="DR547" s="136"/>
      <c r="DS547" s="136"/>
      <c r="DT547" s="136"/>
      <c r="DU547" s="136"/>
      <c r="DV547" s="136"/>
      <c r="DW547" s="136"/>
      <c r="DX547" s="136"/>
      <c r="DY547" s="136"/>
      <c r="DZ547" s="136"/>
      <c r="EA547" s="136"/>
      <c r="EB547" s="136"/>
      <c r="EC547" s="136"/>
      <c r="ED547" s="136"/>
      <c r="EE547" s="136"/>
      <c r="EF547" s="136"/>
      <c r="EG547" s="136"/>
      <c r="EH547" s="136"/>
      <c r="EI547" s="136"/>
      <c r="EJ547" s="136"/>
      <c r="EK547" s="136"/>
      <c r="EL547" s="136"/>
      <c r="EM547" s="136"/>
      <c r="EN547" s="136"/>
      <c r="EO547" s="136"/>
      <c r="EP547" s="136"/>
      <c r="EQ547" s="136"/>
      <c r="ER547" s="136"/>
      <c r="ES547" s="136"/>
      <c r="ET547" s="136"/>
      <c r="EU547" s="136"/>
      <c r="EV547" s="136"/>
      <c r="EW547" s="136"/>
      <c r="EX547" s="136"/>
      <c r="EY547" s="136"/>
      <c r="EZ547" s="136"/>
      <c r="FA547" s="136"/>
      <c r="FB547" s="136"/>
      <c r="FC547" s="136"/>
      <c r="FD547" s="136"/>
      <c r="FE547" s="136"/>
      <c r="FF547" s="136"/>
      <c r="FG547" s="136"/>
      <c r="FH547" s="136"/>
      <c r="FI547" s="136"/>
      <c r="FJ547" s="136"/>
      <c r="FK547" s="136"/>
      <c r="FL547" s="136"/>
      <c r="FM547" s="136"/>
      <c r="FN547" s="136"/>
      <c r="FO547" s="136"/>
      <c r="FP547" s="136"/>
      <c r="FQ547" s="136"/>
      <c r="FR547" s="136"/>
      <c r="FS547" s="136"/>
      <c r="FT547" s="136"/>
      <c r="FU547" s="136"/>
      <c r="FV547" s="136"/>
      <c r="FW547" s="136"/>
      <c r="FX547" s="136"/>
      <c r="FY547" s="136"/>
      <c r="FZ547" s="136"/>
      <c r="GA547" s="136"/>
      <c r="GB547" s="136"/>
      <c r="GC547" s="136"/>
      <c r="GD547" s="136"/>
      <c r="GE547" s="136"/>
      <c r="GF547" s="136"/>
      <c r="GG547" s="136"/>
      <c r="GH547" s="136"/>
      <c r="GI547" s="136"/>
      <c r="GJ547" s="136"/>
      <c r="GK547" s="136"/>
      <c r="GL547" s="136"/>
      <c r="GM547" s="136"/>
      <c r="GN547" s="136"/>
      <c r="GO547" s="136"/>
      <c r="GP547" s="136"/>
      <c r="GQ547" s="136"/>
      <c r="GR547" s="136"/>
      <c r="GS547" s="136"/>
      <c r="GT547" s="136"/>
      <c r="GU547" s="136"/>
      <c r="GV547" s="136"/>
      <c r="GW547" s="136"/>
      <c r="GX547" s="136"/>
      <c r="GY547" s="136"/>
      <c r="GZ547" s="136"/>
      <c r="HA547" s="136"/>
      <c r="HB547" s="136"/>
      <c r="HC547" s="136"/>
      <c r="HD547" s="136"/>
      <c r="HE547" s="136"/>
      <c r="HF547" s="136"/>
      <c r="HG547" s="136"/>
      <c r="HH547" s="136"/>
      <c r="HI547" s="136"/>
      <c r="HJ547" s="136"/>
      <c r="HK547" s="136"/>
      <c r="HL547" s="136"/>
      <c r="HM547" s="136"/>
      <c r="HN547" s="136"/>
      <c r="HO547" s="136"/>
      <c r="HP547" s="136"/>
      <c r="HQ547" s="136"/>
      <c r="HR547" s="136"/>
      <c r="HS547" s="136"/>
      <c r="HT547" s="136"/>
      <c r="HU547" s="136"/>
      <c r="HV547" s="136"/>
      <c r="HW547" s="136"/>
      <c r="HX547" s="136"/>
      <c r="HY547" s="136"/>
      <c r="HZ547" s="136"/>
      <c r="IA547" s="136"/>
      <c r="IB547" s="136"/>
      <c r="IC547" s="136"/>
      <c r="ID547" s="136"/>
      <c r="IE547" s="136"/>
      <c r="IF547" s="136"/>
      <c r="IG547" s="136"/>
    </row>
    <row r="548" spans="1:241" ht="15" customHeight="1" x14ac:dyDescent="0.25">
      <c r="A548" s="204" t="s">
        <v>500</v>
      </c>
      <c r="B548" s="205">
        <v>6601346</v>
      </c>
      <c r="C548" s="205">
        <v>2957480</v>
      </c>
      <c r="D548" s="205">
        <v>1096364</v>
      </c>
      <c r="E548" s="205">
        <v>883850</v>
      </c>
      <c r="F548" s="205">
        <v>1542624</v>
      </c>
      <c r="G548" s="205">
        <v>452807</v>
      </c>
      <c r="H548" s="242">
        <v>13534471</v>
      </c>
      <c r="I548" s="136"/>
      <c r="J548" s="135" t="s">
        <v>543</v>
      </c>
      <c r="K548" s="205">
        <v>6120833</v>
      </c>
      <c r="L548" s="205">
        <v>3117333</v>
      </c>
      <c r="M548" s="205">
        <v>760533</v>
      </c>
      <c r="N548" s="205">
        <v>1056569</v>
      </c>
      <c r="O548" s="205">
        <v>1507344</v>
      </c>
      <c r="P548" s="205">
        <v>291899</v>
      </c>
      <c r="Q548" s="242">
        <v>12854511</v>
      </c>
      <c r="R548" s="136"/>
      <c r="S548" s="136"/>
      <c r="T548" s="136"/>
      <c r="U548" s="136"/>
      <c r="V548" s="136"/>
      <c r="W548" s="136"/>
      <c r="X548" s="136"/>
      <c r="Y548" s="136"/>
      <c r="Z548" s="136"/>
      <c r="AA548" s="136"/>
      <c r="AB548" s="136"/>
      <c r="AC548" s="136"/>
      <c r="AD548" s="136"/>
      <c r="AE548" s="136"/>
      <c r="AF548" s="136"/>
      <c r="AG548" s="136"/>
      <c r="AH548" s="136"/>
      <c r="AI548" s="136"/>
      <c r="AJ548" s="136"/>
      <c r="AK548" s="136"/>
      <c r="AL548" s="136"/>
      <c r="AM548" s="136"/>
      <c r="AN548" s="136"/>
      <c r="AO548" s="136"/>
      <c r="AP548" s="136"/>
      <c r="AQ548" s="136"/>
      <c r="AR548" s="136"/>
      <c r="AS548" s="136"/>
      <c r="AT548" s="136"/>
      <c r="AU548" s="136"/>
      <c r="AV548" s="136"/>
      <c r="AW548" s="136"/>
      <c r="AX548" s="136"/>
      <c r="AY548" s="136"/>
      <c r="AZ548" s="136"/>
      <c r="BA548" s="136"/>
      <c r="BB548" s="136"/>
      <c r="BC548" s="136"/>
      <c r="BD548" s="136"/>
      <c r="BE548" s="136"/>
      <c r="BF548" s="136"/>
      <c r="BG548" s="136"/>
      <c r="BH548" s="136"/>
      <c r="BI548" s="136"/>
      <c r="BJ548" s="136"/>
      <c r="BK548" s="136"/>
      <c r="BL548" s="136"/>
      <c r="BM548" s="136"/>
      <c r="BN548" s="136"/>
      <c r="BO548" s="136"/>
      <c r="BP548" s="136"/>
      <c r="BQ548" s="136"/>
      <c r="BR548" s="136"/>
      <c r="BS548" s="136"/>
      <c r="BT548" s="136"/>
      <c r="BU548" s="136"/>
      <c r="BV548" s="136"/>
      <c r="BW548" s="136"/>
      <c r="BX548" s="136"/>
      <c r="BY548" s="136"/>
      <c r="BZ548" s="136"/>
      <c r="CA548" s="136"/>
      <c r="CB548" s="136"/>
      <c r="CC548" s="136"/>
      <c r="CD548" s="136"/>
      <c r="CE548" s="136"/>
      <c r="CF548" s="136"/>
      <c r="CG548" s="136"/>
      <c r="CH548" s="136"/>
      <c r="CI548" s="136"/>
      <c r="CJ548" s="136"/>
      <c r="CK548" s="136"/>
      <c r="CL548" s="136"/>
      <c r="CM548" s="136"/>
      <c r="CN548" s="136"/>
      <c r="CO548" s="136"/>
      <c r="CP548" s="136"/>
      <c r="CQ548" s="136"/>
      <c r="CR548" s="136"/>
      <c r="CS548" s="136"/>
      <c r="CT548" s="136"/>
      <c r="CU548" s="136"/>
      <c r="CV548" s="136"/>
      <c r="CW548" s="136"/>
      <c r="CX548" s="136"/>
      <c r="CY548" s="136"/>
      <c r="CZ548" s="136"/>
      <c r="DA548" s="136"/>
      <c r="DB548" s="136"/>
      <c r="DC548" s="136"/>
      <c r="DD548" s="136"/>
      <c r="DE548" s="136"/>
      <c r="DF548" s="136"/>
      <c r="DG548" s="136"/>
      <c r="DH548" s="136"/>
      <c r="DI548" s="136"/>
      <c r="DJ548" s="136"/>
      <c r="DK548" s="136"/>
      <c r="DL548" s="136"/>
      <c r="DM548" s="136"/>
      <c r="DN548" s="136"/>
      <c r="DO548" s="136"/>
      <c r="DP548" s="136"/>
      <c r="DQ548" s="136"/>
      <c r="DR548" s="136"/>
      <c r="DS548" s="136"/>
      <c r="DT548" s="136"/>
      <c r="DU548" s="136"/>
      <c r="DV548" s="136"/>
      <c r="DW548" s="136"/>
      <c r="DX548" s="136"/>
      <c r="DY548" s="136"/>
      <c r="DZ548" s="136"/>
      <c r="EA548" s="136"/>
      <c r="EB548" s="136"/>
      <c r="EC548" s="136"/>
      <c r="ED548" s="136"/>
      <c r="EE548" s="136"/>
      <c r="EF548" s="136"/>
      <c r="EG548" s="136"/>
      <c r="EH548" s="136"/>
      <c r="EI548" s="136"/>
      <c r="EJ548" s="136"/>
      <c r="EK548" s="136"/>
      <c r="EL548" s="136"/>
      <c r="EM548" s="136"/>
      <c r="EN548" s="136"/>
      <c r="EO548" s="136"/>
      <c r="EP548" s="136"/>
      <c r="EQ548" s="136"/>
      <c r="ER548" s="136"/>
      <c r="ES548" s="136"/>
      <c r="ET548" s="136"/>
      <c r="EU548" s="136"/>
      <c r="EV548" s="136"/>
      <c r="EW548" s="136"/>
      <c r="EX548" s="136"/>
      <c r="EY548" s="136"/>
      <c r="EZ548" s="136"/>
      <c r="FA548" s="136"/>
      <c r="FB548" s="136"/>
      <c r="FC548" s="136"/>
      <c r="FD548" s="136"/>
      <c r="FE548" s="136"/>
      <c r="FF548" s="136"/>
      <c r="FG548" s="136"/>
      <c r="FH548" s="136"/>
      <c r="FI548" s="136"/>
      <c r="FJ548" s="136"/>
      <c r="FK548" s="136"/>
      <c r="FL548" s="136"/>
      <c r="FM548" s="136"/>
      <c r="FN548" s="136"/>
      <c r="FO548" s="136"/>
      <c r="FP548" s="136"/>
      <c r="FQ548" s="136"/>
      <c r="FR548" s="136"/>
      <c r="FS548" s="136"/>
      <c r="FT548" s="136"/>
      <c r="FU548" s="136"/>
      <c r="FV548" s="136"/>
      <c r="FW548" s="136"/>
      <c r="FX548" s="136"/>
      <c r="FY548" s="136"/>
      <c r="FZ548" s="136"/>
      <c r="GA548" s="136"/>
      <c r="GB548" s="136"/>
      <c r="GC548" s="136"/>
      <c r="GD548" s="136"/>
      <c r="GE548" s="136"/>
      <c r="GF548" s="136"/>
      <c r="GG548" s="136"/>
      <c r="GH548" s="136"/>
      <c r="GI548" s="136"/>
      <c r="GJ548" s="136"/>
      <c r="GK548" s="136"/>
      <c r="GL548" s="136"/>
      <c r="GM548" s="136"/>
      <c r="GN548" s="136"/>
      <c r="GO548" s="136"/>
      <c r="GP548" s="136"/>
      <c r="GQ548" s="136"/>
      <c r="GR548" s="136"/>
      <c r="GS548" s="136"/>
      <c r="GT548" s="136"/>
      <c r="GU548" s="136"/>
      <c r="GV548" s="136"/>
      <c r="GW548" s="136"/>
      <c r="GX548" s="136"/>
      <c r="GY548" s="136"/>
      <c r="GZ548" s="136"/>
      <c r="HA548" s="136"/>
      <c r="HB548" s="136"/>
      <c r="HC548" s="136"/>
      <c r="HD548" s="136"/>
      <c r="HE548" s="136"/>
      <c r="HF548" s="136"/>
      <c r="HG548" s="136"/>
      <c r="HH548" s="136"/>
      <c r="HI548" s="136"/>
      <c r="HJ548" s="136"/>
      <c r="HK548" s="136"/>
      <c r="HL548" s="136"/>
      <c r="HM548" s="136"/>
      <c r="HN548" s="136"/>
      <c r="HO548" s="136"/>
      <c r="HP548" s="136"/>
      <c r="HQ548" s="136"/>
      <c r="HR548" s="136"/>
      <c r="HS548" s="136"/>
      <c r="HT548" s="136"/>
      <c r="HU548" s="136"/>
      <c r="HV548" s="136"/>
      <c r="HW548" s="136"/>
      <c r="HX548" s="136"/>
      <c r="HY548" s="136"/>
      <c r="HZ548" s="136"/>
      <c r="IA548" s="136"/>
      <c r="IB548" s="136"/>
      <c r="IC548" s="136"/>
      <c r="ID548" s="136"/>
      <c r="IE548" s="136"/>
      <c r="IF548" s="136"/>
      <c r="IG548" s="136"/>
    </row>
    <row r="549" spans="1:241" ht="15" customHeight="1" x14ac:dyDescent="0.25">
      <c r="A549" s="204" t="s">
        <v>648</v>
      </c>
      <c r="B549" s="205">
        <v>3722182</v>
      </c>
      <c r="C549" s="205">
        <v>2964559</v>
      </c>
      <c r="D549" s="205">
        <v>826731</v>
      </c>
      <c r="E549" s="205">
        <v>815411</v>
      </c>
      <c r="F549" s="205">
        <v>1656443</v>
      </c>
      <c r="G549" s="205">
        <v>313179</v>
      </c>
      <c r="H549" s="242">
        <v>10298505</v>
      </c>
      <c r="I549" s="136"/>
      <c r="J549" s="135" t="s">
        <v>657</v>
      </c>
      <c r="K549" s="205">
        <v>5453464</v>
      </c>
      <c r="L549" s="205">
        <v>2820993</v>
      </c>
      <c r="M549" s="205">
        <v>712941</v>
      </c>
      <c r="N549" s="205">
        <v>800382</v>
      </c>
      <c r="O549" s="205">
        <v>1376028</v>
      </c>
      <c r="P549" s="205">
        <v>342974</v>
      </c>
      <c r="Q549" s="242">
        <v>11506782</v>
      </c>
      <c r="R549" s="136"/>
      <c r="S549" s="136"/>
      <c r="T549" s="136"/>
      <c r="U549" s="136"/>
      <c r="V549" s="136"/>
      <c r="W549" s="136"/>
      <c r="X549" s="136"/>
      <c r="Y549" s="136"/>
      <c r="Z549" s="136"/>
      <c r="AA549" s="136"/>
      <c r="AB549" s="136"/>
      <c r="AC549" s="136"/>
      <c r="AD549" s="136"/>
      <c r="AE549" s="136"/>
      <c r="AF549" s="136"/>
      <c r="AG549" s="136"/>
      <c r="AH549" s="136"/>
      <c r="AI549" s="136"/>
      <c r="AJ549" s="136"/>
      <c r="AK549" s="136"/>
      <c r="AL549" s="136"/>
      <c r="AM549" s="136"/>
      <c r="AN549" s="136"/>
      <c r="AO549" s="136"/>
      <c r="AP549" s="136"/>
      <c r="AQ549" s="136"/>
      <c r="AR549" s="136"/>
      <c r="AS549" s="136"/>
      <c r="AT549" s="136"/>
      <c r="AU549" s="136"/>
      <c r="AV549" s="136"/>
      <c r="AW549" s="136"/>
      <c r="AX549" s="136"/>
      <c r="AY549" s="136"/>
      <c r="AZ549" s="136"/>
      <c r="BA549" s="136"/>
      <c r="BB549" s="136"/>
      <c r="BC549" s="136"/>
      <c r="BD549" s="136"/>
      <c r="BE549" s="136"/>
      <c r="BF549" s="136"/>
      <c r="BG549" s="136"/>
      <c r="BH549" s="136"/>
      <c r="BI549" s="136"/>
      <c r="BJ549" s="136"/>
      <c r="BK549" s="136"/>
      <c r="BL549" s="136"/>
      <c r="BM549" s="136"/>
      <c r="BN549" s="136"/>
      <c r="BO549" s="136"/>
      <c r="BP549" s="136"/>
      <c r="BQ549" s="136"/>
      <c r="BR549" s="136"/>
      <c r="BS549" s="136"/>
      <c r="BT549" s="136"/>
      <c r="BU549" s="136"/>
      <c r="BV549" s="136"/>
      <c r="BW549" s="136"/>
      <c r="BX549" s="136"/>
      <c r="BY549" s="136"/>
      <c r="BZ549" s="136"/>
      <c r="CA549" s="136"/>
      <c r="CB549" s="136"/>
      <c r="CC549" s="136"/>
      <c r="CD549" s="136"/>
      <c r="CE549" s="136"/>
      <c r="CF549" s="136"/>
      <c r="CG549" s="136"/>
      <c r="CH549" s="136"/>
      <c r="CI549" s="136"/>
      <c r="CJ549" s="136"/>
      <c r="CK549" s="136"/>
      <c r="CL549" s="136"/>
      <c r="CM549" s="136"/>
      <c r="CN549" s="136"/>
      <c r="CO549" s="136"/>
      <c r="CP549" s="136"/>
      <c r="CQ549" s="136"/>
      <c r="CR549" s="136"/>
      <c r="CS549" s="136"/>
      <c r="CT549" s="136"/>
      <c r="CU549" s="136"/>
      <c r="CV549" s="136"/>
      <c r="CW549" s="136"/>
      <c r="CX549" s="136"/>
      <c r="CY549" s="136"/>
      <c r="CZ549" s="136"/>
      <c r="DA549" s="136"/>
      <c r="DB549" s="136"/>
      <c r="DC549" s="136"/>
      <c r="DD549" s="136"/>
      <c r="DE549" s="136"/>
      <c r="DF549" s="136"/>
      <c r="DG549" s="136"/>
      <c r="DH549" s="136"/>
      <c r="DI549" s="136"/>
      <c r="DJ549" s="136"/>
      <c r="DK549" s="136"/>
      <c r="DL549" s="136"/>
      <c r="DM549" s="136"/>
      <c r="DN549" s="136"/>
      <c r="DO549" s="136"/>
      <c r="DP549" s="136"/>
      <c r="DQ549" s="136"/>
      <c r="DR549" s="136"/>
      <c r="DS549" s="136"/>
      <c r="DT549" s="136"/>
      <c r="DU549" s="136"/>
      <c r="DV549" s="136"/>
      <c r="DW549" s="136"/>
      <c r="DX549" s="136"/>
      <c r="DY549" s="136"/>
      <c r="DZ549" s="136"/>
      <c r="EA549" s="136"/>
      <c r="EB549" s="136"/>
      <c r="EC549" s="136"/>
      <c r="ED549" s="136"/>
      <c r="EE549" s="136"/>
      <c r="EF549" s="136"/>
      <c r="EG549" s="136"/>
      <c r="EH549" s="136"/>
      <c r="EI549" s="136"/>
      <c r="EJ549" s="136"/>
      <c r="EK549" s="136"/>
      <c r="EL549" s="136"/>
      <c r="EM549" s="136"/>
      <c r="EN549" s="136"/>
      <c r="EO549" s="136"/>
      <c r="EP549" s="136"/>
      <c r="EQ549" s="136"/>
      <c r="ER549" s="136"/>
      <c r="ES549" s="136"/>
      <c r="ET549" s="136"/>
      <c r="EU549" s="136"/>
      <c r="EV549" s="136"/>
      <c r="EW549" s="136"/>
      <c r="EX549" s="136"/>
      <c r="EY549" s="136"/>
      <c r="EZ549" s="136"/>
      <c r="FA549" s="136"/>
      <c r="FB549" s="136"/>
      <c r="FC549" s="136"/>
      <c r="FD549" s="136"/>
      <c r="FE549" s="136"/>
      <c r="FF549" s="136"/>
      <c r="FG549" s="136"/>
      <c r="FH549" s="136"/>
      <c r="FI549" s="136"/>
      <c r="FJ549" s="136"/>
      <c r="FK549" s="136"/>
      <c r="FL549" s="136"/>
      <c r="FM549" s="136"/>
      <c r="FN549" s="136"/>
      <c r="FO549" s="136"/>
      <c r="FP549" s="136"/>
      <c r="FQ549" s="136"/>
      <c r="FR549" s="136"/>
      <c r="FS549" s="136"/>
      <c r="FT549" s="136"/>
      <c r="FU549" s="136"/>
      <c r="FV549" s="136"/>
      <c r="FW549" s="136"/>
      <c r="FX549" s="136"/>
      <c r="FY549" s="136"/>
      <c r="FZ549" s="136"/>
      <c r="GA549" s="136"/>
      <c r="GB549" s="136"/>
      <c r="GC549" s="136"/>
      <c r="GD549" s="136"/>
      <c r="GE549" s="136"/>
      <c r="GF549" s="136"/>
      <c r="GG549" s="136"/>
      <c r="GH549" s="136"/>
      <c r="GI549" s="136"/>
      <c r="GJ549" s="136"/>
      <c r="GK549" s="136"/>
      <c r="GL549" s="136"/>
      <c r="GM549" s="136"/>
      <c r="GN549" s="136"/>
      <c r="GO549" s="136"/>
      <c r="GP549" s="136"/>
      <c r="GQ549" s="136"/>
      <c r="GR549" s="136"/>
      <c r="GS549" s="136"/>
      <c r="GT549" s="136"/>
      <c r="GU549" s="136"/>
      <c r="GV549" s="136"/>
      <c r="GW549" s="136"/>
      <c r="GX549" s="136"/>
      <c r="GY549" s="136"/>
      <c r="GZ549" s="136"/>
      <c r="HA549" s="136"/>
      <c r="HB549" s="136"/>
      <c r="HC549" s="136"/>
      <c r="HD549" s="136"/>
      <c r="HE549" s="136"/>
      <c r="HF549" s="136"/>
      <c r="HG549" s="136"/>
      <c r="HH549" s="136"/>
      <c r="HI549" s="136"/>
      <c r="HJ549" s="136"/>
      <c r="HK549" s="136"/>
      <c r="HL549" s="136"/>
      <c r="HM549" s="136"/>
      <c r="HN549" s="136"/>
      <c r="HO549" s="136"/>
      <c r="HP549" s="136"/>
      <c r="HQ549" s="136"/>
      <c r="HR549" s="136"/>
      <c r="HS549" s="136"/>
      <c r="HT549" s="136"/>
      <c r="HU549" s="136"/>
      <c r="HV549" s="136"/>
      <c r="HW549" s="136"/>
      <c r="HX549" s="136"/>
      <c r="HY549" s="136"/>
      <c r="HZ549" s="136"/>
      <c r="IA549" s="136"/>
      <c r="IB549" s="136"/>
      <c r="IC549" s="136"/>
      <c r="ID549" s="136"/>
      <c r="IE549" s="136"/>
      <c r="IF549" s="136"/>
      <c r="IG549" s="136"/>
    </row>
    <row r="550" spans="1:241" ht="15" customHeight="1" x14ac:dyDescent="0.25">
      <c r="A550" s="204" t="s">
        <v>502</v>
      </c>
      <c r="B550" s="205">
        <v>5796162</v>
      </c>
      <c r="C550" s="205">
        <v>3116054</v>
      </c>
      <c r="D550" s="205">
        <v>923527</v>
      </c>
      <c r="E550" s="205">
        <v>1062869</v>
      </c>
      <c r="F550" s="205">
        <v>2107990</v>
      </c>
      <c r="G550" s="205">
        <v>410547</v>
      </c>
      <c r="H550" s="242">
        <v>13417149</v>
      </c>
      <c r="I550" s="136"/>
      <c r="J550" s="135" t="s">
        <v>545</v>
      </c>
      <c r="K550" s="205">
        <v>6139761</v>
      </c>
      <c r="L550" s="205">
        <v>2750534</v>
      </c>
      <c r="M550" s="205">
        <v>919204</v>
      </c>
      <c r="N550" s="205">
        <v>1059015</v>
      </c>
      <c r="O550" s="205">
        <v>1385724</v>
      </c>
      <c r="P550" s="205">
        <v>435838</v>
      </c>
      <c r="Q550" s="242">
        <v>12690076</v>
      </c>
      <c r="R550" s="136"/>
      <c r="S550" s="136"/>
      <c r="T550" s="136"/>
      <c r="U550" s="136"/>
      <c r="V550" s="136"/>
      <c r="W550" s="136"/>
      <c r="X550" s="136"/>
      <c r="Y550" s="136"/>
      <c r="Z550" s="136"/>
      <c r="AA550" s="136"/>
      <c r="AB550" s="136"/>
      <c r="AC550" s="136"/>
      <c r="AD550" s="136"/>
      <c r="AE550" s="136"/>
      <c r="AF550" s="136"/>
      <c r="AG550" s="136"/>
      <c r="AH550" s="136"/>
      <c r="AI550" s="136"/>
      <c r="AJ550" s="136"/>
      <c r="AK550" s="136"/>
      <c r="AL550" s="136"/>
      <c r="AM550" s="136"/>
      <c r="AN550" s="136"/>
      <c r="AO550" s="136"/>
      <c r="AP550" s="136"/>
      <c r="AQ550" s="136"/>
      <c r="AR550" s="136"/>
      <c r="AS550" s="136"/>
      <c r="AT550" s="136"/>
      <c r="AU550" s="136"/>
      <c r="AV550" s="136"/>
      <c r="AW550" s="136"/>
      <c r="AX550" s="136"/>
      <c r="AY550" s="136"/>
      <c r="AZ550" s="136"/>
      <c r="BA550" s="136"/>
      <c r="BB550" s="136"/>
      <c r="BC550" s="136"/>
      <c r="BD550" s="136"/>
      <c r="BE550" s="136"/>
      <c r="BF550" s="136"/>
      <c r="BG550" s="136"/>
      <c r="BH550" s="136"/>
      <c r="BI550" s="136"/>
      <c r="BJ550" s="136"/>
      <c r="BK550" s="136"/>
      <c r="BL550" s="136"/>
      <c r="BM550" s="136"/>
      <c r="BN550" s="136"/>
      <c r="BO550" s="136"/>
      <c r="BP550" s="136"/>
      <c r="BQ550" s="136"/>
      <c r="BR550" s="136"/>
      <c r="BS550" s="136"/>
      <c r="BT550" s="136"/>
      <c r="BU550" s="136"/>
      <c r="BV550" s="136"/>
      <c r="BW550" s="136"/>
      <c r="BX550" s="136"/>
      <c r="BY550" s="136"/>
      <c r="BZ550" s="136"/>
      <c r="CA550" s="136"/>
      <c r="CB550" s="136"/>
      <c r="CC550" s="136"/>
      <c r="CD550" s="136"/>
      <c r="CE550" s="136"/>
      <c r="CF550" s="136"/>
      <c r="CG550" s="136"/>
      <c r="CH550" s="136"/>
      <c r="CI550" s="136"/>
      <c r="CJ550" s="136"/>
      <c r="CK550" s="136"/>
      <c r="CL550" s="136"/>
      <c r="CM550" s="136"/>
      <c r="CN550" s="136"/>
      <c r="CO550" s="136"/>
      <c r="CP550" s="136"/>
      <c r="CQ550" s="136"/>
      <c r="CR550" s="136"/>
      <c r="CS550" s="136"/>
      <c r="CT550" s="136"/>
      <c r="CU550" s="136"/>
      <c r="CV550" s="136"/>
      <c r="CW550" s="136"/>
      <c r="CX550" s="136"/>
      <c r="CY550" s="136"/>
      <c r="CZ550" s="136"/>
      <c r="DA550" s="136"/>
      <c r="DB550" s="136"/>
      <c r="DC550" s="136"/>
      <c r="DD550" s="136"/>
      <c r="DE550" s="136"/>
      <c r="DF550" s="136"/>
      <c r="DG550" s="136"/>
      <c r="DH550" s="136"/>
      <c r="DI550" s="136"/>
      <c r="DJ550" s="136"/>
      <c r="DK550" s="136"/>
      <c r="DL550" s="136"/>
      <c r="DM550" s="136"/>
      <c r="DN550" s="136"/>
      <c r="DO550" s="136"/>
      <c r="DP550" s="136"/>
      <c r="DQ550" s="136"/>
      <c r="DR550" s="136"/>
      <c r="DS550" s="136"/>
      <c r="DT550" s="136"/>
      <c r="DU550" s="136"/>
      <c r="DV550" s="136"/>
      <c r="DW550" s="136"/>
      <c r="DX550" s="136"/>
      <c r="DY550" s="136"/>
      <c r="DZ550" s="136"/>
      <c r="EA550" s="136"/>
      <c r="EB550" s="136"/>
      <c r="EC550" s="136"/>
      <c r="ED550" s="136"/>
      <c r="EE550" s="136"/>
      <c r="EF550" s="136"/>
      <c r="EG550" s="136"/>
      <c r="EH550" s="136"/>
      <c r="EI550" s="136"/>
      <c r="EJ550" s="136"/>
      <c r="EK550" s="136"/>
      <c r="EL550" s="136"/>
      <c r="EM550" s="136"/>
      <c r="EN550" s="136"/>
      <c r="EO550" s="136"/>
      <c r="EP550" s="136"/>
      <c r="EQ550" s="136"/>
      <c r="ER550" s="136"/>
      <c r="ES550" s="136"/>
      <c r="ET550" s="136"/>
      <c r="EU550" s="136"/>
      <c r="EV550" s="136"/>
      <c r="EW550" s="136"/>
      <c r="EX550" s="136"/>
      <c r="EY550" s="136"/>
      <c r="EZ550" s="136"/>
      <c r="FA550" s="136"/>
      <c r="FB550" s="136"/>
      <c r="FC550" s="136"/>
      <c r="FD550" s="136"/>
      <c r="FE550" s="136"/>
      <c r="FF550" s="136"/>
      <c r="FG550" s="136"/>
      <c r="FH550" s="136"/>
      <c r="FI550" s="136"/>
      <c r="FJ550" s="136"/>
      <c r="FK550" s="136"/>
      <c r="FL550" s="136"/>
      <c r="FM550" s="136"/>
      <c r="FN550" s="136"/>
      <c r="FO550" s="136"/>
      <c r="FP550" s="136"/>
      <c r="FQ550" s="136"/>
      <c r="FR550" s="136"/>
      <c r="FS550" s="136"/>
      <c r="FT550" s="136"/>
      <c r="FU550" s="136"/>
      <c r="FV550" s="136"/>
      <c r="FW550" s="136"/>
      <c r="FX550" s="136"/>
      <c r="FY550" s="136"/>
      <c r="FZ550" s="136"/>
      <c r="GA550" s="136"/>
      <c r="GB550" s="136"/>
      <c r="GC550" s="136"/>
      <c r="GD550" s="136"/>
      <c r="GE550" s="136"/>
      <c r="GF550" s="136"/>
      <c r="GG550" s="136"/>
      <c r="GH550" s="136"/>
      <c r="GI550" s="136"/>
      <c r="GJ550" s="136"/>
      <c r="GK550" s="136"/>
      <c r="GL550" s="136"/>
      <c r="GM550" s="136"/>
      <c r="GN550" s="136"/>
      <c r="GO550" s="136"/>
      <c r="GP550" s="136"/>
      <c r="GQ550" s="136"/>
      <c r="GR550" s="136"/>
      <c r="GS550" s="136"/>
      <c r="GT550" s="136"/>
      <c r="GU550" s="136"/>
      <c r="GV550" s="136"/>
      <c r="GW550" s="136"/>
      <c r="GX550" s="136"/>
      <c r="GY550" s="136"/>
      <c r="GZ550" s="136"/>
      <c r="HA550" s="136"/>
      <c r="HB550" s="136"/>
      <c r="HC550" s="136"/>
      <c r="HD550" s="136"/>
      <c r="HE550" s="136"/>
      <c r="HF550" s="136"/>
      <c r="HG550" s="136"/>
      <c r="HH550" s="136"/>
      <c r="HI550" s="136"/>
      <c r="HJ550" s="136"/>
      <c r="HK550" s="136"/>
      <c r="HL550" s="136"/>
      <c r="HM550" s="136"/>
      <c r="HN550" s="136"/>
      <c r="HO550" s="136"/>
      <c r="HP550" s="136"/>
      <c r="HQ550" s="136"/>
      <c r="HR550" s="136"/>
      <c r="HS550" s="136"/>
      <c r="HT550" s="136"/>
      <c r="HU550" s="136"/>
      <c r="HV550" s="136"/>
      <c r="HW550" s="136"/>
      <c r="HX550" s="136"/>
      <c r="HY550" s="136"/>
      <c r="HZ550" s="136"/>
      <c r="IA550" s="136"/>
      <c r="IB550" s="136"/>
      <c r="IC550" s="136"/>
      <c r="ID550" s="136"/>
      <c r="IE550" s="136"/>
      <c r="IF550" s="136"/>
      <c r="IG550" s="136"/>
    </row>
    <row r="551" spans="1:241" ht="15" customHeight="1" x14ac:dyDescent="0.25">
      <c r="A551" s="204" t="s">
        <v>503</v>
      </c>
      <c r="B551" s="205">
        <v>6398980</v>
      </c>
      <c r="C551" s="205">
        <v>2269345</v>
      </c>
      <c r="D551" s="205">
        <v>850974</v>
      </c>
      <c r="E551" s="205">
        <v>1323930</v>
      </c>
      <c r="F551" s="205">
        <v>1781509</v>
      </c>
      <c r="G551" s="205">
        <v>348449</v>
      </c>
      <c r="H551" s="242">
        <v>12973187</v>
      </c>
      <c r="I551" s="136"/>
      <c r="J551" s="135" t="s">
        <v>546</v>
      </c>
      <c r="K551" s="205">
        <v>5065770</v>
      </c>
      <c r="L551" s="205">
        <v>2210385</v>
      </c>
      <c r="M551" s="205">
        <v>741346</v>
      </c>
      <c r="N551" s="205">
        <v>870379</v>
      </c>
      <c r="O551" s="205">
        <v>1582343</v>
      </c>
      <c r="P551" s="205">
        <v>330493</v>
      </c>
      <c r="Q551" s="242">
        <v>10800716</v>
      </c>
      <c r="R551" s="136"/>
      <c r="S551" s="136"/>
      <c r="T551" s="136"/>
      <c r="U551" s="136"/>
      <c r="V551" s="136"/>
      <c r="W551" s="136"/>
      <c r="X551" s="136"/>
      <c r="Y551" s="136"/>
      <c r="Z551" s="136"/>
      <c r="AA551" s="136"/>
      <c r="AB551" s="136"/>
      <c r="AC551" s="136"/>
      <c r="AD551" s="136"/>
      <c r="AE551" s="136"/>
      <c r="AF551" s="136"/>
      <c r="AG551" s="136"/>
      <c r="AH551" s="136"/>
      <c r="AI551" s="136"/>
      <c r="AJ551" s="136"/>
      <c r="AK551" s="136"/>
      <c r="AL551" s="136"/>
      <c r="AM551" s="136"/>
      <c r="AN551" s="136"/>
      <c r="AO551" s="136"/>
      <c r="AP551" s="136"/>
      <c r="AQ551" s="136"/>
      <c r="AR551" s="136"/>
      <c r="AS551" s="136"/>
      <c r="AT551" s="136"/>
      <c r="AU551" s="136"/>
      <c r="AV551" s="136"/>
      <c r="AW551" s="136"/>
      <c r="AX551" s="136"/>
      <c r="AY551" s="136"/>
      <c r="AZ551" s="136"/>
      <c r="BA551" s="136"/>
      <c r="BB551" s="136"/>
      <c r="BC551" s="136"/>
      <c r="BD551" s="136"/>
      <c r="BE551" s="136"/>
      <c r="BF551" s="136"/>
      <c r="BG551" s="136"/>
      <c r="BH551" s="136"/>
      <c r="BI551" s="136"/>
      <c r="BJ551" s="136"/>
      <c r="BK551" s="136"/>
      <c r="BL551" s="136"/>
      <c r="BM551" s="136"/>
      <c r="BN551" s="136"/>
      <c r="BO551" s="136"/>
      <c r="BP551" s="136"/>
      <c r="BQ551" s="136"/>
      <c r="BR551" s="136"/>
      <c r="BS551" s="136"/>
      <c r="BT551" s="136"/>
      <c r="BU551" s="136"/>
      <c r="BV551" s="136"/>
      <c r="BW551" s="136"/>
      <c r="BX551" s="136"/>
      <c r="BY551" s="136"/>
      <c r="BZ551" s="136"/>
      <c r="CA551" s="136"/>
      <c r="CB551" s="136"/>
      <c r="CC551" s="136"/>
      <c r="CD551" s="136"/>
      <c r="CE551" s="136"/>
      <c r="CF551" s="136"/>
      <c r="CG551" s="136"/>
      <c r="CH551" s="136"/>
      <c r="CI551" s="136"/>
      <c r="CJ551" s="136"/>
      <c r="CK551" s="136"/>
      <c r="CL551" s="136"/>
      <c r="CM551" s="136"/>
      <c r="CN551" s="136"/>
      <c r="CO551" s="136"/>
      <c r="CP551" s="136"/>
      <c r="CQ551" s="136"/>
      <c r="CR551" s="136"/>
      <c r="CS551" s="136"/>
      <c r="CT551" s="136"/>
      <c r="CU551" s="136"/>
      <c r="CV551" s="136"/>
      <c r="CW551" s="136"/>
      <c r="CX551" s="136"/>
      <c r="CY551" s="136"/>
      <c r="CZ551" s="136"/>
      <c r="DA551" s="136"/>
      <c r="DB551" s="136"/>
      <c r="DC551" s="136"/>
      <c r="DD551" s="136"/>
      <c r="DE551" s="136"/>
      <c r="DF551" s="136"/>
      <c r="DG551" s="136"/>
      <c r="DH551" s="136"/>
      <c r="DI551" s="136"/>
      <c r="DJ551" s="136"/>
      <c r="DK551" s="136"/>
      <c r="DL551" s="136"/>
      <c r="DM551" s="136"/>
      <c r="DN551" s="136"/>
      <c r="DO551" s="136"/>
      <c r="DP551" s="136"/>
      <c r="DQ551" s="136"/>
      <c r="DR551" s="136"/>
      <c r="DS551" s="136"/>
      <c r="DT551" s="136"/>
      <c r="DU551" s="136"/>
      <c r="DV551" s="136"/>
      <c r="DW551" s="136"/>
      <c r="DX551" s="136"/>
      <c r="DY551" s="136"/>
      <c r="DZ551" s="136"/>
      <c r="EA551" s="136"/>
      <c r="EB551" s="136"/>
      <c r="EC551" s="136"/>
      <c r="ED551" s="136"/>
      <c r="EE551" s="136"/>
      <c r="EF551" s="136"/>
      <c r="EG551" s="136"/>
      <c r="EH551" s="136"/>
      <c r="EI551" s="136"/>
      <c r="EJ551" s="136"/>
      <c r="EK551" s="136"/>
      <c r="EL551" s="136"/>
      <c r="EM551" s="136"/>
      <c r="EN551" s="136"/>
      <c r="EO551" s="136"/>
      <c r="EP551" s="136"/>
      <c r="EQ551" s="136"/>
      <c r="ER551" s="136"/>
      <c r="ES551" s="136"/>
      <c r="ET551" s="136"/>
      <c r="EU551" s="136"/>
      <c r="EV551" s="136"/>
      <c r="EW551" s="136"/>
      <c r="EX551" s="136"/>
      <c r="EY551" s="136"/>
      <c r="EZ551" s="136"/>
      <c r="FA551" s="136"/>
      <c r="FB551" s="136"/>
      <c r="FC551" s="136"/>
      <c r="FD551" s="136"/>
      <c r="FE551" s="136"/>
      <c r="FF551" s="136"/>
      <c r="FG551" s="136"/>
      <c r="FH551" s="136"/>
      <c r="FI551" s="136"/>
      <c r="FJ551" s="136"/>
      <c r="FK551" s="136"/>
      <c r="FL551" s="136"/>
      <c r="FM551" s="136"/>
      <c r="FN551" s="136"/>
      <c r="FO551" s="136"/>
      <c r="FP551" s="136"/>
      <c r="FQ551" s="136"/>
      <c r="FR551" s="136"/>
      <c r="FS551" s="136"/>
      <c r="FT551" s="136"/>
      <c r="FU551" s="136"/>
      <c r="FV551" s="136"/>
      <c r="FW551" s="136"/>
      <c r="FX551" s="136"/>
      <c r="FY551" s="136"/>
      <c r="FZ551" s="136"/>
      <c r="GA551" s="136"/>
      <c r="GB551" s="136"/>
      <c r="GC551" s="136"/>
      <c r="GD551" s="136"/>
      <c r="GE551" s="136"/>
      <c r="GF551" s="136"/>
      <c r="GG551" s="136"/>
      <c r="GH551" s="136"/>
      <c r="GI551" s="136"/>
      <c r="GJ551" s="136"/>
      <c r="GK551" s="136"/>
      <c r="GL551" s="136"/>
      <c r="GM551" s="136"/>
      <c r="GN551" s="136"/>
      <c r="GO551" s="136"/>
      <c r="GP551" s="136"/>
      <c r="GQ551" s="136"/>
      <c r="GR551" s="136"/>
      <c r="GS551" s="136"/>
      <c r="GT551" s="136"/>
      <c r="GU551" s="136"/>
      <c r="GV551" s="136"/>
      <c r="GW551" s="136"/>
      <c r="GX551" s="136"/>
      <c r="GY551" s="136"/>
      <c r="GZ551" s="136"/>
      <c r="HA551" s="136"/>
      <c r="HB551" s="136"/>
      <c r="HC551" s="136"/>
      <c r="HD551" s="136"/>
      <c r="HE551" s="136"/>
      <c r="HF551" s="136"/>
      <c r="HG551" s="136"/>
      <c r="HH551" s="136"/>
      <c r="HI551" s="136"/>
      <c r="HJ551" s="136"/>
      <c r="HK551" s="136"/>
      <c r="HL551" s="136"/>
      <c r="HM551" s="136"/>
      <c r="HN551" s="136"/>
      <c r="HO551" s="136"/>
      <c r="HP551" s="136"/>
      <c r="HQ551" s="136"/>
      <c r="HR551" s="136"/>
      <c r="HS551" s="136"/>
      <c r="HT551" s="136"/>
      <c r="HU551" s="136"/>
      <c r="HV551" s="136"/>
      <c r="HW551" s="136"/>
      <c r="HX551" s="136"/>
      <c r="HY551" s="136"/>
      <c r="HZ551" s="136"/>
      <c r="IA551" s="136"/>
      <c r="IB551" s="136"/>
      <c r="IC551" s="136"/>
      <c r="ID551" s="136"/>
      <c r="IE551" s="136"/>
      <c r="IF551" s="136"/>
      <c r="IG551" s="136"/>
    </row>
    <row r="552" spans="1:241" ht="15" customHeight="1" x14ac:dyDescent="0.25">
      <c r="A552" s="204" t="s">
        <v>504</v>
      </c>
      <c r="B552" s="205">
        <v>8415312</v>
      </c>
      <c r="C552" s="205">
        <v>2437303</v>
      </c>
      <c r="D552" s="205">
        <v>920073</v>
      </c>
      <c r="E552" s="205">
        <v>1004859</v>
      </c>
      <c r="F552" s="205">
        <v>1708545</v>
      </c>
      <c r="G552" s="205">
        <v>369983</v>
      </c>
      <c r="H552" s="242">
        <v>14856075</v>
      </c>
      <c r="I552" s="136"/>
      <c r="J552" s="135" t="s">
        <v>547</v>
      </c>
      <c r="K552" s="205">
        <v>6555908</v>
      </c>
      <c r="L552" s="205">
        <v>3107821</v>
      </c>
      <c r="M552" s="205">
        <v>1109682</v>
      </c>
      <c r="N552" s="205">
        <v>866030</v>
      </c>
      <c r="O552" s="205">
        <v>1565609</v>
      </c>
      <c r="P552" s="205">
        <v>404149</v>
      </c>
      <c r="Q552" s="242">
        <v>13609199</v>
      </c>
      <c r="R552" s="136"/>
      <c r="S552" s="136"/>
      <c r="T552" s="136"/>
      <c r="U552" s="136"/>
      <c r="V552" s="136"/>
      <c r="W552" s="136"/>
      <c r="X552" s="136"/>
      <c r="Y552" s="136"/>
      <c r="Z552" s="136"/>
      <c r="AA552" s="136"/>
      <c r="AB552" s="136"/>
      <c r="AC552" s="136"/>
      <c r="AD552" s="136"/>
      <c r="AE552" s="136"/>
      <c r="AF552" s="136"/>
      <c r="AG552" s="136"/>
      <c r="AH552" s="136"/>
      <c r="AI552" s="136"/>
      <c r="AJ552" s="136"/>
      <c r="AK552" s="136"/>
      <c r="AL552" s="136"/>
      <c r="AM552" s="136"/>
      <c r="AN552" s="136"/>
      <c r="AO552" s="136"/>
      <c r="AP552" s="136"/>
      <c r="AQ552" s="136"/>
      <c r="AR552" s="136"/>
      <c r="AS552" s="136"/>
      <c r="AT552" s="136"/>
      <c r="AU552" s="136"/>
      <c r="AV552" s="136"/>
      <c r="AW552" s="136"/>
      <c r="AX552" s="136"/>
      <c r="AY552" s="136"/>
      <c r="AZ552" s="136"/>
      <c r="BA552" s="136"/>
      <c r="BB552" s="136"/>
      <c r="BC552" s="136"/>
      <c r="BD552" s="136"/>
      <c r="BE552" s="136"/>
      <c r="BF552" s="136"/>
      <c r="BG552" s="136"/>
      <c r="BH552" s="136"/>
      <c r="BI552" s="136"/>
      <c r="BJ552" s="136"/>
      <c r="BK552" s="136"/>
      <c r="BL552" s="136"/>
      <c r="BM552" s="136"/>
      <c r="BN552" s="136"/>
      <c r="BO552" s="136"/>
      <c r="BP552" s="136"/>
      <c r="BQ552" s="136"/>
      <c r="BR552" s="136"/>
      <c r="BS552" s="136"/>
      <c r="BT552" s="136"/>
      <c r="BU552" s="136"/>
      <c r="BV552" s="136"/>
      <c r="BW552" s="136"/>
      <c r="BX552" s="136"/>
      <c r="BY552" s="136"/>
      <c r="BZ552" s="136"/>
      <c r="CA552" s="136"/>
      <c r="CB552" s="136"/>
      <c r="CC552" s="136"/>
      <c r="CD552" s="136"/>
      <c r="CE552" s="136"/>
      <c r="CF552" s="136"/>
      <c r="CG552" s="136"/>
      <c r="CH552" s="136"/>
      <c r="CI552" s="136"/>
      <c r="CJ552" s="136"/>
      <c r="CK552" s="136"/>
      <c r="CL552" s="136"/>
      <c r="CM552" s="136"/>
      <c r="CN552" s="136"/>
      <c r="CO552" s="136"/>
      <c r="CP552" s="136"/>
      <c r="CQ552" s="136"/>
      <c r="CR552" s="136"/>
      <c r="CS552" s="136"/>
      <c r="CT552" s="136"/>
      <c r="CU552" s="136"/>
      <c r="CV552" s="136"/>
      <c r="CW552" s="136"/>
      <c r="CX552" s="136"/>
      <c r="CY552" s="136"/>
      <c r="CZ552" s="136"/>
      <c r="DA552" s="136"/>
      <c r="DB552" s="136"/>
      <c r="DC552" s="136"/>
      <c r="DD552" s="136"/>
      <c r="DE552" s="136"/>
      <c r="DF552" s="136"/>
      <c r="DG552" s="136"/>
      <c r="DH552" s="136"/>
      <c r="DI552" s="136"/>
      <c r="DJ552" s="136"/>
      <c r="DK552" s="136"/>
      <c r="DL552" s="136"/>
      <c r="DM552" s="136"/>
      <c r="DN552" s="136"/>
      <c r="DO552" s="136"/>
      <c r="DP552" s="136"/>
      <c r="DQ552" s="136"/>
      <c r="DR552" s="136"/>
      <c r="DS552" s="136"/>
      <c r="DT552" s="136"/>
      <c r="DU552" s="136"/>
      <c r="DV552" s="136"/>
      <c r="DW552" s="136"/>
      <c r="DX552" s="136"/>
      <c r="DY552" s="136"/>
      <c r="DZ552" s="136"/>
      <c r="EA552" s="136"/>
      <c r="EB552" s="136"/>
      <c r="EC552" s="136"/>
      <c r="ED552" s="136"/>
      <c r="EE552" s="136"/>
      <c r="EF552" s="136"/>
      <c r="EG552" s="136"/>
      <c r="EH552" s="136"/>
      <c r="EI552" s="136"/>
      <c r="EJ552" s="136"/>
      <c r="EK552" s="136"/>
      <c r="EL552" s="136"/>
      <c r="EM552" s="136"/>
      <c r="EN552" s="136"/>
      <c r="EO552" s="136"/>
      <c r="EP552" s="136"/>
      <c r="EQ552" s="136"/>
      <c r="ER552" s="136"/>
      <c r="ES552" s="136"/>
      <c r="ET552" s="136"/>
      <c r="EU552" s="136"/>
      <c r="EV552" s="136"/>
      <c r="EW552" s="136"/>
      <c r="EX552" s="136"/>
      <c r="EY552" s="136"/>
      <c r="EZ552" s="136"/>
      <c r="FA552" s="136"/>
      <c r="FB552" s="136"/>
      <c r="FC552" s="136"/>
      <c r="FD552" s="136"/>
      <c r="FE552" s="136"/>
      <c r="FF552" s="136"/>
      <c r="FG552" s="136"/>
      <c r="FH552" s="136"/>
      <c r="FI552" s="136"/>
      <c r="FJ552" s="136"/>
      <c r="FK552" s="136"/>
      <c r="FL552" s="136"/>
      <c r="FM552" s="136"/>
      <c r="FN552" s="136"/>
      <c r="FO552" s="136"/>
      <c r="FP552" s="136"/>
      <c r="FQ552" s="136"/>
      <c r="FR552" s="136"/>
      <c r="FS552" s="136"/>
      <c r="FT552" s="136"/>
      <c r="FU552" s="136"/>
      <c r="FV552" s="136"/>
      <c r="FW552" s="136"/>
      <c r="FX552" s="136"/>
      <c r="FY552" s="136"/>
      <c r="FZ552" s="136"/>
      <c r="GA552" s="136"/>
      <c r="GB552" s="136"/>
      <c r="GC552" s="136"/>
      <c r="GD552" s="136"/>
      <c r="GE552" s="136"/>
      <c r="GF552" s="136"/>
      <c r="GG552" s="136"/>
      <c r="GH552" s="136"/>
      <c r="GI552" s="136"/>
      <c r="GJ552" s="136"/>
      <c r="GK552" s="136"/>
      <c r="GL552" s="136"/>
      <c r="GM552" s="136"/>
      <c r="GN552" s="136"/>
      <c r="GO552" s="136"/>
      <c r="GP552" s="136"/>
      <c r="GQ552" s="136"/>
      <c r="GR552" s="136"/>
      <c r="GS552" s="136"/>
      <c r="GT552" s="136"/>
      <c r="GU552" s="136"/>
      <c r="GV552" s="136"/>
      <c r="GW552" s="136"/>
      <c r="GX552" s="136"/>
      <c r="GY552" s="136"/>
      <c r="GZ552" s="136"/>
      <c r="HA552" s="136"/>
      <c r="HB552" s="136"/>
      <c r="HC552" s="136"/>
      <c r="HD552" s="136"/>
      <c r="HE552" s="136"/>
      <c r="HF552" s="136"/>
      <c r="HG552" s="136"/>
      <c r="HH552" s="136"/>
      <c r="HI552" s="136"/>
      <c r="HJ552" s="136"/>
      <c r="HK552" s="136"/>
      <c r="HL552" s="136"/>
      <c r="HM552" s="136"/>
      <c r="HN552" s="136"/>
      <c r="HO552" s="136"/>
      <c r="HP552" s="136"/>
      <c r="HQ552" s="136"/>
      <c r="HR552" s="136"/>
      <c r="HS552" s="136"/>
      <c r="HT552" s="136"/>
      <c r="HU552" s="136"/>
      <c r="HV552" s="136"/>
      <c r="HW552" s="136"/>
      <c r="HX552" s="136"/>
      <c r="HY552" s="136"/>
      <c r="HZ552" s="136"/>
      <c r="IA552" s="136"/>
      <c r="IB552" s="136"/>
      <c r="IC552" s="136"/>
      <c r="ID552" s="136"/>
      <c r="IE552" s="136"/>
      <c r="IF552" s="136"/>
      <c r="IG552" s="136"/>
    </row>
    <row r="553" spans="1:241" ht="15" customHeight="1" x14ac:dyDescent="0.25">
      <c r="A553" s="204" t="s">
        <v>505</v>
      </c>
      <c r="B553" s="205">
        <v>5740502</v>
      </c>
      <c r="C553" s="205">
        <v>3030216</v>
      </c>
      <c r="D553" s="205">
        <v>1010787</v>
      </c>
      <c r="E553" s="205">
        <v>948508</v>
      </c>
      <c r="F553" s="205">
        <v>1506192</v>
      </c>
      <c r="G553" s="205">
        <v>406316</v>
      </c>
      <c r="H553" s="242">
        <v>12642521</v>
      </c>
      <c r="I553" s="136"/>
      <c r="J553" s="135" t="s">
        <v>548</v>
      </c>
      <c r="K553" s="205">
        <v>4590691</v>
      </c>
      <c r="L553" s="205">
        <v>2047112</v>
      </c>
      <c r="M553" s="205">
        <v>672617</v>
      </c>
      <c r="N553" s="205">
        <v>818794</v>
      </c>
      <c r="O553" s="205">
        <v>1186343</v>
      </c>
      <c r="P553" s="205">
        <v>353171</v>
      </c>
      <c r="Q553" s="242">
        <v>9668728</v>
      </c>
      <c r="R553" s="136"/>
      <c r="S553" s="136"/>
      <c r="T553" s="136"/>
      <c r="U553" s="136"/>
      <c r="V553" s="136"/>
      <c r="W553" s="136"/>
      <c r="X553" s="136"/>
      <c r="Y553" s="136"/>
      <c r="Z553" s="136"/>
      <c r="AA553" s="136"/>
      <c r="AB553" s="136"/>
      <c r="AC553" s="136"/>
      <c r="AD553" s="136"/>
      <c r="AE553" s="136"/>
      <c r="AF553" s="136"/>
      <c r="AG553" s="136"/>
      <c r="AH553" s="136"/>
      <c r="AI553" s="136"/>
      <c r="AJ553" s="136"/>
      <c r="AK553" s="136"/>
      <c r="AL553" s="136"/>
      <c r="AM553" s="136"/>
      <c r="AN553" s="136"/>
      <c r="AO553" s="136"/>
      <c r="AP553" s="136"/>
      <c r="AQ553" s="136"/>
      <c r="AR553" s="136"/>
      <c r="AS553" s="136"/>
      <c r="AT553" s="136"/>
      <c r="AU553" s="136"/>
      <c r="AV553" s="136"/>
      <c r="AW553" s="136"/>
      <c r="AX553" s="136"/>
      <c r="AY553" s="136"/>
      <c r="AZ553" s="136"/>
      <c r="BA553" s="136"/>
      <c r="BB553" s="136"/>
      <c r="BC553" s="136"/>
      <c r="BD553" s="136"/>
      <c r="BE553" s="136"/>
      <c r="BF553" s="136"/>
      <c r="BG553" s="136"/>
      <c r="BH553" s="136"/>
      <c r="BI553" s="136"/>
      <c r="BJ553" s="136"/>
      <c r="BK553" s="136"/>
      <c r="BL553" s="136"/>
      <c r="BM553" s="136"/>
      <c r="BN553" s="136"/>
      <c r="BO553" s="136"/>
      <c r="BP553" s="136"/>
      <c r="BQ553" s="136"/>
      <c r="BR553" s="136"/>
      <c r="BS553" s="136"/>
      <c r="BT553" s="136"/>
      <c r="BU553" s="136"/>
      <c r="BV553" s="136"/>
      <c r="BW553" s="136"/>
      <c r="BX553" s="136"/>
      <c r="BY553" s="136"/>
      <c r="BZ553" s="136"/>
      <c r="CA553" s="136"/>
      <c r="CB553" s="136"/>
      <c r="CC553" s="136"/>
      <c r="CD553" s="136"/>
      <c r="CE553" s="136"/>
      <c r="CF553" s="136"/>
      <c r="CG553" s="136"/>
      <c r="CH553" s="136"/>
      <c r="CI553" s="136"/>
      <c r="CJ553" s="136"/>
      <c r="CK553" s="136"/>
      <c r="CL553" s="136"/>
      <c r="CM553" s="136"/>
      <c r="CN553" s="136"/>
      <c r="CO553" s="136"/>
      <c r="CP553" s="136"/>
      <c r="CQ553" s="136"/>
      <c r="CR553" s="136"/>
      <c r="CS553" s="136"/>
      <c r="CT553" s="136"/>
      <c r="CU553" s="136"/>
      <c r="CV553" s="136"/>
      <c r="CW553" s="136"/>
      <c r="CX553" s="136"/>
      <c r="CY553" s="136"/>
      <c r="CZ553" s="136"/>
      <c r="DA553" s="136"/>
      <c r="DB553" s="136"/>
      <c r="DC553" s="136"/>
      <c r="DD553" s="136"/>
      <c r="DE553" s="136"/>
      <c r="DF553" s="136"/>
      <c r="DG553" s="136"/>
      <c r="DH553" s="136"/>
      <c r="DI553" s="136"/>
      <c r="DJ553" s="136"/>
      <c r="DK553" s="136"/>
      <c r="DL553" s="136"/>
      <c r="DM553" s="136"/>
      <c r="DN553" s="136"/>
      <c r="DO553" s="136"/>
      <c r="DP553" s="136"/>
      <c r="DQ553" s="136"/>
      <c r="DR553" s="136"/>
      <c r="DS553" s="136"/>
      <c r="DT553" s="136"/>
      <c r="DU553" s="136"/>
      <c r="DV553" s="136"/>
      <c r="DW553" s="136"/>
      <c r="DX553" s="136"/>
      <c r="DY553" s="136"/>
      <c r="DZ553" s="136"/>
      <c r="EA553" s="136"/>
      <c r="EB553" s="136"/>
      <c r="EC553" s="136"/>
      <c r="ED553" s="136"/>
      <c r="EE553" s="136"/>
      <c r="EF553" s="136"/>
      <c r="EG553" s="136"/>
      <c r="EH553" s="136"/>
      <c r="EI553" s="136"/>
      <c r="EJ553" s="136"/>
      <c r="EK553" s="136"/>
      <c r="EL553" s="136"/>
      <c r="EM553" s="136"/>
      <c r="EN553" s="136"/>
      <c r="EO553" s="136"/>
      <c r="EP553" s="136"/>
      <c r="EQ553" s="136"/>
      <c r="ER553" s="136"/>
      <c r="ES553" s="136"/>
      <c r="ET553" s="136"/>
      <c r="EU553" s="136"/>
      <c r="EV553" s="136"/>
      <c r="EW553" s="136"/>
      <c r="EX553" s="136"/>
      <c r="EY553" s="136"/>
      <c r="EZ553" s="136"/>
      <c r="FA553" s="136"/>
      <c r="FB553" s="136"/>
      <c r="FC553" s="136"/>
      <c r="FD553" s="136"/>
      <c r="FE553" s="136"/>
      <c r="FF553" s="136"/>
      <c r="FG553" s="136"/>
      <c r="FH553" s="136"/>
      <c r="FI553" s="136"/>
      <c r="FJ553" s="136"/>
      <c r="FK553" s="136"/>
      <c r="FL553" s="136"/>
      <c r="FM553" s="136"/>
      <c r="FN553" s="136"/>
      <c r="FO553" s="136"/>
      <c r="FP553" s="136"/>
      <c r="FQ553" s="136"/>
      <c r="FR553" s="136"/>
      <c r="FS553" s="136"/>
      <c r="FT553" s="136"/>
      <c r="FU553" s="136"/>
      <c r="FV553" s="136"/>
      <c r="FW553" s="136"/>
      <c r="FX553" s="136"/>
      <c r="FY553" s="136"/>
      <c r="FZ553" s="136"/>
      <c r="GA553" s="136"/>
      <c r="GB553" s="136"/>
      <c r="GC553" s="136"/>
      <c r="GD553" s="136"/>
      <c r="GE553" s="136"/>
      <c r="GF553" s="136"/>
      <c r="GG553" s="136"/>
      <c r="GH553" s="136"/>
      <c r="GI553" s="136"/>
      <c r="GJ553" s="136"/>
      <c r="GK553" s="136"/>
      <c r="GL553" s="136"/>
      <c r="GM553" s="136"/>
      <c r="GN553" s="136"/>
      <c r="GO553" s="136"/>
      <c r="GP553" s="136"/>
      <c r="GQ553" s="136"/>
      <c r="GR553" s="136"/>
      <c r="GS553" s="136"/>
      <c r="GT553" s="136"/>
      <c r="GU553" s="136"/>
      <c r="GV553" s="136"/>
      <c r="GW553" s="136"/>
      <c r="GX553" s="136"/>
      <c r="GY553" s="136"/>
      <c r="GZ553" s="136"/>
      <c r="HA553" s="136"/>
      <c r="HB553" s="136"/>
      <c r="HC553" s="136"/>
      <c r="HD553" s="136"/>
      <c r="HE553" s="136"/>
      <c r="HF553" s="136"/>
      <c r="HG553" s="136"/>
      <c r="HH553" s="136"/>
      <c r="HI553" s="136"/>
      <c r="HJ553" s="136"/>
      <c r="HK553" s="136"/>
      <c r="HL553" s="136"/>
      <c r="HM553" s="136"/>
      <c r="HN553" s="136"/>
      <c r="HO553" s="136"/>
      <c r="HP553" s="136"/>
      <c r="HQ553" s="136"/>
      <c r="HR553" s="136"/>
      <c r="HS553" s="136"/>
      <c r="HT553" s="136"/>
      <c r="HU553" s="136"/>
      <c r="HV553" s="136"/>
      <c r="HW553" s="136"/>
      <c r="HX553" s="136"/>
      <c r="HY553" s="136"/>
      <c r="HZ553" s="136"/>
      <c r="IA553" s="136"/>
      <c r="IB553" s="136"/>
      <c r="IC553" s="136"/>
      <c r="ID553" s="136"/>
      <c r="IE553" s="136"/>
      <c r="IF553" s="136"/>
      <c r="IG553" s="136"/>
    </row>
    <row r="554" spans="1:241" ht="15" customHeight="1" x14ac:dyDescent="0.25">
      <c r="A554" s="204" t="s">
        <v>649</v>
      </c>
      <c r="B554" s="205">
        <v>6210934</v>
      </c>
      <c r="C554" s="205">
        <v>2758833</v>
      </c>
      <c r="D554" s="205">
        <v>1009612</v>
      </c>
      <c r="E554" s="205">
        <v>858017</v>
      </c>
      <c r="F554" s="205">
        <v>1706113</v>
      </c>
      <c r="G554" s="205">
        <v>418500</v>
      </c>
      <c r="H554" s="242">
        <v>12962009</v>
      </c>
      <c r="I554" s="136"/>
      <c r="J554" s="135" t="s">
        <v>658</v>
      </c>
      <c r="K554" s="205">
        <v>4452194</v>
      </c>
      <c r="L554" s="205">
        <v>2157372</v>
      </c>
      <c r="M554" s="205">
        <v>635083</v>
      </c>
      <c r="N554" s="205">
        <v>873996</v>
      </c>
      <c r="O554" s="205">
        <v>1143841</v>
      </c>
      <c r="P554" s="205">
        <v>462299</v>
      </c>
      <c r="Q554" s="242">
        <v>9724785</v>
      </c>
      <c r="R554" s="136"/>
      <c r="S554" s="136"/>
      <c r="T554" s="136"/>
      <c r="U554" s="136"/>
      <c r="V554" s="136"/>
      <c r="W554" s="136"/>
      <c r="X554" s="136"/>
      <c r="Y554" s="136"/>
      <c r="Z554" s="136"/>
      <c r="AA554" s="136"/>
      <c r="AB554" s="136"/>
      <c r="AC554" s="136"/>
      <c r="AD554" s="136"/>
      <c r="AE554" s="136"/>
      <c r="AF554" s="136"/>
      <c r="AG554" s="136"/>
      <c r="AH554" s="136"/>
      <c r="AI554" s="136"/>
      <c r="AJ554" s="136"/>
      <c r="AK554" s="136"/>
      <c r="AL554" s="136"/>
      <c r="AM554" s="136"/>
      <c r="AN554" s="136"/>
      <c r="AO554" s="136"/>
      <c r="AP554" s="136"/>
      <c r="AQ554" s="136"/>
      <c r="AR554" s="136"/>
      <c r="AS554" s="136"/>
      <c r="AT554" s="136"/>
      <c r="AU554" s="136"/>
      <c r="AV554" s="136"/>
      <c r="AW554" s="136"/>
      <c r="AX554" s="136"/>
      <c r="AY554" s="136"/>
      <c r="AZ554" s="136"/>
      <c r="BA554" s="136"/>
      <c r="BB554" s="136"/>
      <c r="BC554" s="136"/>
      <c r="BD554" s="136"/>
      <c r="BE554" s="136"/>
      <c r="BF554" s="136"/>
      <c r="BG554" s="136"/>
      <c r="BH554" s="136"/>
      <c r="BI554" s="136"/>
      <c r="BJ554" s="136"/>
      <c r="BK554" s="136"/>
      <c r="BL554" s="136"/>
      <c r="BM554" s="136"/>
      <c r="BN554" s="136"/>
      <c r="BO554" s="136"/>
      <c r="BP554" s="136"/>
      <c r="BQ554" s="136"/>
      <c r="BR554" s="136"/>
      <c r="BS554" s="136"/>
      <c r="BT554" s="136"/>
      <c r="BU554" s="136"/>
      <c r="BV554" s="136"/>
      <c r="BW554" s="136"/>
      <c r="BX554" s="136"/>
      <c r="BY554" s="136"/>
      <c r="BZ554" s="136"/>
      <c r="CA554" s="136"/>
      <c r="CB554" s="136"/>
      <c r="CC554" s="136"/>
      <c r="CD554" s="136"/>
      <c r="CE554" s="136"/>
      <c r="CF554" s="136"/>
      <c r="CG554" s="136"/>
      <c r="CH554" s="136"/>
      <c r="CI554" s="136"/>
      <c r="CJ554" s="136"/>
      <c r="CK554" s="136"/>
      <c r="CL554" s="136"/>
      <c r="CM554" s="136"/>
      <c r="CN554" s="136"/>
      <c r="CO554" s="136"/>
      <c r="CP554" s="136"/>
      <c r="CQ554" s="136"/>
      <c r="CR554" s="136"/>
      <c r="CS554" s="136"/>
      <c r="CT554" s="136"/>
      <c r="CU554" s="136"/>
      <c r="CV554" s="136"/>
      <c r="CW554" s="136"/>
      <c r="CX554" s="136"/>
      <c r="CY554" s="136"/>
      <c r="CZ554" s="136"/>
      <c r="DA554" s="136"/>
      <c r="DB554" s="136"/>
      <c r="DC554" s="136"/>
      <c r="DD554" s="136"/>
      <c r="DE554" s="136"/>
      <c r="DF554" s="136"/>
      <c r="DG554" s="136"/>
      <c r="DH554" s="136"/>
      <c r="DI554" s="136"/>
      <c r="DJ554" s="136"/>
      <c r="DK554" s="136"/>
      <c r="DL554" s="136"/>
      <c r="DM554" s="136"/>
      <c r="DN554" s="136"/>
      <c r="DO554" s="136"/>
      <c r="DP554" s="136"/>
      <c r="DQ554" s="136"/>
      <c r="DR554" s="136"/>
      <c r="DS554" s="136"/>
      <c r="DT554" s="136"/>
      <c r="DU554" s="136"/>
      <c r="DV554" s="136"/>
      <c r="DW554" s="136"/>
      <c r="DX554" s="136"/>
      <c r="DY554" s="136"/>
      <c r="DZ554" s="136"/>
      <c r="EA554" s="136"/>
      <c r="EB554" s="136"/>
      <c r="EC554" s="136"/>
      <c r="ED554" s="136"/>
      <c r="EE554" s="136"/>
      <c r="EF554" s="136"/>
      <c r="EG554" s="136"/>
      <c r="EH554" s="136"/>
      <c r="EI554" s="136"/>
      <c r="EJ554" s="136"/>
      <c r="EK554" s="136"/>
      <c r="EL554" s="136"/>
      <c r="EM554" s="136"/>
      <c r="EN554" s="136"/>
      <c r="EO554" s="136"/>
      <c r="EP554" s="136"/>
      <c r="EQ554" s="136"/>
      <c r="ER554" s="136"/>
      <c r="ES554" s="136"/>
      <c r="ET554" s="136"/>
      <c r="EU554" s="136"/>
      <c r="EV554" s="136"/>
      <c r="EW554" s="136"/>
      <c r="EX554" s="136"/>
      <c r="EY554" s="136"/>
      <c r="EZ554" s="136"/>
      <c r="FA554" s="136"/>
      <c r="FB554" s="136"/>
      <c r="FC554" s="136"/>
      <c r="FD554" s="136"/>
      <c r="FE554" s="136"/>
      <c r="FF554" s="136"/>
      <c r="FG554" s="136"/>
      <c r="FH554" s="136"/>
      <c r="FI554" s="136"/>
      <c r="FJ554" s="136"/>
      <c r="FK554" s="136"/>
      <c r="FL554" s="136"/>
      <c r="FM554" s="136"/>
      <c r="FN554" s="136"/>
      <c r="FO554" s="136"/>
      <c r="FP554" s="136"/>
      <c r="FQ554" s="136"/>
      <c r="FR554" s="136"/>
      <c r="FS554" s="136"/>
      <c r="FT554" s="136"/>
      <c r="FU554" s="136"/>
      <c r="FV554" s="136"/>
      <c r="FW554" s="136"/>
      <c r="FX554" s="136"/>
      <c r="FY554" s="136"/>
      <c r="FZ554" s="136"/>
      <c r="GA554" s="136"/>
      <c r="GB554" s="136"/>
      <c r="GC554" s="136"/>
      <c r="GD554" s="136"/>
      <c r="GE554" s="136"/>
      <c r="GF554" s="136"/>
      <c r="GG554" s="136"/>
      <c r="GH554" s="136"/>
      <c r="GI554" s="136"/>
      <c r="GJ554" s="136"/>
      <c r="GK554" s="136"/>
      <c r="GL554" s="136"/>
      <c r="GM554" s="136"/>
      <c r="GN554" s="136"/>
      <c r="GO554" s="136"/>
      <c r="GP554" s="136"/>
      <c r="GQ554" s="136"/>
      <c r="GR554" s="136"/>
      <c r="GS554" s="136"/>
      <c r="GT554" s="136"/>
      <c r="GU554" s="136"/>
      <c r="GV554" s="136"/>
      <c r="GW554" s="136"/>
      <c r="GX554" s="136"/>
      <c r="GY554" s="136"/>
      <c r="GZ554" s="136"/>
      <c r="HA554" s="136"/>
      <c r="HB554" s="136"/>
      <c r="HC554" s="136"/>
      <c r="HD554" s="136"/>
      <c r="HE554" s="136"/>
      <c r="HF554" s="136"/>
      <c r="HG554" s="136"/>
      <c r="HH554" s="136"/>
      <c r="HI554" s="136"/>
      <c r="HJ554" s="136"/>
      <c r="HK554" s="136"/>
      <c r="HL554" s="136"/>
      <c r="HM554" s="136"/>
      <c r="HN554" s="136"/>
      <c r="HO554" s="136"/>
      <c r="HP554" s="136"/>
      <c r="HQ554" s="136"/>
      <c r="HR554" s="136"/>
      <c r="HS554" s="136"/>
      <c r="HT554" s="136"/>
      <c r="HU554" s="136"/>
      <c r="HV554" s="136"/>
      <c r="HW554" s="136"/>
      <c r="HX554" s="136"/>
      <c r="HY554" s="136"/>
      <c r="HZ554" s="136"/>
      <c r="IA554" s="136"/>
      <c r="IB554" s="136"/>
      <c r="IC554" s="136"/>
      <c r="ID554" s="136"/>
      <c r="IE554" s="136"/>
      <c r="IF554" s="136"/>
      <c r="IG554" s="136"/>
    </row>
    <row r="555" spans="1:241" ht="15" customHeight="1" x14ac:dyDescent="0.25">
      <c r="A555" s="204" t="s">
        <v>507</v>
      </c>
      <c r="B555" s="205">
        <v>6772806</v>
      </c>
      <c r="C555" s="205">
        <v>2444816</v>
      </c>
      <c r="D555" s="205">
        <v>788566</v>
      </c>
      <c r="E555" s="205">
        <v>975425</v>
      </c>
      <c r="F555" s="205">
        <v>1561586</v>
      </c>
      <c r="G555" s="205">
        <v>568753</v>
      </c>
      <c r="H555" s="242">
        <v>13111952</v>
      </c>
      <c r="I555" s="136"/>
      <c r="J555" s="135" t="s">
        <v>550</v>
      </c>
      <c r="K555" s="205">
        <v>5208223</v>
      </c>
      <c r="L555" s="205">
        <v>2182555</v>
      </c>
      <c r="M555" s="205">
        <v>759360</v>
      </c>
      <c r="N555" s="205">
        <v>937190</v>
      </c>
      <c r="O555" s="205">
        <v>1404490</v>
      </c>
      <c r="P555" s="205">
        <v>492984</v>
      </c>
      <c r="Q555" s="242">
        <v>10984802</v>
      </c>
      <c r="R555" s="136"/>
      <c r="S555" s="136"/>
      <c r="T555" s="136"/>
      <c r="U555" s="136"/>
      <c r="V555" s="136"/>
      <c r="W555" s="136"/>
      <c r="X555" s="136"/>
      <c r="Y555" s="136"/>
      <c r="Z555" s="136"/>
      <c r="AA555" s="136"/>
      <c r="AB555" s="136"/>
      <c r="AC555" s="136"/>
      <c r="AD555" s="136"/>
      <c r="AE555" s="136"/>
      <c r="AF555" s="136"/>
      <c r="AG555" s="136"/>
      <c r="AH555" s="136"/>
      <c r="AI555" s="136"/>
      <c r="AJ555" s="136"/>
      <c r="AK555" s="136"/>
      <c r="AL555" s="136"/>
      <c r="AM555" s="136"/>
      <c r="AN555" s="136"/>
      <c r="AO555" s="136"/>
      <c r="AP555" s="136"/>
      <c r="AQ555" s="136"/>
      <c r="AR555" s="136"/>
      <c r="AS555" s="136"/>
      <c r="AT555" s="136"/>
      <c r="AU555" s="136"/>
      <c r="AV555" s="136"/>
      <c r="AW555" s="136"/>
      <c r="AX555" s="136"/>
      <c r="AY555" s="136"/>
      <c r="AZ555" s="136"/>
      <c r="BA555" s="136"/>
      <c r="BB555" s="136"/>
      <c r="BC555" s="136"/>
      <c r="BD555" s="136"/>
      <c r="BE555" s="136"/>
      <c r="BF555" s="136"/>
      <c r="BG555" s="136"/>
      <c r="BH555" s="136"/>
      <c r="BI555" s="136"/>
      <c r="BJ555" s="136"/>
      <c r="BK555" s="136"/>
      <c r="BL555" s="136"/>
      <c r="BM555" s="136"/>
      <c r="BN555" s="136"/>
      <c r="BO555" s="136"/>
      <c r="BP555" s="136"/>
      <c r="BQ555" s="136"/>
      <c r="BR555" s="136"/>
      <c r="BS555" s="136"/>
      <c r="BT555" s="136"/>
      <c r="BU555" s="136"/>
      <c r="BV555" s="136"/>
      <c r="BW555" s="136"/>
      <c r="BX555" s="136"/>
      <c r="BY555" s="136"/>
      <c r="BZ555" s="136"/>
      <c r="CA555" s="136"/>
      <c r="CB555" s="136"/>
      <c r="CC555" s="136"/>
      <c r="CD555" s="136"/>
      <c r="CE555" s="136"/>
      <c r="CF555" s="136"/>
      <c r="CG555" s="136"/>
      <c r="CH555" s="136"/>
      <c r="CI555" s="136"/>
      <c r="CJ555" s="136"/>
      <c r="CK555" s="136"/>
      <c r="CL555" s="136"/>
      <c r="CM555" s="136"/>
      <c r="CN555" s="136"/>
      <c r="CO555" s="136"/>
      <c r="CP555" s="136"/>
      <c r="CQ555" s="136"/>
      <c r="CR555" s="136"/>
      <c r="CS555" s="136"/>
      <c r="CT555" s="136"/>
      <c r="CU555" s="136"/>
      <c r="CV555" s="136"/>
      <c r="CW555" s="136"/>
      <c r="CX555" s="136"/>
      <c r="CY555" s="136"/>
      <c r="CZ555" s="136"/>
      <c r="DA555" s="136"/>
      <c r="DB555" s="136"/>
      <c r="DC555" s="136"/>
      <c r="DD555" s="136"/>
      <c r="DE555" s="136"/>
      <c r="DF555" s="136"/>
      <c r="DG555" s="136"/>
      <c r="DH555" s="136"/>
      <c r="DI555" s="136"/>
      <c r="DJ555" s="136"/>
      <c r="DK555" s="136"/>
      <c r="DL555" s="136"/>
      <c r="DM555" s="136"/>
      <c r="DN555" s="136"/>
      <c r="DO555" s="136"/>
      <c r="DP555" s="136"/>
      <c r="DQ555" s="136"/>
      <c r="DR555" s="136"/>
      <c r="DS555" s="136"/>
      <c r="DT555" s="136"/>
      <c r="DU555" s="136"/>
      <c r="DV555" s="136"/>
      <c r="DW555" s="136"/>
      <c r="DX555" s="136"/>
      <c r="DY555" s="136"/>
      <c r="DZ555" s="136"/>
      <c r="EA555" s="136"/>
      <c r="EB555" s="136"/>
      <c r="EC555" s="136"/>
      <c r="ED555" s="136"/>
      <c r="EE555" s="136"/>
      <c r="EF555" s="136"/>
      <c r="EG555" s="136"/>
      <c r="EH555" s="136"/>
      <c r="EI555" s="136"/>
      <c r="EJ555" s="136"/>
      <c r="EK555" s="136"/>
      <c r="EL555" s="136"/>
      <c r="EM555" s="136"/>
      <c r="EN555" s="136"/>
      <c r="EO555" s="136"/>
      <c r="EP555" s="136"/>
      <c r="EQ555" s="136"/>
      <c r="ER555" s="136"/>
      <c r="ES555" s="136"/>
      <c r="ET555" s="136"/>
      <c r="EU555" s="136"/>
      <c r="EV555" s="136"/>
      <c r="EW555" s="136"/>
      <c r="EX555" s="136"/>
      <c r="EY555" s="136"/>
      <c r="EZ555" s="136"/>
      <c r="FA555" s="136"/>
      <c r="FB555" s="136"/>
      <c r="FC555" s="136"/>
      <c r="FD555" s="136"/>
      <c r="FE555" s="136"/>
      <c r="FF555" s="136"/>
      <c r="FG555" s="136"/>
      <c r="FH555" s="136"/>
      <c r="FI555" s="136"/>
      <c r="FJ555" s="136"/>
      <c r="FK555" s="136"/>
      <c r="FL555" s="136"/>
      <c r="FM555" s="136"/>
      <c r="FN555" s="136"/>
      <c r="FO555" s="136"/>
      <c r="FP555" s="136"/>
      <c r="FQ555" s="136"/>
      <c r="FR555" s="136"/>
      <c r="FS555" s="136"/>
      <c r="FT555" s="136"/>
      <c r="FU555" s="136"/>
      <c r="FV555" s="136"/>
      <c r="FW555" s="136"/>
      <c r="FX555" s="136"/>
      <c r="FY555" s="136"/>
      <c r="FZ555" s="136"/>
      <c r="GA555" s="136"/>
      <c r="GB555" s="136"/>
      <c r="GC555" s="136"/>
      <c r="GD555" s="136"/>
      <c r="GE555" s="136"/>
      <c r="GF555" s="136"/>
      <c r="GG555" s="136"/>
      <c r="GH555" s="136"/>
      <c r="GI555" s="136"/>
      <c r="GJ555" s="136"/>
      <c r="GK555" s="136"/>
      <c r="GL555" s="136"/>
      <c r="GM555" s="136"/>
      <c r="GN555" s="136"/>
      <c r="GO555" s="136"/>
      <c r="GP555" s="136"/>
      <c r="GQ555" s="136"/>
      <c r="GR555" s="136"/>
      <c r="GS555" s="136"/>
      <c r="GT555" s="136"/>
      <c r="GU555" s="136"/>
      <c r="GV555" s="136"/>
      <c r="GW555" s="136"/>
      <c r="GX555" s="136"/>
      <c r="GY555" s="136"/>
      <c r="GZ555" s="136"/>
      <c r="HA555" s="136"/>
      <c r="HB555" s="136"/>
      <c r="HC555" s="136"/>
      <c r="HD555" s="136"/>
      <c r="HE555" s="136"/>
      <c r="HF555" s="136"/>
      <c r="HG555" s="136"/>
      <c r="HH555" s="136"/>
      <c r="HI555" s="136"/>
      <c r="HJ555" s="136"/>
      <c r="HK555" s="136"/>
      <c r="HL555" s="136"/>
      <c r="HM555" s="136"/>
      <c r="HN555" s="136"/>
      <c r="HO555" s="136"/>
      <c r="HP555" s="136"/>
      <c r="HQ555" s="136"/>
      <c r="HR555" s="136"/>
      <c r="HS555" s="136"/>
      <c r="HT555" s="136"/>
      <c r="HU555" s="136"/>
      <c r="HV555" s="136"/>
      <c r="HW555" s="136"/>
      <c r="HX555" s="136"/>
      <c r="HY555" s="136"/>
      <c r="HZ555" s="136"/>
      <c r="IA555" s="136"/>
      <c r="IB555" s="136"/>
      <c r="IC555" s="136"/>
      <c r="ID555" s="136"/>
      <c r="IE555" s="136"/>
      <c r="IF555" s="136"/>
      <c r="IG555" s="136"/>
    </row>
    <row r="556" spans="1:241" ht="15" customHeight="1" x14ac:dyDescent="0.25">
      <c r="A556" s="204" t="s">
        <v>508</v>
      </c>
      <c r="B556" s="205">
        <v>9336883</v>
      </c>
      <c r="C556" s="205">
        <v>2746386</v>
      </c>
      <c r="D556" s="205">
        <v>949682</v>
      </c>
      <c r="E556" s="205">
        <v>803294</v>
      </c>
      <c r="F556" s="205">
        <v>1563834</v>
      </c>
      <c r="G556" s="205">
        <v>502547</v>
      </c>
      <c r="H556" s="242">
        <v>15902626</v>
      </c>
      <c r="I556" s="136"/>
      <c r="J556" s="135" t="s">
        <v>551</v>
      </c>
      <c r="K556" s="205">
        <v>5992598</v>
      </c>
      <c r="L556" s="205">
        <v>3353286</v>
      </c>
      <c r="M556" s="205">
        <v>842697</v>
      </c>
      <c r="N556" s="205">
        <v>907186</v>
      </c>
      <c r="O556" s="205">
        <v>1281468</v>
      </c>
      <c r="P556" s="205">
        <v>604637</v>
      </c>
      <c r="Q556" s="242">
        <v>12981872</v>
      </c>
      <c r="R556" s="136"/>
      <c r="S556" s="136"/>
      <c r="T556" s="136"/>
      <c r="U556" s="136"/>
      <c r="V556" s="136"/>
      <c r="W556" s="136"/>
      <c r="X556" s="136"/>
      <c r="Y556" s="136"/>
      <c r="Z556" s="136"/>
      <c r="AA556" s="136"/>
      <c r="AB556" s="136"/>
      <c r="AC556" s="136"/>
      <c r="AD556" s="136"/>
      <c r="AE556" s="136"/>
      <c r="AF556" s="136"/>
      <c r="AG556" s="136"/>
      <c r="AH556" s="136"/>
      <c r="AI556" s="136"/>
      <c r="AJ556" s="136"/>
      <c r="AK556" s="136"/>
      <c r="AL556" s="136"/>
      <c r="AM556" s="136"/>
      <c r="AN556" s="136"/>
      <c r="AO556" s="136"/>
      <c r="AP556" s="136"/>
      <c r="AQ556" s="136"/>
      <c r="AR556" s="136"/>
      <c r="AS556" s="136"/>
      <c r="AT556" s="136"/>
      <c r="AU556" s="136"/>
      <c r="AV556" s="136"/>
      <c r="AW556" s="136"/>
      <c r="AX556" s="136"/>
      <c r="AY556" s="136"/>
      <c r="AZ556" s="136"/>
      <c r="BA556" s="136"/>
      <c r="BB556" s="136"/>
      <c r="BC556" s="136"/>
      <c r="BD556" s="136"/>
      <c r="BE556" s="136"/>
      <c r="BF556" s="136"/>
      <c r="BG556" s="136"/>
      <c r="BH556" s="136"/>
      <c r="BI556" s="136"/>
      <c r="BJ556" s="136"/>
      <c r="BK556" s="136"/>
      <c r="BL556" s="136"/>
      <c r="BM556" s="136"/>
      <c r="BN556" s="136"/>
      <c r="BO556" s="136"/>
      <c r="BP556" s="136"/>
      <c r="BQ556" s="136"/>
      <c r="BR556" s="136"/>
      <c r="BS556" s="136"/>
      <c r="BT556" s="136"/>
      <c r="BU556" s="136"/>
      <c r="BV556" s="136"/>
      <c r="BW556" s="136"/>
      <c r="BX556" s="136"/>
      <c r="BY556" s="136"/>
      <c r="BZ556" s="136"/>
      <c r="CA556" s="136"/>
      <c r="CB556" s="136"/>
      <c r="CC556" s="136"/>
      <c r="CD556" s="136"/>
      <c r="CE556" s="136"/>
      <c r="CF556" s="136"/>
      <c r="CG556" s="136"/>
      <c r="CH556" s="136"/>
      <c r="CI556" s="136"/>
      <c r="CJ556" s="136"/>
      <c r="CK556" s="136"/>
      <c r="CL556" s="136"/>
      <c r="CM556" s="136"/>
      <c r="CN556" s="136"/>
      <c r="CO556" s="136"/>
      <c r="CP556" s="136"/>
      <c r="CQ556" s="136"/>
      <c r="CR556" s="136"/>
      <c r="CS556" s="136"/>
      <c r="CT556" s="136"/>
      <c r="CU556" s="136"/>
      <c r="CV556" s="136"/>
      <c r="CW556" s="136"/>
      <c r="CX556" s="136"/>
      <c r="CY556" s="136"/>
      <c r="CZ556" s="136"/>
      <c r="DA556" s="136"/>
      <c r="DB556" s="136"/>
      <c r="DC556" s="136"/>
      <c r="DD556" s="136"/>
      <c r="DE556" s="136"/>
      <c r="DF556" s="136"/>
      <c r="DG556" s="136"/>
      <c r="DH556" s="136"/>
      <c r="DI556" s="136"/>
      <c r="DJ556" s="136"/>
      <c r="DK556" s="136"/>
      <c r="DL556" s="136"/>
      <c r="DM556" s="136"/>
      <c r="DN556" s="136"/>
      <c r="DO556" s="136"/>
      <c r="DP556" s="136"/>
      <c r="DQ556" s="136"/>
      <c r="DR556" s="136"/>
      <c r="DS556" s="136"/>
      <c r="DT556" s="136"/>
      <c r="DU556" s="136"/>
      <c r="DV556" s="136"/>
      <c r="DW556" s="136"/>
      <c r="DX556" s="136"/>
      <c r="DY556" s="136"/>
      <c r="DZ556" s="136"/>
      <c r="EA556" s="136"/>
      <c r="EB556" s="136"/>
      <c r="EC556" s="136"/>
      <c r="ED556" s="136"/>
      <c r="EE556" s="136"/>
      <c r="EF556" s="136"/>
      <c r="EG556" s="136"/>
      <c r="EH556" s="136"/>
      <c r="EI556" s="136"/>
      <c r="EJ556" s="136"/>
      <c r="EK556" s="136"/>
      <c r="EL556" s="136"/>
      <c r="EM556" s="136"/>
      <c r="EN556" s="136"/>
      <c r="EO556" s="136"/>
      <c r="EP556" s="136"/>
      <c r="EQ556" s="136"/>
      <c r="ER556" s="136"/>
      <c r="ES556" s="136"/>
      <c r="ET556" s="136"/>
      <c r="EU556" s="136"/>
      <c r="EV556" s="136"/>
      <c r="EW556" s="136"/>
      <c r="EX556" s="136"/>
      <c r="EY556" s="136"/>
      <c r="EZ556" s="136"/>
      <c r="FA556" s="136"/>
      <c r="FB556" s="136"/>
      <c r="FC556" s="136"/>
      <c r="FD556" s="136"/>
      <c r="FE556" s="136"/>
      <c r="FF556" s="136"/>
      <c r="FG556" s="136"/>
      <c r="FH556" s="136"/>
      <c r="FI556" s="136"/>
      <c r="FJ556" s="136"/>
      <c r="FK556" s="136"/>
      <c r="FL556" s="136"/>
      <c r="FM556" s="136"/>
      <c r="FN556" s="136"/>
      <c r="FO556" s="136"/>
      <c r="FP556" s="136"/>
      <c r="FQ556" s="136"/>
      <c r="FR556" s="136"/>
      <c r="FS556" s="136"/>
      <c r="FT556" s="136"/>
      <c r="FU556" s="136"/>
      <c r="FV556" s="136"/>
      <c r="FW556" s="136"/>
      <c r="FX556" s="136"/>
      <c r="FY556" s="136"/>
      <c r="FZ556" s="136"/>
      <c r="GA556" s="136"/>
      <c r="GB556" s="136"/>
      <c r="GC556" s="136"/>
      <c r="GD556" s="136"/>
      <c r="GE556" s="136"/>
      <c r="GF556" s="136"/>
      <c r="GG556" s="136"/>
      <c r="GH556" s="136"/>
      <c r="GI556" s="136"/>
      <c r="GJ556" s="136"/>
      <c r="GK556" s="136"/>
      <c r="GL556" s="136"/>
      <c r="GM556" s="136"/>
      <c r="GN556" s="136"/>
      <c r="GO556" s="136"/>
      <c r="GP556" s="136"/>
      <c r="GQ556" s="136"/>
      <c r="GR556" s="136"/>
      <c r="GS556" s="136"/>
      <c r="GT556" s="136"/>
      <c r="GU556" s="136"/>
      <c r="GV556" s="136"/>
      <c r="GW556" s="136"/>
      <c r="GX556" s="136"/>
      <c r="GY556" s="136"/>
      <c r="GZ556" s="136"/>
      <c r="HA556" s="136"/>
      <c r="HB556" s="136"/>
      <c r="HC556" s="136"/>
      <c r="HD556" s="136"/>
      <c r="HE556" s="136"/>
      <c r="HF556" s="136"/>
      <c r="HG556" s="136"/>
      <c r="HH556" s="136"/>
      <c r="HI556" s="136"/>
      <c r="HJ556" s="136"/>
      <c r="HK556" s="136"/>
      <c r="HL556" s="136"/>
      <c r="HM556" s="136"/>
      <c r="HN556" s="136"/>
      <c r="HO556" s="136"/>
      <c r="HP556" s="136"/>
      <c r="HQ556" s="136"/>
      <c r="HR556" s="136"/>
      <c r="HS556" s="136"/>
      <c r="HT556" s="136"/>
      <c r="HU556" s="136"/>
      <c r="HV556" s="136"/>
      <c r="HW556" s="136"/>
      <c r="HX556" s="136"/>
      <c r="HY556" s="136"/>
      <c r="HZ556" s="136"/>
      <c r="IA556" s="136"/>
      <c r="IB556" s="136"/>
      <c r="IC556" s="136"/>
      <c r="ID556" s="136"/>
      <c r="IE556" s="136"/>
      <c r="IF556" s="136"/>
      <c r="IG556" s="136"/>
    </row>
    <row r="557" spans="1:241" ht="15" customHeight="1" x14ac:dyDescent="0.25">
      <c r="A557" s="204" t="s">
        <v>509</v>
      </c>
      <c r="B557" s="205">
        <v>11493188</v>
      </c>
      <c r="C557" s="205">
        <v>2920140</v>
      </c>
      <c r="D557" s="205">
        <v>983416</v>
      </c>
      <c r="E557" s="205">
        <v>987030</v>
      </c>
      <c r="F557" s="205">
        <v>1639539</v>
      </c>
      <c r="G557" s="205">
        <v>506098</v>
      </c>
      <c r="H557" s="242">
        <v>18529411</v>
      </c>
      <c r="I557" s="136"/>
      <c r="J557" s="135" t="s">
        <v>552</v>
      </c>
      <c r="K557" s="205">
        <v>5106774</v>
      </c>
      <c r="L557" s="205">
        <v>3062064</v>
      </c>
      <c r="M557" s="205">
        <v>717181</v>
      </c>
      <c r="N557" s="205">
        <v>909303</v>
      </c>
      <c r="O557" s="205">
        <v>1286146</v>
      </c>
      <c r="P557" s="205">
        <v>393482</v>
      </c>
      <c r="Q557" s="242">
        <v>11474950</v>
      </c>
      <c r="R557" s="136"/>
      <c r="S557" s="136"/>
      <c r="T557" s="136"/>
      <c r="U557" s="136"/>
      <c r="V557" s="136"/>
      <c r="W557" s="136"/>
      <c r="X557" s="136"/>
      <c r="Y557" s="136"/>
      <c r="Z557" s="136"/>
      <c r="AA557" s="136"/>
      <c r="AB557" s="136"/>
      <c r="AC557" s="136"/>
      <c r="AD557" s="136"/>
      <c r="AE557" s="136"/>
      <c r="AF557" s="136"/>
      <c r="AG557" s="136"/>
      <c r="AH557" s="136"/>
      <c r="AI557" s="136"/>
      <c r="AJ557" s="136"/>
      <c r="AK557" s="136"/>
      <c r="AL557" s="136"/>
      <c r="AM557" s="136"/>
      <c r="AN557" s="136"/>
      <c r="AO557" s="136"/>
      <c r="AP557" s="136"/>
      <c r="AQ557" s="136"/>
      <c r="AR557" s="136"/>
      <c r="AS557" s="136"/>
      <c r="AT557" s="136"/>
      <c r="AU557" s="136"/>
      <c r="AV557" s="136"/>
      <c r="AW557" s="136"/>
      <c r="AX557" s="136"/>
      <c r="AY557" s="136"/>
      <c r="AZ557" s="136"/>
      <c r="BA557" s="136"/>
      <c r="BB557" s="136"/>
      <c r="BC557" s="136"/>
      <c r="BD557" s="136"/>
      <c r="BE557" s="136"/>
      <c r="BF557" s="136"/>
      <c r="BG557" s="136"/>
      <c r="BH557" s="136"/>
      <c r="BI557" s="136"/>
      <c r="BJ557" s="136"/>
      <c r="BK557" s="136"/>
      <c r="BL557" s="136"/>
      <c r="BM557" s="136"/>
      <c r="BN557" s="136"/>
      <c r="BO557" s="136"/>
      <c r="BP557" s="136"/>
      <c r="BQ557" s="136"/>
      <c r="BR557" s="136"/>
      <c r="BS557" s="136"/>
      <c r="BT557" s="136"/>
      <c r="BU557" s="136"/>
      <c r="BV557" s="136"/>
      <c r="BW557" s="136"/>
      <c r="BX557" s="136"/>
      <c r="BY557" s="136"/>
      <c r="BZ557" s="136"/>
      <c r="CA557" s="136"/>
      <c r="CB557" s="136"/>
      <c r="CC557" s="136"/>
      <c r="CD557" s="136"/>
      <c r="CE557" s="136"/>
      <c r="CF557" s="136"/>
      <c r="CG557" s="136"/>
      <c r="CH557" s="136"/>
      <c r="CI557" s="136"/>
      <c r="CJ557" s="136"/>
      <c r="CK557" s="136"/>
      <c r="CL557" s="136"/>
      <c r="CM557" s="136"/>
      <c r="CN557" s="136"/>
      <c r="CO557" s="136"/>
      <c r="CP557" s="136"/>
      <c r="CQ557" s="136"/>
      <c r="CR557" s="136"/>
      <c r="CS557" s="136"/>
      <c r="CT557" s="136"/>
      <c r="CU557" s="136"/>
      <c r="CV557" s="136"/>
      <c r="CW557" s="136"/>
      <c r="CX557" s="136"/>
      <c r="CY557" s="136"/>
      <c r="CZ557" s="136"/>
      <c r="DA557" s="136"/>
      <c r="DB557" s="136"/>
      <c r="DC557" s="136"/>
      <c r="DD557" s="136"/>
      <c r="DE557" s="136"/>
      <c r="DF557" s="136"/>
      <c r="DG557" s="136"/>
      <c r="DH557" s="136"/>
      <c r="DI557" s="136"/>
      <c r="DJ557" s="136"/>
      <c r="DK557" s="136"/>
      <c r="DL557" s="136"/>
      <c r="DM557" s="136"/>
      <c r="DN557" s="136"/>
      <c r="DO557" s="136"/>
      <c r="DP557" s="136"/>
      <c r="DQ557" s="136"/>
      <c r="DR557" s="136"/>
      <c r="DS557" s="136"/>
      <c r="DT557" s="136"/>
      <c r="DU557" s="136"/>
      <c r="DV557" s="136"/>
      <c r="DW557" s="136"/>
      <c r="DX557" s="136"/>
      <c r="DY557" s="136"/>
      <c r="DZ557" s="136"/>
      <c r="EA557" s="136"/>
      <c r="EB557" s="136"/>
      <c r="EC557" s="136"/>
      <c r="ED557" s="136"/>
      <c r="EE557" s="136"/>
      <c r="EF557" s="136"/>
      <c r="EG557" s="136"/>
      <c r="EH557" s="136"/>
      <c r="EI557" s="136"/>
      <c r="EJ557" s="136"/>
      <c r="EK557" s="136"/>
      <c r="EL557" s="136"/>
      <c r="EM557" s="136"/>
      <c r="EN557" s="136"/>
      <c r="EO557" s="136"/>
      <c r="EP557" s="136"/>
      <c r="EQ557" s="136"/>
      <c r="ER557" s="136"/>
      <c r="ES557" s="136"/>
      <c r="ET557" s="136"/>
      <c r="EU557" s="136"/>
      <c r="EV557" s="136"/>
      <c r="EW557" s="136"/>
      <c r="EX557" s="136"/>
      <c r="EY557" s="136"/>
      <c r="EZ557" s="136"/>
      <c r="FA557" s="136"/>
      <c r="FB557" s="136"/>
      <c r="FC557" s="136"/>
      <c r="FD557" s="136"/>
      <c r="FE557" s="136"/>
      <c r="FF557" s="136"/>
      <c r="FG557" s="136"/>
      <c r="FH557" s="136"/>
      <c r="FI557" s="136"/>
      <c r="FJ557" s="136"/>
      <c r="FK557" s="136"/>
      <c r="FL557" s="136"/>
      <c r="FM557" s="136"/>
      <c r="FN557" s="136"/>
      <c r="FO557" s="136"/>
      <c r="FP557" s="136"/>
      <c r="FQ557" s="136"/>
      <c r="FR557" s="136"/>
      <c r="FS557" s="136"/>
      <c r="FT557" s="136"/>
      <c r="FU557" s="136"/>
      <c r="FV557" s="136"/>
      <c r="FW557" s="136"/>
      <c r="FX557" s="136"/>
      <c r="FY557" s="136"/>
      <c r="FZ557" s="136"/>
      <c r="GA557" s="136"/>
      <c r="GB557" s="136"/>
      <c r="GC557" s="136"/>
      <c r="GD557" s="136"/>
      <c r="GE557" s="136"/>
      <c r="GF557" s="136"/>
      <c r="GG557" s="136"/>
      <c r="GH557" s="136"/>
      <c r="GI557" s="136"/>
      <c r="GJ557" s="136"/>
      <c r="GK557" s="136"/>
      <c r="GL557" s="136"/>
      <c r="GM557" s="136"/>
      <c r="GN557" s="136"/>
      <c r="GO557" s="136"/>
      <c r="GP557" s="136"/>
      <c r="GQ557" s="136"/>
      <c r="GR557" s="136"/>
      <c r="GS557" s="136"/>
      <c r="GT557" s="136"/>
      <c r="GU557" s="136"/>
      <c r="GV557" s="136"/>
      <c r="GW557" s="136"/>
      <c r="GX557" s="136"/>
      <c r="GY557" s="136"/>
      <c r="GZ557" s="136"/>
      <c r="HA557" s="136"/>
      <c r="HB557" s="136"/>
      <c r="HC557" s="136"/>
      <c r="HD557" s="136"/>
      <c r="HE557" s="136"/>
      <c r="HF557" s="136"/>
      <c r="HG557" s="136"/>
      <c r="HH557" s="136"/>
      <c r="HI557" s="136"/>
      <c r="HJ557" s="136"/>
      <c r="HK557" s="136"/>
      <c r="HL557" s="136"/>
      <c r="HM557" s="136"/>
      <c r="HN557" s="136"/>
      <c r="HO557" s="136"/>
      <c r="HP557" s="136"/>
      <c r="HQ557" s="136"/>
      <c r="HR557" s="136"/>
      <c r="HS557" s="136"/>
      <c r="HT557" s="136"/>
      <c r="HU557" s="136"/>
      <c r="HV557" s="136"/>
      <c r="HW557" s="136"/>
      <c r="HX557" s="136"/>
      <c r="HY557" s="136"/>
      <c r="HZ557" s="136"/>
      <c r="IA557" s="136"/>
      <c r="IB557" s="136"/>
      <c r="IC557" s="136"/>
      <c r="ID557" s="136"/>
      <c r="IE557" s="136"/>
      <c r="IF557" s="136"/>
      <c r="IG557" s="136"/>
    </row>
    <row r="558" spans="1:241" ht="15" customHeight="1" x14ac:dyDescent="0.25">
      <c r="A558" s="204" t="s">
        <v>510</v>
      </c>
      <c r="B558" s="205">
        <v>7144324</v>
      </c>
      <c r="C558" s="205">
        <v>1850035</v>
      </c>
      <c r="D558" s="205">
        <v>857049</v>
      </c>
      <c r="E558" s="205">
        <v>766297</v>
      </c>
      <c r="F558" s="205">
        <v>1249523</v>
      </c>
      <c r="G558" s="205">
        <v>342900</v>
      </c>
      <c r="H558" s="242">
        <v>12210128</v>
      </c>
      <c r="I558" s="136"/>
      <c r="J558" s="135" t="s">
        <v>553</v>
      </c>
      <c r="K558" s="205">
        <v>7452499</v>
      </c>
      <c r="L558" s="205">
        <v>3876086</v>
      </c>
      <c r="M558" s="205">
        <v>1014606</v>
      </c>
      <c r="N558" s="205">
        <v>963446</v>
      </c>
      <c r="O558" s="205">
        <v>1192535</v>
      </c>
      <c r="P558" s="205">
        <v>317920</v>
      </c>
      <c r="Q558" s="242">
        <v>14817092</v>
      </c>
      <c r="R558" s="136"/>
      <c r="S558" s="136"/>
      <c r="T558" s="136"/>
      <c r="U558" s="136"/>
      <c r="V558" s="136"/>
      <c r="W558" s="136"/>
      <c r="X558" s="136"/>
      <c r="Y558" s="136"/>
      <c r="Z558" s="136"/>
      <c r="AA558" s="136"/>
      <c r="AB558" s="136"/>
      <c r="AC558" s="136"/>
      <c r="AD558" s="136"/>
      <c r="AE558" s="136"/>
      <c r="AF558" s="136"/>
      <c r="AG558" s="136"/>
      <c r="AH558" s="136"/>
      <c r="AI558" s="136"/>
      <c r="AJ558" s="136"/>
      <c r="AK558" s="136"/>
      <c r="AL558" s="136"/>
      <c r="AM558" s="136"/>
      <c r="AN558" s="136"/>
      <c r="AO558" s="136"/>
      <c r="AP558" s="136"/>
      <c r="AQ558" s="136"/>
      <c r="AR558" s="136"/>
      <c r="AS558" s="136"/>
      <c r="AT558" s="136"/>
      <c r="AU558" s="136"/>
      <c r="AV558" s="136"/>
      <c r="AW558" s="136"/>
      <c r="AX558" s="136"/>
      <c r="AY558" s="136"/>
      <c r="AZ558" s="136"/>
      <c r="BA558" s="136"/>
      <c r="BB558" s="136"/>
      <c r="BC558" s="136"/>
      <c r="BD558" s="136"/>
      <c r="BE558" s="136"/>
      <c r="BF558" s="136"/>
      <c r="BG558" s="136"/>
      <c r="BH558" s="136"/>
      <c r="BI558" s="136"/>
      <c r="BJ558" s="136"/>
      <c r="BK558" s="136"/>
      <c r="BL558" s="136"/>
      <c r="BM558" s="136"/>
      <c r="BN558" s="136"/>
      <c r="BO558" s="136"/>
      <c r="BP558" s="136"/>
      <c r="BQ558" s="136"/>
      <c r="BR558" s="136"/>
      <c r="BS558" s="136"/>
      <c r="BT558" s="136"/>
      <c r="BU558" s="136"/>
      <c r="BV558" s="136"/>
      <c r="BW558" s="136"/>
      <c r="BX558" s="136"/>
      <c r="BY558" s="136"/>
      <c r="BZ558" s="136"/>
      <c r="CA558" s="136"/>
      <c r="CB558" s="136"/>
      <c r="CC558" s="136"/>
      <c r="CD558" s="136"/>
      <c r="CE558" s="136"/>
      <c r="CF558" s="136"/>
      <c r="CG558" s="136"/>
      <c r="CH558" s="136"/>
      <c r="CI558" s="136"/>
      <c r="CJ558" s="136"/>
      <c r="CK558" s="136"/>
      <c r="CL558" s="136"/>
      <c r="CM558" s="136"/>
      <c r="CN558" s="136"/>
      <c r="CO558" s="136"/>
      <c r="CP558" s="136"/>
      <c r="CQ558" s="136"/>
      <c r="CR558" s="136"/>
      <c r="CS558" s="136"/>
      <c r="CT558" s="136"/>
      <c r="CU558" s="136"/>
      <c r="CV558" s="136"/>
      <c r="CW558" s="136"/>
      <c r="CX558" s="136"/>
      <c r="CY558" s="136"/>
      <c r="CZ558" s="136"/>
      <c r="DA558" s="136"/>
      <c r="DB558" s="136"/>
      <c r="DC558" s="136"/>
      <c r="DD558" s="136"/>
      <c r="DE558" s="136"/>
      <c r="DF558" s="136"/>
      <c r="DG558" s="136"/>
      <c r="DH558" s="136"/>
      <c r="DI558" s="136"/>
      <c r="DJ558" s="136"/>
      <c r="DK558" s="136"/>
      <c r="DL558" s="136"/>
      <c r="DM558" s="136"/>
      <c r="DN558" s="136"/>
      <c r="DO558" s="136"/>
      <c r="DP558" s="136"/>
      <c r="DQ558" s="136"/>
      <c r="DR558" s="136"/>
      <c r="DS558" s="136"/>
      <c r="DT558" s="136"/>
      <c r="DU558" s="136"/>
      <c r="DV558" s="136"/>
      <c r="DW558" s="136"/>
      <c r="DX558" s="136"/>
      <c r="DY558" s="136"/>
      <c r="DZ558" s="136"/>
      <c r="EA558" s="136"/>
      <c r="EB558" s="136"/>
      <c r="EC558" s="136"/>
      <c r="ED558" s="136"/>
      <c r="EE558" s="136"/>
      <c r="EF558" s="136"/>
      <c r="EG558" s="136"/>
      <c r="EH558" s="136"/>
      <c r="EI558" s="136"/>
      <c r="EJ558" s="136"/>
      <c r="EK558" s="136"/>
      <c r="EL558" s="136"/>
      <c r="EM558" s="136"/>
      <c r="EN558" s="136"/>
      <c r="EO558" s="136"/>
      <c r="EP558" s="136"/>
      <c r="EQ558" s="136"/>
      <c r="ER558" s="136"/>
      <c r="ES558" s="136"/>
      <c r="ET558" s="136"/>
      <c r="EU558" s="136"/>
      <c r="EV558" s="136"/>
      <c r="EW558" s="136"/>
      <c r="EX558" s="136"/>
      <c r="EY558" s="136"/>
      <c r="EZ558" s="136"/>
      <c r="FA558" s="136"/>
      <c r="FB558" s="136"/>
      <c r="FC558" s="136"/>
      <c r="FD558" s="136"/>
      <c r="FE558" s="136"/>
      <c r="FF558" s="136"/>
      <c r="FG558" s="136"/>
      <c r="FH558" s="136"/>
      <c r="FI558" s="136"/>
      <c r="FJ558" s="136"/>
      <c r="FK558" s="136"/>
      <c r="FL558" s="136"/>
      <c r="FM558" s="136"/>
      <c r="FN558" s="136"/>
      <c r="FO558" s="136"/>
      <c r="FP558" s="136"/>
      <c r="FQ558" s="136"/>
      <c r="FR558" s="136"/>
      <c r="FS558" s="136"/>
      <c r="FT558" s="136"/>
      <c r="FU558" s="136"/>
      <c r="FV558" s="136"/>
      <c r="FW558" s="136"/>
      <c r="FX558" s="136"/>
      <c r="FY558" s="136"/>
      <c r="FZ558" s="136"/>
      <c r="GA558" s="136"/>
      <c r="GB558" s="136"/>
      <c r="GC558" s="136"/>
      <c r="GD558" s="136"/>
      <c r="GE558" s="136"/>
      <c r="GF558" s="136"/>
      <c r="GG558" s="136"/>
      <c r="GH558" s="136"/>
      <c r="GI558" s="136"/>
      <c r="GJ558" s="136"/>
      <c r="GK558" s="136"/>
      <c r="GL558" s="136"/>
      <c r="GM558" s="136"/>
      <c r="GN558" s="136"/>
      <c r="GO558" s="136"/>
      <c r="GP558" s="136"/>
      <c r="GQ558" s="136"/>
      <c r="GR558" s="136"/>
      <c r="GS558" s="136"/>
      <c r="GT558" s="136"/>
      <c r="GU558" s="136"/>
      <c r="GV558" s="136"/>
      <c r="GW558" s="136"/>
      <c r="GX558" s="136"/>
      <c r="GY558" s="136"/>
      <c r="GZ558" s="136"/>
      <c r="HA558" s="136"/>
      <c r="HB558" s="136"/>
      <c r="HC558" s="136"/>
      <c r="HD558" s="136"/>
      <c r="HE558" s="136"/>
      <c r="HF558" s="136"/>
      <c r="HG558" s="136"/>
      <c r="HH558" s="136"/>
      <c r="HI558" s="136"/>
      <c r="HJ558" s="136"/>
      <c r="HK558" s="136"/>
      <c r="HL558" s="136"/>
      <c r="HM558" s="136"/>
      <c r="HN558" s="136"/>
      <c r="HO558" s="136"/>
      <c r="HP558" s="136"/>
      <c r="HQ558" s="136"/>
      <c r="HR558" s="136"/>
      <c r="HS558" s="136"/>
      <c r="HT558" s="136"/>
      <c r="HU558" s="136"/>
      <c r="HV558" s="136"/>
      <c r="HW558" s="136"/>
      <c r="HX558" s="136"/>
      <c r="HY558" s="136"/>
      <c r="HZ558" s="136"/>
      <c r="IA558" s="136"/>
      <c r="IB558" s="136"/>
      <c r="IC558" s="136"/>
      <c r="ID558" s="136"/>
      <c r="IE558" s="136"/>
      <c r="IF558" s="136"/>
      <c r="IG558" s="136"/>
    </row>
    <row r="559" spans="1:241" ht="15" customHeight="1" x14ac:dyDescent="0.25">
      <c r="A559" s="204" t="s">
        <v>650</v>
      </c>
      <c r="B559" s="205">
        <v>7046315</v>
      </c>
      <c r="C559" s="205">
        <v>2551505</v>
      </c>
      <c r="D559" s="205">
        <v>994726</v>
      </c>
      <c r="E559" s="205">
        <v>910973</v>
      </c>
      <c r="F559" s="205">
        <v>1587563</v>
      </c>
      <c r="G559" s="205">
        <v>280322</v>
      </c>
      <c r="H559" s="242">
        <v>13371404</v>
      </c>
      <c r="I559" s="136"/>
      <c r="J559" s="212" t="s">
        <v>961</v>
      </c>
      <c r="K559" s="212">
        <v>122424762</v>
      </c>
      <c r="L559" s="212">
        <v>57664222</v>
      </c>
      <c r="M559" s="212">
        <v>17706470</v>
      </c>
      <c r="N559" s="212">
        <v>19092265</v>
      </c>
      <c r="O559" s="212">
        <v>28945429</v>
      </c>
      <c r="P559" s="212">
        <v>7543620</v>
      </c>
      <c r="Q559" s="243">
        <v>253376768</v>
      </c>
      <c r="R559" s="136"/>
      <c r="S559" s="136"/>
      <c r="T559" s="136"/>
      <c r="U559" s="136"/>
      <c r="V559" s="136"/>
      <c r="W559" s="136"/>
      <c r="X559" s="136"/>
      <c r="Y559" s="136"/>
      <c r="Z559" s="136"/>
      <c r="AA559" s="136"/>
      <c r="AB559" s="136"/>
      <c r="AC559" s="136"/>
      <c r="AD559" s="136"/>
      <c r="AE559" s="136"/>
      <c r="AF559" s="136"/>
      <c r="AG559" s="136"/>
      <c r="AH559" s="136"/>
      <c r="AI559" s="136"/>
      <c r="AJ559" s="136"/>
      <c r="AK559" s="136"/>
      <c r="AL559" s="136"/>
      <c r="AM559" s="136"/>
      <c r="AN559" s="136"/>
      <c r="AO559" s="136"/>
      <c r="AP559" s="136"/>
      <c r="AQ559" s="136"/>
      <c r="AR559" s="136"/>
      <c r="AS559" s="136"/>
      <c r="AT559" s="136"/>
      <c r="AU559" s="136"/>
      <c r="AV559" s="136"/>
      <c r="AW559" s="136"/>
      <c r="AX559" s="136"/>
      <c r="AY559" s="136"/>
      <c r="AZ559" s="136"/>
      <c r="BA559" s="136"/>
      <c r="BB559" s="136"/>
      <c r="BC559" s="136"/>
      <c r="BD559" s="136"/>
      <c r="BE559" s="136"/>
      <c r="BF559" s="136"/>
      <c r="BG559" s="136"/>
      <c r="BH559" s="136"/>
      <c r="BI559" s="136"/>
      <c r="BJ559" s="136"/>
      <c r="BK559" s="136"/>
      <c r="BL559" s="136"/>
      <c r="BM559" s="136"/>
      <c r="BN559" s="136"/>
      <c r="BO559" s="136"/>
      <c r="BP559" s="136"/>
      <c r="BQ559" s="136"/>
      <c r="BR559" s="136"/>
      <c r="BS559" s="136"/>
      <c r="BT559" s="136"/>
      <c r="BU559" s="136"/>
      <c r="BV559" s="136"/>
      <c r="BW559" s="136"/>
      <c r="BX559" s="136"/>
      <c r="BY559" s="136"/>
      <c r="BZ559" s="136"/>
      <c r="CA559" s="136"/>
      <c r="CB559" s="136"/>
      <c r="CC559" s="136"/>
      <c r="CD559" s="136"/>
      <c r="CE559" s="136"/>
      <c r="CF559" s="136"/>
      <c r="CG559" s="136"/>
      <c r="CH559" s="136"/>
      <c r="CI559" s="136"/>
      <c r="CJ559" s="136"/>
      <c r="CK559" s="136"/>
      <c r="CL559" s="136"/>
      <c r="CM559" s="136"/>
      <c r="CN559" s="136"/>
      <c r="CO559" s="136"/>
      <c r="CP559" s="136"/>
      <c r="CQ559" s="136"/>
      <c r="CR559" s="136"/>
      <c r="CS559" s="136"/>
      <c r="CT559" s="136"/>
      <c r="CU559" s="136"/>
      <c r="CV559" s="136"/>
      <c r="CW559" s="136"/>
      <c r="CX559" s="136"/>
      <c r="CY559" s="136"/>
      <c r="CZ559" s="136"/>
      <c r="DA559" s="136"/>
      <c r="DB559" s="136"/>
      <c r="DC559" s="136"/>
      <c r="DD559" s="136"/>
      <c r="DE559" s="136"/>
      <c r="DF559" s="136"/>
      <c r="DG559" s="136"/>
      <c r="DH559" s="136"/>
      <c r="DI559" s="136"/>
      <c r="DJ559" s="136"/>
      <c r="DK559" s="136"/>
      <c r="DL559" s="136"/>
      <c r="DM559" s="136"/>
      <c r="DN559" s="136"/>
      <c r="DO559" s="136"/>
      <c r="DP559" s="136"/>
      <c r="DQ559" s="136"/>
      <c r="DR559" s="136"/>
      <c r="DS559" s="136"/>
      <c r="DT559" s="136"/>
      <c r="DU559" s="136"/>
      <c r="DV559" s="136"/>
      <c r="DW559" s="136"/>
      <c r="DX559" s="136"/>
      <c r="DY559" s="136"/>
      <c r="DZ559" s="136"/>
      <c r="EA559" s="136"/>
      <c r="EB559" s="136"/>
      <c r="EC559" s="136"/>
      <c r="ED559" s="136"/>
      <c r="EE559" s="136"/>
      <c r="EF559" s="136"/>
      <c r="EG559" s="136"/>
      <c r="EH559" s="136"/>
      <c r="EI559" s="136"/>
      <c r="EJ559" s="136"/>
      <c r="EK559" s="136"/>
      <c r="EL559" s="136"/>
      <c r="EM559" s="136"/>
      <c r="EN559" s="136"/>
      <c r="EO559" s="136"/>
      <c r="EP559" s="136"/>
      <c r="EQ559" s="136"/>
      <c r="ER559" s="136"/>
      <c r="ES559" s="136"/>
      <c r="ET559" s="136"/>
      <c r="EU559" s="136"/>
      <c r="EV559" s="136"/>
      <c r="EW559" s="136"/>
      <c r="EX559" s="136"/>
      <c r="EY559" s="136"/>
      <c r="EZ559" s="136"/>
      <c r="FA559" s="136"/>
      <c r="FB559" s="136"/>
      <c r="FC559" s="136"/>
      <c r="FD559" s="136"/>
      <c r="FE559" s="136"/>
      <c r="FF559" s="136"/>
      <c r="FG559" s="136"/>
      <c r="FH559" s="136"/>
      <c r="FI559" s="136"/>
      <c r="FJ559" s="136"/>
      <c r="FK559" s="136"/>
      <c r="FL559" s="136"/>
      <c r="FM559" s="136"/>
      <c r="FN559" s="136"/>
      <c r="FO559" s="136"/>
      <c r="FP559" s="136"/>
      <c r="FQ559" s="136"/>
      <c r="FR559" s="136"/>
      <c r="FS559" s="136"/>
      <c r="FT559" s="136"/>
      <c r="FU559" s="136"/>
      <c r="FV559" s="136"/>
      <c r="FW559" s="136"/>
      <c r="FX559" s="136"/>
      <c r="FY559" s="136"/>
      <c r="FZ559" s="136"/>
      <c r="GA559" s="136"/>
      <c r="GB559" s="136"/>
      <c r="GC559" s="136"/>
      <c r="GD559" s="136"/>
      <c r="GE559" s="136"/>
      <c r="GF559" s="136"/>
      <c r="GG559" s="136"/>
      <c r="GH559" s="136"/>
      <c r="GI559" s="136"/>
      <c r="GJ559" s="136"/>
      <c r="GK559" s="136"/>
      <c r="GL559" s="136"/>
      <c r="GM559" s="136"/>
      <c r="GN559" s="136"/>
      <c r="GO559" s="136"/>
      <c r="GP559" s="136"/>
      <c r="GQ559" s="136"/>
      <c r="GR559" s="136"/>
      <c r="GS559" s="136"/>
      <c r="GT559" s="136"/>
      <c r="GU559" s="136"/>
      <c r="GV559" s="136"/>
      <c r="GW559" s="136"/>
      <c r="GX559" s="136"/>
      <c r="GY559" s="136"/>
      <c r="GZ559" s="136"/>
      <c r="HA559" s="136"/>
      <c r="HB559" s="136"/>
      <c r="HC559" s="136"/>
      <c r="HD559" s="136"/>
      <c r="HE559" s="136"/>
      <c r="HF559" s="136"/>
      <c r="HG559" s="136"/>
      <c r="HH559" s="136"/>
      <c r="HI559" s="136"/>
      <c r="HJ559" s="136"/>
      <c r="HK559" s="136"/>
      <c r="HL559" s="136"/>
      <c r="HM559" s="136"/>
      <c r="HN559" s="136"/>
      <c r="HO559" s="136"/>
      <c r="HP559" s="136"/>
      <c r="HQ559" s="136"/>
      <c r="HR559" s="136"/>
      <c r="HS559" s="136"/>
      <c r="HT559" s="136"/>
      <c r="HU559" s="136"/>
      <c r="HV559" s="136"/>
      <c r="HW559" s="136"/>
      <c r="HX559" s="136"/>
      <c r="HY559" s="136"/>
      <c r="HZ559" s="136"/>
      <c r="IA559" s="136"/>
      <c r="IB559" s="136"/>
      <c r="IC559" s="136"/>
      <c r="ID559" s="136"/>
      <c r="IE559" s="136"/>
      <c r="IF559" s="136"/>
      <c r="IG559" s="136"/>
    </row>
    <row r="560" spans="1:241" ht="15" customHeight="1" x14ac:dyDescent="0.25">
      <c r="A560" s="212" t="s">
        <v>959</v>
      </c>
      <c r="B560" s="212">
        <v>136370211</v>
      </c>
      <c r="C560" s="212">
        <v>57443352</v>
      </c>
      <c r="D560" s="212">
        <v>20417543</v>
      </c>
      <c r="E560" s="212">
        <v>20310652</v>
      </c>
      <c r="F560" s="212">
        <v>38349421</v>
      </c>
      <c r="G560" s="212">
        <v>9723921</v>
      </c>
      <c r="H560" s="243">
        <v>282615100</v>
      </c>
      <c r="I560" s="136"/>
      <c r="J560" s="208" t="s">
        <v>962</v>
      </c>
      <c r="K560" s="208">
        <v>6121238.0999999996</v>
      </c>
      <c r="L560" s="208">
        <v>2883211.1</v>
      </c>
      <c r="M560" s="208">
        <v>885323.5</v>
      </c>
      <c r="N560" s="208">
        <v>954613.25</v>
      </c>
      <c r="O560" s="208">
        <v>1447271.45</v>
      </c>
      <c r="P560" s="208">
        <v>377181</v>
      </c>
      <c r="Q560" s="208">
        <v>12668838.4</v>
      </c>
      <c r="R560" s="136"/>
      <c r="S560" s="136"/>
      <c r="T560" s="136"/>
      <c r="U560" s="136"/>
      <c r="V560" s="136"/>
      <c r="W560" s="136"/>
      <c r="X560" s="136"/>
      <c r="Y560" s="136"/>
      <c r="Z560" s="136"/>
      <c r="AA560" s="136"/>
      <c r="AB560" s="136"/>
      <c r="AC560" s="136"/>
      <c r="AD560" s="136"/>
      <c r="AE560" s="136"/>
      <c r="AF560" s="136"/>
      <c r="AG560" s="136"/>
      <c r="AH560" s="136"/>
      <c r="AI560" s="136"/>
      <c r="AJ560" s="136"/>
      <c r="AK560" s="136"/>
      <c r="AL560" s="136"/>
      <c r="AM560" s="136"/>
      <c r="AN560" s="136"/>
      <c r="AO560" s="136"/>
      <c r="AP560" s="136"/>
      <c r="AQ560" s="136"/>
      <c r="AR560" s="136"/>
      <c r="AS560" s="136"/>
      <c r="AT560" s="136"/>
      <c r="AU560" s="136"/>
      <c r="AV560" s="136"/>
      <c r="AW560" s="136"/>
      <c r="AX560" s="136"/>
      <c r="AY560" s="136"/>
      <c r="AZ560" s="136"/>
      <c r="BA560" s="136"/>
      <c r="BB560" s="136"/>
      <c r="BC560" s="136"/>
      <c r="BD560" s="136"/>
      <c r="BE560" s="136"/>
      <c r="BF560" s="136"/>
      <c r="BG560" s="136"/>
      <c r="BH560" s="136"/>
      <c r="BI560" s="136"/>
      <c r="BJ560" s="136"/>
      <c r="BK560" s="136"/>
      <c r="BL560" s="136"/>
      <c r="BM560" s="136"/>
      <c r="BN560" s="136"/>
      <c r="BO560" s="136"/>
      <c r="BP560" s="136"/>
      <c r="BQ560" s="136"/>
      <c r="BR560" s="136"/>
      <c r="BS560" s="136"/>
      <c r="BT560" s="136"/>
      <c r="BU560" s="136"/>
      <c r="BV560" s="136"/>
      <c r="BW560" s="136"/>
      <c r="BX560" s="136"/>
      <c r="BY560" s="136"/>
      <c r="BZ560" s="136"/>
      <c r="CA560" s="136"/>
      <c r="CB560" s="136"/>
      <c r="CC560" s="136"/>
      <c r="CD560" s="136"/>
      <c r="CE560" s="136"/>
      <c r="CF560" s="136"/>
      <c r="CG560" s="136"/>
      <c r="CH560" s="136"/>
      <c r="CI560" s="136"/>
      <c r="CJ560" s="136"/>
      <c r="CK560" s="136"/>
      <c r="CL560" s="136"/>
      <c r="CM560" s="136"/>
      <c r="CN560" s="136"/>
      <c r="CO560" s="136"/>
      <c r="CP560" s="136"/>
      <c r="CQ560" s="136"/>
      <c r="CR560" s="136"/>
      <c r="CS560" s="136"/>
      <c r="CT560" s="136"/>
      <c r="CU560" s="136"/>
      <c r="CV560" s="136"/>
      <c r="CW560" s="136"/>
      <c r="CX560" s="136"/>
      <c r="CY560" s="136"/>
      <c r="CZ560" s="136"/>
      <c r="DA560" s="136"/>
      <c r="DB560" s="136"/>
      <c r="DC560" s="136"/>
      <c r="DD560" s="136"/>
      <c r="DE560" s="136"/>
      <c r="DF560" s="136"/>
      <c r="DG560" s="136"/>
      <c r="DH560" s="136"/>
      <c r="DI560" s="136"/>
      <c r="DJ560" s="136"/>
      <c r="DK560" s="136"/>
      <c r="DL560" s="136"/>
      <c r="DM560" s="136"/>
      <c r="DN560" s="136"/>
      <c r="DO560" s="136"/>
      <c r="DP560" s="136"/>
      <c r="DQ560" s="136"/>
      <c r="DR560" s="136"/>
      <c r="DS560" s="136"/>
      <c r="DT560" s="136"/>
      <c r="DU560" s="136"/>
      <c r="DV560" s="136"/>
      <c r="DW560" s="136"/>
      <c r="DX560" s="136"/>
      <c r="DY560" s="136"/>
      <c r="DZ560" s="136"/>
      <c r="EA560" s="136"/>
      <c r="EB560" s="136"/>
      <c r="EC560" s="136"/>
      <c r="ED560" s="136"/>
      <c r="EE560" s="136"/>
      <c r="EF560" s="136"/>
      <c r="EG560" s="136"/>
      <c r="EH560" s="136"/>
      <c r="EI560" s="136"/>
      <c r="EJ560" s="136"/>
      <c r="EK560" s="136"/>
      <c r="EL560" s="136"/>
      <c r="EM560" s="136"/>
      <c r="EN560" s="136"/>
      <c r="EO560" s="136"/>
      <c r="EP560" s="136"/>
      <c r="EQ560" s="136"/>
      <c r="ER560" s="136"/>
      <c r="ES560" s="136"/>
      <c r="ET560" s="136"/>
      <c r="EU560" s="136"/>
      <c r="EV560" s="136"/>
      <c r="EW560" s="136"/>
      <c r="EX560" s="136"/>
      <c r="EY560" s="136"/>
      <c r="EZ560" s="136"/>
      <c r="FA560" s="136"/>
      <c r="FB560" s="136"/>
      <c r="FC560" s="136"/>
      <c r="FD560" s="136"/>
      <c r="FE560" s="136"/>
      <c r="FF560" s="136"/>
      <c r="FG560" s="136"/>
      <c r="FH560" s="136"/>
      <c r="FI560" s="136"/>
      <c r="FJ560" s="136"/>
      <c r="FK560" s="136"/>
      <c r="FL560" s="136"/>
      <c r="FM560" s="136"/>
      <c r="FN560" s="136"/>
      <c r="FO560" s="136"/>
      <c r="FP560" s="136"/>
      <c r="FQ560" s="136"/>
      <c r="FR560" s="136"/>
      <c r="FS560" s="136"/>
      <c r="FT560" s="136"/>
      <c r="FU560" s="136"/>
      <c r="FV560" s="136"/>
      <c r="FW560" s="136"/>
      <c r="FX560" s="136"/>
      <c r="FY560" s="136"/>
      <c r="FZ560" s="136"/>
      <c r="GA560" s="136"/>
      <c r="GB560" s="136"/>
      <c r="GC560" s="136"/>
      <c r="GD560" s="136"/>
      <c r="GE560" s="136"/>
      <c r="GF560" s="136"/>
      <c r="GG560" s="136"/>
      <c r="GH560" s="136"/>
      <c r="GI560" s="136"/>
      <c r="GJ560" s="136"/>
      <c r="GK560" s="136"/>
      <c r="GL560" s="136"/>
      <c r="GM560" s="136"/>
      <c r="GN560" s="136"/>
      <c r="GO560" s="136"/>
      <c r="GP560" s="136"/>
      <c r="GQ560" s="136"/>
      <c r="GR560" s="136"/>
      <c r="GS560" s="136"/>
      <c r="GT560" s="136"/>
      <c r="GU560" s="136"/>
      <c r="GV560" s="136"/>
      <c r="GW560" s="136"/>
      <c r="GX560" s="136"/>
      <c r="GY560" s="136"/>
      <c r="GZ560" s="136"/>
      <c r="HA560" s="136"/>
      <c r="HB560" s="136"/>
      <c r="HC560" s="136"/>
      <c r="HD560" s="136"/>
      <c r="HE560" s="136"/>
      <c r="HF560" s="136"/>
      <c r="HG560" s="136"/>
      <c r="HH560" s="136"/>
      <c r="HI560" s="136"/>
      <c r="HJ560" s="136"/>
      <c r="HK560" s="136"/>
      <c r="HL560" s="136"/>
      <c r="HM560" s="136"/>
      <c r="HN560" s="136"/>
      <c r="HO560" s="136"/>
      <c r="HP560" s="136"/>
      <c r="HQ560" s="136"/>
      <c r="HR560" s="136"/>
      <c r="HS560" s="136"/>
      <c r="HT560" s="136"/>
      <c r="HU560" s="136"/>
      <c r="HV560" s="136"/>
      <c r="HW560" s="136"/>
      <c r="HX560" s="136"/>
      <c r="HY560" s="136"/>
      <c r="HZ560" s="136"/>
      <c r="IA560" s="136"/>
      <c r="IB560" s="136"/>
      <c r="IC560" s="136"/>
      <c r="ID560" s="136"/>
      <c r="IE560" s="136"/>
      <c r="IF560" s="136"/>
      <c r="IG560" s="136"/>
    </row>
    <row r="561" spans="1:241" ht="15" customHeight="1" x14ac:dyDescent="0.25">
      <c r="A561" s="208" t="s">
        <v>960</v>
      </c>
      <c r="B561" s="208">
        <v>6493819.5714285718</v>
      </c>
      <c r="C561" s="208">
        <v>2735397.7142857141</v>
      </c>
      <c r="D561" s="208">
        <v>972263.95238095243</v>
      </c>
      <c r="E561" s="208">
        <v>967173.90476190473</v>
      </c>
      <c r="F561" s="208">
        <v>1826162.9047619049</v>
      </c>
      <c r="G561" s="208">
        <v>463043.85714285716</v>
      </c>
      <c r="H561" s="208">
        <v>13457861.904761905</v>
      </c>
      <c r="I561" s="136"/>
      <c r="J561" s="136"/>
      <c r="K561" s="136"/>
      <c r="L561" s="136"/>
      <c r="M561" s="136"/>
      <c r="N561" s="136"/>
      <c r="O561" s="136"/>
      <c r="P561" s="136"/>
      <c r="Q561" s="136"/>
      <c r="R561" s="136"/>
      <c r="S561" s="136"/>
      <c r="T561" s="136"/>
      <c r="U561" s="136"/>
      <c r="V561" s="136"/>
      <c r="W561" s="136"/>
      <c r="X561" s="136"/>
      <c r="Y561" s="136"/>
      <c r="Z561" s="136"/>
      <c r="AA561" s="136"/>
      <c r="AB561" s="136"/>
      <c r="AC561" s="136"/>
      <c r="AD561" s="136"/>
      <c r="AE561" s="136"/>
      <c r="AF561" s="136"/>
      <c r="AG561" s="136"/>
      <c r="AH561" s="136"/>
      <c r="AI561" s="136"/>
      <c r="AJ561" s="136"/>
      <c r="AK561" s="136"/>
      <c r="AL561" s="136"/>
      <c r="AM561" s="136"/>
      <c r="AN561" s="136"/>
      <c r="AO561" s="136"/>
      <c r="AP561" s="136"/>
      <c r="AQ561" s="136"/>
      <c r="AR561" s="136"/>
      <c r="AS561" s="136"/>
      <c r="AT561" s="136"/>
      <c r="AU561" s="136"/>
      <c r="AV561" s="136"/>
      <c r="AW561" s="136"/>
      <c r="AX561" s="136"/>
      <c r="AY561" s="136"/>
      <c r="AZ561" s="136"/>
      <c r="BA561" s="136"/>
      <c r="BB561" s="136"/>
      <c r="BC561" s="136"/>
      <c r="BD561" s="136"/>
      <c r="BE561" s="136"/>
      <c r="BF561" s="136"/>
      <c r="BG561" s="136"/>
      <c r="BH561" s="136"/>
      <c r="BI561" s="136"/>
      <c r="BJ561" s="136"/>
      <c r="BK561" s="136"/>
      <c r="BL561" s="136"/>
      <c r="BM561" s="136"/>
      <c r="BN561" s="136"/>
      <c r="BO561" s="136"/>
      <c r="BP561" s="136"/>
      <c r="BQ561" s="136"/>
      <c r="BR561" s="136"/>
      <c r="BS561" s="136"/>
      <c r="BT561" s="136"/>
      <c r="BU561" s="136"/>
      <c r="BV561" s="136"/>
      <c r="BW561" s="136"/>
      <c r="BX561" s="136"/>
      <c r="BY561" s="136"/>
      <c r="BZ561" s="136"/>
      <c r="CA561" s="136"/>
      <c r="CB561" s="136"/>
      <c r="CC561" s="136"/>
      <c r="CD561" s="136"/>
      <c r="CE561" s="136"/>
      <c r="CF561" s="136"/>
      <c r="CG561" s="136"/>
      <c r="CH561" s="136"/>
      <c r="CI561" s="136"/>
      <c r="CJ561" s="136"/>
      <c r="CK561" s="136"/>
      <c r="CL561" s="136"/>
      <c r="CM561" s="136"/>
      <c r="CN561" s="136"/>
      <c r="CO561" s="136"/>
      <c r="CP561" s="136"/>
      <c r="CQ561" s="136"/>
      <c r="CR561" s="136"/>
      <c r="CS561" s="136"/>
      <c r="CT561" s="136"/>
      <c r="CU561" s="136"/>
      <c r="CV561" s="136"/>
      <c r="CW561" s="136"/>
      <c r="CX561" s="136"/>
      <c r="CY561" s="136"/>
      <c r="CZ561" s="136"/>
      <c r="DA561" s="136"/>
      <c r="DB561" s="136"/>
      <c r="DC561" s="136"/>
      <c r="DD561" s="136"/>
      <c r="DE561" s="136"/>
      <c r="DF561" s="136"/>
      <c r="DG561" s="136"/>
      <c r="DH561" s="136"/>
      <c r="DI561" s="136"/>
      <c r="DJ561" s="136"/>
      <c r="DK561" s="136"/>
      <c r="DL561" s="136"/>
      <c r="DM561" s="136"/>
      <c r="DN561" s="136"/>
      <c r="DO561" s="136"/>
      <c r="DP561" s="136"/>
      <c r="DQ561" s="136"/>
      <c r="DR561" s="136"/>
      <c r="DS561" s="136"/>
      <c r="DT561" s="136"/>
      <c r="DU561" s="136"/>
      <c r="DV561" s="136"/>
      <c r="DW561" s="136"/>
      <c r="DX561" s="136"/>
      <c r="DY561" s="136"/>
      <c r="DZ561" s="136"/>
      <c r="EA561" s="136"/>
      <c r="EB561" s="136"/>
      <c r="EC561" s="136"/>
      <c r="ED561" s="136"/>
      <c r="EE561" s="136"/>
      <c r="EF561" s="136"/>
      <c r="EG561" s="136"/>
      <c r="EH561" s="136"/>
      <c r="EI561" s="136"/>
      <c r="EJ561" s="136"/>
      <c r="EK561" s="136"/>
      <c r="EL561" s="136"/>
      <c r="EM561" s="136"/>
      <c r="EN561" s="136"/>
      <c r="EO561" s="136"/>
      <c r="EP561" s="136"/>
      <c r="EQ561" s="136"/>
      <c r="ER561" s="136"/>
      <c r="ES561" s="136"/>
      <c r="ET561" s="136"/>
      <c r="EU561" s="136"/>
      <c r="EV561" s="136"/>
      <c r="EW561" s="136"/>
      <c r="EX561" s="136"/>
      <c r="EY561" s="136"/>
      <c r="EZ561" s="136"/>
      <c r="FA561" s="136"/>
      <c r="FB561" s="136"/>
      <c r="FC561" s="136"/>
      <c r="FD561" s="136"/>
      <c r="FE561" s="136"/>
      <c r="FF561" s="136"/>
      <c r="FG561" s="136"/>
      <c r="FH561" s="136"/>
      <c r="FI561" s="136"/>
      <c r="FJ561" s="136"/>
      <c r="FK561" s="136"/>
      <c r="FL561" s="136"/>
      <c r="FM561" s="136"/>
      <c r="FN561" s="136"/>
      <c r="FO561" s="136"/>
      <c r="FP561" s="136"/>
      <c r="FQ561" s="136"/>
      <c r="FR561" s="136"/>
      <c r="FS561" s="136"/>
      <c r="FT561" s="136"/>
      <c r="FU561" s="136"/>
      <c r="FV561" s="136"/>
      <c r="FW561" s="136"/>
      <c r="FX561" s="136"/>
      <c r="FY561" s="136"/>
      <c r="FZ561" s="136"/>
      <c r="GA561" s="136"/>
      <c r="GB561" s="136"/>
      <c r="GC561" s="136"/>
      <c r="GD561" s="136"/>
      <c r="GE561" s="136"/>
      <c r="GF561" s="136"/>
      <c r="GG561" s="136"/>
      <c r="GH561" s="136"/>
      <c r="GI561" s="136"/>
      <c r="GJ561" s="136"/>
      <c r="GK561" s="136"/>
      <c r="GL561" s="136"/>
      <c r="GM561" s="136"/>
      <c r="GN561" s="136"/>
      <c r="GO561" s="136"/>
      <c r="GP561" s="136"/>
      <c r="GQ561" s="136"/>
      <c r="GR561" s="136"/>
      <c r="GS561" s="136"/>
      <c r="GT561" s="136"/>
      <c r="GU561" s="136"/>
      <c r="GV561" s="136"/>
      <c r="GW561" s="136"/>
      <c r="GX561" s="136"/>
      <c r="GY561" s="136"/>
      <c r="GZ561" s="136"/>
      <c r="HA561" s="136"/>
      <c r="HB561" s="136"/>
      <c r="HC561" s="136"/>
      <c r="HD561" s="136"/>
      <c r="HE561" s="136"/>
      <c r="HF561" s="136"/>
      <c r="HG561" s="136"/>
      <c r="HH561" s="136"/>
      <c r="HI561" s="136"/>
      <c r="HJ561" s="136"/>
      <c r="HK561" s="136"/>
      <c r="HL561" s="136"/>
      <c r="HM561" s="136"/>
      <c r="HN561" s="136"/>
      <c r="HO561" s="136"/>
      <c r="HP561" s="136"/>
      <c r="HQ561" s="136"/>
      <c r="HR561" s="136"/>
      <c r="HS561" s="136"/>
      <c r="HT561" s="136"/>
      <c r="HU561" s="136"/>
      <c r="HV561" s="136"/>
      <c r="HW561" s="136"/>
      <c r="HX561" s="136"/>
      <c r="HY561" s="136"/>
      <c r="HZ561" s="136"/>
      <c r="IA561" s="136"/>
      <c r="IB561" s="136"/>
      <c r="IC561" s="136"/>
      <c r="ID561" s="136"/>
      <c r="IE561" s="136"/>
      <c r="IF561" s="136"/>
      <c r="IG561" s="136"/>
    </row>
    <row r="562" spans="1:241" ht="15" customHeight="1" x14ac:dyDescent="0.25">
      <c r="A562" s="135"/>
      <c r="B562" s="135"/>
      <c r="C562" s="135"/>
      <c r="D562" s="135"/>
      <c r="E562" s="135"/>
      <c r="F562" s="135"/>
      <c r="G562" s="135"/>
      <c r="H562" s="135"/>
      <c r="I562" s="136"/>
      <c r="J562" s="136"/>
      <c r="K562" s="136"/>
      <c r="L562" s="136"/>
      <c r="M562" s="136"/>
      <c r="N562" s="136"/>
      <c r="O562" s="136"/>
      <c r="P562" s="136"/>
      <c r="Q562" s="136"/>
      <c r="R562" s="136"/>
      <c r="S562" s="136"/>
      <c r="T562" s="136"/>
      <c r="U562" s="136"/>
      <c r="V562" s="136"/>
      <c r="W562" s="136"/>
      <c r="X562" s="136"/>
      <c r="Y562" s="136"/>
      <c r="Z562" s="136"/>
      <c r="AA562" s="136"/>
      <c r="AB562" s="136"/>
      <c r="AC562" s="136"/>
      <c r="AD562" s="136"/>
      <c r="AE562" s="136"/>
      <c r="AF562" s="136"/>
      <c r="AG562" s="136"/>
      <c r="AH562" s="136"/>
      <c r="AI562" s="136"/>
      <c r="AJ562" s="136"/>
      <c r="AK562" s="136"/>
      <c r="AL562" s="136"/>
      <c r="AM562" s="136"/>
      <c r="AN562" s="136"/>
      <c r="AO562" s="136"/>
      <c r="AP562" s="136"/>
      <c r="AQ562" s="136"/>
      <c r="AR562" s="136"/>
      <c r="AS562" s="136"/>
      <c r="AT562" s="136"/>
      <c r="AU562" s="136"/>
      <c r="AV562" s="136"/>
      <c r="AW562" s="136"/>
      <c r="AX562" s="136"/>
      <c r="AY562" s="136"/>
      <c r="AZ562" s="136"/>
      <c r="BA562" s="136"/>
      <c r="BB562" s="136"/>
      <c r="BC562" s="136"/>
      <c r="BD562" s="136"/>
      <c r="BE562" s="136"/>
      <c r="BF562" s="136"/>
      <c r="BG562" s="136"/>
      <c r="BH562" s="136"/>
      <c r="BI562" s="136"/>
      <c r="BJ562" s="136"/>
      <c r="BK562" s="136"/>
      <c r="BL562" s="136"/>
      <c r="BM562" s="136"/>
      <c r="BN562" s="136"/>
      <c r="BO562" s="136"/>
      <c r="BP562" s="136"/>
      <c r="BQ562" s="136"/>
      <c r="BR562" s="136"/>
      <c r="BS562" s="136"/>
      <c r="BT562" s="136"/>
      <c r="BU562" s="136"/>
      <c r="BV562" s="136"/>
      <c r="BW562" s="136"/>
      <c r="BX562" s="136"/>
      <c r="BY562" s="136"/>
      <c r="BZ562" s="136"/>
      <c r="CA562" s="136"/>
      <c r="CB562" s="136"/>
      <c r="CC562" s="136"/>
      <c r="CD562" s="136"/>
      <c r="CE562" s="136"/>
      <c r="CF562" s="136"/>
      <c r="CG562" s="136"/>
      <c r="CH562" s="136"/>
      <c r="CI562" s="136"/>
      <c r="CJ562" s="136"/>
      <c r="CK562" s="136"/>
      <c r="CL562" s="136"/>
      <c r="CM562" s="136"/>
      <c r="CN562" s="136"/>
      <c r="CO562" s="136"/>
      <c r="CP562" s="136"/>
      <c r="CQ562" s="136"/>
      <c r="CR562" s="136"/>
      <c r="CS562" s="136"/>
      <c r="CT562" s="136"/>
      <c r="CU562" s="136"/>
      <c r="CV562" s="136"/>
      <c r="CW562" s="136"/>
      <c r="CX562" s="136"/>
      <c r="CY562" s="136"/>
      <c r="CZ562" s="136"/>
      <c r="DA562" s="136"/>
      <c r="DB562" s="136"/>
      <c r="DC562" s="136"/>
      <c r="DD562" s="136"/>
      <c r="DE562" s="136"/>
      <c r="DF562" s="136"/>
      <c r="DG562" s="136"/>
      <c r="DH562" s="136"/>
      <c r="DI562" s="136"/>
      <c r="DJ562" s="136"/>
      <c r="DK562" s="136"/>
      <c r="DL562" s="136"/>
      <c r="DM562" s="136"/>
      <c r="DN562" s="136"/>
      <c r="DO562" s="136"/>
      <c r="DP562" s="136"/>
      <c r="DQ562" s="136"/>
      <c r="DR562" s="136"/>
      <c r="DS562" s="136"/>
      <c r="DT562" s="136"/>
      <c r="DU562" s="136"/>
      <c r="DV562" s="136"/>
      <c r="DW562" s="136"/>
      <c r="DX562" s="136"/>
      <c r="DY562" s="136"/>
      <c r="DZ562" s="136"/>
      <c r="EA562" s="136"/>
      <c r="EB562" s="136"/>
      <c r="EC562" s="136"/>
      <c r="ED562" s="136"/>
      <c r="EE562" s="136"/>
      <c r="EF562" s="136"/>
      <c r="EG562" s="136"/>
      <c r="EH562" s="136"/>
      <c r="EI562" s="136"/>
      <c r="EJ562" s="136"/>
      <c r="EK562" s="136"/>
      <c r="EL562" s="136"/>
      <c r="EM562" s="136"/>
      <c r="EN562" s="136"/>
      <c r="EO562" s="136"/>
      <c r="EP562" s="136"/>
      <c r="EQ562" s="136"/>
      <c r="ER562" s="136"/>
      <c r="ES562" s="136"/>
      <c r="ET562" s="136"/>
      <c r="EU562" s="136"/>
      <c r="EV562" s="136"/>
      <c r="EW562" s="136"/>
      <c r="EX562" s="136"/>
      <c r="EY562" s="136"/>
      <c r="EZ562" s="136"/>
      <c r="FA562" s="136"/>
      <c r="FB562" s="136"/>
      <c r="FC562" s="136"/>
      <c r="FD562" s="136"/>
      <c r="FE562" s="136"/>
      <c r="FF562" s="136"/>
      <c r="FG562" s="136"/>
      <c r="FH562" s="136"/>
      <c r="FI562" s="136"/>
      <c r="FJ562" s="136"/>
      <c r="FK562" s="136"/>
      <c r="FL562" s="136"/>
      <c r="FM562" s="136"/>
      <c r="FN562" s="136"/>
      <c r="FO562" s="136"/>
      <c r="FP562" s="136"/>
      <c r="FQ562" s="136"/>
      <c r="FR562" s="136"/>
      <c r="FS562" s="136"/>
      <c r="FT562" s="136"/>
      <c r="FU562" s="136"/>
      <c r="FV562" s="136"/>
      <c r="FW562" s="136"/>
      <c r="FX562" s="136"/>
      <c r="FY562" s="136"/>
      <c r="FZ562" s="136"/>
      <c r="GA562" s="136"/>
      <c r="GB562" s="136"/>
      <c r="GC562" s="136"/>
      <c r="GD562" s="136"/>
      <c r="GE562" s="136"/>
      <c r="GF562" s="136"/>
      <c r="GG562" s="136"/>
      <c r="GH562" s="136"/>
      <c r="GI562" s="136"/>
      <c r="GJ562" s="136"/>
      <c r="GK562" s="136"/>
      <c r="GL562" s="136"/>
      <c r="GM562" s="136"/>
      <c r="GN562" s="136"/>
      <c r="GO562" s="136"/>
      <c r="GP562" s="136"/>
      <c r="GQ562" s="136"/>
      <c r="GR562" s="136"/>
      <c r="GS562" s="136"/>
      <c r="GT562" s="136"/>
      <c r="GU562" s="136"/>
      <c r="GV562" s="136"/>
      <c r="GW562" s="136"/>
      <c r="GX562" s="136"/>
      <c r="GY562" s="136"/>
      <c r="GZ562" s="136"/>
      <c r="HA562" s="136"/>
      <c r="HB562" s="136"/>
      <c r="HC562" s="136"/>
      <c r="HD562" s="136"/>
      <c r="HE562" s="136"/>
      <c r="HF562" s="136"/>
      <c r="HG562" s="136"/>
      <c r="HH562" s="136"/>
      <c r="HI562" s="136"/>
      <c r="HJ562" s="136"/>
      <c r="HK562" s="136"/>
      <c r="HL562" s="136"/>
      <c r="HM562" s="136"/>
      <c r="HN562" s="136"/>
      <c r="HO562" s="136"/>
      <c r="HP562" s="136"/>
      <c r="HQ562" s="136"/>
      <c r="HR562" s="136"/>
      <c r="HS562" s="136"/>
      <c r="HT562" s="136"/>
      <c r="HU562" s="136"/>
      <c r="HV562" s="136"/>
      <c r="HW562" s="136"/>
      <c r="HX562" s="136"/>
      <c r="HY562" s="136"/>
      <c r="HZ562" s="136"/>
      <c r="IA562" s="136"/>
      <c r="IB562" s="136"/>
      <c r="IC562" s="136"/>
      <c r="ID562" s="136"/>
      <c r="IE562" s="136"/>
      <c r="IF562" s="136"/>
      <c r="IG562" s="136"/>
    </row>
    <row r="563" spans="1:241" ht="15" customHeight="1" x14ac:dyDescent="0.25">
      <c r="A563" s="135" t="s">
        <v>512</v>
      </c>
      <c r="B563" s="205">
        <v>8810917</v>
      </c>
      <c r="C563" s="205">
        <v>3544041</v>
      </c>
      <c r="D563" s="205">
        <v>1083565</v>
      </c>
      <c r="E563" s="205">
        <v>994518</v>
      </c>
      <c r="F563" s="205">
        <v>1618988</v>
      </c>
      <c r="G563" s="205">
        <v>355119</v>
      </c>
      <c r="H563" s="242">
        <v>16407148</v>
      </c>
      <c r="I563" s="136"/>
      <c r="J563" s="135" t="s">
        <v>659</v>
      </c>
      <c r="K563" s="205">
        <v>7038754</v>
      </c>
      <c r="L563" s="205">
        <v>3999073</v>
      </c>
      <c r="M563" s="205">
        <v>1102002</v>
      </c>
      <c r="N563" s="205">
        <v>798893</v>
      </c>
      <c r="O563" s="205">
        <v>1389607</v>
      </c>
      <c r="P563" s="205">
        <v>339488</v>
      </c>
      <c r="Q563" s="242">
        <v>14667817</v>
      </c>
      <c r="R563" s="136"/>
      <c r="S563" s="136"/>
      <c r="T563" s="136"/>
      <c r="U563" s="136"/>
      <c r="V563" s="136"/>
      <c r="W563" s="136"/>
      <c r="X563" s="136"/>
      <c r="Y563" s="136"/>
      <c r="Z563" s="136"/>
      <c r="AA563" s="136"/>
      <c r="AB563" s="136"/>
      <c r="AC563" s="136"/>
      <c r="AD563" s="136"/>
      <c r="AE563" s="136"/>
      <c r="AF563" s="136"/>
      <c r="AG563" s="136"/>
      <c r="AH563" s="136"/>
      <c r="AI563" s="136"/>
      <c r="AJ563" s="136"/>
      <c r="AK563" s="136"/>
      <c r="AL563" s="136"/>
      <c r="AM563" s="136"/>
      <c r="AN563" s="136"/>
      <c r="AO563" s="136"/>
      <c r="AP563" s="136"/>
      <c r="AQ563" s="136"/>
      <c r="AR563" s="136"/>
      <c r="AS563" s="136"/>
      <c r="AT563" s="136"/>
      <c r="AU563" s="136"/>
      <c r="AV563" s="136"/>
      <c r="AW563" s="136"/>
      <c r="AX563" s="136"/>
      <c r="AY563" s="136"/>
      <c r="AZ563" s="136"/>
      <c r="BA563" s="136"/>
      <c r="BB563" s="136"/>
      <c r="BC563" s="136"/>
      <c r="BD563" s="136"/>
      <c r="BE563" s="136"/>
      <c r="BF563" s="136"/>
      <c r="BG563" s="136"/>
      <c r="BH563" s="136"/>
      <c r="BI563" s="136"/>
      <c r="BJ563" s="136"/>
      <c r="BK563" s="136"/>
      <c r="BL563" s="136"/>
      <c r="BM563" s="136"/>
      <c r="BN563" s="136"/>
      <c r="BO563" s="136"/>
      <c r="BP563" s="136"/>
      <c r="BQ563" s="136"/>
      <c r="BR563" s="136"/>
      <c r="BS563" s="136"/>
      <c r="BT563" s="136"/>
      <c r="BU563" s="136"/>
      <c r="BV563" s="136"/>
      <c r="BW563" s="136"/>
      <c r="BX563" s="136"/>
      <c r="BY563" s="136"/>
      <c r="BZ563" s="136"/>
      <c r="CA563" s="136"/>
      <c r="CB563" s="136"/>
      <c r="CC563" s="136"/>
      <c r="CD563" s="136"/>
      <c r="CE563" s="136"/>
      <c r="CF563" s="136"/>
      <c r="CG563" s="136"/>
      <c r="CH563" s="136"/>
      <c r="CI563" s="136"/>
      <c r="CJ563" s="136"/>
      <c r="CK563" s="136"/>
      <c r="CL563" s="136"/>
      <c r="CM563" s="136"/>
      <c r="CN563" s="136"/>
      <c r="CO563" s="136"/>
      <c r="CP563" s="136"/>
      <c r="CQ563" s="136"/>
      <c r="CR563" s="136"/>
      <c r="CS563" s="136"/>
      <c r="CT563" s="136"/>
      <c r="CU563" s="136"/>
      <c r="CV563" s="136"/>
      <c r="CW563" s="136"/>
      <c r="CX563" s="136"/>
      <c r="CY563" s="136"/>
      <c r="CZ563" s="136"/>
      <c r="DA563" s="136"/>
      <c r="DB563" s="136"/>
      <c r="DC563" s="136"/>
      <c r="DD563" s="136"/>
      <c r="DE563" s="136"/>
      <c r="DF563" s="136"/>
      <c r="DG563" s="136"/>
      <c r="DH563" s="136"/>
      <c r="DI563" s="136"/>
      <c r="DJ563" s="136"/>
      <c r="DK563" s="136"/>
      <c r="DL563" s="136"/>
      <c r="DM563" s="136"/>
      <c r="DN563" s="136"/>
      <c r="DO563" s="136"/>
      <c r="DP563" s="136"/>
      <c r="DQ563" s="136"/>
      <c r="DR563" s="136"/>
      <c r="DS563" s="136"/>
      <c r="DT563" s="136"/>
      <c r="DU563" s="136"/>
      <c r="DV563" s="136"/>
      <c r="DW563" s="136"/>
      <c r="DX563" s="136"/>
      <c r="DY563" s="136"/>
      <c r="DZ563" s="136"/>
      <c r="EA563" s="136"/>
      <c r="EB563" s="136"/>
      <c r="EC563" s="136"/>
      <c r="ED563" s="136"/>
      <c r="EE563" s="136"/>
      <c r="EF563" s="136"/>
      <c r="EG563" s="136"/>
      <c r="EH563" s="136"/>
      <c r="EI563" s="136"/>
      <c r="EJ563" s="136"/>
      <c r="EK563" s="136"/>
      <c r="EL563" s="136"/>
      <c r="EM563" s="136"/>
      <c r="EN563" s="136"/>
      <c r="EO563" s="136"/>
      <c r="EP563" s="136"/>
      <c r="EQ563" s="136"/>
      <c r="ER563" s="136"/>
      <c r="ES563" s="136"/>
      <c r="ET563" s="136"/>
      <c r="EU563" s="136"/>
      <c r="EV563" s="136"/>
      <c r="EW563" s="136"/>
      <c r="EX563" s="136"/>
      <c r="EY563" s="136"/>
      <c r="EZ563" s="136"/>
      <c r="FA563" s="136"/>
      <c r="FB563" s="136"/>
      <c r="FC563" s="136"/>
      <c r="FD563" s="136"/>
      <c r="FE563" s="136"/>
      <c r="FF563" s="136"/>
      <c r="FG563" s="136"/>
      <c r="FH563" s="136"/>
      <c r="FI563" s="136"/>
      <c r="FJ563" s="136"/>
      <c r="FK563" s="136"/>
      <c r="FL563" s="136"/>
      <c r="FM563" s="136"/>
      <c r="FN563" s="136"/>
      <c r="FO563" s="136"/>
      <c r="FP563" s="136"/>
      <c r="FQ563" s="136"/>
      <c r="FR563" s="136"/>
      <c r="FS563" s="136"/>
      <c r="FT563" s="136"/>
      <c r="FU563" s="136"/>
      <c r="FV563" s="136"/>
      <c r="FW563" s="136"/>
      <c r="FX563" s="136"/>
      <c r="FY563" s="136"/>
      <c r="FZ563" s="136"/>
      <c r="GA563" s="136"/>
      <c r="GB563" s="136"/>
      <c r="GC563" s="136"/>
      <c r="GD563" s="136"/>
      <c r="GE563" s="136"/>
      <c r="GF563" s="136"/>
      <c r="GG563" s="136"/>
      <c r="GH563" s="136"/>
      <c r="GI563" s="136"/>
      <c r="GJ563" s="136"/>
      <c r="GK563" s="136"/>
      <c r="GL563" s="136"/>
      <c r="GM563" s="136"/>
      <c r="GN563" s="136"/>
      <c r="GO563" s="136"/>
      <c r="GP563" s="136"/>
      <c r="GQ563" s="136"/>
      <c r="GR563" s="136"/>
      <c r="GS563" s="136"/>
      <c r="GT563" s="136"/>
      <c r="GU563" s="136"/>
      <c r="GV563" s="136"/>
      <c r="GW563" s="136"/>
      <c r="GX563" s="136"/>
      <c r="GY563" s="136"/>
      <c r="GZ563" s="136"/>
      <c r="HA563" s="136"/>
      <c r="HB563" s="136"/>
      <c r="HC563" s="136"/>
      <c r="HD563" s="136"/>
      <c r="HE563" s="136"/>
      <c r="HF563" s="136"/>
      <c r="HG563" s="136"/>
      <c r="HH563" s="136"/>
      <c r="HI563" s="136"/>
      <c r="HJ563" s="136"/>
      <c r="HK563" s="136"/>
      <c r="HL563" s="136"/>
      <c r="HM563" s="136"/>
      <c r="HN563" s="136"/>
      <c r="HO563" s="136"/>
      <c r="HP563" s="136"/>
      <c r="HQ563" s="136"/>
      <c r="HR563" s="136"/>
      <c r="HS563" s="136"/>
      <c r="HT563" s="136"/>
      <c r="HU563" s="136"/>
      <c r="HV563" s="136"/>
      <c r="HW563" s="136"/>
      <c r="HX563" s="136"/>
      <c r="HY563" s="136"/>
      <c r="HZ563" s="136"/>
      <c r="IA563" s="136"/>
      <c r="IB563" s="136"/>
      <c r="IC563" s="136"/>
      <c r="ID563" s="136"/>
      <c r="IE563" s="136"/>
      <c r="IF563" s="136"/>
      <c r="IG563" s="136"/>
    </row>
    <row r="564" spans="1:241" ht="15" customHeight="1" x14ac:dyDescent="0.25">
      <c r="A564" s="135" t="s">
        <v>513</v>
      </c>
      <c r="B564" s="205">
        <v>6877885</v>
      </c>
      <c r="C564" s="205">
        <v>3189034</v>
      </c>
      <c r="D564" s="205">
        <v>966285</v>
      </c>
      <c r="E564" s="205">
        <v>1105669</v>
      </c>
      <c r="F564" s="205">
        <v>2169561</v>
      </c>
      <c r="G564" s="205">
        <v>340797</v>
      </c>
      <c r="H564" s="242">
        <v>14649231</v>
      </c>
      <c r="I564" s="136"/>
      <c r="J564" s="135" t="s">
        <v>555</v>
      </c>
      <c r="K564" s="205">
        <v>8066664</v>
      </c>
      <c r="L564" s="205">
        <v>4259252</v>
      </c>
      <c r="M564" s="205">
        <v>981808</v>
      </c>
      <c r="N564" s="205">
        <v>1240897</v>
      </c>
      <c r="O564" s="205">
        <v>1447537</v>
      </c>
      <c r="P564" s="205">
        <v>364710</v>
      </c>
      <c r="Q564" s="242">
        <v>16360868</v>
      </c>
      <c r="R564" s="136"/>
      <c r="S564" s="136"/>
      <c r="T564" s="136"/>
      <c r="U564" s="136"/>
      <c r="V564" s="136"/>
      <c r="W564" s="136"/>
      <c r="X564" s="136"/>
      <c r="Y564" s="136"/>
      <c r="Z564" s="136"/>
      <c r="AA564" s="136"/>
      <c r="AB564" s="136"/>
      <c r="AC564" s="136"/>
      <c r="AD564" s="136"/>
      <c r="AE564" s="136"/>
      <c r="AF564" s="136"/>
      <c r="AG564" s="136"/>
      <c r="AH564" s="136"/>
      <c r="AI564" s="136"/>
      <c r="AJ564" s="136"/>
      <c r="AK564" s="136"/>
      <c r="AL564" s="136"/>
      <c r="AM564" s="136"/>
      <c r="AN564" s="136"/>
      <c r="AO564" s="136"/>
      <c r="AP564" s="136"/>
      <c r="AQ564" s="136"/>
      <c r="AR564" s="136"/>
      <c r="AS564" s="136"/>
      <c r="AT564" s="136"/>
      <c r="AU564" s="136"/>
      <c r="AV564" s="136"/>
      <c r="AW564" s="136"/>
      <c r="AX564" s="136"/>
      <c r="AY564" s="136"/>
      <c r="AZ564" s="136"/>
      <c r="BA564" s="136"/>
      <c r="BB564" s="136"/>
      <c r="BC564" s="136"/>
      <c r="BD564" s="136"/>
      <c r="BE564" s="136"/>
      <c r="BF564" s="136"/>
      <c r="BG564" s="136"/>
      <c r="BH564" s="136"/>
      <c r="BI564" s="136"/>
      <c r="BJ564" s="136"/>
      <c r="BK564" s="136"/>
      <c r="BL564" s="136"/>
      <c r="BM564" s="136"/>
      <c r="BN564" s="136"/>
      <c r="BO564" s="136"/>
      <c r="BP564" s="136"/>
      <c r="BQ564" s="136"/>
      <c r="BR564" s="136"/>
      <c r="BS564" s="136"/>
      <c r="BT564" s="136"/>
      <c r="BU564" s="136"/>
      <c r="BV564" s="136"/>
      <c r="BW564" s="136"/>
      <c r="BX564" s="136"/>
      <c r="BY564" s="136"/>
      <c r="BZ564" s="136"/>
      <c r="CA564" s="136"/>
      <c r="CB564" s="136"/>
      <c r="CC564" s="136"/>
      <c r="CD564" s="136"/>
      <c r="CE564" s="136"/>
      <c r="CF564" s="136"/>
      <c r="CG564" s="136"/>
      <c r="CH564" s="136"/>
      <c r="CI564" s="136"/>
      <c r="CJ564" s="136"/>
      <c r="CK564" s="136"/>
      <c r="CL564" s="136"/>
      <c r="CM564" s="136"/>
      <c r="CN564" s="136"/>
      <c r="CO564" s="136"/>
      <c r="CP564" s="136"/>
      <c r="CQ564" s="136"/>
      <c r="CR564" s="136"/>
      <c r="CS564" s="136"/>
      <c r="CT564" s="136"/>
      <c r="CU564" s="136"/>
      <c r="CV564" s="136"/>
      <c r="CW564" s="136"/>
      <c r="CX564" s="136"/>
      <c r="CY564" s="136"/>
      <c r="CZ564" s="136"/>
      <c r="DA564" s="136"/>
      <c r="DB564" s="136"/>
      <c r="DC564" s="136"/>
      <c r="DD564" s="136"/>
      <c r="DE564" s="136"/>
      <c r="DF564" s="136"/>
      <c r="DG564" s="136"/>
      <c r="DH564" s="136"/>
      <c r="DI564" s="136"/>
      <c r="DJ564" s="136"/>
      <c r="DK564" s="136"/>
      <c r="DL564" s="136"/>
      <c r="DM564" s="136"/>
      <c r="DN564" s="136"/>
      <c r="DO564" s="136"/>
      <c r="DP564" s="136"/>
      <c r="DQ564" s="136"/>
      <c r="DR564" s="136"/>
      <c r="DS564" s="136"/>
      <c r="DT564" s="136"/>
      <c r="DU564" s="136"/>
      <c r="DV564" s="136"/>
      <c r="DW564" s="136"/>
      <c r="DX564" s="136"/>
      <c r="DY564" s="136"/>
      <c r="DZ564" s="136"/>
      <c r="EA564" s="136"/>
      <c r="EB564" s="136"/>
      <c r="EC564" s="136"/>
      <c r="ED564" s="136"/>
      <c r="EE564" s="136"/>
      <c r="EF564" s="136"/>
      <c r="EG564" s="136"/>
      <c r="EH564" s="136"/>
      <c r="EI564" s="136"/>
      <c r="EJ564" s="136"/>
      <c r="EK564" s="136"/>
      <c r="EL564" s="136"/>
      <c r="EM564" s="136"/>
      <c r="EN564" s="136"/>
      <c r="EO564" s="136"/>
      <c r="EP564" s="136"/>
      <c r="EQ564" s="136"/>
      <c r="ER564" s="136"/>
      <c r="ES564" s="136"/>
      <c r="ET564" s="136"/>
      <c r="EU564" s="136"/>
      <c r="EV564" s="136"/>
      <c r="EW564" s="136"/>
      <c r="EX564" s="136"/>
      <c r="EY564" s="136"/>
      <c r="EZ564" s="136"/>
      <c r="FA564" s="136"/>
      <c r="FB564" s="136"/>
      <c r="FC564" s="136"/>
      <c r="FD564" s="136"/>
      <c r="FE564" s="136"/>
      <c r="FF564" s="136"/>
      <c r="FG564" s="136"/>
      <c r="FH564" s="136"/>
      <c r="FI564" s="136"/>
      <c r="FJ564" s="136"/>
      <c r="FK564" s="136"/>
      <c r="FL564" s="136"/>
      <c r="FM564" s="136"/>
      <c r="FN564" s="136"/>
      <c r="FO564" s="136"/>
      <c r="FP564" s="136"/>
      <c r="FQ564" s="136"/>
      <c r="FR564" s="136"/>
      <c r="FS564" s="136"/>
      <c r="FT564" s="136"/>
      <c r="FU564" s="136"/>
      <c r="FV564" s="136"/>
      <c r="FW564" s="136"/>
      <c r="FX564" s="136"/>
      <c r="FY564" s="136"/>
      <c r="FZ564" s="136"/>
      <c r="GA564" s="136"/>
      <c r="GB564" s="136"/>
      <c r="GC564" s="136"/>
      <c r="GD564" s="136"/>
      <c r="GE564" s="136"/>
      <c r="GF564" s="136"/>
      <c r="GG564" s="136"/>
      <c r="GH564" s="136"/>
      <c r="GI564" s="136"/>
      <c r="GJ564" s="136"/>
      <c r="GK564" s="136"/>
      <c r="GL564" s="136"/>
      <c r="GM564" s="136"/>
      <c r="GN564" s="136"/>
      <c r="GO564" s="136"/>
      <c r="GP564" s="136"/>
      <c r="GQ564" s="136"/>
      <c r="GR564" s="136"/>
      <c r="GS564" s="136"/>
      <c r="GT564" s="136"/>
      <c r="GU564" s="136"/>
      <c r="GV564" s="136"/>
      <c r="GW564" s="136"/>
      <c r="GX564" s="136"/>
      <c r="GY564" s="136"/>
      <c r="GZ564" s="136"/>
      <c r="HA564" s="136"/>
      <c r="HB564" s="136"/>
      <c r="HC564" s="136"/>
      <c r="HD564" s="136"/>
      <c r="HE564" s="136"/>
      <c r="HF564" s="136"/>
      <c r="HG564" s="136"/>
      <c r="HH564" s="136"/>
      <c r="HI564" s="136"/>
      <c r="HJ564" s="136"/>
      <c r="HK564" s="136"/>
      <c r="HL564" s="136"/>
      <c r="HM564" s="136"/>
      <c r="HN564" s="136"/>
      <c r="HO564" s="136"/>
      <c r="HP564" s="136"/>
      <c r="HQ564" s="136"/>
      <c r="HR564" s="136"/>
      <c r="HS564" s="136"/>
      <c r="HT564" s="136"/>
      <c r="HU564" s="136"/>
      <c r="HV564" s="136"/>
      <c r="HW564" s="136"/>
      <c r="HX564" s="136"/>
      <c r="HY564" s="136"/>
      <c r="HZ564" s="136"/>
      <c r="IA564" s="136"/>
      <c r="IB564" s="136"/>
      <c r="IC564" s="136"/>
      <c r="ID564" s="136"/>
      <c r="IE564" s="136"/>
      <c r="IF564" s="136"/>
      <c r="IG564" s="136"/>
    </row>
    <row r="565" spans="1:241" ht="15" customHeight="1" x14ac:dyDescent="0.25">
      <c r="A565" s="135" t="s">
        <v>514</v>
      </c>
      <c r="B565" s="205">
        <v>7448028</v>
      </c>
      <c r="C565" s="205">
        <v>3477685</v>
      </c>
      <c r="D565" s="205">
        <v>1157212</v>
      </c>
      <c r="E565" s="205">
        <v>925733</v>
      </c>
      <c r="F565" s="205">
        <v>1467086</v>
      </c>
      <c r="G565" s="205">
        <v>343210</v>
      </c>
      <c r="H565" s="242">
        <v>14818954</v>
      </c>
      <c r="I565" s="136"/>
      <c r="J565" s="135" t="s">
        <v>556</v>
      </c>
      <c r="K565" s="205">
        <v>7962316</v>
      </c>
      <c r="L565" s="205">
        <v>5063420</v>
      </c>
      <c r="M565" s="205">
        <v>1182287</v>
      </c>
      <c r="N565" s="205">
        <v>923662</v>
      </c>
      <c r="O565" s="205">
        <v>1602845</v>
      </c>
      <c r="P565" s="205">
        <v>469338</v>
      </c>
      <c r="Q565" s="242">
        <v>17203868</v>
      </c>
      <c r="R565" s="136"/>
      <c r="S565" s="136"/>
      <c r="T565" s="136"/>
      <c r="U565" s="136"/>
      <c r="V565" s="136"/>
      <c r="W565" s="136"/>
      <c r="X565" s="136"/>
      <c r="Y565" s="136"/>
      <c r="Z565" s="136"/>
      <c r="AA565" s="136"/>
      <c r="AB565" s="136"/>
      <c r="AC565" s="136"/>
      <c r="AD565" s="136"/>
      <c r="AE565" s="136"/>
      <c r="AF565" s="136"/>
      <c r="AG565" s="136"/>
      <c r="AH565" s="136"/>
      <c r="AI565" s="136"/>
      <c r="AJ565" s="136"/>
      <c r="AK565" s="136"/>
      <c r="AL565" s="136"/>
      <c r="AM565" s="136"/>
      <c r="AN565" s="136"/>
      <c r="AO565" s="136"/>
      <c r="AP565" s="136"/>
      <c r="AQ565" s="136"/>
      <c r="AR565" s="136"/>
      <c r="AS565" s="136"/>
      <c r="AT565" s="136"/>
      <c r="AU565" s="136"/>
      <c r="AV565" s="136"/>
      <c r="AW565" s="136"/>
      <c r="AX565" s="136"/>
      <c r="AY565" s="136"/>
      <c r="AZ565" s="136"/>
      <c r="BA565" s="136"/>
      <c r="BB565" s="136"/>
      <c r="BC565" s="136"/>
      <c r="BD565" s="136"/>
      <c r="BE565" s="136"/>
      <c r="BF565" s="136"/>
      <c r="BG565" s="136"/>
      <c r="BH565" s="136"/>
      <c r="BI565" s="136"/>
      <c r="BJ565" s="136"/>
      <c r="BK565" s="136"/>
      <c r="BL565" s="136"/>
      <c r="BM565" s="136"/>
      <c r="BN565" s="136"/>
      <c r="BO565" s="136"/>
      <c r="BP565" s="136"/>
      <c r="BQ565" s="136"/>
      <c r="BR565" s="136"/>
      <c r="BS565" s="136"/>
      <c r="BT565" s="136"/>
      <c r="BU565" s="136"/>
      <c r="BV565" s="136"/>
      <c r="BW565" s="136"/>
      <c r="BX565" s="136"/>
      <c r="BY565" s="136"/>
      <c r="BZ565" s="136"/>
      <c r="CA565" s="136"/>
      <c r="CB565" s="136"/>
      <c r="CC565" s="136"/>
      <c r="CD565" s="136"/>
      <c r="CE565" s="136"/>
      <c r="CF565" s="136"/>
      <c r="CG565" s="136"/>
      <c r="CH565" s="136"/>
      <c r="CI565" s="136"/>
      <c r="CJ565" s="136"/>
      <c r="CK565" s="136"/>
      <c r="CL565" s="136"/>
      <c r="CM565" s="136"/>
      <c r="CN565" s="136"/>
      <c r="CO565" s="136"/>
      <c r="CP565" s="136"/>
      <c r="CQ565" s="136"/>
      <c r="CR565" s="136"/>
      <c r="CS565" s="136"/>
      <c r="CT565" s="136"/>
      <c r="CU565" s="136"/>
      <c r="CV565" s="136"/>
      <c r="CW565" s="136"/>
      <c r="CX565" s="136"/>
      <c r="CY565" s="136"/>
      <c r="CZ565" s="136"/>
      <c r="DA565" s="136"/>
      <c r="DB565" s="136"/>
      <c r="DC565" s="136"/>
      <c r="DD565" s="136"/>
      <c r="DE565" s="136"/>
      <c r="DF565" s="136"/>
      <c r="DG565" s="136"/>
      <c r="DH565" s="136"/>
      <c r="DI565" s="136"/>
      <c r="DJ565" s="136"/>
      <c r="DK565" s="136"/>
      <c r="DL565" s="136"/>
      <c r="DM565" s="136"/>
      <c r="DN565" s="136"/>
      <c r="DO565" s="136"/>
      <c r="DP565" s="136"/>
      <c r="DQ565" s="136"/>
      <c r="DR565" s="136"/>
      <c r="DS565" s="136"/>
      <c r="DT565" s="136"/>
      <c r="DU565" s="136"/>
      <c r="DV565" s="136"/>
      <c r="DW565" s="136"/>
      <c r="DX565" s="136"/>
      <c r="DY565" s="136"/>
      <c r="DZ565" s="136"/>
      <c r="EA565" s="136"/>
      <c r="EB565" s="136"/>
      <c r="EC565" s="136"/>
      <c r="ED565" s="136"/>
      <c r="EE565" s="136"/>
      <c r="EF565" s="136"/>
      <c r="EG565" s="136"/>
      <c r="EH565" s="136"/>
      <c r="EI565" s="136"/>
      <c r="EJ565" s="136"/>
      <c r="EK565" s="136"/>
      <c r="EL565" s="136"/>
      <c r="EM565" s="136"/>
      <c r="EN565" s="136"/>
      <c r="EO565" s="136"/>
      <c r="EP565" s="136"/>
      <c r="EQ565" s="136"/>
      <c r="ER565" s="136"/>
      <c r="ES565" s="136"/>
      <c r="ET565" s="136"/>
      <c r="EU565" s="136"/>
      <c r="EV565" s="136"/>
      <c r="EW565" s="136"/>
      <c r="EX565" s="136"/>
      <c r="EY565" s="136"/>
      <c r="EZ565" s="136"/>
      <c r="FA565" s="136"/>
      <c r="FB565" s="136"/>
      <c r="FC565" s="136"/>
      <c r="FD565" s="136"/>
      <c r="FE565" s="136"/>
      <c r="FF565" s="136"/>
      <c r="FG565" s="136"/>
      <c r="FH565" s="136"/>
      <c r="FI565" s="136"/>
      <c r="FJ565" s="136"/>
      <c r="FK565" s="136"/>
      <c r="FL565" s="136"/>
      <c r="FM565" s="136"/>
      <c r="FN565" s="136"/>
      <c r="FO565" s="136"/>
      <c r="FP565" s="136"/>
      <c r="FQ565" s="136"/>
      <c r="FR565" s="136"/>
      <c r="FS565" s="136"/>
      <c r="FT565" s="136"/>
      <c r="FU565" s="136"/>
      <c r="FV565" s="136"/>
      <c r="FW565" s="136"/>
      <c r="FX565" s="136"/>
      <c r="FY565" s="136"/>
      <c r="FZ565" s="136"/>
      <c r="GA565" s="136"/>
      <c r="GB565" s="136"/>
      <c r="GC565" s="136"/>
      <c r="GD565" s="136"/>
      <c r="GE565" s="136"/>
      <c r="GF565" s="136"/>
      <c r="GG565" s="136"/>
      <c r="GH565" s="136"/>
      <c r="GI565" s="136"/>
      <c r="GJ565" s="136"/>
      <c r="GK565" s="136"/>
      <c r="GL565" s="136"/>
      <c r="GM565" s="136"/>
      <c r="GN565" s="136"/>
      <c r="GO565" s="136"/>
      <c r="GP565" s="136"/>
      <c r="GQ565" s="136"/>
      <c r="GR565" s="136"/>
      <c r="GS565" s="136"/>
      <c r="GT565" s="136"/>
      <c r="GU565" s="136"/>
      <c r="GV565" s="136"/>
      <c r="GW565" s="136"/>
      <c r="GX565" s="136"/>
      <c r="GY565" s="136"/>
      <c r="GZ565" s="136"/>
      <c r="HA565" s="136"/>
      <c r="HB565" s="136"/>
      <c r="HC565" s="136"/>
      <c r="HD565" s="136"/>
      <c r="HE565" s="136"/>
      <c r="HF565" s="136"/>
      <c r="HG565" s="136"/>
      <c r="HH565" s="136"/>
      <c r="HI565" s="136"/>
      <c r="HJ565" s="136"/>
      <c r="HK565" s="136"/>
      <c r="HL565" s="136"/>
      <c r="HM565" s="136"/>
      <c r="HN565" s="136"/>
      <c r="HO565" s="136"/>
      <c r="HP565" s="136"/>
      <c r="HQ565" s="136"/>
      <c r="HR565" s="136"/>
      <c r="HS565" s="136"/>
      <c r="HT565" s="136"/>
      <c r="HU565" s="136"/>
      <c r="HV565" s="136"/>
      <c r="HW565" s="136"/>
      <c r="HX565" s="136"/>
      <c r="HY565" s="136"/>
      <c r="HZ565" s="136"/>
      <c r="IA565" s="136"/>
      <c r="IB565" s="136"/>
      <c r="IC565" s="136"/>
      <c r="ID565" s="136"/>
      <c r="IE565" s="136"/>
      <c r="IF565" s="136"/>
      <c r="IG565" s="136"/>
    </row>
    <row r="566" spans="1:241" ht="15" customHeight="1" x14ac:dyDescent="0.25">
      <c r="A566" s="135" t="s">
        <v>651</v>
      </c>
      <c r="B566" s="205">
        <v>4192849</v>
      </c>
      <c r="C566" s="205">
        <v>2940068</v>
      </c>
      <c r="D566" s="205">
        <v>837566</v>
      </c>
      <c r="E566" s="205">
        <v>993667</v>
      </c>
      <c r="F566" s="205">
        <v>1439035</v>
      </c>
      <c r="G566" s="205">
        <v>238871</v>
      </c>
      <c r="H566" s="242">
        <v>10642056</v>
      </c>
      <c r="I566" s="136"/>
      <c r="J566" s="135" t="s">
        <v>557</v>
      </c>
      <c r="K566" s="205">
        <v>10589146</v>
      </c>
      <c r="L566" s="205">
        <v>6600400</v>
      </c>
      <c r="M566" s="205">
        <v>1756679</v>
      </c>
      <c r="N566" s="205">
        <v>1178841</v>
      </c>
      <c r="O566" s="205">
        <v>2591859</v>
      </c>
      <c r="P566" s="205">
        <v>701813</v>
      </c>
      <c r="Q566" s="242">
        <v>23418738</v>
      </c>
      <c r="R566" s="136"/>
      <c r="S566" s="136"/>
      <c r="T566" s="136"/>
      <c r="U566" s="136"/>
      <c r="V566" s="136"/>
      <c r="W566" s="136"/>
      <c r="X566" s="136"/>
      <c r="Y566" s="136"/>
      <c r="Z566" s="136"/>
      <c r="AA566" s="136"/>
      <c r="AB566" s="136"/>
      <c r="AC566" s="136"/>
      <c r="AD566" s="136"/>
      <c r="AE566" s="136"/>
      <c r="AF566" s="136"/>
      <c r="AG566" s="136"/>
      <c r="AH566" s="136"/>
      <c r="AI566" s="136"/>
      <c r="AJ566" s="136"/>
      <c r="AK566" s="136"/>
      <c r="AL566" s="136"/>
      <c r="AM566" s="136"/>
      <c r="AN566" s="136"/>
      <c r="AO566" s="136"/>
      <c r="AP566" s="136"/>
      <c r="AQ566" s="136"/>
      <c r="AR566" s="136"/>
      <c r="AS566" s="136"/>
      <c r="AT566" s="136"/>
      <c r="AU566" s="136"/>
      <c r="AV566" s="136"/>
      <c r="AW566" s="136"/>
      <c r="AX566" s="136"/>
      <c r="AY566" s="136"/>
      <c r="AZ566" s="136"/>
      <c r="BA566" s="136"/>
      <c r="BB566" s="136"/>
      <c r="BC566" s="136"/>
      <c r="BD566" s="136"/>
      <c r="BE566" s="136"/>
      <c r="BF566" s="136"/>
      <c r="BG566" s="136"/>
      <c r="BH566" s="136"/>
      <c r="BI566" s="136"/>
      <c r="BJ566" s="136"/>
      <c r="BK566" s="136"/>
      <c r="BL566" s="136"/>
      <c r="BM566" s="136"/>
      <c r="BN566" s="136"/>
      <c r="BO566" s="136"/>
      <c r="BP566" s="136"/>
      <c r="BQ566" s="136"/>
      <c r="BR566" s="136"/>
      <c r="BS566" s="136"/>
      <c r="BT566" s="136"/>
      <c r="BU566" s="136"/>
      <c r="BV566" s="136"/>
      <c r="BW566" s="136"/>
      <c r="BX566" s="136"/>
      <c r="BY566" s="136"/>
      <c r="BZ566" s="136"/>
      <c r="CA566" s="136"/>
      <c r="CB566" s="136"/>
      <c r="CC566" s="136"/>
      <c r="CD566" s="136"/>
      <c r="CE566" s="136"/>
      <c r="CF566" s="136"/>
      <c r="CG566" s="136"/>
      <c r="CH566" s="136"/>
      <c r="CI566" s="136"/>
      <c r="CJ566" s="136"/>
      <c r="CK566" s="136"/>
      <c r="CL566" s="136"/>
      <c r="CM566" s="136"/>
      <c r="CN566" s="136"/>
      <c r="CO566" s="136"/>
      <c r="CP566" s="136"/>
      <c r="CQ566" s="136"/>
      <c r="CR566" s="136"/>
      <c r="CS566" s="136"/>
      <c r="CT566" s="136"/>
      <c r="CU566" s="136"/>
      <c r="CV566" s="136"/>
      <c r="CW566" s="136"/>
      <c r="CX566" s="136"/>
      <c r="CY566" s="136"/>
      <c r="CZ566" s="136"/>
      <c r="DA566" s="136"/>
      <c r="DB566" s="136"/>
      <c r="DC566" s="136"/>
      <c r="DD566" s="136"/>
      <c r="DE566" s="136"/>
      <c r="DF566" s="136"/>
      <c r="DG566" s="136"/>
      <c r="DH566" s="136"/>
      <c r="DI566" s="136"/>
      <c r="DJ566" s="136"/>
      <c r="DK566" s="136"/>
      <c r="DL566" s="136"/>
      <c r="DM566" s="136"/>
      <c r="DN566" s="136"/>
      <c r="DO566" s="136"/>
      <c r="DP566" s="136"/>
      <c r="DQ566" s="136"/>
      <c r="DR566" s="136"/>
      <c r="DS566" s="136"/>
      <c r="DT566" s="136"/>
      <c r="DU566" s="136"/>
      <c r="DV566" s="136"/>
      <c r="DW566" s="136"/>
      <c r="DX566" s="136"/>
      <c r="DY566" s="136"/>
      <c r="DZ566" s="136"/>
      <c r="EA566" s="136"/>
      <c r="EB566" s="136"/>
      <c r="EC566" s="136"/>
      <c r="ED566" s="136"/>
      <c r="EE566" s="136"/>
      <c r="EF566" s="136"/>
      <c r="EG566" s="136"/>
      <c r="EH566" s="136"/>
      <c r="EI566" s="136"/>
      <c r="EJ566" s="136"/>
      <c r="EK566" s="136"/>
      <c r="EL566" s="136"/>
      <c r="EM566" s="136"/>
      <c r="EN566" s="136"/>
      <c r="EO566" s="136"/>
      <c r="EP566" s="136"/>
      <c r="EQ566" s="136"/>
      <c r="ER566" s="136"/>
      <c r="ES566" s="136"/>
      <c r="ET566" s="136"/>
      <c r="EU566" s="136"/>
      <c r="EV566" s="136"/>
      <c r="EW566" s="136"/>
      <c r="EX566" s="136"/>
      <c r="EY566" s="136"/>
      <c r="EZ566" s="136"/>
      <c r="FA566" s="136"/>
      <c r="FB566" s="136"/>
      <c r="FC566" s="136"/>
      <c r="FD566" s="136"/>
      <c r="FE566" s="136"/>
      <c r="FF566" s="136"/>
      <c r="FG566" s="136"/>
      <c r="FH566" s="136"/>
      <c r="FI566" s="136"/>
      <c r="FJ566" s="136"/>
      <c r="FK566" s="136"/>
      <c r="FL566" s="136"/>
      <c r="FM566" s="136"/>
      <c r="FN566" s="136"/>
      <c r="FO566" s="136"/>
      <c r="FP566" s="136"/>
      <c r="FQ566" s="136"/>
      <c r="FR566" s="136"/>
      <c r="FS566" s="136"/>
      <c r="FT566" s="136"/>
      <c r="FU566" s="136"/>
      <c r="FV566" s="136"/>
      <c r="FW566" s="136"/>
      <c r="FX566" s="136"/>
      <c r="FY566" s="136"/>
      <c r="FZ566" s="136"/>
      <c r="GA566" s="136"/>
      <c r="GB566" s="136"/>
      <c r="GC566" s="136"/>
      <c r="GD566" s="136"/>
      <c r="GE566" s="136"/>
      <c r="GF566" s="136"/>
      <c r="GG566" s="136"/>
      <c r="GH566" s="136"/>
      <c r="GI566" s="136"/>
      <c r="GJ566" s="136"/>
      <c r="GK566" s="136"/>
      <c r="GL566" s="136"/>
      <c r="GM566" s="136"/>
      <c r="GN566" s="136"/>
      <c r="GO566" s="136"/>
      <c r="GP566" s="136"/>
      <c r="GQ566" s="136"/>
      <c r="GR566" s="136"/>
      <c r="GS566" s="136"/>
      <c r="GT566" s="136"/>
      <c r="GU566" s="136"/>
      <c r="GV566" s="136"/>
      <c r="GW566" s="136"/>
      <c r="GX566" s="136"/>
      <c r="GY566" s="136"/>
      <c r="GZ566" s="136"/>
      <c r="HA566" s="136"/>
      <c r="HB566" s="136"/>
      <c r="HC566" s="136"/>
      <c r="HD566" s="136"/>
      <c r="HE566" s="136"/>
      <c r="HF566" s="136"/>
      <c r="HG566" s="136"/>
      <c r="HH566" s="136"/>
      <c r="HI566" s="136"/>
      <c r="HJ566" s="136"/>
      <c r="HK566" s="136"/>
      <c r="HL566" s="136"/>
      <c r="HM566" s="136"/>
      <c r="HN566" s="136"/>
      <c r="HO566" s="136"/>
      <c r="HP566" s="136"/>
      <c r="HQ566" s="136"/>
      <c r="HR566" s="136"/>
      <c r="HS566" s="136"/>
      <c r="HT566" s="136"/>
      <c r="HU566" s="136"/>
      <c r="HV566" s="136"/>
      <c r="HW566" s="136"/>
      <c r="HX566" s="136"/>
      <c r="HY566" s="136"/>
      <c r="HZ566" s="136"/>
      <c r="IA566" s="136"/>
      <c r="IB566" s="136"/>
      <c r="IC566" s="136"/>
      <c r="ID566" s="136"/>
      <c r="IE566" s="136"/>
      <c r="IF566" s="136"/>
      <c r="IG566" s="136"/>
    </row>
    <row r="567" spans="1:241" ht="15" customHeight="1" x14ac:dyDescent="0.25">
      <c r="A567" s="135" t="s">
        <v>516</v>
      </c>
      <c r="B567" s="205">
        <v>6227395</v>
      </c>
      <c r="C567" s="205">
        <v>2860731</v>
      </c>
      <c r="D567" s="205">
        <v>1112904</v>
      </c>
      <c r="E567" s="205">
        <v>1227005</v>
      </c>
      <c r="F567" s="205">
        <v>1909395</v>
      </c>
      <c r="G567" s="205">
        <v>302290</v>
      </c>
      <c r="H567" s="242">
        <v>13639720</v>
      </c>
      <c r="I567" s="136"/>
      <c r="J567" s="135" t="s">
        <v>558</v>
      </c>
      <c r="K567" s="205">
        <v>10740635</v>
      </c>
      <c r="L567" s="205">
        <v>8110666</v>
      </c>
      <c r="M567" s="205">
        <v>1610047</v>
      </c>
      <c r="N567" s="205">
        <v>1155789</v>
      </c>
      <c r="O567" s="205">
        <v>2242277</v>
      </c>
      <c r="P567" s="205">
        <v>533735</v>
      </c>
      <c r="Q567" s="242">
        <v>24393149</v>
      </c>
      <c r="R567" s="136"/>
      <c r="S567" s="136"/>
      <c r="T567" s="136"/>
      <c r="U567" s="136"/>
      <c r="V567" s="136"/>
      <c r="W567" s="136"/>
      <c r="X567" s="136"/>
      <c r="Y567" s="136"/>
      <c r="Z567" s="136"/>
      <c r="AA567" s="136"/>
      <c r="AB567" s="136"/>
      <c r="AC567" s="136"/>
      <c r="AD567" s="136"/>
      <c r="AE567" s="136"/>
      <c r="AF567" s="136"/>
      <c r="AG567" s="136"/>
      <c r="AH567" s="136"/>
      <c r="AI567" s="136"/>
      <c r="AJ567" s="136"/>
      <c r="AK567" s="136"/>
      <c r="AL567" s="136"/>
      <c r="AM567" s="136"/>
      <c r="AN567" s="136"/>
      <c r="AO567" s="136"/>
      <c r="AP567" s="136"/>
      <c r="AQ567" s="136"/>
      <c r="AR567" s="136"/>
      <c r="AS567" s="136"/>
      <c r="AT567" s="136"/>
      <c r="AU567" s="136"/>
      <c r="AV567" s="136"/>
      <c r="AW567" s="136"/>
      <c r="AX567" s="136"/>
      <c r="AY567" s="136"/>
      <c r="AZ567" s="136"/>
      <c r="BA567" s="136"/>
      <c r="BB567" s="136"/>
      <c r="BC567" s="136"/>
      <c r="BD567" s="136"/>
      <c r="BE567" s="136"/>
      <c r="BF567" s="136"/>
      <c r="BG567" s="136"/>
      <c r="BH567" s="136"/>
      <c r="BI567" s="136"/>
      <c r="BJ567" s="136"/>
      <c r="BK567" s="136"/>
      <c r="BL567" s="136"/>
      <c r="BM567" s="136"/>
      <c r="BN567" s="136"/>
      <c r="BO567" s="136"/>
      <c r="BP567" s="136"/>
      <c r="BQ567" s="136"/>
      <c r="BR567" s="136"/>
      <c r="BS567" s="136"/>
      <c r="BT567" s="136"/>
      <c r="BU567" s="136"/>
      <c r="BV567" s="136"/>
      <c r="BW567" s="136"/>
      <c r="BX567" s="136"/>
      <c r="BY567" s="136"/>
      <c r="BZ567" s="136"/>
      <c r="CA567" s="136"/>
      <c r="CB567" s="136"/>
      <c r="CC567" s="136"/>
      <c r="CD567" s="136"/>
      <c r="CE567" s="136"/>
      <c r="CF567" s="136"/>
      <c r="CG567" s="136"/>
      <c r="CH567" s="136"/>
      <c r="CI567" s="136"/>
      <c r="CJ567" s="136"/>
      <c r="CK567" s="136"/>
      <c r="CL567" s="136"/>
      <c r="CM567" s="136"/>
      <c r="CN567" s="136"/>
      <c r="CO567" s="136"/>
      <c r="CP567" s="136"/>
      <c r="CQ567" s="136"/>
      <c r="CR567" s="136"/>
      <c r="CS567" s="136"/>
      <c r="CT567" s="136"/>
      <c r="CU567" s="136"/>
      <c r="CV567" s="136"/>
      <c r="CW567" s="136"/>
      <c r="CX567" s="136"/>
      <c r="CY567" s="136"/>
      <c r="CZ567" s="136"/>
      <c r="DA567" s="136"/>
      <c r="DB567" s="136"/>
      <c r="DC567" s="136"/>
      <c r="DD567" s="136"/>
      <c r="DE567" s="136"/>
      <c r="DF567" s="136"/>
      <c r="DG567" s="136"/>
      <c r="DH567" s="136"/>
      <c r="DI567" s="136"/>
      <c r="DJ567" s="136"/>
      <c r="DK567" s="136"/>
      <c r="DL567" s="136"/>
      <c r="DM567" s="136"/>
      <c r="DN567" s="136"/>
      <c r="DO567" s="136"/>
      <c r="DP567" s="136"/>
      <c r="DQ567" s="136"/>
      <c r="DR567" s="136"/>
      <c r="DS567" s="136"/>
      <c r="DT567" s="136"/>
      <c r="DU567" s="136"/>
      <c r="DV567" s="136"/>
      <c r="DW567" s="136"/>
      <c r="DX567" s="136"/>
      <c r="DY567" s="136"/>
      <c r="DZ567" s="136"/>
      <c r="EA567" s="136"/>
      <c r="EB567" s="136"/>
      <c r="EC567" s="136"/>
      <c r="ED567" s="136"/>
      <c r="EE567" s="136"/>
      <c r="EF567" s="136"/>
      <c r="EG567" s="136"/>
      <c r="EH567" s="136"/>
      <c r="EI567" s="136"/>
      <c r="EJ567" s="136"/>
      <c r="EK567" s="136"/>
      <c r="EL567" s="136"/>
      <c r="EM567" s="136"/>
      <c r="EN567" s="136"/>
      <c r="EO567" s="136"/>
      <c r="EP567" s="136"/>
      <c r="EQ567" s="136"/>
      <c r="ER567" s="136"/>
      <c r="ES567" s="136"/>
      <c r="ET567" s="136"/>
      <c r="EU567" s="136"/>
      <c r="EV567" s="136"/>
      <c r="EW567" s="136"/>
      <c r="EX567" s="136"/>
      <c r="EY567" s="136"/>
      <c r="EZ567" s="136"/>
      <c r="FA567" s="136"/>
      <c r="FB567" s="136"/>
      <c r="FC567" s="136"/>
      <c r="FD567" s="136"/>
      <c r="FE567" s="136"/>
      <c r="FF567" s="136"/>
      <c r="FG567" s="136"/>
      <c r="FH567" s="136"/>
      <c r="FI567" s="136"/>
      <c r="FJ567" s="136"/>
      <c r="FK567" s="136"/>
      <c r="FL567" s="136"/>
      <c r="FM567" s="136"/>
      <c r="FN567" s="136"/>
      <c r="FO567" s="136"/>
      <c r="FP567" s="136"/>
      <c r="FQ567" s="136"/>
      <c r="FR567" s="136"/>
      <c r="FS567" s="136"/>
      <c r="FT567" s="136"/>
      <c r="FU567" s="136"/>
      <c r="FV567" s="136"/>
      <c r="FW567" s="136"/>
      <c r="FX567" s="136"/>
      <c r="FY567" s="136"/>
      <c r="FZ567" s="136"/>
      <c r="GA567" s="136"/>
      <c r="GB567" s="136"/>
      <c r="GC567" s="136"/>
      <c r="GD567" s="136"/>
      <c r="GE567" s="136"/>
      <c r="GF567" s="136"/>
      <c r="GG567" s="136"/>
      <c r="GH567" s="136"/>
      <c r="GI567" s="136"/>
      <c r="GJ567" s="136"/>
      <c r="GK567" s="136"/>
      <c r="GL567" s="136"/>
      <c r="GM567" s="136"/>
      <c r="GN567" s="136"/>
      <c r="GO567" s="136"/>
      <c r="GP567" s="136"/>
      <c r="GQ567" s="136"/>
      <c r="GR567" s="136"/>
      <c r="GS567" s="136"/>
      <c r="GT567" s="136"/>
      <c r="GU567" s="136"/>
      <c r="GV567" s="136"/>
      <c r="GW567" s="136"/>
      <c r="GX567" s="136"/>
      <c r="GY567" s="136"/>
      <c r="GZ567" s="136"/>
      <c r="HA567" s="136"/>
      <c r="HB567" s="136"/>
      <c r="HC567" s="136"/>
      <c r="HD567" s="136"/>
      <c r="HE567" s="136"/>
      <c r="HF567" s="136"/>
      <c r="HG567" s="136"/>
      <c r="HH567" s="136"/>
      <c r="HI567" s="136"/>
      <c r="HJ567" s="136"/>
      <c r="HK567" s="136"/>
      <c r="HL567" s="136"/>
      <c r="HM567" s="136"/>
      <c r="HN567" s="136"/>
      <c r="HO567" s="136"/>
      <c r="HP567" s="136"/>
      <c r="HQ567" s="136"/>
      <c r="HR567" s="136"/>
      <c r="HS567" s="136"/>
      <c r="HT567" s="136"/>
      <c r="HU567" s="136"/>
      <c r="HV567" s="136"/>
      <c r="HW567" s="136"/>
      <c r="HX567" s="136"/>
      <c r="HY567" s="136"/>
      <c r="HZ567" s="136"/>
      <c r="IA567" s="136"/>
      <c r="IB567" s="136"/>
      <c r="IC567" s="136"/>
      <c r="ID567" s="136"/>
      <c r="IE567" s="136"/>
      <c r="IF567" s="136"/>
      <c r="IG567" s="136"/>
    </row>
    <row r="568" spans="1:241" ht="15" customHeight="1" x14ac:dyDescent="0.25">
      <c r="A568" s="135" t="s">
        <v>517</v>
      </c>
      <c r="B568" s="205">
        <v>7613856</v>
      </c>
      <c r="C568" s="205">
        <v>3790941</v>
      </c>
      <c r="D568" s="205">
        <v>1371553</v>
      </c>
      <c r="E568" s="205">
        <v>1438024</v>
      </c>
      <c r="F568" s="205">
        <v>2201111</v>
      </c>
      <c r="G568" s="205">
        <v>285724</v>
      </c>
      <c r="H568" s="242">
        <v>16701209</v>
      </c>
      <c r="I568" s="136"/>
      <c r="J568" s="135" t="s">
        <v>660</v>
      </c>
      <c r="K568" s="205">
        <v>9415495</v>
      </c>
      <c r="L568" s="205">
        <v>8290637</v>
      </c>
      <c r="M568" s="205">
        <v>1378253</v>
      </c>
      <c r="N568" s="205">
        <v>1057284</v>
      </c>
      <c r="O568" s="205">
        <v>2170003</v>
      </c>
      <c r="P568" s="205">
        <v>619028</v>
      </c>
      <c r="Q568" s="242">
        <v>22930700</v>
      </c>
      <c r="R568" s="136"/>
      <c r="S568" s="136"/>
      <c r="T568" s="136"/>
      <c r="U568" s="136"/>
      <c r="V568" s="136"/>
      <c r="W568" s="136"/>
      <c r="X568" s="136"/>
      <c r="Y568" s="136"/>
      <c r="Z568" s="136"/>
      <c r="AA568" s="136"/>
      <c r="AB568" s="136"/>
      <c r="AC568" s="136"/>
      <c r="AD568" s="136"/>
      <c r="AE568" s="136"/>
      <c r="AF568" s="136"/>
      <c r="AG568" s="136"/>
      <c r="AH568" s="136"/>
      <c r="AI568" s="136"/>
      <c r="AJ568" s="136"/>
      <c r="AK568" s="136"/>
      <c r="AL568" s="136"/>
      <c r="AM568" s="136"/>
      <c r="AN568" s="136"/>
      <c r="AO568" s="136"/>
      <c r="AP568" s="136"/>
      <c r="AQ568" s="136"/>
      <c r="AR568" s="136"/>
      <c r="AS568" s="136"/>
      <c r="AT568" s="136"/>
      <c r="AU568" s="136"/>
      <c r="AV568" s="136"/>
      <c r="AW568" s="136"/>
      <c r="AX568" s="136"/>
      <c r="AY568" s="136"/>
      <c r="AZ568" s="136"/>
      <c r="BA568" s="136"/>
      <c r="BB568" s="136"/>
      <c r="BC568" s="136"/>
      <c r="BD568" s="136"/>
      <c r="BE568" s="136"/>
      <c r="BF568" s="136"/>
      <c r="BG568" s="136"/>
      <c r="BH568" s="136"/>
      <c r="BI568" s="136"/>
      <c r="BJ568" s="136"/>
      <c r="BK568" s="136"/>
      <c r="BL568" s="136"/>
      <c r="BM568" s="136"/>
      <c r="BN568" s="136"/>
      <c r="BO568" s="136"/>
      <c r="BP568" s="136"/>
      <c r="BQ568" s="136"/>
      <c r="BR568" s="136"/>
      <c r="BS568" s="136"/>
      <c r="BT568" s="136"/>
      <c r="BU568" s="136"/>
      <c r="BV568" s="136"/>
      <c r="BW568" s="136"/>
      <c r="BX568" s="136"/>
      <c r="BY568" s="136"/>
      <c r="BZ568" s="136"/>
      <c r="CA568" s="136"/>
      <c r="CB568" s="136"/>
      <c r="CC568" s="136"/>
      <c r="CD568" s="136"/>
      <c r="CE568" s="136"/>
      <c r="CF568" s="136"/>
      <c r="CG568" s="136"/>
      <c r="CH568" s="136"/>
      <c r="CI568" s="136"/>
      <c r="CJ568" s="136"/>
      <c r="CK568" s="136"/>
      <c r="CL568" s="136"/>
      <c r="CM568" s="136"/>
      <c r="CN568" s="136"/>
      <c r="CO568" s="136"/>
      <c r="CP568" s="136"/>
      <c r="CQ568" s="136"/>
      <c r="CR568" s="136"/>
      <c r="CS568" s="136"/>
      <c r="CT568" s="136"/>
      <c r="CU568" s="136"/>
      <c r="CV568" s="136"/>
      <c r="CW568" s="136"/>
      <c r="CX568" s="136"/>
      <c r="CY568" s="136"/>
      <c r="CZ568" s="136"/>
      <c r="DA568" s="136"/>
      <c r="DB568" s="136"/>
      <c r="DC568" s="136"/>
      <c r="DD568" s="136"/>
      <c r="DE568" s="136"/>
      <c r="DF568" s="136"/>
      <c r="DG568" s="136"/>
      <c r="DH568" s="136"/>
      <c r="DI568" s="136"/>
      <c r="DJ568" s="136"/>
      <c r="DK568" s="136"/>
      <c r="DL568" s="136"/>
      <c r="DM568" s="136"/>
      <c r="DN568" s="136"/>
      <c r="DO568" s="136"/>
      <c r="DP568" s="136"/>
      <c r="DQ568" s="136"/>
      <c r="DR568" s="136"/>
      <c r="DS568" s="136"/>
      <c r="DT568" s="136"/>
      <c r="DU568" s="136"/>
      <c r="DV568" s="136"/>
      <c r="DW568" s="136"/>
      <c r="DX568" s="136"/>
      <c r="DY568" s="136"/>
      <c r="DZ568" s="136"/>
      <c r="EA568" s="136"/>
      <c r="EB568" s="136"/>
      <c r="EC568" s="136"/>
      <c r="ED568" s="136"/>
      <c r="EE568" s="136"/>
      <c r="EF568" s="136"/>
      <c r="EG568" s="136"/>
      <c r="EH568" s="136"/>
      <c r="EI568" s="136"/>
      <c r="EJ568" s="136"/>
      <c r="EK568" s="136"/>
      <c r="EL568" s="136"/>
      <c r="EM568" s="136"/>
      <c r="EN568" s="136"/>
      <c r="EO568" s="136"/>
      <c r="EP568" s="136"/>
      <c r="EQ568" s="136"/>
      <c r="ER568" s="136"/>
      <c r="ES568" s="136"/>
      <c r="ET568" s="136"/>
      <c r="EU568" s="136"/>
      <c r="EV568" s="136"/>
      <c r="EW568" s="136"/>
      <c r="EX568" s="136"/>
      <c r="EY568" s="136"/>
      <c r="EZ568" s="136"/>
      <c r="FA568" s="136"/>
      <c r="FB568" s="136"/>
      <c r="FC568" s="136"/>
      <c r="FD568" s="136"/>
      <c r="FE568" s="136"/>
      <c r="FF568" s="136"/>
      <c r="FG568" s="136"/>
      <c r="FH568" s="136"/>
      <c r="FI568" s="136"/>
      <c r="FJ568" s="136"/>
      <c r="FK568" s="136"/>
      <c r="FL568" s="136"/>
      <c r="FM568" s="136"/>
      <c r="FN568" s="136"/>
      <c r="FO568" s="136"/>
      <c r="FP568" s="136"/>
      <c r="FQ568" s="136"/>
      <c r="FR568" s="136"/>
      <c r="FS568" s="136"/>
      <c r="FT568" s="136"/>
      <c r="FU568" s="136"/>
      <c r="FV568" s="136"/>
      <c r="FW568" s="136"/>
      <c r="FX568" s="136"/>
      <c r="FY568" s="136"/>
      <c r="FZ568" s="136"/>
      <c r="GA568" s="136"/>
      <c r="GB568" s="136"/>
      <c r="GC568" s="136"/>
      <c r="GD568" s="136"/>
      <c r="GE568" s="136"/>
      <c r="GF568" s="136"/>
      <c r="GG568" s="136"/>
      <c r="GH568" s="136"/>
      <c r="GI568" s="136"/>
      <c r="GJ568" s="136"/>
      <c r="GK568" s="136"/>
      <c r="GL568" s="136"/>
      <c r="GM568" s="136"/>
      <c r="GN568" s="136"/>
      <c r="GO568" s="136"/>
      <c r="GP568" s="136"/>
      <c r="GQ568" s="136"/>
      <c r="GR568" s="136"/>
      <c r="GS568" s="136"/>
      <c r="GT568" s="136"/>
      <c r="GU568" s="136"/>
      <c r="GV568" s="136"/>
      <c r="GW568" s="136"/>
      <c r="GX568" s="136"/>
      <c r="GY568" s="136"/>
      <c r="GZ568" s="136"/>
      <c r="HA568" s="136"/>
      <c r="HB568" s="136"/>
      <c r="HC568" s="136"/>
      <c r="HD568" s="136"/>
      <c r="HE568" s="136"/>
      <c r="HF568" s="136"/>
      <c r="HG568" s="136"/>
      <c r="HH568" s="136"/>
      <c r="HI568" s="136"/>
      <c r="HJ568" s="136"/>
      <c r="HK568" s="136"/>
      <c r="HL568" s="136"/>
      <c r="HM568" s="136"/>
      <c r="HN568" s="136"/>
      <c r="HO568" s="136"/>
      <c r="HP568" s="136"/>
      <c r="HQ568" s="136"/>
      <c r="HR568" s="136"/>
      <c r="HS568" s="136"/>
      <c r="HT568" s="136"/>
      <c r="HU568" s="136"/>
      <c r="HV568" s="136"/>
      <c r="HW568" s="136"/>
      <c r="HX568" s="136"/>
      <c r="HY568" s="136"/>
      <c r="HZ568" s="136"/>
      <c r="IA568" s="136"/>
      <c r="IB568" s="136"/>
      <c r="IC568" s="136"/>
      <c r="ID568" s="136"/>
      <c r="IE568" s="136"/>
      <c r="IF568" s="136"/>
      <c r="IG568" s="136"/>
    </row>
    <row r="569" spans="1:241" ht="15" customHeight="1" x14ac:dyDescent="0.25">
      <c r="A569" s="135" t="s">
        <v>518</v>
      </c>
      <c r="B569" s="205">
        <v>7228697</v>
      </c>
      <c r="C569" s="205">
        <v>3594439</v>
      </c>
      <c r="D569" s="205">
        <v>1455668</v>
      </c>
      <c r="E569" s="205">
        <v>1499732</v>
      </c>
      <c r="F569" s="205">
        <v>2168721</v>
      </c>
      <c r="G569" s="205">
        <v>266047</v>
      </c>
      <c r="H569" s="242">
        <v>16213304</v>
      </c>
      <c r="I569" s="136"/>
      <c r="J569" s="135" t="s">
        <v>560</v>
      </c>
      <c r="K569" s="205">
        <v>11410053</v>
      </c>
      <c r="L569" s="205">
        <v>8260466</v>
      </c>
      <c r="M569" s="205">
        <v>1635056</v>
      </c>
      <c r="N569" s="205">
        <v>1236668</v>
      </c>
      <c r="O569" s="205">
        <v>2428601</v>
      </c>
      <c r="P569" s="205">
        <v>763807</v>
      </c>
      <c r="Q569" s="242">
        <v>25734651</v>
      </c>
      <c r="R569" s="136"/>
      <c r="S569" s="136"/>
      <c r="T569" s="136"/>
      <c r="U569" s="136"/>
      <c r="V569" s="136"/>
      <c r="W569" s="136"/>
      <c r="X569" s="136"/>
      <c r="Y569" s="136"/>
      <c r="Z569" s="136"/>
      <c r="AA569" s="136"/>
      <c r="AB569" s="136"/>
      <c r="AC569" s="136"/>
      <c r="AD569" s="136"/>
      <c r="AE569" s="136"/>
      <c r="AF569" s="136"/>
      <c r="AG569" s="136"/>
      <c r="AH569" s="136"/>
      <c r="AI569" s="136"/>
      <c r="AJ569" s="136"/>
      <c r="AK569" s="136"/>
      <c r="AL569" s="136"/>
      <c r="AM569" s="136"/>
      <c r="AN569" s="136"/>
      <c r="AO569" s="136"/>
      <c r="AP569" s="136"/>
      <c r="AQ569" s="136"/>
      <c r="AR569" s="136"/>
      <c r="AS569" s="136"/>
      <c r="AT569" s="136"/>
      <c r="AU569" s="136"/>
      <c r="AV569" s="136"/>
      <c r="AW569" s="136"/>
      <c r="AX569" s="136"/>
      <c r="AY569" s="136"/>
      <c r="AZ569" s="136"/>
      <c r="BA569" s="136"/>
      <c r="BB569" s="136"/>
      <c r="BC569" s="136"/>
      <c r="BD569" s="136"/>
      <c r="BE569" s="136"/>
      <c r="BF569" s="136"/>
      <c r="BG569" s="136"/>
      <c r="BH569" s="136"/>
      <c r="BI569" s="136"/>
      <c r="BJ569" s="136"/>
      <c r="BK569" s="136"/>
      <c r="BL569" s="136"/>
      <c r="BM569" s="136"/>
      <c r="BN569" s="136"/>
      <c r="BO569" s="136"/>
      <c r="BP569" s="136"/>
      <c r="BQ569" s="136"/>
      <c r="BR569" s="136"/>
      <c r="BS569" s="136"/>
      <c r="BT569" s="136"/>
      <c r="BU569" s="136"/>
      <c r="BV569" s="136"/>
      <c r="BW569" s="136"/>
      <c r="BX569" s="136"/>
      <c r="BY569" s="136"/>
      <c r="BZ569" s="136"/>
      <c r="CA569" s="136"/>
      <c r="CB569" s="136"/>
      <c r="CC569" s="136"/>
      <c r="CD569" s="136"/>
      <c r="CE569" s="136"/>
      <c r="CF569" s="136"/>
      <c r="CG569" s="136"/>
      <c r="CH569" s="136"/>
      <c r="CI569" s="136"/>
      <c r="CJ569" s="136"/>
      <c r="CK569" s="136"/>
      <c r="CL569" s="136"/>
      <c r="CM569" s="136"/>
      <c r="CN569" s="136"/>
      <c r="CO569" s="136"/>
      <c r="CP569" s="136"/>
      <c r="CQ569" s="136"/>
      <c r="CR569" s="136"/>
      <c r="CS569" s="136"/>
      <c r="CT569" s="136"/>
      <c r="CU569" s="136"/>
      <c r="CV569" s="136"/>
      <c r="CW569" s="136"/>
      <c r="CX569" s="136"/>
      <c r="CY569" s="136"/>
      <c r="CZ569" s="136"/>
      <c r="DA569" s="136"/>
      <c r="DB569" s="136"/>
      <c r="DC569" s="136"/>
      <c r="DD569" s="136"/>
      <c r="DE569" s="136"/>
      <c r="DF569" s="136"/>
      <c r="DG569" s="136"/>
      <c r="DH569" s="136"/>
      <c r="DI569" s="136"/>
      <c r="DJ569" s="136"/>
      <c r="DK569" s="136"/>
      <c r="DL569" s="136"/>
      <c r="DM569" s="136"/>
      <c r="DN569" s="136"/>
      <c r="DO569" s="136"/>
      <c r="DP569" s="136"/>
      <c r="DQ569" s="136"/>
      <c r="DR569" s="136"/>
      <c r="DS569" s="136"/>
      <c r="DT569" s="136"/>
      <c r="DU569" s="136"/>
      <c r="DV569" s="136"/>
      <c r="DW569" s="136"/>
      <c r="DX569" s="136"/>
      <c r="DY569" s="136"/>
      <c r="DZ569" s="136"/>
      <c r="EA569" s="136"/>
      <c r="EB569" s="136"/>
      <c r="EC569" s="136"/>
      <c r="ED569" s="136"/>
      <c r="EE569" s="136"/>
      <c r="EF569" s="136"/>
      <c r="EG569" s="136"/>
      <c r="EH569" s="136"/>
      <c r="EI569" s="136"/>
      <c r="EJ569" s="136"/>
      <c r="EK569" s="136"/>
      <c r="EL569" s="136"/>
      <c r="EM569" s="136"/>
      <c r="EN569" s="136"/>
      <c r="EO569" s="136"/>
      <c r="EP569" s="136"/>
      <c r="EQ569" s="136"/>
      <c r="ER569" s="136"/>
      <c r="ES569" s="136"/>
      <c r="ET569" s="136"/>
      <c r="EU569" s="136"/>
      <c r="EV569" s="136"/>
      <c r="EW569" s="136"/>
      <c r="EX569" s="136"/>
      <c r="EY569" s="136"/>
      <c r="EZ569" s="136"/>
      <c r="FA569" s="136"/>
      <c r="FB569" s="136"/>
      <c r="FC569" s="136"/>
      <c r="FD569" s="136"/>
      <c r="FE569" s="136"/>
      <c r="FF569" s="136"/>
      <c r="FG569" s="136"/>
      <c r="FH569" s="136"/>
      <c r="FI569" s="136"/>
      <c r="FJ569" s="136"/>
      <c r="FK569" s="136"/>
      <c r="FL569" s="136"/>
      <c r="FM569" s="136"/>
      <c r="FN569" s="136"/>
      <c r="FO569" s="136"/>
      <c r="FP569" s="136"/>
      <c r="FQ569" s="136"/>
      <c r="FR569" s="136"/>
      <c r="FS569" s="136"/>
      <c r="FT569" s="136"/>
      <c r="FU569" s="136"/>
      <c r="FV569" s="136"/>
      <c r="FW569" s="136"/>
      <c r="FX569" s="136"/>
      <c r="FY569" s="136"/>
      <c r="FZ569" s="136"/>
      <c r="GA569" s="136"/>
      <c r="GB569" s="136"/>
      <c r="GC569" s="136"/>
      <c r="GD569" s="136"/>
      <c r="GE569" s="136"/>
      <c r="GF569" s="136"/>
      <c r="GG569" s="136"/>
      <c r="GH569" s="136"/>
      <c r="GI569" s="136"/>
      <c r="GJ569" s="136"/>
      <c r="GK569" s="136"/>
      <c r="GL569" s="136"/>
      <c r="GM569" s="136"/>
      <c r="GN569" s="136"/>
      <c r="GO569" s="136"/>
      <c r="GP569" s="136"/>
      <c r="GQ569" s="136"/>
      <c r="GR569" s="136"/>
      <c r="GS569" s="136"/>
      <c r="GT569" s="136"/>
      <c r="GU569" s="136"/>
      <c r="GV569" s="136"/>
      <c r="GW569" s="136"/>
      <c r="GX569" s="136"/>
      <c r="GY569" s="136"/>
      <c r="GZ569" s="136"/>
      <c r="HA569" s="136"/>
      <c r="HB569" s="136"/>
      <c r="HC569" s="136"/>
      <c r="HD569" s="136"/>
      <c r="HE569" s="136"/>
      <c r="HF569" s="136"/>
      <c r="HG569" s="136"/>
      <c r="HH569" s="136"/>
      <c r="HI569" s="136"/>
      <c r="HJ569" s="136"/>
      <c r="HK569" s="136"/>
      <c r="HL569" s="136"/>
      <c r="HM569" s="136"/>
      <c r="HN569" s="136"/>
      <c r="HO569" s="136"/>
      <c r="HP569" s="136"/>
      <c r="HQ569" s="136"/>
      <c r="HR569" s="136"/>
      <c r="HS569" s="136"/>
      <c r="HT569" s="136"/>
      <c r="HU569" s="136"/>
      <c r="HV569" s="136"/>
      <c r="HW569" s="136"/>
      <c r="HX569" s="136"/>
      <c r="HY569" s="136"/>
      <c r="HZ569" s="136"/>
      <c r="IA569" s="136"/>
      <c r="IB569" s="136"/>
      <c r="IC569" s="136"/>
      <c r="ID569" s="136"/>
      <c r="IE569" s="136"/>
      <c r="IF569" s="136"/>
      <c r="IG569" s="136"/>
    </row>
    <row r="570" spans="1:241" ht="15" customHeight="1" x14ac:dyDescent="0.25">
      <c r="A570" s="135" t="s">
        <v>519</v>
      </c>
      <c r="B570" s="205">
        <v>5950976</v>
      </c>
      <c r="C570" s="205">
        <v>4837912</v>
      </c>
      <c r="D570" s="205">
        <v>1260593</v>
      </c>
      <c r="E570" s="205">
        <v>1298802</v>
      </c>
      <c r="F570" s="205">
        <v>1726722</v>
      </c>
      <c r="G570" s="205">
        <v>323576</v>
      </c>
      <c r="H570" s="242">
        <v>15398581</v>
      </c>
      <c r="I570" s="136"/>
      <c r="J570" s="135" t="s">
        <v>561</v>
      </c>
      <c r="K570" s="205">
        <v>12906731</v>
      </c>
      <c r="L570" s="205">
        <v>6573708</v>
      </c>
      <c r="M570" s="205">
        <v>1365767</v>
      </c>
      <c r="N570" s="205">
        <v>1166299</v>
      </c>
      <c r="O570" s="205">
        <v>2221485</v>
      </c>
      <c r="P570" s="205">
        <v>644957</v>
      </c>
      <c r="Q570" s="242">
        <v>24878947</v>
      </c>
      <c r="R570" s="136"/>
      <c r="S570" s="136"/>
      <c r="T570" s="136"/>
      <c r="U570" s="136"/>
      <c r="V570" s="136"/>
      <c r="W570" s="136"/>
      <c r="X570" s="136"/>
      <c r="Y570" s="136"/>
      <c r="Z570" s="136"/>
      <c r="AA570" s="136"/>
      <c r="AB570" s="136"/>
      <c r="AC570" s="136"/>
      <c r="AD570" s="136"/>
      <c r="AE570" s="136"/>
      <c r="AF570" s="136"/>
      <c r="AG570" s="136"/>
      <c r="AH570" s="136"/>
      <c r="AI570" s="136"/>
      <c r="AJ570" s="136"/>
      <c r="AK570" s="136"/>
      <c r="AL570" s="136"/>
      <c r="AM570" s="136"/>
      <c r="AN570" s="136"/>
      <c r="AO570" s="136"/>
      <c r="AP570" s="136"/>
      <c r="AQ570" s="136"/>
      <c r="AR570" s="136"/>
      <c r="AS570" s="136"/>
      <c r="AT570" s="136"/>
      <c r="AU570" s="136"/>
      <c r="AV570" s="136"/>
      <c r="AW570" s="136"/>
      <c r="AX570" s="136"/>
      <c r="AY570" s="136"/>
      <c r="AZ570" s="136"/>
      <c r="BA570" s="136"/>
      <c r="BB570" s="136"/>
      <c r="BC570" s="136"/>
      <c r="BD570" s="136"/>
      <c r="BE570" s="136"/>
      <c r="BF570" s="136"/>
      <c r="BG570" s="136"/>
      <c r="BH570" s="136"/>
      <c r="BI570" s="136"/>
      <c r="BJ570" s="136"/>
      <c r="BK570" s="136"/>
      <c r="BL570" s="136"/>
      <c r="BM570" s="136"/>
      <c r="BN570" s="136"/>
      <c r="BO570" s="136"/>
      <c r="BP570" s="136"/>
      <c r="BQ570" s="136"/>
      <c r="BR570" s="136"/>
      <c r="BS570" s="136"/>
      <c r="BT570" s="136"/>
      <c r="BU570" s="136"/>
      <c r="BV570" s="136"/>
      <c r="BW570" s="136"/>
      <c r="BX570" s="136"/>
      <c r="BY570" s="136"/>
      <c r="BZ570" s="136"/>
      <c r="CA570" s="136"/>
      <c r="CB570" s="136"/>
      <c r="CC570" s="136"/>
      <c r="CD570" s="136"/>
      <c r="CE570" s="136"/>
      <c r="CF570" s="136"/>
      <c r="CG570" s="136"/>
      <c r="CH570" s="136"/>
      <c r="CI570" s="136"/>
      <c r="CJ570" s="136"/>
      <c r="CK570" s="136"/>
      <c r="CL570" s="136"/>
      <c r="CM570" s="136"/>
      <c r="CN570" s="136"/>
      <c r="CO570" s="136"/>
      <c r="CP570" s="136"/>
      <c r="CQ570" s="136"/>
      <c r="CR570" s="136"/>
      <c r="CS570" s="136"/>
      <c r="CT570" s="136"/>
      <c r="CU570" s="136"/>
      <c r="CV570" s="136"/>
      <c r="CW570" s="136"/>
      <c r="CX570" s="136"/>
      <c r="CY570" s="136"/>
      <c r="CZ570" s="136"/>
      <c r="DA570" s="136"/>
      <c r="DB570" s="136"/>
      <c r="DC570" s="136"/>
      <c r="DD570" s="136"/>
      <c r="DE570" s="136"/>
      <c r="DF570" s="136"/>
      <c r="DG570" s="136"/>
      <c r="DH570" s="136"/>
      <c r="DI570" s="136"/>
      <c r="DJ570" s="136"/>
      <c r="DK570" s="136"/>
      <c r="DL570" s="136"/>
      <c r="DM570" s="136"/>
      <c r="DN570" s="136"/>
      <c r="DO570" s="136"/>
      <c r="DP570" s="136"/>
      <c r="DQ570" s="136"/>
      <c r="DR570" s="136"/>
      <c r="DS570" s="136"/>
      <c r="DT570" s="136"/>
      <c r="DU570" s="136"/>
      <c r="DV570" s="136"/>
      <c r="DW570" s="136"/>
      <c r="DX570" s="136"/>
      <c r="DY570" s="136"/>
      <c r="DZ570" s="136"/>
      <c r="EA570" s="136"/>
      <c r="EB570" s="136"/>
      <c r="EC570" s="136"/>
      <c r="ED570" s="136"/>
      <c r="EE570" s="136"/>
      <c r="EF570" s="136"/>
      <c r="EG570" s="136"/>
      <c r="EH570" s="136"/>
      <c r="EI570" s="136"/>
      <c r="EJ570" s="136"/>
      <c r="EK570" s="136"/>
      <c r="EL570" s="136"/>
      <c r="EM570" s="136"/>
      <c r="EN570" s="136"/>
      <c r="EO570" s="136"/>
      <c r="EP570" s="136"/>
      <c r="EQ570" s="136"/>
      <c r="ER570" s="136"/>
      <c r="ES570" s="136"/>
      <c r="ET570" s="136"/>
      <c r="EU570" s="136"/>
      <c r="EV570" s="136"/>
      <c r="EW570" s="136"/>
      <c r="EX570" s="136"/>
      <c r="EY570" s="136"/>
      <c r="EZ570" s="136"/>
      <c r="FA570" s="136"/>
      <c r="FB570" s="136"/>
      <c r="FC570" s="136"/>
      <c r="FD570" s="136"/>
      <c r="FE570" s="136"/>
      <c r="FF570" s="136"/>
      <c r="FG570" s="136"/>
      <c r="FH570" s="136"/>
      <c r="FI570" s="136"/>
      <c r="FJ570" s="136"/>
      <c r="FK570" s="136"/>
      <c r="FL570" s="136"/>
      <c r="FM570" s="136"/>
      <c r="FN570" s="136"/>
      <c r="FO570" s="136"/>
      <c r="FP570" s="136"/>
      <c r="FQ570" s="136"/>
      <c r="FR570" s="136"/>
      <c r="FS570" s="136"/>
      <c r="FT570" s="136"/>
      <c r="FU570" s="136"/>
      <c r="FV570" s="136"/>
      <c r="FW570" s="136"/>
      <c r="FX570" s="136"/>
      <c r="FY570" s="136"/>
      <c r="FZ570" s="136"/>
      <c r="GA570" s="136"/>
      <c r="GB570" s="136"/>
      <c r="GC570" s="136"/>
      <c r="GD570" s="136"/>
      <c r="GE570" s="136"/>
      <c r="GF570" s="136"/>
      <c r="GG570" s="136"/>
      <c r="GH570" s="136"/>
      <c r="GI570" s="136"/>
      <c r="GJ570" s="136"/>
      <c r="GK570" s="136"/>
      <c r="GL570" s="136"/>
      <c r="GM570" s="136"/>
      <c r="GN570" s="136"/>
      <c r="GO570" s="136"/>
      <c r="GP570" s="136"/>
      <c r="GQ570" s="136"/>
      <c r="GR570" s="136"/>
      <c r="GS570" s="136"/>
      <c r="GT570" s="136"/>
      <c r="GU570" s="136"/>
      <c r="GV570" s="136"/>
      <c r="GW570" s="136"/>
      <c r="GX570" s="136"/>
      <c r="GY570" s="136"/>
      <c r="GZ570" s="136"/>
      <c r="HA570" s="136"/>
      <c r="HB570" s="136"/>
      <c r="HC570" s="136"/>
      <c r="HD570" s="136"/>
      <c r="HE570" s="136"/>
      <c r="HF570" s="136"/>
      <c r="HG570" s="136"/>
      <c r="HH570" s="136"/>
      <c r="HI570" s="136"/>
      <c r="HJ570" s="136"/>
      <c r="HK570" s="136"/>
      <c r="HL570" s="136"/>
      <c r="HM570" s="136"/>
      <c r="HN570" s="136"/>
      <c r="HO570" s="136"/>
      <c r="HP570" s="136"/>
      <c r="HQ570" s="136"/>
      <c r="HR570" s="136"/>
      <c r="HS570" s="136"/>
      <c r="HT570" s="136"/>
      <c r="HU570" s="136"/>
      <c r="HV570" s="136"/>
      <c r="HW570" s="136"/>
      <c r="HX570" s="136"/>
      <c r="HY570" s="136"/>
      <c r="HZ570" s="136"/>
      <c r="IA570" s="136"/>
      <c r="IB570" s="136"/>
      <c r="IC570" s="136"/>
      <c r="ID570" s="136"/>
      <c r="IE570" s="136"/>
      <c r="IF570" s="136"/>
      <c r="IG570" s="136"/>
    </row>
    <row r="571" spans="1:241" ht="15" customHeight="1" x14ac:dyDescent="0.25">
      <c r="A571" s="135" t="s">
        <v>652</v>
      </c>
      <c r="B571" s="205">
        <v>4955711</v>
      </c>
      <c r="C571" s="205">
        <v>4243463</v>
      </c>
      <c r="D571" s="205">
        <v>670953</v>
      </c>
      <c r="E571" s="205">
        <v>1058127</v>
      </c>
      <c r="F571" s="205">
        <v>1843976</v>
      </c>
      <c r="G571" s="205">
        <v>331676</v>
      </c>
      <c r="H571" s="242">
        <v>13103906</v>
      </c>
      <c r="I571" s="136"/>
      <c r="J571" s="135" t="s">
        <v>562</v>
      </c>
      <c r="K571" s="205">
        <v>10839338</v>
      </c>
      <c r="L571" s="205">
        <v>5763818</v>
      </c>
      <c r="M571" s="205">
        <v>1261018</v>
      </c>
      <c r="N571" s="205">
        <v>1356356</v>
      </c>
      <c r="O571" s="205">
        <v>2258849</v>
      </c>
      <c r="P571" s="205">
        <v>632209</v>
      </c>
      <c r="Q571" s="242">
        <v>22111588</v>
      </c>
      <c r="R571" s="136"/>
      <c r="S571" s="136"/>
      <c r="T571" s="136"/>
      <c r="U571" s="136"/>
      <c r="V571" s="136"/>
      <c r="W571" s="136"/>
      <c r="X571" s="136"/>
      <c r="Y571" s="136"/>
      <c r="Z571" s="136"/>
      <c r="AA571" s="136"/>
      <c r="AB571" s="136"/>
      <c r="AC571" s="136"/>
      <c r="AD571" s="136"/>
      <c r="AE571" s="136"/>
      <c r="AF571" s="136"/>
      <c r="AG571" s="136"/>
      <c r="AH571" s="136"/>
      <c r="AI571" s="136"/>
      <c r="AJ571" s="136"/>
      <c r="AK571" s="136"/>
      <c r="AL571" s="136"/>
      <c r="AM571" s="136"/>
      <c r="AN571" s="136"/>
      <c r="AO571" s="136"/>
      <c r="AP571" s="136"/>
      <c r="AQ571" s="136"/>
      <c r="AR571" s="136"/>
      <c r="AS571" s="136"/>
      <c r="AT571" s="136"/>
      <c r="AU571" s="136"/>
      <c r="AV571" s="136"/>
      <c r="AW571" s="136"/>
      <c r="AX571" s="136"/>
      <c r="AY571" s="136"/>
      <c r="AZ571" s="136"/>
      <c r="BA571" s="136"/>
      <c r="BB571" s="136"/>
      <c r="BC571" s="136"/>
      <c r="BD571" s="136"/>
      <c r="BE571" s="136"/>
      <c r="BF571" s="136"/>
      <c r="BG571" s="136"/>
      <c r="BH571" s="136"/>
      <c r="BI571" s="136"/>
      <c r="BJ571" s="136"/>
      <c r="BK571" s="136"/>
      <c r="BL571" s="136"/>
      <c r="BM571" s="136"/>
      <c r="BN571" s="136"/>
      <c r="BO571" s="136"/>
      <c r="BP571" s="136"/>
      <c r="BQ571" s="136"/>
      <c r="BR571" s="136"/>
      <c r="BS571" s="136"/>
      <c r="BT571" s="136"/>
      <c r="BU571" s="136"/>
      <c r="BV571" s="136"/>
      <c r="BW571" s="136"/>
      <c r="BX571" s="136"/>
      <c r="BY571" s="136"/>
      <c r="BZ571" s="136"/>
      <c r="CA571" s="136"/>
      <c r="CB571" s="136"/>
      <c r="CC571" s="136"/>
      <c r="CD571" s="136"/>
      <c r="CE571" s="136"/>
      <c r="CF571" s="136"/>
      <c r="CG571" s="136"/>
      <c r="CH571" s="136"/>
      <c r="CI571" s="136"/>
      <c r="CJ571" s="136"/>
      <c r="CK571" s="136"/>
      <c r="CL571" s="136"/>
      <c r="CM571" s="136"/>
      <c r="CN571" s="136"/>
      <c r="CO571" s="136"/>
      <c r="CP571" s="136"/>
      <c r="CQ571" s="136"/>
      <c r="CR571" s="136"/>
      <c r="CS571" s="136"/>
      <c r="CT571" s="136"/>
      <c r="CU571" s="136"/>
      <c r="CV571" s="136"/>
      <c r="CW571" s="136"/>
      <c r="CX571" s="136"/>
      <c r="CY571" s="136"/>
      <c r="CZ571" s="136"/>
      <c r="DA571" s="136"/>
      <c r="DB571" s="136"/>
      <c r="DC571" s="136"/>
      <c r="DD571" s="136"/>
      <c r="DE571" s="136"/>
      <c r="DF571" s="136"/>
      <c r="DG571" s="136"/>
      <c r="DH571" s="136"/>
      <c r="DI571" s="136"/>
      <c r="DJ571" s="136"/>
      <c r="DK571" s="136"/>
      <c r="DL571" s="136"/>
      <c r="DM571" s="136"/>
      <c r="DN571" s="136"/>
      <c r="DO571" s="136"/>
      <c r="DP571" s="136"/>
      <c r="DQ571" s="136"/>
      <c r="DR571" s="136"/>
      <c r="DS571" s="136"/>
      <c r="DT571" s="136"/>
      <c r="DU571" s="136"/>
      <c r="DV571" s="136"/>
      <c r="DW571" s="136"/>
      <c r="DX571" s="136"/>
      <c r="DY571" s="136"/>
      <c r="DZ571" s="136"/>
      <c r="EA571" s="136"/>
      <c r="EB571" s="136"/>
      <c r="EC571" s="136"/>
      <c r="ED571" s="136"/>
      <c r="EE571" s="136"/>
      <c r="EF571" s="136"/>
      <c r="EG571" s="136"/>
      <c r="EH571" s="136"/>
      <c r="EI571" s="136"/>
      <c r="EJ571" s="136"/>
      <c r="EK571" s="136"/>
      <c r="EL571" s="136"/>
      <c r="EM571" s="136"/>
      <c r="EN571" s="136"/>
      <c r="EO571" s="136"/>
      <c r="EP571" s="136"/>
      <c r="EQ571" s="136"/>
      <c r="ER571" s="136"/>
      <c r="ES571" s="136"/>
      <c r="ET571" s="136"/>
      <c r="EU571" s="136"/>
      <c r="EV571" s="136"/>
      <c r="EW571" s="136"/>
      <c r="EX571" s="136"/>
      <c r="EY571" s="136"/>
      <c r="EZ571" s="136"/>
      <c r="FA571" s="136"/>
      <c r="FB571" s="136"/>
      <c r="FC571" s="136"/>
      <c r="FD571" s="136"/>
      <c r="FE571" s="136"/>
      <c r="FF571" s="136"/>
      <c r="FG571" s="136"/>
      <c r="FH571" s="136"/>
      <c r="FI571" s="136"/>
      <c r="FJ571" s="136"/>
      <c r="FK571" s="136"/>
      <c r="FL571" s="136"/>
      <c r="FM571" s="136"/>
      <c r="FN571" s="136"/>
      <c r="FO571" s="136"/>
      <c r="FP571" s="136"/>
      <c r="FQ571" s="136"/>
      <c r="FR571" s="136"/>
      <c r="FS571" s="136"/>
      <c r="FT571" s="136"/>
      <c r="FU571" s="136"/>
      <c r="FV571" s="136"/>
      <c r="FW571" s="136"/>
      <c r="FX571" s="136"/>
      <c r="FY571" s="136"/>
      <c r="FZ571" s="136"/>
      <c r="GA571" s="136"/>
      <c r="GB571" s="136"/>
      <c r="GC571" s="136"/>
      <c r="GD571" s="136"/>
      <c r="GE571" s="136"/>
      <c r="GF571" s="136"/>
      <c r="GG571" s="136"/>
      <c r="GH571" s="136"/>
      <c r="GI571" s="136"/>
      <c r="GJ571" s="136"/>
      <c r="GK571" s="136"/>
      <c r="GL571" s="136"/>
      <c r="GM571" s="136"/>
      <c r="GN571" s="136"/>
      <c r="GO571" s="136"/>
      <c r="GP571" s="136"/>
      <c r="GQ571" s="136"/>
      <c r="GR571" s="136"/>
      <c r="GS571" s="136"/>
      <c r="GT571" s="136"/>
      <c r="GU571" s="136"/>
      <c r="GV571" s="136"/>
      <c r="GW571" s="136"/>
      <c r="GX571" s="136"/>
      <c r="GY571" s="136"/>
      <c r="GZ571" s="136"/>
      <c r="HA571" s="136"/>
      <c r="HB571" s="136"/>
      <c r="HC571" s="136"/>
      <c r="HD571" s="136"/>
      <c r="HE571" s="136"/>
      <c r="HF571" s="136"/>
      <c r="HG571" s="136"/>
      <c r="HH571" s="136"/>
      <c r="HI571" s="136"/>
      <c r="HJ571" s="136"/>
      <c r="HK571" s="136"/>
      <c r="HL571" s="136"/>
      <c r="HM571" s="136"/>
      <c r="HN571" s="136"/>
      <c r="HO571" s="136"/>
      <c r="HP571" s="136"/>
      <c r="HQ571" s="136"/>
      <c r="HR571" s="136"/>
      <c r="HS571" s="136"/>
      <c r="HT571" s="136"/>
      <c r="HU571" s="136"/>
      <c r="HV571" s="136"/>
      <c r="HW571" s="136"/>
      <c r="HX571" s="136"/>
      <c r="HY571" s="136"/>
      <c r="HZ571" s="136"/>
      <c r="IA571" s="136"/>
      <c r="IB571" s="136"/>
      <c r="IC571" s="136"/>
      <c r="ID571" s="136"/>
      <c r="IE571" s="136"/>
      <c r="IF571" s="136"/>
      <c r="IG571" s="136"/>
    </row>
    <row r="572" spans="1:241" ht="15" customHeight="1" x14ac:dyDescent="0.25">
      <c r="A572" s="135" t="s">
        <v>521</v>
      </c>
      <c r="B572" s="205">
        <v>7704013</v>
      </c>
      <c r="C572" s="205">
        <v>5094505</v>
      </c>
      <c r="D572" s="205">
        <v>752929</v>
      </c>
      <c r="E572" s="205">
        <v>1257037</v>
      </c>
      <c r="F572" s="205">
        <v>1772080</v>
      </c>
      <c r="G572" s="205">
        <v>308415</v>
      </c>
      <c r="H572" s="242">
        <v>16888979</v>
      </c>
      <c r="I572" s="136"/>
      <c r="J572" s="135" t="s">
        <v>563</v>
      </c>
      <c r="K572" s="205">
        <v>6262893</v>
      </c>
      <c r="L572" s="205">
        <v>3660448</v>
      </c>
      <c r="M572" s="205">
        <v>831232</v>
      </c>
      <c r="N572" s="205">
        <v>962621</v>
      </c>
      <c r="O572" s="205">
        <v>1663893</v>
      </c>
      <c r="P572" s="205">
        <v>371490</v>
      </c>
      <c r="Q572" s="242">
        <v>13752577</v>
      </c>
      <c r="R572" s="136"/>
      <c r="S572" s="136"/>
      <c r="T572" s="136"/>
      <c r="U572" s="136"/>
      <c r="V572" s="136"/>
      <c r="W572" s="136"/>
      <c r="X572" s="136"/>
      <c r="Y572" s="136"/>
      <c r="Z572" s="136"/>
      <c r="AA572" s="136"/>
      <c r="AB572" s="136"/>
      <c r="AC572" s="136"/>
      <c r="AD572" s="136"/>
      <c r="AE572" s="136"/>
      <c r="AF572" s="136"/>
      <c r="AG572" s="136"/>
      <c r="AH572" s="136"/>
      <c r="AI572" s="136"/>
      <c r="AJ572" s="136"/>
      <c r="AK572" s="136"/>
      <c r="AL572" s="136"/>
      <c r="AM572" s="136"/>
      <c r="AN572" s="136"/>
      <c r="AO572" s="136"/>
      <c r="AP572" s="136"/>
      <c r="AQ572" s="136"/>
      <c r="AR572" s="136"/>
      <c r="AS572" s="136"/>
      <c r="AT572" s="136"/>
      <c r="AU572" s="136"/>
      <c r="AV572" s="136"/>
      <c r="AW572" s="136"/>
      <c r="AX572" s="136"/>
      <c r="AY572" s="136"/>
      <c r="AZ572" s="136"/>
      <c r="BA572" s="136"/>
      <c r="BB572" s="136"/>
      <c r="BC572" s="136"/>
      <c r="BD572" s="136"/>
      <c r="BE572" s="136"/>
      <c r="BF572" s="136"/>
      <c r="BG572" s="136"/>
      <c r="BH572" s="136"/>
      <c r="BI572" s="136"/>
      <c r="BJ572" s="136"/>
      <c r="BK572" s="136"/>
      <c r="BL572" s="136"/>
      <c r="BM572" s="136"/>
      <c r="BN572" s="136"/>
      <c r="BO572" s="136"/>
      <c r="BP572" s="136"/>
      <c r="BQ572" s="136"/>
      <c r="BR572" s="136"/>
      <c r="BS572" s="136"/>
      <c r="BT572" s="136"/>
      <c r="BU572" s="136"/>
      <c r="BV572" s="136"/>
      <c r="BW572" s="136"/>
      <c r="BX572" s="136"/>
      <c r="BY572" s="136"/>
      <c r="BZ572" s="136"/>
      <c r="CA572" s="136"/>
      <c r="CB572" s="136"/>
      <c r="CC572" s="136"/>
      <c r="CD572" s="136"/>
      <c r="CE572" s="136"/>
      <c r="CF572" s="136"/>
      <c r="CG572" s="136"/>
      <c r="CH572" s="136"/>
      <c r="CI572" s="136"/>
      <c r="CJ572" s="136"/>
      <c r="CK572" s="136"/>
      <c r="CL572" s="136"/>
      <c r="CM572" s="136"/>
      <c r="CN572" s="136"/>
      <c r="CO572" s="136"/>
      <c r="CP572" s="136"/>
      <c r="CQ572" s="136"/>
      <c r="CR572" s="136"/>
      <c r="CS572" s="136"/>
      <c r="CT572" s="136"/>
      <c r="CU572" s="136"/>
      <c r="CV572" s="136"/>
      <c r="CW572" s="136"/>
      <c r="CX572" s="136"/>
      <c r="CY572" s="136"/>
      <c r="CZ572" s="136"/>
      <c r="DA572" s="136"/>
      <c r="DB572" s="136"/>
      <c r="DC572" s="136"/>
      <c r="DD572" s="136"/>
      <c r="DE572" s="136"/>
      <c r="DF572" s="136"/>
      <c r="DG572" s="136"/>
      <c r="DH572" s="136"/>
      <c r="DI572" s="136"/>
      <c r="DJ572" s="136"/>
      <c r="DK572" s="136"/>
      <c r="DL572" s="136"/>
      <c r="DM572" s="136"/>
      <c r="DN572" s="136"/>
      <c r="DO572" s="136"/>
      <c r="DP572" s="136"/>
      <c r="DQ572" s="136"/>
      <c r="DR572" s="136"/>
      <c r="DS572" s="136"/>
      <c r="DT572" s="136"/>
      <c r="DU572" s="136"/>
      <c r="DV572" s="136"/>
      <c r="DW572" s="136"/>
      <c r="DX572" s="136"/>
      <c r="DY572" s="136"/>
      <c r="DZ572" s="136"/>
      <c r="EA572" s="136"/>
      <c r="EB572" s="136"/>
      <c r="EC572" s="136"/>
      <c r="ED572" s="136"/>
      <c r="EE572" s="136"/>
      <c r="EF572" s="136"/>
      <c r="EG572" s="136"/>
      <c r="EH572" s="136"/>
      <c r="EI572" s="136"/>
      <c r="EJ572" s="136"/>
      <c r="EK572" s="136"/>
      <c r="EL572" s="136"/>
      <c r="EM572" s="136"/>
      <c r="EN572" s="136"/>
      <c r="EO572" s="136"/>
      <c r="EP572" s="136"/>
      <c r="EQ572" s="136"/>
      <c r="ER572" s="136"/>
      <c r="ES572" s="136"/>
      <c r="ET572" s="136"/>
      <c r="EU572" s="136"/>
      <c r="EV572" s="136"/>
      <c r="EW572" s="136"/>
      <c r="EX572" s="136"/>
      <c r="EY572" s="136"/>
      <c r="EZ572" s="136"/>
      <c r="FA572" s="136"/>
      <c r="FB572" s="136"/>
      <c r="FC572" s="136"/>
      <c r="FD572" s="136"/>
      <c r="FE572" s="136"/>
      <c r="FF572" s="136"/>
      <c r="FG572" s="136"/>
      <c r="FH572" s="136"/>
      <c r="FI572" s="136"/>
      <c r="FJ572" s="136"/>
      <c r="FK572" s="136"/>
      <c r="FL572" s="136"/>
      <c r="FM572" s="136"/>
      <c r="FN572" s="136"/>
      <c r="FO572" s="136"/>
      <c r="FP572" s="136"/>
      <c r="FQ572" s="136"/>
      <c r="FR572" s="136"/>
      <c r="FS572" s="136"/>
      <c r="FT572" s="136"/>
      <c r="FU572" s="136"/>
      <c r="FV572" s="136"/>
      <c r="FW572" s="136"/>
      <c r="FX572" s="136"/>
      <c r="FY572" s="136"/>
      <c r="FZ572" s="136"/>
      <c r="GA572" s="136"/>
      <c r="GB572" s="136"/>
      <c r="GC572" s="136"/>
      <c r="GD572" s="136"/>
      <c r="GE572" s="136"/>
      <c r="GF572" s="136"/>
      <c r="GG572" s="136"/>
      <c r="GH572" s="136"/>
      <c r="GI572" s="136"/>
      <c r="GJ572" s="136"/>
      <c r="GK572" s="136"/>
      <c r="GL572" s="136"/>
      <c r="GM572" s="136"/>
      <c r="GN572" s="136"/>
      <c r="GO572" s="136"/>
      <c r="GP572" s="136"/>
      <c r="GQ572" s="136"/>
      <c r="GR572" s="136"/>
      <c r="GS572" s="136"/>
      <c r="GT572" s="136"/>
      <c r="GU572" s="136"/>
      <c r="GV572" s="136"/>
      <c r="GW572" s="136"/>
      <c r="GX572" s="136"/>
      <c r="GY572" s="136"/>
      <c r="GZ572" s="136"/>
      <c r="HA572" s="136"/>
      <c r="HB572" s="136"/>
      <c r="HC572" s="136"/>
      <c r="HD572" s="136"/>
      <c r="HE572" s="136"/>
      <c r="HF572" s="136"/>
      <c r="HG572" s="136"/>
      <c r="HH572" s="136"/>
      <c r="HI572" s="136"/>
      <c r="HJ572" s="136"/>
      <c r="HK572" s="136"/>
      <c r="HL572" s="136"/>
      <c r="HM572" s="136"/>
      <c r="HN572" s="136"/>
      <c r="HO572" s="136"/>
      <c r="HP572" s="136"/>
      <c r="HQ572" s="136"/>
      <c r="HR572" s="136"/>
      <c r="HS572" s="136"/>
      <c r="HT572" s="136"/>
      <c r="HU572" s="136"/>
      <c r="HV572" s="136"/>
      <c r="HW572" s="136"/>
      <c r="HX572" s="136"/>
      <c r="HY572" s="136"/>
      <c r="HZ572" s="136"/>
      <c r="IA572" s="136"/>
      <c r="IB572" s="136"/>
      <c r="IC572" s="136"/>
      <c r="ID572" s="136"/>
      <c r="IE572" s="136"/>
      <c r="IF572" s="136"/>
      <c r="IG572" s="136"/>
    </row>
    <row r="573" spans="1:241" ht="15" customHeight="1" x14ac:dyDescent="0.25">
      <c r="A573" s="135" t="s">
        <v>522</v>
      </c>
      <c r="B573" s="205">
        <v>9600705</v>
      </c>
      <c r="C573" s="205">
        <v>5727755</v>
      </c>
      <c r="D573" s="205">
        <v>1175210</v>
      </c>
      <c r="E573" s="205">
        <v>1429927</v>
      </c>
      <c r="F573" s="205">
        <v>2179856</v>
      </c>
      <c r="G573" s="205">
        <v>340404</v>
      </c>
      <c r="H573" s="242">
        <v>20453857</v>
      </c>
      <c r="I573" s="136"/>
      <c r="J573" s="135" t="s">
        <v>661</v>
      </c>
      <c r="K573" s="205">
        <v>3923000</v>
      </c>
      <c r="L573" s="205">
        <v>2741794</v>
      </c>
      <c r="M573" s="205">
        <v>770835</v>
      </c>
      <c r="N573" s="205">
        <v>723989</v>
      </c>
      <c r="O573" s="205">
        <v>1392201</v>
      </c>
      <c r="P573" s="205">
        <v>275969</v>
      </c>
      <c r="Q573" s="242">
        <v>9827788</v>
      </c>
      <c r="R573" s="136"/>
      <c r="S573" s="136"/>
      <c r="T573" s="136"/>
      <c r="U573" s="136"/>
      <c r="V573" s="136"/>
      <c r="W573" s="136"/>
      <c r="X573" s="136"/>
      <c r="Y573" s="136"/>
      <c r="Z573" s="136"/>
      <c r="AA573" s="136"/>
      <c r="AB573" s="136"/>
      <c r="AC573" s="136"/>
      <c r="AD573" s="136"/>
      <c r="AE573" s="136"/>
      <c r="AF573" s="136"/>
      <c r="AG573" s="136"/>
      <c r="AH573" s="136"/>
      <c r="AI573" s="136"/>
      <c r="AJ573" s="136"/>
      <c r="AK573" s="136"/>
      <c r="AL573" s="136"/>
      <c r="AM573" s="136"/>
      <c r="AN573" s="136"/>
      <c r="AO573" s="136"/>
      <c r="AP573" s="136"/>
      <c r="AQ573" s="136"/>
      <c r="AR573" s="136"/>
      <c r="AS573" s="136"/>
      <c r="AT573" s="136"/>
      <c r="AU573" s="136"/>
      <c r="AV573" s="136"/>
      <c r="AW573" s="136"/>
      <c r="AX573" s="136"/>
      <c r="AY573" s="136"/>
      <c r="AZ573" s="136"/>
      <c r="BA573" s="136"/>
      <c r="BB573" s="136"/>
      <c r="BC573" s="136"/>
      <c r="BD573" s="136"/>
      <c r="BE573" s="136"/>
      <c r="BF573" s="136"/>
      <c r="BG573" s="136"/>
      <c r="BH573" s="136"/>
      <c r="BI573" s="136"/>
      <c r="BJ573" s="136"/>
      <c r="BK573" s="136"/>
      <c r="BL573" s="136"/>
      <c r="BM573" s="136"/>
      <c r="BN573" s="136"/>
      <c r="BO573" s="136"/>
      <c r="BP573" s="136"/>
      <c r="BQ573" s="136"/>
      <c r="BR573" s="136"/>
      <c r="BS573" s="136"/>
      <c r="BT573" s="136"/>
      <c r="BU573" s="136"/>
      <c r="BV573" s="136"/>
      <c r="BW573" s="136"/>
      <c r="BX573" s="136"/>
      <c r="BY573" s="136"/>
      <c r="BZ573" s="136"/>
      <c r="CA573" s="136"/>
      <c r="CB573" s="136"/>
      <c r="CC573" s="136"/>
      <c r="CD573" s="136"/>
      <c r="CE573" s="136"/>
      <c r="CF573" s="136"/>
      <c r="CG573" s="136"/>
      <c r="CH573" s="136"/>
      <c r="CI573" s="136"/>
      <c r="CJ573" s="136"/>
      <c r="CK573" s="136"/>
      <c r="CL573" s="136"/>
      <c r="CM573" s="136"/>
      <c r="CN573" s="136"/>
      <c r="CO573" s="136"/>
      <c r="CP573" s="136"/>
      <c r="CQ573" s="136"/>
      <c r="CR573" s="136"/>
      <c r="CS573" s="136"/>
      <c r="CT573" s="136"/>
      <c r="CU573" s="136"/>
      <c r="CV573" s="136"/>
      <c r="CW573" s="136"/>
      <c r="CX573" s="136"/>
      <c r="CY573" s="136"/>
      <c r="CZ573" s="136"/>
      <c r="DA573" s="136"/>
      <c r="DB573" s="136"/>
      <c r="DC573" s="136"/>
      <c r="DD573" s="136"/>
      <c r="DE573" s="136"/>
      <c r="DF573" s="136"/>
      <c r="DG573" s="136"/>
      <c r="DH573" s="136"/>
      <c r="DI573" s="136"/>
      <c r="DJ573" s="136"/>
      <c r="DK573" s="136"/>
      <c r="DL573" s="136"/>
      <c r="DM573" s="136"/>
      <c r="DN573" s="136"/>
      <c r="DO573" s="136"/>
      <c r="DP573" s="136"/>
      <c r="DQ573" s="136"/>
      <c r="DR573" s="136"/>
      <c r="DS573" s="136"/>
      <c r="DT573" s="136"/>
      <c r="DU573" s="136"/>
      <c r="DV573" s="136"/>
      <c r="DW573" s="136"/>
      <c r="DX573" s="136"/>
      <c r="DY573" s="136"/>
      <c r="DZ573" s="136"/>
      <c r="EA573" s="136"/>
      <c r="EB573" s="136"/>
      <c r="EC573" s="136"/>
      <c r="ED573" s="136"/>
      <c r="EE573" s="136"/>
      <c r="EF573" s="136"/>
      <c r="EG573" s="136"/>
      <c r="EH573" s="136"/>
      <c r="EI573" s="136"/>
      <c r="EJ573" s="136"/>
      <c r="EK573" s="136"/>
      <c r="EL573" s="136"/>
      <c r="EM573" s="136"/>
      <c r="EN573" s="136"/>
      <c r="EO573" s="136"/>
      <c r="EP573" s="136"/>
      <c r="EQ573" s="136"/>
      <c r="ER573" s="136"/>
      <c r="ES573" s="136"/>
      <c r="ET573" s="136"/>
      <c r="EU573" s="136"/>
      <c r="EV573" s="136"/>
      <c r="EW573" s="136"/>
      <c r="EX573" s="136"/>
      <c r="EY573" s="136"/>
      <c r="EZ573" s="136"/>
      <c r="FA573" s="136"/>
      <c r="FB573" s="136"/>
      <c r="FC573" s="136"/>
      <c r="FD573" s="136"/>
      <c r="FE573" s="136"/>
      <c r="FF573" s="136"/>
      <c r="FG573" s="136"/>
      <c r="FH573" s="136"/>
      <c r="FI573" s="136"/>
      <c r="FJ573" s="136"/>
      <c r="FK573" s="136"/>
      <c r="FL573" s="136"/>
      <c r="FM573" s="136"/>
      <c r="FN573" s="136"/>
      <c r="FO573" s="136"/>
      <c r="FP573" s="136"/>
      <c r="FQ573" s="136"/>
      <c r="FR573" s="136"/>
      <c r="FS573" s="136"/>
      <c r="FT573" s="136"/>
      <c r="FU573" s="136"/>
      <c r="FV573" s="136"/>
      <c r="FW573" s="136"/>
      <c r="FX573" s="136"/>
      <c r="FY573" s="136"/>
      <c r="FZ573" s="136"/>
      <c r="GA573" s="136"/>
      <c r="GB573" s="136"/>
      <c r="GC573" s="136"/>
      <c r="GD573" s="136"/>
      <c r="GE573" s="136"/>
      <c r="GF573" s="136"/>
      <c r="GG573" s="136"/>
      <c r="GH573" s="136"/>
      <c r="GI573" s="136"/>
      <c r="GJ573" s="136"/>
      <c r="GK573" s="136"/>
      <c r="GL573" s="136"/>
      <c r="GM573" s="136"/>
      <c r="GN573" s="136"/>
      <c r="GO573" s="136"/>
      <c r="GP573" s="136"/>
      <c r="GQ573" s="136"/>
      <c r="GR573" s="136"/>
      <c r="GS573" s="136"/>
      <c r="GT573" s="136"/>
      <c r="GU573" s="136"/>
      <c r="GV573" s="136"/>
      <c r="GW573" s="136"/>
      <c r="GX573" s="136"/>
      <c r="GY573" s="136"/>
      <c r="GZ573" s="136"/>
      <c r="HA573" s="136"/>
      <c r="HB573" s="136"/>
      <c r="HC573" s="136"/>
      <c r="HD573" s="136"/>
      <c r="HE573" s="136"/>
      <c r="HF573" s="136"/>
      <c r="HG573" s="136"/>
      <c r="HH573" s="136"/>
      <c r="HI573" s="136"/>
      <c r="HJ573" s="136"/>
      <c r="HK573" s="136"/>
      <c r="HL573" s="136"/>
      <c r="HM573" s="136"/>
      <c r="HN573" s="136"/>
      <c r="HO573" s="136"/>
      <c r="HP573" s="136"/>
      <c r="HQ573" s="136"/>
      <c r="HR573" s="136"/>
      <c r="HS573" s="136"/>
      <c r="HT573" s="136"/>
      <c r="HU573" s="136"/>
      <c r="HV573" s="136"/>
      <c r="HW573" s="136"/>
      <c r="HX573" s="136"/>
      <c r="HY573" s="136"/>
      <c r="HZ573" s="136"/>
      <c r="IA573" s="136"/>
      <c r="IB573" s="136"/>
      <c r="IC573" s="136"/>
      <c r="ID573" s="136"/>
      <c r="IE573" s="136"/>
      <c r="IF573" s="136"/>
      <c r="IG573" s="136"/>
    </row>
    <row r="574" spans="1:241" ht="15" customHeight="1" x14ac:dyDescent="0.25">
      <c r="A574" s="135" t="s">
        <v>523</v>
      </c>
      <c r="B574" s="205">
        <v>10050595</v>
      </c>
      <c r="C574" s="205">
        <v>4781310</v>
      </c>
      <c r="D574" s="205">
        <v>1105473</v>
      </c>
      <c r="E574" s="205">
        <v>1330050</v>
      </c>
      <c r="F574" s="205">
        <v>1774964</v>
      </c>
      <c r="G574" s="205">
        <v>295358</v>
      </c>
      <c r="H574" s="242">
        <v>19337750</v>
      </c>
      <c r="I574" s="136"/>
      <c r="J574" s="135" t="s">
        <v>565</v>
      </c>
      <c r="K574" s="205">
        <v>5758997</v>
      </c>
      <c r="L574" s="205">
        <v>3400192</v>
      </c>
      <c r="M574" s="205">
        <v>774505</v>
      </c>
      <c r="N574" s="205">
        <v>914341</v>
      </c>
      <c r="O574" s="205">
        <v>2011985</v>
      </c>
      <c r="P574" s="205">
        <v>339449</v>
      </c>
      <c r="Q574" s="242">
        <v>13199469</v>
      </c>
      <c r="R574" s="136"/>
      <c r="S574" s="136"/>
      <c r="T574" s="136"/>
      <c r="U574" s="136"/>
      <c r="V574" s="136"/>
      <c r="W574" s="136"/>
      <c r="X574" s="136"/>
      <c r="Y574" s="136"/>
      <c r="Z574" s="136"/>
      <c r="AA574" s="136"/>
      <c r="AB574" s="136"/>
      <c r="AC574" s="136"/>
      <c r="AD574" s="136"/>
      <c r="AE574" s="136"/>
      <c r="AF574" s="136"/>
      <c r="AG574" s="136"/>
      <c r="AH574" s="136"/>
      <c r="AI574" s="136"/>
      <c r="AJ574" s="136"/>
      <c r="AK574" s="136"/>
      <c r="AL574" s="136"/>
      <c r="AM574" s="136"/>
      <c r="AN574" s="136"/>
      <c r="AO574" s="136"/>
      <c r="AP574" s="136"/>
      <c r="AQ574" s="136"/>
      <c r="AR574" s="136"/>
      <c r="AS574" s="136"/>
      <c r="AT574" s="136"/>
      <c r="AU574" s="136"/>
      <c r="AV574" s="136"/>
      <c r="AW574" s="136"/>
      <c r="AX574" s="136"/>
      <c r="AY574" s="136"/>
      <c r="AZ574" s="136"/>
      <c r="BA574" s="136"/>
      <c r="BB574" s="136"/>
      <c r="BC574" s="136"/>
      <c r="BD574" s="136"/>
      <c r="BE574" s="136"/>
      <c r="BF574" s="136"/>
      <c r="BG574" s="136"/>
      <c r="BH574" s="136"/>
      <c r="BI574" s="136"/>
      <c r="BJ574" s="136"/>
      <c r="BK574" s="136"/>
      <c r="BL574" s="136"/>
      <c r="BM574" s="136"/>
      <c r="BN574" s="136"/>
      <c r="BO574" s="136"/>
      <c r="BP574" s="136"/>
      <c r="BQ574" s="136"/>
      <c r="BR574" s="136"/>
      <c r="BS574" s="136"/>
      <c r="BT574" s="136"/>
      <c r="BU574" s="136"/>
      <c r="BV574" s="136"/>
      <c r="BW574" s="136"/>
      <c r="BX574" s="136"/>
      <c r="BY574" s="136"/>
      <c r="BZ574" s="136"/>
      <c r="CA574" s="136"/>
      <c r="CB574" s="136"/>
      <c r="CC574" s="136"/>
      <c r="CD574" s="136"/>
      <c r="CE574" s="136"/>
      <c r="CF574" s="136"/>
      <c r="CG574" s="136"/>
      <c r="CH574" s="136"/>
      <c r="CI574" s="136"/>
      <c r="CJ574" s="136"/>
      <c r="CK574" s="136"/>
      <c r="CL574" s="136"/>
      <c r="CM574" s="136"/>
      <c r="CN574" s="136"/>
      <c r="CO574" s="136"/>
      <c r="CP574" s="136"/>
      <c r="CQ574" s="136"/>
      <c r="CR574" s="136"/>
      <c r="CS574" s="136"/>
      <c r="CT574" s="136"/>
      <c r="CU574" s="136"/>
      <c r="CV574" s="136"/>
      <c r="CW574" s="136"/>
      <c r="CX574" s="136"/>
      <c r="CY574" s="136"/>
      <c r="CZ574" s="136"/>
      <c r="DA574" s="136"/>
      <c r="DB574" s="136"/>
      <c r="DC574" s="136"/>
      <c r="DD574" s="136"/>
      <c r="DE574" s="136"/>
      <c r="DF574" s="136"/>
      <c r="DG574" s="136"/>
      <c r="DH574" s="136"/>
      <c r="DI574" s="136"/>
      <c r="DJ574" s="136"/>
      <c r="DK574" s="136"/>
      <c r="DL574" s="136"/>
      <c r="DM574" s="136"/>
      <c r="DN574" s="136"/>
      <c r="DO574" s="136"/>
      <c r="DP574" s="136"/>
      <c r="DQ574" s="136"/>
      <c r="DR574" s="136"/>
      <c r="DS574" s="136"/>
      <c r="DT574" s="136"/>
      <c r="DU574" s="136"/>
      <c r="DV574" s="136"/>
      <c r="DW574" s="136"/>
      <c r="DX574" s="136"/>
      <c r="DY574" s="136"/>
      <c r="DZ574" s="136"/>
      <c r="EA574" s="136"/>
      <c r="EB574" s="136"/>
      <c r="EC574" s="136"/>
      <c r="ED574" s="136"/>
      <c r="EE574" s="136"/>
      <c r="EF574" s="136"/>
      <c r="EG574" s="136"/>
      <c r="EH574" s="136"/>
      <c r="EI574" s="136"/>
      <c r="EJ574" s="136"/>
      <c r="EK574" s="136"/>
      <c r="EL574" s="136"/>
      <c r="EM574" s="136"/>
      <c r="EN574" s="136"/>
      <c r="EO574" s="136"/>
      <c r="EP574" s="136"/>
      <c r="EQ574" s="136"/>
      <c r="ER574" s="136"/>
      <c r="ES574" s="136"/>
      <c r="ET574" s="136"/>
      <c r="EU574" s="136"/>
      <c r="EV574" s="136"/>
      <c r="EW574" s="136"/>
      <c r="EX574" s="136"/>
      <c r="EY574" s="136"/>
      <c r="EZ574" s="136"/>
      <c r="FA574" s="136"/>
      <c r="FB574" s="136"/>
      <c r="FC574" s="136"/>
      <c r="FD574" s="136"/>
      <c r="FE574" s="136"/>
      <c r="FF574" s="136"/>
      <c r="FG574" s="136"/>
      <c r="FH574" s="136"/>
      <c r="FI574" s="136"/>
      <c r="FJ574" s="136"/>
      <c r="FK574" s="136"/>
      <c r="FL574" s="136"/>
      <c r="FM574" s="136"/>
      <c r="FN574" s="136"/>
      <c r="FO574" s="136"/>
      <c r="FP574" s="136"/>
      <c r="FQ574" s="136"/>
      <c r="FR574" s="136"/>
      <c r="FS574" s="136"/>
      <c r="FT574" s="136"/>
      <c r="FU574" s="136"/>
      <c r="FV574" s="136"/>
      <c r="FW574" s="136"/>
      <c r="FX574" s="136"/>
      <c r="FY574" s="136"/>
      <c r="FZ574" s="136"/>
      <c r="GA574" s="136"/>
      <c r="GB574" s="136"/>
      <c r="GC574" s="136"/>
      <c r="GD574" s="136"/>
      <c r="GE574" s="136"/>
      <c r="GF574" s="136"/>
      <c r="GG574" s="136"/>
      <c r="GH574" s="136"/>
      <c r="GI574" s="136"/>
      <c r="GJ574" s="136"/>
      <c r="GK574" s="136"/>
      <c r="GL574" s="136"/>
      <c r="GM574" s="136"/>
      <c r="GN574" s="136"/>
      <c r="GO574" s="136"/>
      <c r="GP574" s="136"/>
      <c r="GQ574" s="136"/>
      <c r="GR574" s="136"/>
      <c r="GS574" s="136"/>
      <c r="GT574" s="136"/>
      <c r="GU574" s="136"/>
      <c r="GV574" s="136"/>
      <c r="GW574" s="136"/>
      <c r="GX574" s="136"/>
      <c r="GY574" s="136"/>
      <c r="GZ574" s="136"/>
      <c r="HA574" s="136"/>
      <c r="HB574" s="136"/>
      <c r="HC574" s="136"/>
      <c r="HD574" s="136"/>
      <c r="HE574" s="136"/>
      <c r="HF574" s="136"/>
      <c r="HG574" s="136"/>
      <c r="HH574" s="136"/>
      <c r="HI574" s="136"/>
      <c r="HJ574" s="136"/>
      <c r="HK574" s="136"/>
      <c r="HL574" s="136"/>
      <c r="HM574" s="136"/>
      <c r="HN574" s="136"/>
      <c r="HO574" s="136"/>
      <c r="HP574" s="136"/>
      <c r="HQ574" s="136"/>
      <c r="HR574" s="136"/>
      <c r="HS574" s="136"/>
      <c r="HT574" s="136"/>
      <c r="HU574" s="136"/>
      <c r="HV574" s="136"/>
      <c r="HW574" s="136"/>
      <c r="HX574" s="136"/>
      <c r="HY574" s="136"/>
      <c r="HZ574" s="136"/>
      <c r="IA574" s="136"/>
      <c r="IB574" s="136"/>
      <c r="IC574" s="136"/>
      <c r="ID574" s="136"/>
      <c r="IE574" s="136"/>
      <c r="IF574" s="136"/>
      <c r="IG574" s="136"/>
    </row>
    <row r="575" spans="1:241" ht="15" customHeight="1" x14ac:dyDescent="0.25">
      <c r="A575" s="135" t="s">
        <v>524</v>
      </c>
      <c r="B575" s="205">
        <v>5914107</v>
      </c>
      <c r="C575" s="205">
        <v>3106424</v>
      </c>
      <c r="D575" s="205">
        <v>838854</v>
      </c>
      <c r="E575" s="205">
        <v>1245793</v>
      </c>
      <c r="F575" s="205">
        <v>1617703</v>
      </c>
      <c r="G575" s="205">
        <v>295740</v>
      </c>
      <c r="H575" s="242">
        <v>13018621</v>
      </c>
      <c r="I575" s="136"/>
      <c r="J575" s="135" t="s">
        <v>566</v>
      </c>
      <c r="K575" s="205">
        <v>5219355</v>
      </c>
      <c r="L575" s="205">
        <v>2934156</v>
      </c>
      <c r="M575" s="205">
        <v>786497</v>
      </c>
      <c r="N575" s="205">
        <v>970853</v>
      </c>
      <c r="O575" s="205">
        <v>1625295</v>
      </c>
      <c r="P575" s="205">
        <v>344265</v>
      </c>
      <c r="Q575" s="242">
        <v>11880421</v>
      </c>
      <c r="R575" s="136"/>
      <c r="S575" s="136"/>
      <c r="T575" s="136"/>
      <c r="U575" s="136"/>
      <c r="V575" s="136"/>
      <c r="W575" s="136"/>
      <c r="X575" s="136"/>
      <c r="Y575" s="136"/>
      <c r="Z575" s="136"/>
      <c r="AA575" s="136"/>
      <c r="AB575" s="136"/>
      <c r="AC575" s="136"/>
      <c r="AD575" s="136"/>
      <c r="AE575" s="136"/>
      <c r="AF575" s="136"/>
      <c r="AG575" s="136"/>
      <c r="AH575" s="136"/>
      <c r="AI575" s="136"/>
      <c r="AJ575" s="136"/>
      <c r="AK575" s="136"/>
      <c r="AL575" s="136"/>
      <c r="AM575" s="136"/>
      <c r="AN575" s="136"/>
      <c r="AO575" s="136"/>
      <c r="AP575" s="136"/>
      <c r="AQ575" s="136"/>
      <c r="AR575" s="136"/>
      <c r="AS575" s="136"/>
      <c r="AT575" s="136"/>
      <c r="AU575" s="136"/>
      <c r="AV575" s="136"/>
      <c r="AW575" s="136"/>
      <c r="AX575" s="136"/>
      <c r="AY575" s="136"/>
      <c r="AZ575" s="136"/>
      <c r="BA575" s="136"/>
      <c r="BB575" s="136"/>
      <c r="BC575" s="136"/>
      <c r="BD575" s="136"/>
      <c r="BE575" s="136"/>
      <c r="BF575" s="136"/>
      <c r="BG575" s="136"/>
      <c r="BH575" s="136"/>
      <c r="BI575" s="136"/>
      <c r="BJ575" s="136"/>
      <c r="BK575" s="136"/>
      <c r="BL575" s="136"/>
      <c r="BM575" s="136"/>
      <c r="BN575" s="136"/>
      <c r="BO575" s="136"/>
      <c r="BP575" s="136"/>
      <c r="BQ575" s="136"/>
      <c r="BR575" s="136"/>
      <c r="BS575" s="136"/>
      <c r="BT575" s="136"/>
      <c r="BU575" s="136"/>
      <c r="BV575" s="136"/>
      <c r="BW575" s="136"/>
      <c r="BX575" s="136"/>
      <c r="BY575" s="136"/>
      <c r="BZ575" s="136"/>
      <c r="CA575" s="136"/>
      <c r="CB575" s="136"/>
      <c r="CC575" s="136"/>
      <c r="CD575" s="136"/>
      <c r="CE575" s="136"/>
      <c r="CF575" s="136"/>
      <c r="CG575" s="136"/>
      <c r="CH575" s="136"/>
      <c r="CI575" s="136"/>
      <c r="CJ575" s="136"/>
      <c r="CK575" s="136"/>
      <c r="CL575" s="136"/>
      <c r="CM575" s="136"/>
      <c r="CN575" s="136"/>
      <c r="CO575" s="136"/>
      <c r="CP575" s="136"/>
      <c r="CQ575" s="136"/>
      <c r="CR575" s="136"/>
      <c r="CS575" s="136"/>
      <c r="CT575" s="136"/>
      <c r="CU575" s="136"/>
      <c r="CV575" s="136"/>
      <c r="CW575" s="136"/>
      <c r="CX575" s="136"/>
      <c r="CY575" s="136"/>
      <c r="CZ575" s="136"/>
      <c r="DA575" s="136"/>
      <c r="DB575" s="136"/>
      <c r="DC575" s="136"/>
      <c r="DD575" s="136"/>
      <c r="DE575" s="136"/>
      <c r="DF575" s="136"/>
      <c r="DG575" s="136"/>
      <c r="DH575" s="136"/>
      <c r="DI575" s="136"/>
      <c r="DJ575" s="136"/>
      <c r="DK575" s="136"/>
      <c r="DL575" s="136"/>
      <c r="DM575" s="136"/>
      <c r="DN575" s="136"/>
      <c r="DO575" s="136"/>
      <c r="DP575" s="136"/>
      <c r="DQ575" s="136"/>
      <c r="DR575" s="136"/>
      <c r="DS575" s="136"/>
      <c r="DT575" s="136"/>
      <c r="DU575" s="136"/>
      <c r="DV575" s="136"/>
      <c r="DW575" s="136"/>
      <c r="DX575" s="136"/>
      <c r="DY575" s="136"/>
      <c r="DZ575" s="136"/>
      <c r="EA575" s="136"/>
      <c r="EB575" s="136"/>
      <c r="EC575" s="136"/>
      <c r="ED575" s="136"/>
      <c r="EE575" s="136"/>
      <c r="EF575" s="136"/>
      <c r="EG575" s="136"/>
      <c r="EH575" s="136"/>
      <c r="EI575" s="136"/>
      <c r="EJ575" s="136"/>
      <c r="EK575" s="136"/>
      <c r="EL575" s="136"/>
      <c r="EM575" s="136"/>
      <c r="EN575" s="136"/>
      <c r="EO575" s="136"/>
      <c r="EP575" s="136"/>
      <c r="EQ575" s="136"/>
      <c r="ER575" s="136"/>
      <c r="ES575" s="136"/>
      <c r="ET575" s="136"/>
      <c r="EU575" s="136"/>
      <c r="EV575" s="136"/>
      <c r="EW575" s="136"/>
      <c r="EX575" s="136"/>
      <c r="EY575" s="136"/>
      <c r="EZ575" s="136"/>
      <c r="FA575" s="136"/>
      <c r="FB575" s="136"/>
      <c r="FC575" s="136"/>
      <c r="FD575" s="136"/>
      <c r="FE575" s="136"/>
      <c r="FF575" s="136"/>
      <c r="FG575" s="136"/>
      <c r="FH575" s="136"/>
      <c r="FI575" s="136"/>
      <c r="FJ575" s="136"/>
      <c r="FK575" s="136"/>
      <c r="FL575" s="136"/>
      <c r="FM575" s="136"/>
      <c r="FN575" s="136"/>
      <c r="FO575" s="136"/>
      <c r="FP575" s="136"/>
      <c r="FQ575" s="136"/>
      <c r="FR575" s="136"/>
      <c r="FS575" s="136"/>
      <c r="FT575" s="136"/>
      <c r="FU575" s="136"/>
      <c r="FV575" s="136"/>
      <c r="FW575" s="136"/>
      <c r="FX575" s="136"/>
      <c r="FY575" s="136"/>
      <c r="FZ575" s="136"/>
      <c r="GA575" s="136"/>
      <c r="GB575" s="136"/>
      <c r="GC575" s="136"/>
      <c r="GD575" s="136"/>
      <c r="GE575" s="136"/>
      <c r="GF575" s="136"/>
      <c r="GG575" s="136"/>
      <c r="GH575" s="136"/>
      <c r="GI575" s="136"/>
      <c r="GJ575" s="136"/>
      <c r="GK575" s="136"/>
      <c r="GL575" s="136"/>
      <c r="GM575" s="136"/>
      <c r="GN575" s="136"/>
      <c r="GO575" s="136"/>
      <c r="GP575" s="136"/>
      <c r="GQ575" s="136"/>
      <c r="GR575" s="136"/>
      <c r="GS575" s="136"/>
      <c r="GT575" s="136"/>
      <c r="GU575" s="136"/>
      <c r="GV575" s="136"/>
      <c r="GW575" s="136"/>
      <c r="GX575" s="136"/>
      <c r="GY575" s="136"/>
      <c r="GZ575" s="136"/>
      <c r="HA575" s="136"/>
      <c r="HB575" s="136"/>
      <c r="HC575" s="136"/>
      <c r="HD575" s="136"/>
      <c r="HE575" s="136"/>
      <c r="HF575" s="136"/>
      <c r="HG575" s="136"/>
      <c r="HH575" s="136"/>
      <c r="HI575" s="136"/>
      <c r="HJ575" s="136"/>
      <c r="HK575" s="136"/>
      <c r="HL575" s="136"/>
      <c r="HM575" s="136"/>
      <c r="HN575" s="136"/>
      <c r="HO575" s="136"/>
      <c r="HP575" s="136"/>
      <c r="HQ575" s="136"/>
      <c r="HR575" s="136"/>
      <c r="HS575" s="136"/>
      <c r="HT575" s="136"/>
      <c r="HU575" s="136"/>
      <c r="HV575" s="136"/>
      <c r="HW575" s="136"/>
      <c r="HX575" s="136"/>
      <c r="HY575" s="136"/>
      <c r="HZ575" s="136"/>
      <c r="IA575" s="136"/>
      <c r="IB575" s="136"/>
      <c r="IC575" s="136"/>
      <c r="ID575" s="136"/>
      <c r="IE575" s="136"/>
      <c r="IF575" s="136"/>
      <c r="IG575" s="136"/>
    </row>
    <row r="576" spans="1:241" ht="15" customHeight="1" x14ac:dyDescent="0.25">
      <c r="A576" s="135" t="s">
        <v>653</v>
      </c>
      <c r="B576" s="205">
        <v>5543732</v>
      </c>
      <c r="C576" s="205">
        <v>2207774</v>
      </c>
      <c r="D576" s="205">
        <v>645767</v>
      </c>
      <c r="E576" s="205">
        <v>909674</v>
      </c>
      <c r="F576" s="205">
        <v>1426024</v>
      </c>
      <c r="G576" s="205">
        <v>254750</v>
      </c>
      <c r="H576" s="242">
        <v>10987721</v>
      </c>
      <c r="I576" s="136"/>
      <c r="J576" s="135" t="s">
        <v>567</v>
      </c>
      <c r="K576" s="205">
        <v>7496326</v>
      </c>
      <c r="L576" s="205">
        <v>5270910</v>
      </c>
      <c r="M576" s="205">
        <v>866004</v>
      </c>
      <c r="N576" s="205">
        <v>786909</v>
      </c>
      <c r="O576" s="205">
        <v>2819591</v>
      </c>
      <c r="P576" s="205">
        <v>494639</v>
      </c>
      <c r="Q576" s="242">
        <v>17734379</v>
      </c>
      <c r="R576" s="136"/>
      <c r="S576" s="136"/>
      <c r="T576" s="136"/>
      <c r="U576" s="136"/>
      <c r="V576" s="136"/>
      <c r="W576" s="136"/>
      <c r="X576" s="136"/>
      <c r="Y576" s="136"/>
      <c r="Z576" s="136"/>
      <c r="AA576" s="136"/>
      <c r="AB576" s="136"/>
      <c r="AC576" s="136"/>
      <c r="AD576" s="136"/>
      <c r="AE576" s="136"/>
      <c r="AF576" s="136"/>
      <c r="AG576" s="136"/>
      <c r="AH576" s="136"/>
      <c r="AI576" s="136"/>
      <c r="AJ576" s="136"/>
      <c r="AK576" s="136"/>
      <c r="AL576" s="136"/>
      <c r="AM576" s="136"/>
      <c r="AN576" s="136"/>
      <c r="AO576" s="136"/>
      <c r="AP576" s="136"/>
      <c r="AQ576" s="136"/>
      <c r="AR576" s="136"/>
      <c r="AS576" s="136"/>
      <c r="AT576" s="136"/>
      <c r="AU576" s="136"/>
      <c r="AV576" s="136"/>
      <c r="AW576" s="136"/>
      <c r="AX576" s="136"/>
      <c r="AY576" s="136"/>
      <c r="AZ576" s="136"/>
      <c r="BA576" s="136"/>
      <c r="BB576" s="136"/>
      <c r="BC576" s="136"/>
      <c r="BD576" s="136"/>
      <c r="BE576" s="136"/>
      <c r="BF576" s="136"/>
      <c r="BG576" s="136"/>
      <c r="BH576" s="136"/>
      <c r="BI576" s="136"/>
      <c r="BJ576" s="136"/>
      <c r="BK576" s="136"/>
      <c r="BL576" s="136"/>
      <c r="BM576" s="136"/>
      <c r="BN576" s="136"/>
      <c r="BO576" s="136"/>
      <c r="BP576" s="136"/>
      <c r="BQ576" s="136"/>
      <c r="BR576" s="136"/>
      <c r="BS576" s="136"/>
      <c r="BT576" s="136"/>
      <c r="BU576" s="136"/>
      <c r="BV576" s="136"/>
      <c r="BW576" s="136"/>
      <c r="BX576" s="136"/>
      <c r="BY576" s="136"/>
      <c r="BZ576" s="136"/>
      <c r="CA576" s="136"/>
      <c r="CB576" s="136"/>
      <c r="CC576" s="136"/>
      <c r="CD576" s="136"/>
      <c r="CE576" s="136"/>
      <c r="CF576" s="136"/>
      <c r="CG576" s="136"/>
      <c r="CH576" s="136"/>
      <c r="CI576" s="136"/>
      <c r="CJ576" s="136"/>
      <c r="CK576" s="136"/>
      <c r="CL576" s="136"/>
      <c r="CM576" s="136"/>
      <c r="CN576" s="136"/>
      <c r="CO576" s="136"/>
      <c r="CP576" s="136"/>
      <c r="CQ576" s="136"/>
      <c r="CR576" s="136"/>
      <c r="CS576" s="136"/>
      <c r="CT576" s="136"/>
      <c r="CU576" s="136"/>
      <c r="CV576" s="136"/>
      <c r="CW576" s="136"/>
      <c r="CX576" s="136"/>
      <c r="CY576" s="136"/>
      <c r="CZ576" s="136"/>
      <c r="DA576" s="136"/>
      <c r="DB576" s="136"/>
      <c r="DC576" s="136"/>
      <c r="DD576" s="136"/>
      <c r="DE576" s="136"/>
      <c r="DF576" s="136"/>
      <c r="DG576" s="136"/>
      <c r="DH576" s="136"/>
      <c r="DI576" s="136"/>
      <c r="DJ576" s="136"/>
      <c r="DK576" s="136"/>
      <c r="DL576" s="136"/>
      <c r="DM576" s="136"/>
      <c r="DN576" s="136"/>
      <c r="DO576" s="136"/>
      <c r="DP576" s="136"/>
      <c r="DQ576" s="136"/>
      <c r="DR576" s="136"/>
      <c r="DS576" s="136"/>
      <c r="DT576" s="136"/>
      <c r="DU576" s="136"/>
      <c r="DV576" s="136"/>
      <c r="DW576" s="136"/>
      <c r="DX576" s="136"/>
      <c r="DY576" s="136"/>
      <c r="DZ576" s="136"/>
      <c r="EA576" s="136"/>
      <c r="EB576" s="136"/>
      <c r="EC576" s="136"/>
      <c r="ED576" s="136"/>
      <c r="EE576" s="136"/>
      <c r="EF576" s="136"/>
      <c r="EG576" s="136"/>
      <c r="EH576" s="136"/>
      <c r="EI576" s="136"/>
      <c r="EJ576" s="136"/>
      <c r="EK576" s="136"/>
      <c r="EL576" s="136"/>
      <c r="EM576" s="136"/>
      <c r="EN576" s="136"/>
      <c r="EO576" s="136"/>
      <c r="EP576" s="136"/>
      <c r="EQ576" s="136"/>
      <c r="ER576" s="136"/>
      <c r="ES576" s="136"/>
      <c r="ET576" s="136"/>
      <c r="EU576" s="136"/>
      <c r="EV576" s="136"/>
      <c r="EW576" s="136"/>
      <c r="EX576" s="136"/>
      <c r="EY576" s="136"/>
      <c r="EZ576" s="136"/>
      <c r="FA576" s="136"/>
      <c r="FB576" s="136"/>
      <c r="FC576" s="136"/>
      <c r="FD576" s="136"/>
      <c r="FE576" s="136"/>
      <c r="FF576" s="136"/>
      <c r="FG576" s="136"/>
      <c r="FH576" s="136"/>
      <c r="FI576" s="136"/>
      <c r="FJ576" s="136"/>
      <c r="FK576" s="136"/>
      <c r="FL576" s="136"/>
      <c r="FM576" s="136"/>
      <c r="FN576" s="136"/>
      <c r="FO576" s="136"/>
      <c r="FP576" s="136"/>
      <c r="FQ576" s="136"/>
      <c r="FR576" s="136"/>
      <c r="FS576" s="136"/>
      <c r="FT576" s="136"/>
      <c r="FU576" s="136"/>
      <c r="FV576" s="136"/>
      <c r="FW576" s="136"/>
      <c r="FX576" s="136"/>
      <c r="FY576" s="136"/>
      <c r="FZ576" s="136"/>
      <c r="GA576" s="136"/>
      <c r="GB576" s="136"/>
      <c r="GC576" s="136"/>
      <c r="GD576" s="136"/>
      <c r="GE576" s="136"/>
      <c r="GF576" s="136"/>
      <c r="GG576" s="136"/>
      <c r="GH576" s="136"/>
      <c r="GI576" s="136"/>
      <c r="GJ576" s="136"/>
      <c r="GK576" s="136"/>
      <c r="GL576" s="136"/>
      <c r="GM576" s="136"/>
      <c r="GN576" s="136"/>
      <c r="GO576" s="136"/>
      <c r="GP576" s="136"/>
      <c r="GQ576" s="136"/>
      <c r="GR576" s="136"/>
      <c r="GS576" s="136"/>
      <c r="GT576" s="136"/>
      <c r="GU576" s="136"/>
      <c r="GV576" s="136"/>
      <c r="GW576" s="136"/>
      <c r="GX576" s="136"/>
      <c r="GY576" s="136"/>
      <c r="GZ576" s="136"/>
      <c r="HA576" s="136"/>
      <c r="HB576" s="136"/>
      <c r="HC576" s="136"/>
      <c r="HD576" s="136"/>
      <c r="HE576" s="136"/>
      <c r="HF576" s="136"/>
      <c r="HG576" s="136"/>
      <c r="HH576" s="136"/>
      <c r="HI576" s="136"/>
      <c r="HJ576" s="136"/>
      <c r="HK576" s="136"/>
      <c r="HL576" s="136"/>
      <c r="HM576" s="136"/>
      <c r="HN576" s="136"/>
      <c r="HO576" s="136"/>
      <c r="HP576" s="136"/>
      <c r="HQ576" s="136"/>
      <c r="HR576" s="136"/>
      <c r="HS576" s="136"/>
      <c r="HT576" s="136"/>
      <c r="HU576" s="136"/>
      <c r="HV576" s="136"/>
      <c r="HW576" s="136"/>
      <c r="HX576" s="136"/>
      <c r="HY576" s="136"/>
      <c r="HZ576" s="136"/>
      <c r="IA576" s="136"/>
      <c r="IB576" s="136"/>
      <c r="IC576" s="136"/>
      <c r="ID576" s="136"/>
      <c r="IE576" s="136"/>
      <c r="IF576" s="136"/>
      <c r="IG576" s="136"/>
    </row>
    <row r="577" spans="1:241" ht="15" customHeight="1" x14ac:dyDescent="0.25">
      <c r="A577" s="135" t="s">
        <v>526</v>
      </c>
      <c r="B577" s="205">
        <v>5109201</v>
      </c>
      <c r="C577" s="205">
        <v>2827564</v>
      </c>
      <c r="D577" s="205">
        <v>684385</v>
      </c>
      <c r="E577" s="205">
        <v>1127684</v>
      </c>
      <c r="F577" s="205">
        <v>1555827</v>
      </c>
      <c r="G577" s="205">
        <v>280842</v>
      </c>
      <c r="H577" s="242">
        <v>11585503</v>
      </c>
      <c r="I577" s="136"/>
      <c r="J577" s="135" t="s">
        <v>568</v>
      </c>
      <c r="K577" s="205">
        <v>5935120</v>
      </c>
      <c r="L577" s="205">
        <v>4896500</v>
      </c>
      <c r="M577" s="205">
        <v>867636</v>
      </c>
      <c r="N577" s="205">
        <v>711981</v>
      </c>
      <c r="O577" s="205">
        <v>1531908</v>
      </c>
      <c r="P577" s="205">
        <v>588776</v>
      </c>
      <c r="Q577" s="242">
        <v>14531921</v>
      </c>
      <c r="R577" s="136"/>
      <c r="S577" s="136"/>
      <c r="T577" s="136"/>
      <c r="U577" s="136"/>
      <c r="V577" s="136"/>
      <c r="W577" s="136"/>
      <c r="X577" s="136"/>
      <c r="Y577" s="136"/>
      <c r="Z577" s="136"/>
      <c r="AA577" s="136"/>
      <c r="AB577" s="136"/>
      <c r="AC577" s="136"/>
      <c r="AD577" s="136"/>
      <c r="AE577" s="136"/>
      <c r="AF577" s="136"/>
      <c r="AG577" s="136"/>
      <c r="AH577" s="136"/>
      <c r="AI577" s="136"/>
      <c r="AJ577" s="136"/>
      <c r="AK577" s="136"/>
      <c r="AL577" s="136"/>
      <c r="AM577" s="136"/>
      <c r="AN577" s="136"/>
      <c r="AO577" s="136"/>
      <c r="AP577" s="136"/>
      <c r="AQ577" s="136"/>
      <c r="AR577" s="136"/>
      <c r="AS577" s="136"/>
      <c r="AT577" s="136"/>
      <c r="AU577" s="136"/>
      <c r="AV577" s="136"/>
      <c r="AW577" s="136"/>
      <c r="AX577" s="136"/>
      <c r="AY577" s="136"/>
      <c r="AZ577" s="136"/>
      <c r="BA577" s="136"/>
      <c r="BB577" s="136"/>
      <c r="BC577" s="136"/>
      <c r="BD577" s="136"/>
      <c r="BE577" s="136"/>
      <c r="BF577" s="136"/>
      <c r="BG577" s="136"/>
      <c r="BH577" s="136"/>
      <c r="BI577" s="136"/>
      <c r="BJ577" s="136"/>
      <c r="BK577" s="136"/>
      <c r="BL577" s="136"/>
      <c r="BM577" s="136"/>
      <c r="BN577" s="136"/>
      <c r="BO577" s="136"/>
      <c r="BP577" s="136"/>
      <c r="BQ577" s="136"/>
      <c r="BR577" s="136"/>
      <c r="BS577" s="136"/>
      <c r="BT577" s="136"/>
      <c r="BU577" s="136"/>
      <c r="BV577" s="136"/>
      <c r="BW577" s="136"/>
      <c r="BX577" s="136"/>
      <c r="BY577" s="136"/>
      <c r="BZ577" s="136"/>
      <c r="CA577" s="136"/>
      <c r="CB577" s="136"/>
      <c r="CC577" s="136"/>
      <c r="CD577" s="136"/>
      <c r="CE577" s="136"/>
      <c r="CF577" s="136"/>
      <c r="CG577" s="136"/>
      <c r="CH577" s="136"/>
      <c r="CI577" s="136"/>
      <c r="CJ577" s="136"/>
      <c r="CK577" s="136"/>
      <c r="CL577" s="136"/>
      <c r="CM577" s="136"/>
      <c r="CN577" s="136"/>
      <c r="CO577" s="136"/>
      <c r="CP577" s="136"/>
      <c r="CQ577" s="136"/>
      <c r="CR577" s="136"/>
      <c r="CS577" s="136"/>
      <c r="CT577" s="136"/>
      <c r="CU577" s="136"/>
      <c r="CV577" s="136"/>
      <c r="CW577" s="136"/>
      <c r="CX577" s="136"/>
      <c r="CY577" s="136"/>
      <c r="CZ577" s="136"/>
      <c r="DA577" s="136"/>
      <c r="DB577" s="136"/>
      <c r="DC577" s="136"/>
      <c r="DD577" s="136"/>
      <c r="DE577" s="136"/>
      <c r="DF577" s="136"/>
      <c r="DG577" s="136"/>
      <c r="DH577" s="136"/>
      <c r="DI577" s="136"/>
      <c r="DJ577" s="136"/>
      <c r="DK577" s="136"/>
      <c r="DL577" s="136"/>
      <c r="DM577" s="136"/>
      <c r="DN577" s="136"/>
      <c r="DO577" s="136"/>
      <c r="DP577" s="136"/>
      <c r="DQ577" s="136"/>
      <c r="DR577" s="136"/>
      <c r="DS577" s="136"/>
      <c r="DT577" s="136"/>
      <c r="DU577" s="136"/>
      <c r="DV577" s="136"/>
      <c r="DW577" s="136"/>
      <c r="DX577" s="136"/>
      <c r="DY577" s="136"/>
      <c r="DZ577" s="136"/>
      <c r="EA577" s="136"/>
      <c r="EB577" s="136"/>
      <c r="EC577" s="136"/>
      <c r="ED577" s="136"/>
      <c r="EE577" s="136"/>
      <c r="EF577" s="136"/>
      <c r="EG577" s="136"/>
      <c r="EH577" s="136"/>
      <c r="EI577" s="136"/>
      <c r="EJ577" s="136"/>
      <c r="EK577" s="136"/>
      <c r="EL577" s="136"/>
      <c r="EM577" s="136"/>
      <c r="EN577" s="136"/>
      <c r="EO577" s="136"/>
      <c r="EP577" s="136"/>
      <c r="EQ577" s="136"/>
      <c r="ER577" s="136"/>
      <c r="ES577" s="136"/>
      <c r="ET577" s="136"/>
      <c r="EU577" s="136"/>
      <c r="EV577" s="136"/>
      <c r="EW577" s="136"/>
      <c r="EX577" s="136"/>
      <c r="EY577" s="136"/>
      <c r="EZ577" s="136"/>
      <c r="FA577" s="136"/>
      <c r="FB577" s="136"/>
      <c r="FC577" s="136"/>
      <c r="FD577" s="136"/>
      <c r="FE577" s="136"/>
      <c r="FF577" s="136"/>
      <c r="FG577" s="136"/>
      <c r="FH577" s="136"/>
      <c r="FI577" s="136"/>
      <c r="FJ577" s="136"/>
      <c r="FK577" s="136"/>
      <c r="FL577" s="136"/>
      <c r="FM577" s="136"/>
      <c r="FN577" s="136"/>
      <c r="FO577" s="136"/>
      <c r="FP577" s="136"/>
      <c r="FQ577" s="136"/>
      <c r="FR577" s="136"/>
      <c r="FS577" s="136"/>
      <c r="FT577" s="136"/>
      <c r="FU577" s="136"/>
      <c r="FV577" s="136"/>
      <c r="FW577" s="136"/>
      <c r="FX577" s="136"/>
      <c r="FY577" s="136"/>
      <c r="FZ577" s="136"/>
      <c r="GA577" s="136"/>
      <c r="GB577" s="136"/>
      <c r="GC577" s="136"/>
      <c r="GD577" s="136"/>
      <c r="GE577" s="136"/>
      <c r="GF577" s="136"/>
      <c r="GG577" s="136"/>
      <c r="GH577" s="136"/>
      <c r="GI577" s="136"/>
      <c r="GJ577" s="136"/>
      <c r="GK577" s="136"/>
      <c r="GL577" s="136"/>
      <c r="GM577" s="136"/>
      <c r="GN577" s="136"/>
      <c r="GO577" s="136"/>
      <c r="GP577" s="136"/>
      <c r="GQ577" s="136"/>
      <c r="GR577" s="136"/>
      <c r="GS577" s="136"/>
      <c r="GT577" s="136"/>
      <c r="GU577" s="136"/>
      <c r="GV577" s="136"/>
      <c r="GW577" s="136"/>
      <c r="GX577" s="136"/>
      <c r="GY577" s="136"/>
      <c r="GZ577" s="136"/>
      <c r="HA577" s="136"/>
      <c r="HB577" s="136"/>
      <c r="HC577" s="136"/>
      <c r="HD577" s="136"/>
      <c r="HE577" s="136"/>
      <c r="HF577" s="136"/>
      <c r="HG577" s="136"/>
      <c r="HH577" s="136"/>
      <c r="HI577" s="136"/>
      <c r="HJ577" s="136"/>
      <c r="HK577" s="136"/>
      <c r="HL577" s="136"/>
      <c r="HM577" s="136"/>
      <c r="HN577" s="136"/>
      <c r="HO577" s="136"/>
      <c r="HP577" s="136"/>
      <c r="HQ577" s="136"/>
      <c r="HR577" s="136"/>
      <c r="HS577" s="136"/>
      <c r="HT577" s="136"/>
      <c r="HU577" s="136"/>
      <c r="HV577" s="136"/>
      <c r="HW577" s="136"/>
      <c r="HX577" s="136"/>
      <c r="HY577" s="136"/>
      <c r="HZ577" s="136"/>
      <c r="IA577" s="136"/>
      <c r="IB577" s="136"/>
      <c r="IC577" s="136"/>
      <c r="ID577" s="136"/>
      <c r="IE577" s="136"/>
      <c r="IF577" s="136"/>
      <c r="IG577" s="136"/>
    </row>
    <row r="578" spans="1:241" ht="15" customHeight="1" x14ac:dyDescent="0.25">
      <c r="A578" s="135" t="s">
        <v>527</v>
      </c>
      <c r="B578" s="205">
        <v>5999381</v>
      </c>
      <c r="C578" s="205">
        <v>2456635</v>
      </c>
      <c r="D578" s="205">
        <v>776882</v>
      </c>
      <c r="E578" s="205">
        <v>1365436</v>
      </c>
      <c r="F578" s="205">
        <v>1575385</v>
      </c>
      <c r="G578" s="205">
        <v>331472</v>
      </c>
      <c r="H578" s="242">
        <v>12505191</v>
      </c>
      <c r="I578" s="136"/>
      <c r="J578" s="135" t="s">
        <v>662</v>
      </c>
      <c r="K578" s="205">
        <v>4704277</v>
      </c>
      <c r="L578" s="205">
        <v>3476452</v>
      </c>
      <c r="M578" s="205">
        <v>550151</v>
      </c>
      <c r="N578" s="205">
        <v>763880</v>
      </c>
      <c r="O578" s="205">
        <v>1594790</v>
      </c>
      <c r="P578" s="205">
        <v>592984</v>
      </c>
      <c r="Q578" s="242">
        <v>11682534</v>
      </c>
      <c r="R578" s="136"/>
      <c r="S578" s="136"/>
      <c r="T578" s="136"/>
      <c r="U578" s="136"/>
      <c r="V578" s="136"/>
      <c r="W578" s="136"/>
      <c r="X578" s="136"/>
      <c r="Y578" s="136"/>
      <c r="Z578" s="136"/>
      <c r="AA578" s="136"/>
      <c r="AB578" s="136"/>
      <c r="AC578" s="136"/>
      <c r="AD578" s="136"/>
      <c r="AE578" s="136"/>
      <c r="AF578" s="136"/>
      <c r="AG578" s="136"/>
      <c r="AH578" s="136"/>
      <c r="AI578" s="136"/>
      <c r="AJ578" s="136"/>
      <c r="AK578" s="136"/>
      <c r="AL578" s="136"/>
      <c r="AM578" s="136"/>
      <c r="AN578" s="136"/>
      <c r="AO578" s="136"/>
      <c r="AP578" s="136"/>
      <c r="AQ578" s="136"/>
      <c r="AR578" s="136"/>
      <c r="AS578" s="136"/>
      <c r="AT578" s="136"/>
      <c r="AU578" s="136"/>
      <c r="AV578" s="136"/>
      <c r="AW578" s="136"/>
      <c r="AX578" s="136"/>
      <c r="AY578" s="136"/>
      <c r="AZ578" s="136"/>
      <c r="BA578" s="136"/>
      <c r="BB578" s="136"/>
      <c r="BC578" s="136"/>
      <c r="BD578" s="136"/>
      <c r="BE578" s="136"/>
      <c r="BF578" s="136"/>
      <c r="BG578" s="136"/>
      <c r="BH578" s="136"/>
      <c r="BI578" s="136"/>
      <c r="BJ578" s="136"/>
      <c r="BK578" s="136"/>
      <c r="BL578" s="136"/>
      <c r="BM578" s="136"/>
      <c r="BN578" s="136"/>
      <c r="BO578" s="136"/>
      <c r="BP578" s="136"/>
      <c r="BQ578" s="136"/>
      <c r="BR578" s="136"/>
      <c r="BS578" s="136"/>
      <c r="BT578" s="136"/>
      <c r="BU578" s="136"/>
      <c r="BV578" s="136"/>
      <c r="BW578" s="136"/>
      <c r="BX578" s="136"/>
      <c r="BY578" s="136"/>
      <c r="BZ578" s="136"/>
      <c r="CA578" s="136"/>
      <c r="CB578" s="136"/>
      <c r="CC578" s="136"/>
      <c r="CD578" s="136"/>
      <c r="CE578" s="136"/>
      <c r="CF578" s="136"/>
      <c r="CG578" s="136"/>
      <c r="CH578" s="136"/>
      <c r="CI578" s="136"/>
      <c r="CJ578" s="136"/>
      <c r="CK578" s="136"/>
      <c r="CL578" s="136"/>
      <c r="CM578" s="136"/>
      <c r="CN578" s="136"/>
      <c r="CO578" s="136"/>
      <c r="CP578" s="136"/>
      <c r="CQ578" s="136"/>
      <c r="CR578" s="136"/>
      <c r="CS578" s="136"/>
      <c r="CT578" s="136"/>
      <c r="CU578" s="136"/>
      <c r="CV578" s="136"/>
      <c r="CW578" s="136"/>
      <c r="CX578" s="136"/>
      <c r="CY578" s="136"/>
      <c r="CZ578" s="136"/>
      <c r="DA578" s="136"/>
      <c r="DB578" s="136"/>
      <c r="DC578" s="136"/>
      <c r="DD578" s="136"/>
      <c r="DE578" s="136"/>
      <c r="DF578" s="136"/>
      <c r="DG578" s="136"/>
      <c r="DH578" s="136"/>
      <c r="DI578" s="136"/>
      <c r="DJ578" s="136"/>
      <c r="DK578" s="136"/>
      <c r="DL578" s="136"/>
      <c r="DM578" s="136"/>
      <c r="DN578" s="136"/>
      <c r="DO578" s="136"/>
      <c r="DP578" s="136"/>
      <c r="DQ578" s="136"/>
      <c r="DR578" s="136"/>
      <c r="DS578" s="136"/>
      <c r="DT578" s="136"/>
      <c r="DU578" s="136"/>
      <c r="DV578" s="136"/>
      <c r="DW578" s="136"/>
      <c r="DX578" s="136"/>
      <c r="DY578" s="136"/>
      <c r="DZ578" s="136"/>
      <c r="EA578" s="136"/>
      <c r="EB578" s="136"/>
      <c r="EC578" s="136"/>
      <c r="ED578" s="136"/>
      <c r="EE578" s="136"/>
      <c r="EF578" s="136"/>
      <c r="EG578" s="136"/>
      <c r="EH578" s="136"/>
      <c r="EI578" s="136"/>
      <c r="EJ578" s="136"/>
      <c r="EK578" s="136"/>
      <c r="EL578" s="136"/>
      <c r="EM578" s="136"/>
      <c r="EN578" s="136"/>
      <c r="EO578" s="136"/>
      <c r="EP578" s="136"/>
      <c r="EQ578" s="136"/>
      <c r="ER578" s="136"/>
      <c r="ES578" s="136"/>
      <c r="ET578" s="136"/>
      <c r="EU578" s="136"/>
      <c r="EV578" s="136"/>
      <c r="EW578" s="136"/>
      <c r="EX578" s="136"/>
      <c r="EY578" s="136"/>
      <c r="EZ578" s="136"/>
      <c r="FA578" s="136"/>
      <c r="FB578" s="136"/>
      <c r="FC578" s="136"/>
      <c r="FD578" s="136"/>
      <c r="FE578" s="136"/>
      <c r="FF578" s="136"/>
      <c r="FG578" s="136"/>
      <c r="FH578" s="136"/>
      <c r="FI578" s="136"/>
      <c r="FJ578" s="136"/>
      <c r="FK578" s="136"/>
      <c r="FL578" s="136"/>
      <c r="FM578" s="136"/>
      <c r="FN578" s="136"/>
      <c r="FO578" s="136"/>
      <c r="FP578" s="136"/>
      <c r="FQ578" s="136"/>
      <c r="FR578" s="136"/>
      <c r="FS578" s="136"/>
      <c r="FT578" s="136"/>
      <c r="FU578" s="136"/>
      <c r="FV578" s="136"/>
      <c r="FW578" s="136"/>
      <c r="FX578" s="136"/>
      <c r="FY578" s="136"/>
      <c r="FZ578" s="136"/>
      <c r="GA578" s="136"/>
      <c r="GB578" s="136"/>
      <c r="GC578" s="136"/>
      <c r="GD578" s="136"/>
      <c r="GE578" s="136"/>
      <c r="GF578" s="136"/>
      <c r="GG578" s="136"/>
      <c r="GH578" s="136"/>
      <c r="GI578" s="136"/>
      <c r="GJ578" s="136"/>
      <c r="GK578" s="136"/>
      <c r="GL578" s="136"/>
      <c r="GM578" s="136"/>
      <c r="GN578" s="136"/>
      <c r="GO578" s="136"/>
      <c r="GP578" s="136"/>
      <c r="GQ578" s="136"/>
      <c r="GR578" s="136"/>
      <c r="GS578" s="136"/>
      <c r="GT578" s="136"/>
      <c r="GU578" s="136"/>
      <c r="GV578" s="136"/>
      <c r="GW578" s="136"/>
      <c r="GX578" s="136"/>
      <c r="GY578" s="136"/>
      <c r="GZ578" s="136"/>
      <c r="HA578" s="136"/>
      <c r="HB578" s="136"/>
      <c r="HC578" s="136"/>
      <c r="HD578" s="136"/>
      <c r="HE578" s="136"/>
      <c r="HF578" s="136"/>
      <c r="HG578" s="136"/>
      <c r="HH578" s="136"/>
      <c r="HI578" s="136"/>
      <c r="HJ578" s="136"/>
      <c r="HK578" s="136"/>
      <c r="HL578" s="136"/>
      <c r="HM578" s="136"/>
      <c r="HN578" s="136"/>
      <c r="HO578" s="136"/>
      <c r="HP578" s="136"/>
      <c r="HQ578" s="136"/>
      <c r="HR578" s="136"/>
      <c r="HS578" s="136"/>
      <c r="HT578" s="136"/>
      <c r="HU578" s="136"/>
      <c r="HV578" s="136"/>
      <c r="HW578" s="136"/>
      <c r="HX578" s="136"/>
      <c r="HY578" s="136"/>
      <c r="HZ578" s="136"/>
      <c r="IA578" s="136"/>
      <c r="IB578" s="136"/>
      <c r="IC578" s="136"/>
      <c r="ID578" s="136"/>
      <c r="IE578" s="136"/>
      <c r="IF578" s="136"/>
      <c r="IG578" s="136"/>
    </row>
    <row r="579" spans="1:241" ht="15" customHeight="1" x14ac:dyDescent="0.25">
      <c r="A579" s="135" t="s">
        <v>528</v>
      </c>
      <c r="B579" s="205">
        <v>7901168</v>
      </c>
      <c r="C579" s="205">
        <v>4325170</v>
      </c>
      <c r="D579" s="205">
        <v>1129051</v>
      </c>
      <c r="E579" s="205">
        <v>1642083</v>
      </c>
      <c r="F579" s="205">
        <v>2474905</v>
      </c>
      <c r="G579" s="205">
        <v>541797</v>
      </c>
      <c r="H579" s="242">
        <v>18014174</v>
      </c>
      <c r="I579" s="136"/>
      <c r="J579" s="135" t="s">
        <v>570</v>
      </c>
      <c r="K579" s="205">
        <v>6951818</v>
      </c>
      <c r="L579" s="205">
        <v>4173138</v>
      </c>
      <c r="M579" s="205">
        <v>700121</v>
      </c>
      <c r="N579" s="205">
        <v>1094409</v>
      </c>
      <c r="O579" s="205">
        <v>1754986</v>
      </c>
      <c r="P579" s="205">
        <v>704032</v>
      </c>
      <c r="Q579" s="242">
        <v>15378504</v>
      </c>
      <c r="R579" s="136"/>
      <c r="S579" s="136"/>
      <c r="T579" s="136"/>
      <c r="U579" s="136"/>
      <c r="V579" s="136"/>
      <c r="W579" s="136"/>
      <c r="X579" s="136"/>
      <c r="Y579" s="136"/>
      <c r="Z579" s="136"/>
      <c r="AA579" s="136"/>
      <c r="AB579" s="136"/>
      <c r="AC579" s="136"/>
      <c r="AD579" s="136"/>
      <c r="AE579" s="136"/>
      <c r="AF579" s="136"/>
      <c r="AG579" s="136"/>
      <c r="AH579" s="136"/>
      <c r="AI579" s="136"/>
      <c r="AJ579" s="136"/>
      <c r="AK579" s="136"/>
      <c r="AL579" s="136"/>
      <c r="AM579" s="136"/>
      <c r="AN579" s="136"/>
      <c r="AO579" s="136"/>
      <c r="AP579" s="136"/>
      <c r="AQ579" s="136"/>
      <c r="AR579" s="136"/>
      <c r="AS579" s="136"/>
      <c r="AT579" s="136"/>
      <c r="AU579" s="136"/>
      <c r="AV579" s="136"/>
      <c r="AW579" s="136"/>
      <c r="AX579" s="136"/>
      <c r="AY579" s="136"/>
      <c r="AZ579" s="136"/>
      <c r="BA579" s="136"/>
      <c r="BB579" s="136"/>
      <c r="BC579" s="136"/>
      <c r="BD579" s="136"/>
      <c r="BE579" s="136"/>
      <c r="BF579" s="136"/>
      <c r="BG579" s="136"/>
      <c r="BH579" s="136"/>
      <c r="BI579" s="136"/>
      <c r="BJ579" s="136"/>
      <c r="BK579" s="136"/>
      <c r="BL579" s="136"/>
      <c r="BM579" s="136"/>
      <c r="BN579" s="136"/>
      <c r="BO579" s="136"/>
      <c r="BP579" s="136"/>
      <c r="BQ579" s="136"/>
      <c r="BR579" s="136"/>
      <c r="BS579" s="136"/>
      <c r="BT579" s="136"/>
      <c r="BU579" s="136"/>
      <c r="BV579" s="136"/>
      <c r="BW579" s="136"/>
      <c r="BX579" s="136"/>
      <c r="BY579" s="136"/>
      <c r="BZ579" s="136"/>
      <c r="CA579" s="136"/>
      <c r="CB579" s="136"/>
      <c r="CC579" s="136"/>
      <c r="CD579" s="136"/>
      <c r="CE579" s="136"/>
      <c r="CF579" s="136"/>
      <c r="CG579" s="136"/>
      <c r="CH579" s="136"/>
      <c r="CI579" s="136"/>
      <c r="CJ579" s="136"/>
      <c r="CK579" s="136"/>
      <c r="CL579" s="136"/>
      <c r="CM579" s="136"/>
      <c r="CN579" s="136"/>
      <c r="CO579" s="136"/>
      <c r="CP579" s="136"/>
      <c r="CQ579" s="136"/>
      <c r="CR579" s="136"/>
      <c r="CS579" s="136"/>
      <c r="CT579" s="136"/>
      <c r="CU579" s="136"/>
      <c r="CV579" s="136"/>
      <c r="CW579" s="136"/>
      <c r="CX579" s="136"/>
      <c r="CY579" s="136"/>
      <c r="CZ579" s="136"/>
      <c r="DA579" s="136"/>
      <c r="DB579" s="136"/>
      <c r="DC579" s="136"/>
      <c r="DD579" s="136"/>
      <c r="DE579" s="136"/>
      <c r="DF579" s="136"/>
      <c r="DG579" s="136"/>
      <c r="DH579" s="136"/>
      <c r="DI579" s="136"/>
      <c r="DJ579" s="136"/>
      <c r="DK579" s="136"/>
      <c r="DL579" s="136"/>
      <c r="DM579" s="136"/>
      <c r="DN579" s="136"/>
      <c r="DO579" s="136"/>
      <c r="DP579" s="136"/>
      <c r="DQ579" s="136"/>
      <c r="DR579" s="136"/>
      <c r="DS579" s="136"/>
      <c r="DT579" s="136"/>
      <c r="DU579" s="136"/>
      <c r="DV579" s="136"/>
      <c r="DW579" s="136"/>
      <c r="DX579" s="136"/>
      <c r="DY579" s="136"/>
      <c r="DZ579" s="136"/>
      <c r="EA579" s="136"/>
      <c r="EB579" s="136"/>
      <c r="EC579" s="136"/>
      <c r="ED579" s="136"/>
      <c r="EE579" s="136"/>
      <c r="EF579" s="136"/>
      <c r="EG579" s="136"/>
      <c r="EH579" s="136"/>
      <c r="EI579" s="136"/>
      <c r="EJ579" s="136"/>
      <c r="EK579" s="136"/>
      <c r="EL579" s="136"/>
      <c r="EM579" s="136"/>
      <c r="EN579" s="136"/>
      <c r="EO579" s="136"/>
      <c r="EP579" s="136"/>
      <c r="EQ579" s="136"/>
      <c r="ER579" s="136"/>
      <c r="ES579" s="136"/>
      <c r="ET579" s="136"/>
      <c r="EU579" s="136"/>
      <c r="EV579" s="136"/>
      <c r="EW579" s="136"/>
      <c r="EX579" s="136"/>
      <c r="EY579" s="136"/>
      <c r="EZ579" s="136"/>
      <c r="FA579" s="136"/>
      <c r="FB579" s="136"/>
      <c r="FC579" s="136"/>
      <c r="FD579" s="136"/>
      <c r="FE579" s="136"/>
      <c r="FF579" s="136"/>
      <c r="FG579" s="136"/>
      <c r="FH579" s="136"/>
      <c r="FI579" s="136"/>
      <c r="FJ579" s="136"/>
      <c r="FK579" s="136"/>
      <c r="FL579" s="136"/>
      <c r="FM579" s="136"/>
      <c r="FN579" s="136"/>
      <c r="FO579" s="136"/>
      <c r="FP579" s="136"/>
      <c r="FQ579" s="136"/>
      <c r="FR579" s="136"/>
      <c r="FS579" s="136"/>
      <c r="FT579" s="136"/>
      <c r="FU579" s="136"/>
      <c r="FV579" s="136"/>
      <c r="FW579" s="136"/>
      <c r="FX579" s="136"/>
      <c r="FY579" s="136"/>
      <c r="FZ579" s="136"/>
      <c r="GA579" s="136"/>
      <c r="GB579" s="136"/>
      <c r="GC579" s="136"/>
      <c r="GD579" s="136"/>
      <c r="GE579" s="136"/>
      <c r="GF579" s="136"/>
      <c r="GG579" s="136"/>
      <c r="GH579" s="136"/>
      <c r="GI579" s="136"/>
      <c r="GJ579" s="136"/>
      <c r="GK579" s="136"/>
      <c r="GL579" s="136"/>
      <c r="GM579" s="136"/>
      <c r="GN579" s="136"/>
      <c r="GO579" s="136"/>
      <c r="GP579" s="136"/>
      <c r="GQ579" s="136"/>
      <c r="GR579" s="136"/>
      <c r="GS579" s="136"/>
      <c r="GT579" s="136"/>
      <c r="GU579" s="136"/>
      <c r="GV579" s="136"/>
      <c r="GW579" s="136"/>
      <c r="GX579" s="136"/>
      <c r="GY579" s="136"/>
      <c r="GZ579" s="136"/>
      <c r="HA579" s="136"/>
      <c r="HB579" s="136"/>
      <c r="HC579" s="136"/>
      <c r="HD579" s="136"/>
      <c r="HE579" s="136"/>
      <c r="HF579" s="136"/>
      <c r="HG579" s="136"/>
      <c r="HH579" s="136"/>
      <c r="HI579" s="136"/>
      <c r="HJ579" s="136"/>
      <c r="HK579" s="136"/>
      <c r="HL579" s="136"/>
      <c r="HM579" s="136"/>
      <c r="HN579" s="136"/>
      <c r="HO579" s="136"/>
      <c r="HP579" s="136"/>
      <c r="HQ579" s="136"/>
      <c r="HR579" s="136"/>
      <c r="HS579" s="136"/>
      <c r="HT579" s="136"/>
      <c r="HU579" s="136"/>
      <c r="HV579" s="136"/>
      <c r="HW579" s="136"/>
      <c r="HX579" s="136"/>
      <c r="HY579" s="136"/>
      <c r="HZ579" s="136"/>
      <c r="IA579" s="136"/>
      <c r="IB579" s="136"/>
      <c r="IC579" s="136"/>
      <c r="ID579" s="136"/>
      <c r="IE579" s="136"/>
      <c r="IF579" s="136"/>
      <c r="IG579" s="136"/>
    </row>
    <row r="580" spans="1:241" ht="15" customHeight="1" x14ac:dyDescent="0.25">
      <c r="A580" s="135" t="s">
        <v>529</v>
      </c>
      <c r="B580" s="205">
        <v>7317073</v>
      </c>
      <c r="C580" s="205">
        <v>3245042</v>
      </c>
      <c r="D580" s="205">
        <v>842402</v>
      </c>
      <c r="E580" s="205">
        <v>1182489</v>
      </c>
      <c r="F580" s="205">
        <v>1763847</v>
      </c>
      <c r="G580" s="205">
        <v>416278</v>
      </c>
      <c r="H580" s="242">
        <v>14767131</v>
      </c>
      <c r="I580" s="136"/>
      <c r="J580" s="135" t="s">
        <v>571</v>
      </c>
      <c r="K580" s="205">
        <v>8053422</v>
      </c>
      <c r="L580" s="205">
        <v>3401795</v>
      </c>
      <c r="M580" s="205">
        <v>724104</v>
      </c>
      <c r="N580" s="205">
        <v>977982</v>
      </c>
      <c r="O580" s="205">
        <v>1425975</v>
      </c>
      <c r="P580" s="205">
        <v>831721</v>
      </c>
      <c r="Q580" s="242">
        <v>15414999</v>
      </c>
      <c r="R580" s="136"/>
      <c r="S580" s="136"/>
      <c r="T580" s="136"/>
      <c r="U580" s="136"/>
      <c r="V580" s="136"/>
      <c r="W580" s="136"/>
      <c r="X580" s="136"/>
      <c r="Y580" s="136"/>
      <c r="Z580" s="136"/>
      <c r="AA580" s="136"/>
      <c r="AB580" s="136"/>
      <c r="AC580" s="136"/>
      <c r="AD580" s="136"/>
      <c r="AE580" s="136"/>
      <c r="AF580" s="136"/>
      <c r="AG580" s="136"/>
      <c r="AH580" s="136"/>
      <c r="AI580" s="136"/>
      <c r="AJ580" s="136"/>
      <c r="AK580" s="136"/>
      <c r="AL580" s="136"/>
      <c r="AM580" s="136"/>
      <c r="AN580" s="136"/>
      <c r="AO580" s="136"/>
      <c r="AP580" s="136"/>
      <c r="AQ580" s="136"/>
      <c r="AR580" s="136"/>
      <c r="AS580" s="136"/>
      <c r="AT580" s="136"/>
      <c r="AU580" s="136"/>
      <c r="AV580" s="136"/>
      <c r="AW580" s="136"/>
      <c r="AX580" s="136"/>
      <c r="AY580" s="136"/>
      <c r="AZ580" s="136"/>
      <c r="BA580" s="136"/>
      <c r="BB580" s="136"/>
      <c r="BC580" s="136"/>
      <c r="BD580" s="136"/>
      <c r="BE580" s="136"/>
      <c r="BF580" s="136"/>
      <c r="BG580" s="136"/>
      <c r="BH580" s="136"/>
      <c r="BI580" s="136"/>
      <c r="BJ580" s="136"/>
      <c r="BK580" s="136"/>
      <c r="BL580" s="136"/>
      <c r="BM580" s="136"/>
      <c r="BN580" s="136"/>
      <c r="BO580" s="136"/>
      <c r="BP580" s="136"/>
      <c r="BQ580" s="136"/>
      <c r="BR580" s="136"/>
      <c r="BS580" s="136"/>
      <c r="BT580" s="136"/>
      <c r="BU580" s="136"/>
      <c r="BV580" s="136"/>
      <c r="BW580" s="136"/>
      <c r="BX580" s="136"/>
      <c r="BY580" s="136"/>
      <c r="BZ580" s="136"/>
      <c r="CA580" s="136"/>
      <c r="CB580" s="136"/>
      <c r="CC580" s="136"/>
      <c r="CD580" s="136"/>
      <c r="CE580" s="136"/>
      <c r="CF580" s="136"/>
      <c r="CG580" s="136"/>
      <c r="CH580" s="136"/>
      <c r="CI580" s="136"/>
      <c r="CJ580" s="136"/>
      <c r="CK580" s="136"/>
      <c r="CL580" s="136"/>
      <c r="CM580" s="136"/>
      <c r="CN580" s="136"/>
      <c r="CO580" s="136"/>
      <c r="CP580" s="136"/>
      <c r="CQ580" s="136"/>
      <c r="CR580" s="136"/>
      <c r="CS580" s="136"/>
      <c r="CT580" s="136"/>
      <c r="CU580" s="136"/>
      <c r="CV580" s="136"/>
      <c r="CW580" s="136"/>
      <c r="CX580" s="136"/>
      <c r="CY580" s="136"/>
      <c r="CZ580" s="136"/>
      <c r="DA580" s="136"/>
      <c r="DB580" s="136"/>
      <c r="DC580" s="136"/>
      <c r="DD580" s="136"/>
      <c r="DE580" s="136"/>
      <c r="DF580" s="136"/>
      <c r="DG580" s="136"/>
      <c r="DH580" s="136"/>
      <c r="DI580" s="136"/>
      <c r="DJ580" s="136"/>
      <c r="DK580" s="136"/>
      <c r="DL580" s="136"/>
      <c r="DM580" s="136"/>
      <c r="DN580" s="136"/>
      <c r="DO580" s="136"/>
      <c r="DP580" s="136"/>
      <c r="DQ580" s="136"/>
      <c r="DR580" s="136"/>
      <c r="DS580" s="136"/>
      <c r="DT580" s="136"/>
      <c r="DU580" s="136"/>
      <c r="DV580" s="136"/>
      <c r="DW580" s="136"/>
      <c r="DX580" s="136"/>
      <c r="DY580" s="136"/>
      <c r="DZ580" s="136"/>
      <c r="EA580" s="136"/>
      <c r="EB580" s="136"/>
      <c r="EC580" s="136"/>
      <c r="ED580" s="136"/>
      <c r="EE580" s="136"/>
      <c r="EF580" s="136"/>
      <c r="EG580" s="136"/>
      <c r="EH580" s="136"/>
      <c r="EI580" s="136"/>
      <c r="EJ580" s="136"/>
      <c r="EK580" s="136"/>
      <c r="EL580" s="136"/>
      <c r="EM580" s="136"/>
      <c r="EN580" s="136"/>
      <c r="EO580" s="136"/>
      <c r="EP580" s="136"/>
      <c r="EQ580" s="136"/>
      <c r="ER580" s="136"/>
      <c r="ES580" s="136"/>
      <c r="ET580" s="136"/>
      <c r="EU580" s="136"/>
      <c r="EV580" s="136"/>
      <c r="EW580" s="136"/>
      <c r="EX580" s="136"/>
      <c r="EY580" s="136"/>
      <c r="EZ580" s="136"/>
      <c r="FA580" s="136"/>
      <c r="FB580" s="136"/>
      <c r="FC580" s="136"/>
      <c r="FD580" s="136"/>
      <c r="FE580" s="136"/>
      <c r="FF580" s="136"/>
      <c r="FG580" s="136"/>
      <c r="FH580" s="136"/>
      <c r="FI580" s="136"/>
      <c r="FJ580" s="136"/>
      <c r="FK580" s="136"/>
      <c r="FL580" s="136"/>
      <c r="FM580" s="136"/>
      <c r="FN580" s="136"/>
      <c r="FO580" s="136"/>
      <c r="FP580" s="136"/>
      <c r="FQ580" s="136"/>
      <c r="FR580" s="136"/>
      <c r="FS580" s="136"/>
      <c r="FT580" s="136"/>
      <c r="FU580" s="136"/>
      <c r="FV580" s="136"/>
      <c r="FW580" s="136"/>
      <c r="FX580" s="136"/>
      <c r="FY580" s="136"/>
      <c r="FZ580" s="136"/>
      <c r="GA580" s="136"/>
      <c r="GB580" s="136"/>
      <c r="GC580" s="136"/>
      <c r="GD580" s="136"/>
      <c r="GE580" s="136"/>
      <c r="GF580" s="136"/>
      <c r="GG580" s="136"/>
      <c r="GH580" s="136"/>
      <c r="GI580" s="136"/>
      <c r="GJ580" s="136"/>
      <c r="GK580" s="136"/>
      <c r="GL580" s="136"/>
      <c r="GM580" s="136"/>
      <c r="GN580" s="136"/>
      <c r="GO580" s="136"/>
      <c r="GP580" s="136"/>
      <c r="GQ580" s="136"/>
      <c r="GR580" s="136"/>
      <c r="GS580" s="136"/>
      <c r="GT580" s="136"/>
      <c r="GU580" s="136"/>
      <c r="GV580" s="136"/>
      <c r="GW580" s="136"/>
      <c r="GX580" s="136"/>
      <c r="GY580" s="136"/>
      <c r="GZ580" s="136"/>
      <c r="HA580" s="136"/>
      <c r="HB580" s="136"/>
      <c r="HC580" s="136"/>
      <c r="HD580" s="136"/>
      <c r="HE580" s="136"/>
      <c r="HF580" s="136"/>
      <c r="HG580" s="136"/>
      <c r="HH580" s="136"/>
      <c r="HI580" s="136"/>
      <c r="HJ580" s="136"/>
      <c r="HK580" s="136"/>
      <c r="HL580" s="136"/>
      <c r="HM580" s="136"/>
      <c r="HN580" s="136"/>
      <c r="HO580" s="136"/>
      <c r="HP580" s="136"/>
      <c r="HQ580" s="136"/>
      <c r="HR580" s="136"/>
      <c r="HS580" s="136"/>
      <c r="HT580" s="136"/>
      <c r="HU580" s="136"/>
      <c r="HV580" s="136"/>
      <c r="HW580" s="136"/>
      <c r="HX580" s="136"/>
      <c r="HY580" s="136"/>
      <c r="HZ580" s="136"/>
      <c r="IA580" s="136"/>
      <c r="IB580" s="136"/>
      <c r="IC580" s="136"/>
      <c r="ID580" s="136"/>
      <c r="IE580" s="136"/>
      <c r="IF580" s="136"/>
      <c r="IG580" s="136"/>
    </row>
    <row r="581" spans="1:241" ht="15" customHeight="1" x14ac:dyDescent="0.25">
      <c r="A581" s="135" t="s">
        <v>654</v>
      </c>
      <c r="B581" s="205">
        <v>6510293</v>
      </c>
      <c r="C581" s="205">
        <v>2605060</v>
      </c>
      <c r="D581" s="205">
        <v>820130</v>
      </c>
      <c r="E581" s="205">
        <v>1185296</v>
      </c>
      <c r="F581" s="205">
        <v>1362763</v>
      </c>
      <c r="G581" s="205">
        <v>369900</v>
      </c>
      <c r="H581" s="242">
        <v>12853442</v>
      </c>
      <c r="I581" s="136"/>
      <c r="J581" s="135" t="s">
        <v>572</v>
      </c>
      <c r="K581" s="205">
        <v>9753999</v>
      </c>
      <c r="L581" s="205">
        <v>4035717</v>
      </c>
      <c r="M581" s="205">
        <v>871598</v>
      </c>
      <c r="N581" s="205">
        <v>939604</v>
      </c>
      <c r="O581" s="205">
        <v>1750090</v>
      </c>
      <c r="P581" s="205">
        <v>759138</v>
      </c>
      <c r="Q581" s="242">
        <v>18110146</v>
      </c>
      <c r="R581" s="136"/>
      <c r="S581" s="136"/>
      <c r="T581" s="136"/>
      <c r="U581" s="136"/>
      <c r="V581" s="136"/>
      <c r="W581" s="136"/>
      <c r="X581" s="136"/>
      <c r="Y581" s="136"/>
      <c r="Z581" s="136"/>
      <c r="AA581" s="136"/>
      <c r="AB581" s="136"/>
      <c r="AC581" s="136"/>
      <c r="AD581" s="136"/>
      <c r="AE581" s="136"/>
      <c r="AF581" s="136"/>
      <c r="AG581" s="136"/>
      <c r="AH581" s="136"/>
      <c r="AI581" s="136"/>
      <c r="AJ581" s="136"/>
      <c r="AK581" s="136"/>
      <c r="AL581" s="136"/>
      <c r="AM581" s="136"/>
      <c r="AN581" s="136"/>
      <c r="AO581" s="136"/>
      <c r="AP581" s="136"/>
      <c r="AQ581" s="136"/>
      <c r="AR581" s="136"/>
      <c r="AS581" s="136"/>
      <c r="AT581" s="136"/>
      <c r="AU581" s="136"/>
      <c r="AV581" s="136"/>
      <c r="AW581" s="136"/>
      <c r="AX581" s="136"/>
      <c r="AY581" s="136"/>
      <c r="AZ581" s="136"/>
      <c r="BA581" s="136"/>
      <c r="BB581" s="136"/>
      <c r="BC581" s="136"/>
      <c r="BD581" s="136"/>
      <c r="BE581" s="136"/>
      <c r="BF581" s="136"/>
      <c r="BG581" s="136"/>
      <c r="BH581" s="136"/>
      <c r="BI581" s="136"/>
      <c r="BJ581" s="136"/>
      <c r="BK581" s="136"/>
      <c r="BL581" s="136"/>
      <c r="BM581" s="136"/>
      <c r="BN581" s="136"/>
      <c r="BO581" s="136"/>
      <c r="BP581" s="136"/>
      <c r="BQ581" s="136"/>
      <c r="BR581" s="136"/>
      <c r="BS581" s="136"/>
      <c r="BT581" s="136"/>
      <c r="BU581" s="136"/>
      <c r="BV581" s="136"/>
      <c r="BW581" s="136"/>
      <c r="BX581" s="136"/>
      <c r="BY581" s="136"/>
      <c r="BZ581" s="136"/>
      <c r="CA581" s="136"/>
      <c r="CB581" s="136"/>
      <c r="CC581" s="136"/>
      <c r="CD581" s="136"/>
      <c r="CE581" s="136"/>
      <c r="CF581" s="136"/>
      <c r="CG581" s="136"/>
      <c r="CH581" s="136"/>
      <c r="CI581" s="136"/>
      <c r="CJ581" s="136"/>
      <c r="CK581" s="136"/>
      <c r="CL581" s="136"/>
      <c r="CM581" s="136"/>
      <c r="CN581" s="136"/>
      <c r="CO581" s="136"/>
      <c r="CP581" s="136"/>
      <c r="CQ581" s="136"/>
      <c r="CR581" s="136"/>
      <c r="CS581" s="136"/>
      <c r="CT581" s="136"/>
      <c r="CU581" s="136"/>
      <c r="CV581" s="136"/>
      <c r="CW581" s="136"/>
      <c r="CX581" s="136"/>
      <c r="CY581" s="136"/>
      <c r="CZ581" s="136"/>
      <c r="DA581" s="136"/>
      <c r="DB581" s="136"/>
      <c r="DC581" s="136"/>
      <c r="DD581" s="136"/>
      <c r="DE581" s="136"/>
      <c r="DF581" s="136"/>
      <c r="DG581" s="136"/>
      <c r="DH581" s="136"/>
      <c r="DI581" s="136"/>
      <c r="DJ581" s="136"/>
      <c r="DK581" s="136"/>
      <c r="DL581" s="136"/>
      <c r="DM581" s="136"/>
      <c r="DN581" s="136"/>
      <c r="DO581" s="136"/>
      <c r="DP581" s="136"/>
      <c r="DQ581" s="136"/>
      <c r="DR581" s="136"/>
      <c r="DS581" s="136"/>
      <c r="DT581" s="136"/>
      <c r="DU581" s="136"/>
      <c r="DV581" s="136"/>
      <c r="DW581" s="136"/>
      <c r="DX581" s="136"/>
      <c r="DY581" s="136"/>
      <c r="DZ581" s="136"/>
      <c r="EA581" s="136"/>
      <c r="EB581" s="136"/>
      <c r="EC581" s="136"/>
      <c r="ED581" s="136"/>
      <c r="EE581" s="136"/>
      <c r="EF581" s="136"/>
      <c r="EG581" s="136"/>
      <c r="EH581" s="136"/>
      <c r="EI581" s="136"/>
      <c r="EJ581" s="136"/>
      <c r="EK581" s="136"/>
      <c r="EL581" s="136"/>
      <c r="EM581" s="136"/>
      <c r="EN581" s="136"/>
      <c r="EO581" s="136"/>
      <c r="EP581" s="136"/>
      <c r="EQ581" s="136"/>
      <c r="ER581" s="136"/>
      <c r="ES581" s="136"/>
      <c r="ET581" s="136"/>
      <c r="EU581" s="136"/>
      <c r="EV581" s="136"/>
      <c r="EW581" s="136"/>
      <c r="EX581" s="136"/>
      <c r="EY581" s="136"/>
      <c r="EZ581" s="136"/>
      <c r="FA581" s="136"/>
      <c r="FB581" s="136"/>
      <c r="FC581" s="136"/>
      <c r="FD581" s="136"/>
      <c r="FE581" s="136"/>
      <c r="FF581" s="136"/>
      <c r="FG581" s="136"/>
      <c r="FH581" s="136"/>
      <c r="FI581" s="136"/>
      <c r="FJ581" s="136"/>
      <c r="FK581" s="136"/>
      <c r="FL581" s="136"/>
      <c r="FM581" s="136"/>
      <c r="FN581" s="136"/>
      <c r="FO581" s="136"/>
      <c r="FP581" s="136"/>
      <c r="FQ581" s="136"/>
      <c r="FR581" s="136"/>
      <c r="FS581" s="136"/>
      <c r="FT581" s="136"/>
      <c r="FU581" s="136"/>
      <c r="FV581" s="136"/>
      <c r="FW581" s="136"/>
      <c r="FX581" s="136"/>
      <c r="FY581" s="136"/>
      <c r="FZ581" s="136"/>
      <c r="GA581" s="136"/>
      <c r="GB581" s="136"/>
      <c r="GC581" s="136"/>
      <c r="GD581" s="136"/>
      <c r="GE581" s="136"/>
      <c r="GF581" s="136"/>
      <c r="GG581" s="136"/>
      <c r="GH581" s="136"/>
      <c r="GI581" s="136"/>
      <c r="GJ581" s="136"/>
      <c r="GK581" s="136"/>
      <c r="GL581" s="136"/>
      <c r="GM581" s="136"/>
      <c r="GN581" s="136"/>
      <c r="GO581" s="136"/>
      <c r="GP581" s="136"/>
      <c r="GQ581" s="136"/>
      <c r="GR581" s="136"/>
      <c r="GS581" s="136"/>
      <c r="GT581" s="136"/>
      <c r="GU581" s="136"/>
      <c r="GV581" s="136"/>
      <c r="GW581" s="136"/>
      <c r="GX581" s="136"/>
      <c r="GY581" s="136"/>
      <c r="GZ581" s="136"/>
      <c r="HA581" s="136"/>
      <c r="HB581" s="136"/>
      <c r="HC581" s="136"/>
      <c r="HD581" s="136"/>
      <c r="HE581" s="136"/>
      <c r="HF581" s="136"/>
      <c r="HG581" s="136"/>
      <c r="HH581" s="136"/>
      <c r="HI581" s="136"/>
      <c r="HJ581" s="136"/>
      <c r="HK581" s="136"/>
      <c r="HL581" s="136"/>
      <c r="HM581" s="136"/>
      <c r="HN581" s="136"/>
      <c r="HO581" s="136"/>
      <c r="HP581" s="136"/>
      <c r="HQ581" s="136"/>
      <c r="HR581" s="136"/>
      <c r="HS581" s="136"/>
      <c r="HT581" s="136"/>
      <c r="HU581" s="136"/>
      <c r="HV581" s="136"/>
      <c r="HW581" s="136"/>
      <c r="HX581" s="136"/>
      <c r="HY581" s="136"/>
      <c r="HZ581" s="136"/>
      <c r="IA581" s="136"/>
      <c r="IB581" s="136"/>
      <c r="IC581" s="136"/>
      <c r="ID581" s="136"/>
      <c r="IE581" s="136"/>
      <c r="IF581" s="136"/>
      <c r="IG581" s="136"/>
    </row>
    <row r="582" spans="1:241" ht="15" customHeight="1" x14ac:dyDescent="0.25">
      <c r="A582" s="135" t="s">
        <v>531</v>
      </c>
      <c r="B582" s="205">
        <v>8042035</v>
      </c>
      <c r="C582" s="205">
        <v>2488390</v>
      </c>
      <c r="D582" s="205">
        <v>907244</v>
      </c>
      <c r="E582" s="205">
        <v>1222715</v>
      </c>
      <c r="F582" s="205">
        <v>1501097</v>
      </c>
      <c r="G582" s="205">
        <v>332914</v>
      </c>
      <c r="H582" s="242">
        <v>14494395</v>
      </c>
      <c r="I582" s="136"/>
      <c r="J582" s="135" t="s">
        <v>573</v>
      </c>
      <c r="K582" s="205">
        <v>9352129</v>
      </c>
      <c r="L582" s="205">
        <v>3929684</v>
      </c>
      <c r="M582" s="205">
        <v>934798</v>
      </c>
      <c r="N582" s="205">
        <v>1429487</v>
      </c>
      <c r="O582" s="205">
        <v>1360254</v>
      </c>
      <c r="P582" s="205">
        <v>554723</v>
      </c>
      <c r="Q582" s="242">
        <v>17561075</v>
      </c>
      <c r="R582" s="136"/>
      <c r="S582" s="136"/>
      <c r="T582" s="136"/>
      <c r="U582" s="136"/>
      <c r="V582" s="136"/>
      <c r="W582" s="136"/>
      <c r="X582" s="136"/>
      <c r="Y582" s="136"/>
      <c r="Z582" s="136"/>
      <c r="AA582" s="136"/>
      <c r="AB582" s="136"/>
      <c r="AC582" s="136"/>
      <c r="AD582" s="136"/>
      <c r="AE582" s="136"/>
      <c r="AF582" s="136"/>
      <c r="AG582" s="136"/>
      <c r="AH582" s="136"/>
      <c r="AI582" s="136"/>
      <c r="AJ582" s="136"/>
      <c r="AK582" s="136"/>
      <c r="AL582" s="136"/>
      <c r="AM582" s="136"/>
      <c r="AN582" s="136"/>
      <c r="AO582" s="136"/>
      <c r="AP582" s="136"/>
      <c r="AQ582" s="136"/>
      <c r="AR582" s="136"/>
      <c r="AS582" s="136"/>
      <c r="AT582" s="136"/>
      <c r="AU582" s="136"/>
      <c r="AV582" s="136"/>
      <c r="AW582" s="136"/>
      <c r="AX582" s="136"/>
      <c r="AY582" s="136"/>
      <c r="AZ582" s="136"/>
      <c r="BA582" s="136"/>
      <c r="BB582" s="136"/>
      <c r="BC582" s="136"/>
      <c r="BD582" s="136"/>
      <c r="BE582" s="136"/>
      <c r="BF582" s="136"/>
      <c r="BG582" s="136"/>
      <c r="BH582" s="136"/>
      <c r="BI582" s="136"/>
      <c r="BJ582" s="136"/>
      <c r="BK582" s="136"/>
      <c r="BL582" s="136"/>
      <c r="BM582" s="136"/>
      <c r="BN582" s="136"/>
      <c r="BO582" s="136"/>
      <c r="BP582" s="136"/>
      <c r="BQ582" s="136"/>
      <c r="BR582" s="136"/>
      <c r="BS582" s="136"/>
      <c r="BT582" s="136"/>
      <c r="BU582" s="136"/>
      <c r="BV582" s="136"/>
      <c r="BW582" s="136"/>
      <c r="BX582" s="136"/>
      <c r="BY582" s="136"/>
      <c r="BZ582" s="136"/>
      <c r="CA582" s="136"/>
      <c r="CB582" s="136"/>
      <c r="CC582" s="136"/>
      <c r="CD582" s="136"/>
      <c r="CE582" s="136"/>
      <c r="CF582" s="136"/>
      <c r="CG582" s="136"/>
      <c r="CH582" s="136"/>
      <c r="CI582" s="136"/>
      <c r="CJ582" s="136"/>
      <c r="CK582" s="136"/>
      <c r="CL582" s="136"/>
      <c r="CM582" s="136"/>
      <c r="CN582" s="136"/>
      <c r="CO582" s="136"/>
      <c r="CP582" s="136"/>
      <c r="CQ582" s="136"/>
      <c r="CR582" s="136"/>
      <c r="CS582" s="136"/>
      <c r="CT582" s="136"/>
      <c r="CU582" s="136"/>
      <c r="CV582" s="136"/>
      <c r="CW582" s="136"/>
      <c r="CX582" s="136"/>
      <c r="CY582" s="136"/>
      <c r="CZ582" s="136"/>
      <c r="DA582" s="136"/>
      <c r="DB582" s="136"/>
      <c r="DC582" s="136"/>
      <c r="DD582" s="136"/>
      <c r="DE582" s="136"/>
      <c r="DF582" s="136"/>
      <c r="DG582" s="136"/>
      <c r="DH582" s="136"/>
      <c r="DI582" s="136"/>
      <c r="DJ582" s="136"/>
      <c r="DK582" s="136"/>
      <c r="DL582" s="136"/>
      <c r="DM582" s="136"/>
      <c r="DN582" s="136"/>
      <c r="DO582" s="136"/>
      <c r="DP582" s="136"/>
      <c r="DQ582" s="136"/>
      <c r="DR582" s="136"/>
      <c r="DS582" s="136"/>
      <c r="DT582" s="136"/>
      <c r="DU582" s="136"/>
      <c r="DV582" s="136"/>
      <c r="DW582" s="136"/>
      <c r="DX582" s="136"/>
      <c r="DY582" s="136"/>
      <c r="DZ582" s="136"/>
      <c r="EA582" s="136"/>
      <c r="EB582" s="136"/>
      <c r="EC582" s="136"/>
      <c r="ED582" s="136"/>
      <c r="EE582" s="136"/>
      <c r="EF582" s="136"/>
      <c r="EG582" s="136"/>
      <c r="EH582" s="136"/>
      <c r="EI582" s="136"/>
      <c r="EJ582" s="136"/>
      <c r="EK582" s="136"/>
      <c r="EL582" s="136"/>
      <c r="EM582" s="136"/>
      <c r="EN582" s="136"/>
      <c r="EO582" s="136"/>
      <c r="EP582" s="136"/>
      <c r="EQ582" s="136"/>
      <c r="ER582" s="136"/>
      <c r="ES582" s="136"/>
      <c r="ET582" s="136"/>
      <c r="EU582" s="136"/>
      <c r="EV582" s="136"/>
      <c r="EW582" s="136"/>
      <c r="EX582" s="136"/>
      <c r="EY582" s="136"/>
      <c r="EZ582" s="136"/>
      <c r="FA582" s="136"/>
      <c r="FB582" s="136"/>
      <c r="FC582" s="136"/>
      <c r="FD582" s="136"/>
      <c r="FE582" s="136"/>
      <c r="FF582" s="136"/>
      <c r="FG582" s="136"/>
      <c r="FH582" s="136"/>
      <c r="FI582" s="136"/>
      <c r="FJ582" s="136"/>
      <c r="FK582" s="136"/>
      <c r="FL582" s="136"/>
      <c r="FM582" s="136"/>
      <c r="FN582" s="136"/>
      <c r="FO582" s="136"/>
      <c r="FP582" s="136"/>
      <c r="FQ582" s="136"/>
      <c r="FR582" s="136"/>
      <c r="FS582" s="136"/>
      <c r="FT582" s="136"/>
      <c r="FU582" s="136"/>
      <c r="FV582" s="136"/>
      <c r="FW582" s="136"/>
      <c r="FX582" s="136"/>
      <c r="FY582" s="136"/>
      <c r="FZ582" s="136"/>
      <c r="GA582" s="136"/>
      <c r="GB582" s="136"/>
      <c r="GC582" s="136"/>
      <c r="GD582" s="136"/>
      <c r="GE582" s="136"/>
      <c r="GF582" s="136"/>
      <c r="GG582" s="136"/>
      <c r="GH582" s="136"/>
      <c r="GI582" s="136"/>
      <c r="GJ582" s="136"/>
      <c r="GK582" s="136"/>
      <c r="GL582" s="136"/>
      <c r="GM582" s="136"/>
      <c r="GN582" s="136"/>
      <c r="GO582" s="136"/>
      <c r="GP582" s="136"/>
      <c r="GQ582" s="136"/>
      <c r="GR582" s="136"/>
      <c r="GS582" s="136"/>
      <c r="GT582" s="136"/>
      <c r="GU582" s="136"/>
      <c r="GV582" s="136"/>
      <c r="GW582" s="136"/>
      <c r="GX582" s="136"/>
      <c r="GY582" s="136"/>
      <c r="GZ582" s="136"/>
      <c r="HA582" s="136"/>
      <c r="HB582" s="136"/>
      <c r="HC582" s="136"/>
      <c r="HD582" s="136"/>
      <c r="HE582" s="136"/>
      <c r="HF582" s="136"/>
      <c r="HG582" s="136"/>
      <c r="HH582" s="136"/>
      <c r="HI582" s="136"/>
      <c r="HJ582" s="136"/>
      <c r="HK582" s="136"/>
      <c r="HL582" s="136"/>
      <c r="HM582" s="136"/>
      <c r="HN582" s="136"/>
      <c r="HO582" s="136"/>
      <c r="HP582" s="136"/>
      <c r="HQ582" s="136"/>
      <c r="HR582" s="136"/>
      <c r="HS582" s="136"/>
      <c r="HT582" s="136"/>
      <c r="HU582" s="136"/>
      <c r="HV582" s="136"/>
      <c r="HW582" s="136"/>
      <c r="HX582" s="136"/>
      <c r="HY582" s="136"/>
      <c r="HZ582" s="136"/>
      <c r="IA582" s="136"/>
      <c r="IB582" s="136"/>
      <c r="IC582" s="136"/>
      <c r="ID582" s="136"/>
      <c r="IE582" s="136"/>
      <c r="IF582" s="136"/>
      <c r="IG582" s="136"/>
    </row>
    <row r="583" spans="1:241" ht="15" customHeight="1" x14ac:dyDescent="0.25">
      <c r="A583" s="135" t="s">
        <v>532</v>
      </c>
      <c r="B583" s="205">
        <v>7803992</v>
      </c>
      <c r="C583" s="205">
        <v>3199770</v>
      </c>
      <c r="D583" s="205">
        <v>977978</v>
      </c>
      <c r="E583" s="205">
        <v>1389013</v>
      </c>
      <c r="F583" s="205">
        <v>1592956</v>
      </c>
      <c r="G583" s="205">
        <v>343197</v>
      </c>
      <c r="H583" s="242">
        <v>15306906</v>
      </c>
      <c r="I583" s="136"/>
      <c r="J583" s="135" t="s">
        <v>663</v>
      </c>
      <c r="K583" s="205">
        <v>6429296</v>
      </c>
      <c r="L583" s="205">
        <v>2438534</v>
      </c>
      <c r="M583" s="205">
        <v>511902</v>
      </c>
      <c r="N583" s="205">
        <v>1148000</v>
      </c>
      <c r="O583" s="205">
        <v>1387177</v>
      </c>
      <c r="P583" s="205">
        <v>360613</v>
      </c>
      <c r="Q583" s="242">
        <v>12275522</v>
      </c>
      <c r="R583" s="136"/>
      <c r="S583" s="136"/>
      <c r="T583" s="136"/>
      <c r="U583" s="136"/>
      <c r="V583" s="136"/>
      <c r="W583" s="136"/>
      <c r="X583" s="136"/>
      <c r="Y583" s="136"/>
      <c r="Z583" s="136"/>
      <c r="AA583" s="136"/>
      <c r="AB583" s="136"/>
      <c r="AC583" s="136"/>
      <c r="AD583" s="136"/>
      <c r="AE583" s="136"/>
      <c r="AF583" s="136"/>
      <c r="AG583" s="136"/>
      <c r="AH583" s="136"/>
      <c r="AI583" s="136"/>
      <c r="AJ583" s="136"/>
      <c r="AK583" s="136"/>
      <c r="AL583" s="136"/>
      <c r="AM583" s="136"/>
      <c r="AN583" s="136"/>
      <c r="AO583" s="136"/>
      <c r="AP583" s="136"/>
      <c r="AQ583" s="136"/>
      <c r="AR583" s="136"/>
      <c r="AS583" s="136"/>
      <c r="AT583" s="136"/>
      <c r="AU583" s="136"/>
      <c r="AV583" s="136"/>
      <c r="AW583" s="136"/>
      <c r="AX583" s="136"/>
      <c r="AY583" s="136"/>
      <c r="AZ583" s="136"/>
      <c r="BA583" s="136"/>
      <c r="BB583" s="136"/>
      <c r="BC583" s="136"/>
      <c r="BD583" s="136"/>
      <c r="BE583" s="136"/>
      <c r="BF583" s="136"/>
      <c r="BG583" s="136"/>
      <c r="BH583" s="136"/>
      <c r="BI583" s="136"/>
      <c r="BJ583" s="136"/>
      <c r="BK583" s="136"/>
      <c r="BL583" s="136"/>
      <c r="BM583" s="136"/>
      <c r="BN583" s="136"/>
      <c r="BO583" s="136"/>
      <c r="BP583" s="136"/>
      <c r="BQ583" s="136"/>
      <c r="BR583" s="136"/>
      <c r="BS583" s="136"/>
      <c r="BT583" s="136"/>
      <c r="BU583" s="136"/>
      <c r="BV583" s="136"/>
      <c r="BW583" s="136"/>
      <c r="BX583" s="136"/>
      <c r="BY583" s="136"/>
      <c r="BZ583" s="136"/>
      <c r="CA583" s="136"/>
      <c r="CB583" s="136"/>
      <c r="CC583" s="136"/>
      <c r="CD583" s="136"/>
      <c r="CE583" s="136"/>
      <c r="CF583" s="136"/>
      <c r="CG583" s="136"/>
      <c r="CH583" s="136"/>
      <c r="CI583" s="136"/>
      <c r="CJ583" s="136"/>
      <c r="CK583" s="136"/>
      <c r="CL583" s="136"/>
      <c r="CM583" s="136"/>
      <c r="CN583" s="136"/>
      <c r="CO583" s="136"/>
      <c r="CP583" s="136"/>
      <c r="CQ583" s="136"/>
      <c r="CR583" s="136"/>
      <c r="CS583" s="136"/>
      <c r="CT583" s="136"/>
      <c r="CU583" s="136"/>
      <c r="CV583" s="136"/>
      <c r="CW583" s="136"/>
      <c r="CX583" s="136"/>
      <c r="CY583" s="136"/>
      <c r="CZ583" s="136"/>
      <c r="DA583" s="136"/>
      <c r="DB583" s="136"/>
      <c r="DC583" s="136"/>
      <c r="DD583" s="136"/>
      <c r="DE583" s="136"/>
      <c r="DF583" s="136"/>
      <c r="DG583" s="136"/>
      <c r="DH583" s="136"/>
      <c r="DI583" s="136"/>
      <c r="DJ583" s="136"/>
      <c r="DK583" s="136"/>
      <c r="DL583" s="136"/>
      <c r="DM583" s="136"/>
      <c r="DN583" s="136"/>
      <c r="DO583" s="136"/>
      <c r="DP583" s="136"/>
      <c r="DQ583" s="136"/>
      <c r="DR583" s="136"/>
      <c r="DS583" s="136"/>
      <c r="DT583" s="136"/>
      <c r="DU583" s="136"/>
      <c r="DV583" s="136"/>
      <c r="DW583" s="136"/>
      <c r="DX583" s="136"/>
      <c r="DY583" s="136"/>
      <c r="DZ583" s="136"/>
      <c r="EA583" s="136"/>
      <c r="EB583" s="136"/>
      <c r="EC583" s="136"/>
      <c r="ED583" s="136"/>
      <c r="EE583" s="136"/>
      <c r="EF583" s="136"/>
      <c r="EG583" s="136"/>
      <c r="EH583" s="136"/>
      <c r="EI583" s="136"/>
      <c r="EJ583" s="136"/>
      <c r="EK583" s="136"/>
      <c r="EL583" s="136"/>
      <c r="EM583" s="136"/>
      <c r="EN583" s="136"/>
      <c r="EO583" s="136"/>
      <c r="EP583" s="136"/>
      <c r="EQ583" s="136"/>
      <c r="ER583" s="136"/>
      <c r="ES583" s="136"/>
      <c r="ET583" s="136"/>
      <c r="EU583" s="136"/>
      <c r="EV583" s="136"/>
      <c r="EW583" s="136"/>
      <c r="EX583" s="136"/>
      <c r="EY583" s="136"/>
      <c r="EZ583" s="136"/>
      <c r="FA583" s="136"/>
      <c r="FB583" s="136"/>
      <c r="FC583" s="136"/>
      <c r="FD583" s="136"/>
      <c r="FE583" s="136"/>
      <c r="FF583" s="136"/>
      <c r="FG583" s="136"/>
      <c r="FH583" s="136"/>
      <c r="FI583" s="136"/>
      <c r="FJ583" s="136"/>
      <c r="FK583" s="136"/>
      <c r="FL583" s="136"/>
      <c r="FM583" s="136"/>
      <c r="FN583" s="136"/>
      <c r="FO583" s="136"/>
      <c r="FP583" s="136"/>
      <c r="FQ583" s="136"/>
      <c r="FR583" s="136"/>
      <c r="FS583" s="136"/>
      <c r="FT583" s="136"/>
      <c r="FU583" s="136"/>
      <c r="FV583" s="136"/>
      <c r="FW583" s="136"/>
      <c r="FX583" s="136"/>
      <c r="FY583" s="136"/>
      <c r="FZ583" s="136"/>
      <c r="GA583" s="136"/>
      <c r="GB583" s="136"/>
      <c r="GC583" s="136"/>
      <c r="GD583" s="136"/>
      <c r="GE583" s="136"/>
      <c r="GF583" s="136"/>
      <c r="GG583" s="136"/>
      <c r="GH583" s="136"/>
      <c r="GI583" s="136"/>
      <c r="GJ583" s="136"/>
      <c r="GK583" s="136"/>
      <c r="GL583" s="136"/>
      <c r="GM583" s="136"/>
      <c r="GN583" s="136"/>
      <c r="GO583" s="136"/>
      <c r="GP583" s="136"/>
      <c r="GQ583" s="136"/>
      <c r="GR583" s="136"/>
      <c r="GS583" s="136"/>
      <c r="GT583" s="136"/>
      <c r="GU583" s="136"/>
      <c r="GV583" s="136"/>
      <c r="GW583" s="136"/>
      <c r="GX583" s="136"/>
      <c r="GY583" s="136"/>
      <c r="GZ583" s="136"/>
      <c r="HA583" s="136"/>
      <c r="HB583" s="136"/>
      <c r="HC583" s="136"/>
      <c r="HD583" s="136"/>
      <c r="HE583" s="136"/>
      <c r="HF583" s="136"/>
      <c r="HG583" s="136"/>
      <c r="HH583" s="136"/>
      <c r="HI583" s="136"/>
      <c r="HJ583" s="136"/>
      <c r="HK583" s="136"/>
      <c r="HL583" s="136"/>
      <c r="HM583" s="136"/>
      <c r="HN583" s="136"/>
      <c r="HO583" s="136"/>
      <c r="HP583" s="136"/>
      <c r="HQ583" s="136"/>
      <c r="HR583" s="136"/>
      <c r="HS583" s="136"/>
      <c r="HT583" s="136"/>
      <c r="HU583" s="136"/>
      <c r="HV583" s="136"/>
      <c r="HW583" s="136"/>
      <c r="HX583" s="136"/>
      <c r="HY583" s="136"/>
      <c r="HZ583" s="136"/>
      <c r="IA583" s="136"/>
      <c r="IB583" s="136"/>
      <c r="IC583" s="136"/>
      <c r="ID583" s="136"/>
      <c r="IE583" s="136"/>
      <c r="IF583" s="136"/>
      <c r="IG583" s="136"/>
    </row>
    <row r="584" spans="1:241" ht="15" customHeight="1" x14ac:dyDescent="0.25">
      <c r="A584" s="135" t="s">
        <v>533</v>
      </c>
      <c r="B584" s="205">
        <v>8436723</v>
      </c>
      <c r="C584" s="205">
        <v>2554524</v>
      </c>
      <c r="D584" s="205">
        <v>921612</v>
      </c>
      <c r="E584" s="205">
        <v>1178379</v>
      </c>
      <c r="F584" s="205">
        <v>1602295</v>
      </c>
      <c r="G584" s="205">
        <v>283954</v>
      </c>
      <c r="H584" s="242">
        <v>14977487</v>
      </c>
      <c r="I584" s="136"/>
      <c r="J584" s="135" t="s">
        <v>575</v>
      </c>
      <c r="K584" s="205">
        <v>7387862</v>
      </c>
      <c r="L584" s="205">
        <v>3394269</v>
      </c>
      <c r="M584" s="205">
        <v>651326</v>
      </c>
      <c r="N584" s="205">
        <v>1142208</v>
      </c>
      <c r="O584" s="205">
        <v>1543478</v>
      </c>
      <c r="P584" s="205">
        <v>401878</v>
      </c>
      <c r="Q584" s="242">
        <v>14521021</v>
      </c>
      <c r="R584" s="136"/>
      <c r="S584" s="136"/>
      <c r="T584" s="136"/>
      <c r="U584" s="136"/>
      <c r="V584" s="136"/>
      <c r="W584" s="136"/>
      <c r="X584" s="136"/>
      <c r="Y584" s="136"/>
      <c r="Z584" s="136"/>
      <c r="AA584" s="136"/>
      <c r="AB584" s="136"/>
      <c r="AC584" s="136"/>
      <c r="AD584" s="136"/>
      <c r="AE584" s="136"/>
      <c r="AF584" s="136"/>
      <c r="AG584" s="136"/>
      <c r="AH584" s="136"/>
      <c r="AI584" s="136"/>
      <c r="AJ584" s="136"/>
      <c r="AK584" s="136"/>
      <c r="AL584" s="136"/>
      <c r="AM584" s="136"/>
      <c r="AN584" s="136"/>
      <c r="AO584" s="136"/>
      <c r="AP584" s="136"/>
      <c r="AQ584" s="136"/>
      <c r="AR584" s="136"/>
      <c r="AS584" s="136"/>
      <c r="AT584" s="136"/>
      <c r="AU584" s="136"/>
      <c r="AV584" s="136"/>
      <c r="AW584" s="136"/>
      <c r="AX584" s="136"/>
      <c r="AY584" s="136"/>
      <c r="AZ584" s="136"/>
      <c r="BA584" s="136"/>
      <c r="BB584" s="136"/>
      <c r="BC584" s="136"/>
      <c r="BD584" s="136"/>
      <c r="BE584" s="136"/>
      <c r="BF584" s="136"/>
      <c r="BG584" s="136"/>
      <c r="BH584" s="136"/>
      <c r="BI584" s="136"/>
      <c r="BJ584" s="136"/>
      <c r="BK584" s="136"/>
      <c r="BL584" s="136"/>
      <c r="BM584" s="136"/>
      <c r="BN584" s="136"/>
      <c r="BO584" s="136"/>
      <c r="BP584" s="136"/>
      <c r="BQ584" s="136"/>
      <c r="BR584" s="136"/>
      <c r="BS584" s="136"/>
      <c r="BT584" s="136"/>
      <c r="BU584" s="136"/>
      <c r="BV584" s="136"/>
      <c r="BW584" s="136"/>
      <c r="BX584" s="136"/>
      <c r="BY584" s="136"/>
      <c r="BZ584" s="136"/>
      <c r="CA584" s="136"/>
      <c r="CB584" s="136"/>
      <c r="CC584" s="136"/>
      <c r="CD584" s="136"/>
      <c r="CE584" s="136"/>
      <c r="CF584" s="136"/>
      <c r="CG584" s="136"/>
      <c r="CH584" s="136"/>
      <c r="CI584" s="136"/>
      <c r="CJ584" s="136"/>
      <c r="CK584" s="136"/>
      <c r="CL584" s="136"/>
      <c r="CM584" s="136"/>
      <c r="CN584" s="136"/>
      <c r="CO584" s="136"/>
      <c r="CP584" s="136"/>
      <c r="CQ584" s="136"/>
      <c r="CR584" s="136"/>
      <c r="CS584" s="136"/>
      <c r="CT584" s="136"/>
      <c r="CU584" s="136"/>
      <c r="CV584" s="136"/>
      <c r="CW584" s="136"/>
      <c r="CX584" s="136"/>
      <c r="CY584" s="136"/>
      <c r="CZ584" s="136"/>
      <c r="DA584" s="136"/>
      <c r="DB584" s="136"/>
      <c r="DC584" s="136"/>
      <c r="DD584" s="136"/>
      <c r="DE584" s="136"/>
      <c r="DF584" s="136"/>
      <c r="DG584" s="136"/>
      <c r="DH584" s="136"/>
      <c r="DI584" s="136"/>
      <c r="DJ584" s="136"/>
      <c r="DK584" s="136"/>
      <c r="DL584" s="136"/>
      <c r="DM584" s="136"/>
      <c r="DN584" s="136"/>
      <c r="DO584" s="136"/>
      <c r="DP584" s="136"/>
      <c r="DQ584" s="136"/>
      <c r="DR584" s="136"/>
      <c r="DS584" s="136"/>
      <c r="DT584" s="136"/>
      <c r="DU584" s="136"/>
      <c r="DV584" s="136"/>
      <c r="DW584" s="136"/>
      <c r="DX584" s="136"/>
      <c r="DY584" s="136"/>
      <c r="DZ584" s="136"/>
      <c r="EA584" s="136"/>
      <c r="EB584" s="136"/>
      <c r="EC584" s="136"/>
      <c r="ED584" s="136"/>
      <c r="EE584" s="136"/>
      <c r="EF584" s="136"/>
      <c r="EG584" s="136"/>
      <c r="EH584" s="136"/>
      <c r="EI584" s="136"/>
      <c r="EJ584" s="136"/>
      <c r="EK584" s="136"/>
      <c r="EL584" s="136"/>
      <c r="EM584" s="136"/>
      <c r="EN584" s="136"/>
      <c r="EO584" s="136"/>
      <c r="EP584" s="136"/>
      <c r="EQ584" s="136"/>
      <c r="ER584" s="136"/>
      <c r="ES584" s="136"/>
      <c r="ET584" s="136"/>
      <c r="EU584" s="136"/>
      <c r="EV584" s="136"/>
      <c r="EW584" s="136"/>
      <c r="EX584" s="136"/>
      <c r="EY584" s="136"/>
      <c r="EZ584" s="136"/>
      <c r="FA584" s="136"/>
      <c r="FB584" s="136"/>
      <c r="FC584" s="136"/>
      <c r="FD584" s="136"/>
      <c r="FE584" s="136"/>
      <c r="FF584" s="136"/>
      <c r="FG584" s="136"/>
      <c r="FH584" s="136"/>
      <c r="FI584" s="136"/>
      <c r="FJ584" s="136"/>
      <c r="FK584" s="136"/>
      <c r="FL584" s="136"/>
      <c r="FM584" s="136"/>
      <c r="FN584" s="136"/>
      <c r="FO584" s="136"/>
      <c r="FP584" s="136"/>
      <c r="FQ584" s="136"/>
      <c r="FR584" s="136"/>
      <c r="FS584" s="136"/>
      <c r="FT584" s="136"/>
      <c r="FU584" s="136"/>
      <c r="FV584" s="136"/>
      <c r="FW584" s="136"/>
      <c r="FX584" s="136"/>
      <c r="FY584" s="136"/>
      <c r="FZ584" s="136"/>
      <c r="GA584" s="136"/>
      <c r="GB584" s="136"/>
      <c r="GC584" s="136"/>
      <c r="GD584" s="136"/>
      <c r="GE584" s="136"/>
      <c r="GF584" s="136"/>
      <c r="GG584" s="136"/>
      <c r="GH584" s="136"/>
      <c r="GI584" s="136"/>
      <c r="GJ584" s="136"/>
      <c r="GK584" s="136"/>
      <c r="GL584" s="136"/>
      <c r="GM584" s="136"/>
      <c r="GN584" s="136"/>
      <c r="GO584" s="136"/>
      <c r="GP584" s="136"/>
      <c r="GQ584" s="136"/>
      <c r="GR584" s="136"/>
      <c r="GS584" s="136"/>
      <c r="GT584" s="136"/>
      <c r="GU584" s="136"/>
      <c r="GV584" s="136"/>
      <c r="GW584" s="136"/>
      <c r="GX584" s="136"/>
      <c r="GY584" s="136"/>
      <c r="GZ584" s="136"/>
      <c r="HA584" s="136"/>
      <c r="HB584" s="136"/>
      <c r="HC584" s="136"/>
      <c r="HD584" s="136"/>
      <c r="HE584" s="136"/>
      <c r="HF584" s="136"/>
      <c r="HG584" s="136"/>
      <c r="HH584" s="136"/>
      <c r="HI584" s="136"/>
      <c r="HJ584" s="136"/>
      <c r="HK584" s="136"/>
      <c r="HL584" s="136"/>
      <c r="HM584" s="136"/>
      <c r="HN584" s="136"/>
      <c r="HO584" s="136"/>
      <c r="HP584" s="136"/>
      <c r="HQ584" s="136"/>
      <c r="HR584" s="136"/>
      <c r="HS584" s="136"/>
      <c r="HT584" s="136"/>
      <c r="HU584" s="136"/>
      <c r="HV584" s="136"/>
      <c r="HW584" s="136"/>
      <c r="HX584" s="136"/>
      <c r="HY584" s="136"/>
      <c r="HZ584" s="136"/>
      <c r="IA584" s="136"/>
      <c r="IB584" s="136"/>
      <c r="IC584" s="136"/>
      <c r="ID584" s="136"/>
      <c r="IE584" s="136"/>
      <c r="IF584" s="136"/>
      <c r="IG584" s="136"/>
    </row>
    <row r="585" spans="1:241" ht="15" customHeight="1" x14ac:dyDescent="0.25">
      <c r="A585" s="212" t="s">
        <v>963</v>
      </c>
      <c r="B585" s="212">
        <v>155239332</v>
      </c>
      <c r="C585" s="212">
        <v>77098237</v>
      </c>
      <c r="D585" s="212">
        <v>21494216</v>
      </c>
      <c r="E585" s="212">
        <v>27006853</v>
      </c>
      <c r="F585" s="212">
        <v>38744297</v>
      </c>
      <c r="G585" s="212">
        <v>7182331</v>
      </c>
      <c r="H585" s="243">
        <v>326765266</v>
      </c>
      <c r="I585" s="136"/>
      <c r="J585" s="135" t="s">
        <v>576</v>
      </c>
      <c r="K585" s="205">
        <v>7314105</v>
      </c>
      <c r="L585" s="205">
        <v>4011774</v>
      </c>
      <c r="M585" s="205">
        <v>681702</v>
      </c>
      <c r="N585" s="205">
        <v>1002983</v>
      </c>
      <c r="O585" s="205">
        <v>2286027</v>
      </c>
      <c r="P585" s="205">
        <v>310830</v>
      </c>
      <c r="Q585" s="242">
        <v>15607421</v>
      </c>
      <c r="R585" s="136"/>
      <c r="S585" s="136"/>
      <c r="T585" s="136"/>
      <c r="U585" s="136"/>
      <c r="V585" s="136"/>
      <c r="W585" s="136"/>
      <c r="X585" s="136"/>
      <c r="Y585" s="136"/>
      <c r="Z585" s="136"/>
      <c r="AA585" s="136"/>
      <c r="AB585" s="136"/>
      <c r="AC585" s="136"/>
      <c r="AD585" s="136"/>
      <c r="AE585" s="136"/>
      <c r="AF585" s="136"/>
      <c r="AG585" s="136"/>
      <c r="AH585" s="136"/>
      <c r="AI585" s="136"/>
      <c r="AJ585" s="136"/>
      <c r="AK585" s="136"/>
      <c r="AL585" s="136"/>
      <c r="AM585" s="136"/>
      <c r="AN585" s="136"/>
      <c r="AO585" s="136"/>
      <c r="AP585" s="136"/>
      <c r="AQ585" s="136"/>
      <c r="AR585" s="136"/>
      <c r="AS585" s="136"/>
      <c r="AT585" s="136"/>
      <c r="AU585" s="136"/>
      <c r="AV585" s="136"/>
      <c r="AW585" s="136"/>
      <c r="AX585" s="136"/>
      <c r="AY585" s="136"/>
      <c r="AZ585" s="136"/>
      <c r="BA585" s="136"/>
      <c r="BB585" s="136"/>
      <c r="BC585" s="136"/>
      <c r="BD585" s="136"/>
      <c r="BE585" s="136"/>
      <c r="BF585" s="136"/>
      <c r="BG585" s="136"/>
      <c r="BH585" s="136"/>
      <c r="BI585" s="136"/>
      <c r="BJ585" s="136"/>
      <c r="BK585" s="136"/>
      <c r="BL585" s="136"/>
      <c r="BM585" s="136"/>
      <c r="BN585" s="136"/>
      <c r="BO585" s="136"/>
      <c r="BP585" s="136"/>
      <c r="BQ585" s="136"/>
      <c r="BR585" s="136"/>
      <c r="BS585" s="136"/>
      <c r="BT585" s="136"/>
      <c r="BU585" s="136"/>
      <c r="BV585" s="136"/>
      <c r="BW585" s="136"/>
      <c r="BX585" s="136"/>
      <c r="BY585" s="136"/>
      <c r="BZ585" s="136"/>
      <c r="CA585" s="136"/>
      <c r="CB585" s="136"/>
      <c r="CC585" s="136"/>
      <c r="CD585" s="136"/>
      <c r="CE585" s="136"/>
      <c r="CF585" s="136"/>
      <c r="CG585" s="136"/>
      <c r="CH585" s="136"/>
      <c r="CI585" s="136"/>
      <c r="CJ585" s="136"/>
      <c r="CK585" s="136"/>
      <c r="CL585" s="136"/>
      <c r="CM585" s="136"/>
      <c r="CN585" s="136"/>
      <c r="CO585" s="136"/>
      <c r="CP585" s="136"/>
      <c r="CQ585" s="136"/>
      <c r="CR585" s="136"/>
      <c r="CS585" s="136"/>
      <c r="CT585" s="136"/>
      <c r="CU585" s="136"/>
      <c r="CV585" s="136"/>
      <c r="CW585" s="136"/>
      <c r="CX585" s="136"/>
      <c r="CY585" s="136"/>
      <c r="CZ585" s="136"/>
      <c r="DA585" s="136"/>
      <c r="DB585" s="136"/>
      <c r="DC585" s="136"/>
      <c r="DD585" s="136"/>
      <c r="DE585" s="136"/>
      <c r="DF585" s="136"/>
      <c r="DG585" s="136"/>
      <c r="DH585" s="136"/>
      <c r="DI585" s="136"/>
      <c r="DJ585" s="136"/>
      <c r="DK585" s="136"/>
      <c r="DL585" s="136"/>
      <c r="DM585" s="136"/>
      <c r="DN585" s="136"/>
      <c r="DO585" s="136"/>
      <c r="DP585" s="136"/>
      <c r="DQ585" s="136"/>
      <c r="DR585" s="136"/>
      <c r="DS585" s="136"/>
      <c r="DT585" s="136"/>
      <c r="DU585" s="136"/>
      <c r="DV585" s="136"/>
      <c r="DW585" s="136"/>
      <c r="DX585" s="136"/>
      <c r="DY585" s="136"/>
      <c r="DZ585" s="136"/>
      <c r="EA585" s="136"/>
      <c r="EB585" s="136"/>
      <c r="EC585" s="136"/>
      <c r="ED585" s="136"/>
      <c r="EE585" s="136"/>
      <c r="EF585" s="136"/>
      <c r="EG585" s="136"/>
      <c r="EH585" s="136"/>
      <c r="EI585" s="136"/>
      <c r="EJ585" s="136"/>
      <c r="EK585" s="136"/>
      <c r="EL585" s="136"/>
      <c r="EM585" s="136"/>
      <c r="EN585" s="136"/>
      <c r="EO585" s="136"/>
      <c r="EP585" s="136"/>
      <c r="EQ585" s="136"/>
      <c r="ER585" s="136"/>
      <c r="ES585" s="136"/>
      <c r="ET585" s="136"/>
      <c r="EU585" s="136"/>
      <c r="EV585" s="136"/>
      <c r="EW585" s="136"/>
      <c r="EX585" s="136"/>
      <c r="EY585" s="136"/>
      <c r="EZ585" s="136"/>
      <c r="FA585" s="136"/>
      <c r="FB585" s="136"/>
      <c r="FC585" s="136"/>
      <c r="FD585" s="136"/>
      <c r="FE585" s="136"/>
      <c r="FF585" s="136"/>
      <c r="FG585" s="136"/>
      <c r="FH585" s="136"/>
      <c r="FI585" s="136"/>
      <c r="FJ585" s="136"/>
      <c r="FK585" s="136"/>
      <c r="FL585" s="136"/>
      <c r="FM585" s="136"/>
      <c r="FN585" s="136"/>
      <c r="FO585" s="136"/>
      <c r="FP585" s="136"/>
      <c r="FQ585" s="136"/>
      <c r="FR585" s="136"/>
      <c r="FS585" s="136"/>
      <c r="FT585" s="136"/>
      <c r="FU585" s="136"/>
      <c r="FV585" s="136"/>
      <c r="FW585" s="136"/>
      <c r="FX585" s="136"/>
      <c r="FY585" s="136"/>
      <c r="FZ585" s="136"/>
      <c r="GA585" s="136"/>
      <c r="GB585" s="136"/>
      <c r="GC585" s="136"/>
      <c r="GD585" s="136"/>
      <c r="GE585" s="136"/>
      <c r="GF585" s="136"/>
      <c r="GG585" s="136"/>
      <c r="GH585" s="136"/>
      <c r="GI585" s="136"/>
      <c r="GJ585" s="136"/>
      <c r="GK585" s="136"/>
      <c r="GL585" s="136"/>
      <c r="GM585" s="136"/>
      <c r="GN585" s="136"/>
      <c r="GO585" s="136"/>
      <c r="GP585" s="136"/>
      <c r="GQ585" s="136"/>
      <c r="GR585" s="136"/>
      <c r="GS585" s="136"/>
      <c r="GT585" s="136"/>
      <c r="GU585" s="136"/>
      <c r="GV585" s="136"/>
      <c r="GW585" s="136"/>
      <c r="GX585" s="136"/>
      <c r="GY585" s="136"/>
      <c r="GZ585" s="136"/>
      <c r="HA585" s="136"/>
      <c r="HB585" s="136"/>
      <c r="HC585" s="136"/>
      <c r="HD585" s="136"/>
      <c r="HE585" s="136"/>
      <c r="HF585" s="136"/>
      <c r="HG585" s="136"/>
      <c r="HH585" s="136"/>
      <c r="HI585" s="136"/>
      <c r="HJ585" s="136"/>
      <c r="HK585" s="136"/>
      <c r="HL585" s="136"/>
      <c r="HM585" s="136"/>
      <c r="HN585" s="136"/>
      <c r="HO585" s="136"/>
      <c r="HP585" s="136"/>
      <c r="HQ585" s="136"/>
      <c r="HR585" s="136"/>
      <c r="HS585" s="136"/>
      <c r="HT585" s="136"/>
      <c r="HU585" s="136"/>
      <c r="HV585" s="136"/>
      <c r="HW585" s="136"/>
      <c r="HX585" s="136"/>
      <c r="HY585" s="136"/>
      <c r="HZ585" s="136"/>
      <c r="IA585" s="136"/>
      <c r="IB585" s="136"/>
      <c r="IC585" s="136"/>
      <c r="ID585" s="136"/>
      <c r="IE585" s="136"/>
      <c r="IF585" s="136"/>
      <c r="IG585" s="136"/>
    </row>
    <row r="586" spans="1:241" ht="15" customHeight="1" x14ac:dyDescent="0.25">
      <c r="A586" s="208" t="s">
        <v>964</v>
      </c>
      <c r="B586" s="208">
        <v>7056333.2727272725</v>
      </c>
      <c r="C586" s="208">
        <v>3504465.3181818184</v>
      </c>
      <c r="D586" s="208">
        <v>977009.81818181823</v>
      </c>
      <c r="E586" s="208">
        <v>1227584.2272727273</v>
      </c>
      <c r="F586" s="208">
        <v>1761104.4090909092</v>
      </c>
      <c r="G586" s="208">
        <v>326469.59090909088</v>
      </c>
      <c r="H586" s="208">
        <v>14852966.636363637</v>
      </c>
      <c r="I586" s="136"/>
      <c r="J586" s="212" t="s">
        <v>965</v>
      </c>
      <c r="K586" s="212">
        <v>183511731</v>
      </c>
      <c r="L586" s="212">
        <v>108686803</v>
      </c>
      <c r="M586" s="212">
        <v>22795328</v>
      </c>
      <c r="N586" s="212">
        <v>23683936</v>
      </c>
      <c r="O586" s="212">
        <v>42500713</v>
      </c>
      <c r="P586" s="212">
        <v>11999592</v>
      </c>
      <c r="Q586" s="243">
        <v>393178103</v>
      </c>
      <c r="R586" s="136"/>
      <c r="S586" s="136"/>
      <c r="T586" s="136"/>
      <c r="U586" s="136"/>
      <c r="V586" s="136"/>
      <c r="W586" s="136"/>
      <c r="X586" s="136"/>
      <c r="Y586" s="136"/>
      <c r="Z586" s="136"/>
      <c r="AA586" s="136"/>
      <c r="AB586" s="136"/>
      <c r="AC586" s="136"/>
      <c r="AD586" s="136"/>
      <c r="AE586" s="136"/>
      <c r="AF586" s="136"/>
      <c r="AG586" s="136"/>
      <c r="AH586" s="136"/>
      <c r="AI586" s="136"/>
      <c r="AJ586" s="136"/>
      <c r="AK586" s="136"/>
      <c r="AL586" s="136"/>
      <c r="AM586" s="136"/>
      <c r="AN586" s="136"/>
      <c r="AO586" s="136"/>
      <c r="AP586" s="136"/>
      <c r="AQ586" s="136"/>
      <c r="AR586" s="136"/>
      <c r="AS586" s="136"/>
      <c r="AT586" s="136"/>
      <c r="AU586" s="136"/>
      <c r="AV586" s="136"/>
      <c r="AW586" s="136"/>
      <c r="AX586" s="136"/>
      <c r="AY586" s="136"/>
      <c r="AZ586" s="136"/>
      <c r="BA586" s="136"/>
      <c r="BB586" s="136"/>
      <c r="BC586" s="136"/>
      <c r="BD586" s="136"/>
      <c r="BE586" s="136"/>
      <c r="BF586" s="136"/>
      <c r="BG586" s="136"/>
      <c r="BH586" s="136"/>
      <c r="BI586" s="136"/>
      <c r="BJ586" s="136"/>
      <c r="BK586" s="136"/>
      <c r="BL586" s="136"/>
      <c r="BM586" s="136"/>
      <c r="BN586" s="136"/>
      <c r="BO586" s="136"/>
      <c r="BP586" s="136"/>
      <c r="BQ586" s="136"/>
      <c r="BR586" s="136"/>
      <c r="BS586" s="136"/>
      <c r="BT586" s="136"/>
      <c r="BU586" s="136"/>
      <c r="BV586" s="136"/>
      <c r="BW586" s="136"/>
      <c r="BX586" s="136"/>
      <c r="BY586" s="136"/>
      <c r="BZ586" s="136"/>
      <c r="CA586" s="136"/>
      <c r="CB586" s="136"/>
      <c r="CC586" s="136"/>
      <c r="CD586" s="136"/>
      <c r="CE586" s="136"/>
      <c r="CF586" s="136"/>
      <c r="CG586" s="136"/>
      <c r="CH586" s="136"/>
      <c r="CI586" s="136"/>
      <c r="CJ586" s="136"/>
      <c r="CK586" s="136"/>
      <c r="CL586" s="136"/>
      <c r="CM586" s="136"/>
      <c r="CN586" s="136"/>
      <c r="CO586" s="136"/>
      <c r="CP586" s="136"/>
      <c r="CQ586" s="136"/>
      <c r="CR586" s="136"/>
      <c r="CS586" s="136"/>
      <c r="CT586" s="136"/>
      <c r="CU586" s="136"/>
      <c r="CV586" s="136"/>
      <c r="CW586" s="136"/>
      <c r="CX586" s="136"/>
      <c r="CY586" s="136"/>
      <c r="CZ586" s="136"/>
      <c r="DA586" s="136"/>
      <c r="DB586" s="136"/>
      <c r="DC586" s="136"/>
      <c r="DD586" s="136"/>
      <c r="DE586" s="136"/>
      <c r="DF586" s="136"/>
      <c r="DG586" s="136"/>
      <c r="DH586" s="136"/>
      <c r="DI586" s="136"/>
      <c r="DJ586" s="136"/>
      <c r="DK586" s="136"/>
      <c r="DL586" s="136"/>
      <c r="DM586" s="136"/>
      <c r="DN586" s="136"/>
      <c r="DO586" s="136"/>
      <c r="DP586" s="136"/>
      <c r="DQ586" s="136"/>
      <c r="DR586" s="136"/>
      <c r="DS586" s="136"/>
      <c r="DT586" s="136"/>
      <c r="DU586" s="136"/>
      <c r="DV586" s="136"/>
      <c r="DW586" s="136"/>
      <c r="DX586" s="136"/>
      <c r="DY586" s="136"/>
      <c r="DZ586" s="136"/>
      <c r="EA586" s="136"/>
      <c r="EB586" s="136"/>
      <c r="EC586" s="136"/>
      <c r="ED586" s="136"/>
      <c r="EE586" s="136"/>
      <c r="EF586" s="136"/>
      <c r="EG586" s="136"/>
      <c r="EH586" s="136"/>
      <c r="EI586" s="136"/>
      <c r="EJ586" s="136"/>
      <c r="EK586" s="136"/>
      <c r="EL586" s="136"/>
      <c r="EM586" s="136"/>
      <c r="EN586" s="136"/>
      <c r="EO586" s="136"/>
      <c r="EP586" s="136"/>
      <c r="EQ586" s="136"/>
      <c r="ER586" s="136"/>
      <c r="ES586" s="136"/>
      <c r="ET586" s="136"/>
      <c r="EU586" s="136"/>
      <c r="EV586" s="136"/>
      <c r="EW586" s="136"/>
      <c r="EX586" s="136"/>
      <c r="EY586" s="136"/>
      <c r="EZ586" s="136"/>
      <c r="FA586" s="136"/>
      <c r="FB586" s="136"/>
      <c r="FC586" s="136"/>
      <c r="FD586" s="136"/>
      <c r="FE586" s="136"/>
      <c r="FF586" s="136"/>
      <c r="FG586" s="136"/>
      <c r="FH586" s="136"/>
      <c r="FI586" s="136"/>
      <c r="FJ586" s="136"/>
      <c r="FK586" s="136"/>
      <c r="FL586" s="136"/>
      <c r="FM586" s="136"/>
      <c r="FN586" s="136"/>
      <c r="FO586" s="136"/>
      <c r="FP586" s="136"/>
      <c r="FQ586" s="136"/>
      <c r="FR586" s="136"/>
      <c r="FS586" s="136"/>
      <c r="FT586" s="136"/>
      <c r="FU586" s="136"/>
      <c r="FV586" s="136"/>
      <c r="FW586" s="136"/>
      <c r="FX586" s="136"/>
      <c r="FY586" s="136"/>
      <c r="FZ586" s="136"/>
      <c r="GA586" s="136"/>
      <c r="GB586" s="136"/>
      <c r="GC586" s="136"/>
      <c r="GD586" s="136"/>
      <c r="GE586" s="136"/>
      <c r="GF586" s="136"/>
      <c r="GG586" s="136"/>
      <c r="GH586" s="136"/>
      <c r="GI586" s="136"/>
      <c r="GJ586" s="136"/>
      <c r="GK586" s="136"/>
      <c r="GL586" s="136"/>
      <c r="GM586" s="136"/>
      <c r="GN586" s="136"/>
      <c r="GO586" s="136"/>
      <c r="GP586" s="136"/>
      <c r="GQ586" s="136"/>
      <c r="GR586" s="136"/>
      <c r="GS586" s="136"/>
      <c r="GT586" s="136"/>
      <c r="GU586" s="136"/>
      <c r="GV586" s="136"/>
      <c r="GW586" s="136"/>
      <c r="GX586" s="136"/>
      <c r="GY586" s="136"/>
      <c r="GZ586" s="136"/>
      <c r="HA586" s="136"/>
      <c r="HB586" s="136"/>
      <c r="HC586" s="136"/>
      <c r="HD586" s="136"/>
      <c r="HE586" s="136"/>
      <c r="HF586" s="136"/>
      <c r="HG586" s="136"/>
      <c r="HH586" s="136"/>
      <c r="HI586" s="136"/>
      <c r="HJ586" s="136"/>
      <c r="HK586" s="136"/>
      <c r="HL586" s="136"/>
      <c r="HM586" s="136"/>
      <c r="HN586" s="136"/>
      <c r="HO586" s="136"/>
      <c r="HP586" s="136"/>
      <c r="HQ586" s="136"/>
      <c r="HR586" s="136"/>
      <c r="HS586" s="136"/>
      <c r="HT586" s="136"/>
      <c r="HU586" s="136"/>
      <c r="HV586" s="136"/>
      <c r="HW586" s="136"/>
      <c r="HX586" s="136"/>
      <c r="HY586" s="136"/>
      <c r="HZ586" s="136"/>
      <c r="IA586" s="136"/>
      <c r="IB586" s="136"/>
      <c r="IC586" s="136"/>
      <c r="ID586" s="136"/>
      <c r="IE586" s="136"/>
      <c r="IF586" s="136"/>
      <c r="IG586" s="136"/>
    </row>
    <row r="587" spans="1:241" ht="15" customHeight="1" x14ac:dyDescent="0.25">
      <c r="A587" s="135"/>
      <c r="B587" s="135"/>
      <c r="C587" s="135"/>
      <c r="D587" s="135"/>
      <c r="E587" s="135"/>
      <c r="F587" s="135"/>
      <c r="G587" s="135"/>
      <c r="H587" s="135"/>
      <c r="I587" s="136"/>
      <c r="J587" s="208" t="s">
        <v>966</v>
      </c>
      <c r="K587" s="208">
        <v>7978770.9130434785</v>
      </c>
      <c r="L587" s="208">
        <v>4725513.1739130439</v>
      </c>
      <c r="M587" s="208">
        <v>991101.21739130432</v>
      </c>
      <c r="N587" s="208">
        <v>1029736.3478260869</v>
      </c>
      <c r="O587" s="208">
        <v>1847857.0869565217</v>
      </c>
      <c r="P587" s="208">
        <v>521721.39130434784</v>
      </c>
      <c r="Q587" s="208">
        <v>17094700.130434781</v>
      </c>
      <c r="R587" s="136"/>
      <c r="S587" s="136"/>
      <c r="T587" s="136"/>
      <c r="U587" s="136"/>
      <c r="V587" s="136"/>
      <c r="W587" s="136"/>
      <c r="X587" s="136"/>
      <c r="Y587" s="136"/>
      <c r="Z587" s="136"/>
      <c r="AA587" s="136"/>
      <c r="AB587" s="136"/>
      <c r="AC587" s="136"/>
      <c r="AD587" s="136"/>
      <c r="AE587" s="136"/>
      <c r="AF587" s="136"/>
      <c r="AG587" s="136"/>
      <c r="AH587" s="136"/>
      <c r="AI587" s="136"/>
      <c r="AJ587" s="136"/>
      <c r="AK587" s="136"/>
      <c r="AL587" s="136"/>
      <c r="AM587" s="136"/>
      <c r="AN587" s="136"/>
      <c r="AO587" s="136"/>
      <c r="AP587" s="136"/>
      <c r="AQ587" s="136"/>
      <c r="AR587" s="136"/>
      <c r="AS587" s="136"/>
      <c r="AT587" s="136"/>
      <c r="AU587" s="136"/>
      <c r="AV587" s="136"/>
      <c r="AW587" s="136"/>
      <c r="AX587" s="136"/>
      <c r="AY587" s="136"/>
      <c r="AZ587" s="136"/>
      <c r="BA587" s="136"/>
      <c r="BB587" s="136"/>
      <c r="BC587" s="136"/>
      <c r="BD587" s="136"/>
      <c r="BE587" s="136"/>
      <c r="BF587" s="136"/>
      <c r="BG587" s="136"/>
      <c r="BH587" s="136"/>
      <c r="BI587" s="136"/>
      <c r="BJ587" s="136"/>
      <c r="BK587" s="136"/>
      <c r="BL587" s="136"/>
      <c r="BM587" s="136"/>
      <c r="BN587" s="136"/>
      <c r="BO587" s="136"/>
      <c r="BP587" s="136"/>
      <c r="BQ587" s="136"/>
      <c r="BR587" s="136"/>
      <c r="BS587" s="136"/>
      <c r="BT587" s="136"/>
      <c r="BU587" s="136"/>
      <c r="BV587" s="136"/>
      <c r="BW587" s="136"/>
      <c r="BX587" s="136"/>
      <c r="BY587" s="136"/>
      <c r="BZ587" s="136"/>
      <c r="CA587" s="136"/>
      <c r="CB587" s="136"/>
      <c r="CC587" s="136"/>
      <c r="CD587" s="136"/>
      <c r="CE587" s="136"/>
      <c r="CF587" s="136"/>
      <c r="CG587" s="136"/>
      <c r="CH587" s="136"/>
      <c r="CI587" s="136"/>
      <c r="CJ587" s="136"/>
      <c r="CK587" s="136"/>
      <c r="CL587" s="136"/>
      <c r="CM587" s="136"/>
      <c r="CN587" s="136"/>
      <c r="CO587" s="136"/>
      <c r="CP587" s="136"/>
      <c r="CQ587" s="136"/>
      <c r="CR587" s="136"/>
      <c r="CS587" s="136"/>
      <c r="CT587" s="136"/>
      <c r="CU587" s="136"/>
      <c r="CV587" s="136"/>
      <c r="CW587" s="136"/>
      <c r="CX587" s="136"/>
      <c r="CY587" s="136"/>
      <c r="CZ587" s="136"/>
      <c r="DA587" s="136"/>
      <c r="DB587" s="136"/>
      <c r="DC587" s="136"/>
      <c r="DD587" s="136"/>
      <c r="DE587" s="136"/>
      <c r="DF587" s="136"/>
      <c r="DG587" s="136"/>
      <c r="DH587" s="136"/>
      <c r="DI587" s="136"/>
      <c r="DJ587" s="136"/>
      <c r="DK587" s="136"/>
      <c r="DL587" s="136"/>
      <c r="DM587" s="136"/>
      <c r="DN587" s="136"/>
      <c r="DO587" s="136"/>
      <c r="DP587" s="136"/>
      <c r="DQ587" s="136"/>
      <c r="DR587" s="136"/>
      <c r="DS587" s="136"/>
      <c r="DT587" s="136"/>
      <c r="DU587" s="136"/>
      <c r="DV587" s="136"/>
      <c r="DW587" s="136"/>
      <c r="DX587" s="136"/>
      <c r="DY587" s="136"/>
      <c r="DZ587" s="136"/>
      <c r="EA587" s="136"/>
      <c r="EB587" s="136"/>
      <c r="EC587" s="136"/>
      <c r="ED587" s="136"/>
      <c r="EE587" s="136"/>
      <c r="EF587" s="136"/>
      <c r="EG587" s="136"/>
      <c r="EH587" s="136"/>
      <c r="EI587" s="136"/>
      <c r="EJ587" s="136"/>
      <c r="EK587" s="136"/>
      <c r="EL587" s="136"/>
      <c r="EM587" s="136"/>
      <c r="EN587" s="136"/>
      <c r="EO587" s="136"/>
      <c r="EP587" s="136"/>
      <c r="EQ587" s="136"/>
      <c r="ER587" s="136"/>
      <c r="ES587" s="136"/>
      <c r="ET587" s="136"/>
      <c r="EU587" s="136"/>
      <c r="EV587" s="136"/>
      <c r="EW587" s="136"/>
      <c r="EX587" s="136"/>
      <c r="EY587" s="136"/>
      <c r="EZ587" s="136"/>
      <c r="FA587" s="136"/>
      <c r="FB587" s="136"/>
      <c r="FC587" s="136"/>
      <c r="FD587" s="136"/>
      <c r="FE587" s="136"/>
      <c r="FF587" s="136"/>
      <c r="FG587" s="136"/>
      <c r="FH587" s="136"/>
      <c r="FI587" s="136"/>
      <c r="FJ587" s="136"/>
      <c r="FK587" s="136"/>
      <c r="FL587" s="136"/>
      <c r="FM587" s="136"/>
      <c r="FN587" s="136"/>
      <c r="FO587" s="136"/>
      <c r="FP587" s="136"/>
      <c r="FQ587" s="136"/>
      <c r="FR587" s="136"/>
      <c r="FS587" s="136"/>
      <c r="FT587" s="136"/>
      <c r="FU587" s="136"/>
      <c r="FV587" s="136"/>
      <c r="FW587" s="136"/>
      <c r="FX587" s="136"/>
      <c r="FY587" s="136"/>
      <c r="FZ587" s="136"/>
      <c r="GA587" s="136"/>
      <c r="GB587" s="136"/>
      <c r="GC587" s="136"/>
      <c r="GD587" s="136"/>
      <c r="GE587" s="136"/>
      <c r="GF587" s="136"/>
      <c r="GG587" s="136"/>
      <c r="GH587" s="136"/>
      <c r="GI587" s="136"/>
      <c r="GJ587" s="136"/>
      <c r="GK587" s="136"/>
      <c r="GL587" s="136"/>
      <c r="GM587" s="136"/>
      <c r="GN587" s="136"/>
      <c r="GO587" s="136"/>
      <c r="GP587" s="136"/>
      <c r="GQ587" s="136"/>
      <c r="GR587" s="136"/>
      <c r="GS587" s="136"/>
      <c r="GT587" s="136"/>
      <c r="GU587" s="136"/>
      <c r="GV587" s="136"/>
      <c r="GW587" s="136"/>
      <c r="GX587" s="136"/>
      <c r="GY587" s="136"/>
      <c r="GZ587" s="136"/>
      <c r="HA587" s="136"/>
      <c r="HB587" s="136"/>
      <c r="HC587" s="136"/>
      <c r="HD587" s="136"/>
      <c r="HE587" s="136"/>
      <c r="HF587" s="136"/>
      <c r="HG587" s="136"/>
      <c r="HH587" s="136"/>
      <c r="HI587" s="136"/>
      <c r="HJ587" s="136"/>
      <c r="HK587" s="136"/>
      <c r="HL587" s="136"/>
      <c r="HM587" s="136"/>
      <c r="HN587" s="136"/>
      <c r="HO587" s="136"/>
      <c r="HP587" s="136"/>
      <c r="HQ587" s="136"/>
      <c r="HR587" s="136"/>
      <c r="HS587" s="136"/>
      <c r="HT587" s="136"/>
      <c r="HU587" s="136"/>
      <c r="HV587" s="136"/>
      <c r="HW587" s="136"/>
      <c r="HX587" s="136"/>
      <c r="HY587" s="136"/>
      <c r="HZ587" s="136"/>
      <c r="IA587" s="136"/>
      <c r="IB587" s="136"/>
      <c r="IC587" s="136"/>
      <c r="ID587" s="136"/>
      <c r="IE587" s="136"/>
      <c r="IF587" s="136"/>
      <c r="IG587" s="136"/>
    </row>
    <row r="588" spans="1:241" ht="15" customHeight="1" x14ac:dyDescent="0.25">
      <c r="I588" s="136"/>
      <c r="J588" s="136"/>
      <c r="K588" s="136"/>
      <c r="L588" s="136"/>
      <c r="M588" s="136"/>
      <c r="N588" s="136"/>
      <c r="O588" s="136"/>
      <c r="P588" s="136"/>
      <c r="Q588" s="136"/>
      <c r="R588" s="136"/>
      <c r="S588" s="136"/>
      <c r="T588" s="136"/>
      <c r="U588" s="136"/>
      <c r="V588" s="136"/>
      <c r="W588" s="136"/>
      <c r="X588" s="136"/>
      <c r="Y588" s="136"/>
      <c r="Z588" s="136"/>
      <c r="AA588" s="136"/>
      <c r="AB588" s="136"/>
      <c r="AC588" s="136"/>
      <c r="AD588" s="136"/>
      <c r="AE588" s="136"/>
      <c r="AF588" s="136"/>
      <c r="AG588" s="136"/>
      <c r="AH588" s="136"/>
      <c r="AI588" s="136"/>
      <c r="AJ588" s="136"/>
      <c r="AK588" s="136"/>
      <c r="AL588" s="136"/>
      <c r="AM588" s="136"/>
      <c r="AN588" s="136"/>
      <c r="AO588" s="136"/>
      <c r="AP588" s="136"/>
      <c r="AQ588" s="136"/>
      <c r="AR588" s="136"/>
      <c r="AS588" s="136"/>
      <c r="AT588" s="136"/>
      <c r="AU588" s="136"/>
      <c r="AV588" s="136"/>
      <c r="AW588" s="136"/>
      <c r="AX588" s="136"/>
      <c r="AY588" s="136"/>
      <c r="AZ588" s="136"/>
      <c r="BA588" s="136"/>
      <c r="BB588" s="136"/>
      <c r="BC588" s="136"/>
      <c r="BD588" s="136"/>
      <c r="BE588" s="136"/>
      <c r="BF588" s="136"/>
      <c r="BG588" s="136"/>
      <c r="BH588" s="136"/>
      <c r="BI588" s="136"/>
      <c r="BJ588" s="136"/>
      <c r="BK588" s="136"/>
      <c r="BL588" s="136"/>
      <c r="BM588" s="136"/>
      <c r="BN588" s="136"/>
      <c r="BO588" s="136"/>
      <c r="BP588" s="136"/>
      <c r="BQ588" s="136"/>
      <c r="BR588" s="136"/>
      <c r="BS588" s="136"/>
      <c r="BT588" s="136"/>
      <c r="BU588" s="136"/>
      <c r="BV588" s="136"/>
      <c r="BW588" s="136"/>
      <c r="BX588" s="136"/>
      <c r="BY588" s="136"/>
      <c r="BZ588" s="136"/>
      <c r="CA588" s="136"/>
      <c r="CB588" s="136"/>
      <c r="CC588" s="136"/>
      <c r="CD588" s="136"/>
      <c r="CE588" s="136"/>
      <c r="CF588" s="136"/>
      <c r="CG588" s="136"/>
      <c r="CH588" s="136"/>
      <c r="CI588" s="136"/>
      <c r="CJ588" s="136"/>
      <c r="CK588" s="136"/>
      <c r="CL588" s="136"/>
      <c r="CM588" s="136"/>
      <c r="CN588" s="136"/>
      <c r="CO588" s="136"/>
      <c r="CP588" s="136"/>
      <c r="CQ588" s="136"/>
      <c r="CR588" s="136"/>
      <c r="CS588" s="136"/>
      <c r="CT588" s="136"/>
      <c r="CU588" s="136"/>
      <c r="CV588" s="136"/>
      <c r="CW588" s="136"/>
      <c r="CX588" s="136"/>
      <c r="CY588" s="136"/>
      <c r="CZ588" s="136"/>
      <c r="DA588" s="136"/>
      <c r="DB588" s="136"/>
      <c r="DC588" s="136"/>
      <c r="DD588" s="136"/>
      <c r="DE588" s="136"/>
      <c r="DF588" s="136"/>
      <c r="DG588" s="136"/>
      <c r="DH588" s="136"/>
      <c r="DI588" s="136"/>
      <c r="DJ588" s="136"/>
      <c r="DK588" s="136"/>
      <c r="DL588" s="136"/>
      <c r="DM588" s="136"/>
      <c r="DN588" s="136"/>
      <c r="DO588" s="136"/>
      <c r="DP588" s="136"/>
      <c r="DQ588" s="136"/>
      <c r="DR588" s="136"/>
      <c r="DS588" s="136"/>
      <c r="DT588" s="136"/>
      <c r="DU588" s="136"/>
      <c r="DV588" s="136"/>
      <c r="DW588" s="136"/>
      <c r="DX588" s="136"/>
      <c r="DY588" s="136"/>
      <c r="DZ588" s="136"/>
      <c r="EA588" s="136"/>
      <c r="EB588" s="136"/>
      <c r="EC588" s="136"/>
      <c r="ED588" s="136"/>
      <c r="EE588" s="136"/>
      <c r="EF588" s="136"/>
      <c r="EG588" s="136"/>
      <c r="EH588" s="136"/>
      <c r="EI588" s="136"/>
      <c r="EJ588" s="136"/>
      <c r="EK588" s="136"/>
      <c r="EL588" s="136"/>
      <c r="EM588" s="136"/>
      <c r="EN588" s="136"/>
      <c r="EO588" s="136"/>
      <c r="EP588" s="136"/>
      <c r="EQ588" s="136"/>
      <c r="ER588" s="136"/>
      <c r="ES588" s="136"/>
      <c r="ET588" s="136"/>
      <c r="EU588" s="136"/>
      <c r="EV588" s="136"/>
      <c r="EW588" s="136"/>
      <c r="EX588" s="136"/>
      <c r="EY588" s="136"/>
      <c r="EZ588" s="136"/>
      <c r="FA588" s="136"/>
      <c r="FB588" s="136"/>
      <c r="FC588" s="136"/>
      <c r="FD588" s="136"/>
      <c r="FE588" s="136"/>
      <c r="FF588" s="136"/>
      <c r="FG588" s="136"/>
      <c r="FH588" s="136"/>
      <c r="FI588" s="136"/>
      <c r="FJ588" s="136"/>
      <c r="FK588" s="136"/>
      <c r="FL588" s="136"/>
      <c r="FM588" s="136"/>
      <c r="FN588" s="136"/>
      <c r="FO588" s="136"/>
      <c r="FP588" s="136"/>
      <c r="FQ588" s="136"/>
      <c r="FR588" s="136"/>
      <c r="FS588" s="136"/>
      <c r="FT588" s="136"/>
      <c r="FU588" s="136"/>
      <c r="FV588" s="136"/>
      <c r="FW588" s="136"/>
      <c r="FX588" s="136"/>
      <c r="FY588" s="136"/>
      <c r="FZ588" s="136"/>
      <c r="GA588" s="136"/>
      <c r="GB588" s="136"/>
      <c r="GC588" s="136"/>
      <c r="GD588" s="136"/>
      <c r="GE588" s="136"/>
      <c r="GF588" s="136"/>
      <c r="GG588" s="136"/>
      <c r="GH588" s="136"/>
      <c r="GI588" s="136"/>
      <c r="GJ588" s="136"/>
      <c r="GK588" s="136"/>
      <c r="GL588" s="136"/>
      <c r="GM588" s="136"/>
      <c r="GN588" s="136"/>
      <c r="GO588" s="136"/>
      <c r="GP588" s="136"/>
      <c r="GQ588" s="136"/>
      <c r="GR588" s="136"/>
      <c r="GS588" s="136"/>
      <c r="GT588" s="136"/>
      <c r="GU588" s="136"/>
      <c r="GV588" s="136"/>
      <c r="GW588" s="136"/>
      <c r="GX588" s="136"/>
      <c r="GY588" s="136"/>
      <c r="GZ588" s="136"/>
      <c r="HA588" s="136"/>
      <c r="HB588" s="136"/>
      <c r="HC588" s="136"/>
      <c r="HD588" s="136"/>
      <c r="HE588" s="136"/>
      <c r="HF588" s="136"/>
      <c r="HG588" s="136"/>
      <c r="HH588" s="136"/>
      <c r="HI588" s="136"/>
      <c r="HJ588" s="136"/>
      <c r="HK588" s="136"/>
      <c r="HL588" s="136"/>
      <c r="HM588" s="136"/>
      <c r="HN588" s="136"/>
      <c r="HO588" s="136"/>
      <c r="HP588" s="136"/>
      <c r="HQ588" s="136"/>
      <c r="HR588" s="136"/>
      <c r="HS588" s="136"/>
      <c r="HT588" s="136"/>
      <c r="HU588" s="136"/>
      <c r="HV588" s="136"/>
      <c r="HW588" s="136"/>
      <c r="HX588" s="136"/>
      <c r="HY588" s="136"/>
      <c r="HZ588" s="136"/>
      <c r="IA588" s="136"/>
      <c r="IB588" s="136"/>
      <c r="IC588" s="136"/>
      <c r="ID588" s="136"/>
      <c r="IE588" s="136"/>
      <c r="IF588" s="136"/>
      <c r="IG588" s="136"/>
    </row>
    <row r="589" spans="1:241" ht="38.1" customHeight="1" x14ac:dyDescent="0.25">
      <c r="A589" s="461" t="s">
        <v>1162</v>
      </c>
      <c r="B589" s="461"/>
      <c r="C589" s="461"/>
      <c r="D589" s="461"/>
      <c r="E589" s="461"/>
      <c r="F589" s="461"/>
      <c r="G589" s="461"/>
      <c r="H589" s="461"/>
      <c r="I589" s="461"/>
      <c r="J589" s="461"/>
      <c r="K589" s="461"/>
      <c r="L589" s="461"/>
      <c r="M589" s="461"/>
      <c r="N589" s="461"/>
      <c r="O589" s="461"/>
      <c r="P589" s="461"/>
      <c r="Q589" s="461"/>
      <c r="R589" s="136"/>
      <c r="S589" s="136"/>
      <c r="T589" s="136"/>
      <c r="U589" s="136"/>
      <c r="V589" s="136"/>
      <c r="W589" s="136"/>
      <c r="X589" s="136"/>
      <c r="Y589" s="136"/>
      <c r="Z589" s="136"/>
      <c r="AA589" s="136"/>
      <c r="AB589" s="136"/>
      <c r="AC589" s="136"/>
      <c r="AD589" s="136"/>
      <c r="AE589" s="136"/>
      <c r="AF589" s="136"/>
      <c r="AG589" s="136"/>
      <c r="AH589" s="136"/>
      <c r="AI589" s="136"/>
      <c r="AJ589" s="136"/>
      <c r="AK589" s="136"/>
      <c r="AL589" s="136"/>
      <c r="AM589" s="136"/>
      <c r="AN589" s="136"/>
      <c r="AO589" s="136"/>
      <c r="AP589" s="136"/>
      <c r="AQ589" s="136"/>
      <c r="AR589" s="136"/>
      <c r="AS589" s="136"/>
      <c r="AT589" s="136"/>
      <c r="AU589" s="136"/>
      <c r="AV589" s="136"/>
      <c r="AW589" s="136"/>
      <c r="AX589" s="136"/>
      <c r="AY589" s="136"/>
      <c r="AZ589" s="136"/>
      <c r="BA589" s="136"/>
      <c r="BB589" s="136"/>
      <c r="BC589" s="136"/>
      <c r="BD589" s="136"/>
      <c r="BE589" s="136"/>
      <c r="BF589" s="136"/>
      <c r="BG589" s="136"/>
      <c r="BH589" s="136"/>
      <c r="BI589" s="136"/>
      <c r="BJ589" s="136"/>
      <c r="BK589" s="136"/>
      <c r="BL589" s="136"/>
      <c r="BM589" s="136"/>
      <c r="BN589" s="136"/>
      <c r="BO589" s="136"/>
      <c r="BP589" s="136"/>
      <c r="BQ589" s="136"/>
      <c r="BR589" s="136"/>
      <c r="BS589" s="136"/>
      <c r="BT589" s="136"/>
      <c r="BU589" s="136"/>
      <c r="BV589" s="136"/>
      <c r="BW589" s="136"/>
      <c r="BX589" s="136"/>
      <c r="BY589" s="136"/>
      <c r="BZ589" s="136"/>
      <c r="CA589" s="136"/>
      <c r="CB589" s="136"/>
      <c r="CC589" s="136"/>
      <c r="CD589" s="136"/>
      <c r="CE589" s="136"/>
      <c r="CF589" s="136"/>
      <c r="CG589" s="136"/>
      <c r="CH589" s="136"/>
      <c r="CI589" s="136"/>
      <c r="CJ589" s="136"/>
      <c r="CK589" s="136"/>
      <c r="CL589" s="136"/>
      <c r="CM589" s="136"/>
      <c r="CN589" s="136"/>
      <c r="CO589" s="136"/>
      <c r="CP589" s="136"/>
      <c r="CQ589" s="136"/>
      <c r="CR589" s="136"/>
      <c r="CS589" s="136"/>
      <c r="CT589" s="136"/>
      <c r="CU589" s="136"/>
      <c r="CV589" s="136"/>
      <c r="CW589" s="136"/>
      <c r="CX589" s="136"/>
      <c r="CY589" s="136"/>
      <c r="CZ589" s="136"/>
      <c r="DA589" s="136"/>
      <c r="DB589" s="136"/>
      <c r="DC589" s="136"/>
      <c r="DD589" s="136"/>
      <c r="DE589" s="136"/>
      <c r="DF589" s="136"/>
      <c r="DG589" s="136"/>
      <c r="DH589" s="136"/>
      <c r="DI589" s="136"/>
      <c r="DJ589" s="136"/>
      <c r="DK589" s="136"/>
      <c r="DL589" s="136"/>
      <c r="DM589" s="136"/>
      <c r="DN589" s="136"/>
      <c r="DO589" s="136"/>
      <c r="DP589" s="136"/>
      <c r="DQ589" s="136"/>
      <c r="DR589" s="136"/>
      <c r="DS589" s="136"/>
      <c r="DT589" s="136"/>
      <c r="DU589" s="136"/>
      <c r="DV589" s="136"/>
      <c r="DW589" s="136"/>
      <c r="DX589" s="136"/>
      <c r="DY589" s="136"/>
      <c r="DZ589" s="136"/>
      <c r="EA589" s="136"/>
      <c r="EB589" s="136"/>
      <c r="EC589" s="136"/>
      <c r="ED589" s="136"/>
      <c r="EE589" s="136"/>
      <c r="EF589" s="136"/>
      <c r="EG589" s="136"/>
      <c r="EH589" s="136"/>
      <c r="EI589" s="136"/>
      <c r="EJ589" s="136"/>
      <c r="EK589" s="136"/>
      <c r="EL589" s="136"/>
      <c r="EM589" s="136"/>
      <c r="EN589" s="136"/>
      <c r="EO589" s="136"/>
      <c r="EP589" s="136"/>
      <c r="EQ589" s="136"/>
      <c r="ER589" s="136"/>
      <c r="ES589" s="136"/>
      <c r="ET589" s="136"/>
      <c r="EU589" s="136"/>
      <c r="EV589" s="136"/>
      <c r="EW589" s="136"/>
      <c r="EX589" s="136"/>
      <c r="EY589" s="136"/>
      <c r="EZ589" s="136"/>
      <c r="FA589" s="136"/>
      <c r="FB589" s="136"/>
      <c r="FC589" s="136"/>
      <c r="FD589" s="136"/>
      <c r="FE589" s="136"/>
      <c r="FF589" s="136"/>
      <c r="FG589" s="136"/>
      <c r="FH589" s="136"/>
      <c r="FI589" s="136"/>
      <c r="FJ589" s="136"/>
      <c r="FK589" s="136"/>
      <c r="FL589" s="136"/>
      <c r="FM589" s="136"/>
      <c r="FN589" s="136"/>
      <c r="FO589" s="136"/>
      <c r="FP589" s="136"/>
      <c r="FQ589" s="136"/>
      <c r="FR589" s="136"/>
      <c r="FS589" s="136"/>
      <c r="FT589" s="136"/>
      <c r="FU589" s="136"/>
      <c r="FV589" s="136"/>
      <c r="FW589" s="136"/>
      <c r="FX589" s="136"/>
      <c r="FY589" s="136"/>
      <c r="FZ589" s="136"/>
      <c r="GA589" s="136"/>
      <c r="GB589" s="136"/>
      <c r="GC589" s="136"/>
      <c r="GD589" s="136"/>
      <c r="GE589" s="136"/>
      <c r="GF589" s="136"/>
      <c r="GG589" s="136"/>
      <c r="GH589" s="136"/>
      <c r="GI589" s="136"/>
      <c r="GJ589" s="136"/>
      <c r="GK589" s="136"/>
      <c r="GL589" s="136"/>
      <c r="GM589" s="136"/>
      <c r="GN589" s="136"/>
      <c r="GO589" s="136"/>
      <c r="GP589" s="136"/>
      <c r="GQ589" s="136"/>
      <c r="GR589" s="136"/>
      <c r="GS589" s="136"/>
      <c r="GT589" s="136"/>
      <c r="GU589" s="136"/>
      <c r="GV589" s="136"/>
      <c r="GW589" s="136"/>
      <c r="GX589" s="136"/>
      <c r="GY589" s="136"/>
      <c r="GZ589" s="136"/>
      <c r="HA589" s="136"/>
      <c r="HB589" s="136"/>
      <c r="HC589" s="136"/>
      <c r="HD589" s="136"/>
      <c r="HE589" s="136"/>
      <c r="HF589" s="136"/>
      <c r="HG589" s="136"/>
      <c r="HH589" s="136"/>
      <c r="HI589" s="136"/>
      <c r="HJ589" s="136"/>
      <c r="HK589" s="136"/>
      <c r="HL589" s="136"/>
      <c r="HM589" s="136"/>
      <c r="HN589" s="136"/>
      <c r="HO589" s="136"/>
      <c r="HP589" s="136"/>
      <c r="HQ589" s="136"/>
      <c r="HR589" s="136"/>
      <c r="HS589" s="136"/>
      <c r="HT589" s="136"/>
      <c r="HU589" s="136"/>
      <c r="HV589" s="136"/>
      <c r="HW589" s="136"/>
      <c r="HX589" s="136"/>
      <c r="HY589" s="136"/>
      <c r="HZ589" s="136"/>
      <c r="IA589" s="136"/>
      <c r="IB589" s="136"/>
      <c r="IC589" s="136"/>
      <c r="ID589" s="136"/>
      <c r="IE589" s="136"/>
      <c r="IF589" s="136"/>
      <c r="IG589" s="136"/>
    </row>
    <row r="590" spans="1:241" ht="12" customHeight="1" x14ac:dyDescent="0.25">
      <c r="I590" s="136"/>
      <c r="J590" s="136"/>
      <c r="K590" s="136"/>
      <c r="L590" s="136"/>
      <c r="M590" s="136"/>
      <c r="N590" s="136"/>
      <c r="O590" s="136"/>
      <c r="P590" s="136"/>
      <c r="Q590" s="136"/>
      <c r="R590" s="136"/>
      <c r="S590" s="136"/>
      <c r="T590" s="136"/>
      <c r="U590" s="136"/>
      <c r="V590" s="136"/>
      <c r="W590" s="136"/>
      <c r="X590" s="136"/>
      <c r="Y590" s="136"/>
      <c r="Z590" s="136"/>
      <c r="AA590" s="136"/>
      <c r="AB590" s="136"/>
      <c r="AC590" s="136"/>
      <c r="AD590" s="136"/>
      <c r="AE590" s="136"/>
      <c r="AF590" s="136"/>
      <c r="AG590" s="136"/>
      <c r="AH590" s="136"/>
      <c r="AI590" s="136"/>
      <c r="AJ590" s="136"/>
      <c r="AK590" s="136"/>
      <c r="AL590" s="136"/>
      <c r="AM590" s="136"/>
      <c r="AN590" s="136"/>
      <c r="AO590" s="136"/>
      <c r="AP590" s="136"/>
      <c r="AQ590" s="136"/>
      <c r="AR590" s="136"/>
      <c r="AS590" s="136"/>
      <c r="AT590" s="136"/>
      <c r="AU590" s="136"/>
      <c r="AV590" s="136"/>
      <c r="AW590" s="136"/>
      <c r="AX590" s="136"/>
      <c r="AY590" s="136"/>
      <c r="AZ590" s="136"/>
      <c r="BA590" s="136"/>
      <c r="BB590" s="136"/>
      <c r="BC590" s="136"/>
      <c r="BD590" s="136"/>
      <c r="BE590" s="136"/>
      <c r="BF590" s="136"/>
      <c r="BG590" s="136"/>
      <c r="BH590" s="136"/>
      <c r="BI590" s="136"/>
      <c r="BJ590" s="136"/>
      <c r="BK590" s="136"/>
      <c r="BL590" s="136"/>
      <c r="BM590" s="136"/>
      <c r="BN590" s="136"/>
      <c r="BO590" s="136"/>
      <c r="BP590" s="136"/>
      <c r="BQ590" s="136"/>
      <c r="BR590" s="136"/>
      <c r="BS590" s="136"/>
      <c r="BT590" s="136"/>
      <c r="BU590" s="136"/>
      <c r="BV590" s="136"/>
      <c r="BW590" s="136"/>
      <c r="BX590" s="136"/>
      <c r="BY590" s="136"/>
      <c r="BZ590" s="136"/>
      <c r="CA590" s="136"/>
      <c r="CB590" s="136"/>
      <c r="CC590" s="136"/>
      <c r="CD590" s="136"/>
      <c r="CE590" s="136"/>
      <c r="CF590" s="136"/>
      <c r="CG590" s="136"/>
      <c r="CH590" s="136"/>
      <c r="CI590" s="136"/>
      <c r="CJ590" s="136"/>
      <c r="CK590" s="136"/>
      <c r="CL590" s="136"/>
      <c r="CM590" s="136"/>
      <c r="CN590" s="136"/>
      <c r="CO590" s="136"/>
      <c r="CP590" s="136"/>
      <c r="CQ590" s="136"/>
      <c r="CR590" s="136"/>
      <c r="CS590" s="136"/>
      <c r="CT590" s="136"/>
      <c r="CU590" s="136"/>
      <c r="CV590" s="136"/>
      <c r="CW590" s="136"/>
      <c r="CX590" s="136"/>
      <c r="CY590" s="136"/>
      <c r="CZ590" s="136"/>
      <c r="DA590" s="136"/>
      <c r="DB590" s="136"/>
      <c r="DC590" s="136"/>
      <c r="DD590" s="136"/>
      <c r="DE590" s="136"/>
      <c r="DF590" s="136"/>
      <c r="DG590" s="136"/>
      <c r="DH590" s="136"/>
      <c r="DI590" s="136"/>
      <c r="DJ590" s="136"/>
      <c r="DK590" s="136"/>
      <c r="DL590" s="136"/>
      <c r="DM590" s="136"/>
      <c r="DN590" s="136"/>
      <c r="DO590" s="136"/>
      <c r="DP590" s="136"/>
      <c r="DQ590" s="136"/>
      <c r="DR590" s="136"/>
      <c r="DS590" s="136"/>
      <c r="DT590" s="136"/>
      <c r="DU590" s="136"/>
      <c r="DV590" s="136"/>
      <c r="DW590" s="136"/>
      <c r="DX590" s="136"/>
      <c r="DY590" s="136"/>
      <c r="DZ590" s="136"/>
      <c r="EA590" s="136"/>
      <c r="EB590" s="136"/>
      <c r="EC590" s="136"/>
      <c r="ED590" s="136"/>
      <c r="EE590" s="136"/>
      <c r="EF590" s="136"/>
      <c r="EG590" s="136"/>
      <c r="EH590" s="136"/>
      <c r="EI590" s="136"/>
      <c r="EJ590" s="136"/>
      <c r="EK590" s="136"/>
      <c r="EL590" s="136"/>
      <c r="EM590" s="136"/>
      <c r="EN590" s="136"/>
      <c r="EO590" s="136"/>
      <c r="EP590" s="136"/>
      <c r="EQ590" s="136"/>
      <c r="ER590" s="136"/>
      <c r="ES590" s="136"/>
      <c r="ET590" s="136"/>
      <c r="EU590" s="136"/>
      <c r="EV590" s="136"/>
      <c r="EW590" s="136"/>
      <c r="EX590" s="136"/>
      <c r="EY590" s="136"/>
      <c r="EZ590" s="136"/>
      <c r="FA590" s="136"/>
      <c r="FB590" s="136"/>
      <c r="FC590" s="136"/>
      <c r="FD590" s="136"/>
      <c r="FE590" s="136"/>
      <c r="FF590" s="136"/>
      <c r="FG590" s="136"/>
      <c r="FH590" s="136"/>
      <c r="FI590" s="136"/>
      <c r="FJ590" s="136"/>
      <c r="FK590" s="136"/>
      <c r="FL590" s="136"/>
      <c r="FM590" s="136"/>
      <c r="FN590" s="136"/>
      <c r="FO590" s="136"/>
      <c r="FP590" s="136"/>
      <c r="FQ590" s="136"/>
      <c r="FR590" s="136"/>
      <c r="FS590" s="136"/>
      <c r="FT590" s="136"/>
      <c r="FU590" s="136"/>
      <c r="FV590" s="136"/>
      <c r="FW590" s="136"/>
      <c r="FX590" s="136"/>
      <c r="FY590" s="136"/>
      <c r="FZ590" s="136"/>
      <c r="GA590" s="136"/>
      <c r="GB590" s="136"/>
      <c r="GC590" s="136"/>
      <c r="GD590" s="136"/>
      <c r="GE590" s="136"/>
      <c r="GF590" s="136"/>
      <c r="GG590" s="136"/>
      <c r="GH590" s="136"/>
      <c r="GI590" s="136"/>
      <c r="GJ590" s="136"/>
      <c r="GK590" s="136"/>
      <c r="GL590" s="136"/>
      <c r="GM590" s="136"/>
      <c r="GN590" s="136"/>
      <c r="GO590" s="136"/>
      <c r="GP590" s="136"/>
      <c r="GQ590" s="136"/>
      <c r="GR590" s="136"/>
      <c r="GS590" s="136"/>
      <c r="GT590" s="136"/>
      <c r="GU590" s="136"/>
      <c r="GV590" s="136"/>
      <c r="GW590" s="136"/>
      <c r="GX590" s="136"/>
      <c r="GY590" s="136"/>
      <c r="GZ590" s="136"/>
      <c r="HA590" s="136"/>
      <c r="HB590" s="136"/>
      <c r="HC590" s="136"/>
      <c r="HD590" s="136"/>
      <c r="HE590" s="136"/>
      <c r="HF590" s="136"/>
      <c r="HG590" s="136"/>
      <c r="HH590" s="136"/>
      <c r="HI590" s="136"/>
      <c r="HJ590" s="136"/>
      <c r="HK590" s="136"/>
      <c r="HL590" s="136"/>
      <c r="HM590" s="136"/>
      <c r="HN590" s="136"/>
      <c r="HO590" s="136"/>
      <c r="HP590" s="136"/>
      <c r="HQ590" s="136"/>
      <c r="HR590" s="136"/>
      <c r="HS590" s="136"/>
      <c r="HT590" s="136"/>
      <c r="HU590" s="136"/>
      <c r="HV590" s="136"/>
      <c r="HW590" s="136"/>
      <c r="HX590" s="136"/>
      <c r="HY590" s="136"/>
      <c r="HZ590" s="136"/>
      <c r="IA590" s="136"/>
      <c r="IB590" s="136"/>
      <c r="IC590" s="136"/>
      <c r="ID590" s="136"/>
      <c r="IE590" s="136"/>
      <c r="IF590" s="136"/>
      <c r="IG590" s="136"/>
    </row>
    <row r="591" spans="1:241" ht="21" customHeight="1" x14ac:dyDescent="0.3">
      <c r="A591" s="134">
        <v>2011</v>
      </c>
      <c r="B591" s="135"/>
      <c r="C591" s="135"/>
      <c r="D591" s="135"/>
      <c r="E591" s="135"/>
      <c r="F591" s="135"/>
      <c r="G591" s="135"/>
      <c r="H591" s="135"/>
      <c r="I591" s="136"/>
      <c r="J591" s="136"/>
      <c r="K591" s="136"/>
      <c r="L591" s="136"/>
      <c r="M591" s="136"/>
      <c r="N591" s="136"/>
      <c r="O591" s="136"/>
      <c r="P591" s="136"/>
      <c r="Q591" s="136"/>
      <c r="R591" s="136"/>
      <c r="S591" s="136"/>
      <c r="T591" s="136"/>
      <c r="U591" s="136"/>
      <c r="V591" s="136"/>
      <c r="W591" s="136"/>
      <c r="X591" s="136"/>
      <c r="Y591" s="136"/>
      <c r="Z591" s="136"/>
      <c r="AA591" s="136"/>
      <c r="AB591" s="136"/>
      <c r="AC591" s="136"/>
      <c r="AD591" s="136"/>
      <c r="AE591" s="136"/>
      <c r="AF591" s="136"/>
      <c r="AG591" s="136"/>
      <c r="AH591" s="136"/>
      <c r="AI591" s="136"/>
      <c r="AJ591" s="136"/>
      <c r="AK591" s="136"/>
      <c r="AL591" s="136"/>
      <c r="AM591" s="136"/>
      <c r="AN591" s="136"/>
      <c r="AO591" s="136"/>
      <c r="AP591" s="136"/>
      <c r="AQ591" s="136"/>
      <c r="AR591" s="136"/>
      <c r="AS591" s="136"/>
      <c r="AT591" s="136"/>
      <c r="AU591" s="136"/>
      <c r="AV591" s="136"/>
      <c r="AW591" s="136"/>
      <c r="AX591" s="136"/>
      <c r="AY591" s="136"/>
      <c r="AZ591" s="136"/>
      <c r="BA591" s="136"/>
      <c r="BB591" s="136"/>
      <c r="BC591" s="136"/>
      <c r="BD591" s="136"/>
      <c r="BE591" s="136"/>
      <c r="BF591" s="136"/>
      <c r="BG591" s="136"/>
      <c r="BH591" s="136"/>
      <c r="BI591" s="136"/>
      <c r="BJ591" s="136"/>
      <c r="BK591" s="136"/>
      <c r="BL591" s="136"/>
      <c r="BM591" s="136"/>
      <c r="BN591" s="136"/>
      <c r="BO591" s="136"/>
      <c r="BP591" s="136"/>
      <c r="BQ591" s="136"/>
      <c r="BR591" s="136"/>
      <c r="BS591" s="136"/>
      <c r="BT591" s="136"/>
      <c r="BU591" s="136"/>
      <c r="BV591" s="136"/>
      <c r="BW591" s="136"/>
      <c r="BX591" s="136"/>
      <c r="BY591" s="136"/>
      <c r="BZ591" s="136"/>
      <c r="CA591" s="136"/>
      <c r="CB591" s="136"/>
      <c r="CC591" s="136"/>
      <c r="CD591" s="136"/>
      <c r="CE591" s="136"/>
      <c r="CF591" s="136"/>
      <c r="CG591" s="136"/>
      <c r="CH591" s="136"/>
      <c r="CI591" s="136"/>
      <c r="CJ591" s="136"/>
      <c r="CK591" s="136"/>
      <c r="CL591" s="136"/>
      <c r="CM591" s="136"/>
      <c r="CN591" s="136"/>
      <c r="CO591" s="136"/>
      <c r="CP591" s="136"/>
      <c r="CQ591" s="136"/>
      <c r="CR591" s="136"/>
      <c r="CS591" s="136"/>
      <c r="CT591" s="136"/>
      <c r="CU591" s="136"/>
      <c r="CV591" s="136"/>
      <c r="CW591" s="136"/>
      <c r="CX591" s="136"/>
      <c r="CY591" s="136"/>
      <c r="CZ591" s="136"/>
      <c r="DA591" s="136"/>
      <c r="DB591" s="136"/>
      <c r="DC591" s="136"/>
      <c r="DD591" s="136"/>
      <c r="DE591" s="136"/>
      <c r="DF591" s="136"/>
      <c r="DG591" s="136"/>
      <c r="DH591" s="136"/>
      <c r="DI591" s="136"/>
      <c r="DJ591" s="136"/>
      <c r="DK591" s="136"/>
      <c r="DL591" s="136"/>
      <c r="DM591" s="136"/>
      <c r="DN591" s="136"/>
      <c r="DO591" s="136"/>
      <c r="DP591" s="136"/>
      <c r="DQ591" s="136"/>
      <c r="DR591" s="136"/>
      <c r="DS591" s="136"/>
      <c r="DT591" s="136"/>
      <c r="DU591" s="136"/>
      <c r="DV591" s="136"/>
      <c r="DW591" s="136"/>
      <c r="DX591" s="136"/>
      <c r="DY591" s="136"/>
      <c r="DZ591" s="136"/>
      <c r="EA591" s="136"/>
      <c r="EB591" s="136"/>
      <c r="EC591" s="136"/>
      <c r="ED591" s="136"/>
      <c r="EE591" s="136"/>
      <c r="EF591" s="136"/>
      <c r="EG591" s="136"/>
      <c r="EH591" s="136"/>
      <c r="EI591" s="136"/>
      <c r="EJ591" s="136"/>
      <c r="EK591" s="136"/>
      <c r="EL591" s="136"/>
      <c r="EM591" s="136"/>
      <c r="EN591" s="136"/>
      <c r="EO591" s="136"/>
      <c r="EP591" s="136"/>
      <c r="EQ591" s="136"/>
      <c r="ER591" s="136"/>
      <c r="ES591" s="136"/>
      <c r="ET591" s="136"/>
      <c r="EU591" s="136"/>
      <c r="EV591" s="136"/>
      <c r="EW591" s="136"/>
      <c r="EX591" s="136"/>
      <c r="EY591" s="136"/>
      <c r="EZ591" s="136"/>
      <c r="FA591" s="136"/>
      <c r="FB591" s="136"/>
      <c r="FC591" s="136"/>
      <c r="FD591" s="136"/>
      <c r="FE591" s="136"/>
      <c r="FF591" s="136"/>
      <c r="FG591" s="136"/>
      <c r="FH591" s="136"/>
      <c r="FI591" s="136"/>
      <c r="FJ591" s="136"/>
      <c r="FK591" s="136"/>
      <c r="FL591" s="136"/>
      <c r="FM591" s="136"/>
      <c r="FN591" s="136"/>
      <c r="FO591" s="136"/>
      <c r="FP591" s="136"/>
      <c r="FQ591" s="136"/>
      <c r="FR591" s="136"/>
      <c r="FS591" s="136"/>
      <c r="FT591" s="136"/>
      <c r="FU591" s="136"/>
      <c r="FV591" s="136"/>
      <c r="FW591" s="136"/>
      <c r="FX591" s="136"/>
      <c r="FY591" s="136"/>
      <c r="FZ591" s="136"/>
      <c r="GA591" s="136"/>
      <c r="GB591" s="136"/>
      <c r="GC591" s="136"/>
      <c r="GD591" s="136"/>
      <c r="GE591" s="136"/>
      <c r="GF591" s="136"/>
      <c r="GG591" s="136"/>
      <c r="GH591" s="136"/>
      <c r="GI591" s="136"/>
      <c r="GJ591" s="136"/>
      <c r="GK591" s="136"/>
      <c r="GL591" s="136"/>
      <c r="GM591" s="136"/>
      <c r="GN591" s="136"/>
      <c r="GO591" s="136"/>
      <c r="GP591" s="136"/>
      <c r="GQ591" s="136"/>
      <c r="GR591" s="136"/>
      <c r="GS591" s="136"/>
      <c r="GT591" s="136"/>
      <c r="GU591" s="136"/>
      <c r="GV591" s="136"/>
      <c r="GW591" s="136"/>
      <c r="GX591" s="136"/>
      <c r="GY591" s="136"/>
      <c r="GZ591" s="136"/>
      <c r="HA591" s="136"/>
      <c r="HB591" s="136"/>
      <c r="HC591" s="136"/>
      <c r="HD591" s="136"/>
      <c r="HE591" s="136"/>
      <c r="HF591" s="136"/>
      <c r="HG591" s="136"/>
      <c r="HH591" s="136"/>
      <c r="HI591" s="136"/>
      <c r="HJ591" s="136"/>
      <c r="HK591" s="136"/>
      <c r="HL591" s="136"/>
      <c r="HM591" s="136"/>
      <c r="HN591" s="136"/>
      <c r="HO591" s="136"/>
      <c r="HP591" s="136"/>
      <c r="HQ591" s="136"/>
      <c r="HR591" s="136"/>
      <c r="HS591" s="136"/>
      <c r="HT591" s="136"/>
      <c r="HU591" s="136"/>
      <c r="HV591" s="136"/>
      <c r="HW591" s="136"/>
      <c r="HX591" s="136"/>
      <c r="HY591" s="136"/>
      <c r="HZ591" s="136"/>
      <c r="IA591" s="136"/>
      <c r="IB591" s="136"/>
      <c r="IC591" s="136"/>
      <c r="ID591" s="136"/>
      <c r="IE591" s="136"/>
      <c r="IF591" s="136"/>
      <c r="IG591" s="136"/>
    </row>
    <row r="592" spans="1:241" ht="27.95" customHeight="1" x14ac:dyDescent="0.25">
      <c r="A592" s="166" t="s">
        <v>177</v>
      </c>
      <c r="B592" s="167" t="s">
        <v>0</v>
      </c>
      <c r="C592" s="167" t="s">
        <v>1</v>
      </c>
      <c r="D592" s="167" t="s">
        <v>2</v>
      </c>
      <c r="E592" s="167" t="s">
        <v>877</v>
      </c>
      <c r="F592" s="167" t="s">
        <v>50</v>
      </c>
      <c r="G592" s="167" t="s">
        <v>52</v>
      </c>
      <c r="H592" s="167" t="s">
        <v>13</v>
      </c>
      <c r="I592" s="136"/>
      <c r="J592" s="166" t="s">
        <v>177</v>
      </c>
      <c r="K592" s="167" t="s">
        <v>0</v>
      </c>
      <c r="L592" s="167" t="s">
        <v>1</v>
      </c>
      <c r="M592" s="167" t="s">
        <v>2</v>
      </c>
      <c r="N592" s="167" t="s">
        <v>877</v>
      </c>
      <c r="O592" s="167" t="s">
        <v>50</v>
      </c>
      <c r="P592" s="167" t="s">
        <v>52</v>
      </c>
      <c r="Q592" s="167" t="s">
        <v>13</v>
      </c>
      <c r="R592" s="136"/>
      <c r="S592" s="136"/>
      <c r="T592" s="136"/>
      <c r="U592" s="136"/>
      <c r="V592" s="136"/>
      <c r="W592" s="136"/>
      <c r="X592" s="136"/>
      <c r="Y592" s="136"/>
      <c r="Z592" s="136"/>
      <c r="AA592" s="136"/>
      <c r="AB592" s="136"/>
      <c r="AC592" s="136"/>
      <c r="AD592" s="136"/>
      <c r="AE592" s="136"/>
      <c r="AF592" s="136"/>
      <c r="AG592" s="136"/>
      <c r="AH592" s="136"/>
      <c r="AI592" s="136"/>
      <c r="AJ592" s="136"/>
      <c r="AK592" s="136"/>
      <c r="AL592" s="136"/>
      <c r="AM592" s="136"/>
      <c r="AN592" s="136"/>
      <c r="AO592" s="136"/>
      <c r="AP592" s="136"/>
      <c r="AQ592" s="136"/>
      <c r="AR592" s="136"/>
      <c r="AS592" s="136"/>
      <c r="AT592" s="136"/>
      <c r="AU592" s="136"/>
      <c r="AV592" s="136"/>
      <c r="AW592" s="136"/>
      <c r="AX592" s="136"/>
      <c r="AY592" s="136"/>
      <c r="AZ592" s="136"/>
      <c r="BA592" s="136"/>
      <c r="BB592" s="136"/>
      <c r="BC592" s="136"/>
      <c r="BD592" s="136"/>
      <c r="BE592" s="136"/>
      <c r="BF592" s="136"/>
      <c r="BG592" s="136"/>
      <c r="BH592" s="136"/>
      <c r="BI592" s="136"/>
      <c r="BJ592" s="136"/>
      <c r="BK592" s="136"/>
      <c r="BL592" s="136"/>
      <c r="BM592" s="136"/>
      <c r="BN592" s="136"/>
      <c r="BO592" s="136"/>
      <c r="BP592" s="136"/>
      <c r="BQ592" s="136"/>
      <c r="BR592" s="136"/>
      <c r="BS592" s="136"/>
      <c r="BT592" s="136"/>
      <c r="BU592" s="136"/>
      <c r="BV592" s="136"/>
      <c r="BW592" s="136"/>
      <c r="BX592" s="136"/>
      <c r="BY592" s="136"/>
      <c r="BZ592" s="136"/>
      <c r="CA592" s="136"/>
      <c r="CB592" s="136"/>
      <c r="CC592" s="136"/>
      <c r="CD592" s="136"/>
      <c r="CE592" s="136"/>
      <c r="CF592" s="136"/>
      <c r="CG592" s="136"/>
      <c r="CH592" s="136"/>
      <c r="CI592" s="136"/>
      <c r="CJ592" s="136"/>
      <c r="CK592" s="136"/>
      <c r="CL592" s="136"/>
      <c r="CM592" s="136"/>
      <c r="CN592" s="136"/>
      <c r="CO592" s="136"/>
      <c r="CP592" s="136"/>
      <c r="CQ592" s="136"/>
      <c r="CR592" s="136"/>
      <c r="CS592" s="136"/>
      <c r="CT592" s="136"/>
      <c r="CU592" s="136"/>
      <c r="CV592" s="136"/>
      <c r="CW592" s="136"/>
      <c r="CX592" s="136"/>
      <c r="CY592" s="136"/>
      <c r="CZ592" s="136"/>
      <c r="DA592" s="136"/>
      <c r="DB592" s="136"/>
      <c r="DC592" s="136"/>
      <c r="DD592" s="136"/>
      <c r="DE592" s="136"/>
      <c r="DF592" s="136"/>
      <c r="DG592" s="136"/>
      <c r="DH592" s="136"/>
      <c r="DI592" s="136"/>
      <c r="DJ592" s="136"/>
      <c r="DK592" s="136"/>
      <c r="DL592" s="136"/>
      <c r="DM592" s="136"/>
      <c r="DN592" s="136"/>
      <c r="DO592" s="136"/>
      <c r="DP592" s="136"/>
      <c r="DQ592" s="136"/>
      <c r="DR592" s="136"/>
      <c r="DS592" s="136"/>
      <c r="DT592" s="136"/>
      <c r="DU592" s="136"/>
      <c r="DV592" s="136"/>
      <c r="DW592" s="136"/>
      <c r="DX592" s="136"/>
      <c r="DY592" s="136"/>
      <c r="DZ592" s="136"/>
      <c r="EA592" s="136"/>
      <c r="EB592" s="136"/>
      <c r="EC592" s="136"/>
      <c r="ED592" s="136"/>
      <c r="EE592" s="136"/>
      <c r="EF592" s="136"/>
      <c r="EG592" s="136"/>
      <c r="EH592" s="136"/>
      <c r="EI592" s="136"/>
      <c r="EJ592" s="136"/>
      <c r="EK592" s="136"/>
      <c r="EL592" s="136"/>
      <c r="EM592" s="136"/>
      <c r="EN592" s="136"/>
      <c r="EO592" s="136"/>
      <c r="EP592" s="136"/>
      <c r="EQ592" s="136"/>
      <c r="ER592" s="136"/>
      <c r="ES592" s="136"/>
      <c r="ET592" s="136"/>
      <c r="EU592" s="136"/>
      <c r="EV592" s="136"/>
      <c r="EW592" s="136"/>
      <c r="EX592" s="136"/>
      <c r="EY592" s="136"/>
      <c r="EZ592" s="136"/>
      <c r="FA592" s="136"/>
      <c r="FB592" s="136"/>
      <c r="FC592" s="136"/>
      <c r="FD592" s="136"/>
      <c r="FE592" s="136"/>
      <c r="FF592" s="136"/>
      <c r="FG592" s="136"/>
      <c r="FH592" s="136"/>
      <c r="FI592" s="136"/>
      <c r="FJ592" s="136"/>
      <c r="FK592" s="136"/>
      <c r="FL592" s="136"/>
      <c r="FM592" s="136"/>
      <c r="FN592" s="136"/>
      <c r="FO592" s="136"/>
      <c r="FP592" s="136"/>
      <c r="FQ592" s="136"/>
      <c r="FR592" s="136"/>
      <c r="FS592" s="136"/>
      <c r="FT592" s="136"/>
      <c r="FU592" s="136"/>
      <c r="FV592" s="136"/>
      <c r="FW592" s="136"/>
      <c r="FX592" s="136"/>
      <c r="FY592" s="136"/>
      <c r="FZ592" s="136"/>
      <c r="GA592" s="136"/>
      <c r="GB592" s="136"/>
      <c r="GC592" s="136"/>
      <c r="GD592" s="136"/>
      <c r="GE592" s="136"/>
      <c r="GF592" s="136"/>
      <c r="GG592" s="136"/>
      <c r="GH592" s="136"/>
      <c r="GI592" s="136"/>
      <c r="GJ592" s="136"/>
      <c r="GK592" s="136"/>
      <c r="GL592" s="136"/>
      <c r="GM592" s="136"/>
      <c r="GN592" s="136"/>
      <c r="GO592" s="136"/>
      <c r="GP592" s="136"/>
      <c r="GQ592" s="136"/>
      <c r="GR592" s="136"/>
      <c r="GS592" s="136"/>
      <c r="GT592" s="136"/>
      <c r="GU592" s="136"/>
      <c r="GV592" s="136"/>
      <c r="GW592" s="136"/>
      <c r="GX592" s="136"/>
      <c r="GY592" s="136"/>
      <c r="GZ592" s="136"/>
      <c r="HA592" s="136"/>
      <c r="HB592" s="136"/>
      <c r="HC592" s="136"/>
      <c r="HD592" s="136"/>
      <c r="HE592" s="136"/>
      <c r="HF592" s="136"/>
      <c r="HG592" s="136"/>
      <c r="HH592" s="136"/>
      <c r="HI592" s="136"/>
      <c r="HJ592" s="136"/>
      <c r="HK592" s="136"/>
      <c r="HL592" s="136"/>
      <c r="HM592" s="136"/>
      <c r="HN592" s="136"/>
      <c r="HO592" s="136"/>
      <c r="HP592" s="136"/>
      <c r="HQ592" s="136"/>
      <c r="HR592" s="136"/>
      <c r="HS592" s="136"/>
      <c r="HT592" s="136"/>
      <c r="HU592" s="136"/>
      <c r="HV592" s="136"/>
      <c r="HW592" s="136"/>
      <c r="HX592" s="136"/>
      <c r="HY592" s="136"/>
      <c r="HZ592" s="136"/>
      <c r="IA592" s="136"/>
      <c r="IB592" s="136"/>
      <c r="IC592" s="136"/>
      <c r="ID592" s="136"/>
      <c r="IE592" s="136"/>
      <c r="IF592" s="136"/>
      <c r="IG592" s="136"/>
    </row>
    <row r="593" spans="1:241" ht="15.95" customHeight="1" x14ac:dyDescent="0.25">
      <c r="A593" s="135" t="s">
        <v>577</v>
      </c>
      <c r="B593" s="205">
        <v>6476739</v>
      </c>
      <c r="C593" s="205">
        <v>3445083</v>
      </c>
      <c r="D593" s="205">
        <v>787544</v>
      </c>
      <c r="E593" s="205">
        <v>1085569</v>
      </c>
      <c r="F593" s="205">
        <v>1521025</v>
      </c>
      <c r="G593" s="205">
        <v>258893</v>
      </c>
      <c r="H593" s="242">
        <v>13574853</v>
      </c>
      <c r="I593" s="136"/>
      <c r="J593" s="135" t="s">
        <v>608</v>
      </c>
      <c r="K593" s="205">
        <v>7464840</v>
      </c>
      <c r="L593" s="205">
        <v>4863675</v>
      </c>
      <c r="M593" s="205">
        <v>1187701</v>
      </c>
      <c r="N593" s="205">
        <v>1035701</v>
      </c>
      <c r="O593" s="205">
        <v>1780734</v>
      </c>
      <c r="P593" s="205">
        <v>366862</v>
      </c>
      <c r="Q593" s="242">
        <v>16699513</v>
      </c>
      <c r="R593" s="136"/>
      <c r="S593" s="136"/>
      <c r="T593" s="136"/>
      <c r="U593" s="136"/>
      <c r="V593" s="136"/>
      <c r="W593" s="136"/>
      <c r="X593" s="136"/>
      <c r="Y593" s="136"/>
      <c r="Z593" s="136"/>
      <c r="AA593" s="136"/>
      <c r="AB593" s="136"/>
      <c r="AC593" s="136"/>
      <c r="AD593" s="136"/>
      <c r="AE593" s="136"/>
      <c r="AF593" s="136"/>
      <c r="AG593" s="136"/>
      <c r="AH593" s="136"/>
      <c r="AI593" s="136"/>
      <c r="AJ593" s="136"/>
      <c r="AK593" s="136"/>
      <c r="AL593" s="136"/>
      <c r="AM593" s="136"/>
      <c r="AN593" s="136"/>
      <c r="AO593" s="136"/>
      <c r="AP593" s="136"/>
      <c r="AQ593" s="136"/>
      <c r="AR593" s="136"/>
      <c r="AS593" s="136"/>
      <c r="AT593" s="136"/>
      <c r="AU593" s="136"/>
      <c r="AV593" s="136"/>
      <c r="AW593" s="136"/>
      <c r="AX593" s="136"/>
      <c r="AY593" s="136"/>
      <c r="AZ593" s="136"/>
      <c r="BA593" s="136"/>
      <c r="BB593" s="136"/>
      <c r="BC593" s="136"/>
      <c r="BD593" s="136"/>
      <c r="BE593" s="136"/>
      <c r="BF593" s="136"/>
      <c r="BG593" s="136"/>
      <c r="BH593" s="136"/>
      <c r="BI593" s="136"/>
      <c r="BJ593" s="136"/>
      <c r="BK593" s="136"/>
      <c r="BL593" s="136"/>
      <c r="BM593" s="136"/>
      <c r="BN593" s="136"/>
      <c r="BO593" s="136"/>
      <c r="BP593" s="136"/>
      <c r="BQ593" s="136"/>
      <c r="BR593" s="136"/>
      <c r="BS593" s="136"/>
      <c r="BT593" s="136"/>
      <c r="BU593" s="136"/>
      <c r="BV593" s="136"/>
      <c r="BW593" s="136"/>
      <c r="BX593" s="136"/>
      <c r="BY593" s="136"/>
      <c r="BZ593" s="136"/>
      <c r="CA593" s="136"/>
      <c r="CB593" s="136"/>
      <c r="CC593" s="136"/>
      <c r="CD593" s="136"/>
      <c r="CE593" s="136"/>
      <c r="CF593" s="136"/>
      <c r="CG593" s="136"/>
      <c r="CH593" s="136"/>
      <c r="CI593" s="136"/>
      <c r="CJ593" s="136"/>
      <c r="CK593" s="136"/>
      <c r="CL593" s="136"/>
      <c r="CM593" s="136"/>
      <c r="CN593" s="136"/>
      <c r="CO593" s="136"/>
      <c r="CP593" s="136"/>
      <c r="CQ593" s="136"/>
      <c r="CR593" s="136"/>
      <c r="CS593" s="136"/>
      <c r="CT593" s="136"/>
      <c r="CU593" s="136"/>
      <c r="CV593" s="136"/>
      <c r="CW593" s="136"/>
      <c r="CX593" s="136"/>
      <c r="CY593" s="136"/>
      <c r="CZ593" s="136"/>
      <c r="DA593" s="136"/>
      <c r="DB593" s="136"/>
      <c r="DC593" s="136"/>
      <c r="DD593" s="136"/>
      <c r="DE593" s="136"/>
      <c r="DF593" s="136"/>
      <c r="DG593" s="136"/>
      <c r="DH593" s="136"/>
      <c r="DI593" s="136"/>
      <c r="DJ593" s="136"/>
      <c r="DK593" s="136"/>
      <c r="DL593" s="136"/>
      <c r="DM593" s="136"/>
      <c r="DN593" s="136"/>
      <c r="DO593" s="136"/>
      <c r="DP593" s="136"/>
      <c r="DQ593" s="136"/>
      <c r="DR593" s="136"/>
      <c r="DS593" s="136"/>
      <c r="DT593" s="136"/>
      <c r="DU593" s="136"/>
      <c r="DV593" s="136"/>
      <c r="DW593" s="136"/>
      <c r="DX593" s="136"/>
      <c r="DY593" s="136"/>
      <c r="DZ593" s="136"/>
      <c r="EA593" s="136"/>
      <c r="EB593" s="136"/>
      <c r="EC593" s="136"/>
      <c r="ED593" s="136"/>
      <c r="EE593" s="136"/>
      <c r="EF593" s="136"/>
      <c r="EG593" s="136"/>
      <c r="EH593" s="136"/>
      <c r="EI593" s="136"/>
      <c r="EJ593" s="136"/>
      <c r="EK593" s="136"/>
      <c r="EL593" s="136"/>
      <c r="EM593" s="136"/>
      <c r="EN593" s="136"/>
      <c r="EO593" s="136"/>
      <c r="EP593" s="136"/>
      <c r="EQ593" s="136"/>
      <c r="ER593" s="136"/>
      <c r="ES593" s="136"/>
      <c r="ET593" s="136"/>
      <c r="EU593" s="136"/>
      <c r="EV593" s="136"/>
      <c r="EW593" s="136"/>
      <c r="EX593" s="136"/>
      <c r="EY593" s="136"/>
      <c r="EZ593" s="136"/>
      <c r="FA593" s="136"/>
      <c r="FB593" s="136"/>
      <c r="FC593" s="136"/>
      <c r="FD593" s="136"/>
      <c r="FE593" s="136"/>
      <c r="FF593" s="136"/>
      <c r="FG593" s="136"/>
      <c r="FH593" s="136"/>
      <c r="FI593" s="136"/>
      <c r="FJ593" s="136"/>
      <c r="FK593" s="136"/>
      <c r="FL593" s="136"/>
      <c r="FM593" s="136"/>
      <c r="FN593" s="136"/>
      <c r="FO593" s="136"/>
      <c r="FP593" s="136"/>
      <c r="FQ593" s="136"/>
      <c r="FR593" s="136"/>
      <c r="FS593" s="136"/>
      <c r="FT593" s="136"/>
      <c r="FU593" s="136"/>
      <c r="FV593" s="136"/>
      <c r="FW593" s="136"/>
      <c r="FX593" s="136"/>
      <c r="FY593" s="136"/>
      <c r="FZ593" s="136"/>
      <c r="GA593" s="136"/>
      <c r="GB593" s="136"/>
      <c r="GC593" s="136"/>
      <c r="GD593" s="136"/>
      <c r="GE593" s="136"/>
      <c r="GF593" s="136"/>
      <c r="GG593" s="136"/>
      <c r="GH593" s="136"/>
      <c r="GI593" s="136"/>
      <c r="GJ593" s="136"/>
      <c r="GK593" s="136"/>
      <c r="GL593" s="136"/>
      <c r="GM593" s="136"/>
      <c r="GN593" s="136"/>
      <c r="GO593" s="136"/>
      <c r="GP593" s="136"/>
      <c r="GQ593" s="136"/>
      <c r="GR593" s="136"/>
      <c r="GS593" s="136"/>
      <c r="GT593" s="136"/>
      <c r="GU593" s="136"/>
      <c r="GV593" s="136"/>
      <c r="GW593" s="136"/>
      <c r="GX593" s="136"/>
      <c r="GY593" s="136"/>
      <c r="GZ593" s="136"/>
      <c r="HA593" s="136"/>
      <c r="HB593" s="136"/>
      <c r="HC593" s="136"/>
      <c r="HD593" s="136"/>
      <c r="HE593" s="136"/>
      <c r="HF593" s="136"/>
      <c r="HG593" s="136"/>
      <c r="HH593" s="136"/>
      <c r="HI593" s="136"/>
      <c r="HJ593" s="136"/>
      <c r="HK593" s="136"/>
      <c r="HL593" s="136"/>
      <c r="HM593" s="136"/>
      <c r="HN593" s="136"/>
      <c r="HO593" s="136"/>
      <c r="HP593" s="136"/>
      <c r="HQ593" s="136"/>
      <c r="HR593" s="136"/>
      <c r="HS593" s="136"/>
      <c r="HT593" s="136"/>
      <c r="HU593" s="136"/>
      <c r="HV593" s="136"/>
      <c r="HW593" s="136"/>
      <c r="HX593" s="136"/>
      <c r="HY593" s="136"/>
      <c r="HZ593" s="136"/>
      <c r="IA593" s="136"/>
      <c r="IB593" s="136"/>
      <c r="IC593" s="136"/>
      <c r="ID593" s="136"/>
      <c r="IE593" s="136"/>
      <c r="IF593" s="136"/>
      <c r="IG593" s="136"/>
    </row>
    <row r="594" spans="1:241" ht="15.95" customHeight="1" x14ac:dyDescent="0.25">
      <c r="A594" s="135" t="s">
        <v>578</v>
      </c>
      <c r="B594" s="205">
        <v>6695866</v>
      </c>
      <c r="C594" s="205">
        <v>3293823</v>
      </c>
      <c r="D594" s="205">
        <v>734315</v>
      </c>
      <c r="E594" s="205">
        <v>906217</v>
      </c>
      <c r="F594" s="205">
        <v>1414391</v>
      </c>
      <c r="G594" s="205">
        <v>357310</v>
      </c>
      <c r="H594" s="242">
        <v>13401922</v>
      </c>
      <c r="I594" s="136"/>
      <c r="J594" s="135" t="s">
        <v>609</v>
      </c>
      <c r="K594" s="205">
        <v>5546721</v>
      </c>
      <c r="L594" s="205">
        <v>2970308</v>
      </c>
      <c r="M594" s="205">
        <v>791518</v>
      </c>
      <c r="N594" s="205">
        <v>828166</v>
      </c>
      <c r="O594" s="205">
        <v>1522766</v>
      </c>
      <c r="P594" s="205">
        <v>319728</v>
      </c>
      <c r="Q594" s="242">
        <v>11979207</v>
      </c>
      <c r="R594" s="136"/>
      <c r="S594" s="136"/>
      <c r="T594" s="136"/>
      <c r="U594" s="136"/>
      <c r="V594" s="136"/>
      <c r="W594" s="136"/>
      <c r="X594" s="136"/>
      <c r="Y594" s="136"/>
      <c r="Z594" s="136"/>
      <c r="AA594" s="136"/>
      <c r="AB594" s="136"/>
      <c r="AC594" s="136"/>
      <c r="AD594" s="136"/>
      <c r="AE594" s="136"/>
      <c r="AF594" s="136"/>
      <c r="AG594" s="136"/>
      <c r="AH594" s="136"/>
      <c r="AI594" s="136"/>
      <c r="AJ594" s="136"/>
      <c r="AK594" s="136"/>
      <c r="AL594" s="136"/>
      <c r="AM594" s="136"/>
      <c r="AN594" s="136"/>
      <c r="AO594" s="136"/>
      <c r="AP594" s="136"/>
      <c r="AQ594" s="136"/>
      <c r="AR594" s="136"/>
      <c r="AS594" s="136"/>
      <c r="AT594" s="136"/>
      <c r="AU594" s="136"/>
      <c r="AV594" s="136"/>
      <c r="AW594" s="136"/>
      <c r="AX594" s="136"/>
      <c r="AY594" s="136"/>
      <c r="AZ594" s="136"/>
      <c r="BA594" s="136"/>
      <c r="BB594" s="136"/>
      <c r="BC594" s="136"/>
      <c r="BD594" s="136"/>
      <c r="BE594" s="136"/>
      <c r="BF594" s="136"/>
      <c r="BG594" s="136"/>
      <c r="BH594" s="136"/>
      <c r="BI594" s="136"/>
      <c r="BJ594" s="136"/>
      <c r="BK594" s="136"/>
      <c r="BL594" s="136"/>
      <c r="BM594" s="136"/>
      <c r="BN594" s="136"/>
      <c r="BO594" s="136"/>
      <c r="BP594" s="136"/>
      <c r="BQ594" s="136"/>
      <c r="BR594" s="136"/>
      <c r="BS594" s="136"/>
      <c r="BT594" s="136"/>
      <c r="BU594" s="136"/>
      <c r="BV594" s="136"/>
      <c r="BW594" s="136"/>
      <c r="BX594" s="136"/>
      <c r="BY594" s="136"/>
      <c r="BZ594" s="136"/>
      <c r="CA594" s="136"/>
      <c r="CB594" s="136"/>
      <c r="CC594" s="136"/>
      <c r="CD594" s="136"/>
      <c r="CE594" s="136"/>
      <c r="CF594" s="136"/>
      <c r="CG594" s="136"/>
      <c r="CH594" s="136"/>
      <c r="CI594" s="136"/>
      <c r="CJ594" s="136"/>
      <c r="CK594" s="136"/>
      <c r="CL594" s="136"/>
      <c r="CM594" s="136"/>
      <c r="CN594" s="136"/>
      <c r="CO594" s="136"/>
      <c r="CP594" s="136"/>
      <c r="CQ594" s="136"/>
      <c r="CR594" s="136"/>
      <c r="CS594" s="136"/>
      <c r="CT594" s="136"/>
      <c r="CU594" s="136"/>
      <c r="CV594" s="136"/>
      <c r="CW594" s="136"/>
      <c r="CX594" s="136"/>
      <c r="CY594" s="136"/>
      <c r="CZ594" s="136"/>
      <c r="DA594" s="136"/>
      <c r="DB594" s="136"/>
      <c r="DC594" s="136"/>
      <c r="DD594" s="136"/>
      <c r="DE594" s="136"/>
      <c r="DF594" s="136"/>
      <c r="DG594" s="136"/>
      <c r="DH594" s="136"/>
      <c r="DI594" s="136"/>
      <c r="DJ594" s="136"/>
      <c r="DK594" s="136"/>
      <c r="DL594" s="136"/>
      <c r="DM594" s="136"/>
      <c r="DN594" s="136"/>
      <c r="DO594" s="136"/>
      <c r="DP594" s="136"/>
      <c r="DQ594" s="136"/>
      <c r="DR594" s="136"/>
      <c r="DS594" s="136"/>
      <c r="DT594" s="136"/>
      <c r="DU594" s="136"/>
      <c r="DV594" s="136"/>
      <c r="DW594" s="136"/>
      <c r="DX594" s="136"/>
      <c r="DY594" s="136"/>
      <c r="DZ594" s="136"/>
      <c r="EA594" s="136"/>
      <c r="EB594" s="136"/>
      <c r="EC594" s="136"/>
      <c r="ED594" s="136"/>
      <c r="EE594" s="136"/>
      <c r="EF594" s="136"/>
      <c r="EG594" s="136"/>
      <c r="EH594" s="136"/>
      <c r="EI594" s="136"/>
      <c r="EJ594" s="136"/>
      <c r="EK594" s="136"/>
      <c r="EL594" s="136"/>
      <c r="EM594" s="136"/>
      <c r="EN594" s="136"/>
      <c r="EO594" s="136"/>
      <c r="EP594" s="136"/>
      <c r="EQ594" s="136"/>
      <c r="ER594" s="136"/>
      <c r="ES594" s="136"/>
      <c r="ET594" s="136"/>
      <c r="EU594" s="136"/>
      <c r="EV594" s="136"/>
      <c r="EW594" s="136"/>
      <c r="EX594" s="136"/>
      <c r="EY594" s="136"/>
      <c r="EZ594" s="136"/>
      <c r="FA594" s="136"/>
      <c r="FB594" s="136"/>
      <c r="FC594" s="136"/>
      <c r="FD594" s="136"/>
      <c r="FE594" s="136"/>
      <c r="FF594" s="136"/>
      <c r="FG594" s="136"/>
      <c r="FH594" s="136"/>
      <c r="FI594" s="136"/>
      <c r="FJ594" s="136"/>
      <c r="FK594" s="136"/>
      <c r="FL594" s="136"/>
      <c r="FM594" s="136"/>
      <c r="FN594" s="136"/>
      <c r="FO594" s="136"/>
      <c r="FP594" s="136"/>
      <c r="FQ594" s="136"/>
      <c r="FR594" s="136"/>
      <c r="FS594" s="136"/>
      <c r="FT594" s="136"/>
      <c r="FU594" s="136"/>
      <c r="FV594" s="136"/>
      <c r="FW594" s="136"/>
      <c r="FX594" s="136"/>
      <c r="FY594" s="136"/>
      <c r="FZ594" s="136"/>
      <c r="GA594" s="136"/>
      <c r="GB594" s="136"/>
      <c r="GC594" s="136"/>
      <c r="GD594" s="136"/>
      <c r="GE594" s="136"/>
      <c r="GF594" s="136"/>
      <c r="GG594" s="136"/>
      <c r="GH594" s="136"/>
      <c r="GI594" s="136"/>
      <c r="GJ594" s="136"/>
      <c r="GK594" s="136"/>
      <c r="GL594" s="136"/>
      <c r="GM594" s="136"/>
      <c r="GN594" s="136"/>
      <c r="GO594" s="136"/>
      <c r="GP594" s="136"/>
      <c r="GQ594" s="136"/>
      <c r="GR594" s="136"/>
      <c r="GS594" s="136"/>
      <c r="GT594" s="136"/>
      <c r="GU594" s="136"/>
      <c r="GV594" s="136"/>
      <c r="GW594" s="136"/>
      <c r="GX594" s="136"/>
      <c r="GY594" s="136"/>
      <c r="GZ594" s="136"/>
      <c r="HA594" s="136"/>
      <c r="HB594" s="136"/>
      <c r="HC594" s="136"/>
      <c r="HD594" s="136"/>
      <c r="HE594" s="136"/>
      <c r="HF594" s="136"/>
      <c r="HG594" s="136"/>
      <c r="HH594" s="136"/>
      <c r="HI594" s="136"/>
      <c r="HJ594" s="136"/>
      <c r="HK594" s="136"/>
      <c r="HL594" s="136"/>
      <c r="HM594" s="136"/>
      <c r="HN594" s="136"/>
      <c r="HO594" s="136"/>
      <c r="HP594" s="136"/>
      <c r="HQ594" s="136"/>
      <c r="HR594" s="136"/>
      <c r="HS594" s="136"/>
      <c r="HT594" s="136"/>
      <c r="HU594" s="136"/>
      <c r="HV594" s="136"/>
      <c r="HW594" s="136"/>
      <c r="HX594" s="136"/>
      <c r="HY594" s="136"/>
      <c r="HZ594" s="136"/>
      <c r="IA594" s="136"/>
      <c r="IB594" s="136"/>
      <c r="IC594" s="136"/>
      <c r="ID594" s="136"/>
      <c r="IE594" s="136"/>
      <c r="IF594" s="136"/>
      <c r="IG594" s="136"/>
    </row>
    <row r="595" spans="1:241" ht="15.95" customHeight="1" x14ac:dyDescent="0.25">
      <c r="A595" s="135" t="s">
        <v>664</v>
      </c>
      <c r="B595" s="205">
        <v>5734390</v>
      </c>
      <c r="C595" s="205">
        <v>4622464</v>
      </c>
      <c r="D595" s="205">
        <v>1658156</v>
      </c>
      <c r="E595" s="205">
        <v>890451</v>
      </c>
      <c r="F595" s="205">
        <v>1525634</v>
      </c>
      <c r="G595" s="205">
        <v>646708</v>
      </c>
      <c r="H595" s="242">
        <v>15077803</v>
      </c>
      <c r="I595" s="136"/>
      <c r="J595" s="135" t="s">
        <v>610</v>
      </c>
      <c r="K595" s="205">
        <v>5298209</v>
      </c>
      <c r="L595" s="205">
        <v>3602778</v>
      </c>
      <c r="M595" s="205">
        <v>1072516</v>
      </c>
      <c r="N595" s="205">
        <v>969739</v>
      </c>
      <c r="O595" s="205">
        <v>1787262</v>
      </c>
      <c r="P595" s="205">
        <v>330701</v>
      </c>
      <c r="Q595" s="242">
        <v>13061205</v>
      </c>
      <c r="R595" s="136"/>
      <c r="S595" s="136"/>
      <c r="T595" s="136"/>
      <c r="U595" s="136"/>
      <c r="V595" s="136"/>
      <c r="W595" s="136"/>
      <c r="X595" s="136"/>
      <c r="Y595" s="136"/>
      <c r="Z595" s="136"/>
      <c r="AA595" s="136"/>
      <c r="AB595" s="136"/>
      <c r="AC595" s="136"/>
      <c r="AD595" s="136"/>
      <c r="AE595" s="136"/>
      <c r="AF595" s="136"/>
      <c r="AG595" s="136"/>
      <c r="AH595" s="136"/>
      <c r="AI595" s="136"/>
      <c r="AJ595" s="136"/>
      <c r="AK595" s="136"/>
      <c r="AL595" s="136"/>
      <c r="AM595" s="136"/>
      <c r="AN595" s="136"/>
      <c r="AO595" s="136"/>
      <c r="AP595" s="136"/>
      <c r="AQ595" s="136"/>
      <c r="AR595" s="136"/>
      <c r="AS595" s="136"/>
      <c r="AT595" s="136"/>
      <c r="AU595" s="136"/>
      <c r="AV595" s="136"/>
      <c r="AW595" s="136"/>
      <c r="AX595" s="136"/>
      <c r="AY595" s="136"/>
      <c r="AZ595" s="136"/>
      <c r="BA595" s="136"/>
      <c r="BB595" s="136"/>
      <c r="BC595" s="136"/>
      <c r="BD595" s="136"/>
      <c r="BE595" s="136"/>
      <c r="BF595" s="136"/>
      <c r="BG595" s="136"/>
      <c r="BH595" s="136"/>
      <c r="BI595" s="136"/>
      <c r="BJ595" s="136"/>
      <c r="BK595" s="136"/>
      <c r="BL595" s="136"/>
      <c r="BM595" s="136"/>
      <c r="BN595" s="136"/>
      <c r="BO595" s="136"/>
      <c r="BP595" s="136"/>
      <c r="BQ595" s="136"/>
      <c r="BR595" s="136"/>
      <c r="BS595" s="136"/>
      <c r="BT595" s="136"/>
      <c r="BU595" s="136"/>
      <c r="BV595" s="136"/>
      <c r="BW595" s="136"/>
      <c r="BX595" s="136"/>
      <c r="BY595" s="136"/>
      <c r="BZ595" s="136"/>
      <c r="CA595" s="136"/>
      <c r="CB595" s="136"/>
      <c r="CC595" s="136"/>
      <c r="CD595" s="136"/>
      <c r="CE595" s="136"/>
      <c r="CF595" s="136"/>
      <c r="CG595" s="136"/>
      <c r="CH595" s="136"/>
      <c r="CI595" s="136"/>
      <c r="CJ595" s="136"/>
      <c r="CK595" s="136"/>
      <c r="CL595" s="136"/>
      <c r="CM595" s="136"/>
      <c r="CN595" s="136"/>
      <c r="CO595" s="136"/>
      <c r="CP595" s="136"/>
      <c r="CQ595" s="136"/>
      <c r="CR595" s="136"/>
      <c r="CS595" s="136"/>
      <c r="CT595" s="136"/>
      <c r="CU595" s="136"/>
      <c r="CV595" s="136"/>
      <c r="CW595" s="136"/>
      <c r="CX595" s="136"/>
      <c r="CY595" s="136"/>
      <c r="CZ595" s="136"/>
      <c r="DA595" s="136"/>
      <c r="DB595" s="136"/>
      <c r="DC595" s="136"/>
      <c r="DD595" s="136"/>
      <c r="DE595" s="136"/>
      <c r="DF595" s="136"/>
      <c r="DG595" s="136"/>
      <c r="DH595" s="136"/>
      <c r="DI595" s="136"/>
      <c r="DJ595" s="136"/>
      <c r="DK595" s="136"/>
      <c r="DL595" s="136"/>
      <c r="DM595" s="136"/>
      <c r="DN595" s="136"/>
      <c r="DO595" s="136"/>
      <c r="DP595" s="136"/>
      <c r="DQ595" s="136"/>
      <c r="DR595" s="136"/>
      <c r="DS595" s="136"/>
      <c r="DT595" s="136"/>
      <c r="DU595" s="136"/>
      <c r="DV595" s="136"/>
      <c r="DW595" s="136"/>
      <c r="DX595" s="136"/>
      <c r="DY595" s="136"/>
      <c r="DZ595" s="136"/>
      <c r="EA595" s="136"/>
      <c r="EB595" s="136"/>
      <c r="EC595" s="136"/>
      <c r="ED595" s="136"/>
      <c r="EE595" s="136"/>
      <c r="EF595" s="136"/>
      <c r="EG595" s="136"/>
      <c r="EH595" s="136"/>
      <c r="EI595" s="136"/>
      <c r="EJ595" s="136"/>
      <c r="EK595" s="136"/>
      <c r="EL595" s="136"/>
      <c r="EM595" s="136"/>
      <c r="EN595" s="136"/>
      <c r="EO595" s="136"/>
      <c r="EP595" s="136"/>
      <c r="EQ595" s="136"/>
      <c r="ER595" s="136"/>
      <c r="ES595" s="136"/>
      <c r="ET595" s="136"/>
      <c r="EU595" s="136"/>
      <c r="EV595" s="136"/>
      <c r="EW595" s="136"/>
      <c r="EX595" s="136"/>
      <c r="EY595" s="136"/>
      <c r="EZ595" s="136"/>
      <c r="FA595" s="136"/>
      <c r="FB595" s="136"/>
      <c r="FC595" s="136"/>
      <c r="FD595" s="136"/>
      <c r="FE595" s="136"/>
      <c r="FF595" s="136"/>
      <c r="FG595" s="136"/>
      <c r="FH595" s="136"/>
      <c r="FI595" s="136"/>
      <c r="FJ595" s="136"/>
      <c r="FK595" s="136"/>
      <c r="FL595" s="136"/>
      <c r="FM595" s="136"/>
      <c r="FN595" s="136"/>
      <c r="FO595" s="136"/>
      <c r="FP595" s="136"/>
      <c r="FQ595" s="136"/>
      <c r="FR595" s="136"/>
      <c r="FS595" s="136"/>
      <c r="FT595" s="136"/>
      <c r="FU595" s="136"/>
      <c r="FV595" s="136"/>
      <c r="FW595" s="136"/>
      <c r="FX595" s="136"/>
      <c r="FY595" s="136"/>
      <c r="FZ595" s="136"/>
      <c r="GA595" s="136"/>
      <c r="GB595" s="136"/>
      <c r="GC595" s="136"/>
      <c r="GD595" s="136"/>
      <c r="GE595" s="136"/>
      <c r="GF595" s="136"/>
      <c r="GG595" s="136"/>
      <c r="GH595" s="136"/>
      <c r="GI595" s="136"/>
      <c r="GJ595" s="136"/>
      <c r="GK595" s="136"/>
      <c r="GL595" s="136"/>
      <c r="GM595" s="136"/>
      <c r="GN595" s="136"/>
      <c r="GO595" s="136"/>
      <c r="GP595" s="136"/>
      <c r="GQ595" s="136"/>
      <c r="GR595" s="136"/>
      <c r="GS595" s="136"/>
      <c r="GT595" s="136"/>
      <c r="GU595" s="136"/>
      <c r="GV595" s="136"/>
      <c r="GW595" s="136"/>
      <c r="GX595" s="136"/>
      <c r="GY595" s="136"/>
      <c r="GZ595" s="136"/>
      <c r="HA595" s="136"/>
      <c r="HB595" s="136"/>
      <c r="HC595" s="136"/>
      <c r="HD595" s="136"/>
      <c r="HE595" s="136"/>
      <c r="HF595" s="136"/>
      <c r="HG595" s="136"/>
      <c r="HH595" s="136"/>
      <c r="HI595" s="136"/>
      <c r="HJ595" s="136"/>
      <c r="HK595" s="136"/>
      <c r="HL595" s="136"/>
      <c r="HM595" s="136"/>
      <c r="HN595" s="136"/>
      <c r="HO595" s="136"/>
      <c r="HP595" s="136"/>
      <c r="HQ595" s="136"/>
      <c r="HR595" s="136"/>
      <c r="HS595" s="136"/>
      <c r="HT595" s="136"/>
      <c r="HU595" s="136"/>
      <c r="HV595" s="136"/>
      <c r="HW595" s="136"/>
      <c r="HX595" s="136"/>
      <c r="HY595" s="136"/>
      <c r="HZ595" s="136"/>
      <c r="IA595" s="136"/>
      <c r="IB595" s="136"/>
      <c r="IC595" s="136"/>
      <c r="ID595" s="136"/>
      <c r="IE595" s="136"/>
      <c r="IF595" s="136"/>
      <c r="IG595" s="136"/>
    </row>
    <row r="596" spans="1:241" ht="15.95" customHeight="1" x14ac:dyDescent="0.25">
      <c r="A596" s="135" t="s">
        <v>580</v>
      </c>
      <c r="B596" s="205">
        <v>4416484</v>
      </c>
      <c r="C596" s="205">
        <v>3602528</v>
      </c>
      <c r="D596" s="205">
        <v>831664</v>
      </c>
      <c r="E596" s="205">
        <v>934897</v>
      </c>
      <c r="F596" s="205">
        <v>1673525</v>
      </c>
      <c r="G596" s="205">
        <v>496673</v>
      </c>
      <c r="H596" s="242">
        <v>11955771</v>
      </c>
      <c r="I596" s="136"/>
      <c r="J596" s="135" t="s">
        <v>611</v>
      </c>
      <c r="K596" s="205">
        <v>4903078</v>
      </c>
      <c r="L596" s="205">
        <v>2859355</v>
      </c>
      <c r="M596" s="205">
        <v>784026</v>
      </c>
      <c r="N596" s="205">
        <v>841286</v>
      </c>
      <c r="O596" s="205">
        <v>1339197</v>
      </c>
      <c r="P596" s="205">
        <v>211782</v>
      </c>
      <c r="Q596" s="242">
        <v>10938724</v>
      </c>
      <c r="R596" s="136"/>
      <c r="S596" s="136"/>
      <c r="T596" s="136"/>
      <c r="U596" s="136"/>
      <c r="V596" s="136"/>
      <c r="W596" s="136"/>
      <c r="X596" s="136"/>
      <c r="Y596" s="136"/>
      <c r="Z596" s="136"/>
      <c r="AA596" s="136"/>
      <c r="AB596" s="136"/>
      <c r="AC596" s="136"/>
      <c r="AD596" s="136"/>
      <c r="AE596" s="136"/>
      <c r="AF596" s="136"/>
      <c r="AG596" s="136"/>
      <c r="AH596" s="136"/>
      <c r="AI596" s="136"/>
      <c r="AJ596" s="136"/>
      <c r="AK596" s="136"/>
      <c r="AL596" s="136"/>
      <c r="AM596" s="136"/>
      <c r="AN596" s="136"/>
      <c r="AO596" s="136"/>
      <c r="AP596" s="136"/>
      <c r="AQ596" s="136"/>
      <c r="AR596" s="136"/>
      <c r="AS596" s="136"/>
      <c r="AT596" s="136"/>
      <c r="AU596" s="136"/>
      <c r="AV596" s="136"/>
      <c r="AW596" s="136"/>
      <c r="AX596" s="136"/>
      <c r="AY596" s="136"/>
      <c r="AZ596" s="136"/>
      <c r="BA596" s="136"/>
      <c r="BB596" s="136"/>
      <c r="BC596" s="136"/>
      <c r="BD596" s="136"/>
      <c r="BE596" s="136"/>
      <c r="BF596" s="136"/>
      <c r="BG596" s="136"/>
      <c r="BH596" s="136"/>
      <c r="BI596" s="136"/>
      <c r="BJ596" s="136"/>
      <c r="BK596" s="136"/>
      <c r="BL596" s="136"/>
      <c r="BM596" s="136"/>
      <c r="BN596" s="136"/>
      <c r="BO596" s="136"/>
      <c r="BP596" s="136"/>
      <c r="BQ596" s="136"/>
      <c r="BR596" s="136"/>
      <c r="BS596" s="136"/>
      <c r="BT596" s="136"/>
      <c r="BU596" s="136"/>
      <c r="BV596" s="136"/>
      <c r="BW596" s="136"/>
      <c r="BX596" s="136"/>
      <c r="BY596" s="136"/>
      <c r="BZ596" s="136"/>
      <c r="CA596" s="136"/>
      <c r="CB596" s="136"/>
      <c r="CC596" s="136"/>
      <c r="CD596" s="136"/>
      <c r="CE596" s="136"/>
      <c r="CF596" s="136"/>
      <c r="CG596" s="136"/>
      <c r="CH596" s="136"/>
      <c r="CI596" s="136"/>
      <c r="CJ596" s="136"/>
      <c r="CK596" s="136"/>
      <c r="CL596" s="136"/>
      <c r="CM596" s="136"/>
      <c r="CN596" s="136"/>
      <c r="CO596" s="136"/>
      <c r="CP596" s="136"/>
      <c r="CQ596" s="136"/>
      <c r="CR596" s="136"/>
      <c r="CS596" s="136"/>
      <c r="CT596" s="136"/>
      <c r="CU596" s="136"/>
      <c r="CV596" s="136"/>
      <c r="CW596" s="136"/>
      <c r="CX596" s="136"/>
      <c r="CY596" s="136"/>
      <c r="CZ596" s="136"/>
      <c r="DA596" s="136"/>
      <c r="DB596" s="136"/>
      <c r="DC596" s="136"/>
      <c r="DD596" s="136"/>
      <c r="DE596" s="136"/>
      <c r="DF596" s="136"/>
      <c r="DG596" s="136"/>
      <c r="DH596" s="136"/>
      <c r="DI596" s="136"/>
      <c r="DJ596" s="136"/>
      <c r="DK596" s="136"/>
      <c r="DL596" s="136"/>
      <c r="DM596" s="136"/>
      <c r="DN596" s="136"/>
      <c r="DO596" s="136"/>
      <c r="DP596" s="136"/>
      <c r="DQ596" s="136"/>
      <c r="DR596" s="136"/>
      <c r="DS596" s="136"/>
      <c r="DT596" s="136"/>
      <c r="DU596" s="136"/>
      <c r="DV596" s="136"/>
      <c r="DW596" s="136"/>
      <c r="DX596" s="136"/>
      <c r="DY596" s="136"/>
      <c r="DZ596" s="136"/>
      <c r="EA596" s="136"/>
      <c r="EB596" s="136"/>
      <c r="EC596" s="136"/>
      <c r="ED596" s="136"/>
      <c r="EE596" s="136"/>
      <c r="EF596" s="136"/>
      <c r="EG596" s="136"/>
      <c r="EH596" s="136"/>
      <c r="EI596" s="136"/>
      <c r="EJ596" s="136"/>
      <c r="EK596" s="136"/>
      <c r="EL596" s="136"/>
      <c r="EM596" s="136"/>
      <c r="EN596" s="136"/>
      <c r="EO596" s="136"/>
      <c r="EP596" s="136"/>
      <c r="EQ596" s="136"/>
      <c r="ER596" s="136"/>
      <c r="ES596" s="136"/>
      <c r="ET596" s="136"/>
      <c r="EU596" s="136"/>
      <c r="EV596" s="136"/>
      <c r="EW596" s="136"/>
      <c r="EX596" s="136"/>
      <c r="EY596" s="136"/>
      <c r="EZ596" s="136"/>
      <c r="FA596" s="136"/>
      <c r="FB596" s="136"/>
      <c r="FC596" s="136"/>
      <c r="FD596" s="136"/>
      <c r="FE596" s="136"/>
      <c r="FF596" s="136"/>
      <c r="FG596" s="136"/>
      <c r="FH596" s="136"/>
      <c r="FI596" s="136"/>
      <c r="FJ596" s="136"/>
      <c r="FK596" s="136"/>
      <c r="FL596" s="136"/>
      <c r="FM596" s="136"/>
      <c r="FN596" s="136"/>
      <c r="FO596" s="136"/>
      <c r="FP596" s="136"/>
      <c r="FQ596" s="136"/>
      <c r="FR596" s="136"/>
      <c r="FS596" s="136"/>
      <c r="FT596" s="136"/>
      <c r="FU596" s="136"/>
      <c r="FV596" s="136"/>
      <c r="FW596" s="136"/>
      <c r="FX596" s="136"/>
      <c r="FY596" s="136"/>
      <c r="FZ596" s="136"/>
      <c r="GA596" s="136"/>
      <c r="GB596" s="136"/>
      <c r="GC596" s="136"/>
      <c r="GD596" s="136"/>
      <c r="GE596" s="136"/>
      <c r="GF596" s="136"/>
      <c r="GG596" s="136"/>
      <c r="GH596" s="136"/>
      <c r="GI596" s="136"/>
      <c r="GJ596" s="136"/>
      <c r="GK596" s="136"/>
      <c r="GL596" s="136"/>
      <c r="GM596" s="136"/>
      <c r="GN596" s="136"/>
      <c r="GO596" s="136"/>
      <c r="GP596" s="136"/>
      <c r="GQ596" s="136"/>
      <c r="GR596" s="136"/>
      <c r="GS596" s="136"/>
      <c r="GT596" s="136"/>
      <c r="GU596" s="136"/>
      <c r="GV596" s="136"/>
      <c r="GW596" s="136"/>
      <c r="GX596" s="136"/>
      <c r="GY596" s="136"/>
      <c r="GZ596" s="136"/>
      <c r="HA596" s="136"/>
      <c r="HB596" s="136"/>
      <c r="HC596" s="136"/>
      <c r="HD596" s="136"/>
      <c r="HE596" s="136"/>
      <c r="HF596" s="136"/>
      <c r="HG596" s="136"/>
      <c r="HH596" s="136"/>
      <c r="HI596" s="136"/>
      <c r="HJ596" s="136"/>
      <c r="HK596" s="136"/>
      <c r="HL596" s="136"/>
      <c r="HM596" s="136"/>
      <c r="HN596" s="136"/>
      <c r="HO596" s="136"/>
      <c r="HP596" s="136"/>
      <c r="HQ596" s="136"/>
      <c r="HR596" s="136"/>
      <c r="HS596" s="136"/>
      <c r="HT596" s="136"/>
      <c r="HU596" s="136"/>
      <c r="HV596" s="136"/>
      <c r="HW596" s="136"/>
      <c r="HX596" s="136"/>
      <c r="HY596" s="136"/>
      <c r="HZ596" s="136"/>
      <c r="IA596" s="136"/>
      <c r="IB596" s="136"/>
      <c r="IC596" s="136"/>
      <c r="ID596" s="136"/>
      <c r="IE596" s="136"/>
      <c r="IF596" s="136"/>
      <c r="IG596" s="136"/>
    </row>
    <row r="597" spans="1:241" ht="15.95" customHeight="1" x14ac:dyDescent="0.25">
      <c r="A597" s="135" t="s">
        <v>581</v>
      </c>
      <c r="B597" s="205">
        <v>3894263</v>
      </c>
      <c r="C597" s="205">
        <v>4576099</v>
      </c>
      <c r="D597" s="205">
        <v>997695</v>
      </c>
      <c r="E597" s="205">
        <v>1082933</v>
      </c>
      <c r="F597" s="205">
        <v>1776048</v>
      </c>
      <c r="G597" s="205">
        <v>349146</v>
      </c>
      <c r="H597" s="242">
        <v>12676184</v>
      </c>
      <c r="I597" s="136"/>
      <c r="J597" s="135" t="s">
        <v>689</v>
      </c>
      <c r="K597" s="205">
        <v>3566393</v>
      </c>
      <c r="L597" s="205">
        <v>2560755</v>
      </c>
      <c r="M597" s="205">
        <v>648885</v>
      </c>
      <c r="N597" s="205">
        <v>1100069</v>
      </c>
      <c r="O597" s="205">
        <v>1561934</v>
      </c>
      <c r="P597" s="205">
        <v>343626</v>
      </c>
      <c r="Q597" s="242">
        <v>9781662</v>
      </c>
      <c r="R597" s="136"/>
      <c r="S597" s="136"/>
      <c r="T597" s="136"/>
      <c r="U597" s="136"/>
      <c r="V597" s="136"/>
      <c r="W597" s="136"/>
      <c r="X597" s="136"/>
      <c r="Y597" s="136"/>
      <c r="Z597" s="136"/>
      <c r="AA597" s="136"/>
      <c r="AB597" s="136"/>
      <c r="AC597" s="136"/>
      <c r="AD597" s="136"/>
      <c r="AE597" s="136"/>
      <c r="AF597" s="136"/>
      <c r="AG597" s="136"/>
      <c r="AH597" s="136"/>
      <c r="AI597" s="136"/>
      <c r="AJ597" s="136"/>
      <c r="AK597" s="136"/>
      <c r="AL597" s="136"/>
      <c r="AM597" s="136"/>
      <c r="AN597" s="136"/>
      <c r="AO597" s="136"/>
      <c r="AP597" s="136"/>
      <c r="AQ597" s="136"/>
      <c r="AR597" s="136"/>
      <c r="AS597" s="136"/>
      <c r="AT597" s="136"/>
      <c r="AU597" s="136"/>
      <c r="AV597" s="136"/>
      <c r="AW597" s="136"/>
      <c r="AX597" s="136"/>
      <c r="AY597" s="136"/>
      <c r="AZ597" s="136"/>
      <c r="BA597" s="136"/>
      <c r="BB597" s="136"/>
      <c r="BC597" s="136"/>
      <c r="BD597" s="136"/>
      <c r="BE597" s="136"/>
      <c r="BF597" s="136"/>
      <c r="BG597" s="136"/>
      <c r="BH597" s="136"/>
      <c r="BI597" s="136"/>
      <c r="BJ597" s="136"/>
      <c r="BK597" s="136"/>
      <c r="BL597" s="136"/>
      <c r="BM597" s="136"/>
      <c r="BN597" s="136"/>
      <c r="BO597" s="136"/>
      <c r="BP597" s="136"/>
      <c r="BQ597" s="136"/>
      <c r="BR597" s="136"/>
      <c r="BS597" s="136"/>
      <c r="BT597" s="136"/>
      <c r="BU597" s="136"/>
      <c r="BV597" s="136"/>
      <c r="BW597" s="136"/>
      <c r="BX597" s="136"/>
      <c r="BY597" s="136"/>
      <c r="BZ597" s="136"/>
      <c r="CA597" s="136"/>
      <c r="CB597" s="136"/>
      <c r="CC597" s="136"/>
      <c r="CD597" s="136"/>
      <c r="CE597" s="136"/>
      <c r="CF597" s="136"/>
      <c r="CG597" s="136"/>
      <c r="CH597" s="136"/>
      <c r="CI597" s="136"/>
      <c r="CJ597" s="136"/>
      <c r="CK597" s="136"/>
      <c r="CL597" s="136"/>
      <c r="CM597" s="136"/>
      <c r="CN597" s="136"/>
      <c r="CO597" s="136"/>
      <c r="CP597" s="136"/>
      <c r="CQ597" s="136"/>
      <c r="CR597" s="136"/>
      <c r="CS597" s="136"/>
      <c r="CT597" s="136"/>
      <c r="CU597" s="136"/>
      <c r="CV597" s="136"/>
      <c r="CW597" s="136"/>
      <c r="CX597" s="136"/>
      <c r="CY597" s="136"/>
      <c r="CZ597" s="136"/>
      <c r="DA597" s="136"/>
      <c r="DB597" s="136"/>
      <c r="DC597" s="136"/>
      <c r="DD597" s="136"/>
      <c r="DE597" s="136"/>
      <c r="DF597" s="136"/>
      <c r="DG597" s="136"/>
      <c r="DH597" s="136"/>
      <c r="DI597" s="136"/>
      <c r="DJ597" s="136"/>
      <c r="DK597" s="136"/>
      <c r="DL597" s="136"/>
      <c r="DM597" s="136"/>
      <c r="DN597" s="136"/>
      <c r="DO597" s="136"/>
      <c r="DP597" s="136"/>
      <c r="DQ597" s="136"/>
      <c r="DR597" s="136"/>
      <c r="DS597" s="136"/>
      <c r="DT597" s="136"/>
      <c r="DU597" s="136"/>
      <c r="DV597" s="136"/>
      <c r="DW597" s="136"/>
      <c r="DX597" s="136"/>
      <c r="DY597" s="136"/>
      <c r="DZ597" s="136"/>
      <c r="EA597" s="136"/>
      <c r="EB597" s="136"/>
      <c r="EC597" s="136"/>
      <c r="ED597" s="136"/>
      <c r="EE597" s="136"/>
      <c r="EF597" s="136"/>
      <c r="EG597" s="136"/>
      <c r="EH597" s="136"/>
      <c r="EI597" s="136"/>
      <c r="EJ597" s="136"/>
      <c r="EK597" s="136"/>
      <c r="EL597" s="136"/>
      <c r="EM597" s="136"/>
      <c r="EN597" s="136"/>
      <c r="EO597" s="136"/>
      <c r="EP597" s="136"/>
      <c r="EQ597" s="136"/>
      <c r="ER597" s="136"/>
      <c r="ES597" s="136"/>
      <c r="ET597" s="136"/>
      <c r="EU597" s="136"/>
      <c r="EV597" s="136"/>
      <c r="EW597" s="136"/>
      <c r="EX597" s="136"/>
      <c r="EY597" s="136"/>
      <c r="EZ597" s="136"/>
      <c r="FA597" s="136"/>
      <c r="FB597" s="136"/>
      <c r="FC597" s="136"/>
      <c r="FD597" s="136"/>
      <c r="FE597" s="136"/>
      <c r="FF597" s="136"/>
      <c r="FG597" s="136"/>
      <c r="FH597" s="136"/>
      <c r="FI597" s="136"/>
      <c r="FJ597" s="136"/>
      <c r="FK597" s="136"/>
      <c r="FL597" s="136"/>
      <c r="FM597" s="136"/>
      <c r="FN597" s="136"/>
      <c r="FO597" s="136"/>
      <c r="FP597" s="136"/>
      <c r="FQ597" s="136"/>
      <c r="FR597" s="136"/>
      <c r="FS597" s="136"/>
      <c r="FT597" s="136"/>
      <c r="FU597" s="136"/>
      <c r="FV597" s="136"/>
      <c r="FW597" s="136"/>
      <c r="FX597" s="136"/>
      <c r="FY597" s="136"/>
      <c r="FZ597" s="136"/>
      <c r="GA597" s="136"/>
      <c r="GB597" s="136"/>
      <c r="GC597" s="136"/>
      <c r="GD597" s="136"/>
      <c r="GE597" s="136"/>
      <c r="GF597" s="136"/>
      <c r="GG597" s="136"/>
      <c r="GH597" s="136"/>
      <c r="GI597" s="136"/>
      <c r="GJ597" s="136"/>
      <c r="GK597" s="136"/>
      <c r="GL597" s="136"/>
      <c r="GM597" s="136"/>
      <c r="GN597" s="136"/>
      <c r="GO597" s="136"/>
      <c r="GP597" s="136"/>
      <c r="GQ597" s="136"/>
      <c r="GR597" s="136"/>
      <c r="GS597" s="136"/>
      <c r="GT597" s="136"/>
      <c r="GU597" s="136"/>
      <c r="GV597" s="136"/>
      <c r="GW597" s="136"/>
      <c r="GX597" s="136"/>
      <c r="GY597" s="136"/>
      <c r="GZ597" s="136"/>
      <c r="HA597" s="136"/>
      <c r="HB597" s="136"/>
      <c r="HC597" s="136"/>
      <c r="HD597" s="136"/>
      <c r="HE597" s="136"/>
      <c r="HF597" s="136"/>
      <c r="HG597" s="136"/>
      <c r="HH597" s="136"/>
      <c r="HI597" s="136"/>
      <c r="HJ597" s="136"/>
      <c r="HK597" s="136"/>
      <c r="HL597" s="136"/>
      <c r="HM597" s="136"/>
      <c r="HN597" s="136"/>
      <c r="HO597" s="136"/>
      <c r="HP597" s="136"/>
      <c r="HQ597" s="136"/>
      <c r="HR597" s="136"/>
      <c r="HS597" s="136"/>
      <c r="HT597" s="136"/>
      <c r="HU597" s="136"/>
      <c r="HV597" s="136"/>
      <c r="HW597" s="136"/>
      <c r="HX597" s="136"/>
      <c r="HY597" s="136"/>
      <c r="HZ597" s="136"/>
      <c r="IA597" s="136"/>
      <c r="IB597" s="136"/>
      <c r="IC597" s="136"/>
      <c r="ID597" s="136"/>
      <c r="IE597" s="136"/>
      <c r="IF597" s="136"/>
      <c r="IG597" s="136"/>
    </row>
    <row r="598" spans="1:241" ht="15.95" customHeight="1" x14ac:dyDescent="0.25">
      <c r="A598" s="135" t="s">
        <v>582</v>
      </c>
      <c r="B598" s="205">
        <v>5545031</v>
      </c>
      <c r="C598" s="205">
        <v>6075762</v>
      </c>
      <c r="D598" s="205">
        <v>1326115</v>
      </c>
      <c r="E598" s="205">
        <v>983791</v>
      </c>
      <c r="F598" s="205">
        <v>1568501</v>
      </c>
      <c r="G598" s="205">
        <v>426871</v>
      </c>
      <c r="H598" s="242">
        <v>15926071</v>
      </c>
      <c r="I598" s="136"/>
      <c r="J598" s="135" t="s">
        <v>613</v>
      </c>
      <c r="K598" s="205">
        <v>4101376</v>
      </c>
      <c r="L598" s="205">
        <v>2889056</v>
      </c>
      <c r="M598" s="205">
        <v>641227</v>
      </c>
      <c r="N598" s="205">
        <v>1293093</v>
      </c>
      <c r="O598" s="205">
        <v>1851861</v>
      </c>
      <c r="P598" s="205">
        <v>333092</v>
      </c>
      <c r="Q598" s="242">
        <v>11109705</v>
      </c>
      <c r="R598" s="136"/>
      <c r="S598" s="136"/>
      <c r="T598" s="136"/>
      <c r="U598" s="136"/>
      <c r="V598" s="136"/>
      <c r="W598" s="136"/>
      <c r="X598" s="136"/>
      <c r="Y598" s="136"/>
      <c r="Z598" s="136"/>
      <c r="AA598" s="136"/>
      <c r="AB598" s="136"/>
      <c r="AC598" s="136"/>
      <c r="AD598" s="136"/>
      <c r="AE598" s="136"/>
      <c r="AF598" s="136"/>
      <c r="AG598" s="136"/>
      <c r="AH598" s="136"/>
      <c r="AI598" s="136"/>
      <c r="AJ598" s="136"/>
      <c r="AK598" s="136"/>
      <c r="AL598" s="136"/>
      <c r="AM598" s="136"/>
      <c r="AN598" s="136"/>
      <c r="AO598" s="136"/>
      <c r="AP598" s="136"/>
      <c r="AQ598" s="136"/>
      <c r="AR598" s="136"/>
      <c r="AS598" s="136"/>
      <c r="AT598" s="136"/>
      <c r="AU598" s="136"/>
      <c r="AV598" s="136"/>
      <c r="AW598" s="136"/>
      <c r="AX598" s="136"/>
      <c r="AY598" s="136"/>
      <c r="AZ598" s="136"/>
      <c r="BA598" s="136"/>
      <c r="BB598" s="136"/>
      <c r="BC598" s="136"/>
      <c r="BD598" s="136"/>
      <c r="BE598" s="136"/>
      <c r="BF598" s="136"/>
      <c r="BG598" s="136"/>
      <c r="BH598" s="136"/>
      <c r="BI598" s="136"/>
      <c r="BJ598" s="136"/>
      <c r="BK598" s="136"/>
      <c r="BL598" s="136"/>
      <c r="BM598" s="136"/>
      <c r="BN598" s="136"/>
      <c r="BO598" s="136"/>
      <c r="BP598" s="136"/>
      <c r="BQ598" s="136"/>
      <c r="BR598" s="136"/>
      <c r="BS598" s="136"/>
      <c r="BT598" s="136"/>
      <c r="BU598" s="136"/>
      <c r="BV598" s="136"/>
      <c r="BW598" s="136"/>
      <c r="BX598" s="136"/>
      <c r="BY598" s="136"/>
      <c r="BZ598" s="136"/>
      <c r="CA598" s="136"/>
      <c r="CB598" s="136"/>
      <c r="CC598" s="136"/>
      <c r="CD598" s="136"/>
      <c r="CE598" s="136"/>
      <c r="CF598" s="136"/>
      <c r="CG598" s="136"/>
      <c r="CH598" s="136"/>
      <c r="CI598" s="136"/>
      <c r="CJ598" s="136"/>
      <c r="CK598" s="136"/>
      <c r="CL598" s="136"/>
      <c r="CM598" s="136"/>
      <c r="CN598" s="136"/>
      <c r="CO598" s="136"/>
      <c r="CP598" s="136"/>
      <c r="CQ598" s="136"/>
      <c r="CR598" s="136"/>
      <c r="CS598" s="136"/>
      <c r="CT598" s="136"/>
      <c r="CU598" s="136"/>
      <c r="CV598" s="136"/>
      <c r="CW598" s="136"/>
      <c r="CX598" s="136"/>
      <c r="CY598" s="136"/>
      <c r="CZ598" s="136"/>
      <c r="DA598" s="136"/>
      <c r="DB598" s="136"/>
      <c r="DC598" s="136"/>
      <c r="DD598" s="136"/>
      <c r="DE598" s="136"/>
      <c r="DF598" s="136"/>
      <c r="DG598" s="136"/>
      <c r="DH598" s="136"/>
      <c r="DI598" s="136"/>
      <c r="DJ598" s="136"/>
      <c r="DK598" s="136"/>
      <c r="DL598" s="136"/>
      <c r="DM598" s="136"/>
      <c r="DN598" s="136"/>
      <c r="DO598" s="136"/>
      <c r="DP598" s="136"/>
      <c r="DQ598" s="136"/>
      <c r="DR598" s="136"/>
      <c r="DS598" s="136"/>
      <c r="DT598" s="136"/>
      <c r="DU598" s="136"/>
      <c r="DV598" s="136"/>
      <c r="DW598" s="136"/>
      <c r="DX598" s="136"/>
      <c r="DY598" s="136"/>
      <c r="DZ598" s="136"/>
      <c r="EA598" s="136"/>
      <c r="EB598" s="136"/>
      <c r="EC598" s="136"/>
      <c r="ED598" s="136"/>
      <c r="EE598" s="136"/>
      <c r="EF598" s="136"/>
      <c r="EG598" s="136"/>
      <c r="EH598" s="136"/>
      <c r="EI598" s="136"/>
      <c r="EJ598" s="136"/>
      <c r="EK598" s="136"/>
      <c r="EL598" s="136"/>
      <c r="EM598" s="136"/>
      <c r="EN598" s="136"/>
      <c r="EO598" s="136"/>
      <c r="EP598" s="136"/>
      <c r="EQ598" s="136"/>
      <c r="ER598" s="136"/>
      <c r="ES598" s="136"/>
      <c r="ET598" s="136"/>
      <c r="EU598" s="136"/>
      <c r="EV598" s="136"/>
      <c r="EW598" s="136"/>
      <c r="EX598" s="136"/>
      <c r="EY598" s="136"/>
      <c r="EZ598" s="136"/>
      <c r="FA598" s="136"/>
      <c r="FB598" s="136"/>
      <c r="FC598" s="136"/>
      <c r="FD598" s="136"/>
      <c r="FE598" s="136"/>
      <c r="FF598" s="136"/>
      <c r="FG598" s="136"/>
      <c r="FH598" s="136"/>
      <c r="FI598" s="136"/>
      <c r="FJ598" s="136"/>
      <c r="FK598" s="136"/>
      <c r="FL598" s="136"/>
      <c r="FM598" s="136"/>
      <c r="FN598" s="136"/>
      <c r="FO598" s="136"/>
      <c r="FP598" s="136"/>
      <c r="FQ598" s="136"/>
      <c r="FR598" s="136"/>
      <c r="FS598" s="136"/>
      <c r="FT598" s="136"/>
      <c r="FU598" s="136"/>
      <c r="FV598" s="136"/>
      <c r="FW598" s="136"/>
      <c r="FX598" s="136"/>
      <c r="FY598" s="136"/>
      <c r="FZ598" s="136"/>
      <c r="GA598" s="136"/>
      <c r="GB598" s="136"/>
      <c r="GC598" s="136"/>
      <c r="GD598" s="136"/>
      <c r="GE598" s="136"/>
      <c r="GF598" s="136"/>
      <c r="GG598" s="136"/>
      <c r="GH598" s="136"/>
      <c r="GI598" s="136"/>
      <c r="GJ598" s="136"/>
      <c r="GK598" s="136"/>
      <c r="GL598" s="136"/>
      <c r="GM598" s="136"/>
      <c r="GN598" s="136"/>
      <c r="GO598" s="136"/>
      <c r="GP598" s="136"/>
      <c r="GQ598" s="136"/>
      <c r="GR598" s="136"/>
      <c r="GS598" s="136"/>
      <c r="GT598" s="136"/>
      <c r="GU598" s="136"/>
      <c r="GV598" s="136"/>
      <c r="GW598" s="136"/>
      <c r="GX598" s="136"/>
      <c r="GY598" s="136"/>
      <c r="GZ598" s="136"/>
      <c r="HA598" s="136"/>
      <c r="HB598" s="136"/>
      <c r="HC598" s="136"/>
      <c r="HD598" s="136"/>
      <c r="HE598" s="136"/>
      <c r="HF598" s="136"/>
      <c r="HG598" s="136"/>
      <c r="HH598" s="136"/>
      <c r="HI598" s="136"/>
      <c r="HJ598" s="136"/>
      <c r="HK598" s="136"/>
      <c r="HL598" s="136"/>
      <c r="HM598" s="136"/>
      <c r="HN598" s="136"/>
      <c r="HO598" s="136"/>
      <c r="HP598" s="136"/>
      <c r="HQ598" s="136"/>
      <c r="HR598" s="136"/>
      <c r="HS598" s="136"/>
      <c r="HT598" s="136"/>
      <c r="HU598" s="136"/>
      <c r="HV598" s="136"/>
      <c r="HW598" s="136"/>
      <c r="HX598" s="136"/>
      <c r="HY598" s="136"/>
      <c r="HZ598" s="136"/>
      <c r="IA598" s="136"/>
      <c r="IB598" s="136"/>
      <c r="IC598" s="136"/>
      <c r="ID598" s="136"/>
      <c r="IE598" s="136"/>
      <c r="IF598" s="136"/>
      <c r="IG598" s="136"/>
    </row>
    <row r="599" spans="1:241" ht="15.95" customHeight="1" x14ac:dyDescent="0.25">
      <c r="A599" s="135" t="s">
        <v>665</v>
      </c>
      <c r="B599" s="205">
        <v>4714390</v>
      </c>
      <c r="C599" s="205">
        <v>6059766</v>
      </c>
      <c r="D599" s="205">
        <v>1281790</v>
      </c>
      <c r="E599" s="205">
        <v>1071045</v>
      </c>
      <c r="F599" s="205">
        <v>1583429</v>
      </c>
      <c r="G599" s="205">
        <v>397846</v>
      </c>
      <c r="H599" s="242">
        <v>15108266</v>
      </c>
      <c r="I599" s="136"/>
      <c r="J599" s="135" t="s">
        <v>614</v>
      </c>
      <c r="K599" s="205">
        <v>6402159</v>
      </c>
      <c r="L599" s="205">
        <v>4191549</v>
      </c>
      <c r="M599" s="205">
        <v>990238</v>
      </c>
      <c r="N599" s="205">
        <v>1566657</v>
      </c>
      <c r="O599" s="205">
        <v>2103825</v>
      </c>
      <c r="P599" s="205">
        <v>390327</v>
      </c>
      <c r="Q599" s="242">
        <v>15644755</v>
      </c>
      <c r="R599" s="136"/>
      <c r="S599" s="136"/>
      <c r="T599" s="136"/>
      <c r="U599" s="136"/>
      <c r="V599" s="136"/>
      <c r="W599" s="136"/>
      <c r="X599" s="136"/>
      <c r="Y599" s="136"/>
      <c r="Z599" s="136"/>
      <c r="AA599" s="136"/>
      <c r="AB599" s="136"/>
      <c r="AC599" s="136"/>
      <c r="AD599" s="136"/>
      <c r="AE599" s="136"/>
      <c r="AF599" s="136"/>
      <c r="AG599" s="136"/>
      <c r="AH599" s="136"/>
      <c r="AI599" s="136"/>
      <c r="AJ599" s="136"/>
      <c r="AK599" s="136"/>
      <c r="AL599" s="136"/>
      <c r="AM599" s="136"/>
      <c r="AN599" s="136"/>
      <c r="AO599" s="136"/>
      <c r="AP599" s="136"/>
      <c r="AQ599" s="136"/>
      <c r="AR599" s="136"/>
      <c r="AS599" s="136"/>
      <c r="AT599" s="136"/>
      <c r="AU599" s="136"/>
      <c r="AV599" s="136"/>
      <c r="AW599" s="136"/>
      <c r="AX599" s="136"/>
      <c r="AY599" s="136"/>
      <c r="AZ599" s="136"/>
      <c r="BA599" s="136"/>
      <c r="BB599" s="136"/>
      <c r="BC599" s="136"/>
      <c r="BD599" s="136"/>
      <c r="BE599" s="136"/>
      <c r="BF599" s="136"/>
      <c r="BG599" s="136"/>
      <c r="BH599" s="136"/>
      <c r="BI599" s="136"/>
      <c r="BJ599" s="136"/>
      <c r="BK599" s="136"/>
      <c r="BL599" s="136"/>
      <c r="BM599" s="136"/>
      <c r="BN599" s="136"/>
      <c r="BO599" s="136"/>
      <c r="BP599" s="136"/>
      <c r="BQ599" s="136"/>
      <c r="BR599" s="136"/>
      <c r="BS599" s="136"/>
      <c r="BT599" s="136"/>
      <c r="BU599" s="136"/>
      <c r="BV599" s="136"/>
      <c r="BW599" s="136"/>
      <c r="BX599" s="136"/>
      <c r="BY599" s="136"/>
      <c r="BZ599" s="136"/>
      <c r="CA599" s="136"/>
      <c r="CB599" s="136"/>
      <c r="CC599" s="136"/>
      <c r="CD599" s="136"/>
      <c r="CE599" s="136"/>
      <c r="CF599" s="136"/>
      <c r="CG599" s="136"/>
      <c r="CH599" s="136"/>
      <c r="CI599" s="136"/>
      <c r="CJ599" s="136"/>
      <c r="CK599" s="136"/>
      <c r="CL599" s="136"/>
      <c r="CM599" s="136"/>
      <c r="CN599" s="136"/>
      <c r="CO599" s="136"/>
      <c r="CP599" s="136"/>
      <c r="CQ599" s="136"/>
      <c r="CR599" s="136"/>
      <c r="CS599" s="136"/>
      <c r="CT599" s="136"/>
      <c r="CU599" s="136"/>
      <c r="CV599" s="136"/>
      <c r="CW599" s="136"/>
      <c r="CX599" s="136"/>
      <c r="CY599" s="136"/>
      <c r="CZ599" s="136"/>
      <c r="DA599" s="136"/>
      <c r="DB599" s="136"/>
      <c r="DC599" s="136"/>
      <c r="DD599" s="136"/>
      <c r="DE599" s="136"/>
      <c r="DF599" s="136"/>
      <c r="DG599" s="136"/>
      <c r="DH599" s="136"/>
      <c r="DI599" s="136"/>
      <c r="DJ599" s="136"/>
      <c r="DK599" s="136"/>
      <c r="DL599" s="136"/>
      <c r="DM599" s="136"/>
      <c r="DN599" s="136"/>
      <c r="DO599" s="136"/>
      <c r="DP599" s="136"/>
      <c r="DQ599" s="136"/>
      <c r="DR599" s="136"/>
      <c r="DS599" s="136"/>
      <c r="DT599" s="136"/>
      <c r="DU599" s="136"/>
      <c r="DV599" s="136"/>
      <c r="DW599" s="136"/>
      <c r="DX599" s="136"/>
      <c r="DY599" s="136"/>
      <c r="DZ599" s="136"/>
      <c r="EA599" s="136"/>
      <c r="EB599" s="136"/>
      <c r="EC599" s="136"/>
      <c r="ED599" s="136"/>
      <c r="EE599" s="136"/>
      <c r="EF599" s="136"/>
      <c r="EG599" s="136"/>
      <c r="EH599" s="136"/>
      <c r="EI599" s="136"/>
      <c r="EJ599" s="136"/>
      <c r="EK599" s="136"/>
      <c r="EL599" s="136"/>
      <c r="EM599" s="136"/>
      <c r="EN599" s="136"/>
      <c r="EO599" s="136"/>
      <c r="EP599" s="136"/>
      <c r="EQ599" s="136"/>
      <c r="ER599" s="136"/>
      <c r="ES599" s="136"/>
      <c r="ET599" s="136"/>
      <c r="EU599" s="136"/>
      <c r="EV599" s="136"/>
      <c r="EW599" s="136"/>
      <c r="EX599" s="136"/>
      <c r="EY599" s="136"/>
      <c r="EZ599" s="136"/>
      <c r="FA599" s="136"/>
      <c r="FB599" s="136"/>
      <c r="FC599" s="136"/>
      <c r="FD599" s="136"/>
      <c r="FE599" s="136"/>
      <c r="FF599" s="136"/>
      <c r="FG599" s="136"/>
      <c r="FH599" s="136"/>
      <c r="FI599" s="136"/>
      <c r="FJ599" s="136"/>
      <c r="FK599" s="136"/>
      <c r="FL599" s="136"/>
      <c r="FM599" s="136"/>
      <c r="FN599" s="136"/>
      <c r="FO599" s="136"/>
      <c r="FP599" s="136"/>
      <c r="FQ599" s="136"/>
      <c r="FR599" s="136"/>
      <c r="FS599" s="136"/>
      <c r="FT599" s="136"/>
      <c r="FU599" s="136"/>
      <c r="FV599" s="136"/>
      <c r="FW599" s="136"/>
      <c r="FX599" s="136"/>
      <c r="FY599" s="136"/>
      <c r="FZ599" s="136"/>
      <c r="GA599" s="136"/>
      <c r="GB599" s="136"/>
      <c r="GC599" s="136"/>
      <c r="GD599" s="136"/>
      <c r="GE599" s="136"/>
      <c r="GF599" s="136"/>
      <c r="GG599" s="136"/>
      <c r="GH599" s="136"/>
      <c r="GI599" s="136"/>
      <c r="GJ599" s="136"/>
      <c r="GK599" s="136"/>
      <c r="GL599" s="136"/>
      <c r="GM599" s="136"/>
      <c r="GN599" s="136"/>
      <c r="GO599" s="136"/>
      <c r="GP599" s="136"/>
      <c r="GQ599" s="136"/>
      <c r="GR599" s="136"/>
      <c r="GS599" s="136"/>
      <c r="GT599" s="136"/>
      <c r="GU599" s="136"/>
      <c r="GV599" s="136"/>
      <c r="GW599" s="136"/>
      <c r="GX599" s="136"/>
      <c r="GY599" s="136"/>
      <c r="GZ599" s="136"/>
      <c r="HA599" s="136"/>
      <c r="HB599" s="136"/>
      <c r="HC599" s="136"/>
      <c r="HD599" s="136"/>
      <c r="HE599" s="136"/>
      <c r="HF599" s="136"/>
      <c r="HG599" s="136"/>
      <c r="HH599" s="136"/>
      <c r="HI599" s="136"/>
      <c r="HJ599" s="136"/>
      <c r="HK599" s="136"/>
      <c r="HL599" s="136"/>
      <c r="HM599" s="136"/>
      <c r="HN599" s="136"/>
      <c r="HO599" s="136"/>
      <c r="HP599" s="136"/>
      <c r="HQ599" s="136"/>
      <c r="HR599" s="136"/>
      <c r="HS599" s="136"/>
      <c r="HT599" s="136"/>
      <c r="HU599" s="136"/>
      <c r="HV599" s="136"/>
      <c r="HW599" s="136"/>
      <c r="HX599" s="136"/>
      <c r="HY599" s="136"/>
      <c r="HZ599" s="136"/>
      <c r="IA599" s="136"/>
      <c r="IB599" s="136"/>
      <c r="IC599" s="136"/>
      <c r="ID599" s="136"/>
      <c r="IE599" s="136"/>
      <c r="IF599" s="136"/>
      <c r="IG599" s="136"/>
    </row>
    <row r="600" spans="1:241" ht="15.95" customHeight="1" x14ac:dyDescent="0.25">
      <c r="A600" s="135" t="s">
        <v>584</v>
      </c>
      <c r="B600" s="205">
        <v>5136518</v>
      </c>
      <c r="C600" s="205">
        <v>6089551</v>
      </c>
      <c r="D600" s="205">
        <v>1354429</v>
      </c>
      <c r="E600" s="205">
        <v>1088113</v>
      </c>
      <c r="F600" s="205">
        <v>2137179</v>
      </c>
      <c r="G600" s="205">
        <v>337308</v>
      </c>
      <c r="H600" s="242">
        <v>16143098</v>
      </c>
      <c r="I600" s="136"/>
      <c r="J600" s="135" t="s">
        <v>615</v>
      </c>
      <c r="K600" s="205">
        <v>6530724</v>
      </c>
      <c r="L600" s="205">
        <v>3338255</v>
      </c>
      <c r="M600" s="205">
        <v>856947</v>
      </c>
      <c r="N600" s="205">
        <v>1364315</v>
      </c>
      <c r="O600" s="205">
        <v>1940347</v>
      </c>
      <c r="P600" s="205">
        <v>365169</v>
      </c>
      <c r="Q600" s="242">
        <v>14395757</v>
      </c>
      <c r="R600" s="136"/>
      <c r="S600" s="136"/>
      <c r="T600" s="136"/>
      <c r="U600" s="136"/>
      <c r="V600" s="136"/>
      <c r="W600" s="136"/>
      <c r="X600" s="136"/>
      <c r="Y600" s="136"/>
      <c r="Z600" s="136"/>
      <c r="AA600" s="136"/>
      <c r="AB600" s="136"/>
      <c r="AC600" s="136"/>
      <c r="AD600" s="136"/>
      <c r="AE600" s="136"/>
      <c r="AF600" s="136"/>
      <c r="AG600" s="136"/>
      <c r="AH600" s="136"/>
      <c r="AI600" s="136"/>
      <c r="AJ600" s="136"/>
      <c r="AK600" s="136"/>
      <c r="AL600" s="136"/>
      <c r="AM600" s="136"/>
      <c r="AN600" s="136"/>
      <c r="AO600" s="136"/>
      <c r="AP600" s="136"/>
      <c r="AQ600" s="136"/>
      <c r="AR600" s="136"/>
      <c r="AS600" s="136"/>
      <c r="AT600" s="136"/>
      <c r="AU600" s="136"/>
      <c r="AV600" s="136"/>
      <c r="AW600" s="136"/>
      <c r="AX600" s="136"/>
      <c r="AY600" s="136"/>
      <c r="AZ600" s="136"/>
      <c r="BA600" s="136"/>
      <c r="BB600" s="136"/>
      <c r="BC600" s="136"/>
      <c r="BD600" s="136"/>
      <c r="BE600" s="136"/>
      <c r="BF600" s="136"/>
      <c r="BG600" s="136"/>
      <c r="BH600" s="136"/>
      <c r="BI600" s="136"/>
      <c r="BJ600" s="136"/>
      <c r="BK600" s="136"/>
      <c r="BL600" s="136"/>
      <c r="BM600" s="136"/>
      <c r="BN600" s="136"/>
      <c r="BO600" s="136"/>
      <c r="BP600" s="136"/>
      <c r="BQ600" s="136"/>
      <c r="BR600" s="136"/>
      <c r="BS600" s="136"/>
      <c r="BT600" s="136"/>
      <c r="BU600" s="136"/>
      <c r="BV600" s="136"/>
      <c r="BW600" s="136"/>
      <c r="BX600" s="136"/>
      <c r="BY600" s="136"/>
      <c r="BZ600" s="136"/>
      <c r="CA600" s="136"/>
      <c r="CB600" s="136"/>
      <c r="CC600" s="136"/>
      <c r="CD600" s="136"/>
      <c r="CE600" s="136"/>
      <c r="CF600" s="136"/>
      <c r="CG600" s="136"/>
      <c r="CH600" s="136"/>
      <c r="CI600" s="136"/>
      <c r="CJ600" s="136"/>
      <c r="CK600" s="136"/>
      <c r="CL600" s="136"/>
      <c r="CM600" s="136"/>
      <c r="CN600" s="136"/>
      <c r="CO600" s="136"/>
      <c r="CP600" s="136"/>
      <c r="CQ600" s="136"/>
      <c r="CR600" s="136"/>
      <c r="CS600" s="136"/>
      <c r="CT600" s="136"/>
      <c r="CU600" s="136"/>
      <c r="CV600" s="136"/>
      <c r="CW600" s="136"/>
      <c r="CX600" s="136"/>
      <c r="CY600" s="136"/>
      <c r="CZ600" s="136"/>
      <c r="DA600" s="136"/>
      <c r="DB600" s="136"/>
      <c r="DC600" s="136"/>
      <c r="DD600" s="136"/>
      <c r="DE600" s="136"/>
      <c r="DF600" s="136"/>
      <c r="DG600" s="136"/>
      <c r="DH600" s="136"/>
      <c r="DI600" s="136"/>
      <c r="DJ600" s="136"/>
      <c r="DK600" s="136"/>
      <c r="DL600" s="136"/>
      <c r="DM600" s="136"/>
      <c r="DN600" s="136"/>
      <c r="DO600" s="136"/>
      <c r="DP600" s="136"/>
      <c r="DQ600" s="136"/>
      <c r="DR600" s="136"/>
      <c r="DS600" s="136"/>
      <c r="DT600" s="136"/>
      <c r="DU600" s="136"/>
      <c r="DV600" s="136"/>
      <c r="DW600" s="136"/>
      <c r="DX600" s="136"/>
      <c r="DY600" s="136"/>
      <c r="DZ600" s="136"/>
      <c r="EA600" s="136"/>
      <c r="EB600" s="136"/>
      <c r="EC600" s="136"/>
      <c r="ED600" s="136"/>
      <c r="EE600" s="136"/>
      <c r="EF600" s="136"/>
      <c r="EG600" s="136"/>
      <c r="EH600" s="136"/>
      <c r="EI600" s="136"/>
      <c r="EJ600" s="136"/>
      <c r="EK600" s="136"/>
      <c r="EL600" s="136"/>
      <c r="EM600" s="136"/>
      <c r="EN600" s="136"/>
      <c r="EO600" s="136"/>
      <c r="EP600" s="136"/>
      <c r="EQ600" s="136"/>
      <c r="ER600" s="136"/>
      <c r="ES600" s="136"/>
      <c r="ET600" s="136"/>
      <c r="EU600" s="136"/>
      <c r="EV600" s="136"/>
      <c r="EW600" s="136"/>
      <c r="EX600" s="136"/>
      <c r="EY600" s="136"/>
      <c r="EZ600" s="136"/>
      <c r="FA600" s="136"/>
      <c r="FB600" s="136"/>
      <c r="FC600" s="136"/>
      <c r="FD600" s="136"/>
      <c r="FE600" s="136"/>
      <c r="FF600" s="136"/>
      <c r="FG600" s="136"/>
      <c r="FH600" s="136"/>
      <c r="FI600" s="136"/>
      <c r="FJ600" s="136"/>
      <c r="FK600" s="136"/>
      <c r="FL600" s="136"/>
      <c r="FM600" s="136"/>
      <c r="FN600" s="136"/>
      <c r="FO600" s="136"/>
      <c r="FP600" s="136"/>
      <c r="FQ600" s="136"/>
      <c r="FR600" s="136"/>
      <c r="FS600" s="136"/>
      <c r="FT600" s="136"/>
      <c r="FU600" s="136"/>
      <c r="FV600" s="136"/>
      <c r="FW600" s="136"/>
      <c r="FX600" s="136"/>
      <c r="FY600" s="136"/>
      <c r="FZ600" s="136"/>
      <c r="GA600" s="136"/>
      <c r="GB600" s="136"/>
      <c r="GC600" s="136"/>
      <c r="GD600" s="136"/>
      <c r="GE600" s="136"/>
      <c r="GF600" s="136"/>
      <c r="GG600" s="136"/>
      <c r="GH600" s="136"/>
      <c r="GI600" s="136"/>
      <c r="GJ600" s="136"/>
      <c r="GK600" s="136"/>
      <c r="GL600" s="136"/>
      <c r="GM600" s="136"/>
      <c r="GN600" s="136"/>
      <c r="GO600" s="136"/>
      <c r="GP600" s="136"/>
      <c r="GQ600" s="136"/>
      <c r="GR600" s="136"/>
      <c r="GS600" s="136"/>
      <c r="GT600" s="136"/>
      <c r="GU600" s="136"/>
      <c r="GV600" s="136"/>
      <c r="GW600" s="136"/>
      <c r="GX600" s="136"/>
      <c r="GY600" s="136"/>
      <c r="GZ600" s="136"/>
      <c r="HA600" s="136"/>
      <c r="HB600" s="136"/>
      <c r="HC600" s="136"/>
      <c r="HD600" s="136"/>
      <c r="HE600" s="136"/>
      <c r="HF600" s="136"/>
      <c r="HG600" s="136"/>
      <c r="HH600" s="136"/>
      <c r="HI600" s="136"/>
      <c r="HJ600" s="136"/>
      <c r="HK600" s="136"/>
      <c r="HL600" s="136"/>
      <c r="HM600" s="136"/>
      <c r="HN600" s="136"/>
      <c r="HO600" s="136"/>
      <c r="HP600" s="136"/>
      <c r="HQ600" s="136"/>
      <c r="HR600" s="136"/>
      <c r="HS600" s="136"/>
      <c r="HT600" s="136"/>
      <c r="HU600" s="136"/>
      <c r="HV600" s="136"/>
      <c r="HW600" s="136"/>
      <c r="HX600" s="136"/>
      <c r="HY600" s="136"/>
      <c r="HZ600" s="136"/>
      <c r="IA600" s="136"/>
      <c r="IB600" s="136"/>
      <c r="IC600" s="136"/>
      <c r="ID600" s="136"/>
      <c r="IE600" s="136"/>
      <c r="IF600" s="136"/>
      <c r="IG600" s="136"/>
    </row>
    <row r="601" spans="1:241" ht="15.95" customHeight="1" x14ac:dyDescent="0.25">
      <c r="A601" s="135" t="s">
        <v>585</v>
      </c>
      <c r="B601" s="205">
        <v>5608112</v>
      </c>
      <c r="C601" s="205">
        <v>5711704</v>
      </c>
      <c r="D601" s="205">
        <v>1504192</v>
      </c>
      <c r="E601" s="205">
        <v>901304</v>
      </c>
      <c r="F601" s="205">
        <v>1782831</v>
      </c>
      <c r="G601" s="205">
        <v>343280</v>
      </c>
      <c r="H601" s="242">
        <v>15851423</v>
      </c>
      <c r="I601" s="136"/>
      <c r="J601" s="135" t="s">
        <v>616</v>
      </c>
      <c r="K601" s="205">
        <v>1178270</v>
      </c>
      <c r="L601" s="205">
        <v>2199541</v>
      </c>
      <c r="M601" s="205">
        <v>602394</v>
      </c>
      <c r="N601" s="205">
        <v>1059519</v>
      </c>
      <c r="O601" s="205">
        <v>1864366</v>
      </c>
      <c r="P601" s="205">
        <v>270553</v>
      </c>
      <c r="Q601" s="242">
        <v>7174643</v>
      </c>
      <c r="R601" s="136"/>
      <c r="S601" s="136"/>
      <c r="T601" s="136"/>
      <c r="U601" s="136"/>
      <c r="V601" s="136"/>
      <c r="W601" s="136"/>
      <c r="X601" s="136"/>
      <c r="Y601" s="136"/>
      <c r="Z601" s="136"/>
      <c r="AA601" s="136"/>
      <c r="AB601" s="136"/>
      <c r="AC601" s="136"/>
      <c r="AD601" s="136"/>
      <c r="AE601" s="136"/>
      <c r="AF601" s="136"/>
      <c r="AG601" s="136"/>
      <c r="AH601" s="136"/>
      <c r="AI601" s="136"/>
      <c r="AJ601" s="136"/>
      <c r="AK601" s="136"/>
      <c r="AL601" s="136"/>
      <c r="AM601" s="136"/>
      <c r="AN601" s="136"/>
      <c r="AO601" s="136"/>
      <c r="AP601" s="136"/>
      <c r="AQ601" s="136"/>
      <c r="AR601" s="136"/>
      <c r="AS601" s="136"/>
      <c r="AT601" s="136"/>
      <c r="AU601" s="136"/>
      <c r="AV601" s="136"/>
      <c r="AW601" s="136"/>
      <c r="AX601" s="136"/>
      <c r="AY601" s="136"/>
      <c r="AZ601" s="136"/>
      <c r="BA601" s="136"/>
      <c r="BB601" s="136"/>
      <c r="BC601" s="136"/>
      <c r="BD601" s="136"/>
      <c r="BE601" s="136"/>
      <c r="BF601" s="136"/>
      <c r="BG601" s="136"/>
      <c r="BH601" s="136"/>
      <c r="BI601" s="136"/>
      <c r="BJ601" s="136"/>
      <c r="BK601" s="136"/>
      <c r="BL601" s="136"/>
      <c r="BM601" s="136"/>
      <c r="BN601" s="136"/>
      <c r="BO601" s="136"/>
      <c r="BP601" s="136"/>
      <c r="BQ601" s="136"/>
      <c r="BR601" s="136"/>
      <c r="BS601" s="136"/>
      <c r="BT601" s="136"/>
      <c r="BU601" s="136"/>
      <c r="BV601" s="136"/>
      <c r="BW601" s="136"/>
      <c r="BX601" s="136"/>
      <c r="BY601" s="136"/>
      <c r="BZ601" s="136"/>
      <c r="CA601" s="136"/>
      <c r="CB601" s="136"/>
      <c r="CC601" s="136"/>
      <c r="CD601" s="136"/>
      <c r="CE601" s="136"/>
      <c r="CF601" s="136"/>
      <c r="CG601" s="136"/>
      <c r="CH601" s="136"/>
      <c r="CI601" s="136"/>
      <c r="CJ601" s="136"/>
      <c r="CK601" s="136"/>
      <c r="CL601" s="136"/>
      <c r="CM601" s="136"/>
      <c r="CN601" s="136"/>
      <c r="CO601" s="136"/>
      <c r="CP601" s="136"/>
      <c r="CQ601" s="136"/>
      <c r="CR601" s="136"/>
      <c r="CS601" s="136"/>
      <c r="CT601" s="136"/>
      <c r="CU601" s="136"/>
      <c r="CV601" s="136"/>
      <c r="CW601" s="136"/>
      <c r="CX601" s="136"/>
      <c r="CY601" s="136"/>
      <c r="CZ601" s="136"/>
      <c r="DA601" s="136"/>
      <c r="DB601" s="136"/>
      <c r="DC601" s="136"/>
      <c r="DD601" s="136"/>
      <c r="DE601" s="136"/>
      <c r="DF601" s="136"/>
      <c r="DG601" s="136"/>
      <c r="DH601" s="136"/>
      <c r="DI601" s="136"/>
      <c r="DJ601" s="136"/>
      <c r="DK601" s="136"/>
      <c r="DL601" s="136"/>
      <c r="DM601" s="136"/>
      <c r="DN601" s="136"/>
      <c r="DO601" s="136"/>
      <c r="DP601" s="136"/>
      <c r="DQ601" s="136"/>
      <c r="DR601" s="136"/>
      <c r="DS601" s="136"/>
      <c r="DT601" s="136"/>
      <c r="DU601" s="136"/>
      <c r="DV601" s="136"/>
      <c r="DW601" s="136"/>
      <c r="DX601" s="136"/>
      <c r="DY601" s="136"/>
      <c r="DZ601" s="136"/>
      <c r="EA601" s="136"/>
      <c r="EB601" s="136"/>
      <c r="EC601" s="136"/>
      <c r="ED601" s="136"/>
      <c r="EE601" s="136"/>
      <c r="EF601" s="136"/>
      <c r="EG601" s="136"/>
      <c r="EH601" s="136"/>
      <c r="EI601" s="136"/>
      <c r="EJ601" s="136"/>
      <c r="EK601" s="136"/>
      <c r="EL601" s="136"/>
      <c r="EM601" s="136"/>
      <c r="EN601" s="136"/>
      <c r="EO601" s="136"/>
      <c r="EP601" s="136"/>
      <c r="EQ601" s="136"/>
      <c r="ER601" s="136"/>
      <c r="ES601" s="136"/>
      <c r="ET601" s="136"/>
      <c r="EU601" s="136"/>
      <c r="EV601" s="136"/>
      <c r="EW601" s="136"/>
      <c r="EX601" s="136"/>
      <c r="EY601" s="136"/>
      <c r="EZ601" s="136"/>
      <c r="FA601" s="136"/>
      <c r="FB601" s="136"/>
      <c r="FC601" s="136"/>
      <c r="FD601" s="136"/>
      <c r="FE601" s="136"/>
      <c r="FF601" s="136"/>
      <c r="FG601" s="136"/>
      <c r="FH601" s="136"/>
      <c r="FI601" s="136"/>
      <c r="FJ601" s="136"/>
      <c r="FK601" s="136"/>
      <c r="FL601" s="136"/>
      <c r="FM601" s="136"/>
      <c r="FN601" s="136"/>
      <c r="FO601" s="136"/>
      <c r="FP601" s="136"/>
      <c r="FQ601" s="136"/>
      <c r="FR601" s="136"/>
      <c r="FS601" s="136"/>
      <c r="FT601" s="136"/>
      <c r="FU601" s="136"/>
      <c r="FV601" s="136"/>
      <c r="FW601" s="136"/>
      <c r="FX601" s="136"/>
      <c r="FY601" s="136"/>
      <c r="FZ601" s="136"/>
      <c r="GA601" s="136"/>
      <c r="GB601" s="136"/>
      <c r="GC601" s="136"/>
      <c r="GD601" s="136"/>
      <c r="GE601" s="136"/>
      <c r="GF601" s="136"/>
      <c r="GG601" s="136"/>
      <c r="GH601" s="136"/>
      <c r="GI601" s="136"/>
      <c r="GJ601" s="136"/>
      <c r="GK601" s="136"/>
      <c r="GL601" s="136"/>
      <c r="GM601" s="136"/>
      <c r="GN601" s="136"/>
      <c r="GO601" s="136"/>
      <c r="GP601" s="136"/>
      <c r="GQ601" s="136"/>
      <c r="GR601" s="136"/>
      <c r="GS601" s="136"/>
      <c r="GT601" s="136"/>
      <c r="GU601" s="136"/>
      <c r="GV601" s="136"/>
      <c r="GW601" s="136"/>
      <c r="GX601" s="136"/>
      <c r="GY601" s="136"/>
      <c r="GZ601" s="136"/>
      <c r="HA601" s="136"/>
      <c r="HB601" s="136"/>
      <c r="HC601" s="136"/>
      <c r="HD601" s="136"/>
      <c r="HE601" s="136"/>
      <c r="HF601" s="136"/>
      <c r="HG601" s="136"/>
      <c r="HH601" s="136"/>
      <c r="HI601" s="136"/>
      <c r="HJ601" s="136"/>
      <c r="HK601" s="136"/>
      <c r="HL601" s="136"/>
      <c r="HM601" s="136"/>
      <c r="HN601" s="136"/>
      <c r="HO601" s="136"/>
      <c r="HP601" s="136"/>
      <c r="HQ601" s="136"/>
      <c r="HR601" s="136"/>
      <c r="HS601" s="136"/>
      <c r="HT601" s="136"/>
      <c r="HU601" s="136"/>
      <c r="HV601" s="136"/>
      <c r="HW601" s="136"/>
      <c r="HX601" s="136"/>
      <c r="HY601" s="136"/>
      <c r="HZ601" s="136"/>
      <c r="IA601" s="136"/>
      <c r="IB601" s="136"/>
      <c r="IC601" s="136"/>
      <c r="ID601" s="136"/>
      <c r="IE601" s="136"/>
      <c r="IF601" s="136"/>
      <c r="IG601" s="136"/>
    </row>
    <row r="602" spans="1:241" ht="15.95" customHeight="1" x14ac:dyDescent="0.25">
      <c r="A602" s="135" t="s">
        <v>586</v>
      </c>
      <c r="B602" s="205">
        <v>6759085</v>
      </c>
      <c r="C602" s="205">
        <v>4625442</v>
      </c>
      <c r="D602" s="205">
        <v>1400871</v>
      </c>
      <c r="E602" s="205">
        <v>1163362</v>
      </c>
      <c r="F602" s="205">
        <v>1896360</v>
      </c>
      <c r="G602" s="205">
        <v>435208</v>
      </c>
      <c r="H602" s="242">
        <v>16280328</v>
      </c>
      <c r="I602" s="136"/>
      <c r="J602" s="135" t="s">
        <v>690</v>
      </c>
      <c r="K602" s="205">
        <v>4453580</v>
      </c>
      <c r="L602" s="205">
        <v>2457484</v>
      </c>
      <c r="M602" s="205">
        <v>579303</v>
      </c>
      <c r="N602" s="205">
        <v>994347</v>
      </c>
      <c r="O602" s="205">
        <v>2053763</v>
      </c>
      <c r="P602" s="205">
        <v>227884</v>
      </c>
      <c r="Q602" s="242">
        <v>10766361</v>
      </c>
      <c r="R602" s="136"/>
      <c r="S602" s="136"/>
      <c r="T602" s="136"/>
      <c r="U602" s="136"/>
      <c r="V602" s="136"/>
      <c r="W602" s="136"/>
      <c r="X602" s="136"/>
      <c r="Y602" s="136"/>
      <c r="Z602" s="136"/>
      <c r="AA602" s="136"/>
      <c r="AB602" s="136"/>
      <c r="AC602" s="136"/>
      <c r="AD602" s="136"/>
      <c r="AE602" s="136"/>
      <c r="AF602" s="136"/>
      <c r="AG602" s="136"/>
      <c r="AH602" s="136"/>
      <c r="AI602" s="136"/>
      <c r="AJ602" s="136"/>
      <c r="AK602" s="136"/>
      <c r="AL602" s="136"/>
      <c r="AM602" s="136"/>
      <c r="AN602" s="136"/>
      <c r="AO602" s="136"/>
      <c r="AP602" s="136"/>
      <c r="AQ602" s="136"/>
      <c r="AR602" s="136"/>
      <c r="AS602" s="136"/>
      <c r="AT602" s="136"/>
      <c r="AU602" s="136"/>
      <c r="AV602" s="136"/>
      <c r="AW602" s="136"/>
      <c r="AX602" s="136"/>
      <c r="AY602" s="136"/>
      <c r="AZ602" s="136"/>
      <c r="BA602" s="136"/>
      <c r="BB602" s="136"/>
      <c r="BC602" s="136"/>
      <c r="BD602" s="136"/>
      <c r="BE602" s="136"/>
      <c r="BF602" s="136"/>
      <c r="BG602" s="136"/>
      <c r="BH602" s="136"/>
      <c r="BI602" s="136"/>
      <c r="BJ602" s="136"/>
      <c r="BK602" s="136"/>
      <c r="BL602" s="136"/>
      <c r="BM602" s="136"/>
      <c r="BN602" s="136"/>
      <c r="BO602" s="136"/>
      <c r="BP602" s="136"/>
      <c r="BQ602" s="136"/>
      <c r="BR602" s="136"/>
      <c r="BS602" s="136"/>
      <c r="BT602" s="136"/>
      <c r="BU602" s="136"/>
      <c r="BV602" s="136"/>
      <c r="BW602" s="136"/>
      <c r="BX602" s="136"/>
      <c r="BY602" s="136"/>
      <c r="BZ602" s="136"/>
      <c r="CA602" s="136"/>
      <c r="CB602" s="136"/>
      <c r="CC602" s="136"/>
      <c r="CD602" s="136"/>
      <c r="CE602" s="136"/>
      <c r="CF602" s="136"/>
      <c r="CG602" s="136"/>
      <c r="CH602" s="136"/>
      <c r="CI602" s="136"/>
      <c r="CJ602" s="136"/>
      <c r="CK602" s="136"/>
      <c r="CL602" s="136"/>
      <c r="CM602" s="136"/>
      <c r="CN602" s="136"/>
      <c r="CO602" s="136"/>
      <c r="CP602" s="136"/>
      <c r="CQ602" s="136"/>
      <c r="CR602" s="136"/>
      <c r="CS602" s="136"/>
      <c r="CT602" s="136"/>
      <c r="CU602" s="136"/>
      <c r="CV602" s="136"/>
      <c r="CW602" s="136"/>
      <c r="CX602" s="136"/>
      <c r="CY602" s="136"/>
      <c r="CZ602" s="136"/>
      <c r="DA602" s="136"/>
      <c r="DB602" s="136"/>
      <c r="DC602" s="136"/>
      <c r="DD602" s="136"/>
      <c r="DE602" s="136"/>
      <c r="DF602" s="136"/>
      <c r="DG602" s="136"/>
      <c r="DH602" s="136"/>
      <c r="DI602" s="136"/>
      <c r="DJ602" s="136"/>
      <c r="DK602" s="136"/>
      <c r="DL602" s="136"/>
      <c r="DM602" s="136"/>
      <c r="DN602" s="136"/>
      <c r="DO602" s="136"/>
      <c r="DP602" s="136"/>
      <c r="DQ602" s="136"/>
      <c r="DR602" s="136"/>
      <c r="DS602" s="136"/>
      <c r="DT602" s="136"/>
      <c r="DU602" s="136"/>
      <c r="DV602" s="136"/>
      <c r="DW602" s="136"/>
      <c r="DX602" s="136"/>
      <c r="DY602" s="136"/>
      <c r="DZ602" s="136"/>
      <c r="EA602" s="136"/>
      <c r="EB602" s="136"/>
      <c r="EC602" s="136"/>
      <c r="ED602" s="136"/>
      <c r="EE602" s="136"/>
      <c r="EF602" s="136"/>
      <c r="EG602" s="136"/>
      <c r="EH602" s="136"/>
      <c r="EI602" s="136"/>
      <c r="EJ602" s="136"/>
      <c r="EK602" s="136"/>
      <c r="EL602" s="136"/>
      <c r="EM602" s="136"/>
      <c r="EN602" s="136"/>
      <c r="EO602" s="136"/>
      <c r="EP602" s="136"/>
      <c r="EQ602" s="136"/>
      <c r="ER602" s="136"/>
      <c r="ES602" s="136"/>
      <c r="ET602" s="136"/>
      <c r="EU602" s="136"/>
      <c r="EV602" s="136"/>
      <c r="EW602" s="136"/>
      <c r="EX602" s="136"/>
      <c r="EY602" s="136"/>
      <c r="EZ602" s="136"/>
      <c r="FA602" s="136"/>
      <c r="FB602" s="136"/>
      <c r="FC602" s="136"/>
      <c r="FD602" s="136"/>
      <c r="FE602" s="136"/>
      <c r="FF602" s="136"/>
      <c r="FG602" s="136"/>
      <c r="FH602" s="136"/>
      <c r="FI602" s="136"/>
      <c r="FJ602" s="136"/>
      <c r="FK602" s="136"/>
      <c r="FL602" s="136"/>
      <c r="FM602" s="136"/>
      <c r="FN602" s="136"/>
      <c r="FO602" s="136"/>
      <c r="FP602" s="136"/>
      <c r="FQ602" s="136"/>
      <c r="FR602" s="136"/>
      <c r="FS602" s="136"/>
      <c r="FT602" s="136"/>
      <c r="FU602" s="136"/>
      <c r="FV602" s="136"/>
      <c r="FW602" s="136"/>
      <c r="FX602" s="136"/>
      <c r="FY602" s="136"/>
      <c r="FZ602" s="136"/>
      <c r="GA602" s="136"/>
      <c r="GB602" s="136"/>
      <c r="GC602" s="136"/>
      <c r="GD602" s="136"/>
      <c r="GE602" s="136"/>
      <c r="GF602" s="136"/>
      <c r="GG602" s="136"/>
      <c r="GH602" s="136"/>
      <c r="GI602" s="136"/>
      <c r="GJ602" s="136"/>
      <c r="GK602" s="136"/>
      <c r="GL602" s="136"/>
      <c r="GM602" s="136"/>
      <c r="GN602" s="136"/>
      <c r="GO602" s="136"/>
      <c r="GP602" s="136"/>
      <c r="GQ602" s="136"/>
      <c r="GR602" s="136"/>
      <c r="GS602" s="136"/>
      <c r="GT602" s="136"/>
      <c r="GU602" s="136"/>
      <c r="GV602" s="136"/>
      <c r="GW602" s="136"/>
      <c r="GX602" s="136"/>
      <c r="GY602" s="136"/>
      <c r="GZ602" s="136"/>
      <c r="HA602" s="136"/>
      <c r="HB602" s="136"/>
      <c r="HC602" s="136"/>
      <c r="HD602" s="136"/>
      <c r="HE602" s="136"/>
      <c r="HF602" s="136"/>
      <c r="HG602" s="136"/>
      <c r="HH602" s="136"/>
      <c r="HI602" s="136"/>
      <c r="HJ602" s="136"/>
      <c r="HK602" s="136"/>
      <c r="HL602" s="136"/>
      <c r="HM602" s="136"/>
      <c r="HN602" s="136"/>
      <c r="HO602" s="136"/>
      <c r="HP602" s="136"/>
      <c r="HQ602" s="136"/>
      <c r="HR602" s="136"/>
      <c r="HS602" s="136"/>
      <c r="HT602" s="136"/>
      <c r="HU602" s="136"/>
      <c r="HV602" s="136"/>
      <c r="HW602" s="136"/>
      <c r="HX602" s="136"/>
      <c r="HY602" s="136"/>
      <c r="HZ602" s="136"/>
      <c r="IA602" s="136"/>
      <c r="IB602" s="136"/>
      <c r="IC602" s="136"/>
      <c r="ID602" s="136"/>
      <c r="IE602" s="136"/>
      <c r="IF602" s="136"/>
      <c r="IG602" s="136"/>
    </row>
    <row r="603" spans="1:241" ht="15.95" customHeight="1" x14ac:dyDescent="0.25">
      <c r="A603" s="135" t="s">
        <v>587</v>
      </c>
      <c r="B603" s="205">
        <v>4603335</v>
      </c>
      <c r="C603" s="205">
        <v>3488586</v>
      </c>
      <c r="D603" s="205">
        <v>902125</v>
      </c>
      <c r="E603" s="205">
        <v>909299</v>
      </c>
      <c r="F603" s="205">
        <v>1629738</v>
      </c>
      <c r="G603" s="205">
        <v>351793</v>
      </c>
      <c r="H603" s="242">
        <v>11884876</v>
      </c>
      <c r="I603" s="136"/>
      <c r="J603" s="135" t="s">
        <v>618</v>
      </c>
      <c r="K603" s="205">
        <v>5490937</v>
      </c>
      <c r="L603" s="205">
        <v>2915147</v>
      </c>
      <c r="M603" s="205">
        <v>659955</v>
      </c>
      <c r="N603" s="205">
        <v>1167327</v>
      </c>
      <c r="O603" s="205">
        <v>1971770</v>
      </c>
      <c r="P603" s="205">
        <v>322254</v>
      </c>
      <c r="Q603" s="242">
        <v>12527390</v>
      </c>
      <c r="R603" s="136"/>
      <c r="S603" s="136"/>
      <c r="T603" s="136"/>
      <c r="U603" s="136"/>
      <c r="V603" s="136"/>
      <c r="W603" s="136"/>
      <c r="X603" s="136"/>
      <c r="Y603" s="136"/>
      <c r="Z603" s="136"/>
      <c r="AA603" s="136"/>
      <c r="AB603" s="136"/>
      <c r="AC603" s="136"/>
      <c r="AD603" s="136"/>
      <c r="AE603" s="136"/>
      <c r="AF603" s="136"/>
      <c r="AG603" s="136"/>
      <c r="AH603" s="136"/>
      <c r="AI603" s="136"/>
      <c r="AJ603" s="136"/>
      <c r="AK603" s="136"/>
      <c r="AL603" s="136"/>
      <c r="AM603" s="136"/>
      <c r="AN603" s="136"/>
      <c r="AO603" s="136"/>
      <c r="AP603" s="136"/>
      <c r="AQ603" s="136"/>
      <c r="AR603" s="136"/>
      <c r="AS603" s="136"/>
      <c r="AT603" s="136"/>
      <c r="AU603" s="136"/>
      <c r="AV603" s="136"/>
      <c r="AW603" s="136"/>
      <c r="AX603" s="136"/>
      <c r="AY603" s="136"/>
      <c r="AZ603" s="136"/>
      <c r="BA603" s="136"/>
      <c r="BB603" s="136"/>
      <c r="BC603" s="136"/>
      <c r="BD603" s="136"/>
      <c r="BE603" s="136"/>
      <c r="BF603" s="136"/>
      <c r="BG603" s="136"/>
      <c r="BH603" s="136"/>
      <c r="BI603" s="136"/>
      <c r="BJ603" s="136"/>
      <c r="BK603" s="136"/>
      <c r="BL603" s="136"/>
      <c r="BM603" s="136"/>
      <c r="BN603" s="136"/>
      <c r="BO603" s="136"/>
      <c r="BP603" s="136"/>
      <c r="BQ603" s="136"/>
      <c r="BR603" s="136"/>
      <c r="BS603" s="136"/>
      <c r="BT603" s="136"/>
      <c r="BU603" s="136"/>
      <c r="BV603" s="136"/>
      <c r="BW603" s="136"/>
      <c r="BX603" s="136"/>
      <c r="BY603" s="136"/>
      <c r="BZ603" s="136"/>
      <c r="CA603" s="136"/>
      <c r="CB603" s="136"/>
      <c r="CC603" s="136"/>
      <c r="CD603" s="136"/>
      <c r="CE603" s="136"/>
      <c r="CF603" s="136"/>
      <c r="CG603" s="136"/>
      <c r="CH603" s="136"/>
      <c r="CI603" s="136"/>
      <c r="CJ603" s="136"/>
      <c r="CK603" s="136"/>
      <c r="CL603" s="136"/>
      <c r="CM603" s="136"/>
      <c r="CN603" s="136"/>
      <c r="CO603" s="136"/>
      <c r="CP603" s="136"/>
      <c r="CQ603" s="136"/>
      <c r="CR603" s="136"/>
      <c r="CS603" s="136"/>
      <c r="CT603" s="136"/>
      <c r="CU603" s="136"/>
      <c r="CV603" s="136"/>
      <c r="CW603" s="136"/>
      <c r="CX603" s="136"/>
      <c r="CY603" s="136"/>
      <c r="CZ603" s="136"/>
      <c r="DA603" s="136"/>
      <c r="DB603" s="136"/>
      <c r="DC603" s="136"/>
      <c r="DD603" s="136"/>
      <c r="DE603" s="136"/>
      <c r="DF603" s="136"/>
      <c r="DG603" s="136"/>
      <c r="DH603" s="136"/>
      <c r="DI603" s="136"/>
      <c r="DJ603" s="136"/>
      <c r="DK603" s="136"/>
      <c r="DL603" s="136"/>
      <c r="DM603" s="136"/>
      <c r="DN603" s="136"/>
      <c r="DO603" s="136"/>
      <c r="DP603" s="136"/>
      <c r="DQ603" s="136"/>
      <c r="DR603" s="136"/>
      <c r="DS603" s="136"/>
      <c r="DT603" s="136"/>
      <c r="DU603" s="136"/>
      <c r="DV603" s="136"/>
      <c r="DW603" s="136"/>
      <c r="DX603" s="136"/>
      <c r="DY603" s="136"/>
      <c r="DZ603" s="136"/>
      <c r="EA603" s="136"/>
      <c r="EB603" s="136"/>
      <c r="EC603" s="136"/>
      <c r="ED603" s="136"/>
      <c r="EE603" s="136"/>
      <c r="EF603" s="136"/>
      <c r="EG603" s="136"/>
      <c r="EH603" s="136"/>
      <c r="EI603" s="136"/>
      <c r="EJ603" s="136"/>
      <c r="EK603" s="136"/>
      <c r="EL603" s="136"/>
      <c r="EM603" s="136"/>
      <c r="EN603" s="136"/>
      <c r="EO603" s="136"/>
      <c r="EP603" s="136"/>
      <c r="EQ603" s="136"/>
      <c r="ER603" s="136"/>
      <c r="ES603" s="136"/>
      <c r="ET603" s="136"/>
      <c r="EU603" s="136"/>
      <c r="EV603" s="136"/>
      <c r="EW603" s="136"/>
      <c r="EX603" s="136"/>
      <c r="EY603" s="136"/>
      <c r="EZ603" s="136"/>
      <c r="FA603" s="136"/>
      <c r="FB603" s="136"/>
      <c r="FC603" s="136"/>
      <c r="FD603" s="136"/>
      <c r="FE603" s="136"/>
      <c r="FF603" s="136"/>
      <c r="FG603" s="136"/>
      <c r="FH603" s="136"/>
      <c r="FI603" s="136"/>
      <c r="FJ603" s="136"/>
      <c r="FK603" s="136"/>
      <c r="FL603" s="136"/>
      <c r="FM603" s="136"/>
      <c r="FN603" s="136"/>
      <c r="FO603" s="136"/>
      <c r="FP603" s="136"/>
      <c r="FQ603" s="136"/>
      <c r="FR603" s="136"/>
      <c r="FS603" s="136"/>
      <c r="FT603" s="136"/>
      <c r="FU603" s="136"/>
      <c r="FV603" s="136"/>
      <c r="FW603" s="136"/>
      <c r="FX603" s="136"/>
      <c r="FY603" s="136"/>
      <c r="FZ603" s="136"/>
      <c r="GA603" s="136"/>
      <c r="GB603" s="136"/>
      <c r="GC603" s="136"/>
      <c r="GD603" s="136"/>
      <c r="GE603" s="136"/>
      <c r="GF603" s="136"/>
      <c r="GG603" s="136"/>
      <c r="GH603" s="136"/>
      <c r="GI603" s="136"/>
      <c r="GJ603" s="136"/>
      <c r="GK603" s="136"/>
      <c r="GL603" s="136"/>
      <c r="GM603" s="136"/>
      <c r="GN603" s="136"/>
      <c r="GO603" s="136"/>
      <c r="GP603" s="136"/>
      <c r="GQ603" s="136"/>
      <c r="GR603" s="136"/>
      <c r="GS603" s="136"/>
      <c r="GT603" s="136"/>
      <c r="GU603" s="136"/>
      <c r="GV603" s="136"/>
      <c r="GW603" s="136"/>
      <c r="GX603" s="136"/>
      <c r="GY603" s="136"/>
      <c r="GZ603" s="136"/>
      <c r="HA603" s="136"/>
      <c r="HB603" s="136"/>
      <c r="HC603" s="136"/>
      <c r="HD603" s="136"/>
      <c r="HE603" s="136"/>
      <c r="HF603" s="136"/>
      <c r="HG603" s="136"/>
      <c r="HH603" s="136"/>
      <c r="HI603" s="136"/>
      <c r="HJ603" s="136"/>
      <c r="HK603" s="136"/>
      <c r="HL603" s="136"/>
      <c r="HM603" s="136"/>
      <c r="HN603" s="136"/>
      <c r="HO603" s="136"/>
      <c r="HP603" s="136"/>
      <c r="HQ603" s="136"/>
      <c r="HR603" s="136"/>
      <c r="HS603" s="136"/>
      <c r="HT603" s="136"/>
      <c r="HU603" s="136"/>
      <c r="HV603" s="136"/>
      <c r="HW603" s="136"/>
      <c r="HX603" s="136"/>
      <c r="HY603" s="136"/>
      <c r="HZ603" s="136"/>
      <c r="IA603" s="136"/>
      <c r="IB603" s="136"/>
      <c r="IC603" s="136"/>
      <c r="ID603" s="136"/>
      <c r="IE603" s="136"/>
      <c r="IF603" s="136"/>
      <c r="IG603" s="136"/>
    </row>
    <row r="604" spans="1:241" ht="15.95" customHeight="1" x14ac:dyDescent="0.25">
      <c r="A604" s="135" t="s">
        <v>666</v>
      </c>
      <c r="B604" s="205">
        <v>4781932</v>
      </c>
      <c r="C604" s="205">
        <v>3177540</v>
      </c>
      <c r="D604" s="205">
        <v>832271</v>
      </c>
      <c r="E604" s="205">
        <v>1091341</v>
      </c>
      <c r="F604" s="205">
        <v>1565266</v>
      </c>
      <c r="G604" s="205">
        <v>365456</v>
      </c>
      <c r="H604" s="242">
        <v>11813806</v>
      </c>
      <c r="I604" s="136"/>
      <c r="J604" s="135" t="s">
        <v>619</v>
      </c>
      <c r="K604" s="205">
        <v>5957531</v>
      </c>
      <c r="L604" s="205">
        <v>3489925</v>
      </c>
      <c r="M604" s="205">
        <v>731448</v>
      </c>
      <c r="N604" s="205">
        <v>1073162</v>
      </c>
      <c r="O604" s="205">
        <v>2750371</v>
      </c>
      <c r="P604" s="205">
        <v>382866</v>
      </c>
      <c r="Q604" s="242">
        <v>14385303</v>
      </c>
      <c r="R604" s="136"/>
      <c r="S604" s="136"/>
      <c r="T604" s="136"/>
      <c r="U604" s="136"/>
      <c r="V604" s="136"/>
      <c r="W604" s="136"/>
      <c r="X604" s="136"/>
      <c r="Y604" s="136"/>
      <c r="Z604" s="136"/>
      <c r="AA604" s="136"/>
      <c r="AB604" s="136"/>
      <c r="AC604" s="136"/>
      <c r="AD604" s="136"/>
      <c r="AE604" s="136"/>
      <c r="AF604" s="136"/>
      <c r="AG604" s="136"/>
      <c r="AH604" s="136"/>
      <c r="AI604" s="136"/>
      <c r="AJ604" s="136"/>
      <c r="AK604" s="136"/>
      <c r="AL604" s="136"/>
      <c r="AM604" s="136"/>
      <c r="AN604" s="136"/>
      <c r="AO604" s="136"/>
      <c r="AP604" s="136"/>
      <c r="AQ604" s="136"/>
      <c r="AR604" s="136"/>
      <c r="AS604" s="136"/>
      <c r="AT604" s="136"/>
      <c r="AU604" s="136"/>
      <c r="AV604" s="136"/>
      <c r="AW604" s="136"/>
      <c r="AX604" s="136"/>
      <c r="AY604" s="136"/>
      <c r="AZ604" s="136"/>
      <c r="BA604" s="136"/>
      <c r="BB604" s="136"/>
      <c r="BC604" s="136"/>
      <c r="BD604" s="136"/>
      <c r="BE604" s="136"/>
      <c r="BF604" s="136"/>
      <c r="BG604" s="136"/>
      <c r="BH604" s="136"/>
      <c r="BI604" s="136"/>
      <c r="BJ604" s="136"/>
      <c r="BK604" s="136"/>
      <c r="BL604" s="136"/>
      <c r="BM604" s="136"/>
      <c r="BN604" s="136"/>
      <c r="BO604" s="136"/>
      <c r="BP604" s="136"/>
      <c r="BQ604" s="136"/>
      <c r="BR604" s="136"/>
      <c r="BS604" s="136"/>
      <c r="BT604" s="136"/>
      <c r="BU604" s="136"/>
      <c r="BV604" s="136"/>
      <c r="BW604" s="136"/>
      <c r="BX604" s="136"/>
      <c r="BY604" s="136"/>
      <c r="BZ604" s="136"/>
      <c r="CA604" s="136"/>
      <c r="CB604" s="136"/>
      <c r="CC604" s="136"/>
      <c r="CD604" s="136"/>
      <c r="CE604" s="136"/>
      <c r="CF604" s="136"/>
      <c r="CG604" s="136"/>
      <c r="CH604" s="136"/>
      <c r="CI604" s="136"/>
      <c r="CJ604" s="136"/>
      <c r="CK604" s="136"/>
      <c r="CL604" s="136"/>
      <c r="CM604" s="136"/>
      <c r="CN604" s="136"/>
      <c r="CO604" s="136"/>
      <c r="CP604" s="136"/>
      <c r="CQ604" s="136"/>
      <c r="CR604" s="136"/>
      <c r="CS604" s="136"/>
      <c r="CT604" s="136"/>
      <c r="CU604" s="136"/>
      <c r="CV604" s="136"/>
      <c r="CW604" s="136"/>
      <c r="CX604" s="136"/>
      <c r="CY604" s="136"/>
      <c r="CZ604" s="136"/>
      <c r="DA604" s="136"/>
      <c r="DB604" s="136"/>
      <c r="DC604" s="136"/>
      <c r="DD604" s="136"/>
      <c r="DE604" s="136"/>
      <c r="DF604" s="136"/>
      <c r="DG604" s="136"/>
      <c r="DH604" s="136"/>
      <c r="DI604" s="136"/>
      <c r="DJ604" s="136"/>
      <c r="DK604" s="136"/>
      <c r="DL604" s="136"/>
      <c r="DM604" s="136"/>
      <c r="DN604" s="136"/>
      <c r="DO604" s="136"/>
      <c r="DP604" s="136"/>
      <c r="DQ604" s="136"/>
      <c r="DR604" s="136"/>
      <c r="DS604" s="136"/>
      <c r="DT604" s="136"/>
      <c r="DU604" s="136"/>
      <c r="DV604" s="136"/>
      <c r="DW604" s="136"/>
      <c r="DX604" s="136"/>
      <c r="DY604" s="136"/>
      <c r="DZ604" s="136"/>
      <c r="EA604" s="136"/>
      <c r="EB604" s="136"/>
      <c r="EC604" s="136"/>
      <c r="ED604" s="136"/>
      <c r="EE604" s="136"/>
      <c r="EF604" s="136"/>
      <c r="EG604" s="136"/>
      <c r="EH604" s="136"/>
      <c r="EI604" s="136"/>
      <c r="EJ604" s="136"/>
      <c r="EK604" s="136"/>
      <c r="EL604" s="136"/>
      <c r="EM604" s="136"/>
      <c r="EN604" s="136"/>
      <c r="EO604" s="136"/>
      <c r="EP604" s="136"/>
      <c r="EQ604" s="136"/>
      <c r="ER604" s="136"/>
      <c r="ES604" s="136"/>
      <c r="ET604" s="136"/>
      <c r="EU604" s="136"/>
      <c r="EV604" s="136"/>
      <c r="EW604" s="136"/>
      <c r="EX604" s="136"/>
      <c r="EY604" s="136"/>
      <c r="EZ604" s="136"/>
      <c r="FA604" s="136"/>
      <c r="FB604" s="136"/>
      <c r="FC604" s="136"/>
      <c r="FD604" s="136"/>
      <c r="FE604" s="136"/>
      <c r="FF604" s="136"/>
      <c r="FG604" s="136"/>
      <c r="FH604" s="136"/>
      <c r="FI604" s="136"/>
      <c r="FJ604" s="136"/>
      <c r="FK604" s="136"/>
      <c r="FL604" s="136"/>
      <c r="FM604" s="136"/>
      <c r="FN604" s="136"/>
      <c r="FO604" s="136"/>
      <c r="FP604" s="136"/>
      <c r="FQ604" s="136"/>
      <c r="FR604" s="136"/>
      <c r="FS604" s="136"/>
      <c r="FT604" s="136"/>
      <c r="FU604" s="136"/>
      <c r="FV604" s="136"/>
      <c r="FW604" s="136"/>
      <c r="FX604" s="136"/>
      <c r="FY604" s="136"/>
      <c r="FZ604" s="136"/>
      <c r="GA604" s="136"/>
      <c r="GB604" s="136"/>
      <c r="GC604" s="136"/>
      <c r="GD604" s="136"/>
      <c r="GE604" s="136"/>
      <c r="GF604" s="136"/>
      <c r="GG604" s="136"/>
      <c r="GH604" s="136"/>
      <c r="GI604" s="136"/>
      <c r="GJ604" s="136"/>
      <c r="GK604" s="136"/>
      <c r="GL604" s="136"/>
      <c r="GM604" s="136"/>
      <c r="GN604" s="136"/>
      <c r="GO604" s="136"/>
      <c r="GP604" s="136"/>
      <c r="GQ604" s="136"/>
      <c r="GR604" s="136"/>
      <c r="GS604" s="136"/>
      <c r="GT604" s="136"/>
      <c r="GU604" s="136"/>
      <c r="GV604" s="136"/>
      <c r="GW604" s="136"/>
      <c r="GX604" s="136"/>
      <c r="GY604" s="136"/>
      <c r="GZ604" s="136"/>
      <c r="HA604" s="136"/>
      <c r="HB604" s="136"/>
      <c r="HC604" s="136"/>
      <c r="HD604" s="136"/>
      <c r="HE604" s="136"/>
      <c r="HF604" s="136"/>
      <c r="HG604" s="136"/>
      <c r="HH604" s="136"/>
      <c r="HI604" s="136"/>
      <c r="HJ604" s="136"/>
      <c r="HK604" s="136"/>
      <c r="HL604" s="136"/>
      <c r="HM604" s="136"/>
      <c r="HN604" s="136"/>
      <c r="HO604" s="136"/>
      <c r="HP604" s="136"/>
      <c r="HQ604" s="136"/>
      <c r="HR604" s="136"/>
      <c r="HS604" s="136"/>
      <c r="HT604" s="136"/>
      <c r="HU604" s="136"/>
      <c r="HV604" s="136"/>
      <c r="HW604" s="136"/>
      <c r="HX604" s="136"/>
      <c r="HY604" s="136"/>
      <c r="HZ604" s="136"/>
      <c r="IA604" s="136"/>
      <c r="IB604" s="136"/>
      <c r="IC604" s="136"/>
      <c r="ID604" s="136"/>
      <c r="IE604" s="136"/>
      <c r="IF604" s="136"/>
      <c r="IG604" s="136"/>
    </row>
    <row r="605" spans="1:241" ht="15.95" customHeight="1" x14ac:dyDescent="0.25">
      <c r="A605" s="135" t="s">
        <v>589</v>
      </c>
      <c r="B605" s="205">
        <v>4572553</v>
      </c>
      <c r="C605" s="205">
        <v>3305802</v>
      </c>
      <c r="D605" s="205">
        <v>811850</v>
      </c>
      <c r="E605" s="205">
        <v>872754</v>
      </c>
      <c r="F605" s="205">
        <v>1499518</v>
      </c>
      <c r="G605" s="205">
        <v>344606</v>
      </c>
      <c r="H605" s="242">
        <v>11407083</v>
      </c>
      <c r="I605" s="136"/>
      <c r="J605" s="135" t="s">
        <v>620</v>
      </c>
      <c r="K605" s="205">
        <v>7800045</v>
      </c>
      <c r="L605" s="205">
        <v>4154741</v>
      </c>
      <c r="M605" s="205">
        <v>854190</v>
      </c>
      <c r="N605" s="205">
        <v>1282694</v>
      </c>
      <c r="O605" s="205">
        <v>2644139</v>
      </c>
      <c r="P605" s="205">
        <v>526385</v>
      </c>
      <c r="Q605" s="242">
        <v>17262194</v>
      </c>
      <c r="R605" s="136"/>
      <c r="S605" s="136"/>
      <c r="T605" s="136"/>
      <c r="U605" s="136"/>
      <c r="V605" s="136"/>
      <c r="W605" s="136"/>
      <c r="X605" s="136"/>
      <c r="Y605" s="136"/>
      <c r="Z605" s="136"/>
      <c r="AA605" s="136"/>
      <c r="AB605" s="136"/>
      <c r="AC605" s="136"/>
      <c r="AD605" s="136"/>
      <c r="AE605" s="136"/>
      <c r="AF605" s="136"/>
      <c r="AG605" s="136"/>
      <c r="AH605" s="136"/>
      <c r="AI605" s="136"/>
      <c r="AJ605" s="136"/>
      <c r="AK605" s="136"/>
      <c r="AL605" s="136"/>
      <c r="AM605" s="136"/>
      <c r="AN605" s="136"/>
      <c r="AO605" s="136"/>
      <c r="AP605" s="136"/>
      <c r="AQ605" s="136"/>
      <c r="AR605" s="136"/>
      <c r="AS605" s="136"/>
      <c r="AT605" s="136"/>
      <c r="AU605" s="136"/>
      <c r="AV605" s="136"/>
      <c r="AW605" s="136"/>
      <c r="AX605" s="136"/>
      <c r="AY605" s="136"/>
      <c r="AZ605" s="136"/>
      <c r="BA605" s="136"/>
      <c r="BB605" s="136"/>
      <c r="BC605" s="136"/>
      <c r="BD605" s="136"/>
      <c r="BE605" s="136"/>
      <c r="BF605" s="136"/>
      <c r="BG605" s="136"/>
      <c r="BH605" s="136"/>
      <c r="BI605" s="136"/>
      <c r="BJ605" s="136"/>
      <c r="BK605" s="136"/>
      <c r="BL605" s="136"/>
      <c r="BM605" s="136"/>
      <c r="BN605" s="136"/>
      <c r="BO605" s="136"/>
      <c r="BP605" s="136"/>
      <c r="BQ605" s="136"/>
      <c r="BR605" s="136"/>
      <c r="BS605" s="136"/>
      <c r="BT605" s="136"/>
      <c r="BU605" s="136"/>
      <c r="BV605" s="136"/>
      <c r="BW605" s="136"/>
      <c r="BX605" s="136"/>
      <c r="BY605" s="136"/>
      <c r="BZ605" s="136"/>
      <c r="CA605" s="136"/>
      <c r="CB605" s="136"/>
      <c r="CC605" s="136"/>
      <c r="CD605" s="136"/>
      <c r="CE605" s="136"/>
      <c r="CF605" s="136"/>
      <c r="CG605" s="136"/>
      <c r="CH605" s="136"/>
      <c r="CI605" s="136"/>
      <c r="CJ605" s="136"/>
      <c r="CK605" s="136"/>
      <c r="CL605" s="136"/>
      <c r="CM605" s="136"/>
      <c r="CN605" s="136"/>
      <c r="CO605" s="136"/>
      <c r="CP605" s="136"/>
      <c r="CQ605" s="136"/>
      <c r="CR605" s="136"/>
      <c r="CS605" s="136"/>
      <c r="CT605" s="136"/>
      <c r="CU605" s="136"/>
      <c r="CV605" s="136"/>
      <c r="CW605" s="136"/>
      <c r="CX605" s="136"/>
      <c r="CY605" s="136"/>
      <c r="CZ605" s="136"/>
      <c r="DA605" s="136"/>
      <c r="DB605" s="136"/>
      <c r="DC605" s="136"/>
      <c r="DD605" s="136"/>
      <c r="DE605" s="136"/>
      <c r="DF605" s="136"/>
      <c r="DG605" s="136"/>
      <c r="DH605" s="136"/>
      <c r="DI605" s="136"/>
      <c r="DJ605" s="136"/>
      <c r="DK605" s="136"/>
      <c r="DL605" s="136"/>
      <c r="DM605" s="136"/>
      <c r="DN605" s="136"/>
      <c r="DO605" s="136"/>
      <c r="DP605" s="136"/>
      <c r="DQ605" s="136"/>
      <c r="DR605" s="136"/>
      <c r="DS605" s="136"/>
      <c r="DT605" s="136"/>
      <c r="DU605" s="136"/>
      <c r="DV605" s="136"/>
      <c r="DW605" s="136"/>
      <c r="DX605" s="136"/>
      <c r="DY605" s="136"/>
      <c r="DZ605" s="136"/>
      <c r="EA605" s="136"/>
      <c r="EB605" s="136"/>
      <c r="EC605" s="136"/>
      <c r="ED605" s="136"/>
      <c r="EE605" s="136"/>
      <c r="EF605" s="136"/>
      <c r="EG605" s="136"/>
      <c r="EH605" s="136"/>
      <c r="EI605" s="136"/>
      <c r="EJ605" s="136"/>
      <c r="EK605" s="136"/>
      <c r="EL605" s="136"/>
      <c r="EM605" s="136"/>
      <c r="EN605" s="136"/>
      <c r="EO605" s="136"/>
      <c r="EP605" s="136"/>
      <c r="EQ605" s="136"/>
      <c r="ER605" s="136"/>
      <c r="ES605" s="136"/>
      <c r="ET605" s="136"/>
      <c r="EU605" s="136"/>
      <c r="EV605" s="136"/>
      <c r="EW605" s="136"/>
      <c r="EX605" s="136"/>
      <c r="EY605" s="136"/>
      <c r="EZ605" s="136"/>
      <c r="FA605" s="136"/>
      <c r="FB605" s="136"/>
      <c r="FC605" s="136"/>
      <c r="FD605" s="136"/>
      <c r="FE605" s="136"/>
      <c r="FF605" s="136"/>
      <c r="FG605" s="136"/>
      <c r="FH605" s="136"/>
      <c r="FI605" s="136"/>
      <c r="FJ605" s="136"/>
      <c r="FK605" s="136"/>
      <c r="FL605" s="136"/>
      <c r="FM605" s="136"/>
      <c r="FN605" s="136"/>
      <c r="FO605" s="136"/>
      <c r="FP605" s="136"/>
      <c r="FQ605" s="136"/>
      <c r="FR605" s="136"/>
      <c r="FS605" s="136"/>
      <c r="FT605" s="136"/>
      <c r="FU605" s="136"/>
      <c r="FV605" s="136"/>
      <c r="FW605" s="136"/>
      <c r="FX605" s="136"/>
      <c r="FY605" s="136"/>
      <c r="FZ605" s="136"/>
      <c r="GA605" s="136"/>
      <c r="GB605" s="136"/>
      <c r="GC605" s="136"/>
      <c r="GD605" s="136"/>
      <c r="GE605" s="136"/>
      <c r="GF605" s="136"/>
      <c r="GG605" s="136"/>
      <c r="GH605" s="136"/>
      <c r="GI605" s="136"/>
      <c r="GJ605" s="136"/>
      <c r="GK605" s="136"/>
      <c r="GL605" s="136"/>
      <c r="GM605" s="136"/>
      <c r="GN605" s="136"/>
      <c r="GO605" s="136"/>
      <c r="GP605" s="136"/>
      <c r="GQ605" s="136"/>
      <c r="GR605" s="136"/>
      <c r="GS605" s="136"/>
      <c r="GT605" s="136"/>
      <c r="GU605" s="136"/>
      <c r="GV605" s="136"/>
      <c r="GW605" s="136"/>
      <c r="GX605" s="136"/>
      <c r="GY605" s="136"/>
      <c r="GZ605" s="136"/>
      <c r="HA605" s="136"/>
      <c r="HB605" s="136"/>
      <c r="HC605" s="136"/>
      <c r="HD605" s="136"/>
      <c r="HE605" s="136"/>
      <c r="HF605" s="136"/>
      <c r="HG605" s="136"/>
      <c r="HH605" s="136"/>
      <c r="HI605" s="136"/>
      <c r="HJ605" s="136"/>
      <c r="HK605" s="136"/>
      <c r="HL605" s="136"/>
      <c r="HM605" s="136"/>
      <c r="HN605" s="136"/>
      <c r="HO605" s="136"/>
      <c r="HP605" s="136"/>
      <c r="HQ605" s="136"/>
      <c r="HR605" s="136"/>
      <c r="HS605" s="136"/>
      <c r="HT605" s="136"/>
      <c r="HU605" s="136"/>
      <c r="HV605" s="136"/>
      <c r="HW605" s="136"/>
      <c r="HX605" s="136"/>
      <c r="HY605" s="136"/>
      <c r="HZ605" s="136"/>
      <c r="IA605" s="136"/>
      <c r="IB605" s="136"/>
      <c r="IC605" s="136"/>
      <c r="ID605" s="136"/>
      <c r="IE605" s="136"/>
      <c r="IF605" s="136"/>
      <c r="IG605" s="136"/>
    </row>
    <row r="606" spans="1:241" ht="15.95" customHeight="1" x14ac:dyDescent="0.25">
      <c r="A606" s="135" t="s">
        <v>590</v>
      </c>
      <c r="B606" s="205">
        <v>6271503</v>
      </c>
      <c r="C606" s="205">
        <v>4138133</v>
      </c>
      <c r="D606" s="205">
        <v>1049356</v>
      </c>
      <c r="E606" s="205">
        <v>894092</v>
      </c>
      <c r="F606" s="205">
        <v>1694951</v>
      </c>
      <c r="G606" s="205">
        <v>364542</v>
      </c>
      <c r="H606" s="242">
        <v>14412577</v>
      </c>
      <c r="I606" s="136"/>
      <c r="J606" s="135" t="s">
        <v>621</v>
      </c>
      <c r="K606" s="205">
        <v>5196570</v>
      </c>
      <c r="L606" s="205">
        <v>2954982</v>
      </c>
      <c r="M606" s="205">
        <v>758998</v>
      </c>
      <c r="N606" s="205">
        <v>1177792</v>
      </c>
      <c r="O606" s="205">
        <v>1924518</v>
      </c>
      <c r="P606" s="205">
        <v>355746</v>
      </c>
      <c r="Q606" s="242">
        <v>12368606</v>
      </c>
      <c r="R606" s="136"/>
      <c r="S606" s="136"/>
      <c r="T606" s="136"/>
      <c r="U606" s="136"/>
      <c r="V606" s="136"/>
      <c r="W606" s="136"/>
      <c r="X606" s="136"/>
      <c r="Y606" s="136"/>
      <c r="Z606" s="136"/>
      <c r="AA606" s="136"/>
      <c r="AB606" s="136"/>
      <c r="AC606" s="136"/>
      <c r="AD606" s="136"/>
      <c r="AE606" s="136"/>
      <c r="AF606" s="136"/>
      <c r="AG606" s="136"/>
      <c r="AH606" s="136"/>
      <c r="AI606" s="136"/>
      <c r="AJ606" s="136"/>
      <c r="AK606" s="136"/>
      <c r="AL606" s="136"/>
      <c r="AM606" s="136"/>
      <c r="AN606" s="136"/>
      <c r="AO606" s="136"/>
      <c r="AP606" s="136"/>
      <c r="AQ606" s="136"/>
      <c r="AR606" s="136"/>
      <c r="AS606" s="136"/>
      <c r="AT606" s="136"/>
      <c r="AU606" s="136"/>
      <c r="AV606" s="136"/>
      <c r="AW606" s="136"/>
      <c r="AX606" s="136"/>
      <c r="AY606" s="136"/>
      <c r="AZ606" s="136"/>
      <c r="BA606" s="136"/>
      <c r="BB606" s="136"/>
      <c r="BC606" s="136"/>
      <c r="BD606" s="136"/>
      <c r="BE606" s="136"/>
      <c r="BF606" s="136"/>
      <c r="BG606" s="136"/>
      <c r="BH606" s="136"/>
      <c r="BI606" s="136"/>
      <c r="BJ606" s="136"/>
      <c r="BK606" s="136"/>
      <c r="BL606" s="136"/>
      <c r="BM606" s="136"/>
      <c r="BN606" s="136"/>
      <c r="BO606" s="136"/>
      <c r="BP606" s="136"/>
      <c r="BQ606" s="136"/>
      <c r="BR606" s="136"/>
      <c r="BS606" s="136"/>
      <c r="BT606" s="136"/>
      <c r="BU606" s="136"/>
      <c r="BV606" s="136"/>
      <c r="BW606" s="136"/>
      <c r="BX606" s="136"/>
      <c r="BY606" s="136"/>
      <c r="BZ606" s="136"/>
      <c r="CA606" s="136"/>
      <c r="CB606" s="136"/>
      <c r="CC606" s="136"/>
      <c r="CD606" s="136"/>
      <c r="CE606" s="136"/>
      <c r="CF606" s="136"/>
      <c r="CG606" s="136"/>
      <c r="CH606" s="136"/>
      <c r="CI606" s="136"/>
      <c r="CJ606" s="136"/>
      <c r="CK606" s="136"/>
      <c r="CL606" s="136"/>
      <c r="CM606" s="136"/>
      <c r="CN606" s="136"/>
      <c r="CO606" s="136"/>
      <c r="CP606" s="136"/>
      <c r="CQ606" s="136"/>
      <c r="CR606" s="136"/>
      <c r="CS606" s="136"/>
      <c r="CT606" s="136"/>
      <c r="CU606" s="136"/>
      <c r="CV606" s="136"/>
      <c r="CW606" s="136"/>
      <c r="CX606" s="136"/>
      <c r="CY606" s="136"/>
      <c r="CZ606" s="136"/>
      <c r="DA606" s="136"/>
      <c r="DB606" s="136"/>
      <c r="DC606" s="136"/>
      <c r="DD606" s="136"/>
      <c r="DE606" s="136"/>
      <c r="DF606" s="136"/>
      <c r="DG606" s="136"/>
      <c r="DH606" s="136"/>
      <c r="DI606" s="136"/>
      <c r="DJ606" s="136"/>
      <c r="DK606" s="136"/>
      <c r="DL606" s="136"/>
      <c r="DM606" s="136"/>
      <c r="DN606" s="136"/>
      <c r="DO606" s="136"/>
      <c r="DP606" s="136"/>
      <c r="DQ606" s="136"/>
      <c r="DR606" s="136"/>
      <c r="DS606" s="136"/>
      <c r="DT606" s="136"/>
      <c r="DU606" s="136"/>
      <c r="DV606" s="136"/>
      <c r="DW606" s="136"/>
      <c r="DX606" s="136"/>
      <c r="DY606" s="136"/>
      <c r="DZ606" s="136"/>
      <c r="EA606" s="136"/>
      <c r="EB606" s="136"/>
      <c r="EC606" s="136"/>
      <c r="ED606" s="136"/>
      <c r="EE606" s="136"/>
      <c r="EF606" s="136"/>
      <c r="EG606" s="136"/>
      <c r="EH606" s="136"/>
      <c r="EI606" s="136"/>
      <c r="EJ606" s="136"/>
      <c r="EK606" s="136"/>
      <c r="EL606" s="136"/>
      <c r="EM606" s="136"/>
      <c r="EN606" s="136"/>
      <c r="EO606" s="136"/>
      <c r="EP606" s="136"/>
      <c r="EQ606" s="136"/>
      <c r="ER606" s="136"/>
      <c r="ES606" s="136"/>
      <c r="ET606" s="136"/>
      <c r="EU606" s="136"/>
      <c r="EV606" s="136"/>
      <c r="EW606" s="136"/>
      <c r="EX606" s="136"/>
      <c r="EY606" s="136"/>
      <c r="EZ606" s="136"/>
      <c r="FA606" s="136"/>
      <c r="FB606" s="136"/>
      <c r="FC606" s="136"/>
      <c r="FD606" s="136"/>
      <c r="FE606" s="136"/>
      <c r="FF606" s="136"/>
      <c r="FG606" s="136"/>
      <c r="FH606" s="136"/>
      <c r="FI606" s="136"/>
      <c r="FJ606" s="136"/>
      <c r="FK606" s="136"/>
      <c r="FL606" s="136"/>
      <c r="FM606" s="136"/>
      <c r="FN606" s="136"/>
      <c r="FO606" s="136"/>
      <c r="FP606" s="136"/>
      <c r="FQ606" s="136"/>
      <c r="FR606" s="136"/>
      <c r="FS606" s="136"/>
      <c r="FT606" s="136"/>
      <c r="FU606" s="136"/>
      <c r="FV606" s="136"/>
      <c r="FW606" s="136"/>
      <c r="FX606" s="136"/>
      <c r="FY606" s="136"/>
      <c r="FZ606" s="136"/>
      <c r="GA606" s="136"/>
      <c r="GB606" s="136"/>
      <c r="GC606" s="136"/>
      <c r="GD606" s="136"/>
      <c r="GE606" s="136"/>
      <c r="GF606" s="136"/>
      <c r="GG606" s="136"/>
      <c r="GH606" s="136"/>
      <c r="GI606" s="136"/>
      <c r="GJ606" s="136"/>
      <c r="GK606" s="136"/>
      <c r="GL606" s="136"/>
      <c r="GM606" s="136"/>
      <c r="GN606" s="136"/>
      <c r="GO606" s="136"/>
      <c r="GP606" s="136"/>
      <c r="GQ606" s="136"/>
      <c r="GR606" s="136"/>
      <c r="GS606" s="136"/>
      <c r="GT606" s="136"/>
      <c r="GU606" s="136"/>
      <c r="GV606" s="136"/>
      <c r="GW606" s="136"/>
      <c r="GX606" s="136"/>
      <c r="GY606" s="136"/>
      <c r="GZ606" s="136"/>
      <c r="HA606" s="136"/>
      <c r="HB606" s="136"/>
      <c r="HC606" s="136"/>
      <c r="HD606" s="136"/>
      <c r="HE606" s="136"/>
      <c r="HF606" s="136"/>
      <c r="HG606" s="136"/>
      <c r="HH606" s="136"/>
      <c r="HI606" s="136"/>
      <c r="HJ606" s="136"/>
      <c r="HK606" s="136"/>
      <c r="HL606" s="136"/>
      <c r="HM606" s="136"/>
      <c r="HN606" s="136"/>
      <c r="HO606" s="136"/>
      <c r="HP606" s="136"/>
      <c r="HQ606" s="136"/>
      <c r="HR606" s="136"/>
      <c r="HS606" s="136"/>
      <c r="HT606" s="136"/>
      <c r="HU606" s="136"/>
      <c r="HV606" s="136"/>
      <c r="HW606" s="136"/>
      <c r="HX606" s="136"/>
      <c r="HY606" s="136"/>
      <c r="HZ606" s="136"/>
      <c r="IA606" s="136"/>
      <c r="IB606" s="136"/>
      <c r="IC606" s="136"/>
      <c r="ID606" s="136"/>
      <c r="IE606" s="136"/>
      <c r="IF606" s="136"/>
      <c r="IG606" s="136"/>
    </row>
    <row r="607" spans="1:241" ht="15.95" customHeight="1" x14ac:dyDescent="0.25">
      <c r="A607" s="135" t="s">
        <v>591</v>
      </c>
      <c r="B607" s="205">
        <v>7736222</v>
      </c>
      <c r="C607" s="205">
        <v>6145319</v>
      </c>
      <c r="D607" s="205">
        <v>1401259</v>
      </c>
      <c r="E607" s="205">
        <v>1495872</v>
      </c>
      <c r="F607" s="205">
        <v>2197698</v>
      </c>
      <c r="G607" s="205">
        <v>640847</v>
      </c>
      <c r="H607" s="242">
        <v>19617217</v>
      </c>
      <c r="I607" s="136"/>
      <c r="J607" s="135" t="s">
        <v>691</v>
      </c>
      <c r="K607" s="205">
        <v>4134820</v>
      </c>
      <c r="L607" s="205">
        <v>3215844</v>
      </c>
      <c r="M607" s="205">
        <v>723194</v>
      </c>
      <c r="N607" s="205">
        <v>1090475</v>
      </c>
      <c r="O607" s="205">
        <v>1890005</v>
      </c>
      <c r="P607" s="205">
        <v>482733</v>
      </c>
      <c r="Q607" s="242">
        <v>11537071</v>
      </c>
      <c r="R607" s="136"/>
      <c r="S607" s="136"/>
      <c r="T607" s="136"/>
      <c r="U607" s="136"/>
      <c r="V607" s="136"/>
      <c r="W607" s="136"/>
      <c r="X607" s="136"/>
      <c r="Y607" s="136"/>
      <c r="Z607" s="136"/>
      <c r="AA607" s="136"/>
      <c r="AB607" s="136"/>
      <c r="AC607" s="136"/>
      <c r="AD607" s="136"/>
      <c r="AE607" s="136"/>
      <c r="AF607" s="136"/>
      <c r="AG607" s="136"/>
      <c r="AH607" s="136"/>
      <c r="AI607" s="136"/>
      <c r="AJ607" s="136"/>
      <c r="AK607" s="136"/>
      <c r="AL607" s="136"/>
      <c r="AM607" s="136"/>
      <c r="AN607" s="136"/>
      <c r="AO607" s="136"/>
      <c r="AP607" s="136"/>
      <c r="AQ607" s="136"/>
      <c r="AR607" s="136"/>
      <c r="AS607" s="136"/>
      <c r="AT607" s="136"/>
      <c r="AU607" s="136"/>
      <c r="AV607" s="136"/>
      <c r="AW607" s="136"/>
      <c r="AX607" s="136"/>
      <c r="AY607" s="136"/>
      <c r="AZ607" s="136"/>
      <c r="BA607" s="136"/>
      <c r="BB607" s="136"/>
      <c r="BC607" s="136"/>
      <c r="BD607" s="136"/>
      <c r="BE607" s="136"/>
      <c r="BF607" s="136"/>
      <c r="BG607" s="136"/>
      <c r="BH607" s="136"/>
      <c r="BI607" s="136"/>
      <c r="BJ607" s="136"/>
      <c r="BK607" s="136"/>
      <c r="BL607" s="136"/>
      <c r="BM607" s="136"/>
      <c r="BN607" s="136"/>
      <c r="BO607" s="136"/>
      <c r="BP607" s="136"/>
      <c r="BQ607" s="136"/>
      <c r="BR607" s="136"/>
      <c r="BS607" s="136"/>
      <c r="BT607" s="136"/>
      <c r="BU607" s="136"/>
      <c r="BV607" s="136"/>
      <c r="BW607" s="136"/>
      <c r="BX607" s="136"/>
      <c r="BY607" s="136"/>
      <c r="BZ607" s="136"/>
      <c r="CA607" s="136"/>
      <c r="CB607" s="136"/>
      <c r="CC607" s="136"/>
      <c r="CD607" s="136"/>
      <c r="CE607" s="136"/>
      <c r="CF607" s="136"/>
      <c r="CG607" s="136"/>
      <c r="CH607" s="136"/>
      <c r="CI607" s="136"/>
      <c r="CJ607" s="136"/>
      <c r="CK607" s="136"/>
      <c r="CL607" s="136"/>
      <c r="CM607" s="136"/>
      <c r="CN607" s="136"/>
      <c r="CO607" s="136"/>
      <c r="CP607" s="136"/>
      <c r="CQ607" s="136"/>
      <c r="CR607" s="136"/>
      <c r="CS607" s="136"/>
      <c r="CT607" s="136"/>
      <c r="CU607" s="136"/>
      <c r="CV607" s="136"/>
      <c r="CW607" s="136"/>
      <c r="CX607" s="136"/>
      <c r="CY607" s="136"/>
      <c r="CZ607" s="136"/>
      <c r="DA607" s="136"/>
      <c r="DB607" s="136"/>
      <c r="DC607" s="136"/>
      <c r="DD607" s="136"/>
      <c r="DE607" s="136"/>
      <c r="DF607" s="136"/>
      <c r="DG607" s="136"/>
      <c r="DH607" s="136"/>
      <c r="DI607" s="136"/>
      <c r="DJ607" s="136"/>
      <c r="DK607" s="136"/>
      <c r="DL607" s="136"/>
      <c r="DM607" s="136"/>
      <c r="DN607" s="136"/>
      <c r="DO607" s="136"/>
      <c r="DP607" s="136"/>
      <c r="DQ607" s="136"/>
      <c r="DR607" s="136"/>
      <c r="DS607" s="136"/>
      <c r="DT607" s="136"/>
      <c r="DU607" s="136"/>
      <c r="DV607" s="136"/>
      <c r="DW607" s="136"/>
      <c r="DX607" s="136"/>
      <c r="DY607" s="136"/>
      <c r="DZ607" s="136"/>
      <c r="EA607" s="136"/>
      <c r="EB607" s="136"/>
      <c r="EC607" s="136"/>
      <c r="ED607" s="136"/>
      <c r="EE607" s="136"/>
      <c r="EF607" s="136"/>
      <c r="EG607" s="136"/>
      <c r="EH607" s="136"/>
      <c r="EI607" s="136"/>
      <c r="EJ607" s="136"/>
      <c r="EK607" s="136"/>
      <c r="EL607" s="136"/>
      <c r="EM607" s="136"/>
      <c r="EN607" s="136"/>
      <c r="EO607" s="136"/>
      <c r="EP607" s="136"/>
      <c r="EQ607" s="136"/>
      <c r="ER607" s="136"/>
      <c r="ES607" s="136"/>
      <c r="ET607" s="136"/>
      <c r="EU607" s="136"/>
      <c r="EV607" s="136"/>
      <c r="EW607" s="136"/>
      <c r="EX607" s="136"/>
      <c r="EY607" s="136"/>
      <c r="EZ607" s="136"/>
      <c r="FA607" s="136"/>
      <c r="FB607" s="136"/>
      <c r="FC607" s="136"/>
      <c r="FD607" s="136"/>
      <c r="FE607" s="136"/>
      <c r="FF607" s="136"/>
      <c r="FG607" s="136"/>
      <c r="FH607" s="136"/>
      <c r="FI607" s="136"/>
      <c r="FJ607" s="136"/>
      <c r="FK607" s="136"/>
      <c r="FL607" s="136"/>
      <c r="FM607" s="136"/>
      <c r="FN607" s="136"/>
      <c r="FO607" s="136"/>
      <c r="FP607" s="136"/>
      <c r="FQ607" s="136"/>
      <c r="FR607" s="136"/>
      <c r="FS607" s="136"/>
      <c r="FT607" s="136"/>
      <c r="FU607" s="136"/>
      <c r="FV607" s="136"/>
      <c r="FW607" s="136"/>
      <c r="FX607" s="136"/>
      <c r="FY607" s="136"/>
      <c r="FZ607" s="136"/>
      <c r="GA607" s="136"/>
      <c r="GB607" s="136"/>
      <c r="GC607" s="136"/>
      <c r="GD607" s="136"/>
      <c r="GE607" s="136"/>
      <c r="GF607" s="136"/>
      <c r="GG607" s="136"/>
      <c r="GH607" s="136"/>
      <c r="GI607" s="136"/>
      <c r="GJ607" s="136"/>
      <c r="GK607" s="136"/>
      <c r="GL607" s="136"/>
      <c r="GM607" s="136"/>
      <c r="GN607" s="136"/>
      <c r="GO607" s="136"/>
      <c r="GP607" s="136"/>
      <c r="GQ607" s="136"/>
      <c r="GR607" s="136"/>
      <c r="GS607" s="136"/>
      <c r="GT607" s="136"/>
      <c r="GU607" s="136"/>
      <c r="GV607" s="136"/>
      <c r="GW607" s="136"/>
      <c r="GX607" s="136"/>
      <c r="GY607" s="136"/>
      <c r="GZ607" s="136"/>
      <c r="HA607" s="136"/>
      <c r="HB607" s="136"/>
      <c r="HC607" s="136"/>
      <c r="HD607" s="136"/>
      <c r="HE607" s="136"/>
      <c r="HF607" s="136"/>
      <c r="HG607" s="136"/>
      <c r="HH607" s="136"/>
      <c r="HI607" s="136"/>
      <c r="HJ607" s="136"/>
      <c r="HK607" s="136"/>
      <c r="HL607" s="136"/>
      <c r="HM607" s="136"/>
      <c r="HN607" s="136"/>
      <c r="HO607" s="136"/>
      <c r="HP607" s="136"/>
      <c r="HQ607" s="136"/>
      <c r="HR607" s="136"/>
      <c r="HS607" s="136"/>
      <c r="HT607" s="136"/>
      <c r="HU607" s="136"/>
      <c r="HV607" s="136"/>
      <c r="HW607" s="136"/>
      <c r="HX607" s="136"/>
      <c r="HY607" s="136"/>
      <c r="HZ607" s="136"/>
      <c r="IA607" s="136"/>
      <c r="IB607" s="136"/>
      <c r="IC607" s="136"/>
      <c r="ID607" s="136"/>
      <c r="IE607" s="136"/>
      <c r="IF607" s="136"/>
      <c r="IG607" s="136"/>
    </row>
    <row r="608" spans="1:241" ht="15.95" customHeight="1" x14ac:dyDescent="0.25">
      <c r="A608" s="135" t="s">
        <v>592</v>
      </c>
      <c r="B608" s="205">
        <v>5559601</v>
      </c>
      <c r="C608" s="205">
        <v>4346827</v>
      </c>
      <c r="D608" s="205">
        <v>1093029</v>
      </c>
      <c r="E608" s="205">
        <v>1360854</v>
      </c>
      <c r="F608" s="205">
        <v>1855950</v>
      </c>
      <c r="G608" s="205">
        <v>782967</v>
      </c>
      <c r="H608" s="242">
        <v>14999228</v>
      </c>
      <c r="I608" s="136"/>
      <c r="J608" s="135" t="s">
        <v>623</v>
      </c>
      <c r="K608" s="205">
        <v>5950784</v>
      </c>
      <c r="L608" s="205">
        <v>2965949</v>
      </c>
      <c r="M608" s="205">
        <v>702904</v>
      </c>
      <c r="N608" s="205">
        <v>1129324</v>
      </c>
      <c r="O608" s="205">
        <v>1899934</v>
      </c>
      <c r="P608" s="205">
        <v>445131</v>
      </c>
      <c r="Q608" s="242">
        <v>13094026</v>
      </c>
      <c r="R608" s="136"/>
      <c r="S608" s="136"/>
      <c r="T608" s="136"/>
      <c r="U608" s="136"/>
      <c r="V608" s="136"/>
      <c r="W608" s="136"/>
      <c r="X608" s="136"/>
      <c r="Y608" s="136"/>
      <c r="Z608" s="136"/>
      <c r="AA608" s="136"/>
      <c r="AB608" s="136"/>
      <c r="AC608" s="136"/>
      <c r="AD608" s="136"/>
      <c r="AE608" s="136"/>
      <c r="AF608" s="136"/>
      <c r="AG608" s="136"/>
      <c r="AH608" s="136"/>
      <c r="AI608" s="136"/>
      <c r="AJ608" s="136"/>
      <c r="AK608" s="136"/>
      <c r="AL608" s="136"/>
      <c r="AM608" s="136"/>
      <c r="AN608" s="136"/>
      <c r="AO608" s="136"/>
      <c r="AP608" s="136"/>
      <c r="AQ608" s="136"/>
      <c r="AR608" s="136"/>
      <c r="AS608" s="136"/>
      <c r="AT608" s="136"/>
      <c r="AU608" s="136"/>
      <c r="AV608" s="136"/>
      <c r="AW608" s="136"/>
      <c r="AX608" s="136"/>
      <c r="AY608" s="136"/>
      <c r="AZ608" s="136"/>
      <c r="BA608" s="136"/>
      <c r="BB608" s="136"/>
      <c r="BC608" s="136"/>
      <c r="BD608" s="136"/>
      <c r="BE608" s="136"/>
      <c r="BF608" s="136"/>
      <c r="BG608" s="136"/>
      <c r="BH608" s="136"/>
      <c r="BI608" s="136"/>
      <c r="BJ608" s="136"/>
      <c r="BK608" s="136"/>
      <c r="BL608" s="136"/>
      <c r="BM608" s="136"/>
      <c r="BN608" s="136"/>
      <c r="BO608" s="136"/>
      <c r="BP608" s="136"/>
      <c r="BQ608" s="136"/>
      <c r="BR608" s="136"/>
      <c r="BS608" s="136"/>
      <c r="BT608" s="136"/>
      <c r="BU608" s="136"/>
      <c r="BV608" s="136"/>
      <c r="BW608" s="136"/>
      <c r="BX608" s="136"/>
      <c r="BY608" s="136"/>
      <c r="BZ608" s="136"/>
      <c r="CA608" s="136"/>
      <c r="CB608" s="136"/>
      <c r="CC608" s="136"/>
      <c r="CD608" s="136"/>
      <c r="CE608" s="136"/>
      <c r="CF608" s="136"/>
      <c r="CG608" s="136"/>
      <c r="CH608" s="136"/>
      <c r="CI608" s="136"/>
      <c r="CJ608" s="136"/>
      <c r="CK608" s="136"/>
      <c r="CL608" s="136"/>
      <c r="CM608" s="136"/>
      <c r="CN608" s="136"/>
      <c r="CO608" s="136"/>
      <c r="CP608" s="136"/>
      <c r="CQ608" s="136"/>
      <c r="CR608" s="136"/>
      <c r="CS608" s="136"/>
      <c r="CT608" s="136"/>
      <c r="CU608" s="136"/>
      <c r="CV608" s="136"/>
      <c r="CW608" s="136"/>
      <c r="CX608" s="136"/>
      <c r="CY608" s="136"/>
      <c r="CZ608" s="136"/>
      <c r="DA608" s="136"/>
      <c r="DB608" s="136"/>
      <c r="DC608" s="136"/>
      <c r="DD608" s="136"/>
      <c r="DE608" s="136"/>
      <c r="DF608" s="136"/>
      <c r="DG608" s="136"/>
      <c r="DH608" s="136"/>
      <c r="DI608" s="136"/>
      <c r="DJ608" s="136"/>
      <c r="DK608" s="136"/>
      <c r="DL608" s="136"/>
      <c r="DM608" s="136"/>
      <c r="DN608" s="136"/>
      <c r="DO608" s="136"/>
      <c r="DP608" s="136"/>
      <c r="DQ608" s="136"/>
      <c r="DR608" s="136"/>
      <c r="DS608" s="136"/>
      <c r="DT608" s="136"/>
      <c r="DU608" s="136"/>
      <c r="DV608" s="136"/>
      <c r="DW608" s="136"/>
      <c r="DX608" s="136"/>
      <c r="DY608" s="136"/>
      <c r="DZ608" s="136"/>
      <c r="EA608" s="136"/>
      <c r="EB608" s="136"/>
      <c r="EC608" s="136"/>
      <c r="ED608" s="136"/>
      <c r="EE608" s="136"/>
      <c r="EF608" s="136"/>
      <c r="EG608" s="136"/>
      <c r="EH608" s="136"/>
      <c r="EI608" s="136"/>
      <c r="EJ608" s="136"/>
      <c r="EK608" s="136"/>
      <c r="EL608" s="136"/>
      <c r="EM608" s="136"/>
      <c r="EN608" s="136"/>
      <c r="EO608" s="136"/>
      <c r="EP608" s="136"/>
      <c r="EQ608" s="136"/>
      <c r="ER608" s="136"/>
      <c r="ES608" s="136"/>
      <c r="ET608" s="136"/>
      <c r="EU608" s="136"/>
      <c r="EV608" s="136"/>
      <c r="EW608" s="136"/>
      <c r="EX608" s="136"/>
      <c r="EY608" s="136"/>
      <c r="EZ608" s="136"/>
      <c r="FA608" s="136"/>
      <c r="FB608" s="136"/>
      <c r="FC608" s="136"/>
      <c r="FD608" s="136"/>
      <c r="FE608" s="136"/>
      <c r="FF608" s="136"/>
      <c r="FG608" s="136"/>
      <c r="FH608" s="136"/>
      <c r="FI608" s="136"/>
      <c r="FJ608" s="136"/>
      <c r="FK608" s="136"/>
      <c r="FL608" s="136"/>
      <c r="FM608" s="136"/>
      <c r="FN608" s="136"/>
      <c r="FO608" s="136"/>
      <c r="FP608" s="136"/>
      <c r="FQ608" s="136"/>
      <c r="FR608" s="136"/>
      <c r="FS608" s="136"/>
      <c r="FT608" s="136"/>
      <c r="FU608" s="136"/>
      <c r="FV608" s="136"/>
      <c r="FW608" s="136"/>
      <c r="FX608" s="136"/>
      <c r="FY608" s="136"/>
      <c r="FZ608" s="136"/>
      <c r="GA608" s="136"/>
      <c r="GB608" s="136"/>
      <c r="GC608" s="136"/>
      <c r="GD608" s="136"/>
      <c r="GE608" s="136"/>
      <c r="GF608" s="136"/>
      <c r="GG608" s="136"/>
      <c r="GH608" s="136"/>
      <c r="GI608" s="136"/>
      <c r="GJ608" s="136"/>
      <c r="GK608" s="136"/>
      <c r="GL608" s="136"/>
      <c r="GM608" s="136"/>
      <c r="GN608" s="136"/>
      <c r="GO608" s="136"/>
      <c r="GP608" s="136"/>
      <c r="GQ608" s="136"/>
      <c r="GR608" s="136"/>
      <c r="GS608" s="136"/>
      <c r="GT608" s="136"/>
      <c r="GU608" s="136"/>
      <c r="GV608" s="136"/>
      <c r="GW608" s="136"/>
      <c r="GX608" s="136"/>
      <c r="GY608" s="136"/>
      <c r="GZ608" s="136"/>
      <c r="HA608" s="136"/>
      <c r="HB608" s="136"/>
      <c r="HC608" s="136"/>
      <c r="HD608" s="136"/>
      <c r="HE608" s="136"/>
      <c r="HF608" s="136"/>
      <c r="HG608" s="136"/>
      <c r="HH608" s="136"/>
      <c r="HI608" s="136"/>
      <c r="HJ608" s="136"/>
      <c r="HK608" s="136"/>
      <c r="HL608" s="136"/>
      <c r="HM608" s="136"/>
      <c r="HN608" s="136"/>
      <c r="HO608" s="136"/>
      <c r="HP608" s="136"/>
      <c r="HQ608" s="136"/>
      <c r="HR608" s="136"/>
      <c r="HS608" s="136"/>
      <c r="HT608" s="136"/>
      <c r="HU608" s="136"/>
      <c r="HV608" s="136"/>
      <c r="HW608" s="136"/>
      <c r="HX608" s="136"/>
      <c r="HY608" s="136"/>
      <c r="HZ608" s="136"/>
      <c r="IA608" s="136"/>
      <c r="IB608" s="136"/>
      <c r="IC608" s="136"/>
      <c r="ID608" s="136"/>
      <c r="IE608" s="136"/>
      <c r="IF608" s="136"/>
      <c r="IG608" s="136"/>
    </row>
    <row r="609" spans="1:241" ht="15.95" customHeight="1" x14ac:dyDescent="0.25">
      <c r="A609" s="135" t="s">
        <v>667</v>
      </c>
      <c r="B609" s="205">
        <v>4354920</v>
      </c>
      <c r="C609" s="205">
        <v>3956523</v>
      </c>
      <c r="D609" s="205">
        <v>1068298</v>
      </c>
      <c r="E609" s="205">
        <v>1152240</v>
      </c>
      <c r="F609" s="205">
        <v>1536475</v>
      </c>
      <c r="G609" s="205">
        <v>781817</v>
      </c>
      <c r="H609" s="242">
        <v>12850273</v>
      </c>
      <c r="I609" s="136"/>
      <c r="J609" s="135" t="s">
        <v>624</v>
      </c>
      <c r="K609" s="205">
        <v>6788523</v>
      </c>
      <c r="L609" s="205">
        <v>2991161</v>
      </c>
      <c r="M609" s="205">
        <v>850006</v>
      </c>
      <c r="N609" s="205">
        <v>1239482</v>
      </c>
      <c r="O609" s="205">
        <v>1618958</v>
      </c>
      <c r="P609" s="205">
        <v>451714</v>
      </c>
      <c r="Q609" s="242">
        <v>13939844</v>
      </c>
      <c r="R609" s="136"/>
      <c r="S609" s="136"/>
      <c r="T609" s="136"/>
      <c r="U609" s="136"/>
      <c r="V609" s="136"/>
      <c r="W609" s="136"/>
      <c r="X609" s="136"/>
      <c r="Y609" s="136"/>
      <c r="Z609" s="136"/>
      <c r="AA609" s="136"/>
      <c r="AB609" s="136"/>
      <c r="AC609" s="136"/>
      <c r="AD609" s="136"/>
      <c r="AE609" s="136"/>
      <c r="AF609" s="136"/>
      <c r="AG609" s="136"/>
      <c r="AH609" s="136"/>
      <c r="AI609" s="136"/>
      <c r="AJ609" s="136"/>
      <c r="AK609" s="136"/>
      <c r="AL609" s="136"/>
      <c r="AM609" s="136"/>
      <c r="AN609" s="136"/>
      <c r="AO609" s="136"/>
      <c r="AP609" s="136"/>
      <c r="AQ609" s="136"/>
      <c r="AR609" s="136"/>
      <c r="AS609" s="136"/>
      <c r="AT609" s="136"/>
      <c r="AU609" s="136"/>
      <c r="AV609" s="136"/>
      <c r="AW609" s="136"/>
      <c r="AX609" s="136"/>
      <c r="AY609" s="136"/>
      <c r="AZ609" s="136"/>
      <c r="BA609" s="136"/>
      <c r="BB609" s="136"/>
      <c r="BC609" s="136"/>
      <c r="BD609" s="136"/>
      <c r="BE609" s="136"/>
      <c r="BF609" s="136"/>
      <c r="BG609" s="136"/>
      <c r="BH609" s="136"/>
      <c r="BI609" s="136"/>
      <c r="BJ609" s="136"/>
      <c r="BK609" s="136"/>
      <c r="BL609" s="136"/>
      <c r="BM609" s="136"/>
      <c r="BN609" s="136"/>
      <c r="BO609" s="136"/>
      <c r="BP609" s="136"/>
      <c r="BQ609" s="136"/>
      <c r="BR609" s="136"/>
      <c r="BS609" s="136"/>
      <c r="BT609" s="136"/>
      <c r="BU609" s="136"/>
      <c r="BV609" s="136"/>
      <c r="BW609" s="136"/>
      <c r="BX609" s="136"/>
      <c r="BY609" s="136"/>
      <c r="BZ609" s="136"/>
      <c r="CA609" s="136"/>
      <c r="CB609" s="136"/>
      <c r="CC609" s="136"/>
      <c r="CD609" s="136"/>
      <c r="CE609" s="136"/>
      <c r="CF609" s="136"/>
      <c r="CG609" s="136"/>
      <c r="CH609" s="136"/>
      <c r="CI609" s="136"/>
      <c r="CJ609" s="136"/>
      <c r="CK609" s="136"/>
      <c r="CL609" s="136"/>
      <c r="CM609" s="136"/>
      <c r="CN609" s="136"/>
      <c r="CO609" s="136"/>
      <c r="CP609" s="136"/>
      <c r="CQ609" s="136"/>
      <c r="CR609" s="136"/>
      <c r="CS609" s="136"/>
      <c r="CT609" s="136"/>
      <c r="CU609" s="136"/>
      <c r="CV609" s="136"/>
      <c r="CW609" s="136"/>
      <c r="CX609" s="136"/>
      <c r="CY609" s="136"/>
      <c r="CZ609" s="136"/>
      <c r="DA609" s="136"/>
      <c r="DB609" s="136"/>
      <c r="DC609" s="136"/>
      <c r="DD609" s="136"/>
      <c r="DE609" s="136"/>
      <c r="DF609" s="136"/>
      <c r="DG609" s="136"/>
      <c r="DH609" s="136"/>
      <c r="DI609" s="136"/>
      <c r="DJ609" s="136"/>
      <c r="DK609" s="136"/>
      <c r="DL609" s="136"/>
      <c r="DM609" s="136"/>
      <c r="DN609" s="136"/>
      <c r="DO609" s="136"/>
      <c r="DP609" s="136"/>
      <c r="DQ609" s="136"/>
      <c r="DR609" s="136"/>
      <c r="DS609" s="136"/>
      <c r="DT609" s="136"/>
      <c r="DU609" s="136"/>
      <c r="DV609" s="136"/>
      <c r="DW609" s="136"/>
      <c r="DX609" s="136"/>
      <c r="DY609" s="136"/>
      <c r="DZ609" s="136"/>
      <c r="EA609" s="136"/>
      <c r="EB609" s="136"/>
      <c r="EC609" s="136"/>
      <c r="ED609" s="136"/>
      <c r="EE609" s="136"/>
      <c r="EF609" s="136"/>
      <c r="EG609" s="136"/>
      <c r="EH609" s="136"/>
      <c r="EI609" s="136"/>
      <c r="EJ609" s="136"/>
      <c r="EK609" s="136"/>
      <c r="EL609" s="136"/>
      <c r="EM609" s="136"/>
      <c r="EN609" s="136"/>
      <c r="EO609" s="136"/>
      <c r="EP609" s="136"/>
      <c r="EQ609" s="136"/>
      <c r="ER609" s="136"/>
      <c r="ES609" s="136"/>
      <c r="ET609" s="136"/>
      <c r="EU609" s="136"/>
      <c r="EV609" s="136"/>
      <c r="EW609" s="136"/>
      <c r="EX609" s="136"/>
      <c r="EY609" s="136"/>
      <c r="EZ609" s="136"/>
      <c r="FA609" s="136"/>
      <c r="FB609" s="136"/>
      <c r="FC609" s="136"/>
      <c r="FD609" s="136"/>
      <c r="FE609" s="136"/>
      <c r="FF609" s="136"/>
      <c r="FG609" s="136"/>
      <c r="FH609" s="136"/>
      <c r="FI609" s="136"/>
      <c r="FJ609" s="136"/>
      <c r="FK609" s="136"/>
      <c r="FL609" s="136"/>
      <c r="FM609" s="136"/>
      <c r="FN609" s="136"/>
      <c r="FO609" s="136"/>
      <c r="FP609" s="136"/>
      <c r="FQ609" s="136"/>
      <c r="FR609" s="136"/>
      <c r="FS609" s="136"/>
      <c r="FT609" s="136"/>
      <c r="FU609" s="136"/>
      <c r="FV609" s="136"/>
      <c r="FW609" s="136"/>
      <c r="FX609" s="136"/>
      <c r="FY609" s="136"/>
      <c r="FZ609" s="136"/>
      <c r="GA609" s="136"/>
      <c r="GB609" s="136"/>
      <c r="GC609" s="136"/>
      <c r="GD609" s="136"/>
      <c r="GE609" s="136"/>
      <c r="GF609" s="136"/>
      <c r="GG609" s="136"/>
      <c r="GH609" s="136"/>
      <c r="GI609" s="136"/>
      <c r="GJ609" s="136"/>
      <c r="GK609" s="136"/>
      <c r="GL609" s="136"/>
      <c r="GM609" s="136"/>
      <c r="GN609" s="136"/>
      <c r="GO609" s="136"/>
      <c r="GP609" s="136"/>
      <c r="GQ609" s="136"/>
      <c r="GR609" s="136"/>
      <c r="GS609" s="136"/>
      <c r="GT609" s="136"/>
      <c r="GU609" s="136"/>
      <c r="GV609" s="136"/>
      <c r="GW609" s="136"/>
      <c r="GX609" s="136"/>
      <c r="GY609" s="136"/>
      <c r="GZ609" s="136"/>
      <c r="HA609" s="136"/>
      <c r="HB609" s="136"/>
      <c r="HC609" s="136"/>
      <c r="HD609" s="136"/>
      <c r="HE609" s="136"/>
      <c r="HF609" s="136"/>
      <c r="HG609" s="136"/>
      <c r="HH609" s="136"/>
      <c r="HI609" s="136"/>
      <c r="HJ609" s="136"/>
      <c r="HK609" s="136"/>
      <c r="HL609" s="136"/>
      <c r="HM609" s="136"/>
      <c r="HN609" s="136"/>
      <c r="HO609" s="136"/>
      <c r="HP609" s="136"/>
      <c r="HQ609" s="136"/>
      <c r="HR609" s="136"/>
      <c r="HS609" s="136"/>
      <c r="HT609" s="136"/>
      <c r="HU609" s="136"/>
      <c r="HV609" s="136"/>
      <c r="HW609" s="136"/>
      <c r="HX609" s="136"/>
      <c r="HY609" s="136"/>
      <c r="HZ609" s="136"/>
      <c r="IA609" s="136"/>
      <c r="IB609" s="136"/>
      <c r="IC609" s="136"/>
      <c r="ID609" s="136"/>
      <c r="IE609" s="136"/>
      <c r="IF609" s="136"/>
      <c r="IG609" s="136"/>
    </row>
    <row r="610" spans="1:241" ht="15.95" customHeight="1" x14ac:dyDescent="0.25">
      <c r="A610" s="135" t="s">
        <v>594</v>
      </c>
      <c r="B610" s="205">
        <v>4457772</v>
      </c>
      <c r="C610" s="205">
        <v>4140025</v>
      </c>
      <c r="D610" s="205">
        <v>1002427</v>
      </c>
      <c r="E610" s="205">
        <v>1113112</v>
      </c>
      <c r="F610" s="205">
        <v>1701313</v>
      </c>
      <c r="G610" s="205">
        <v>557677</v>
      </c>
      <c r="H610" s="242">
        <v>12972326</v>
      </c>
      <c r="I610" s="136"/>
      <c r="J610" s="135" t="s">
        <v>692</v>
      </c>
      <c r="K610" s="205">
        <v>4669519</v>
      </c>
      <c r="L610" s="205">
        <v>1913898</v>
      </c>
      <c r="M610" s="205">
        <v>806009</v>
      </c>
      <c r="N610" s="205">
        <v>822749</v>
      </c>
      <c r="O610" s="205">
        <v>661736</v>
      </c>
      <c r="P610" s="205">
        <v>378908</v>
      </c>
      <c r="Q610" s="242">
        <v>9252819</v>
      </c>
      <c r="R610" s="136"/>
      <c r="S610" s="136"/>
      <c r="T610" s="136"/>
      <c r="U610" s="136"/>
      <c r="V610" s="136"/>
      <c r="W610" s="136"/>
      <c r="X610" s="136"/>
      <c r="Y610" s="136"/>
      <c r="Z610" s="136"/>
      <c r="AA610" s="136"/>
      <c r="AB610" s="136"/>
      <c r="AC610" s="136"/>
      <c r="AD610" s="136"/>
      <c r="AE610" s="136"/>
      <c r="AF610" s="136"/>
      <c r="AG610" s="136"/>
      <c r="AH610" s="136"/>
      <c r="AI610" s="136"/>
      <c r="AJ610" s="136"/>
      <c r="AK610" s="136"/>
      <c r="AL610" s="136"/>
      <c r="AM610" s="136"/>
      <c r="AN610" s="136"/>
      <c r="AO610" s="136"/>
      <c r="AP610" s="136"/>
      <c r="AQ610" s="136"/>
      <c r="AR610" s="136"/>
      <c r="AS610" s="136"/>
      <c r="AT610" s="136"/>
      <c r="AU610" s="136"/>
      <c r="AV610" s="136"/>
      <c r="AW610" s="136"/>
      <c r="AX610" s="136"/>
      <c r="AY610" s="136"/>
      <c r="AZ610" s="136"/>
      <c r="BA610" s="136"/>
      <c r="BB610" s="136"/>
      <c r="BC610" s="136"/>
      <c r="BD610" s="136"/>
      <c r="BE610" s="136"/>
      <c r="BF610" s="136"/>
      <c r="BG610" s="136"/>
      <c r="BH610" s="136"/>
      <c r="BI610" s="136"/>
      <c r="BJ610" s="136"/>
      <c r="BK610" s="136"/>
      <c r="BL610" s="136"/>
      <c r="BM610" s="136"/>
      <c r="BN610" s="136"/>
      <c r="BO610" s="136"/>
      <c r="BP610" s="136"/>
      <c r="BQ610" s="136"/>
      <c r="BR610" s="136"/>
      <c r="BS610" s="136"/>
      <c r="BT610" s="136"/>
      <c r="BU610" s="136"/>
      <c r="BV610" s="136"/>
      <c r="BW610" s="136"/>
      <c r="BX610" s="136"/>
      <c r="BY610" s="136"/>
      <c r="BZ610" s="136"/>
      <c r="CA610" s="136"/>
      <c r="CB610" s="136"/>
      <c r="CC610" s="136"/>
      <c r="CD610" s="136"/>
      <c r="CE610" s="136"/>
      <c r="CF610" s="136"/>
      <c r="CG610" s="136"/>
      <c r="CH610" s="136"/>
      <c r="CI610" s="136"/>
      <c r="CJ610" s="136"/>
      <c r="CK610" s="136"/>
      <c r="CL610" s="136"/>
      <c r="CM610" s="136"/>
      <c r="CN610" s="136"/>
      <c r="CO610" s="136"/>
      <c r="CP610" s="136"/>
      <c r="CQ610" s="136"/>
      <c r="CR610" s="136"/>
      <c r="CS610" s="136"/>
      <c r="CT610" s="136"/>
      <c r="CU610" s="136"/>
      <c r="CV610" s="136"/>
      <c r="CW610" s="136"/>
      <c r="CX610" s="136"/>
      <c r="CY610" s="136"/>
      <c r="CZ610" s="136"/>
      <c r="DA610" s="136"/>
      <c r="DB610" s="136"/>
      <c r="DC610" s="136"/>
      <c r="DD610" s="136"/>
      <c r="DE610" s="136"/>
      <c r="DF610" s="136"/>
      <c r="DG610" s="136"/>
      <c r="DH610" s="136"/>
      <c r="DI610" s="136"/>
      <c r="DJ610" s="136"/>
      <c r="DK610" s="136"/>
      <c r="DL610" s="136"/>
      <c r="DM610" s="136"/>
      <c r="DN610" s="136"/>
      <c r="DO610" s="136"/>
      <c r="DP610" s="136"/>
      <c r="DQ610" s="136"/>
      <c r="DR610" s="136"/>
      <c r="DS610" s="136"/>
      <c r="DT610" s="136"/>
      <c r="DU610" s="136"/>
      <c r="DV610" s="136"/>
      <c r="DW610" s="136"/>
      <c r="DX610" s="136"/>
      <c r="DY610" s="136"/>
      <c r="DZ610" s="136"/>
      <c r="EA610" s="136"/>
      <c r="EB610" s="136"/>
      <c r="EC610" s="136"/>
      <c r="ED610" s="136"/>
      <c r="EE610" s="136"/>
      <c r="EF610" s="136"/>
      <c r="EG610" s="136"/>
      <c r="EH610" s="136"/>
      <c r="EI610" s="136"/>
      <c r="EJ610" s="136"/>
      <c r="EK610" s="136"/>
      <c r="EL610" s="136"/>
      <c r="EM610" s="136"/>
      <c r="EN610" s="136"/>
      <c r="EO610" s="136"/>
      <c r="EP610" s="136"/>
      <c r="EQ610" s="136"/>
      <c r="ER610" s="136"/>
      <c r="ES610" s="136"/>
      <c r="ET610" s="136"/>
      <c r="EU610" s="136"/>
      <c r="EV610" s="136"/>
      <c r="EW610" s="136"/>
      <c r="EX610" s="136"/>
      <c r="EY610" s="136"/>
      <c r="EZ610" s="136"/>
      <c r="FA610" s="136"/>
      <c r="FB610" s="136"/>
      <c r="FC610" s="136"/>
      <c r="FD610" s="136"/>
      <c r="FE610" s="136"/>
      <c r="FF610" s="136"/>
      <c r="FG610" s="136"/>
      <c r="FH610" s="136"/>
      <c r="FI610" s="136"/>
      <c r="FJ610" s="136"/>
      <c r="FK610" s="136"/>
      <c r="FL610" s="136"/>
      <c r="FM610" s="136"/>
      <c r="FN610" s="136"/>
      <c r="FO610" s="136"/>
      <c r="FP610" s="136"/>
      <c r="FQ610" s="136"/>
      <c r="FR610" s="136"/>
      <c r="FS610" s="136"/>
      <c r="FT610" s="136"/>
      <c r="FU610" s="136"/>
      <c r="FV610" s="136"/>
      <c r="FW610" s="136"/>
      <c r="FX610" s="136"/>
      <c r="FY610" s="136"/>
      <c r="FZ610" s="136"/>
      <c r="GA610" s="136"/>
      <c r="GB610" s="136"/>
      <c r="GC610" s="136"/>
      <c r="GD610" s="136"/>
      <c r="GE610" s="136"/>
      <c r="GF610" s="136"/>
      <c r="GG610" s="136"/>
      <c r="GH610" s="136"/>
      <c r="GI610" s="136"/>
      <c r="GJ610" s="136"/>
      <c r="GK610" s="136"/>
      <c r="GL610" s="136"/>
      <c r="GM610" s="136"/>
      <c r="GN610" s="136"/>
      <c r="GO610" s="136"/>
      <c r="GP610" s="136"/>
      <c r="GQ610" s="136"/>
      <c r="GR610" s="136"/>
      <c r="GS610" s="136"/>
      <c r="GT610" s="136"/>
      <c r="GU610" s="136"/>
      <c r="GV610" s="136"/>
      <c r="GW610" s="136"/>
      <c r="GX610" s="136"/>
      <c r="GY610" s="136"/>
      <c r="GZ610" s="136"/>
      <c r="HA610" s="136"/>
      <c r="HB610" s="136"/>
      <c r="HC610" s="136"/>
      <c r="HD610" s="136"/>
      <c r="HE610" s="136"/>
      <c r="HF610" s="136"/>
      <c r="HG610" s="136"/>
      <c r="HH610" s="136"/>
      <c r="HI610" s="136"/>
      <c r="HJ610" s="136"/>
      <c r="HK610" s="136"/>
      <c r="HL610" s="136"/>
      <c r="HM610" s="136"/>
      <c r="HN610" s="136"/>
      <c r="HO610" s="136"/>
      <c r="HP610" s="136"/>
      <c r="HQ610" s="136"/>
      <c r="HR610" s="136"/>
      <c r="HS610" s="136"/>
      <c r="HT610" s="136"/>
      <c r="HU610" s="136"/>
      <c r="HV610" s="136"/>
      <c r="HW610" s="136"/>
      <c r="HX610" s="136"/>
      <c r="HY610" s="136"/>
      <c r="HZ610" s="136"/>
      <c r="IA610" s="136"/>
      <c r="IB610" s="136"/>
      <c r="IC610" s="136"/>
      <c r="ID610" s="136"/>
      <c r="IE610" s="136"/>
      <c r="IF610" s="136"/>
      <c r="IG610" s="136"/>
    </row>
    <row r="611" spans="1:241" ht="15.95" customHeight="1" x14ac:dyDescent="0.25">
      <c r="A611" s="135" t="s">
        <v>595</v>
      </c>
      <c r="B611" s="205">
        <v>5041596</v>
      </c>
      <c r="C611" s="205">
        <v>3619541</v>
      </c>
      <c r="D611" s="205">
        <v>864007</v>
      </c>
      <c r="E611" s="205">
        <v>1311638</v>
      </c>
      <c r="F611" s="205">
        <v>1467226</v>
      </c>
      <c r="G611" s="205">
        <v>512460</v>
      </c>
      <c r="H611" s="242">
        <v>12816468</v>
      </c>
      <c r="I611" s="136"/>
      <c r="J611" s="135" t="s">
        <v>693</v>
      </c>
      <c r="K611" s="205">
        <v>9821229</v>
      </c>
      <c r="L611" s="205">
        <v>3063358</v>
      </c>
      <c r="M611" s="205">
        <v>710348</v>
      </c>
      <c r="N611" s="205">
        <v>1099573</v>
      </c>
      <c r="O611" s="205">
        <v>1619281</v>
      </c>
      <c r="P611" s="205">
        <v>529026</v>
      </c>
      <c r="Q611" s="242">
        <v>16842815</v>
      </c>
      <c r="R611" s="136"/>
      <c r="S611" s="136"/>
      <c r="T611" s="136"/>
      <c r="U611" s="136"/>
      <c r="V611" s="136"/>
      <c r="W611" s="136"/>
      <c r="X611" s="136"/>
      <c r="Y611" s="136"/>
      <c r="Z611" s="136"/>
      <c r="AA611" s="136"/>
      <c r="AB611" s="136"/>
      <c r="AC611" s="136"/>
      <c r="AD611" s="136"/>
      <c r="AE611" s="136"/>
      <c r="AF611" s="136"/>
      <c r="AG611" s="136"/>
      <c r="AH611" s="136"/>
      <c r="AI611" s="136"/>
      <c r="AJ611" s="136"/>
      <c r="AK611" s="136"/>
      <c r="AL611" s="136"/>
      <c r="AM611" s="136"/>
      <c r="AN611" s="136"/>
      <c r="AO611" s="136"/>
      <c r="AP611" s="136"/>
      <c r="AQ611" s="136"/>
      <c r="AR611" s="136"/>
      <c r="AS611" s="136"/>
      <c r="AT611" s="136"/>
      <c r="AU611" s="136"/>
      <c r="AV611" s="136"/>
      <c r="AW611" s="136"/>
      <c r="AX611" s="136"/>
      <c r="AY611" s="136"/>
      <c r="AZ611" s="136"/>
      <c r="BA611" s="136"/>
      <c r="BB611" s="136"/>
      <c r="BC611" s="136"/>
      <c r="BD611" s="136"/>
      <c r="BE611" s="136"/>
      <c r="BF611" s="136"/>
      <c r="BG611" s="136"/>
      <c r="BH611" s="136"/>
      <c r="BI611" s="136"/>
      <c r="BJ611" s="136"/>
      <c r="BK611" s="136"/>
      <c r="BL611" s="136"/>
      <c r="BM611" s="136"/>
      <c r="BN611" s="136"/>
      <c r="BO611" s="136"/>
      <c r="BP611" s="136"/>
      <c r="BQ611" s="136"/>
      <c r="BR611" s="136"/>
      <c r="BS611" s="136"/>
      <c r="BT611" s="136"/>
      <c r="BU611" s="136"/>
      <c r="BV611" s="136"/>
      <c r="BW611" s="136"/>
      <c r="BX611" s="136"/>
      <c r="BY611" s="136"/>
      <c r="BZ611" s="136"/>
      <c r="CA611" s="136"/>
      <c r="CB611" s="136"/>
      <c r="CC611" s="136"/>
      <c r="CD611" s="136"/>
      <c r="CE611" s="136"/>
      <c r="CF611" s="136"/>
      <c r="CG611" s="136"/>
      <c r="CH611" s="136"/>
      <c r="CI611" s="136"/>
      <c r="CJ611" s="136"/>
      <c r="CK611" s="136"/>
      <c r="CL611" s="136"/>
      <c r="CM611" s="136"/>
      <c r="CN611" s="136"/>
      <c r="CO611" s="136"/>
      <c r="CP611" s="136"/>
      <c r="CQ611" s="136"/>
      <c r="CR611" s="136"/>
      <c r="CS611" s="136"/>
      <c r="CT611" s="136"/>
      <c r="CU611" s="136"/>
      <c r="CV611" s="136"/>
      <c r="CW611" s="136"/>
      <c r="CX611" s="136"/>
      <c r="CY611" s="136"/>
      <c r="CZ611" s="136"/>
      <c r="DA611" s="136"/>
      <c r="DB611" s="136"/>
      <c r="DC611" s="136"/>
      <c r="DD611" s="136"/>
      <c r="DE611" s="136"/>
      <c r="DF611" s="136"/>
      <c r="DG611" s="136"/>
      <c r="DH611" s="136"/>
      <c r="DI611" s="136"/>
      <c r="DJ611" s="136"/>
      <c r="DK611" s="136"/>
      <c r="DL611" s="136"/>
      <c r="DM611" s="136"/>
      <c r="DN611" s="136"/>
      <c r="DO611" s="136"/>
      <c r="DP611" s="136"/>
      <c r="DQ611" s="136"/>
      <c r="DR611" s="136"/>
      <c r="DS611" s="136"/>
      <c r="DT611" s="136"/>
      <c r="DU611" s="136"/>
      <c r="DV611" s="136"/>
      <c r="DW611" s="136"/>
      <c r="DX611" s="136"/>
      <c r="DY611" s="136"/>
      <c r="DZ611" s="136"/>
      <c r="EA611" s="136"/>
      <c r="EB611" s="136"/>
      <c r="EC611" s="136"/>
      <c r="ED611" s="136"/>
      <c r="EE611" s="136"/>
      <c r="EF611" s="136"/>
      <c r="EG611" s="136"/>
      <c r="EH611" s="136"/>
      <c r="EI611" s="136"/>
      <c r="EJ611" s="136"/>
      <c r="EK611" s="136"/>
      <c r="EL611" s="136"/>
      <c r="EM611" s="136"/>
      <c r="EN611" s="136"/>
      <c r="EO611" s="136"/>
      <c r="EP611" s="136"/>
      <c r="EQ611" s="136"/>
      <c r="ER611" s="136"/>
      <c r="ES611" s="136"/>
      <c r="ET611" s="136"/>
      <c r="EU611" s="136"/>
      <c r="EV611" s="136"/>
      <c r="EW611" s="136"/>
      <c r="EX611" s="136"/>
      <c r="EY611" s="136"/>
      <c r="EZ611" s="136"/>
      <c r="FA611" s="136"/>
      <c r="FB611" s="136"/>
      <c r="FC611" s="136"/>
      <c r="FD611" s="136"/>
      <c r="FE611" s="136"/>
      <c r="FF611" s="136"/>
      <c r="FG611" s="136"/>
      <c r="FH611" s="136"/>
      <c r="FI611" s="136"/>
      <c r="FJ611" s="136"/>
      <c r="FK611" s="136"/>
      <c r="FL611" s="136"/>
      <c r="FM611" s="136"/>
      <c r="FN611" s="136"/>
      <c r="FO611" s="136"/>
      <c r="FP611" s="136"/>
      <c r="FQ611" s="136"/>
      <c r="FR611" s="136"/>
      <c r="FS611" s="136"/>
      <c r="FT611" s="136"/>
      <c r="FU611" s="136"/>
      <c r="FV611" s="136"/>
      <c r="FW611" s="136"/>
      <c r="FX611" s="136"/>
      <c r="FY611" s="136"/>
      <c r="FZ611" s="136"/>
      <c r="GA611" s="136"/>
      <c r="GB611" s="136"/>
      <c r="GC611" s="136"/>
      <c r="GD611" s="136"/>
      <c r="GE611" s="136"/>
      <c r="GF611" s="136"/>
      <c r="GG611" s="136"/>
      <c r="GH611" s="136"/>
      <c r="GI611" s="136"/>
      <c r="GJ611" s="136"/>
      <c r="GK611" s="136"/>
      <c r="GL611" s="136"/>
      <c r="GM611" s="136"/>
      <c r="GN611" s="136"/>
      <c r="GO611" s="136"/>
      <c r="GP611" s="136"/>
      <c r="GQ611" s="136"/>
      <c r="GR611" s="136"/>
      <c r="GS611" s="136"/>
      <c r="GT611" s="136"/>
      <c r="GU611" s="136"/>
      <c r="GV611" s="136"/>
      <c r="GW611" s="136"/>
      <c r="GX611" s="136"/>
      <c r="GY611" s="136"/>
      <c r="GZ611" s="136"/>
      <c r="HA611" s="136"/>
      <c r="HB611" s="136"/>
      <c r="HC611" s="136"/>
      <c r="HD611" s="136"/>
      <c r="HE611" s="136"/>
      <c r="HF611" s="136"/>
      <c r="HG611" s="136"/>
      <c r="HH611" s="136"/>
      <c r="HI611" s="136"/>
      <c r="HJ611" s="136"/>
      <c r="HK611" s="136"/>
      <c r="HL611" s="136"/>
      <c r="HM611" s="136"/>
      <c r="HN611" s="136"/>
      <c r="HO611" s="136"/>
      <c r="HP611" s="136"/>
      <c r="HQ611" s="136"/>
      <c r="HR611" s="136"/>
      <c r="HS611" s="136"/>
      <c r="HT611" s="136"/>
      <c r="HU611" s="136"/>
      <c r="HV611" s="136"/>
      <c r="HW611" s="136"/>
      <c r="HX611" s="136"/>
      <c r="HY611" s="136"/>
      <c r="HZ611" s="136"/>
      <c r="IA611" s="136"/>
      <c r="IB611" s="136"/>
      <c r="IC611" s="136"/>
      <c r="ID611" s="136"/>
      <c r="IE611" s="136"/>
      <c r="IF611" s="136"/>
      <c r="IG611" s="136"/>
    </row>
    <row r="612" spans="1:241" ht="15.95" customHeight="1" x14ac:dyDescent="0.25">
      <c r="A612" s="135" t="s">
        <v>596</v>
      </c>
      <c r="B612" s="205">
        <v>4233908</v>
      </c>
      <c r="C612" s="205">
        <v>3888253</v>
      </c>
      <c r="D612" s="205">
        <v>904305</v>
      </c>
      <c r="E612" s="205">
        <v>1256778</v>
      </c>
      <c r="F612" s="205">
        <v>1662720</v>
      </c>
      <c r="G612" s="205">
        <v>409291</v>
      </c>
      <c r="H612" s="242">
        <v>12355255</v>
      </c>
      <c r="I612" s="136"/>
      <c r="J612" s="135" t="s">
        <v>627</v>
      </c>
      <c r="K612" s="205">
        <v>8487198</v>
      </c>
      <c r="L612" s="205">
        <v>3124184</v>
      </c>
      <c r="M612" s="205">
        <v>845844</v>
      </c>
      <c r="N612" s="205">
        <v>1217711</v>
      </c>
      <c r="O612" s="205">
        <v>1602656</v>
      </c>
      <c r="P612" s="205">
        <v>381998</v>
      </c>
      <c r="Q612" s="242">
        <v>15659591</v>
      </c>
      <c r="R612" s="136"/>
      <c r="S612" s="136"/>
      <c r="T612" s="136"/>
      <c r="U612" s="136"/>
      <c r="V612" s="136"/>
      <c r="W612" s="136"/>
      <c r="X612" s="136"/>
      <c r="Y612" s="136"/>
      <c r="Z612" s="136"/>
      <c r="AA612" s="136"/>
      <c r="AB612" s="136"/>
      <c r="AC612" s="136"/>
      <c r="AD612" s="136"/>
      <c r="AE612" s="136"/>
      <c r="AF612" s="136"/>
      <c r="AG612" s="136"/>
      <c r="AH612" s="136"/>
      <c r="AI612" s="136"/>
      <c r="AJ612" s="136"/>
      <c r="AK612" s="136"/>
      <c r="AL612" s="136"/>
      <c r="AM612" s="136"/>
      <c r="AN612" s="136"/>
      <c r="AO612" s="136"/>
      <c r="AP612" s="136"/>
      <c r="AQ612" s="136"/>
      <c r="AR612" s="136"/>
      <c r="AS612" s="136"/>
      <c r="AT612" s="136"/>
      <c r="AU612" s="136"/>
      <c r="AV612" s="136"/>
      <c r="AW612" s="136"/>
      <c r="AX612" s="136"/>
      <c r="AY612" s="136"/>
      <c r="AZ612" s="136"/>
      <c r="BA612" s="136"/>
      <c r="BB612" s="136"/>
      <c r="BC612" s="136"/>
      <c r="BD612" s="136"/>
      <c r="BE612" s="136"/>
      <c r="BF612" s="136"/>
      <c r="BG612" s="136"/>
      <c r="BH612" s="136"/>
      <c r="BI612" s="136"/>
      <c r="BJ612" s="136"/>
      <c r="BK612" s="136"/>
      <c r="BL612" s="136"/>
      <c r="BM612" s="136"/>
      <c r="BN612" s="136"/>
      <c r="BO612" s="136"/>
      <c r="BP612" s="136"/>
      <c r="BQ612" s="136"/>
      <c r="BR612" s="136"/>
      <c r="BS612" s="136"/>
      <c r="BT612" s="136"/>
      <c r="BU612" s="136"/>
      <c r="BV612" s="136"/>
      <c r="BW612" s="136"/>
      <c r="BX612" s="136"/>
      <c r="BY612" s="136"/>
      <c r="BZ612" s="136"/>
      <c r="CA612" s="136"/>
      <c r="CB612" s="136"/>
      <c r="CC612" s="136"/>
      <c r="CD612" s="136"/>
      <c r="CE612" s="136"/>
      <c r="CF612" s="136"/>
      <c r="CG612" s="136"/>
      <c r="CH612" s="136"/>
      <c r="CI612" s="136"/>
      <c r="CJ612" s="136"/>
      <c r="CK612" s="136"/>
      <c r="CL612" s="136"/>
      <c r="CM612" s="136"/>
      <c r="CN612" s="136"/>
      <c r="CO612" s="136"/>
      <c r="CP612" s="136"/>
      <c r="CQ612" s="136"/>
      <c r="CR612" s="136"/>
      <c r="CS612" s="136"/>
      <c r="CT612" s="136"/>
      <c r="CU612" s="136"/>
      <c r="CV612" s="136"/>
      <c r="CW612" s="136"/>
      <c r="CX612" s="136"/>
      <c r="CY612" s="136"/>
      <c r="CZ612" s="136"/>
      <c r="DA612" s="136"/>
      <c r="DB612" s="136"/>
      <c r="DC612" s="136"/>
      <c r="DD612" s="136"/>
      <c r="DE612" s="136"/>
      <c r="DF612" s="136"/>
      <c r="DG612" s="136"/>
      <c r="DH612" s="136"/>
      <c r="DI612" s="136"/>
      <c r="DJ612" s="136"/>
      <c r="DK612" s="136"/>
      <c r="DL612" s="136"/>
      <c r="DM612" s="136"/>
      <c r="DN612" s="136"/>
      <c r="DO612" s="136"/>
      <c r="DP612" s="136"/>
      <c r="DQ612" s="136"/>
      <c r="DR612" s="136"/>
      <c r="DS612" s="136"/>
      <c r="DT612" s="136"/>
      <c r="DU612" s="136"/>
      <c r="DV612" s="136"/>
      <c r="DW612" s="136"/>
      <c r="DX612" s="136"/>
      <c r="DY612" s="136"/>
      <c r="DZ612" s="136"/>
      <c r="EA612" s="136"/>
      <c r="EB612" s="136"/>
      <c r="EC612" s="136"/>
      <c r="ED612" s="136"/>
      <c r="EE612" s="136"/>
      <c r="EF612" s="136"/>
      <c r="EG612" s="136"/>
      <c r="EH612" s="136"/>
      <c r="EI612" s="136"/>
      <c r="EJ612" s="136"/>
      <c r="EK612" s="136"/>
      <c r="EL612" s="136"/>
      <c r="EM612" s="136"/>
      <c r="EN612" s="136"/>
      <c r="EO612" s="136"/>
      <c r="EP612" s="136"/>
      <c r="EQ612" s="136"/>
      <c r="ER612" s="136"/>
      <c r="ES612" s="136"/>
      <c r="ET612" s="136"/>
      <c r="EU612" s="136"/>
      <c r="EV612" s="136"/>
      <c r="EW612" s="136"/>
      <c r="EX612" s="136"/>
      <c r="EY612" s="136"/>
      <c r="EZ612" s="136"/>
      <c r="FA612" s="136"/>
      <c r="FB612" s="136"/>
      <c r="FC612" s="136"/>
      <c r="FD612" s="136"/>
      <c r="FE612" s="136"/>
      <c r="FF612" s="136"/>
      <c r="FG612" s="136"/>
      <c r="FH612" s="136"/>
      <c r="FI612" s="136"/>
      <c r="FJ612" s="136"/>
      <c r="FK612" s="136"/>
      <c r="FL612" s="136"/>
      <c r="FM612" s="136"/>
      <c r="FN612" s="136"/>
      <c r="FO612" s="136"/>
      <c r="FP612" s="136"/>
      <c r="FQ612" s="136"/>
      <c r="FR612" s="136"/>
      <c r="FS612" s="136"/>
      <c r="FT612" s="136"/>
      <c r="FU612" s="136"/>
      <c r="FV612" s="136"/>
      <c r="FW612" s="136"/>
      <c r="FX612" s="136"/>
      <c r="FY612" s="136"/>
      <c r="FZ612" s="136"/>
      <c r="GA612" s="136"/>
      <c r="GB612" s="136"/>
      <c r="GC612" s="136"/>
      <c r="GD612" s="136"/>
      <c r="GE612" s="136"/>
      <c r="GF612" s="136"/>
      <c r="GG612" s="136"/>
      <c r="GH612" s="136"/>
      <c r="GI612" s="136"/>
      <c r="GJ612" s="136"/>
      <c r="GK612" s="136"/>
      <c r="GL612" s="136"/>
      <c r="GM612" s="136"/>
      <c r="GN612" s="136"/>
      <c r="GO612" s="136"/>
      <c r="GP612" s="136"/>
      <c r="GQ612" s="136"/>
      <c r="GR612" s="136"/>
      <c r="GS612" s="136"/>
      <c r="GT612" s="136"/>
      <c r="GU612" s="136"/>
      <c r="GV612" s="136"/>
      <c r="GW612" s="136"/>
      <c r="GX612" s="136"/>
      <c r="GY612" s="136"/>
      <c r="GZ612" s="136"/>
      <c r="HA612" s="136"/>
      <c r="HB612" s="136"/>
      <c r="HC612" s="136"/>
      <c r="HD612" s="136"/>
      <c r="HE612" s="136"/>
      <c r="HF612" s="136"/>
      <c r="HG612" s="136"/>
      <c r="HH612" s="136"/>
      <c r="HI612" s="136"/>
      <c r="HJ612" s="136"/>
      <c r="HK612" s="136"/>
      <c r="HL612" s="136"/>
      <c r="HM612" s="136"/>
      <c r="HN612" s="136"/>
      <c r="HO612" s="136"/>
      <c r="HP612" s="136"/>
      <c r="HQ612" s="136"/>
      <c r="HR612" s="136"/>
      <c r="HS612" s="136"/>
      <c r="HT612" s="136"/>
      <c r="HU612" s="136"/>
      <c r="HV612" s="136"/>
      <c r="HW612" s="136"/>
      <c r="HX612" s="136"/>
      <c r="HY612" s="136"/>
      <c r="HZ612" s="136"/>
      <c r="IA612" s="136"/>
      <c r="IB612" s="136"/>
      <c r="IC612" s="136"/>
      <c r="ID612" s="136"/>
      <c r="IE612" s="136"/>
      <c r="IF612" s="136"/>
      <c r="IG612" s="136"/>
    </row>
    <row r="613" spans="1:241" ht="15.95" customHeight="1" x14ac:dyDescent="0.25">
      <c r="A613" s="135" t="s">
        <v>597</v>
      </c>
      <c r="B613" s="205">
        <v>4614929</v>
      </c>
      <c r="C613" s="205">
        <v>3915961</v>
      </c>
      <c r="D613" s="205">
        <v>929353</v>
      </c>
      <c r="E613" s="205">
        <v>1679162</v>
      </c>
      <c r="F613" s="205">
        <v>1760121</v>
      </c>
      <c r="G613" s="205">
        <v>354135</v>
      </c>
      <c r="H613" s="242">
        <v>13253661</v>
      </c>
      <c r="I613" s="136"/>
      <c r="J613" s="135" t="s">
        <v>628</v>
      </c>
      <c r="K613" s="205">
        <v>9099126</v>
      </c>
      <c r="L613" s="205">
        <v>4259691</v>
      </c>
      <c r="M613" s="205">
        <v>1240631</v>
      </c>
      <c r="N613" s="205">
        <v>1001225</v>
      </c>
      <c r="O613" s="205">
        <v>1844602</v>
      </c>
      <c r="P613" s="205">
        <v>414696</v>
      </c>
      <c r="Q613" s="242">
        <v>17859971</v>
      </c>
      <c r="R613" s="136"/>
      <c r="S613" s="136"/>
      <c r="T613" s="136"/>
      <c r="U613" s="136"/>
      <c r="V613" s="136"/>
      <c r="W613" s="136"/>
      <c r="X613" s="136"/>
      <c r="Y613" s="136"/>
      <c r="Z613" s="136"/>
      <c r="AA613" s="136"/>
      <c r="AB613" s="136"/>
      <c r="AC613" s="136"/>
      <c r="AD613" s="136"/>
      <c r="AE613" s="136"/>
      <c r="AF613" s="136"/>
      <c r="AG613" s="136"/>
      <c r="AH613" s="136"/>
      <c r="AI613" s="136"/>
      <c r="AJ613" s="136"/>
      <c r="AK613" s="136"/>
      <c r="AL613" s="136"/>
      <c r="AM613" s="136"/>
      <c r="AN613" s="136"/>
      <c r="AO613" s="136"/>
      <c r="AP613" s="136"/>
      <c r="AQ613" s="136"/>
      <c r="AR613" s="136"/>
      <c r="AS613" s="136"/>
      <c r="AT613" s="136"/>
      <c r="AU613" s="136"/>
      <c r="AV613" s="136"/>
      <c r="AW613" s="136"/>
      <c r="AX613" s="136"/>
      <c r="AY613" s="136"/>
      <c r="AZ613" s="136"/>
      <c r="BA613" s="136"/>
      <c r="BB613" s="136"/>
      <c r="BC613" s="136"/>
      <c r="BD613" s="136"/>
      <c r="BE613" s="136"/>
      <c r="BF613" s="136"/>
      <c r="BG613" s="136"/>
      <c r="BH613" s="136"/>
      <c r="BI613" s="136"/>
      <c r="BJ613" s="136"/>
      <c r="BK613" s="136"/>
      <c r="BL613" s="136"/>
      <c r="BM613" s="136"/>
      <c r="BN613" s="136"/>
      <c r="BO613" s="136"/>
      <c r="BP613" s="136"/>
      <c r="BQ613" s="136"/>
      <c r="BR613" s="136"/>
      <c r="BS613" s="136"/>
      <c r="BT613" s="136"/>
      <c r="BU613" s="136"/>
      <c r="BV613" s="136"/>
      <c r="BW613" s="136"/>
      <c r="BX613" s="136"/>
      <c r="BY613" s="136"/>
      <c r="BZ613" s="136"/>
      <c r="CA613" s="136"/>
      <c r="CB613" s="136"/>
      <c r="CC613" s="136"/>
      <c r="CD613" s="136"/>
      <c r="CE613" s="136"/>
      <c r="CF613" s="136"/>
      <c r="CG613" s="136"/>
      <c r="CH613" s="136"/>
      <c r="CI613" s="136"/>
      <c r="CJ613" s="136"/>
      <c r="CK613" s="136"/>
      <c r="CL613" s="136"/>
      <c r="CM613" s="136"/>
      <c r="CN613" s="136"/>
      <c r="CO613" s="136"/>
      <c r="CP613" s="136"/>
      <c r="CQ613" s="136"/>
      <c r="CR613" s="136"/>
      <c r="CS613" s="136"/>
      <c r="CT613" s="136"/>
      <c r="CU613" s="136"/>
      <c r="CV613" s="136"/>
      <c r="CW613" s="136"/>
      <c r="CX613" s="136"/>
      <c r="CY613" s="136"/>
      <c r="CZ613" s="136"/>
      <c r="DA613" s="136"/>
      <c r="DB613" s="136"/>
      <c r="DC613" s="136"/>
      <c r="DD613" s="136"/>
      <c r="DE613" s="136"/>
      <c r="DF613" s="136"/>
      <c r="DG613" s="136"/>
      <c r="DH613" s="136"/>
      <c r="DI613" s="136"/>
      <c r="DJ613" s="136"/>
      <c r="DK613" s="136"/>
      <c r="DL613" s="136"/>
      <c r="DM613" s="136"/>
      <c r="DN613" s="136"/>
      <c r="DO613" s="136"/>
      <c r="DP613" s="136"/>
      <c r="DQ613" s="136"/>
      <c r="DR613" s="136"/>
      <c r="DS613" s="136"/>
      <c r="DT613" s="136"/>
      <c r="DU613" s="136"/>
      <c r="DV613" s="136"/>
      <c r="DW613" s="136"/>
      <c r="DX613" s="136"/>
      <c r="DY613" s="136"/>
      <c r="DZ613" s="136"/>
      <c r="EA613" s="136"/>
      <c r="EB613" s="136"/>
      <c r="EC613" s="136"/>
      <c r="ED613" s="136"/>
      <c r="EE613" s="136"/>
      <c r="EF613" s="136"/>
      <c r="EG613" s="136"/>
      <c r="EH613" s="136"/>
      <c r="EI613" s="136"/>
      <c r="EJ613" s="136"/>
      <c r="EK613" s="136"/>
      <c r="EL613" s="136"/>
      <c r="EM613" s="136"/>
      <c r="EN613" s="136"/>
      <c r="EO613" s="136"/>
      <c r="EP613" s="136"/>
      <c r="EQ613" s="136"/>
      <c r="ER613" s="136"/>
      <c r="ES613" s="136"/>
      <c r="ET613" s="136"/>
      <c r="EU613" s="136"/>
      <c r="EV613" s="136"/>
      <c r="EW613" s="136"/>
      <c r="EX613" s="136"/>
      <c r="EY613" s="136"/>
      <c r="EZ613" s="136"/>
      <c r="FA613" s="136"/>
      <c r="FB613" s="136"/>
      <c r="FC613" s="136"/>
      <c r="FD613" s="136"/>
      <c r="FE613" s="136"/>
      <c r="FF613" s="136"/>
      <c r="FG613" s="136"/>
      <c r="FH613" s="136"/>
      <c r="FI613" s="136"/>
      <c r="FJ613" s="136"/>
      <c r="FK613" s="136"/>
      <c r="FL613" s="136"/>
      <c r="FM613" s="136"/>
      <c r="FN613" s="136"/>
      <c r="FO613" s="136"/>
      <c r="FP613" s="136"/>
      <c r="FQ613" s="136"/>
      <c r="FR613" s="136"/>
      <c r="FS613" s="136"/>
      <c r="FT613" s="136"/>
      <c r="FU613" s="136"/>
      <c r="FV613" s="136"/>
      <c r="FW613" s="136"/>
      <c r="FX613" s="136"/>
      <c r="FY613" s="136"/>
      <c r="FZ613" s="136"/>
      <c r="GA613" s="136"/>
      <c r="GB613" s="136"/>
      <c r="GC613" s="136"/>
      <c r="GD613" s="136"/>
      <c r="GE613" s="136"/>
      <c r="GF613" s="136"/>
      <c r="GG613" s="136"/>
      <c r="GH613" s="136"/>
      <c r="GI613" s="136"/>
      <c r="GJ613" s="136"/>
      <c r="GK613" s="136"/>
      <c r="GL613" s="136"/>
      <c r="GM613" s="136"/>
      <c r="GN613" s="136"/>
      <c r="GO613" s="136"/>
      <c r="GP613" s="136"/>
      <c r="GQ613" s="136"/>
      <c r="GR613" s="136"/>
      <c r="GS613" s="136"/>
      <c r="GT613" s="136"/>
      <c r="GU613" s="136"/>
      <c r="GV613" s="136"/>
      <c r="GW613" s="136"/>
      <c r="GX613" s="136"/>
      <c r="GY613" s="136"/>
      <c r="GZ613" s="136"/>
      <c r="HA613" s="136"/>
      <c r="HB613" s="136"/>
      <c r="HC613" s="136"/>
      <c r="HD613" s="136"/>
      <c r="HE613" s="136"/>
      <c r="HF613" s="136"/>
      <c r="HG613" s="136"/>
      <c r="HH613" s="136"/>
      <c r="HI613" s="136"/>
      <c r="HJ613" s="136"/>
      <c r="HK613" s="136"/>
      <c r="HL613" s="136"/>
      <c r="HM613" s="136"/>
      <c r="HN613" s="136"/>
      <c r="HO613" s="136"/>
      <c r="HP613" s="136"/>
      <c r="HQ613" s="136"/>
      <c r="HR613" s="136"/>
      <c r="HS613" s="136"/>
      <c r="HT613" s="136"/>
      <c r="HU613" s="136"/>
      <c r="HV613" s="136"/>
      <c r="HW613" s="136"/>
      <c r="HX613" s="136"/>
      <c r="HY613" s="136"/>
      <c r="HZ613" s="136"/>
      <c r="IA613" s="136"/>
      <c r="IB613" s="136"/>
      <c r="IC613" s="136"/>
      <c r="ID613" s="136"/>
      <c r="IE613" s="136"/>
      <c r="IF613" s="136"/>
      <c r="IG613" s="136"/>
    </row>
    <row r="614" spans="1:241" ht="15.95" customHeight="1" x14ac:dyDescent="0.25">
      <c r="A614" s="212" t="s">
        <v>967</v>
      </c>
      <c r="B614" s="212">
        <v>111209149</v>
      </c>
      <c r="C614" s="212">
        <v>92224732</v>
      </c>
      <c r="D614" s="212">
        <v>22735051</v>
      </c>
      <c r="E614" s="212">
        <v>23244824</v>
      </c>
      <c r="F614" s="212">
        <v>35449899</v>
      </c>
      <c r="G614" s="212">
        <v>9514834</v>
      </c>
      <c r="H614" s="243">
        <v>294378489</v>
      </c>
      <c r="I614" s="136"/>
      <c r="J614" s="212" t="s">
        <v>969</v>
      </c>
      <c r="K614" s="212">
        <v>122841632</v>
      </c>
      <c r="L614" s="212">
        <v>66981636</v>
      </c>
      <c r="M614" s="212">
        <v>17038282</v>
      </c>
      <c r="N614" s="212">
        <v>23354406</v>
      </c>
      <c r="O614" s="212">
        <v>38234025</v>
      </c>
      <c r="P614" s="212">
        <v>7831181</v>
      </c>
      <c r="Q614" s="243">
        <v>276281162</v>
      </c>
      <c r="R614" s="136"/>
      <c r="S614" s="136"/>
      <c r="T614" s="136"/>
      <c r="U614" s="136"/>
      <c r="V614" s="136"/>
      <c r="W614" s="136"/>
      <c r="X614" s="136"/>
      <c r="Y614" s="136"/>
      <c r="Z614" s="136"/>
      <c r="AA614" s="136"/>
      <c r="AB614" s="136"/>
      <c r="AC614" s="136"/>
      <c r="AD614" s="136"/>
      <c r="AE614" s="136"/>
      <c r="AF614" s="136"/>
      <c r="AG614" s="136"/>
      <c r="AH614" s="136"/>
      <c r="AI614" s="136"/>
      <c r="AJ614" s="136"/>
      <c r="AK614" s="136"/>
      <c r="AL614" s="136"/>
      <c r="AM614" s="136"/>
      <c r="AN614" s="136"/>
      <c r="AO614" s="136"/>
      <c r="AP614" s="136"/>
      <c r="AQ614" s="136"/>
      <c r="AR614" s="136"/>
      <c r="AS614" s="136"/>
      <c r="AT614" s="136"/>
      <c r="AU614" s="136"/>
      <c r="AV614" s="136"/>
      <c r="AW614" s="136"/>
      <c r="AX614" s="136"/>
      <c r="AY614" s="136"/>
      <c r="AZ614" s="136"/>
      <c r="BA614" s="136"/>
      <c r="BB614" s="136"/>
      <c r="BC614" s="136"/>
      <c r="BD614" s="136"/>
      <c r="BE614" s="136"/>
      <c r="BF614" s="136"/>
      <c r="BG614" s="136"/>
      <c r="BH614" s="136"/>
      <c r="BI614" s="136"/>
      <c r="BJ614" s="136"/>
      <c r="BK614" s="136"/>
      <c r="BL614" s="136"/>
      <c r="BM614" s="136"/>
      <c r="BN614" s="136"/>
      <c r="BO614" s="136"/>
      <c r="BP614" s="136"/>
      <c r="BQ614" s="136"/>
      <c r="BR614" s="136"/>
      <c r="BS614" s="136"/>
      <c r="BT614" s="136"/>
      <c r="BU614" s="136"/>
      <c r="BV614" s="136"/>
      <c r="BW614" s="136"/>
      <c r="BX614" s="136"/>
      <c r="BY614" s="136"/>
      <c r="BZ614" s="136"/>
      <c r="CA614" s="136"/>
      <c r="CB614" s="136"/>
      <c r="CC614" s="136"/>
      <c r="CD614" s="136"/>
      <c r="CE614" s="136"/>
      <c r="CF614" s="136"/>
      <c r="CG614" s="136"/>
      <c r="CH614" s="136"/>
      <c r="CI614" s="136"/>
      <c r="CJ614" s="136"/>
      <c r="CK614" s="136"/>
      <c r="CL614" s="136"/>
      <c r="CM614" s="136"/>
      <c r="CN614" s="136"/>
      <c r="CO614" s="136"/>
      <c r="CP614" s="136"/>
      <c r="CQ614" s="136"/>
      <c r="CR614" s="136"/>
      <c r="CS614" s="136"/>
      <c r="CT614" s="136"/>
      <c r="CU614" s="136"/>
      <c r="CV614" s="136"/>
      <c r="CW614" s="136"/>
      <c r="CX614" s="136"/>
      <c r="CY614" s="136"/>
      <c r="CZ614" s="136"/>
      <c r="DA614" s="136"/>
      <c r="DB614" s="136"/>
      <c r="DC614" s="136"/>
      <c r="DD614" s="136"/>
      <c r="DE614" s="136"/>
      <c r="DF614" s="136"/>
      <c r="DG614" s="136"/>
      <c r="DH614" s="136"/>
      <c r="DI614" s="136"/>
      <c r="DJ614" s="136"/>
      <c r="DK614" s="136"/>
      <c r="DL614" s="136"/>
      <c r="DM614" s="136"/>
      <c r="DN614" s="136"/>
      <c r="DO614" s="136"/>
      <c r="DP614" s="136"/>
      <c r="DQ614" s="136"/>
      <c r="DR614" s="136"/>
      <c r="DS614" s="136"/>
      <c r="DT614" s="136"/>
      <c r="DU614" s="136"/>
      <c r="DV614" s="136"/>
      <c r="DW614" s="136"/>
      <c r="DX614" s="136"/>
      <c r="DY614" s="136"/>
      <c r="DZ614" s="136"/>
      <c r="EA614" s="136"/>
      <c r="EB614" s="136"/>
      <c r="EC614" s="136"/>
      <c r="ED614" s="136"/>
      <c r="EE614" s="136"/>
      <c r="EF614" s="136"/>
      <c r="EG614" s="136"/>
      <c r="EH614" s="136"/>
      <c r="EI614" s="136"/>
      <c r="EJ614" s="136"/>
      <c r="EK614" s="136"/>
      <c r="EL614" s="136"/>
      <c r="EM614" s="136"/>
      <c r="EN614" s="136"/>
      <c r="EO614" s="136"/>
      <c r="EP614" s="136"/>
      <c r="EQ614" s="136"/>
      <c r="ER614" s="136"/>
      <c r="ES614" s="136"/>
      <c r="ET614" s="136"/>
      <c r="EU614" s="136"/>
      <c r="EV614" s="136"/>
      <c r="EW614" s="136"/>
      <c r="EX614" s="136"/>
      <c r="EY614" s="136"/>
      <c r="EZ614" s="136"/>
      <c r="FA614" s="136"/>
      <c r="FB614" s="136"/>
      <c r="FC614" s="136"/>
      <c r="FD614" s="136"/>
      <c r="FE614" s="136"/>
      <c r="FF614" s="136"/>
      <c r="FG614" s="136"/>
      <c r="FH614" s="136"/>
      <c r="FI614" s="136"/>
      <c r="FJ614" s="136"/>
      <c r="FK614" s="136"/>
      <c r="FL614" s="136"/>
      <c r="FM614" s="136"/>
      <c r="FN614" s="136"/>
      <c r="FO614" s="136"/>
      <c r="FP614" s="136"/>
      <c r="FQ614" s="136"/>
      <c r="FR614" s="136"/>
      <c r="FS614" s="136"/>
      <c r="FT614" s="136"/>
      <c r="FU614" s="136"/>
      <c r="FV614" s="136"/>
      <c r="FW614" s="136"/>
      <c r="FX614" s="136"/>
      <c r="FY614" s="136"/>
      <c r="FZ614" s="136"/>
      <c r="GA614" s="136"/>
      <c r="GB614" s="136"/>
      <c r="GC614" s="136"/>
      <c r="GD614" s="136"/>
      <c r="GE614" s="136"/>
      <c r="GF614" s="136"/>
      <c r="GG614" s="136"/>
      <c r="GH614" s="136"/>
      <c r="GI614" s="136"/>
      <c r="GJ614" s="136"/>
      <c r="GK614" s="136"/>
      <c r="GL614" s="136"/>
      <c r="GM614" s="136"/>
      <c r="GN614" s="136"/>
      <c r="GO614" s="136"/>
      <c r="GP614" s="136"/>
      <c r="GQ614" s="136"/>
      <c r="GR614" s="136"/>
      <c r="GS614" s="136"/>
      <c r="GT614" s="136"/>
      <c r="GU614" s="136"/>
      <c r="GV614" s="136"/>
      <c r="GW614" s="136"/>
      <c r="GX614" s="136"/>
      <c r="GY614" s="136"/>
      <c r="GZ614" s="136"/>
      <c r="HA614" s="136"/>
      <c r="HB614" s="136"/>
      <c r="HC614" s="136"/>
      <c r="HD614" s="136"/>
      <c r="HE614" s="136"/>
      <c r="HF614" s="136"/>
      <c r="HG614" s="136"/>
      <c r="HH614" s="136"/>
      <c r="HI614" s="136"/>
      <c r="HJ614" s="136"/>
      <c r="HK614" s="136"/>
      <c r="HL614" s="136"/>
      <c r="HM614" s="136"/>
      <c r="HN614" s="136"/>
      <c r="HO614" s="136"/>
      <c r="HP614" s="136"/>
      <c r="HQ614" s="136"/>
      <c r="HR614" s="136"/>
      <c r="HS614" s="136"/>
      <c r="HT614" s="136"/>
      <c r="HU614" s="136"/>
      <c r="HV614" s="136"/>
      <c r="HW614" s="136"/>
      <c r="HX614" s="136"/>
      <c r="HY614" s="136"/>
      <c r="HZ614" s="136"/>
      <c r="IA614" s="136"/>
      <c r="IB614" s="136"/>
      <c r="IC614" s="136"/>
      <c r="ID614" s="136"/>
      <c r="IE614" s="136"/>
      <c r="IF614" s="136"/>
      <c r="IG614" s="136"/>
    </row>
    <row r="615" spans="1:241" ht="15.95" customHeight="1" x14ac:dyDescent="0.25">
      <c r="A615" s="208" t="s">
        <v>968</v>
      </c>
      <c r="B615" s="208">
        <v>5295673.7619047621</v>
      </c>
      <c r="C615" s="208">
        <v>4391653.9047619049</v>
      </c>
      <c r="D615" s="208">
        <v>1082621.4761904762</v>
      </c>
      <c r="E615" s="208">
        <v>1106896.3809523811</v>
      </c>
      <c r="F615" s="208">
        <v>1688090.4285714286</v>
      </c>
      <c r="G615" s="208">
        <v>453087.33333333331</v>
      </c>
      <c r="H615" s="208">
        <v>14018023.285714285</v>
      </c>
      <c r="I615" s="136"/>
      <c r="J615" s="208" t="s">
        <v>970</v>
      </c>
      <c r="K615" s="208">
        <v>5849601.5238095243</v>
      </c>
      <c r="L615" s="208">
        <v>3189601.7142857141</v>
      </c>
      <c r="M615" s="208">
        <v>811346.76190476189</v>
      </c>
      <c r="N615" s="208">
        <v>1112114.5714285714</v>
      </c>
      <c r="O615" s="208">
        <v>1820667.857142857</v>
      </c>
      <c r="P615" s="208">
        <v>372913.38095238095</v>
      </c>
      <c r="Q615" s="208">
        <v>13156245.80952381</v>
      </c>
      <c r="R615" s="136"/>
      <c r="S615" s="136"/>
      <c r="T615" s="136"/>
      <c r="U615" s="136"/>
      <c r="V615" s="136"/>
      <c r="W615" s="136"/>
      <c r="X615" s="136"/>
      <c r="Y615" s="136"/>
      <c r="Z615" s="136"/>
      <c r="AA615" s="136"/>
      <c r="AB615" s="136"/>
      <c r="AC615" s="136"/>
      <c r="AD615" s="136"/>
      <c r="AE615" s="136"/>
      <c r="AF615" s="136"/>
      <c r="AG615" s="136"/>
      <c r="AH615" s="136"/>
      <c r="AI615" s="136"/>
      <c r="AJ615" s="136"/>
      <c r="AK615" s="136"/>
      <c r="AL615" s="136"/>
      <c r="AM615" s="136"/>
      <c r="AN615" s="136"/>
      <c r="AO615" s="136"/>
      <c r="AP615" s="136"/>
      <c r="AQ615" s="136"/>
      <c r="AR615" s="136"/>
      <c r="AS615" s="136"/>
      <c r="AT615" s="136"/>
      <c r="AU615" s="136"/>
      <c r="AV615" s="136"/>
      <c r="AW615" s="136"/>
      <c r="AX615" s="136"/>
      <c r="AY615" s="136"/>
      <c r="AZ615" s="136"/>
      <c r="BA615" s="136"/>
      <c r="BB615" s="136"/>
      <c r="BC615" s="136"/>
      <c r="BD615" s="136"/>
      <c r="BE615" s="136"/>
      <c r="BF615" s="136"/>
      <c r="BG615" s="136"/>
      <c r="BH615" s="136"/>
      <c r="BI615" s="136"/>
      <c r="BJ615" s="136"/>
      <c r="BK615" s="136"/>
      <c r="BL615" s="136"/>
      <c r="BM615" s="136"/>
      <c r="BN615" s="136"/>
      <c r="BO615" s="136"/>
      <c r="BP615" s="136"/>
      <c r="BQ615" s="136"/>
      <c r="BR615" s="136"/>
      <c r="BS615" s="136"/>
      <c r="BT615" s="136"/>
      <c r="BU615" s="136"/>
      <c r="BV615" s="136"/>
      <c r="BW615" s="136"/>
      <c r="BX615" s="136"/>
      <c r="BY615" s="136"/>
      <c r="BZ615" s="136"/>
      <c r="CA615" s="136"/>
      <c r="CB615" s="136"/>
      <c r="CC615" s="136"/>
      <c r="CD615" s="136"/>
      <c r="CE615" s="136"/>
      <c r="CF615" s="136"/>
      <c r="CG615" s="136"/>
      <c r="CH615" s="136"/>
      <c r="CI615" s="136"/>
      <c r="CJ615" s="136"/>
      <c r="CK615" s="136"/>
      <c r="CL615" s="136"/>
      <c r="CM615" s="136"/>
      <c r="CN615" s="136"/>
      <c r="CO615" s="136"/>
      <c r="CP615" s="136"/>
      <c r="CQ615" s="136"/>
      <c r="CR615" s="136"/>
      <c r="CS615" s="136"/>
      <c r="CT615" s="136"/>
      <c r="CU615" s="136"/>
      <c r="CV615" s="136"/>
      <c r="CW615" s="136"/>
      <c r="CX615" s="136"/>
      <c r="CY615" s="136"/>
      <c r="CZ615" s="136"/>
      <c r="DA615" s="136"/>
      <c r="DB615" s="136"/>
      <c r="DC615" s="136"/>
      <c r="DD615" s="136"/>
      <c r="DE615" s="136"/>
      <c r="DF615" s="136"/>
      <c r="DG615" s="136"/>
      <c r="DH615" s="136"/>
      <c r="DI615" s="136"/>
      <c r="DJ615" s="136"/>
      <c r="DK615" s="136"/>
      <c r="DL615" s="136"/>
      <c r="DM615" s="136"/>
      <c r="DN615" s="136"/>
      <c r="DO615" s="136"/>
      <c r="DP615" s="136"/>
      <c r="DQ615" s="136"/>
      <c r="DR615" s="136"/>
      <c r="DS615" s="136"/>
      <c r="DT615" s="136"/>
      <c r="DU615" s="136"/>
      <c r="DV615" s="136"/>
      <c r="DW615" s="136"/>
      <c r="DX615" s="136"/>
      <c r="DY615" s="136"/>
      <c r="DZ615" s="136"/>
      <c r="EA615" s="136"/>
      <c r="EB615" s="136"/>
      <c r="EC615" s="136"/>
      <c r="ED615" s="136"/>
      <c r="EE615" s="136"/>
      <c r="EF615" s="136"/>
      <c r="EG615" s="136"/>
      <c r="EH615" s="136"/>
      <c r="EI615" s="136"/>
      <c r="EJ615" s="136"/>
      <c r="EK615" s="136"/>
      <c r="EL615" s="136"/>
      <c r="EM615" s="136"/>
      <c r="EN615" s="136"/>
      <c r="EO615" s="136"/>
      <c r="EP615" s="136"/>
      <c r="EQ615" s="136"/>
      <c r="ER615" s="136"/>
      <c r="ES615" s="136"/>
      <c r="ET615" s="136"/>
      <c r="EU615" s="136"/>
      <c r="EV615" s="136"/>
      <c r="EW615" s="136"/>
      <c r="EX615" s="136"/>
      <c r="EY615" s="136"/>
      <c r="EZ615" s="136"/>
      <c r="FA615" s="136"/>
      <c r="FB615" s="136"/>
      <c r="FC615" s="136"/>
      <c r="FD615" s="136"/>
      <c r="FE615" s="136"/>
      <c r="FF615" s="136"/>
      <c r="FG615" s="136"/>
      <c r="FH615" s="136"/>
      <c r="FI615" s="136"/>
      <c r="FJ615" s="136"/>
      <c r="FK615" s="136"/>
      <c r="FL615" s="136"/>
      <c r="FM615" s="136"/>
      <c r="FN615" s="136"/>
      <c r="FO615" s="136"/>
      <c r="FP615" s="136"/>
      <c r="FQ615" s="136"/>
      <c r="FR615" s="136"/>
      <c r="FS615" s="136"/>
      <c r="FT615" s="136"/>
      <c r="FU615" s="136"/>
      <c r="FV615" s="136"/>
      <c r="FW615" s="136"/>
      <c r="FX615" s="136"/>
      <c r="FY615" s="136"/>
      <c r="FZ615" s="136"/>
      <c r="GA615" s="136"/>
      <c r="GB615" s="136"/>
      <c r="GC615" s="136"/>
      <c r="GD615" s="136"/>
      <c r="GE615" s="136"/>
      <c r="GF615" s="136"/>
      <c r="GG615" s="136"/>
      <c r="GH615" s="136"/>
      <c r="GI615" s="136"/>
      <c r="GJ615" s="136"/>
      <c r="GK615" s="136"/>
      <c r="GL615" s="136"/>
      <c r="GM615" s="136"/>
      <c r="GN615" s="136"/>
      <c r="GO615" s="136"/>
      <c r="GP615" s="136"/>
      <c r="GQ615" s="136"/>
      <c r="GR615" s="136"/>
      <c r="GS615" s="136"/>
      <c r="GT615" s="136"/>
      <c r="GU615" s="136"/>
      <c r="GV615" s="136"/>
      <c r="GW615" s="136"/>
      <c r="GX615" s="136"/>
      <c r="GY615" s="136"/>
      <c r="GZ615" s="136"/>
      <c r="HA615" s="136"/>
      <c r="HB615" s="136"/>
      <c r="HC615" s="136"/>
      <c r="HD615" s="136"/>
      <c r="HE615" s="136"/>
      <c r="HF615" s="136"/>
      <c r="HG615" s="136"/>
      <c r="HH615" s="136"/>
      <c r="HI615" s="136"/>
      <c r="HJ615" s="136"/>
      <c r="HK615" s="136"/>
      <c r="HL615" s="136"/>
      <c r="HM615" s="136"/>
      <c r="HN615" s="136"/>
      <c r="HO615" s="136"/>
      <c r="HP615" s="136"/>
      <c r="HQ615" s="136"/>
      <c r="HR615" s="136"/>
      <c r="HS615" s="136"/>
      <c r="HT615" s="136"/>
      <c r="HU615" s="136"/>
      <c r="HV615" s="136"/>
      <c r="HW615" s="136"/>
      <c r="HX615" s="136"/>
      <c r="HY615" s="136"/>
      <c r="HZ615" s="136"/>
      <c r="IA615" s="136"/>
      <c r="IB615" s="136"/>
      <c r="IC615" s="136"/>
      <c r="ID615" s="136"/>
      <c r="IE615" s="136"/>
      <c r="IF615" s="136"/>
      <c r="IG615" s="136"/>
    </row>
    <row r="616" spans="1:241" ht="15.95" customHeight="1" x14ac:dyDescent="0.25">
      <c r="A616" s="135"/>
      <c r="B616" s="135"/>
      <c r="C616" s="135"/>
      <c r="D616" s="135"/>
      <c r="E616" s="135"/>
      <c r="F616" s="135"/>
      <c r="G616" s="135"/>
      <c r="H616" s="205"/>
      <c r="I616" s="136"/>
      <c r="J616" s="136"/>
      <c r="K616" s="136"/>
      <c r="L616" s="136"/>
      <c r="M616" s="136"/>
      <c r="N616" s="136"/>
      <c r="O616" s="136"/>
      <c r="P616" s="136"/>
      <c r="Q616" s="136"/>
      <c r="R616" s="136"/>
      <c r="S616" s="136"/>
      <c r="T616" s="136"/>
      <c r="U616" s="136"/>
      <c r="V616" s="136"/>
      <c r="W616" s="136"/>
      <c r="X616" s="136"/>
      <c r="Y616" s="136"/>
      <c r="Z616" s="136"/>
      <c r="AA616" s="136"/>
      <c r="AB616" s="136"/>
      <c r="AC616" s="136"/>
      <c r="AD616" s="136"/>
      <c r="AE616" s="136"/>
      <c r="AF616" s="136"/>
      <c r="AG616" s="136"/>
      <c r="AH616" s="136"/>
      <c r="AI616" s="136"/>
      <c r="AJ616" s="136"/>
      <c r="AK616" s="136"/>
      <c r="AL616" s="136"/>
      <c r="AM616" s="136"/>
      <c r="AN616" s="136"/>
      <c r="AO616" s="136"/>
      <c r="AP616" s="136"/>
      <c r="AQ616" s="136"/>
      <c r="AR616" s="136"/>
      <c r="AS616" s="136"/>
      <c r="AT616" s="136"/>
      <c r="AU616" s="136"/>
      <c r="AV616" s="136"/>
      <c r="AW616" s="136"/>
      <c r="AX616" s="136"/>
      <c r="AY616" s="136"/>
      <c r="AZ616" s="136"/>
      <c r="BA616" s="136"/>
      <c r="BB616" s="136"/>
      <c r="BC616" s="136"/>
      <c r="BD616" s="136"/>
      <c r="BE616" s="136"/>
      <c r="BF616" s="136"/>
      <c r="BG616" s="136"/>
      <c r="BH616" s="136"/>
      <c r="BI616" s="136"/>
      <c r="BJ616" s="136"/>
      <c r="BK616" s="136"/>
      <c r="BL616" s="136"/>
      <c r="BM616" s="136"/>
      <c r="BN616" s="136"/>
      <c r="BO616" s="136"/>
      <c r="BP616" s="136"/>
      <c r="BQ616" s="136"/>
      <c r="BR616" s="136"/>
      <c r="BS616" s="136"/>
      <c r="BT616" s="136"/>
      <c r="BU616" s="136"/>
      <c r="BV616" s="136"/>
      <c r="BW616" s="136"/>
      <c r="BX616" s="136"/>
      <c r="BY616" s="136"/>
      <c r="BZ616" s="136"/>
      <c r="CA616" s="136"/>
      <c r="CB616" s="136"/>
      <c r="CC616" s="136"/>
      <c r="CD616" s="136"/>
      <c r="CE616" s="136"/>
      <c r="CF616" s="136"/>
      <c r="CG616" s="136"/>
      <c r="CH616" s="136"/>
      <c r="CI616" s="136"/>
      <c r="CJ616" s="136"/>
      <c r="CK616" s="136"/>
      <c r="CL616" s="136"/>
      <c r="CM616" s="136"/>
      <c r="CN616" s="136"/>
      <c r="CO616" s="136"/>
      <c r="CP616" s="136"/>
      <c r="CQ616" s="136"/>
      <c r="CR616" s="136"/>
      <c r="CS616" s="136"/>
      <c r="CT616" s="136"/>
      <c r="CU616" s="136"/>
      <c r="CV616" s="136"/>
      <c r="CW616" s="136"/>
      <c r="CX616" s="136"/>
      <c r="CY616" s="136"/>
      <c r="CZ616" s="136"/>
      <c r="DA616" s="136"/>
      <c r="DB616" s="136"/>
      <c r="DC616" s="136"/>
      <c r="DD616" s="136"/>
      <c r="DE616" s="136"/>
      <c r="DF616" s="136"/>
      <c r="DG616" s="136"/>
      <c r="DH616" s="136"/>
      <c r="DI616" s="136"/>
      <c r="DJ616" s="136"/>
      <c r="DK616" s="136"/>
      <c r="DL616" s="136"/>
      <c r="DM616" s="136"/>
      <c r="DN616" s="136"/>
      <c r="DO616" s="136"/>
      <c r="DP616" s="136"/>
      <c r="DQ616" s="136"/>
      <c r="DR616" s="136"/>
      <c r="DS616" s="136"/>
      <c r="DT616" s="136"/>
      <c r="DU616" s="136"/>
      <c r="DV616" s="136"/>
      <c r="DW616" s="136"/>
      <c r="DX616" s="136"/>
      <c r="DY616" s="136"/>
      <c r="DZ616" s="136"/>
      <c r="EA616" s="136"/>
      <c r="EB616" s="136"/>
      <c r="EC616" s="136"/>
      <c r="ED616" s="136"/>
      <c r="EE616" s="136"/>
      <c r="EF616" s="136"/>
      <c r="EG616" s="136"/>
      <c r="EH616" s="136"/>
      <c r="EI616" s="136"/>
      <c r="EJ616" s="136"/>
      <c r="EK616" s="136"/>
      <c r="EL616" s="136"/>
      <c r="EM616" s="136"/>
      <c r="EN616" s="136"/>
      <c r="EO616" s="136"/>
      <c r="EP616" s="136"/>
      <c r="EQ616" s="136"/>
      <c r="ER616" s="136"/>
      <c r="ES616" s="136"/>
      <c r="ET616" s="136"/>
      <c r="EU616" s="136"/>
      <c r="EV616" s="136"/>
      <c r="EW616" s="136"/>
      <c r="EX616" s="136"/>
      <c r="EY616" s="136"/>
      <c r="EZ616" s="136"/>
      <c r="FA616" s="136"/>
      <c r="FB616" s="136"/>
      <c r="FC616" s="136"/>
      <c r="FD616" s="136"/>
      <c r="FE616" s="136"/>
      <c r="FF616" s="136"/>
      <c r="FG616" s="136"/>
      <c r="FH616" s="136"/>
      <c r="FI616" s="136"/>
      <c r="FJ616" s="136"/>
      <c r="FK616" s="136"/>
      <c r="FL616" s="136"/>
      <c r="FM616" s="136"/>
      <c r="FN616" s="136"/>
      <c r="FO616" s="136"/>
      <c r="FP616" s="136"/>
      <c r="FQ616" s="136"/>
      <c r="FR616" s="136"/>
      <c r="FS616" s="136"/>
      <c r="FT616" s="136"/>
      <c r="FU616" s="136"/>
      <c r="FV616" s="136"/>
      <c r="FW616" s="136"/>
      <c r="FX616" s="136"/>
      <c r="FY616" s="136"/>
      <c r="FZ616" s="136"/>
      <c r="GA616" s="136"/>
      <c r="GB616" s="136"/>
      <c r="GC616" s="136"/>
      <c r="GD616" s="136"/>
      <c r="GE616" s="136"/>
      <c r="GF616" s="136"/>
      <c r="GG616" s="136"/>
      <c r="GH616" s="136"/>
      <c r="GI616" s="136"/>
      <c r="GJ616" s="136"/>
      <c r="GK616" s="136"/>
      <c r="GL616" s="136"/>
      <c r="GM616" s="136"/>
      <c r="GN616" s="136"/>
      <c r="GO616" s="136"/>
      <c r="GP616" s="136"/>
      <c r="GQ616" s="136"/>
      <c r="GR616" s="136"/>
      <c r="GS616" s="136"/>
      <c r="GT616" s="136"/>
      <c r="GU616" s="136"/>
      <c r="GV616" s="136"/>
      <c r="GW616" s="136"/>
      <c r="GX616" s="136"/>
      <c r="GY616" s="136"/>
      <c r="GZ616" s="136"/>
      <c r="HA616" s="136"/>
      <c r="HB616" s="136"/>
      <c r="HC616" s="136"/>
      <c r="HD616" s="136"/>
      <c r="HE616" s="136"/>
      <c r="HF616" s="136"/>
      <c r="HG616" s="136"/>
      <c r="HH616" s="136"/>
      <c r="HI616" s="136"/>
      <c r="HJ616" s="136"/>
      <c r="HK616" s="136"/>
      <c r="HL616" s="136"/>
      <c r="HM616" s="136"/>
      <c r="HN616" s="136"/>
      <c r="HO616" s="136"/>
      <c r="HP616" s="136"/>
      <c r="HQ616" s="136"/>
      <c r="HR616" s="136"/>
      <c r="HS616" s="136"/>
      <c r="HT616" s="136"/>
      <c r="HU616" s="136"/>
      <c r="HV616" s="136"/>
      <c r="HW616" s="136"/>
      <c r="HX616" s="136"/>
      <c r="HY616" s="136"/>
      <c r="HZ616" s="136"/>
      <c r="IA616" s="136"/>
      <c r="IB616" s="136"/>
      <c r="IC616" s="136"/>
      <c r="ID616" s="136"/>
      <c r="IE616" s="136"/>
      <c r="IF616" s="136"/>
      <c r="IG616" s="136"/>
    </row>
    <row r="617" spans="1:241" ht="15.95" customHeight="1" x14ac:dyDescent="0.25">
      <c r="A617" s="135" t="s">
        <v>668</v>
      </c>
      <c r="B617" s="205">
        <v>4970304</v>
      </c>
      <c r="C617" s="205">
        <v>4585867</v>
      </c>
      <c r="D617" s="205">
        <v>1046157</v>
      </c>
      <c r="E617" s="205">
        <v>1392542</v>
      </c>
      <c r="F617" s="205">
        <v>1776334</v>
      </c>
      <c r="G617" s="205">
        <v>330255</v>
      </c>
      <c r="H617" s="242">
        <v>14101459</v>
      </c>
      <c r="I617" s="136"/>
      <c r="J617" s="135" t="s">
        <v>384</v>
      </c>
      <c r="K617" s="205">
        <v>6472331</v>
      </c>
      <c r="L617" s="205">
        <v>2733738</v>
      </c>
      <c r="M617" s="205">
        <v>851128</v>
      </c>
      <c r="N617" s="205">
        <v>965518</v>
      </c>
      <c r="O617" s="205">
        <v>1699816</v>
      </c>
      <c r="P617" s="205">
        <v>259959</v>
      </c>
      <c r="Q617" s="242">
        <v>12982490</v>
      </c>
      <c r="R617" s="136"/>
      <c r="S617" s="136"/>
      <c r="T617" s="136"/>
      <c r="U617" s="136"/>
      <c r="V617" s="136"/>
      <c r="W617" s="136"/>
      <c r="X617" s="136"/>
      <c r="Y617" s="136"/>
      <c r="Z617" s="136"/>
      <c r="AA617" s="136"/>
      <c r="AB617" s="136"/>
      <c r="AC617" s="136"/>
      <c r="AD617" s="136"/>
      <c r="AE617" s="136"/>
      <c r="AF617" s="136"/>
      <c r="AG617" s="136"/>
      <c r="AH617" s="136"/>
      <c r="AI617" s="136"/>
      <c r="AJ617" s="136"/>
      <c r="AK617" s="136"/>
      <c r="AL617" s="136"/>
      <c r="AM617" s="136"/>
      <c r="AN617" s="136"/>
      <c r="AO617" s="136"/>
      <c r="AP617" s="136"/>
      <c r="AQ617" s="136"/>
      <c r="AR617" s="136"/>
      <c r="AS617" s="136"/>
      <c r="AT617" s="136"/>
      <c r="AU617" s="136"/>
      <c r="AV617" s="136"/>
      <c r="AW617" s="136"/>
      <c r="AX617" s="136"/>
      <c r="AY617" s="136"/>
      <c r="AZ617" s="136"/>
      <c r="BA617" s="136"/>
      <c r="BB617" s="136"/>
      <c r="BC617" s="136"/>
      <c r="BD617" s="136"/>
      <c r="BE617" s="136"/>
      <c r="BF617" s="136"/>
      <c r="BG617" s="136"/>
      <c r="BH617" s="136"/>
      <c r="BI617" s="136"/>
      <c r="BJ617" s="136"/>
      <c r="BK617" s="136"/>
      <c r="BL617" s="136"/>
      <c r="BM617" s="136"/>
      <c r="BN617" s="136"/>
      <c r="BO617" s="136"/>
      <c r="BP617" s="136"/>
      <c r="BQ617" s="136"/>
      <c r="BR617" s="136"/>
      <c r="BS617" s="136"/>
      <c r="BT617" s="136"/>
      <c r="BU617" s="136"/>
      <c r="BV617" s="136"/>
      <c r="BW617" s="136"/>
      <c r="BX617" s="136"/>
      <c r="BY617" s="136"/>
      <c r="BZ617" s="136"/>
      <c r="CA617" s="136"/>
      <c r="CB617" s="136"/>
      <c r="CC617" s="136"/>
      <c r="CD617" s="136"/>
      <c r="CE617" s="136"/>
      <c r="CF617" s="136"/>
      <c r="CG617" s="136"/>
      <c r="CH617" s="136"/>
      <c r="CI617" s="136"/>
      <c r="CJ617" s="136"/>
      <c r="CK617" s="136"/>
      <c r="CL617" s="136"/>
      <c r="CM617" s="136"/>
      <c r="CN617" s="136"/>
      <c r="CO617" s="136"/>
      <c r="CP617" s="136"/>
      <c r="CQ617" s="136"/>
      <c r="CR617" s="136"/>
      <c r="CS617" s="136"/>
      <c r="CT617" s="136"/>
      <c r="CU617" s="136"/>
      <c r="CV617" s="136"/>
      <c r="CW617" s="136"/>
      <c r="CX617" s="136"/>
      <c r="CY617" s="136"/>
      <c r="CZ617" s="136"/>
      <c r="DA617" s="136"/>
      <c r="DB617" s="136"/>
      <c r="DC617" s="136"/>
      <c r="DD617" s="136"/>
      <c r="DE617" s="136"/>
      <c r="DF617" s="136"/>
      <c r="DG617" s="136"/>
      <c r="DH617" s="136"/>
      <c r="DI617" s="136"/>
      <c r="DJ617" s="136"/>
      <c r="DK617" s="136"/>
      <c r="DL617" s="136"/>
      <c r="DM617" s="136"/>
      <c r="DN617" s="136"/>
      <c r="DO617" s="136"/>
      <c r="DP617" s="136"/>
      <c r="DQ617" s="136"/>
      <c r="DR617" s="136"/>
      <c r="DS617" s="136"/>
      <c r="DT617" s="136"/>
      <c r="DU617" s="136"/>
      <c r="DV617" s="136"/>
      <c r="DW617" s="136"/>
      <c r="DX617" s="136"/>
      <c r="DY617" s="136"/>
      <c r="DZ617" s="136"/>
      <c r="EA617" s="136"/>
      <c r="EB617" s="136"/>
      <c r="EC617" s="136"/>
      <c r="ED617" s="136"/>
      <c r="EE617" s="136"/>
      <c r="EF617" s="136"/>
      <c r="EG617" s="136"/>
      <c r="EH617" s="136"/>
      <c r="EI617" s="136"/>
      <c r="EJ617" s="136"/>
      <c r="EK617" s="136"/>
      <c r="EL617" s="136"/>
      <c r="EM617" s="136"/>
      <c r="EN617" s="136"/>
      <c r="EO617" s="136"/>
      <c r="EP617" s="136"/>
      <c r="EQ617" s="136"/>
      <c r="ER617" s="136"/>
      <c r="ES617" s="136"/>
      <c r="ET617" s="136"/>
      <c r="EU617" s="136"/>
      <c r="EV617" s="136"/>
      <c r="EW617" s="136"/>
      <c r="EX617" s="136"/>
      <c r="EY617" s="136"/>
      <c r="EZ617" s="136"/>
      <c r="FA617" s="136"/>
      <c r="FB617" s="136"/>
      <c r="FC617" s="136"/>
      <c r="FD617" s="136"/>
      <c r="FE617" s="136"/>
      <c r="FF617" s="136"/>
      <c r="FG617" s="136"/>
      <c r="FH617" s="136"/>
      <c r="FI617" s="136"/>
      <c r="FJ617" s="136"/>
      <c r="FK617" s="136"/>
      <c r="FL617" s="136"/>
      <c r="FM617" s="136"/>
      <c r="FN617" s="136"/>
      <c r="FO617" s="136"/>
      <c r="FP617" s="136"/>
      <c r="FQ617" s="136"/>
      <c r="FR617" s="136"/>
      <c r="FS617" s="136"/>
      <c r="FT617" s="136"/>
      <c r="FU617" s="136"/>
      <c r="FV617" s="136"/>
      <c r="FW617" s="136"/>
      <c r="FX617" s="136"/>
      <c r="FY617" s="136"/>
      <c r="FZ617" s="136"/>
      <c r="GA617" s="136"/>
      <c r="GB617" s="136"/>
      <c r="GC617" s="136"/>
      <c r="GD617" s="136"/>
      <c r="GE617" s="136"/>
      <c r="GF617" s="136"/>
      <c r="GG617" s="136"/>
      <c r="GH617" s="136"/>
      <c r="GI617" s="136"/>
      <c r="GJ617" s="136"/>
      <c r="GK617" s="136"/>
      <c r="GL617" s="136"/>
      <c r="GM617" s="136"/>
      <c r="GN617" s="136"/>
      <c r="GO617" s="136"/>
      <c r="GP617" s="136"/>
      <c r="GQ617" s="136"/>
      <c r="GR617" s="136"/>
      <c r="GS617" s="136"/>
      <c r="GT617" s="136"/>
      <c r="GU617" s="136"/>
      <c r="GV617" s="136"/>
      <c r="GW617" s="136"/>
      <c r="GX617" s="136"/>
      <c r="GY617" s="136"/>
      <c r="GZ617" s="136"/>
      <c r="HA617" s="136"/>
      <c r="HB617" s="136"/>
      <c r="HC617" s="136"/>
      <c r="HD617" s="136"/>
      <c r="HE617" s="136"/>
      <c r="HF617" s="136"/>
      <c r="HG617" s="136"/>
      <c r="HH617" s="136"/>
      <c r="HI617" s="136"/>
      <c r="HJ617" s="136"/>
      <c r="HK617" s="136"/>
      <c r="HL617" s="136"/>
      <c r="HM617" s="136"/>
      <c r="HN617" s="136"/>
      <c r="HO617" s="136"/>
      <c r="HP617" s="136"/>
      <c r="HQ617" s="136"/>
      <c r="HR617" s="136"/>
      <c r="HS617" s="136"/>
      <c r="HT617" s="136"/>
      <c r="HU617" s="136"/>
      <c r="HV617" s="136"/>
      <c r="HW617" s="136"/>
      <c r="HX617" s="136"/>
      <c r="HY617" s="136"/>
      <c r="HZ617" s="136"/>
      <c r="IA617" s="136"/>
      <c r="IB617" s="136"/>
      <c r="IC617" s="136"/>
      <c r="ID617" s="136"/>
      <c r="IE617" s="136"/>
      <c r="IF617" s="136"/>
      <c r="IG617" s="136"/>
    </row>
    <row r="618" spans="1:241" ht="15.95" customHeight="1" x14ac:dyDescent="0.25">
      <c r="A618" s="135" t="s">
        <v>669</v>
      </c>
      <c r="B618" s="205">
        <v>6895999</v>
      </c>
      <c r="C618" s="205">
        <v>5480124</v>
      </c>
      <c r="D618" s="205">
        <v>1176919</v>
      </c>
      <c r="E618" s="205">
        <v>1326227</v>
      </c>
      <c r="F618" s="205">
        <v>2054230</v>
      </c>
      <c r="G618" s="205">
        <v>404318</v>
      </c>
      <c r="H618" s="242">
        <v>17337817</v>
      </c>
      <c r="I618" s="136"/>
      <c r="J618" s="135" t="s">
        <v>385</v>
      </c>
      <c r="K618" s="205">
        <v>5172532</v>
      </c>
      <c r="L618" s="205">
        <v>2877718</v>
      </c>
      <c r="M618" s="205">
        <v>774478</v>
      </c>
      <c r="N618" s="205">
        <v>862475</v>
      </c>
      <c r="O618" s="205">
        <v>1247845</v>
      </c>
      <c r="P618" s="205">
        <v>248233</v>
      </c>
      <c r="Q618" s="242">
        <v>11183281</v>
      </c>
      <c r="R618" s="136"/>
      <c r="S618" s="136"/>
      <c r="T618" s="136"/>
      <c r="U618" s="136"/>
      <c r="V618" s="136"/>
      <c r="W618" s="136"/>
      <c r="X618" s="136"/>
      <c r="Y618" s="136"/>
      <c r="Z618" s="136"/>
      <c r="AA618" s="136"/>
      <c r="AB618" s="136"/>
      <c r="AC618" s="136"/>
      <c r="AD618" s="136"/>
      <c r="AE618" s="136"/>
      <c r="AF618" s="136"/>
      <c r="AG618" s="136"/>
      <c r="AH618" s="136"/>
      <c r="AI618" s="136"/>
      <c r="AJ618" s="136"/>
      <c r="AK618" s="136"/>
      <c r="AL618" s="136"/>
      <c r="AM618" s="136"/>
      <c r="AN618" s="136"/>
      <c r="AO618" s="136"/>
      <c r="AP618" s="136"/>
      <c r="AQ618" s="136"/>
      <c r="AR618" s="136"/>
      <c r="AS618" s="136"/>
      <c r="AT618" s="136"/>
      <c r="AU618" s="136"/>
      <c r="AV618" s="136"/>
      <c r="AW618" s="136"/>
      <c r="AX618" s="136"/>
      <c r="AY618" s="136"/>
      <c r="AZ618" s="136"/>
      <c r="BA618" s="136"/>
      <c r="BB618" s="136"/>
      <c r="BC618" s="136"/>
      <c r="BD618" s="136"/>
      <c r="BE618" s="136"/>
      <c r="BF618" s="136"/>
      <c r="BG618" s="136"/>
      <c r="BH618" s="136"/>
      <c r="BI618" s="136"/>
      <c r="BJ618" s="136"/>
      <c r="BK618" s="136"/>
      <c r="BL618" s="136"/>
      <c r="BM618" s="136"/>
      <c r="BN618" s="136"/>
      <c r="BO618" s="136"/>
      <c r="BP618" s="136"/>
      <c r="BQ618" s="136"/>
      <c r="BR618" s="136"/>
      <c r="BS618" s="136"/>
      <c r="BT618" s="136"/>
      <c r="BU618" s="136"/>
      <c r="BV618" s="136"/>
      <c r="BW618" s="136"/>
      <c r="BX618" s="136"/>
      <c r="BY618" s="136"/>
      <c r="BZ618" s="136"/>
      <c r="CA618" s="136"/>
      <c r="CB618" s="136"/>
      <c r="CC618" s="136"/>
      <c r="CD618" s="136"/>
      <c r="CE618" s="136"/>
      <c r="CF618" s="136"/>
      <c r="CG618" s="136"/>
      <c r="CH618" s="136"/>
      <c r="CI618" s="136"/>
      <c r="CJ618" s="136"/>
      <c r="CK618" s="136"/>
      <c r="CL618" s="136"/>
      <c r="CM618" s="136"/>
      <c r="CN618" s="136"/>
      <c r="CO618" s="136"/>
      <c r="CP618" s="136"/>
      <c r="CQ618" s="136"/>
      <c r="CR618" s="136"/>
      <c r="CS618" s="136"/>
      <c r="CT618" s="136"/>
      <c r="CU618" s="136"/>
      <c r="CV618" s="136"/>
      <c r="CW618" s="136"/>
      <c r="CX618" s="136"/>
      <c r="CY618" s="136"/>
      <c r="CZ618" s="136"/>
      <c r="DA618" s="136"/>
      <c r="DB618" s="136"/>
      <c r="DC618" s="136"/>
      <c r="DD618" s="136"/>
      <c r="DE618" s="136"/>
      <c r="DF618" s="136"/>
      <c r="DG618" s="136"/>
      <c r="DH618" s="136"/>
      <c r="DI618" s="136"/>
      <c r="DJ618" s="136"/>
      <c r="DK618" s="136"/>
      <c r="DL618" s="136"/>
      <c r="DM618" s="136"/>
      <c r="DN618" s="136"/>
      <c r="DO618" s="136"/>
      <c r="DP618" s="136"/>
      <c r="DQ618" s="136"/>
      <c r="DR618" s="136"/>
      <c r="DS618" s="136"/>
      <c r="DT618" s="136"/>
      <c r="DU618" s="136"/>
      <c r="DV618" s="136"/>
      <c r="DW618" s="136"/>
      <c r="DX618" s="136"/>
      <c r="DY618" s="136"/>
      <c r="DZ618" s="136"/>
      <c r="EA618" s="136"/>
      <c r="EB618" s="136"/>
      <c r="EC618" s="136"/>
      <c r="ED618" s="136"/>
      <c r="EE618" s="136"/>
      <c r="EF618" s="136"/>
      <c r="EG618" s="136"/>
      <c r="EH618" s="136"/>
      <c r="EI618" s="136"/>
      <c r="EJ618" s="136"/>
      <c r="EK618" s="136"/>
      <c r="EL618" s="136"/>
      <c r="EM618" s="136"/>
      <c r="EN618" s="136"/>
      <c r="EO618" s="136"/>
      <c r="EP618" s="136"/>
      <c r="EQ618" s="136"/>
      <c r="ER618" s="136"/>
      <c r="ES618" s="136"/>
      <c r="ET618" s="136"/>
      <c r="EU618" s="136"/>
      <c r="EV618" s="136"/>
      <c r="EW618" s="136"/>
      <c r="EX618" s="136"/>
      <c r="EY618" s="136"/>
      <c r="EZ618" s="136"/>
      <c r="FA618" s="136"/>
      <c r="FB618" s="136"/>
      <c r="FC618" s="136"/>
      <c r="FD618" s="136"/>
      <c r="FE618" s="136"/>
      <c r="FF618" s="136"/>
      <c r="FG618" s="136"/>
      <c r="FH618" s="136"/>
      <c r="FI618" s="136"/>
      <c r="FJ618" s="136"/>
      <c r="FK618" s="136"/>
      <c r="FL618" s="136"/>
      <c r="FM618" s="136"/>
      <c r="FN618" s="136"/>
      <c r="FO618" s="136"/>
      <c r="FP618" s="136"/>
      <c r="FQ618" s="136"/>
      <c r="FR618" s="136"/>
      <c r="FS618" s="136"/>
      <c r="FT618" s="136"/>
      <c r="FU618" s="136"/>
      <c r="FV618" s="136"/>
      <c r="FW618" s="136"/>
      <c r="FX618" s="136"/>
      <c r="FY618" s="136"/>
      <c r="FZ618" s="136"/>
      <c r="GA618" s="136"/>
      <c r="GB618" s="136"/>
      <c r="GC618" s="136"/>
      <c r="GD618" s="136"/>
      <c r="GE618" s="136"/>
      <c r="GF618" s="136"/>
      <c r="GG618" s="136"/>
      <c r="GH618" s="136"/>
      <c r="GI618" s="136"/>
      <c r="GJ618" s="136"/>
      <c r="GK618" s="136"/>
      <c r="GL618" s="136"/>
      <c r="GM618" s="136"/>
      <c r="GN618" s="136"/>
      <c r="GO618" s="136"/>
      <c r="GP618" s="136"/>
      <c r="GQ618" s="136"/>
      <c r="GR618" s="136"/>
      <c r="GS618" s="136"/>
      <c r="GT618" s="136"/>
      <c r="GU618" s="136"/>
      <c r="GV618" s="136"/>
      <c r="GW618" s="136"/>
      <c r="GX618" s="136"/>
      <c r="GY618" s="136"/>
      <c r="GZ618" s="136"/>
      <c r="HA618" s="136"/>
      <c r="HB618" s="136"/>
      <c r="HC618" s="136"/>
      <c r="HD618" s="136"/>
      <c r="HE618" s="136"/>
      <c r="HF618" s="136"/>
      <c r="HG618" s="136"/>
      <c r="HH618" s="136"/>
      <c r="HI618" s="136"/>
      <c r="HJ618" s="136"/>
      <c r="HK618" s="136"/>
      <c r="HL618" s="136"/>
      <c r="HM618" s="136"/>
      <c r="HN618" s="136"/>
      <c r="HO618" s="136"/>
      <c r="HP618" s="136"/>
      <c r="HQ618" s="136"/>
      <c r="HR618" s="136"/>
      <c r="HS618" s="136"/>
      <c r="HT618" s="136"/>
      <c r="HU618" s="136"/>
      <c r="HV618" s="136"/>
      <c r="HW618" s="136"/>
      <c r="HX618" s="136"/>
      <c r="HY618" s="136"/>
      <c r="HZ618" s="136"/>
      <c r="IA618" s="136"/>
      <c r="IB618" s="136"/>
      <c r="IC618" s="136"/>
      <c r="ID618" s="136"/>
      <c r="IE618" s="136"/>
      <c r="IF618" s="136"/>
      <c r="IG618" s="136"/>
    </row>
    <row r="619" spans="1:241" ht="15.95" customHeight="1" x14ac:dyDescent="0.25">
      <c r="A619" s="135" t="s">
        <v>670</v>
      </c>
      <c r="B619" s="205">
        <v>4834949</v>
      </c>
      <c r="C619" s="205">
        <v>3982929</v>
      </c>
      <c r="D619" s="205">
        <v>1014675</v>
      </c>
      <c r="E619" s="205">
        <v>1018861</v>
      </c>
      <c r="F619" s="205">
        <v>1771696</v>
      </c>
      <c r="G619" s="205">
        <v>348027</v>
      </c>
      <c r="H619" s="242">
        <v>12971137</v>
      </c>
      <c r="I619" s="136"/>
      <c r="J619" s="135" t="s">
        <v>694</v>
      </c>
      <c r="K619" s="205">
        <v>3517385</v>
      </c>
      <c r="L619" s="205">
        <v>3029963</v>
      </c>
      <c r="M619" s="205">
        <v>706064</v>
      </c>
      <c r="N619" s="205">
        <v>788804</v>
      </c>
      <c r="O619" s="205">
        <v>1487395</v>
      </c>
      <c r="P619" s="205">
        <v>238027</v>
      </c>
      <c r="Q619" s="242">
        <v>9767638</v>
      </c>
      <c r="R619" s="136"/>
      <c r="S619" s="136"/>
      <c r="T619" s="136"/>
      <c r="U619" s="136"/>
      <c r="V619" s="136"/>
      <c r="W619" s="136"/>
      <c r="X619" s="136"/>
      <c r="Y619" s="136"/>
      <c r="Z619" s="136"/>
      <c r="AA619" s="136"/>
      <c r="AB619" s="136"/>
      <c r="AC619" s="136"/>
      <c r="AD619" s="136"/>
      <c r="AE619" s="136"/>
      <c r="AF619" s="136"/>
      <c r="AG619" s="136"/>
      <c r="AH619" s="136"/>
      <c r="AI619" s="136"/>
      <c r="AJ619" s="136"/>
      <c r="AK619" s="136"/>
      <c r="AL619" s="136"/>
      <c r="AM619" s="136"/>
      <c r="AN619" s="136"/>
      <c r="AO619" s="136"/>
      <c r="AP619" s="136"/>
      <c r="AQ619" s="136"/>
      <c r="AR619" s="136"/>
      <c r="AS619" s="136"/>
      <c r="AT619" s="136"/>
      <c r="AU619" s="136"/>
      <c r="AV619" s="136"/>
      <c r="AW619" s="136"/>
      <c r="AX619" s="136"/>
      <c r="AY619" s="136"/>
      <c r="AZ619" s="136"/>
      <c r="BA619" s="136"/>
      <c r="BB619" s="136"/>
      <c r="BC619" s="136"/>
      <c r="BD619" s="136"/>
      <c r="BE619" s="136"/>
      <c r="BF619" s="136"/>
      <c r="BG619" s="136"/>
      <c r="BH619" s="136"/>
      <c r="BI619" s="136"/>
      <c r="BJ619" s="136"/>
      <c r="BK619" s="136"/>
      <c r="BL619" s="136"/>
      <c r="BM619" s="136"/>
      <c r="BN619" s="136"/>
      <c r="BO619" s="136"/>
      <c r="BP619" s="136"/>
      <c r="BQ619" s="136"/>
      <c r="BR619" s="136"/>
      <c r="BS619" s="136"/>
      <c r="BT619" s="136"/>
      <c r="BU619" s="136"/>
      <c r="BV619" s="136"/>
      <c r="BW619" s="136"/>
      <c r="BX619" s="136"/>
      <c r="BY619" s="136"/>
      <c r="BZ619" s="136"/>
      <c r="CA619" s="136"/>
      <c r="CB619" s="136"/>
      <c r="CC619" s="136"/>
      <c r="CD619" s="136"/>
      <c r="CE619" s="136"/>
      <c r="CF619" s="136"/>
      <c r="CG619" s="136"/>
      <c r="CH619" s="136"/>
      <c r="CI619" s="136"/>
      <c r="CJ619" s="136"/>
      <c r="CK619" s="136"/>
      <c r="CL619" s="136"/>
      <c r="CM619" s="136"/>
      <c r="CN619" s="136"/>
      <c r="CO619" s="136"/>
      <c r="CP619" s="136"/>
      <c r="CQ619" s="136"/>
      <c r="CR619" s="136"/>
      <c r="CS619" s="136"/>
      <c r="CT619" s="136"/>
      <c r="CU619" s="136"/>
      <c r="CV619" s="136"/>
      <c r="CW619" s="136"/>
      <c r="CX619" s="136"/>
      <c r="CY619" s="136"/>
      <c r="CZ619" s="136"/>
      <c r="DA619" s="136"/>
      <c r="DB619" s="136"/>
      <c r="DC619" s="136"/>
      <c r="DD619" s="136"/>
      <c r="DE619" s="136"/>
      <c r="DF619" s="136"/>
      <c r="DG619" s="136"/>
      <c r="DH619" s="136"/>
      <c r="DI619" s="136"/>
      <c r="DJ619" s="136"/>
      <c r="DK619" s="136"/>
      <c r="DL619" s="136"/>
      <c r="DM619" s="136"/>
      <c r="DN619" s="136"/>
      <c r="DO619" s="136"/>
      <c r="DP619" s="136"/>
      <c r="DQ619" s="136"/>
      <c r="DR619" s="136"/>
      <c r="DS619" s="136"/>
      <c r="DT619" s="136"/>
      <c r="DU619" s="136"/>
      <c r="DV619" s="136"/>
      <c r="DW619" s="136"/>
      <c r="DX619" s="136"/>
      <c r="DY619" s="136"/>
      <c r="DZ619" s="136"/>
      <c r="EA619" s="136"/>
      <c r="EB619" s="136"/>
      <c r="EC619" s="136"/>
      <c r="ED619" s="136"/>
      <c r="EE619" s="136"/>
      <c r="EF619" s="136"/>
      <c r="EG619" s="136"/>
      <c r="EH619" s="136"/>
      <c r="EI619" s="136"/>
      <c r="EJ619" s="136"/>
      <c r="EK619" s="136"/>
      <c r="EL619" s="136"/>
      <c r="EM619" s="136"/>
      <c r="EN619" s="136"/>
      <c r="EO619" s="136"/>
      <c r="EP619" s="136"/>
      <c r="EQ619" s="136"/>
      <c r="ER619" s="136"/>
      <c r="ES619" s="136"/>
      <c r="ET619" s="136"/>
      <c r="EU619" s="136"/>
      <c r="EV619" s="136"/>
      <c r="EW619" s="136"/>
      <c r="EX619" s="136"/>
      <c r="EY619" s="136"/>
      <c r="EZ619" s="136"/>
      <c r="FA619" s="136"/>
      <c r="FB619" s="136"/>
      <c r="FC619" s="136"/>
      <c r="FD619" s="136"/>
      <c r="FE619" s="136"/>
      <c r="FF619" s="136"/>
      <c r="FG619" s="136"/>
      <c r="FH619" s="136"/>
      <c r="FI619" s="136"/>
      <c r="FJ619" s="136"/>
      <c r="FK619" s="136"/>
      <c r="FL619" s="136"/>
      <c r="FM619" s="136"/>
      <c r="FN619" s="136"/>
      <c r="FO619" s="136"/>
      <c r="FP619" s="136"/>
      <c r="FQ619" s="136"/>
      <c r="FR619" s="136"/>
      <c r="FS619" s="136"/>
      <c r="FT619" s="136"/>
      <c r="FU619" s="136"/>
      <c r="FV619" s="136"/>
      <c r="FW619" s="136"/>
      <c r="FX619" s="136"/>
      <c r="FY619" s="136"/>
      <c r="FZ619" s="136"/>
      <c r="GA619" s="136"/>
      <c r="GB619" s="136"/>
      <c r="GC619" s="136"/>
      <c r="GD619" s="136"/>
      <c r="GE619" s="136"/>
      <c r="GF619" s="136"/>
      <c r="GG619" s="136"/>
      <c r="GH619" s="136"/>
      <c r="GI619" s="136"/>
      <c r="GJ619" s="136"/>
      <c r="GK619" s="136"/>
      <c r="GL619" s="136"/>
      <c r="GM619" s="136"/>
      <c r="GN619" s="136"/>
      <c r="GO619" s="136"/>
      <c r="GP619" s="136"/>
      <c r="GQ619" s="136"/>
      <c r="GR619" s="136"/>
      <c r="GS619" s="136"/>
      <c r="GT619" s="136"/>
      <c r="GU619" s="136"/>
      <c r="GV619" s="136"/>
      <c r="GW619" s="136"/>
      <c r="GX619" s="136"/>
      <c r="GY619" s="136"/>
      <c r="GZ619" s="136"/>
      <c r="HA619" s="136"/>
      <c r="HB619" s="136"/>
      <c r="HC619" s="136"/>
      <c r="HD619" s="136"/>
      <c r="HE619" s="136"/>
      <c r="HF619" s="136"/>
      <c r="HG619" s="136"/>
      <c r="HH619" s="136"/>
      <c r="HI619" s="136"/>
      <c r="HJ619" s="136"/>
      <c r="HK619" s="136"/>
      <c r="HL619" s="136"/>
      <c r="HM619" s="136"/>
      <c r="HN619" s="136"/>
      <c r="HO619" s="136"/>
      <c r="HP619" s="136"/>
      <c r="HQ619" s="136"/>
      <c r="HR619" s="136"/>
      <c r="HS619" s="136"/>
      <c r="HT619" s="136"/>
      <c r="HU619" s="136"/>
      <c r="HV619" s="136"/>
      <c r="HW619" s="136"/>
      <c r="HX619" s="136"/>
      <c r="HY619" s="136"/>
      <c r="HZ619" s="136"/>
      <c r="IA619" s="136"/>
      <c r="IB619" s="136"/>
      <c r="IC619" s="136"/>
      <c r="ID619" s="136"/>
      <c r="IE619" s="136"/>
      <c r="IF619" s="136"/>
      <c r="IG619" s="136"/>
    </row>
    <row r="620" spans="1:241" ht="15.95" customHeight="1" x14ac:dyDescent="0.25">
      <c r="A620" s="135" t="s">
        <v>671</v>
      </c>
      <c r="B620" s="205">
        <v>4891359</v>
      </c>
      <c r="C620" s="205">
        <v>3787407</v>
      </c>
      <c r="D620" s="205">
        <v>1218265</v>
      </c>
      <c r="E620" s="205">
        <v>918819</v>
      </c>
      <c r="F620" s="205">
        <v>2236106</v>
      </c>
      <c r="G620" s="205">
        <v>302968</v>
      </c>
      <c r="H620" s="242">
        <v>13354924</v>
      </c>
      <c r="I620" s="136"/>
      <c r="J620" s="135" t="s">
        <v>629</v>
      </c>
      <c r="K620" s="205">
        <v>3833856</v>
      </c>
      <c r="L620" s="205">
        <v>2871783</v>
      </c>
      <c r="M620" s="205">
        <v>710437</v>
      </c>
      <c r="N620" s="205">
        <v>899091</v>
      </c>
      <c r="O620" s="205">
        <v>1324183</v>
      </c>
      <c r="P620" s="205">
        <v>291843</v>
      </c>
      <c r="Q620" s="242">
        <v>9931193</v>
      </c>
      <c r="R620" s="136"/>
      <c r="S620" s="136"/>
      <c r="T620" s="136"/>
      <c r="U620" s="136"/>
      <c r="V620" s="136"/>
      <c r="W620" s="136"/>
      <c r="X620" s="136"/>
      <c r="Y620" s="136"/>
      <c r="Z620" s="136"/>
      <c r="AA620" s="136"/>
      <c r="AB620" s="136"/>
      <c r="AC620" s="136"/>
      <c r="AD620" s="136"/>
      <c r="AE620" s="136"/>
      <c r="AF620" s="136"/>
      <c r="AG620" s="136"/>
      <c r="AH620" s="136"/>
      <c r="AI620" s="136"/>
      <c r="AJ620" s="136"/>
      <c r="AK620" s="136"/>
      <c r="AL620" s="136"/>
      <c r="AM620" s="136"/>
      <c r="AN620" s="136"/>
      <c r="AO620" s="136"/>
      <c r="AP620" s="136"/>
      <c r="AQ620" s="136"/>
      <c r="AR620" s="136"/>
      <c r="AS620" s="136"/>
      <c r="AT620" s="136"/>
      <c r="AU620" s="136"/>
      <c r="AV620" s="136"/>
      <c r="AW620" s="136"/>
      <c r="AX620" s="136"/>
      <c r="AY620" s="136"/>
      <c r="AZ620" s="136"/>
      <c r="BA620" s="136"/>
      <c r="BB620" s="136"/>
      <c r="BC620" s="136"/>
      <c r="BD620" s="136"/>
      <c r="BE620" s="136"/>
      <c r="BF620" s="136"/>
      <c r="BG620" s="136"/>
      <c r="BH620" s="136"/>
      <c r="BI620" s="136"/>
      <c r="BJ620" s="136"/>
      <c r="BK620" s="136"/>
      <c r="BL620" s="136"/>
      <c r="BM620" s="136"/>
      <c r="BN620" s="136"/>
      <c r="BO620" s="136"/>
      <c r="BP620" s="136"/>
      <c r="BQ620" s="136"/>
      <c r="BR620" s="136"/>
      <c r="BS620" s="136"/>
      <c r="BT620" s="136"/>
      <c r="BU620" s="136"/>
      <c r="BV620" s="136"/>
      <c r="BW620" s="136"/>
      <c r="BX620" s="136"/>
      <c r="BY620" s="136"/>
      <c r="BZ620" s="136"/>
      <c r="CA620" s="136"/>
      <c r="CB620" s="136"/>
      <c r="CC620" s="136"/>
      <c r="CD620" s="136"/>
      <c r="CE620" s="136"/>
      <c r="CF620" s="136"/>
      <c r="CG620" s="136"/>
      <c r="CH620" s="136"/>
      <c r="CI620" s="136"/>
      <c r="CJ620" s="136"/>
      <c r="CK620" s="136"/>
      <c r="CL620" s="136"/>
      <c r="CM620" s="136"/>
      <c r="CN620" s="136"/>
      <c r="CO620" s="136"/>
      <c r="CP620" s="136"/>
      <c r="CQ620" s="136"/>
      <c r="CR620" s="136"/>
      <c r="CS620" s="136"/>
      <c r="CT620" s="136"/>
      <c r="CU620" s="136"/>
      <c r="CV620" s="136"/>
      <c r="CW620" s="136"/>
      <c r="CX620" s="136"/>
      <c r="CY620" s="136"/>
      <c r="CZ620" s="136"/>
      <c r="DA620" s="136"/>
      <c r="DB620" s="136"/>
      <c r="DC620" s="136"/>
      <c r="DD620" s="136"/>
      <c r="DE620" s="136"/>
      <c r="DF620" s="136"/>
      <c r="DG620" s="136"/>
      <c r="DH620" s="136"/>
      <c r="DI620" s="136"/>
      <c r="DJ620" s="136"/>
      <c r="DK620" s="136"/>
      <c r="DL620" s="136"/>
      <c r="DM620" s="136"/>
      <c r="DN620" s="136"/>
      <c r="DO620" s="136"/>
      <c r="DP620" s="136"/>
      <c r="DQ620" s="136"/>
      <c r="DR620" s="136"/>
      <c r="DS620" s="136"/>
      <c r="DT620" s="136"/>
      <c r="DU620" s="136"/>
      <c r="DV620" s="136"/>
      <c r="DW620" s="136"/>
      <c r="DX620" s="136"/>
      <c r="DY620" s="136"/>
      <c r="DZ620" s="136"/>
      <c r="EA620" s="136"/>
      <c r="EB620" s="136"/>
      <c r="EC620" s="136"/>
      <c r="ED620" s="136"/>
      <c r="EE620" s="136"/>
      <c r="EF620" s="136"/>
      <c r="EG620" s="136"/>
      <c r="EH620" s="136"/>
      <c r="EI620" s="136"/>
      <c r="EJ620" s="136"/>
      <c r="EK620" s="136"/>
      <c r="EL620" s="136"/>
      <c r="EM620" s="136"/>
      <c r="EN620" s="136"/>
      <c r="EO620" s="136"/>
      <c r="EP620" s="136"/>
      <c r="EQ620" s="136"/>
      <c r="ER620" s="136"/>
      <c r="ES620" s="136"/>
      <c r="ET620" s="136"/>
      <c r="EU620" s="136"/>
      <c r="EV620" s="136"/>
      <c r="EW620" s="136"/>
      <c r="EX620" s="136"/>
      <c r="EY620" s="136"/>
      <c r="EZ620" s="136"/>
      <c r="FA620" s="136"/>
      <c r="FB620" s="136"/>
      <c r="FC620" s="136"/>
      <c r="FD620" s="136"/>
      <c r="FE620" s="136"/>
      <c r="FF620" s="136"/>
      <c r="FG620" s="136"/>
      <c r="FH620" s="136"/>
      <c r="FI620" s="136"/>
      <c r="FJ620" s="136"/>
      <c r="FK620" s="136"/>
      <c r="FL620" s="136"/>
      <c r="FM620" s="136"/>
      <c r="FN620" s="136"/>
      <c r="FO620" s="136"/>
      <c r="FP620" s="136"/>
      <c r="FQ620" s="136"/>
      <c r="FR620" s="136"/>
      <c r="FS620" s="136"/>
      <c r="FT620" s="136"/>
      <c r="FU620" s="136"/>
      <c r="FV620" s="136"/>
      <c r="FW620" s="136"/>
      <c r="FX620" s="136"/>
      <c r="FY620" s="136"/>
      <c r="FZ620" s="136"/>
      <c r="GA620" s="136"/>
      <c r="GB620" s="136"/>
      <c r="GC620" s="136"/>
      <c r="GD620" s="136"/>
      <c r="GE620" s="136"/>
      <c r="GF620" s="136"/>
      <c r="GG620" s="136"/>
      <c r="GH620" s="136"/>
      <c r="GI620" s="136"/>
      <c r="GJ620" s="136"/>
      <c r="GK620" s="136"/>
      <c r="GL620" s="136"/>
      <c r="GM620" s="136"/>
      <c r="GN620" s="136"/>
      <c r="GO620" s="136"/>
      <c r="GP620" s="136"/>
      <c r="GQ620" s="136"/>
      <c r="GR620" s="136"/>
      <c r="GS620" s="136"/>
      <c r="GT620" s="136"/>
      <c r="GU620" s="136"/>
      <c r="GV620" s="136"/>
      <c r="GW620" s="136"/>
      <c r="GX620" s="136"/>
      <c r="GY620" s="136"/>
      <c r="GZ620" s="136"/>
      <c r="HA620" s="136"/>
      <c r="HB620" s="136"/>
      <c r="HC620" s="136"/>
      <c r="HD620" s="136"/>
      <c r="HE620" s="136"/>
      <c r="HF620" s="136"/>
      <c r="HG620" s="136"/>
      <c r="HH620" s="136"/>
      <c r="HI620" s="136"/>
      <c r="HJ620" s="136"/>
      <c r="HK620" s="136"/>
      <c r="HL620" s="136"/>
      <c r="HM620" s="136"/>
      <c r="HN620" s="136"/>
      <c r="HO620" s="136"/>
      <c r="HP620" s="136"/>
      <c r="HQ620" s="136"/>
      <c r="HR620" s="136"/>
      <c r="HS620" s="136"/>
      <c r="HT620" s="136"/>
      <c r="HU620" s="136"/>
      <c r="HV620" s="136"/>
      <c r="HW620" s="136"/>
      <c r="HX620" s="136"/>
      <c r="HY620" s="136"/>
      <c r="HZ620" s="136"/>
      <c r="IA620" s="136"/>
      <c r="IB620" s="136"/>
      <c r="IC620" s="136"/>
      <c r="ID620" s="136"/>
      <c r="IE620" s="136"/>
      <c r="IF620" s="136"/>
      <c r="IG620" s="136"/>
    </row>
    <row r="621" spans="1:241" ht="15.95" customHeight="1" x14ac:dyDescent="0.25">
      <c r="A621" s="135" t="s">
        <v>672</v>
      </c>
      <c r="B621" s="205">
        <v>5816257</v>
      </c>
      <c r="C621" s="205">
        <v>3740007</v>
      </c>
      <c r="D621" s="205">
        <v>1001689</v>
      </c>
      <c r="E621" s="205">
        <v>829220</v>
      </c>
      <c r="F621" s="205">
        <v>2078010</v>
      </c>
      <c r="G621" s="205">
        <v>285644</v>
      </c>
      <c r="H621" s="242">
        <v>13750827</v>
      </c>
      <c r="I621" s="136"/>
      <c r="J621" s="135" t="s">
        <v>388</v>
      </c>
      <c r="K621" s="205">
        <v>4266692</v>
      </c>
      <c r="L621" s="205">
        <v>3803748</v>
      </c>
      <c r="M621" s="205">
        <v>764268</v>
      </c>
      <c r="N621" s="205">
        <v>731925</v>
      </c>
      <c r="O621" s="205">
        <v>2019266</v>
      </c>
      <c r="P621" s="205">
        <v>248932</v>
      </c>
      <c r="Q621" s="242">
        <v>11834831</v>
      </c>
      <c r="R621" s="136"/>
      <c r="S621" s="136"/>
      <c r="T621" s="136"/>
      <c r="U621" s="136"/>
      <c r="V621" s="136"/>
      <c r="W621" s="136"/>
      <c r="X621" s="136"/>
      <c r="Y621" s="136"/>
      <c r="Z621" s="136"/>
      <c r="AA621" s="136"/>
      <c r="AB621" s="136"/>
      <c r="AC621" s="136"/>
      <c r="AD621" s="136"/>
      <c r="AE621" s="136"/>
      <c r="AF621" s="136"/>
      <c r="AG621" s="136"/>
      <c r="AH621" s="136"/>
      <c r="AI621" s="136"/>
      <c r="AJ621" s="136"/>
      <c r="AK621" s="136"/>
      <c r="AL621" s="136"/>
      <c r="AM621" s="136"/>
      <c r="AN621" s="136"/>
      <c r="AO621" s="136"/>
      <c r="AP621" s="136"/>
      <c r="AQ621" s="136"/>
      <c r="AR621" s="136"/>
      <c r="AS621" s="136"/>
      <c r="AT621" s="136"/>
      <c r="AU621" s="136"/>
      <c r="AV621" s="136"/>
      <c r="AW621" s="136"/>
      <c r="AX621" s="136"/>
      <c r="AY621" s="136"/>
      <c r="AZ621" s="136"/>
      <c r="BA621" s="136"/>
      <c r="BB621" s="136"/>
      <c r="BC621" s="136"/>
      <c r="BD621" s="136"/>
      <c r="BE621" s="136"/>
      <c r="BF621" s="136"/>
      <c r="BG621" s="136"/>
      <c r="BH621" s="136"/>
      <c r="BI621" s="136"/>
      <c r="BJ621" s="136"/>
      <c r="BK621" s="136"/>
      <c r="BL621" s="136"/>
      <c r="BM621" s="136"/>
      <c r="BN621" s="136"/>
      <c r="BO621" s="136"/>
      <c r="BP621" s="136"/>
      <c r="BQ621" s="136"/>
      <c r="BR621" s="136"/>
      <c r="BS621" s="136"/>
      <c r="BT621" s="136"/>
      <c r="BU621" s="136"/>
      <c r="BV621" s="136"/>
      <c r="BW621" s="136"/>
      <c r="BX621" s="136"/>
      <c r="BY621" s="136"/>
      <c r="BZ621" s="136"/>
      <c r="CA621" s="136"/>
      <c r="CB621" s="136"/>
      <c r="CC621" s="136"/>
      <c r="CD621" s="136"/>
      <c r="CE621" s="136"/>
      <c r="CF621" s="136"/>
      <c r="CG621" s="136"/>
      <c r="CH621" s="136"/>
      <c r="CI621" s="136"/>
      <c r="CJ621" s="136"/>
      <c r="CK621" s="136"/>
      <c r="CL621" s="136"/>
      <c r="CM621" s="136"/>
      <c r="CN621" s="136"/>
      <c r="CO621" s="136"/>
      <c r="CP621" s="136"/>
      <c r="CQ621" s="136"/>
      <c r="CR621" s="136"/>
      <c r="CS621" s="136"/>
      <c r="CT621" s="136"/>
      <c r="CU621" s="136"/>
      <c r="CV621" s="136"/>
      <c r="CW621" s="136"/>
      <c r="CX621" s="136"/>
      <c r="CY621" s="136"/>
      <c r="CZ621" s="136"/>
      <c r="DA621" s="136"/>
      <c r="DB621" s="136"/>
      <c r="DC621" s="136"/>
      <c r="DD621" s="136"/>
      <c r="DE621" s="136"/>
      <c r="DF621" s="136"/>
      <c r="DG621" s="136"/>
      <c r="DH621" s="136"/>
      <c r="DI621" s="136"/>
      <c r="DJ621" s="136"/>
      <c r="DK621" s="136"/>
      <c r="DL621" s="136"/>
      <c r="DM621" s="136"/>
      <c r="DN621" s="136"/>
      <c r="DO621" s="136"/>
      <c r="DP621" s="136"/>
      <c r="DQ621" s="136"/>
      <c r="DR621" s="136"/>
      <c r="DS621" s="136"/>
      <c r="DT621" s="136"/>
      <c r="DU621" s="136"/>
      <c r="DV621" s="136"/>
      <c r="DW621" s="136"/>
      <c r="DX621" s="136"/>
      <c r="DY621" s="136"/>
      <c r="DZ621" s="136"/>
      <c r="EA621" s="136"/>
      <c r="EB621" s="136"/>
      <c r="EC621" s="136"/>
      <c r="ED621" s="136"/>
      <c r="EE621" s="136"/>
      <c r="EF621" s="136"/>
      <c r="EG621" s="136"/>
      <c r="EH621" s="136"/>
      <c r="EI621" s="136"/>
      <c r="EJ621" s="136"/>
      <c r="EK621" s="136"/>
      <c r="EL621" s="136"/>
      <c r="EM621" s="136"/>
      <c r="EN621" s="136"/>
      <c r="EO621" s="136"/>
      <c r="EP621" s="136"/>
      <c r="EQ621" s="136"/>
      <c r="ER621" s="136"/>
      <c r="ES621" s="136"/>
      <c r="ET621" s="136"/>
      <c r="EU621" s="136"/>
      <c r="EV621" s="136"/>
      <c r="EW621" s="136"/>
      <c r="EX621" s="136"/>
      <c r="EY621" s="136"/>
      <c r="EZ621" s="136"/>
      <c r="FA621" s="136"/>
      <c r="FB621" s="136"/>
      <c r="FC621" s="136"/>
      <c r="FD621" s="136"/>
      <c r="FE621" s="136"/>
      <c r="FF621" s="136"/>
      <c r="FG621" s="136"/>
      <c r="FH621" s="136"/>
      <c r="FI621" s="136"/>
      <c r="FJ621" s="136"/>
      <c r="FK621" s="136"/>
      <c r="FL621" s="136"/>
      <c r="FM621" s="136"/>
      <c r="FN621" s="136"/>
      <c r="FO621" s="136"/>
      <c r="FP621" s="136"/>
      <c r="FQ621" s="136"/>
      <c r="FR621" s="136"/>
      <c r="FS621" s="136"/>
      <c r="FT621" s="136"/>
      <c r="FU621" s="136"/>
      <c r="FV621" s="136"/>
      <c r="FW621" s="136"/>
      <c r="FX621" s="136"/>
      <c r="FY621" s="136"/>
      <c r="FZ621" s="136"/>
      <c r="GA621" s="136"/>
      <c r="GB621" s="136"/>
      <c r="GC621" s="136"/>
      <c r="GD621" s="136"/>
      <c r="GE621" s="136"/>
      <c r="GF621" s="136"/>
      <c r="GG621" s="136"/>
      <c r="GH621" s="136"/>
      <c r="GI621" s="136"/>
      <c r="GJ621" s="136"/>
      <c r="GK621" s="136"/>
      <c r="GL621" s="136"/>
      <c r="GM621" s="136"/>
      <c r="GN621" s="136"/>
      <c r="GO621" s="136"/>
      <c r="GP621" s="136"/>
      <c r="GQ621" s="136"/>
      <c r="GR621" s="136"/>
      <c r="GS621" s="136"/>
      <c r="GT621" s="136"/>
      <c r="GU621" s="136"/>
      <c r="GV621" s="136"/>
      <c r="GW621" s="136"/>
      <c r="GX621" s="136"/>
      <c r="GY621" s="136"/>
      <c r="GZ621" s="136"/>
      <c r="HA621" s="136"/>
      <c r="HB621" s="136"/>
      <c r="HC621" s="136"/>
      <c r="HD621" s="136"/>
      <c r="HE621" s="136"/>
      <c r="HF621" s="136"/>
      <c r="HG621" s="136"/>
      <c r="HH621" s="136"/>
      <c r="HI621" s="136"/>
      <c r="HJ621" s="136"/>
      <c r="HK621" s="136"/>
      <c r="HL621" s="136"/>
      <c r="HM621" s="136"/>
      <c r="HN621" s="136"/>
      <c r="HO621" s="136"/>
      <c r="HP621" s="136"/>
      <c r="HQ621" s="136"/>
      <c r="HR621" s="136"/>
      <c r="HS621" s="136"/>
      <c r="HT621" s="136"/>
      <c r="HU621" s="136"/>
      <c r="HV621" s="136"/>
      <c r="HW621" s="136"/>
      <c r="HX621" s="136"/>
      <c r="HY621" s="136"/>
      <c r="HZ621" s="136"/>
      <c r="IA621" s="136"/>
      <c r="IB621" s="136"/>
      <c r="IC621" s="136"/>
      <c r="ID621" s="136"/>
      <c r="IE621" s="136"/>
      <c r="IF621" s="136"/>
      <c r="IG621" s="136"/>
    </row>
    <row r="622" spans="1:241" ht="15.95" customHeight="1" x14ac:dyDescent="0.25">
      <c r="A622" s="135" t="s">
        <v>673</v>
      </c>
      <c r="B622" s="205">
        <v>1082697</v>
      </c>
      <c r="C622" s="205">
        <v>2370585</v>
      </c>
      <c r="D622" s="205">
        <v>622122</v>
      </c>
      <c r="E622" s="205">
        <v>965928</v>
      </c>
      <c r="F622" s="205">
        <v>1571485</v>
      </c>
      <c r="G622" s="205">
        <v>195335</v>
      </c>
      <c r="H622" s="242">
        <v>6808152</v>
      </c>
      <c r="I622" s="136"/>
      <c r="J622" s="135" t="s">
        <v>389</v>
      </c>
      <c r="K622" s="205">
        <v>4738121</v>
      </c>
      <c r="L622" s="205">
        <v>4714570</v>
      </c>
      <c r="M622" s="205">
        <v>1104241</v>
      </c>
      <c r="N622" s="205">
        <v>873131</v>
      </c>
      <c r="O622" s="205">
        <v>1863173</v>
      </c>
      <c r="P622" s="205">
        <v>356985</v>
      </c>
      <c r="Q622" s="242">
        <v>13650221</v>
      </c>
      <c r="R622" s="136"/>
      <c r="S622" s="136"/>
      <c r="T622" s="136"/>
      <c r="U622" s="136"/>
      <c r="V622" s="136"/>
      <c r="W622" s="136"/>
      <c r="X622" s="136"/>
      <c r="Y622" s="136"/>
      <c r="Z622" s="136"/>
      <c r="AA622" s="136"/>
      <c r="AB622" s="136"/>
      <c r="AC622" s="136"/>
      <c r="AD622" s="136"/>
      <c r="AE622" s="136"/>
      <c r="AF622" s="136"/>
      <c r="AG622" s="136"/>
      <c r="AH622" s="136"/>
      <c r="AI622" s="136"/>
      <c r="AJ622" s="136"/>
      <c r="AK622" s="136"/>
      <c r="AL622" s="136"/>
      <c r="AM622" s="136"/>
      <c r="AN622" s="136"/>
      <c r="AO622" s="136"/>
      <c r="AP622" s="136"/>
      <c r="AQ622" s="136"/>
      <c r="AR622" s="136"/>
      <c r="AS622" s="136"/>
      <c r="AT622" s="136"/>
      <c r="AU622" s="136"/>
      <c r="AV622" s="136"/>
      <c r="AW622" s="136"/>
      <c r="AX622" s="136"/>
      <c r="AY622" s="136"/>
      <c r="AZ622" s="136"/>
      <c r="BA622" s="136"/>
      <c r="BB622" s="136"/>
      <c r="BC622" s="136"/>
      <c r="BD622" s="136"/>
      <c r="BE622" s="136"/>
      <c r="BF622" s="136"/>
      <c r="BG622" s="136"/>
      <c r="BH622" s="136"/>
      <c r="BI622" s="136"/>
      <c r="BJ622" s="136"/>
      <c r="BK622" s="136"/>
      <c r="BL622" s="136"/>
      <c r="BM622" s="136"/>
      <c r="BN622" s="136"/>
      <c r="BO622" s="136"/>
      <c r="BP622" s="136"/>
      <c r="BQ622" s="136"/>
      <c r="BR622" s="136"/>
      <c r="BS622" s="136"/>
      <c r="BT622" s="136"/>
      <c r="BU622" s="136"/>
      <c r="BV622" s="136"/>
      <c r="BW622" s="136"/>
      <c r="BX622" s="136"/>
      <c r="BY622" s="136"/>
      <c r="BZ622" s="136"/>
      <c r="CA622" s="136"/>
      <c r="CB622" s="136"/>
      <c r="CC622" s="136"/>
      <c r="CD622" s="136"/>
      <c r="CE622" s="136"/>
      <c r="CF622" s="136"/>
      <c r="CG622" s="136"/>
      <c r="CH622" s="136"/>
      <c r="CI622" s="136"/>
      <c r="CJ622" s="136"/>
      <c r="CK622" s="136"/>
      <c r="CL622" s="136"/>
      <c r="CM622" s="136"/>
      <c r="CN622" s="136"/>
      <c r="CO622" s="136"/>
      <c r="CP622" s="136"/>
      <c r="CQ622" s="136"/>
      <c r="CR622" s="136"/>
      <c r="CS622" s="136"/>
      <c r="CT622" s="136"/>
      <c r="CU622" s="136"/>
      <c r="CV622" s="136"/>
      <c r="CW622" s="136"/>
      <c r="CX622" s="136"/>
      <c r="CY622" s="136"/>
      <c r="CZ622" s="136"/>
      <c r="DA622" s="136"/>
      <c r="DB622" s="136"/>
      <c r="DC622" s="136"/>
      <c r="DD622" s="136"/>
      <c r="DE622" s="136"/>
      <c r="DF622" s="136"/>
      <c r="DG622" s="136"/>
      <c r="DH622" s="136"/>
      <c r="DI622" s="136"/>
      <c r="DJ622" s="136"/>
      <c r="DK622" s="136"/>
      <c r="DL622" s="136"/>
      <c r="DM622" s="136"/>
      <c r="DN622" s="136"/>
      <c r="DO622" s="136"/>
      <c r="DP622" s="136"/>
      <c r="DQ622" s="136"/>
      <c r="DR622" s="136"/>
      <c r="DS622" s="136"/>
      <c r="DT622" s="136"/>
      <c r="DU622" s="136"/>
      <c r="DV622" s="136"/>
      <c r="DW622" s="136"/>
      <c r="DX622" s="136"/>
      <c r="DY622" s="136"/>
      <c r="DZ622" s="136"/>
      <c r="EA622" s="136"/>
      <c r="EB622" s="136"/>
      <c r="EC622" s="136"/>
      <c r="ED622" s="136"/>
      <c r="EE622" s="136"/>
      <c r="EF622" s="136"/>
      <c r="EG622" s="136"/>
      <c r="EH622" s="136"/>
      <c r="EI622" s="136"/>
      <c r="EJ622" s="136"/>
      <c r="EK622" s="136"/>
      <c r="EL622" s="136"/>
      <c r="EM622" s="136"/>
      <c r="EN622" s="136"/>
      <c r="EO622" s="136"/>
      <c r="EP622" s="136"/>
      <c r="EQ622" s="136"/>
      <c r="ER622" s="136"/>
      <c r="ES622" s="136"/>
      <c r="ET622" s="136"/>
      <c r="EU622" s="136"/>
      <c r="EV622" s="136"/>
      <c r="EW622" s="136"/>
      <c r="EX622" s="136"/>
      <c r="EY622" s="136"/>
      <c r="EZ622" s="136"/>
      <c r="FA622" s="136"/>
      <c r="FB622" s="136"/>
      <c r="FC622" s="136"/>
      <c r="FD622" s="136"/>
      <c r="FE622" s="136"/>
      <c r="FF622" s="136"/>
      <c r="FG622" s="136"/>
      <c r="FH622" s="136"/>
      <c r="FI622" s="136"/>
      <c r="FJ622" s="136"/>
      <c r="FK622" s="136"/>
      <c r="FL622" s="136"/>
      <c r="FM622" s="136"/>
      <c r="FN622" s="136"/>
      <c r="FO622" s="136"/>
      <c r="FP622" s="136"/>
      <c r="FQ622" s="136"/>
      <c r="FR622" s="136"/>
      <c r="FS622" s="136"/>
      <c r="FT622" s="136"/>
      <c r="FU622" s="136"/>
      <c r="FV622" s="136"/>
      <c r="FW622" s="136"/>
      <c r="FX622" s="136"/>
      <c r="FY622" s="136"/>
      <c r="FZ622" s="136"/>
      <c r="GA622" s="136"/>
      <c r="GB622" s="136"/>
      <c r="GC622" s="136"/>
      <c r="GD622" s="136"/>
      <c r="GE622" s="136"/>
      <c r="GF622" s="136"/>
      <c r="GG622" s="136"/>
      <c r="GH622" s="136"/>
      <c r="GI622" s="136"/>
      <c r="GJ622" s="136"/>
      <c r="GK622" s="136"/>
      <c r="GL622" s="136"/>
      <c r="GM622" s="136"/>
      <c r="GN622" s="136"/>
      <c r="GO622" s="136"/>
      <c r="GP622" s="136"/>
      <c r="GQ622" s="136"/>
      <c r="GR622" s="136"/>
      <c r="GS622" s="136"/>
      <c r="GT622" s="136"/>
      <c r="GU622" s="136"/>
      <c r="GV622" s="136"/>
      <c r="GW622" s="136"/>
      <c r="GX622" s="136"/>
      <c r="GY622" s="136"/>
      <c r="GZ622" s="136"/>
      <c r="HA622" s="136"/>
      <c r="HB622" s="136"/>
      <c r="HC622" s="136"/>
      <c r="HD622" s="136"/>
      <c r="HE622" s="136"/>
      <c r="HF622" s="136"/>
      <c r="HG622" s="136"/>
      <c r="HH622" s="136"/>
      <c r="HI622" s="136"/>
      <c r="HJ622" s="136"/>
      <c r="HK622" s="136"/>
      <c r="HL622" s="136"/>
      <c r="HM622" s="136"/>
      <c r="HN622" s="136"/>
      <c r="HO622" s="136"/>
      <c r="HP622" s="136"/>
      <c r="HQ622" s="136"/>
      <c r="HR622" s="136"/>
      <c r="HS622" s="136"/>
      <c r="HT622" s="136"/>
      <c r="HU622" s="136"/>
      <c r="HV622" s="136"/>
      <c r="HW622" s="136"/>
      <c r="HX622" s="136"/>
      <c r="HY622" s="136"/>
      <c r="HZ622" s="136"/>
      <c r="IA622" s="136"/>
      <c r="IB622" s="136"/>
      <c r="IC622" s="136"/>
      <c r="ID622" s="136"/>
      <c r="IE622" s="136"/>
      <c r="IF622" s="136"/>
      <c r="IG622" s="136"/>
    </row>
    <row r="623" spans="1:241" ht="15.95" customHeight="1" x14ac:dyDescent="0.25">
      <c r="A623" s="135" t="s">
        <v>674</v>
      </c>
      <c r="B623" s="205">
        <v>4693421</v>
      </c>
      <c r="C623" s="205">
        <v>2580165</v>
      </c>
      <c r="D623" s="205">
        <v>736562</v>
      </c>
      <c r="E623" s="205">
        <v>1781019</v>
      </c>
      <c r="F623" s="205">
        <v>2321630</v>
      </c>
      <c r="G623" s="205">
        <v>255291</v>
      </c>
      <c r="H623" s="242">
        <v>12368088</v>
      </c>
      <c r="I623" s="136"/>
      <c r="J623" s="135" t="s">
        <v>390</v>
      </c>
      <c r="K623" s="205">
        <v>3599069</v>
      </c>
      <c r="L623" s="205">
        <v>4541292</v>
      </c>
      <c r="M623" s="205">
        <v>950708</v>
      </c>
      <c r="N623" s="205">
        <v>1071207</v>
      </c>
      <c r="O623" s="205">
        <v>1863988</v>
      </c>
      <c r="P623" s="205">
        <v>231035</v>
      </c>
      <c r="Q623" s="242">
        <v>12257299</v>
      </c>
      <c r="R623" s="136"/>
      <c r="S623" s="136"/>
      <c r="T623" s="136"/>
      <c r="U623" s="136"/>
      <c r="V623" s="136"/>
      <c r="W623" s="136"/>
      <c r="X623" s="136"/>
      <c r="Y623" s="136"/>
      <c r="Z623" s="136"/>
      <c r="AA623" s="136"/>
      <c r="AB623" s="136"/>
      <c r="AC623" s="136"/>
      <c r="AD623" s="136"/>
      <c r="AE623" s="136"/>
      <c r="AF623" s="136"/>
      <c r="AG623" s="136"/>
      <c r="AH623" s="136"/>
      <c r="AI623" s="136"/>
      <c r="AJ623" s="136"/>
      <c r="AK623" s="136"/>
      <c r="AL623" s="136"/>
      <c r="AM623" s="136"/>
      <c r="AN623" s="136"/>
      <c r="AO623" s="136"/>
      <c r="AP623" s="136"/>
      <c r="AQ623" s="136"/>
      <c r="AR623" s="136"/>
      <c r="AS623" s="136"/>
      <c r="AT623" s="136"/>
      <c r="AU623" s="136"/>
      <c r="AV623" s="136"/>
      <c r="AW623" s="136"/>
      <c r="AX623" s="136"/>
      <c r="AY623" s="136"/>
      <c r="AZ623" s="136"/>
      <c r="BA623" s="136"/>
      <c r="BB623" s="136"/>
      <c r="BC623" s="136"/>
      <c r="BD623" s="136"/>
      <c r="BE623" s="136"/>
      <c r="BF623" s="136"/>
      <c r="BG623" s="136"/>
      <c r="BH623" s="136"/>
      <c r="BI623" s="136"/>
      <c r="BJ623" s="136"/>
      <c r="BK623" s="136"/>
      <c r="BL623" s="136"/>
      <c r="BM623" s="136"/>
      <c r="BN623" s="136"/>
      <c r="BO623" s="136"/>
      <c r="BP623" s="136"/>
      <c r="BQ623" s="136"/>
      <c r="BR623" s="136"/>
      <c r="BS623" s="136"/>
      <c r="BT623" s="136"/>
      <c r="BU623" s="136"/>
      <c r="BV623" s="136"/>
      <c r="BW623" s="136"/>
      <c r="BX623" s="136"/>
      <c r="BY623" s="136"/>
      <c r="BZ623" s="136"/>
      <c r="CA623" s="136"/>
      <c r="CB623" s="136"/>
      <c r="CC623" s="136"/>
      <c r="CD623" s="136"/>
      <c r="CE623" s="136"/>
      <c r="CF623" s="136"/>
      <c r="CG623" s="136"/>
      <c r="CH623" s="136"/>
      <c r="CI623" s="136"/>
      <c r="CJ623" s="136"/>
      <c r="CK623" s="136"/>
      <c r="CL623" s="136"/>
      <c r="CM623" s="136"/>
      <c r="CN623" s="136"/>
      <c r="CO623" s="136"/>
      <c r="CP623" s="136"/>
      <c r="CQ623" s="136"/>
      <c r="CR623" s="136"/>
      <c r="CS623" s="136"/>
      <c r="CT623" s="136"/>
      <c r="CU623" s="136"/>
      <c r="CV623" s="136"/>
      <c r="CW623" s="136"/>
      <c r="CX623" s="136"/>
      <c r="CY623" s="136"/>
      <c r="CZ623" s="136"/>
      <c r="DA623" s="136"/>
      <c r="DB623" s="136"/>
      <c r="DC623" s="136"/>
      <c r="DD623" s="136"/>
      <c r="DE623" s="136"/>
      <c r="DF623" s="136"/>
      <c r="DG623" s="136"/>
      <c r="DH623" s="136"/>
      <c r="DI623" s="136"/>
      <c r="DJ623" s="136"/>
      <c r="DK623" s="136"/>
      <c r="DL623" s="136"/>
      <c r="DM623" s="136"/>
      <c r="DN623" s="136"/>
      <c r="DO623" s="136"/>
      <c r="DP623" s="136"/>
      <c r="DQ623" s="136"/>
      <c r="DR623" s="136"/>
      <c r="DS623" s="136"/>
      <c r="DT623" s="136"/>
      <c r="DU623" s="136"/>
      <c r="DV623" s="136"/>
      <c r="DW623" s="136"/>
      <c r="DX623" s="136"/>
      <c r="DY623" s="136"/>
      <c r="DZ623" s="136"/>
      <c r="EA623" s="136"/>
      <c r="EB623" s="136"/>
      <c r="EC623" s="136"/>
      <c r="ED623" s="136"/>
      <c r="EE623" s="136"/>
      <c r="EF623" s="136"/>
      <c r="EG623" s="136"/>
      <c r="EH623" s="136"/>
      <c r="EI623" s="136"/>
      <c r="EJ623" s="136"/>
      <c r="EK623" s="136"/>
      <c r="EL623" s="136"/>
      <c r="EM623" s="136"/>
      <c r="EN623" s="136"/>
      <c r="EO623" s="136"/>
      <c r="EP623" s="136"/>
      <c r="EQ623" s="136"/>
      <c r="ER623" s="136"/>
      <c r="ES623" s="136"/>
      <c r="ET623" s="136"/>
      <c r="EU623" s="136"/>
      <c r="EV623" s="136"/>
      <c r="EW623" s="136"/>
      <c r="EX623" s="136"/>
      <c r="EY623" s="136"/>
      <c r="EZ623" s="136"/>
      <c r="FA623" s="136"/>
      <c r="FB623" s="136"/>
      <c r="FC623" s="136"/>
      <c r="FD623" s="136"/>
      <c r="FE623" s="136"/>
      <c r="FF623" s="136"/>
      <c r="FG623" s="136"/>
      <c r="FH623" s="136"/>
      <c r="FI623" s="136"/>
      <c r="FJ623" s="136"/>
      <c r="FK623" s="136"/>
      <c r="FL623" s="136"/>
      <c r="FM623" s="136"/>
      <c r="FN623" s="136"/>
      <c r="FO623" s="136"/>
      <c r="FP623" s="136"/>
      <c r="FQ623" s="136"/>
      <c r="FR623" s="136"/>
      <c r="FS623" s="136"/>
      <c r="FT623" s="136"/>
      <c r="FU623" s="136"/>
      <c r="FV623" s="136"/>
      <c r="FW623" s="136"/>
      <c r="FX623" s="136"/>
      <c r="FY623" s="136"/>
      <c r="FZ623" s="136"/>
      <c r="GA623" s="136"/>
      <c r="GB623" s="136"/>
      <c r="GC623" s="136"/>
      <c r="GD623" s="136"/>
      <c r="GE623" s="136"/>
      <c r="GF623" s="136"/>
      <c r="GG623" s="136"/>
      <c r="GH623" s="136"/>
      <c r="GI623" s="136"/>
      <c r="GJ623" s="136"/>
      <c r="GK623" s="136"/>
      <c r="GL623" s="136"/>
      <c r="GM623" s="136"/>
      <c r="GN623" s="136"/>
      <c r="GO623" s="136"/>
      <c r="GP623" s="136"/>
      <c r="GQ623" s="136"/>
      <c r="GR623" s="136"/>
      <c r="GS623" s="136"/>
      <c r="GT623" s="136"/>
      <c r="GU623" s="136"/>
      <c r="GV623" s="136"/>
      <c r="GW623" s="136"/>
      <c r="GX623" s="136"/>
      <c r="GY623" s="136"/>
      <c r="GZ623" s="136"/>
      <c r="HA623" s="136"/>
      <c r="HB623" s="136"/>
      <c r="HC623" s="136"/>
      <c r="HD623" s="136"/>
      <c r="HE623" s="136"/>
      <c r="HF623" s="136"/>
      <c r="HG623" s="136"/>
      <c r="HH623" s="136"/>
      <c r="HI623" s="136"/>
      <c r="HJ623" s="136"/>
      <c r="HK623" s="136"/>
      <c r="HL623" s="136"/>
      <c r="HM623" s="136"/>
      <c r="HN623" s="136"/>
      <c r="HO623" s="136"/>
      <c r="HP623" s="136"/>
      <c r="HQ623" s="136"/>
      <c r="HR623" s="136"/>
      <c r="HS623" s="136"/>
      <c r="HT623" s="136"/>
      <c r="HU623" s="136"/>
      <c r="HV623" s="136"/>
      <c r="HW623" s="136"/>
      <c r="HX623" s="136"/>
      <c r="HY623" s="136"/>
      <c r="HZ623" s="136"/>
      <c r="IA623" s="136"/>
      <c r="IB623" s="136"/>
      <c r="IC623" s="136"/>
      <c r="ID623" s="136"/>
      <c r="IE623" s="136"/>
      <c r="IF623" s="136"/>
      <c r="IG623" s="136"/>
    </row>
    <row r="624" spans="1:241" ht="15.95" customHeight="1" x14ac:dyDescent="0.25">
      <c r="A624" s="135" t="s">
        <v>675</v>
      </c>
      <c r="B624" s="205">
        <v>5538948</v>
      </c>
      <c r="C624" s="205">
        <v>3363785</v>
      </c>
      <c r="D624" s="205">
        <v>997110</v>
      </c>
      <c r="E624" s="205">
        <v>1404628</v>
      </c>
      <c r="F624" s="205">
        <v>1910200</v>
      </c>
      <c r="G624" s="205">
        <v>254426</v>
      </c>
      <c r="H624" s="242">
        <v>13469097</v>
      </c>
      <c r="I624" s="136"/>
      <c r="J624" s="135" t="s">
        <v>695</v>
      </c>
      <c r="K624" s="205">
        <v>2802278</v>
      </c>
      <c r="L624" s="205">
        <v>4485558</v>
      </c>
      <c r="M624" s="205">
        <v>970789</v>
      </c>
      <c r="N624" s="205">
        <v>822277</v>
      </c>
      <c r="O624" s="205">
        <v>1510160</v>
      </c>
      <c r="P624" s="205">
        <v>322119</v>
      </c>
      <c r="Q624" s="242">
        <v>10913181</v>
      </c>
      <c r="R624" s="136"/>
      <c r="S624" s="136"/>
      <c r="T624" s="136"/>
      <c r="U624" s="136"/>
      <c r="V624" s="136"/>
      <c r="W624" s="136"/>
      <c r="X624" s="136"/>
      <c r="Y624" s="136"/>
      <c r="Z624" s="136"/>
      <c r="AA624" s="136"/>
      <c r="AB624" s="136"/>
      <c r="AC624" s="136"/>
      <c r="AD624" s="136"/>
      <c r="AE624" s="136"/>
      <c r="AF624" s="136"/>
      <c r="AG624" s="136"/>
      <c r="AH624" s="136"/>
      <c r="AI624" s="136"/>
      <c r="AJ624" s="136"/>
      <c r="AK624" s="136"/>
      <c r="AL624" s="136"/>
      <c r="AM624" s="136"/>
      <c r="AN624" s="136"/>
      <c r="AO624" s="136"/>
      <c r="AP624" s="136"/>
      <c r="AQ624" s="136"/>
      <c r="AR624" s="136"/>
      <c r="AS624" s="136"/>
      <c r="AT624" s="136"/>
      <c r="AU624" s="136"/>
      <c r="AV624" s="136"/>
      <c r="AW624" s="136"/>
      <c r="AX624" s="136"/>
      <c r="AY624" s="136"/>
      <c r="AZ624" s="136"/>
      <c r="BA624" s="136"/>
      <c r="BB624" s="136"/>
      <c r="BC624" s="136"/>
      <c r="BD624" s="136"/>
      <c r="BE624" s="136"/>
      <c r="BF624" s="136"/>
      <c r="BG624" s="136"/>
      <c r="BH624" s="136"/>
      <c r="BI624" s="136"/>
      <c r="BJ624" s="136"/>
      <c r="BK624" s="136"/>
      <c r="BL624" s="136"/>
      <c r="BM624" s="136"/>
      <c r="BN624" s="136"/>
      <c r="BO624" s="136"/>
      <c r="BP624" s="136"/>
      <c r="BQ624" s="136"/>
      <c r="BR624" s="136"/>
      <c r="BS624" s="136"/>
      <c r="BT624" s="136"/>
      <c r="BU624" s="136"/>
      <c r="BV624" s="136"/>
      <c r="BW624" s="136"/>
      <c r="BX624" s="136"/>
      <c r="BY624" s="136"/>
      <c r="BZ624" s="136"/>
      <c r="CA624" s="136"/>
      <c r="CB624" s="136"/>
      <c r="CC624" s="136"/>
      <c r="CD624" s="136"/>
      <c r="CE624" s="136"/>
      <c r="CF624" s="136"/>
      <c r="CG624" s="136"/>
      <c r="CH624" s="136"/>
      <c r="CI624" s="136"/>
      <c r="CJ624" s="136"/>
      <c r="CK624" s="136"/>
      <c r="CL624" s="136"/>
      <c r="CM624" s="136"/>
      <c r="CN624" s="136"/>
      <c r="CO624" s="136"/>
      <c r="CP624" s="136"/>
      <c r="CQ624" s="136"/>
      <c r="CR624" s="136"/>
      <c r="CS624" s="136"/>
      <c r="CT624" s="136"/>
      <c r="CU624" s="136"/>
      <c r="CV624" s="136"/>
      <c r="CW624" s="136"/>
      <c r="CX624" s="136"/>
      <c r="CY624" s="136"/>
      <c r="CZ624" s="136"/>
      <c r="DA624" s="136"/>
      <c r="DB624" s="136"/>
      <c r="DC624" s="136"/>
      <c r="DD624" s="136"/>
      <c r="DE624" s="136"/>
      <c r="DF624" s="136"/>
      <c r="DG624" s="136"/>
      <c r="DH624" s="136"/>
      <c r="DI624" s="136"/>
      <c r="DJ624" s="136"/>
      <c r="DK624" s="136"/>
      <c r="DL624" s="136"/>
      <c r="DM624" s="136"/>
      <c r="DN624" s="136"/>
      <c r="DO624" s="136"/>
      <c r="DP624" s="136"/>
      <c r="DQ624" s="136"/>
      <c r="DR624" s="136"/>
      <c r="DS624" s="136"/>
      <c r="DT624" s="136"/>
      <c r="DU624" s="136"/>
      <c r="DV624" s="136"/>
      <c r="DW624" s="136"/>
      <c r="DX624" s="136"/>
      <c r="DY624" s="136"/>
      <c r="DZ624" s="136"/>
      <c r="EA624" s="136"/>
      <c r="EB624" s="136"/>
      <c r="EC624" s="136"/>
      <c r="ED624" s="136"/>
      <c r="EE624" s="136"/>
      <c r="EF624" s="136"/>
      <c r="EG624" s="136"/>
      <c r="EH624" s="136"/>
      <c r="EI624" s="136"/>
      <c r="EJ624" s="136"/>
      <c r="EK624" s="136"/>
      <c r="EL624" s="136"/>
      <c r="EM624" s="136"/>
      <c r="EN624" s="136"/>
      <c r="EO624" s="136"/>
      <c r="EP624" s="136"/>
      <c r="EQ624" s="136"/>
      <c r="ER624" s="136"/>
      <c r="ES624" s="136"/>
      <c r="ET624" s="136"/>
      <c r="EU624" s="136"/>
      <c r="EV624" s="136"/>
      <c r="EW624" s="136"/>
      <c r="EX624" s="136"/>
      <c r="EY624" s="136"/>
      <c r="EZ624" s="136"/>
      <c r="FA624" s="136"/>
      <c r="FB624" s="136"/>
      <c r="FC624" s="136"/>
      <c r="FD624" s="136"/>
      <c r="FE624" s="136"/>
      <c r="FF624" s="136"/>
      <c r="FG624" s="136"/>
      <c r="FH624" s="136"/>
      <c r="FI624" s="136"/>
      <c r="FJ624" s="136"/>
      <c r="FK624" s="136"/>
      <c r="FL624" s="136"/>
      <c r="FM624" s="136"/>
      <c r="FN624" s="136"/>
      <c r="FO624" s="136"/>
      <c r="FP624" s="136"/>
      <c r="FQ624" s="136"/>
      <c r="FR624" s="136"/>
      <c r="FS624" s="136"/>
      <c r="FT624" s="136"/>
      <c r="FU624" s="136"/>
      <c r="FV624" s="136"/>
      <c r="FW624" s="136"/>
      <c r="FX624" s="136"/>
      <c r="FY624" s="136"/>
      <c r="FZ624" s="136"/>
      <c r="GA624" s="136"/>
      <c r="GB624" s="136"/>
      <c r="GC624" s="136"/>
      <c r="GD624" s="136"/>
      <c r="GE624" s="136"/>
      <c r="GF624" s="136"/>
      <c r="GG624" s="136"/>
      <c r="GH624" s="136"/>
      <c r="GI624" s="136"/>
      <c r="GJ624" s="136"/>
      <c r="GK624" s="136"/>
      <c r="GL624" s="136"/>
      <c r="GM624" s="136"/>
      <c r="GN624" s="136"/>
      <c r="GO624" s="136"/>
      <c r="GP624" s="136"/>
      <c r="GQ624" s="136"/>
      <c r="GR624" s="136"/>
      <c r="GS624" s="136"/>
      <c r="GT624" s="136"/>
      <c r="GU624" s="136"/>
      <c r="GV624" s="136"/>
      <c r="GW624" s="136"/>
      <c r="GX624" s="136"/>
      <c r="GY624" s="136"/>
      <c r="GZ624" s="136"/>
      <c r="HA624" s="136"/>
      <c r="HB624" s="136"/>
      <c r="HC624" s="136"/>
      <c r="HD624" s="136"/>
      <c r="HE624" s="136"/>
      <c r="HF624" s="136"/>
      <c r="HG624" s="136"/>
      <c r="HH624" s="136"/>
      <c r="HI624" s="136"/>
      <c r="HJ624" s="136"/>
      <c r="HK624" s="136"/>
      <c r="HL624" s="136"/>
      <c r="HM624" s="136"/>
      <c r="HN624" s="136"/>
      <c r="HO624" s="136"/>
      <c r="HP624" s="136"/>
      <c r="HQ624" s="136"/>
      <c r="HR624" s="136"/>
      <c r="HS624" s="136"/>
      <c r="HT624" s="136"/>
      <c r="HU624" s="136"/>
      <c r="HV624" s="136"/>
      <c r="HW624" s="136"/>
      <c r="HX624" s="136"/>
      <c r="HY624" s="136"/>
      <c r="HZ624" s="136"/>
      <c r="IA624" s="136"/>
      <c r="IB624" s="136"/>
      <c r="IC624" s="136"/>
      <c r="ID624" s="136"/>
      <c r="IE624" s="136"/>
      <c r="IF624" s="136"/>
      <c r="IG624" s="136"/>
    </row>
    <row r="625" spans="1:241" ht="15.95" customHeight="1" x14ac:dyDescent="0.25">
      <c r="A625" s="135" t="s">
        <v>676</v>
      </c>
      <c r="B625" s="205">
        <v>5725591</v>
      </c>
      <c r="C625" s="205">
        <v>3037744</v>
      </c>
      <c r="D625" s="205">
        <v>824567</v>
      </c>
      <c r="E625" s="205">
        <v>1226692</v>
      </c>
      <c r="F625" s="205">
        <v>1971908</v>
      </c>
      <c r="G625" s="205">
        <v>260004</v>
      </c>
      <c r="H625" s="242">
        <v>13046506</v>
      </c>
      <c r="I625" s="136"/>
      <c r="J625" s="135" t="s">
        <v>630</v>
      </c>
      <c r="K625" s="205">
        <v>4234934</v>
      </c>
      <c r="L625" s="205">
        <v>5280889</v>
      </c>
      <c r="M625" s="205">
        <v>1371285</v>
      </c>
      <c r="N625" s="205">
        <v>797909</v>
      </c>
      <c r="O625" s="205">
        <v>2024236</v>
      </c>
      <c r="P625" s="205">
        <v>333975</v>
      </c>
      <c r="Q625" s="242">
        <v>14043228</v>
      </c>
      <c r="R625" s="136"/>
      <c r="S625" s="136"/>
      <c r="T625" s="136"/>
      <c r="U625" s="136"/>
      <c r="V625" s="136"/>
      <c r="W625" s="136"/>
      <c r="X625" s="136"/>
      <c r="Y625" s="136"/>
      <c r="Z625" s="136"/>
      <c r="AA625" s="136"/>
      <c r="AB625" s="136"/>
      <c r="AC625" s="136"/>
      <c r="AD625" s="136"/>
      <c r="AE625" s="136"/>
      <c r="AF625" s="136"/>
      <c r="AG625" s="136"/>
      <c r="AH625" s="136"/>
      <c r="AI625" s="136"/>
      <c r="AJ625" s="136"/>
      <c r="AK625" s="136"/>
      <c r="AL625" s="136"/>
      <c r="AM625" s="136"/>
      <c r="AN625" s="136"/>
      <c r="AO625" s="136"/>
      <c r="AP625" s="136"/>
      <c r="AQ625" s="136"/>
      <c r="AR625" s="136"/>
      <c r="AS625" s="136"/>
      <c r="AT625" s="136"/>
      <c r="AU625" s="136"/>
      <c r="AV625" s="136"/>
      <c r="AW625" s="136"/>
      <c r="AX625" s="136"/>
      <c r="AY625" s="136"/>
      <c r="AZ625" s="136"/>
      <c r="BA625" s="136"/>
      <c r="BB625" s="136"/>
      <c r="BC625" s="136"/>
      <c r="BD625" s="136"/>
      <c r="BE625" s="136"/>
      <c r="BF625" s="136"/>
      <c r="BG625" s="136"/>
      <c r="BH625" s="136"/>
      <c r="BI625" s="136"/>
      <c r="BJ625" s="136"/>
      <c r="BK625" s="136"/>
      <c r="BL625" s="136"/>
      <c r="BM625" s="136"/>
      <c r="BN625" s="136"/>
      <c r="BO625" s="136"/>
      <c r="BP625" s="136"/>
      <c r="BQ625" s="136"/>
      <c r="BR625" s="136"/>
      <c r="BS625" s="136"/>
      <c r="BT625" s="136"/>
      <c r="BU625" s="136"/>
      <c r="BV625" s="136"/>
      <c r="BW625" s="136"/>
      <c r="BX625" s="136"/>
      <c r="BY625" s="136"/>
      <c r="BZ625" s="136"/>
      <c r="CA625" s="136"/>
      <c r="CB625" s="136"/>
      <c r="CC625" s="136"/>
      <c r="CD625" s="136"/>
      <c r="CE625" s="136"/>
      <c r="CF625" s="136"/>
      <c r="CG625" s="136"/>
      <c r="CH625" s="136"/>
      <c r="CI625" s="136"/>
      <c r="CJ625" s="136"/>
      <c r="CK625" s="136"/>
      <c r="CL625" s="136"/>
      <c r="CM625" s="136"/>
      <c r="CN625" s="136"/>
      <c r="CO625" s="136"/>
      <c r="CP625" s="136"/>
      <c r="CQ625" s="136"/>
      <c r="CR625" s="136"/>
      <c r="CS625" s="136"/>
      <c r="CT625" s="136"/>
      <c r="CU625" s="136"/>
      <c r="CV625" s="136"/>
      <c r="CW625" s="136"/>
      <c r="CX625" s="136"/>
      <c r="CY625" s="136"/>
      <c r="CZ625" s="136"/>
      <c r="DA625" s="136"/>
      <c r="DB625" s="136"/>
      <c r="DC625" s="136"/>
      <c r="DD625" s="136"/>
      <c r="DE625" s="136"/>
      <c r="DF625" s="136"/>
      <c r="DG625" s="136"/>
      <c r="DH625" s="136"/>
      <c r="DI625" s="136"/>
      <c r="DJ625" s="136"/>
      <c r="DK625" s="136"/>
      <c r="DL625" s="136"/>
      <c r="DM625" s="136"/>
      <c r="DN625" s="136"/>
      <c r="DO625" s="136"/>
      <c r="DP625" s="136"/>
      <c r="DQ625" s="136"/>
      <c r="DR625" s="136"/>
      <c r="DS625" s="136"/>
      <c r="DT625" s="136"/>
      <c r="DU625" s="136"/>
      <c r="DV625" s="136"/>
      <c r="DW625" s="136"/>
      <c r="DX625" s="136"/>
      <c r="DY625" s="136"/>
      <c r="DZ625" s="136"/>
      <c r="EA625" s="136"/>
      <c r="EB625" s="136"/>
      <c r="EC625" s="136"/>
      <c r="ED625" s="136"/>
      <c r="EE625" s="136"/>
      <c r="EF625" s="136"/>
      <c r="EG625" s="136"/>
      <c r="EH625" s="136"/>
      <c r="EI625" s="136"/>
      <c r="EJ625" s="136"/>
      <c r="EK625" s="136"/>
      <c r="EL625" s="136"/>
      <c r="EM625" s="136"/>
      <c r="EN625" s="136"/>
      <c r="EO625" s="136"/>
      <c r="EP625" s="136"/>
      <c r="EQ625" s="136"/>
      <c r="ER625" s="136"/>
      <c r="ES625" s="136"/>
      <c r="ET625" s="136"/>
      <c r="EU625" s="136"/>
      <c r="EV625" s="136"/>
      <c r="EW625" s="136"/>
      <c r="EX625" s="136"/>
      <c r="EY625" s="136"/>
      <c r="EZ625" s="136"/>
      <c r="FA625" s="136"/>
      <c r="FB625" s="136"/>
      <c r="FC625" s="136"/>
      <c r="FD625" s="136"/>
      <c r="FE625" s="136"/>
      <c r="FF625" s="136"/>
      <c r="FG625" s="136"/>
      <c r="FH625" s="136"/>
      <c r="FI625" s="136"/>
      <c r="FJ625" s="136"/>
      <c r="FK625" s="136"/>
      <c r="FL625" s="136"/>
      <c r="FM625" s="136"/>
      <c r="FN625" s="136"/>
      <c r="FO625" s="136"/>
      <c r="FP625" s="136"/>
      <c r="FQ625" s="136"/>
      <c r="FR625" s="136"/>
      <c r="FS625" s="136"/>
      <c r="FT625" s="136"/>
      <c r="FU625" s="136"/>
      <c r="FV625" s="136"/>
      <c r="FW625" s="136"/>
      <c r="FX625" s="136"/>
      <c r="FY625" s="136"/>
      <c r="FZ625" s="136"/>
      <c r="GA625" s="136"/>
      <c r="GB625" s="136"/>
      <c r="GC625" s="136"/>
      <c r="GD625" s="136"/>
      <c r="GE625" s="136"/>
      <c r="GF625" s="136"/>
      <c r="GG625" s="136"/>
      <c r="GH625" s="136"/>
      <c r="GI625" s="136"/>
      <c r="GJ625" s="136"/>
      <c r="GK625" s="136"/>
      <c r="GL625" s="136"/>
      <c r="GM625" s="136"/>
      <c r="GN625" s="136"/>
      <c r="GO625" s="136"/>
      <c r="GP625" s="136"/>
      <c r="GQ625" s="136"/>
      <c r="GR625" s="136"/>
      <c r="GS625" s="136"/>
      <c r="GT625" s="136"/>
      <c r="GU625" s="136"/>
      <c r="GV625" s="136"/>
      <c r="GW625" s="136"/>
      <c r="GX625" s="136"/>
      <c r="GY625" s="136"/>
      <c r="GZ625" s="136"/>
      <c r="HA625" s="136"/>
      <c r="HB625" s="136"/>
      <c r="HC625" s="136"/>
      <c r="HD625" s="136"/>
      <c r="HE625" s="136"/>
      <c r="HF625" s="136"/>
      <c r="HG625" s="136"/>
      <c r="HH625" s="136"/>
      <c r="HI625" s="136"/>
      <c r="HJ625" s="136"/>
      <c r="HK625" s="136"/>
      <c r="HL625" s="136"/>
      <c r="HM625" s="136"/>
      <c r="HN625" s="136"/>
      <c r="HO625" s="136"/>
      <c r="HP625" s="136"/>
      <c r="HQ625" s="136"/>
      <c r="HR625" s="136"/>
      <c r="HS625" s="136"/>
      <c r="HT625" s="136"/>
      <c r="HU625" s="136"/>
      <c r="HV625" s="136"/>
      <c r="HW625" s="136"/>
      <c r="HX625" s="136"/>
      <c r="HY625" s="136"/>
      <c r="HZ625" s="136"/>
      <c r="IA625" s="136"/>
      <c r="IB625" s="136"/>
      <c r="IC625" s="136"/>
      <c r="ID625" s="136"/>
      <c r="IE625" s="136"/>
      <c r="IF625" s="136"/>
      <c r="IG625" s="136"/>
    </row>
    <row r="626" spans="1:241" ht="15.95" customHeight="1" x14ac:dyDescent="0.25">
      <c r="A626" s="135" t="s">
        <v>677</v>
      </c>
      <c r="B626" s="205">
        <v>4136058</v>
      </c>
      <c r="C626" s="205">
        <v>2967256</v>
      </c>
      <c r="D626" s="205">
        <v>778533</v>
      </c>
      <c r="E626" s="205">
        <v>1203175</v>
      </c>
      <c r="F626" s="205">
        <v>1975976</v>
      </c>
      <c r="G626" s="205">
        <v>214123</v>
      </c>
      <c r="H626" s="242">
        <v>11275121</v>
      </c>
      <c r="I626" s="136"/>
      <c r="J626" s="135" t="s">
        <v>393</v>
      </c>
      <c r="K626" s="205">
        <v>4627530</v>
      </c>
      <c r="L626" s="205">
        <v>4511969</v>
      </c>
      <c r="M626" s="205">
        <v>1296241</v>
      </c>
      <c r="N626" s="205">
        <v>958443</v>
      </c>
      <c r="O626" s="205">
        <v>2122642</v>
      </c>
      <c r="P626" s="205">
        <v>590114</v>
      </c>
      <c r="Q626" s="242">
        <v>14106939</v>
      </c>
      <c r="R626" s="136"/>
      <c r="S626" s="136"/>
      <c r="T626" s="136"/>
      <c r="U626" s="136"/>
      <c r="V626" s="136"/>
      <c r="W626" s="136"/>
      <c r="X626" s="136"/>
      <c r="Y626" s="136"/>
      <c r="Z626" s="136"/>
      <c r="AA626" s="136"/>
      <c r="AB626" s="136"/>
      <c r="AC626" s="136"/>
      <c r="AD626" s="136"/>
      <c r="AE626" s="136"/>
      <c r="AF626" s="136"/>
      <c r="AG626" s="136"/>
      <c r="AH626" s="136"/>
      <c r="AI626" s="136"/>
      <c r="AJ626" s="136"/>
      <c r="AK626" s="136"/>
      <c r="AL626" s="136"/>
      <c r="AM626" s="136"/>
      <c r="AN626" s="136"/>
      <c r="AO626" s="136"/>
      <c r="AP626" s="136"/>
      <c r="AQ626" s="136"/>
      <c r="AR626" s="136"/>
      <c r="AS626" s="136"/>
      <c r="AT626" s="136"/>
      <c r="AU626" s="136"/>
      <c r="AV626" s="136"/>
      <c r="AW626" s="136"/>
      <c r="AX626" s="136"/>
      <c r="AY626" s="136"/>
      <c r="AZ626" s="136"/>
      <c r="BA626" s="136"/>
      <c r="BB626" s="136"/>
      <c r="BC626" s="136"/>
      <c r="BD626" s="136"/>
      <c r="BE626" s="136"/>
      <c r="BF626" s="136"/>
      <c r="BG626" s="136"/>
      <c r="BH626" s="136"/>
      <c r="BI626" s="136"/>
      <c r="BJ626" s="136"/>
      <c r="BK626" s="136"/>
      <c r="BL626" s="136"/>
      <c r="BM626" s="136"/>
      <c r="BN626" s="136"/>
      <c r="BO626" s="136"/>
      <c r="BP626" s="136"/>
      <c r="BQ626" s="136"/>
      <c r="BR626" s="136"/>
      <c r="BS626" s="136"/>
      <c r="BT626" s="136"/>
      <c r="BU626" s="136"/>
      <c r="BV626" s="136"/>
      <c r="BW626" s="136"/>
      <c r="BX626" s="136"/>
      <c r="BY626" s="136"/>
      <c r="BZ626" s="136"/>
      <c r="CA626" s="136"/>
      <c r="CB626" s="136"/>
      <c r="CC626" s="136"/>
      <c r="CD626" s="136"/>
      <c r="CE626" s="136"/>
      <c r="CF626" s="136"/>
      <c r="CG626" s="136"/>
      <c r="CH626" s="136"/>
      <c r="CI626" s="136"/>
      <c r="CJ626" s="136"/>
      <c r="CK626" s="136"/>
      <c r="CL626" s="136"/>
      <c r="CM626" s="136"/>
      <c r="CN626" s="136"/>
      <c r="CO626" s="136"/>
      <c r="CP626" s="136"/>
      <c r="CQ626" s="136"/>
      <c r="CR626" s="136"/>
      <c r="CS626" s="136"/>
      <c r="CT626" s="136"/>
      <c r="CU626" s="136"/>
      <c r="CV626" s="136"/>
      <c r="CW626" s="136"/>
      <c r="CX626" s="136"/>
      <c r="CY626" s="136"/>
      <c r="CZ626" s="136"/>
      <c r="DA626" s="136"/>
      <c r="DB626" s="136"/>
      <c r="DC626" s="136"/>
      <c r="DD626" s="136"/>
      <c r="DE626" s="136"/>
      <c r="DF626" s="136"/>
      <c r="DG626" s="136"/>
      <c r="DH626" s="136"/>
      <c r="DI626" s="136"/>
      <c r="DJ626" s="136"/>
      <c r="DK626" s="136"/>
      <c r="DL626" s="136"/>
      <c r="DM626" s="136"/>
      <c r="DN626" s="136"/>
      <c r="DO626" s="136"/>
      <c r="DP626" s="136"/>
      <c r="DQ626" s="136"/>
      <c r="DR626" s="136"/>
      <c r="DS626" s="136"/>
      <c r="DT626" s="136"/>
      <c r="DU626" s="136"/>
      <c r="DV626" s="136"/>
      <c r="DW626" s="136"/>
      <c r="DX626" s="136"/>
      <c r="DY626" s="136"/>
      <c r="DZ626" s="136"/>
      <c r="EA626" s="136"/>
      <c r="EB626" s="136"/>
      <c r="EC626" s="136"/>
      <c r="ED626" s="136"/>
      <c r="EE626" s="136"/>
      <c r="EF626" s="136"/>
      <c r="EG626" s="136"/>
      <c r="EH626" s="136"/>
      <c r="EI626" s="136"/>
      <c r="EJ626" s="136"/>
      <c r="EK626" s="136"/>
      <c r="EL626" s="136"/>
      <c r="EM626" s="136"/>
      <c r="EN626" s="136"/>
      <c r="EO626" s="136"/>
      <c r="EP626" s="136"/>
      <c r="EQ626" s="136"/>
      <c r="ER626" s="136"/>
      <c r="ES626" s="136"/>
      <c r="ET626" s="136"/>
      <c r="EU626" s="136"/>
      <c r="EV626" s="136"/>
      <c r="EW626" s="136"/>
      <c r="EX626" s="136"/>
      <c r="EY626" s="136"/>
      <c r="EZ626" s="136"/>
      <c r="FA626" s="136"/>
      <c r="FB626" s="136"/>
      <c r="FC626" s="136"/>
      <c r="FD626" s="136"/>
      <c r="FE626" s="136"/>
      <c r="FF626" s="136"/>
      <c r="FG626" s="136"/>
      <c r="FH626" s="136"/>
      <c r="FI626" s="136"/>
      <c r="FJ626" s="136"/>
      <c r="FK626" s="136"/>
      <c r="FL626" s="136"/>
      <c r="FM626" s="136"/>
      <c r="FN626" s="136"/>
      <c r="FO626" s="136"/>
      <c r="FP626" s="136"/>
      <c r="FQ626" s="136"/>
      <c r="FR626" s="136"/>
      <c r="FS626" s="136"/>
      <c r="FT626" s="136"/>
      <c r="FU626" s="136"/>
      <c r="FV626" s="136"/>
      <c r="FW626" s="136"/>
      <c r="FX626" s="136"/>
      <c r="FY626" s="136"/>
      <c r="FZ626" s="136"/>
      <c r="GA626" s="136"/>
      <c r="GB626" s="136"/>
      <c r="GC626" s="136"/>
      <c r="GD626" s="136"/>
      <c r="GE626" s="136"/>
      <c r="GF626" s="136"/>
      <c r="GG626" s="136"/>
      <c r="GH626" s="136"/>
      <c r="GI626" s="136"/>
      <c r="GJ626" s="136"/>
      <c r="GK626" s="136"/>
      <c r="GL626" s="136"/>
      <c r="GM626" s="136"/>
      <c r="GN626" s="136"/>
      <c r="GO626" s="136"/>
      <c r="GP626" s="136"/>
      <c r="GQ626" s="136"/>
      <c r="GR626" s="136"/>
      <c r="GS626" s="136"/>
      <c r="GT626" s="136"/>
      <c r="GU626" s="136"/>
      <c r="GV626" s="136"/>
      <c r="GW626" s="136"/>
      <c r="GX626" s="136"/>
      <c r="GY626" s="136"/>
      <c r="GZ626" s="136"/>
      <c r="HA626" s="136"/>
      <c r="HB626" s="136"/>
      <c r="HC626" s="136"/>
      <c r="HD626" s="136"/>
      <c r="HE626" s="136"/>
      <c r="HF626" s="136"/>
      <c r="HG626" s="136"/>
      <c r="HH626" s="136"/>
      <c r="HI626" s="136"/>
      <c r="HJ626" s="136"/>
      <c r="HK626" s="136"/>
      <c r="HL626" s="136"/>
      <c r="HM626" s="136"/>
      <c r="HN626" s="136"/>
      <c r="HO626" s="136"/>
      <c r="HP626" s="136"/>
      <c r="HQ626" s="136"/>
      <c r="HR626" s="136"/>
      <c r="HS626" s="136"/>
      <c r="HT626" s="136"/>
      <c r="HU626" s="136"/>
      <c r="HV626" s="136"/>
      <c r="HW626" s="136"/>
      <c r="HX626" s="136"/>
      <c r="HY626" s="136"/>
      <c r="HZ626" s="136"/>
      <c r="IA626" s="136"/>
      <c r="IB626" s="136"/>
      <c r="IC626" s="136"/>
      <c r="ID626" s="136"/>
      <c r="IE626" s="136"/>
      <c r="IF626" s="136"/>
      <c r="IG626" s="136"/>
    </row>
    <row r="627" spans="1:241" ht="15.95" customHeight="1" x14ac:dyDescent="0.25">
      <c r="A627" s="135" t="s">
        <v>678</v>
      </c>
      <c r="B627" s="205">
        <v>3498477</v>
      </c>
      <c r="C627" s="205">
        <v>3183873</v>
      </c>
      <c r="D627" s="205">
        <v>791620</v>
      </c>
      <c r="E627" s="205">
        <v>804739</v>
      </c>
      <c r="F627" s="205">
        <v>1552012</v>
      </c>
      <c r="G627" s="205">
        <v>253192</v>
      </c>
      <c r="H627" s="242">
        <v>10083913</v>
      </c>
      <c r="I627" s="136"/>
      <c r="J627" s="135" t="s">
        <v>394</v>
      </c>
      <c r="K627" s="205">
        <v>4016455</v>
      </c>
      <c r="L627" s="205">
        <v>3405924</v>
      </c>
      <c r="M627" s="205">
        <v>1069356</v>
      </c>
      <c r="N627" s="205">
        <v>773328</v>
      </c>
      <c r="O627" s="205">
        <v>1703698</v>
      </c>
      <c r="P627" s="205">
        <v>390278</v>
      </c>
      <c r="Q627" s="242">
        <v>11359039</v>
      </c>
      <c r="R627" s="136"/>
      <c r="S627" s="136"/>
      <c r="T627" s="136"/>
      <c r="U627" s="136"/>
      <c r="V627" s="136"/>
      <c r="W627" s="136"/>
      <c r="X627" s="136"/>
      <c r="Y627" s="136"/>
      <c r="Z627" s="136"/>
      <c r="AA627" s="136"/>
      <c r="AB627" s="136"/>
      <c r="AC627" s="136"/>
      <c r="AD627" s="136"/>
      <c r="AE627" s="136"/>
      <c r="AF627" s="136"/>
      <c r="AG627" s="136"/>
      <c r="AH627" s="136"/>
      <c r="AI627" s="136"/>
      <c r="AJ627" s="136"/>
      <c r="AK627" s="136"/>
      <c r="AL627" s="136"/>
      <c r="AM627" s="136"/>
      <c r="AN627" s="136"/>
      <c r="AO627" s="136"/>
      <c r="AP627" s="136"/>
      <c r="AQ627" s="136"/>
      <c r="AR627" s="136"/>
      <c r="AS627" s="136"/>
      <c r="AT627" s="136"/>
      <c r="AU627" s="136"/>
      <c r="AV627" s="136"/>
      <c r="AW627" s="136"/>
      <c r="AX627" s="136"/>
      <c r="AY627" s="136"/>
      <c r="AZ627" s="136"/>
      <c r="BA627" s="136"/>
      <c r="BB627" s="136"/>
      <c r="BC627" s="136"/>
      <c r="BD627" s="136"/>
      <c r="BE627" s="136"/>
      <c r="BF627" s="136"/>
      <c r="BG627" s="136"/>
      <c r="BH627" s="136"/>
      <c r="BI627" s="136"/>
      <c r="BJ627" s="136"/>
      <c r="BK627" s="136"/>
      <c r="BL627" s="136"/>
      <c r="BM627" s="136"/>
      <c r="BN627" s="136"/>
      <c r="BO627" s="136"/>
      <c r="BP627" s="136"/>
      <c r="BQ627" s="136"/>
      <c r="BR627" s="136"/>
      <c r="BS627" s="136"/>
      <c r="BT627" s="136"/>
      <c r="BU627" s="136"/>
      <c r="BV627" s="136"/>
      <c r="BW627" s="136"/>
      <c r="BX627" s="136"/>
      <c r="BY627" s="136"/>
      <c r="BZ627" s="136"/>
      <c r="CA627" s="136"/>
      <c r="CB627" s="136"/>
      <c r="CC627" s="136"/>
      <c r="CD627" s="136"/>
      <c r="CE627" s="136"/>
      <c r="CF627" s="136"/>
      <c r="CG627" s="136"/>
      <c r="CH627" s="136"/>
      <c r="CI627" s="136"/>
      <c r="CJ627" s="136"/>
      <c r="CK627" s="136"/>
      <c r="CL627" s="136"/>
      <c r="CM627" s="136"/>
      <c r="CN627" s="136"/>
      <c r="CO627" s="136"/>
      <c r="CP627" s="136"/>
      <c r="CQ627" s="136"/>
      <c r="CR627" s="136"/>
      <c r="CS627" s="136"/>
      <c r="CT627" s="136"/>
      <c r="CU627" s="136"/>
      <c r="CV627" s="136"/>
      <c r="CW627" s="136"/>
      <c r="CX627" s="136"/>
      <c r="CY627" s="136"/>
      <c r="CZ627" s="136"/>
      <c r="DA627" s="136"/>
      <c r="DB627" s="136"/>
      <c r="DC627" s="136"/>
      <c r="DD627" s="136"/>
      <c r="DE627" s="136"/>
      <c r="DF627" s="136"/>
      <c r="DG627" s="136"/>
      <c r="DH627" s="136"/>
      <c r="DI627" s="136"/>
      <c r="DJ627" s="136"/>
      <c r="DK627" s="136"/>
      <c r="DL627" s="136"/>
      <c r="DM627" s="136"/>
      <c r="DN627" s="136"/>
      <c r="DO627" s="136"/>
      <c r="DP627" s="136"/>
      <c r="DQ627" s="136"/>
      <c r="DR627" s="136"/>
      <c r="DS627" s="136"/>
      <c r="DT627" s="136"/>
      <c r="DU627" s="136"/>
      <c r="DV627" s="136"/>
      <c r="DW627" s="136"/>
      <c r="DX627" s="136"/>
      <c r="DY627" s="136"/>
      <c r="DZ627" s="136"/>
      <c r="EA627" s="136"/>
      <c r="EB627" s="136"/>
      <c r="EC627" s="136"/>
      <c r="ED627" s="136"/>
      <c r="EE627" s="136"/>
      <c r="EF627" s="136"/>
      <c r="EG627" s="136"/>
      <c r="EH627" s="136"/>
      <c r="EI627" s="136"/>
      <c r="EJ627" s="136"/>
      <c r="EK627" s="136"/>
      <c r="EL627" s="136"/>
      <c r="EM627" s="136"/>
      <c r="EN627" s="136"/>
      <c r="EO627" s="136"/>
      <c r="EP627" s="136"/>
      <c r="EQ627" s="136"/>
      <c r="ER627" s="136"/>
      <c r="ES627" s="136"/>
      <c r="ET627" s="136"/>
      <c r="EU627" s="136"/>
      <c r="EV627" s="136"/>
      <c r="EW627" s="136"/>
      <c r="EX627" s="136"/>
      <c r="EY627" s="136"/>
      <c r="EZ627" s="136"/>
      <c r="FA627" s="136"/>
      <c r="FB627" s="136"/>
      <c r="FC627" s="136"/>
      <c r="FD627" s="136"/>
      <c r="FE627" s="136"/>
      <c r="FF627" s="136"/>
      <c r="FG627" s="136"/>
      <c r="FH627" s="136"/>
      <c r="FI627" s="136"/>
      <c r="FJ627" s="136"/>
      <c r="FK627" s="136"/>
      <c r="FL627" s="136"/>
      <c r="FM627" s="136"/>
      <c r="FN627" s="136"/>
      <c r="FO627" s="136"/>
      <c r="FP627" s="136"/>
      <c r="FQ627" s="136"/>
      <c r="FR627" s="136"/>
      <c r="FS627" s="136"/>
      <c r="FT627" s="136"/>
      <c r="FU627" s="136"/>
      <c r="FV627" s="136"/>
      <c r="FW627" s="136"/>
      <c r="FX627" s="136"/>
      <c r="FY627" s="136"/>
      <c r="FZ627" s="136"/>
      <c r="GA627" s="136"/>
      <c r="GB627" s="136"/>
      <c r="GC627" s="136"/>
      <c r="GD627" s="136"/>
      <c r="GE627" s="136"/>
      <c r="GF627" s="136"/>
      <c r="GG627" s="136"/>
      <c r="GH627" s="136"/>
      <c r="GI627" s="136"/>
      <c r="GJ627" s="136"/>
      <c r="GK627" s="136"/>
      <c r="GL627" s="136"/>
      <c r="GM627" s="136"/>
      <c r="GN627" s="136"/>
      <c r="GO627" s="136"/>
      <c r="GP627" s="136"/>
      <c r="GQ627" s="136"/>
      <c r="GR627" s="136"/>
      <c r="GS627" s="136"/>
      <c r="GT627" s="136"/>
      <c r="GU627" s="136"/>
      <c r="GV627" s="136"/>
      <c r="GW627" s="136"/>
      <c r="GX627" s="136"/>
      <c r="GY627" s="136"/>
      <c r="GZ627" s="136"/>
      <c r="HA627" s="136"/>
      <c r="HB627" s="136"/>
      <c r="HC627" s="136"/>
      <c r="HD627" s="136"/>
      <c r="HE627" s="136"/>
      <c r="HF627" s="136"/>
      <c r="HG627" s="136"/>
      <c r="HH627" s="136"/>
      <c r="HI627" s="136"/>
      <c r="HJ627" s="136"/>
      <c r="HK627" s="136"/>
      <c r="HL627" s="136"/>
      <c r="HM627" s="136"/>
      <c r="HN627" s="136"/>
      <c r="HO627" s="136"/>
      <c r="HP627" s="136"/>
      <c r="HQ627" s="136"/>
      <c r="HR627" s="136"/>
      <c r="HS627" s="136"/>
      <c r="HT627" s="136"/>
      <c r="HU627" s="136"/>
      <c r="HV627" s="136"/>
      <c r="HW627" s="136"/>
      <c r="HX627" s="136"/>
      <c r="HY627" s="136"/>
      <c r="HZ627" s="136"/>
      <c r="IA627" s="136"/>
      <c r="IB627" s="136"/>
      <c r="IC627" s="136"/>
      <c r="ID627" s="136"/>
      <c r="IE627" s="136"/>
      <c r="IF627" s="136"/>
      <c r="IG627" s="136"/>
    </row>
    <row r="628" spans="1:241" ht="15.95" customHeight="1" x14ac:dyDescent="0.25">
      <c r="A628" s="135" t="s">
        <v>679</v>
      </c>
      <c r="B628" s="205">
        <v>5041449</v>
      </c>
      <c r="C628" s="205">
        <v>3936063</v>
      </c>
      <c r="D628" s="205">
        <v>927296</v>
      </c>
      <c r="E628" s="205">
        <v>1116171</v>
      </c>
      <c r="F628" s="205">
        <v>1842812</v>
      </c>
      <c r="G628" s="205">
        <v>392737</v>
      </c>
      <c r="H628" s="242">
        <v>13256528</v>
      </c>
      <c r="I628" s="136"/>
      <c r="J628" s="135" t="s">
        <v>395</v>
      </c>
      <c r="K628" s="205">
        <v>5070244</v>
      </c>
      <c r="L628" s="205">
        <v>2792045</v>
      </c>
      <c r="M628" s="205">
        <v>778163</v>
      </c>
      <c r="N628" s="205">
        <v>816522</v>
      </c>
      <c r="O628" s="205">
        <v>1422229</v>
      </c>
      <c r="P628" s="205">
        <v>287517</v>
      </c>
      <c r="Q628" s="242">
        <v>11166720</v>
      </c>
      <c r="R628" s="136"/>
      <c r="S628" s="136"/>
      <c r="T628" s="136"/>
      <c r="U628" s="136"/>
      <c r="V628" s="136"/>
      <c r="W628" s="136"/>
      <c r="X628" s="136"/>
      <c r="Y628" s="136"/>
      <c r="Z628" s="136"/>
      <c r="AA628" s="136"/>
      <c r="AB628" s="136"/>
      <c r="AC628" s="136"/>
      <c r="AD628" s="136"/>
      <c r="AE628" s="136"/>
      <c r="AF628" s="136"/>
      <c r="AG628" s="136"/>
      <c r="AH628" s="136"/>
      <c r="AI628" s="136"/>
      <c r="AJ628" s="136"/>
      <c r="AK628" s="136"/>
      <c r="AL628" s="136"/>
      <c r="AM628" s="136"/>
      <c r="AN628" s="136"/>
      <c r="AO628" s="136"/>
      <c r="AP628" s="136"/>
      <c r="AQ628" s="136"/>
      <c r="AR628" s="136"/>
      <c r="AS628" s="136"/>
      <c r="AT628" s="136"/>
      <c r="AU628" s="136"/>
      <c r="AV628" s="136"/>
      <c r="AW628" s="136"/>
      <c r="AX628" s="136"/>
      <c r="AY628" s="136"/>
      <c r="AZ628" s="136"/>
      <c r="BA628" s="136"/>
      <c r="BB628" s="136"/>
      <c r="BC628" s="136"/>
      <c r="BD628" s="136"/>
      <c r="BE628" s="136"/>
      <c r="BF628" s="136"/>
      <c r="BG628" s="136"/>
      <c r="BH628" s="136"/>
      <c r="BI628" s="136"/>
      <c r="BJ628" s="136"/>
      <c r="BK628" s="136"/>
      <c r="BL628" s="136"/>
      <c r="BM628" s="136"/>
      <c r="BN628" s="136"/>
      <c r="BO628" s="136"/>
      <c r="BP628" s="136"/>
      <c r="BQ628" s="136"/>
      <c r="BR628" s="136"/>
      <c r="BS628" s="136"/>
      <c r="BT628" s="136"/>
      <c r="BU628" s="136"/>
      <c r="BV628" s="136"/>
      <c r="BW628" s="136"/>
      <c r="BX628" s="136"/>
      <c r="BY628" s="136"/>
      <c r="BZ628" s="136"/>
      <c r="CA628" s="136"/>
      <c r="CB628" s="136"/>
      <c r="CC628" s="136"/>
      <c r="CD628" s="136"/>
      <c r="CE628" s="136"/>
      <c r="CF628" s="136"/>
      <c r="CG628" s="136"/>
      <c r="CH628" s="136"/>
      <c r="CI628" s="136"/>
      <c r="CJ628" s="136"/>
      <c r="CK628" s="136"/>
      <c r="CL628" s="136"/>
      <c r="CM628" s="136"/>
      <c r="CN628" s="136"/>
      <c r="CO628" s="136"/>
      <c r="CP628" s="136"/>
      <c r="CQ628" s="136"/>
      <c r="CR628" s="136"/>
      <c r="CS628" s="136"/>
      <c r="CT628" s="136"/>
      <c r="CU628" s="136"/>
      <c r="CV628" s="136"/>
      <c r="CW628" s="136"/>
      <c r="CX628" s="136"/>
      <c r="CY628" s="136"/>
      <c r="CZ628" s="136"/>
      <c r="DA628" s="136"/>
      <c r="DB628" s="136"/>
      <c r="DC628" s="136"/>
      <c r="DD628" s="136"/>
      <c r="DE628" s="136"/>
      <c r="DF628" s="136"/>
      <c r="DG628" s="136"/>
      <c r="DH628" s="136"/>
      <c r="DI628" s="136"/>
      <c r="DJ628" s="136"/>
      <c r="DK628" s="136"/>
      <c r="DL628" s="136"/>
      <c r="DM628" s="136"/>
      <c r="DN628" s="136"/>
      <c r="DO628" s="136"/>
      <c r="DP628" s="136"/>
      <c r="DQ628" s="136"/>
      <c r="DR628" s="136"/>
      <c r="DS628" s="136"/>
      <c r="DT628" s="136"/>
      <c r="DU628" s="136"/>
      <c r="DV628" s="136"/>
      <c r="DW628" s="136"/>
      <c r="DX628" s="136"/>
      <c r="DY628" s="136"/>
      <c r="DZ628" s="136"/>
      <c r="EA628" s="136"/>
      <c r="EB628" s="136"/>
      <c r="EC628" s="136"/>
      <c r="ED628" s="136"/>
      <c r="EE628" s="136"/>
      <c r="EF628" s="136"/>
      <c r="EG628" s="136"/>
      <c r="EH628" s="136"/>
      <c r="EI628" s="136"/>
      <c r="EJ628" s="136"/>
      <c r="EK628" s="136"/>
      <c r="EL628" s="136"/>
      <c r="EM628" s="136"/>
      <c r="EN628" s="136"/>
      <c r="EO628" s="136"/>
      <c r="EP628" s="136"/>
      <c r="EQ628" s="136"/>
      <c r="ER628" s="136"/>
      <c r="ES628" s="136"/>
      <c r="ET628" s="136"/>
      <c r="EU628" s="136"/>
      <c r="EV628" s="136"/>
      <c r="EW628" s="136"/>
      <c r="EX628" s="136"/>
      <c r="EY628" s="136"/>
      <c r="EZ628" s="136"/>
      <c r="FA628" s="136"/>
      <c r="FB628" s="136"/>
      <c r="FC628" s="136"/>
      <c r="FD628" s="136"/>
      <c r="FE628" s="136"/>
      <c r="FF628" s="136"/>
      <c r="FG628" s="136"/>
      <c r="FH628" s="136"/>
      <c r="FI628" s="136"/>
      <c r="FJ628" s="136"/>
      <c r="FK628" s="136"/>
      <c r="FL628" s="136"/>
      <c r="FM628" s="136"/>
      <c r="FN628" s="136"/>
      <c r="FO628" s="136"/>
      <c r="FP628" s="136"/>
      <c r="FQ628" s="136"/>
      <c r="FR628" s="136"/>
      <c r="FS628" s="136"/>
      <c r="FT628" s="136"/>
      <c r="FU628" s="136"/>
      <c r="FV628" s="136"/>
      <c r="FW628" s="136"/>
      <c r="FX628" s="136"/>
      <c r="FY628" s="136"/>
      <c r="FZ628" s="136"/>
      <c r="GA628" s="136"/>
      <c r="GB628" s="136"/>
      <c r="GC628" s="136"/>
      <c r="GD628" s="136"/>
      <c r="GE628" s="136"/>
      <c r="GF628" s="136"/>
      <c r="GG628" s="136"/>
      <c r="GH628" s="136"/>
      <c r="GI628" s="136"/>
      <c r="GJ628" s="136"/>
      <c r="GK628" s="136"/>
      <c r="GL628" s="136"/>
      <c r="GM628" s="136"/>
      <c r="GN628" s="136"/>
      <c r="GO628" s="136"/>
      <c r="GP628" s="136"/>
      <c r="GQ628" s="136"/>
      <c r="GR628" s="136"/>
      <c r="GS628" s="136"/>
      <c r="GT628" s="136"/>
      <c r="GU628" s="136"/>
      <c r="GV628" s="136"/>
      <c r="GW628" s="136"/>
      <c r="GX628" s="136"/>
      <c r="GY628" s="136"/>
      <c r="GZ628" s="136"/>
      <c r="HA628" s="136"/>
      <c r="HB628" s="136"/>
      <c r="HC628" s="136"/>
      <c r="HD628" s="136"/>
      <c r="HE628" s="136"/>
      <c r="HF628" s="136"/>
      <c r="HG628" s="136"/>
      <c r="HH628" s="136"/>
      <c r="HI628" s="136"/>
      <c r="HJ628" s="136"/>
      <c r="HK628" s="136"/>
      <c r="HL628" s="136"/>
      <c r="HM628" s="136"/>
      <c r="HN628" s="136"/>
      <c r="HO628" s="136"/>
      <c r="HP628" s="136"/>
      <c r="HQ628" s="136"/>
      <c r="HR628" s="136"/>
      <c r="HS628" s="136"/>
      <c r="HT628" s="136"/>
      <c r="HU628" s="136"/>
      <c r="HV628" s="136"/>
      <c r="HW628" s="136"/>
      <c r="HX628" s="136"/>
      <c r="HY628" s="136"/>
      <c r="HZ628" s="136"/>
      <c r="IA628" s="136"/>
      <c r="IB628" s="136"/>
      <c r="IC628" s="136"/>
      <c r="ID628" s="136"/>
      <c r="IE628" s="136"/>
      <c r="IF628" s="136"/>
      <c r="IG628" s="136"/>
    </row>
    <row r="629" spans="1:241" ht="15.95" customHeight="1" x14ac:dyDescent="0.25">
      <c r="A629" s="135" t="s">
        <v>680</v>
      </c>
      <c r="B629" s="205">
        <v>4247423</v>
      </c>
      <c r="C629" s="205">
        <v>3239097</v>
      </c>
      <c r="D629" s="205">
        <v>764861</v>
      </c>
      <c r="E629" s="205">
        <v>1057128</v>
      </c>
      <c r="F629" s="205">
        <v>2079128</v>
      </c>
      <c r="G629" s="205">
        <v>285339</v>
      </c>
      <c r="H629" s="242">
        <v>11672976</v>
      </c>
      <c r="I629" s="136"/>
      <c r="J629" s="135" t="s">
        <v>696</v>
      </c>
      <c r="K629" s="205">
        <v>3260824</v>
      </c>
      <c r="L629" s="205">
        <v>2177849</v>
      </c>
      <c r="M629" s="205">
        <v>472235</v>
      </c>
      <c r="N629" s="205">
        <v>806763</v>
      </c>
      <c r="O629" s="205">
        <v>1227437</v>
      </c>
      <c r="P629" s="205">
        <v>263328</v>
      </c>
      <c r="Q629" s="242">
        <v>8208436</v>
      </c>
      <c r="R629" s="136"/>
      <c r="S629" s="136"/>
      <c r="T629" s="136"/>
      <c r="U629" s="136"/>
      <c r="V629" s="136"/>
      <c r="W629" s="136"/>
      <c r="X629" s="136"/>
      <c r="Y629" s="136"/>
      <c r="Z629" s="136"/>
      <c r="AA629" s="136"/>
      <c r="AB629" s="136"/>
      <c r="AC629" s="136"/>
      <c r="AD629" s="136"/>
      <c r="AE629" s="136"/>
      <c r="AF629" s="136"/>
      <c r="AG629" s="136"/>
      <c r="AH629" s="136"/>
      <c r="AI629" s="136"/>
      <c r="AJ629" s="136"/>
      <c r="AK629" s="136"/>
      <c r="AL629" s="136"/>
      <c r="AM629" s="136"/>
      <c r="AN629" s="136"/>
      <c r="AO629" s="136"/>
      <c r="AP629" s="136"/>
      <c r="AQ629" s="136"/>
      <c r="AR629" s="136"/>
      <c r="AS629" s="136"/>
      <c r="AT629" s="136"/>
      <c r="AU629" s="136"/>
      <c r="AV629" s="136"/>
      <c r="AW629" s="136"/>
      <c r="AX629" s="136"/>
      <c r="AY629" s="136"/>
      <c r="AZ629" s="136"/>
      <c r="BA629" s="136"/>
      <c r="BB629" s="136"/>
      <c r="BC629" s="136"/>
      <c r="BD629" s="136"/>
      <c r="BE629" s="136"/>
      <c r="BF629" s="136"/>
      <c r="BG629" s="136"/>
      <c r="BH629" s="136"/>
      <c r="BI629" s="136"/>
      <c r="BJ629" s="136"/>
      <c r="BK629" s="136"/>
      <c r="BL629" s="136"/>
      <c r="BM629" s="136"/>
      <c r="BN629" s="136"/>
      <c r="BO629" s="136"/>
      <c r="BP629" s="136"/>
      <c r="BQ629" s="136"/>
      <c r="BR629" s="136"/>
      <c r="BS629" s="136"/>
      <c r="BT629" s="136"/>
      <c r="BU629" s="136"/>
      <c r="BV629" s="136"/>
      <c r="BW629" s="136"/>
      <c r="BX629" s="136"/>
      <c r="BY629" s="136"/>
      <c r="BZ629" s="136"/>
      <c r="CA629" s="136"/>
      <c r="CB629" s="136"/>
      <c r="CC629" s="136"/>
      <c r="CD629" s="136"/>
      <c r="CE629" s="136"/>
      <c r="CF629" s="136"/>
      <c r="CG629" s="136"/>
      <c r="CH629" s="136"/>
      <c r="CI629" s="136"/>
      <c r="CJ629" s="136"/>
      <c r="CK629" s="136"/>
      <c r="CL629" s="136"/>
      <c r="CM629" s="136"/>
      <c r="CN629" s="136"/>
      <c r="CO629" s="136"/>
      <c r="CP629" s="136"/>
      <c r="CQ629" s="136"/>
      <c r="CR629" s="136"/>
      <c r="CS629" s="136"/>
      <c r="CT629" s="136"/>
      <c r="CU629" s="136"/>
      <c r="CV629" s="136"/>
      <c r="CW629" s="136"/>
      <c r="CX629" s="136"/>
      <c r="CY629" s="136"/>
      <c r="CZ629" s="136"/>
      <c r="DA629" s="136"/>
      <c r="DB629" s="136"/>
      <c r="DC629" s="136"/>
      <c r="DD629" s="136"/>
      <c r="DE629" s="136"/>
      <c r="DF629" s="136"/>
      <c r="DG629" s="136"/>
      <c r="DH629" s="136"/>
      <c r="DI629" s="136"/>
      <c r="DJ629" s="136"/>
      <c r="DK629" s="136"/>
      <c r="DL629" s="136"/>
      <c r="DM629" s="136"/>
      <c r="DN629" s="136"/>
      <c r="DO629" s="136"/>
      <c r="DP629" s="136"/>
      <c r="DQ629" s="136"/>
      <c r="DR629" s="136"/>
      <c r="DS629" s="136"/>
      <c r="DT629" s="136"/>
      <c r="DU629" s="136"/>
      <c r="DV629" s="136"/>
      <c r="DW629" s="136"/>
      <c r="DX629" s="136"/>
      <c r="DY629" s="136"/>
      <c r="DZ629" s="136"/>
      <c r="EA629" s="136"/>
      <c r="EB629" s="136"/>
      <c r="EC629" s="136"/>
      <c r="ED629" s="136"/>
      <c r="EE629" s="136"/>
      <c r="EF629" s="136"/>
      <c r="EG629" s="136"/>
      <c r="EH629" s="136"/>
      <c r="EI629" s="136"/>
      <c r="EJ629" s="136"/>
      <c r="EK629" s="136"/>
      <c r="EL629" s="136"/>
      <c r="EM629" s="136"/>
      <c r="EN629" s="136"/>
      <c r="EO629" s="136"/>
      <c r="EP629" s="136"/>
      <c r="EQ629" s="136"/>
      <c r="ER629" s="136"/>
      <c r="ES629" s="136"/>
      <c r="ET629" s="136"/>
      <c r="EU629" s="136"/>
      <c r="EV629" s="136"/>
      <c r="EW629" s="136"/>
      <c r="EX629" s="136"/>
      <c r="EY629" s="136"/>
      <c r="EZ629" s="136"/>
      <c r="FA629" s="136"/>
      <c r="FB629" s="136"/>
      <c r="FC629" s="136"/>
      <c r="FD629" s="136"/>
      <c r="FE629" s="136"/>
      <c r="FF629" s="136"/>
      <c r="FG629" s="136"/>
      <c r="FH629" s="136"/>
      <c r="FI629" s="136"/>
      <c r="FJ629" s="136"/>
      <c r="FK629" s="136"/>
      <c r="FL629" s="136"/>
      <c r="FM629" s="136"/>
      <c r="FN629" s="136"/>
      <c r="FO629" s="136"/>
      <c r="FP629" s="136"/>
      <c r="FQ629" s="136"/>
      <c r="FR629" s="136"/>
      <c r="FS629" s="136"/>
      <c r="FT629" s="136"/>
      <c r="FU629" s="136"/>
      <c r="FV629" s="136"/>
      <c r="FW629" s="136"/>
      <c r="FX629" s="136"/>
      <c r="FY629" s="136"/>
      <c r="FZ629" s="136"/>
      <c r="GA629" s="136"/>
      <c r="GB629" s="136"/>
      <c r="GC629" s="136"/>
      <c r="GD629" s="136"/>
      <c r="GE629" s="136"/>
      <c r="GF629" s="136"/>
      <c r="GG629" s="136"/>
      <c r="GH629" s="136"/>
      <c r="GI629" s="136"/>
      <c r="GJ629" s="136"/>
      <c r="GK629" s="136"/>
      <c r="GL629" s="136"/>
      <c r="GM629" s="136"/>
      <c r="GN629" s="136"/>
      <c r="GO629" s="136"/>
      <c r="GP629" s="136"/>
      <c r="GQ629" s="136"/>
      <c r="GR629" s="136"/>
      <c r="GS629" s="136"/>
      <c r="GT629" s="136"/>
      <c r="GU629" s="136"/>
      <c r="GV629" s="136"/>
      <c r="GW629" s="136"/>
      <c r="GX629" s="136"/>
      <c r="GY629" s="136"/>
      <c r="GZ629" s="136"/>
      <c r="HA629" s="136"/>
      <c r="HB629" s="136"/>
      <c r="HC629" s="136"/>
      <c r="HD629" s="136"/>
      <c r="HE629" s="136"/>
      <c r="HF629" s="136"/>
      <c r="HG629" s="136"/>
      <c r="HH629" s="136"/>
      <c r="HI629" s="136"/>
      <c r="HJ629" s="136"/>
      <c r="HK629" s="136"/>
      <c r="HL629" s="136"/>
      <c r="HM629" s="136"/>
      <c r="HN629" s="136"/>
      <c r="HO629" s="136"/>
      <c r="HP629" s="136"/>
      <c r="HQ629" s="136"/>
      <c r="HR629" s="136"/>
      <c r="HS629" s="136"/>
      <c r="HT629" s="136"/>
      <c r="HU629" s="136"/>
      <c r="HV629" s="136"/>
      <c r="HW629" s="136"/>
      <c r="HX629" s="136"/>
      <c r="HY629" s="136"/>
      <c r="HZ629" s="136"/>
      <c r="IA629" s="136"/>
      <c r="IB629" s="136"/>
      <c r="IC629" s="136"/>
      <c r="ID629" s="136"/>
      <c r="IE629" s="136"/>
      <c r="IF629" s="136"/>
      <c r="IG629" s="136"/>
    </row>
    <row r="630" spans="1:241" ht="15.95" customHeight="1" x14ac:dyDescent="0.25">
      <c r="A630" s="135" t="s">
        <v>681</v>
      </c>
      <c r="B630" s="205">
        <v>4857664</v>
      </c>
      <c r="C630" s="205">
        <v>3814208</v>
      </c>
      <c r="D630" s="205">
        <v>1116878</v>
      </c>
      <c r="E630" s="205">
        <v>1054705</v>
      </c>
      <c r="F630" s="205">
        <v>1937980</v>
      </c>
      <c r="G630" s="205">
        <v>387837</v>
      </c>
      <c r="H630" s="242">
        <v>13169272</v>
      </c>
      <c r="I630" s="136"/>
      <c r="J630" s="135" t="s">
        <v>631</v>
      </c>
      <c r="K630" s="205">
        <v>3220444</v>
      </c>
      <c r="L630" s="205">
        <v>2420442</v>
      </c>
      <c r="M630" s="205">
        <v>573690</v>
      </c>
      <c r="N630" s="205">
        <v>720744</v>
      </c>
      <c r="O630" s="205">
        <v>1350728</v>
      </c>
      <c r="P630" s="205">
        <v>220709</v>
      </c>
      <c r="Q630" s="242">
        <v>8506757</v>
      </c>
      <c r="R630" s="136"/>
      <c r="S630" s="136"/>
      <c r="T630" s="136"/>
      <c r="U630" s="136"/>
      <c r="V630" s="136"/>
      <c r="W630" s="136"/>
      <c r="X630" s="136"/>
      <c r="Y630" s="136"/>
      <c r="Z630" s="136"/>
      <c r="AA630" s="136"/>
      <c r="AB630" s="136"/>
      <c r="AC630" s="136"/>
      <c r="AD630" s="136"/>
      <c r="AE630" s="136"/>
      <c r="AF630" s="136"/>
      <c r="AG630" s="136"/>
      <c r="AH630" s="136"/>
      <c r="AI630" s="136"/>
      <c r="AJ630" s="136"/>
      <c r="AK630" s="136"/>
      <c r="AL630" s="136"/>
      <c r="AM630" s="136"/>
      <c r="AN630" s="136"/>
      <c r="AO630" s="136"/>
      <c r="AP630" s="136"/>
      <c r="AQ630" s="136"/>
      <c r="AR630" s="136"/>
      <c r="AS630" s="136"/>
      <c r="AT630" s="136"/>
      <c r="AU630" s="136"/>
      <c r="AV630" s="136"/>
      <c r="AW630" s="136"/>
      <c r="AX630" s="136"/>
      <c r="AY630" s="136"/>
      <c r="AZ630" s="136"/>
      <c r="BA630" s="136"/>
      <c r="BB630" s="136"/>
      <c r="BC630" s="136"/>
      <c r="BD630" s="136"/>
      <c r="BE630" s="136"/>
      <c r="BF630" s="136"/>
      <c r="BG630" s="136"/>
      <c r="BH630" s="136"/>
      <c r="BI630" s="136"/>
      <c r="BJ630" s="136"/>
      <c r="BK630" s="136"/>
      <c r="BL630" s="136"/>
      <c r="BM630" s="136"/>
      <c r="BN630" s="136"/>
      <c r="BO630" s="136"/>
      <c r="BP630" s="136"/>
      <c r="BQ630" s="136"/>
      <c r="BR630" s="136"/>
      <c r="BS630" s="136"/>
      <c r="BT630" s="136"/>
      <c r="BU630" s="136"/>
      <c r="BV630" s="136"/>
      <c r="BW630" s="136"/>
      <c r="BX630" s="136"/>
      <c r="BY630" s="136"/>
      <c r="BZ630" s="136"/>
      <c r="CA630" s="136"/>
      <c r="CB630" s="136"/>
      <c r="CC630" s="136"/>
      <c r="CD630" s="136"/>
      <c r="CE630" s="136"/>
      <c r="CF630" s="136"/>
      <c r="CG630" s="136"/>
      <c r="CH630" s="136"/>
      <c r="CI630" s="136"/>
      <c r="CJ630" s="136"/>
      <c r="CK630" s="136"/>
      <c r="CL630" s="136"/>
      <c r="CM630" s="136"/>
      <c r="CN630" s="136"/>
      <c r="CO630" s="136"/>
      <c r="CP630" s="136"/>
      <c r="CQ630" s="136"/>
      <c r="CR630" s="136"/>
      <c r="CS630" s="136"/>
      <c r="CT630" s="136"/>
      <c r="CU630" s="136"/>
      <c r="CV630" s="136"/>
      <c r="CW630" s="136"/>
      <c r="CX630" s="136"/>
      <c r="CY630" s="136"/>
      <c r="CZ630" s="136"/>
      <c r="DA630" s="136"/>
      <c r="DB630" s="136"/>
      <c r="DC630" s="136"/>
      <c r="DD630" s="136"/>
      <c r="DE630" s="136"/>
      <c r="DF630" s="136"/>
      <c r="DG630" s="136"/>
      <c r="DH630" s="136"/>
      <c r="DI630" s="136"/>
      <c r="DJ630" s="136"/>
      <c r="DK630" s="136"/>
      <c r="DL630" s="136"/>
      <c r="DM630" s="136"/>
      <c r="DN630" s="136"/>
      <c r="DO630" s="136"/>
      <c r="DP630" s="136"/>
      <c r="DQ630" s="136"/>
      <c r="DR630" s="136"/>
      <c r="DS630" s="136"/>
      <c r="DT630" s="136"/>
      <c r="DU630" s="136"/>
      <c r="DV630" s="136"/>
      <c r="DW630" s="136"/>
      <c r="DX630" s="136"/>
      <c r="DY630" s="136"/>
      <c r="DZ630" s="136"/>
      <c r="EA630" s="136"/>
      <c r="EB630" s="136"/>
      <c r="EC630" s="136"/>
      <c r="ED630" s="136"/>
      <c r="EE630" s="136"/>
      <c r="EF630" s="136"/>
      <c r="EG630" s="136"/>
      <c r="EH630" s="136"/>
      <c r="EI630" s="136"/>
      <c r="EJ630" s="136"/>
      <c r="EK630" s="136"/>
      <c r="EL630" s="136"/>
      <c r="EM630" s="136"/>
      <c r="EN630" s="136"/>
      <c r="EO630" s="136"/>
      <c r="EP630" s="136"/>
      <c r="EQ630" s="136"/>
      <c r="ER630" s="136"/>
      <c r="ES630" s="136"/>
      <c r="ET630" s="136"/>
      <c r="EU630" s="136"/>
      <c r="EV630" s="136"/>
      <c r="EW630" s="136"/>
      <c r="EX630" s="136"/>
      <c r="EY630" s="136"/>
      <c r="EZ630" s="136"/>
      <c r="FA630" s="136"/>
      <c r="FB630" s="136"/>
      <c r="FC630" s="136"/>
      <c r="FD630" s="136"/>
      <c r="FE630" s="136"/>
      <c r="FF630" s="136"/>
      <c r="FG630" s="136"/>
      <c r="FH630" s="136"/>
      <c r="FI630" s="136"/>
      <c r="FJ630" s="136"/>
      <c r="FK630" s="136"/>
      <c r="FL630" s="136"/>
      <c r="FM630" s="136"/>
      <c r="FN630" s="136"/>
      <c r="FO630" s="136"/>
      <c r="FP630" s="136"/>
      <c r="FQ630" s="136"/>
      <c r="FR630" s="136"/>
      <c r="FS630" s="136"/>
      <c r="FT630" s="136"/>
      <c r="FU630" s="136"/>
      <c r="FV630" s="136"/>
      <c r="FW630" s="136"/>
      <c r="FX630" s="136"/>
      <c r="FY630" s="136"/>
      <c r="FZ630" s="136"/>
      <c r="GA630" s="136"/>
      <c r="GB630" s="136"/>
      <c r="GC630" s="136"/>
      <c r="GD630" s="136"/>
      <c r="GE630" s="136"/>
      <c r="GF630" s="136"/>
      <c r="GG630" s="136"/>
      <c r="GH630" s="136"/>
      <c r="GI630" s="136"/>
      <c r="GJ630" s="136"/>
      <c r="GK630" s="136"/>
      <c r="GL630" s="136"/>
      <c r="GM630" s="136"/>
      <c r="GN630" s="136"/>
      <c r="GO630" s="136"/>
      <c r="GP630" s="136"/>
      <c r="GQ630" s="136"/>
      <c r="GR630" s="136"/>
      <c r="GS630" s="136"/>
      <c r="GT630" s="136"/>
      <c r="GU630" s="136"/>
      <c r="GV630" s="136"/>
      <c r="GW630" s="136"/>
      <c r="GX630" s="136"/>
      <c r="GY630" s="136"/>
      <c r="GZ630" s="136"/>
      <c r="HA630" s="136"/>
      <c r="HB630" s="136"/>
      <c r="HC630" s="136"/>
      <c r="HD630" s="136"/>
      <c r="HE630" s="136"/>
      <c r="HF630" s="136"/>
      <c r="HG630" s="136"/>
      <c r="HH630" s="136"/>
      <c r="HI630" s="136"/>
      <c r="HJ630" s="136"/>
      <c r="HK630" s="136"/>
      <c r="HL630" s="136"/>
      <c r="HM630" s="136"/>
      <c r="HN630" s="136"/>
      <c r="HO630" s="136"/>
      <c r="HP630" s="136"/>
      <c r="HQ630" s="136"/>
      <c r="HR630" s="136"/>
      <c r="HS630" s="136"/>
      <c r="HT630" s="136"/>
      <c r="HU630" s="136"/>
      <c r="HV630" s="136"/>
      <c r="HW630" s="136"/>
      <c r="HX630" s="136"/>
      <c r="HY630" s="136"/>
      <c r="HZ630" s="136"/>
      <c r="IA630" s="136"/>
      <c r="IB630" s="136"/>
      <c r="IC630" s="136"/>
      <c r="ID630" s="136"/>
      <c r="IE630" s="136"/>
      <c r="IF630" s="136"/>
      <c r="IG630" s="136"/>
    </row>
    <row r="631" spans="1:241" ht="15.95" customHeight="1" x14ac:dyDescent="0.25">
      <c r="A631" s="135" t="s">
        <v>682</v>
      </c>
      <c r="B631" s="205">
        <v>3656964</v>
      </c>
      <c r="C631" s="205">
        <v>2913825</v>
      </c>
      <c r="D631" s="205">
        <v>888239</v>
      </c>
      <c r="E631" s="205">
        <v>1129003</v>
      </c>
      <c r="F631" s="205">
        <v>1374752</v>
      </c>
      <c r="G631" s="205">
        <v>269182</v>
      </c>
      <c r="H631" s="242">
        <v>10231965</v>
      </c>
      <c r="I631" s="136"/>
      <c r="J631" s="135" t="s">
        <v>398</v>
      </c>
      <c r="K631" s="205">
        <v>3493294</v>
      </c>
      <c r="L631" s="205">
        <v>2572211</v>
      </c>
      <c r="M631" s="205">
        <v>646566</v>
      </c>
      <c r="N631" s="205">
        <v>836029</v>
      </c>
      <c r="O631" s="205">
        <v>1376915</v>
      </c>
      <c r="P631" s="205">
        <v>236208</v>
      </c>
      <c r="Q631" s="242">
        <v>9161223</v>
      </c>
      <c r="R631" s="136"/>
      <c r="S631" s="136"/>
      <c r="T631" s="136"/>
      <c r="U631" s="136"/>
      <c r="V631" s="136"/>
      <c r="W631" s="136"/>
      <c r="X631" s="136"/>
      <c r="Y631" s="136"/>
      <c r="Z631" s="136"/>
      <c r="AA631" s="136"/>
      <c r="AB631" s="136"/>
      <c r="AC631" s="136"/>
      <c r="AD631" s="136"/>
      <c r="AE631" s="136"/>
      <c r="AF631" s="136"/>
      <c r="AG631" s="136"/>
      <c r="AH631" s="136"/>
      <c r="AI631" s="136"/>
      <c r="AJ631" s="136"/>
      <c r="AK631" s="136"/>
      <c r="AL631" s="136"/>
      <c r="AM631" s="136"/>
      <c r="AN631" s="136"/>
      <c r="AO631" s="136"/>
      <c r="AP631" s="136"/>
      <c r="AQ631" s="136"/>
      <c r="AR631" s="136"/>
      <c r="AS631" s="136"/>
      <c r="AT631" s="136"/>
      <c r="AU631" s="136"/>
      <c r="AV631" s="136"/>
      <c r="AW631" s="136"/>
      <c r="AX631" s="136"/>
      <c r="AY631" s="136"/>
      <c r="AZ631" s="136"/>
      <c r="BA631" s="136"/>
      <c r="BB631" s="136"/>
      <c r="BC631" s="136"/>
      <c r="BD631" s="136"/>
      <c r="BE631" s="136"/>
      <c r="BF631" s="136"/>
      <c r="BG631" s="136"/>
      <c r="BH631" s="136"/>
      <c r="BI631" s="136"/>
      <c r="BJ631" s="136"/>
      <c r="BK631" s="136"/>
      <c r="BL631" s="136"/>
      <c r="BM631" s="136"/>
      <c r="BN631" s="136"/>
      <c r="BO631" s="136"/>
      <c r="BP631" s="136"/>
      <c r="BQ631" s="136"/>
      <c r="BR631" s="136"/>
      <c r="BS631" s="136"/>
      <c r="BT631" s="136"/>
      <c r="BU631" s="136"/>
      <c r="BV631" s="136"/>
      <c r="BW631" s="136"/>
      <c r="BX631" s="136"/>
      <c r="BY631" s="136"/>
      <c r="BZ631" s="136"/>
      <c r="CA631" s="136"/>
      <c r="CB631" s="136"/>
      <c r="CC631" s="136"/>
      <c r="CD631" s="136"/>
      <c r="CE631" s="136"/>
      <c r="CF631" s="136"/>
      <c r="CG631" s="136"/>
      <c r="CH631" s="136"/>
      <c r="CI631" s="136"/>
      <c r="CJ631" s="136"/>
      <c r="CK631" s="136"/>
      <c r="CL631" s="136"/>
      <c r="CM631" s="136"/>
      <c r="CN631" s="136"/>
      <c r="CO631" s="136"/>
      <c r="CP631" s="136"/>
      <c r="CQ631" s="136"/>
      <c r="CR631" s="136"/>
      <c r="CS631" s="136"/>
      <c r="CT631" s="136"/>
      <c r="CU631" s="136"/>
      <c r="CV631" s="136"/>
      <c r="CW631" s="136"/>
      <c r="CX631" s="136"/>
      <c r="CY631" s="136"/>
      <c r="CZ631" s="136"/>
      <c r="DA631" s="136"/>
      <c r="DB631" s="136"/>
      <c r="DC631" s="136"/>
      <c r="DD631" s="136"/>
      <c r="DE631" s="136"/>
      <c r="DF631" s="136"/>
      <c r="DG631" s="136"/>
      <c r="DH631" s="136"/>
      <c r="DI631" s="136"/>
      <c r="DJ631" s="136"/>
      <c r="DK631" s="136"/>
      <c r="DL631" s="136"/>
      <c r="DM631" s="136"/>
      <c r="DN631" s="136"/>
      <c r="DO631" s="136"/>
      <c r="DP631" s="136"/>
      <c r="DQ631" s="136"/>
      <c r="DR631" s="136"/>
      <c r="DS631" s="136"/>
      <c r="DT631" s="136"/>
      <c r="DU631" s="136"/>
      <c r="DV631" s="136"/>
      <c r="DW631" s="136"/>
      <c r="DX631" s="136"/>
      <c r="DY631" s="136"/>
      <c r="DZ631" s="136"/>
      <c r="EA631" s="136"/>
      <c r="EB631" s="136"/>
      <c r="EC631" s="136"/>
      <c r="ED631" s="136"/>
      <c r="EE631" s="136"/>
      <c r="EF631" s="136"/>
      <c r="EG631" s="136"/>
      <c r="EH631" s="136"/>
      <c r="EI631" s="136"/>
      <c r="EJ631" s="136"/>
      <c r="EK631" s="136"/>
      <c r="EL631" s="136"/>
      <c r="EM631" s="136"/>
      <c r="EN631" s="136"/>
      <c r="EO631" s="136"/>
      <c r="EP631" s="136"/>
      <c r="EQ631" s="136"/>
      <c r="ER631" s="136"/>
      <c r="ES631" s="136"/>
      <c r="ET631" s="136"/>
      <c r="EU631" s="136"/>
      <c r="EV631" s="136"/>
      <c r="EW631" s="136"/>
      <c r="EX631" s="136"/>
      <c r="EY631" s="136"/>
      <c r="EZ631" s="136"/>
      <c r="FA631" s="136"/>
      <c r="FB631" s="136"/>
      <c r="FC631" s="136"/>
      <c r="FD631" s="136"/>
      <c r="FE631" s="136"/>
      <c r="FF631" s="136"/>
      <c r="FG631" s="136"/>
      <c r="FH631" s="136"/>
      <c r="FI631" s="136"/>
      <c r="FJ631" s="136"/>
      <c r="FK631" s="136"/>
      <c r="FL631" s="136"/>
      <c r="FM631" s="136"/>
      <c r="FN631" s="136"/>
      <c r="FO631" s="136"/>
      <c r="FP631" s="136"/>
      <c r="FQ631" s="136"/>
      <c r="FR631" s="136"/>
      <c r="FS631" s="136"/>
      <c r="FT631" s="136"/>
      <c r="FU631" s="136"/>
      <c r="FV631" s="136"/>
      <c r="FW631" s="136"/>
      <c r="FX631" s="136"/>
      <c r="FY631" s="136"/>
      <c r="FZ631" s="136"/>
      <c r="GA631" s="136"/>
      <c r="GB631" s="136"/>
      <c r="GC631" s="136"/>
      <c r="GD631" s="136"/>
      <c r="GE631" s="136"/>
      <c r="GF631" s="136"/>
      <c r="GG631" s="136"/>
      <c r="GH631" s="136"/>
      <c r="GI631" s="136"/>
      <c r="GJ631" s="136"/>
      <c r="GK631" s="136"/>
      <c r="GL631" s="136"/>
      <c r="GM631" s="136"/>
      <c r="GN631" s="136"/>
      <c r="GO631" s="136"/>
      <c r="GP631" s="136"/>
      <c r="GQ631" s="136"/>
      <c r="GR631" s="136"/>
      <c r="GS631" s="136"/>
      <c r="GT631" s="136"/>
      <c r="GU631" s="136"/>
      <c r="GV631" s="136"/>
      <c r="GW631" s="136"/>
      <c r="GX631" s="136"/>
      <c r="GY631" s="136"/>
      <c r="GZ631" s="136"/>
      <c r="HA631" s="136"/>
      <c r="HB631" s="136"/>
      <c r="HC631" s="136"/>
      <c r="HD631" s="136"/>
      <c r="HE631" s="136"/>
      <c r="HF631" s="136"/>
      <c r="HG631" s="136"/>
      <c r="HH631" s="136"/>
      <c r="HI631" s="136"/>
      <c r="HJ631" s="136"/>
      <c r="HK631" s="136"/>
      <c r="HL631" s="136"/>
      <c r="HM631" s="136"/>
      <c r="HN631" s="136"/>
      <c r="HO631" s="136"/>
      <c r="HP631" s="136"/>
      <c r="HQ631" s="136"/>
      <c r="HR631" s="136"/>
      <c r="HS631" s="136"/>
      <c r="HT631" s="136"/>
      <c r="HU631" s="136"/>
      <c r="HV631" s="136"/>
      <c r="HW631" s="136"/>
      <c r="HX631" s="136"/>
      <c r="HY631" s="136"/>
      <c r="HZ631" s="136"/>
      <c r="IA631" s="136"/>
      <c r="IB631" s="136"/>
      <c r="IC631" s="136"/>
      <c r="ID631" s="136"/>
      <c r="IE631" s="136"/>
      <c r="IF631" s="136"/>
      <c r="IG631" s="136"/>
    </row>
    <row r="632" spans="1:241" ht="15.95" customHeight="1" x14ac:dyDescent="0.25">
      <c r="A632" s="135" t="s">
        <v>683</v>
      </c>
      <c r="B632" s="205">
        <v>3494460</v>
      </c>
      <c r="C632" s="205">
        <v>2613487</v>
      </c>
      <c r="D632" s="205">
        <v>710952</v>
      </c>
      <c r="E632" s="205">
        <v>790411</v>
      </c>
      <c r="F632" s="205">
        <v>2079996</v>
      </c>
      <c r="G632" s="205">
        <v>251514</v>
      </c>
      <c r="H632" s="242">
        <v>9940820</v>
      </c>
      <c r="I632" s="136"/>
      <c r="J632" s="135" t="s">
        <v>399</v>
      </c>
      <c r="K632" s="205">
        <v>2536253</v>
      </c>
      <c r="L632" s="205">
        <v>1724676</v>
      </c>
      <c r="M632" s="205">
        <v>398753</v>
      </c>
      <c r="N632" s="205">
        <v>864099</v>
      </c>
      <c r="O632" s="205">
        <v>1243557</v>
      </c>
      <c r="P632" s="205">
        <v>190355</v>
      </c>
      <c r="Q632" s="242">
        <v>6957693</v>
      </c>
      <c r="R632" s="136"/>
      <c r="S632" s="136"/>
      <c r="T632" s="136"/>
      <c r="U632" s="136"/>
      <c r="V632" s="136"/>
      <c r="W632" s="136"/>
      <c r="X632" s="136"/>
      <c r="Y632" s="136"/>
      <c r="Z632" s="136"/>
      <c r="AA632" s="136"/>
      <c r="AB632" s="136"/>
      <c r="AC632" s="136"/>
      <c r="AD632" s="136"/>
      <c r="AE632" s="136"/>
      <c r="AF632" s="136"/>
      <c r="AG632" s="136"/>
      <c r="AH632" s="136"/>
      <c r="AI632" s="136"/>
      <c r="AJ632" s="136"/>
      <c r="AK632" s="136"/>
      <c r="AL632" s="136"/>
      <c r="AM632" s="136"/>
      <c r="AN632" s="136"/>
      <c r="AO632" s="136"/>
      <c r="AP632" s="136"/>
      <c r="AQ632" s="136"/>
      <c r="AR632" s="136"/>
      <c r="AS632" s="136"/>
      <c r="AT632" s="136"/>
      <c r="AU632" s="136"/>
      <c r="AV632" s="136"/>
      <c r="AW632" s="136"/>
      <c r="AX632" s="136"/>
      <c r="AY632" s="136"/>
      <c r="AZ632" s="136"/>
      <c r="BA632" s="136"/>
      <c r="BB632" s="136"/>
      <c r="BC632" s="136"/>
      <c r="BD632" s="136"/>
      <c r="BE632" s="136"/>
      <c r="BF632" s="136"/>
      <c r="BG632" s="136"/>
      <c r="BH632" s="136"/>
      <c r="BI632" s="136"/>
      <c r="BJ632" s="136"/>
      <c r="BK632" s="136"/>
      <c r="BL632" s="136"/>
      <c r="BM632" s="136"/>
      <c r="BN632" s="136"/>
      <c r="BO632" s="136"/>
      <c r="BP632" s="136"/>
      <c r="BQ632" s="136"/>
      <c r="BR632" s="136"/>
      <c r="BS632" s="136"/>
      <c r="BT632" s="136"/>
      <c r="BU632" s="136"/>
      <c r="BV632" s="136"/>
      <c r="BW632" s="136"/>
      <c r="BX632" s="136"/>
      <c r="BY632" s="136"/>
      <c r="BZ632" s="136"/>
      <c r="CA632" s="136"/>
      <c r="CB632" s="136"/>
      <c r="CC632" s="136"/>
      <c r="CD632" s="136"/>
      <c r="CE632" s="136"/>
      <c r="CF632" s="136"/>
      <c r="CG632" s="136"/>
      <c r="CH632" s="136"/>
      <c r="CI632" s="136"/>
      <c r="CJ632" s="136"/>
      <c r="CK632" s="136"/>
      <c r="CL632" s="136"/>
      <c r="CM632" s="136"/>
      <c r="CN632" s="136"/>
      <c r="CO632" s="136"/>
      <c r="CP632" s="136"/>
      <c r="CQ632" s="136"/>
      <c r="CR632" s="136"/>
      <c r="CS632" s="136"/>
      <c r="CT632" s="136"/>
      <c r="CU632" s="136"/>
      <c r="CV632" s="136"/>
      <c r="CW632" s="136"/>
      <c r="CX632" s="136"/>
      <c r="CY632" s="136"/>
      <c r="CZ632" s="136"/>
      <c r="DA632" s="136"/>
      <c r="DB632" s="136"/>
      <c r="DC632" s="136"/>
      <c r="DD632" s="136"/>
      <c r="DE632" s="136"/>
      <c r="DF632" s="136"/>
      <c r="DG632" s="136"/>
      <c r="DH632" s="136"/>
      <c r="DI632" s="136"/>
      <c r="DJ632" s="136"/>
      <c r="DK632" s="136"/>
      <c r="DL632" s="136"/>
      <c r="DM632" s="136"/>
      <c r="DN632" s="136"/>
      <c r="DO632" s="136"/>
      <c r="DP632" s="136"/>
      <c r="DQ632" s="136"/>
      <c r="DR632" s="136"/>
      <c r="DS632" s="136"/>
      <c r="DT632" s="136"/>
      <c r="DU632" s="136"/>
      <c r="DV632" s="136"/>
      <c r="DW632" s="136"/>
      <c r="DX632" s="136"/>
      <c r="DY632" s="136"/>
      <c r="DZ632" s="136"/>
      <c r="EA632" s="136"/>
      <c r="EB632" s="136"/>
      <c r="EC632" s="136"/>
      <c r="ED632" s="136"/>
      <c r="EE632" s="136"/>
      <c r="EF632" s="136"/>
      <c r="EG632" s="136"/>
      <c r="EH632" s="136"/>
      <c r="EI632" s="136"/>
      <c r="EJ632" s="136"/>
      <c r="EK632" s="136"/>
      <c r="EL632" s="136"/>
      <c r="EM632" s="136"/>
      <c r="EN632" s="136"/>
      <c r="EO632" s="136"/>
      <c r="EP632" s="136"/>
      <c r="EQ632" s="136"/>
      <c r="ER632" s="136"/>
      <c r="ES632" s="136"/>
      <c r="ET632" s="136"/>
      <c r="EU632" s="136"/>
      <c r="EV632" s="136"/>
      <c r="EW632" s="136"/>
      <c r="EX632" s="136"/>
      <c r="EY632" s="136"/>
      <c r="EZ632" s="136"/>
      <c r="FA632" s="136"/>
      <c r="FB632" s="136"/>
      <c r="FC632" s="136"/>
      <c r="FD632" s="136"/>
      <c r="FE632" s="136"/>
      <c r="FF632" s="136"/>
      <c r="FG632" s="136"/>
      <c r="FH632" s="136"/>
      <c r="FI632" s="136"/>
      <c r="FJ632" s="136"/>
      <c r="FK632" s="136"/>
      <c r="FL632" s="136"/>
      <c r="FM632" s="136"/>
      <c r="FN632" s="136"/>
      <c r="FO632" s="136"/>
      <c r="FP632" s="136"/>
      <c r="FQ632" s="136"/>
      <c r="FR632" s="136"/>
      <c r="FS632" s="136"/>
      <c r="FT632" s="136"/>
      <c r="FU632" s="136"/>
      <c r="FV632" s="136"/>
      <c r="FW632" s="136"/>
      <c r="FX632" s="136"/>
      <c r="FY632" s="136"/>
      <c r="FZ632" s="136"/>
      <c r="GA632" s="136"/>
      <c r="GB632" s="136"/>
      <c r="GC632" s="136"/>
      <c r="GD632" s="136"/>
      <c r="GE632" s="136"/>
      <c r="GF632" s="136"/>
      <c r="GG632" s="136"/>
      <c r="GH632" s="136"/>
      <c r="GI632" s="136"/>
      <c r="GJ632" s="136"/>
      <c r="GK632" s="136"/>
      <c r="GL632" s="136"/>
      <c r="GM632" s="136"/>
      <c r="GN632" s="136"/>
      <c r="GO632" s="136"/>
      <c r="GP632" s="136"/>
      <c r="GQ632" s="136"/>
      <c r="GR632" s="136"/>
      <c r="GS632" s="136"/>
      <c r="GT632" s="136"/>
      <c r="GU632" s="136"/>
      <c r="GV632" s="136"/>
      <c r="GW632" s="136"/>
      <c r="GX632" s="136"/>
      <c r="GY632" s="136"/>
      <c r="GZ632" s="136"/>
      <c r="HA632" s="136"/>
      <c r="HB632" s="136"/>
      <c r="HC632" s="136"/>
      <c r="HD632" s="136"/>
      <c r="HE632" s="136"/>
      <c r="HF632" s="136"/>
      <c r="HG632" s="136"/>
      <c r="HH632" s="136"/>
      <c r="HI632" s="136"/>
      <c r="HJ632" s="136"/>
      <c r="HK632" s="136"/>
      <c r="HL632" s="136"/>
      <c r="HM632" s="136"/>
      <c r="HN632" s="136"/>
      <c r="HO632" s="136"/>
      <c r="HP632" s="136"/>
      <c r="HQ632" s="136"/>
      <c r="HR632" s="136"/>
      <c r="HS632" s="136"/>
      <c r="HT632" s="136"/>
      <c r="HU632" s="136"/>
      <c r="HV632" s="136"/>
      <c r="HW632" s="136"/>
      <c r="HX632" s="136"/>
      <c r="HY632" s="136"/>
      <c r="HZ632" s="136"/>
      <c r="IA632" s="136"/>
      <c r="IB632" s="136"/>
      <c r="IC632" s="136"/>
      <c r="ID632" s="136"/>
      <c r="IE632" s="136"/>
      <c r="IF632" s="136"/>
      <c r="IG632" s="136"/>
    </row>
    <row r="633" spans="1:241" ht="15.95" customHeight="1" x14ac:dyDescent="0.25">
      <c r="A633" s="135" t="s">
        <v>684</v>
      </c>
      <c r="B633" s="205">
        <v>5265516</v>
      </c>
      <c r="C633" s="205">
        <v>3391651</v>
      </c>
      <c r="D633" s="205">
        <v>950096</v>
      </c>
      <c r="E633" s="205">
        <v>881627</v>
      </c>
      <c r="F633" s="205">
        <v>2297751</v>
      </c>
      <c r="G633" s="205">
        <v>414379</v>
      </c>
      <c r="H633" s="242">
        <v>13201020</v>
      </c>
      <c r="I633" s="136"/>
      <c r="J633" s="135" t="s">
        <v>400</v>
      </c>
      <c r="K633" s="205">
        <v>2012517</v>
      </c>
      <c r="L633" s="205">
        <v>935990</v>
      </c>
      <c r="M633" s="205">
        <v>236859</v>
      </c>
      <c r="N633" s="205">
        <v>567827</v>
      </c>
      <c r="O633" s="205">
        <v>587729</v>
      </c>
      <c r="P633" s="205">
        <v>109385</v>
      </c>
      <c r="Q633" s="242">
        <v>4450307</v>
      </c>
      <c r="R633" s="136"/>
      <c r="S633" s="136"/>
      <c r="T633" s="136"/>
      <c r="U633" s="136"/>
      <c r="V633" s="136"/>
      <c r="W633" s="136"/>
      <c r="X633" s="136"/>
      <c r="Y633" s="136"/>
      <c r="Z633" s="136"/>
      <c r="AA633" s="136"/>
      <c r="AB633" s="136"/>
      <c r="AC633" s="136"/>
      <c r="AD633" s="136"/>
      <c r="AE633" s="136"/>
      <c r="AF633" s="136"/>
      <c r="AG633" s="136"/>
      <c r="AH633" s="136"/>
      <c r="AI633" s="136"/>
      <c r="AJ633" s="136"/>
      <c r="AK633" s="136"/>
      <c r="AL633" s="136"/>
      <c r="AM633" s="136"/>
      <c r="AN633" s="136"/>
      <c r="AO633" s="136"/>
      <c r="AP633" s="136"/>
      <c r="AQ633" s="136"/>
      <c r="AR633" s="136"/>
      <c r="AS633" s="136"/>
      <c r="AT633" s="136"/>
      <c r="AU633" s="136"/>
      <c r="AV633" s="136"/>
      <c r="AW633" s="136"/>
      <c r="AX633" s="136"/>
      <c r="AY633" s="136"/>
      <c r="AZ633" s="136"/>
      <c r="BA633" s="136"/>
      <c r="BB633" s="136"/>
      <c r="BC633" s="136"/>
      <c r="BD633" s="136"/>
      <c r="BE633" s="136"/>
      <c r="BF633" s="136"/>
      <c r="BG633" s="136"/>
      <c r="BH633" s="136"/>
      <c r="BI633" s="136"/>
      <c r="BJ633" s="136"/>
      <c r="BK633" s="136"/>
      <c r="BL633" s="136"/>
      <c r="BM633" s="136"/>
      <c r="BN633" s="136"/>
      <c r="BO633" s="136"/>
      <c r="BP633" s="136"/>
      <c r="BQ633" s="136"/>
      <c r="BR633" s="136"/>
      <c r="BS633" s="136"/>
      <c r="BT633" s="136"/>
      <c r="BU633" s="136"/>
      <c r="BV633" s="136"/>
      <c r="BW633" s="136"/>
      <c r="BX633" s="136"/>
      <c r="BY633" s="136"/>
      <c r="BZ633" s="136"/>
      <c r="CA633" s="136"/>
      <c r="CB633" s="136"/>
      <c r="CC633" s="136"/>
      <c r="CD633" s="136"/>
      <c r="CE633" s="136"/>
      <c r="CF633" s="136"/>
      <c r="CG633" s="136"/>
      <c r="CH633" s="136"/>
      <c r="CI633" s="136"/>
      <c r="CJ633" s="136"/>
      <c r="CK633" s="136"/>
      <c r="CL633" s="136"/>
      <c r="CM633" s="136"/>
      <c r="CN633" s="136"/>
      <c r="CO633" s="136"/>
      <c r="CP633" s="136"/>
      <c r="CQ633" s="136"/>
      <c r="CR633" s="136"/>
      <c r="CS633" s="136"/>
      <c r="CT633" s="136"/>
      <c r="CU633" s="136"/>
      <c r="CV633" s="136"/>
      <c r="CW633" s="136"/>
      <c r="CX633" s="136"/>
      <c r="CY633" s="136"/>
      <c r="CZ633" s="136"/>
      <c r="DA633" s="136"/>
      <c r="DB633" s="136"/>
      <c r="DC633" s="136"/>
      <c r="DD633" s="136"/>
      <c r="DE633" s="136"/>
      <c r="DF633" s="136"/>
      <c r="DG633" s="136"/>
      <c r="DH633" s="136"/>
      <c r="DI633" s="136"/>
      <c r="DJ633" s="136"/>
      <c r="DK633" s="136"/>
      <c r="DL633" s="136"/>
      <c r="DM633" s="136"/>
      <c r="DN633" s="136"/>
      <c r="DO633" s="136"/>
      <c r="DP633" s="136"/>
      <c r="DQ633" s="136"/>
      <c r="DR633" s="136"/>
      <c r="DS633" s="136"/>
      <c r="DT633" s="136"/>
      <c r="DU633" s="136"/>
      <c r="DV633" s="136"/>
      <c r="DW633" s="136"/>
      <c r="DX633" s="136"/>
      <c r="DY633" s="136"/>
      <c r="DZ633" s="136"/>
      <c r="EA633" s="136"/>
      <c r="EB633" s="136"/>
      <c r="EC633" s="136"/>
      <c r="ED633" s="136"/>
      <c r="EE633" s="136"/>
      <c r="EF633" s="136"/>
      <c r="EG633" s="136"/>
      <c r="EH633" s="136"/>
      <c r="EI633" s="136"/>
      <c r="EJ633" s="136"/>
      <c r="EK633" s="136"/>
      <c r="EL633" s="136"/>
      <c r="EM633" s="136"/>
      <c r="EN633" s="136"/>
      <c r="EO633" s="136"/>
      <c r="EP633" s="136"/>
      <c r="EQ633" s="136"/>
      <c r="ER633" s="136"/>
      <c r="ES633" s="136"/>
      <c r="ET633" s="136"/>
      <c r="EU633" s="136"/>
      <c r="EV633" s="136"/>
      <c r="EW633" s="136"/>
      <c r="EX633" s="136"/>
      <c r="EY633" s="136"/>
      <c r="EZ633" s="136"/>
      <c r="FA633" s="136"/>
      <c r="FB633" s="136"/>
      <c r="FC633" s="136"/>
      <c r="FD633" s="136"/>
      <c r="FE633" s="136"/>
      <c r="FF633" s="136"/>
      <c r="FG633" s="136"/>
      <c r="FH633" s="136"/>
      <c r="FI633" s="136"/>
      <c r="FJ633" s="136"/>
      <c r="FK633" s="136"/>
      <c r="FL633" s="136"/>
      <c r="FM633" s="136"/>
      <c r="FN633" s="136"/>
      <c r="FO633" s="136"/>
      <c r="FP633" s="136"/>
      <c r="FQ633" s="136"/>
      <c r="FR633" s="136"/>
      <c r="FS633" s="136"/>
      <c r="FT633" s="136"/>
      <c r="FU633" s="136"/>
      <c r="FV633" s="136"/>
      <c r="FW633" s="136"/>
      <c r="FX633" s="136"/>
      <c r="FY633" s="136"/>
      <c r="FZ633" s="136"/>
      <c r="GA633" s="136"/>
      <c r="GB633" s="136"/>
      <c r="GC633" s="136"/>
      <c r="GD633" s="136"/>
      <c r="GE633" s="136"/>
      <c r="GF633" s="136"/>
      <c r="GG633" s="136"/>
      <c r="GH633" s="136"/>
      <c r="GI633" s="136"/>
      <c r="GJ633" s="136"/>
      <c r="GK633" s="136"/>
      <c r="GL633" s="136"/>
      <c r="GM633" s="136"/>
      <c r="GN633" s="136"/>
      <c r="GO633" s="136"/>
      <c r="GP633" s="136"/>
      <c r="GQ633" s="136"/>
      <c r="GR633" s="136"/>
      <c r="GS633" s="136"/>
      <c r="GT633" s="136"/>
      <c r="GU633" s="136"/>
      <c r="GV633" s="136"/>
      <c r="GW633" s="136"/>
      <c r="GX633" s="136"/>
      <c r="GY633" s="136"/>
      <c r="GZ633" s="136"/>
      <c r="HA633" s="136"/>
      <c r="HB633" s="136"/>
      <c r="HC633" s="136"/>
      <c r="HD633" s="136"/>
      <c r="HE633" s="136"/>
      <c r="HF633" s="136"/>
      <c r="HG633" s="136"/>
      <c r="HH633" s="136"/>
      <c r="HI633" s="136"/>
      <c r="HJ633" s="136"/>
      <c r="HK633" s="136"/>
      <c r="HL633" s="136"/>
      <c r="HM633" s="136"/>
      <c r="HN633" s="136"/>
      <c r="HO633" s="136"/>
      <c r="HP633" s="136"/>
      <c r="HQ633" s="136"/>
      <c r="HR633" s="136"/>
      <c r="HS633" s="136"/>
      <c r="HT633" s="136"/>
      <c r="HU633" s="136"/>
      <c r="HV633" s="136"/>
      <c r="HW633" s="136"/>
      <c r="HX633" s="136"/>
      <c r="HY633" s="136"/>
      <c r="HZ633" s="136"/>
      <c r="IA633" s="136"/>
      <c r="IB633" s="136"/>
      <c r="IC633" s="136"/>
      <c r="ID633" s="136"/>
      <c r="IE633" s="136"/>
      <c r="IF633" s="136"/>
      <c r="IG633" s="136"/>
    </row>
    <row r="634" spans="1:241" ht="15.95" customHeight="1" x14ac:dyDescent="0.25">
      <c r="A634" s="135" t="s">
        <v>685</v>
      </c>
      <c r="B634" s="205">
        <v>5560601</v>
      </c>
      <c r="C634" s="205">
        <v>3401101</v>
      </c>
      <c r="D634" s="205">
        <v>910001</v>
      </c>
      <c r="E634" s="205">
        <v>936693</v>
      </c>
      <c r="F634" s="205">
        <v>1985028</v>
      </c>
      <c r="G634" s="205">
        <v>360311</v>
      </c>
      <c r="H634" s="242">
        <v>13153735</v>
      </c>
      <c r="I634" s="136"/>
      <c r="J634" s="135" t="s">
        <v>632</v>
      </c>
      <c r="K634" s="205">
        <v>945958</v>
      </c>
      <c r="L634" s="205">
        <v>718487</v>
      </c>
      <c r="M634" s="205">
        <v>159086</v>
      </c>
      <c r="N634" s="205">
        <v>831681</v>
      </c>
      <c r="O634" s="205">
        <v>765739</v>
      </c>
      <c r="P634" s="205">
        <v>102640</v>
      </c>
      <c r="Q634" s="242">
        <v>3523591</v>
      </c>
      <c r="R634" s="136"/>
      <c r="S634" s="136"/>
      <c r="T634" s="136"/>
      <c r="U634" s="136"/>
      <c r="V634" s="136"/>
      <c r="W634" s="136"/>
      <c r="X634" s="136"/>
      <c r="Y634" s="136"/>
      <c r="Z634" s="136"/>
      <c r="AA634" s="136"/>
      <c r="AB634" s="136"/>
      <c r="AC634" s="136"/>
      <c r="AD634" s="136"/>
      <c r="AE634" s="136"/>
      <c r="AF634" s="136"/>
      <c r="AG634" s="136"/>
      <c r="AH634" s="136"/>
      <c r="AI634" s="136"/>
      <c r="AJ634" s="136"/>
      <c r="AK634" s="136"/>
      <c r="AL634" s="136"/>
      <c r="AM634" s="136"/>
      <c r="AN634" s="136"/>
      <c r="AO634" s="136"/>
      <c r="AP634" s="136"/>
      <c r="AQ634" s="136"/>
      <c r="AR634" s="136"/>
      <c r="AS634" s="136"/>
      <c r="AT634" s="136"/>
      <c r="AU634" s="136"/>
      <c r="AV634" s="136"/>
      <c r="AW634" s="136"/>
      <c r="AX634" s="136"/>
      <c r="AY634" s="136"/>
      <c r="AZ634" s="136"/>
      <c r="BA634" s="136"/>
      <c r="BB634" s="136"/>
      <c r="BC634" s="136"/>
      <c r="BD634" s="136"/>
      <c r="BE634" s="136"/>
      <c r="BF634" s="136"/>
      <c r="BG634" s="136"/>
      <c r="BH634" s="136"/>
      <c r="BI634" s="136"/>
      <c r="BJ634" s="136"/>
      <c r="BK634" s="136"/>
      <c r="BL634" s="136"/>
      <c r="BM634" s="136"/>
      <c r="BN634" s="136"/>
      <c r="BO634" s="136"/>
      <c r="BP634" s="136"/>
      <c r="BQ634" s="136"/>
      <c r="BR634" s="136"/>
      <c r="BS634" s="136"/>
      <c r="BT634" s="136"/>
      <c r="BU634" s="136"/>
      <c r="BV634" s="136"/>
      <c r="BW634" s="136"/>
      <c r="BX634" s="136"/>
      <c r="BY634" s="136"/>
      <c r="BZ634" s="136"/>
      <c r="CA634" s="136"/>
      <c r="CB634" s="136"/>
      <c r="CC634" s="136"/>
      <c r="CD634" s="136"/>
      <c r="CE634" s="136"/>
      <c r="CF634" s="136"/>
      <c r="CG634" s="136"/>
      <c r="CH634" s="136"/>
      <c r="CI634" s="136"/>
      <c r="CJ634" s="136"/>
      <c r="CK634" s="136"/>
      <c r="CL634" s="136"/>
      <c r="CM634" s="136"/>
      <c r="CN634" s="136"/>
      <c r="CO634" s="136"/>
      <c r="CP634" s="136"/>
      <c r="CQ634" s="136"/>
      <c r="CR634" s="136"/>
      <c r="CS634" s="136"/>
      <c r="CT634" s="136"/>
      <c r="CU634" s="136"/>
      <c r="CV634" s="136"/>
      <c r="CW634" s="136"/>
      <c r="CX634" s="136"/>
      <c r="CY634" s="136"/>
      <c r="CZ634" s="136"/>
      <c r="DA634" s="136"/>
      <c r="DB634" s="136"/>
      <c r="DC634" s="136"/>
      <c r="DD634" s="136"/>
      <c r="DE634" s="136"/>
      <c r="DF634" s="136"/>
      <c r="DG634" s="136"/>
      <c r="DH634" s="136"/>
      <c r="DI634" s="136"/>
      <c r="DJ634" s="136"/>
      <c r="DK634" s="136"/>
      <c r="DL634" s="136"/>
      <c r="DM634" s="136"/>
      <c r="DN634" s="136"/>
      <c r="DO634" s="136"/>
      <c r="DP634" s="136"/>
      <c r="DQ634" s="136"/>
      <c r="DR634" s="136"/>
      <c r="DS634" s="136"/>
      <c r="DT634" s="136"/>
      <c r="DU634" s="136"/>
      <c r="DV634" s="136"/>
      <c r="DW634" s="136"/>
      <c r="DX634" s="136"/>
      <c r="DY634" s="136"/>
      <c r="DZ634" s="136"/>
      <c r="EA634" s="136"/>
      <c r="EB634" s="136"/>
      <c r="EC634" s="136"/>
      <c r="ED634" s="136"/>
      <c r="EE634" s="136"/>
      <c r="EF634" s="136"/>
      <c r="EG634" s="136"/>
      <c r="EH634" s="136"/>
      <c r="EI634" s="136"/>
      <c r="EJ634" s="136"/>
      <c r="EK634" s="136"/>
      <c r="EL634" s="136"/>
      <c r="EM634" s="136"/>
      <c r="EN634" s="136"/>
      <c r="EO634" s="136"/>
      <c r="EP634" s="136"/>
      <c r="EQ634" s="136"/>
      <c r="ER634" s="136"/>
      <c r="ES634" s="136"/>
      <c r="ET634" s="136"/>
      <c r="EU634" s="136"/>
      <c r="EV634" s="136"/>
      <c r="EW634" s="136"/>
      <c r="EX634" s="136"/>
      <c r="EY634" s="136"/>
      <c r="EZ634" s="136"/>
      <c r="FA634" s="136"/>
      <c r="FB634" s="136"/>
      <c r="FC634" s="136"/>
      <c r="FD634" s="136"/>
      <c r="FE634" s="136"/>
      <c r="FF634" s="136"/>
      <c r="FG634" s="136"/>
      <c r="FH634" s="136"/>
      <c r="FI634" s="136"/>
      <c r="FJ634" s="136"/>
      <c r="FK634" s="136"/>
      <c r="FL634" s="136"/>
      <c r="FM634" s="136"/>
      <c r="FN634" s="136"/>
      <c r="FO634" s="136"/>
      <c r="FP634" s="136"/>
      <c r="FQ634" s="136"/>
      <c r="FR634" s="136"/>
      <c r="FS634" s="136"/>
      <c r="FT634" s="136"/>
      <c r="FU634" s="136"/>
      <c r="FV634" s="136"/>
      <c r="FW634" s="136"/>
      <c r="FX634" s="136"/>
      <c r="FY634" s="136"/>
      <c r="FZ634" s="136"/>
      <c r="GA634" s="136"/>
      <c r="GB634" s="136"/>
      <c r="GC634" s="136"/>
      <c r="GD634" s="136"/>
      <c r="GE634" s="136"/>
      <c r="GF634" s="136"/>
      <c r="GG634" s="136"/>
      <c r="GH634" s="136"/>
      <c r="GI634" s="136"/>
      <c r="GJ634" s="136"/>
      <c r="GK634" s="136"/>
      <c r="GL634" s="136"/>
      <c r="GM634" s="136"/>
      <c r="GN634" s="136"/>
      <c r="GO634" s="136"/>
      <c r="GP634" s="136"/>
      <c r="GQ634" s="136"/>
      <c r="GR634" s="136"/>
      <c r="GS634" s="136"/>
      <c r="GT634" s="136"/>
      <c r="GU634" s="136"/>
      <c r="GV634" s="136"/>
      <c r="GW634" s="136"/>
      <c r="GX634" s="136"/>
      <c r="GY634" s="136"/>
      <c r="GZ634" s="136"/>
      <c r="HA634" s="136"/>
      <c r="HB634" s="136"/>
      <c r="HC634" s="136"/>
      <c r="HD634" s="136"/>
      <c r="HE634" s="136"/>
      <c r="HF634" s="136"/>
      <c r="HG634" s="136"/>
      <c r="HH634" s="136"/>
      <c r="HI634" s="136"/>
      <c r="HJ634" s="136"/>
      <c r="HK634" s="136"/>
      <c r="HL634" s="136"/>
      <c r="HM634" s="136"/>
      <c r="HN634" s="136"/>
      <c r="HO634" s="136"/>
      <c r="HP634" s="136"/>
      <c r="HQ634" s="136"/>
      <c r="HR634" s="136"/>
      <c r="HS634" s="136"/>
      <c r="HT634" s="136"/>
      <c r="HU634" s="136"/>
      <c r="HV634" s="136"/>
      <c r="HW634" s="136"/>
      <c r="HX634" s="136"/>
      <c r="HY634" s="136"/>
      <c r="HZ634" s="136"/>
      <c r="IA634" s="136"/>
      <c r="IB634" s="136"/>
      <c r="IC634" s="136"/>
      <c r="ID634" s="136"/>
      <c r="IE634" s="136"/>
      <c r="IF634" s="136"/>
      <c r="IG634" s="136"/>
    </row>
    <row r="635" spans="1:241" ht="15.95" customHeight="1" x14ac:dyDescent="0.25">
      <c r="A635" s="135" t="s">
        <v>686</v>
      </c>
      <c r="B635" s="205">
        <v>6644151</v>
      </c>
      <c r="C635" s="205">
        <v>4352754</v>
      </c>
      <c r="D635" s="205">
        <v>1126954</v>
      </c>
      <c r="E635" s="205">
        <v>1061830</v>
      </c>
      <c r="F635" s="205">
        <v>1929071</v>
      </c>
      <c r="G635" s="205">
        <v>369663</v>
      </c>
      <c r="H635" s="242">
        <v>15484423</v>
      </c>
      <c r="I635" s="136"/>
      <c r="J635" s="135" t="s">
        <v>402</v>
      </c>
      <c r="K635" s="205">
        <v>2545028</v>
      </c>
      <c r="L635" s="205">
        <v>1348287</v>
      </c>
      <c r="M635" s="205">
        <v>533708</v>
      </c>
      <c r="N635" s="205">
        <v>854642</v>
      </c>
      <c r="O635" s="205">
        <v>1067653</v>
      </c>
      <c r="P635" s="205">
        <v>236474</v>
      </c>
      <c r="Q635" s="242">
        <v>6585792</v>
      </c>
      <c r="R635" s="136"/>
      <c r="S635" s="136"/>
      <c r="T635" s="136"/>
      <c r="U635" s="136"/>
      <c r="V635" s="136"/>
      <c r="W635" s="136"/>
      <c r="X635" s="136"/>
      <c r="Y635" s="136"/>
      <c r="Z635" s="136"/>
      <c r="AA635" s="136"/>
      <c r="AB635" s="136"/>
      <c r="AC635" s="136"/>
      <c r="AD635" s="136"/>
      <c r="AE635" s="136"/>
      <c r="AF635" s="136"/>
      <c r="AG635" s="136"/>
      <c r="AH635" s="136"/>
      <c r="AI635" s="136"/>
      <c r="AJ635" s="136"/>
      <c r="AK635" s="136"/>
      <c r="AL635" s="136"/>
      <c r="AM635" s="136"/>
      <c r="AN635" s="136"/>
      <c r="AO635" s="136"/>
      <c r="AP635" s="136"/>
      <c r="AQ635" s="136"/>
      <c r="AR635" s="136"/>
      <c r="AS635" s="136"/>
      <c r="AT635" s="136"/>
      <c r="AU635" s="136"/>
      <c r="AV635" s="136"/>
      <c r="AW635" s="136"/>
      <c r="AX635" s="136"/>
      <c r="AY635" s="136"/>
      <c r="AZ635" s="136"/>
      <c r="BA635" s="136"/>
      <c r="BB635" s="136"/>
      <c r="BC635" s="136"/>
      <c r="BD635" s="136"/>
      <c r="BE635" s="136"/>
      <c r="BF635" s="136"/>
      <c r="BG635" s="136"/>
      <c r="BH635" s="136"/>
      <c r="BI635" s="136"/>
      <c r="BJ635" s="136"/>
      <c r="BK635" s="136"/>
      <c r="BL635" s="136"/>
      <c r="BM635" s="136"/>
      <c r="BN635" s="136"/>
      <c r="BO635" s="136"/>
      <c r="BP635" s="136"/>
      <c r="BQ635" s="136"/>
      <c r="BR635" s="136"/>
      <c r="BS635" s="136"/>
      <c r="BT635" s="136"/>
      <c r="BU635" s="136"/>
      <c r="BV635" s="136"/>
      <c r="BW635" s="136"/>
      <c r="BX635" s="136"/>
      <c r="BY635" s="136"/>
      <c r="BZ635" s="136"/>
      <c r="CA635" s="136"/>
      <c r="CB635" s="136"/>
      <c r="CC635" s="136"/>
      <c r="CD635" s="136"/>
      <c r="CE635" s="136"/>
      <c r="CF635" s="136"/>
      <c r="CG635" s="136"/>
      <c r="CH635" s="136"/>
      <c r="CI635" s="136"/>
      <c r="CJ635" s="136"/>
      <c r="CK635" s="136"/>
      <c r="CL635" s="136"/>
      <c r="CM635" s="136"/>
      <c r="CN635" s="136"/>
      <c r="CO635" s="136"/>
      <c r="CP635" s="136"/>
      <c r="CQ635" s="136"/>
      <c r="CR635" s="136"/>
      <c r="CS635" s="136"/>
      <c r="CT635" s="136"/>
      <c r="CU635" s="136"/>
      <c r="CV635" s="136"/>
      <c r="CW635" s="136"/>
      <c r="CX635" s="136"/>
      <c r="CY635" s="136"/>
      <c r="CZ635" s="136"/>
      <c r="DA635" s="136"/>
      <c r="DB635" s="136"/>
      <c r="DC635" s="136"/>
      <c r="DD635" s="136"/>
      <c r="DE635" s="136"/>
      <c r="DF635" s="136"/>
      <c r="DG635" s="136"/>
      <c r="DH635" s="136"/>
      <c r="DI635" s="136"/>
      <c r="DJ635" s="136"/>
      <c r="DK635" s="136"/>
      <c r="DL635" s="136"/>
      <c r="DM635" s="136"/>
      <c r="DN635" s="136"/>
      <c r="DO635" s="136"/>
      <c r="DP635" s="136"/>
      <c r="DQ635" s="136"/>
      <c r="DR635" s="136"/>
      <c r="DS635" s="136"/>
      <c r="DT635" s="136"/>
      <c r="DU635" s="136"/>
      <c r="DV635" s="136"/>
      <c r="DW635" s="136"/>
      <c r="DX635" s="136"/>
      <c r="DY635" s="136"/>
      <c r="DZ635" s="136"/>
      <c r="EA635" s="136"/>
      <c r="EB635" s="136"/>
      <c r="EC635" s="136"/>
      <c r="ED635" s="136"/>
      <c r="EE635" s="136"/>
      <c r="EF635" s="136"/>
      <c r="EG635" s="136"/>
      <c r="EH635" s="136"/>
      <c r="EI635" s="136"/>
      <c r="EJ635" s="136"/>
      <c r="EK635" s="136"/>
      <c r="EL635" s="136"/>
      <c r="EM635" s="136"/>
      <c r="EN635" s="136"/>
      <c r="EO635" s="136"/>
      <c r="EP635" s="136"/>
      <c r="EQ635" s="136"/>
      <c r="ER635" s="136"/>
      <c r="ES635" s="136"/>
      <c r="ET635" s="136"/>
      <c r="EU635" s="136"/>
      <c r="EV635" s="136"/>
      <c r="EW635" s="136"/>
      <c r="EX635" s="136"/>
      <c r="EY635" s="136"/>
      <c r="EZ635" s="136"/>
      <c r="FA635" s="136"/>
      <c r="FB635" s="136"/>
      <c r="FC635" s="136"/>
      <c r="FD635" s="136"/>
      <c r="FE635" s="136"/>
      <c r="FF635" s="136"/>
      <c r="FG635" s="136"/>
      <c r="FH635" s="136"/>
      <c r="FI635" s="136"/>
      <c r="FJ635" s="136"/>
      <c r="FK635" s="136"/>
      <c r="FL635" s="136"/>
      <c r="FM635" s="136"/>
      <c r="FN635" s="136"/>
      <c r="FO635" s="136"/>
      <c r="FP635" s="136"/>
      <c r="FQ635" s="136"/>
      <c r="FR635" s="136"/>
      <c r="FS635" s="136"/>
      <c r="FT635" s="136"/>
      <c r="FU635" s="136"/>
      <c r="FV635" s="136"/>
      <c r="FW635" s="136"/>
      <c r="FX635" s="136"/>
      <c r="FY635" s="136"/>
      <c r="FZ635" s="136"/>
      <c r="GA635" s="136"/>
      <c r="GB635" s="136"/>
      <c r="GC635" s="136"/>
      <c r="GD635" s="136"/>
      <c r="GE635" s="136"/>
      <c r="GF635" s="136"/>
      <c r="GG635" s="136"/>
      <c r="GH635" s="136"/>
      <c r="GI635" s="136"/>
      <c r="GJ635" s="136"/>
      <c r="GK635" s="136"/>
      <c r="GL635" s="136"/>
      <c r="GM635" s="136"/>
      <c r="GN635" s="136"/>
      <c r="GO635" s="136"/>
      <c r="GP635" s="136"/>
      <c r="GQ635" s="136"/>
      <c r="GR635" s="136"/>
      <c r="GS635" s="136"/>
      <c r="GT635" s="136"/>
      <c r="GU635" s="136"/>
      <c r="GV635" s="136"/>
      <c r="GW635" s="136"/>
      <c r="GX635" s="136"/>
      <c r="GY635" s="136"/>
      <c r="GZ635" s="136"/>
      <c r="HA635" s="136"/>
      <c r="HB635" s="136"/>
      <c r="HC635" s="136"/>
      <c r="HD635" s="136"/>
      <c r="HE635" s="136"/>
      <c r="HF635" s="136"/>
      <c r="HG635" s="136"/>
      <c r="HH635" s="136"/>
      <c r="HI635" s="136"/>
      <c r="HJ635" s="136"/>
      <c r="HK635" s="136"/>
      <c r="HL635" s="136"/>
      <c r="HM635" s="136"/>
      <c r="HN635" s="136"/>
      <c r="HO635" s="136"/>
      <c r="HP635" s="136"/>
      <c r="HQ635" s="136"/>
      <c r="HR635" s="136"/>
      <c r="HS635" s="136"/>
      <c r="HT635" s="136"/>
      <c r="HU635" s="136"/>
      <c r="HV635" s="136"/>
      <c r="HW635" s="136"/>
      <c r="HX635" s="136"/>
      <c r="HY635" s="136"/>
      <c r="HZ635" s="136"/>
      <c r="IA635" s="136"/>
      <c r="IB635" s="136"/>
      <c r="IC635" s="136"/>
      <c r="ID635" s="136"/>
      <c r="IE635" s="136"/>
      <c r="IF635" s="136"/>
      <c r="IG635" s="136"/>
    </row>
    <row r="636" spans="1:241" ht="15.95" customHeight="1" x14ac:dyDescent="0.25">
      <c r="A636" s="135" t="s">
        <v>687</v>
      </c>
      <c r="B636" s="205">
        <v>4955453</v>
      </c>
      <c r="C636" s="205">
        <v>2566414</v>
      </c>
      <c r="D636" s="205">
        <v>647773</v>
      </c>
      <c r="E636" s="205">
        <v>939929</v>
      </c>
      <c r="F636" s="205">
        <v>1541554</v>
      </c>
      <c r="G636" s="205">
        <v>254150</v>
      </c>
      <c r="H636" s="242">
        <v>10905273</v>
      </c>
      <c r="I636" s="136"/>
      <c r="J636" s="135" t="s">
        <v>403</v>
      </c>
      <c r="K636" s="205">
        <v>1865798</v>
      </c>
      <c r="L636" s="205">
        <v>1156477</v>
      </c>
      <c r="M636" s="205">
        <v>403338</v>
      </c>
      <c r="N636" s="205">
        <v>734321</v>
      </c>
      <c r="O636" s="205">
        <v>957686</v>
      </c>
      <c r="P636" s="205">
        <v>273026</v>
      </c>
      <c r="Q636" s="242">
        <v>5390646</v>
      </c>
      <c r="R636" s="136"/>
      <c r="S636" s="136"/>
      <c r="T636" s="136"/>
      <c r="U636" s="136"/>
      <c r="V636" s="136"/>
      <c r="W636" s="136"/>
      <c r="X636" s="136"/>
      <c r="Y636" s="136"/>
      <c r="Z636" s="136"/>
      <c r="AA636" s="136"/>
      <c r="AB636" s="136"/>
      <c r="AC636" s="136"/>
      <c r="AD636" s="136"/>
      <c r="AE636" s="136"/>
      <c r="AF636" s="136"/>
      <c r="AG636" s="136"/>
      <c r="AH636" s="136"/>
      <c r="AI636" s="136"/>
      <c r="AJ636" s="136"/>
      <c r="AK636" s="136"/>
      <c r="AL636" s="136"/>
      <c r="AM636" s="136"/>
      <c r="AN636" s="136"/>
      <c r="AO636" s="136"/>
      <c r="AP636" s="136"/>
      <c r="AQ636" s="136"/>
      <c r="AR636" s="136"/>
      <c r="AS636" s="136"/>
      <c r="AT636" s="136"/>
      <c r="AU636" s="136"/>
      <c r="AV636" s="136"/>
      <c r="AW636" s="136"/>
      <c r="AX636" s="136"/>
      <c r="AY636" s="136"/>
      <c r="AZ636" s="136"/>
      <c r="BA636" s="136"/>
      <c r="BB636" s="136"/>
      <c r="BC636" s="136"/>
      <c r="BD636" s="136"/>
      <c r="BE636" s="136"/>
      <c r="BF636" s="136"/>
      <c r="BG636" s="136"/>
      <c r="BH636" s="136"/>
      <c r="BI636" s="136"/>
      <c r="BJ636" s="136"/>
      <c r="BK636" s="136"/>
      <c r="BL636" s="136"/>
      <c r="BM636" s="136"/>
      <c r="BN636" s="136"/>
      <c r="BO636" s="136"/>
      <c r="BP636" s="136"/>
      <c r="BQ636" s="136"/>
      <c r="BR636" s="136"/>
      <c r="BS636" s="136"/>
      <c r="BT636" s="136"/>
      <c r="BU636" s="136"/>
      <c r="BV636" s="136"/>
      <c r="BW636" s="136"/>
      <c r="BX636" s="136"/>
      <c r="BY636" s="136"/>
      <c r="BZ636" s="136"/>
      <c r="CA636" s="136"/>
      <c r="CB636" s="136"/>
      <c r="CC636" s="136"/>
      <c r="CD636" s="136"/>
      <c r="CE636" s="136"/>
      <c r="CF636" s="136"/>
      <c r="CG636" s="136"/>
      <c r="CH636" s="136"/>
      <c r="CI636" s="136"/>
      <c r="CJ636" s="136"/>
      <c r="CK636" s="136"/>
      <c r="CL636" s="136"/>
      <c r="CM636" s="136"/>
      <c r="CN636" s="136"/>
      <c r="CO636" s="136"/>
      <c r="CP636" s="136"/>
      <c r="CQ636" s="136"/>
      <c r="CR636" s="136"/>
      <c r="CS636" s="136"/>
      <c r="CT636" s="136"/>
      <c r="CU636" s="136"/>
      <c r="CV636" s="136"/>
      <c r="CW636" s="136"/>
      <c r="CX636" s="136"/>
      <c r="CY636" s="136"/>
      <c r="CZ636" s="136"/>
      <c r="DA636" s="136"/>
      <c r="DB636" s="136"/>
      <c r="DC636" s="136"/>
      <c r="DD636" s="136"/>
      <c r="DE636" s="136"/>
      <c r="DF636" s="136"/>
      <c r="DG636" s="136"/>
      <c r="DH636" s="136"/>
      <c r="DI636" s="136"/>
      <c r="DJ636" s="136"/>
      <c r="DK636" s="136"/>
      <c r="DL636" s="136"/>
      <c r="DM636" s="136"/>
      <c r="DN636" s="136"/>
      <c r="DO636" s="136"/>
      <c r="DP636" s="136"/>
      <c r="DQ636" s="136"/>
      <c r="DR636" s="136"/>
      <c r="DS636" s="136"/>
      <c r="DT636" s="136"/>
      <c r="DU636" s="136"/>
      <c r="DV636" s="136"/>
      <c r="DW636" s="136"/>
      <c r="DX636" s="136"/>
      <c r="DY636" s="136"/>
      <c r="DZ636" s="136"/>
      <c r="EA636" s="136"/>
      <c r="EB636" s="136"/>
      <c r="EC636" s="136"/>
      <c r="ED636" s="136"/>
      <c r="EE636" s="136"/>
      <c r="EF636" s="136"/>
      <c r="EG636" s="136"/>
      <c r="EH636" s="136"/>
      <c r="EI636" s="136"/>
      <c r="EJ636" s="136"/>
      <c r="EK636" s="136"/>
      <c r="EL636" s="136"/>
      <c r="EM636" s="136"/>
      <c r="EN636" s="136"/>
      <c r="EO636" s="136"/>
      <c r="EP636" s="136"/>
      <c r="EQ636" s="136"/>
      <c r="ER636" s="136"/>
      <c r="ES636" s="136"/>
      <c r="ET636" s="136"/>
      <c r="EU636" s="136"/>
      <c r="EV636" s="136"/>
      <c r="EW636" s="136"/>
      <c r="EX636" s="136"/>
      <c r="EY636" s="136"/>
      <c r="EZ636" s="136"/>
      <c r="FA636" s="136"/>
      <c r="FB636" s="136"/>
      <c r="FC636" s="136"/>
      <c r="FD636" s="136"/>
      <c r="FE636" s="136"/>
      <c r="FF636" s="136"/>
      <c r="FG636" s="136"/>
      <c r="FH636" s="136"/>
      <c r="FI636" s="136"/>
      <c r="FJ636" s="136"/>
      <c r="FK636" s="136"/>
      <c r="FL636" s="136"/>
      <c r="FM636" s="136"/>
      <c r="FN636" s="136"/>
      <c r="FO636" s="136"/>
      <c r="FP636" s="136"/>
      <c r="FQ636" s="136"/>
      <c r="FR636" s="136"/>
      <c r="FS636" s="136"/>
      <c r="FT636" s="136"/>
      <c r="FU636" s="136"/>
      <c r="FV636" s="136"/>
      <c r="FW636" s="136"/>
      <c r="FX636" s="136"/>
      <c r="FY636" s="136"/>
      <c r="FZ636" s="136"/>
      <c r="GA636" s="136"/>
      <c r="GB636" s="136"/>
      <c r="GC636" s="136"/>
      <c r="GD636" s="136"/>
      <c r="GE636" s="136"/>
      <c r="GF636" s="136"/>
      <c r="GG636" s="136"/>
      <c r="GH636" s="136"/>
      <c r="GI636" s="136"/>
      <c r="GJ636" s="136"/>
      <c r="GK636" s="136"/>
      <c r="GL636" s="136"/>
      <c r="GM636" s="136"/>
      <c r="GN636" s="136"/>
      <c r="GO636" s="136"/>
      <c r="GP636" s="136"/>
      <c r="GQ636" s="136"/>
      <c r="GR636" s="136"/>
      <c r="GS636" s="136"/>
      <c r="GT636" s="136"/>
      <c r="GU636" s="136"/>
      <c r="GV636" s="136"/>
      <c r="GW636" s="136"/>
      <c r="GX636" s="136"/>
      <c r="GY636" s="136"/>
      <c r="GZ636" s="136"/>
      <c r="HA636" s="136"/>
      <c r="HB636" s="136"/>
      <c r="HC636" s="136"/>
      <c r="HD636" s="136"/>
      <c r="HE636" s="136"/>
      <c r="HF636" s="136"/>
      <c r="HG636" s="136"/>
      <c r="HH636" s="136"/>
      <c r="HI636" s="136"/>
      <c r="HJ636" s="136"/>
      <c r="HK636" s="136"/>
      <c r="HL636" s="136"/>
      <c r="HM636" s="136"/>
      <c r="HN636" s="136"/>
      <c r="HO636" s="136"/>
      <c r="HP636" s="136"/>
      <c r="HQ636" s="136"/>
      <c r="HR636" s="136"/>
      <c r="HS636" s="136"/>
      <c r="HT636" s="136"/>
      <c r="HU636" s="136"/>
      <c r="HV636" s="136"/>
      <c r="HW636" s="136"/>
      <c r="HX636" s="136"/>
      <c r="HY636" s="136"/>
      <c r="HZ636" s="136"/>
      <c r="IA636" s="136"/>
      <c r="IB636" s="136"/>
      <c r="IC636" s="136"/>
      <c r="ID636" s="136"/>
      <c r="IE636" s="136"/>
      <c r="IF636" s="136"/>
      <c r="IG636" s="136"/>
    </row>
    <row r="637" spans="1:241" ht="15.95" customHeight="1" x14ac:dyDescent="0.25">
      <c r="A637" s="135" t="s">
        <v>688</v>
      </c>
      <c r="B637" s="205">
        <v>4975834</v>
      </c>
      <c r="C637" s="205">
        <v>2905399</v>
      </c>
      <c r="D637" s="205">
        <v>1198508</v>
      </c>
      <c r="E637" s="205">
        <v>806536</v>
      </c>
      <c r="F637" s="205">
        <v>1111487</v>
      </c>
      <c r="G637" s="205">
        <v>265378</v>
      </c>
      <c r="H637" s="242">
        <v>11263142</v>
      </c>
      <c r="I637" s="136"/>
      <c r="J637" s="135" t="s">
        <v>404</v>
      </c>
      <c r="K637" s="205">
        <v>2086425</v>
      </c>
      <c r="L637" s="205">
        <v>932669</v>
      </c>
      <c r="M637" s="205">
        <v>423753</v>
      </c>
      <c r="N637" s="205">
        <v>666365</v>
      </c>
      <c r="O637" s="205">
        <v>878252</v>
      </c>
      <c r="P637" s="205">
        <v>203980</v>
      </c>
      <c r="Q637" s="242">
        <v>5191444</v>
      </c>
      <c r="R637" s="136"/>
      <c r="S637" s="136"/>
      <c r="T637" s="136"/>
      <c r="U637" s="136"/>
      <c r="V637" s="136"/>
      <c r="W637" s="136"/>
      <c r="X637" s="136"/>
      <c r="Y637" s="136"/>
      <c r="Z637" s="136"/>
      <c r="AA637" s="136"/>
      <c r="AB637" s="136"/>
      <c r="AC637" s="136"/>
      <c r="AD637" s="136"/>
      <c r="AE637" s="136"/>
      <c r="AF637" s="136"/>
      <c r="AG637" s="136"/>
      <c r="AH637" s="136"/>
      <c r="AI637" s="136"/>
      <c r="AJ637" s="136"/>
      <c r="AK637" s="136"/>
      <c r="AL637" s="136"/>
      <c r="AM637" s="136"/>
      <c r="AN637" s="136"/>
      <c r="AO637" s="136"/>
      <c r="AP637" s="136"/>
      <c r="AQ637" s="136"/>
      <c r="AR637" s="136"/>
      <c r="AS637" s="136"/>
      <c r="AT637" s="136"/>
      <c r="AU637" s="136"/>
      <c r="AV637" s="136"/>
      <c r="AW637" s="136"/>
      <c r="AX637" s="136"/>
      <c r="AY637" s="136"/>
      <c r="AZ637" s="136"/>
      <c r="BA637" s="136"/>
      <c r="BB637" s="136"/>
      <c r="BC637" s="136"/>
      <c r="BD637" s="136"/>
      <c r="BE637" s="136"/>
      <c r="BF637" s="136"/>
      <c r="BG637" s="136"/>
      <c r="BH637" s="136"/>
      <c r="BI637" s="136"/>
      <c r="BJ637" s="136"/>
      <c r="BK637" s="136"/>
      <c r="BL637" s="136"/>
      <c r="BM637" s="136"/>
      <c r="BN637" s="136"/>
      <c r="BO637" s="136"/>
      <c r="BP637" s="136"/>
      <c r="BQ637" s="136"/>
      <c r="BR637" s="136"/>
      <c r="BS637" s="136"/>
      <c r="BT637" s="136"/>
      <c r="BU637" s="136"/>
      <c r="BV637" s="136"/>
      <c r="BW637" s="136"/>
      <c r="BX637" s="136"/>
      <c r="BY637" s="136"/>
      <c r="BZ637" s="136"/>
      <c r="CA637" s="136"/>
      <c r="CB637" s="136"/>
      <c r="CC637" s="136"/>
      <c r="CD637" s="136"/>
      <c r="CE637" s="136"/>
      <c r="CF637" s="136"/>
      <c r="CG637" s="136"/>
      <c r="CH637" s="136"/>
      <c r="CI637" s="136"/>
      <c r="CJ637" s="136"/>
      <c r="CK637" s="136"/>
      <c r="CL637" s="136"/>
      <c r="CM637" s="136"/>
      <c r="CN637" s="136"/>
      <c r="CO637" s="136"/>
      <c r="CP637" s="136"/>
      <c r="CQ637" s="136"/>
      <c r="CR637" s="136"/>
      <c r="CS637" s="136"/>
      <c r="CT637" s="136"/>
      <c r="CU637" s="136"/>
      <c r="CV637" s="136"/>
      <c r="CW637" s="136"/>
      <c r="CX637" s="136"/>
      <c r="CY637" s="136"/>
      <c r="CZ637" s="136"/>
      <c r="DA637" s="136"/>
      <c r="DB637" s="136"/>
      <c r="DC637" s="136"/>
      <c r="DD637" s="136"/>
      <c r="DE637" s="136"/>
      <c r="DF637" s="136"/>
      <c r="DG637" s="136"/>
      <c r="DH637" s="136"/>
      <c r="DI637" s="136"/>
      <c r="DJ637" s="136"/>
      <c r="DK637" s="136"/>
      <c r="DL637" s="136"/>
      <c r="DM637" s="136"/>
      <c r="DN637" s="136"/>
      <c r="DO637" s="136"/>
      <c r="DP637" s="136"/>
      <c r="DQ637" s="136"/>
      <c r="DR637" s="136"/>
      <c r="DS637" s="136"/>
      <c r="DT637" s="136"/>
      <c r="DU637" s="136"/>
      <c r="DV637" s="136"/>
      <c r="DW637" s="136"/>
      <c r="DX637" s="136"/>
      <c r="DY637" s="136"/>
      <c r="DZ637" s="136"/>
      <c r="EA637" s="136"/>
      <c r="EB637" s="136"/>
      <c r="EC637" s="136"/>
      <c r="ED637" s="136"/>
      <c r="EE637" s="136"/>
      <c r="EF637" s="136"/>
      <c r="EG637" s="136"/>
      <c r="EH637" s="136"/>
      <c r="EI637" s="136"/>
      <c r="EJ637" s="136"/>
      <c r="EK637" s="136"/>
      <c r="EL637" s="136"/>
      <c r="EM637" s="136"/>
      <c r="EN637" s="136"/>
      <c r="EO637" s="136"/>
      <c r="EP637" s="136"/>
      <c r="EQ637" s="136"/>
      <c r="ER637" s="136"/>
      <c r="ES637" s="136"/>
      <c r="ET637" s="136"/>
      <c r="EU637" s="136"/>
      <c r="EV637" s="136"/>
      <c r="EW637" s="136"/>
      <c r="EX637" s="136"/>
      <c r="EY637" s="136"/>
      <c r="EZ637" s="136"/>
      <c r="FA637" s="136"/>
      <c r="FB637" s="136"/>
      <c r="FC637" s="136"/>
      <c r="FD637" s="136"/>
      <c r="FE637" s="136"/>
      <c r="FF637" s="136"/>
      <c r="FG637" s="136"/>
      <c r="FH637" s="136"/>
      <c r="FI637" s="136"/>
      <c r="FJ637" s="136"/>
      <c r="FK637" s="136"/>
      <c r="FL637" s="136"/>
      <c r="FM637" s="136"/>
      <c r="FN637" s="136"/>
      <c r="FO637" s="136"/>
      <c r="FP637" s="136"/>
      <c r="FQ637" s="136"/>
      <c r="FR637" s="136"/>
      <c r="FS637" s="136"/>
      <c r="FT637" s="136"/>
      <c r="FU637" s="136"/>
      <c r="FV637" s="136"/>
      <c r="FW637" s="136"/>
      <c r="FX637" s="136"/>
      <c r="FY637" s="136"/>
      <c r="FZ637" s="136"/>
      <c r="GA637" s="136"/>
      <c r="GB637" s="136"/>
      <c r="GC637" s="136"/>
      <c r="GD637" s="136"/>
      <c r="GE637" s="136"/>
      <c r="GF637" s="136"/>
      <c r="GG637" s="136"/>
      <c r="GH637" s="136"/>
      <c r="GI637" s="136"/>
      <c r="GJ637" s="136"/>
      <c r="GK637" s="136"/>
      <c r="GL637" s="136"/>
      <c r="GM637" s="136"/>
      <c r="GN637" s="136"/>
      <c r="GO637" s="136"/>
      <c r="GP637" s="136"/>
      <c r="GQ637" s="136"/>
      <c r="GR637" s="136"/>
      <c r="GS637" s="136"/>
      <c r="GT637" s="136"/>
      <c r="GU637" s="136"/>
      <c r="GV637" s="136"/>
      <c r="GW637" s="136"/>
      <c r="GX637" s="136"/>
      <c r="GY637" s="136"/>
      <c r="GZ637" s="136"/>
      <c r="HA637" s="136"/>
      <c r="HB637" s="136"/>
      <c r="HC637" s="136"/>
      <c r="HD637" s="136"/>
      <c r="HE637" s="136"/>
      <c r="HF637" s="136"/>
      <c r="HG637" s="136"/>
      <c r="HH637" s="136"/>
      <c r="HI637" s="136"/>
      <c r="HJ637" s="136"/>
      <c r="HK637" s="136"/>
      <c r="HL637" s="136"/>
      <c r="HM637" s="136"/>
      <c r="HN637" s="136"/>
      <c r="HO637" s="136"/>
      <c r="HP637" s="136"/>
      <c r="HQ637" s="136"/>
      <c r="HR637" s="136"/>
      <c r="HS637" s="136"/>
      <c r="HT637" s="136"/>
      <c r="HU637" s="136"/>
      <c r="HV637" s="136"/>
      <c r="HW637" s="136"/>
      <c r="HX637" s="136"/>
      <c r="HY637" s="136"/>
      <c r="HZ637" s="136"/>
      <c r="IA637" s="136"/>
      <c r="IB637" s="136"/>
      <c r="IC637" s="136"/>
      <c r="ID637" s="136"/>
      <c r="IE637" s="136"/>
      <c r="IF637" s="136"/>
      <c r="IG637" s="136"/>
    </row>
    <row r="638" spans="1:241" ht="15.95" customHeight="1" x14ac:dyDescent="0.25">
      <c r="A638" s="212" t="s">
        <v>971</v>
      </c>
      <c r="B638" s="212">
        <v>100783575</v>
      </c>
      <c r="C638" s="212">
        <v>72213741</v>
      </c>
      <c r="D638" s="212">
        <v>19449777</v>
      </c>
      <c r="E638" s="212">
        <v>22645883</v>
      </c>
      <c r="F638" s="212">
        <v>39399146</v>
      </c>
      <c r="G638" s="212">
        <v>6354073</v>
      </c>
      <c r="H638" s="243">
        <v>260846195</v>
      </c>
      <c r="I638" s="136"/>
      <c r="J638" s="212" t="s">
        <v>973</v>
      </c>
      <c r="K638" s="212">
        <v>74317968</v>
      </c>
      <c r="L638" s="212">
        <v>59036285</v>
      </c>
      <c r="M638" s="212">
        <v>15195146</v>
      </c>
      <c r="N638" s="212">
        <v>17243101</v>
      </c>
      <c r="O638" s="212">
        <v>29744327</v>
      </c>
      <c r="P638" s="212">
        <v>5635122</v>
      </c>
      <c r="Q638" s="243">
        <v>201171949</v>
      </c>
      <c r="R638" s="136"/>
      <c r="S638" s="136"/>
      <c r="T638" s="136"/>
      <c r="U638" s="136"/>
      <c r="V638" s="136"/>
      <c r="W638" s="136"/>
      <c r="X638" s="136"/>
      <c r="Y638" s="136"/>
      <c r="Z638" s="136"/>
      <c r="AA638" s="136"/>
      <c r="AB638" s="136"/>
      <c r="AC638" s="136"/>
      <c r="AD638" s="136"/>
      <c r="AE638" s="136"/>
      <c r="AF638" s="136"/>
      <c r="AG638" s="136"/>
      <c r="AH638" s="136"/>
      <c r="AI638" s="136"/>
      <c r="AJ638" s="136"/>
      <c r="AK638" s="136"/>
      <c r="AL638" s="136"/>
      <c r="AM638" s="136"/>
      <c r="AN638" s="136"/>
      <c r="AO638" s="136"/>
      <c r="AP638" s="136"/>
      <c r="AQ638" s="136"/>
      <c r="AR638" s="136"/>
      <c r="AS638" s="136"/>
      <c r="AT638" s="136"/>
      <c r="AU638" s="136"/>
      <c r="AV638" s="136"/>
      <c r="AW638" s="136"/>
      <c r="AX638" s="136"/>
      <c r="AY638" s="136"/>
      <c r="AZ638" s="136"/>
      <c r="BA638" s="136"/>
      <c r="BB638" s="136"/>
      <c r="BC638" s="136"/>
      <c r="BD638" s="136"/>
      <c r="BE638" s="136"/>
      <c r="BF638" s="136"/>
      <c r="BG638" s="136"/>
      <c r="BH638" s="136"/>
      <c r="BI638" s="136"/>
      <c r="BJ638" s="136"/>
      <c r="BK638" s="136"/>
      <c r="BL638" s="136"/>
      <c r="BM638" s="136"/>
      <c r="BN638" s="136"/>
      <c r="BO638" s="136"/>
      <c r="BP638" s="136"/>
      <c r="BQ638" s="136"/>
      <c r="BR638" s="136"/>
      <c r="BS638" s="136"/>
      <c r="BT638" s="136"/>
      <c r="BU638" s="136"/>
      <c r="BV638" s="136"/>
      <c r="BW638" s="136"/>
      <c r="BX638" s="136"/>
      <c r="BY638" s="136"/>
      <c r="BZ638" s="136"/>
      <c r="CA638" s="136"/>
      <c r="CB638" s="136"/>
      <c r="CC638" s="136"/>
      <c r="CD638" s="136"/>
      <c r="CE638" s="136"/>
      <c r="CF638" s="136"/>
      <c r="CG638" s="136"/>
      <c r="CH638" s="136"/>
      <c r="CI638" s="136"/>
      <c r="CJ638" s="136"/>
      <c r="CK638" s="136"/>
      <c r="CL638" s="136"/>
      <c r="CM638" s="136"/>
      <c r="CN638" s="136"/>
      <c r="CO638" s="136"/>
      <c r="CP638" s="136"/>
      <c r="CQ638" s="136"/>
      <c r="CR638" s="136"/>
      <c r="CS638" s="136"/>
      <c r="CT638" s="136"/>
      <c r="CU638" s="136"/>
      <c r="CV638" s="136"/>
      <c r="CW638" s="136"/>
      <c r="CX638" s="136"/>
      <c r="CY638" s="136"/>
      <c r="CZ638" s="136"/>
      <c r="DA638" s="136"/>
      <c r="DB638" s="136"/>
      <c r="DC638" s="136"/>
      <c r="DD638" s="136"/>
      <c r="DE638" s="136"/>
      <c r="DF638" s="136"/>
      <c r="DG638" s="136"/>
      <c r="DH638" s="136"/>
      <c r="DI638" s="136"/>
      <c r="DJ638" s="136"/>
      <c r="DK638" s="136"/>
      <c r="DL638" s="136"/>
      <c r="DM638" s="136"/>
      <c r="DN638" s="136"/>
      <c r="DO638" s="136"/>
      <c r="DP638" s="136"/>
      <c r="DQ638" s="136"/>
      <c r="DR638" s="136"/>
      <c r="DS638" s="136"/>
      <c r="DT638" s="136"/>
      <c r="DU638" s="136"/>
      <c r="DV638" s="136"/>
      <c r="DW638" s="136"/>
      <c r="DX638" s="136"/>
      <c r="DY638" s="136"/>
      <c r="DZ638" s="136"/>
      <c r="EA638" s="136"/>
      <c r="EB638" s="136"/>
      <c r="EC638" s="136"/>
      <c r="ED638" s="136"/>
      <c r="EE638" s="136"/>
      <c r="EF638" s="136"/>
      <c r="EG638" s="136"/>
      <c r="EH638" s="136"/>
      <c r="EI638" s="136"/>
      <c r="EJ638" s="136"/>
      <c r="EK638" s="136"/>
      <c r="EL638" s="136"/>
      <c r="EM638" s="136"/>
      <c r="EN638" s="136"/>
      <c r="EO638" s="136"/>
      <c r="EP638" s="136"/>
      <c r="EQ638" s="136"/>
      <c r="ER638" s="136"/>
      <c r="ES638" s="136"/>
      <c r="ET638" s="136"/>
      <c r="EU638" s="136"/>
      <c r="EV638" s="136"/>
      <c r="EW638" s="136"/>
      <c r="EX638" s="136"/>
      <c r="EY638" s="136"/>
      <c r="EZ638" s="136"/>
      <c r="FA638" s="136"/>
      <c r="FB638" s="136"/>
      <c r="FC638" s="136"/>
      <c r="FD638" s="136"/>
      <c r="FE638" s="136"/>
      <c r="FF638" s="136"/>
      <c r="FG638" s="136"/>
      <c r="FH638" s="136"/>
      <c r="FI638" s="136"/>
      <c r="FJ638" s="136"/>
      <c r="FK638" s="136"/>
      <c r="FL638" s="136"/>
      <c r="FM638" s="136"/>
      <c r="FN638" s="136"/>
      <c r="FO638" s="136"/>
      <c r="FP638" s="136"/>
      <c r="FQ638" s="136"/>
      <c r="FR638" s="136"/>
      <c r="FS638" s="136"/>
      <c r="FT638" s="136"/>
      <c r="FU638" s="136"/>
      <c r="FV638" s="136"/>
      <c r="FW638" s="136"/>
      <c r="FX638" s="136"/>
      <c r="FY638" s="136"/>
      <c r="FZ638" s="136"/>
      <c r="GA638" s="136"/>
      <c r="GB638" s="136"/>
      <c r="GC638" s="136"/>
      <c r="GD638" s="136"/>
      <c r="GE638" s="136"/>
      <c r="GF638" s="136"/>
      <c r="GG638" s="136"/>
      <c r="GH638" s="136"/>
      <c r="GI638" s="136"/>
      <c r="GJ638" s="136"/>
      <c r="GK638" s="136"/>
      <c r="GL638" s="136"/>
      <c r="GM638" s="136"/>
      <c r="GN638" s="136"/>
      <c r="GO638" s="136"/>
      <c r="GP638" s="136"/>
      <c r="GQ638" s="136"/>
      <c r="GR638" s="136"/>
      <c r="GS638" s="136"/>
      <c r="GT638" s="136"/>
      <c r="GU638" s="136"/>
      <c r="GV638" s="136"/>
      <c r="GW638" s="136"/>
      <c r="GX638" s="136"/>
      <c r="GY638" s="136"/>
      <c r="GZ638" s="136"/>
      <c r="HA638" s="136"/>
      <c r="HB638" s="136"/>
      <c r="HC638" s="136"/>
      <c r="HD638" s="136"/>
      <c r="HE638" s="136"/>
      <c r="HF638" s="136"/>
      <c r="HG638" s="136"/>
      <c r="HH638" s="136"/>
      <c r="HI638" s="136"/>
      <c r="HJ638" s="136"/>
      <c r="HK638" s="136"/>
      <c r="HL638" s="136"/>
      <c r="HM638" s="136"/>
      <c r="HN638" s="136"/>
      <c r="HO638" s="136"/>
      <c r="HP638" s="136"/>
      <c r="HQ638" s="136"/>
      <c r="HR638" s="136"/>
      <c r="HS638" s="136"/>
      <c r="HT638" s="136"/>
      <c r="HU638" s="136"/>
      <c r="HV638" s="136"/>
      <c r="HW638" s="136"/>
      <c r="HX638" s="136"/>
      <c r="HY638" s="136"/>
      <c r="HZ638" s="136"/>
      <c r="IA638" s="136"/>
      <c r="IB638" s="136"/>
      <c r="IC638" s="136"/>
      <c r="ID638" s="136"/>
      <c r="IE638" s="136"/>
      <c r="IF638" s="136"/>
      <c r="IG638" s="136"/>
    </row>
    <row r="639" spans="1:241" ht="15.95" customHeight="1" x14ac:dyDescent="0.25">
      <c r="A639" s="208" t="s">
        <v>972</v>
      </c>
      <c r="B639" s="208">
        <v>4799217.8571428573</v>
      </c>
      <c r="C639" s="208">
        <v>3438749.5714285714</v>
      </c>
      <c r="D639" s="208">
        <v>926179.85714285716</v>
      </c>
      <c r="E639" s="208">
        <v>1078375.3809523811</v>
      </c>
      <c r="F639" s="208">
        <v>1876149.8095238095</v>
      </c>
      <c r="G639" s="208">
        <v>302574.90476190473</v>
      </c>
      <c r="H639" s="208">
        <v>12421247.380952381</v>
      </c>
      <c r="I639" s="136"/>
      <c r="J639" s="208" t="s">
        <v>974</v>
      </c>
      <c r="K639" s="208">
        <v>3538950.8571428573</v>
      </c>
      <c r="L639" s="208">
        <v>2811251.6666666665</v>
      </c>
      <c r="M639" s="208">
        <v>723578.38095238095</v>
      </c>
      <c r="N639" s="208">
        <v>821100.04761904757</v>
      </c>
      <c r="O639" s="208">
        <v>1416396.5238095238</v>
      </c>
      <c r="P639" s="208">
        <v>268339.14285714284</v>
      </c>
      <c r="Q639" s="208">
        <v>9579616.6190476194</v>
      </c>
      <c r="R639" s="136"/>
      <c r="S639" s="136"/>
      <c r="T639" s="136"/>
      <c r="U639" s="136"/>
      <c r="V639" s="136"/>
      <c r="W639" s="136"/>
      <c r="X639" s="136"/>
      <c r="Y639" s="136"/>
      <c r="Z639" s="136"/>
      <c r="AA639" s="136"/>
      <c r="AB639" s="136"/>
      <c r="AC639" s="136"/>
      <c r="AD639" s="136"/>
      <c r="AE639" s="136"/>
      <c r="AF639" s="136"/>
      <c r="AG639" s="136"/>
      <c r="AH639" s="136"/>
      <c r="AI639" s="136"/>
      <c r="AJ639" s="136"/>
      <c r="AK639" s="136"/>
      <c r="AL639" s="136"/>
      <c r="AM639" s="136"/>
      <c r="AN639" s="136"/>
      <c r="AO639" s="136"/>
      <c r="AP639" s="136"/>
      <c r="AQ639" s="136"/>
      <c r="AR639" s="136"/>
      <c r="AS639" s="136"/>
      <c r="AT639" s="136"/>
      <c r="AU639" s="136"/>
      <c r="AV639" s="136"/>
      <c r="AW639" s="136"/>
      <c r="AX639" s="136"/>
      <c r="AY639" s="136"/>
      <c r="AZ639" s="136"/>
      <c r="BA639" s="136"/>
      <c r="BB639" s="136"/>
      <c r="BC639" s="136"/>
      <c r="BD639" s="136"/>
      <c r="BE639" s="136"/>
      <c r="BF639" s="136"/>
      <c r="BG639" s="136"/>
      <c r="BH639" s="136"/>
      <c r="BI639" s="136"/>
      <c r="BJ639" s="136"/>
      <c r="BK639" s="136"/>
      <c r="BL639" s="136"/>
      <c r="BM639" s="136"/>
      <c r="BN639" s="136"/>
      <c r="BO639" s="136"/>
      <c r="BP639" s="136"/>
      <c r="BQ639" s="136"/>
      <c r="BR639" s="136"/>
      <c r="BS639" s="136"/>
      <c r="BT639" s="136"/>
      <c r="BU639" s="136"/>
      <c r="BV639" s="136"/>
      <c r="BW639" s="136"/>
      <c r="BX639" s="136"/>
      <c r="BY639" s="136"/>
      <c r="BZ639" s="136"/>
      <c r="CA639" s="136"/>
      <c r="CB639" s="136"/>
      <c r="CC639" s="136"/>
      <c r="CD639" s="136"/>
      <c r="CE639" s="136"/>
      <c r="CF639" s="136"/>
      <c r="CG639" s="136"/>
      <c r="CH639" s="136"/>
      <c r="CI639" s="136"/>
      <c r="CJ639" s="136"/>
      <c r="CK639" s="136"/>
      <c r="CL639" s="136"/>
      <c r="CM639" s="136"/>
      <c r="CN639" s="136"/>
      <c r="CO639" s="136"/>
      <c r="CP639" s="136"/>
      <c r="CQ639" s="136"/>
      <c r="CR639" s="136"/>
      <c r="CS639" s="136"/>
      <c r="CT639" s="136"/>
      <c r="CU639" s="136"/>
      <c r="CV639" s="136"/>
      <c r="CW639" s="136"/>
      <c r="CX639" s="136"/>
      <c r="CY639" s="136"/>
      <c r="CZ639" s="136"/>
      <c r="DA639" s="136"/>
      <c r="DB639" s="136"/>
      <c r="DC639" s="136"/>
      <c r="DD639" s="136"/>
      <c r="DE639" s="136"/>
      <c r="DF639" s="136"/>
      <c r="DG639" s="136"/>
      <c r="DH639" s="136"/>
      <c r="DI639" s="136"/>
      <c r="DJ639" s="136"/>
      <c r="DK639" s="136"/>
      <c r="DL639" s="136"/>
      <c r="DM639" s="136"/>
      <c r="DN639" s="136"/>
      <c r="DO639" s="136"/>
      <c r="DP639" s="136"/>
      <c r="DQ639" s="136"/>
      <c r="DR639" s="136"/>
      <c r="DS639" s="136"/>
      <c r="DT639" s="136"/>
      <c r="DU639" s="136"/>
      <c r="DV639" s="136"/>
      <c r="DW639" s="136"/>
      <c r="DX639" s="136"/>
      <c r="DY639" s="136"/>
      <c r="DZ639" s="136"/>
      <c r="EA639" s="136"/>
      <c r="EB639" s="136"/>
      <c r="EC639" s="136"/>
      <c r="ED639" s="136"/>
      <c r="EE639" s="136"/>
      <c r="EF639" s="136"/>
      <c r="EG639" s="136"/>
      <c r="EH639" s="136"/>
      <c r="EI639" s="136"/>
      <c r="EJ639" s="136"/>
      <c r="EK639" s="136"/>
      <c r="EL639" s="136"/>
      <c r="EM639" s="136"/>
      <c r="EN639" s="136"/>
      <c r="EO639" s="136"/>
      <c r="EP639" s="136"/>
      <c r="EQ639" s="136"/>
      <c r="ER639" s="136"/>
      <c r="ES639" s="136"/>
      <c r="ET639" s="136"/>
      <c r="EU639" s="136"/>
      <c r="EV639" s="136"/>
      <c r="EW639" s="136"/>
      <c r="EX639" s="136"/>
      <c r="EY639" s="136"/>
      <c r="EZ639" s="136"/>
      <c r="FA639" s="136"/>
      <c r="FB639" s="136"/>
      <c r="FC639" s="136"/>
      <c r="FD639" s="136"/>
      <c r="FE639" s="136"/>
      <c r="FF639" s="136"/>
      <c r="FG639" s="136"/>
      <c r="FH639" s="136"/>
      <c r="FI639" s="136"/>
      <c r="FJ639" s="136"/>
      <c r="FK639" s="136"/>
      <c r="FL639" s="136"/>
      <c r="FM639" s="136"/>
      <c r="FN639" s="136"/>
      <c r="FO639" s="136"/>
      <c r="FP639" s="136"/>
      <c r="FQ639" s="136"/>
      <c r="FR639" s="136"/>
      <c r="FS639" s="136"/>
      <c r="FT639" s="136"/>
      <c r="FU639" s="136"/>
      <c r="FV639" s="136"/>
      <c r="FW639" s="136"/>
      <c r="FX639" s="136"/>
      <c r="FY639" s="136"/>
      <c r="FZ639" s="136"/>
      <c r="GA639" s="136"/>
      <c r="GB639" s="136"/>
      <c r="GC639" s="136"/>
      <c r="GD639" s="136"/>
      <c r="GE639" s="136"/>
      <c r="GF639" s="136"/>
      <c r="GG639" s="136"/>
      <c r="GH639" s="136"/>
      <c r="GI639" s="136"/>
      <c r="GJ639" s="136"/>
      <c r="GK639" s="136"/>
      <c r="GL639" s="136"/>
      <c r="GM639" s="136"/>
      <c r="GN639" s="136"/>
      <c r="GO639" s="136"/>
      <c r="GP639" s="136"/>
      <c r="GQ639" s="136"/>
      <c r="GR639" s="136"/>
      <c r="GS639" s="136"/>
      <c r="GT639" s="136"/>
      <c r="GU639" s="136"/>
      <c r="GV639" s="136"/>
      <c r="GW639" s="136"/>
      <c r="GX639" s="136"/>
      <c r="GY639" s="136"/>
      <c r="GZ639" s="136"/>
      <c r="HA639" s="136"/>
      <c r="HB639" s="136"/>
      <c r="HC639" s="136"/>
      <c r="HD639" s="136"/>
      <c r="HE639" s="136"/>
      <c r="HF639" s="136"/>
      <c r="HG639" s="136"/>
      <c r="HH639" s="136"/>
      <c r="HI639" s="136"/>
      <c r="HJ639" s="136"/>
      <c r="HK639" s="136"/>
      <c r="HL639" s="136"/>
      <c r="HM639" s="136"/>
      <c r="HN639" s="136"/>
      <c r="HO639" s="136"/>
      <c r="HP639" s="136"/>
      <c r="HQ639" s="136"/>
      <c r="HR639" s="136"/>
      <c r="HS639" s="136"/>
      <c r="HT639" s="136"/>
      <c r="HU639" s="136"/>
      <c r="HV639" s="136"/>
      <c r="HW639" s="136"/>
      <c r="HX639" s="136"/>
      <c r="HY639" s="136"/>
      <c r="HZ639" s="136"/>
      <c r="IA639" s="136"/>
      <c r="IB639" s="136"/>
      <c r="IC639" s="136"/>
      <c r="ID639" s="136"/>
      <c r="IE639" s="136"/>
      <c r="IF639" s="136"/>
      <c r="IG639" s="136"/>
    </row>
    <row r="640" spans="1:241" ht="15.95" customHeight="1" x14ac:dyDescent="0.25">
      <c r="A640" s="135"/>
      <c r="B640" s="135"/>
      <c r="C640" s="135"/>
      <c r="D640" s="135"/>
      <c r="E640" s="135"/>
      <c r="F640" s="135"/>
      <c r="G640" s="135"/>
      <c r="H640" s="135"/>
      <c r="I640" s="136"/>
      <c r="J640" s="136"/>
      <c r="K640" s="136"/>
      <c r="L640" s="136"/>
      <c r="M640" s="136"/>
      <c r="N640" s="136"/>
      <c r="O640" s="136"/>
      <c r="P640" s="136"/>
      <c r="Q640" s="136"/>
      <c r="R640" s="136"/>
      <c r="S640" s="136"/>
      <c r="T640" s="136"/>
      <c r="U640" s="136"/>
      <c r="V640" s="136"/>
      <c r="W640" s="136"/>
      <c r="X640" s="136"/>
      <c r="Y640" s="136"/>
      <c r="Z640" s="136"/>
      <c r="AA640" s="136"/>
      <c r="AB640" s="136"/>
      <c r="AC640" s="136"/>
      <c r="AD640" s="136"/>
      <c r="AE640" s="136"/>
      <c r="AF640" s="136"/>
      <c r="AG640" s="136"/>
      <c r="AH640" s="136"/>
      <c r="AI640" s="136"/>
      <c r="AJ640" s="136"/>
      <c r="AK640" s="136"/>
      <c r="AL640" s="136"/>
      <c r="AM640" s="136"/>
      <c r="AN640" s="136"/>
      <c r="AO640" s="136"/>
      <c r="AP640" s="136"/>
      <c r="AQ640" s="136"/>
      <c r="AR640" s="136"/>
      <c r="AS640" s="136"/>
      <c r="AT640" s="136"/>
      <c r="AU640" s="136"/>
      <c r="AV640" s="136"/>
      <c r="AW640" s="136"/>
      <c r="AX640" s="136"/>
      <c r="AY640" s="136"/>
      <c r="AZ640" s="136"/>
      <c r="BA640" s="136"/>
      <c r="BB640" s="136"/>
      <c r="BC640" s="136"/>
      <c r="BD640" s="136"/>
      <c r="BE640" s="136"/>
      <c r="BF640" s="136"/>
      <c r="BG640" s="136"/>
      <c r="BH640" s="136"/>
      <c r="BI640" s="136"/>
      <c r="BJ640" s="136"/>
      <c r="BK640" s="136"/>
      <c r="BL640" s="136"/>
      <c r="BM640" s="136"/>
      <c r="BN640" s="136"/>
      <c r="BO640" s="136"/>
      <c r="BP640" s="136"/>
      <c r="BQ640" s="136"/>
      <c r="BR640" s="136"/>
      <c r="BS640" s="136"/>
      <c r="BT640" s="136"/>
      <c r="BU640" s="136"/>
      <c r="BV640" s="136"/>
      <c r="BW640" s="136"/>
      <c r="BX640" s="136"/>
      <c r="BY640" s="136"/>
      <c r="BZ640" s="136"/>
      <c r="CA640" s="136"/>
      <c r="CB640" s="136"/>
      <c r="CC640" s="136"/>
      <c r="CD640" s="136"/>
      <c r="CE640" s="136"/>
      <c r="CF640" s="136"/>
      <c r="CG640" s="136"/>
      <c r="CH640" s="136"/>
      <c r="CI640" s="136"/>
      <c r="CJ640" s="136"/>
      <c r="CK640" s="136"/>
      <c r="CL640" s="136"/>
      <c r="CM640" s="136"/>
      <c r="CN640" s="136"/>
      <c r="CO640" s="136"/>
      <c r="CP640" s="136"/>
      <c r="CQ640" s="136"/>
      <c r="CR640" s="136"/>
      <c r="CS640" s="136"/>
      <c r="CT640" s="136"/>
      <c r="CU640" s="136"/>
      <c r="CV640" s="136"/>
      <c r="CW640" s="136"/>
      <c r="CX640" s="136"/>
      <c r="CY640" s="136"/>
      <c r="CZ640" s="136"/>
      <c r="DA640" s="136"/>
      <c r="DB640" s="136"/>
      <c r="DC640" s="136"/>
      <c r="DD640" s="136"/>
      <c r="DE640" s="136"/>
      <c r="DF640" s="136"/>
      <c r="DG640" s="136"/>
      <c r="DH640" s="136"/>
      <c r="DI640" s="136"/>
      <c r="DJ640" s="136"/>
      <c r="DK640" s="136"/>
      <c r="DL640" s="136"/>
      <c r="DM640" s="136"/>
      <c r="DN640" s="136"/>
      <c r="DO640" s="136"/>
      <c r="DP640" s="136"/>
      <c r="DQ640" s="136"/>
      <c r="DR640" s="136"/>
      <c r="DS640" s="136"/>
      <c r="DT640" s="136"/>
      <c r="DU640" s="136"/>
      <c r="DV640" s="136"/>
      <c r="DW640" s="136"/>
      <c r="DX640" s="136"/>
      <c r="DY640" s="136"/>
      <c r="DZ640" s="136"/>
      <c r="EA640" s="136"/>
      <c r="EB640" s="136"/>
      <c r="EC640" s="136"/>
      <c r="ED640" s="136"/>
      <c r="EE640" s="136"/>
      <c r="EF640" s="136"/>
      <c r="EG640" s="136"/>
      <c r="EH640" s="136"/>
      <c r="EI640" s="136"/>
      <c r="EJ640" s="136"/>
      <c r="EK640" s="136"/>
      <c r="EL640" s="136"/>
      <c r="EM640" s="136"/>
      <c r="EN640" s="136"/>
      <c r="EO640" s="136"/>
      <c r="EP640" s="136"/>
      <c r="EQ640" s="136"/>
      <c r="ER640" s="136"/>
      <c r="ES640" s="136"/>
      <c r="ET640" s="136"/>
      <c r="EU640" s="136"/>
      <c r="EV640" s="136"/>
      <c r="EW640" s="136"/>
      <c r="EX640" s="136"/>
      <c r="EY640" s="136"/>
      <c r="EZ640" s="136"/>
      <c r="FA640" s="136"/>
      <c r="FB640" s="136"/>
      <c r="FC640" s="136"/>
      <c r="FD640" s="136"/>
      <c r="FE640" s="136"/>
      <c r="FF640" s="136"/>
      <c r="FG640" s="136"/>
      <c r="FH640" s="136"/>
      <c r="FI640" s="136"/>
      <c r="FJ640" s="136"/>
      <c r="FK640" s="136"/>
      <c r="FL640" s="136"/>
      <c r="FM640" s="136"/>
      <c r="FN640" s="136"/>
      <c r="FO640" s="136"/>
      <c r="FP640" s="136"/>
      <c r="FQ640" s="136"/>
      <c r="FR640" s="136"/>
      <c r="FS640" s="136"/>
      <c r="FT640" s="136"/>
      <c r="FU640" s="136"/>
      <c r="FV640" s="136"/>
      <c r="FW640" s="136"/>
      <c r="FX640" s="136"/>
      <c r="FY640" s="136"/>
      <c r="FZ640" s="136"/>
      <c r="GA640" s="136"/>
      <c r="GB640" s="136"/>
      <c r="GC640" s="136"/>
      <c r="GD640" s="136"/>
      <c r="GE640" s="136"/>
      <c r="GF640" s="136"/>
      <c r="GG640" s="136"/>
      <c r="GH640" s="136"/>
      <c r="GI640" s="136"/>
      <c r="GJ640" s="136"/>
      <c r="GK640" s="136"/>
      <c r="GL640" s="136"/>
      <c r="GM640" s="136"/>
      <c r="GN640" s="136"/>
      <c r="GO640" s="136"/>
      <c r="GP640" s="136"/>
      <c r="GQ640" s="136"/>
      <c r="GR640" s="136"/>
      <c r="GS640" s="136"/>
      <c r="GT640" s="136"/>
      <c r="GU640" s="136"/>
      <c r="GV640" s="136"/>
      <c r="GW640" s="136"/>
      <c r="GX640" s="136"/>
      <c r="GY640" s="136"/>
      <c r="GZ640" s="136"/>
      <c r="HA640" s="136"/>
      <c r="HB640" s="136"/>
      <c r="HC640" s="136"/>
      <c r="HD640" s="136"/>
      <c r="HE640" s="136"/>
      <c r="HF640" s="136"/>
      <c r="HG640" s="136"/>
      <c r="HH640" s="136"/>
      <c r="HI640" s="136"/>
      <c r="HJ640" s="136"/>
      <c r="HK640" s="136"/>
      <c r="HL640" s="136"/>
      <c r="HM640" s="136"/>
      <c r="HN640" s="136"/>
      <c r="HO640" s="136"/>
      <c r="HP640" s="136"/>
      <c r="HQ640" s="136"/>
      <c r="HR640" s="136"/>
      <c r="HS640" s="136"/>
      <c r="HT640" s="136"/>
      <c r="HU640" s="136"/>
      <c r="HV640" s="136"/>
      <c r="HW640" s="136"/>
      <c r="HX640" s="136"/>
      <c r="HY640" s="136"/>
      <c r="HZ640" s="136"/>
      <c r="IA640" s="136"/>
      <c r="IB640" s="136"/>
      <c r="IC640" s="136"/>
      <c r="ID640" s="136"/>
      <c r="IE640" s="136"/>
      <c r="IF640" s="136"/>
      <c r="IG640" s="136"/>
    </row>
    <row r="641" spans="1:241" ht="38.1" customHeight="1" x14ac:dyDescent="0.25">
      <c r="A641" s="461" t="s">
        <v>1162</v>
      </c>
      <c r="B641" s="461"/>
      <c r="C641" s="461"/>
      <c r="D641" s="461"/>
      <c r="E641" s="461"/>
      <c r="F641" s="461"/>
      <c r="G641" s="461"/>
      <c r="H641" s="461"/>
      <c r="I641" s="461"/>
      <c r="J641" s="461"/>
      <c r="K641" s="461"/>
      <c r="L641" s="461"/>
      <c r="M641" s="461"/>
      <c r="N641" s="461"/>
      <c r="O641" s="461"/>
      <c r="P641" s="461"/>
      <c r="Q641" s="461"/>
      <c r="R641" s="136"/>
      <c r="S641" s="136"/>
      <c r="T641" s="136"/>
      <c r="U641" s="136"/>
      <c r="V641" s="136"/>
      <c r="W641" s="136"/>
      <c r="X641" s="136"/>
      <c r="Y641" s="136"/>
      <c r="Z641" s="136"/>
      <c r="AA641" s="136"/>
      <c r="AB641" s="136"/>
      <c r="AC641" s="136"/>
      <c r="AD641" s="136"/>
      <c r="AE641" s="136"/>
      <c r="AF641" s="136"/>
      <c r="AG641" s="136"/>
      <c r="AH641" s="136"/>
      <c r="AI641" s="136"/>
      <c r="AJ641" s="136"/>
      <c r="AK641" s="136"/>
      <c r="AL641" s="136"/>
      <c r="AM641" s="136"/>
      <c r="AN641" s="136"/>
      <c r="AO641" s="136"/>
      <c r="AP641" s="136"/>
      <c r="AQ641" s="136"/>
      <c r="AR641" s="136"/>
      <c r="AS641" s="136"/>
      <c r="AT641" s="136"/>
      <c r="AU641" s="136"/>
      <c r="AV641" s="136"/>
      <c r="AW641" s="136"/>
      <c r="AX641" s="136"/>
      <c r="AY641" s="136"/>
      <c r="AZ641" s="136"/>
      <c r="BA641" s="136"/>
      <c r="BB641" s="136"/>
      <c r="BC641" s="136"/>
      <c r="BD641" s="136"/>
      <c r="BE641" s="136"/>
      <c r="BF641" s="136"/>
      <c r="BG641" s="136"/>
      <c r="BH641" s="136"/>
      <c r="BI641" s="136"/>
      <c r="BJ641" s="136"/>
      <c r="BK641" s="136"/>
      <c r="BL641" s="136"/>
      <c r="BM641" s="136"/>
      <c r="BN641" s="136"/>
      <c r="BO641" s="136"/>
      <c r="BP641" s="136"/>
      <c r="BQ641" s="136"/>
      <c r="BR641" s="136"/>
      <c r="BS641" s="136"/>
      <c r="BT641" s="136"/>
      <c r="BU641" s="136"/>
      <c r="BV641" s="136"/>
      <c r="BW641" s="136"/>
      <c r="BX641" s="136"/>
      <c r="BY641" s="136"/>
      <c r="BZ641" s="136"/>
      <c r="CA641" s="136"/>
      <c r="CB641" s="136"/>
      <c r="CC641" s="136"/>
      <c r="CD641" s="136"/>
      <c r="CE641" s="136"/>
      <c r="CF641" s="136"/>
      <c r="CG641" s="136"/>
      <c r="CH641" s="136"/>
      <c r="CI641" s="136"/>
      <c r="CJ641" s="136"/>
      <c r="CK641" s="136"/>
      <c r="CL641" s="136"/>
      <c r="CM641" s="136"/>
      <c r="CN641" s="136"/>
      <c r="CO641" s="136"/>
      <c r="CP641" s="136"/>
      <c r="CQ641" s="136"/>
      <c r="CR641" s="136"/>
      <c r="CS641" s="136"/>
      <c r="CT641" s="136"/>
      <c r="CU641" s="136"/>
      <c r="CV641" s="136"/>
      <c r="CW641" s="136"/>
      <c r="CX641" s="136"/>
      <c r="CY641" s="136"/>
      <c r="CZ641" s="136"/>
      <c r="DA641" s="136"/>
      <c r="DB641" s="136"/>
      <c r="DC641" s="136"/>
      <c r="DD641" s="136"/>
      <c r="DE641" s="136"/>
      <c r="DF641" s="136"/>
      <c r="DG641" s="136"/>
      <c r="DH641" s="136"/>
      <c r="DI641" s="136"/>
      <c r="DJ641" s="136"/>
      <c r="DK641" s="136"/>
      <c r="DL641" s="136"/>
      <c r="DM641" s="136"/>
      <c r="DN641" s="136"/>
      <c r="DO641" s="136"/>
      <c r="DP641" s="136"/>
      <c r="DQ641" s="136"/>
      <c r="DR641" s="136"/>
      <c r="DS641" s="136"/>
      <c r="DT641" s="136"/>
      <c r="DU641" s="136"/>
      <c r="DV641" s="136"/>
      <c r="DW641" s="136"/>
      <c r="DX641" s="136"/>
      <c r="DY641" s="136"/>
      <c r="DZ641" s="136"/>
      <c r="EA641" s="136"/>
      <c r="EB641" s="136"/>
      <c r="EC641" s="136"/>
      <c r="ED641" s="136"/>
      <c r="EE641" s="136"/>
      <c r="EF641" s="136"/>
      <c r="EG641" s="136"/>
      <c r="EH641" s="136"/>
      <c r="EI641" s="136"/>
      <c r="EJ641" s="136"/>
      <c r="EK641" s="136"/>
      <c r="EL641" s="136"/>
      <c r="EM641" s="136"/>
      <c r="EN641" s="136"/>
      <c r="EO641" s="136"/>
      <c r="EP641" s="136"/>
      <c r="EQ641" s="136"/>
      <c r="ER641" s="136"/>
      <c r="ES641" s="136"/>
      <c r="ET641" s="136"/>
      <c r="EU641" s="136"/>
      <c r="EV641" s="136"/>
      <c r="EW641" s="136"/>
      <c r="EX641" s="136"/>
      <c r="EY641" s="136"/>
      <c r="EZ641" s="136"/>
      <c r="FA641" s="136"/>
      <c r="FB641" s="136"/>
      <c r="FC641" s="136"/>
      <c r="FD641" s="136"/>
      <c r="FE641" s="136"/>
      <c r="FF641" s="136"/>
      <c r="FG641" s="136"/>
      <c r="FH641" s="136"/>
      <c r="FI641" s="136"/>
      <c r="FJ641" s="136"/>
      <c r="FK641" s="136"/>
      <c r="FL641" s="136"/>
      <c r="FM641" s="136"/>
      <c r="FN641" s="136"/>
      <c r="FO641" s="136"/>
      <c r="FP641" s="136"/>
      <c r="FQ641" s="136"/>
      <c r="FR641" s="136"/>
      <c r="FS641" s="136"/>
      <c r="FT641" s="136"/>
      <c r="FU641" s="136"/>
      <c r="FV641" s="136"/>
      <c r="FW641" s="136"/>
      <c r="FX641" s="136"/>
      <c r="FY641" s="136"/>
      <c r="FZ641" s="136"/>
      <c r="GA641" s="136"/>
      <c r="GB641" s="136"/>
      <c r="GC641" s="136"/>
      <c r="GD641" s="136"/>
      <c r="GE641" s="136"/>
      <c r="GF641" s="136"/>
      <c r="GG641" s="136"/>
      <c r="GH641" s="136"/>
      <c r="GI641" s="136"/>
      <c r="GJ641" s="136"/>
      <c r="GK641" s="136"/>
      <c r="GL641" s="136"/>
      <c r="GM641" s="136"/>
      <c r="GN641" s="136"/>
      <c r="GO641" s="136"/>
      <c r="GP641" s="136"/>
      <c r="GQ641" s="136"/>
      <c r="GR641" s="136"/>
      <c r="GS641" s="136"/>
      <c r="GT641" s="136"/>
      <c r="GU641" s="136"/>
      <c r="GV641" s="136"/>
      <c r="GW641" s="136"/>
      <c r="GX641" s="136"/>
      <c r="GY641" s="136"/>
      <c r="GZ641" s="136"/>
      <c r="HA641" s="136"/>
      <c r="HB641" s="136"/>
      <c r="HC641" s="136"/>
      <c r="HD641" s="136"/>
      <c r="HE641" s="136"/>
      <c r="HF641" s="136"/>
      <c r="HG641" s="136"/>
      <c r="HH641" s="136"/>
      <c r="HI641" s="136"/>
      <c r="HJ641" s="136"/>
      <c r="HK641" s="136"/>
      <c r="HL641" s="136"/>
      <c r="HM641" s="136"/>
      <c r="HN641" s="136"/>
      <c r="HO641" s="136"/>
      <c r="HP641" s="136"/>
      <c r="HQ641" s="136"/>
      <c r="HR641" s="136"/>
      <c r="HS641" s="136"/>
      <c r="HT641" s="136"/>
      <c r="HU641" s="136"/>
      <c r="HV641" s="136"/>
      <c r="HW641" s="136"/>
      <c r="HX641" s="136"/>
      <c r="HY641" s="136"/>
      <c r="HZ641" s="136"/>
      <c r="IA641" s="136"/>
      <c r="IB641" s="136"/>
      <c r="IC641" s="136"/>
      <c r="ID641" s="136"/>
      <c r="IE641" s="136"/>
      <c r="IF641" s="136"/>
      <c r="IG641" s="136"/>
    </row>
    <row r="642" spans="1:241" ht="12" customHeight="1" x14ac:dyDescent="0.25">
      <c r="A642" s="135"/>
      <c r="B642" s="135"/>
      <c r="C642" s="135"/>
      <c r="D642" s="135"/>
      <c r="E642" s="135"/>
      <c r="F642" s="135"/>
      <c r="G642" s="135"/>
      <c r="H642" s="135"/>
      <c r="I642" s="136"/>
      <c r="J642" s="136"/>
      <c r="K642" s="136"/>
      <c r="L642" s="136"/>
      <c r="M642" s="136"/>
      <c r="N642" s="136"/>
      <c r="O642" s="136"/>
      <c r="P642" s="136"/>
      <c r="Q642" s="136"/>
      <c r="R642" s="136"/>
      <c r="S642" s="136"/>
      <c r="T642" s="136"/>
      <c r="U642" s="136"/>
      <c r="V642" s="136"/>
      <c r="W642" s="136"/>
      <c r="X642" s="136"/>
      <c r="Y642" s="136"/>
      <c r="Z642" s="136"/>
      <c r="AA642" s="136"/>
      <c r="AB642" s="136"/>
      <c r="AC642" s="136"/>
      <c r="AD642" s="136"/>
      <c r="AE642" s="136"/>
      <c r="AF642" s="136"/>
      <c r="AG642" s="136"/>
      <c r="AH642" s="136"/>
      <c r="AI642" s="136"/>
      <c r="AJ642" s="136"/>
      <c r="AK642" s="136"/>
      <c r="AL642" s="136"/>
      <c r="AM642" s="136"/>
      <c r="AN642" s="136"/>
      <c r="AO642" s="136"/>
      <c r="AP642" s="136"/>
      <c r="AQ642" s="136"/>
      <c r="AR642" s="136"/>
      <c r="AS642" s="136"/>
      <c r="AT642" s="136"/>
      <c r="AU642" s="136"/>
      <c r="AV642" s="136"/>
      <c r="AW642" s="136"/>
      <c r="AX642" s="136"/>
      <c r="AY642" s="136"/>
      <c r="AZ642" s="136"/>
      <c r="BA642" s="136"/>
      <c r="BB642" s="136"/>
      <c r="BC642" s="136"/>
      <c r="BD642" s="136"/>
      <c r="BE642" s="136"/>
      <c r="BF642" s="136"/>
      <c r="BG642" s="136"/>
      <c r="BH642" s="136"/>
      <c r="BI642" s="136"/>
      <c r="BJ642" s="136"/>
      <c r="BK642" s="136"/>
      <c r="BL642" s="136"/>
      <c r="BM642" s="136"/>
      <c r="BN642" s="136"/>
      <c r="BO642" s="136"/>
      <c r="BP642" s="136"/>
      <c r="BQ642" s="136"/>
      <c r="BR642" s="136"/>
      <c r="BS642" s="136"/>
      <c r="BT642" s="136"/>
      <c r="BU642" s="136"/>
      <c r="BV642" s="136"/>
      <c r="BW642" s="136"/>
      <c r="BX642" s="136"/>
      <c r="BY642" s="136"/>
      <c r="BZ642" s="136"/>
      <c r="CA642" s="136"/>
      <c r="CB642" s="136"/>
      <c r="CC642" s="136"/>
      <c r="CD642" s="136"/>
      <c r="CE642" s="136"/>
      <c r="CF642" s="136"/>
      <c r="CG642" s="136"/>
      <c r="CH642" s="136"/>
      <c r="CI642" s="136"/>
      <c r="CJ642" s="136"/>
      <c r="CK642" s="136"/>
      <c r="CL642" s="136"/>
      <c r="CM642" s="136"/>
      <c r="CN642" s="136"/>
      <c r="CO642" s="136"/>
      <c r="CP642" s="136"/>
      <c r="CQ642" s="136"/>
      <c r="CR642" s="136"/>
      <c r="CS642" s="136"/>
      <c r="CT642" s="136"/>
      <c r="CU642" s="136"/>
      <c r="CV642" s="136"/>
      <c r="CW642" s="136"/>
      <c r="CX642" s="136"/>
      <c r="CY642" s="136"/>
      <c r="CZ642" s="136"/>
      <c r="DA642" s="136"/>
      <c r="DB642" s="136"/>
      <c r="DC642" s="136"/>
      <c r="DD642" s="136"/>
      <c r="DE642" s="136"/>
      <c r="DF642" s="136"/>
      <c r="DG642" s="136"/>
      <c r="DH642" s="136"/>
      <c r="DI642" s="136"/>
      <c r="DJ642" s="136"/>
      <c r="DK642" s="136"/>
      <c r="DL642" s="136"/>
      <c r="DM642" s="136"/>
      <c r="DN642" s="136"/>
      <c r="DO642" s="136"/>
      <c r="DP642" s="136"/>
      <c r="DQ642" s="136"/>
      <c r="DR642" s="136"/>
      <c r="DS642" s="136"/>
      <c r="DT642" s="136"/>
      <c r="DU642" s="136"/>
      <c r="DV642" s="136"/>
      <c r="DW642" s="136"/>
      <c r="DX642" s="136"/>
      <c r="DY642" s="136"/>
      <c r="DZ642" s="136"/>
      <c r="EA642" s="136"/>
      <c r="EB642" s="136"/>
      <c r="EC642" s="136"/>
      <c r="ED642" s="136"/>
      <c r="EE642" s="136"/>
      <c r="EF642" s="136"/>
      <c r="EG642" s="136"/>
      <c r="EH642" s="136"/>
      <c r="EI642" s="136"/>
      <c r="EJ642" s="136"/>
      <c r="EK642" s="136"/>
      <c r="EL642" s="136"/>
      <c r="EM642" s="136"/>
      <c r="EN642" s="136"/>
      <c r="EO642" s="136"/>
      <c r="EP642" s="136"/>
      <c r="EQ642" s="136"/>
      <c r="ER642" s="136"/>
      <c r="ES642" s="136"/>
      <c r="ET642" s="136"/>
      <c r="EU642" s="136"/>
      <c r="EV642" s="136"/>
      <c r="EW642" s="136"/>
      <c r="EX642" s="136"/>
      <c r="EY642" s="136"/>
      <c r="EZ642" s="136"/>
      <c r="FA642" s="136"/>
      <c r="FB642" s="136"/>
      <c r="FC642" s="136"/>
      <c r="FD642" s="136"/>
      <c r="FE642" s="136"/>
      <c r="FF642" s="136"/>
      <c r="FG642" s="136"/>
      <c r="FH642" s="136"/>
      <c r="FI642" s="136"/>
      <c r="FJ642" s="136"/>
      <c r="FK642" s="136"/>
      <c r="FL642" s="136"/>
      <c r="FM642" s="136"/>
      <c r="FN642" s="136"/>
      <c r="FO642" s="136"/>
      <c r="FP642" s="136"/>
      <c r="FQ642" s="136"/>
      <c r="FR642" s="136"/>
      <c r="FS642" s="136"/>
      <c r="FT642" s="136"/>
      <c r="FU642" s="136"/>
      <c r="FV642" s="136"/>
      <c r="FW642" s="136"/>
      <c r="FX642" s="136"/>
      <c r="FY642" s="136"/>
      <c r="FZ642" s="136"/>
      <c r="GA642" s="136"/>
      <c r="GB642" s="136"/>
      <c r="GC642" s="136"/>
      <c r="GD642" s="136"/>
      <c r="GE642" s="136"/>
      <c r="GF642" s="136"/>
      <c r="GG642" s="136"/>
      <c r="GH642" s="136"/>
      <c r="GI642" s="136"/>
      <c r="GJ642" s="136"/>
      <c r="GK642" s="136"/>
      <c r="GL642" s="136"/>
      <c r="GM642" s="136"/>
      <c r="GN642" s="136"/>
      <c r="GO642" s="136"/>
      <c r="GP642" s="136"/>
      <c r="GQ642" s="136"/>
      <c r="GR642" s="136"/>
      <c r="GS642" s="136"/>
      <c r="GT642" s="136"/>
      <c r="GU642" s="136"/>
      <c r="GV642" s="136"/>
      <c r="GW642" s="136"/>
      <c r="GX642" s="136"/>
      <c r="GY642" s="136"/>
      <c r="GZ642" s="136"/>
      <c r="HA642" s="136"/>
      <c r="HB642" s="136"/>
      <c r="HC642" s="136"/>
      <c r="HD642" s="136"/>
      <c r="HE642" s="136"/>
      <c r="HF642" s="136"/>
      <c r="HG642" s="136"/>
      <c r="HH642" s="136"/>
      <c r="HI642" s="136"/>
      <c r="HJ642" s="136"/>
      <c r="HK642" s="136"/>
      <c r="HL642" s="136"/>
      <c r="HM642" s="136"/>
      <c r="HN642" s="136"/>
      <c r="HO642" s="136"/>
      <c r="HP642" s="136"/>
      <c r="HQ642" s="136"/>
      <c r="HR642" s="136"/>
      <c r="HS642" s="136"/>
      <c r="HT642" s="136"/>
      <c r="HU642" s="136"/>
      <c r="HV642" s="136"/>
      <c r="HW642" s="136"/>
      <c r="HX642" s="136"/>
      <c r="HY642" s="136"/>
      <c r="HZ642" s="136"/>
      <c r="IA642" s="136"/>
      <c r="IB642" s="136"/>
      <c r="IC642" s="136"/>
      <c r="ID642" s="136"/>
      <c r="IE642" s="136"/>
      <c r="IF642" s="136"/>
      <c r="IG642" s="136"/>
    </row>
    <row r="643" spans="1:241" ht="21" customHeight="1" x14ac:dyDescent="0.3">
      <c r="A643" s="134">
        <v>2012</v>
      </c>
      <c r="B643" s="135"/>
      <c r="C643" s="135"/>
      <c r="D643" s="135"/>
      <c r="E643" s="135"/>
      <c r="F643" s="135"/>
      <c r="G643" s="135"/>
      <c r="H643" s="135"/>
      <c r="I643" s="136"/>
      <c r="J643" s="136"/>
      <c r="K643" s="136"/>
      <c r="L643" s="136"/>
      <c r="M643" s="136"/>
      <c r="N643" s="136"/>
      <c r="O643" s="136"/>
      <c r="P643" s="136"/>
      <c r="Q643" s="136"/>
      <c r="R643" s="136"/>
      <c r="S643" s="136"/>
      <c r="T643" s="136"/>
      <c r="U643" s="136"/>
      <c r="V643" s="136"/>
      <c r="W643" s="136"/>
      <c r="X643" s="136"/>
      <c r="Y643" s="136"/>
      <c r="Z643" s="136"/>
      <c r="AA643" s="136"/>
      <c r="AB643" s="136"/>
      <c r="AC643" s="136"/>
      <c r="AD643" s="136"/>
      <c r="AE643" s="136"/>
      <c r="AF643" s="136"/>
      <c r="AG643" s="136"/>
      <c r="AH643" s="136"/>
      <c r="AI643" s="136"/>
      <c r="AJ643" s="136"/>
      <c r="AK643" s="136"/>
      <c r="AL643" s="136"/>
      <c r="AM643" s="136"/>
      <c r="AN643" s="136"/>
      <c r="AO643" s="136"/>
      <c r="AP643" s="136"/>
      <c r="AQ643" s="136"/>
      <c r="AR643" s="136"/>
      <c r="AS643" s="136"/>
      <c r="AT643" s="136"/>
      <c r="AU643" s="136"/>
      <c r="AV643" s="136"/>
      <c r="AW643" s="136"/>
      <c r="AX643" s="136"/>
      <c r="AY643" s="136"/>
      <c r="AZ643" s="136"/>
      <c r="BA643" s="136"/>
      <c r="BB643" s="136"/>
      <c r="BC643" s="136"/>
      <c r="BD643" s="136"/>
      <c r="BE643" s="136"/>
      <c r="BF643" s="136"/>
      <c r="BG643" s="136"/>
      <c r="BH643" s="136"/>
      <c r="BI643" s="136"/>
      <c r="BJ643" s="136"/>
      <c r="BK643" s="136"/>
      <c r="BL643" s="136"/>
      <c r="BM643" s="136"/>
      <c r="BN643" s="136"/>
      <c r="BO643" s="136"/>
      <c r="BP643" s="136"/>
      <c r="BQ643" s="136"/>
      <c r="BR643" s="136"/>
      <c r="BS643" s="136"/>
      <c r="BT643" s="136"/>
      <c r="BU643" s="136"/>
      <c r="BV643" s="136"/>
      <c r="BW643" s="136"/>
      <c r="BX643" s="136"/>
      <c r="BY643" s="136"/>
      <c r="BZ643" s="136"/>
      <c r="CA643" s="136"/>
      <c r="CB643" s="136"/>
      <c r="CC643" s="136"/>
      <c r="CD643" s="136"/>
      <c r="CE643" s="136"/>
      <c r="CF643" s="136"/>
      <c r="CG643" s="136"/>
      <c r="CH643" s="136"/>
      <c r="CI643" s="136"/>
      <c r="CJ643" s="136"/>
      <c r="CK643" s="136"/>
      <c r="CL643" s="136"/>
      <c r="CM643" s="136"/>
      <c r="CN643" s="136"/>
      <c r="CO643" s="136"/>
      <c r="CP643" s="136"/>
      <c r="CQ643" s="136"/>
      <c r="CR643" s="136"/>
      <c r="CS643" s="136"/>
      <c r="CT643" s="136"/>
      <c r="CU643" s="136"/>
      <c r="CV643" s="136"/>
      <c r="CW643" s="136"/>
      <c r="CX643" s="136"/>
      <c r="CY643" s="136"/>
      <c r="CZ643" s="136"/>
      <c r="DA643" s="136"/>
      <c r="DB643" s="136"/>
      <c r="DC643" s="136"/>
      <c r="DD643" s="136"/>
      <c r="DE643" s="136"/>
      <c r="DF643" s="136"/>
      <c r="DG643" s="136"/>
      <c r="DH643" s="136"/>
      <c r="DI643" s="136"/>
      <c r="DJ643" s="136"/>
      <c r="DK643" s="136"/>
      <c r="DL643" s="136"/>
      <c r="DM643" s="136"/>
      <c r="DN643" s="136"/>
      <c r="DO643" s="136"/>
      <c r="DP643" s="136"/>
      <c r="DQ643" s="136"/>
      <c r="DR643" s="136"/>
      <c r="DS643" s="136"/>
      <c r="DT643" s="136"/>
      <c r="DU643" s="136"/>
      <c r="DV643" s="136"/>
      <c r="DW643" s="136"/>
      <c r="DX643" s="136"/>
      <c r="DY643" s="136"/>
      <c r="DZ643" s="136"/>
      <c r="EA643" s="136"/>
      <c r="EB643" s="136"/>
      <c r="EC643" s="136"/>
      <c r="ED643" s="136"/>
      <c r="EE643" s="136"/>
      <c r="EF643" s="136"/>
      <c r="EG643" s="136"/>
      <c r="EH643" s="136"/>
      <c r="EI643" s="136"/>
      <c r="EJ643" s="136"/>
      <c r="EK643" s="136"/>
      <c r="EL643" s="136"/>
      <c r="EM643" s="136"/>
      <c r="EN643" s="136"/>
      <c r="EO643" s="136"/>
      <c r="EP643" s="136"/>
      <c r="EQ643" s="136"/>
      <c r="ER643" s="136"/>
      <c r="ES643" s="136"/>
      <c r="ET643" s="136"/>
      <c r="EU643" s="136"/>
      <c r="EV643" s="136"/>
      <c r="EW643" s="136"/>
      <c r="EX643" s="136"/>
      <c r="EY643" s="136"/>
      <c r="EZ643" s="136"/>
      <c r="FA643" s="136"/>
      <c r="FB643" s="136"/>
      <c r="FC643" s="136"/>
      <c r="FD643" s="136"/>
      <c r="FE643" s="136"/>
      <c r="FF643" s="136"/>
      <c r="FG643" s="136"/>
      <c r="FH643" s="136"/>
      <c r="FI643" s="136"/>
      <c r="FJ643" s="136"/>
      <c r="FK643" s="136"/>
      <c r="FL643" s="136"/>
      <c r="FM643" s="136"/>
      <c r="FN643" s="136"/>
      <c r="FO643" s="136"/>
      <c r="FP643" s="136"/>
      <c r="FQ643" s="136"/>
      <c r="FR643" s="136"/>
      <c r="FS643" s="136"/>
      <c r="FT643" s="136"/>
      <c r="FU643" s="136"/>
      <c r="FV643" s="136"/>
      <c r="FW643" s="136"/>
      <c r="FX643" s="136"/>
      <c r="FY643" s="136"/>
      <c r="FZ643" s="136"/>
      <c r="GA643" s="136"/>
      <c r="GB643" s="136"/>
      <c r="GC643" s="136"/>
      <c r="GD643" s="136"/>
      <c r="GE643" s="136"/>
      <c r="GF643" s="136"/>
      <c r="GG643" s="136"/>
      <c r="GH643" s="136"/>
      <c r="GI643" s="136"/>
      <c r="GJ643" s="136"/>
      <c r="GK643" s="136"/>
      <c r="GL643" s="136"/>
      <c r="GM643" s="136"/>
      <c r="GN643" s="136"/>
      <c r="GO643" s="136"/>
      <c r="GP643" s="136"/>
      <c r="GQ643" s="136"/>
      <c r="GR643" s="136"/>
      <c r="GS643" s="136"/>
      <c r="GT643" s="136"/>
      <c r="GU643" s="136"/>
      <c r="GV643" s="136"/>
      <c r="GW643" s="136"/>
      <c r="GX643" s="136"/>
      <c r="GY643" s="136"/>
      <c r="GZ643" s="136"/>
      <c r="HA643" s="136"/>
      <c r="HB643" s="136"/>
      <c r="HC643" s="136"/>
      <c r="HD643" s="136"/>
      <c r="HE643" s="136"/>
      <c r="HF643" s="136"/>
      <c r="HG643" s="136"/>
      <c r="HH643" s="136"/>
      <c r="HI643" s="136"/>
      <c r="HJ643" s="136"/>
      <c r="HK643" s="136"/>
      <c r="HL643" s="136"/>
      <c r="HM643" s="136"/>
      <c r="HN643" s="136"/>
      <c r="HO643" s="136"/>
      <c r="HP643" s="136"/>
      <c r="HQ643" s="136"/>
      <c r="HR643" s="136"/>
      <c r="HS643" s="136"/>
      <c r="HT643" s="136"/>
      <c r="HU643" s="136"/>
      <c r="HV643" s="136"/>
      <c r="HW643" s="136"/>
      <c r="HX643" s="136"/>
      <c r="HY643" s="136"/>
      <c r="HZ643" s="136"/>
      <c r="IA643" s="136"/>
      <c r="IB643" s="136"/>
      <c r="IC643" s="136"/>
      <c r="ID643" s="136"/>
      <c r="IE643" s="136"/>
      <c r="IF643" s="136"/>
      <c r="IG643" s="136"/>
    </row>
    <row r="644" spans="1:241" ht="27.95" customHeight="1" x14ac:dyDescent="0.25">
      <c r="A644" s="166" t="s">
        <v>177</v>
      </c>
      <c r="B644" s="167" t="s">
        <v>0</v>
      </c>
      <c r="C644" s="167" t="s">
        <v>1</v>
      </c>
      <c r="D644" s="167" t="s">
        <v>2</v>
      </c>
      <c r="E644" s="167" t="s">
        <v>877</v>
      </c>
      <c r="F644" s="167" t="s">
        <v>50</v>
      </c>
      <c r="G644" s="167" t="s">
        <v>52</v>
      </c>
      <c r="H644" s="167" t="s">
        <v>13</v>
      </c>
      <c r="I644" s="136"/>
      <c r="J644" s="166" t="s">
        <v>177</v>
      </c>
      <c r="K644" s="167" t="s">
        <v>0</v>
      </c>
      <c r="L644" s="167" t="s">
        <v>1</v>
      </c>
      <c r="M644" s="167" t="s">
        <v>2</v>
      </c>
      <c r="N644" s="167" t="s">
        <v>877</v>
      </c>
      <c r="O644" s="167" t="s">
        <v>50</v>
      </c>
      <c r="P644" s="167" t="s">
        <v>52</v>
      </c>
      <c r="Q644" s="167" t="s">
        <v>13</v>
      </c>
      <c r="R644" s="136"/>
      <c r="S644" s="136"/>
      <c r="T644" s="136"/>
      <c r="U644" s="136"/>
      <c r="V644" s="136"/>
      <c r="W644" s="136"/>
      <c r="X644" s="136"/>
      <c r="Y644" s="136"/>
      <c r="Z644" s="136"/>
      <c r="AA644" s="136"/>
      <c r="AB644" s="136"/>
      <c r="AC644" s="136"/>
      <c r="AD644" s="136"/>
      <c r="AE644" s="136"/>
      <c r="AF644" s="136"/>
      <c r="AG644" s="136"/>
      <c r="AH644" s="136"/>
      <c r="AI644" s="136"/>
      <c r="AJ644" s="136"/>
      <c r="AK644" s="136"/>
      <c r="AL644" s="136"/>
      <c r="AM644" s="136"/>
      <c r="AN644" s="136"/>
      <c r="AO644" s="136"/>
      <c r="AP644" s="136"/>
      <c r="AQ644" s="136"/>
      <c r="AR644" s="136"/>
      <c r="AS644" s="136"/>
      <c r="AT644" s="136"/>
      <c r="AU644" s="136"/>
      <c r="AV644" s="136"/>
      <c r="AW644" s="136"/>
      <c r="AX644" s="136"/>
      <c r="AY644" s="136"/>
      <c r="AZ644" s="136"/>
      <c r="BA644" s="136"/>
      <c r="BB644" s="136"/>
      <c r="BC644" s="136"/>
      <c r="BD644" s="136"/>
      <c r="BE644" s="136"/>
      <c r="BF644" s="136"/>
      <c r="BG644" s="136"/>
      <c r="BH644" s="136"/>
      <c r="BI644" s="136"/>
      <c r="BJ644" s="136"/>
      <c r="BK644" s="136"/>
      <c r="BL644" s="136"/>
      <c r="BM644" s="136"/>
      <c r="BN644" s="136"/>
      <c r="BO644" s="136"/>
      <c r="BP644" s="136"/>
      <c r="BQ644" s="136"/>
      <c r="BR644" s="136"/>
      <c r="BS644" s="136"/>
      <c r="BT644" s="136"/>
      <c r="BU644" s="136"/>
      <c r="BV644" s="136"/>
      <c r="BW644" s="136"/>
      <c r="BX644" s="136"/>
      <c r="BY644" s="136"/>
      <c r="BZ644" s="136"/>
      <c r="CA644" s="136"/>
      <c r="CB644" s="136"/>
      <c r="CC644" s="136"/>
      <c r="CD644" s="136"/>
      <c r="CE644" s="136"/>
      <c r="CF644" s="136"/>
      <c r="CG644" s="136"/>
      <c r="CH644" s="136"/>
      <c r="CI644" s="136"/>
      <c r="CJ644" s="136"/>
      <c r="CK644" s="136"/>
      <c r="CL644" s="136"/>
      <c r="CM644" s="136"/>
      <c r="CN644" s="136"/>
      <c r="CO644" s="136"/>
      <c r="CP644" s="136"/>
      <c r="CQ644" s="136"/>
      <c r="CR644" s="136"/>
      <c r="CS644" s="136"/>
      <c r="CT644" s="136"/>
      <c r="CU644" s="136"/>
      <c r="CV644" s="136"/>
      <c r="CW644" s="136"/>
      <c r="CX644" s="136"/>
      <c r="CY644" s="136"/>
      <c r="CZ644" s="136"/>
      <c r="DA644" s="136"/>
      <c r="DB644" s="136"/>
      <c r="DC644" s="136"/>
      <c r="DD644" s="136"/>
      <c r="DE644" s="136"/>
      <c r="DF644" s="136"/>
      <c r="DG644" s="136"/>
      <c r="DH644" s="136"/>
      <c r="DI644" s="136"/>
      <c r="DJ644" s="136"/>
      <c r="DK644" s="136"/>
      <c r="DL644" s="136"/>
      <c r="DM644" s="136"/>
      <c r="DN644" s="136"/>
      <c r="DO644" s="136"/>
      <c r="DP644" s="136"/>
      <c r="DQ644" s="136"/>
      <c r="DR644" s="136"/>
      <c r="DS644" s="136"/>
      <c r="DT644" s="136"/>
      <c r="DU644" s="136"/>
      <c r="DV644" s="136"/>
      <c r="DW644" s="136"/>
      <c r="DX644" s="136"/>
      <c r="DY644" s="136"/>
      <c r="DZ644" s="136"/>
      <c r="EA644" s="136"/>
      <c r="EB644" s="136"/>
      <c r="EC644" s="136"/>
      <c r="ED644" s="136"/>
      <c r="EE644" s="136"/>
      <c r="EF644" s="136"/>
      <c r="EG644" s="136"/>
      <c r="EH644" s="136"/>
      <c r="EI644" s="136"/>
      <c r="EJ644" s="136"/>
      <c r="EK644" s="136"/>
      <c r="EL644" s="136"/>
      <c r="EM644" s="136"/>
      <c r="EN644" s="136"/>
      <c r="EO644" s="136"/>
      <c r="EP644" s="136"/>
      <c r="EQ644" s="136"/>
      <c r="ER644" s="136"/>
      <c r="ES644" s="136"/>
      <c r="ET644" s="136"/>
      <c r="EU644" s="136"/>
      <c r="EV644" s="136"/>
      <c r="EW644" s="136"/>
      <c r="EX644" s="136"/>
      <c r="EY644" s="136"/>
      <c r="EZ644" s="136"/>
      <c r="FA644" s="136"/>
      <c r="FB644" s="136"/>
      <c r="FC644" s="136"/>
      <c r="FD644" s="136"/>
      <c r="FE644" s="136"/>
      <c r="FF644" s="136"/>
      <c r="FG644" s="136"/>
      <c r="FH644" s="136"/>
      <c r="FI644" s="136"/>
      <c r="FJ644" s="136"/>
      <c r="FK644" s="136"/>
      <c r="FL644" s="136"/>
      <c r="FM644" s="136"/>
      <c r="FN644" s="136"/>
      <c r="FO644" s="136"/>
      <c r="FP644" s="136"/>
      <c r="FQ644" s="136"/>
      <c r="FR644" s="136"/>
      <c r="FS644" s="136"/>
      <c r="FT644" s="136"/>
      <c r="FU644" s="136"/>
      <c r="FV644" s="136"/>
      <c r="FW644" s="136"/>
      <c r="FX644" s="136"/>
      <c r="FY644" s="136"/>
      <c r="FZ644" s="136"/>
      <c r="GA644" s="136"/>
      <c r="GB644" s="136"/>
      <c r="GC644" s="136"/>
      <c r="GD644" s="136"/>
      <c r="GE644" s="136"/>
      <c r="GF644" s="136"/>
      <c r="GG644" s="136"/>
      <c r="GH644" s="136"/>
      <c r="GI644" s="136"/>
      <c r="GJ644" s="136"/>
      <c r="GK644" s="136"/>
      <c r="GL644" s="136"/>
      <c r="GM644" s="136"/>
      <c r="GN644" s="136"/>
      <c r="GO644" s="136"/>
      <c r="GP644" s="136"/>
      <c r="GQ644" s="136"/>
      <c r="GR644" s="136"/>
      <c r="GS644" s="136"/>
      <c r="GT644" s="136"/>
      <c r="GU644" s="136"/>
      <c r="GV644" s="136"/>
      <c r="GW644" s="136"/>
      <c r="GX644" s="136"/>
      <c r="GY644" s="136"/>
      <c r="GZ644" s="136"/>
      <c r="HA644" s="136"/>
      <c r="HB644" s="136"/>
      <c r="HC644" s="136"/>
      <c r="HD644" s="136"/>
      <c r="HE644" s="136"/>
      <c r="HF644" s="136"/>
      <c r="HG644" s="136"/>
      <c r="HH644" s="136"/>
      <c r="HI644" s="136"/>
      <c r="HJ644" s="136"/>
      <c r="HK644" s="136"/>
      <c r="HL644" s="136"/>
      <c r="HM644" s="136"/>
      <c r="HN644" s="136"/>
      <c r="HO644" s="136"/>
      <c r="HP644" s="136"/>
      <c r="HQ644" s="136"/>
      <c r="HR644" s="136"/>
      <c r="HS644" s="136"/>
      <c r="HT644" s="136"/>
      <c r="HU644" s="136"/>
      <c r="HV644" s="136"/>
      <c r="HW644" s="136"/>
      <c r="HX644" s="136"/>
      <c r="HY644" s="136"/>
      <c r="HZ644" s="136"/>
      <c r="IA644" s="136"/>
      <c r="IB644" s="136"/>
      <c r="IC644" s="136"/>
      <c r="ID644" s="136"/>
      <c r="IE644" s="136"/>
      <c r="IF644" s="136"/>
      <c r="IG644" s="136"/>
    </row>
    <row r="645" spans="1:241" ht="15" customHeight="1" x14ac:dyDescent="0.25">
      <c r="A645" s="135" t="s">
        <v>697</v>
      </c>
      <c r="B645" s="205">
        <v>3072065</v>
      </c>
      <c r="C645" s="205">
        <v>2062150</v>
      </c>
      <c r="D645" s="205">
        <v>477072</v>
      </c>
      <c r="E645" s="205">
        <v>986904</v>
      </c>
      <c r="F645" s="205">
        <v>1628189</v>
      </c>
      <c r="G645" s="205">
        <v>249185</v>
      </c>
      <c r="H645" s="242">
        <v>8475565</v>
      </c>
      <c r="I645" s="136"/>
      <c r="J645" s="135" t="s">
        <v>444</v>
      </c>
      <c r="K645" s="205">
        <v>6773334</v>
      </c>
      <c r="L645" s="205">
        <v>2630941</v>
      </c>
      <c r="M645" s="205">
        <v>802846</v>
      </c>
      <c r="N645" s="205">
        <v>1010280</v>
      </c>
      <c r="O645" s="205">
        <v>2328521</v>
      </c>
      <c r="P645" s="205">
        <v>466100</v>
      </c>
      <c r="Q645" s="242">
        <v>14012022</v>
      </c>
      <c r="R645" s="136"/>
      <c r="S645" s="136"/>
      <c r="T645" s="136"/>
      <c r="U645" s="136"/>
      <c r="V645" s="136"/>
      <c r="W645" s="136"/>
      <c r="X645" s="136"/>
      <c r="Y645" s="136"/>
      <c r="Z645" s="136"/>
      <c r="AA645" s="136"/>
      <c r="AB645" s="136"/>
      <c r="AC645" s="136"/>
      <c r="AD645" s="136"/>
      <c r="AE645" s="136"/>
      <c r="AF645" s="136"/>
      <c r="AG645" s="136"/>
      <c r="AH645" s="136"/>
      <c r="AI645" s="136"/>
      <c r="AJ645" s="136"/>
      <c r="AK645" s="136"/>
      <c r="AL645" s="136"/>
      <c r="AM645" s="136"/>
      <c r="AN645" s="136"/>
      <c r="AO645" s="136"/>
      <c r="AP645" s="136"/>
      <c r="AQ645" s="136"/>
      <c r="AR645" s="136"/>
      <c r="AS645" s="136"/>
      <c r="AT645" s="136"/>
      <c r="AU645" s="136"/>
      <c r="AV645" s="136"/>
      <c r="AW645" s="136"/>
      <c r="AX645" s="136"/>
      <c r="AY645" s="136"/>
      <c r="AZ645" s="136"/>
      <c r="BA645" s="136"/>
      <c r="BB645" s="136"/>
      <c r="BC645" s="136"/>
      <c r="BD645" s="136"/>
      <c r="BE645" s="136"/>
      <c r="BF645" s="136"/>
      <c r="BG645" s="136"/>
      <c r="BH645" s="136"/>
      <c r="BI645" s="136"/>
      <c r="BJ645" s="136"/>
      <c r="BK645" s="136"/>
      <c r="BL645" s="136"/>
      <c r="BM645" s="136"/>
      <c r="BN645" s="136"/>
      <c r="BO645" s="136"/>
      <c r="BP645" s="136"/>
      <c r="BQ645" s="136"/>
      <c r="BR645" s="136"/>
      <c r="BS645" s="136"/>
      <c r="BT645" s="136"/>
      <c r="BU645" s="136"/>
      <c r="BV645" s="136"/>
      <c r="BW645" s="136"/>
      <c r="BX645" s="136"/>
      <c r="BY645" s="136"/>
      <c r="BZ645" s="136"/>
      <c r="CA645" s="136"/>
      <c r="CB645" s="136"/>
      <c r="CC645" s="136"/>
      <c r="CD645" s="136"/>
      <c r="CE645" s="136"/>
      <c r="CF645" s="136"/>
      <c r="CG645" s="136"/>
      <c r="CH645" s="136"/>
      <c r="CI645" s="136"/>
      <c r="CJ645" s="136"/>
      <c r="CK645" s="136"/>
      <c r="CL645" s="136"/>
      <c r="CM645" s="136"/>
      <c r="CN645" s="136"/>
      <c r="CO645" s="136"/>
      <c r="CP645" s="136"/>
      <c r="CQ645" s="136"/>
      <c r="CR645" s="136"/>
      <c r="CS645" s="136"/>
      <c r="CT645" s="136"/>
      <c r="CU645" s="136"/>
      <c r="CV645" s="136"/>
      <c r="CW645" s="136"/>
      <c r="CX645" s="136"/>
      <c r="CY645" s="136"/>
      <c r="CZ645" s="136"/>
      <c r="DA645" s="136"/>
      <c r="DB645" s="136"/>
      <c r="DC645" s="136"/>
      <c r="DD645" s="136"/>
      <c r="DE645" s="136"/>
      <c r="DF645" s="136"/>
      <c r="DG645" s="136"/>
      <c r="DH645" s="136"/>
      <c r="DI645" s="136"/>
      <c r="DJ645" s="136"/>
      <c r="DK645" s="136"/>
      <c r="DL645" s="136"/>
      <c r="DM645" s="136"/>
      <c r="DN645" s="136"/>
      <c r="DO645" s="136"/>
      <c r="DP645" s="136"/>
      <c r="DQ645" s="136"/>
      <c r="DR645" s="136"/>
      <c r="DS645" s="136"/>
      <c r="DT645" s="136"/>
      <c r="DU645" s="136"/>
      <c r="DV645" s="136"/>
      <c r="DW645" s="136"/>
      <c r="DX645" s="136"/>
      <c r="DY645" s="136"/>
      <c r="DZ645" s="136"/>
      <c r="EA645" s="136"/>
      <c r="EB645" s="136"/>
      <c r="EC645" s="136"/>
      <c r="ED645" s="136"/>
      <c r="EE645" s="136"/>
      <c r="EF645" s="136"/>
      <c r="EG645" s="136"/>
      <c r="EH645" s="136"/>
      <c r="EI645" s="136"/>
      <c r="EJ645" s="136"/>
      <c r="EK645" s="136"/>
      <c r="EL645" s="136"/>
      <c r="EM645" s="136"/>
      <c r="EN645" s="136"/>
      <c r="EO645" s="136"/>
      <c r="EP645" s="136"/>
      <c r="EQ645" s="136"/>
      <c r="ER645" s="136"/>
      <c r="ES645" s="136"/>
      <c r="ET645" s="136"/>
      <c r="EU645" s="136"/>
      <c r="EV645" s="136"/>
      <c r="EW645" s="136"/>
      <c r="EX645" s="136"/>
      <c r="EY645" s="136"/>
      <c r="EZ645" s="136"/>
      <c r="FA645" s="136"/>
      <c r="FB645" s="136"/>
      <c r="FC645" s="136"/>
      <c r="FD645" s="136"/>
      <c r="FE645" s="136"/>
      <c r="FF645" s="136"/>
      <c r="FG645" s="136"/>
      <c r="FH645" s="136"/>
      <c r="FI645" s="136"/>
      <c r="FJ645" s="136"/>
      <c r="FK645" s="136"/>
      <c r="FL645" s="136"/>
      <c r="FM645" s="136"/>
      <c r="FN645" s="136"/>
      <c r="FO645" s="136"/>
      <c r="FP645" s="136"/>
      <c r="FQ645" s="136"/>
      <c r="FR645" s="136"/>
      <c r="FS645" s="136"/>
      <c r="FT645" s="136"/>
      <c r="FU645" s="136"/>
      <c r="FV645" s="136"/>
      <c r="FW645" s="136"/>
      <c r="FX645" s="136"/>
      <c r="FY645" s="136"/>
      <c r="FZ645" s="136"/>
      <c r="GA645" s="136"/>
      <c r="GB645" s="136"/>
      <c r="GC645" s="136"/>
      <c r="GD645" s="136"/>
      <c r="GE645" s="136"/>
      <c r="GF645" s="136"/>
      <c r="GG645" s="136"/>
      <c r="GH645" s="136"/>
      <c r="GI645" s="136"/>
      <c r="GJ645" s="136"/>
      <c r="GK645" s="136"/>
      <c r="GL645" s="136"/>
      <c r="GM645" s="136"/>
      <c r="GN645" s="136"/>
      <c r="GO645" s="136"/>
      <c r="GP645" s="136"/>
      <c r="GQ645" s="136"/>
      <c r="GR645" s="136"/>
      <c r="GS645" s="136"/>
      <c r="GT645" s="136"/>
      <c r="GU645" s="136"/>
      <c r="GV645" s="136"/>
      <c r="GW645" s="136"/>
      <c r="GX645" s="136"/>
      <c r="GY645" s="136"/>
      <c r="GZ645" s="136"/>
      <c r="HA645" s="136"/>
      <c r="HB645" s="136"/>
      <c r="HC645" s="136"/>
      <c r="HD645" s="136"/>
      <c r="HE645" s="136"/>
      <c r="HF645" s="136"/>
      <c r="HG645" s="136"/>
      <c r="HH645" s="136"/>
      <c r="HI645" s="136"/>
      <c r="HJ645" s="136"/>
      <c r="HK645" s="136"/>
      <c r="HL645" s="136"/>
      <c r="HM645" s="136"/>
      <c r="HN645" s="136"/>
      <c r="HO645" s="136"/>
      <c r="HP645" s="136"/>
      <c r="HQ645" s="136"/>
      <c r="HR645" s="136"/>
      <c r="HS645" s="136"/>
      <c r="HT645" s="136"/>
      <c r="HU645" s="136"/>
      <c r="HV645" s="136"/>
      <c r="HW645" s="136"/>
      <c r="HX645" s="136"/>
      <c r="HY645" s="136"/>
      <c r="HZ645" s="136"/>
      <c r="IA645" s="136"/>
      <c r="IB645" s="136"/>
      <c r="IC645" s="136"/>
      <c r="ID645" s="136"/>
      <c r="IE645" s="136"/>
      <c r="IF645" s="136"/>
      <c r="IG645" s="136"/>
    </row>
    <row r="646" spans="1:241" ht="15" customHeight="1" x14ac:dyDescent="0.25">
      <c r="A646" s="135" t="s">
        <v>406</v>
      </c>
      <c r="B646" s="205">
        <v>3750527</v>
      </c>
      <c r="C646" s="205">
        <v>1806135</v>
      </c>
      <c r="D646" s="205">
        <v>599149</v>
      </c>
      <c r="E646" s="205">
        <v>876049</v>
      </c>
      <c r="F646" s="205">
        <v>1737126</v>
      </c>
      <c r="G646" s="205">
        <v>316196</v>
      </c>
      <c r="H646" s="242">
        <v>9085182</v>
      </c>
      <c r="I646" s="136"/>
      <c r="J646" s="135" t="s">
        <v>445</v>
      </c>
      <c r="K646" s="205">
        <v>4895028</v>
      </c>
      <c r="L646" s="205">
        <v>1962825</v>
      </c>
      <c r="M646" s="205">
        <v>839712</v>
      </c>
      <c r="N646" s="205">
        <v>984374</v>
      </c>
      <c r="O646" s="205">
        <v>1565712</v>
      </c>
      <c r="P646" s="205">
        <v>301221</v>
      </c>
      <c r="Q646" s="242">
        <v>10548872</v>
      </c>
      <c r="R646" s="136"/>
      <c r="S646" s="136"/>
      <c r="T646" s="136"/>
      <c r="U646" s="136"/>
      <c r="V646" s="136"/>
      <c r="W646" s="136"/>
      <c r="X646" s="136"/>
      <c r="Y646" s="136"/>
      <c r="Z646" s="136"/>
      <c r="AA646" s="136"/>
      <c r="AB646" s="136"/>
      <c r="AC646" s="136"/>
      <c r="AD646" s="136"/>
      <c r="AE646" s="136"/>
      <c r="AF646" s="136"/>
      <c r="AG646" s="136"/>
      <c r="AH646" s="136"/>
      <c r="AI646" s="136"/>
      <c r="AJ646" s="136"/>
      <c r="AK646" s="136"/>
      <c r="AL646" s="136"/>
      <c r="AM646" s="136"/>
      <c r="AN646" s="136"/>
      <c r="AO646" s="136"/>
      <c r="AP646" s="136"/>
      <c r="AQ646" s="136"/>
      <c r="AR646" s="136"/>
      <c r="AS646" s="136"/>
      <c r="AT646" s="136"/>
      <c r="AU646" s="136"/>
      <c r="AV646" s="136"/>
      <c r="AW646" s="136"/>
      <c r="AX646" s="136"/>
      <c r="AY646" s="136"/>
      <c r="AZ646" s="136"/>
      <c r="BA646" s="136"/>
      <c r="BB646" s="136"/>
      <c r="BC646" s="136"/>
      <c r="BD646" s="136"/>
      <c r="BE646" s="136"/>
      <c r="BF646" s="136"/>
      <c r="BG646" s="136"/>
      <c r="BH646" s="136"/>
      <c r="BI646" s="136"/>
      <c r="BJ646" s="136"/>
      <c r="BK646" s="136"/>
      <c r="BL646" s="136"/>
      <c r="BM646" s="136"/>
      <c r="BN646" s="136"/>
      <c r="BO646" s="136"/>
      <c r="BP646" s="136"/>
      <c r="BQ646" s="136"/>
      <c r="BR646" s="136"/>
      <c r="BS646" s="136"/>
      <c r="BT646" s="136"/>
      <c r="BU646" s="136"/>
      <c r="BV646" s="136"/>
      <c r="BW646" s="136"/>
      <c r="BX646" s="136"/>
      <c r="BY646" s="136"/>
      <c r="BZ646" s="136"/>
      <c r="CA646" s="136"/>
      <c r="CB646" s="136"/>
      <c r="CC646" s="136"/>
      <c r="CD646" s="136"/>
      <c r="CE646" s="136"/>
      <c r="CF646" s="136"/>
      <c r="CG646" s="136"/>
      <c r="CH646" s="136"/>
      <c r="CI646" s="136"/>
      <c r="CJ646" s="136"/>
      <c r="CK646" s="136"/>
      <c r="CL646" s="136"/>
      <c r="CM646" s="136"/>
      <c r="CN646" s="136"/>
      <c r="CO646" s="136"/>
      <c r="CP646" s="136"/>
      <c r="CQ646" s="136"/>
      <c r="CR646" s="136"/>
      <c r="CS646" s="136"/>
      <c r="CT646" s="136"/>
      <c r="CU646" s="136"/>
      <c r="CV646" s="136"/>
      <c r="CW646" s="136"/>
      <c r="CX646" s="136"/>
      <c r="CY646" s="136"/>
      <c r="CZ646" s="136"/>
      <c r="DA646" s="136"/>
      <c r="DB646" s="136"/>
      <c r="DC646" s="136"/>
      <c r="DD646" s="136"/>
      <c r="DE646" s="136"/>
      <c r="DF646" s="136"/>
      <c r="DG646" s="136"/>
      <c r="DH646" s="136"/>
      <c r="DI646" s="136"/>
      <c r="DJ646" s="136"/>
      <c r="DK646" s="136"/>
      <c r="DL646" s="136"/>
      <c r="DM646" s="136"/>
      <c r="DN646" s="136"/>
      <c r="DO646" s="136"/>
      <c r="DP646" s="136"/>
      <c r="DQ646" s="136"/>
      <c r="DR646" s="136"/>
      <c r="DS646" s="136"/>
      <c r="DT646" s="136"/>
      <c r="DU646" s="136"/>
      <c r="DV646" s="136"/>
      <c r="DW646" s="136"/>
      <c r="DX646" s="136"/>
      <c r="DY646" s="136"/>
      <c r="DZ646" s="136"/>
      <c r="EA646" s="136"/>
      <c r="EB646" s="136"/>
      <c r="EC646" s="136"/>
      <c r="ED646" s="136"/>
      <c r="EE646" s="136"/>
      <c r="EF646" s="136"/>
      <c r="EG646" s="136"/>
      <c r="EH646" s="136"/>
      <c r="EI646" s="136"/>
      <c r="EJ646" s="136"/>
      <c r="EK646" s="136"/>
      <c r="EL646" s="136"/>
      <c r="EM646" s="136"/>
      <c r="EN646" s="136"/>
      <c r="EO646" s="136"/>
      <c r="EP646" s="136"/>
      <c r="EQ646" s="136"/>
      <c r="ER646" s="136"/>
      <c r="ES646" s="136"/>
      <c r="ET646" s="136"/>
      <c r="EU646" s="136"/>
      <c r="EV646" s="136"/>
      <c r="EW646" s="136"/>
      <c r="EX646" s="136"/>
      <c r="EY646" s="136"/>
      <c r="EZ646" s="136"/>
      <c r="FA646" s="136"/>
      <c r="FB646" s="136"/>
      <c r="FC646" s="136"/>
      <c r="FD646" s="136"/>
      <c r="FE646" s="136"/>
      <c r="FF646" s="136"/>
      <c r="FG646" s="136"/>
      <c r="FH646" s="136"/>
      <c r="FI646" s="136"/>
      <c r="FJ646" s="136"/>
      <c r="FK646" s="136"/>
      <c r="FL646" s="136"/>
      <c r="FM646" s="136"/>
      <c r="FN646" s="136"/>
      <c r="FO646" s="136"/>
      <c r="FP646" s="136"/>
      <c r="FQ646" s="136"/>
      <c r="FR646" s="136"/>
      <c r="FS646" s="136"/>
      <c r="FT646" s="136"/>
      <c r="FU646" s="136"/>
      <c r="FV646" s="136"/>
      <c r="FW646" s="136"/>
      <c r="FX646" s="136"/>
      <c r="FY646" s="136"/>
      <c r="FZ646" s="136"/>
      <c r="GA646" s="136"/>
      <c r="GB646" s="136"/>
      <c r="GC646" s="136"/>
      <c r="GD646" s="136"/>
      <c r="GE646" s="136"/>
      <c r="GF646" s="136"/>
      <c r="GG646" s="136"/>
      <c r="GH646" s="136"/>
      <c r="GI646" s="136"/>
      <c r="GJ646" s="136"/>
      <c r="GK646" s="136"/>
      <c r="GL646" s="136"/>
      <c r="GM646" s="136"/>
      <c r="GN646" s="136"/>
      <c r="GO646" s="136"/>
      <c r="GP646" s="136"/>
      <c r="GQ646" s="136"/>
      <c r="GR646" s="136"/>
      <c r="GS646" s="136"/>
      <c r="GT646" s="136"/>
      <c r="GU646" s="136"/>
      <c r="GV646" s="136"/>
      <c r="GW646" s="136"/>
      <c r="GX646" s="136"/>
      <c r="GY646" s="136"/>
      <c r="GZ646" s="136"/>
      <c r="HA646" s="136"/>
      <c r="HB646" s="136"/>
      <c r="HC646" s="136"/>
      <c r="HD646" s="136"/>
      <c r="HE646" s="136"/>
      <c r="HF646" s="136"/>
      <c r="HG646" s="136"/>
      <c r="HH646" s="136"/>
      <c r="HI646" s="136"/>
      <c r="HJ646" s="136"/>
      <c r="HK646" s="136"/>
      <c r="HL646" s="136"/>
      <c r="HM646" s="136"/>
      <c r="HN646" s="136"/>
      <c r="HO646" s="136"/>
      <c r="HP646" s="136"/>
      <c r="HQ646" s="136"/>
      <c r="HR646" s="136"/>
      <c r="HS646" s="136"/>
      <c r="HT646" s="136"/>
      <c r="HU646" s="136"/>
      <c r="HV646" s="136"/>
      <c r="HW646" s="136"/>
      <c r="HX646" s="136"/>
      <c r="HY646" s="136"/>
      <c r="HZ646" s="136"/>
      <c r="IA646" s="136"/>
      <c r="IB646" s="136"/>
      <c r="IC646" s="136"/>
      <c r="ID646" s="136"/>
      <c r="IE646" s="136"/>
      <c r="IF646" s="136"/>
      <c r="IG646" s="136"/>
    </row>
    <row r="647" spans="1:241" ht="15" customHeight="1" x14ac:dyDescent="0.25">
      <c r="A647" s="135" t="s">
        <v>407</v>
      </c>
      <c r="B647" s="205">
        <v>4886613</v>
      </c>
      <c r="C647" s="205">
        <v>2312470</v>
      </c>
      <c r="D647" s="205">
        <v>747236</v>
      </c>
      <c r="E647" s="205">
        <v>1016702</v>
      </c>
      <c r="F647" s="205">
        <v>1841186</v>
      </c>
      <c r="G647" s="205">
        <v>336817</v>
      </c>
      <c r="H647" s="242">
        <v>11141024</v>
      </c>
      <c r="I647" s="136"/>
      <c r="J647" s="135" t="s">
        <v>448</v>
      </c>
      <c r="K647" s="205">
        <v>4018627</v>
      </c>
      <c r="L647" s="205">
        <v>2200090</v>
      </c>
      <c r="M647" s="205">
        <v>771388</v>
      </c>
      <c r="N647" s="205">
        <v>934002</v>
      </c>
      <c r="O647" s="205">
        <v>1428414</v>
      </c>
      <c r="P647" s="205">
        <v>348269</v>
      </c>
      <c r="Q647" s="242">
        <v>9700790</v>
      </c>
      <c r="R647" s="136"/>
      <c r="S647" s="136"/>
      <c r="T647" s="136"/>
      <c r="U647" s="136"/>
      <c r="V647" s="136"/>
      <c r="W647" s="136"/>
      <c r="X647" s="136"/>
      <c r="Y647" s="136"/>
      <c r="Z647" s="136"/>
      <c r="AA647" s="136"/>
      <c r="AB647" s="136"/>
      <c r="AC647" s="136"/>
      <c r="AD647" s="136"/>
      <c r="AE647" s="136"/>
      <c r="AF647" s="136"/>
      <c r="AG647" s="136"/>
      <c r="AH647" s="136"/>
      <c r="AI647" s="136"/>
      <c r="AJ647" s="136"/>
      <c r="AK647" s="136"/>
      <c r="AL647" s="136"/>
      <c r="AM647" s="136"/>
      <c r="AN647" s="136"/>
      <c r="AO647" s="136"/>
      <c r="AP647" s="136"/>
      <c r="AQ647" s="136"/>
      <c r="AR647" s="136"/>
      <c r="AS647" s="136"/>
      <c r="AT647" s="136"/>
      <c r="AU647" s="136"/>
      <c r="AV647" s="136"/>
      <c r="AW647" s="136"/>
      <c r="AX647" s="136"/>
      <c r="AY647" s="136"/>
      <c r="AZ647" s="136"/>
      <c r="BA647" s="136"/>
      <c r="BB647" s="136"/>
      <c r="BC647" s="136"/>
      <c r="BD647" s="136"/>
      <c r="BE647" s="136"/>
      <c r="BF647" s="136"/>
      <c r="BG647" s="136"/>
      <c r="BH647" s="136"/>
      <c r="BI647" s="136"/>
      <c r="BJ647" s="136"/>
      <c r="BK647" s="136"/>
      <c r="BL647" s="136"/>
      <c r="BM647" s="136"/>
      <c r="BN647" s="136"/>
      <c r="BO647" s="136"/>
      <c r="BP647" s="136"/>
      <c r="BQ647" s="136"/>
      <c r="BR647" s="136"/>
      <c r="BS647" s="136"/>
      <c r="BT647" s="136"/>
      <c r="BU647" s="136"/>
      <c r="BV647" s="136"/>
      <c r="BW647" s="136"/>
      <c r="BX647" s="136"/>
      <c r="BY647" s="136"/>
      <c r="BZ647" s="136"/>
      <c r="CA647" s="136"/>
      <c r="CB647" s="136"/>
      <c r="CC647" s="136"/>
      <c r="CD647" s="136"/>
      <c r="CE647" s="136"/>
      <c r="CF647" s="136"/>
      <c r="CG647" s="136"/>
      <c r="CH647" s="136"/>
      <c r="CI647" s="136"/>
      <c r="CJ647" s="136"/>
      <c r="CK647" s="136"/>
      <c r="CL647" s="136"/>
      <c r="CM647" s="136"/>
      <c r="CN647" s="136"/>
      <c r="CO647" s="136"/>
      <c r="CP647" s="136"/>
      <c r="CQ647" s="136"/>
      <c r="CR647" s="136"/>
      <c r="CS647" s="136"/>
      <c r="CT647" s="136"/>
      <c r="CU647" s="136"/>
      <c r="CV647" s="136"/>
      <c r="CW647" s="136"/>
      <c r="CX647" s="136"/>
      <c r="CY647" s="136"/>
      <c r="CZ647" s="136"/>
      <c r="DA647" s="136"/>
      <c r="DB647" s="136"/>
      <c r="DC647" s="136"/>
      <c r="DD647" s="136"/>
      <c r="DE647" s="136"/>
      <c r="DF647" s="136"/>
      <c r="DG647" s="136"/>
      <c r="DH647" s="136"/>
      <c r="DI647" s="136"/>
      <c r="DJ647" s="136"/>
      <c r="DK647" s="136"/>
      <c r="DL647" s="136"/>
      <c r="DM647" s="136"/>
      <c r="DN647" s="136"/>
      <c r="DO647" s="136"/>
      <c r="DP647" s="136"/>
      <c r="DQ647" s="136"/>
      <c r="DR647" s="136"/>
      <c r="DS647" s="136"/>
      <c r="DT647" s="136"/>
      <c r="DU647" s="136"/>
      <c r="DV647" s="136"/>
      <c r="DW647" s="136"/>
      <c r="DX647" s="136"/>
      <c r="DY647" s="136"/>
      <c r="DZ647" s="136"/>
      <c r="EA647" s="136"/>
      <c r="EB647" s="136"/>
      <c r="EC647" s="136"/>
      <c r="ED647" s="136"/>
      <c r="EE647" s="136"/>
      <c r="EF647" s="136"/>
      <c r="EG647" s="136"/>
      <c r="EH647" s="136"/>
      <c r="EI647" s="136"/>
      <c r="EJ647" s="136"/>
      <c r="EK647" s="136"/>
      <c r="EL647" s="136"/>
      <c r="EM647" s="136"/>
      <c r="EN647" s="136"/>
      <c r="EO647" s="136"/>
      <c r="EP647" s="136"/>
      <c r="EQ647" s="136"/>
      <c r="ER647" s="136"/>
      <c r="ES647" s="136"/>
      <c r="ET647" s="136"/>
      <c r="EU647" s="136"/>
      <c r="EV647" s="136"/>
      <c r="EW647" s="136"/>
      <c r="EX647" s="136"/>
      <c r="EY647" s="136"/>
      <c r="EZ647" s="136"/>
      <c r="FA647" s="136"/>
      <c r="FB647" s="136"/>
      <c r="FC647" s="136"/>
      <c r="FD647" s="136"/>
      <c r="FE647" s="136"/>
      <c r="FF647" s="136"/>
      <c r="FG647" s="136"/>
      <c r="FH647" s="136"/>
      <c r="FI647" s="136"/>
      <c r="FJ647" s="136"/>
      <c r="FK647" s="136"/>
      <c r="FL647" s="136"/>
      <c r="FM647" s="136"/>
      <c r="FN647" s="136"/>
      <c r="FO647" s="136"/>
      <c r="FP647" s="136"/>
      <c r="FQ647" s="136"/>
      <c r="FR647" s="136"/>
      <c r="FS647" s="136"/>
      <c r="FT647" s="136"/>
      <c r="FU647" s="136"/>
      <c r="FV647" s="136"/>
      <c r="FW647" s="136"/>
      <c r="FX647" s="136"/>
      <c r="FY647" s="136"/>
      <c r="FZ647" s="136"/>
      <c r="GA647" s="136"/>
      <c r="GB647" s="136"/>
      <c r="GC647" s="136"/>
      <c r="GD647" s="136"/>
      <c r="GE647" s="136"/>
      <c r="GF647" s="136"/>
      <c r="GG647" s="136"/>
      <c r="GH647" s="136"/>
      <c r="GI647" s="136"/>
      <c r="GJ647" s="136"/>
      <c r="GK647" s="136"/>
      <c r="GL647" s="136"/>
      <c r="GM647" s="136"/>
      <c r="GN647" s="136"/>
      <c r="GO647" s="136"/>
      <c r="GP647" s="136"/>
      <c r="GQ647" s="136"/>
      <c r="GR647" s="136"/>
      <c r="GS647" s="136"/>
      <c r="GT647" s="136"/>
      <c r="GU647" s="136"/>
      <c r="GV647" s="136"/>
      <c r="GW647" s="136"/>
      <c r="GX647" s="136"/>
      <c r="GY647" s="136"/>
      <c r="GZ647" s="136"/>
      <c r="HA647" s="136"/>
      <c r="HB647" s="136"/>
      <c r="HC647" s="136"/>
      <c r="HD647" s="136"/>
      <c r="HE647" s="136"/>
      <c r="HF647" s="136"/>
      <c r="HG647" s="136"/>
      <c r="HH647" s="136"/>
      <c r="HI647" s="136"/>
      <c r="HJ647" s="136"/>
      <c r="HK647" s="136"/>
      <c r="HL647" s="136"/>
      <c r="HM647" s="136"/>
      <c r="HN647" s="136"/>
      <c r="HO647" s="136"/>
      <c r="HP647" s="136"/>
      <c r="HQ647" s="136"/>
      <c r="HR647" s="136"/>
      <c r="HS647" s="136"/>
      <c r="HT647" s="136"/>
      <c r="HU647" s="136"/>
      <c r="HV647" s="136"/>
      <c r="HW647" s="136"/>
      <c r="HX647" s="136"/>
      <c r="HY647" s="136"/>
      <c r="HZ647" s="136"/>
      <c r="IA647" s="136"/>
      <c r="IB647" s="136"/>
      <c r="IC647" s="136"/>
      <c r="ID647" s="136"/>
      <c r="IE647" s="136"/>
      <c r="IF647" s="136"/>
      <c r="IG647" s="136"/>
    </row>
    <row r="648" spans="1:241" ht="15" customHeight="1" x14ac:dyDescent="0.25">
      <c r="A648" s="135" t="s">
        <v>408</v>
      </c>
      <c r="B648" s="205">
        <v>5701722</v>
      </c>
      <c r="C648" s="205">
        <v>2152603</v>
      </c>
      <c r="D648" s="205">
        <v>654615</v>
      </c>
      <c r="E648" s="205">
        <v>797386</v>
      </c>
      <c r="F648" s="205">
        <v>1618842</v>
      </c>
      <c r="G648" s="205">
        <v>291927</v>
      </c>
      <c r="H648" s="242">
        <v>11217095</v>
      </c>
      <c r="I648" s="136"/>
      <c r="J648" s="135" t="s">
        <v>711</v>
      </c>
      <c r="K648" s="205">
        <v>4255846</v>
      </c>
      <c r="L648" s="205">
        <v>3508407</v>
      </c>
      <c r="M648" s="205">
        <v>1081691</v>
      </c>
      <c r="N648" s="205">
        <v>1088163</v>
      </c>
      <c r="O648" s="205">
        <v>1956984</v>
      </c>
      <c r="P648" s="205">
        <v>517070</v>
      </c>
      <c r="Q648" s="242">
        <v>12408161</v>
      </c>
      <c r="R648" s="136"/>
      <c r="S648" s="136"/>
      <c r="T648" s="136"/>
      <c r="U648" s="136"/>
      <c r="V648" s="136"/>
      <c r="W648" s="136"/>
      <c r="X648" s="136"/>
      <c r="Y648" s="136"/>
      <c r="Z648" s="136"/>
      <c r="AA648" s="136"/>
      <c r="AB648" s="136"/>
      <c r="AC648" s="136"/>
      <c r="AD648" s="136"/>
      <c r="AE648" s="136"/>
      <c r="AF648" s="136"/>
      <c r="AG648" s="136"/>
      <c r="AH648" s="136"/>
      <c r="AI648" s="136"/>
      <c r="AJ648" s="136"/>
      <c r="AK648" s="136"/>
      <c r="AL648" s="136"/>
      <c r="AM648" s="136"/>
      <c r="AN648" s="136"/>
      <c r="AO648" s="136"/>
      <c r="AP648" s="136"/>
      <c r="AQ648" s="136"/>
      <c r="AR648" s="136"/>
      <c r="AS648" s="136"/>
      <c r="AT648" s="136"/>
      <c r="AU648" s="136"/>
      <c r="AV648" s="136"/>
      <c r="AW648" s="136"/>
      <c r="AX648" s="136"/>
      <c r="AY648" s="136"/>
      <c r="AZ648" s="136"/>
      <c r="BA648" s="136"/>
      <c r="BB648" s="136"/>
      <c r="BC648" s="136"/>
      <c r="BD648" s="136"/>
      <c r="BE648" s="136"/>
      <c r="BF648" s="136"/>
      <c r="BG648" s="136"/>
      <c r="BH648" s="136"/>
      <c r="BI648" s="136"/>
      <c r="BJ648" s="136"/>
      <c r="BK648" s="136"/>
      <c r="BL648" s="136"/>
      <c r="BM648" s="136"/>
      <c r="BN648" s="136"/>
      <c r="BO648" s="136"/>
      <c r="BP648" s="136"/>
      <c r="BQ648" s="136"/>
      <c r="BR648" s="136"/>
      <c r="BS648" s="136"/>
      <c r="BT648" s="136"/>
      <c r="BU648" s="136"/>
      <c r="BV648" s="136"/>
      <c r="BW648" s="136"/>
      <c r="BX648" s="136"/>
      <c r="BY648" s="136"/>
      <c r="BZ648" s="136"/>
      <c r="CA648" s="136"/>
      <c r="CB648" s="136"/>
      <c r="CC648" s="136"/>
      <c r="CD648" s="136"/>
      <c r="CE648" s="136"/>
      <c r="CF648" s="136"/>
      <c r="CG648" s="136"/>
      <c r="CH648" s="136"/>
      <c r="CI648" s="136"/>
      <c r="CJ648" s="136"/>
      <c r="CK648" s="136"/>
      <c r="CL648" s="136"/>
      <c r="CM648" s="136"/>
      <c r="CN648" s="136"/>
      <c r="CO648" s="136"/>
      <c r="CP648" s="136"/>
      <c r="CQ648" s="136"/>
      <c r="CR648" s="136"/>
      <c r="CS648" s="136"/>
      <c r="CT648" s="136"/>
      <c r="CU648" s="136"/>
      <c r="CV648" s="136"/>
      <c r="CW648" s="136"/>
      <c r="CX648" s="136"/>
      <c r="CY648" s="136"/>
      <c r="CZ648" s="136"/>
      <c r="DA648" s="136"/>
      <c r="DB648" s="136"/>
      <c r="DC648" s="136"/>
      <c r="DD648" s="136"/>
      <c r="DE648" s="136"/>
      <c r="DF648" s="136"/>
      <c r="DG648" s="136"/>
      <c r="DH648" s="136"/>
      <c r="DI648" s="136"/>
      <c r="DJ648" s="136"/>
      <c r="DK648" s="136"/>
      <c r="DL648" s="136"/>
      <c r="DM648" s="136"/>
      <c r="DN648" s="136"/>
      <c r="DO648" s="136"/>
      <c r="DP648" s="136"/>
      <c r="DQ648" s="136"/>
      <c r="DR648" s="136"/>
      <c r="DS648" s="136"/>
      <c r="DT648" s="136"/>
      <c r="DU648" s="136"/>
      <c r="DV648" s="136"/>
      <c r="DW648" s="136"/>
      <c r="DX648" s="136"/>
      <c r="DY648" s="136"/>
      <c r="DZ648" s="136"/>
      <c r="EA648" s="136"/>
      <c r="EB648" s="136"/>
      <c r="EC648" s="136"/>
      <c r="ED648" s="136"/>
      <c r="EE648" s="136"/>
      <c r="EF648" s="136"/>
      <c r="EG648" s="136"/>
      <c r="EH648" s="136"/>
      <c r="EI648" s="136"/>
      <c r="EJ648" s="136"/>
      <c r="EK648" s="136"/>
      <c r="EL648" s="136"/>
      <c r="EM648" s="136"/>
      <c r="EN648" s="136"/>
      <c r="EO648" s="136"/>
      <c r="EP648" s="136"/>
      <c r="EQ648" s="136"/>
      <c r="ER648" s="136"/>
      <c r="ES648" s="136"/>
      <c r="ET648" s="136"/>
      <c r="EU648" s="136"/>
      <c r="EV648" s="136"/>
      <c r="EW648" s="136"/>
      <c r="EX648" s="136"/>
      <c r="EY648" s="136"/>
      <c r="EZ648" s="136"/>
      <c r="FA648" s="136"/>
      <c r="FB648" s="136"/>
      <c r="FC648" s="136"/>
      <c r="FD648" s="136"/>
      <c r="FE648" s="136"/>
      <c r="FF648" s="136"/>
      <c r="FG648" s="136"/>
      <c r="FH648" s="136"/>
      <c r="FI648" s="136"/>
      <c r="FJ648" s="136"/>
      <c r="FK648" s="136"/>
      <c r="FL648" s="136"/>
      <c r="FM648" s="136"/>
      <c r="FN648" s="136"/>
      <c r="FO648" s="136"/>
      <c r="FP648" s="136"/>
      <c r="FQ648" s="136"/>
      <c r="FR648" s="136"/>
      <c r="FS648" s="136"/>
      <c r="FT648" s="136"/>
      <c r="FU648" s="136"/>
      <c r="FV648" s="136"/>
      <c r="FW648" s="136"/>
      <c r="FX648" s="136"/>
      <c r="FY648" s="136"/>
      <c r="FZ648" s="136"/>
      <c r="GA648" s="136"/>
      <c r="GB648" s="136"/>
      <c r="GC648" s="136"/>
      <c r="GD648" s="136"/>
      <c r="GE648" s="136"/>
      <c r="GF648" s="136"/>
      <c r="GG648" s="136"/>
      <c r="GH648" s="136"/>
      <c r="GI648" s="136"/>
      <c r="GJ648" s="136"/>
      <c r="GK648" s="136"/>
      <c r="GL648" s="136"/>
      <c r="GM648" s="136"/>
      <c r="GN648" s="136"/>
      <c r="GO648" s="136"/>
      <c r="GP648" s="136"/>
      <c r="GQ648" s="136"/>
      <c r="GR648" s="136"/>
      <c r="GS648" s="136"/>
      <c r="GT648" s="136"/>
      <c r="GU648" s="136"/>
      <c r="GV648" s="136"/>
      <c r="GW648" s="136"/>
      <c r="GX648" s="136"/>
      <c r="GY648" s="136"/>
      <c r="GZ648" s="136"/>
      <c r="HA648" s="136"/>
      <c r="HB648" s="136"/>
      <c r="HC648" s="136"/>
      <c r="HD648" s="136"/>
      <c r="HE648" s="136"/>
      <c r="HF648" s="136"/>
      <c r="HG648" s="136"/>
      <c r="HH648" s="136"/>
      <c r="HI648" s="136"/>
      <c r="HJ648" s="136"/>
      <c r="HK648" s="136"/>
      <c r="HL648" s="136"/>
      <c r="HM648" s="136"/>
      <c r="HN648" s="136"/>
      <c r="HO648" s="136"/>
      <c r="HP648" s="136"/>
      <c r="HQ648" s="136"/>
      <c r="HR648" s="136"/>
      <c r="HS648" s="136"/>
      <c r="HT648" s="136"/>
      <c r="HU648" s="136"/>
      <c r="HV648" s="136"/>
      <c r="HW648" s="136"/>
      <c r="HX648" s="136"/>
      <c r="HY648" s="136"/>
      <c r="HZ648" s="136"/>
      <c r="IA648" s="136"/>
      <c r="IB648" s="136"/>
      <c r="IC648" s="136"/>
      <c r="ID648" s="136"/>
      <c r="IE648" s="136"/>
      <c r="IF648" s="136"/>
      <c r="IG648" s="136"/>
    </row>
    <row r="649" spans="1:241" ht="15" customHeight="1" x14ac:dyDescent="0.25">
      <c r="A649" s="135" t="s">
        <v>698</v>
      </c>
      <c r="B649" s="205">
        <v>3875949</v>
      </c>
      <c r="C649" s="205">
        <v>1837618</v>
      </c>
      <c r="D649" s="205">
        <v>496957</v>
      </c>
      <c r="E649" s="205">
        <v>1057944</v>
      </c>
      <c r="F649" s="205">
        <v>1561567</v>
      </c>
      <c r="G649" s="205">
        <v>277696</v>
      </c>
      <c r="H649" s="242">
        <v>9107731</v>
      </c>
      <c r="I649" s="136"/>
      <c r="J649" s="135" t="s">
        <v>638</v>
      </c>
      <c r="K649" s="205">
        <v>3772541</v>
      </c>
      <c r="L649" s="205">
        <v>2869968</v>
      </c>
      <c r="M649" s="205">
        <v>868667</v>
      </c>
      <c r="N649" s="205">
        <v>1165541</v>
      </c>
      <c r="O649" s="205">
        <v>2420839</v>
      </c>
      <c r="P649" s="205">
        <v>348200</v>
      </c>
      <c r="Q649" s="242">
        <v>11445756</v>
      </c>
      <c r="R649" s="136"/>
      <c r="S649" s="136"/>
      <c r="T649" s="136"/>
      <c r="U649" s="136"/>
      <c r="V649" s="136"/>
      <c r="W649" s="136"/>
      <c r="X649" s="136"/>
      <c r="Y649" s="136"/>
      <c r="Z649" s="136"/>
      <c r="AA649" s="136"/>
      <c r="AB649" s="136"/>
      <c r="AC649" s="136"/>
      <c r="AD649" s="136"/>
      <c r="AE649" s="136"/>
      <c r="AF649" s="136"/>
      <c r="AG649" s="136"/>
      <c r="AH649" s="136"/>
      <c r="AI649" s="136"/>
      <c r="AJ649" s="136"/>
      <c r="AK649" s="136"/>
      <c r="AL649" s="136"/>
      <c r="AM649" s="136"/>
      <c r="AN649" s="136"/>
      <c r="AO649" s="136"/>
      <c r="AP649" s="136"/>
      <c r="AQ649" s="136"/>
      <c r="AR649" s="136"/>
      <c r="AS649" s="136"/>
      <c r="AT649" s="136"/>
      <c r="AU649" s="136"/>
      <c r="AV649" s="136"/>
      <c r="AW649" s="136"/>
      <c r="AX649" s="136"/>
      <c r="AY649" s="136"/>
      <c r="AZ649" s="136"/>
      <c r="BA649" s="136"/>
      <c r="BB649" s="136"/>
      <c r="BC649" s="136"/>
      <c r="BD649" s="136"/>
      <c r="BE649" s="136"/>
      <c r="BF649" s="136"/>
      <c r="BG649" s="136"/>
      <c r="BH649" s="136"/>
      <c r="BI649" s="136"/>
      <c r="BJ649" s="136"/>
      <c r="BK649" s="136"/>
      <c r="BL649" s="136"/>
      <c r="BM649" s="136"/>
      <c r="BN649" s="136"/>
      <c r="BO649" s="136"/>
      <c r="BP649" s="136"/>
      <c r="BQ649" s="136"/>
      <c r="BR649" s="136"/>
      <c r="BS649" s="136"/>
      <c r="BT649" s="136"/>
      <c r="BU649" s="136"/>
      <c r="BV649" s="136"/>
      <c r="BW649" s="136"/>
      <c r="BX649" s="136"/>
      <c r="BY649" s="136"/>
      <c r="BZ649" s="136"/>
      <c r="CA649" s="136"/>
      <c r="CB649" s="136"/>
      <c r="CC649" s="136"/>
      <c r="CD649" s="136"/>
      <c r="CE649" s="136"/>
      <c r="CF649" s="136"/>
      <c r="CG649" s="136"/>
      <c r="CH649" s="136"/>
      <c r="CI649" s="136"/>
      <c r="CJ649" s="136"/>
      <c r="CK649" s="136"/>
      <c r="CL649" s="136"/>
      <c r="CM649" s="136"/>
      <c r="CN649" s="136"/>
      <c r="CO649" s="136"/>
      <c r="CP649" s="136"/>
      <c r="CQ649" s="136"/>
      <c r="CR649" s="136"/>
      <c r="CS649" s="136"/>
      <c r="CT649" s="136"/>
      <c r="CU649" s="136"/>
      <c r="CV649" s="136"/>
      <c r="CW649" s="136"/>
      <c r="CX649" s="136"/>
      <c r="CY649" s="136"/>
      <c r="CZ649" s="136"/>
      <c r="DA649" s="136"/>
      <c r="DB649" s="136"/>
      <c r="DC649" s="136"/>
      <c r="DD649" s="136"/>
      <c r="DE649" s="136"/>
      <c r="DF649" s="136"/>
      <c r="DG649" s="136"/>
      <c r="DH649" s="136"/>
      <c r="DI649" s="136"/>
      <c r="DJ649" s="136"/>
      <c r="DK649" s="136"/>
      <c r="DL649" s="136"/>
      <c r="DM649" s="136"/>
      <c r="DN649" s="136"/>
      <c r="DO649" s="136"/>
      <c r="DP649" s="136"/>
      <c r="DQ649" s="136"/>
      <c r="DR649" s="136"/>
      <c r="DS649" s="136"/>
      <c r="DT649" s="136"/>
      <c r="DU649" s="136"/>
      <c r="DV649" s="136"/>
      <c r="DW649" s="136"/>
      <c r="DX649" s="136"/>
      <c r="DY649" s="136"/>
      <c r="DZ649" s="136"/>
      <c r="EA649" s="136"/>
      <c r="EB649" s="136"/>
      <c r="EC649" s="136"/>
      <c r="ED649" s="136"/>
      <c r="EE649" s="136"/>
      <c r="EF649" s="136"/>
      <c r="EG649" s="136"/>
      <c r="EH649" s="136"/>
      <c r="EI649" s="136"/>
      <c r="EJ649" s="136"/>
      <c r="EK649" s="136"/>
      <c r="EL649" s="136"/>
      <c r="EM649" s="136"/>
      <c r="EN649" s="136"/>
      <c r="EO649" s="136"/>
      <c r="EP649" s="136"/>
      <c r="EQ649" s="136"/>
      <c r="ER649" s="136"/>
      <c r="ES649" s="136"/>
      <c r="ET649" s="136"/>
      <c r="EU649" s="136"/>
      <c r="EV649" s="136"/>
      <c r="EW649" s="136"/>
      <c r="EX649" s="136"/>
      <c r="EY649" s="136"/>
      <c r="EZ649" s="136"/>
      <c r="FA649" s="136"/>
      <c r="FB649" s="136"/>
      <c r="FC649" s="136"/>
      <c r="FD649" s="136"/>
      <c r="FE649" s="136"/>
      <c r="FF649" s="136"/>
      <c r="FG649" s="136"/>
      <c r="FH649" s="136"/>
      <c r="FI649" s="136"/>
      <c r="FJ649" s="136"/>
      <c r="FK649" s="136"/>
      <c r="FL649" s="136"/>
      <c r="FM649" s="136"/>
      <c r="FN649" s="136"/>
      <c r="FO649" s="136"/>
      <c r="FP649" s="136"/>
      <c r="FQ649" s="136"/>
      <c r="FR649" s="136"/>
      <c r="FS649" s="136"/>
      <c r="FT649" s="136"/>
      <c r="FU649" s="136"/>
      <c r="FV649" s="136"/>
      <c r="FW649" s="136"/>
      <c r="FX649" s="136"/>
      <c r="FY649" s="136"/>
      <c r="FZ649" s="136"/>
      <c r="GA649" s="136"/>
      <c r="GB649" s="136"/>
      <c r="GC649" s="136"/>
      <c r="GD649" s="136"/>
      <c r="GE649" s="136"/>
      <c r="GF649" s="136"/>
      <c r="GG649" s="136"/>
      <c r="GH649" s="136"/>
      <c r="GI649" s="136"/>
      <c r="GJ649" s="136"/>
      <c r="GK649" s="136"/>
      <c r="GL649" s="136"/>
      <c r="GM649" s="136"/>
      <c r="GN649" s="136"/>
      <c r="GO649" s="136"/>
      <c r="GP649" s="136"/>
      <c r="GQ649" s="136"/>
      <c r="GR649" s="136"/>
      <c r="GS649" s="136"/>
      <c r="GT649" s="136"/>
      <c r="GU649" s="136"/>
      <c r="GV649" s="136"/>
      <c r="GW649" s="136"/>
      <c r="GX649" s="136"/>
      <c r="GY649" s="136"/>
      <c r="GZ649" s="136"/>
      <c r="HA649" s="136"/>
      <c r="HB649" s="136"/>
      <c r="HC649" s="136"/>
      <c r="HD649" s="136"/>
      <c r="HE649" s="136"/>
      <c r="HF649" s="136"/>
      <c r="HG649" s="136"/>
      <c r="HH649" s="136"/>
      <c r="HI649" s="136"/>
      <c r="HJ649" s="136"/>
      <c r="HK649" s="136"/>
      <c r="HL649" s="136"/>
      <c r="HM649" s="136"/>
      <c r="HN649" s="136"/>
      <c r="HO649" s="136"/>
      <c r="HP649" s="136"/>
      <c r="HQ649" s="136"/>
      <c r="HR649" s="136"/>
      <c r="HS649" s="136"/>
      <c r="HT649" s="136"/>
      <c r="HU649" s="136"/>
      <c r="HV649" s="136"/>
      <c r="HW649" s="136"/>
      <c r="HX649" s="136"/>
      <c r="HY649" s="136"/>
      <c r="HZ649" s="136"/>
      <c r="IA649" s="136"/>
      <c r="IB649" s="136"/>
      <c r="IC649" s="136"/>
      <c r="ID649" s="136"/>
      <c r="IE649" s="136"/>
      <c r="IF649" s="136"/>
      <c r="IG649" s="136"/>
    </row>
    <row r="650" spans="1:241" ht="15" customHeight="1" x14ac:dyDescent="0.25">
      <c r="A650" s="135" t="s">
        <v>699</v>
      </c>
      <c r="B650" s="205">
        <v>4096148</v>
      </c>
      <c r="C650" s="205">
        <v>1979633</v>
      </c>
      <c r="D650" s="205">
        <v>560240</v>
      </c>
      <c r="E650" s="205">
        <v>1014316</v>
      </c>
      <c r="F650" s="205">
        <v>1968867</v>
      </c>
      <c r="G650" s="205">
        <v>366604</v>
      </c>
      <c r="H650" s="242">
        <v>9985808</v>
      </c>
      <c r="I650" s="136"/>
      <c r="J650" s="135" t="s">
        <v>449</v>
      </c>
      <c r="K650" s="205">
        <v>4770357</v>
      </c>
      <c r="L650" s="205">
        <v>3820836</v>
      </c>
      <c r="M650" s="205">
        <v>1196290</v>
      </c>
      <c r="N650" s="205">
        <v>1114402</v>
      </c>
      <c r="O650" s="205">
        <v>2025903</v>
      </c>
      <c r="P650" s="205">
        <v>363280</v>
      </c>
      <c r="Q650" s="242">
        <v>13291068</v>
      </c>
      <c r="R650" s="136"/>
      <c r="S650" s="136"/>
      <c r="T650" s="136"/>
      <c r="U650" s="136"/>
      <c r="V650" s="136"/>
      <c r="W650" s="136"/>
      <c r="X650" s="136"/>
      <c r="Y650" s="136"/>
      <c r="Z650" s="136"/>
      <c r="AA650" s="136"/>
      <c r="AB650" s="136"/>
      <c r="AC650" s="136"/>
      <c r="AD650" s="136"/>
      <c r="AE650" s="136"/>
      <c r="AF650" s="136"/>
      <c r="AG650" s="136"/>
      <c r="AH650" s="136"/>
      <c r="AI650" s="136"/>
      <c r="AJ650" s="136"/>
      <c r="AK650" s="136"/>
      <c r="AL650" s="136"/>
      <c r="AM650" s="136"/>
      <c r="AN650" s="136"/>
      <c r="AO650" s="136"/>
      <c r="AP650" s="136"/>
      <c r="AQ650" s="136"/>
      <c r="AR650" s="136"/>
      <c r="AS650" s="136"/>
      <c r="AT650" s="136"/>
      <c r="AU650" s="136"/>
      <c r="AV650" s="136"/>
      <c r="AW650" s="136"/>
      <c r="AX650" s="136"/>
      <c r="AY650" s="136"/>
      <c r="AZ650" s="136"/>
      <c r="BA650" s="136"/>
      <c r="BB650" s="136"/>
      <c r="BC650" s="136"/>
      <c r="BD650" s="136"/>
      <c r="BE650" s="136"/>
      <c r="BF650" s="136"/>
      <c r="BG650" s="136"/>
      <c r="BH650" s="136"/>
      <c r="BI650" s="136"/>
      <c r="BJ650" s="136"/>
      <c r="BK650" s="136"/>
      <c r="BL650" s="136"/>
      <c r="BM650" s="136"/>
      <c r="BN650" s="136"/>
      <c r="BO650" s="136"/>
      <c r="BP650" s="136"/>
      <c r="BQ650" s="136"/>
      <c r="BR650" s="136"/>
      <c r="BS650" s="136"/>
      <c r="BT650" s="136"/>
      <c r="BU650" s="136"/>
      <c r="BV650" s="136"/>
      <c r="BW650" s="136"/>
      <c r="BX650" s="136"/>
      <c r="BY650" s="136"/>
      <c r="BZ650" s="136"/>
      <c r="CA650" s="136"/>
      <c r="CB650" s="136"/>
      <c r="CC650" s="136"/>
      <c r="CD650" s="136"/>
      <c r="CE650" s="136"/>
      <c r="CF650" s="136"/>
      <c r="CG650" s="136"/>
      <c r="CH650" s="136"/>
      <c r="CI650" s="136"/>
      <c r="CJ650" s="136"/>
      <c r="CK650" s="136"/>
      <c r="CL650" s="136"/>
      <c r="CM650" s="136"/>
      <c r="CN650" s="136"/>
      <c r="CO650" s="136"/>
      <c r="CP650" s="136"/>
      <c r="CQ650" s="136"/>
      <c r="CR650" s="136"/>
      <c r="CS650" s="136"/>
      <c r="CT650" s="136"/>
      <c r="CU650" s="136"/>
      <c r="CV650" s="136"/>
      <c r="CW650" s="136"/>
      <c r="CX650" s="136"/>
      <c r="CY650" s="136"/>
      <c r="CZ650" s="136"/>
      <c r="DA650" s="136"/>
      <c r="DB650" s="136"/>
      <c r="DC650" s="136"/>
      <c r="DD650" s="136"/>
      <c r="DE650" s="136"/>
      <c r="DF650" s="136"/>
      <c r="DG650" s="136"/>
      <c r="DH650" s="136"/>
      <c r="DI650" s="136"/>
      <c r="DJ650" s="136"/>
      <c r="DK650" s="136"/>
      <c r="DL650" s="136"/>
      <c r="DM650" s="136"/>
      <c r="DN650" s="136"/>
      <c r="DO650" s="136"/>
      <c r="DP650" s="136"/>
      <c r="DQ650" s="136"/>
      <c r="DR650" s="136"/>
      <c r="DS650" s="136"/>
      <c r="DT650" s="136"/>
      <c r="DU650" s="136"/>
      <c r="DV650" s="136"/>
      <c r="DW650" s="136"/>
      <c r="DX650" s="136"/>
      <c r="DY650" s="136"/>
      <c r="DZ650" s="136"/>
      <c r="EA650" s="136"/>
      <c r="EB650" s="136"/>
      <c r="EC650" s="136"/>
      <c r="ED650" s="136"/>
      <c r="EE650" s="136"/>
      <c r="EF650" s="136"/>
      <c r="EG650" s="136"/>
      <c r="EH650" s="136"/>
      <c r="EI650" s="136"/>
      <c r="EJ650" s="136"/>
      <c r="EK650" s="136"/>
      <c r="EL650" s="136"/>
      <c r="EM650" s="136"/>
      <c r="EN650" s="136"/>
      <c r="EO650" s="136"/>
      <c r="EP650" s="136"/>
      <c r="EQ650" s="136"/>
      <c r="ER650" s="136"/>
      <c r="ES650" s="136"/>
      <c r="ET650" s="136"/>
      <c r="EU650" s="136"/>
      <c r="EV650" s="136"/>
      <c r="EW650" s="136"/>
      <c r="EX650" s="136"/>
      <c r="EY650" s="136"/>
      <c r="EZ650" s="136"/>
      <c r="FA650" s="136"/>
      <c r="FB650" s="136"/>
      <c r="FC650" s="136"/>
      <c r="FD650" s="136"/>
      <c r="FE650" s="136"/>
      <c r="FF650" s="136"/>
      <c r="FG650" s="136"/>
      <c r="FH650" s="136"/>
      <c r="FI650" s="136"/>
      <c r="FJ650" s="136"/>
      <c r="FK650" s="136"/>
      <c r="FL650" s="136"/>
      <c r="FM650" s="136"/>
      <c r="FN650" s="136"/>
      <c r="FO650" s="136"/>
      <c r="FP650" s="136"/>
      <c r="FQ650" s="136"/>
      <c r="FR650" s="136"/>
      <c r="FS650" s="136"/>
      <c r="FT650" s="136"/>
      <c r="FU650" s="136"/>
      <c r="FV650" s="136"/>
      <c r="FW650" s="136"/>
      <c r="FX650" s="136"/>
      <c r="FY650" s="136"/>
      <c r="FZ650" s="136"/>
      <c r="GA650" s="136"/>
      <c r="GB650" s="136"/>
      <c r="GC650" s="136"/>
      <c r="GD650" s="136"/>
      <c r="GE650" s="136"/>
      <c r="GF650" s="136"/>
      <c r="GG650" s="136"/>
      <c r="GH650" s="136"/>
      <c r="GI650" s="136"/>
      <c r="GJ650" s="136"/>
      <c r="GK650" s="136"/>
      <c r="GL650" s="136"/>
      <c r="GM650" s="136"/>
      <c r="GN650" s="136"/>
      <c r="GO650" s="136"/>
      <c r="GP650" s="136"/>
      <c r="GQ650" s="136"/>
      <c r="GR650" s="136"/>
      <c r="GS650" s="136"/>
      <c r="GT650" s="136"/>
      <c r="GU650" s="136"/>
      <c r="GV650" s="136"/>
      <c r="GW650" s="136"/>
      <c r="GX650" s="136"/>
      <c r="GY650" s="136"/>
      <c r="GZ650" s="136"/>
      <c r="HA650" s="136"/>
      <c r="HB650" s="136"/>
      <c r="HC650" s="136"/>
      <c r="HD650" s="136"/>
      <c r="HE650" s="136"/>
      <c r="HF650" s="136"/>
      <c r="HG650" s="136"/>
      <c r="HH650" s="136"/>
      <c r="HI650" s="136"/>
      <c r="HJ650" s="136"/>
      <c r="HK650" s="136"/>
      <c r="HL650" s="136"/>
      <c r="HM650" s="136"/>
      <c r="HN650" s="136"/>
      <c r="HO650" s="136"/>
      <c r="HP650" s="136"/>
      <c r="HQ650" s="136"/>
      <c r="HR650" s="136"/>
      <c r="HS650" s="136"/>
      <c r="HT650" s="136"/>
      <c r="HU650" s="136"/>
      <c r="HV650" s="136"/>
      <c r="HW650" s="136"/>
      <c r="HX650" s="136"/>
      <c r="HY650" s="136"/>
      <c r="HZ650" s="136"/>
      <c r="IA650" s="136"/>
      <c r="IB650" s="136"/>
      <c r="IC650" s="136"/>
      <c r="ID650" s="136"/>
      <c r="IE650" s="136"/>
      <c r="IF650" s="136"/>
      <c r="IG650" s="136"/>
    </row>
    <row r="651" spans="1:241" ht="15" customHeight="1" x14ac:dyDescent="0.25">
      <c r="A651" s="135" t="s">
        <v>411</v>
      </c>
      <c r="B651" s="205">
        <v>6091039</v>
      </c>
      <c r="C651" s="205">
        <v>2204541</v>
      </c>
      <c r="D651" s="205">
        <v>696402</v>
      </c>
      <c r="E651" s="205">
        <v>1303158</v>
      </c>
      <c r="F651" s="205">
        <v>2238840</v>
      </c>
      <c r="G651" s="205">
        <v>327038</v>
      </c>
      <c r="H651" s="242">
        <v>12861018</v>
      </c>
      <c r="I651" s="136"/>
      <c r="J651" s="135" t="s">
        <v>450</v>
      </c>
      <c r="K651" s="205">
        <v>5476403</v>
      </c>
      <c r="L651" s="205">
        <v>3830942</v>
      </c>
      <c r="M651" s="205">
        <v>1238578</v>
      </c>
      <c r="N651" s="205">
        <v>1327081</v>
      </c>
      <c r="O651" s="205">
        <v>1684948</v>
      </c>
      <c r="P651" s="205">
        <v>430142</v>
      </c>
      <c r="Q651" s="242">
        <v>13988094</v>
      </c>
      <c r="R651" s="136"/>
      <c r="S651" s="136"/>
      <c r="T651" s="136"/>
      <c r="U651" s="136"/>
      <c r="V651" s="136"/>
      <c r="W651" s="136"/>
      <c r="X651" s="136"/>
      <c r="Y651" s="136"/>
      <c r="Z651" s="136"/>
      <c r="AA651" s="136"/>
      <c r="AB651" s="136"/>
      <c r="AC651" s="136"/>
      <c r="AD651" s="136"/>
      <c r="AE651" s="136"/>
      <c r="AF651" s="136"/>
      <c r="AG651" s="136"/>
      <c r="AH651" s="136"/>
      <c r="AI651" s="136"/>
      <c r="AJ651" s="136"/>
      <c r="AK651" s="136"/>
      <c r="AL651" s="136"/>
      <c r="AM651" s="136"/>
      <c r="AN651" s="136"/>
      <c r="AO651" s="136"/>
      <c r="AP651" s="136"/>
      <c r="AQ651" s="136"/>
      <c r="AR651" s="136"/>
      <c r="AS651" s="136"/>
      <c r="AT651" s="136"/>
      <c r="AU651" s="136"/>
      <c r="AV651" s="136"/>
      <c r="AW651" s="136"/>
      <c r="AX651" s="136"/>
      <c r="AY651" s="136"/>
      <c r="AZ651" s="136"/>
      <c r="BA651" s="136"/>
      <c r="BB651" s="136"/>
      <c r="BC651" s="136"/>
      <c r="BD651" s="136"/>
      <c r="BE651" s="136"/>
      <c r="BF651" s="136"/>
      <c r="BG651" s="136"/>
      <c r="BH651" s="136"/>
      <c r="BI651" s="136"/>
      <c r="BJ651" s="136"/>
      <c r="BK651" s="136"/>
      <c r="BL651" s="136"/>
      <c r="BM651" s="136"/>
      <c r="BN651" s="136"/>
      <c r="BO651" s="136"/>
      <c r="BP651" s="136"/>
      <c r="BQ651" s="136"/>
      <c r="BR651" s="136"/>
      <c r="BS651" s="136"/>
      <c r="BT651" s="136"/>
      <c r="BU651" s="136"/>
      <c r="BV651" s="136"/>
      <c r="BW651" s="136"/>
      <c r="BX651" s="136"/>
      <c r="BY651" s="136"/>
      <c r="BZ651" s="136"/>
      <c r="CA651" s="136"/>
      <c r="CB651" s="136"/>
      <c r="CC651" s="136"/>
      <c r="CD651" s="136"/>
      <c r="CE651" s="136"/>
      <c r="CF651" s="136"/>
      <c r="CG651" s="136"/>
      <c r="CH651" s="136"/>
      <c r="CI651" s="136"/>
      <c r="CJ651" s="136"/>
      <c r="CK651" s="136"/>
      <c r="CL651" s="136"/>
      <c r="CM651" s="136"/>
      <c r="CN651" s="136"/>
      <c r="CO651" s="136"/>
      <c r="CP651" s="136"/>
      <c r="CQ651" s="136"/>
      <c r="CR651" s="136"/>
      <c r="CS651" s="136"/>
      <c r="CT651" s="136"/>
      <c r="CU651" s="136"/>
      <c r="CV651" s="136"/>
      <c r="CW651" s="136"/>
      <c r="CX651" s="136"/>
      <c r="CY651" s="136"/>
      <c r="CZ651" s="136"/>
      <c r="DA651" s="136"/>
      <c r="DB651" s="136"/>
      <c r="DC651" s="136"/>
      <c r="DD651" s="136"/>
      <c r="DE651" s="136"/>
      <c r="DF651" s="136"/>
      <c r="DG651" s="136"/>
      <c r="DH651" s="136"/>
      <c r="DI651" s="136"/>
      <c r="DJ651" s="136"/>
      <c r="DK651" s="136"/>
      <c r="DL651" s="136"/>
      <c r="DM651" s="136"/>
      <c r="DN651" s="136"/>
      <c r="DO651" s="136"/>
      <c r="DP651" s="136"/>
      <c r="DQ651" s="136"/>
      <c r="DR651" s="136"/>
      <c r="DS651" s="136"/>
      <c r="DT651" s="136"/>
      <c r="DU651" s="136"/>
      <c r="DV651" s="136"/>
      <c r="DW651" s="136"/>
      <c r="DX651" s="136"/>
      <c r="DY651" s="136"/>
      <c r="DZ651" s="136"/>
      <c r="EA651" s="136"/>
      <c r="EB651" s="136"/>
      <c r="EC651" s="136"/>
      <c r="ED651" s="136"/>
      <c r="EE651" s="136"/>
      <c r="EF651" s="136"/>
      <c r="EG651" s="136"/>
      <c r="EH651" s="136"/>
      <c r="EI651" s="136"/>
      <c r="EJ651" s="136"/>
      <c r="EK651" s="136"/>
      <c r="EL651" s="136"/>
      <c r="EM651" s="136"/>
      <c r="EN651" s="136"/>
      <c r="EO651" s="136"/>
      <c r="EP651" s="136"/>
      <c r="EQ651" s="136"/>
      <c r="ER651" s="136"/>
      <c r="ES651" s="136"/>
      <c r="ET651" s="136"/>
      <c r="EU651" s="136"/>
      <c r="EV651" s="136"/>
      <c r="EW651" s="136"/>
      <c r="EX651" s="136"/>
      <c r="EY651" s="136"/>
      <c r="EZ651" s="136"/>
      <c r="FA651" s="136"/>
      <c r="FB651" s="136"/>
      <c r="FC651" s="136"/>
      <c r="FD651" s="136"/>
      <c r="FE651" s="136"/>
      <c r="FF651" s="136"/>
      <c r="FG651" s="136"/>
      <c r="FH651" s="136"/>
      <c r="FI651" s="136"/>
      <c r="FJ651" s="136"/>
      <c r="FK651" s="136"/>
      <c r="FL651" s="136"/>
      <c r="FM651" s="136"/>
      <c r="FN651" s="136"/>
      <c r="FO651" s="136"/>
      <c r="FP651" s="136"/>
      <c r="FQ651" s="136"/>
      <c r="FR651" s="136"/>
      <c r="FS651" s="136"/>
      <c r="FT651" s="136"/>
      <c r="FU651" s="136"/>
      <c r="FV651" s="136"/>
      <c r="FW651" s="136"/>
      <c r="FX651" s="136"/>
      <c r="FY651" s="136"/>
      <c r="FZ651" s="136"/>
      <c r="GA651" s="136"/>
      <c r="GB651" s="136"/>
      <c r="GC651" s="136"/>
      <c r="GD651" s="136"/>
      <c r="GE651" s="136"/>
      <c r="GF651" s="136"/>
      <c r="GG651" s="136"/>
      <c r="GH651" s="136"/>
      <c r="GI651" s="136"/>
      <c r="GJ651" s="136"/>
      <c r="GK651" s="136"/>
      <c r="GL651" s="136"/>
      <c r="GM651" s="136"/>
      <c r="GN651" s="136"/>
      <c r="GO651" s="136"/>
      <c r="GP651" s="136"/>
      <c r="GQ651" s="136"/>
      <c r="GR651" s="136"/>
      <c r="GS651" s="136"/>
      <c r="GT651" s="136"/>
      <c r="GU651" s="136"/>
      <c r="GV651" s="136"/>
      <c r="GW651" s="136"/>
      <c r="GX651" s="136"/>
      <c r="GY651" s="136"/>
      <c r="GZ651" s="136"/>
      <c r="HA651" s="136"/>
      <c r="HB651" s="136"/>
      <c r="HC651" s="136"/>
      <c r="HD651" s="136"/>
      <c r="HE651" s="136"/>
      <c r="HF651" s="136"/>
      <c r="HG651" s="136"/>
      <c r="HH651" s="136"/>
      <c r="HI651" s="136"/>
      <c r="HJ651" s="136"/>
      <c r="HK651" s="136"/>
      <c r="HL651" s="136"/>
      <c r="HM651" s="136"/>
      <c r="HN651" s="136"/>
      <c r="HO651" s="136"/>
      <c r="HP651" s="136"/>
      <c r="HQ651" s="136"/>
      <c r="HR651" s="136"/>
      <c r="HS651" s="136"/>
      <c r="HT651" s="136"/>
      <c r="HU651" s="136"/>
      <c r="HV651" s="136"/>
      <c r="HW651" s="136"/>
      <c r="HX651" s="136"/>
      <c r="HY651" s="136"/>
      <c r="HZ651" s="136"/>
      <c r="IA651" s="136"/>
      <c r="IB651" s="136"/>
      <c r="IC651" s="136"/>
      <c r="ID651" s="136"/>
      <c r="IE651" s="136"/>
      <c r="IF651" s="136"/>
      <c r="IG651" s="136"/>
    </row>
    <row r="652" spans="1:241" ht="15" customHeight="1" x14ac:dyDescent="0.25">
      <c r="A652" s="135" t="s">
        <v>412</v>
      </c>
      <c r="B652" s="205">
        <v>5842461</v>
      </c>
      <c r="C652" s="205">
        <v>2219376</v>
      </c>
      <c r="D652" s="205">
        <v>768911</v>
      </c>
      <c r="E652" s="205">
        <v>1426139</v>
      </c>
      <c r="F652" s="205">
        <v>2327835</v>
      </c>
      <c r="G652" s="205">
        <v>346911</v>
      </c>
      <c r="H652" s="242">
        <v>12931633</v>
      </c>
      <c r="I652" s="136"/>
      <c r="J652" s="135" t="s">
        <v>453</v>
      </c>
      <c r="K652" s="205">
        <v>3192401</v>
      </c>
      <c r="L652" s="205">
        <v>3715361</v>
      </c>
      <c r="M652" s="205">
        <v>932380</v>
      </c>
      <c r="N652" s="205">
        <v>977287</v>
      </c>
      <c r="O652" s="205">
        <v>1234085</v>
      </c>
      <c r="P652" s="205">
        <v>322420</v>
      </c>
      <c r="Q652" s="242">
        <v>10373934</v>
      </c>
      <c r="R652" s="136"/>
      <c r="S652" s="136"/>
      <c r="T652" s="136"/>
      <c r="U652" s="136"/>
      <c r="V652" s="136"/>
      <c r="W652" s="136"/>
      <c r="X652" s="136"/>
      <c r="Y652" s="136"/>
      <c r="Z652" s="136"/>
      <c r="AA652" s="136"/>
      <c r="AB652" s="136"/>
      <c r="AC652" s="136"/>
      <c r="AD652" s="136"/>
      <c r="AE652" s="136"/>
      <c r="AF652" s="136"/>
      <c r="AG652" s="136"/>
      <c r="AH652" s="136"/>
      <c r="AI652" s="136"/>
      <c r="AJ652" s="136"/>
      <c r="AK652" s="136"/>
      <c r="AL652" s="136"/>
      <c r="AM652" s="136"/>
      <c r="AN652" s="136"/>
      <c r="AO652" s="136"/>
      <c r="AP652" s="136"/>
      <c r="AQ652" s="136"/>
      <c r="AR652" s="136"/>
      <c r="AS652" s="136"/>
      <c r="AT652" s="136"/>
      <c r="AU652" s="136"/>
      <c r="AV652" s="136"/>
      <c r="AW652" s="136"/>
      <c r="AX652" s="136"/>
      <c r="AY652" s="136"/>
      <c r="AZ652" s="136"/>
      <c r="BA652" s="136"/>
      <c r="BB652" s="136"/>
      <c r="BC652" s="136"/>
      <c r="BD652" s="136"/>
      <c r="BE652" s="136"/>
      <c r="BF652" s="136"/>
      <c r="BG652" s="136"/>
      <c r="BH652" s="136"/>
      <c r="BI652" s="136"/>
      <c r="BJ652" s="136"/>
      <c r="BK652" s="136"/>
      <c r="BL652" s="136"/>
      <c r="BM652" s="136"/>
      <c r="BN652" s="136"/>
      <c r="BO652" s="136"/>
      <c r="BP652" s="136"/>
      <c r="BQ652" s="136"/>
      <c r="BR652" s="136"/>
      <c r="BS652" s="136"/>
      <c r="BT652" s="136"/>
      <c r="BU652" s="136"/>
      <c r="BV652" s="136"/>
      <c r="BW652" s="136"/>
      <c r="BX652" s="136"/>
      <c r="BY652" s="136"/>
      <c r="BZ652" s="136"/>
      <c r="CA652" s="136"/>
      <c r="CB652" s="136"/>
      <c r="CC652" s="136"/>
      <c r="CD652" s="136"/>
      <c r="CE652" s="136"/>
      <c r="CF652" s="136"/>
      <c r="CG652" s="136"/>
      <c r="CH652" s="136"/>
      <c r="CI652" s="136"/>
      <c r="CJ652" s="136"/>
      <c r="CK652" s="136"/>
      <c r="CL652" s="136"/>
      <c r="CM652" s="136"/>
      <c r="CN652" s="136"/>
      <c r="CO652" s="136"/>
      <c r="CP652" s="136"/>
      <c r="CQ652" s="136"/>
      <c r="CR652" s="136"/>
      <c r="CS652" s="136"/>
      <c r="CT652" s="136"/>
      <c r="CU652" s="136"/>
      <c r="CV652" s="136"/>
      <c r="CW652" s="136"/>
      <c r="CX652" s="136"/>
      <c r="CY652" s="136"/>
      <c r="CZ652" s="136"/>
      <c r="DA652" s="136"/>
      <c r="DB652" s="136"/>
      <c r="DC652" s="136"/>
      <c r="DD652" s="136"/>
      <c r="DE652" s="136"/>
      <c r="DF652" s="136"/>
      <c r="DG652" s="136"/>
      <c r="DH652" s="136"/>
      <c r="DI652" s="136"/>
      <c r="DJ652" s="136"/>
      <c r="DK652" s="136"/>
      <c r="DL652" s="136"/>
      <c r="DM652" s="136"/>
      <c r="DN652" s="136"/>
      <c r="DO652" s="136"/>
      <c r="DP652" s="136"/>
      <c r="DQ652" s="136"/>
      <c r="DR652" s="136"/>
      <c r="DS652" s="136"/>
      <c r="DT652" s="136"/>
      <c r="DU652" s="136"/>
      <c r="DV652" s="136"/>
      <c r="DW652" s="136"/>
      <c r="DX652" s="136"/>
      <c r="DY652" s="136"/>
      <c r="DZ652" s="136"/>
      <c r="EA652" s="136"/>
      <c r="EB652" s="136"/>
      <c r="EC652" s="136"/>
      <c r="ED652" s="136"/>
      <c r="EE652" s="136"/>
      <c r="EF652" s="136"/>
      <c r="EG652" s="136"/>
      <c r="EH652" s="136"/>
      <c r="EI652" s="136"/>
      <c r="EJ652" s="136"/>
      <c r="EK652" s="136"/>
      <c r="EL652" s="136"/>
      <c r="EM652" s="136"/>
      <c r="EN652" s="136"/>
      <c r="EO652" s="136"/>
      <c r="EP652" s="136"/>
      <c r="EQ652" s="136"/>
      <c r="ER652" s="136"/>
      <c r="ES652" s="136"/>
      <c r="ET652" s="136"/>
      <c r="EU652" s="136"/>
      <c r="EV652" s="136"/>
      <c r="EW652" s="136"/>
      <c r="EX652" s="136"/>
      <c r="EY652" s="136"/>
      <c r="EZ652" s="136"/>
      <c r="FA652" s="136"/>
      <c r="FB652" s="136"/>
      <c r="FC652" s="136"/>
      <c r="FD652" s="136"/>
      <c r="FE652" s="136"/>
      <c r="FF652" s="136"/>
      <c r="FG652" s="136"/>
      <c r="FH652" s="136"/>
      <c r="FI652" s="136"/>
      <c r="FJ652" s="136"/>
      <c r="FK652" s="136"/>
      <c r="FL652" s="136"/>
      <c r="FM652" s="136"/>
      <c r="FN652" s="136"/>
      <c r="FO652" s="136"/>
      <c r="FP652" s="136"/>
      <c r="FQ652" s="136"/>
      <c r="FR652" s="136"/>
      <c r="FS652" s="136"/>
      <c r="FT652" s="136"/>
      <c r="FU652" s="136"/>
      <c r="FV652" s="136"/>
      <c r="FW652" s="136"/>
      <c r="FX652" s="136"/>
      <c r="FY652" s="136"/>
      <c r="FZ652" s="136"/>
      <c r="GA652" s="136"/>
      <c r="GB652" s="136"/>
      <c r="GC652" s="136"/>
      <c r="GD652" s="136"/>
      <c r="GE652" s="136"/>
      <c r="GF652" s="136"/>
      <c r="GG652" s="136"/>
      <c r="GH652" s="136"/>
      <c r="GI652" s="136"/>
      <c r="GJ652" s="136"/>
      <c r="GK652" s="136"/>
      <c r="GL652" s="136"/>
      <c r="GM652" s="136"/>
      <c r="GN652" s="136"/>
      <c r="GO652" s="136"/>
      <c r="GP652" s="136"/>
      <c r="GQ652" s="136"/>
      <c r="GR652" s="136"/>
      <c r="GS652" s="136"/>
      <c r="GT652" s="136"/>
      <c r="GU652" s="136"/>
      <c r="GV652" s="136"/>
      <c r="GW652" s="136"/>
      <c r="GX652" s="136"/>
      <c r="GY652" s="136"/>
      <c r="GZ652" s="136"/>
      <c r="HA652" s="136"/>
      <c r="HB652" s="136"/>
      <c r="HC652" s="136"/>
      <c r="HD652" s="136"/>
      <c r="HE652" s="136"/>
      <c r="HF652" s="136"/>
      <c r="HG652" s="136"/>
      <c r="HH652" s="136"/>
      <c r="HI652" s="136"/>
      <c r="HJ652" s="136"/>
      <c r="HK652" s="136"/>
      <c r="HL652" s="136"/>
      <c r="HM652" s="136"/>
      <c r="HN652" s="136"/>
      <c r="HO652" s="136"/>
      <c r="HP652" s="136"/>
      <c r="HQ652" s="136"/>
      <c r="HR652" s="136"/>
      <c r="HS652" s="136"/>
      <c r="HT652" s="136"/>
      <c r="HU652" s="136"/>
      <c r="HV652" s="136"/>
      <c r="HW652" s="136"/>
      <c r="HX652" s="136"/>
      <c r="HY652" s="136"/>
      <c r="HZ652" s="136"/>
      <c r="IA652" s="136"/>
      <c r="IB652" s="136"/>
      <c r="IC652" s="136"/>
      <c r="ID652" s="136"/>
      <c r="IE652" s="136"/>
      <c r="IF652" s="136"/>
      <c r="IG652" s="136"/>
    </row>
    <row r="653" spans="1:241" ht="15" customHeight="1" x14ac:dyDescent="0.25">
      <c r="A653" s="135" t="s">
        <v>413</v>
      </c>
      <c r="B653" s="205">
        <v>6302474</v>
      </c>
      <c r="C653" s="205">
        <v>2707608</v>
      </c>
      <c r="D653" s="205">
        <v>897131</v>
      </c>
      <c r="E653" s="205">
        <v>1281748</v>
      </c>
      <c r="F653" s="205">
        <v>1955127</v>
      </c>
      <c r="G653" s="205">
        <v>374960</v>
      </c>
      <c r="H653" s="242">
        <v>13519048</v>
      </c>
      <c r="I653" s="136"/>
      <c r="J653" s="135" t="s">
        <v>712</v>
      </c>
      <c r="K653" s="205">
        <v>6568386</v>
      </c>
      <c r="L653" s="205">
        <v>5000920</v>
      </c>
      <c r="M653" s="205">
        <v>1427200</v>
      </c>
      <c r="N653" s="205">
        <v>1106759</v>
      </c>
      <c r="O653" s="205">
        <v>1722347</v>
      </c>
      <c r="P653" s="205">
        <v>415386</v>
      </c>
      <c r="Q653" s="242">
        <v>16240998</v>
      </c>
      <c r="R653" s="136"/>
      <c r="S653" s="136"/>
      <c r="T653" s="136"/>
      <c r="U653" s="136"/>
      <c r="V653" s="136"/>
      <c r="W653" s="136"/>
      <c r="X653" s="136"/>
      <c r="Y653" s="136"/>
      <c r="Z653" s="136"/>
      <c r="AA653" s="136"/>
      <c r="AB653" s="136"/>
      <c r="AC653" s="136"/>
      <c r="AD653" s="136"/>
      <c r="AE653" s="136"/>
      <c r="AF653" s="136"/>
      <c r="AG653" s="136"/>
      <c r="AH653" s="136"/>
      <c r="AI653" s="136"/>
      <c r="AJ653" s="136"/>
      <c r="AK653" s="136"/>
      <c r="AL653" s="136"/>
      <c r="AM653" s="136"/>
      <c r="AN653" s="136"/>
      <c r="AO653" s="136"/>
      <c r="AP653" s="136"/>
      <c r="AQ653" s="136"/>
      <c r="AR653" s="136"/>
      <c r="AS653" s="136"/>
      <c r="AT653" s="136"/>
      <c r="AU653" s="136"/>
      <c r="AV653" s="136"/>
      <c r="AW653" s="136"/>
      <c r="AX653" s="136"/>
      <c r="AY653" s="136"/>
      <c r="AZ653" s="136"/>
      <c r="BA653" s="136"/>
      <c r="BB653" s="136"/>
      <c r="BC653" s="136"/>
      <c r="BD653" s="136"/>
      <c r="BE653" s="136"/>
      <c r="BF653" s="136"/>
      <c r="BG653" s="136"/>
      <c r="BH653" s="136"/>
      <c r="BI653" s="136"/>
      <c r="BJ653" s="136"/>
      <c r="BK653" s="136"/>
      <c r="BL653" s="136"/>
      <c r="BM653" s="136"/>
      <c r="BN653" s="136"/>
      <c r="BO653" s="136"/>
      <c r="BP653" s="136"/>
      <c r="BQ653" s="136"/>
      <c r="BR653" s="136"/>
      <c r="BS653" s="136"/>
      <c r="BT653" s="136"/>
      <c r="BU653" s="136"/>
      <c r="BV653" s="136"/>
      <c r="BW653" s="136"/>
      <c r="BX653" s="136"/>
      <c r="BY653" s="136"/>
      <c r="BZ653" s="136"/>
      <c r="CA653" s="136"/>
      <c r="CB653" s="136"/>
      <c r="CC653" s="136"/>
      <c r="CD653" s="136"/>
      <c r="CE653" s="136"/>
      <c r="CF653" s="136"/>
      <c r="CG653" s="136"/>
      <c r="CH653" s="136"/>
      <c r="CI653" s="136"/>
      <c r="CJ653" s="136"/>
      <c r="CK653" s="136"/>
      <c r="CL653" s="136"/>
      <c r="CM653" s="136"/>
      <c r="CN653" s="136"/>
      <c r="CO653" s="136"/>
      <c r="CP653" s="136"/>
      <c r="CQ653" s="136"/>
      <c r="CR653" s="136"/>
      <c r="CS653" s="136"/>
      <c r="CT653" s="136"/>
      <c r="CU653" s="136"/>
      <c r="CV653" s="136"/>
      <c r="CW653" s="136"/>
      <c r="CX653" s="136"/>
      <c r="CY653" s="136"/>
      <c r="CZ653" s="136"/>
      <c r="DA653" s="136"/>
      <c r="DB653" s="136"/>
      <c r="DC653" s="136"/>
      <c r="DD653" s="136"/>
      <c r="DE653" s="136"/>
      <c r="DF653" s="136"/>
      <c r="DG653" s="136"/>
      <c r="DH653" s="136"/>
      <c r="DI653" s="136"/>
      <c r="DJ653" s="136"/>
      <c r="DK653" s="136"/>
      <c r="DL653" s="136"/>
      <c r="DM653" s="136"/>
      <c r="DN653" s="136"/>
      <c r="DO653" s="136"/>
      <c r="DP653" s="136"/>
      <c r="DQ653" s="136"/>
      <c r="DR653" s="136"/>
      <c r="DS653" s="136"/>
      <c r="DT653" s="136"/>
      <c r="DU653" s="136"/>
      <c r="DV653" s="136"/>
      <c r="DW653" s="136"/>
      <c r="DX653" s="136"/>
      <c r="DY653" s="136"/>
      <c r="DZ653" s="136"/>
      <c r="EA653" s="136"/>
      <c r="EB653" s="136"/>
      <c r="EC653" s="136"/>
      <c r="ED653" s="136"/>
      <c r="EE653" s="136"/>
      <c r="EF653" s="136"/>
      <c r="EG653" s="136"/>
      <c r="EH653" s="136"/>
      <c r="EI653" s="136"/>
      <c r="EJ653" s="136"/>
      <c r="EK653" s="136"/>
      <c r="EL653" s="136"/>
      <c r="EM653" s="136"/>
      <c r="EN653" s="136"/>
      <c r="EO653" s="136"/>
      <c r="EP653" s="136"/>
      <c r="EQ653" s="136"/>
      <c r="ER653" s="136"/>
      <c r="ES653" s="136"/>
      <c r="ET653" s="136"/>
      <c r="EU653" s="136"/>
      <c r="EV653" s="136"/>
      <c r="EW653" s="136"/>
      <c r="EX653" s="136"/>
      <c r="EY653" s="136"/>
      <c r="EZ653" s="136"/>
      <c r="FA653" s="136"/>
      <c r="FB653" s="136"/>
      <c r="FC653" s="136"/>
      <c r="FD653" s="136"/>
      <c r="FE653" s="136"/>
      <c r="FF653" s="136"/>
      <c r="FG653" s="136"/>
      <c r="FH653" s="136"/>
      <c r="FI653" s="136"/>
      <c r="FJ653" s="136"/>
      <c r="FK653" s="136"/>
      <c r="FL653" s="136"/>
      <c r="FM653" s="136"/>
      <c r="FN653" s="136"/>
      <c r="FO653" s="136"/>
      <c r="FP653" s="136"/>
      <c r="FQ653" s="136"/>
      <c r="FR653" s="136"/>
      <c r="FS653" s="136"/>
      <c r="FT653" s="136"/>
      <c r="FU653" s="136"/>
      <c r="FV653" s="136"/>
      <c r="FW653" s="136"/>
      <c r="FX653" s="136"/>
      <c r="FY653" s="136"/>
      <c r="FZ653" s="136"/>
      <c r="GA653" s="136"/>
      <c r="GB653" s="136"/>
      <c r="GC653" s="136"/>
      <c r="GD653" s="136"/>
      <c r="GE653" s="136"/>
      <c r="GF653" s="136"/>
      <c r="GG653" s="136"/>
      <c r="GH653" s="136"/>
      <c r="GI653" s="136"/>
      <c r="GJ653" s="136"/>
      <c r="GK653" s="136"/>
      <c r="GL653" s="136"/>
      <c r="GM653" s="136"/>
      <c r="GN653" s="136"/>
      <c r="GO653" s="136"/>
      <c r="GP653" s="136"/>
      <c r="GQ653" s="136"/>
      <c r="GR653" s="136"/>
      <c r="GS653" s="136"/>
      <c r="GT653" s="136"/>
      <c r="GU653" s="136"/>
      <c r="GV653" s="136"/>
      <c r="GW653" s="136"/>
      <c r="GX653" s="136"/>
      <c r="GY653" s="136"/>
      <c r="GZ653" s="136"/>
      <c r="HA653" s="136"/>
      <c r="HB653" s="136"/>
      <c r="HC653" s="136"/>
      <c r="HD653" s="136"/>
      <c r="HE653" s="136"/>
      <c r="HF653" s="136"/>
      <c r="HG653" s="136"/>
      <c r="HH653" s="136"/>
      <c r="HI653" s="136"/>
      <c r="HJ653" s="136"/>
      <c r="HK653" s="136"/>
      <c r="HL653" s="136"/>
      <c r="HM653" s="136"/>
      <c r="HN653" s="136"/>
      <c r="HO653" s="136"/>
      <c r="HP653" s="136"/>
      <c r="HQ653" s="136"/>
      <c r="HR653" s="136"/>
      <c r="HS653" s="136"/>
      <c r="HT653" s="136"/>
      <c r="HU653" s="136"/>
      <c r="HV653" s="136"/>
      <c r="HW653" s="136"/>
      <c r="HX653" s="136"/>
      <c r="HY653" s="136"/>
      <c r="HZ653" s="136"/>
      <c r="IA653" s="136"/>
      <c r="IB653" s="136"/>
      <c r="IC653" s="136"/>
      <c r="ID653" s="136"/>
      <c r="IE653" s="136"/>
      <c r="IF653" s="136"/>
      <c r="IG653" s="136"/>
    </row>
    <row r="654" spans="1:241" ht="15" customHeight="1" x14ac:dyDescent="0.25">
      <c r="A654" s="135" t="s">
        <v>700</v>
      </c>
      <c r="B654" s="205">
        <v>4563718</v>
      </c>
      <c r="C654" s="205">
        <v>2393197</v>
      </c>
      <c r="D654" s="205">
        <v>943619</v>
      </c>
      <c r="E654" s="205">
        <v>1044412</v>
      </c>
      <c r="F654" s="205">
        <v>2376350</v>
      </c>
      <c r="G654" s="205">
        <v>425978</v>
      </c>
      <c r="H654" s="242">
        <v>11747274</v>
      </c>
      <c r="I654" s="136"/>
      <c r="J654" s="135" t="s">
        <v>639</v>
      </c>
      <c r="K654" s="205">
        <v>10711509</v>
      </c>
      <c r="L654" s="205">
        <v>3588983</v>
      </c>
      <c r="M654" s="205">
        <v>1526593</v>
      </c>
      <c r="N654" s="205">
        <v>994394</v>
      </c>
      <c r="O654" s="205">
        <v>1788637</v>
      </c>
      <c r="P654" s="205">
        <v>565024</v>
      </c>
      <c r="Q654" s="242">
        <v>19175140</v>
      </c>
      <c r="R654" s="136"/>
      <c r="S654" s="136"/>
      <c r="T654" s="136"/>
      <c r="U654" s="136"/>
      <c r="V654" s="136"/>
      <c r="W654" s="136"/>
      <c r="X654" s="136"/>
      <c r="Y654" s="136"/>
      <c r="Z654" s="136"/>
      <c r="AA654" s="136"/>
      <c r="AB654" s="136"/>
      <c r="AC654" s="136"/>
      <c r="AD654" s="136"/>
      <c r="AE654" s="136"/>
      <c r="AF654" s="136"/>
      <c r="AG654" s="136"/>
      <c r="AH654" s="136"/>
      <c r="AI654" s="136"/>
      <c r="AJ654" s="136"/>
      <c r="AK654" s="136"/>
      <c r="AL654" s="136"/>
      <c r="AM654" s="136"/>
      <c r="AN654" s="136"/>
      <c r="AO654" s="136"/>
      <c r="AP654" s="136"/>
      <c r="AQ654" s="136"/>
      <c r="AR654" s="136"/>
      <c r="AS654" s="136"/>
      <c r="AT654" s="136"/>
      <c r="AU654" s="136"/>
      <c r="AV654" s="136"/>
      <c r="AW654" s="136"/>
      <c r="AX654" s="136"/>
      <c r="AY654" s="136"/>
      <c r="AZ654" s="136"/>
      <c r="BA654" s="136"/>
      <c r="BB654" s="136"/>
      <c r="BC654" s="136"/>
      <c r="BD654" s="136"/>
      <c r="BE654" s="136"/>
      <c r="BF654" s="136"/>
      <c r="BG654" s="136"/>
      <c r="BH654" s="136"/>
      <c r="BI654" s="136"/>
      <c r="BJ654" s="136"/>
      <c r="BK654" s="136"/>
      <c r="BL654" s="136"/>
      <c r="BM654" s="136"/>
      <c r="BN654" s="136"/>
      <c r="BO654" s="136"/>
      <c r="BP654" s="136"/>
      <c r="BQ654" s="136"/>
      <c r="BR654" s="136"/>
      <c r="BS654" s="136"/>
      <c r="BT654" s="136"/>
      <c r="BU654" s="136"/>
      <c r="BV654" s="136"/>
      <c r="BW654" s="136"/>
      <c r="BX654" s="136"/>
      <c r="BY654" s="136"/>
      <c r="BZ654" s="136"/>
      <c r="CA654" s="136"/>
      <c r="CB654" s="136"/>
      <c r="CC654" s="136"/>
      <c r="CD654" s="136"/>
      <c r="CE654" s="136"/>
      <c r="CF654" s="136"/>
      <c r="CG654" s="136"/>
      <c r="CH654" s="136"/>
      <c r="CI654" s="136"/>
      <c r="CJ654" s="136"/>
      <c r="CK654" s="136"/>
      <c r="CL654" s="136"/>
      <c r="CM654" s="136"/>
      <c r="CN654" s="136"/>
      <c r="CO654" s="136"/>
      <c r="CP654" s="136"/>
      <c r="CQ654" s="136"/>
      <c r="CR654" s="136"/>
      <c r="CS654" s="136"/>
      <c r="CT654" s="136"/>
      <c r="CU654" s="136"/>
      <c r="CV654" s="136"/>
      <c r="CW654" s="136"/>
      <c r="CX654" s="136"/>
      <c r="CY654" s="136"/>
      <c r="CZ654" s="136"/>
      <c r="DA654" s="136"/>
      <c r="DB654" s="136"/>
      <c r="DC654" s="136"/>
      <c r="DD654" s="136"/>
      <c r="DE654" s="136"/>
      <c r="DF654" s="136"/>
      <c r="DG654" s="136"/>
      <c r="DH654" s="136"/>
      <c r="DI654" s="136"/>
      <c r="DJ654" s="136"/>
      <c r="DK654" s="136"/>
      <c r="DL654" s="136"/>
      <c r="DM654" s="136"/>
      <c r="DN654" s="136"/>
      <c r="DO654" s="136"/>
      <c r="DP654" s="136"/>
      <c r="DQ654" s="136"/>
      <c r="DR654" s="136"/>
      <c r="DS654" s="136"/>
      <c r="DT654" s="136"/>
      <c r="DU654" s="136"/>
      <c r="DV654" s="136"/>
      <c r="DW654" s="136"/>
      <c r="DX654" s="136"/>
      <c r="DY654" s="136"/>
      <c r="DZ654" s="136"/>
      <c r="EA654" s="136"/>
      <c r="EB654" s="136"/>
      <c r="EC654" s="136"/>
      <c r="ED654" s="136"/>
      <c r="EE654" s="136"/>
      <c r="EF654" s="136"/>
      <c r="EG654" s="136"/>
      <c r="EH654" s="136"/>
      <c r="EI654" s="136"/>
      <c r="EJ654" s="136"/>
      <c r="EK654" s="136"/>
      <c r="EL654" s="136"/>
      <c r="EM654" s="136"/>
      <c r="EN654" s="136"/>
      <c r="EO654" s="136"/>
      <c r="EP654" s="136"/>
      <c r="EQ654" s="136"/>
      <c r="ER654" s="136"/>
      <c r="ES654" s="136"/>
      <c r="ET654" s="136"/>
      <c r="EU654" s="136"/>
      <c r="EV654" s="136"/>
      <c r="EW654" s="136"/>
      <c r="EX654" s="136"/>
      <c r="EY654" s="136"/>
      <c r="EZ654" s="136"/>
      <c r="FA654" s="136"/>
      <c r="FB654" s="136"/>
      <c r="FC654" s="136"/>
      <c r="FD654" s="136"/>
      <c r="FE654" s="136"/>
      <c r="FF654" s="136"/>
      <c r="FG654" s="136"/>
      <c r="FH654" s="136"/>
      <c r="FI654" s="136"/>
      <c r="FJ654" s="136"/>
      <c r="FK654" s="136"/>
      <c r="FL654" s="136"/>
      <c r="FM654" s="136"/>
      <c r="FN654" s="136"/>
      <c r="FO654" s="136"/>
      <c r="FP654" s="136"/>
      <c r="FQ654" s="136"/>
      <c r="FR654" s="136"/>
      <c r="FS654" s="136"/>
      <c r="FT654" s="136"/>
      <c r="FU654" s="136"/>
      <c r="FV654" s="136"/>
      <c r="FW654" s="136"/>
      <c r="FX654" s="136"/>
      <c r="FY654" s="136"/>
      <c r="FZ654" s="136"/>
      <c r="GA654" s="136"/>
      <c r="GB654" s="136"/>
      <c r="GC654" s="136"/>
      <c r="GD654" s="136"/>
      <c r="GE654" s="136"/>
      <c r="GF654" s="136"/>
      <c r="GG654" s="136"/>
      <c r="GH654" s="136"/>
      <c r="GI654" s="136"/>
      <c r="GJ654" s="136"/>
      <c r="GK654" s="136"/>
      <c r="GL654" s="136"/>
      <c r="GM654" s="136"/>
      <c r="GN654" s="136"/>
      <c r="GO654" s="136"/>
      <c r="GP654" s="136"/>
      <c r="GQ654" s="136"/>
      <c r="GR654" s="136"/>
      <c r="GS654" s="136"/>
      <c r="GT654" s="136"/>
      <c r="GU654" s="136"/>
      <c r="GV654" s="136"/>
      <c r="GW654" s="136"/>
      <c r="GX654" s="136"/>
      <c r="GY654" s="136"/>
      <c r="GZ654" s="136"/>
      <c r="HA654" s="136"/>
      <c r="HB654" s="136"/>
      <c r="HC654" s="136"/>
      <c r="HD654" s="136"/>
      <c r="HE654" s="136"/>
      <c r="HF654" s="136"/>
      <c r="HG654" s="136"/>
      <c r="HH654" s="136"/>
      <c r="HI654" s="136"/>
      <c r="HJ654" s="136"/>
      <c r="HK654" s="136"/>
      <c r="HL654" s="136"/>
      <c r="HM654" s="136"/>
      <c r="HN654" s="136"/>
      <c r="HO654" s="136"/>
      <c r="HP654" s="136"/>
      <c r="HQ654" s="136"/>
      <c r="HR654" s="136"/>
      <c r="HS654" s="136"/>
      <c r="HT654" s="136"/>
      <c r="HU654" s="136"/>
      <c r="HV654" s="136"/>
      <c r="HW654" s="136"/>
      <c r="HX654" s="136"/>
      <c r="HY654" s="136"/>
      <c r="HZ654" s="136"/>
      <c r="IA654" s="136"/>
      <c r="IB654" s="136"/>
      <c r="IC654" s="136"/>
      <c r="ID654" s="136"/>
      <c r="IE654" s="136"/>
      <c r="IF654" s="136"/>
      <c r="IG654" s="136"/>
    </row>
    <row r="655" spans="1:241" ht="15" customHeight="1" x14ac:dyDescent="0.25">
      <c r="A655" s="135" t="s">
        <v>701</v>
      </c>
      <c r="B655" s="205">
        <v>4534394</v>
      </c>
      <c r="C655" s="205">
        <v>2598531</v>
      </c>
      <c r="D655" s="205">
        <v>825732</v>
      </c>
      <c r="E655" s="205">
        <v>1091110</v>
      </c>
      <c r="F655" s="205">
        <v>2234506</v>
      </c>
      <c r="G655" s="205">
        <v>359373</v>
      </c>
      <c r="H655" s="242">
        <v>11643646</v>
      </c>
      <c r="I655" s="136"/>
      <c r="J655" s="135" t="s">
        <v>454</v>
      </c>
      <c r="K655" s="205">
        <v>7952319</v>
      </c>
      <c r="L655" s="205">
        <v>3149394</v>
      </c>
      <c r="M655" s="205">
        <v>1300265</v>
      </c>
      <c r="N655" s="205">
        <v>1129270</v>
      </c>
      <c r="O655" s="205">
        <v>2020035</v>
      </c>
      <c r="P655" s="205">
        <v>389523</v>
      </c>
      <c r="Q655" s="242">
        <v>15940806</v>
      </c>
      <c r="R655" s="136"/>
      <c r="S655" s="136"/>
      <c r="T655" s="136"/>
      <c r="U655" s="136"/>
      <c r="V655" s="136"/>
      <c r="W655" s="136"/>
      <c r="X655" s="136"/>
      <c r="Y655" s="136"/>
      <c r="Z655" s="136"/>
      <c r="AA655" s="136"/>
      <c r="AB655" s="136"/>
      <c r="AC655" s="136"/>
      <c r="AD655" s="136"/>
      <c r="AE655" s="136"/>
      <c r="AF655" s="136"/>
      <c r="AG655" s="136"/>
      <c r="AH655" s="136"/>
      <c r="AI655" s="136"/>
      <c r="AJ655" s="136"/>
      <c r="AK655" s="136"/>
      <c r="AL655" s="136"/>
      <c r="AM655" s="136"/>
      <c r="AN655" s="136"/>
      <c r="AO655" s="136"/>
      <c r="AP655" s="136"/>
      <c r="AQ655" s="136"/>
      <c r="AR655" s="136"/>
      <c r="AS655" s="136"/>
      <c r="AT655" s="136"/>
      <c r="AU655" s="136"/>
      <c r="AV655" s="136"/>
      <c r="AW655" s="136"/>
      <c r="AX655" s="136"/>
      <c r="AY655" s="136"/>
      <c r="AZ655" s="136"/>
      <c r="BA655" s="136"/>
      <c r="BB655" s="136"/>
      <c r="BC655" s="136"/>
      <c r="BD655" s="136"/>
      <c r="BE655" s="136"/>
      <c r="BF655" s="136"/>
      <c r="BG655" s="136"/>
      <c r="BH655" s="136"/>
      <c r="BI655" s="136"/>
      <c r="BJ655" s="136"/>
      <c r="BK655" s="136"/>
      <c r="BL655" s="136"/>
      <c r="BM655" s="136"/>
      <c r="BN655" s="136"/>
      <c r="BO655" s="136"/>
      <c r="BP655" s="136"/>
      <c r="BQ655" s="136"/>
      <c r="BR655" s="136"/>
      <c r="BS655" s="136"/>
      <c r="BT655" s="136"/>
      <c r="BU655" s="136"/>
      <c r="BV655" s="136"/>
      <c r="BW655" s="136"/>
      <c r="BX655" s="136"/>
      <c r="BY655" s="136"/>
      <c r="BZ655" s="136"/>
      <c r="CA655" s="136"/>
      <c r="CB655" s="136"/>
      <c r="CC655" s="136"/>
      <c r="CD655" s="136"/>
      <c r="CE655" s="136"/>
      <c r="CF655" s="136"/>
      <c r="CG655" s="136"/>
      <c r="CH655" s="136"/>
      <c r="CI655" s="136"/>
      <c r="CJ655" s="136"/>
      <c r="CK655" s="136"/>
      <c r="CL655" s="136"/>
      <c r="CM655" s="136"/>
      <c r="CN655" s="136"/>
      <c r="CO655" s="136"/>
      <c r="CP655" s="136"/>
      <c r="CQ655" s="136"/>
      <c r="CR655" s="136"/>
      <c r="CS655" s="136"/>
      <c r="CT655" s="136"/>
      <c r="CU655" s="136"/>
      <c r="CV655" s="136"/>
      <c r="CW655" s="136"/>
      <c r="CX655" s="136"/>
      <c r="CY655" s="136"/>
      <c r="CZ655" s="136"/>
      <c r="DA655" s="136"/>
      <c r="DB655" s="136"/>
      <c r="DC655" s="136"/>
      <c r="DD655" s="136"/>
      <c r="DE655" s="136"/>
      <c r="DF655" s="136"/>
      <c r="DG655" s="136"/>
      <c r="DH655" s="136"/>
      <c r="DI655" s="136"/>
      <c r="DJ655" s="136"/>
      <c r="DK655" s="136"/>
      <c r="DL655" s="136"/>
      <c r="DM655" s="136"/>
      <c r="DN655" s="136"/>
      <c r="DO655" s="136"/>
      <c r="DP655" s="136"/>
      <c r="DQ655" s="136"/>
      <c r="DR655" s="136"/>
      <c r="DS655" s="136"/>
      <c r="DT655" s="136"/>
      <c r="DU655" s="136"/>
      <c r="DV655" s="136"/>
      <c r="DW655" s="136"/>
      <c r="DX655" s="136"/>
      <c r="DY655" s="136"/>
      <c r="DZ655" s="136"/>
      <c r="EA655" s="136"/>
      <c r="EB655" s="136"/>
      <c r="EC655" s="136"/>
      <c r="ED655" s="136"/>
      <c r="EE655" s="136"/>
      <c r="EF655" s="136"/>
      <c r="EG655" s="136"/>
      <c r="EH655" s="136"/>
      <c r="EI655" s="136"/>
      <c r="EJ655" s="136"/>
      <c r="EK655" s="136"/>
      <c r="EL655" s="136"/>
      <c r="EM655" s="136"/>
      <c r="EN655" s="136"/>
      <c r="EO655" s="136"/>
      <c r="EP655" s="136"/>
      <c r="EQ655" s="136"/>
      <c r="ER655" s="136"/>
      <c r="ES655" s="136"/>
      <c r="ET655" s="136"/>
      <c r="EU655" s="136"/>
      <c r="EV655" s="136"/>
      <c r="EW655" s="136"/>
      <c r="EX655" s="136"/>
      <c r="EY655" s="136"/>
      <c r="EZ655" s="136"/>
      <c r="FA655" s="136"/>
      <c r="FB655" s="136"/>
      <c r="FC655" s="136"/>
      <c r="FD655" s="136"/>
      <c r="FE655" s="136"/>
      <c r="FF655" s="136"/>
      <c r="FG655" s="136"/>
      <c r="FH655" s="136"/>
      <c r="FI655" s="136"/>
      <c r="FJ655" s="136"/>
      <c r="FK655" s="136"/>
      <c r="FL655" s="136"/>
      <c r="FM655" s="136"/>
      <c r="FN655" s="136"/>
      <c r="FO655" s="136"/>
      <c r="FP655" s="136"/>
      <c r="FQ655" s="136"/>
      <c r="FR655" s="136"/>
      <c r="FS655" s="136"/>
      <c r="FT655" s="136"/>
      <c r="FU655" s="136"/>
      <c r="FV655" s="136"/>
      <c r="FW655" s="136"/>
      <c r="FX655" s="136"/>
      <c r="FY655" s="136"/>
      <c r="FZ655" s="136"/>
      <c r="GA655" s="136"/>
      <c r="GB655" s="136"/>
      <c r="GC655" s="136"/>
      <c r="GD655" s="136"/>
      <c r="GE655" s="136"/>
      <c r="GF655" s="136"/>
      <c r="GG655" s="136"/>
      <c r="GH655" s="136"/>
      <c r="GI655" s="136"/>
      <c r="GJ655" s="136"/>
      <c r="GK655" s="136"/>
      <c r="GL655" s="136"/>
      <c r="GM655" s="136"/>
      <c r="GN655" s="136"/>
      <c r="GO655" s="136"/>
      <c r="GP655" s="136"/>
      <c r="GQ655" s="136"/>
      <c r="GR655" s="136"/>
      <c r="GS655" s="136"/>
      <c r="GT655" s="136"/>
      <c r="GU655" s="136"/>
      <c r="GV655" s="136"/>
      <c r="GW655" s="136"/>
      <c r="GX655" s="136"/>
      <c r="GY655" s="136"/>
      <c r="GZ655" s="136"/>
      <c r="HA655" s="136"/>
      <c r="HB655" s="136"/>
      <c r="HC655" s="136"/>
      <c r="HD655" s="136"/>
      <c r="HE655" s="136"/>
      <c r="HF655" s="136"/>
      <c r="HG655" s="136"/>
      <c r="HH655" s="136"/>
      <c r="HI655" s="136"/>
      <c r="HJ655" s="136"/>
      <c r="HK655" s="136"/>
      <c r="HL655" s="136"/>
      <c r="HM655" s="136"/>
      <c r="HN655" s="136"/>
      <c r="HO655" s="136"/>
      <c r="HP655" s="136"/>
      <c r="HQ655" s="136"/>
      <c r="HR655" s="136"/>
      <c r="HS655" s="136"/>
      <c r="HT655" s="136"/>
      <c r="HU655" s="136"/>
      <c r="HV655" s="136"/>
      <c r="HW655" s="136"/>
      <c r="HX655" s="136"/>
      <c r="HY655" s="136"/>
      <c r="HZ655" s="136"/>
      <c r="IA655" s="136"/>
      <c r="IB655" s="136"/>
      <c r="IC655" s="136"/>
      <c r="ID655" s="136"/>
      <c r="IE655" s="136"/>
      <c r="IF655" s="136"/>
      <c r="IG655" s="136"/>
    </row>
    <row r="656" spans="1:241" ht="15" customHeight="1" x14ac:dyDescent="0.25">
      <c r="A656" s="135" t="s">
        <v>416</v>
      </c>
      <c r="B656" s="205">
        <v>5381865</v>
      </c>
      <c r="C656" s="205">
        <v>2410911</v>
      </c>
      <c r="D656" s="205">
        <v>765747</v>
      </c>
      <c r="E656" s="205">
        <v>1116529</v>
      </c>
      <c r="F656" s="205">
        <v>2256538</v>
      </c>
      <c r="G656" s="205">
        <v>306408</v>
      </c>
      <c r="H656" s="242">
        <v>12237998</v>
      </c>
      <c r="I656" s="136"/>
      <c r="J656" s="135" t="s">
        <v>455</v>
      </c>
      <c r="K656" s="205">
        <v>7556567</v>
      </c>
      <c r="L656" s="205">
        <v>1940053</v>
      </c>
      <c r="M656" s="205">
        <v>962283</v>
      </c>
      <c r="N656" s="205">
        <v>924520</v>
      </c>
      <c r="O656" s="205">
        <v>1481358</v>
      </c>
      <c r="P656" s="205">
        <v>359627</v>
      </c>
      <c r="Q656" s="242">
        <v>13224408</v>
      </c>
      <c r="R656" s="136"/>
      <c r="S656" s="136"/>
      <c r="T656" s="136"/>
      <c r="U656" s="136"/>
      <c r="V656" s="136"/>
      <c r="W656" s="136"/>
      <c r="X656" s="136"/>
      <c r="Y656" s="136"/>
      <c r="Z656" s="136"/>
      <c r="AA656" s="136"/>
      <c r="AB656" s="136"/>
      <c r="AC656" s="136"/>
      <c r="AD656" s="136"/>
      <c r="AE656" s="136"/>
      <c r="AF656" s="136"/>
      <c r="AG656" s="136"/>
      <c r="AH656" s="136"/>
      <c r="AI656" s="136"/>
      <c r="AJ656" s="136"/>
      <c r="AK656" s="136"/>
      <c r="AL656" s="136"/>
      <c r="AM656" s="136"/>
      <c r="AN656" s="136"/>
      <c r="AO656" s="136"/>
      <c r="AP656" s="136"/>
      <c r="AQ656" s="136"/>
      <c r="AR656" s="136"/>
      <c r="AS656" s="136"/>
      <c r="AT656" s="136"/>
      <c r="AU656" s="136"/>
      <c r="AV656" s="136"/>
      <c r="AW656" s="136"/>
      <c r="AX656" s="136"/>
      <c r="AY656" s="136"/>
      <c r="AZ656" s="136"/>
      <c r="BA656" s="136"/>
      <c r="BB656" s="136"/>
      <c r="BC656" s="136"/>
      <c r="BD656" s="136"/>
      <c r="BE656" s="136"/>
      <c r="BF656" s="136"/>
      <c r="BG656" s="136"/>
      <c r="BH656" s="136"/>
      <c r="BI656" s="136"/>
      <c r="BJ656" s="136"/>
      <c r="BK656" s="136"/>
      <c r="BL656" s="136"/>
      <c r="BM656" s="136"/>
      <c r="BN656" s="136"/>
      <c r="BO656" s="136"/>
      <c r="BP656" s="136"/>
      <c r="BQ656" s="136"/>
      <c r="BR656" s="136"/>
      <c r="BS656" s="136"/>
      <c r="BT656" s="136"/>
      <c r="BU656" s="136"/>
      <c r="BV656" s="136"/>
      <c r="BW656" s="136"/>
      <c r="BX656" s="136"/>
      <c r="BY656" s="136"/>
      <c r="BZ656" s="136"/>
      <c r="CA656" s="136"/>
      <c r="CB656" s="136"/>
      <c r="CC656" s="136"/>
      <c r="CD656" s="136"/>
      <c r="CE656" s="136"/>
      <c r="CF656" s="136"/>
      <c r="CG656" s="136"/>
      <c r="CH656" s="136"/>
      <c r="CI656" s="136"/>
      <c r="CJ656" s="136"/>
      <c r="CK656" s="136"/>
      <c r="CL656" s="136"/>
      <c r="CM656" s="136"/>
      <c r="CN656" s="136"/>
      <c r="CO656" s="136"/>
      <c r="CP656" s="136"/>
      <c r="CQ656" s="136"/>
      <c r="CR656" s="136"/>
      <c r="CS656" s="136"/>
      <c r="CT656" s="136"/>
      <c r="CU656" s="136"/>
      <c r="CV656" s="136"/>
      <c r="CW656" s="136"/>
      <c r="CX656" s="136"/>
      <c r="CY656" s="136"/>
      <c r="CZ656" s="136"/>
      <c r="DA656" s="136"/>
      <c r="DB656" s="136"/>
      <c r="DC656" s="136"/>
      <c r="DD656" s="136"/>
      <c r="DE656" s="136"/>
      <c r="DF656" s="136"/>
      <c r="DG656" s="136"/>
      <c r="DH656" s="136"/>
      <c r="DI656" s="136"/>
      <c r="DJ656" s="136"/>
      <c r="DK656" s="136"/>
      <c r="DL656" s="136"/>
      <c r="DM656" s="136"/>
      <c r="DN656" s="136"/>
      <c r="DO656" s="136"/>
      <c r="DP656" s="136"/>
      <c r="DQ656" s="136"/>
      <c r="DR656" s="136"/>
      <c r="DS656" s="136"/>
      <c r="DT656" s="136"/>
      <c r="DU656" s="136"/>
      <c r="DV656" s="136"/>
      <c r="DW656" s="136"/>
      <c r="DX656" s="136"/>
      <c r="DY656" s="136"/>
      <c r="DZ656" s="136"/>
      <c r="EA656" s="136"/>
      <c r="EB656" s="136"/>
      <c r="EC656" s="136"/>
      <c r="ED656" s="136"/>
      <c r="EE656" s="136"/>
      <c r="EF656" s="136"/>
      <c r="EG656" s="136"/>
      <c r="EH656" s="136"/>
      <c r="EI656" s="136"/>
      <c r="EJ656" s="136"/>
      <c r="EK656" s="136"/>
      <c r="EL656" s="136"/>
      <c r="EM656" s="136"/>
      <c r="EN656" s="136"/>
      <c r="EO656" s="136"/>
      <c r="EP656" s="136"/>
      <c r="EQ656" s="136"/>
      <c r="ER656" s="136"/>
      <c r="ES656" s="136"/>
      <c r="ET656" s="136"/>
      <c r="EU656" s="136"/>
      <c r="EV656" s="136"/>
      <c r="EW656" s="136"/>
      <c r="EX656" s="136"/>
      <c r="EY656" s="136"/>
      <c r="EZ656" s="136"/>
      <c r="FA656" s="136"/>
      <c r="FB656" s="136"/>
      <c r="FC656" s="136"/>
      <c r="FD656" s="136"/>
      <c r="FE656" s="136"/>
      <c r="FF656" s="136"/>
      <c r="FG656" s="136"/>
      <c r="FH656" s="136"/>
      <c r="FI656" s="136"/>
      <c r="FJ656" s="136"/>
      <c r="FK656" s="136"/>
      <c r="FL656" s="136"/>
      <c r="FM656" s="136"/>
      <c r="FN656" s="136"/>
      <c r="FO656" s="136"/>
      <c r="FP656" s="136"/>
      <c r="FQ656" s="136"/>
      <c r="FR656" s="136"/>
      <c r="FS656" s="136"/>
      <c r="FT656" s="136"/>
      <c r="FU656" s="136"/>
      <c r="FV656" s="136"/>
      <c r="FW656" s="136"/>
      <c r="FX656" s="136"/>
      <c r="FY656" s="136"/>
      <c r="FZ656" s="136"/>
      <c r="GA656" s="136"/>
      <c r="GB656" s="136"/>
      <c r="GC656" s="136"/>
      <c r="GD656" s="136"/>
      <c r="GE656" s="136"/>
      <c r="GF656" s="136"/>
      <c r="GG656" s="136"/>
      <c r="GH656" s="136"/>
      <c r="GI656" s="136"/>
      <c r="GJ656" s="136"/>
      <c r="GK656" s="136"/>
      <c r="GL656" s="136"/>
      <c r="GM656" s="136"/>
      <c r="GN656" s="136"/>
      <c r="GO656" s="136"/>
      <c r="GP656" s="136"/>
      <c r="GQ656" s="136"/>
      <c r="GR656" s="136"/>
      <c r="GS656" s="136"/>
      <c r="GT656" s="136"/>
      <c r="GU656" s="136"/>
      <c r="GV656" s="136"/>
      <c r="GW656" s="136"/>
      <c r="GX656" s="136"/>
      <c r="GY656" s="136"/>
      <c r="GZ656" s="136"/>
      <c r="HA656" s="136"/>
      <c r="HB656" s="136"/>
      <c r="HC656" s="136"/>
      <c r="HD656" s="136"/>
      <c r="HE656" s="136"/>
      <c r="HF656" s="136"/>
      <c r="HG656" s="136"/>
      <c r="HH656" s="136"/>
      <c r="HI656" s="136"/>
      <c r="HJ656" s="136"/>
      <c r="HK656" s="136"/>
      <c r="HL656" s="136"/>
      <c r="HM656" s="136"/>
      <c r="HN656" s="136"/>
      <c r="HO656" s="136"/>
      <c r="HP656" s="136"/>
      <c r="HQ656" s="136"/>
      <c r="HR656" s="136"/>
      <c r="HS656" s="136"/>
      <c r="HT656" s="136"/>
      <c r="HU656" s="136"/>
      <c r="HV656" s="136"/>
      <c r="HW656" s="136"/>
      <c r="HX656" s="136"/>
      <c r="HY656" s="136"/>
      <c r="HZ656" s="136"/>
      <c r="IA656" s="136"/>
      <c r="IB656" s="136"/>
      <c r="IC656" s="136"/>
      <c r="ID656" s="136"/>
      <c r="IE656" s="136"/>
      <c r="IF656" s="136"/>
      <c r="IG656" s="136"/>
    </row>
    <row r="657" spans="1:241" ht="15" customHeight="1" x14ac:dyDescent="0.25">
      <c r="A657" s="135" t="s">
        <v>417</v>
      </c>
      <c r="B657" s="205">
        <v>4678929</v>
      </c>
      <c r="C657" s="205">
        <v>1901401</v>
      </c>
      <c r="D657" s="205">
        <v>687643</v>
      </c>
      <c r="E657" s="205">
        <v>957987</v>
      </c>
      <c r="F657" s="205">
        <v>1913776</v>
      </c>
      <c r="G657" s="205">
        <v>329890</v>
      </c>
      <c r="H657" s="242">
        <v>10469626</v>
      </c>
      <c r="I657" s="136"/>
      <c r="J657" s="135" t="s">
        <v>458</v>
      </c>
      <c r="K657" s="205">
        <v>7258585</v>
      </c>
      <c r="L657" s="205">
        <v>2100859</v>
      </c>
      <c r="M657" s="205">
        <v>715048</v>
      </c>
      <c r="N657" s="205">
        <v>807133</v>
      </c>
      <c r="O657" s="205">
        <v>1601370</v>
      </c>
      <c r="P657" s="205">
        <v>292903</v>
      </c>
      <c r="Q657" s="242">
        <v>12775898</v>
      </c>
      <c r="R657" s="136"/>
      <c r="S657" s="136"/>
      <c r="T657" s="136"/>
      <c r="U657" s="136"/>
      <c r="V657" s="136"/>
      <c r="W657" s="136"/>
      <c r="X657" s="136"/>
      <c r="Y657" s="136"/>
      <c r="Z657" s="136"/>
      <c r="AA657" s="136"/>
      <c r="AB657" s="136"/>
      <c r="AC657" s="136"/>
      <c r="AD657" s="136"/>
      <c r="AE657" s="136"/>
      <c r="AF657" s="136"/>
      <c r="AG657" s="136"/>
      <c r="AH657" s="136"/>
      <c r="AI657" s="136"/>
      <c r="AJ657" s="136"/>
      <c r="AK657" s="136"/>
      <c r="AL657" s="136"/>
      <c r="AM657" s="136"/>
      <c r="AN657" s="136"/>
      <c r="AO657" s="136"/>
      <c r="AP657" s="136"/>
      <c r="AQ657" s="136"/>
      <c r="AR657" s="136"/>
      <c r="AS657" s="136"/>
      <c r="AT657" s="136"/>
      <c r="AU657" s="136"/>
      <c r="AV657" s="136"/>
      <c r="AW657" s="136"/>
      <c r="AX657" s="136"/>
      <c r="AY657" s="136"/>
      <c r="AZ657" s="136"/>
      <c r="BA657" s="136"/>
      <c r="BB657" s="136"/>
      <c r="BC657" s="136"/>
      <c r="BD657" s="136"/>
      <c r="BE657" s="136"/>
      <c r="BF657" s="136"/>
      <c r="BG657" s="136"/>
      <c r="BH657" s="136"/>
      <c r="BI657" s="136"/>
      <c r="BJ657" s="136"/>
      <c r="BK657" s="136"/>
      <c r="BL657" s="136"/>
      <c r="BM657" s="136"/>
      <c r="BN657" s="136"/>
      <c r="BO657" s="136"/>
      <c r="BP657" s="136"/>
      <c r="BQ657" s="136"/>
      <c r="BR657" s="136"/>
      <c r="BS657" s="136"/>
      <c r="BT657" s="136"/>
      <c r="BU657" s="136"/>
      <c r="BV657" s="136"/>
      <c r="BW657" s="136"/>
      <c r="BX657" s="136"/>
      <c r="BY657" s="136"/>
      <c r="BZ657" s="136"/>
      <c r="CA657" s="136"/>
      <c r="CB657" s="136"/>
      <c r="CC657" s="136"/>
      <c r="CD657" s="136"/>
      <c r="CE657" s="136"/>
      <c r="CF657" s="136"/>
      <c r="CG657" s="136"/>
      <c r="CH657" s="136"/>
      <c r="CI657" s="136"/>
      <c r="CJ657" s="136"/>
      <c r="CK657" s="136"/>
      <c r="CL657" s="136"/>
      <c r="CM657" s="136"/>
      <c r="CN657" s="136"/>
      <c r="CO657" s="136"/>
      <c r="CP657" s="136"/>
      <c r="CQ657" s="136"/>
      <c r="CR657" s="136"/>
      <c r="CS657" s="136"/>
      <c r="CT657" s="136"/>
      <c r="CU657" s="136"/>
      <c r="CV657" s="136"/>
      <c r="CW657" s="136"/>
      <c r="CX657" s="136"/>
      <c r="CY657" s="136"/>
      <c r="CZ657" s="136"/>
      <c r="DA657" s="136"/>
      <c r="DB657" s="136"/>
      <c r="DC657" s="136"/>
      <c r="DD657" s="136"/>
      <c r="DE657" s="136"/>
      <c r="DF657" s="136"/>
      <c r="DG657" s="136"/>
      <c r="DH657" s="136"/>
      <c r="DI657" s="136"/>
      <c r="DJ657" s="136"/>
      <c r="DK657" s="136"/>
      <c r="DL657" s="136"/>
      <c r="DM657" s="136"/>
      <c r="DN657" s="136"/>
      <c r="DO657" s="136"/>
      <c r="DP657" s="136"/>
      <c r="DQ657" s="136"/>
      <c r="DR657" s="136"/>
      <c r="DS657" s="136"/>
      <c r="DT657" s="136"/>
      <c r="DU657" s="136"/>
      <c r="DV657" s="136"/>
      <c r="DW657" s="136"/>
      <c r="DX657" s="136"/>
      <c r="DY657" s="136"/>
      <c r="DZ657" s="136"/>
      <c r="EA657" s="136"/>
      <c r="EB657" s="136"/>
      <c r="EC657" s="136"/>
      <c r="ED657" s="136"/>
      <c r="EE657" s="136"/>
      <c r="EF657" s="136"/>
      <c r="EG657" s="136"/>
      <c r="EH657" s="136"/>
      <c r="EI657" s="136"/>
      <c r="EJ657" s="136"/>
      <c r="EK657" s="136"/>
      <c r="EL657" s="136"/>
      <c r="EM657" s="136"/>
      <c r="EN657" s="136"/>
      <c r="EO657" s="136"/>
      <c r="EP657" s="136"/>
      <c r="EQ657" s="136"/>
      <c r="ER657" s="136"/>
      <c r="ES657" s="136"/>
      <c r="ET657" s="136"/>
      <c r="EU657" s="136"/>
      <c r="EV657" s="136"/>
      <c r="EW657" s="136"/>
      <c r="EX657" s="136"/>
      <c r="EY657" s="136"/>
      <c r="EZ657" s="136"/>
      <c r="FA657" s="136"/>
      <c r="FB657" s="136"/>
      <c r="FC657" s="136"/>
      <c r="FD657" s="136"/>
      <c r="FE657" s="136"/>
      <c r="FF657" s="136"/>
      <c r="FG657" s="136"/>
      <c r="FH657" s="136"/>
      <c r="FI657" s="136"/>
      <c r="FJ657" s="136"/>
      <c r="FK657" s="136"/>
      <c r="FL657" s="136"/>
      <c r="FM657" s="136"/>
      <c r="FN657" s="136"/>
      <c r="FO657" s="136"/>
      <c r="FP657" s="136"/>
      <c r="FQ657" s="136"/>
      <c r="FR657" s="136"/>
      <c r="FS657" s="136"/>
      <c r="FT657" s="136"/>
      <c r="FU657" s="136"/>
      <c r="FV657" s="136"/>
      <c r="FW657" s="136"/>
      <c r="FX657" s="136"/>
      <c r="FY657" s="136"/>
      <c r="FZ657" s="136"/>
      <c r="GA657" s="136"/>
      <c r="GB657" s="136"/>
      <c r="GC657" s="136"/>
      <c r="GD657" s="136"/>
      <c r="GE657" s="136"/>
      <c r="GF657" s="136"/>
      <c r="GG657" s="136"/>
      <c r="GH657" s="136"/>
      <c r="GI657" s="136"/>
      <c r="GJ657" s="136"/>
      <c r="GK657" s="136"/>
      <c r="GL657" s="136"/>
      <c r="GM657" s="136"/>
      <c r="GN657" s="136"/>
      <c r="GO657" s="136"/>
      <c r="GP657" s="136"/>
      <c r="GQ657" s="136"/>
      <c r="GR657" s="136"/>
      <c r="GS657" s="136"/>
      <c r="GT657" s="136"/>
      <c r="GU657" s="136"/>
      <c r="GV657" s="136"/>
      <c r="GW657" s="136"/>
      <c r="GX657" s="136"/>
      <c r="GY657" s="136"/>
      <c r="GZ657" s="136"/>
      <c r="HA657" s="136"/>
      <c r="HB657" s="136"/>
      <c r="HC657" s="136"/>
      <c r="HD657" s="136"/>
      <c r="HE657" s="136"/>
      <c r="HF657" s="136"/>
      <c r="HG657" s="136"/>
      <c r="HH657" s="136"/>
      <c r="HI657" s="136"/>
      <c r="HJ657" s="136"/>
      <c r="HK657" s="136"/>
      <c r="HL657" s="136"/>
      <c r="HM657" s="136"/>
      <c r="HN657" s="136"/>
      <c r="HO657" s="136"/>
      <c r="HP657" s="136"/>
      <c r="HQ657" s="136"/>
      <c r="HR657" s="136"/>
      <c r="HS657" s="136"/>
      <c r="HT657" s="136"/>
      <c r="HU657" s="136"/>
      <c r="HV657" s="136"/>
      <c r="HW657" s="136"/>
      <c r="HX657" s="136"/>
      <c r="HY657" s="136"/>
      <c r="HZ657" s="136"/>
      <c r="IA657" s="136"/>
      <c r="IB657" s="136"/>
      <c r="IC657" s="136"/>
      <c r="ID657" s="136"/>
      <c r="IE657" s="136"/>
      <c r="IF657" s="136"/>
      <c r="IG657" s="136"/>
    </row>
    <row r="658" spans="1:241" ht="15" customHeight="1" x14ac:dyDescent="0.25">
      <c r="A658" s="135" t="s">
        <v>702</v>
      </c>
      <c r="B658" s="205">
        <v>4845751</v>
      </c>
      <c r="C658" s="205">
        <v>2027724</v>
      </c>
      <c r="D658" s="205">
        <v>713067</v>
      </c>
      <c r="E658" s="205">
        <v>956593</v>
      </c>
      <c r="F658" s="205">
        <v>2384451</v>
      </c>
      <c r="G658" s="205">
        <v>343032</v>
      </c>
      <c r="H658" s="242">
        <v>11270618</v>
      </c>
      <c r="I658" s="136"/>
      <c r="J658" s="135" t="s">
        <v>713</v>
      </c>
      <c r="K658" s="205">
        <v>7204814</v>
      </c>
      <c r="L658" s="205">
        <v>2079516</v>
      </c>
      <c r="M658" s="205">
        <v>708585</v>
      </c>
      <c r="N658" s="205">
        <v>1116235</v>
      </c>
      <c r="O658" s="205">
        <v>1788609</v>
      </c>
      <c r="P658" s="205">
        <v>357682</v>
      </c>
      <c r="Q658" s="242">
        <v>13255441</v>
      </c>
      <c r="R658" s="136"/>
      <c r="S658" s="136"/>
      <c r="T658" s="136"/>
      <c r="U658" s="136"/>
      <c r="V658" s="136"/>
      <c r="W658" s="136"/>
      <c r="X658" s="136"/>
      <c r="Y658" s="136"/>
      <c r="Z658" s="136"/>
      <c r="AA658" s="136"/>
      <c r="AB658" s="136"/>
      <c r="AC658" s="136"/>
      <c r="AD658" s="136"/>
      <c r="AE658" s="136"/>
      <c r="AF658" s="136"/>
      <c r="AG658" s="136"/>
      <c r="AH658" s="136"/>
      <c r="AI658" s="136"/>
      <c r="AJ658" s="136"/>
      <c r="AK658" s="136"/>
      <c r="AL658" s="136"/>
      <c r="AM658" s="136"/>
      <c r="AN658" s="136"/>
      <c r="AO658" s="136"/>
      <c r="AP658" s="136"/>
      <c r="AQ658" s="136"/>
      <c r="AR658" s="136"/>
      <c r="AS658" s="136"/>
      <c r="AT658" s="136"/>
      <c r="AU658" s="136"/>
      <c r="AV658" s="136"/>
      <c r="AW658" s="136"/>
      <c r="AX658" s="136"/>
      <c r="AY658" s="136"/>
      <c r="AZ658" s="136"/>
      <c r="BA658" s="136"/>
      <c r="BB658" s="136"/>
      <c r="BC658" s="136"/>
      <c r="BD658" s="136"/>
      <c r="BE658" s="136"/>
      <c r="BF658" s="136"/>
      <c r="BG658" s="136"/>
      <c r="BH658" s="136"/>
      <c r="BI658" s="136"/>
      <c r="BJ658" s="136"/>
      <c r="BK658" s="136"/>
      <c r="BL658" s="136"/>
      <c r="BM658" s="136"/>
      <c r="BN658" s="136"/>
      <c r="BO658" s="136"/>
      <c r="BP658" s="136"/>
      <c r="BQ658" s="136"/>
      <c r="BR658" s="136"/>
      <c r="BS658" s="136"/>
      <c r="BT658" s="136"/>
      <c r="BU658" s="136"/>
      <c r="BV658" s="136"/>
      <c r="BW658" s="136"/>
      <c r="BX658" s="136"/>
      <c r="BY658" s="136"/>
      <c r="BZ658" s="136"/>
      <c r="CA658" s="136"/>
      <c r="CB658" s="136"/>
      <c r="CC658" s="136"/>
      <c r="CD658" s="136"/>
      <c r="CE658" s="136"/>
      <c r="CF658" s="136"/>
      <c r="CG658" s="136"/>
      <c r="CH658" s="136"/>
      <c r="CI658" s="136"/>
      <c r="CJ658" s="136"/>
      <c r="CK658" s="136"/>
      <c r="CL658" s="136"/>
      <c r="CM658" s="136"/>
      <c r="CN658" s="136"/>
      <c r="CO658" s="136"/>
      <c r="CP658" s="136"/>
      <c r="CQ658" s="136"/>
      <c r="CR658" s="136"/>
      <c r="CS658" s="136"/>
      <c r="CT658" s="136"/>
      <c r="CU658" s="136"/>
      <c r="CV658" s="136"/>
      <c r="CW658" s="136"/>
      <c r="CX658" s="136"/>
      <c r="CY658" s="136"/>
      <c r="CZ658" s="136"/>
      <c r="DA658" s="136"/>
      <c r="DB658" s="136"/>
      <c r="DC658" s="136"/>
      <c r="DD658" s="136"/>
      <c r="DE658" s="136"/>
      <c r="DF658" s="136"/>
      <c r="DG658" s="136"/>
      <c r="DH658" s="136"/>
      <c r="DI658" s="136"/>
      <c r="DJ658" s="136"/>
      <c r="DK658" s="136"/>
      <c r="DL658" s="136"/>
      <c r="DM658" s="136"/>
      <c r="DN658" s="136"/>
      <c r="DO658" s="136"/>
      <c r="DP658" s="136"/>
      <c r="DQ658" s="136"/>
      <c r="DR658" s="136"/>
      <c r="DS658" s="136"/>
      <c r="DT658" s="136"/>
      <c r="DU658" s="136"/>
      <c r="DV658" s="136"/>
      <c r="DW658" s="136"/>
      <c r="DX658" s="136"/>
      <c r="DY658" s="136"/>
      <c r="DZ658" s="136"/>
      <c r="EA658" s="136"/>
      <c r="EB658" s="136"/>
      <c r="EC658" s="136"/>
      <c r="ED658" s="136"/>
      <c r="EE658" s="136"/>
      <c r="EF658" s="136"/>
      <c r="EG658" s="136"/>
      <c r="EH658" s="136"/>
      <c r="EI658" s="136"/>
      <c r="EJ658" s="136"/>
      <c r="EK658" s="136"/>
      <c r="EL658" s="136"/>
      <c r="EM658" s="136"/>
      <c r="EN658" s="136"/>
      <c r="EO658" s="136"/>
      <c r="EP658" s="136"/>
      <c r="EQ658" s="136"/>
      <c r="ER658" s="136"/>
      <c r="ES658" s="136"/>
      <c r="ET658" s="136"/>
      <c r="EU658" s="136"/>
      <c r="EV658" s="136"/>
      <c r="EW658" s="136"/>
      <c r="EX658" s="136"/>
      <c r="EY658" s="136"/>
      <c r="EZ658" s="136"/>
      <c r="FA658" s="136"/>
      <c r="FB658" s="136"/>
      <c r="FC658" s="136"/>
      <c r="FD658" s="136"/>
      <c r="FE658" s="136"/>
      <c r="FF658" s="136"/>
      <c r="FG658" s="136"/>
      <c r="FH658" s="136"/>
      <c r="FI658" s="136"/>
      <c r="FJ658" s="136"/>
      <c r="FK658" s="136"/>
      <c r="FL658" s="136"/>
      <c r="FM658" s="136"/>
      <c r="FN658" s="136"/>
      <c r="FO658" s="136"/>
      <c r="FP658" s="136"/>
      <c r="FQ658" s="136"/>
      <c r="FR658" s="136"/>
      <c r="FS658" s="136"/>
      <c r="FT658" s="136"/>
      <c r="FU658" s="136"/>
      <c r="FV658" s="136"/>
      <c r="FW658" s="136"/>
      <c r="FX658" s="136"/>
      <c r="FY658" s="136"/>
      <c r="FZ658" s="136"/>
      <c r="GA658" s="136"/>
      <c r="GB658" s="136"/>
      <c r="GC658" s="136"/>
      <c r="GD658" s="136"/>
      <c r="GE658" s="136"/>
      <c r="GF658" s="136"/>
      <c r="GG658" s="136"/>
      <c r="GH658" s="136"/>
      <c r="GI658" s="136"/>
      <c r="GJ658" s="136"/>
      <c r="GK658" s="136"/>
      <c r="GL658" s="136"/>
      <c r="GM658" s="136"/>
      <c r="GN658" s="136"/>
      <c r="GO658" s="136"/>
      <c r="GP658" s="136"/>
      <c r="GQ658" s="136"/>
      <c r="GR658" s="136"/>
      <c r="GS658" s="136"/>
      <c r="GT658" s="136"/>
      <c r="GU658" s="136"/>
      <c r="GV658" s="136"/>
      <c r="GW658" s="136"/>
      <c r="GX658" s="136"/>
      <c r="GY658" s="136"/>
      <c r="GZ658" s="136"/>
      <c r="HA658" s="136"/>
      <c r="HB658" s="136"/>
      <c r="HC658" s="136"/>
      <c r="HD658" s="136"/>
      <c r="HE658" s="136"/>
      <c r="HF658" s="136"/>
      <c r="HG658" s="136"/>
      <c r="HH658" s="136"/>
      <c r="HI658" s="136"/>
      <c r="HJ658" s="136"/>
      <c r="HK658" s="136"/>
      <c r="HL658" s="136"/>
      <c r="HM658" s="136"/>
      <c r="HN658" s="136"/>
      <c r="HO658" s="136"/>
      <c r="HP658" s="136"/>
      <c r="HQ658" s="136"/>
      <c r="HR658" s="136"/>
      <c r="HS658" s="136"/>
      <c r="HT658" s="136"/>
      <c r="HU658" s="136"/>
      <c r="HV658" s="136"/>
      <c r="HW658" s="136"/>
      <c r="HX658" s="136"/>
      <c r="HY658" s="136"/>
      <c r="HZ658" s="136"/>
      <c r="IA658" s="136"/>
      <c r="IB658" s="136"/>
      <c r="IC658" s="136"/>
      <c r="ID658" s="136"/>
      <c r="IE658" s="136"/>
      <c r="IF658" s="136"/>
      <c r="IG658" s="136"/>
    </row>
    <row r="659" spans="1:241" ht="15" customHeight="1" x14ac:dyDescent="0.25">
      <c r="A659" s="135" t="s">
        <v>703</v>
      </c>
      <c r="B659" s="205">
        <v>4330526</v>
      </c>
      <c r="C659" s="205">
        <v>1874263</v>
      </c>
      <c r="D659" s="205">
        <v>803107</v>
      </c>
      <c r="E659" s="205">
        <v>1229290</v>
      </c>
      <c r="F659" s="205">
        <v>2318991</v>
      </c>
      <c r="G659" s="205">
        <v>335298</v>
      </c>
      <c r="H659" s="242">
        <v>10891475</v>
      </c>
      <c r="I659" s="136"/>
      <c r="J659" s="135" t="s">
        <v>640</v>
      </c>
      <c r="K659" s="205">
        <v>5824210</v>
      </c>
      <c r="L659" s="205">
        <v>2071462</v>
      </c>
      <c r="M659" s="205">
        <v>839566</v>
      </c>
      <c r="N659" s="205">
        <v>916699</v>
      </c>
      <c r="O659" s="205">
        <v>1511966</v>
      </c>
      <c r="P659" s="205">
        <v>325876</v>
      </c>
      <c r="Q659" s="242">
        <v>11489779</v>
      </c>
      <c r="R659" s="136"/>
      <c r="S659" s="136"/>
      <c r="T659" s="136"/>
      <c r="U659" s="136"/>
      <c r="V659" s="136"/>
      <c r="W659" s="136"/>
      <c r="X659" s="136"/>
      <c r="Y659" s="136"/>
      <c r="Z659" s="136"/>
      <c r="AA659" s="136"/>
      <c r="AB659" s="136"/>
      <c r="AC659" s="136"/>
      <c r="AD659" s="136"/>
      <c r="AE659" s="136"/>
      <c r="AF659" s="136"/>
      <c r="AG659" s="136"/>
      <c r="AH659" s="136"/>
      <c r="AI659" s="136"/>
      <c r="AJ659" s="136"/>
      <c r="AK659" s="136"/>
      <c r="AL659" s="136"/>
      <c r="AM659" s="136"/>
      <c r="AN659" s="136"/>
      <c r="AO659" s="136"/>
      <c r="AP659" s="136"/>
      <c r="AQ659" s="136"/>
      <c r="AR659" s="136"/>
      <c r="AS659" s="136"/>
      <c r="AT659" s="136"/>
      <c r="AU659" s="136"/>
      <c r="AV659" s="136"/>
      <c r="AW659" s="136"/>
      <c r="AX659" s="136"/>
      <c r="AY659" s="136"/>
      <c r="AZ659" s="136"/>
      <c r="BA659" s="136"/>
      <c r="BB659" s="136"/>
      <c r="BC659" s="136"/>
      <c r="BD659" s="136"/>
      <c r="BE659" s="136"/>
      <c r="BF659" s="136"/>
      <c r="BG659" s="136"/>
      <c r="BH659" s="136"/>
      <c r="BI659" s="136"/>
      <c r="BJ659" s="136"/>
      <c r="BK659" s="136"/>
      <c r="BL659" s="136"/>
      <c r="BM659" s="136"/>
      <c r="BN659" s="136"/>
      <c r="BO659" s="136"/>
      <c r="BP659" s="136"/>
      <c r="BQ659" s="136"/>
      <c r="BR659" s="136"/>
      <c r="BS659" s="136"/>
      <c r="BT659" s="136"/>
      <c r="BU659" s="136"/>
      <c r="BV659" s="136"/>
      <c r="BW659" s="136"/>
      <c r="BX659" s="136"/>
      <c r="BY659" s="136"/>
      <c r="BZ659" s="136"/>
      <c r="CA659" s="136"/>
      <c r="CB659" s="136"/>
      <c r="CC659" s="136"/>
      <c r="CD659" s="136"/>
      <c r="CE659" s="136"/>
      <c r="CF659" s="136"/>
      <c r="CG659" s="136"/>
      <c r="CH659" s="136"/>
      <c r="CI659" s="136"/>
      <c r="CJ659" s="136"/>
      <c r="CK659" s="136"/>
      <c r="CL659" s="136"/>
      <c r="CM659" s="136"/>
      <c r="CN659" s="136"/>
      <c r="CO659" s="136"/>
      <c r="CP659" s="136"/>
      <c r="CQ659" s="136"/>
      <c r="CR659" s="136"/>
      <c r="CS659" s="136"/>
      <c r="CT659" s="136"/>
      <c r="CU659" s="136"/>
      <c r="CV659" s="136"/>
      <c r="CW659" s="136"/>
      <c r="CX659" s="136"/>
      <c r="CY659" s="136"/>
      <c r="CZ659" s="136"/>
      <c r="DA659" s="136"/>
      <c r="DB659" s="136"/>
      <c r="DC659" s="136"/>
      <c r="DD659" s="136"/>
      <c r="DE659" s="136"/>
      <c r="DF659" s="136"/>
      <c r="DG659" s="136"/>
      <c r="DH659" s="136"/>
      <c r="DI659" s="136"/>
      <c r="DJ659" s="136"/>
      <c r="DK659" s="136"/>
      <c r="DL659" s="136"/>
      <c r="DM659" s="136"/>
      <c r="DN659" s="136"/>
      <c r="DO659" s="136"/>
      <c r="DP659" s="136"/>
      <c r="DQ659" s="136"/>
      <c r="DR659" s="136"/>
      <c r="DS659" s="136"/>
      <c r="DT659" s="136"/>
      <c r="DU659" s="136"/>
      <c r="DV659" s="136"/>
      <c r="DW659" s="136"/>
      <c r="DX659" s="136"/>
      <c r="DY659" s="136"/>
      <c r="DZ659" s="136"/>
      <c r="EA659" s="136"/>
      <c r="EB659" s="136"/>
      <c r="EC659" s="136"/>
      <c r="ED659" s="136"/>
      <c r="EE659" s="136"/>
      <c r="EF659" s="136"/>
      <c r="EG659" s="136"/>
      <c r="EH659" s="136"/>
      <c r="EI659" s="136"/>
      <c r="EJ659" s="136"/>
      <c r="EK659" s="136"/>
      <c r="EL659" s="136"/>
      <c r="EM659" s="136"/>
      <c r="EN659" s="136"/>
      <c r="EO659" s="136"/>
      <c r="EP659" s="136"/>
      <c r="EQ659" s="136"/>
      <c r="ER659" s="136"/>
      <c r="ES659" s="136"/>
      <c r="ET659" s="136"/>
      <c r="EU659" s="136"/>
      <c r="EV659" s="136"/>
      <c r="EW659" s="136"/>
      <c r="EX659" s="136"/>
      <c r="EY659" s="136"/>
      <c r="EZ659" s="136"/>
      <c r="FA659" s="136"/>
      <c r="FB659" s="136"/>
      <c r="FC659" s="136"/>
      <c r="FD659" s="136"/>
      <c r="FE659" s="136"/>
      <c r="FF659" s="136"/>
      <c r="FG659" s="136"/>
      <c r="FH659" s="136"/>
      <c r="FI659" s="136"/>
      <c r="FJ659" s="136"/>
      <c r="FK659" s="136"/>
      <c r="FL659" s="136"/>
      <c r="FM659" s="136"/>
      <c r="FN659" s="136"/>
      <c r="FO659" s="136"/>
      <c r="FP659" s="136"/>
      <c r="FQ659" s="136"/>
      <c r="FR659" s="136"/>
      <c r="FS659" s="136"/>
      <c r="FT659" s="136"/>
      <c r="FU659" s="136"/>
      <c r="FV659" s="136"/>
      <c r="FW659" s="136"/>
      <c r="FX659" s="136"/>
      <c r="FY659" s="136"/>
      <c r="FZ659" s="136"/>
      <c r="GA659" s="136"/>
      <c r="GB659" s="136"/>
      <c r="GC659" s="136"/>
      <c r="GD659" s="136"/>
      <c r="GE659" s="136"/>
      <c r="GF659" s="136"/>
      <c r="GG659" s="136"/>
      <c r="GH659" s="136"/>
      <c r="GI659" s="136"/>
      <c r="GJ659" s="136"/>
      <c r="GK659" s="136"/>
      <c r="GL659" s="136"/>
      <c r="GM659" s="136"/>
      <c r="GN659" s="136"/>
      <c r="GO659" s="136"/>
      <c r="GP659" s="136"/>
      <c r="GQ659" s="136"/>
      <c r="GR659" s="136"/>
      <c r="GS659" s="136"/>
      <c r="GT659" s="136"/>
      <c r="GU659" s="136"/>
      <c r="GV659" s="136"/>
      <c r="GW659" s="136"/>
      <c r="GX659" s="136"/>
      <c r="GY659" s="136"/>
      <c r="GZ659" s="136"/>
      <c r="HA659" s="136"/>
      <c r="HB659" s="136"/>
      <c r="HC659" s="136"/>
      <c r="HD659" s="136"/>
      <c r="HE659" s="136"/>
      <c r="HF659" s="136"/>
      <c r="HG659" s="136"/>
      <c r="HH659" s="136"/>
      <c r="HI659" s="136"/>
      <c r="HJ659" s="136"/>
      <c r="HK659" s="136"/>
      <c r="HL659" s="136"/>
      <c r="HM659" s="136"/>
      <c r="HN659" s="136"/>
      <c r="HO659" s="136"/>
      <c r="HP659" s="136"/>
      <c r="HQ659" s="136"/>
      <c r="HR659" s="136"/>
      <c r="HS659" s="136"/>
      <c r="HT659" s="136"/>
      <c r="HU659" s="136"/>
      <c r="HV659" s="136"/>
      <c r="HW659" s="136"/>
      <c r="HX659" s="136"/>
      <c r="HY659" s="136"/>
      <c r="HZ659" s="136"/>
      <c r="IA659" s="136"/>
      <c r="IB659" s="136"/>
      <c r="IC659" s="136"/>
      <c r="ID659" s="136"/>
      <c r="IE659" s="136"/>
      <c r="IF659" s="136"/>
      <c r="IG659" s="136"/>
    </row>
    <row r="660" spans="1:241" ht="15" customHeight="1" x14ac:dyDescent="0.25">
      <c r="A660" s="135" t="s">
        <v>420</v>
      </c>
      <c r="B660" s="205">
        <v>9465896</v>
      </c>
      <c r="C660" s="205">
        <v>2581367</v>
      </c>
      <c r="D660" s="205">
        <v>1020069</v>
      </c>
      <c r="E660" s="205">
        <v>1026687</v>
      </c>
      <c r="F660" s="205">
        <v>2481927</v>
      </c>
      <c r="G660" s="205">
        <v>548622</v>
      </c>
      <c r="H660" s="242">
        <v>17124568</v>
      </c>
      <c r="I660" s="136"/>
      <c r="J660" s="135" t="s">
        <v>459</v>
      </c>
      <c r="K660" s="205">
        <v>5221387</v>
      </c>
      <c r="L660" s="205">
        <v>2274028</v>
      </c>
      <c r="M660" s="205">
        <v>850150</v>
      </c>
      <c r="N660" s="205">
        <v>950361</v>
      </c>
      <c r="O660" s="205">
        <v>1803775</v>
      </c>
      <c r="P660" s="205">
        <v>421964</v>
      </c>
      <c r="Q660" s="242">
        <v>11521665</v>
      </c>
      <c r="R660" s="136"/>
      <c r="S660" s="136"/>
      <c r="T660" s="136"/>
      <c r="U660" s="136"/>
      <c r="V660" s="136"/>
      <c r="W660" s="136"/>
      <c r="X660" s="136"/>
      <c r="Y660" s="136"/>
      <c r="Z660" s="136"/>
      <c r="AA660" s="136"/>
      <c r="AB660" s="136"/>
      <c r="AC660" s="136"/>
      <c r="AD660" s="136"/>
      <c r="AE660" s="136"/>
      <c r="AF660" s="136"/>
      <c r="AG660" s="136"/>
      <c r="AH660" s="136"/>
      <c r="AI660" s="136"/>
      <c r="AJ660" s="136"/>
      <c r="AK660" s="136"/>
      <c r="AL660" s="136"/>
      <c r="AM660" s="136"/>
      <c r="AN660" s="136"/>
      <c r="AO660" s="136"/>
      <c r="AP660" s="136"/>
      <c r="AQ660" s="136"/>
      <c r="AR660" s="136"/>
      <c r="AS660" s="136"/>
      <c r="AT660" s="136"/>
      <c r="AU660" s="136"/>
      <c r="AV660" s="136"/>
      <c r="AW660" s="136"/>
      <c r="AX660" s="136"/>
      <c r="AY660" s="136"/>
      <c r="AZ660" s="136"/>
      <c r="BA660" s="136"/>
      <c r="BB660" s="136"/>
      <c r="BC660" s="136"/>
      <c r="BD660" s="136"/>
      <c r="BE660" s="136"/>
      <c r="BF660" s="136"/>
      <c r="BG660" s="136"/>
      <c r="BH660" s="136"/>
      <c r="BI660" s="136"/>
      <c r="BJ660" s="136"/>
      <c r="BK660" s="136"/>
      <c r="BL660" s="136"/>
      <c r="BM660" s="136"/>
      <c r="BN660" s="136"/>
      <c r="BO660" s="136"/>
      <c r="BP660" s="136"/>
      <c r="BQ660" s="136"/>
      <c r="BR660" s="136"/>
      <c r="BS660" s="136"/>
      <c r="BT660" s="136"/>
      <c r="BU660" s="136"/>
      <c r="BV660" s="136"/>
      <c r="BW660" s="136"/>
      <c r="BX660" s="136"/>
      <c r="BY660" s="136"/>
      <c r="BZ660" s="136"/>
      <c r="CA660" s="136"/>
      <c r="CB660" s="136"/>
      <c r="CC660" s="136"/>
      <c r="CD660" s="136"/>
      <c r="CE660" s="136"/>
      <c r="CF660" s="136"/>
      <c r="CG660" s="136"/>
      <c r="CH660" s="136"/>
      <c r="CI660" s="136"/>
      <c r="CJ660" s="136"/>
      <c r="CK660" s="136"/>
      <c r="CL660" s="136"/>
      <c r="CM660" s="136"/>
      <c r="CN660" s="136"/>
      <c r="CO660" s="136"/>
      <c r="CP660" s="136"/>
      <c r="CQ660" s="136"/>
      <c r="CR660" s="136"/>
      <c r="CS660" s="136"/>
      <c r="CT660" s="136"/>
      <c r="CU660" s="136"/>
      <c r="CV660" s="136"/>
      <c r="CW660" s="136"/>
      <c r="CX660" s="136"/>
      <c r="CY660" s="136"/>
      <c r="CZ660" s="136"/>
      <c r="DA660" s="136"/>
      <c r="DB660" s="136"/>
      <c r="DC660" s="136"/>
      <c r="DD660" s="136"/>
      <c r="DE660" s="136"/>
      <c r="DF660" s="136"/>
      <c r="DG660" s="136"/>
      <c r="DH660" s="136"/>
      <c r="DI660" s="136"/>
      <c r="DJ660" s="136"/>
      <c r="DK660" s="136"/>
      <c r="DL660" s="136"/>
      <c r="DM660" s="136"/>
      <c r="DN660" s="136"/>
      <c r="DO660" s="136"/>
      <c r="DP660" s="136"/>
      <c r="DQ660" s="136"/>
      <c r="DR660" s="136"/>
      <c r="DS660" s="136"/>
      <c r="DT660" s="136"/>
      <c r="DU660" s="136"/>
      <c r="DV660" s="136"/>
      <c r="DW660" s="136"/>
      <c r="DX660" s="136"/>
      <c r="DY660" s="136"/>
      <c r="DZ660" s="136"/>
      <c r="EA660" s="136"/>
      <c r="EB660" s="136"/>
      <c r="EC660" s="136"/>
      <c r="ED660" s="136"/>
      <c r="EE660" s="136"/>
      <c r="EF660" s="136"/>
      <c r="EG660" s="136"/>
      <c r="EH660" s="136"/>
      <c r="EI660" s="136"/>
      <c r="EJ660" s="136"/>
      <c r="EK660" s="136"/>
      <c r="EL660" s="136"/>
      <c r="EM660" s="136"/>
      <c r="EN660" s="136"/>
      <c r="EO660" s="136"/>
      <c r="EP660" s="136"/>
      <c r="EQ660" s="136"/>
      <c r="ER660" s="136"/>
      <c r="ES660" s="136"/>
      <c r="ET660" s="136"/>
      <c r="EU660" s="136"/>
      <c r="EV660" s="136"/>
      <c r="EW660" s="136"/>
      <c r="EX660" s="136"/>
      <c r="EY660" s="136"/>
      <c r="EZ660" s="136"/>
      <c r="FA660" s="136"/>
      <c r="FB660" s="136"/>
      <c r="FC660" s="136"/>
      <c r="FD660" s="136"/>
      <c r="FE660" s="136"/>
      <c r="FF660" s="136"/>
      <c r="FG660" s="136"/>
      <c r="FH660" s="136"/>
      <c r="FI660" s="136"/>
      <c r="FJ660" s="136"/>
      <c r="FK660" s="136"/>
      <c r="FL660" s="136"/>
      <c r="FM660" s="136"/>
      <c r="FN660" s="136"/>
      <c r="FO660" s="136"/>
      <c r="FP660" s="136"/>
      <c r="FQ660" s="136"/>
      <c r="FR660" s="136"/>
      <c r="FS660" s="136"/>
      <c r="FT660" s="136"/>
      <c r="FU660" s="136"/>
      <c r="FV660" s="136"/>
      <c r="FW660" s="136"/>
      <c r="FX660" s="136"/>
      <c r="FY660" s="136"/>
      <c r="FZ660" s="136"/>
      <c r="GA660" s="136"/>
      <c r="GB660" s="136"/>
      <c r="GC660" s="136"/>
      <c r="GD660" s="136"/>
      <c r="GE660" s="136"/>
      <c r="GF660" s="136"/>
      <c r="GG660" s="136"/>
      <c r="GH660" s="136"/>
      <c r="GI660" s="136"/>
      <c r="GJ660" s="136"/>
      <c r="GK660" s="136"/>
      <c r="GL660" s="136"/>
      <c r="GM660" s="136"/>
      <c r="GN660" s="136"/>
      <c r="GO660" s="136"/>
      <c r="GP660" s="136"/>
      <c r="GQ660" s="136"/>
      <c r="GR660" s="136"/>
      <c r="GS660" s="136"/>
      <c r="GT660" s="136"/>
      <c r="GU660" s="136"/>
      <c r="GV660" s="136"/>
      <c r="GW660" s="136"/>
      <c r="GX660" s="136"/>
      <c r="GY660" s="136"/>
      <c r="GZ660" s="136"/>
      <c r="HA660" s="136"/>
      <c r="HB660" s="136"/>
      <c r="HC660" s="136"/>
      <c r="HD660" s="136"/>
      <c r="HE660" s="136"/>
      <c r="HF660" s="136"/>
      <c r="HG660" s="136"/>
      <c r="HH660" s="136"/>
      <c r="HI660" s="136"/>
      <c r="HJ660" s="136"/>
      <c r="HK660" s="136"/>
      <c r="HL660" s="136"/>
      <c r="HM660" s="136"/>
      <c r="HN660" s="136"/>
      <c r="HO660" s="136"/>
      <c r="HP660" s="136"/>
      <c r="HQ660" s="136"/>
      <c r="HR660" s="136"/>
      <c r="HS660" s="136"/>
      <c r="HT660" s="136"/>
      <c r="HU660" s="136"/>
      <c r="HV660" s="136"/>
      <c r="HW660" s="136"/>
      <c r="HX660" s="136"/>
      <c r="HY660" s="136"/>
      <c r="HZ660" s="136"/>
      <c r="IA660" s="136"/>
      <c r="IB660" s="136"/>
      <c r="IC660" s="136"/>
      <c r="ID660" s="136"/>
      <c r="IE660" s="136"/>
      <c r="IF660" s="136"/>
      <c r="IG660" s="136"/>
    </row>
    <row r="661" spans="1:241" ht="15" customHeight="1" x14ac:dyDescent="0.25">
      <c r="A661" s="135" t="s">
        <v>421</v>
      </c>
      <c r="B661" s="205">
        <v>7386714</v>
      </c>
      <c r="C661" s="205">
        <v>2600846</v>
      </c>
      <c r="D661" s="205">
        <v>814388</v>
      </c>
      <c r="E661" s="205">
        <v>1051726</v>
      </c>
      <c r="F661" s="205">
        <v>2227310</v>
      </c>
      <c r="G661" s="205">
        <v>558698</v>
      </c>
      <c r="H661" s="242">
        <v>14639682</v>
      </c>
      <c r="I661" s="136"/>
      <c r="J661" s="135" t="s">
        <v>460</v>
      </c>
      <c r="K661" s="205">
        <v>4644020</v>
      </c>
      <c r="L661" s="205">
        <v>2052594</v>
      </c>
      <c r="M661" s="205">
        <v>749907</v>
      </c>
      <c r="N661" s="205">
        <v>929299</v>
      </c>
      <c r="O661" s="205">
        <v>1402026</v>
      </c>
      <c r="P661" s="205">
        <v>332491</v>
      </c>
      <c r="Q661" s="242">
        <v>10110337</v>
      </c>
      <c r="R661" s="136"/>
      <c r="S661" s="136"/>
      <c r="T661" s="136"/>
      <c r="U661" s="136"/>
      <c r="V661" s="136"/>
      <c r="W661" s="136"/>
      <c r="X661" s="136"/>
      <c r="Y661" s="136"/>
      <c r="Z661" s="136"/>
      <c r="AA661" s="136"/>
      <c r="AB661" s="136"/>
      <c r="AC661" s="136"/>
      <c r="AD661" s="136"/>
      <c r="AE661" s="136"/>
      <c r="AF661" s="136"/>
      <c r="AG661" s="136"/>
      <c r="AH661" s="136"/>
      <c r="AI661" s="136"/>
      <c r="AJ661" s="136"/>
      <c r="AK661" s="136"/>
      <c r="AL661" s="136"/>
      <c r="AM661" s="136"/>
      <c r="AN661" s="136"/>
      <c r="AO661" s="136"/>
      <c r="AP661" s="136"/>
      <c r="AQ661" s="136"/>
      <c r="AR661" s="136"/>
      <c r="AS661" s="136"/>
      <c r="AT661" s="136"/>
      <c r="AU661" s="136"/>
      <c r="AV661" s="136"/>
      <c r="AW661" s="136"/>
      <c r="AX661" s="136"/>
      <c r="AY661" s="136"/>
      <c r="AZ661" s="136"/>
      <c r="BA661" s="136"/>
      <c r="BB661" s="136"/>
      <c r="BC661" s="136"/>
      <c r="BD661" s="136"/>
      <c r="BE661" s="136"/>
      <c r="BF661" s="136"/>
      <c r="BG661" s="136"/>
      <c r="BH661" s="136"/>
      <c r="BI661" s="136"/>
      <c r="BJ661" s="136"/>
      <c r="BK661" s="136"/>
      <c r="BL661" s="136"/>
      <c r="BM661" s="136"/>
      <c r="BN661" s="136"/>
      <c r="BO661" s="136"/>
      <c r="BP661" s="136"/>
      <c r="BQ661" s="136"/>
      <c r="BR661" s="136"/>
      <c r="BS661" s="136"/>
      <c r="BT661" s="136"/>
      <c r="BU661" s="136"/>
      <c r="BV661" s="136"/>
      <c r="BW661" s="136"/>
      <c r="BX661" s="136"/>
      <c r="BY661" s="136"/>
      <c r="BZ661" s="136"/>
      <c r="CA661" s="136"/>
      <c r="CB661" s="136"/>
      <c r="CC661" s="136"/>
      <c r="CD661" s="136"/>
      <c r="CE661" s="136"/>
      <c r="CF661" s="136"/>
      <c r="CG661" s="136"/>
      <c r="CH661" s="136"/>
      <c r="CI661" s="136"/>
      <c r="CJ661" s="136"/>
      <c r="CK661" s="136"/>
      <c r="CL661" s="136"/>
      <c r="CM661" s="136"/>
      <c r="CN661" s="136"/>
      <c r="CO661" s="136"/>
      <c r="CP661" s="136"/>
      <c r="CQ661" s="136"/>
      <c r="CR661" s="136"/>
      <c r="CS661" s="136"/>
      <c r="CT661" s="136"/>
      <c r="CU661" s="136"/>
      <c r="CV661" s="136"/>
      <c r="CW661" s="136"/>
      <c r="CX661" s="136"/>
      <c r="CY661" s="136"/>
      <c r="CZ661" s="136"/>
      <c r="DA661" s="136"/>
      <c r="DB661" s="136"/>
      <c r="DC661" s="136"/>
      <c r="DD661" s="136"/>
      <c r="DE661" s="136"/>
      <c r="DF661" s="136"/>
      <c r="DG661" s="136"/>
      <c r="DH661" s="136"/>
      <c r="DI661" s="136"/>
      <c r="DJ661" s="136"/>
      <c r="DK661" s="136"/>
      <c r="DL661" s="136"/>
      <c r="DM661" s="136"/>
      <c r="DN661" s="136"/>
      <c r="DO661" s="136"/>
      <c r="DP661" s="136"/>
      <c r="DQ661" s="136"/>
      <c r="DR661" s="136"/>
      <c r="DS661" s="136"/>
      <c r="DT661" s="136"/>
      <c r="DU661" s="136"/>
      <c r="DV661" s="136"/>
      <c r="DW661" s="136"/>
      <c r="DX661" s="136"/>
      <c r="DY661" s="136"/>
      <c r="DZ661" s="136"/>
      <c r="EA661" s="136"/>
      <c r="EB661" s="136"/>
      <c r="EC661" s="136"/>
      <c r="ED661" s="136"/>
      <c r="EE661" s="136"/>
      <c r="EF661" s="136"/>
      <c r="EG661" s="136"/>
      <c r="EH661" s="136"/>
      <c r="EI661" s="136"/>
      <c r="EJ661" s="136"/>
      <c r="EK661" s="136"/>
      <c r="EL661" s="136"/>
      <c r="EM661" s="136"/>
      <c r="EN661" s="136"/>
      <c r="EO661" s="136"/>
      <c r="EP661" s="136"/>
      <c r="EQ661" s="136"/>
      <c r="ER661" s="136"/>
      <c r="ES661" s="136"/>
      <c r="ET661" s="136"/>
      <c r="EU661" s="136"/>
      <c r="EV661" s="136"/>
      <c r="EW661" s="136"/>
      <c r="EX661" s="136"/>
      <c r="EY661" s="136"/>
      <c r="EZ661" s="136"/>
      <c r="FA661" s="136"/>
      <c r="FB661" s="136"/>
      <c r="FC661" s="136"/>
      <c r="FD661" s="136"/>
      <c r="FE661" s="136"/>
      <c r="FF661" s="136"/>
      <c r="FG661" s="136"/>
      <c r="FH661" s="136"/>
      <c r="FI661" s="136"/>
      <c r="FJ661" s="136"/>
      <c r="FK661" s="136"/>
      <c r="FL661" s="136"/>
      <c r="FM661" s="136"/>
      <c r="FN661" s="136"/>
      <c r="FO661" s="136"/>
      <c r="FP661" s="136"/>
      <c r="FQ661" s="136"/>
      <c r="FR661" s="136"/>
      <c r="FS661" s="136"/>
      <c r="FT661" s="136"/>
      <c r="FU661" s="136"/>
      <c r="FV661" s="136"/>
      <c r="FW661" s="136"/>
      <c r="FX661" s="136"/>
      <c r="FY661" s="136"/>
      <c r="FZ661" s="136"/>
      <c r="GA661" s="136"/>
      <c r="GB661" s="136"/>
      <c r="GC661" s="136"/>
      <c r="GD661" s="136"/>
      <c r="GE661" s="136"/>
      <c r="GF661" s="136"/>
      <c r="GG661" s="136"/>
      <c r="GH661" s="136"/>
      <c r="GI661" s="136"/>
      <c r="GJ661" s="136"/>
      <c r="GK661" s="136"/>
      <c r="GL661" s="136"/>
      <c r="GM661" s="136"/>
      <c r="GN661" s="136"/>
      <c r="GO661" s="136"/>
      <c r="GP661" s="136"/>
      <c r="GQ661" s="136"/>
      <c r="GR661" s="136"/>
      <c r="GS661" s="136"/>
      <c r="GT661" s="136"/>
      <c r="GU661" s="136"/>
      <c r="GV661" s="136"/>
      <c r="GW661" s="136"/>
      <c r="GX661" s="136"/>
      <c r="GY661" s="136"/>
      <c r="GZ661" s="136"/>
      <c r="HA661" s="136"/>
      <c r="HB661" s="136"/>
      <c r="HC661" s="136"/>
      <c r="HD661" s="136"/>
      <c r="HE661" s="136"/>
      <c r="HF661" s="136"/>
      <c r="HG661" s="136"/>
      <c r="HH661" s="136"/>
      <c r="HI661" s="136"/>
      <c r="HJ661" s="136"/>
      <c r="HK661" s="136"/>
      <c r="HL661" s="136"/>
      <c r="HM661" s="136"/>
      <c r="HN661" s="136"/>
      <c r="HO661" s="136"/>
      <c r="HP661" s="136"/>
      <c r="HQ661" s="136"/>
      <c r="HR661" s="136"/>
      <c r="HS661" s="136"/>
      <c r="HT661" s="136"/>
      <c r="HU661" s="136"/>
      <c r="HV661" s="136"/>
      <c r="HW661" s="136"/>
      <c r="HX661" s="136"/>
      <c r="HY661" s="136"/>
      <c r="HZ661" s="136"/>
      <c r="IA661" s="136"/>
      <c r="IB661" s="136"/>
      <c r="IC661" s="136"/>
      <c r="ID661" s="136"/>
      <c r="IE661" s="136"/>
      <c r="IF661" s="136"/>
      <c r="IG661" s="136"/>
    </row>
    <row r="662" spans="1:241" ht="15" customHeight="1" x14ac:dyDescent="0.25">
      <c r="A662" s="135" t="s">
        <v>422</v>
      </c>
      <c r="B662" s="205">
        <v>4600903</v>
      </c>
      <c r="C662" s="205">
        <v>2190393</v>
      </c>
      <c r="D662" s="205">
        <v>899560</v>
      </c>
      <c r="E662" s="205">
        <v>798944</v>
      </c>
      <c r="F662" s="205">
        <v>1829334</v>
      </c>
      <c r="G662" s="205">
        <v>483480</v>
      </c>
      <c r="H662" s="242">
        <v>10802614</v>
      </c>
      <c r="I662" s="136"/>
      <c r="J662" s="135" t="s">
        <v>463</v>
      </c>
      <c r="K662" s="205">
        <v>4297297</v>
      </c>
      <c r="L662" s="205">
        <v>1992536</v>
      </c>
      <c r="M662" s="205">
        <v>791078</v>
      </c>
      <c r="N662" s="205">
        <v>1151030</v>
      </c>
      <c r="O662" s="205">
        <v>1177340</v>
      </c>
      <c r="P662" s="205">
        <v>463301</v>
      </c>
      <c r="Q662" s="242">
        <v>9872582</v>
      </c>
      <c r="R662" s="136"/>
      <c r="S662" s="136"/>
      <c r="T662" s="136"/>
      <c r="U662" s="136"/>
      <c r="V662" s="136"/>
      <c r="W662" s="136"/>
      <c r="X662" s="136"/>
      <c r="Y662" s="136"/>
      <c r="Z662" s="136"/>
      <c r="AA662" s="136"/>
      <c r="AB662" s="136"/>
      <c r="AC662" s="136"/>
      <c r="AD662" s="136"/>
      <c r="AE662" s="136"/>
      <c r="AF662" s="136"/>
      <c r="AG662" s="136"/>
      <c r="AH662" s="136"/>
      <c r="AI662" s="136"/>
      <c r="AJ662" s="136"/>
      <c r="AK662" s="136"/>
      <c r="AL662" s="136"/>
      <c r="AM662" s="136"/>
      <c r="AN662" s="136"/>
      <c r="AO662" s="136"/>
      <c r="AP662" s="136"/>
      <c r="AQ662" s="136"/>
      <c r="AR662" s="136"/>
      <c r="AS662" s="136"/>
      <c r="AT662" s="136"/>
      <c r="AU662" s="136"/>
      <c r="AV662" s="136"/>
      <c r="AW662" s="136"/>
      <c r="AX662" s="136"/>
      <c r="AY662" s="136"/>
      <c r="AZ662" s="136"/>
      <c r="BA662" s="136"/>
      <c r="BB662" s="136"/>
      <c r="BC662" s="136"/>
      <c r="BD662" s="136"/>
      <c r="BE662" s="136"/>
      <c r="BF662" s="136"/>
      <c r="BG662" s="136"/>
      <c r="BH662" s="136"/>
      <c r="BI662" s="136"/>
      <c r="BJ662" s="136"/>
      <c r="BK662" s="136"/>
      <c r="BL662" s="136"/>
      <c r="BM662" s="136"/>
      <c r="BN662" s="136"/>
      <c r="BO662" s="136"/>
      <c r="BP662" s="136"/>
      <c r="BQ662" s="136"/>
      <c r="BR662" s="136"/>
      <c r="BS662" s="136"/>
      <c r="BT662" s="136"/>
      <c r="BU662" s="136"/>
      <c r="BV662" s="136"/>
      <c r="BW662" s="136"/>
      <c r="BX662" s="136"/>
      <c r="BY662" s="136"/>
      <c r="BZ662" s="136"/>
      <c r="CA662" s="136"/>
      <c r="CB662" s="136"/>
      <c r="CC662" s="136"/>
      <c r="CD662" s="136"/>
      <c r="CE662" s="136"/>
      <c r="CF662" s="136"/>
      <c r="CG662" s="136"/>
      <c r="CH662" s="136"/>
      <c r="CI662" s="136"/>
      <c r="CJ662" s="136"/>
      <c r="CK662" s="136"/>
      <c r="CL662" s="136"/>
      <c r="CM662" s="136"/>
      <c r="CN662" s="136"/>
      <c r="CO662" s="136"/>
      <c r="CP662" s="136"/>
      <c r="CQ662" s="136"/>
      <c r="CR662" s="136"/>
      <c r="CS662" s="136"/>
      <c r="CT662" s="136"/>
      <c r="CU662" s="136"/>
      <c r="CV662" s="136"/>
      <c r="CW662" s="136"/>
      <c r="CX662" s="136"/>
      <c r="CY662" s="136"/>
      <c r="CZ662" s="136"/>
      <c r="DA662" s="136"/>
      <c r="DB662" s="136"/>
      <c r="DC662" s="136"/>
      <c r="DD662" s="136"/>
      <c r="DE662" s="136"/>
      <c r="DF662" s="136"/>
      <c r="DG662" s="136"/>
      <c r="DH662" s="136"/>
      <c r="DI662" s="136"/>
      <c r="DJ662" s="136"/>
      <c r="DK662" s="136"/>
      <c r="DL662" s="136"/>
      <c r="DM662" s="136"/>
      <c r="DN662" s="136"/>
      <c r="DO662" s="136"/>
      <c r="DP662" s="136"/>
      <c r="DQ662" s="136"/>
      <c r="DR662" s="136"/>
      <c r="DS662" s="136"/>
      <c r="DT662" s="136"/>
      <c r="DU662" s="136"/>
      <c r="DV662" s="136"/>
      <c r="DW662" s="136"/>
      <c r="DX662" s="136"/>
      <c r="DY662" s="136"/>
      <c r="DZ662" s="136"/>
      <c r="EA662" s="136"/>
      <c r="EB662" s="136"/>
      <c r="EC662" s="136"/>
      <c r="ED662" s="136"/>
      <c r="EE662" s="136"/>
      <c r="EF662" s="136"/>
      <c r="EG662" s="136"/>
      <c r="EH662" s="136"/>
      <c r="EI662" s="136"/>
      <c r="EJ662" s="136"/>
      <c r="EK662" s="136"/>
      <c r="EL662" s="136"/>
      <c r="EM662" s="136"/>
      <c r="EN662" s="136"/>
      <c r="EO662" s="136"/>
      <c r="EP662" s="136"/>
      <c r="EQ662" s="136"/>
      <c r="ER662" s="136"/>
      <c r="ES662" s="136"/>
      <c r="ET662" s="136"/>
      <c r="EU662" s="136"/>
      <c r="EV662" s="136"/>
      <c r="EW662" s="136"/>
      <c r="EX662" s="136"/>
      <c r="EY662" s="136"/>
      <c r="EZ662" s="136"/>
      <c r="FA662" s="136"/>
      <c r="FB662" s="136"/>
      <c r="FC662" s="136"/>
      <c r="FD662" s="136"/>
      <c r="FE662" s="136"/>
      <c r="FF662" s="136"/>
      <c r="FG662" s="136"/>
      <c r="FH662" s="136"/>
      <c r="FI662" s="136"/>
      <c r="FJ662" s="136"/>
      <c r="FK662" s="136"/>
      <c r="FL662" s="136"/>
      <c r="FM662" s="136"/>
      <c r="FN662" s="136"/>
      <c r="FO662" s="136"/>
      <c r="FP662" s="136"/>
      <c r="FQ662" s="136"/>
      <c r="FR662" s="136"/>
      <c r="FS662" s="136"/>
      <c r="FT662" s="136"/>
      <c r="FU662" s="136"/>
      <c r="FV662" s="136"/>
      <c r="FW662" s="136"/>
      <c r="FX662" s="136"/>
      <c r="FY662" s="136"/>
      <c r="FZ662" s="136"/>
      <c r="GA662" s="136"/>
      <c r="GB662" s="136"/>
      <c r="GC662" s="136"/>
      <c r="GD662" s="136"/>
      <c r="GE662" s="136"/>
      <c r="GF662" s="136"/>
      <c r="GG662" s="136"/>
      <c r="GH662" s="136"/>
      <c r="GI662" s="136"/>
      <c r="GJ662" s="136"/>
      <c r="GK662" s="136"/>
      <c r="GL662" s="136"/>
      <c r="GM662" s="136"/>
      <c r="GN662" s="136"/>
      <c r="GO662" s="136"/>
      <c r="GP662" s="136"/>
      <c r="GQ662" s="136"/>
      <c r="GR662" s="136"/>
      <c r="GS662" s="136"/>
      <c r="GT662" s="136"/>
      <c r="GU662" s="136"/>
      <c r="GV662" s="136"/>
      <c r="GW662" s="136"/>
      <c r="GX662" s="136"/>
      <c r="GY662" s="136"/>
      <c r="GZ662" s="136"/>
      <c r="HA662" s="136"/>
      <c r="HB662" s="136"/>
      <c r="HC662" s="136"/>
      <c r="HD662" s="136"/>
      <c r="HE662" s="136"/>
      <c r="HF662" s="136"/>
      <c r="HG662" s="136"/>
      <c r="HH662" s="136"/>
      <c r="HI662" s="136"/>
      <c r="HJ662" s="136"/>
      <c r="HK662" s="136"/>
      <c r="HL662" s="136"/>
      <c r="HM662" s="136"/>
      <c r="HN662" s="136"/>
      <c r="HO662" s="136"/>
      <c r="HP662" s="136"/>
      <c r="HQ662" s="136"/>
      <c r="HR662" s="136"/>
      <c r="HS662" s="136"/>
      <c r="HT662" s="136"/>
      <c r="HU662" s="136"/>
      <c r="HV662" s="136"/>
      <c r="HW662" s="136"/>
      <c r="HX662" s="136"/>
      <c r="HY662" s="136"/>
      <c r="HZ662" s="136"/>
      <c r="IA662" s="136"/>
      <c r="IB662" s="136"/>
      <c r="IC662" s="136"/>
      <c r="ID662" s="136"/>
      <c r="IE662" s="136"/>
      <c r="IF662" s="136"/>
      <c r="IG662" s="136"/>
    </row>
    <row r="663" spans="1:241" ht="15" customHeight="1" x14ac:dyDescent="0.25">
      <c r="A663" s="135" t="s">
        <v>704</v>
      </c>
      <c r="B663" s="205">
        <v>4963272</v>
      </c>
      <c r="C663" s="205">
        <v>2192319</v>
      </c>
      <c r="D663" s="205">
        <v>667232</v>
      </c>
      <c r="E663" s="205">
        <v>941166</v>
      </c>
      <c r="F663" s="205">
        <v>1477664</v>
      </c>
      <c r="G663" s="205">
        <v>317604</v>
      </c>
      <c r="H663" s="242">
        <v>10559257</v>
      </c>
      <c r="I663" s="136"/>
      <c r="J663" s="135" t="s">
        <v>714</v>
      </c>
      <c r="K663" s="205">
        <v>5253746</v>
      </c>
      <c r="L663" s="205">
        <v>1756888</v>
      </c>
      <c r="M663" s="205">
        <v>644524</v>
      </c>
      <c r="N663" s="205">
        <v>1131932</v>
      </c>
      <c r="O663" s="205">
        <v>1540038</v>
      </c>
      <c r="P663" s="205">
        <v>460168</v>
      </c>
      <c r="Q663" s="242">
        <v>10787296</v>
      </c>
      <c r="R663" s="136"/>
      <c r="S663" s="136"/>
      <c r="T663" s="136"/>
      <c r="U663" s="136"/>
      <c r="V663" s="136"/>
      <c r="W663" s="136"/>
      <c r="X663" s="136"/>
      <c r="Y663" s="136"/>
      <c r="Z663" s="136"/>
      <c r="AA663" s="136"/>
      <c r="AB663" s="136"/>
      <c r="AC663" s="136"/>
      <c r="AD663" s="136"/>
      <c r="AE663" s="136"/>
      <c r="AF663" s="136"/>
      <c r="AG663" s="136"/>
      <c r="AH663" s="136"/>
      <c r="AI663" s="136"/>
      <c r="AJ663" s="136"/>
      <c r="AK663" s="136"/>
      <c r="AL663" s="136"/>
      <c r="AM663" s="136"/>
      <c r="AN663" s="136"/>
      <c r="AO663" s="136"/>
      <c r="AP663" s="136"/>
      <c r="AQ663" s="136"/>
      <c r="AR663" s="136"/>
      <c r="AS663" s="136"/>
      <c r="AT663" s="136"/>
      <c r="AU663" s="136"/>
      <c r="AV663" s="136"/>
      <c r="AW663" s="136"/>
      <c r="AX663" s="136"/>
      <c r="AY663" s="136"/>
      <c r="AZ663" s="136"/>
      <c r="BA663" s="136"/>
      <c r="BB663" s="136"/>
      <c r="BC663" s="136"/>
      <c r="BD663" s="136"/>
      <c r="BE663" s="136"/>
      <c r="BF663" s="136"/>
      <c r="BG663" s="136"/>
      <c r="BH663" s="136"/>
      <c r="BI663" s="136"/>
      <c r="BJ663" s="136"/>
      <c r="BK663" s="136"/>
      <c r="BL663" s="136"/>
      <c r="BM663" s="136"/>
      <c r="BN663" s="136"/>
      <c r="BO663" s="136"/>
      <c r="BP663" s="136"/>
      <c r="BQ663" s="136"/>
      <c r="BR663" s="136"/>
      <c r="BS663" s="136"/>
      <c r="BT663" s="136"/>
      <c r="BU663" s="136"/>
      <c r="BV663" s="136"/>
      <c r="BW663" s="136"/>
      <c r="BX663" s="136"/>
      <c r="BY663" s="136"/>
      <c r="BZ663" s="136"/>
      <c r="CA663" s="136"/>
      <c r="CB663" s="136"/>
      <c r="CC663" s="136"/>
      <c r="CD663" s="136"/>
      <c r="CE663" s="136"/>
      <c r="CF663" s="136"/>
      <c r="CG663" s="136"/>
      <c r="CH663" s="136"/>
      <c r="CI663" s="136"/>
      <c r="CJ663" s="136"/>
      <c r="CK663" s="136"/>
      <c r="CL663" s="136"/>
      <c r="CM663" s="136"/>
      <c r="CN663" s="136"/>
      <c r="CO663" s="136"/>
      <c r="CP663" s="136"/>
      <c r="CQ663" s="136"/>
      <c r="CR663" s="136"/>
      <c r="CS663" s="136"/>
      <c r="CT663" s="136"/>
      <c r="CU663" s="136"/>
      <c r="CV663" s="136"/>
      <c r="CW663" s="136"/>
      <c r="CX663" s="136"/>
      <c r="CY663" s="136"/>
      <c r="CZ663" s="136"/>
      <c r="DA663" s="136"/>
      <c r="DB663" s="136"/>
      <c r="DC663" s="136"/>
      <c r="DD663" s="136"/>
      <c r="DE663" s="136"/>
      <c r="DF663" s="136"/>
      <c r="DG663" s="136"/>
      <c r="DH663" s="136"/>
      <c r="DI663" s="136"/>
      <c r="DJ663" s="136"/>
      <c r="DK663" s="136"/>
      <c r="DL663" s="136"/>
      <c r="DM663" s="136"/>
      <c r="DN663" s="136"/>
      <c r="DO663" s="136"/>
      <c r="DP663" s="136"/>
      <c r="DQ663" s="136"/>
      <c r="DR663" s="136"/>
      <c r="DS663" s="136"/>
      <c r="DT663" s="136"/>
      <c r="DU663" s="136"/>
      <c r="DV663" s="136"/>
      <c r="DW663" s="136"/>
      <c r="DX663" s="136"/>
      <c r="DY663" s="136"/>
      <c r="DZ663" s="136"/>
      <c r="EA663" s="136"/>
      <c r="EB663" s="136"/>
      <c r="EC663" s="136"/>
      <c r="ED663" s="136"/>
      <c r="EE663" s="136"/>
      <c r="EF663" s="136"/>
      <c r="EG663" s="136"/>
      <c r="EH663" s="136"/>
      <c r="EI663" s="136"/>
      <c r="EJ663" s="136"/>
      <c r="EK663" s="136"/>
      <c r="EL663" s="136"/>
      <c r="EM663" s="136"/>
      <c r="EN663" s="136"/>
      <c r="EO663" s="136"/>
      <c r="EP663" s="136"/>
      <c r="EQ663" s="136"/>
      <c r="ER663" s="136"/>
      <c r="ES663" s="136"/>
      <c r="ET663" s="136"/>
      <c r="EU663" s="136"/>
      <c r="EV663" s="136"/>
      <c r="EW663" s="136"/>
      <c r="EX663" s="136"/>
      <c r="EY663" s="136"/>
      <c r="EZ663" s="136"/>
      <c r="FA663" s="136"/>
      <c r="FB663" s="136"/>
      <c r="FC663" s="136"/>
      <c r="FD663" s="136"/>
      <c r="FE663" s="136"/>
      <c r="FF663" s="136"/>
      <c r="FG663" s="136"/>
      <c r="FH663" s="136"/>
      <c r="FI663" s="136"/>
      <c r="FJ663" s="136"/>
      <c r="FK663" s="136"/>
      <c r="FL663" s="136"/>
      <c r="FM663" s="136"/>
      <c r="FN663" s="136"/>
      <c r="FO663" s="136"/>
      <c r="FP663" s="136"/>
      <c r="FQ663" s="136"/>
      <c r="FR663" s="136"/>
      <c r="FS663" s="136"/>
      <c r="FT663" s="136"/>
      <c r="FU663" s="136"/>
      <c r="FV663" s="136"/>
      <c r="FW663" s="136"/>
      <c r="FX663" s="136"/>
      <c r="FY663" s="136"/>
      <c r="FZ663" s="136"/>
      <c r="GA663" s="136"/>
      <c r="GB663" s="136"/>
      <c r="GC663" s="136"/>
      <c r="GD663" s="136"/>
      <c r="GE663" s="136"/>
      <c r="GF663" s="136"/>
      <c r="GG663" s="136"/>
      <c r="GH663" s="136"/>
      <c r="GI663" s="136"/>
      <c r="GJ663" s="136"/>
      <c r="GK663" s="136"/>
      <c r="GL663" s="136"/>
      <c r="GM663" s="136"/>
      <c r="GN663" s="136"/>
      <c r="GO663" s="136"/>
      <c r="GP663" s="136"/>
      <c r="GQ663" s="136"/>
      <c r="GR663" s="136"/>
      <c r="GS663" s="136"/>
      <c r="GT663" s="136"/>
      <c r="GU663" s="136"/>
      <c r="GV663" s="136"/>
      <c r="GW663" s="136"/>
      <c r="GX663" s="136"/>
      <c r="GY663" s="136"/>
      <c r="GZ663" s="136"/>
      <c r="HA663" s="136"/>
      <c r="HB663" s="136"/>
      <c r="HC663" s="136"/>
      <c r="HD663" s="136"/>
      <c r="HE663" s="136"/>
      <c r="HF663" s="136"/>
      <c r="HG663" s="136"/>
      <c r="HH663" s="136"/>
      <c r="HI663" s="136"/>
      <c r="HJ663" s="136"/>
      <c r="HK663" s="136"/>
      <c r="HL663" s="136"/>
      <c r="HM663" s="136"/>
      <c r="HN663" s="136"/>
      <c r="HO663" s="136"/>
      <c r="HP663" s="136"/>
      <c r="HQ663" s="136"/>
      <c r="HR663" s="136"/>
      <c r="HS663" s="136"/>
      <c r="HT663" s="136"/>
      <c r="HU663" s="136"/>
      <c r="HV663" s="136"/>
      <c r="HW663" s="136"/>
      <c r="HX663" s="136"/>
      <c r="HY663" s="136"/>
      <c r="HZ663" s="136"/>
      <c r="IA663" s="136"/>
      <c r="IB663" s="136"/>
      <c r="IC663" s="136"/>
      <c r="ID663" s="136"/>
      <c r="IE663" s="136"/>
      <c r="IF663" s="136"/>
      <c r="IG663" s="136"/>
    </row>
    <row r="664" spans="1:241" ht="15" customHeight="1" x14ac:dyDescent="0.25">
      <c r="A664" s="135" t="s">
        <v>705</v>
      </c>
      <c r="B664" s="205">
        <v>5676980</v>
      </c>
      <c r="C664" s="205">
        <v>2483105</v>
      </c>
      <c r="D664" s="205">
        <v>849920</v>
      </c>
      <c r="E664" s="205">
        <v>1142441</v>
      </c>
      <c r="F664" s="205">
        <v>2098961</v>
      </c>
      <c r="G664" s="205">
        <v>414159</v>
      </c>
      <c r="H664" s="242">
        <v>12665566</v>
      </c>
      <c r="I664" s="136"/>
      <c r="J664" s="135" t="s">
        <v>641</v>
      </c>
      <c r="K664" s="205">
        <v>4972432</v>
      </c>
      <c r="L664" s="205">
        <v>2374025</v>
      </c>
      <c r="M664" s="205">
        <v>814438</v>
      </c>
      <c r="N664" s="205">
        <v>1216112</v>
      </c>
      <c r="O664" s="205">
        <v>1717634</v>
      </c>
      <c r="P664" s="205">
        <v>566078</v>
      </c>
      <c r="Q664" s="242">
        <v>11660719</v>
      </c>
      <c r="R664" s="136"/>
      <c r="S664" s="136"/>
      <c r="T664" s="136"/>
      <c r="U664" s="136"/>
      <c r="V664" s="136"/>
      <c r="W664" s="136"/>
      <c r="X664" s="136"/>
      <c r="Y664" s="136"/>
      <c r="Z664" s="136"/>
      <c r="AA664" s="136"/>
      <c r="AB664" s="136"/>
      <c r="AC664" s="136"/>
      <c r="AD664" s="136"/>
      <c r="AE664" s="136"/>
      <c r="AF664" s="136"/>
      <c r="AG664" s="136"/>
      <c r="AH664" s="136"/>
      <c r="AI664" s="136"/>
      <c r="AJ664" s="136"/>
      <c r="AK664" s="136"/>
      <c r="AL664" s="136"/>
      <c r="AM664" s="136"/>
      <c r="AN664" s="136"/>
      <c r="AO664" s="136"/>
      <c r="AP664" s="136"/>
      <c r="AQ664" s="136"/>
      <c r="AR664" s="136"/>
      <c r="AS664" s="136"/>
      <c r="AT664" s="136"/>
      <c r="AU664" s="136"/>
      <c r="AV664" s="136"/>
      <c r="AW664" s="136"/>
      <c r="AX664" s="136"/>
      <c r="AY664" s="136"/>
      <c r="AZ664" s="136"/>
      <c r="BA664" s="136"/>
      <c r="BB664" s="136"/>
      <c r="BC664" s="136"/>
      <c r="BD664" s="136"/>
      <c r="BE664" s="136"/>
      <c r="BF664" s="136"/>
      <c r="BG664" s="136"/>
      <c r="BH664" s="136"/>
      <c r="BI664" s="136"/>
      <c r="BJ664" s="136"/>
      <c r="BK664" s="136"/>
      <c r="BL664" s="136"/>
      <c r="BM664" s="136"/>
      <c r="BN664" s="136"/>
      <c r="BO664" s="136"/>
      <c r="BP664" s="136"/>
      <c r="BQ664" s="136"/>
      <c r="BR664" s="136"/>
      <c r="BS664" s="136"/>
      <c r="BT664" s="136"/>
      <c r="BU664" s="136"/>
      <c r="BV664" s="136"/>
      <c r="BW664" s="136"/>
      <c r="BX664" s="136"/>
      <c r="BY664" s="136"/>
      <c r="BZ664" s="136"/>
      <c r="CA664" s="136"/>
      <c r="CB664" s="136"/>
      <c r="CC664" s="136"/>
      <c r="CD664" s="136"/>
      <c r="CE664" s="136"/>
      <c r="CF664" s="136"/>
      <c r="CG664" s="136"/>
      <c r="CH664" s="136"/>
      <c r="CI664" s="136"/>
      <c r="CJ664" s="136"/>
      <c r="CK664" s="136"/>
      <c r="CL664" s="136"/>
      <c r="CM664" s="136"/>
      <c r="CN664" s="136"/>
      <c r="CO664" s="136"/>
      <c r="CP664" s="136"/>
      <c r="CQ664" s="136"/>
      <c r="CR664" s="136"/>
      <c r="CS664" s="136"/>
      <c r="CT664" s="136"/>
      <c r="CU664" s="136"/>
      <c r="CV664" s="136"/>
      <c r="CW664" s="136"/>
      <c r="CX664" s="136"/>
      <c r="CY664" s="136"/>
      <c r="CZ664" s="136"/>
      <c r="DA664" s="136"/>
      <c r="DB664" s="136"/>
      <c r="DC664" s="136"/>
      <c r="DD664" s="136"/>
      <c r="DE664" s="136"/>
      <c r="DF664" s="136"/>
      <c r="DG664" s="136"/>
      <c r="DH664" s="136"/>
      <c r="DI664" s="136"/>
      <c r="DJ664" s="136"/>
      <c r="DK664" s="136"/>
      <c r="DL664" s="136"/>
      <c r="DM664" s="136"/>
      <c r="DN664" s="136"/>
      <c r="DO664" s="136"/>
      <c r="DP664" s="136"/>
      <c r="DQ664" s="136"/>
      <c r="DR664" s="136"/>
      <c r="DS664" s="136"/>
      <c r="DT664" s="136"/>
      <c r="DU664" s="136"/>
      <c r="DV664" s="136"/>
      <c r="DW664" s="136"/>
      <c r="DX664" s="136"/>
      <c r="DY664" s="136"/>
      <c r="DZ664" s="136"/>
      <c r="EA664" s="136"/>
      <c r="EB664" s="136"/>
      <c r="EC664" s="136"/>
      <c r="ED664" s="136"/>
      <c r="EE664" s="136"/>
      <c r="EF664" s="136"/>
      <c r="EG664" s="136"/>
      <c r="EH664" s="136"/>
      <c r="EI664" s="136"/>
      <c r="EJ664" s="136"/>
      <c r="EK664" s="136"/>
      <c r="EL664" s="136"/>
      <c r="EM664" s="136"/>
      <c r="EN664" s="136"/>
      <c r="EO664" s="136"/>
      <c r="EP664" s="136"/>
      <c r="EQ664" s="136"/>
      <c r="ER664" s="136"/>
      <c r="ES664" s="136"/>
      <c r="ET664" s="136"/>
      <c r="EU664" s="136"/>
      <c r="EV664" s="136"/>
      <c r="EW664" s="136"/>
      <c r="EX664" s="136"/>
      <c r="EY664" s="136"/>
      <c r="EZ664" s="136"/>
      <c r="FA664" s="136"/>
      <c r="FB664" s="136"/>
      <c r="FC664" s="136"/>
      <c r="FD664" s="136"/>
      <c r="FE664" s="136"/>
      <c r="FF664" s="136"/>
      <c r="FG664" s="136"/>
      <c r="FH664" s="136"/>
      <c r="FI664" s="136"/>
      <c r="FJ664" s="136"/>
      <c r="FK664" s="136"/>
      <c r="FL664" s="136"/>
      <c r="FM664" s="136"/>
      <c r="FN664" s="136"/>
      <c r="FO664" s="136"/>
      <c r="FP664" s="136"/>
      <c r="FQ664" s="136"/>
      <c r="FR664" s="136"/>
      <c r="FS664" s="136"/>
      <c r="FT664" s="136"/>
      <c r="FU664" s="136"/>
      <c r="FV664" s="136"/>
      <c r="FW664" s="136"/>
      <c r="FX664" s="136"/>
      <c r="FY664" s="136"/>
      <c r="FZ664" s="136"/>
      <c r="GA664" s="136"/>
      <c r="GB664" s="136"/>
      <c r="GC664" s="136"/>
      <c r="GD664" s="136"/>
      <c r="GE664" s="136"/>
      <c r="GF664" s="136"/>
      <c r="GG664" s="136"/>
      <c r="GH664" s="136"/>
      <c r="GI664" s="136"/>
      <c r="GJ664" s="136"/>
      <c r="GK664" s="136"/>
      <c r="GL664" s="136"/>
      <c r="GM664" s="136"/>
      <c r="GN664" s="136"/>
      <c r="GO664" s="136"/>
      <c r="GP664" s="136"/>
      <c r="GQ664" s="136"/>
      <c r="GR664" s="136"/>
      <c r="GS664" s="136"/>
      <c r="GT664" s="136"/>
      <c r="GU664" s="136"/>
      <c r="GV664" s="136"/>
      <c r="GW664" s="136"/>
      <c r="GX664" s="136"/>
      <c r="GY664" s="136"/>
      <c r="GZ664" s="136"/>
      <c r="HA664" s="136"/>
      <c r="HB664" s="136"/>
      <c r="HC664" s="136"/>
      <c r="HD664" s="136"/>
      <c r="HE664" s="136"/>
      <c r="HF664" s="136"/>
      <c r="HG664" s="136"/>
      <c r="HH664" s="136"/>
      <c r="HI664" s="136"/>
      <c r="HJ664" s="136"/>
      <c r="HK664" s="136"/>
      <c r="HL664" s="136"/>
      <c r="HM664" s="136"/>
      <c r="HN664" s="136"/>
      <c r="HO664" s="136"/>
      <c r="HP664" s="136"/>
      <c r="HQ664" s="136"/>
      <c r="HR664" s="136"/>
      <c r="HS664" s="136"/>
      <c r="HT664" s="136"/>
      <c r="HU664" s="136"/>
      <c r="HV664" s="136"/>
      <c r="HW664" s="136"/>
      <c r="HX664" s="136"/>
      <c r="HY664" s="136"/>
      <c r="HZ664" s="136"/>
      <c r="IA664" s="136"/>
      <c r="IB664" s="136"/>
      <c r="IC664" s="136"/>
      <c r="ID664" s="136"/>
      <c r="IE664" s="136"/>
      <c r="IF664" s="136"/>
      <c r="IG664" s="136"/>
    </row>
    <row r="665" spans="1:241" ht="15" customHeight="1" x14ac:dyDescent="0.25">
      <c r="A665" s="212" t="s">
        <v>975</v>
      </c>
      <c r="B665" s="212">
        <v>104047946</v>
      </c>
      <c r="C665" s="212">
        <v>44536191</v>
      </c>
      <c r="D665" s="212">
        <v>14887797</v>
      </c>
      <c r="E665" s="212">
        <v>21117231</v>
      </c>
      <c r="F665" s="212">
        <v>40477387</v>
      </c>
      <c r="G665" s="212">
        <v>7309876</v>
      </c>
      <c r="H665" s="243">
        <v>232376428</v>
      </c>
      <c r="I665" s="136"/>
      <c r="J665" s="135" t="s">
        <v>464</v>
      </c>
      <c r="K665" s="205">
        <v>4767459</v>
      </c>
      <c r="L665" s="205">
        <v>2468166</v>
      </c>
      <c r="M665" s="205">
        <v>772167</v>
      </c>
      <c r="N665" s="205">
        <v>1623109</v>
      </c>
      <c r="O665" s="205">
        <v>1946234</v>
      </c>
      <c r="P665" s="205">
        <v>377512</v>
      </c>
      <c r="Q665" s="242">
        <v>11954647</v>
      </c>
      <c r="R665" s="136"/>
      <c r="S665" s="136"/>
      <c r="T665" s="136"/>
      <c r="U665" s="136"/>
      <c r="V665" s="136"/>
      <c r="W665" s="136"/>
      <c r="X665" s="136"/>
      <c r="Y665" s="136"/>
      <c r="Z665" s="136"/>
      <c r="AA665" s="136"/>
      <c r="AB665" s="136"/>
      <c r="AC665" s="136"/>
      <c r="AD665" s="136"/>
      <c r="AE665" s="136"/>
      <c r="AF665" s="136"/>
      <c r="AG665" s="136"/>
      <c r="AH665" s="136"/>
      <c r="AI665" s="136"/>
      <c r="AJ665" s="136"/>
      <c r="AK665" s="136"/>
      <c r="AL665" s="136"/>
      <c r="AM665" s="136"/>
      <c r="AN665" s="136"/>
      <c r="AO665" s="136"/>
      <c r="AP665" s="136"/>
      <c r="AQ665" s="136"/>
      <c r="AR665" s="136"/>
      <c r="AS665" s="136"/>
      <c r="AT665" s="136"/>
      <c r="AU665" s="136"/>
      <c r="AV665" s="136"/>
      <c r="AW665" s="136"/>
      <c r="AX665" s="136"/>
      <c r="AY665" s="136"/>
      <c r="AZ665" s="136"/>
      <c r="BA665" s="136"/>
      <c r="BB665" s="136"/>
      <c r="BC665" s="136"/>
      <c r="BD665" s="136"/>
      <c r="BE665" s="136"/>
      <c r="BF665" s="136"/>
      <c r="BG665" s="136"/>
      <c r="BH665" s="136"/>
      <c r="BI665" s="136"/>
      <c r="BJ665" s="136"/>
      <c r="BK665" s="136"/>
      <c r="BL665" s="136"/>
      <c r="BM665" s="136"/>
      <c r="BN665" s="136"/>
      <c r="BO665" s="136"/>
      <c r="BP665" s="136"/>
      <c r="BQ665" s="136"/>
      <c r="BR665" s="136"/>
      <c r="BS665" s="136"/>
      <c r="BT665" s="136"/>
      <c r="BU665" s="136"/>
      <c r="BV665" s="136"/>
      <c r="BW665" s="136"/>
      <c r="BX665" s="136"/>
      <c r="BY665" s="136"/>
      <c r="BZ665" s="136"/>
      <c r="CA665" s="136"/>
      <c r="CB665" s="136"/>
      <c r="CC665" s="136"/>
      <c r="CD665" s="136"/>
      <c r="CE665" s="136"/>
      <c r="CF665" s="136"/>
      <c r="CG665" s="136"/>
      <c r="CH665" s="136"/>
      <c r="CI665" s="136"/>
      <c r="CJ665" s="136"/>
      <c r="CK665" s="136"/>
      <c r="CL665" s="136"/>
      <c r="CM665" s="136"/>
      <c r="CN665" s="136"/>
      <c r="CO665" s="136"/>
      <c r="CP665" s="136"/>
      <c r="CQ665" s="136"/>
      <c r="CR665" s="136"/>
      <c r="CS665" s="136"/>
      <c r="CT665" s="136"/>
      <c r="CU665" s="136"/>
      <c r="CV665" s="136"/>
      <c r="CW665" s="136"/>
      <c r="CX665" s="136"/>
      <c r="CY665" s="136"/>
      <c r="CZ665" s="136"/>
      <c r="DA665" s="136"/>
      <c r="DB665" s="136"/>
      <c r="DC665" s="136"/>
      <c r="DD665" s="136"/>
      <c r="DE665" s="136"/>
      <c r="DF665" s="136"/>
      <c r="DG665" s="136"/>
      <c r="DH665" s="136"/>
      <c r="DI665" s="136"/>
      <c r="DJ665" s="136"/>
      <c r="DK665" s="136"/>
      <c r="DL665" s="136"/>
      <c r="DM665" s="136"/>
      <c r="DN665" s="136"/>
      <c r="DO665" s="136"/>
      <c r="DP665" s="136"/>
      <c r="DQ665" s="136"/>
      <c r="DR665" s="136"/>
      <c r="DS665" s="136"/>
      <c r="DT665" s="136"/>
      <c r="DU665" s="136"/>
      <c r="DV665" s="136"/>
      <c r="DW665" s="136"/>
      <c r="DX665" s="136"/>
      <c r="DY665" s="136"/>
      <c r="DZ665" s="136"/>
      <c r="EA665" s="136"/>
      <c r="EB665" s="136"/>
      <c r="EC665" s="136"/>
      <c r="ED665" s="136"/>
      <c r="EE665" s="136"/>
      <c r="EF665" s="136"/>
      <c r="EG665" s="136"/>
      <c r="EH665" s="136"/>
      <c r="EI665" s="136"/>
      <c r="EJ665" s="136"/>
      <c r="EK665" s="136"/>
      <c r="EL665" s="136"/>
      <c r="EM665" s="136"/>
      <c r="EN665" s="136"/>
      <c r="EO665" s="136"/>
      <c r="EP665" s="136"/>
      <c r="EQ665" s="136"/>
      <c r="ER665" s="136"/>
      <c r="ES665" s="136"/>
      <c r="ET665" s="136"/>
      <c r="EU665" s="136"/>
      <c r="EV665" s="136"/>
      <c r="EW665" s="136"/>
      <c r="EX665" s="136"/>
      <c r="EY665" s="136"/>
      <c r="EZ665" s="136"/>
      <c r="FA665" s="136"/>
      <c r="FB665" s="136"/>
      <c r="FC665" s="136"/>
      <c r="FD665" s="136"/>
      <c r="FE665" s="136"/>
      <c r="FF665" s="136"/>
      <c r="FG665" s="136"/>
      <c r="FH665" s="136"/>
      <c r="FI665" s="136"/>
      <c r="FJ665" s="136"/>
      <c r="FK665" s="136"/>
      <c r="FL665" s="136"/>
      <c r="FM665" s="136"/>
      <c r="FN665" s="136"/>
      <c r="FO665" s="136"/>
      <c r="FP665" s="136"/>
      <c r="FQ665" s="136"/>
      <c r="FR665" s="136"/>
      <c r="FS665" s="136"/>
      <c r="FT665" s="136"/>
      <c r="FU665" s="136"/>
      <c r="FV665" s="136"/>
      <c r="FW665" s="136"/>
      <c r="FX665" s="136"/>
      <c r="FY665" s="136"/>
      <c r="FZ665" s="136"/>
      <c r="GA665" s="136"/>
      <c r="GB665" s="136"/>
      <c r="GC665" s="136"/>
      <c r="GD665" s="136"/>
      <c r="GE665" s="136"/>
      <c r="GF665" s="136"/>
      <c r="GG665" s="136"/>
      <c r="GH665" s="136"/>
      <c r="GI665" s="136"/>
      <c r="GJ665" s="136"/>
      <c r="GK665" s="136"/>
      <c r="GL665" s="136"/>
      <c r="GM665" s="136"/>
      <c r="GN665" s="136"/>
      <c r="GO665" s="136"/>
      <c r="GP665" s="136"/>
      <c r="GQ665" s="136"/>
      <c r="GR665" s="136"/>
      <c r="GS665" s="136"/>
      <c r="GT665" s="136"/>
      <c r="GU665" s="136"/>
      <c r="GV665" s="136"/>
      <c r="GW665" s="136"/>
      <c r="GX665" s="136"/>
      <c r="GY665" s="136"/>
      <c r="GZ665" s="136"/>
      <c r="HA665" s="136"/>
      <c r="HB665" s="136"/>
      <c r="HC665" s="136"/>
      <c r="HD665" s="136"/>
      <c r="HE665" s="136"/>
      <c r="HF665" s="136"/>
      <c r="HG665" s="136"/>
      <c r="HH665" s="136"/>
      <c r="HI665" s="136"/>
      <c r="HJ665" s="136"/>
      <c r="HK665" s="136"/>
      <c r="HL665" s="136"/>
      <c r="HM665" s="136"/>
      <c r="HN665" s="136"/>
      <c r="HO665" s="136"/>
      <c r="HP665" s="136"/>
      <c r="HQ665" s="136"/>
      <c r="HR665" s="136"/>
      <c r="HS665" s="136"/>
      <c r="HT665" s="136"/>
      <c r="HU665" s="136"/>
      <c r="HV665" s="136"/>
      <c r="HW665" s="136"/>
      <c r="HX665" s="136"/>
      <c r="HY665" s="136"/>
      <c r="HZ665" s="136"/>
      <c r="IA665" s="136"/>
      <c r="IB665" s="136"/>
      <c r="IC665" s="136"/>
      <c r="ID665" s="136"/>
      <c r="IE665" s="136"/>
      <c r="IF665" s="136"/>
      <c r="IG665" s="136"/>
    </row>
    <row r="666" spans="1:241" ht="15" customHeight="1" x14ac:dyDescent="0.25">
      <c r="A666" s="208" t="s">
        <v>976</v>
      </c>
      <c r="B666" s="208">
        <v>5202397.3</v>
      </c>
      <c r="C666" s="208">
        <v>2226809.5499999998</v>
      </c>
      <c r="D666" s="208">
        <v>744389.85</v>
      </c>
      <c r="E666" s="208">
        <v>1055861.55</v>
      </c>
      <c r="F666" s="208">
        <v>2023869.35</v>
      </c>
      <c r="G666" s="208">
        <v>365493.8</v>
      </c>
      <c r="H666" s="208">
        <v>11618821.4</v>
      </c>
      <c r="I666" s="136"/>
      <c r="J666" s="135" t="s">
        <v>465</v>
      </c>
      <c r="K666" s="205">
        <v>4756969</v>
      </c>
      <c r="L666" s="205">
        <v>2224039</v>
      </c>
      <c r="M666" s="205">
        <v>764095</v>
      </c>
      <c r="N666" s="205">
        <v>1999546</v>
      </c>
      <c r="O666" s="205">
        <v>1559633</v>
      </c>
      <c r="P666" s="205">
        <v>263033</v>
      </c>
      <c r="Q666" s="242">
        <v>11567315</v>
      </c>
      <c r="R666" s="136"/>
      <c r="S666" s="136"/>
      <c r="T666" s="136"/>
      <c r="U666" s="136"/>
      <c r="V666" s="136"/>
      <c r="W666" s="136"/>
      <c r="X666" s="136"/>
      <c r="Y666" s="136"/>
      <c r="Z666" s="136"/>
      <c r="AA666" s="136"/>
      <c r="AB666" s="136"/>
      <c r="AC666" s="136"/>
      <c r="AD666" s="136"/>
      <c r="AE666" s="136"/>
      <c r="AF666" s="136"/>
      <c r="AG666" s="136"/>
      <c r="AH666" s="136"/>
      <c r="AI666" s="136"/>
      <c r="AJ666" s="136"/>
      <c r="AK666" s="136"/>
      <c r="AL666" s="136"/>
      <c r="AM666" s="136"/>
      <c r="AN666" s="136"/>
      <c r="AO666" s="136"/>
      <c r="AP666" s="136"/>
      <c r="AQ666" s="136"/>
      <c r="AR666" s="136"/>
      <c r="AS666" s="136"/>
      <c r="AT666" s="136"/>
      <c r="AU666" s="136"/>
      <c r="AV666" s="136"/>
      <c r="AW666" s="136"/>
      <c r="AX666" s="136"/>
      <c r="AY666" s="136"/>
      <c r="AZ666" s="136"/>
      <c r="BA666" s="136"/>
      <c r="BB666" s="136"/>
      <c r="BC666" s="136"/>
      <c r="BD666" s="136"/>
      <c r="BE666" s="136"/>
      <c r="BF666" s="136"/>
      <c r="BG666" s="136"/>
      <c r="BH666" s="136"/>
      <c r="BI666" s="136"/>
      <c r="BJ666" s="136"/>
      <c r="BK666" s="136"/>
      <c r="BL666" s="136"/>
      <c r="BM666" s="136"/>
      <c r="BN666" s="136"/>
      <c r="BO666" s="136"/>
      <c r="BP666" s="136"/>
      <c r="BQ666" s="136"/>
      <c r="BR666" s="136"/>
      <c r="BS666" s="136"/>
      <c r="BT666" s="136"/>
      <c r="BU666" s="136"/>
      <c r="BV666" s="136"/>
      <c r="BW666" s="136"/>
      <c r="BX666" s="136"/>
      <c r="BY666" s="136"/>
      <c r="BZ666" s="136"/>
      <c r="CA666" s="136"/>
      <c r="CB666" s="136"/>
      <c r="CC666" s="136"/>
      <c r="CD666" s="136"/>
      <c r="CE666" s="136"/>
      <c r="CF666" s="136"/>
      <c r="CG666" s="136"/>
      <c r="CH666" s="136"/>
      <c r="CI666" s="136"/>
      <c r="CJ666" s="136"/>
      <c r="CK666" s="136"/>
      <c r="CL666" s="136"/>
      <c r="CM666" s="136"/>
      <c r="CN666" s="136"/>
      <c r="CO666" s="136"/>
      <c r="CP666" s="136"/>
      <c r="CQ666" s="136"/>
      <c r="CR666" s="136"/>
      <c r="CS666" s="136"/>
      <c r="CT666" s="136"/>
      <c r="CU666" s="136"/>
      <c r="CV666" s="136"/>
      <c r="CW666" s="136"/>
      <c r="CX666" s="136"/>
      <c r="CY666" s="136"/>
      <c r="CZ666" s="136"/>
      <c r="DA666" s="136"/>
      <c r="DB666" s="136"/>
      <c r="DC666" s="136"/>
      <c r="DD666" s="136"/>
      <c r="DE666" s="136"/>
      <c r="DF666" s="136"/>
      <c r="DG666" s="136"/>
      <c r="DH666" s="136"/>
      <c r="DI666" s="136"/>
      <c r="DJ666" s="136"/>
      <c r="DK666" s="136"/>
      <c r="DL666" s="136"/>
      <c r="DM666" s="136"/>
      <c r="DN666" s="136"/>
      <c r="DO666" s="136"/>
      <c r="DP666" s="136"/>
      <c r="DQ666" s="136"/>
      <c r="DR666" s="136"/>
      <c r="DS666" s="136"/>
      <c r="DT666" s="136"/>
      <c r="DU666" s="136"/>
      <c r="DV666" s="136"/>
      <c r="DW666" s="136"/>
      <c r="DX666" s="136"/>
      <c r="DY666" s="136"/>
      <c r="DZ666" s="136"/>
      <c r="EA666" s="136"/>
      <c r="EB666" s="136"/>
      <c r="EC666" s="136"/>
      <c r="ED666" s="136"/>
      <c r="EE666" s="136"/>
      <c r="EF666" s="136"/>
      <c r="EG666" s="136"/>
      <c r="EH666" s="136"/>
      <c r="EI666" s="136"/>
      <c r="EJ666" s="136"/>
      <c r="EK666" s="136"/>
      <c r="EL666" s="136"/>
      <c r="EM666" s="136"/>
      <c r="EN666" s="136"/>
      <c r="EO666" s="136"/>
      <c r="EP666" s="136"/>
      <c r="EQ666" s="136"/>
      <c r="ER666" s="136"/>
      <c r="ES666" s="136"/>
      <c r="ET666" s="136"/>
      <c r="EU666" s="136"/>
      <c r="EV666" s="136"/>
      <c r="EW666" s="136"/>
      <c r="EX666" s="136"/>
      <c r="EY666" s="136"/>
      <c r="EZ666" s="136"/>
      <c r="FA666" s="136"/>
      <c r="FB666" s="136"/>
      <c r="FC666" s="136"/>
      <c r="FD666" s="136"/>
      <c r="FE666" s="136"/>
      <c r="FF666" s="136"/>
      <c r="FG666" s="136"/>
      <c r="FH666" s="136"/>
      <c r="FI666" s="136"/>
      <c r="FJ666" s="136"/>
      <c r="FK666" s="136"/>
      <c r="FL666" s="136"/>
      <c r="FM666" s="136"/>
      <c r="FN666" s="136"/>
      <c r="FO666" s="136"/>
      <c r="FP666" s="136"/>
      <c r="FQ666" s="136"/>
      <c r="FR666" s="136"/>
      <c r="FS666" s="136"/>
      <c r="FT666" s="136"/>
      <c r="FU666" s="136"/>
      <c r="FV666" s="136"/>
      <c r="FW666" s="136"/>
      <c r="FX666" s="136"/>
      <c r="FY666" s="136"/>
      <c r="FZ666" s="136"/>
      <c r="GA666" s="136"/>
      <c r="GB666" s="136"/>
      <c r="GC666" s="136"/>
      <c r="GD666" s="136"/>
      <c r="GE666" s="136"/>
      <c r="GF666" s="136"/>
      <c r="GG666" s="136"/>
      <c r="GH666" s="136"/>
      <c r="GI666" s="136"/>
      <c r="GJ666" s="136"/>
      <c r="GK666" s="136"/>
      <c r="GL666" s="136"/>
      <c r="GM666" s="136"/>
      <c r="GN666" s="136"/>
      <c r="GO666" s="136"/>
      <c r="GP666" s="136"/>
      <c r="GQ666" s="136"/>
      <c r="GR666" s="136"/>
      <c r="GS666" s="136"/>
      <c r="GT666" s="136"/>
      <c r="GU666" s="136"/>
      <c r="GV666" s="136"/>
      <c r="GW666" s="136"/>
      <c r="GX666" s="136"/>
      <c r="GY666" s="136"/>
      <c r="GZ666" s="136"/>
      <c r="HA666" s="136"/>
      <c r="HB666" s="136"/>
      <c r="HC666" s="136"/>
      <c r="HD666" s="136"/>
      <c r="HE666" s="136"/>
      <c r="HF666" s="136"/>
      <c r="HG666" s="136"/>
      <c r="HH666" s="136"/>
      <c r="HI666" s="136"/>
      <c r="HJ666" s="136"/>
      <c r="HK666" s="136"/>
      <c r="HL666" s="136"/>
      <c r="HM666" s="136"/>
      <c r="HN666" s="136"/>
      <c r="HO666" s="136"/>
      <c r="HP666" s="136"/>
      <c r="HQ666" s="136"/>
      <c r="HR666" s="136"/>
      <c r="HS666" s="136"/>
      <c r="HT666" s="136"/>
      <c r="HU666" s="136"/>
      <c r="HV666" s="136"/>
      <c r="HW666" s="136"/>
      <c r="HX666" s="136"/>
      <c r="HY666" s="136"/>
      <c r="HZ666" s="136"/>
      <c r="IA666" s="136"/>
      <c r="IB666" s="136"/>
      <c r="IC666" s="136"/>
      <c r="ID666" s="136"/>
      <c r="IE666" s="136"/>
      <c r="IF666" s="136"/>
      <c r="IG666" s="136"/>
    </row>
    <row r="667" spans="1:241" ht="15" customHeight="1" x14ac:dyDescent="0.25">
      <c r="A667" s="135"/>
      <c r="B667" s="135"/>
      <c r="C667" s="135"/>
      <c r="D667" s="135"/>
      <c r="E667" s="135"/>
      <c r="F667" s="135"/>
      <c r="G667" s="135"/>
      <c r="H667" s="135"/>
      <c r="I667" s="136"/>
      <c r="J667" s="212" t="s">
        <v>977</v>
      </c>
      <c r="K667" s="212">
        <v>124144237</v>
      </c>
      <c r="L667" s="212">
        <v>59612833</v>
      </c>
      <c r="M667" s="212">
        <v>20597451</v>
      </c>
      <c r="N667" s="212">
        <v>24597529</v>
      </c>
      <c r="O667" s="212">
        <v>37706408</v>
      </c>
      <c r="P667" s="212">
        <v>8687270</v>
      </c>
      <c r="Q667" s="243">
        <v>275345728</v>
      </c>
      <c r="R667" s="136"/>
      <c r="S667" s="136"/>
      <c r="T667" s="136"/>
      <c r="U667" s="136"/>
      <c r="V667" s="136"/>
      <c r="W667" s="136"/>
      <c r="X667" s="136"/>
      <c r="Y667" s="136"/>
      <c r="Z667" s="136"/>
      <c r="AA667" s="136"/>
      <c r="AB667" s="136"/>
      <c r="AC667" s="136"/>
      <c r="AD667" s="136"/>
      <c r="AE667" s="136"/>
      <c r="AF667" s="136"/>
      <c r="AG667" s="136"/>
      <c r="AH667" s="136"/>
      <c r="AI667" s="136"/>
      <c r="AJ667" s="136"/>
      <c r="AK667" s="136"/>
      <c r="AL667" s="136"/>
      <c r="AM667" s="136"/>
      <c r="AN667" s="136"/>
      <c r="AO667" s="136"/>
      <c r="AP667" s="136"/>
      <c r="AQ667" s="136"/>
      <c r="AR667" s="136"/>
      <c r="AS667" s="136"/>
      <c r="AT667" s="136"/>
      <c r="AU667" s="136"/>
      <c r="AV667" s="136"/>
      <c r="AW667" s="136"/>
      <c r="AX667" s="136"/>
      <c r="AY667" s="136"/>
      <c r="AZ667" s="136"/>
      <c r="BA667" s="136"/>
      <c r="BB667" s="136"/>
      <c r="BC667" s="136"/>
      <c r="BD667" s="136"/>
      <c r="BE667" s="136"/>
      <c r="BF667" s="136"/>
      <c r="BG667" s="136"/>
      <c r="BH667" s="136"/>
      <c r="BI667" s="136"/>
      <c r="BJ667" s="136"/>
      <c r="BK667" s="136"/>
      <c r="BL667" s="136"/>
      <c r="BM667" s="136"/>
      <c r="BN667" s="136"/>
      <c r="BO667" s="136"/>
      <c r="BP667" s="136"/>
      <c r="BQ667" s="136"/>
      <c r="BR667" s="136"/>
      <c r="BS667" s="136"/>
      <c r="BT667" s="136"/>
      <c r="BU667" s="136"/>
      <c r="BV667" s="136"/>
      <c r="BW667" s="136"/>
      <c r="BX667" s="136"/>
      <c r="BY667" s="136"/>
      <c r="BZ667" s="136"/>
      <c r="CA667" s="136"/>
      <c r="CB667" s="136"/>
      <c r="CC667" s="136"/>
      <c r="CD667" s="136"/>
      <c r="CE667" s="136"/>
      <c r="CF667" s="136"/>
      <c r="CG667" s="136"/>
      <c r="CH667" s="136"/>
      <c r="CI667" s="136"/>
      <c r="CJ667" s="136"/>
      <c r="CK667" s="136"/>
      <c r="CL667" s="136"/>
      <c r="CM667" s="136"/>
      <c r="CN667" s="136"/>
      <c r="CO667" s="136"/>
      <c r="CP667" s="136"/>
      <c r="CQ667" s="136"/>
      <c r="CR667" s="136"/>
      <c r="CS667" s="136"/>
      <c r="CT667" s="136"/>
      <c r="CU667" s="136"/>
      <c r="CV667" s="136"/>
      <c r="CW667" s="136"/>
      <c r="CX667" s="136"/>
      <c r="CY667" s="136"/>
      <c r="CZ667" s="136"/>
      <c r="DA667" s="136"/>
      <c r="DB667" s="136"/>
      <c r="DC667" s="136"/>
      <c r="DD667" s="136"/>
      <c r="DE667" s="136"/>
      <c r="DF667" s="136"/>
      <c r="DG667" s="136"/>
      <c r="DH667" s="136"/>
      <c r="DI667" s="136"/>
      <c r="DJ667" s="136"/>
      <c r="DK667" s="136"/>
      <c r="DL667" s="136"/>
      <c r="DM667" s="136"/>
      <c r="DN667" s="136"/>
      <c r="DO667" s="136"/>
      <c r="DP667" s="136"/>
      <c r="DQ667" s="136"/>
      <c r="DR667" s="136"/>
      <c r="DS667" s="136"/>
      <c r="DT667" s="136"/>
      <c r="DU667" s="136"/>
      <c r="DV667" s="136"/>
      <c r="DW667" s="136"/>
      <c r="DX667" s="136"/>
      <c r="DY667" s="136"/>
      <c r="DZ667" s="136"/>
      <c r="EA667" s="136"/>
      <c r="EB667" s="136"/>
      <c r="EC667" s="136"/>
      <c r="ED667" s="136"/>
      <c r="EE667" s="136"/>
      <c r="EF667" s="136"/>
      <c r="EG667" s="136"/>
      <c r="EH667" s="136"/>
      <c r="EI667" s="136"/>
      <c r="EJ667" s="136"/>
      <c r="EK667" s="136"/>
      <c r="EL667" s="136"/>
      <c r="EM667" s="136"/>
      <c r="EN667" s="136"/>
      <c r="EO667" s="136"/>
      <c r="EP667" s="136"/>
      <c r="EQ667" s="136"/>
      <c r="ER667" s="136"/>
      <c r="ES667" s="136"/>
      <c r="ET667" s="136"/>
      <c r="EU667" s="136"/>
      <c r="EV667" s="136"/>
      <c r="EW667" s="136"/>
      <c r="EX667" s="136"/>
      <c r="EY667" s="136"/>
      <c r="EZ667" s="136"/>
      <c r="FA667" s="136"/>
      <c r="FB667" s="136"/>
      <c r="FC667" s="136"/>
      <c r="FD667" s="136"/>
      <c r="FE667" s="136"/>
      <c r="FF667" s="136"/>
      <c r="FG667" s="136"/>
      <c r="FH667" s="136"/>
      <c r="FI667" s="136"/>
      <c r="FJ667" s="136"/>
      <c r="FK667" s="136"/>
      <c r="FL667" s="136"/>
      <c r="FM667" s="136"/>
      <c r="FN667" s="136"/>
      <c r="FO667" s="136"/>
      <c r="FP667" s="136"/>
      <c r="FQ667" s="136"/>
      <c r="FR667" s="136"/>
      <c r="FS667" s="136"/>
      <c r="FT667" s="136"/>
      <c r="FU667" s="136"/>
      <c r="FV667" s="136"/>
      <c r="FW667" s="136"/>
      <c r="FX667" s="136"/>
      <c r="FY667" s="136"/>
      <c r="FZ667" s="136"/>
      <c r="GA667" s="136"/>
      <c r="GB667" s="136"/>
      <c r="GC667" s="136"/>
      <c r="GD667" s="136"/>
      <c r="GE667" s="136"/>
      <c r="GF667" s="136"/>
      <c r="GG667" s="136"/>
      <c r="GH667" s="136"/>
      <c r="GI667" s="136"/>
      <c r="GJ667" s="136"/>
      <c r="GK667" s="136"/>
      <c r="GL667" s="136"/>
      <c r="GM667" s="136"/>
      <c r="GN667" s="136"/>
      <c r="GO667" s="136"/>
      <c r="GP667" s="136"/>
      <c r="GQ667" s="136"/>
      <c r="GR667" s="136"/>
      <c r="GS667" s="136"/>
      <c r="GT667" s="136"/>
      <c r="GU667" s="136"/>
      <c r="GV667" s="136"/>
      <c r="GW667" s="136"/>
      <c r="GX667" s="136"/>
      <c r="GY667" s="136"/>
      <c r="GZ667" s="136"/>
      <c r="HA667" s="136"/>
      <c r="HB667" s="136"/>
      <c r="HC667" s="136"/>
      <c r="HD667" s="136"/>
      <c r="HE667" s="136"/>
      <c r="HF667" s="136"/>
      <c r="HG667" s="136"/>
      <c r="HH667" s="136"/>
      <c r="HI667" s="136"/>
      <c r="HJ667" s="136"/>
      <c r="HK667" s="136"/>
      <c r="HL667" s="136"/>
      <c r="HM667" s="136"/>
      <c r="HN667" s="136"/>
      <c r="HO667" s="136"/>
      <c r="HP667" s="136"/>
      <c r="HQ667" s="136"/>
      <c r="HR667" s="136"/>
      <c r="HS667" s="136"/>
      <c r="HT667" s="136"/>
      <c r="HU667" s="136"/>
      <c r="HV667" s="136"/>
      <c r="HW667" s="136"/>
      <c r="HX667" s="136"/>
      <c r="HY667" s="136"/>
      <c r="HZ667" s="136"/>
      <c r="IA667" s="136"/>
      <c r="IB667" s="136"/>
      <c r="IC667" s="136"/>
      <c r="ID667" s="136"/>
      <c r="IE667" s="136"/>
      <c r="IF667" s="136"/>
      <c r="IG667" s="136"/>
    </row>
    <row r="668" spans="1:241" ht="15" customHeight="1" x14ac:dyDescent="0.25">
      <c r="I668" s="136"/>
      <c r="J668" s="208" t="s">
        <v>978</v>
      </c>
      <c r="K668" s="208">
        <v>5642919.8636363633</v>
      </c>
      <c r="L668" s="208">
        <v>2709674.2272727271</v>
      </c>
      <c r="M668" s="208">
        <v>936247.77272727271</v>
      </c>
      <c r="N668" s="208">
        <v>1118069.5</v>
      </c>
      <c r="O668" s="208">
        <v>1713927.6363636365</v>
      </c>
      <c r="P668" s="208">
        <v>394875.90909090912</v>
      </c>
      <c r="Q668" s="208">
        <v>12515714.909090908</v>
      </c>
      <c r="R668" s="136"/>
      <c r="S668" s="136"/>
      <c r="T668" s="136"/>
      <c r="U668" s="136"/>
      <c r="V668" s="136"/>
      <c r="W668" s="136"/>
      <c r="X668" s="136"/>
      <c r="Y668" s="136"/>
      <c r="Z668" s="136"/>
      <c r="AA668" s="136"/>
      <c r="AB668" s="136"/>
      <c r="AC668" s="136"/>
      <c r="AD668" s="136"/>
      <c r="AE668" s="136"/>
      <c r="AF668" s="136"/>
      <c r="AG668" s="136"/>
      <c r="AH668" s="136"/>
      <c r="AI668" s="136"/>
      <c r="AJ668" s="136"/>
      <c r="AK668" s="136"/>
      <c r="AL668" s="136"/>
      <c r="AM668" s="136"/>
      <c r="AN668" s="136"/>
      <c r="AO668" s="136"/>
      <c r="AP668" s="136"/>
      <c r="AQ668" s="136"/>
      <c r="AR668" s="136"/>
      <c r="AS668" s="136"/>
      <c r="AT668" s="136"/>
      <c r="AU668" s="136"/>
      <c r="AV668" s="136"/>
      <c r="AW668" s="136"/>
      <c r="AX668" s="136"/>
      <c r="AY668" s="136"/>
      <c r="AZ668" s="136"/>
      <c r="BA668" s="136"/>
      <c r="BB668" s="136"/>
      <c r="BC668" s="136"/>
      <c r="BD668" s="136"/>
      <c r="BE668" s="136"/>
      <c r="BF668" s="136"/>
      <c r="BG668" s="136"/>
      <c r="BH668" s="136"/>
      <c r="BI668" s="136"/>
      <c r="BJ668" s="136"/>
      <c r="BK668" s="136"/>
      <c r="BL668" s="136"/>
      <c r="BM668" s="136"/>
      <c r="BN668" s="136"/>
      <c r="BO668" s="136"/>
      <c r="BP668" s="136"/>
      <c r="BQ668" s="136"/>
      <c r="BR668" s="136"/>
      <c r="BS668" s="136"/>
      <c r="BT668" s="136"/>
      <c r="BU668" s="136"/>
      <c r="BV668" s="136"/>
      <c r="BW668" s="136"/>
      <c r="BX668" s="136"/>
      <c r="BY668" s="136"/>
      <c r="BZ668" s="136"/>
      <c r="CA668" s="136"/>
      <c r="CB668" s="136"/>
      <c r="CC668" s="136"/>
      <c r="CD668" s="136"/>
      <c r="CE668" s="136"/>
      <c r="CF668" s="136"/>
      <c r="CG668" s="136"/>
      <c r="CH668" s="136"/>
      <c r="CI668" s="136"/>
      <c r="CJ668" s="136"/>
      <c r="CK668" s="136"/>
      <c r="CL668" s="136"/>
      <c r="CM668" s="136"/>
      <c r="CN668" s="136"/>
      <c r="CO668" s="136"/>
      <c r="CP668" s="136"/>
      <c r="CQ668" s="136"/>
      <c r="CR668" s="136"/>
      <c r="CS668" s="136"/>
      <c r="CT668" s="136"/>
      <c r="CU668" s="136"/>
      <c r="CV668" s="136"/>
      <c r="CW668" s="136"/>
      <c r="CX668" s="136"/>
      <c r="CY668" s="136"/>
      <c r="CZ668" s="136"/>
      <c r="DA668" s="136"/>
      <c r="DB668" s="136"/>
      <c r="DC668" s="136"/>
      <c r="DD668" s="136"/>
      <c r="DE668" s="136"/>
      <c r="DF668" s="136"/>
      <c r="DG668" s="136"/>
      <c r="DH668" s="136"/>
      <c r="DI668" s="136"/>
      <c r="DJ668" s="136"/>
      <c r="DK668" s="136"/>
      <c r="DL668" s="136"/>
      <c r="DM668" s="136"/>
      <c r="DN668" s="136"/>
      <c r="DO668" s="136"/>
      <c r="DP668" s="136"/>
      <c r="DQ668" s="136"/>
      <c r="DR668" s="136"/>
      <c r="DS668" s="136"/>
      <c r="DT668" s="136"/>
      <c r="DU668" s="136"/>
      <c r="DV668" s="136"/>
      <c r="DW668" s="136"/>
      <c r="DX668" s="136"/>
      <c r="DY668" s="136"/>
      <c r="DZ668" s="136"/>
      <c r="EA668" s="136"/>
      <c r="EB668" s="136"/>
      <c r="EC668" s="136"/>
      <c r="ED668" s="136"/>
      <c r="EE668" s="136"/>
      <c r="EF668" s="136"/>
      <c r="EG668" s="136"/>
      <c r="EH668" s="136"/>
      <c r="EI668" s="136"/>
      <c r="EJ668" s="136"/>
      <c r="EK668" s="136"/>
      <c r="EL668" s="136"/>
      <c r="EM668" s="136"/>
      <c r="EN668" s="136"/>
      <c r="EO668" s="136"/>
      <c r="EP668" s="136"/>
      <c r="EQ668" s="136"/>
      <c r="ER668" s="136"/>
      <c r="ES668" s="136"/>
      <c r="ET668" s="136"/>
      <c r="EU668" s="136"/>
      <c r="EV668" s="136"/>
      <c r="EW668" s="136"/>
      <c r="EX668" s="136"/>
      <c r="EY668" s="136"/>
      <c r="EZ668" s="136"/>
      <c r="FA668" s="136"/>
      <c r="FB668" s="136"/>
      <c r="FC668" s="136"/>
      <c r="FD668" s="136"/>
      <c r="FE668" s="136"/>
      <c r="FF668" s="136"/>
      <c r="FG668" s="136"/>
      <c r="FH668" s="136"/>
      <c r="FI668" s="136"/>
      <c r="FJ668" s="136"/>
      <c r="FK668" s="136"/>
      <c r="FL668" s="136"/>
      <c r="FM668" s="136"/>
      <c r="FN668" s="136"/>
      <c r="FO668" s="136"/>
      <c r="FP668" s="136"/>
      <c r="FQ668" s="136"/>
      <c r="FR668" s="136"/>
      <c r="FS668" s="136"/>
      <c r="FT668" s="136"/>
      <c r="FU668" s="136"/>
      <c r="FV668" s="136"/>
      <c r="FW668" s="136"/>
      <c r="FX668" s="136"/>
      <c r="FY668" s="136"/>
      <c r="FZ668" s="136"/>
      <c r="GA668" s="136"/>
      <c r="GB668" s="136"/>
      <c r="GC668" s="136"/>
      <c r="GD668" s="136"/>
      <c r="GE668" s="136"/>
      <c r="GF668" s="136"/>
      <c r="GG668" s="136"/>
      <c r="GH668" s="136"/>
      <c r="GI668" s="136"/>
      <c r="GJ668" s="136"/>
      <c r="GK668" s="136"/>
      <c r="GL668" s="136"/>
      <c r="GM668" s="136"/>
      <c r="GN668" s="136"/>
      <c r="GO668" s="136"/>
      <c r="GP668" s="136"/>
      <c r="GQ668" s="136"/>
      <c r="GR668" s="136"/>
      <c r="GS668" s="136"/>
      <c r="GT668" s="136"/>
      <c r="GU668" s="136"/>
      <c r="GV668" s="136"/>
      <c r="GW668" s="136"/>
      <c r="GX668" s="136"/>
      <c r="GY668" s="136"/>
      <c r="GZ668" s="136"/>
      <c r="HA668" s="136"/>
      <c r="HB668" s="136"/>
      <c r="HC668" s="136"/>
      <c r="HD668" s="136"/>
      <c r="HE668" s="136"/>
      <c r="HF668" s="136"/>
      <c r="HG668" s="136"/>
      <c r="HH668" s="136"/>
      <c r="HI668" s="136"/>
      <c r="HJ668" s="136"/>
      <c r="HK668" s="136"/>
      <c r="HL668" s="136"/>
      <c r="HM668" s="136"/>
      <c r="HN668" s="136"/>
      <c r="HO668" s="136"/>
      <c r="HP668" s="136"/>
      <c r="HQ668" s="136"/>
      <c r="HR668" s="136"/>
      <c r="HS668" s="136"/>
      <c r="HT668" s="136"/>
      <c r="HU668" s="136"/>
      <c r="HV668" s="136"/>
      <c r="HW668" s="136"/>
      <c r="HX668" s="136"/>
      <c r="HY668" s="136"/>
      <c r="HZ668" s="136"/>
      <c r="IA668" s="136"/>
      <c r="IB668" s="136"/>
      <c r="IC668" s="136"/>
      <c r="ID668" s="136"/>
      <c r="IE668" s="136"/>
      <c r="IF668" s="136"/>
      <c r="IG668" s="136"/>
    </row>
    <row r="669" spans="1:241" ht="15" customHeight="1" x14ac:dyDescent="0.25">
      <c r="I669" s="136"/>
      <c r="J669" s="136"/>
      <c r="K669" s="136"/>
      <c r="L669" s="136"/>
      <c r="M669" s="136"/>
      <c r="N669" s="136"/>
      <c r="O669" s="136"/>
      <c r="P669" s="136"/>
      <c r="Q669" s="136"/>
      <c r="R669" s="136"/>
      <c r="S669" s="136"/>
      <c r="T669" s="136"/>
      <c r="U669" s="136"/>
      <c r="V669" s="136"/>
      <c r="W669" s="136"/>
      <c r="X669" s="136"/>
      <c r="Y669" s="136"/>
      <c r="Z669" s="136"/>
      <c r="AA669" s="136"/>
      <c r="AB669" s="136"/>
      <c r="AC669" s="136"/>
      <c r="AD669" s="136"/>
      <c r="AE669" s="136"/>
      <c r="AF669" s="136"/>
      <c r="AG669" s="136"/>
      <c r="AH669" s="136"/>
      <c r="AI669" s="136"/>
      <c r="AJ669" s="136"/>
      <c r="AK669" s="136"/>
      <c r="AL669" s="136"/>
      <c r="AM669" s="136"/>
      <c r="AN669" s="136"/>
      <c r="AO669" s="136"/>
      <c r="AP669" s="136"/>
      <c r="AQ669" s="136"/>
      <c r="AR669" s="136"/>
      <c r="AS669" s="136"/>
      <c r="AT669" s="136"/>
      <c r="AU669" s="136"/>
      <c r="AV669" s="136"/>
      <c r="AW669" s="136"/>
      <c r="AX669" s="136"/>
      <c r="AY669" s="136"/>
      <c r="AZ669" s="136"/>
      <c r="BA669" s="136"/>
      <c r="BB669" s="136"/>
      <c r="BC669" s="136"/>
      <c r="BD669" s="136"/>
      <c r="BE669" s="136"/>
      <c r="BF669" s="136"/>
      <c r="BG669" s="136"/>
      <c r="BH669" s="136"/>
      <c r="BI669" s="136"/>
      <c r="BJ669" s="136"/>
      <c r="BK669" s="136"/>
      <c r="BL669" s="136"/>
      <c r="BM669" s="136"/>
      <c r="BN669" s="136"/>
      <c r="BO669" s="136"/>
      <c r="BP669" s="136"/>
      <c r="BQ669" s="136"/>
      <c r="BR669" s="136"/>
      <c r="BS669" s="136"/>
      <c r="BT669" s="136"/>
      <c r="BU669" s="136"/>
      <c r="BV669" s="136"/>
      <c r="BW669" s="136"/>
      <c r="BX669" s="136"/>
      <c r="BY669" s="136"/>
      <c r="BZ669" s="136"/>
      <c r="CA669" s="136"/>
      <c r="CB669" s="136"/>
      <c r="CC669" s="136"/>
      <c r="CD669" s="136"/>
      <c r="CE669" s="136"/>
      <c r="CF669" s="136"/>
      <c r="CG669" s="136"/>
      <c r="CH669" s="136"/>
      <c r="CI669" s="136"/>
      <c r="CJ669" s="136"/>
      <c r="CK669" s="136"/>
      <c r="CL669" s="136"/>
      <c r="CM669" s="136"/>
      <c r="CN669" s="136"/>
      <c r="CO669" s="136"/>
      <c r="CP669" s="136"/>
      <c r="CQ669" s="136"/>
      <c r="CR669" s="136"/>
      <c r="CS669" s="136"/>
      <c r="CT669" s="136"/>
      <c r="CU669" s="136"/>
      <c r="CV669" s="136"/>
      <c r="CW669" s="136"/>
      <c r="CX669" s="136"/>
      <c r="CY669" s="136"/>
      <c r="CZ669" s="136"/>
      <c r="DA669" s="136"/>
      <c r="DB669" s="136"/>
      <c r="DC669" s="136"/>
      <c r="DD669" s="136"/>
      <c r="DE669" s="136"/>
      <c r="DF669" s="136"/>
      <c r="DG669" s="136"/>
      <c r="DH669" s="136"/>
      <c r="DI669" s="136"/>
      <c r="DJ669" s="136"/>
      <c r="DK669" s="136"/>
      <c r="DL669" s="136"/>
      <c r="DM669" s="136"/>
      <c r="DN669" s="136"/>
      <c r="DO669" s="136"/>
      <c r="DP669" s="136"/>
      <c r="DQ669" s="136"/>
      <c r="DR669" s="136"/>
      <c r="DS669" s="136"/>
      <c r="DT669" s="136"/>
      <c r="DU669" s="136"/>
      <c r="DV669" s="136"/>
      <c r="DW669" s="136"/>
      <c r="DX669" s="136"/>
      <c r="DY669" s="136"/>
      <c r="DZ669" s="136"/>
      <c r="EA669" s="136"/>
      <c r="EB669" s="136"/>
      <c r="EC669" s="136"/>
      <c r="ED669" s="136"/>
      <c r="EE669" s="136"/>
      <c r="EF669" s="136"/>
      <c r="EG669" s="136"/>
      <c r="EH669" s="136"/>
      <c r="EI669" s="136"/>
      <c r="EJ669" s="136"/>
      <c r="EK669" s="136"/>
      <c r="EL669" s="136"/>
      <c r="EM669" s="136"/>
      <c r="EN669" s="136"/>
      <c r="EO669" s="136"/>
      <c r="EP669" s="136"/>
      <c r="EQ669" s="136"/>
      <c r="ER669" s="136"/>
      <c r="ES669" s="136"/>
      <c r="ET669" s="136"/>
      <c r="EU669" s="136"/>
      <c r="EV669" s="136"/>
      <c r="EW669" s="136"/>
      <c r="EX669" s="136"/>
      <c r="EY669" s="136"/>
      <c r="EZ669" s="136"/>
      <c r="FA669" s="136"/>
      <c r="FB669" s="136"/>
      <c r="FC669" s="136"/>
      <c r="FD669" s="136"/>
      <c r="FE669" s="136"/>
      <c r="FF669" s="136"/>
      <c r="FG669" s="136"/>
      <c r="FH669" s="136"/>
      <c r="FI669" s="136"/>
      <c r="FJ669" s="136"/>
      <c r="FK669" s="136"/>
      <c r="FL669" s="136"/>
      <c r="FM669" s="136"/>
      <c r="FN669" s="136"/>
      <c r="FO669" s="136"/>
      <c r="FP669" s="136"/>
      <c r="FQ669" s="136"/>
      <c r="FR669" s="136"/>
      <c r="FS669" s="136"/>
      <c r="FT669" s="136"/>
      <c r="FU669" s="136"/>
      <c r="FV669" s="136"/>
      <c r="FW669" s="136"/>
      <c r="FX669" s="136"/>
      <c r="FY669" s="136"/>
      <c r="FZ669" s="136"/>
      <c r="GA669" s="136"/>
      <c r="GB669" s="136"/>
      <c r="GC669" s="136"/>
      <c r="GD669" s="136"/>
      <c r="GE669" s="136"/>
      <c r="GF669" s="136"/>
      <c r="GG669" s="136"/>
      <c r="GH669" s="136"/>
      <c r="GI669" s="136"/>
      <c r="GJ669" s="136"/>
      <c r="GK669" s="136"/>
      <c r="GL669" s="136"/>
      <c r="GM669" s="136"/>
      <c r="GN669" s="136"/>
      <c r="GO669" s="136"/>
      <c r="GP669" s="136"/>
      <c r="GQ669" s="136"/>
      <c r="GR669" s="136"/>
      <c r="GS669" s="136"/>
      <c r="GT669" s="136"/>
      <c r="GU669" s="136"/>
      <c r="GV669" s="136"/>
      <c r="GW669" s="136"/>
      <c r="GX669" s="136"/>
      <c r="GY669" s="136"/>
      <c r="GZ669" s="136"/>
      <c r="HA669" s="136"/>
      <c r="HB669" s="136"/>
      <c r="HC669" s="136"/>
      <c r="HD669" s="136"/>
      <c r="HE669" s="136"/>
      <c r="HF669" s="136"/>
      <c r="HG669" s="136"/>
      <c r="HH669" s="136"/>
      <c r="HI669" s="136"/>
      <c r="HJ669" s="136"/>
      <c r="HK669" s="136"/>
      <c r="HL669" s="136"/>
      <c r="HM669" s="136"/>
      <c r="HN669" s="136"/>
      <c r="HO669" s="136"/>
      <c r="HP669" s="136"/>
      <c r="HQ669" s="136"/>
      <c r="HR669" s="136"/>
      <c r="HS669" s="136"/>
      <c r="HT669" s="136"/>
      <c r="HU669" s="136"/>
      <c r="HV669" s="136"/>
      <c r="HW669" s="136"/>
      <c r="HX669" s="136"/>
      <c r="HY669" s="136"/>
      <c r="HZ669" s="136"/>
      <c r="IA669" s="136"/>
      <c r="IB669" s="136"/>
      <c r="IC669" s="136"/>
      <c r="ID669" s="136"/>
      <c r="IE669" s="136"/>
      <c r="IF669" s="136"/>
      <c r="IG669" s="136"/>
    </row>
    <row r="670" spans="1:241" ht="15" customHeight="1" x14ac:dyDescent="0.25">
      <c r="A670" s="135" t="s">
        <v>425</v>
      </c>
      <c r="B670" s="205">
        <v>6190870</v>
      </c>
      <c r="C670" s="205">
        <v>2453060</v>
      </c>
      <c r="D670" s="205">
        <v>873834</v>
      </c>
      <c r="E670" s="205">
        <v>1171360</v>
      </c>
      <c r="F670" s="205">
        <v>2159022</v>
      </c>
      <c r="G670" s="205">
        <v>314345</v>
      </c>
      <c r="H670" s="242">
        <v>13162491</v>
      </c>
      <c r="I670" s="136"/>
      <c r="J670" s="135" t="s">
        <v>470</v>
      </c>
      <c r="K670" s="205">
        <v>3830872</v>
      </c>
      <c r="L670" s="205">
        <v>2269058</v>
      </c>
      <c r="M670" s="205">
        <v>770945</v>
      </c>
      <c r="N670" s="205">
        <v>1583751</v>
      </c>
      <c r="O670" s="205">
        <v>1637418</v>
      </c>
      <c r="P670" s="205">
        <v>268688</v>
      </c>
      <c r="Q670" s="242">
        <v>10360732</v>
      </c>
      <c r="R670" s="136"/>
      <c r="S670" s="136"/>
      <c r="T670" s="136"/>
      <c r="U670" s="136"/>
      <c r="V670" s="136"/>
      <c r="W670" s="136"/>
      <c r="X670" s="136"/>
      <c r="Y670" s="136"/>
      <c r="Z670" s="136"/>
      <c r="AA670" s="136"/>
      <c r="AB670" s="136"/>
      <c r="AC670" s="136"/>
      <c r="AD670" s="136"/>
      <c r="AE670" s="136"/>
      <c r="AF670" s="136"/>
      <c r="AG670" s="136"/>
      <c r="AH670" s="136"/>
      <c r="AI670" s="136"/>
      <c r="AJ670" s="136"/>
      <c r="AK670" s="136"/>
      <c r="AL670" s="136"/>
      <c r="AM670" s="136"/>
      <c r="AN670" s="136"/>
      <c r="AO670" s="136"/>
      <c r="AP670" s="136"/>
      <c r="AQ670" s="136"/>
      <c r="AR670" s="136"/>
      <c r="AS670" s="136"/>
      <c r="AT670" s="136"/>
      <c r="AU670" s="136"/>
      <c r="AV670" s="136"/>
      <c r="AW670" s="136"/>
      <c r="AX670" s="136"/>
      <c r="AY670" s="136"/>
      <c r="AZ670" s="136"/>
      <c r="BA670" s="136"/>
      <c r="BB670" s="136"/>
      <c r="BC670" s="136"/>
      <c r="BD670" s="136"/>
      <c r="BE670" s="136"/>
      <c r="BF670" s="136"/>
      <c r="BG670" s="136"/>
      <c r="BH670" s="136"/>
      <c r="BI670" s="136"/>
      <c r="BJ670" s="136"/>
      <c r="BK670" s="136"/>
      <c r="BL670" s="136"/>
      <c r="BM670" s="136"/>
      <c r="BN670" s="136"/>
      <c r="BO670" s="136"/>
      <c r="BP670" s="136"/>
      <c r="BQ670" s="136"/>
      <c r="BR670" s="136"/>
      <c r="BS670" s="136"/>
      <c r="BT670" s="136"/>
      <c r="BU670" s="136"/>
      <c r="BV670" s="136"/>
      <c r="BW670" s="136"/>
      <c r="BX670" s="136"/>
      <c r="BY670" s="136"/>
      <c r="BZ670" s="136"/>
      <c r="CA670" s="136"/>
      <c r="CB670" s="136"/>
      <c r="CC670" s="136"/>
      <c r="CD670" s="136"/>
      <c r="CE670" s="136"/>
      <c r="CF670" s="136"/>
      <c r="CG670" s="136"/>
      <c r="CH670" s="136"/>
      <c r="CI670" s="136"/>
      <c r="CJ670" s="136"/>
      <c r="CK670" s="136"/>
      <c r="CL670" s="136"/>
      <c r="CM670" s="136"/>
      <c r="CN670" s="136"/>
      <c r="CO670" s="136"/>
      <c r="CP670" s="136"/>
      <c r="CQ670" s="136"/>
      <c r="CR670" s="136"/>
      <c r="CS670" s="136"/>
      <c r="CT670" s="136"/>
      <c r="CU670" s="136"/>
      <c r="CV670" s="136"/>
      <c r="CW670" s="136"/>
      <c r="CX670" s="136"/>
      <c r="CY670" s="136"/>
      <c r="CZ670" s="136"/>
      <c r="DA670" s="136"/>
      <c r="DB670" s="136"/>
      <c r="DC670" s="136"/>
      <c r="DD670" s="136"/>
      <c r="DE670" s="136"/>
      <c r="DF670" s="136"/>
      <c r="DG670" s="136"/>
      <c r="DH670" s="136"/>
      <c r="DI670" s="136"/>
      <c r="DJ670" s="136"/>
      <c r="DK670" s="136"/>
      <c r="DL670" s="136"/>
      <c r="DM670" s="136"/>
      <c r="DN670" s="136"/>
      <c r="DO670" s="136"/>
      <c r="DP670" s="136"/>
      <c r="DQ670" s="136"/>
      <c r="DR670" s="136"/>
      <c r="DS670" s="136"/>
      <c r="DT670" s="136"/>
      <c r="DU670" s="136"/>
      <c r="DV670" s="136"/>
      <c r="DW670" s="136"/>
      <c r="DX670" s="136"/>
      <c r="DY670" s="136"/>
      <c r="DZ670" s="136"/>
      <c r="EA670" s="136"/>
      <c r="EB670" s="136"/>
      <c r="EC670" s="136"/>
      <c r="ED670" s="136"/>
      <c r="EE670" s="136"/>
      <c r="EF670" s="136"/>
      <c r="EG670" s="136"/>
      <c r="EH670" s="136"/>
      <c r="EI670" s="136"/>
      <c r="EJ670" s="136"/>
      <c r="EK670" s="136"/>
      <c r="EL670" s="136"/>
      <c r="EM670" s="136"/>
      <c r="EN670" s="136"/>
      <c r="EO670" s="136"/>
      <c r="EP670" s="136"/>
      <c r="EQ670" s="136"/>
      <c r="ER670" s="136"/>
      <c r="ES670" s="136"/>
      <c r="ET670" s="136"/>
      <c r="EU670" s="136"/>
      <c r="EV670" s="136"/>
      <c r="EW670" s="136"/>
      <c r="EX670" s="136"/>
      <c r="EY670" s="136"/>
      <c r="EZ670" s="136"/>
      <c r="FA670" s="136"/>
      <c r="FB670" s="136"/>
      <c r="FC670" s="136"/>
      <c r="FD670" s="136"/>
      <c r="FE670" s="136"/>
      <c r="FF670" s="136"/>
      <c r="FG670" s="136"/>
      <c r="FH670" s="136"/>
      <c r="FI670" s="136"/>
      <c r="FJ670" s="136"/>
      <c r="FK670" s="136"/>
      <c r="FL670" s="136"/>
      <c r="FM670" s="136"/>
      <c r="FN670" s="136"/>
      <c r="FO670" s="136"/>
      <c r="FP670" s="136"/>
      <c r="FQ670" s="136"/>
      <c r="FR670" s="136"/>
      <c r="FS670" s="136"/>
      <c r="FT670" s="136"/>
      <c r="FU670" s="136"/>
      <c r="FV670" s="136"/>
      <c r="FW670" s="136"/>
      <c r="FX670" s="136"/>
      <c r="FY670" s="136"/>
      <c r="FZ670" s="136"/>
      <c r="GA670" s="136"/>
      <c r="GB670" s="136"/>
      <c r="GC670" s="136"/>
      <c r="GD670" s="136"/>
      <c r="GE670" s="136"/>
      <c r="GF670" s="136"/>
      <c r="GG670" s="136"/>
      <c r="GH670" s="136"/>
      <c r="GI670" s="136"/>
      <c r="GJ670" s="136"/>
      <c r="GK670" s="136"/>
      <c r="GL670" s="136"/>
      <c r="GM670" s="136"/>
      <c r="GN670" s="136"/>
      <c r="GO670" s="136"/>
      <c r="GP670" s="136"/>
      <c r="GQ670" s="136"/>
      <c r="GR670" s="136"/>
      <c r="GS670" s="136"/>
      <c r="GT670" s="136"/>
      <c r="GU670" s="136"/>
      <c r="GV670" s="136"/>
      <c r="GW670" s="136"/>
      <c r="GX670" s="136"/>
      <c r="GY670" s="136"/>
      <c r="GZ670" s="136"/>
      <c r="HA670" s="136"/>
      <c r="HB670" s="136"/>
      <c r="HC670" s="136"/>
      <c r="HD670" s="136"/>
      <c r="HE670" s="136"/>
      <c r="HF670" s="136"/>
      <c r="HG670" s="136"/>
      <c r="HH670" s="136"/>
      <c r="HI670" s="136"/>
      <c r="HJ670" s="136"/>
      <c r="HK670" s="136"/>
      <c r="HL670" s="136"/>
      <c r="HM670" s="136"/>
      <c r="HN670" s="136"/>
      <c r="HO670" s="136"/>
      <c r="HP670" s="136"/>
      <c r="HQ670" s="136"/>
      <c r="HR670" s="136"/>
      <c r="HS670" s="136"/>
      <c r="HT670" s="136"/>
      <c r="HU670" s="136"/>
      <c r="HV670" s="136"/>
      <c r="HW670" s="136"/>
      <c r="HX670" s="136"/>
      <c r="HY670" s="136"/>
      <c r="HZ670" s="136"/>
      <c r="IA670" s="136"/>
      <c r="IB670" s="136"/>
      <c r="IC670" s="136"/>
      <c r="ID670" s="136"/>
      <c r="IE670" s="136"/>
      <c r="IF670" s="136"/>
      <c r="IG670" s="136"/>
    </row>
    <row r="671" spans="1:241" ht="15" customHeight="1" x14ac:dyDescent="0.25">
      <c r="A671" s="135" t="s">
        <v>426</v>
      </c>
      <c r="B671" s="205">
        <v>5187197</v>
      </c>
      <c r="C671" s="205">
        <v>1798866</v>
      </c>
      <c r="D671" s="205">
        <v>721851</v>
      </c>
      <c r="E671" s="205">
        <v>975950</v>
      </c>
      <c r="F671" s="205">
        <v>2336418</v>
      </c>
      <c r="G671" s="205">
        <v>373194</v>
      </c>
      <c r="H671" s="242">
        <v>11393476</v>
      </c>
      <c r="I671" s="136"/>
      <c r="J671" s="135" t="s">
        <v>715</v>
      </c>
      <c r="K671" s="205">
        <v>6253130</v>
      </c>
      <c r="L671" s="205">
        <v>2248587</v>
      </c>
      <c r="M671" s="205">
        <v>909017</v>
      </c>
      <c r="N671" s="205">
        <v>1328023</v>
      </c>
      <c r="O671" s="205">
        <v>1585561</v>
      </c>
      <c r="P671" s="205">
        <v>318004</v>
      </c>
      <c r="Q671" s="242">
        <v>12642322</v>
      </c>
      <c r="R671" s="136"/>
      <c r="S671" s="136"/>
      <c r="T671" s="136"/>
      <c r="U671" s="136"/>
      <c r="V671" s="136"/>
      <c r="W671" s="136"/>
      <c r="X671" s="136"/>
      <c r="Y671" s="136"/>
      <c r="Z671" s="136"/>
      <c r="AA671" s="136"/>
      <c r="AB671" s="136"/>
      <c r="AC671" s="136"/>
      <c r="AD671" s="136"/>
      <c r="AE671" s="136"/>
      <c r="AF671" s="136"/>
      <c r="AG671" s="136"/>
      <c r="AH671" s="136"/>
      <c r="AI671" s="136"/>
      <c r="AJ671" s="136"/>
      <c r="AK671" s="136"/>
      <c r="AL671" s="136"/>
      <c r="AM671" s="136"/>
      <c r="AN671" s="136"/>
      <c r="AO671" s="136"/>
      <c r="AP671" s="136"/>
      <c r="AQ671" s="136"/>
      <c r="AR671" s="136"/>
      <c r="AS671" s="136"/>
      <c r="AT671" s="136"/>
      <c r="AU671" s="136"/>
      <c r="AV671" s="136"/>
      <c r="AW671" s="136"/>
      <c r="AX671" s="136"/>
      <c r="AY671" s="136"/>
      <c r="AZ671" s="136"/>
      <c r="BA671" s="136"/>
      <c r="BB671" s="136"/>
      <c r="BC671" s="136"/>
      <c r="BD671" s="136"/>
      <c r="BE671" s="136"/>
      <c r="BF671" s="136"/>
      <c r="BG671" s="136"/>
      <c r="BH671" s="136"/>
      <c r="BI671" s="136"/>
      <c r="BJ671" s="136"/>
      <c r="BK671" s="136"/>
      <c r="BL671" s="136"/>
      <c r="BM671" s="136"/>
      <c r="BN671" s="136"/>
      <c r="BO671" s="136"/>
      <c r="BP671" s="136"/>
      <c r="BQ671" s="136"/>
      <c r="BR671" s="136"/>
      <c r="BS671" s="136"/>
      <c r="BT671" s="136"/>
      <c r="BU671" s="136"/>
      <c r="BV671" s="136"/>
      <c r="BW671" s="136"/>
      <c r="BX671" s="136"/>
      <c r="BY671" s="136"/>
      <c r="BZ671" s="136"/>
      <c r="CA671" s="136"/>
      <c r="CB671" s="136"/>
      <c r="CC671" s="136"/>
      <c r="CD671" s="136"/>
      <c r="CE671" s="136"/>
      <c r="CF671" s="136"/>
      <c r="CG671" s="136"/>
      <c r="CH671" s="136"/>
      <c r="CI671" s="136"/>
      <c r="CJ671" s="136"/>
      <c r="CK671" s="136"/>
      <c r="CL671" s="136"/>
      <c r="CM671" s="136"/>
      <c r="CN671" s="136"/>
      <c r="CO671" s="136"/>
      <c r="CP671" s="136"/>
      <c r="CQ671" s="136"/>
      <c r="CR671" s="136"/>
      <c r="CS671" s="136"/>
      <c r="CT671" s="136"/>
      <c r="CU671" s="136"/>
      <c r="CV671" s="136"/>
      <c r="CW671" s="136"/>
      <c r="CX671" s="136"/>
      <c r="CY671" s="136"/>
      <c r="CZ671" s="136"/>
      <c r="DA671" s="136"/>
      <c r="DB671" s="136"/>
      <c r="DC671" s="136"/>
      <c r="DD671" s="136"/>
      <c r="DE671" s="136"/>
      <c r="DF671" s="136"/>
      <c r="DG671" s="136"/>
      <c r="DH671" s="136"/>
      <c r="DI671" s="136"/>
      <c r="DJ671" s="136"/>
      <c r="DK671" s="136"/>
      <c r="DL671" s="136"/>
      <c r="DM671" s="136"/>
      <c r="DN671" s="136"/>
      <c r="DO671" s="136"/>
      <c r="DP671" s="136"/>
      <c r="DQ671" s="136"/>
      <c r="DR671" s="136"/>
      <c r="DS671" s="136"/>
      <c r="DT671" s="136"/>
      <c r="DU671" s="136"/>
      <c r="DV671" s="136"/>
      <c r="DW671" s="136"/>
      <c r="DX671" s="136"/>
      <c r="DY671" s="136"/>
      <c r="DZ671" s="136"/>
      <c r="EA671" s="136"/>
      <c r="EB671" s="136"/>
      <c r="EC671" s="136"/>
      <c r="ED671" s="136"/>
      <c r="EE671" s="136"/>
      <c r="EF671" s="136"/>
      <c r="EG671" s="136"/>
      <c r="EH671" s="136"/>
      <c r="EI671" s="136"/>
      <c r="EJ671" s="136"/>
      <c r="EK671" s="136"/>
      <c r="EL671" s="136"/>
      <c r="EM671" s="136"/>
      <c r="EN671" s="136"/>
      <c r="EO671" s="136"/>
      <c r="EP671" s="136"/>
      <c r="EQ671" s="136"/>
      <c r="ER671" s="136"/>
      <c r="ES671" s="136"/>
      <c r="ET671" s="136"/>
      <c r="EU671" s="136"/>
      <c r="EV671" s="136"/>
      <c r="EW671" s="136"/>
      <c r="EX671" s="136"/>
      <c r="EY671" s="136"/>
      <c r="EZ671" s="136"/>
      <c r="FA671" s="136"/>
      <c r="FB671" s="136"/>
      <c r="FC671" s="136"/>
      <c r="FD671" s="136"/>
      <c r="FE671" s="136"/>
      <c r="FF671" s="136"/>
      <c r="FG671" s="136"/>
      <c r="FH671" s="136"/>
      <c r="FI671" s="136"/>
      <c r="FJ671" s="136"/>
      <c r="FK671" s="136"/>
      <c r="FL671" s="136"/>
      <c r="FM671" s="136"/>
      <c r="FN671" s="136"/>
      <c r="FO671" s="136"/>
      <c r="FP671" s="136"/>
      <c r="FQ671" s="136"/>
      <c r="FR671" s="136"/>
      <c r="FS671" s="136"/>
      <c r="FT671" s="136"/>
      <c r="FU671" s="136"/>
      <c r="FV671" s="136"/>
      <c r="FW671" s="136"/>
      <c r="FX671" s="136"/>
      <c r="FY671" s="136"/>
      <c r="FZ671" s="136"/>
      <c r="GA671" s="136"/>
      <c r="GB671" s="136"/>
      <c r="GC671" s="136"/>
      <c r="GD671" s="136"/>
      <c r="GE671" s="136"/>
      <c r="GF671" s="136"/>
      <c r="GG671" s="136"/>
      <c r="GH671" s="136"/>
      <c r="GI671" s="136"/>
      <c r="GJ671" s="136"/>
      <c r="GK671" s="136"/>
      <c r="GL671" s="136"/>
      <c r="GM671" s="136"/>
      <c r="GN671" s="136"/>
      <c r="GO671" s="136"/>
      <c r="GP671" s="136"/>
      <c r="GQ671" s="136"/>
      <c r="GR671" s="136"/>
      <c r="GS671" s="136"/>
      <c r="GT671" s="136"/>
      <c r="GU671" s="136"/>
      <c r="GV671" s="136"/>
      <c r="GW671" s="136"/>
      <c r="GX671" s="136"/>
      <c r="GY671" s="136"/>
      <c r="GZ671" s="136"/>
      <c r="HA671" s="136"/>
      <c r="HB671" s="136"/>
      <c r="HC671" s="136"/>
      <c r="HD671" s="136"/>
      <c r="HE671" s="136"/>
      <c r="HF671" s="136"/>
      <c r="HG671" s="136"/>
      <c r="HH671" s="136"/>
      <c r="HI671" s="136"/>
      <c r="HJ671" s="136"/>
      <c r="HK671" s="136"/>
      <c r="HL671" s="136"/>
      <c r="HM671" s="136"/>
      <c r="HN671" s="136"/>
      <c r="HO671" s="136"/>
      <c r="HP671" s="136"/>
      <c r="HQ671" s="136"/>
      <c r="HR671" s="136"/>
      <c r="HS671" s="136"/>
      <c r="HT671" s="136"/>
      <c r="HU671" s="136"/>
      <c r="HV671" s="136"/>
      <c r="HW671" s="136"/>
      <c r="HX671" s="136"/>
      <c r="HY671" s="136"/>
      <c r="HZ671" s="136"/>
      <c r="IA671" s="136"/>
      <c r="IB671" s="136"/>
      <c r="IC671" s="136"/>
      <c r="ID671" s="136"/>
      <c r="IE671" s="136"/>
      <c r="IF671" s="136"/>
      <c r="IG671" s="136"/>
    </row>
    <row r="672" spans="1:241" ht="15" customHeight="1" x14ac:dyDescent="0.25">
      <c r="A672" s="135" t="s">
        <v>427</v>
      </c>
      <c r="B672" s="205">
        <v>7445870</v>
      </c>
      <c r="C672" s="205">
        <v>2315737</v>
      </c>
      <c r="D672" s="205">
        <v>948485</v>
      </c>
      <c r="E672" s="205">
        <v>920523</v>
      </c>
      <c r="F672" s="205">
        <v>1985585</v>
      </c>
      <c r="G672" s="205">
        <v>387164</v>
      </c>
      <c r="H672" s="242">
        <v>14003364</v>
      </c>
      <c r="I672" s="136"/>
      <c r="J672" s="135" t="s">
        <v>642</v>
      </c>
      <c r="K672" s="205">
        <v>6069997</v>
      </c>
      <c r="L672" s="205">
        <v>2529393</v>
      </c>
      <c r="M672" s="205">
        <v>854680</v>
      </c>
      <c r="N672" s="205">
        <v>1445048</v>
      </c>
      <c r="O672" s="205">
        <v>1729235</v>
      </c>
      <c r="P672" s="205">
        <v>446259</v>
      </c>
      <c r="Q672" s="242">
        <v>13074612</v>
      </c>
      <c r="R672" s="136"/>
      <c r="S672" s="136"/>
      <c r="T672" s="136"/>
      <c r="U672" s="136"/>
      <c r="V672" s="136"/>
      <c r="W672" s="136"/>
      <c r="X672" s="136"/>
      <c r="Y672" s="136"/>
      <c r="Z672" s="136"/>
      <c r="AA672" s="136"/>
      <c r="AB672" s="136"/>
      <c r="AC672" s="136"/>
      <c r="AD672" s="136"/>
      <c r="AE672" s="136"/>
      <c r="AF672" s="136"/>
      <c r="AG672" s="136"/>
      <c r="AH672" s="136"/>
      <c r="AI672" s="136"/>
      <c r="AJ672" s="136"/>
      <c r="AK672" s="136"/>
      <c r="AL672" s="136"/>
      <c r="AM672" s="136"/>
      <c r="AN672" s="136"/>
      <c r="AO672" s="136"/>
      <c r="AP672" s="136"/>
      <c r="AQ672" s="136"/>
      <c r="AR672" s="136"/>
      <c r="AS672" s="136"/>
      <c r="AT672" s="136"/>
      <c r="AU672" s="136"/>
      <c r="AV672" s="136"/>
      <c r="AW672" s="136"/>
      <c r="AX672" s="136"/>
      <c r="AY672" s="136"/>
      <c r="AZ672" s="136"/>
      <c r="BA672" s="136"/>
      <c r="BB672" s="136"/>
      <c r="BC672" s="136"/>
      <c r="BD672" s="136"/>
      <c r="BE672" s="136"/>
      <c r="BF672" s="136"/>
      <c r="BG672" s="136"/>
      <c r="BH672" s="136"/>
      <c r="BI672" s="136"/>
      <c r="BJ672" s="136"/>
      <c r="BK672" s="136"/>
      <c r="BL672" s="136"/>
      <c r="BM672" s="136"/>
      <c r="BN672" s="136"/>
      <c r="BO672" s="136"/>
      <c r="BP672" s="136"/>
      <c r="BQ672" s="136"/>
      <c r="BR672" s="136"/>
      <c r="BS672" s="136"/>
      <c r="BT672" s="136"/>
      <c r="BU672" s="136"/>
      <c r="BV672" s="136"/>
      <c r="BW672" s="136"/>
      <c r="BX672" s="136"/>
      <c r="BY672" s="136"/>
      <c r="BZ672" s="136"/>
      <c r="CA672" s="136"/>
      <c r="CB672" s="136"/>
      <c r="CC672" s="136"/>
      <c r="CD672" s="136"/>
      <c r="CE672" s="136"/>
      <c r="CF672" s="136"/>
      <c r="CG672" s="136"/>
      <c r="CH672" s="136"/>
      <c r="CI672" s="136"/>
      <c r="CJ672" s="136"/>
      <c r="CK672" s="136"/>
      <c r="CL672" s="136"/>
      <c r="CM672" s="136"/>
      <c r="CN672" s="136"/>
      <c r="CO672" s="136"/>
      <c r="CP672" s="136"/>
      <c r="CQ672" s="136"/>
      <c r="CR672" s="136"/>
      <c r="CS672" s="136"/>
      <c r="CT672" s="136"/>
      <c r="CU672" s="136"/>
      <c r="CV672" s="136"/>
      <c r="CW672" s="136"/>
      <c r="CX672" s="136"/>
      <c r="CY672" s="136"/>
      <c r="CZ672" s="136"/>
      <c r="DA672" s="136"/>
      <c r="DB672" s="136"/>
      <c r="DC672" s="136"/>
      <c r="DD672" s="136"/>
      <c r="DE672" s="136"/>
      <c r="DF672" s="136"/>
      <c r="DG672" s="136"/>
      <c r="DH672" s="136"/>
      <c r="DI672" s="136"/>
      <c r="DJ672" s="136"/>
      <c r="DK672" s="136"/>
      <c r="DL672" s="136"/>
      <c r="DM672" s="136"/>
      <c r="DN672" s="136"/>
      <c r="DO672" s="136"/>
      <c r="DP672" s="136"/>
      <c r="DQ672" s="136"/>
      <c r="DR672" s="136"/>
      <c r="DS672" s="136"/>
      <c r="DT672" s="136"/>
      <c r="DU672" s="136"/>
      <c r="DV672" s="136"/>
      <c r="DW672" s="136"/>
      <c r="DX672" s="136"/>
      <c r="DY672" s="136"/>
      <c r="DZ672" s="136"/>
      <c r="EA672" s="136"/>
      <c r="EB672" s="136"/>
      <c r="EC672" s="136"/>
      <c r="ED672" s="136"/>
      <c r="EE672" s="136"/>
      <c r="EF672" s="136"/>
      <c r="EG672" s="136"/>
      <c r="EH672" s="136"/>
      <c r="EI672" s="136"/>
      <c r="EJ672" s="136"/>
      <c r="EK672" s="136"/>
      <c r="EL672" s="136"/>
      <c r="EM672" s="136"/>
      <c r="EN672" s="136"/>
      <c r="EO672" s="136"/>
      <c r="EP672" s="136"/>
      <c r="EQ672" s="136"/>
      <c r="ER672" s="136"/>
      <c r="ES672" s="136"/>
      <c r="ET672" s="136"/>
      <c r="EU672" s="136"/>
      <c r="EV672" s="136"/>
      <c r="EW672" s="136"/>
      <c r="EX672" s="136"/>
      <c r="EY672" s="136"/>
      <c r="EZ672" s="136"/>
      <c r="FA672" s="136"/>
      <c r="FB672" s="136"/>
      <c r="FC672" s="136"/>
      <c r="FD672" s="136"/>
      <c r="FE672" s="136"/>
      <c r="FF672" s="136"/>
      <c r="FG672" s="136"/>
      <c r="FH672" s="136"/>
      <c r="FI672" s="136"/>
      <c r="FJ672" s="136"/>
      <c r="FK672" s="136"/>
      <c r="FL672" s="136"/>
      <c r="FM672" s="136"/>
      <c r="FN672" s="136"/>
      <c r="FO672" s="136"/>
      <c r="FP672" s="136"/>
      <c r="FQ672" s="136"/>
      <c r="FR672" s="136"/>
      <c r="FS672" s="136"/>
      <c r="FT672" s="136"/>
      <c r="FU672" s="136"/>
      <c r="FV672" s="136"/>
      <c r="FW672" s="136"/>
      <c r="FX672" s="136"/>
      <c r="FY672" s="136"/>
      <c r="FZ672" s="136"/>
      <c r="GA672" s="136"/>
      <c r="GB672" s="136"/>
      <c r="GC672" s="136"/>
      <c r="GD672" s="136"/>
      <c r="GE672" s="136"/>
      <c r="GF672" s="136"/>
      <c r="GG672" s="136"/>
      <c r="GH672" s="136"/>
      <c r="GI672" s="136"/>
      <c r="GJ672" s="136"/>
      <c r="GK672" s="136"/>
      <c r="GL672" s="136"/>
      <c r="GM672" s="136"/>
      <c r="GN672" s="136"/>
      <c r="GO672" s="136"/>
      <c r="GP672" s="136"/>
      <c r="GQ672" s="136"/>
      <c r="GR672" s="136"/>
      <c r="GS672" s="136"/>
      <c r="GT672" s="136"/>
      <c r="GU672" s="136"/>
      <c r="GV672" s="136"/>
      <c r="GW672" s="136"/>
      <c r="GX672" s="136"/>
      <c r="GY672" s="136"/>
      <c r="GZ672" s="136"/>
      <c r="HA672" s="136"/>
      <c r="HB672" s="136"/>
      <c r="HC672" s="136"/>
      <c r="HD672" s="136"/>
      <c r="HE672" s="136"/>
      <c r="HF672" s="136"/>
      <c r="HG672" s="136"/>
      <c r="HH672" s="136"/>
      <c r="HI672" s="136"/>
      <c r="HJ672" s="136"/>
      <c r="HK672" s="136"/>
      <c r="HL672" s="136"/>
      <c r="HM672" s="136"/>
      <c r="HN672" s="136"/>
      <c r="HO672" s="136"/>
      <c r="HP672" s="136"/>
      <c r="HQ672" s="136"/>
      <c r="HR672" s="136"/>
      <c r="HS672" s="136"/>
      <c r="HT672" s="136"/>
      <c r="HU672" s="136"/>
      <c r="HV672" s="136"/>
      <c r="HW672" s="136"/>
      <c r="HX672" s="136"/>
      <c r="HY672" s="136"/>
      <c r="HZ672" s="136"/>
      <c r="IA672" s="136"/>
      <c r="IB672" s="136"/>
      <c r="IC672" s="136"/>
      <c r="ID672" s="136"/>
      <c r="IE672" s="136"/>
      <c r="IF672" s="136"/>
      <c r="IG672" s="136"/>
    </row>
    <row r="673" spans="1:241" ht="15" customHeight="1" x14ac:dyDescent="0.25">
      <c r="A673" s="135" t="s">
        <v>706</v>
      </c>
      <c r="B673" s="205">
        <v>4522824</v>
      </c>
      <c r="C673" s="205">
        <v>1604732</v>
      </c>
      <c r="D673" s="205">
        <v>685342</v>
      </c>
      <c r="E673" s="205">
        <v>949266</v>
      </c>
      <c r="F673" s="205">
        <v>1895477</v>
      </c>
      <c r="G673" s="205">
        <v>282057</v>
      </c>
      <c r="H673" s="242">
        <v>9939698</v>
      </c>
      <c r="I673" s="136"/>
      <c r="J673" s="135" t="s">
        <v>471</v>
      </c>
      <c r="K673" s="205">
        <v>4858133</v>
      </c>
      <c r="L673" s="205">
        <v>2095256</v>
      </c>
      <c r="M673" s="205">
        <v>795780</v>
      </c>
      <c r="N673" s="205">
        <v>1132213</v>
      </c>
      <c r="O673" s="205">
        <v>1606184</v>
      </c>
      <c r="P673" s="205">
        <v>296022</v>
      </c>
      <c r="Q673" s="242">
        <v>10783588</v>
      </c>
      <c r="R673" s="136"/>
      <c r="S673" s="136"/>
      <c r="T673" s="136"/>
      <c r="U673" s="136"/>
      <c r="V673" s="136"/>
      <c r="W673" s="136"/>
      <c r="X673" s="136"/>
      <c r="Y673" s="136"/>
      <c r="Z673" s="136"/>
      <c r="AA673" s="136"/>
      <c r="AB673" s="136"/>
      <c r="AC673" s="136"/>
      <c r="AD673" s="136"/>
      <c r="AE673" s="136"/>
      <c r="AF673" s="136"/>
      <c r="AG673" s="136"/>
      <c r="AH673" s="136"/>
      <c r="AI673" s="136"/>
      <c r="AJ673" s="136"/>
      <c r="AK673" s="136"/>
      <c r="AL673" s="136"/>
      <c r="AM673" s="136"/>
      <c r="AN673" s="136"/>
      <c r="AO673" s="136"/>
      <c r="AP673" s="136"/>
      <c r="AQ673" s="136"/>
      <c r="AR673" s="136"/>
      <c r="AS673" s="136"/>
      <c r="AT673" s="136"/>
      <c r="AU673" s="136"/>
      <c r="AV673" s="136"/>
      <c r="AW673" s="136"/>
      <c r="AX673" s="136"/>
      <c r="AY673" s="136"/>
      <c r="AZ673" s="136"/>
      <c r="BA673" s="136"/>
      <c r="BB673" s="136"/>
      <c r="BC673" s="136"/>
      <c r="BD673" s="136"/>
      <c r="BE673" s="136"/>
      <c r="BF673" s="136"/>
      <c r="BG673" s="136"/>
      <c r="BH673" s="136"/>
      <c r="BI673" s="136"/>
      <c r="BJ673" s="136"/>
      <c r="BK673" s="136"/>
      <c r="BL673" s="136"/>
      <c r="BM673" s="136"/>
      <c r="BN673" s="136"/>
      <c r="BO673" s="136"/>
      <c r="BP673" s="136"/>
      <c r="BQ673" s="136"/>
      <c r="BR673" s="136"/>
      <c r="BS673" s="136"/>
      <c r="BT673" s="136"/>
      <c r="BU673" s="136"/>
      <c r="BV673" s="136"/>
      <c r="BW673" s="136"/>
      <c r="BX673" s="136"/>
      <c r="BY673" s="136"/>
      <c r="BZ673" s="136"/>
      <c r="CA673" s="136"/>
      <c r="CB673" s="136"/>
      <c r="CC673" s="136"/>
      <c r="CD673" s="136"/>
      <c r="CE673" s="136"/>
      <c r="CF673" s="136"/>
      <c r="CG673" s="136"/>
      <c r="CH673" s="136"/>
      <c r="CI673" s="136"/>
      <c r="CJ673" s="136"/>
      <c r="CK673" s="136"/>
      <c r="CL673" s="136"/>
      <c r="CM673" s="136"/>
      <c r="CN673" s="136"/>
      <c r="CO673" s="136"/>
      <c r="CP673" s="136"/>
      <c r="CQ673" s="136"/>
      <c r="CR673" s="136"/>
      <c r="CS673" s="136"/>
      <c r="CT673" s="136"/>
      <c r="CU673" s="136"/>
      <c r="CV673" s="136"/>
      <c r="CW673" s="136"/>
      <c r="CX673" s="136"/>
      <c r="CY673" s="136"/>
      <c r="CZ673" s="136"/>
      <c r="DA673" s="136"/>
      <c r="DB673" s="136"/>
      <c r="DC673" s="136"/>
      <c r="DD673" s="136"/>
      <c r="DE673" s="136"/>
      <c r="DF673" s="136"/>
      <c r="DG673" s="136"/>
      <c r="DH673" s="136"/>
      <c r="DI673" s="136"/>
      <c r="DJ673" s="136"/>
      <c r="DK673" s="136"/>
      <c r="DL673" s="136"/>
      <c r="DM673" s="136"/>
      <c r="DN673" s="136"/>
      <c r="DO673" s="136"/>
      <c r="DP673" s="136"/>
      <c r="DQ673" s="136"/>
      <c r="DR673" s="136"/>
      <c r="DS673" s="136"/>
      <c r="DT673" s="136"/>
      <c r="DU673" s="136"/>
      <c r="DV673" s="136"/>
      <c r="DW673" s="136"/>
      <c r="DX673" s="136"/>
      <c r="DY673" s="136"/>
      <c r="DZ673" s="136"/>
      <c r="EA673" s="136"/>
      <c r="EB673" s="136"/>
      <c r="EC673" s="136"/>
      <c r="ED673" s="136"/>
      <c r="EE673" s="136"/>
      <c r="EF673" s="136"/>
      <c r="EG673" s="136"/>
      <c r="EH673" s="136"/>
      <c r="EI673" s="136"/>
      <c r="EJ673" s="136"/>
      <c r="EK673" s="136"/>
      <c r="EL673" s="136"/>
      <c r="EM673" s="136"/>
      <c r="EN673" s="136"/>
      <c r="EO673" s="136"/>
      <c r="EP673" s="136"/>
      <c r="EQ673" s="136"/>
      <c r="ER673" s="136"/>
      <c r="ES673" s="136"/>
      <c r="ET673" s="136"/>
      <c r="EU673" s="136"/>
      <c r="EV673" s="136"/>
      <c r="EW673" s="136"/>
      <c r="EX673" s="136"/>
      <c r="EY673" s="136"/>
      <c r="EZ673" s="136"/>
      <c r="FA673" s="136"/>
      <c r="FB673" s="136"/>
      <c r="FC673" s="136"/>
      <c r="FD673" s="136"/>
      <c r="FE673" s="136"/>
      <c r="FF673" s="136"/>
      <c r="FG673" s="136"/>
      <c r="FH673" s="136"/>
      <c r="FI673" s="136"/>
      <c r="FJ673" s="136"/>
      <c r="FK673" s="136"/>
      <c r="FL673" s="136"/>
      <c r="FM673" s="136"/>
      <c r="FN673" s="136"/>
      <c r="FO673" s="136"/>
      <c r="FP673" s="136"/>
      <c r="FQ673" s="136"/>
      <c r="FR673" s="136"/>
      <c r="FS673" s="136"/>
      <c r="FT673" s="136"/>
      <c r="FU673" s="136"/>
      <c r="FV673" s="136"/>
      <c r="FW673" s="136"/>
      <c r="FX673" s="136"/>
      <c r="FY673" s="136"/>
      <c r="FZ673" s="136"/>
      <c r="GA673" s="136"/>
      <c r="GB673" s="136"/>
      <c r="GC673" s="136"/>
      <c r="GD673" s="136"/>
      <c r="GE673" s="136"/>
      <c r="GF673" s="136"/>
      <c r="GG673" s="136"/>
      <c r="GH673" s="136"/>
      <c r="GI673" s="136"/>
      <c r="GJ673" s="136"/>
      <c r="GK673" s="136"/>
      <c r="GL673" s="136"/>
      <c r="GM673" s="136"/>
      <c r="GN673" s="136"/>
      <c r="GO673" s="136"/>
      <c r="GP673" s="136"/>
      <c r="GQ673" s="136"/>
      <c r="GR673" s="136"/>
      <c r="GS673" s="136"/>
      <c r="GT673" s="136"/>
      <c r="GU673" s="136"/>
      <c r="GV673" s="136"/>
      <c r="GW673" s="136"/>
      <c r="GX673" s="136"/>
      <c r="GY673" s="136"/>
      <c r="GZ673" s="136"/>
      <c r="HA673" s="136"/>
      <c r="HB673" s="136"/>
      <c r="HC673" s="136"/>
      <c r="HD673" s="136"/>
      <c r="HE673" s="136"/>
      <c r="HF673" s="136"/>
      <c r="HG673" s="136"/>
      <c r="HH673" s="136"/>
      <c r="HI673" s="136"/>
      <c r="HJ673" s="136"/>
      <c r="HK673" s="136"/>
      <c r="HL673" s="136"/>
      <c r="HM673" s="136"/>
      <c r="HN673" s="136"/>
      <c r="HO673" s="136"/>
      <c r="HP673" s="136"/>
      <c r="HQ673" s="136"/>
      <c r="HR673" s="136"/>
      <c r="HS673" s="136"/>
      <c r="HT673" s="136"/>
      <c r="HU673" s="136"/>
      <c r="HV673" s="136"/>
      <c r="HW673" s="136"/>
      <c r="HX673" s="136"/>
      <c r="HY673" s="136"/>
      <c r="HZ673" s="136"/>
      <c r="IA673" s="136"/>
      <c r="IB673" s="136"/>
      <c r="IC673" s="136"/>
      <c r="ID673" s="136"/>
      <c r="IE673" s="136"/>
      <c r="IF673" s="136"/>
      <c r="IG673" s="136"/>
    </row>
    <row r="674" spans="1:241" ht="15" customHeight="1" x14ac:dyDescent="0.25">
      <c r="A674" s="135" t="s">
        <v>634</v>
      </c>
      <c r="B674" s="205">
        <v>6027664</v>
      </c>
      <c r="C674" s="205">
        <v>1975515</v>
      </c>
      <c r="D674" s="205">
        <v>854779</v>
      </c>
      <c r="E674" s="205">
        <v>1112892</v>
      </c>
      <c r="F674" s="205">
        <v>3489302</v>
      </c>
      <c r="G674" s="205">
        <v>371351</v>
      </c>
      <c r="H674" s="242">
        <v>13831503</v>
      </c>
      <c r="I674" s="136"/>
      <c r="J674" s="135" t="s">
        <v>472</v>
      </c>
      <c r="K674" s="205">
        <v>3049593</v>
      </c>
      <c r="L674" s="205">
        <v>245866</v>
      </c>
      <c r="M674" s="205">
        <v>208656</v>
      </c>
      <c r="N674" s="205">
        <v>2475</v>
      </c>
      <c r="O674" s="205">
        <v>390</v>
      </c>
      <c r="P674" s="205" t="s">
        <v>491</v>
      </c>
      <c r="Q674" s="242">
        <v>3506980</v>
      </c>
      <c r="R674" s="136"/>
      <c r="S674" s="136"/>
      <c r="T674" s="136"/>
      <c r="U674" s="136"/>
      <c r="V674" s="136"/>
      <c r="W674" s="136"/>
      <c r="X674" s="136"/>
      <c r="Y674" s="136"/>
      <c r="Z674" s="136"/>
      <c r="AA674" s="136"/>
      <c r="AB674" s="136"/>
      <c r="AC674" s="136"/>
      <c r="AD674" s="136"/>
      <c r="AE674" s="136"/>
      <c r="AF674" s="136"/>
      <c r="AG674" s="136"/>
      <c r="AH674" s="136"/>
      <c r="AI674" s="136"/>
      <c r="AJ674" s="136"/>
      <c r="AK674" s="136"/>
      <c r="AL674" s="136"/>
      <c r="AM674" s="136"/>
      <c r="AN674" s="136"/>
      <c r="AO674" s="136"/>
      <c r="AP674" s="136"/>
      <c r="AQ674" s="136"/>
      <c r="AR674" s="136"/>
      <c r="AS674" s="136"/>
      <c r="AT674" s="136"/>
      <c r="AU674" s="136"/>
      <c r="AV674" s="136"/>
      <c r="AW674" s="136"/>
      <c r="AX674" s="136"/>
      <c r="AY674" s="136"/>
      <c r="AZ674" s="136"/>
      <c r="BA674" s="136"/>
      <c r="BB674" s="136"/>
      <c r="BC674" s="136"/>
      <c r="BD674" s="136"/>
      <c r="BE674" s="136"/>
      <c r="BF674" s="136"/>
      <c r="BG674" s="136"/>
      <c r="BH674" s="136"/>
      <c r="BI674" s="136"/>
      <c r="BJ674" s="136"/>
      <c r="BK674" s="136"/>
      <c r="BL674" s="136"/>
      <c r="BM674" s="136"/>
      <c r="BN674" s="136"/>
      <c r="BO674" s="136"/>
      <c r="BP674" s="136"/>
      <c r="BQ674" s="136"/>
      <c r="BR674" s="136"/>
      <c r="BS674" s="136"/>
      <c r="BT674" s="136"/>
      <c r="BU674" s="136"/>
      <c r="BV674" s="136"/>
      <c r="BW674" s="136"/>
      <c r="BX674" s="136"/>
      <c r="BY674" s="136"/>
      <c r="BZ674" s="136"/>
      <c r="CA674" s="136"/>
      <c r="CB674" s="136"/>
      <c r="CC674" s="136"/>
      <c r="CD674" s="136"/>
      <c r="CE674" s="136"/>
      <c r="CF674" s="136"/>
      <c r="CG674" s="136"/>
      <c r="CH674" s="136"/>
      <c r="CI674" s="136"/>
      <c r="CJ674" s="136"/>
      <c r="CK674" s="136"/>
      <c r="CL674" s="136"/>
      <c r="CM674" s="136"/>
      <c r="CN674" s="136"/>
      <c r="CO674" s="136"/>
      <c r="CP674" s="136"/>
      <c r="CQ674" s="136"/>
      <c r="CR674" s="136"/>
      <c r="CS674" s="136"/>
      <c r="CT674" s="136"/>
      <c r="CU674" s="136"/>
      <c r="CV674" s="136"/>
      <c r="CW674" s="136"/>
      <c r="CX674" s="136"/>
      <c r="CY674" s="136"/>
      <c r="CZ674" s="136"/>
      <c r="DA674" s="136"/>
      <c r="DB674" s="136"/>
      <c r="DC674" s="136"/>
      <c r="DD674" s="136"/>
      <c r="DE674" s="136"/>
      <c r="DF674" s="136"/>
      <c r="DG674" s="136"/>
      <c r="DH674" s="136"/>
      <c r="DI674" s="136"/>
      <c r="DJ674" s="136"/>
      <c r="DK674" s="136"/>
      <c r="DL674" s="136"/>
      <c r="DM674" s="136"/>
      <c r="DN674" s="136"/>
      <c r="DO674" s="136"/>
      <c r="DP674" s="136"/>
      <c r="DQ674" s="136"/>
      <c r="DR674" s="136"/>
      <c r="DS674" s="136"/>
      <c r="DT674" s="136"/>
      <c r="DU674" s="136"/>
      <c r="DV674" s="136"/>
      <c r="DW674" s="136"/>
      <c r="DX674" s="136"/>
      <c r="DY674" s="136"/>
      <c r="DZ674" s="136"/>
      <c r="EA674" s="136"/>
      <c r="EB674" s="136"/>
      <c r="EC674" s="136"/>
      <c r="ED674" s="136"/>
      <c r="EE674" s="136"/>
      <c r="EF674" s="136"/>
      <c r="EG674" s="136"/>
      <c r="EH674" s="136"/>
      <c r="EI674" s="136"/>
      <c r="EJ674" s="136"/>
      <c r="EK674" s="136"/>
      <c r="EL674" s="136"/>
      <c r="EM674" s="136"/>
      <c r="EN674" s="136"/>
      <c r="EO674" s="136"/>
      <c r="EP674" s="136"/>
      <c r="EQ674" s="136"/>
      <c r="ER674" s="136"/>
      <c r="ES674" s="136"/>
      <c r="ET674" s="136"/>
      <c r="EU674" s="136"/>
      <c r="EV674" s="136"/>
      <c r="EW674" s="136"/>
      <c r="EX674" s="136"/>
      <c r="EY674" s="136"/>
      <c r="EZ674" s="136"/>
      <c r="FA674" s="136"/>
      <c r="FB674" s="136"/>
      <c r="FC674" s="136"/>
      <c r="FD674" s="136"/>
      <c r="FE674" s="136"/>
      <c r="FF674" s="136"/>
      <c r="FG674" s="136"/>
      <c r="FH674" s="136"/>
      <c r="FI674" s="136"/>
      <c r="FJ674" s="136"/>
      <c r="FK674" s="136"/>
      <c r="FL674" s="136"/>
      <c r="FM674" s="136"/>
      <c r="FN674" s="136"/>
      <c r="FO674" s="136"/>
      <c r="FP674" s="136"/>
      <c r="FQ674" s="136"/>
      <c r="FR674" s="136"/>
      <c r="FS674" s="136"/>
      <c r="FT674" s="136"/>
      <c r="FU674" s="136"/>
      <c r="FV674" s="136"/>
      <c r="FW674" s="136"/>
      <c r="FX674" s="136"/>
      <c r="FY674" s="136"/>
      <c r="FZ674" s="136"/>
      <c r="GA674" s="136"/>
      <c r="GB674" s="136"/>
      <c r="GC674" s="136"/>
      <c r="GD674" s="136"/>
      <c r="GE674" s="136"/>
      <c r="GF674" s="136"/>
      <c r="GG674" s="136"/>
      <c r="GH674" s="136"/>
      <c r="GI674" s="136"/>
      <c r="GJ674" s="136"/>
      <c r="GK674" s="136"/>
      <c r="GL674" s="136"/>
      <c r="GM674" s="136"/>
      <c r="GN674" s="136"/>
      <c r="GO674" s="136"/>
      <c r="GP674" s="136"/>
      <c r="GQ674" s="136"/>
      <c r="GR674" s="136"/>
      <c r="GS674" s="136"/>
      <c r="GT674" s="136"/>
      <c r="GU674" s="136"/>
      <c r="GV674" s="136"/>
      <c r="GW674" s="136"/>
      <c r="GX674" s="136"/>
      <c r="GY674" s="136"/>
      <c r="GZ674" s="136"/>
      <c r="HA674" s="136"/>
      <c r="HB674" s="136"/>
      <c r="HC674" s="136"/>
      <c r="HD674" s="136"/>
      <c r="HE674" s="136"/>
      <c r="HF674" s="136"/>
      <c r="HG674" s="136"/>
      <c r="HH674" s="136"/>
      <c r="HI674" s="136"/>
      <c r="HJ674" s="136"/>
      <c r="HK674" s="136"/>
      <c r="HL674" s="136"/>
      <c r="HM674" s="136"/>
      <c r="HN674" s="136"/>
      <c r="HO674" s="136"/>
      <c r="HP674" s="136"/>
      <c r="HQ674" s="136"/>
      <c r="HR674" s="136"/>
      <c r="HS674" s="136"/>
      <c r="HT674" s="136"/>
      <c r="HU674" s="136"/>
      <c r="HV674" s="136"/>
      <c r="HW674" s="136"/>
      <c r="HX674" s="136"/>
      <c r="HY674" s="136"/>
      <c r="HZ674" s="136"/>
      <c r="IA674" s="136"/>
      <c r="IB674" s="136"/>
      <c r="IC674" s="136"/>
      <c r="ID674" s="136"/>
      <c r="IE674" s="136"/>
      <c r="IF674" s="136"/>
      <c r="IG674" s="136"/>
    </row>
    <row r="675" spans="1:241" ht="15" customHeight="1" x14ac:dyDescent="0.25">
      <c r="A675" s="135" t="s">
        <v>430</v>
      </c>
      <c r="B675" s="205">
        <v>5026806</v>
      </c>
      <c r="C675" s="205">
        <v>2019424</v>
      </c>
      <c r="D675" s="205">
        <v>722417</v>
      </c>
      <c r="E675" s="205">
        <v>1294037</v>
      </c>
      <c r="F675" s="205">
        <v>2436428</v>
      </c>
      <c r="G675" s="205">
        <v>372565</v>
      </c>
      <c r="H675" s="242">
        <v>11871677</v>
      </c>
      <c r="I675" s="136"/>
      <c r="J675" s="135" t="s">
        <v>475</v>
      </c>
      <c r="K675" s="205">
        <v>3132624</v>
      </c>
      <c r="L675" s="205">
        <v>1542628</v>
      </c>
      <c r="M675" s="205">
        <v>384284</v>
      </c>
      <c r="N675" s="205">
        <v>1096405</v>
      </c>
      <c r="O675" s="205">
        <v>1325621</v>
      </c>
      <c r="P675" s="205">
        <v>243530</v>
      </c>
      <c r="Q675" s="242">
        <v>7725092</v>
      </c>
      <c r="R675" s="136"/>
      <c r="S675" s="136"/>
      <c r="T675" s="136"/>
      <c r="U675" s="136"/>
      <c r="V675" s="136"/>
      <c r="W675" s="136"/>
      <c r="X675" s="136"/>
      <c r="Y675" s="136"/>
      <c r="Z675" s="136"/>
      <c r="AA675" s="136"/>
      <c r="AB675" s="136"/>
      <c r="AC675" s="136"/>
      <c r="AD675" s="136"/>
      <c r="AE675" s="136"/>
      <c r="AF675" s="136"/>
      <c r="AG675" s="136"/>
      <c r="AH675" s="136"/>
      <c r="AI675" s="136"/>
      <c r="AJ675" s="136"/>
      <c r="AK675" s="136"/>
      <c r="AL675" s="136"/>
      <c r="AM675" s="136"/>
      <c r="AN675" s="136"/>
      <c r="AO675" s="136"/>
      <c r="AP675" s="136"/>
      <c r="AQ675" s="136"/>
      <c r="AR675" s="136"/>
      <c r="AS675" s="136"/>
      <c r="AT675" s="136"/>
      <c r="AU675" s="136"/>
      <c r="AV675" s="136"/>
      <c r="AW675" s="136"/>
      <c r="AX675" s="136"/>
      <c r="AY675" s="136"/>
      <c r="AZ675" s="136"/>
      <c r="BA675" s="136"/>
      <c r="BB675" s="136"/>
      <c r="BC675" s="136"/>
      <c r="BD675" s="136"/>
      <c r="BE675" s="136"/>
      <c r="BF675" s="136"/>
      <c r="BG675" s="136"/>
      <c r="BH675" s="136"/>
      <c r="BI675" s="136"/>
      <c r="BJ675" s="136"/>
      <c r="BK675" s="136"/>
      <c r="BL675" s="136"/>
      <c r="BM675" s="136"/>
      <c r="BN675" s="136"/>
      <c r="BO675" s="136"/>
      <c r="BP675" s="136"/>
      <c r="BQ675" s="136"/>
      <c r="BR675" s="136"/>
      <c r="BS675" s="136"/>
      <c r="BT675" s="136"/>
      <c r="BU675" s="136"/>
      <c r="BV675" s="136"/>
      <c r="BW675" s="136"/>
      <c r="BX675" s="136"/>
      <c r="BY675" s="136"/>
      <c r="BZ675" s="136"/>
      <c r="CA675" s="136"/>
      <c r="CB675" s="136"/>
      <c r="CC675" s="136"/>
      <c r="CD675" s="136"/>
      <c r="CE675" s="136"/>
      <c r="CF675" s="136"/>
      <c r="CG675" s="136"/>
      <c r="CH675" s="136"/>
      <c r="CI675" s="136"/>
      <c r="CJ675" s="136"/>
      <c r="CK675" s="136"/>
      <c r="CL675" s="136"/>
      <c r="CM675" s="136"/>
      <c r="CN675" s="136"/>
      <c r="CO675" s="136"/>
      <c r="CP675" s="136"/>
      <c r="CQ675" s="136"/>
      <c r="CR675" s="136"/>
      <c r="CS675" s="136"/>
      <c r="CT675" s="136"/>
      <c r="CU675" s="136"/>
      <c r="CV675" s="136"/>
      <c r="CW675" s="136"/>
      <c r="CX675" s="136"/>
      <c r="CY675" s="136"/>
      <c r="CZ675" s="136"/>
      <c r="DA675" s="136"/>
      <c r="DB675" s="136"/>
      <c r="DC675" s="136"/>
      <c r="DD675" s="136"/>
      <c r="DE675" s="136"/>
      <c r="DF675" s="136"/>
      <c r="DG675" s="136"/>
      <c r="DH675" s="136"/>
      <c r="DI675" s="136"/>
      <c r="DJ675" s="136"/>
      <c r="DK675" s="136"/>
      <c r="DL675" s="136"/>
      <c r="DM675" s="136"/>
      <c r="DN675" s="136"/>
      <c r="DO675" s="136"/>
      <c r="DP675" s="136"/>
      <c r="DQ675" s="136"/>
      <c r="DR675" s="136"/>
      <c r="DS675" s="136"/>
      <c r="DT675" s="136"/>
      <c r="DU675" s="136"/>
      <c r="DV675" s="136"/>
      <c r="DW675" s="136"/>
      <c r="DX675" s="136"/>
      <c r="DY675" s="136"/>
      <c r="DZ675" s="136"/>
      <c r="EA675" s="136"/>
      <c r="EB675" s="136"/>
      <c r="EC675" s="136"/>
      <c r="ED675" s="136"/>
      <c r="EE675" s="136"/>
      <c r="EF675" s="136"/>
      <c r="EG675" s="136"/>
      <c r="EH675" s="136"/>
      <c r="EI675" s="136"/>
      <c r="EJ675" s="136"/>
      <c r="EK675" s="136"/>
      <c r="EL675" s="136"/>
      <c r="EM675" s="136"/>
      <c r="EN675" s="136"/>
      <c r="EO675" s="136"/>
      <c r="EP675" s="136"/>
      <c r="EQ675" s="136"/>
      <c r="ER675" s="136"/>
      <c r="ES675" s="136"/>
      <c r="ET675" s="136"/>
      <c r="EU675" s="136"/>
      <c r="EV675" s="136"/>
      <c r="EW675" s="136"/>
      <c r="EX675" s="136"/>
      <c r="EY675" s="136"/>
      <c r="EZ675" s="136"/>
      <c r="FA675" s="136"/>
      <c r="FB675" s="136"/>
      <c r="FC675" s="136"/>
      <c r="FD675" s="136"/>
      <c r="FE675" s="136"/>
      <c r="FF675" s="136"/>
      <c r="FG675" s="136"/>
      <c r="FH675" s="136"/>
      <c r="FI675" s="136"/>
      <c r="FJ675" s="136"/>
      <c r="FK675" s="136"/>
      <c r="FL675" s="136"/>
      <c r="FM675" s="136"/>
      <c r="FN675" s="136"/>
      <c r="FO675" s="136"/>
      <c r="FP675" s="136"/>
      <c r="FQ675" s="136"/>
      <c r="FR675" s="136"/>
      <c r="FS675" s="136"/>
      <c r="FT675" s="136"/>
      <c r="FU675" s="136"/>
      <c r="FV675" s="136"/>
      <c r="FW675" s="136"/>
      <c r="FX675" s="136"/>
      <c r="FY675" s="136"/>
      <c r="FZ675" s="136"/>
      <c r="GA675" s="136"/>
      <c r="GB675" s="136"/>
      <c r="GC675" s="136"/>
      <c r="GD675" s="136"/>
      <c r="GE675" s="136"/>
      <c r="GF675" s="136"/>
      <c r="GG675" s="136"/>
      <c r="GH675" s="136"/>
      <c r="GI675" s="136"/>
      <c r="GJ675" s="136"/>
      <c r="GK675" s="136"/>
      <c r="GL675" s="136"/>
      <c r="GM675" s="136"/>
      <c r="GN675" s="136"/>
      <c r="GO675" s="136"/>
      <c r="GP675" s="136"/>
      <c r="GQ675" s="136"/>
      <c r="GR675" s="136"/>
      <c r="GS675" s="136"/>
      <c r="GT675" s="136"/>
      <c r="GU675" s="136"/>
      <c r="GV675" s="136"/>
      <c r="GW675" s="136"/>
      <c r="GX675" s="136"/>
      <c r="GY675" s="136"/>
      <c r="GZ675" s="136"/>
      <c r="HA675" s="136"/>
      <c r="HB675" s="136"/>
      <c r="HC675" s="136"/>
      <c r="HD675" s="136"/>
      <c r="HE675" s="136"/>
      <c r="HF675" s="136"/>
      <c r="HG675" s="136"/>
      <c r="HH675" s="136"/>
      <c r="HI675" s="136"/>
      <c r="HJ675" s="136"/>
      <c r="HK675" s="136"/>
      <c r="HL675" s="136"/>
      <c r="HM675" s="136"/>
      <c r="HN675" s="136"/>
      <c r="HO675" s="136"/>
      <c r="HP675" s="136"/>
      <c r="HQ675" s="136"/>
      <c r="HR675" s="136"/>
      <c r="HS675" s="136"/>
      <c r="HT675" s="136"/>
      <c r="HU675" s="136"/>
      <c r="HV675" s="136"/>
      <c r="HW675" s="136"/>
      <c r="HX675" s="136"/>
      <c r="HY675" s="136"/>
      <c r="HZ675" s="136"/>
      <c r="IA675" s="136"/>
      <c r="IB675" s="136"/>
      <c r="IC675" s="136"/>
      <c r="ID675" s="136"/>
      <c r="IE675" s="136"/>
      <c r="IF675" s="136"/>
      <c r="IG675" s="136"/>
    </row>
    <row r="676" spans="1:241" ht="15" customHeight="1" x14ac:dyDescent="0.25">
      <c r="A676" s="135" t="s">
        <v>431</v>
      </c>
      <c r="B676" s="205">
        <v>6259251</v>
      </c>
      <c r="C676" s="205">
        <v>2366966</v>
      </c>
      <c r="D676" s="205">
        <v>793342</v>
      </c>
      <c r="E676" s="205">
        <v>1425251</v>
      </c>
      <c r="F676" s="205">
        <v>2281943</v>
      </c>
      <c r="G676" s="205">
        <v>389561</v>
      </c>
      <c r="H676" s="242">
        <v>13516314</v>
      </c>
      <c r="I676" s="136"/>
      <c r="J676" s="135" t="s">
        <v>716</v>
      </c>
      <c r="K676" s="205">
        <v>6473073</v>
      </c>
      <c r="L676" s="205">
        <v>3485998</v>
      </c>
      <c r="M676" s="205">
        <v>935959</v>
      </c>
      <c r="N676" s="205">
        <v>1727658</v>
      </c>
      <c r="O676" s="205">
        <v>1820608</v>
      </c>
      <c r="P676" s="205">
        <v>455754</v>
      </c>
      <c r="Q676" s="242">
        <v>14899050</v>
      </c>
      <c r="R676" s="136"/>
      <c r="S676" s="136"/>
      <c r="T676" s="136"/>
      <c r="U676" s="136"/>
      <c r="V676" s="136"/>
      <c r="W676" s="136"/>
      <c r="X676" s="136"/>
      <c r="Y676" s="136"/>
      <c r="Z676" s="136"/>
      <c r="AA676" s="136"/>
      <c r="AB676" s="136"/>
      <c r="AC676" s="136"/>
      <c r="AD676" s="136"/>
      <c r="AE676" s="136"/>
      <c r="AF676" s="136"/>
      <c r="AG676" s="136"/>
      <c r="AH676" s="136"/>
      <c r="AI676" s="136"/>
      <c r="AJ676" s="136"/>
      <c r="AK676" s="136"/>
      <c r="AL676" s="136"/>
      <c r="AM676" s="136"/>
      <c r="AN676" s="136"/>
      <c r="AO676" s="136"/>
      <c r="AP676" s="136"/>
      <c r="AQ676" s="136"/>
      <c r="AR676" s="136"/>
      <c r="AS676" s="136"/>
      <c r="AT676" s="136"/>
      <c r="AU676" s="136"/>
      <c r="AV676" s="136"/>
      <c r="AW676" s="136"/>
      <c r="AX676" s="136"/>
      <c r="AY676" s="136"/>
      <c r="AZ676" s="136"/>
      <c r="BA676" s="136"/>
      <c r="BB676" s="136"/>
      <c r="BC676" s="136"/>
      <c r="BD676" s="136"/>
      <c r="BE676" s="136"/>
      <c r="BF676" s="136"/>
      <c r="BG676" s="136"/>
      <c r="BH676" s="136"/>
      <c r="BI676" s="136"/>
      <c r="BJ676" s="136"/>
      <c r="BK676" s="136"/>
      <c r="BL676" s="136"/>
      <c r="BM676" s="136"/>
      <c r="BN676" s="136"/>
      <c r="BO676" s="136"/>
      <c r="BP676" s="136"/>
      <c r="BQ676" s="136"/>
      <c r="BR676" s="136"/>
      <c r="BS676" s="136"/>
      <c r="BT676" s="136"/>
      <c r="BU676" s="136"/>
      <c r="BV676" s="136"/>
      <c r="BW676" s="136"/>
      <c r="BX676" s="136"/>
      <c r="BY676" s="136"/>
      <c r="BZ676" s="136"/>
      <c r="CA676" s="136"/>
      <c r="CB676" s="136"/>
      <c r="CC676" s="136"/>
      <c r="CD676" s="136"/>
      <c r="CE676" s="136"/>
      <c r="CF676" s="136"/>
      <c r="CG676" s="136"/>
      <c r="CH676" s="136"/>
      <c r="CI676" s="136"/>
      <c r="CJ676" s="136"/>
      <c r="CK676" s="136"/>
      <c r="CL676" s="136"/>
      <c r="CM676" s="136"/>
      <c r="CN676" s="136"/>
      <c r="CO676" s="136"/>
      <c r="CP676" s="136"/>
      <c r="CQ676" s="136"/>
      <c r="CR676" s="136"/>
      <c r="CS676" s="136"/>
      <c r="CT676" s="136"/>
      <c r="CU676" s="136"/>
      <c r="CV676" s="136"/>
      <c r="CW676" s="136"/>
      <c r="CX676" s="136"/>
      <c r="CY676" s="136"/>
      <c r="CZ676" s="136"/>
      <c r="DA676" s="136"/>
      <c r="DB676" s="136"/>
      <c r="DC676" s="136"/>
      <c r="DD676" s="136"/>
      <c r="DE676" s="136"/>
      <c r="DF676" s="136"/>
      <c r="DG676" s="136"/>
      <c r="DH676" s="136"/>
      <c r="DI676" s="136"/>
      <c r="DJ676" s="136"/>
      <c r="DK676" s="136"/>
      <c r="DL676" s="136"/>
      <c r="DM676" s="136"/>
      <c r="DN676" s="136"/>
      <c r="DO676" s="136"/>
      <c r="DP676" s="136"/>
      <c r="DQ676" s="136"/>
      <c r="DR676" s="136"/>
      <c r="DS676" s="136"/>
      <c r="DT676" s="136"/>
      <c r="DU676" s="136"/>
      <c r="DV676" s="136"/>
      <c r="DW676" s="136"/>
      <c r="DX676" s="136"/>
      <c r="DY676" s="136"/>
      <c r="DZ676" s="136"/>
      <c r="EA676" s="136"/>
      <c r="EB676" s="136"/>
      <c r="EC676" s="136"/>
      <c r="ED676" s="136"/>
      <c r="EE676" s="136"/>
      <c r="EF676" s="136"/>
      <c r="EG676" s="136"/>
      <c r="EH676" s="136"/>
      <c r="EI676" s="136"/>
      <c r="EJ676" s="136"/>
      <c r="EK676" s="136"/>
      <c r="EL676" s="136"/>
      <c r="EM676" s="136"/>
      <c r="EN676" s="136"/>
      <c r="EO676" s="136"/>
      <c r="EP676" s="136"/>
      <c r="EQ676" s="136"/>
      <c r="ER676" s="136"/>
      <c r="ES676" s="136"/>
      <c r="ET676" s="136"/>
      <c r="EU676" s="136"/>
      <c r="EV676" s="136"/>
      <c r="EW676" s="136"/>
      <c r="EX676" s="136"/>
      <c r="EY676" s="136"/>
      <c r="EZ676" s="136"/>
      <c r="FA676" s="136"/>
      <c r="FB676" s="136"/>
      <c r="FC676" s="136"/>
      <c r="FD676" s="136"/>
      <c r="FE676" s="136"/>
      <c r="FF676" s="136"/>
      <c r="FG676" s="136"/>
      <c r="FH676" s="136"/>
      <c r="FI676" s="136"/>
      <c r="FJ676" s="136"/>
      <c r="FK676" s="136"/>
      <c r="FL676" s="136"/>
      <c r="FM676" s="136"/>
      <c r="FN676" s="136"/>
      <c r="FO676" s="136"/>
      <c r="FP676" s="136"/>
      <c r="FQ676" s="136"/>
      <c r="FR676" s="136"/>
      <c r="FS676" s="136"/>
      <c r="FT676" s="136"/>
      <c r="FU676" s="136"/>
      <c r="FV676" s="136"/>
      <c r="FW676" s="136"/>
      <c r="FX676" s="136"/>
      <c r="FY676" s="136"/>
      <c r="FZ676" s="136"/>
      <c r="GA676" s="136"/>
      <c r="GB676" s="136"/>
      <c r="GC676" s="136"/>
      <c r="GD676" s="136"/>
      <c r="GE676" s="136"/>
      <c r="GF676" s="136"/>
      <c r="GG676" s="136"/>
      <c r="GH676" s="136"/>
      <c r="GI676" s="136"/>
      <c r="GJ676" s="136"/>
      <c r="GK676" s="136"/>
      <c r="GL676" s="136"/>
      <c r="GM676" s="136"/>
      <c r="GN676" s="136"/>
      <c r="GO676" s="136"/>
      <c r="GP676" s="136"/>
      <c r="GQ676" s="136"/>
      <c r="GR676" s="136"/>
      <c r="GS676" s="136"/>
      <c r="GT676" s="136"/>
      <c r="GU676" s="136"/>
      <c r="GV676" s="136"/>
      <c r="GW676" s="136"/>
      <c r="GX676" s="136"/>
      <c r="GY676" s="136"/>
      <c r="GZ676" s="136"/>
      <c r="HA676" s="136"/>
      <c r="HB676" s="136"/>
      <c r="HC676" s="136"/>
      <c r="HD676" s="136"/>
      <c r="HE676" s="136"/>
      <c r="HF676" s="136"/>
      <c r="HG676" s="136"/>
      <c r="HH676" s="136"/>
      <c r="HI676" s="136"/>
      <c r="HJ676" s="136"/>
      <c r="HK676" s="136"/>
      <c r="HL676" s="136"/>
      <c r="HM676" s="136"/>
      <c r="HN676" s="136"/>
      <c r="HO676" s="136"/>
      <c r="HP676" s="136"/>
      <c r="HQ676" s="136"/>
      <c r="HR676" s="136"/>
      <c r="HS676" s="136"/>
      <c r="HT676" s="136"/>
      <c r="HU676" s="136"/>
      <c r="HV676" s="136"/>
      <c r="HW676" s="136"/>
      <c r="HX676" s="136"/>
      <c r="HY676" s="136"/>
      <c r="HZ676" s="136"/>
      <c r="IA676" s="136"/>
      <c r="IB676" s="136"/>
      <c r="IC676" s="136"/>
      <c r="ID676" s="136"/>
      <c r="IE676" s="136"/>
      <c r="IF676" s="136"/>
      <c r="IG676" s="136"/>
    </row>
    <row r="677" spans="1:241" ht="15" customHeight="1" x14ac:dyDescent="0.25">
      <c r="A677" s="135" t="s">
        <v>432</v>
      </c>
      <c r="B677" s="205">
        <v>5253546</v>
      </c>
      <c r="C677" s="205">
        <v>2374201</v>
      </c>
      <c r="D677" s="205">
        <v>727024</v>
      </c>
      <c r="E677" s="205">
        <v>1112702</v>
      </c>
      <c r="F677" s="205">
        <v>2022624</v>
      </c>
      <c r="G677" s="205">
        <v>392880</v>
      </c>
      <c r="H677" s="242">
        <v>11882977</v>
      </c>
      <c r="I677" s="136"/>
      <c r="J677" s="135" t="s">
        <v>643</v>
      </c>
      <c r="K677" s="205">
        <v>4548663</v>
      </c>
      <c r="L677" s="205">
        <v>2400046</v>
      </c>
      <c r="M677" s="205">
        <v>763552</v>
      </c>
      <c r="N677" s="205">
        <v>1394800</v>
      </c>
      <c r="O677" s="205">
        <v>1952584</v>
      </c>
      <c r="P677" s="205">
        <v>336960</v>
      </c>
      <c r="Q677" s="242">
        <v>11396605</v>
      </c>
      <c r="R677" s="136"/>
      <c r="S677" s="136"/>
      <c r="T677" s="136"/>
      <c r="U677" s="136"/>
      <c r="V677" s="136"/>
      <c r="W677" s="136"/>
      <c r="X677" s="136"/>
      <c r="Y677" s="136"/>
      <c r="Z677" s="136"/>
      <c r="AA677" s="136"/>
      <c r="AB677" s="136"/>
      <c r="AC677" s="136"/>
      <c r="AD677" s="136"/>
      <c r="AE677" s="136"/>
      <c r="AF677" s="136"/>
      <c r="AG677" s="136"/>
      <c r="AH677" s="136"/>
      <c r="AI677" s="136"/>
      <c r="AJ677" s="136"/>
      <c r="AK677" s="136"/>
      <c r="AL677" s="136"/>
      <c r="AM677" s="136"/>
      <c r="AN677" s="136"/>
      <c r="AO677" s="136"/>
      <c r="AP677" s="136"/>
      <c r="AQ677" s="136"/>
      <c r="AR677" s="136"/>
      <c r="AS677" s="136"/>
      <c r="AT677" s="136"/>
      <c r="AU677" s="136"/>
      <c r="AV677" s="136"/>
      <c r="AW677" s="136"/>
      <c r="AX677" s="136"/>
      <c r="AY677" s="136"/>
      <c r="AZ677" s="136"/>
      <c r="BA677" s="136"/>
      <c r="BB677" s="136"/>
      <c r="BC677" s="136"/>
      <c r="BD677" s="136"/>
      <c r="BE677" s="136"/>
      <c r="BF677" s="136"/>
      <c r="BG677" s="136"/>
      <c r="BH677" s="136"/>
      <c r="BI677" s="136"/>
      <c r="BJ677" s="136"/>
      <c r="BK677" s="136"/>
      <c r="BL677" s="136"/>
      <c r="BM677" s="136"/>
      <c r="BN677" s="136"/>
      <c r="BO677" s="136"/>
      <c r="BP677" s="136"/>
      <c r="BQ677" s="136"/>
      <c r="BR677" s="136"/>
      <c r="BS677" s="136"/>
      <c r="BT677" s="136"/>
      <c r="BU677" s="136"/>
      <c r="BV677" s="136"/>
      <c r="BW677" s="136"/>
      <c r="BX677" s="136"/>
      <c r="BY677" s="136"/>
      <c r="BZ677" s="136"/>
      <c r="CA677" s="136"/>
      <c r="CB677" s="136"/>
      <c r="CC677" s="136"/>
      <c r="CD677" s="136"/>
      <c r="CE677" s="136"/>
      <c r="CF677" s="136"/>
      <c r="CG677" s="136"/>
      <c r="CH677" s="136"/>
      <c r="CI677" s="136"/>
      <c r="CJ677" s="136"/>
      <c r="CK677" s="136"/>
      <c r="CL677" s="136"/>
      <c r="CM677" s="136"/>
      <c r="CN677" s="136"/>
      <c r="CO677" s="136"/>
      <c r="CP677" s="136"/>
      <c r="CQ677" s="136"/>
      <c r="CR677" s="136"/>
      <c r="CS677" s="136"/>
      <c r="CT677" s="136"/>
      <c r="CU677" s="136"/>
      <c r="CV677" s="136"/>
      <c r="CW677" s="136"/>
      <c r="CX677" s="136"/>
      <c r="CY677" s="136"/>
      <c r="CZ677" s="136"/>
      <c r="DA677" s="136"/>
      <c r="DB677" s="136"/>
      <c r="DC677" s="136"/>
      <c r="DD677" s="136"/>
      <c r="DE677" s="136"/>
      <c r="DF677" s="136"/>
      <c r="DG677" s="136"/>
      <c r="DH677" s="136"/>
      <c r="DI677" s="136"/>
      <c r="DJ677" s="136"/>
      <c r="DK677" s="136"/>
      <c r="DL677" s="136"/>
      <c r="DM677" s="136"/>
      <c r="DN677" s="136"/>
      <c r="DO677" s="136"/>
      <c r="DP677" s="136"/>
      <c r="DQ677" s="136"/>
      <c r="DR677" s="136"/>
      <c r="DS677" s="136"/>
      <c r="DT677" s="136"/>
      <c r="DU677" s="136"/>
      <c r="DV677" s="136"/>
      <c r="DW677" s="136"/>
      <c r="DX677" s="136"/>
      <c r="DY677" s="136"/>
      <c r="DZ677" s="136"/>
      <c r="EA677" s="136"/>
      <c r="EB677" s="136"/>
      <c r="EC677" s="136"/>
      <c r="ED677" s="136"/>
      <c r="EE677" s="136"/>
      <c r="EF677" s="136"/>
      <c r="EG677" s="136"/>
      <c r="EH677" s="136"/>
      <c r="EI677" s="136"/>
      <c r="EJ677" s="136"/>
      <c r="EK677" s="136"/>
      <c r="EL677" s="136"/>
      <c r="EM677" s="136"/>
      <c r="EN677" s="136"/>
      <c r="EO677" s="136"/>
      <c r="EP677" s="136"/>
      <c r="EQ677" s="136"/>
      <c r="ER677" s="136"/>
      <c r="ES677" s="136"/>
      <c r="ET677" s="136"/>
      <c r="EU677" s="136"/>
      <c r="EV677" s="136"/>
      <c r="EW677" s="136"/>
      <c r="EX677" s="136"/>
      <c r="EY677" s="136"/>
      <c r="EZ677" s="136"/>
      <c r="FA677" s="136"/>
      <c r="FB677" s="136"/>
      <c r="FC677" s="136"/>
      <c r="FD677" s="136"/>
      <c r="FE677" s="136"/>
      <c r="FF677" s="136"/>
      <c r="FG677" s="136"/>
      <c r="FH677" s="136"/>
      <c r="FI677" s="136"/>
      <c r="FJ677" s="136"/>
      <c r="FK677" s="136"/>
      <c r="FL677" s="136"/>
      <c r="FM677" s="136"/>
      <c r="FN677" s="136"/>
      <c r="FO677" s="136"/>
      <c r="FP677" s="136"/>
      <c r="FQ677" s="136"/>
      <c r="FR677" s="136"/>
      <c r="FS677" s="136"/>
      <c r="FT677" s="136"/>
      <c r="FU677" s="136"/>
      <c r="FV677" s="136"/>
      <c r="FW677" s="136"/>
      <c r="FX677" s="136"/>
      <c r="FY677" s="136"/>
      <c r="FZ677" s="136"/>
      <c r="GA677" s="136"/>
      <c r="GB677" s="136"/>
      <c r="GC677" s="136"/>
      <c r="GD677" s="136"/>
      <c r="GE677" s="136"/>
      <c r="GF677" s="136"/>
      <c r="GG677" s="136"/>
      <c r="GH677" s="136"/>
      <c r="GI677" s="136"/>
      <c r="GJ677" s="136"/>
      <c r="GK677" s="136"/>
      <c r="GL677" s="136"/>
      <c r="GM677" s="136"/>
      <c r="GN677" s="136"/>
      <c r="GO677" s="136"/>
      <c r="GP677" s="136"/>
      <c r="GQ677" s="136"/>
      <c r="GR677" s="136"/>
      <c r="GS677" s="136"/>
      <c r="GT677" s="136"/>
      <c r="GU677" s="136"/>
      <c r="GV677" s="136"/>
      <c r="GW677" s="136"/>
      <c r="GX677" s="136"/>
      <c r="GY677" s="136"/>
      <c r="GZ677" s="136"/>
      <c r="HA677" s="136"/>
      <c r="HB677" s="136"/>
      <c r="HC677" s="136"/>
      <c r="HD677" s="136"/>
      <c r="HE677" s="136"/>
      <c r="HF677" s="136"/>
      <c r="HG677" s="136"/>
      <c r="HH677" s="136"/>
      <c r="HI677" s="136"/>
      <c r="HJ677" s="136"/>
      <c r="HK677" s="136"/>
      <c r="HL677" s="136"/>
      <c r="HM677" s="136"/>
      <c r="HN677" s="136"/>
      <c r="HO677" s="136"/>
      <c r="HP677" s="136"/>
      <c r="HQ677" s="136"/>
      <c r="HR677" s="136"/>
      <c r="HS677" s="136"/>
      <c r="HT677" s="136"/>
      <c r="HU677" s="136"/>
      <c r="HV677" s="136"/>
      <c r="HW677" s="136"/>
      <c r="HX677" s="136"/>
      <c r="HY677" s="136"/>
      <c r="HZ677" s="136"/>
      <c r="IA677" s="136"/>
      <c r="IB677" s="136"/>
      <c r="IC677" s="136"/>
      <c r="ID677" s="136"/>
      <c r="IE677" s="136"/>
      <c r="IF677" s="136"/>
      <c r="IG677" s="136"/>
    </row>
    <row r="678" spans="1:241" ht="15" customHeight="1" x14ac:dyDescent="0.25">
      <c r="A678" s="135" t="s">
        <v>707</v>
      </c>
      <c r="B678" s="205">
        <v>4336352</v>
      </c>
      <c r="C678" s="205">
        <v>1699166</v>
      </c>
      <c r="D678" s="205">
        <v>600286</v>
      </c>
      <c r="E678" s="205">
        <v>1352909</v>
      </c>
      <c r="F678" s="205">
        <v>1942669</v>
      </c>
      <c r="G678" s="205">
        <v>303246</v>
      </c>
      <c r="H678" s="242">
        <v>10234628</v>
      </c>
      <c r="I678" s="136"/>
      <c r="J678" s="135" t="s">
        <v>476</v>
      </c>
      <c r="K678" s="205">
        <v>5181894</v>
      </c>
      <c r="L678" s="205">
        <v>2510817</v>
      </c>
      <c r="M678" s="205">
        <v>882684</v>
      </c>
      <c r="N678" s="205">
        <v>1411578</v>
      </c>
      <c r="O678" s="205">
        <v>2173506</v>
      </c>
      <c r="P678" s="205">
        <v>390015</v>
      </c>
      <c r="Q678" s="242">
        <v>12550494</v>
      </c>
      <c r="R678" s="136"/>
      <c r="S678" s="136"/>
      <c r="T678" s="136"/>
      <c r="U678" s="136"/>
      <c r="V678" s="136"/>
      <c r="W678" s="136"/>
      <c r="X678" s="136"/>
      <c r="Y678" s="136"/>
      <c r="Z678" s="136"/>
      <c r="AA678" s="136"/>
      <c r="AB678" s="136"/>
      <c r="AC678" s="136"/>
      <c r="AD678" s="136"/>
      <c r="AE678" s="136"/>
      <c r="AF678" s="136"/>
      <c r="AG678" s="136"/>
      <c r="AH678" s="136"/>
      <c r="AI678" s="136"/>
      <c r="AJ678" s="136"/>
      <c r="AK678" s="136"/>
      <c r="AL678" s="136"/>
      <c r="AM678" s="136"/>
      <c r="AN678" s="136"/>
      <c r="AO678" s="136"/>
      <c r="AP678" s="136"/>
      <c r="AQ678" s="136"/>
      <c r="AR678" s="136"/>
      <c r="AS678" s="136"/>
      <c r="AT678" s="136"/>
      <c r="AU678" s="136"/>
      <c r="AV678" s="136"/>
      <c r="AW678" s="136"/>
      <c r="AX678" s="136"/>
      <c r="AY678" s="136"/>
      <c r="AZ678" s="136"/>
      <c r="BA678" s="136"/>
      <c r="BB678" s="136"/>
      <c r="BC678" s="136"/>
      <c r="BD678" s="136"/>
      <c r="BE678" s="136"/>
      <c r="BF678" s="136"/>
      <c r="BG678" s="136"/>
      <c r="BH678" s="136"/>
      <c r="BI678" s="136"/>
      <c r="BJ678" s="136"/>
      <c r="BK678" s="136"/>
      <c r="BL678" s="136"/>
      <c r="BM678" s="136"/>
      <c r="BN678" s="136"/>
      <c r="BO678" s="136"/>
      <c r="BP678" s="136"/>
      <c r="BQ678" s="136"/>
      <c r="BR678" s="136"/>
      <c r="BS678" s="136"/>
      <c r="BT678" s="136"/>
      <c r="BU678" s="136"/>
      <c r="BV678" s="136"/>
      <c r="BW678" s="136"/>
      <c r="BX678" s="136"/>
      <c r="BY678" s="136"/>
      <c r="BZ678" s="136"/>
      <c r="CA678" s="136"/>
      <c r="CB678" s="136"/>
      <c r="CC678" s="136"/>
      <c r="CD678" s="136"/>
      <c r="CE678" s="136"/>
      <c r="CF678" s="136"/>
      <c r="CG678" s="136"/>
      <c r="CH678" s="136"/>
      <c r="CI678" s="136"/>
      <c r="CJ678" s="136"/>
      <c r="CK678" s="136"/>
      <c r="CL678" s="136"/>
      <c r="CM678" s="136"/>
      <c r="CN678" s="136"/>
      <c r="CO678" s="136"/>
      <c r="CP678" s="136"/>
      <c r="CQ678" s="136"/>
      <c r="CR678" s="136"/>
      <c r="CS678" s="136"/>
      <c r="CT678" s="136"/>
      <c r="CU678" s="136"/>
      <c r="CV678" s="136"/>
      <c r="CW678" s="136"/>
      <c r="CX678" s="136"/>
      <c r="CY678" s="136"/>
      <c r="CZ678" s="136"/>
      <c r="DA678" s="136"/>
      <c r="DB678" s="136"/>
      <c r="DC678" s="136"/>
      <c r="DD678" s="136"/>
      <c r="DE678" s="136"/>
      <c r="DF678" s="136"/>
      <c r="DG678" s="136"/>
      <c r="DH678" s="136"/>
      <c r="DI678" s="136"/>
      <c r="DJ678" s="136"/>
      <c r="DK678" s="136"/>
      <c r="DL678" s="136"/>
      <c r="DM678" s="136"/>
      <c r="DN678" s="136"/>
      <c r="DO678" s="136"/>
      <c r="DP678" s="136"/>
      <c r="DQ678" s="136"/>
      <c r="DR678" s="136"/>
      <c r="DS678" s="136"/>
      <c r="DT678" s="136"/>
      <c r="DU678" s="136"/>
      <c r="DV678" s="136"/>
      <c r="DW678" s="136"/>
      <c r="DX678" s="136"/>
      <c r="DY678" s="136"/>
      <c r="DZ678" s="136"/>
      <c r="EA678" s="136"/>
      <c r="EB678" s="136"/>
      <c r="EC678" s="136"/>
      <c r="ED678" s="136"/>
      <c r="EE678" s="136"/>
      <c r="EF678" s="136"/>
      <c r="EG678" s="136"/>
      <c r="EH678" s="136"/>
      <c r="EI678" s="136"/>
      <c r="EJ678" s="136"/>
      <c r="EK678" s="136"/>
      <c r="EL678" s="136"/>
      <c r="EM678" s="136"/>
      <c r="EN678" s="136"/>
      <c r="EO678" s="136"/>
      <c r="EP678" s="136"/>
      <c r="EQ678" s="136"/>
      <c r="ER678" s="136"/>
      <c r="ES678" s="136"/>
      <c r="ET678" s="136"/>
      <c r="EU678" s="136"/>
      <c r="EV678" s="136"/>
      <c r="EW678" s="136"/>
      <c r="EX678" s="136"/>
      <c r="EY678" s="136"/>
      <c r="EZ678" s="136"/>
      <c r="FA678" s="136"/>
      <c r="FB678" s="136"/>
      <c r="FC678" s="136"/>
      <c r="FD678" s="136"/>
      <c r="FE678" s="136"/>
      <c r="FF678" s="136"/>
      <c r="FG678" s="136"/>
      <c r="FH678" s="136"/>
      <c r="FI678" s="136"/>
      <c r="FJ678" s="136"/>
      <c r="FK678" s="136"/>
      <c r="FL678" s="136"/>
      <c r="FM678" s="136"/>
      <c r="FN678" s="136"/>
      <c r="FO678" s="136"/>
      <c r="FP678" s="136"/>
      <c r="FQ678" s="136"/>
      <c r="FR678" s="136"/>
      <c r="FS678" s="136"/>
      <c r="FT678" s="136"/>
      <c r="FU678" s="136"/>
      <c r="FV678" s="136"/>
      <c r="FW678" s="136"/>
      <c r="FX678" s="136"/>
      <c r="FY678" s="136"/>
      <c r="FZ678" s="136"/>
      <c r="GA678" s="136"/>
      <c r="GB678" s="136"/>
      <c r="GC678" s="136"/>
      <c r="GD678" s="136"/>
      <c r="GE678" s="136"/>
      <c r="GF678" s="136"/>
      <c r="GG678" s="136"/>
      <c r="GH678" s="136"/>
      <c r="GI678" s="136"/>
      <c r="GJ678" s="136"/>
      <c r="GK678" s="136"/>
      <c r="GL678" s="136"/>
      <c r="GM678" s="136"/>
      <c r="GN678" s="136"/>
      <c r="GO678" s="136"/>
      <c r="GP678" s="136"/>
      <c r="GQ678" s="136"/>
      <c r="GR678" s="136"/>
      <c r="GS678" s="136"/>
      <c r="GT678" s="136"/>
      <c r="GU678" s="136"/>
      <c r="GV678" s="136"/>
      <c r="GW678" s="136"/>
      <c r="GX678" s="136"/>
      <c r="GY678" s="136"/>
      <c r="GZ678" s="136"/>
      <c r="HA678" s="136"/>
      <c r="HB678" s="136"/>
      <c r="HC678" s="136"/>
      <c r="HD678" s="136"/>
      <c r="HE678" s="136"/>
      <c r="HF678" s="136"/>
      <c r="HG678" s="136"/>
      <c r="HH678" s="136"/>
      <c r="HI678" s="136"/>
      <c r="HJ678" s="136"/>
      <c r="HK678" s="136"/>
      <c r="HL678" s="136"/>
      <c r="HM678" s="136"/>
      <c r="HN678" s="136"/>
      <c r="HO678" s="136"/>
      <c r="HP678" s="136"/>
      <c r="HQ678" s="136"/>
      <c r="HR678" s="136"/>
      <c r="HS678" s="136"/>
      <c r="HT678" s="136"/>
      <c r="HU678" s="136"/>
      <c r="HV678" s="136"/>
      <c r="HW678" s="136"/>
      <c r="HX678" s="136"/>
      <c r="HY678" s="136"/>
      <c r="HZ678" s="136"/>
      <c r="IA678" s="136"/>
      <c r="IB678" s="136"/>
      <c r="IC678" s="136"/>
      <c r="ID678" s="136"/>
      <c r="IE678" s="136"/>
      <c r="IF678" s="136"/>
      <c r="IG678" s="136"/>
    </row>
    <row r="679" spans="1:241" ht="15" customHeight="1" x14ac:dyDescent="0.25">
      <c r="A679" s="135" t="s">
        <v>635</v>
      </c>
      <c r="B679" s="205">
        <v>5004361</v>
      </c>
      <c r="C679" s="205">
        <v>2347621</v>
      </c>
      <c r="D679" s="205">
        <v>892315</v>
      </c>
      <c r="E679" s="205">
        <v>1274478</v>
      </c>
      <c r="F679" s="205">
        <v>2525696</v>
      </c>
      <c r="G679" s="205">
        <v>342842</v>
      </c>
      <c r="H679" s="242">
        <v>12387313</v>
      </c>
      <c r="I679" s="136"/>
      <c r="J679" s="135" t="s">
        <v>477</v>
      </c>
      <c r="K679" s="205">
        <v>4130422</v>
      </c>
      <c r="L679" s="205">
        <v>2680139</v>
      </c>
      <c r="M679" s="205">
        <v>788136</v>
      </c>
      <c r="N679" s="205">
        <v>1445580</v>
      </c>
      <c r="O679" s="205">
        <v>1706736</v>
      </c>
      <c r="P679" s="205">
        <v>366809</v>
      </c>
      <c r="Q679" s="242">
        <v>11117822</v>
      </c>
      <c r="R679" s="136"/>
      <c r="S679" s="136"/>
      <c r="T679" s="136"/>
      <c r="U679" s="136"/>
      <c r="V679" s="136"/>
      <c r="W679" s="136"/>
      <c r="X679" s="136"/>
      <c r="Y679" s="136"/>
      <c r="Z679" s="136"/>
      <c r="AA679" s="136"/>
      <c r="AB679" s="136"/>
      <c r="AC679" s="136"/>
      <c r="AD679" s="136"/>
      <c r="AE679" s="136"/>
      <c r="AF679" s="136"/>
      <c r="AG679" s="136"/>
      <c r="AH679" s="136"/>
      <c r="AI679" s="136"/>
      <c r="AJ679" s="136"/>
      <c r="AK679" s="136"/>
      <c r="AL679" s="136"/>
      <c r="AM679" s="136"/>
      <c r="AN679" s="136"/>
      <c r="AO679" s="136"/>
      <c r="AP679" s="136"/>
      <c r="AQ679" s="136"/>
      <c r="AR679" s="136"/>
      <c r="AS679" s="136"/>
      <c r="AT679" s="136"/>
      <c r="AU679" s="136"/>
      <c r="AV679" s="136"/>
      <c r="AW679" s="136"/>
      <c r="AX679" s="136"/>
      <c r="AY679" s="136"/>
      <c r="AZ679" s="136"/>
      <c r="BA679" s="136"/>
      <c r="BB679" s="136"/>
      <c r="BC679" s="136"/>
      <c r="BD679" s="136"/>
      <c r="BE679" s="136"/>
      <c r="BF679" s="136"/>
      <c r="BG679" s="136"/>
      <c r="BH679" s="136"/>
      <c r="BI679" s="136"/>
      <c r="BJ679" s="136"/>
      <c r="BK679" s="136"/>
      <c r="BL679" s="136"/>
      <c r="BM679" s="136"/>
      <c r="BN679" s="136"/>
      <c r="BO679" s="136"/>
      <c r="BP679" s="136"/>
      <c r="BQ679" s="136"/>
      <c r="BR679" s="136"/>
      <c r="BS679" s="136"/>
      <c r="BT679" s="136"/>
      <c r="BU679" s="136"/>
      <c r="BV679" s="136"/>
      <c r="BW679" s="136"/>
      <c r="BX679" s="136"/>
      <c r="BY679" s="136"/>
      <c r="BZ679" s="136"/>
      <c r="CA679" s="136"/>
      <c r="CB679" s="136"/>
      <c r="CC679" s="136"/>
      <c r="CD679" s="136"/>
      <c r="CE679" s="136"/>
      <c r="CF679" s="136"/>
      <c r="CG679" s="136"/>
      <c r="CH679" s="136"/>
      <c r="CI679" s="136"/>
      <c r="CJ679" s="136"/>
      <c r="CK679" s="136"/>
      <c r="CL679" s="136"/>
      <c r="CM679" s="136"/>
      <c r="CN679" s="136"/>
      <c r="CO679" s="136"/>
      <c r="CP679" s="136"/>
      <c r="CQ679" s="136"/>
      <c r="CR679" s="136"/>
      <c r="CS679" s="136"/>
      <c r="CT679" s="136"/>
      <c r="CU679" s="136"/>
      <c r="CV679" s="136"/>
      <c r="CW679" s="136"/>
      <c r="CX679" s="136"/>
      <c r="CY679" s="136"/>
      <c r="CZ679" s="136"/>
      <c r="DA679" s="136"/>
      <c r="DB679" s="136"/>
      <c r="DC679" s="136"/>
      <c r="DD679" s="136"/>
      <c r="DE679" s="136"/>
      <c r="DF679" s="136"/>
      <c r="DG679" s="136"/>
      <c r="DH679" s="136"/>
      <c r="DI679" s="136"/>
      <c r="DJ679" s="136"/>
      <c r="DK679" s="136"/>
      <c r="DL679" s="136"/>
      <c r="DM679" s="136"/>
      <c r="DN679" s="136"/>
      <c r="DO679" s="136"/>
      <c r="DP679" s="136"/>
      <c r="DQ679" s="136"/>
      <c r="DR679" s="136"/>
      <c r="DS679" s="136"/>
      <c r="DT679" s="136"/>
      <c r="DU679" s="136"/>
      <c r="DV679" s="136"/>
      <c r="DW679" s="136"/>
      <c r="DX679" s="136"/>
      <c r="DY679" s="136"/>
      <c r="DZ679" s="136"/>
      <c r="EA679" s="136"/>
      <c r="EB679" s="136"/>
      <c r="EC679" s="136"/>
      <c r="ED679" s="136"/>
      <c r="EE679" s="136"/>
      <c r="EF679" s="136"/>
      <c r="EG679" s="136"/>
      <c r="EH679" s="136"/>
      <c r="EI679" s="136"/>
      <c r="EJ679" s="136"/>
      <c r="EK679" s="136"/>
      <c r="EL679" s="136"/>
      <c r="EM679" s="136"/>
      <c r="EN679" s="136"/>
      <c r="EO679" s="136"/>
      <c r="EP679" s="136"/>
      <c r="EQ679" s="136"/>
      <c r="ER679" s="136"/>
      <c r="ES679" s="136"/>
      <c r="ET679" s="136"/>
      <c r="EU679" s="136"/>
      <c r="EV679" s="136"/>
      <c r="EW679" s="136"/>
      <c r="EX679" s="136"/>
      <c r="EY679" s="136"/>
      <c r="EZ679" s="136"/>
      <c r="FA679" s="136"/>
      <c r="FB679" s="136"/>
      <c r="FC679" s="136"/>
      <c r="FD679" s="136"/>
      <c r="FE679" s="136"/>
      <c r="FF679" s="136"/>
      <c r="FG679" s="136"/>
      <c r="FH679" s="136"/>
      <c r="FI679" s="136"/>
      <c r="FJ679" s="136"/>
      <c r="FK679" s="136"/>
      <c r="FL679" s="136"/>
      <c r="FM679" s="136"/>
      <c r="FN679" s="136"/>
      <c r="FO679" s="136"/>
      <c r="FP679" s="136"/>
      <c r="FQ679" s="136"/>
      <c r="FR679" s="136"/>
      <c r="FS679" s="136"/>
      <c r="FT679" s="136"/>
      <c r="FU679" s="136"/>
      <c r="FV679" s="136"/>
      <c r="FW679" s="136"/>
      <c r="FX679" s="136"/>
      <c r="FY679" s="136"/>
      <c r="FZ679" s="136"/>
      <c r="GA679" s="136"/>
      <c r="GB679" s="136"/>
      <c r="GC679" s="136"/>
      <c r="GD679" s="136"/>
      <c r="GE679" s="136"/>
      <c r="GF679" s="136"/>
      <c r="GG679" s="136"/>
      <c r="GH679" s="136"/>
      <c r="GI679" s="136"/>
      <c r="GJ679" s="136"/>
      <c r="GK679" s="136"/>
      <c r="GL679" s="136"/>
      <c r="GM679" s="136"/>
      <c r="GN679" s="136"/>
      <c r="GO679" s="136"/>
      <c r="GP679" s="136"/>
      <c r="GQ679" s="136"/>
      <c r="GR679" s="136"/>
      <c r="GS679" s="136"/>
      <c r="GT679" s="136"/>
      <c r="GU679" s="136"/>
      <c r="GV679" s="136"/>
      <c r="GW679" s="136"/>
      <c r="GX679" s="136"/>
      <c r="GY679" s="136"/>
      <c r="GZ679" s="136"/>
      <c r="HA679" s="136"/>
      <c r="HB679" s="136"/>
      <c r="HC679" s="136"/>
      <c r="HD679" s="136"/>
      <c r="HE679" s="136"/>
      <c r="HF679" s="136"/>
      <c r="HG679" s="136"/>
      <c r="HH679" s="136"/>
      <c r="HI679" s="136"/>
      <c r="HJ679" s="136"/>
      <c r="HK679" s="136"/>
      <c r="HL679" s="136"/>
      <c r="HM679" s="136"/>
      <c r="HN679" s="136"/>
      <c r="HO679" s="136"/>
      <c r="HP679" s="136"/>
      <c r="HQ679" s="136"/>
      <c r="HR679" s="136"/>
      <c r="HS679" s="136"/>
      <c r="HT679" s="136"/>
      <c r="HU679" s="136"/>
      <c r="HV679" s="136"/>
      <c r="HW679" s="136"/>
      <c r="HX679" s="136"/>
      <c r="HY679" s="136"/>
      <c r="HZ679" s="136"/>
      <c r="IA679" s="136"/>
      <c r="IB679" s="136"/>
      <c r="IC679" s="136"/>
      <c r="ID679" s="136"/>
      <c r="IE679" s="136"/>
      <c r="IF679" s="136"/>
      <c r="IG679" s="136"/>
    </row>
    <row r="680" spans="1:241" ht="15" customHeight="1" x14ac:dyDescent="0.25">
      <c r="A680" s="135" t="s">
        <v>636</v>
      </c>
      <c r="B680" s="205">
        <v>5301193</v>
      </c>
      <c r="C680" s="205">
        <v>3263027</v>
      </c>
      <c r="D680" s="205">
        <v>969138</v>
      </c>
      <c r="E680" s="205">
        <v>1180453</v>
      </c>
      <c r="F680" s="205">
        <v>2182485</v>
      </c>
      <c r="G680" s="205">
        <v>329018</v>
      </c>
      <c r="H680" s="242">
        <v>13225314</v>
      </c>
      <c r="I680" s="136"/>
      <c r="J680" s="135" t="s">
        <v>480</v>
      </c>
      <c r="K680" s="205">
        <v>4254472</v>
      </c>
      <c r="L680" s="205">
        <v>2736190</v>
      </c>
      <c r="M680" s="205">
        <v>921658</v>
      </c>
      <c r="N680" s="205">
        <v>1165531</v>
      </c>
      <c r="O680" s="205">
        <v>1733483</v>
      </c>
      <c r="P680" s="205">
        <v>289695</v>
      </c>
      <c r="Q680" s="242">
        <v>11101029</v>
      </c>
      <c r="R680" s="136"/>
      <c r="S680" s="136"/>
      <c r="T680" s="136"/>
      <c r="U680" s="136"/>
      <c r="V680" s="136"/>
      <c r="W680" s="136"/>
      <c r="X680" s="136"/>
      <c r="Y680" s="136"/>
      <c r="Z680" s="136"/>
      <c r="AA680" s="136"/>
      <c r="AB680" s="136"/>
      <c r="AC680" s="136"/>
      <c r="AD680" s="136"/>
      <c r="AE680" s="136"/>
      <c r="AF680" s="136"/>
      <c r="AG680" s="136"/>
      <c r="AH680" s="136"/>
      <c r="AI680" s="136"/>
      <c r="AJ680" s="136"/>
      <c r="AK680" s="136"/>
      <c r="AL680" s="136"/>
      <c r="AM680" s="136"/>
      <c r="AN680" s="136"/>
      <c r="AO680" s="136"/>
      <c r="AP680" s="136"/>
      <c r="AQ680" s="136"/>
      <c r="AR680" s="136"/>
      <c r="AS680" s="136"/>
      <c r="AT680" s="136"/>
      <c r="AU680" s="136"/>
      <c r="AV680" s="136"/>
      <c r="AW680" s="136"/>
      <c r="AX680" s="136"/>
      <c r="AY680" s="136"/>
      <c r="AZ680" s="136"/>
      <c r="BA680" s="136"/>
      <c r="BB680" s="136"/>
      <c r="BC680" s="136"/>
      <c r="BD680" s="136"/>
      <c r="BE680" s="136"/>
      <c r="BF680" s="136"/>
      <c r="BG680" s="136"/>
      <c r="BH680" s="136"/>
      <c r="BI680" s="136"/>
      <c r="BJ680" s="136"/>
      <c r="BK680" s="136"/>
      <c r="BL680" s="136"/>
      <c r="BM680" s="136"/>
      <c r="BN680" s="136"/>
      <c r="BO680" s="136"/>
      <c r="BP680" s="136"/>
      <c r="BQ680" s="136"/>
      <c r="BR680" s="136"/>
      <c r="BS680" s="136"/>
      <c r="BT680" s="136"/>
      <c r="BU680" s="136"/>
      <c r="BV680" s="136"/>
      <c r="BW680" s="136"/>
      <c r="BX680" s="136"/>
      <c r="BY680" s="136"/>
      <c r="BZ680" s="136"/>
      <c r="CA680" s="136"/>
      <c r="CB680" s="136"/>
      <c r="CC680" s="136"/>
      <c r="CD680" s="136"/>
      <c r="CE680" s="136"/>
      <c r="CF680" s="136"/>
      <c r="CG680" s="136"/>
      <c r="CH680" s="136"/>
      <c r="CI680" s="136"/>
      <c r="CJ680" s="136"/>
      <c r="CK680" s="136"/>
      <c r="CL680" s="136"/>
      <c r="CM680" s="136"/>
      <c r="CN680" s="136"/>
      <c r="CO680" s="136"/>
      <c r="CP680" s="136"/>
      <c r="CQ680" s="136"/>
      <c r="CR680" s="136"/>
      <c r="CS680" s="136"/>
      <c r="CT680" s="136"/>
      <c r="CU680" s="136"/>
      <c r="CV680" s="136"/>
      <c r="CW680" s="136"/>
      <c r="CX680" s="136"/>
      <c r="CY680" s="136"/>
      <c r="CZ680" s="136"/>
      <c r="DA680" s="136"/>
      <c r="DB680" s="136"/>
      <c r="DC680" s="136"/>
      <c r="DD680" s="136"/>
      <c r="DE680" s="136"/>
      <c r="DF680" s="136"/>
      <c r="DG680" s="136"/>
      <c r="DH680" s="136"/>
      <c r="DI680" s="136"/>
      <c r="DJ680" s="136"/>
      <c r="DK680" s="136"/>
      <c r="DL680" s="136"/>
      <c r="DM680" s="136"/>
      <c r="DN680" s="136"/>
      <c r="DO680" s="136"/>
      <c r="DP680" s="136"/>
      <c r="DQ680" s="136"/>
      <c r="DR680" s="136"/>
      <c r="DS680" s="136"/>
      <c r="DT680" s="136"/>
      <c r="DU680" s="136"/>
      <c r="DV680" s="136"/>
      <c r="DW680" s="136"/>
      <c r="DX680" s="136"/>
      <c r="DY680" s="136"/>
      <c r="DZ680" s="136"/>
      <c r="EA680" s="136"/>
      <c r="EB680" s="136"/>
      <c r="EC680" s="136"/>
      <c r="ED680" s="136"/>
      <c r="EE680" s="136"/>
      <c r="EF680" s="136"/>
      <c r="EG680" s="136"/>
      <c r="EH680" s="136"/>
      <c r="EI680" s="136"/>
      <c r="EJ680" s="136"/>
      <c r="EK680" s="136"/>
      <c r="EL680" s="136"/>
      <c r="EM680" s="136"/>
      <c r="EN680" s="136"/>
      <c r="EO680" s="136"/>
      <c r="EP680" s="136"/>
      <c r="EQ680" s="136"/>
      <c r="ER680" s="136"/>
      <c r="ES680" s="136"/>
      <c r="ET680" s="136"/>
      <c r="EU680" s="136"/>
      <c r="EV680" s="136"/>
      <c r="EW680" s="136"/>
      <c r="EX680" s="136"/>
      <c r="EY680" s="136"/>
      <c r="EZ680" s="136"/>
      <c r="FA680" s="136"/>
      <c r="FB680" s="136"/>
      <c r="FC680" s="136"/>
      <c r="FD680" s="136"/>
      <c r="FE680" s="136"/>
      <c r="FF680" s="136"/>
      <c r="FG680" s="136"/>
      <c r="FH680" s="136"/>
      <c r="FI680" s="136"/>
      <c r="FJ680" s="136"/>
      <c r="FK680" s="136"/>
      <c r="FL680" s="136"/>
      <c r="FM680" s="136"/>
      <c r="FN680" s="136"/>
      <c r="FO680" s="136"/>
      <c r="FP680" s="136"/>
      <c r="FQ680" s="136"/>
      <c r="FR680" s="136"/>
      <c r="FS680" s="136"/>
      <c r="FT680" s="136"/>
      <c r="FU680" s="136"/>
      <c r="FV680" s="136"/>
      <c r="FW680" s="136"/>
      <c r="FX680" s="136"/>
      <c r="FY680" s="136"/>
      <c r="FZ680" s="136"/>
      <c r="GA680" s="136"/>
      <c r="GB680" s="136"/>
      <c r="GC680" s="136"/>
      <c r="GD680" s="136"/>
      <c r="GE680" s="136"/>
      <c r="GF680" s="136"/>
      <c r="GG680" s="136"/>
      <c r="GH680" s="136"/>
      <c r="GI680" s="136"/>
      <c r="GJ680" s="136"/>
      <c r="GK680" s="136"/>
      <c r="GL680" s="136"/>
      <c r="GM680" s="136"/>
      <c r="GN680" s="136"/>
      <c r="GO680" s="136"/>
      <c r="GP680" s="136"/>
      <c r="GQ680" s="136"/>
      <c r="GR680" s="136"/>
      <c r="GS680" s="136"/>
      <c r="GT680" s="136"/>
      <c r="GU680" s="136"/>
      <c r="GV680" s="136"/>
      <c r="GW680" s="136"/>
      <c r="GX680" s="136"/>
      <c r="GY680" s="136"/>
      <c r="GZ680" s="136"/>
      <c r="HA680" s="136"/>
      <c r="HB680" s="136"/>
      <c r="HC680" s="136"/>
      <c r="HD680" s="136"/>
      <c r="HE680" s="136"/>
      <c r="HF680" s="136"/>
      <c r="HG680" s="136"/>
      <c r="HH680" s="136"/>
      <c r="HI680" s="136"/>
      <c r="HJ680" s="136"/>
      <c r="HK680" s="136"/>
      <c r="HL680" s="136"/>
      <c r="HM680" s="136"/>
      <c r="HN680" s="136"/>
      <c r="HO680" s="136"/>
      <c r="HP680" s="136"/>
      <c r="HQ680" s="136"/>
      <c r="HR680" s="136"/>
      <c r="HS680" s="136"/>
      <c r="HT680" s="136"/>
      <c r="HU680" s="136"/>
      <c r="HV680" s="136"/>
      <c r="HW680" s="136"/>
      <c r="HX680" s="136"/>
      <c r="HY680" s="136"/>
      <c r="HZ680" s="136"/>
      <c r="IA680" s="136"/>
      <c r="IB680" s="136"/>
      <c r="IC680" s="136"/>
      <c r="ID680" s="136"/>
      <c r="IE680" s="136"/>
      <c r="IF680" s="136"/>
      <c r="IG680" s="136"/>
    </row>
    <row r="681" spans="1:241" ht="15" customHeight="1" x14ac:dyDescent="0.25">
      <c r="A681" s="135" t="s">
        <v>435</v>
      </c>
      <c r="B681" s="205">
        <v>6231079</v>
      </c>
      <c r="C681" s="205">
        <v>2787441</v>
      </c>
      <c r="D681" s="205">
        <v>990383</v>
      </c>
      <c r="E681" s="205">
        <v>1196850</v>
      </c>
      <c r="F681" s="205">
        <v>2117285</v>
      </c>
      <c r="G681" s="205">
        <v>378534</v>
      </c>
      <c r="H681" s="242">
        <v>13701572</v>
      </c>
      <c r="I681" s="136"/>
      <c r="J681" s="135" t="s">
        <v>717</v>
      </c>
      <c r="K681" s="205">
        <v>4260804</v>
      </c>
      <c r="L681" s="205">
        <v>2555516</v>
      </c>
      <c r="M681" s="205">
        <v>792554</v>
      </c>
      <c r="N681" s="205">
        <v>1159125</v>
      </c>
      <c r="O681" s="205">
        <v>1755897</v>
      </c>
      <c r="P681" s="205">
        <v>343314</v>
      </c>
      <c r="Q681" s="242">
        <v>10867210</v>
      </c>
      <c r="R681" s="136"/>
      <c r="S681" s="136"/>
      <c r="T681" s="136"/>
      <c r="U681" s="136"/>
      <c r="V681" s="136"/>
      <c r="W681" s="136"/>
      <c r="X681" s="136"/>
      <c r="Y681" s="136"/>
      <c r="Z681" s="136"/>
      <c r="AA681" s="136"/>
      <c r="AB681" s="136"/>
      <c r="AC681" s="136"/>
      <c r="AD681" s="136"/>
      <c r="AE681" s="136"/>
      <c r="AF681" s="136"/>
      <c r="AG681" s="136"/>
      <c r="AH681" s="136"/>
      <c r="AI681" s="136"/>
      <c r="AJ681" s="136"/>
      <c r="AK681" s="136"/>
      <c r="AL681" s="136"/>
      <c r="AM681" s="136"/>
      <c r="AN681" s="136"/>
      <c r="AO681" s="136"/>
      <c r="AP681" s="136"/>
      <c r="AQ681" s="136"/>
      <c r="AR681" s="136"/>
      <c r="AS681" s="136"/>
      <c r="AT681" s="136"/>
      <c r="AU681" s="136"/>
      <c r="AV681" s="136"/>
      <c r="AW681" s="136"/>
      <c r="AX681" s="136"/>
      <c r="AY681" s="136"/>
      <c r="AZ681" s="136"/>
      <c r="BA681" s="136"/>
      <c r="BB681" s="136"/>
      <c r="BC681" s="136"/>
      <c r="BD681" s="136"/>
      <c r="BE681" s="136"/>
      <c r="BF681" s="136"/>
      <c r="BG681" s="136"/>
      <c r="BH681" s="136"/>
      <c r="BI681" s="136"/>
      <c r="BJ681" s="136"/>
      <c r="BK681" s="136"/>
      <c r="BL681" s="136"/>
      <c r="BM681" s="136"/>
      <c r="BN681" s="136"/>
      <c r="BO681" s="136"/>
      <c r="BP681" s="136"/>
      <c r="BQ681" s="136"/>
      <c r="BR681" s="136"/>
      <c r="BS681" s="136"/>
      <c r="BT681" s="136"/>
      <c r="BU681" s="136"/>
      <c r="BV681" s="136"/>
      <c r="BW681" s="136"/>
      <c r="BX681" s="136"/>
      <c r="BY681" s="136"/>
      <c r="BZ681" s="136"/>
      <c r="CA681" s="136"/>
      <c r="CB681" s="136"/>
      <c r="CC681" s="136"/>
      <c r="CD681" s="136"/>
      <c r="CE681" s="136"/>
      <c r="CF681" s="136"/>
      <c r="CG681" s="136"/>
      <c r="CH681" s="136"/>
      <c r="CI681" s="136"/>
      <c r="CJ681" s="136"/>
      <c r="CK681" s="136"/>
      <c r="CL681" s="136"/>
      <c r="CM681" s="136"/>
      <c r="CN681" s="136"/>
      <c r="CO681" s="136"/>
      <c r="CP681" s="136"/>
      <c r="CQ681" s="136"/>
      <c r="CR681" s="136"/>
      <c r="CS681" s="136"/>
      <c r="CT681" s="136"/>
      <c r="CU681" s="136"/>
      <c r="CV681" s="136"/>
      <c r="CW681" s="136"/>
      <c r="CX681" s="136"/>
      <c r="CY681" s="136"/>
      <c r="CZ681" s="136"/>
      <c r="DA681" s="136"/>
      <c r="DB681" s="136"/>
      <c r="DC681" s="136"/>
      <c r="DD681" s="136"/>
      <c r="DE681" s="136"/>
      <c r="DF681" s="136"/>
      <c r="DG681" s="136"/>
      <c r="DH681" s="136"/>
      <c r="DI681" s="136"/>
      <c r="DJ681" s="136"/>
      <c r="DK681" s="136"/>
      <c r="DL681" s="136"/>
      <c r="DM681" s="136"/>
      <c r="DN681" s="136"/>
      <c r="DO681" s="136"/>
      <c r="DP681" s="136"/>
      <c r="DQ681" s="136"/>
      <c r="DR681" s="136"/>
      <c r="DS681" s="136"/>
      <c r="DT681" s="136"/>
      <c r="DU681" s="136"/>
      <c r="DV681" s="136"/>
      <c r="DW681" s="136"/>
      <c r="DX681" s="136"/>
      <c r="DY681" s="136"/>
      <c r="DZ681" s="136"/>
      <c r="EA681" s="136"/>
      <c r="EB681" s="136"/>
      <c r="EC681" s="136"/>
      <c r="ED681" s="136"/>
      <c r="EE681" s="136"/>
      <c r="EF681" s="136"/>
      <c r="EG681" s="136"/>
      <c r="EH681" s="136"/>
      <c r="EI681" s="136"/>
      <c r="EJ681" s="136"/>
      <c r="EK681" s="136"/>
      <c r="EL681" s="136"/>
      <c r="EM681" s="136"/>
      <c r="EN681" s="136"/>
      <c r="EO681" s="136"/>
      <c r="EP681" s="136"/>
      <c r="EQ681" s="136"/>
      <c r="ER681" s="136"/>
      <c r="ES681" s="136"/>
      <c r="ET681" s="136"/>
      <c r="EU681" s="136"/>
      <c r="EV681" s="136"/>
      <c r="EW681" s="136"/>
      <c r="EX681" s="136"/>
      <c r="EY681" s="136"/>
      <c r="EZ681" s="136"/>
      <c r="FA681" s="136"/>
      <c r="FB681" s="136"/>
      <c r="FC681" s="136"/>
      <c r="FD681" s="136"/>
      <c r="FE681" s="136"/>
      <c r="FF681" s="136"/>
      <c r="FG681" s="136"/>
      <c r="FH681" s="136"/>
      <c r="FI681" s="136"/>
      <c r="FJ681" s="136"/>
      <c r="FK681" s="136"/>
      <c r="FL681" s="136"/>
      <c r="FM681" s="136"/>
      <c r="FN681" s="136"/>
      <c r="FO681" s="136"/>
      <c r="FP681" s="136"/>
      <c r="FQ681" s="136"/>
      <c r="FR681" s="136"/>
      <c r="FS681" s="136"/>
      <c r="FT681" s="136"/>
      <c r="FU681" s="136"/>
      <c r="FV681" s="136"/>
      <c r="FW681" s="136"/>
      <c r="FX681" s="136"/>
      <c r="FY681" s="136"/>
      <c r="FZ681" s="136"/>
      <c r="GA681" s="136"/>
      <c r="GB681" s="136"/>
      <c r="GC681" s="136"/>
      <c r="GD681" s="136"/>
      <c r="GE681" s="136"/>
      <c r="GF681" s="136"/>
      <c r="GG681" s="136"/>
      <c r="GH681" s="136"/>
      <c r="GI681" s="136"/>
      <c r="GJ681" s="136"/>
      <c r="GK681" s="136"/>
      <c r="GL681" s="136"/>
      <c r="GM681" s="136"/>
      <c r="GN681" s="136"/>
      <c r="GO681" s="136"/>
      <c r="GP681" s="136"/>
      <c r="GQ681" s="136"/>
      <c r="GR681" s="136"/>
      <c r="GS681" s="136"/>
      <c r="GT681" s="136"/>
      <c r="GU681" s="136"/>
      <c r="GV681" s="136"/>
      <c r="GW681" s="136"/>
      <c r="GX681" s="136"/>
      <c r="GY681" s="136"/>
      <c r="GZ681" s="136"/>
      <c r="HA681" s="136"/>
      <c r="HB681" s="136"/>
      <c r="HC681" s="136"/>
      <c r="HD681" s="136"/>
      <c r="HE681" s="136"/>
      <c r="HF681" s="136"/>
      <c r="HG681" s="136"/>
      <c r="HH681" s="136"/>
      <c r="HI681" s="136"/>
      <c r="HJ681" s="136"/>
      <c r="HK681" s="136"/>
      <c r="HL681" s="136"/>
      <c r="HM681" s="136"/>
      <c r="HN681" s="136"/>
      <c r="HO681" s="136"/>
      <c r="HP681" s="136"/>
      <c r="HQ681" s="136"/>
      <c r="HR681" s="136"/>
      <c r="HS681" s="136"/>
      <c r="HT681" s="136"/>
      <c r="HU681" s="136"/>
      <c r="HV681" s="136"/>
      <c r="HW681" s="136"/>
      <c r="HX681" s="136"/>
      <c r="HY681" s="136"/>
      <c r="HZ681" s="136"/>
      <c r="IA681" s="136"/>
      <c r="IB681" s="136"/>
      <c r="IC681" s="136"/>
      <c r="ID681" s="136"/>
      <c r="IE681" s="136"/>
      <c r="IF681" s="136"/>
      <c r="IG681" s="136"/>
    </row>
    <row r="682" spans="1:241" ht="15" customHeight="1" x14ac:dyDescent="0.25">
      <c r="A682" s="135" t="s">
        <v>436</v>
      </c>
      <c r="B682" s="205">
        <v>5064409</v>
      </c>
      <c r="C682" s="205">
        <v>1855406</v>
      </c>
      <c r="D682" s="205">
        <v>719775</v>
      </c>
      <c r="E682" s="205">
        <v>1069496</v>
      </c>
      <c r="F682" s="205">
        <v>2067055</v>
      </c>
      <c r="G682" s="205">
        <v>286653</v>
      </c>
      <c r="H682" s="242">
        <v>11062794</v>
      </c>
      <c r="I682" s="136"/>
      <c r="J682" s="135" t="s">
        <v>644</v>
      </c>
      <c r="K682" s="205">
        <v>3656046</v>
      </c>
      <c r="L682" s="205">
        <v>2514592</v>
      </c>
      <c r="M682" s="205">
        <v>810401</v>
      </c>
      <c r="N682" s="205">
        <v>1528287</v>
      </c>
      <c r="O682" s="205">
        <v>1819333</v>
      </c>
      <c r="P682" s="205">
        <v>273216</v>
      </c>
      <c r="Q682" s="242">
        <v>10601875</v>
      </c>
      <c r="R682" s="136"/>
      <c r="S682" s="136"/>
      <c r="T682" s="136"/>
      <c r="U682" s="136"/>
      <c r="V682" s="136"/>
      <c r="W682" s="136"/>
      <c r="X682" s="136"/>
      <c r="Y682" s="136"/>
      <c r="Z682" s="136"/>
      <c r="AA682" s="136"/>
      <c r="AB682" s="136"/>
      <c r="AC682" s="136"/>
      <c r="AD682" s="136"/>
      <c r="AE682" s="136"/>
      <c r="AF682" s="136"/>
      <c r="AG682" s="136"/>
      <c r="AH682" s="136"/>
      <c r="AI682" s="136"/>
      <c r="AJ682" s="136"/>
      <c r="AK682" s="136"/>
      <c r="AL682" s="136"/>
      <c r="AM682" s="136"/>
      <c r="AN682" s="136"/>
      <c r="AO682" s="136"/>
      <c r="AP682" s="136"/>
      <c r="AQ682" s="136"/>
      <c r="AR682" s="136"/>
      <c r="AS682" s="136"/>
      <c r="AT682" s="136"/>
      <c r="AU682" s="136"/>
      <c r="AV682" s="136"/>
      <c r="AW682" s="136"/>
      <c r="AX682" s="136"/>
      <c r="AY682" s="136"/>
      <c r="AZ682" s="136"/>
      <c r="BA682" s="136"/>
      <c r="BB682" s="136"/>
      <c r="BC682" s="136"/>
      <c r="BD682" s="136"/>
      <c r="BE682" s="136"/>
      <c r="BF682" s="136"/>
      <c r="BG682" s="136"/>
      <c r="BH682" s="136"/>
      <c r="BI682" s="136"/>
      <c r="BJ682" s="136"/>
      <c r="BK682" s="136"/>
      <c r="BL682" s="136"/>
      <c r="BM682" s="136"/>
      <c r="BN682" s="136"/>
      <c r="BO682" s="136"/>
      <c r="BP682" s="136"/>
      <c r="BQ682" s="136"/>
      <c r="BR682" s="136"/>
      <c r="BS682" s="136"/>
      <c r="BT682" s="136"/>
      <c r="BU682" s="136"/>
      <c r="BV682" s="136"/>
      <c r="BW682" s="136"/>
      <c r="BX682" s="136"/>
      <c r="BY682" s="136"/>
      <c r="BZ682" s="136"/>
      <c r="CA682" s="136"/>
      <c r="CB682" s="136"/>
      <c r="CC682" s="136"/>
      <c r="CD682" s="136"/>
      <c r="CE682" s="136"/>
      <c r="CF682" s="136"/>
      <c r="CG682" s="136"/>
      <c r="CH682" s="136"/>
      <c r="CI682" s="136"/>
      <c r="CJ682" s="136"/>
      <c r="CK682" s="136"/>
      <c r="CL682" s="136"/>
      <c r="CM682" s="136"/>
      <c r="CN682" s="136"/>
      <c r="CO682" s="136"/>
      <c r="CP682" s="136"/>
      <c r="CQ682" s="136"/>
      <c r="CR682" s="136"/>
      <c r="CS682" s="136"/>
      <c r="CT682" s="136"/>
      <c r="CU682" s="136"/>
      <c r="CV682" s="136"/>
      <c r="CW682" s="136"/>
      <c r="CX682" s="136"/>
      <c r="CY682" s="136"/>
      <c r="CZ682" s="136"/>
      <c r="DA682" s="136"/>
      <c r="DB682" s="136"/>
      <c r="DC682" s="136"/>
      <c r="DD682" s="136"/>
      <c r="DE682" s="136"/>
      <c r="DF682" s="136"/>
      <c r="DG682" s="136"/>
      <c r="DH682" s="136"/>
      <c r="DI682" s="136"/>
      <c r="DJ682" s="136"/>
      <c r="DK682" s="136"/>
      <c r="DL682" s="136"/>
      <c r="DM682" s="136"/>
      <c r="DN682" s="136"/>
      <c r="DO682" s="136"/>
      <c r="DP682" s="136"/>
      <c r="DQ682" s="136"/>
      <c r="DR682" s="136"/>
      <c r="DS682" s="136"/>
      <c r="DT682" s="136"/>
      <c r="DU682" s="136"/>
      <c r="DV682" s="136"/>
      <c r="DW682" s="136"/>
      <c r="DX682" s="136"/>
      <c r="DY682" s="136"/>
      <c r="DZ682" s="136"/>
      <c r="EA682" s="136"/>
      <c r="EB682" s="136"/>
      <c r="EC682" s="136"/>
      <c r="ED682" s="136"/>
      <c r="EE682" s="136"/>
      <c r="EF682" s="136"/>
      <c r="EG682" s="136"/>
      <c r="EH682" s="136"/>
      <c r="EI682" s="136"/>
      <c r="EJ682" s="136"/>
      <c r="EK682" s="136"/>
      <c r="EL682" s="136"/>
      <c r="EM682" s="136"/>
      <c r="EN682" s="136"/>
      <c r="EO682" s="136"/>
      <c r="EP682" s="136"/>
      <c r="EQ682" s="136"/>
      <c r="ER682" s="136"/>
      <c r="ES682" s="136"/>
      <c r="ET682" s="136"/>
      <c r="EU682" s="136"/>
      <c r="EV682" s="136"/>
      <c r="EW682" s="136"/>
      <c r="EX682" s="136"/>
      <c r="EY682" s="136"/>
      <c r="EZ682" s="136"/>
      <c r="FA682" s="136"/>
      <c r="FB682" s="136"/>
      <c r="FC682" s="136"/>
      <c r="FD682" s="136"/>
      <c r="FE682" s="136"/>
      <c r="FF682" s="136"/>
      <c r="FG682" s="136"/>
      <c r="FH682" s="136"/>
      <c r="FI682" s="136"/>
      <c r="FJ682" s="136"/>
      <c r="FK682" s="136"/>
      <c r="FL682" s="136"/>
      <c r="FM682" s="136"/>
      <c r="FN682" s="136"/>
      <c r="FO682" s="136"/>
      <c r="FP682" s="136"/>
      <c r="FQ682" s="136"/>
      <c r="FR682" s="136"/>
      <c r="FS682" s="136"/>
      <c r="FT682" s="136"/>
      <c r="FU682" s="136"/>
      <c r="FV682" s="136"/>
      <c r="FW682" s="136"/>
      <c r="FX682" s="136"/>
      <c r="FY682" s="136"/>
      <c r="FZ682" s="136"/>
      <c r="GA682" s="136"/>
      <c r="GB682" s="136"/>
      <c r="GC682" s="136"/>
      <c r="GD682" s="136"/>
      <c r="GE682" s="136"/>
      <c r="GF682" s="136"/>
      <c r="GG682" s="136"/>
      <c r="GH682" s="136"/>
      <c r="GI682" s="136"/>
      <c r="GJ682" s="136"/>
      <c r="GK682" s="136"/>
      <c r="GL682" s="136"/>
      <c r="GM682" s="136"/>
      <c r="GN682" s="136"/>
      <c r="GO682" s="136"/>
      <c r="GP682" s="136"/>
      <c r="GQ682" s="136"/>
      <c r="GR682" s="136"/>
      <c r="GS682" s="136"/>
      <c r="GT682" s="136"/>
      <c r="GU682" s="136"/>
      <c r="GV682" s="136"/>
      <c r="GW682" s="136"/>
      <c r="GX682" s="136"/>
      <c r="GY682" s="136"/>
      <c r="GZ682" s="136"/>
      <c r="HA682" s="136"/>
      <c r="HB682" s="136"/>
      <c r="HC682" s="136"/>
      <c r="HD682" s="136"/>
      <c r="HE682" s="136"/>
      <c r="HF682" s="136"/>
      <c r="HG682" s="136"/>
      <c r="HH682" s="136"/>
      <c r="HI682" s="136"/>
      <c r="HJ682" s="136"/>
      <c r="HK682" s="136"/>
      <c r="HL682" s="136"/>
      <c r="HM682" s="136"/>
      <c r="HN682" s="136"/>
      <c r="HO682" s="136"/>
      <c r="HP682" s="136"/>
      <c r="HQ682" s="136"/>
      <c r="HR682" s="136"/>
      <c r="HS682" s="136"/>
      <c r="HT682" s="136"/>
      <c r="HU682" s="136"/>
      <c r="HV682" s="136"/>
      <c r="HW682" s="136"/>
      <c r="HX682" s="136"/>
      <c r="HY682" s="136"/>
      <c r="HZ682" s="136"/>
      <c r="IA682" s="136"/>
      <c r="IB682" s="136"/>
      <c r="IC682" s="136"/>
      <c r="ID682" s="136"/>
      <c r="IE682" s="136"/>
      <c r="IF682" s="136"/>
      <c r="IG682" s="136"/>
    </row>
    <row r="683" spans="1:241" ht="15" customHeight="1" x14ac:dyDescent="0.25">
      <c r="A683" s="135" t="s">
        <v>708</v>
      </c>
      <c r="B683" s="205">
        <v>4957804</v>
      </c>
      <c r="C683" s="205">
        <v>2159137</v>
      </c>
      <c r="D683" s="205">
        <v>1089147</v>
      </c>
      <c r="E683" s="205">
        <v>1294809</v>
      </c>
      <c r="F683" s="205">
        <v>1914096</v>
      </c>
      <c r="G683" s="205">
        <v>490568</v>
      </c>
      <c r="H683" s="242">
        <v>11905561</v>
      </c>
      <c r="I683" s="136"/>
      <c r="J683" s="135" t="s">
        <v>481</v>
      </c>
      <c r="K683" s="205">
        <v>4046424</v>
      </c>
      <c r="L683" s="205">
        <v>3584730</v>
      </c>
      <c r="M683" s="205">
        <v>902043</v>
      </c>
      <c r="N683" s="205">
        <v>1313777</v>
      </c>
      <c r="O683" s="205">
        <v>1878715</v>
      </c>
      <c r="P683" s="205">
        <v>359729</v>
      </c>
      <c r="Q683" s="242">
        <v>12085418</v>
      </c>
      <c r="R683" s="136"/>
      <c r="S683" s="136"/>
      <c r="T683" s="136"/>
      <c r="U683" s="136"/>
      <c r="V683" s="136"/>
      <c r="W683" s="136"/>
      <c r="X683" s="136"/>
      <c r="Y683" s="136"/>
      <c r="Z683" s="136"/>
      <c r="AA683" s="136"/>
      <c r="AB683" s="136"/>
      <c r="AC683" s="136"/>
      <c r="AD683" s="136"/>
      <c r="AE683" s="136"/>
      <c r="AF683" s="136"/>
      <c r="AG683" s="136"/>
      <c r="AH683" s="136"/>
      <c r="AI683" s="136"/>
      <c r="AJ683" s="136"/>
      <c r="AK683" s="136"/>
      <c r="AL683" s="136"/>
      <c r="AM683" s="136"/>
      <c r="AN683" s="136"/>
      <c r="AO683" s="136"/>
      <c r="AP683" s="136"/>
      <c r="AQ683" s="136"/>
      <c r="AR683" s="136"/>
      <c r="AS683" s="136"/>
      <c r="AT683" s="136"/>
      <c r="AU683" s="136"/>
      <c r="AV683" s="136"/>
      <c r="AW683" s="136"/>
      <c r="AX683" s="136"/>
      <c r="AY683" s="136"/>
      <c r="AZ683" s="136"/>
      <c r="BA683" s="136"/>
      <c r="BB683" s="136"/>
      <c r="BC683" s="136"/>
      <c r="BD683" s="136"/>
      <c r="BE683" s="136"/>
      <c r="BF683" s="136"/>
      <c r="BG683" s="136"/>
      <c r="BH683" s="136"/>
      <c r="BI683" s="136"/>
      <c r="BJ683" s="136"/>
      <c r="BK683" s="136"/>
      <c r="BL683" s="136"/>
      <c r="BM683" s="136"/>
      <c r="BN683" s="136"/>
      <c r="BO683" s="136"/>
      <c r="BP683" s="136"/>
      <c r="BQ683" s="136"/>
      <c r="BR683" s="136"/>
      <c r="BS683" s="136"/>
      <c r="BT683" s="136"/>
      <c r="BU683" s="136"/>
      <c r="BV683" s="136"/>
      <c r="BW683" s="136"/>
      <c r="BX683" s="136"/>
      <c r="BY683" s="136"/>
      <c r="BZ683" s="136"/>
      <c r="CA683" s="136"/>
      <c r="CB683" s="136"/>
      <c r="CC683" s="136"/>
      <c r="CD683" s="136"/>
      <c r="CE683" s="136"/>
      <c r="CF683" s="136"/>
      <c r="CG683" s="136"/>
      <c r="CH683" s="136"/>
      <c r="CI683" s="136"/>
      <c r="CJ683" s="136"/>
      <c r="CK683" s="136"/>
      <c r="CL683" s="136"/>
      <c r="CM683" s="136"/>
      <c r="CN683" s="136"/>
      <c r="CO683" s="136"/>
      <c r="CP683" s="136"/>
      <c r="CQ683" s="136"/>
      <c r="CR683" s="136"/>
      <c r="CS683" s="136"/>
      <c r="CT683" s="136"/>
      <c r="CU683" s="136"/>
      <c r="CV683" s="136"/>
      <c r="CW683" s="136"/>
      <c r="CX683" s="136"/>
      <c r="CY683" s="136"/>
      <c r="CZ683" s="136"/>
      <c r="DA683" s="136"/>
      <c r="DB683" s="136"/>
      <c r="DC683" s="136"/>
      <c r="DD683" s="136"/>
      <c r="DE683" s="136"/>
      <c r="DF683" s="136"/>
      <c r="DG683" s="136"/>
      <c r="DH683" s="136"/>
      <c r="DI683" s="136"/>
      <c r="DJ683" s="136"/>
      <c r="DK683" s="136"/>
      <c r="DL683" s="136"/>
      <c r="DM683" s="136"/>
      <c r="DN683" s="136"/>
      <c r="DO683" s="136"/>
      <c r="DP683" s="136"/>
      <c r="DQ683" s="136"/>
      <c r="DR683" s="136"/>
      <c r="DS683" s="136"/>
      <c r="DT683" s="136"/>
      <c r="DU683" s="136"/>
      <c r="DV683" s="136"/>
      <c r="DW683" s="136"/>
      <c r="DX683" s="136"/>
      <c r="DY683" s="136"/>
      <c r="DZ683" s="136"/>
      <c r="EA683" s="136"/>
      <c r="EB683" s="136"/>
      <c r="EC683" s="136"/>
      <c r="ED683" s="136"/>
      <c r="EE683" s="136"/>
      <c r="EF683" s="136"/>
      <c r="EG683" s="136"/>
      <c r="EH683" s="136"/>
      <c r="EI683" s="136"/>
      <c r="EJ683" s="136"/>
      <c r="EK683" s="136"/>
      <c r="EL683" s="136"/>
      <c r="EM683" s="136"/>
      <c r="EN683" s="136"/>
      <c r="EO683" s="136"/>
      <c r="EP683" s="136"/>
      <c r="EQ683" s="136"/>
      <c r="ER683" s="136"/>
      <c r="ES683" s="136"/>
      <c r="ET683" s="136"/>
      <c r="EU683" s="136"/>
      <c r="EV683" s="136"/>
      <c r="EW683" s="136"/>
      <c r="EX683" s="136"/>
      <c r="EY683" s="136"/>
      <c r="EZ683" s="136"/>
      <c r="FA683" s="136"/>
      <c r="FB683" s="136"/>
      <c r="FC683" s="136"/>
      <c r="FD683" s="136"/>
      <c r="FE683" s="136"/>
      <c r="FF683" s="136"/>
      <c r="FG683" s="136"/>
      <c r="FH683" s="136"/>
      <c r="FI683" s="136"/>
      <c r="FJ683" s="136"/>
      <c r="FK683" s="136"/>
      <c r="FL683" s="136"/>
      <c r="FM683" s="136"/>
      <c r="FN683" s="136"/>
      <c r="FO683" s="136"/>
      <c r="FP683" s="136"/>
      <c r="FQ683" s="136"/>
      <c r="FR683" s="136"/>
      <c r="FS683" s="136"/>
      <c r="FT683" s="136"/>
      <c r="FU683" s="136"/>
      <c r="FV683" s="136"/>
      <c r="FW683" s="136"/>
      <c r="FX683" s="136"/>
      <c r="FY683" s="136"/>
      <c r="FZ683" s="136"/>
      <c r="GA683" s="136"/>
      <c r="GB683" s="136"/>
      <c r="GC683" s="136"/>
      <c r="GD683" s="136"/>
      <c r="GE683" s="136"/>
      <c r="GF683" s="136"/>
      <c r="GG683" s="136"/>
      <c r="GH683" s="136"/>
      <c r="GI683" s="136"/>
      <c r="GJ683" s="136"/>
      <c r="GK683" s="136"/>
      <c r="GL683" s="136"/>
      <c r="GM683" s="136"/>
      <c r="GN683" s="136"/>
      <c r="GO683" s="136"/>
      <c r="GP683" s="136"/>
      <c r="GQ683" s="136"/>
      <c r="GR683" s="136"/>
      <c r="GS683" s="136"/>
      <c r="GT683" s="136"/>
      <c r="GU683" s="136"/>
      <c r="GV683" s="136"/>
      <c r="GW683" s="136"/>
      <c r="GX683" s="136"/>
      <c r="GY683" s="136"/>
      <c r="GZ683" s="136"/>
      <c r="HA683" s="136"/>
      <c r="HB683" s="136"/>
      <c r="HC683" s="136"/>
      <c r="HD683" s="136"/>
      <c r="HE683" s="136"/>
      <c r="HF683" s="136"/>
      <c r="HG683" s="136"/>
      <c r="HH683" s="136"/>
      <c r="HI683" s="136"/>
      <c r="HJ683" s="136"/>
      <c r="HK683" s="136"/>
      <c r="HL683" s="136"/>
      <c r="HM683" s="136"/>
      <c r="HN683" s="136"/>
      <c r="HO683" s="136"/>
      <c r="HP683" s="136"/>
      <c r="HQ683" s="136"/>
      <c r="HR683" s="136"/>
      <c r="HS683" s="136"/>
      <c r="HT683" s="136"/>
      <c r="HU683" s="136"/>
      <c r="HV683" s="136"/>
      <c r="HW683" s="136"/>
      <c r="HX683" s="136"/>
      <c r="HY683" s="136"/>
      <c r="HZ683" s="136"/>
      <c r="IA683" s="136"/>
      <c r="IB683" s="136"/>
      <c r="IC683" s="136"/>
      <c r="ID683" s="136"/>
      <c r="IE683" s="136"/>
      <c r="IF683" s="136"/>
      <c r="IG683" s="136"/>
    </row>
    <row r="684" spans="1:241" ht="15" customHeight="1" x14ac:dyDescent="0.25">
      <c r="A684" s="135" t="s">
        <v>439</v>
      </c>
      <c r="B684" s="205">
        <v>5066734</v>
      </c>
      <c r="C684" s="205">
        <v>1929405</v>
      </c>
      <c r="D684" s="205">
        <v>845778</v>
      </c>
      <c r="E684" s="205">
        <v>1197724</v>
      </c>
      <c r="F684" s="205">
        <v>1828842</v>
      </c>
      <c r="G684" s="205">
        <v>466163</v>
      </c>
      <c r="H684" s="242">
        <v>11334646</v>
      </c>
      <c r="I684" s="136"/>
      <c r="J684" s="135" t="s">
        <v>482</v>
      </c>
      <c r="K684" s="205">
        <v>3130427</v>
      </c>
      <c r="L684" s="205">
        <v>2500664</v>
      </c>
      <c r="M684" s="205">
        <v>736570</v>
      </c>
      <c r="N684" s="205">
        <v>1473058</v>
      </c>
      <c r="O684" s="205">
        <v>1404204</v>
      </c>
      <c r="P684" s="205">
        <v>286114</v>
      </c>
      <c r="Q684" s="242">
        <v>9531037</v>
      </c>
      <c r="R684" s="136"/>
      <c r="S684" s="136"/>
      <c r="T684" s="136"/>
      <c r="U684" s="136"/>
      <c r="V684" s="136"/>
      <c r="W684" s="136"/>
      <c r="X684" s="136"/>
      <c r="Y684" s="136"/>
      <c r="Z684" s="136"/>
      <c r="AA684" s="136"/>
      <c r="AB684" s="136"/>
      <c r="AC684" s="136"/>
      <c r="AD684" s="136"/>
      <c r="AE684" s="136"/>
      <c r="AF684" s="136"/>
      <c r="AG684" s="136"/>
      <c r="AH684" s="136"/>
      <c r="AI684" s="136"/>
      <c r="AJ684" s="136"/>
      <c r="AK684" s="136"/>
      <c r="AL684" s="136"/>
      <c r="AM684" s="136"/>
      <c r="AN684" s="136"/>
      <c r="AO684" s="136"/>
      <c r="AP684" s="136"/>
      <c r="AQ684" s="136"/>
      <c r="AR684" s="136"/>
      <c r="AS684" s="136"/>
      <c r="AT684" s="136"/>
      <c r="AU684" s="136"/>
      <c r="AV684" s="136"/>
      <c r="AW684" s="136"/>
      <c r="AX684" s="136"/>
      <c r="AY684" s="136"/>
      <c r="AZ684" s="136"/>
      <c r="BA684" s="136"/>
      <c r="BB684" s="136"/>
      <c r="BC684" s="136"/>
      <c r="BD684" s="136"/>
      <c r="BE684" s="136"/>
      <c r="BF684" s="136"/>
      <c r="BG684" s="136"/>
      <c r="BH684" s="136"/>
      <c r="BI684" s="136"/>
      <c r="BJ684" s="136"/>
      <c r="BK684" s="136"/>
      <c r="BL684" s="136"/>
      <c r="BM684" s="136"/>
      <c r="BN684" s="136"/>
      <c r="BO684" s="136"/>
      <c r="BP684" s="136"/>
      <c r="BQ684" s="136"/>
      <c r="BR684" s="136"/>
      <c r="BS684" s="136"/>
      <c r="BT684" s="136"/>
      <c r="BU684" s="136"/>
      <c r="BV684" s="136"/>
      <c r="BW684" s="136"/>
      <c r="BX684" s="136"/>
      <c r="BY684" s="136"/>
      <c r="BZ684" s="136"/>
      <c r="CA684" s="136"/>
      <c r="CB684" s="136"/>
      <c r="CC684" s="136"/>
      <c r="CD684" s="136"/>
      <c r="CE684" s="136"/>
      <c r="CF684" s="136"/>
      <c r="CG684" s="136"/>
      <c r="CH684" s="136"/>
      <c r="CI684" s="136"/>
      <c r="CJ684" s="136"/>
      <c r="CK684" s="136"/>
      <c r="CL684" s="136"/>
      <c r="CM684" s="136"/>
      <c r="CN684" s="136"/>
      <c r="CO684" s="136"/>
      <c r="CP684" s="136"/>
      <c r="CQ684" s="136"/>
      <c r="CR684" s="136"/>
      <c r="CS684" s="136"/>
      <c r="CT684" s="136"/>
      <c r="CU684" s="136"/>
      <c r="CV684" s="136"/>
      <c r="CW684" s="136"/>
      <c r="CX684" s="136"/>
      <c r="CY684" s="136"/>
      <c r="CZ684" s="136"/>
      <c r="DA684" s="136"/>
      <c r="DB684" s="136"/>
      <c r="DC684" s="136"/>
      <c r="DD684" s="136"/>
      <c r="DE684" s="136"/>
      <c r="DF684" s="136"/>
      <c r="DG684" s="136"/>
      <c r="DH684" s="136"/>
      <c r="DI684" s="136"/>
      <c r="DJ684" s="136"/>
      <c r="DK684" s="136"/>
      <c r="DL684" s="136"/>
      <c r="DM684" s="136"/>
      <c r="DN684" s="136"/>
      <c r="DO684" s="136"/>
      <c r="DP684" s="136"/>
      <c r="DQ684" s="136"/>
      <c r="DR684" s="136"/>
      <c r="DS684" s="136"/>
      <c r="DT684" s="136"/>
      <c r="DU684" s="136"/>
      <c r="DV684" s="136"/>
      <c r="DW684" s="136"/>
      <c r="DX684" s="136"/>
      <c r="DY684" s="136"/>
      <c r="DZ684" s="136"/>
      <c r="EA684" s="136"/>
      <c r="EB684" s="136"/>
      <c r="EC684" s="136"/>
      <c r="ED684" s="136"/>
      <c r="EE684" s="136"/>
      <c r="EF684" s="136"/>
      <c r="EG684" s="136"/>
      <c r="EH684" s="136"/>
      <c r="EI684" s="136"/>
      <c r="EJ684" s="136"/>
      <c r="EK684" s="136"/>
      <c r="EL684" s="136"/>
      <c r="EM684" s="136"/>
      <c r="EN684" s="136"/>
      <c r="EO684" s="136"/>
      <c r="EP684" s="136"/>
      <c r="EQ684" s="136"/>
      <c r="ER684" s="136"/>
      <c r="ES684" s="136"/>
      <c r="ET684" s="136"/>
      <c r="EU684" s="136"/>
      <c r="EV684" s="136"/>
      <c r="EW684" s="136"/>
      <c r="EX684" s="136"/>
      <c r="EY684" s="136"/>
      <c r="EZ684" s="136"/>
      <c r="FA684" s="136"/>
      <c r="FB684" s="136"/>
      <c r="FC684" s="136"/>
      <c r="FD684" s="136"/>
      <c r="FE684" s="136"/>
      <c r="FF684" s="136"/>
      <c r="FG684" s="136"/>
      <c r="FH684" s="136"/>
      <c r="FI684" s="136"/>
      <c r="FJ684" s="136"/>
      <c r="FK684" s="136"/>
      <c r="FL684" s="136"/>
      <c r="FM684" s="136"/>
      <c r="FN684" s="136"/>
      <c r="FO684" s="136"/>
      <c r="FP684" s="136"/>
      <c r="FQ684" s="136"/>
      <c r="FR684" s="136"/>
      <c r="FS684" s="136"/>
      <c r="FT684" s="136"/>
      <c r="FU684" s="136"/>
      <c r="FV684" s="136"/>
      <c r="FW684" s="136"/>
      <c r="FX684" s="136"/>
      <c r="FY684" s="136"/>
      <c r="FZ684" s="136"/>
      <c r="GA684" s="136"/>
      <c r="GB684" s="136"/>
      <c r="GC684" s="136"/>
      <c r="GD684" s="136"/>
      <c r="GE684" s="136"/>
      <c r="GF684" s="136"/>
      <c r="GG684" s="136"/>
      <c r="GH684" s="136"/>
      <c r="GI684" s="136"/>
      <c r="GJ684" s="136"/>
      <c r="GK684" s="136"/>
      <c r="GL684" s="136"/>
      <c r="GM684" s="136"/>
      <c r="GN684" s="136"/>
      <c r="GO684" s="136"/>
      <c r="GP684" s="136"/>
      <c r="GQ684" s="136"/>
      <c r="GR684" s="136"/>
      <c r="GS684" s="136"/>
      <c r="GT684" s="136"/>
      <c r="GU684" s="136"/>
      <c r="GV684" s="136"/>
      <c r="GW684" s="136"/>
      <c r="GX684" s="136"/>
      <c r="GY684" s="136"/>
      <c r="GZ684" s="136"/>
      <c r="HA684" s="136"/>
      <c r="HB684" s="136"/>
      <c r="HC684" s="136"/>
      <c r="HD684" s="136"/>
      <c r="HE684" s="136"/>
      <c r="HF684" s="136"/>
      <c r="HG684" s="136"/>
      <c r="HH684" s="136"/>
      <c r="HI684" s="136"/>
      <c r="HJ684" s="136"/>
      <c r="HK684" s="136"/>
      <c r="HL684" s="136"/>
      <c r="HM684" s="136"/>
      <c r="HN684" s="136"/>
      <c r="HO684" s="136"/>
      <c r="HP684" s="136"/>
      <c r="HQ684" s="136"/>
      <c r="HR684" s="136"/>
      <c r="HS684" s="136"/>
      <c r="HT684" s="136"/>
      <c r="HU684" s="136"/>
      <c r="HV684" s="136"/>
      <c r="HW684" s="136"/>
      <c r="HX684" s="136"/>
      <c r="HY684" s="136"/>
      <c r="HZ684" s="136"/>
      <c r="IA684" s="136"/>
      <c r="IB684" s="136"/>
      <c r="IC684" s="136"/>
      <c r="ID684" s="136"/>
      <c r="IE684" s="136"/>
      <c r="IF684" s="136"/>
      <c r="IG684" s="136"/>
    </row>
    <row r="685" spans="1:241" ht="15" customHeight="1" x14ac:dyDescent="0.25">
      <c r="A685" s="135" t="s">
        <v>440</v>
      </c>
      <c r="B685" s="205">
        <v>6328082</v>
      </c>
      <c r="C685" s="205">
        <v>2160624</v>
      </c>
      <c r="D685" s="205">
        <v>869229</v>
      </c>
      <c r="E685" s="205">
        <v>1349404</v>
      </c>
      <c r="F685" s="205">
        <v>1974302</v>
      </c>
      <c r="G685" s="205">
        <v>452446</v>
      </c>
      <c r="H685" s="242">
        <v>13134087</v>
      </c>
      <c r="I685" s="136"/>
      <c r="J685" s="135" t="s">
        <v>485</v>
      </c>
      <c r="K685" s="205">
        <v>3777130</v>
      </c>
      <c r="L685" s="205">
        <v>2536116</v>
      </c>
      <c r="M685" s="205">
        <v>734976</v>
      </c>
      <c r="N685" s="205">
        <v>1249346</v>
      </c>
      <c r="O685" s="205">
        <v>1696536</v>
      </c>
      <c r="P685" s="205">
        <v>383543</v>
      </c>
      <c r="Q685" s="242">
        <v>10377647</v>
      </c>
      <c r="R685" s="136"/>
      <c r="S685" s="136"/>
      <c r="T685" s="136"/>
      <c r="U685" s="136"/>
      <c r="V685" s="136"/>
      <c r="W685" s="136"/>
      <c r="X685" s="136"/>
      <c r="Y685" s="136"/>
      <c r="Z685" s="136"/>
      <c r="AA685" s="136"/>
      <c r="AB685" s="136"/>
      <c r="AC685" s="136"/>
      <c r="AD685" s="136"/>
      <c r="AE685" s="136"/>
      <c r="AF685" s="136"/>
      <c r="AG685" s="136"/>
      <c r="AH685" s="136"/>
      <c r="AI685" s="136"/>
      <c r="AJ685" s="136"/>
      <c r="AK685" s="136"/>
      <c r="AL685" s="136"/>
      <c r="AM685" s="136"/>
      <c r="AN685" s="136"/>
      <c r="AO685" s="136"/>
      <c r="AP685" s="136"/>
      <c r="AQ685" s="136"/>
      <c r="AR685" s="136"/>
      <c r="AS685" s="136"/>
      <c r="AT685" s="136"/>
      <c r="AU685" s="136"/>
      <c r="AV685" s="136"/>
      <c r="AW685" s="136"/>
      <c r="AX685" s="136"/>
      <c r="AY685" s="136"/>
      <c r="AZ685" s="136"/>
      <c r="BA685" s="136"/>
      <c r="BB685" s="136"/>
      <c r="BC685" s="136"/>
      <c r="BD685" s="136"/>
      <c r="BE685" s="136"/>
      <c r="BF685" s="136"/>
      <c r="BG685" s="136"/>
      <c r="BH685" s="136"/>
      <c r="BI685" s="136"/>
      <c r="BJ685" s="136"/>
      <c r="BK685" s="136"/>
      <c r="BL685" s="136"/>
      <c r="BM685" s="136"/>
      <c r="BN685" s="136"/>
      <c r="BO685" s="136"/>
      <c r="BP685" s="136"/>
      <c r="BQ685" s="136"/>
      <c r="BR685" s="136"/>
      <c r="BS685" s="136"/>
      <c r="BT685" s="136"/>
      <c r="BU685" s="136"/>
      <c r="BV685" s="136"/>
      <c r="BW685" s="136"/>
      <c r="BX685" s="136"/>
      <c r="BY685" s="136"/>
      <c r="BZ685" s="136"/>
      <c r="CA685" s="136"/>
      <c r="CB685" s="136"/>
      <c r="CC685" s="136"/>
      <c r="CD685" s="136"/>
      <c r="CE685" s="136"/>
      <c r="CF685" s="136"/>
      <c r="CG685" s="136"/>
      <c r="CH685" s="136"/>
      <c r="CI685" s="136"/>
      <c r="CJ685" s="136"/>
      <c r="CK685" s="136"/>
      <c r="CL685" s="136"/>
      <c r="CM685" s="136"/>
      <c r="CN685" s="136"/>
      <c r="CO685" s="136"/>
      <c r="CP685" s="136"/>
      <c r="CQ685" s="136"/>
      <c r="CR685" s="136"/>
      <c r="CS685" s="136"/>
      <c r="CT685" s="136"/>
      <c r="CU685" s="136"/>
      <c r="CV685" s="136"/>
      <c r="CW685" s="136"/>
      <c r="CX685" s="136"/>
      <c r="CY685" s="136"/>
      <c r="CZ685" s="136"/>
      <c r="DA685" s="136"/>
      <c r="DB685" s="136"/>
      <c r="DC685" s="136"/>
      <c r="DD685" s="136"/>
      <c r="DE685" s="136"/>
      <c r="DF685" s="136"/>
      <c r="DG685" s="136"/>
      <c r="DH685" s="136"/>
      <c r="DI685" s="136"/>
      <c r="DJ685" s="136"/>
      <c r="DK685" s="136"/>
      <c r="DL685" s="136"/>
      <c r="DM685" s="136"/>
      <c r="DN685" s="136"/>
      <c r="DO685" s="136"/>
      <c r="DP685" s="136"/>
      <c r="DQ685" s="136"/>
      <c r="DR685" s="136"/>
      <c r="DS685" s="136"/>
      <c r="DT685" s="136"/>
      <c r="DU685" s="136"/>
      <c r="DV685" s="136"/>
      <c r="DW685" s="136"/>
      <c r="DX685" s="136"/>
      <c r="DY685" s="136"/>
      <c r="DZ685" s="136"/>
      <c r="EA685" s="136"/>
      <c r="EB685" s="136"/>
      <c r="EC685" s="136"/>
      <c r="ED685" s="136"/>
      <c r="EE685" s="136"/>
      <c r="EF685" s="136"/>
      <c r="EG685" s="136"/>
      <c r="EH685" s="136"/>
      <c r="EI685" s="136"/>
      <c r="EJ685" s="136"/>
      <c r="EK685" s="136"/>
      <c r="EL685" s="136"/>
      <c r="EM685" s="136"/>
      <c r="EN685" s="136"/>
      <c r="EO685" s="136"/>
      <c r="EP685" s="136"/>
      <c r="EQ685" s="136"/>
      <c r="ER685" s="136"/>
      <c r="ES685" s="136"/>
      <c r="ET685" s="136"/>
      <c r="EU685" s="136"/>
      <c r="EV685" s="136"/>
      <c r="EW685" s="136"/>
      <c r="EX685" s="136"/>
      <c r="EY685" s="136"/>
      <c r="EZ685" s="136"/>
      <c r="FA685" s="136"/>
      <c r="FB685" s="136"/>
      <c r="FC685" s="136"/>
      <c r="FD685" s="136"/>
      <c r="FE685" s="136"/>
      <c r="FF685" s="136"/>
      <c r="FG685" s="136"/>
      <c r="FH685" s="136"/>
      <c r="FI685" s="136"/>
      <c r="FJ685" s="136"/>
      <c r="FK685" s="136"/>
      <c r="FL685" s="136"/>
      <c r="FM685" s="136"/>
      <c r="FN685" s="136"/>
      <c r="FO685" s="136"/>
      <c r="FP685" s="136"/>
      <c r="FQ685" s="136"/>
      <c r="FR685" s="136"/>
      <c r="FS685" s="136"/>
      <c r="FT685" s="136"/>
      <c r="FU685" s="136"/>
      <c r="FV685" s="136"/>
      <c r="FW685" s="136"/>
      <c r="FX685" s="136"/>
      <c r="FY685" s="136"/>
      <c r="FZ685" s="136"/>
      <c r="GA685" s="136"/>
      <c r="GB685" s="136"/>
      <c r="GC685" s="136"/>
      <c r="GD685" s="136"/>
      <c r="GE685" s="136"/>
      <c r="GF685" s="136"/>
      <c r="GG685" s="136"/>
      <c r="GH685" s="136"/>
      <c r="GI685" s="136"/>
      <c r="GJ685" s="136"/>
      <c r="GK685" s="136"/>
      <c r="GL685" s="136"/>
      <c r="GM685" s="136"/>
      <c r="GN685" s="136"/>
      <c r="GO685" s="136"/>
      <c r="GP685" s="136"/>
      <c r="GQ685" s="136"/>
      <c r="GR685" s="136"/>
      <c r="GS685" s="136"/>
      <c r="GT685" s="136"/>
      <c r="GU685" s="136"/>
      <c r="GV685" s="136"/>
      <c r="GW685" s="136"/>
      <c r="GX685" s="136"/>
      <c r="GY685" s="136"/>
      <c r="GZ685" s="136"/>
      <c r="HA685" s="136"/>
      <c r="HB685" s="136"/>
      <c r="HC685" s="136"/>
      <c r="HD685" s="136"/>
      <c r="HE685" s="136"/>
      <c r="HF685" s="136"/>
      <c r="HG685" s="136"/>
      <c r="HH685" s="136"/>
      <c r="HI685" s="136"/>
      <c r="HJ685" s="136"/>
      <c r="HK685" s="136"/>
      <c r="HL685" s="136"/>
      <c r="HM685" s="136"/>
      <c r="HN685" s="136"/>
      <c r="HO685" s="136"/>
      <c r="HP685" s="136"/>
      <c r="HQ685" s="136"/>
      <c r="HR685" s="136"/>
      <c r="HS685" s="136"/>
      <c r="HT685" s="136"/>
      <c r="HU685" s="136"/>
      <c r="HV685" s="136"/>
      <c r="HW685" s="136"/>
      <c r="HX685" s="136"/>
      <c r="HY685" s="136"/>
      <c r="HZ685" s="136"/>
      <c r="IA685" s="136"/>
      <c r="IB685" s="136"/>
      <c r="IC685" s="136"/>
      <c r="ID685" s="136"/>
      <c r="IE685" s="136"/>
      <c r="IF685" s="136"/>
      <c r="IG685" s="136"/>
    </row>
    <row r="686" spans="1:241" ht="15" customHeight="1" x14ac:dyDescent="0.25">
      <c r="A686" s="135" t="s">
        <v>441</v>
      </c>
      <c r="B686" s="205">
        <v>5574361</v>
      </c>
      <c r="C686" s="205">
        <v>1636961</v>
      </c>
      <c r="D686" s="205">
        <v>854144</v>
      </c>
      <c r="E686" s="205">
        <v>1175120</v>
      </c>
      <c r="F686" s="205">
        <v>1998233</v>
      </c>
      <c r="G686" s="205">
        <v>425670</v>
      </c>
      <c r="H686" s="242">
        <v>11664489</v>
      </c>
      <c r="I686" s="136"/>
      <c r="J686" s="135" t="s">
        <v>718</v>
      </c>
      <c r="K686" s="205">
        <v>3458710</v>
      </c>
      <c r="L686" s="205">
        <v>2016824</v>
      </c>
      <c r="M686" s="205">
        <v>727749</v>
      </c>
      <c r="N686" s="205">
        <v>1443884</v>
      </c>
      <c r="O686" s="205">
        <v>1378807</v>
      </c>
      <c r="P686" s="205">
        <v>371321</v>
      </c>
      <c r="Q686" s="242">
        <v>9397295</v>
      </c>
      <c r="R686" s="136"/>
      <c r="S686" s="136"/>
      <c r="T686" s="136"/>
      <c r="U686" s="136"/>
      <c r="V686" s="136"/>
      <c r="W686" s="136"/>
      <c r="X686" s="136"/>
      <c r="Y686" s="136"/>
      <c r="Z686" s="136"/>
      <c r="AA686" s="136"/>
      <c r="AB686" s="136"/>
      <c r="AC686" s="136"/>
      <c r="AD686" s="136"/>
      <c r="AE686" s="136"/>
      <c r="AF686" s="136"/>
      <c r="AG686" s="136"/>
      <c r="AH686" s="136"/>
      <c r="AI686" s="136"/>
      <c r="AJ686" s="136"/>
      <c r="AK686" s="136"/>
      <c r="AL686" s="136"/>
      <c r="AM686" s="136"/>
      <c r="AN686" s="136"/>
      <c r="AO686" s="136"/>
      <c r="AP686" s="136"/>
      <c r="AQ686" s="136"/>
      <c r="AR686" s="136"/>
      <c r="AS686" s="136"/>
      <c r="AT686" s="136"/>
      <c r="AU686" s="136"/>
      <c r="AV686" s="136"/>
      <c r="AW686" s="136"/>
      <c r="AX686" s="136"/>
      <c r="AY686" s="136"/>
      <c r="AZ686" s="136"/>
      <c r="BA686" s="136"/>
      <c r="BB686" s="136"/>
      <c r="BC686" s="136"/>
      <c r="BD686" s="136"/>
      <c r="BE686" s="136"/>
      <c r="BF686" s="136"/>
      <c r="BG686" s="136"/>
      <c r="BH686" s="136"/>
      <c r="BI686" s="136"/>
      <c r="BJ686" s="136"/>
      <c r="BK686" s="136"/>
      <c r="BL686" s="136"/>
      <c r="BM686" s="136"/>
      <c r="BN686" s="136"/>
      <c r="BO686" s="136"/>
      <c r="BP686" s="136"/>
      <c r="BQ686" s="136"/>
      <c r="BR686" s="136"/>
      <c r="BS686" s="136"/>
      <c r="BT686" s="136"/>
      <c r="BU686" s="136"/>
      <c r="BV686" s="136"/>
      <c r="BW686" s="136"/>
      <c r="BX686" s="136"/>
      <c r="BY686" s="136"/>
      <c r="BZ686" s="136"/>
      <c r="CA686" s="136"/>
      <c r="CB686" s="136"/>
      <c r="CC686" s="136"/>
      <c r="CD686" s="136"/>
      <c r="CE686" s="136"/>
      <c r="CF686" s="136"/>
      <c r="CG686" s="136"/>
      <c r="CH686" s="136"/>
      <c r="CI686" s="136"/>
      <c r="CJ686" s="136"/>
      <c r="CK686" s="136"/>
      <c r="CL686" s="136"/>
      <c r="CM686" s="136"/>
      <c r="CN686" s="136"/>
      <c r="CO686" s="136"/>
      <c r="CP686" s="136"/>
      <c r="CQ686" s="136"/>
      <c r="CR686" s="136"/>
      <c r="CS686" s="136"/>
      <c r="CT686" s="136"/>
      <c r="CU686" s="136"/>
      <c r="CV686" s="136"/>
      <c r="CW686" s="136"/>
      <c r="CX686" s="136"/>
      <c r="CY686" s="136"/>
      <c r="CZ686" s="136"/>
      <c r="DA686" s="136"/>
      <c r="DB686" s="136"/>
      <c r="DC686" s="136"/>
      <c r="DD686" s="136"/>
      <c r="DE686" s="136"/>
      <c r="DF686" s="136"/>
      <c r="DG686" s="136"/>
      <c r="DH686" s="136"/>
      <c r="DI686" s="136"/>
      <c r="DJ686" s="136"/>
      <c r="DK686" s="136"/>
      <c r="DL686" s="136"/>
      <c r="DM686" s="136"/>
      <c r="DN686" s="136"/>
      <c r="DO686" s="136"/>
      <c r="DP686" s="136"/>
      <c r="DQ686" s="136"/>
      <c r="DR686" s="136"/>
      <c r="DS686" s="136"/>
      <c r="DT686" s="136"/>
      <c r="DU686" s="136"/>
      <c r="DV686" s="136"/>
      <c r="DW686" s="136"/>
      <c r="DX686" s="136"/>
      <c r="DY686" s="136"/>
      <c r="DZ686" s="136"/>
      <c r="EA686" s="136"/>
      <c r="EB686" s="136"/>
      <c r="EC686" s="136"/>
      <c r="ED686" s="136"/>
      <c r="EE686" s="136"/>
      <c r="EF686" s="136"/>
      <c r="EG686" s="136"/>
      <c r="EH686" s="136"/>
      <c r="EI686" s="136"/>
      <c r="EJ686" s="136"/>
      <c r="EK686" s="136"/>
      <c r="EL686" s="136"/>
      <c r="EM686" s="136"/>
      <c r="EN686" s="136"/>
      <c r="EO686" s="136"/>
      <c r="EP686" s="136"/>
      <c r="EQ686" s="136"/>
      <c r="ER686" s="136"/>
      <c r="ES686" s="136"/>
      <c r="ET686" s="136"/>
      <c r="EU686" s="136"/>
      <c r="EV686" s="136"/>
      <c r="EW686" s="136"/>
      <c r="EX686" s="136"/>
      <c r="EY686" s="136"/>
      <c r="EZ686" s="136"/>
      <c r="FA686" s="136"/>
      <c r="FB686" s="136"/>
      <c r="FC686" s="136"/>
      <c r="FD686" s="136"/>
      <c r="FE686" s="136"/>
      <c r="FF686" s="136"/>
      <c r="FG686" s="136"/>
      <c r="FH686" s="136"/>
      <c r="FI686" s="136"/>
      <c r="FJ686" s="136"/>
      <c r="FK686" s="136"/>
      <c r="FL686" s="136"/>
      <c r="FM686" s="136"/>
      <c r="FN686" s="136"/>
      <c r="FO686" s="136"/>
      <c r="FP686" s="136"/>
      <c r="FQ686" s="136"/>
      <c r="FR686" s="136"/>
      <c r="FS686" s="136"/>
      <c r="FT686" s="136"/>
      <c r="FU686" s="136"/>
      <c r="FV686" s="136"/>
      <c r="FW686" s="136"/>
      <c r="FX686" s="136"/>
      <c r="FY686" s="136"/>
      <c r="FZ686" s="136"/>
      <c r="GA686" s="136"/>
      <c r="GB686" s="136"/>
      <c r="GC686" s="136"/>
      <c r="GD686" s="136"/>
      <c r="GE686" s="136"/>
      <c r="GF686" s="136"/>
      <c r="GG686" s="136"/>
      <c r="GH686" s="136"/>
      <c r="GI686" s="136"/>
      <c r="GJ686" s="136"/>
      <c r="GK686" s="136"/>
      <c r="GL686" s="136"/>
      <c r="GM686" s="136"/>
      <c r="GN686" s="136"/>
      <c r="GO686" s="136"/>
      <c r="GP686" s="136"/>
      <c r="GQ686" s="136"/>
      <c r="GR686" s="136"/>
      <c r="GS686" s="136"/>
      <c r="GT686" s="136"/>
      <c r="GU686" s="136"/>
      <c r="GV686" s="136"/>
      <c r="GW686" s="136"/>
      <c r="GX686" s="136"/>
      <c r="GY686" s="136"/>
      <c r="GZ686" s="136"/>
      <c r="HA686" s="136"/>
      <c r="HB686" s="136"/>
      <c r="HC686" s="136"/>
      <c r="HD686" s="136"/>
      <c r="HE686" s="136"/>
      <c r="HF686" s="136"/>
      <c r="HG686" s="136"/>
      <c r="HH686" s="136"/>
      <c r="HI686" s="136"/>
      <c r="HJ686" s="136"/>
      <c r="HK686" s="136"/>
      <c r="HL686" s="136"/>
      <c r="HM686" s="136"/>
      <c r="HN686" s="136"/>
      <c r="HO686" s="136"/>
      <c r="HP686" s="136"/>
      <c r="HQ686" s="136"/>
      <c r="HR686" s="136"/>
      <c r="HS686" s="136"/>
      <c r="HT686" s="136"/>
      <c r="HU686" s="136"/>
      <c r="HV686" s="136"/>
      <c r="HW686" s="136"/>
      <c r="HX686" s="136"/>
      <c r="HY686" s="136"/>
      <c r="HZ686" s="136"/>
      <c r="IA686" s="136"/>
      <c r="IB686" s="136"/>
      <c r="IC686" s="136"/>
      <c r="ID686" s="136"/>
      <c r="IE686" s="136"/>
      <c r="IF686" s="136"/>
      <c r="IG686" s="136"/>
    </row>
    <row r="687" spans="1:241" ht="15" customHeight="1" x14ac:dyDescent="0.25">
      <c r="A687" s="135" t="s">
        <v>709</v>
      </c>
      <c r="B687" s="205">
        <v>9189620</v>
      </c>
      <c r="C687" s="205">
        <v>2217610</v>
      </c>
      <c r="D687" s="205">
        <v>838135</v>
      </c>
      <c r="E687" s="205">
        <v>1290387</v>
      </c>
      <c r="F687" s="205">
        <v>1875959</v>
      </c>
      <c r="G687" s="205">
        <v>404998</v>
      </c>
      <c r="H687" s="242">
        <v>15816709</v>
      </c>
      <c r="I687" s="136"/>
      <c r="J687" s="135" t="s">
        <v>645</v>
      </c>
      <c r="K687" s="205">
        <v>6032125</v>
      </c>
      <c r="L687" s="205">
        <v>2568014</v>
      </c>
      <c r="M687" s="205">
        <v>806494</v>
      </c>
      <c r="N687" s="205">
        <v>1472020</v>
      </c>
      <c r="O687" s="205">
        <v>1968102</v>
      </c>
      <c r="P687" s="205">
        <v>483252</v>
      </c>
      <c r="Q687" s="242">
        <v>13330007</v>
      </c>
      <c r="R687" s="136"/>
      <c r="S687" s="136"/>
      <c r="T687" s="136"/>
      <c r="U687" s="136"/>
      <c r="V687" s="136"/>
      <c r="W687" s="136"/>
      <c r="X687" s="136"/>
      <c r="Y687" s="136"/>
      <c r="Z687" s="136"/>
      <c r="AA687" s="136"/>
      <c r="AB687" s="136"/>
      <c r="AC687" s="136"/>
      <c r="AD687" s="136"/>
      <c r="AE687" s="136"/>
      <c r="AF687" s="136"/>
      <c r="AG687" s="136"/>
      <c r="AH687" s="136"/>
      <c r="AI687" s="136"/>
      <c r="AJ687" s="136"/>
      <c r="AK687" s="136"/>
      <c r="AL687" s="136"/>
      <c r="AM687" s="136"/>
      <c r="AN687" s="136"/>
      <c r="AO687" s="136"/>
      <c r="AP687" s="136"/>
      <c r="AQ687" s="136"/>
      <c r="AR687" s="136"/>
      <c r="AS687" s="136"/>
      <c r="AT687" s="136"/>
      <c r="AU687" s="136"/>
      <c r="AV687" s="136"/>
      <c r="AW687" s="136"/>
      <c r="AX687" s="136"/>
      <c r="AY687" s="136"/>
      <c r="AZ687" s="136"/>
      <c r="BA687" s="136"/>
      <c r="BB687" s="136"/>
      <c r="BC687" s="136"/>
      <c r="BD687" s="136"/>
      <c r="BE687" s="136"/>
      <c r="BF687" s="136"/>
      <c r="BG687" s="136"/>
      <c r="BH687" s="136"/>
      <c r="BI687" s="136"/>
      <c r="BJ687" s="136"/>
      <c r="BK687" s="136"/>
      <c r="BL687" s="136"/>
      <c r="BM687" s="136"/>
      <c r="BN687" s="136"/>
      <c r="BO687" s="136"/>
      <c r="BP687" s="136"/>
      <c r="BQ687" s="136"/>
      <c r="BR687" s="136"/>
      <c r="BS687" s="136"/>
      <c r="BT687" s="136"/>
      <c r="BU687" s="136"/>
      <c r="BV687" s="136"/>
      <c r="BW687" s="136"/>
      <c r="BX687" s="136"/>
      <c r="BY687" s="136"/>
      <c r="BZ687" s="136"/>
      <c r="CA687" s="136"/>
      <c r="CB687" s="136"/>
      <c r="CC687" s="136"/>
      <c r="CD687" s="136"/>
      <c r="CE687" s="136"/>
      <c r="CF687" s="136"/>
      <c r="CG687" s="136"/>
      <c r="CH687" s="136"/>
      <c r="CI687" s="136"/>
      <c r="CJ687" s="136"/>
      <c r="CK687" s="136"/>
      <c r="CL687" s="136"/>
      <c r="CM687" s="136"/>
      <c r="CN687" s="136"/>
      <c r="CO687" s="136"/>
      <c r="CP687" s="136"/>
      <c r="CQ687" s="136"/>
      <c r="CR687" s="136"/>
      <c r="CS687" s="136"/>
      <c r="CT687" s="136"/>
      <c r="CU687" s="136"/>
      <c r="CV687" s="136"/>
      <c r="CW687" s="136"/>
      <c r="CX687" s="136"/>
      <c r="CY687" s="136"/>
      <c r="CZ687" s="136"/>
      <c r="DA687" s="136"/>
      <c r="DB687" s="136"/>
      <c r="DC687" s="136"/>
      <c r="DD687" s="136"/>
      <c r="DE687" s="136"/>
      <c r="DF687" s="136"/>
      <c r="DG687" s="136"/>
      <c r="DH687" s="136"/>
      <c r="DI687" s="136"/>
      <c r="DJ687" s="136"/>
      <c r="DK687" s="136"/>
      <c r="DL687" s="136"/>
      <c r="DM687" s="136"/>
      <c r="DN687" s="136"/>
      <c r="DO687" s="136"/>
      <c r="DP687" s="136"/>
      <c r="DQ687" s="136"/>
      <c r="DR687" s="136"/>
      <c r="DS687" s="136"/>
      <c r="DT687" s="136"/>
      <c r="DU687" s="136"/>
      <c r="DV687" s="136"/>
      <c r="DW687" s="136"/>
      <c r="DX687" s="136"/>
      <c r="DY687" s="136"/>
      <c r="DZ687" s="136"/>
      <c r="EA687" s="136"/>
      <c r="EB687" s="136"/>
      <c r="EC687" s="136"/>
      <c r="ED687" s="136"/>
      <c r="EE687" s="136"/>
      <c r="EF687" s="136"/>
      <c r="EG687" s="136"/>
      <c r="EH687" s="136"/>
      <c r="EI687" s="136"/>
      <c r="EJ687" s="136"/>
      <c r="EK687" s="136"/>
      <c r="EL687" s="136"/>
      <c r="EM687" s="136"/>
      <c r="EN687" s="136"/>
      <c r="EO687" s="136"/>
      <c r="EP687" s="136"/>
      <c r="EQ687" s="136"/>
      <c r="ER687" s="136"/>
      <c r="ES687" s="136"/>
      <c r="ET687" s="136"/>
      <c r="EU687" s="136"/>
      <c r="EV687" s="136"/>
      <c r="EW687" s="136"/>
      <c r="EX687" s="136"/>
      <c r="EY687" s="136"/>
      <c r="EZ687" s="136"/>
      <c r="FA687" s="136"/>
      <c r="FB687" s="136"/>
      <c r="FC687" s="136"/>
      <c r="FD687" s="136"/>
      <c r="FE687" s="136"/>
      <c r="FF687" s="136"/>
      <c r="FG687" s="136"/>
      <c r="FH687" s="136"/>
      <c r="FI687" s="136"/>
      <c r="FJ687" s="136"/>
      <c r="FK687" s="136"/>
      <c r="FL687" s="136"/>
      <c r="FM687" s="136"/>
      <c r="FN687" s="136"/>
      <c r="FO687" s="136"/>
      <c r="FP687" s="136"/>
      <c r="FQ687" s="136"/>
      <c r="FR687" s="136"/>
      <c r="FS687" s="136"/>
      <c r="FT687" s="136"/>
      <c r="FU687" s="136"/>
      <c r="FV687" s="136"/>
      <c r="FW687" s="136"/>
      <c r="FX687" s="136"/>
      <c r="FY687" s="136"/>
      <c r="FZ687" s="136"/>
      <c r="GA687" s="136"/>
      <c r="GB687" s="136"/>
      <c r="GC687" s="136"/>
      <c r="GD687" s="136"/>
      <c r="GE687" s="136"/>
      <c r="GF687" s="136"/>
      <c r="GG687" s="136"/>
      <c r="GH687" s="136"/>
      <c r="GI687" s="136"/>
      <c r="GJ687" s="136"/>
      <c r="GK687" s="136"/>
      <c r="GL687" s="136"/>
      <c r="GM687" s="136"/>
      <c r="GN687" s="136"/>
      <c r="GO687" s="136"/>
      <c r="GP687" s="136"/>
      <c r="GQ687" s="136"/>
      <c r="GR687" s="136"/>
      <c r="GS687" s="136"/>
      <c r="GT687" s="136"/>
      <c r="GU687" s="136"/>
      <c r="GV687" s="136"/>
      <c r="GW687" s="136"/>
      <c r="GX687" s="136"/>
      <c r="GY687" s="136"/>
      <c r="GZ687" s="136"/>
      <c r="HA687" s="136"/>
      <c r="HB687" s="136"/>
      <c r="HC687" s="136"/>
      <c r="HD687" s="136"/>
      <c r="HE687" s="136"/>
      <c r="HF687" s="136"/>
      <c r="HG687" s="136"/>
      <c r="HH687" s="136"/>
      <c r="HI687" s="136"/>
      <c r="HJ687" s="136"/>
      <c r="HK687" s="136"/>
      <c r="HL687" s="136"/>
      <c r="HM687" s="136"/>
      <c r="HN687" s="136"/>
      <c r="HO687" s="136"/>
      <c r="HP687" s="136"/>
      <c r="HQ687" s="136"/>
      <c r="HR687" s="136"/>
      <c r="HS687" s="136"/>
      <c r="HT687" s="136"/>
      <c r="HU687" s="136"/>
      <c r="HV687" s="136"/>
      <c r="HW687" s="136"/>
      <c r="HX687" s="136"/>
      <c r="HY687" s="136"/>
      <c r="HZ687" s="136"/>
      <c r="IA687" s="136"/>
      <c r="IB687" s="136"/>
      <c r="IC687" s="136"/>
      <c r="ID687" s="136"/>
      <c r="IE687" s="136"/>
      <c r="IF687" s="136"/>
      <c r="IG687" s="136"/>
    </row>
    <row r="688" spans="1:241" ht="15" customHeight="1" x14ac:dyDescent="0.25">
      <c r="A688" s="135" t="s">
        <v>637</v>
      </c>
      <c r="B688" s="205">
        <v>9061176</v>
      </c>
      <c r="C688" s="205">
        <v>2060559</v>
      </c>
      <c r="D688" s="205">
        <v>791889</v>
      </c>
      <c r="E688" s="205">
        <v>1258709</v>
      </c>
      <c r="F688" s="205">
        <v>1850432</v>
      </c>
      <c r="G688" s="205">
        <v>452165</v>
      </c>
      <c r="H688" s="242">
        <v>15474930</v>
      </c>
      <c r="I688" s="136"/>
      <c r="J688" s="135" t="s">
        <v>486</v>
      </c>
      <c r="K688" s="205">
        <v>4472907</v>
      </c>
      <c r="L688" s="205">
        <v>2314661</v>
      </c>
      <c r="M688" s="205">
        <v>752899</v>
      </c>
      <c r="N688" s="205">
        <v>1363763</v>
      </c>
      <c r="O688" s="205">
        <v>1849551</v>
      </c>
      <c r="P688" s="205">
        <v>394516</v>
      </c>
      <c r="Q688" s="242">
        <v>11148297</v>
      </c>
      <c r="R688" s="136"/>
      <c r="S688" s="136"/>
      <c r="T688" s="136"/>
      <c r="U688" s="136"/>
      <c r="V688" s="136"/>
      <c r="W688" s="136"/>
      <c r="X688" s="136"/>
      <c r="Y688" s="136"/>
      <c r="Z688" s="136"/>
      <c r="AA688" s="136"/>
      <c r="AB688" s="136"/>
      <c r="AC688" s="136"/>
      <c r="AD688" s="136"/>
      <c r="AE688" s="136"/>
      <c r="AF688" s="136"/>
      <c r="AG688" s="136"/>
      <c r="AH688" s="136"/>
      <c r="AI688" s="136"/>
      <c r="AJ688" s="136"/>
      <c r="AK688" s="136"/>
      <c r="AL688" s="136"/>
      <c r="AM688" s="136"/>
      <c r="AN688" s="136"/>
      <c r="AO688" s="136"/>
      <c r="AP688" s="136"/>
      <c r="AQ688" s="136"/>
      <c r="AR688" s="136"/>
      <c r="AS688" s="136"/>
      <c r="AT688" s="136"/>
      <c r="AU688" s="136"/>
      <c r="AV688" s="136"/>
      <c r="AW688" s="136"/>
      <c r="AX688" s="136"/>
      <c r="AY688" s="136"/>
      <c r="AZ688" s="136"/>
      <c r="BA688" s="136"/>
      <c r="BB688" s="136"/>
      <c r="BC688" s="136"/>
      <c r="BD688" s="136"/>
      <c r="BE688" s="136"/>
      <c r="BF688" s="136"/>
      <c r="BG688" s="136"/>
      <c r="BH688" s="136"/>
      <c r="BI688" s="136"/>
      <c r="BJ688" s="136"/>
      <c r="BK688" s="136"/>
      <c r="BL688" s="136"/>
      <c r="BM688" s="136"/>
      <c r="BN688" s="136"/>
      <c r="BO688" s="136"/>
      <c r="BP688" s="136"/>
      <c r="BQ688" s="136"/>
      <c r="BR688" s="136"/>
      <c r="BS688" s="136"/>
      <c r="BT688" s="136"/>
      <c r="BU688" s="136"/>
      <c r="BV688" s="136"/>
      <c r="BW688" s="136"/>
      <c r="BX688" s="136"/>
      <c r="BY688" s="136"/>
      <c r="BZ688" s="136"/>
      <c r="CA688" s="136"/>
      <c r="CB688" s="136"/>
      <c r="CC688" s="136"/>
      <c r="CD688" s="136"/>
      <c r="CE688" s="136"/>
      <c r="CF688" s="136"/>
      <c r="CG688" s="136"/>
      <c r="CH688" s="136"/>
      <c r="CI688" s="136"/>
      <c r="CJ688" s="136"/>
      <c r="CK688" s="136"/>
      <c r="CL688" s="136"/>
      <c r="CM688" s="136"/>
      <c r="CN688" s="136"/>
      <c r="CO688" s="136"/>
      <c r="CP688" s="136"/>
      <c r="CQ688" s="136"/>
      <c r="CR688" s="136"/>
      <c r="CS688" s="136"/>
      <c r="CT688" s="136"/>
      <c r="CU688" s="136"/>
      <c r="CV688" s="136"/>
      <c r="CW688" s="136"/>
      <c r="CX688" s="136"/>
      <c r="CY688" s="136"/>
      <c r="CZ688" s="136"/>
      <c r="DA688" s="136"/>
      <c r="DB688" s="136"/>
      <c r="DC688" s="136"/>
      <c r="DD688" s="136"/>
      <c r="DE688" s="136"/>
      <c r="DF688" s="136"/>
      <c r="DG688" s="136"/>
      <c r="DH688" s="136"/>
      <c r="DI688" s="136"/>
      <c r="DJ688" s="136"/>
      <c r="DK688" s="136"/>
      <c r="DL688" s="136"/>
      <c r="DM688" s="136"/>
      <c r="DN688" s="136"/>
      <c r="DO688" s="136"/>
      <c r="DP688" s="136"/>
      <c r="DQ688" s="136"/>
      <c r="DR688" s="136"/>
      <c r="DS688" s="136"/>
      <c r="DT688" s="136"/>
      <c r="DU688" s="136"/>
      <c r="DV688" s="136"/>
      <c r="DW688" s="136"/>
      <c r="DX688" s="136"/>
      <c r="DY688" s="136"/>
      <c r="DZ688" s="136"/>
      <c r="EA688" s="136"/>
      <c r="EB688" s="136"/>
      <c r="EC688" s="136"/>
      <c r="ED688" s="136"/>
      <c r="EE688" s="136"/>
      <c r="EF688" s="136"/>
      <c r="EG688" s="136"/>
      <c r="EH688" s="136"/>
      <c r="EI688" s="136"/>
      <c r="EJ688" s="136"/>
      <c r="EK688" s="136"/>
      <c r="EL688" s="136"/>
      <c r="EM688" s="136"/>
      <c r="EN688" s="136"/>
      <c r="EO688" s="136"/>
      <c r="EP688" s="136"/>
      <c r="EQ688" s="136"/>
      <c r="ER688" s="136"/>
      <c r="ES688" s="136"/>
      <c r="ET688" s="136"/>
      <c r="EU688" s="136"/>
      <c r="EV688" s="136"/>
      <c r="EW688" s="136"/>
      <c r="EX688" s="136"/>
      <c r="EY688" s="136"/>
      <c r="EZ688" s="136"/>
      <c r="FA688" s="136"/>
      <c r="FB688" s="136"/>
      <c r="FC688" s="136"/>
      <c r="FD688" s="136"/>
      <c r="FE688" s="136"/>
      <c r="FF688" s="136"/>
      <c r="FG688" s="136"/>
      <c r="FH688" s="136"/>
      <c r="FI688" s="136"/>
      <c r="FJ688" s="136"/>
      <c r="FK688" s="136"/>
      <c r="FL688" s="136"/>
      <c r="FM688" s="136"/>
      <c r="FN688" s="136"/>
      <c r="FO688" s="136"/>
      <c r="FP688" s="136"/>
      <c r="FQ688" s="136"/>
      <c r="FR688" s="136"/>
      <c r="FS688" s="136"/>
      <c r="FT688" s="136"/>
      <c r="FU688" s="136"/>
      <c r="FV688" s="136"/>
      <c r="FW688" s="136"/>
      <c r="FX688" s="136"/>
      <c r="FY688" s="136"/>
      <c r="FZ688" s="136"/>
      <c r="GA688" s="136"/>
      <c r="GB688" s="136"/>
      <c r="GC688" s="136"/>
      <c r="GD688" s="136"/>
      <c r="GE688" s="136"/>
      <c r="GF688" s="136"/>
      <c r="GG688" s="136"/>
      <c r="GH688" s="136"/>
      <c r="GI688" s="136"/>
      <c r="GJ688" s="136"/>
      <c r="GK688" s="136"/>
      <c r="GL688" s="136"/>
      <c r="GM688" s="136"/>
      <c r="GN688" s="136"/>
      <c r="GO688" s="136"/>
      <c r="GP688" s="136"/>
      <c r="GQ688" s="136"/>
      <c r="GR688" s="136"/>
      <c r="GS688" s="136"/>
      <c r="GT688" s="136"/>
      <c r="GU688" s="136"/>
      <c r="GV688" s="136"/>
      <c r="GW688" s="136"/>
      <c r="GX688" s="136"/>
      <c r="GY688" s="136"/>
      <c r="GZ688" s="136"/>
      <c r="HA688" s="136"/>
      <c r="HB688" s="136"/>
      <c r="HC688" s="136"/>
      <c r="HD688" s="136"/>
      <c r="HE688" s="136"/>
      <c r="HF688" s="136"/>
      <c r="HG688" s="136"/>
      <c r="HH688" s="136"/>
      <c r="HI688" s="136"/>
      <c r="HJ688" s="136"/>
      <c r="HK688" s="136"/>
      <c r="HL688" s="136"/>
      <c r="HM688" s="136"/>
      <c r="HN688" s="136"/>
      <c r="HO688" s="136"/>
      <c r="HP688" s="136"/>
      <c r="HQ688" s="136"/>
      <c r="HR688" s="136"/>
      <c r="HS688" s="136"/>
      <c r="HT688" s="136"/>
      <c r="HU688" s="136"/>
      <c r="HV688" s="136"/>
      <c r="HW688" s="136"/>
      <c r="HX688" s="136"/>
      <c r="HY688" s="136"/>
      <c r="HZ688" s="136"/>
      <c r="IA688" s="136"/>
      <c r="IB688" s="136"/>
      <c r="IC688" s="136"/>
      <c r="ID688" s="136"/>
      <c r="IE688" s="136"/>
      <c r="IF688" s="136"/>
      <c r="IG688" s="136"/>
    </row>
    <row r="689" spans="1:241" ht="15" customHeight="1" x14ac:dyDescent="0.25">
      <c r="A689" s="135" t="s">
        <v>710</v>
      </c>
      <c r="B689" s="205">
        <v>7790310</v>
      </c>
      <c r="C689" s="205">
        <v>2985187</v>
      </c>
      <c r="D689" s="205">
        <v>1175980</v>
      </c>
      <c r="E689" s="205">
        <v>1220736</v>
      </c>
      <c r="F689" s="205">
        <v>1968569</v>
      </c>
      <c r="G689" s="205">
        <v>677740</v>
      </c>
      <c r="H689" s="242">
        <v>15818522</v>
      </c>
      <c r="I689" s="136"/>
      <c r="J689" s="135" t="s">
        <v>487</v>
      </c>
      <c r="K689" s="205">
        <v>4161892</v>
      </c>
      <c r="L689" s="205">
        <v>2196804</v>
      </c>
      <c r="M689" s="205">
        <v>814963</v>
      </c>
      <c r="N689" s="205">
        <v>1433856</v>
      </c>
      <c r="O689" s="205">
        <v>1337607</v>
      </c>
      <c r="P689" s="205">
        <v>321162</v>
      </c>
      <c r="Q689" s="242">
        <v>10266284</v>
      </c>
      <c r="R689" s="136"/>
      <c r="S689" s="136"/>
      <c r="T689" s="136"/>
      <c r="U689" s="136"/>
      <c r="V689" s="136"/>
      <c r="W689" s="136"/>
      <c r="X689" s="136"/>
      <c r="Y689" s="136"/>
      <c r="Z689" s="136"/>
      <c r="AA689" s="136"/>
      <c r="AB689" s="136"/>
      <c r="AC689" s="136"/>
      <c r="AD689" s="136"/>
      <c r="AE689" s="136"/>
      <c r="AF689" s="136"/>
      <c r="AG689" s="136"/>
      <c r="AH689" s="136"/>
      <c r="AI689" s="136"/>
      <c r="AJ689" s="136"/>
      <c r="AK689" s="136"/>
      <c r="AL689" s="136"/>
      <c r="AM689" s="136"/>
      <c r="AN689" s="136"/>
      <c r="AO689" s="136"/>
      <c r="AP689" s="136"/>
      <c r="AQ689" s="136"/>
      <c r="AR689" s="136"/>
      <c r="AS689" s="136"/>
      <c r="AT689" s="136"/>
      <c r="AU689" s="136"/>
      <c r="AV689" s="136"/>
      <c r="AW689" s="136"/>
      <c r="AX689" s="136"/>
      <c r="AY689" s="136"/>
      <c r="AZ689" s="136"/>
      <c r="BA689" s="136"/>
      <c r="BB689" s="136"/>
      <c r="BC689" s="136"/>
      <c r="BD689" s="136"/>
      <c r="BE689" s="136"/>
      <c r="BF689" s="136"/>
      <c r="BG689" s="136"/>
      <c r="BH689" s="136"/>
      <c r="BI689" s="136"/>
      <c r="BJ689" s="136"/>
      <c r="BK689" s="136"/>
      <c r="BL689" s="136"/>
      <c r="BM689" s="136"/>
      <c r="BN689" s="136"/>
      <c r="BO689" s="136"/>
      <c r="BP689" s="136"/>
      <c r="BQ689" s="136"/>
      <c r="BR689" s="136"/>
      <c r="BS689" s="136"/>
      <c r="BT689" s="136"/>
      <c r="BU689" s="136"/>
      <c r="BV689" s="136"/>
      <c r="BW689" s="136"/>
      <c r="BX689" s="136"/>
      <c r="BY689" s="136"/>
      <c r="BZ689" s="136"/>
      <c r="CA689" s="136"/>
      <c r="CB689" s="136"/>
      <c r="CC689" s="136"/>
      <c r="CD689" s="136"/>
      <c r="CE689" s="136"/>
      <c r="CF689" s="136"/>
      <c r="CG689" s="136"/>
      <c r="CH689" s="136"/>
      <c r="CI689" s="136"/>
      <c r="CJ689" s="136"/>
      <c r="CK689" s="136"/>
      <c r="CL689" s="136"/>
      <c r="CM689" s="136"/>
      <c r="CN689" s="136"/>
      <c r="CO689" s="136"/>
      <c r="CP689" s="136"/>
      <c r="CQ689" s="136"/>
      <c r="CR689" s="136"/>
      <c r="CS689" s="136"/>
      <c r="CT689" s="136"/>
      <c r="CU689" s="136"/>
      <c r="CV689" s="136"/>
      <c r="CW689" s="136"/>
      <c r="CX689" s="136"/>
      <c r="CY689" s="136"/>
      <c r="CZ689" s="136"/>
      <c r="DA689" s="136"/>
      <c r="DB689" s="136"/>
      <c r="DC689" s="136"/>
      <c r="DD689" s="136"/>
      <c r="DE689" s="136"/>
      <c r="DF689" s="136"/>
      <c r="DG689" s="136"/>
      <c r="DH689" s="136"/>
      <c r="DI689" s="136"/>
      <c r="DJ689" s="136"/>
      <c r="DK689" s="136"/>
      <c r="DL689" s="136"/>
      <c r="DM689" s="136"/>
      <c r="DN689" s="136"/>
      <c r="DO689" s="136"/>
      <c r="DP689" s="136"/>
      <c r="DQ689" s="136"/>
      <c r="DR689" s="136"/>
      <c r="DS689" s="136"/>
      <c r="DT689" s="136"/>
      <c r="DU689" s="136"/>
      <c r="DV689" s="136"/>
      <c r="DW689" s="136"/>
      <c r="DX689" s="136"/>
      <c r="DY689" s="136"/>
      <c r="DZ689" s="136"/>
      <c r="EA689" s="136"/>
      <c r="EB689" s="136"/>
      <c r="EC689" s="136"/>
      <c r="ED689" s="136"/>
      <c r="EE689" s="136"/>
      <c r="EF689" s="136"/>
      <c r="EG689" s="136"/>
      <c r="EH689" s="136"/>
      <c r="EI689" s="136"/>
      <c r="EJ689" s="136"/>
      <c r="EK689" s="136"/>
      <c r="EL689" s="136"/>
      <c r="EM689" s="136"/>
      <c r="EN689" s="136"/>
      <c r="EO689" s="136"/>
      <c r="EP689" s="136"/>
      <c r="EQ689" s="136"/>
      <c r="ER689" s="136"/>
      <c r="ES689" s="136"/>
      <c r="ET689" s="136"/>
      <c r="EU689" s="136"/>
      <c r="EV689" s="136"/>
      <c r="EW689" s="136"/>
      <c r="EX689" s="136"/>
      <c r="EY689" s="136"/>
      <c r="EZ689" s="136"/>
      <c r="FA689" s="136"/>
      <c r="FB689" s="136"/>
      <c r="FC689" s="136"/>
      <c r="FD689" s="136"/>
      <c r="FE689" s="136"/>
      <c r="FF689" s="136"/>
      <c r="FG689" s="136"/>
      <c r="FH689" s="136"/>
      <c r="FI689" s="136"/>
      <c r="FJ689" s="136"/>
      <c r="FK689" s="136"/>
      <c r="FL689" s="136"/>
      <c r="FM689" s="136"/>
      <c r="FN689" s="136"/>
      <c r="FO689" s="136"/>
      <c r="FP689" s="136"/>
      <c r="FQ689" s="136"/>
      <c r="FR689" s="136"/>
      <c r="FS689" s="136"/>
      <c r="FT689" s="136"/>
      <c r="FU689" s="136"/>
      <c r="FV689" s="136"/>
      <c r="FW689" s="136"/>
      <c r="FX689" s="136"/>
      <c r="FY689" s="136"/>
      <c r="FZ689" s="136"/>
      <c r="GA689" s="136"/>
      <c r="GB689" s="136"/>
      <c r="GC689" s="136"/>
      <c r="GD689" s="136"/>
      <c r="GE689" s="136"/>
      <c r="GF689" s="136"/>
      <c r="GG689" s="136"/>
      <c r="GH689" s="136"/>
      <c r="GI689" s="136"/>
      <c r="GJ689" s="136"/>
      <c r="GK689" s="136"/>
      <c r="GL689" s="136"/>
      <c r="GM689" s="136"/>
      <c r="GN689" s="136"/>
      <c r="GO689" s="136"/>
      <c r="GP689" s="136"/>
      <c r="GQ689" s="136"/>
      <c r="GR689" s="136"/>
      <c r="GS689" s="136"/>
      <c r="GT689" s="136"/>
      <c r="GU689" s="136"/>
      <c r="GV689" s="136"/>
      <c r="GW689" s="136"/>
      <c r="GX689" s="136"/>
      <c r="GY689" s="136"/>
      <c r="GZ689" s="136"/>
      <c r="HA689" s="136"/>
      <c r="HB689" s="136"/>
      <c r="HC689" s="136"/>
      <c r="HD689" s="136"/>
      <c r="HE689" s="136"/>
      <c r="HF689" s="136"/>
      <c r="HG689" s="136"/>
      <c r="HH689" s="136"/>
      <c r="HI689" s="136"/>
      <c r="HJ689" s="136"/>
      <c r="HK689" s="136"/>
      <c r="HL689" s="136"/>
      <c r="HM689" s="136"/>
      <c r="HN689" s="136"/>
      <c r="HO689" s="136"/>
      <c r="HP689" s="136"/>
      <c r="HQ689" s="136"/>
      <c r="HR689" s="136"/>
      <c r="HS689" s="136"/>
      <c r="HT689" s="136"/>
      <c r="HU689" s="136"/>
      <c r="HV689" s="136"/>
      <c r="HW689" s="136"/>
      <c r="HX689" s="136"/>
      <c r="HY689" s="136"/>
      <c r="HZ689" s="136"/>
      <c r="IA689" s="136"/>
      <c r="IB689" s="136"/>
      <c r="IC689" s="136"/>
      <c r="ID689" s="136"/>
      <c r="IE689" s="136"/>
      <c r="IF689" s="136"/>
      <c r="IG689" s="136"/>
    </row>
    <row r="690" spans="1:241" ht="15" customHeight="1" x14ac:dyDescent="0.25">
      <c r="A690" s="212" t="s">
        <v>979</v>
      </c>
      <c r="B690" s="212">
        <v>119819509</v>
      </c>
      <c r="C690" s="212">
        <v>44010645</v>
      </c>
      <c r="D690" s="212">
        <v>16963273</v>
      </c>
      <c r="E690" s="212">
        <v>23823056</v>
      </c>
      <c r="F690" s="212">
        <v>42852422</v>
      </c>
      <c r="G690" s="212">
        <v>7893160</v>
      </c>
      <c r="H690" s="243">
        <v>255362065</v>
      </c>
      <c r="I690" s="136"/>
      <c r="J690" s="135" t="s">
        <v>490</v>
      </c>
      <c r="K690" s="205">
        <v>2582944</v>
      </c>
      <c r="L690" s="205">
        <v>1825792</v>
      </c>
      <c r="M690" s="205">
        <v>634753</v>
      </c>
      <c r="N690" s="205">
        <v>979147</v>
      </c>
      <c r="O690" s="205">
        <v>1517450</v>
      </c>
      <c r="P690" s="205">
        <v>274026</v>
      </c>
      <c r="Q690" s="242">
        <v>7814112</v>
      </c>
      <c r="R690" s="136"/>
      <c r="S690" s="136"/>
      <c r="T690" s="136"/>
      <c r="U690" s="136"/>
      <c r="V690" s="136"/>
      <c r="W690" s="136"/>
      <c r="X690" s="136"/>
      <c r="Y690" s="136"/>
      <c r="Z690" s="136"/>
      <c r="AA690" s="136"/>
      <c r="AB690" s="136"/>
      <c r="AC690" s="136"/>
      <c r="AD690" s="136"/>
      <c r="AE690" s="136"/>
      <c r="AF690" s="136"/>
      <c r="AG690" s="136"/>
      <c r="AH690" s="136"/>
      <c r="AI690" s="136"/>
      <c r="AJ690" s="136"/>
      <c r="AK690" s="136"/>
      <c r="AL690" s="136"/>
      <c r="AM690" s="136"/>
      <c r="AN690" s="136"/>
      <c r="AO690" s="136"/>
      <c r="AP690" s="136"/>
      <c r="AQ690" s="136"/>
      <c r="AR690" s="136"/>
      <c r="AS690" s="136"/>
      <c r="AT690" s="136"/>
      <c r="AU690" s="136"/>
      <c r="AV690" s="136"/>
      <c r="AW690" s="136"/>
      <c r="AX690" s="136"/>
      <c r="AY690" s="136"/>
      <c r="AZ690" s="136"/>
      <c r="BA690" s="136"/>
      <c r="BB690" s="136"/>
      <c r="BC690" s="136"/>
      <c r="BD690" s="136"/>
      <c r="BE690" s="136"/>
      <c r="BF690" s="136"/>
      <c r="BG690" s="136"/>
      <c r="BH690" s="136"/>
      <c r="BI690" s="136"/>
      <c r="BJ690" s="136"/>
      <c r="BK690" s="136"/>
      <c r="BL690" s="136"/>
      <c r="BM690" s="136"/>
      <c r="BN690" s="136"/>
      <c r="BO690" s="136"/>
      <c r="BP690" s="136"/>
      <c r="BQ690" s="136"/>
      <c r="BR690" s="136"/>
      <c r="BS690" s="136"/>
      <c r="BT690" s="136"/>
      <c r="BU690" s="136"/>
      <c r="BV690" s="136"/>
      <c r="BW690" s="136"/>
      <c r="BX690" s="136"/>
      <c r="BY690" s="136"/>
      <c r="BZ690" s="136"/>
      <c r="CA690" s="136"/>
      <c r="CB690" s="136"/>
      <c r="CC690" s="136"/>
      <c r="CD690" s="136"/>
      <c r="CE690" s="136"/>
      <c r="CF690" s="136"/>
      <c r="CG690" s="136"/>
      <c r="CH690" s="136"/>
      <c r="CI690" s="136"/>
      <c r="CJ690" s="136"/>
      <c r="CK690" s="136"/>
      <c r="CL690" s="136"/>
      <c r="CM690" s="136"/>
      <c r="CN690" s="136"/>
      <c r="CO690" s="136"/>
      <c r="CP690" s="136"/>
      <c r="CQ690" s="136"/>
      <c r="CR690" s="136"/>
      <c r="CS690" s="136"/>
      <c r="CT690" s="136"/>
      <c r="CU690" s="136"/>
      <c r="CV690" s="136"/>
      <c r="CW690" s="136"/>
      <c r="CX690" s="136"/>
      <c r="CY690" s="136"/>
      <c r="CZ690" s="136"/>
      <c r="DA690" s="136"/>
      <c r="DB690" s="136"/>
      <c r="DC690" s="136"/>
      <c r="DD690" s="136"/>
      <c r="DE690" s="136"/>
      <c r="DF690" s="136"/>
      <c r="DG690" s="136"/>
      <c r="DH690" s="136"/>
      <c r="DI690" s="136"/>
      <c r="DJ690" s="136"/>
      <c r="DK690" s="136"/>
      <c r="DL690" s="136"/>
      <c r="DM690" s="136"/>
      <c r="DN690" s="136"/>
      <c r="DO690" s="136"/>
      <c r="DP690" s="136"/>
      <c r="DQ690" s="136"/>
      <c r="DR690" s="136"/>
      <c r="DS690" s="136"/>
      <c r="DT690" s="136"/>
      <c r="DU690" s="136"/>
      <c r="DV690" s="136"/>
      <c r="DW690" s="136"/>
      <c r="DX690" s="136"/>
      <c r="DY690" s="136"/>
      <c r="DZ690" s="136"/>
      <c r="EA690" s="136"/>
      <c r="EB690" s="136"/>
      <c r="EC690" s="136"/>
      <c r="ED690" s="136"/>
      <c r="EE690" s="136"/>
      <c r="EF690" s="136"/>
      <c r="EG690" s="136"/>
      <c r="EH690" s="136"/>
      <c r="EI690" s="136"/>
      <c r="EJ690" s="136"/>
      <c r="EK690" s="136"/>
      <c r="EL690" s="136"/>
      <c r="EM690" s="136"/>
      <c r="EN690" s="136"/>
      <c r="EO690" s="136"/>
      <c r="EP690" s="136"/>
      <c r="EQ690" s="136"/>
      <c r="ER690" s="136"/>
      <c r="ES690" s="136"/>
      <c r="ET690" s="136"/>
      <c r="EU690" s="136"/>
      <c r="EV690" s="136"/>
      <c r="EW690" s="136"/>
      <c r="EX690" s="136"/>
      <c r="EY690" s="136"/>
      <c r="EZ690" s="136"/>
      <c r="FA690" s="136"/>
      <c r="FB690" s="136"/>
      <c r="FC690" s="136"/>
      <c r="FD690" s="136"/>
      <c r="FE690" s="136"/>
      <c r="FF690" s="136"/>
      <c r="FG690" s="136"/>
      <c r="FH690" s="136"/>
      <c r="FI690" s="136"/>
      <c r="FJ690" s="136"/>
      <c r="FK690" s="136"/>
      <c r="FL690" s="136"/>
      <c r="FM690" s="136"/>
      <c r="FN690" s="136"/>
      <c r="FO690" s="136"/>
      <c r="FP690" s="136"/>
      <c r="FQ690" s="136"/>
      <c r="FR690" s="136"/>
      <c r="FS690" s="136"/>
      <c r="FT690" s="136"/>
      <c r="FU690" s="136"/>
      <c r="FV690" s="136"/>
      <c r="FW690" s="136"/>
      <c r="FX690" s="136"/>
      <c r="FY690" s="136"/>
      <c r="FZ690" s="136"/>
      <c r="GA690" s="136"/>
      <c r="GB690" s="136"/>
      <c r="GC690" s="136"/>
      <c r="GD690" s="136"/>
      <c r="GE690" s="136"/>
      <c r="GF690" s="136"/>
      <c r="GG690" s="136"/>
      <c r="GH690" s="136"/>
      <c r="GI690" s="136"/>
      <c r="GJ690" s="136"/>
      <c r="GK690" s="136"/>
      <c r="GL690" s="136"/>
      <c r="GM690" s="136"/>
      <c r="GN690" s="136"/>
      <c r="GO690" s="136"/>
      <c r="GP690" s="136"/>
      <c r="GQ690" s="136"/>
      <c r="GR690" s="136"/>
      <c r="GS690" s="136"/>
      <c r="GT690" s="136"/>
      <c r="GU690" s="136"/>
      <c r="GV690" s="136"/>
      <c r="GW690" s="136"/>
      <c r="GX690" s="136"/>
      <c r="GY690" s="136"/>
      <c r="GZ690" s="136"/>
      <c r="HA690" s="136"/>
      <c r="HB690" s="136"/>
      <c r="HC690" s="136"/>
      <c r="HD690" s="136"/>
      <c r="HE690" s="136"/>
      <c r="HF690" s="136"/>
      <c r="HG690" s="136"/>
      <c r="HH690" s="136"/>
      <c r="HI690" s="136"/>
      <c r="HJ690" s="136"/>
      <c r="HK690" s="136"/>
      <c r="HL690" s="136"/>
      <c r="HM690" s="136"/>
      <c r="HN690" s="136"/>
      <c r="HO690" s="136"/>
      <c r="HP690" s="136"/>
      <c r="HQ690" s="136"/>
      <c r="HR690" s="136"/>
      <c r="HS690" s="136"/>
      <c r="HT690" s="136"/>
      <c r="HU690" s="136"/>
      <c r="HV690" s="136"/>
      <c r="HW690" s="136"/>
      <c r="HX690" s="136"/>
      <c r="HY690" s="136"/>
      <c r="HZ690" s="136"/>
      <c r="IA690" s="136"/>
      <c r="IB690" s="136"/>
      <c r="IC690" s="136"/>
      <c r="ID690" s="136"/>
      <c r="IE690" s="136"/>
      <c r="IF690" s="136"/>
      <c r="IG690" s="136"/>
    </row>
    <row r="691" spans="1:241" ht="15" customHeight="1" x14ac:dyDescent="0.25">
      <c r="A691" s="208" t="s">
        <v>980</v>
      </c>
      <c r="B691" s="208">
        <v>5990975.4500000002</v>
      </c>
      <c r="C691" s="208">
        <v>2200532.25</v>
      </c>
      <c r="D691" s="208">
        <v>848163.65</v>
      </c>
      <c r="E691" s="208">
        <v>1191152.8</v>
      </c>
      <c r="F691" s="208">
        <v>2142621.1</v>
      </c>
      <c r="G691" s="208">
        <v>394658</v>
      </c>
      <c r="H691" s="208">
        <v>12768103.25</v>
      </c>
      <c r="I691" s="136"/>
      <c r="J691" s="212" t="s">
        <v>981</v>
      </c>
      <c r="K691" s="212">
        <v>91362282</v>
      </c>
      <c r="L691" s="212">
        <v>49357691</v>
      </c>
      <c r="M691" s="212">
        <v>15928753</v>
      </c>
      <c r="N691" s="212">
        <v>27149325</v>
      </c>
      <c r="O691" s="212">
        <v>33877528</v>
      </c>
      <c r="P691" s="212">
        <v>6901929</v>
      </c>
      <c r="Q691" s="243">
        <v>224577508</v>
      </c>
      <c r="R691" s="136"/>
      <c r="S691" s="136"/>
      <c r="T691" s="136"/>
      <c r="U691" s="136"/>
      <c r="V691" s="136"/>
      <c r="W691" s="136"/>
      <c r="X691" s="136"/>
      <c r="Y691" s="136"/>
      <c r="Z691" s="136"/>
      <c r="AA691" s="136"/>
      <c r="AB691" s="136"/>
      <c r="AC691" s="136"/>
      <c r="AD691" s="136"/>
      <c r="AE691" s="136"/>
      <c r="AF691" s="136"/>
      <c r="AG691" s="136"/>
      <c r="AH691" s="136"/>
      <c r="AI691" s="136"/>
      <c r="AJ691" s="136"/>
      <c r="AK691" s="136"/>
      <c r="AL691" s="136"/>
      <c r="AM691" s="136"/>
      <c r="AN691" s="136"/>
      <c r="AO691" s="136"/>
      <c r="AP691" s="136"/>
      <c r="AQ691" s="136"/>
      <c r="AR691" s="136"/>
      <c r="AS691" s="136"/>
      <c r="AT691" s="136"/>
      <c r="AU691" s="136"/>
      <c r="AV691" s="136"/>
      <c r="AW691" s="136"/>
      <c r="AX691" s="136"/>
      <c r="AY691" s="136"/>
      <c r="AZ691" s="136"/>
      <c r="BA691" s="136"/>
      <c r="BB691" s="136"/>
      <c r="BC691" s="136"/>
      <c r="BD691" s="136"/>
      <c r="BE691" s="136"/>
      <c r="BF691" s="136"/>
      <c r="BG691" s="136"/>
      <c r="BH691" s="136"/>
      <c r="BI691" s="136"/>
      <c r="BJ691" s="136"/>
      <c r="BK691" s="136"/>
      <c r="BL691" s="136"/>
      <c r="BM691" s="136"/>
      <c r="BN691" s="136"/>
      <c r="BO691" s="136"/>
      <c r="BP691" s="136"/>
      <c r="BQ691" s="136"/>
      <c r="BR691" s="136"/>
      <c r="BS691" s="136"/>
      <c r="BT691" s="136"/>
      <c r="BU691" s="136"/>
      <c r="BV691" s="136"/>
      <c r="BW691" s="136"/>
      <c r="BX691" s="136"/>
      <c r="BY691" s="136"/>
      <c r="BZ691" s="136"/>
      <c r="CA691" s="136"/>
      <c r="CB691" s="136"/>
      <c r="CC691" s="136"/>
      <c r="CD691" s="136"/>
      <c r="CE691" s="136"/>
      <c r="CF691" s="136"/>
      <c r="CG691" s="136"/>
      <c r="CH691" s="136"/>
      <c r="CI691" s="136"/>
      <c r="CJ691" s="136"/>
      <c r="CK691" s="136"/>
      <c r="CL691" s="136"/>
      <c r="CM691" s="136"/>
      <c r="CN691" s="136"/>
      <c r="CO691" s="136"/>
      <c r="CP691" s="136"/>
      <c r="CQ691" s="136"/>
      <c r="CR691" s="136"/>
      <c r="CS691" s="136"/>
      <c r="CT691" s="136"/>
      <c r="CU691" s="136"/>
      <c r="CV691" s="136"/>
      <c r="CW691" s="136"/>
      <c r="CX691" s="136"/>
      <c r="CY691" s="136"/>
      <c r="CZ691" s="136"/>
      <c r="DA691" s="136"/>
      <c r="DB691" s="136"/>
      <c r="DC691" s="136"/>
      <c r="DD691" s="136"/>
      <c r="DE691" s="136"/>
      <c r="DF691" s="136"/>
      <c r="DG691" s="136"/>
      <c r="DH691" s="136"/>
      <c r="DI691" s="136"/>
      <c r="DJ691" s="136"/>
      <c r="DK691" s="136"/>
      <c r="DL691" s="136"/>
      <c r="DM691" s="136"/>
      <c r="DN691" s="136"/>
      <c r="DO691" s="136"/>
      <c r="DP691" s="136"/>
      <c r="DQ691" s="136"/>
      <c r="DR691" s="136"/>
      <c r="DS691" s="136"/>
      <c r="DT691" s="136"/>
      <c r="DU691" s="136"/>
      <c r="DV691" s="136"/>
      <c r="DW691" s="136"/>
      <c r="DX691" s="136"/>
      <c r="DY691" s="136"/>
      <c r="DZ691" s="136"/>
      <c r="EA691" s="136"/>
      <c r="EB691" s="136"/>
      <c r="EC691" s="136"/>
      <c r="ED691" s="136"/>
      <c r="EE691" s="136"/>
      <c r="EF691" s="136"/>
      <c r="EG691" s="136"/>
      <c r="EH691" s="136"/>
      <c r="EI691" s="136"/>
      <c r="EJ691" s="136"/>
      <c r="EK691" s="136"/>
      <c r="EL691" s="136"/>
      <c r="EM691" s="136"/>
      <c r="EN691" s="136"/>
      <c r="EO691" s="136"/>
      <c r="EP691" s="136"/>
      <c r="EQ691" s="136"/>
      <c r="ER691" s="136"/>
      <c r="ES691" s="136"/>
      <c r="ET691" s="136"/>
      <c r="EU691" s="136"/>
      <c r="EV691" s="136"/>
      <c r="EW691" s="136"/>
      <c r="EX691" s="136"/>
      <c r="EY691" s="136"/>
      <c r="EZ691" s="136"/>
      <c r="FA691" s="136"/>
      <c r="FB691" s="136"/>
      <c r="FC691" s="136"/>
      <c r="FD691" s="136"/>
      <c r="FE691" s="136"/>
      <c r="FF691" s="136"/>
      <c r="FG691" s="136"/>
      <c r="FH691" s="136"/>
      <c r="FI691" s="136"/>
      <c r="FJ691" s="136"/>
      <c r="FK691" s="136"/>
      <c r="FL691" s="136"/>
      <c r="FM691" s="136"/>
      <c r="FN691" s="136"/>
      <c r="FO691" s="136"/>
      <c r="FP691" s="136"/>
      <c r="FQ691" s="136"/>
      <c r="FR691" s="136"/>
      <c r="FS691" s="136"/>
      <c r="FT691" s="136"/>
      <c r="FU691" s="136"/>
      <c r="FV691" s="136"/>
      <c r="FW691" s="136"/>
      <c r="FX691" s="136"/>
      <c r="FY691" s="136"/>
      <c r="FZ691" s="136"/>
      <c r="GA691" s="136"/>
      <c r="GB691" s="136"/>
      <c r="GC691" s="136"/>
      <c r="GD691" s="136"/>
      <c r="GE691" s="136"/>
      <c r="GF691" s="136"/>
      <c r="GG691" s="136"/>
      <c r="GH691" s="136"/>
      <c r="GI691" s="136"/>
      <c r="GJ691" s="136"/>
      <c r="GK691" s="136"/>
      <c r="GL691" s="136"/>
      <c r="GM691" s="136"/>
      <c r="GN691" s="136"/>
      <c r="GO691" s="136"/>
      <c r="GP691" s="136"/>
      <c r="GQ691" s="136"/>
      <c r="GR691" s="136"/>
      <c r="GS691" s="136"/>
      <c r="GT691" s="136"/>
      <c r="GU691" s="136"/>
      <c r="GV691" s="136"/>
      <c r="GW691" s="136"/>
      <c r="GX691" s="136"/>
      <c r="GY691" s="136"/>
      <c r="GZ691" s="136"/>
      <c r="HA691" s="136"/>
      <c r="HB691" s="136"/>
      <c r="HC691" s="136"/>
      <c r="HD691" s="136"/>
      <c r="HE691" s="136"/>
      <c r="HF691" s="136"/>
      <c r="HG691" s="136"/>
      <c r="HH691" s="136"/>
      <c r="HI691" s="136"/>
      <c r="HJ691" s="136"/>
      <c r="HK691" s="136"/>
      <c r="HL691" s="136"/>
      <c r="HM691" s="136"/>
      <c r="HN691" s="136"/>
      <c r="HO691" s="136"/>
      <c r="HP691" s="136"/>
      <c r="HQ691" s="136"/>
      <c r="HR691" s="136"/>
      <c r="HS691" s="136"/>
      <c r="HT691" s="136"/>
      <c r="HU691" s="136"/>
      <c r="HV691" s="136"/>
      <c r="HW691" s="136"/>
      <c r="HX691" s="136"/>
      <c r="HY691" s="136"/>
      <c r="HZ691" s="136"/>
      <c r="IA691" s="136"/>
      <c r="IB691" s="136"/>
      <c r="IC691" s="136"/>
      <c r="ID691" s="136"/>
      <c r="IE691" s="136"/>
      <c r="IF691" s="136"/>
      <c r="IG691" s="136"/>
    </row>
    <row r="692" spans="1:241" ht="15" customHeight="1" x14ac:dyDescent="0.25">
      <c r="I692" s="136"/>
      <c r="J692" s="208" t="s">
        <v>982</v>
      </c>
      <c r="K692" s="208">
        <v>4350584.8571428573</v>
      </c>
      <c r="L692" s="208">
        <v>2350366.2380952379</v>
      </c>
      <c r="M692" s="208">
        <v>758512.04761904757</v>
      </c>
      <c r="N692" s="208">
        <v>1292825</v>
      </c>
      <c r="O692" s="208">
        <v>1613215.6190476189</v>
      </c>
      <c r="P692" s="208">
        <v>328663.28571428574</v>
      </c>
      <c r="Q692" s="208">
        <v>10694167.047619049</v>
      </c>
      <c r="R692" s="136"/>
      <c r="S692" s="136"/>
      <c r="T692" s="136"/>
      <c r="U692" s="136"/>
      <c r="V692" s="136"/>
      <c r="W692" s="136"/>
      <c r="X692" s="136"/>
      <c r="Y692" s="136"/>
      <c r="Z692" s="136"/>
      <c r="AA692" s="136"/>
      <c r="AB692" s="136"/>
      <c r="AC692" s="136"/>
      <c r="AD692" s="136"/>
      <c r="AE692" s="136"/>
      <c r="AF692" s="136"/>
      <c r="AG692" s="136"/>
      <c r="AH692" s="136"/>
      <c r="AI692" s="136"/>
      <c r="AJ692" s="136"/>
      <c r="AK692" s="136"/>
      <c r="AL692" s="136"/>
      <c r="AM692" s="136"/>
      <c r="AN692" s="136"/>
      <c r="AO692" s="136"/>
      <c r="AP692" s="136"/>
      <c r="AQ692" s="136"/>
      <c r="AR692" s="136"/>
      <c r="AS692" s="136"/>
      <c r="AT692" s="136"/>
      <c r="AU692" s="136"/>
      <c r="AV692" s="136"/>
      <c r="AW692" s="136"/>
      <c r="AX692" s="136"/>
      <c r="AY692" s="136"/>
      <c r="AZ692" s="136"/>
      <c r="BA692" s="136"/>
      <c r="BB692" s="136"/>
      <c r="BC692" s="136"/>
      <c r="BD692" s="136"/>
      <c r="BE692" s="136"/>
      <c r="BF692" s="136"/>
      <c r="BG692" s="136"/>
      <c r="BH692" s="136"/>
      <c r="BI692" s="136"/>
      <c r="BJ692" s="136"/>
      <c r="BK692" s="136"/>
      <c r="BL692" s="136"/>
      <c r="BM692" s="136"/>
      <c r="BN692" s="136"/>
      <c r="BO692" s="136"/>
      <c r="BP692" s="136"/>
      <c r="BQ692" s="136"/>
      <c r="BR692" s="136"/>
      <c r="BS692" s="136"/>
      <c r="BT692" s="136"/>
      <c r="BU692" s="136"/>
      <c r="BV692" s="136"/>
      <c r="BW692" s="136"/>
      <c r="BX692" s="136"/>
      <c r="BY692" s="136"/>
      <c r="BZ692" s="136"/>
      <c r="CA692" s="136"/>
      <c r="CB692" s="136"/>
      <c r="CC692" s="136"/>
      <c r="CD692" s="136"/>
      <c r="CE692" s="136"/>
      <c r="CF692" s="136"/>
      <c r="CG692" s="136"/>
      <c r="CH692" s="136"/>
      <c r="CI692" s="136"/>
      <c r="CJ692" s="136"/>
      <c r="CK692" s="136"/>
      <c r="CL692" s="136"/>
      <c r="CM692" s="136"/>
      <c r="CN692" s="136"/>
      <c r="CO692" s="136"/>
      <c r="CP692" s="136"/>
      <c r="CQ692" s="136"/>
      <c r="CR692" s="136"/>
      <c r="CS692" s="136"/>
      <c r="CT692" s="136"/>
      <c r="CU692" s="136"/>
      <c r="CV692" s="136"/>
      <c r="CW692" s="136"/>
      <c r="CX692" s="136"/>
      <c r="CY692" s="136"/>
      <c r="CZ692" s="136"/>
      <c r="DA692" s="136"/>
      <c r="DB692" s="136"/>
      <c r="DC692" s="136"/>
      <c r="DD692" s="136"/>
      <c r="DE692" s="136"/>
      <c r="DF692" s="136"/>
      <c r="DG692" s="136"/>
      <c r="DH692" s="136"/>
      <c r="DI692" s="136"/>
      <c r="DJ692" s="136"/>
      <c r="DK692" s="136"/>
      <c r="DL692" s="136"/>
      <c r="DM692" s="136"/>
      <c r="DN692" s="136"/>
      <c r="DO692" s="136"/>
      <c r="DP692" s="136"/>
      <c r="DQ692" s="136"/>
      <c r="DR692" s="136"/>
      <c r="DS692" s="136"/>
      <c r="DT692" s="136"/>
      <c r="DU692" s="136"/>
      <c r="DV692" s="136"/>
      <c r="DW692" s="136"/>
      <c r="DX692" s="136"/>
      <c r="DY692" s="136"/>
      <c r="DZ692" s="136"/>
      <c r="EA692" s="136"/>
      <c r="EB692" s="136"/>
      <c r="EC692" s="136"/>
      <c r="ED692" s="136"/>
      <c r="EE692" s="136"/>
      <c r="EF692" s="136"/>
      <c r="EG692" s="136"/>
      <c r="EH692" s="136"/>
      <c r="EI692" s="136"/>
      <c r="EJ692" s="136"/>
      <c r="EK692" s="136"/>
      <c r="EL692" s="136"/>
      <c r="EM692" s="136"/>
      <c r="EN692" s="136"/>
      <c r="EO692" s="136"/>
      <c r="EP692" s="136"/>
      <c r="EQ692" s="136"/>
      <c r="ER692" s="136"/>
      <c r="ES692" s="136"/>
      <c r="ET692" s="136"/>
      <c r="EU692" s="136"/>
      <c r="EV692" s="136"/>
      <c r="EW692" s="136"/>
      <c r="EX692" s="136"/>
      <c r="EY692" s="136"/>
      <c r="EZ692" s="136"/>
      <c r="FA692" s="136"/>
      <c r="FB692" s="136"/>
      <c r="FC692" s="136"/>
      <c r="FD692" s="136"/>
      <c r="FE692" s="136"/>
      <c r="FF692" s="136"/>
      <c r="FG692" s="136"/>
      <c r="FH692" s="136"/>
      <c r="FI692" s="136"/>
      <c r="FJ692" s="136"/>
      <c r="FK692" s="136"/>
      <c r="FL692" s="136"/>
      <c r="FM692" s="136"/>
      <c r="FN692" s="136"/>
      <c r="FO692" s="136"/>
      <c r="FP692" s="136"/>
      <c r="FQ692" s="136"/>
      <c r="FR692" s="136"/>
      <c r="FS692" s="136"/>
      <c r="FT692" s="136"/>
      <c r="FU692" s="136"/>
      <c r="FV692" s="136"/>
      <c r="FW692" s="136"/>
      <c r="FX692" s="136"/>
      <c r="FY692" s="136"/>
      <c r="FZ692" s="136"/>
      <c r="GA692" s="136"/>
      <c r="GB692" s="136"/>
      <c r="GC692" s="136"/>
      <c r="GD692" s="136"/>
      <c r="GE692" s="136"/>
      <c r="GF692" s="136"/>
      <c r="GG692" s="136"/>
      <c r="GH692" s="136"/>
      <c r="GI692" s="136"/>
      <c r="GJ692" s="136"/>
      <c r="GK692" s="136"/>
      <c r="GL692" s="136"/>
      <c r="GM692" s="136"/>
      <c r="GN692" s="136"/>
      <c r="GO692" s="136"/>
      <c r="GP692" s="136"/>
      <c r="GQ692" s="136"/>
      <c r="GR692" s="136"/>
      <c r="GS692" s="136"/>
      <c r="GT692" s="136"/>
      <c r="GU692" s="136"/>
      <c r="GV692" s="136"/>
      <c r="GW692" s="136"/>
      <c r="GX692" s="136"/>
      <c r="GY692" s="136"/>
      <c r="GZ692" s="136"/>
      <c r="HA692" s="136"/>
      <c r="HB692" s="136"/>
      <c r="HC692" s="136"/>
      <c r="HD692" s="136"/>
      <c r="HE692" s="136"/>
      <c r="HF692" s="136"/>
      <c r="HG692" s="136"/>
      <c r="HH692" s="136"/>
      <c r="HI692" s="136"/>
      <c r="HJ692" s="136"/>
      <c r="HK692" s="136"/>
      <c r="HL692" s="136"/>
      <c r="HM692" s="136"/>
      <c r="HN692" s="136"/>
      <c r="HO692" s="136"/>
      <c r="HP692" s="136"/>
      <c r="HQ692" s="136"/>
      <c r="HR692" s="136"/>
      <c r="HS692" s="136"/>
      <c r="HT692" s="136"/>
      <c r="HU692" s="136"/>
      <c r="HV692" s="136"/>
      <c r="HW692" s="136"/>
      <c r="HX692" s="136"/>
      <c r="HY692" s="136"/>
      <c r="HZ692" s="136"/>
      <c r="IA692" s="136"/>
      <c r="IB692" s="136"/>
      <c r="IC692" s="136"/>
      <c r="ID692" s="136"/>
      <c r="IE692" s="136"/>
      <c r="IF692" s="136"/>
      <c r="IG692" s="136"/>
    </row>
    <row r="693" spans="1:241" ht="15" customHeight="1" x14ac:dyDescent="0.25">
      <c r="I693" s="136"/>
      <c r="J693" s="136"/>
      <c r="K693" s="136"/>
      <c r="L693" s="136"/>
      <c r="M693" s="136"/>
      <c r="N693" s="136"/>
      <c r="O693" s="136"/>
      <c r="P693" s="136"/>
      <c r="Q693" s="136"/>
      <c r="R693" s="136"/>
      <c r="S693" s="136"/>
      <c r="T693" s="136"/>
      <c r="U693" s="136"/>
      <c r="V693" s="136"/>
      <c r="W693" s="136"/>
      <c r="X693" s="136"/>
      <c r="Y693" s="136"/>
      <c r="Z693" s="136"/>
      <c r="AA693" s="136"/>
      <c r="AB693" s="136"/>
      <c r="AC693" s="136"/>
      <c r="AD693" s="136"/>
      <c r="AE693" s="136"/>
      <c r="AF693" s="136"/>
      <c r="AG693" s="136"/>
      <c r="AH693" s="136"/>
      <c r="AI693" s="136"/>
      <c r="AJ693" s="136"/>
      <c r="AK693" s="136"/>
      <c r="AL693" s="136"/>
      <c r="AM693" s="136"/>
      <c r="AN693" s="136"/>
      <c r="AO693" s="136"/>
      <c r="AP693" s="136"/>
      <c r="AQ693" s="136"/>
      <c r="AR693" s="136"/>
      <c r="AS693" s="136"/>
      <c r="AT693" s="136"/>
      <c r="AU693" s="136"/>
      <c r="AV693" s="136"/>
      <c r="AW693" s="136"/>
      <c r="AX693" s="136"/>
      <c r="AY693" s="136"/>
      <c r="AZ693" s="136"/>
      <c r="BA693" s="136"/>
      <c r="BB693" s="136"/>
      <c r="BC693" s="136"/>
      <c r="BD693" s="136"/>
      <c r="BE693" s="136"/>
      <c r="BF693" s="136"/>
      <c r="BG693" s="136"/>
      <c r="BH693" s="136"/>
      <c r="BI693" s="136"/>
      <c r="BJ693" s="136"/>
      <c r="BK693" s="136"/>
      <c r="BL693" s="136"/>
      <c r="BM693" s="136"/>
      <c r="BN693" s="136"/>
      <c r="BO693" s="136"/>
      <c r="BP693" s="136"/>
      <c r="BQ693" s="136"/>
      <c r="BR693" s="136"/>
      <c r="BS693" s="136"/>
      <c r="BT693" s="136"/>
      <c r="BU693" s="136"/>
      <c r="BV693" s="136"/>
      <c r="BW693" s="136"/>
      <c r="BX693" s="136"/>
      <c r="BY693" s="136"/>
      <c r="BZ693" s="136"/>
      <c r="CA693" s="136"/>
      <c r="CB693" s="136"/>
      <c r="CC693" s="136"/>
      <c r="CD693" s="136"/>
      <c r="CE693" s="136"/>
      <c r="CF693" s="136"/>
      <c r="CG693" s="136"/>
      <c r="CH693" s="136"/>
      <c r="CI693" s="136"/>
      <c r="CJ693" s="136"/>
      <c r="CK693" s="136"/>
      <c r="CL693" s="136"/>
      <c r="CM693" s="136"/>
      <c r="CN693" s="136"/>
      <c r="CO693" s="136"/>
      <c r="CP693" s="136"/>
      <c r="CQ693" s="136"/>
      <c r="CR693" s="136"/>
      <c r="CS693" s="136"/>
      <c r="CT693" s="136"/>
      <c r="CU693" s="136"/>
      <c r="CV693" s="136"/>
      <c r="CW693" s="136"/>
      <c r="CX693" s="136"/>
      <c r="CY693" s="136"/>
      <c r="CZ693" s="136"/>
      <c r="DA693" s="136"/>
      <c r="DB693" s="136"/>
      <c r="DC693" s="136"/>
      <c r="DD693" s="136"/>
      <c r="DE693" s="136"/>
      <c r="DF693" s="136"/>
      <c r="DG693" s="136"/>
      <c r="DH693" s="136"/>
      <c r="DI693" s="136"/>
      <c r="DJ693" s="136"/>
      <c r="DK693" s="136"/>
      <c r="DL693" s="136"/>
      <c r="DM693" s="136"/>
      <c r="DN693" s="136"/>
      <c r="DO693" s="136"/>
      <c r="DP693" s="136"/>
      <c r="DQ693" s="136"/>
      <c r="DR693" s="136"/>
      <c r="DS693" s="136"/>
      <c r="DT693" s="136"/>
      <c r="DU693" s="136"/>
      <c r="DV693" s="136"/>
      <c r="DW693" s="136"/>
      <c r="DX693" s="136"/>
      <c r="DY693" s="136"/>
      <c r="DZ693" s="136"/>
      <c r="EA693" s="136"/>
      <c r="EB693" s="136"/>
      <c r="EC693" s="136"/>
      <c r="ED693" s="136"/>
      <c r="EE693" s="136"/>
      <c r="EF693" s="136"/>
      <c r="EG693" s="136"/>
      <c r="EH693" s="136"/>
      <c r="EI693" s="136"/>
      <c r="EJ693" s="136"/>
      <c r="EK693" s="136"/>
      <c r="EL693" s="136"/>
      <c r="EM693" s="136"/>
      <c r="EN693" s="136"/>
      <c r="EO693" s="136"/>
      <c r="EP693" s="136"/>
      <c r="EQ693" s="136"/>
      <c r="ER693" s="136"/>
      <c r="ES693" s="136"/>
      <c r="ET693" s="136"/>
      <c r="EU693" s="136"/>
      <c r="EV693" s="136"/>
      <c r="EW693" s="136"/>
      <c r="EX693" s="136"/>
      <c r="EY693" s="136"/>
      <c r="EZ693" s="136"/>
      <c r="FA693" s="136"/>
      <c r="FB693" s="136"/>
      <c r="FC693" s="136"/>
      <c r="FD693" s="136"/>
      <c r="FE693" s="136"/>
      <c r="FF693" s="136"/>
      <c r="FG693" s="136"/>
      <c r="FH693" s="136"/>
      <c r="FI693" s="136"/>
      <c r="FJ693" s="136"/>
      <c r="FK693" s="136"/>
      <c r="FL693" s="136"/>
      <c r="FM693" s="136"/>
      <c r="FN693" s="136"/>
      <c r="FO693" s="136"/>
      <c r="FP693" s="136"/>
      <c r="FQ693" s="136"/>
      <c r="FR693" s="136"/>
      <c r="FS693" s="136"/>
      <c r="FT693" s="136"/>
      <c r="FU693" s="136"/>
      <c r="FV693" s="136"/>
      <c r="FW693" s="136"/>
      <c r="FX693" s="136"/>
      <c r="FY693" s="136"/>
      <c r="FZ693" s="136"/>
      <c r="GA693" s="136"/>
      <c r="GB693" s="136"/>
      <c r="GC693" s="136"/>
      <c r="GD693" s="136"/>
      <c r="GE693" s="136"/>
      <c r="GF693" s="136"/>
      <c r="GG693" s="136"/>
      <c r="GH693" s="136"/>
      <c r="GI693" s="136"/>
      <c r="GJ693" s="136"/>
      <c r="GK693" s="136"/>
      <c r="GL693" s="136"/>
      <c r="GM693" s="136"/>
      <c r="GN693" s="136"/>
      <c r="GO693" s="136"/>
      <c r="GP693" s="136"/>
      <c r="GQ693" s="136"/>
      <c r="GR693" s="136"/>
      <c r="GS693" s="136"/>
      <c r="GT693" s="136"/>
      <c r="GU693" s="136"/>
      <c r="GV693" s="136"/>
      <c r="GW693" s="136"/>
      <c r="GX693" s="136"/>
      <c r="GY693" s="136"/>
      <c r="GZ693" s="136"/>
      <c r="HA693" s="136"/>
      <c r="HB693" s="136"/>
      <c r="HC693" s="136"/>
      <c r="HD693" s="136"/>
      <c r="HE693" s="136"/>
      <c r="HF693" s="136"/>
      <c r="HG693" s="136"/>
      <c r="HH693" s="136"/>
      <c r="HI693" s="136"/>
      <c r="HJ693" s="136"/>
      <c r="HK693" s="136"/>
      <c r="HL693" s="136"/>
      <c r="HM693" s="136"/>
      <c r="HN693" s="136"/>
      <c r="HO693" s="136"/>
      <c r="HP693" s="136"/>
      <c r="HQ693" s="136"/>
      <c r="HR693" s="136"/>
      <c r="HS693" s="136"/>
      <c r="HT693" s="136"/>
      <c r="HU693" s="136"/>
      <c r="HV693" s="136"/>
      <c r="HW693" s="136"/>
      <c r="HX693" s="136"/>
      <c r="HY693" s="136"/>
      <c r="HZ693" s="136"/>
      <c r="IA693" s="136"/>
      <c r="IB693" s="136"/>
      <c r="IC693" s="136"/>
      <c r="ID693" s="136"/>
      <c r="IE693" s="136"/>
      <c r="IF693" s="136"/>
      <c r="IG693" s="136"/>
    </row>
    <row r="694" spans="1:241" ht="38.1" customHeight="1" x14ac:dyDescent="0.25">
      <c r="A694" s="461" t="s">
        <v>1162</v>
      </c>
      <c r="B694" s="461"/>
      <c r="C694" s="461"/>
      <c r="D694" s="461"/>
      <c r="E694" s="461"/>
      <c r="F694" s="461"/>
      <c r="G694" s="461"/>
      <c r="H694" s="461"/>
      <c r="I694" s="461"/>
      <c r="J694" s="461"/>
      <c r="K694" s="461"/>
      <c r="L694" s="461"/>
      <c r="M694" s="461"/>
      <c r="N694" s="461"/>
      <c r="O694" s="461"/>
      <c r="P694" s="461"/>
      <c r="Q694" s="461"/>
      <c r="R694" s="136"/>
      <c r="S694" s="136"/>
      <c r="T694" s="136"/>
      <c r="U694" s="136"/>
      <c r="V694" s="136"/>
      <c r="W694" s="136"/>
      <c r="X694" s="136"/>
      <c r="Y694" s="136"/>
      <c r="Z694" s="136"/>
      <c r="AA694" s="136"/>
      <c r="AB694" s="136"/>
      <c r="AC694" s="136"/>
      <c r="AD694" s="136"/>
      <c r="AE694" s="136"/>
      <c r="AF694" s="136"/>
      <c r="AG694" s="136"/>
      <c r="AH694" s="136"/>
      <c r="AI694" s="136"/>
      <c r="AJ694" s="136"/>
      <c r="AK694" s="136"/>
      <c r="AL694" s="136"/>
      <c r="AM694" s="136"/>
      <c r="AN694" s="136"/>
      <c r="AO694" s="136"/>
      <c r="AP694" s="136"/>
      <c r="AQ694" s="136"/>
      <c r="AR694" s="136"/>
      <c r="AS694" s="136"/>
      <c r="AT694" s="136"/>
      <c r="AU694" s="136"/>
      <c r="AV694" s="136"/>
      <c r="AW694" s="136"/>
      <c r="AX694" s="136"/>
      <c r="AY694" s="136"/>
      <c r="AZ694" s="136"/>
      <c r="BA694" s="136"/>
      <c r="BB694" s="136"/>
      <c r="BC694" s="136"/>
      <c r="BD694" s="136"/>
      <c r="BE694" s="136"/>
      <c r="BF694" s="136"/>
      <c r="BG694" s="136"/>
      <c r="BH694" s="136"/>
      <c r="BI694" s="136"/>
      <c r="BJ694" s="136"/>
      <c r="BK694" s="136"/>
      <c r="BL694" s="136"/>
      <c r="BM694" s="136"/>
      <c r="BN694" s="136"/>
      <c r="BO694" s="136"/>
      <c r="BP694" s="136"/>
      <c r="BQ694" s="136"/>
      <c r="BR694" s="136"/>
      <c r="BS694" s="136"/>
      <c r="BT694" s="136"/>
      <c r="BU694" s="136"/>
      <c r="BV694" s="136"/>
      <c r="BW694" s="136"/>
      <c r="BX694" s="136"/>
      <c r="BY694" s="136"/>
      <c r="BZ694" s="136"/>
      <c r="CA694" s="136"/>
      <c r="CB694" s="136"/>
      <c r="CC694" s="136"/>
      <c r="CD694" s="136"/>
      <c r="CE694" s="136"/>
      <c r="CF694" s="136"/>
      <c r="CG694" s="136"/>
      <c r="CH694" s="136"/>
      <c r="CI694" s="136"/>
      <c r="CJ694" s="136"/>
      <c r="CK694" s="136"/>
      <c r="CL694" s="136"/>
      <c r="CM694" s="136"/>
      <c r="CN694" s="136"/>
      <c r="CO694" s="136"/>
      <c r="CP694" s="136"/>
      <c r="CQ694" s="136"/>
      <c r="CR694" s="136"/>
      <c r="CS694" s="136"/>
      <c r="CT694" s="136"/>
      <c r="CU694" s="136"/>
      <c r="CV694" s="136"/>
      <c r="CW694" s="136"/>
      <c r="CX694" s="136"/>
      <c r="CY694" s="136"/>
      <c r="CZ694" s="136"/>
      <c r="DA694" s="136"/>
      <c r="DB694" s="136"/>
      <c r="DC694" s="136"/>
      <c r="DD694" s="136"/>
      <c r="DE694" s="136"/>
      <c r="DF694" s="136"/>
      <c r="DG694" s="136"/>
      <c r="DH694" s="136"/>
      <c r="DI694" s="136"/>
      <c r="DJ694" s="136"/>
      <c r="DK694" s="136"/>
      <c r="DL694" s="136"/>
      <c r="DM694" s="136"/>
      <c r="DN694" s="136"/>
      <c r="DO694" s="136"/>
      <c r="DP694" s="136"/>
      <c r="DQ694" s="136"/>
      <c r="DR694" s="136"/>
      <c r="DS694" s="136"/>
      <c r="DT694" s="136"/>
      <c r="DU694" s="136"/>
      <c r="DV694" s="136"/>
      <c r="DW694" s="136"/>
      <c r="DX694" s="136"/>
      <c r="DY694" s="136"/>
      <c r="DZ694" s="136"/>
      <c r="EA694" s="136"/>
      <c r="EB694" s="136"/>
      <c r="EC694" s="136"/>
      <c r="ED694" s="136"/>
      <c r="EE694" s="136"/>
      <c r="EF694" s="136"/>
      <c r="EG694" s="136"/>
      <c r="EH694" s="136"/>
      <c r="EI694" s="136"/>
      <c r="EJ694" s="136"/>
      <c r="EK694" s="136"/>
      <c r="EL694" s="136"/>
      <c r="EM694" s="136"/>
      <c r="EN694" s="136"/>
      <c r="EO694" s="136"/>
      <c r="EP694" s="136"/>
      <c r="EQ694" s="136"/>
      <c r="ER694" s="136"/>
      <c r="ES694" s="136"/>
      <c r="ET694" s="136"/>
      <c r="EU694" s="136"/>
      <c r="EV694" s="136"/>
      <c r="EW694" s="136"/>
      <c r="EX694" s="136"/>
      <c r="EY694" s="136"/>
      <c r="EZ694" s="136"/>
      <c r="FA694" s="136"/>
      <c r="FB694" s="136"/>
      <c r="FC694" s="136"/>
      <c r="FD694" s="136"/>
      <c r="FE694" s="136"/>
      <c r="FF694" s="136"/>
      <c r="FG694" s="136"/>
      <c r="FH694" s="136"/>
      <c r="FI694" s="136"/>
      <c r="FJ694" s="136"/>
      <c r="FK694" s="136"/>
      <c r="FL694" s="136"/>
      <c r="FM694" s="136"/>
      <c r="FN694" s="136"/>
      <c r="FO694" s="136"/>
      <c r="FP694" s="136"/>
      <c r="FQ694" s="136"/>
      <c r="FR694" s="136"/>
      <c r="FS694" s="136"/>
      <c r="FT694" s="136"/>
      <c r="FU694" s="136"/>
      <c r="FV694" s="136"/>
      <c r="FW694" s="136"/>
      <c r="FX694" s="136"/>
      <c r="FY694" s="136"/>
      <c r="FZ694" s="136"/>
      <c r="GA694" s="136"/>
      <c r="GB694" s="136"/>
      <c r="GC694" s="136"/>
      <c r="GD694" s="136"/>
      <c r="GE694" s="136"/>
      <c r="GF694" s="136"/>
      <c r="GG694" s="136"/>
      <c r="GH694" s="136"/>
      <c r="GI694" s="136"/>
      <c r="GJ694" s="136"/>
      <c r="GK694" s="136"/>
      <c r="GL694" s="136"/>
      <c r="GM694" s="136"/>
      <c r="GN694" s="136"/>
      <c r="GO694" s="136"/>
      <c r="GP694" s="136"/>
      <c r="GQ694" s="136"/>
      <c r="GR694" s="136"/>
      <c r="GS694" s="136"/>
      <c r="GT694" s="136"/>
      <c r="GU694" s="136"/>
      <c r="GV694" s="136"/>
      <c r="GW694" s="136"/>
      <c r="GX694" s="136"/>
      <c r="GY694" s="136"/>
      <c r="GZ694" s="136"/>
      <c r="HA694" s="136"/>
      <c r="HB694" s="136"/>
      <c r="HC694" s="136"/>
      <c r="HD694" s="136"/>
      <c r="HE694" s="136"/>
      <c r="HF694" s="136"/>
      <c r="HG694" s="136"/>
      <c r="HH694" s="136"/>
      <c r="HI694" s="136"/>
      <c r="HJ694" s="136"/>
      <c r="HK694" s="136"/>
      <c r="HL694" s="136"/>
      <c r="HM694" s="136"/>
      <c r="HN694" s="136"/>
      <c r="HO694" s="136"/>
      <c r="HP694" s="136"/>
      <c r="HQ694" s="136"/>
      <c r="HR694" s="136"/>
      <c r="HS694" s="136"/>
      <c r="HT694" s="136"/>
      <c r="HU694" s="136"/>
      <c r="HV694" s="136"/>
      <c r="HW694" s="136"/>
      <c r="HX694" s="136"/>
      <c r="HY694" s="136"/>
      <c r="HZ694" s="136"/>
      <c r="IA694" s="136"/>
      <c r="IB694" s="136"/>
      <c r="IC694" s="136"/>
      <c r="ID694" s="136"/>
      <c r="IE694" s="136"/>
      <c r="IF694" s="136"/>
      <c r="IG694" s="136"/>
    </row>
    <row r="695" spans="1:241" ht="12" customHeight="1" x14ac:dyDescent="0.25">
      <c r="I695" s="136"/>
      <c r="J695" s="136"/>
      <c r="K695" s="136"/>
      <c r="L695" s="136"/>
      <c r="M695" s="136"/>
      <c r="N695" s="136"/>
      <c r="O695" s="136"/>
      <c r="P695" s="136"/>
      <c r="Q695" s="136"/>
      <c r="R695" s="136"/>
      <c r="S695" s="136"/>
      <c r="T695" s="136"/>
      <c r="U695" s="136"/>
      <c r="V695" s="136"/>
      <c r="W695" s="136"/>
      <c r="X695" s="136"/>
      <c r="Y695" s="136"/>
      <c r="Z695" s="136"/>
      <c r="AA695" s="136"/>
      <c r="AB695" s="136"/>
      <c r="AC695" s="136"/>
      <c r="AD695" s="136"/>
      <c r="AE695" s="136"/>
      <c r="AF695" s="136"/>
      <c r="AG695" s="136"/>
      <c r="AH695" s="136"/>
      <c r="AI695" s="136"/>
      <c r="AJ695" s="136"/>
      <c r="AK695" s="136"/>
      <c r="AL695" s="136"/>
      <c r="AM695" s="136"/>
      <c r="AN695" s="136"/>
      <c r="AO695" s="136"/>
      <c r="AP695" s="136"/>
      <c r="AQ695" s="136"/>
      <c r="AR695" s="136"/>
      <c r="AS695" s="136"/>
      <c r="AT695" s="136"/>
      <c r="AU695" s="136"/>
      <c r="AV695" s="136"/>
      <c r="AW695" s="136"/>
      <c r="AX695" s="136"/>
      <c r="AY695" s="136"/>
      <c r="AZ695" s="136"/>
      <c r="BA695" s="136"/>
      <c r="BB695" s="136"/>
      <c r="BC695" s="136"/>
      <c r="BD695" s="136"/>
      <c r="BE695" s="136"/>
      <c r="BF695" s="136"/>
      <c r="BG695" s="136"/>
      <c r="BH695" s="136"/>
      <c r="BI695" s="136"/>
      <c r="BJ695" s="136"/>
      <c r="BK695" s="136"/>
      <c r="BL695" s="136"/>
      <c r="BM695" s="136"/>
      <c r="BN695" s="136"/>
      <c r="BO695" s="136"/>
      <c r="BP695" s="136"/>
      <c r="BQ695" s="136"/>
      <c r="BR695" s="136"/>
      <c r="BS695" s="136"/>
      <c r="BT695" s="136"/>
      <c r="BU695" s="136"/>
      <c r="BV695" s="136"/>
      <c r="BW695" s="136"/>
      <c r="BX695" s="136"/>
      <c r="BY695" s="136"/>
      <c r="BZ695" s="136"/>
      <c r="CA695" s="136"/>
      <c r="CB695" s="136"/>
      <c r="CC695" s="136"/>
      <c r="CD695" s="136"/>
      <c r="CE695" s="136"/>
      <c r="CF695" s="136"/>
      <c r="CG695" s="136"/>
      <c r="CH695" s="136"/>
      <c r="CI695" s="136"/>
      <c r="CJ695" s="136"/>
      <c r="CK695" s="136"/>
      <c r="CL695" s="136"/>
      <c r="CM695" s="136"/>
      <c r="CN695" s="136"/>
      <c r="CO695" s="136"/>
      <c r="CP695" s="136"/>
      <c r="CQ695" s="136"/>
      <c r="CR695" s="136"/>
      <c r="CS695" s="136"/>
      <c r="CT695" s="136"/>
      <c r="CU695" s="136"/>
      <c r="CV695" s="136"/>
      <c r="CW695" s="136"/>
      <c r="CX695" s="136"/>
      <c r="CY695" s="136"/>
      <c r="CZ695" s="136"/>
      <c r="DA695" s="136"/>
      <c r="DB695" s="136"/>
      <c r="DC695" s="136"/>
      <c r="DD695" s="136"/>
      <c r="DE695" s="136"/>
      <c r="DF695" s="136"/>
      <c r="DG695" s="136"/>
      <c r="DH695" s="136"/>
      <c r="DI695" s="136"/>
      <c r="DJ695" s="136"/>
      <c r="DK695" s="136"/>
      <c r="DL695" s="136"/>
      <c r="DM695" s="136"/>
      <c r="DN695" s="136"/>
      <c r="DO695" s="136"/>
      <c r="DP695" s="136"/>
      <c r="DQ695" s="136"/>
      <c r="DR695" s="136"/>
      <c r="DS695" s="136"/>
      <c r="DT695" s="136"/>
      <c r="DU695" s="136"/>
      <c r="DV695" s="136"/>
      <c r="DW695" s="136"/>
      <c r="DX695" s="136"/>
      <c r="DY695" s="136"/>
      <c r="DZ695" s="136"/>
      <c r="EA695" s="136"/>
      <c r="EB695" s="136"/>
      <c r="EC695" s="136"/>
      <c r="ED695" s="136"/>
      <c r="EE695" s="136"/>
      <c r="EF695" s="136"/>
      <c r="EG695" s="136"/>
      <c r="EH695" s="136"/>
      <c r="EI695" s="136"/>
      <c r="EJ695" s="136"/>
      <c r="EK695" s="136"/>
      <c r="EL695" s="136"/>
      <c r="EM695" s="136"/>
      <c r="EN695" s="136"/>
      <c r="EO695" s="136"/>
      <c r="EP695" s="136"/>
      <c r="EQ695" s="136"/>
      <c r="ER695" s="136"/>
      <c r="ES695" s="136"/>
      <c r="ET695" s="136"/>
      <c r="EU695" s="136"/>
      <c r="EV695" s="136"/>
      <c r="EW695" s="136"/>
      <c r="EX695" s="136"/>
      <c r="EY695" s="136"/>
      <c r="EZ695" s="136"/>
      <c r="FA695" s="136"/>
      <c r="FB695" s="136"/>
      <c r="FC695" s="136"/>
      <c r="FD695" s="136"/>
      <c r="FE695" s="136"/>
      <c r="FF695" s="136"/>
      <c r="FG695" s="136"/>
      <c r="FH695" s="136"/>
      <c r="FI695" s="136"/>
      <c r="FJ695" s="136"/>
      <c r="FK695" s="136"/>
      <c r="FL695" s="136"/>
      <c r="FM695" s="136"/>
      <c r="FN695" s="136"/>
      <c r="FO695" s="136"/>
      <c r="FP695" s="136"/>
      <c r="FQ695" s="136"/>
      <c r="FR695" s="136"/>
      <c r="FS695" s="136"/>
      <c r="FT695" s="136"/>
      <c r="FU695" s="136"/>
      <c r="FV695" s="136"/>
      <c r="FW695" s="136"/>
      <c r="FX695" s="136"/>
      <c r="FY695" s="136"/>
      <c r="FZ695" s="136"/>
      <c r="GA695" s="136"/>
      <c r="GB695" s="136"/>
      <c r="GC695" s="136"/>
      <c r="GD695" s="136"/>
      <c r="GE695" s="136"/>
      <c r="GF695" s="136"/>
      <c r="GG695" s="136"/>
      <c r="GH695" s="136"/>
      <c r="GI695" s="136"/>
      <c r="GJ695" s="136"/>
      <c r="GK695" s="136"/>
      <c r="GL695" s="136"/>
      <c r="GM695" s="136"/>
      <c r="GN695" s="136"/>
      <c r="GO695" s="136"/>
      <c r="GP695" s="136"/>
      <c r="GQ695" s="136"/>
      <c r="GR695" s="136"/>
      <c r="GS695" s="136"/>
      <c r="GT695" s="136"/>
      <c r="GU695" s="136"/>
      <c r="GV695" s="136"/>
      <c r="GW695" s="136"/>
      <c r="GX695" s="136"/>
      <c r="GY695" s="136"/>
      <c r="GZ695" s="136"/>
      <c r="HA695" s="136"/>
      <c r="HB695" s="136"/>
      <c r="HC695" s="136"/>
      <c r="HD695" s="136"/>
      <c r="HE695" s="136"/>
      <c r="HF695" s="136"/>
      <c r="HG695" s="136"/>
      <c r="HH695" s="136"/>
      <c r="HI695" s="136"/>
      <c r="HJ695" s="136"/>
      <c r="HK695" s="136"/>
      <c r="HL695" s="136"/>
      <c r="HM695" s="136"/>
      <c r="HN695" s="136"/>
      <c r="HO695" s="136"/>
      <c r="HP695" s="136"/>
      <c r="HQ695" s="136"/>
      <c r="HR695" s="136"/>
      <c r="HS695" s="136"/>
      <c r="HT695" s="136"/>
      <c r="HU695" s="136"/>
      <c r="HV695" s="136"/>
      <c r="HW695" s="136"/>
      <c r="HX695" s="136"/>
      <c r="HY695" s="136"/>
      <c r="HZ695" s="136"/>
      <c r="IA695" s="136"/>
      <c r="IB695" s="136"/>
      <c r="IC695" s="136"/>
      <c r="ID695" s="136"/>
      <c r="IE695" s="136"/>
      <c r="IF695" s="136"/>
      <c r="IG695" s="136"/>
    </row>
    <row r="696" spans="1:241" ht="21" customHeight="1" x14ac:dyDescent="0.3">
      <c r="A696" s="134">
        <v>2012</v>
      </c>
      <c r="B696" s="135"/>
      <c r="C696" s="135"/>
      <c r="D696" s="135"/>
      <c r="E696" s="135"/>
      <c r="F696" s="135"/>
      <c r="G696" s="135"/>
      <c r="H696" s="135"/>
      <c r="I696" s="136"/>
      <c r="J696" s="136"/>
      <c r="K696" s="136"/>
      <c r="L696" s="136"/>
      <c r="M696" s="136"/>
      <c r="N696" s="136"/>
      <c r="O696" s="136"/>
      <c r="P696" s="136"/>
      <c r="Q696" s="136"/>
      <c r="R696" s="136"/>
      <c r="S696" s="136"/>
      <c r="T696" s="136"/>
      <c r="U696" s="136"/>
      <c r="V696" s="136"/>
      <c r="W696" s="136"/>
      <c r="X696" s="136"/>
      <c r="Y696" s="136"/>
      <c r="Z696" s="136"/>
      <c r="AA696" s="136"/>
      <c r="AB696" s="136"/>
      <c r="AC696" s="136"/>
      <c r="AD696" s="136"/>
      <c r="AE696" s="136"/>
      <c r="AF696" s="136"/>
      <c r="AG696" s="136"/>
      <c r="AH696" s="136"/>
      <c r="AI696" s="136"/>
      <c r="AJ696" s="136"/>
      <c r="AK696" s="136"/>
      <c r="AL696" s="136"/>
      <c r="AM696" s="136"/>
      <c r="AN696" s="136"/>
      <c r="AO696" s="136"/>
      <c r="AP696" s="136"/>
      <c r="AQ696" s="136"/>
      <c r="AR696" s="136"/>
      <c r="AS696" s="136"/>
      <c r="AT696" s="136"/>
      <c r="AU696" s="136"/>
      <c r="AV696" s="136"/>
      <c r="AW696" s="136"/>
      <c r="AX696" s="136"/>
      <c r="AY696" s="136"/>
      <c r="AZ696" s="136"/>
      <c r="BA696" s="136"/>
      <c r="BB696" s="136"/>
      <c r="BC696" s="136"/>
      <c r="BD696" s="136"/>
      <c r="BE696" s="136"/>
      <c r="BF696" s="136"/>
      <c r="BG696" s="136"/>
      <c r="BH696" s="136"/>
      <c r="BI696" s="136"/>
      <c r="BJ696" s="136"/>
      <c r="BK696" s="136"/>
      <c r="BL696" s="136"/>
      <c r="BM696" s="136"/>
      <c r="BN696" s="136"/>
      <c r="BO696" s="136"/>
      <c r="BP696" s="136"/>
      <c r="BQ696" s="136"/>
      <c r="BR696" s="136"/>
      <c r="BS696" s="136"/>
      <c r="BT696" s="136"/>
      <c r="BU696" s="136"/>
      <c r="BV696" s="136"/>
      <c r="BW696" s="136"/>
      <c r="BX696" s="136"/>
      <c r="BY696" s="136"/>
      <c r="BZ696" s="136"/>
      <c r="CA696" s="136"/>
      <c r="CB696" s="136"/>
      <c r="CC696" s="136"/>
      <c r="CD696" s="136"/>
      <c r="CE696" s="136"/>
      <c r="CF696" s="136"/>
      <c r="CG696" s="136"/>
      <c r="CH696" s="136"/>
      <c r="CI696" s="136"/>
      <c r="CJ696" s="136"/>
      <c r="CK696" s="136"/>
      <c r="CL696" s="136"/>
      <c r="CM696" s="136"/>
      <c r="CN696" s="136"/>
      <c r="CO696" s="136"/>
      <c r="CP696" s="136"/>
      <c r="CQ696" s="136"/>
      <c r="CR696" s="136"/>
      <c r="CS696" s="136"/>
      <c r="CT696" s="136"/>
      <c r="CU696" s="136"/>
      <c r="CV696" s="136"/>
      <c r="CW696" s="136"/>
      <c r="CX696" s="136"/>
      <c r="CY696" s="136"/>
      <c r="CZ696" s="136"/>
      <c r="DA696" s="136"/>
      <c r="DB696" s="136"/>
      <c r="DC696" s="136"/>
      <c r="DD696" s="136"/>
      <c r="DE696" s="136"/>
      <c r="DF696" s="136"/>
      <c r="DG696" s="136"/>
      <c r="DH696" s="136"/>
      <c r="DI696" s="136"/>
      <c r="DJ696" s="136"/>
      <c r="DK696" s="136"/>
      <c r="DL696" s="136"/>
      <c r="DM696" s="136"/>
      <c r="DN696" s="136"/>
      <c r="DO696" s="136"/>
      <c r="DP696" s="136"/>
      <c r="DQ696" s="136"/>
      <c r="DR696" s="136"/>
      <c r="DS696" s="136"/>
      <c r="DT696" s="136"/>
      <c r="DU696" s="136"/>
      <c r="DV696" s="136"/>
      <c r="DW696" s="136"/>
      <c r="DX696" s="136"/>
      <c r="DY696" s="136"/>
      <c r="DZ696" s="136"/>
      <c r="EA696" s="136"/>
      <c r="EB696" s="136"/>
      <c r="EC696" s="136"/>
      <c r="ED696" s="136"/>
      <c r="EE696" s="136"/>
      <c r="EF696" s="136"/>
      <c r="EG696" s="136"/>
      <c r="EH696" s="136"/>
      <c r="EI696" s="136"/>
      <c r="EJ696" s="136"/>
      <c r="EK696" s="136"/>
      <c r="EL696" s="136"/>
      <c r="EM696" s="136"/>
      <c r="EN696" s="136"/>
      <c r="EO696" s="136"/>
      <c r="EP696" s="136"/>
      <c r="EQ696" s="136"/>
      <c r="ER696" s="136"/>
      <c r="ES696" s="136"/>
      <c r="ET696" s="136"/>
      <c r="EU696" s="136"/>
      <c r="EV696" s="136"/>
      <c r="EW696" s="136"/>
      <c r="EX696" s="136"/>
      <c r="EY696" s="136"/>
      <c r="EZ696" s="136"/>
      <c r="FA696" s="136"/>
      <c r="FB696" s="136"/>
      <c r="FC696" s="136"/>
      <c r="FD696" s="136"/>
      <c r="FE696" s="136"/>
      <c r="FF696" s="136"/>
      <c r="FG696" s="136"/>
      <c r="FH696" s="136"/>
      <c r="FI696" s="136"/>
      <c r="FJ696" s="136"/>
      <c r="FK696" s="136"/>
      <c r="FL696" s="136"/>
      <c r="FM696" s="136"/>
      <c r="FN696" s="136"/>
      <c r="FO696" s="136"/>
      <c r="FP696" s="136"/>
      <c r="FQ696" s="136"/>
      <c r="FR696" s="136"/>
      <c r="FS696" s="136"/>
      <c r="FT696" s="136"/>
      <c r="FU696" s="136"/>
      <c r="FV696" s="136"/>
      <c r="FW696" s="136"/>
      <c r="FX696" s="136"/>
      <c r="FY696" s="136"/>
      <c r="FZ696" s="136"/>
      <c r="GA696" s="136"/>
      <c r="GB696" s="136"/>
      <c r="GC696" s="136"/>
      <c r="GD696" s="136"/>
      <c r="GE696" s="136"/>
      <c r="GF696" s="136"/>
      <c r="GG696" s="136"/>
      <c r="GH696" s="136"/>
      <c r="GI696" s="136"/>
      <c r="GJ696" s="136"/>
      <c r="GK696" s="136"/>
      <c r="GL696" s="136"/>
      <c r="GM696" s="136"/>
      <c r="GN696" s="136"/>
      <c r="GO696" s="136"/>
      <c r="GP696" s="136"/>
      <c r="GQ696" s="136"/>
      <c r="GR696" s="136"/>
      <c r="GS696" s="136"/>
      <c r="GT696" s="136"/>
      <c r="GU696" s="136"/>
      <c r="GV696" s="136"/>
      <c r="GW696" s="136"/>
      <c r="GX696" s="136"/>
      <c r="GY696" s="136"/>
      <c r="GZ696" s="136"/>
      <c r="HA696" s="136"/>
      <c r="HB696" s="136"/>
      <c r="HC696" s="136"/>
      <c r="HD696" s="136"/>
      <c r="HE696" s="136"/>
      <c r="HF696" s="136"/>
      <c r="HG696" s="136"/>
      <c r="HH696" s="136"/>
      <c r="HI696" s="136"/>
      <c r="HJ696" s="136"/>
      <c r="HK696" s="136"/>
      <c r="HL696" s="136"/>
      <c r="HM696" s="136"/>
      <c r="HN696" s="136"/>
      <c r="HO696" s="136"/>
      <c r="HP696" s="136"/>
      <c r="HQ696" s="136"/>
      <c r="HR696" s="136"/>
      <c r="HS696" s="136"/>
      <c r="HT696" s="136"/>
      <c r="HU696" s="136"/>
      <c r="HV696" s="136"/>
      <c r="HW696" s="136"/>
      <c r="HX696" s="136"/>
      <c r="HY696" s="136"/>
      <c r="HZ696" s="136"/>
      <c r="IA696" s="136"/>
      <c r="IB696" s="136"/>
      <c r="IC696" s="136"/>
      <c r="ID696" s="136"/>
      <c r="IE696" s="136"/>
      <c r="IF696" s="136"/>
      <c r="IG696" s="136"/>
    </row>
    <row r="697" spans="1:241" ht="27.95" customHeight="1" x14ac:dyDescent="0.25">
      <c r="A697" s="166" t="s">
        <v>177</v>
      </c>
      <c r="B697" s="167" t="s">
        <v>0</v>
      </c>
      <c r="C697" s="167" t="s">
        <v>1</v>
      </c>
      <c r="D697" s="167" t="s">
        <v>2</v>
      </c>
      <c r="E697" s="167" t="s">
        <v>877</v>
      </c>
      <c r="F697" s="167" t="s">
        <v>50</v>
      </c>
      <c r="G697" s="167" t="s">
        <v>52</v>
      </c>
      <c r="H697" s="167" t="s">
        <v>13</v>
      </c>
      <c r="I697" s="136"/>
      <c r="J697" s="166" t="s">
        <v>177</v>
      </c>
      <c r="K697" s="167" t="s">
        <v>0</v>
      </c>
      <c r="L697" s="167" t="s">
        <v>1</v>
      </c>
      <c r="M697" s="167" t="s">
        <v>2</v>
      </c>
      <c r="N697" s="167" t="s">
        <v>877</v>
      </c>
      <c r="O697" s="167" t="s">
        <v>50</v>
      </c>
      <c r="P697" s="167" t="s">
        <v>52</v>
      </c>
      <c r="Q697" s="167" t="s">
        <v>13</v>
      </c>
      <c r="R697" s="136"/>
      <c r="S697" s="136"/>
      <c r="T697" s="136"/>
      <c r="U697" s="136"/>
      <c r="V697" s="136"/>
      <c r="W697" s="136"/>
      <c r="X697" s="136"/>
      <c r="Y697" s="136"/>
      <c r="Z697" s="136"/>
      <c r="AA697" s="136"/>
      <c r="AB697" s="136"/>
      <c r="AC697" s="136"/>
      <c r="AD697" s="136"/>
      <c r="AE697" s="136"/>
      <c r="AF697" s="136"/>
      <c r="AG697" s="136"/>
      <c r="AH697" s="136"/>
      <c r="AI697" s="136"/>
      <c r="AJ697" s="136"/>
      <c r="AK697" s="136"/>
      <c r="AL697" s="136"/>
      <c r="AM697" s="136"/>
      <c r="AN697" s="136"/>
      <c r="AO697" s="136"/>
      <c r="AP697" s="136"/>
      <c r="AQ697" s="136"/>
      <c r="AR697" s="136"/>
      <c r="AS697" s="136"/>
      <c r="AT697" s="136"/>
      <c r="AU697" s="136"/>
      <c r="AV697" s="136"/>
      <c r="AW697" s="136"/>
      <c r="AX697" s="136"/>
      <c r="AY697" s="136"/>
      <c r="AZ697" s="136"/>
      <c r="BA697" s="136"/>
      <c r="BB697" s="136"/>
      <c r="BC697" s="136"/>
      <c r="BD697" s="136"/>
      <c r="BE697" s="136"/>
      <c r="BF697" s="136"/>
      <c r="BG697" s="136"/>
      <c r="BH697" s="136"/>
      <c r="BI697" s="136"/>
      <c r="BJ697" s="136"/>
      <c r="BK697" s="136"/>
      <c r="BL697" s="136"/>
      <c r="BM697" s="136"/>
      <c r="BN697" s="136"/>
      <c r="BO697" s="136"/>
      <c r="BP697" s="136"/>
      <c r="BQ697" s="136"/>
      <c r="BR697" s="136"/>
      <c r="BS697" s="136"/>
      <c r="BT697" s="136"/>
      <c r="BU697" s="136"/>
      <c r="BV697" s="136"/>
      <c r="BW697" s="136"/>
      <c r="BX697" s="136"/>
      <c r="BY697" s="136"/>
      <c r="BZ697" s="136"/>
      <c r="CA697" s="136"/>
      <c r="CB697" s="136"/>
      <c r="CC697" s="136"/>
      <c r="CD697" s="136"/>
      <c r="CE697" s="136"/>
      <c r="CF697" s="136"/>
      <c r="CG697" s="136"/>
      <c r="CH697" s="136"/>
      <c r="CI697" s="136"/>
      <c r="CJ697" s="136"/>
      <c r="CK697" s="136"/>
      <c r="CL697" s="136"/>
      <c r="CM697" s="136"/>
      <c r="CN697" s="136"/>
      <c r="CO697" s="136"/>
      <c r="CP697" s="136"/>
      <c r="CQ697" s="136"/>
      <c r="CR697" s="136"/>
      <c r="CS697" s="136"/>
      <c r="CT697" s="136"/>
      <c r="CU697" s="136"/>
      <c r="CV697" s="136"/>
      <c r="CW697" s="136"/>
      <c r="CX697" s="136"/>
      <c r="CY697" s="136"/>
      <c r="CZ697" s="136"/>
      <c r="DA697" s="136"/>
      <c r="DB697" s="136"/>
      <c r="DC697" s="136"/>
      <c r="DD697" s="136"/>
      <c r="DE697" s="136"/>
      <c r="DF697" s="136"/>
      <c r="DG697" s="136"/>
      <c r="DH697" s="136"/>
      <c r="DI697" s="136"/>
      <c r="DJ697" s="136"/>
      <c r="DK697" s="136"/>
      <c r="DL697" s="136"/>
      <c r="DM697" s="136"/>
      <c r="DN697" s="136"/>
      <c r="DO697" s="136"/>
      <c r="DP697" s="136"/>
      <c r="DQ697" s="136"/>
      <c r="DR697" s="136"/>
      <c r="DS697" s="136"/>
      <c r="DT697" s="136"/>
      <c r="DU697" s="136"/>
      <c r="DV697" s="136"/>
      <c r="DW697" s="136"/>
      <c r="DX697" s="136"/>
      <c r="DY697" s="136"/>
      <c r="DZ697" s="136"/>
      <c r="EA697" s="136"/>
      <c r="EB697" s="136"/>
      <c r="EC697" s="136"/>
      <c r="ED697" s="136"/>
      <c r="EE697" s="136"/>
      <c r="EF697" s="136"/>
      <c r="EG697" s="136"/>
      <c r="EH697" s="136"/>
      <c r="EI697" s="136"/>
      <c r="EJ697" s="136"/>
      <c r="EK697" s="136"/>
      <c r="EL697" s="136"/>
      <c r="EM697" s="136"/>
      <c r="EN697" s="136"/>
      <c r="EO697" s="136"/>
      <c r="EP697" s="136"/>
      <c r="EQ697" s="136"/>
      <c r="ER697" s="136"/>
      <c r="ES697" s="136"/>
      <c r="ET697" s="136"/>
      <c r="EU697" s="136"/>
      <c r="EV697" s="136"/>
      <c r="EW697" s="136"/>
      <c r="EX697" s="136"/>
      <c r="EY697" s="136"/>
      <c r="EZ697" s="136"/>
      <c r="FA697" s="136"/>
      <c r="FB697" s="136"/>
      <c r="FC697" s="136"/>
      <c r="FD697" s="136"/>
      <c r="FE697" s="136"/>
      <c r="FF697" s="136"/>
      <c r="FG697" s="136"/>
      <c r="FH697" s="136"/>
      <c r="FI697" s="136"/>
      <c r="FJ697" s="136"/>
      <c r="FK697" s="136"/>
      <c r="FL697" s="136"/>
      <c r="FM697" s="136"/>
      <c r="FN697" s="136"/>
      <c r="FO697" s="136"/>
      <c r="FP697" s="136"/>
      <c r="FQ697" s="136"/>
      <c r="FR697" s="136"/>
      <c r="FS697" s="136"/>
      <c r="FT697" s="136"/>
      <c r="FU697" s="136"/>
      <c r="FV697" s="136"/>
      <c r="FW697" s="136"/>
      <c r="FX697" s="136"/>
      <c r="FY697" s="136"/>
      <c r="FZ697" s="136"/>
      <c r="GA697" s="136"/>
      <c r="GB697" s="136"/>
      <c r="GC697" s="136"/>
      <c r="GD697" s="136"/>
      <c r="GE697" s="136"/>
      <c r="GF697" s="136"/>
      <c r="GG697" s="136"/>
      <c r="GH697" s="136"/>
      <c r="GI697" s="136"/>
      <c r="GJ697" s="136"/>
      <c r="GK697" s="136"/>
      <c r="GL697" s="136"/>
      <c r="GM697" s="136"/>
      <c r="GN697" s="136"/>
      <c r="GO697" s="136"/>
      <c r="GP697" s="136"/>
      <c r="GQ697" s="136"/>
      <c r="GR697" s="136"/>
      <c r="GS697" s="136"/>
      <c r="GT697" s="136"/>
      <c r="GU697" s="136"/>
      <c r="GV697" s="136"/>
      <c r="GW697" s="136"/>
      <c r="GX697" s="136"/>
      <c r="GY697" s="136"/>
      <c r="GZ697" s="136"/>
      <c r="HA697" s="136"/>
      <c r="HB697" s="136"/>
      <c r="HC697" s="136"/>
      <c r="HD697" s="136"/>
      <c r="HE697" s="136"/>
      <c r="HF697" s="136"/>
      <c r="HG697" s="136"/>
      <c r="HH697" s="136"/>
      <c r="HI697" s="136"/>
      <c r="HJ697" s="136"/>
      <c r="HK697" s="136"/>
      <c r="HL697" s="136"/>
      <c r="HM697" s="136"/>
      <c r="HN697" s="136"/>
      <c r="HO697" s="136"/>
      <c r="HP697" s="136"/>
      <c r="HQ697" s="136"/>
      <c r="HR697" s="136"/>
      <c r="HS697" s="136"/>
      <c r="HT697" s="136"/>
      <c r="HU697" s="136"/>
      <c r="HV697" s="136"/>
      <c r="HW697" s="136"/>
      <c r="HX697" s="136"/>
      <c r="HY697" s="136"/>
      <c r="HZ697" s="136"/>
      <c r="IA697" s="136"/>
      <c r="IB697" s="136"/>
      <c r="IC697" s="136"/>
      <c r="ID697" s="136"/>
      <c r="IE697" s="136"/>
      <c r="IF697" s="136"/>
      <c r="IG697" s="136"/>
    </row>
    <row r="698" spans="1:241" ht="15" customHeight="1" x14ac:dyDescent="0.25">
      <c r="A698" s="135" t="s">
        <v>719</v>
      </c>
      <c r="B698" s="205">
        <v>3414225</v>
      </c>
      <c r="C698" s="205">
        <v>1847255</v>
      </c>
      <c r="D698" s="205">
        <v>570361</v>
      </c>
      <c r="E698" s="205">
        <v>1011149</v>
      </c>
      <c r="F698" s="205">
        <v>1949889</v>
      </c>
      <c r="G698" s="205">
        <v>249755</v>
      </c>
      <c r="H698" s="242">
        <v>9042634</v>
      </c>
      <c r="I698" s="136"/>
      <c r="J698" s="135" t="s">
        <v>535</v>
      </c>
      <c r="K698" s="205">
        <v>3995925</v>
      </c>
      <c r="L698" s="205">
        <v>2271121</v>
      </c>
      <c r="M698" s="205">
        <v>732142</v>
      </c>
      <c r="N698" s="205">
        <v>1200065</v>
      </c>
      <c r="O698" s="205">
        <v>1333588</v>
      </c>
      <c r="P698" s="205">
        <v>234655</v>
      </c>
      <c r="Q698" s="242">
        <v>9767496</v>
      </c>
      <c r="R698" s="136"/>
      <c r="S698" s="136"/>
      <c r="T698" s="136"/>
      <c r="U698" s="136"/>
      <c r="V698" s="136"/>
      <c r="W698" s="136"/>
      <c r="X698" s="136"/>
      <c r="Y698" s="136"/>
      <c r="Z698" s="136"/>
      <c r="AA698" s="136"/>
      <c r="AB698" s="136"/>
      <c r="AC698" s="136"/>
      <c r="AD698" s="136"/>
      <c r="AE698" s="136"/>
      <c r="AF698" s="136"/>
      <c r="AG698" s="136"/>
      <c r="AH698" s="136"/>
      <c r="AI698" s="136"/>
      <c r="AJ698" s="136"/>
      <c r="AK698" s="136"/>
      <c r="AL698" s="136"/>
      <c r="AM698" s="136"/>
      <c r="AN698" s="136"/>
      <c r="AO698" s="136"/>
      <c r="AP698" s="136"/>
      <c r="AQ698" s="136"/>
      <c r="AR698" s="136"/>
      <c r="AS698" s="136"/>
      <c r="AT698" s="136"/>
      <c r="AU698" s="136"/>
      <c r="AV698" s="136"/>
      <c r="AW698" s="136"/>
      <c r="AX698" s="136"/>
      <c r="AY698" s="136"/>
      <c r="AZ698" s="136"/>
      <c r="BA698" s="136"/>
      <c r="BB698" s="136"/>
      <c r="BC698" s="136"/>
      <c r="BD698" s="136"/>
      <c r="BE698" s="136"/>
      <c r="BF698" s="136"/>
      <c r="BG698" s="136"/>
      <c r="BH698" s="136"/>
      <c r="BI698" s="136"/>
      <c r="BJ698" s="136"/>
      <c r="BK698" s="136"/>
      <c r="BL698" s="136"/>
      <c r="BM698" s="136"/>
      <c r="BN698" s="136"/>
      <c r="BO698" s="136"/>
      <c r="BP698" s="136"/>
      <c r="BQ698" s="136"/>
      <c r="BR698" s="136"/>
      <c r="BS698" s="136"/>
      <c r="BT698" s="136"/>
      <c r="BU698" s="136"/>
      <c r="BV698" s="136"/>
      <c r="BW698" s="136"/>
      <c r="BX698" s="136"/>
      <c r="BY698" s="136"/>
      <c r="BZ698" s="136"/>
      <c r="CA698" s="136"/>
      <c r="CB698" s="136"/>
      <c r="CC698" s="136"/>
      <c r="CD698" s="136"/>
      <c r="CE698" s="136"/>
      <c r="CF698" s="136"/>
      <c r="CG698" s="136"/>
      <c r="CH698" s="136"/>
      <c r="CI698" s="136"/>
      <c r="CJ698" s="136"/>
      <c r="CK698" s="136"/>
      <c r="CL698" s="136"/>
      <c r="CM698" s="136"/>
      <c r="CN698" s="136"/>
      <c r="CO698" s="136"/>
      <c r="CP698" s="136"/>
      <c r="CQ698" s="136"/>
      <c r="CR698" s="136"/>
      <c r="CS698" s="136"/>
      <c r="CT698" s="136"/>
      <c r="CU698" s="136"/>
      <c r="CV698" s="136"/>
      <c r="CW698" s="136"/>
      <c r="CX698" s="136"/>
      <c r="CY698" s="136"/>
      <c r="CZ698" s="136"/>
      <c r="DA698" s="136"/>
      <c r="DB698" s="136"/>
      <c r="DC698" s="136"/>
      <c r="DD698" s="136"/>
      <c r="DE698" s="136"/>
      <c r="DF698" s="136"/>
      <c r="DG698" s="136"/>
      <c r="DH698" s="136"/>
      <c r="DI698" s="136"/>
      <c r="DJ698" s="136"/>
      <c r="DK698" s="136"/>
      <c r="DL698" s="136"/>
      <c r="DM698" s="136"/>
      <c r="DN698" s="136"/>
      <c r="DO698" s="136"/>
      <c r="DP698" s="136"/>
      <c r="DQ698" s="136"/>
      <c r="DR698" s="136"/>
      <c r="DS698" s="136"/>
      <c r="DT698" s="136"/>
      <c r="DU698" s="136"/>
      <c r="DV698" s="136"/>
      <c r="DW698" s="136"/>
      <c r="DX698" s="136"/>
      <c r="DY698" s="136"/>
      <c r="DZ698" s="136"/>
      <c r="EA698" s="136"/>
      <c r="EB698" s="136"/>
      <c r="EC698" s="136"/>
      <c r="ED698" s="136"/>
      <c r="EE698" s="136"/>
      <c r="EF698" s="136"/>
      <c r="EG698" s="136"/>
      <c r="EH698" s="136"/>
      <c r="EI698" s="136"/>
      <c r="EJ698" s="136"/>
      <c r="EK698" s="136"/>
      <c r="EL698" s="136"/>
      <c r="EM698" s="136"/>
      <c r="EN698" s="136"/>
      <c r="EO698" s="136"/>
      <c r="EP698" s="136"/>
      <c r="EQ698" s="136"/>
      <c r="ER698" s="136"/>
      <c r="ES698" s="136"/>
      <c r="ET698" s="136"/>
      <c r="EU698" s="136"/>
      <c r="EV698" s="136"/>
      <c r="EW698" s="136"/>
      <c r="EX698" s="136"/>
      <c r="EY698" s="136"/>
      <c r="EZ698" s="136"/>
      <c r="FA698" s="136"/>
      <c r="FB698" s="136"/>
      <c r="FC698" s="136"/>
      <c r="FD698" s="136"/>
      <c r="FE698" s="136"/>
      <c r="FF698" s="136"/>
      <c r="FG698" s="136"/>
      <c r="FH698" s="136"/>
      <c r="FI698" s="136"/>
      <c r="FJ698" s="136"/>
      <c r="FK698" s="136"/>
      <c r="FL698" s="136"/>
      <c r="FM698" s="136"/>
      <c r="FN698" s="136"/>
      <c r="FO698" s="136"/>
      <c r="FP698" s="136"/>
      <c r="FQ698" s="136"/>
      <c r="FR698" s="136"/>
      <c r="FS698" s="136"/>
      <c r="FT698" s="136"/>
      <c r="FU698" s="136"/>
      <c r="FV698" s="136"/>
      <c r="FW698" s="136"/>
      <c r="FX698" s="136"/>
      <c r="FY698" s="136"/>
      <c r="FZ698" s="136"/>
      <c r="GA698" s="136"/>
      <c r="GB698" s="136"/>
      <c r="GC698" s="136"/>
      <c r="GD698" s="136"/>
      <c r="GE698" s="136"/>
      <c r="GF698" s="136"/>
      <c r="GG698" s="136"/>
      <c r="GH698" s="136"/>
      <c r="GI698" s="136"/>
      <c r="GJ698" s="136"/>
      <c r="GK698" s="136"/>
      <c r="GL698" s="136"/>
      <c r="GM698" s="136"/>
      <c r="GN698" s="136"/>
      <c r="GO698" s="136"/>
      <c r="GP698" s="136"/>
      <c r="GQ698" s="136"/>
      <c r="GR698" s="136"/>
      <c r="GS698" s="136"/>
      <c r="GT698" s="136"/>
      <c r="GU698" s="136"/>
      <c r="GV698" s="136"/>
      <c r="GW698" s="136"/>
      <c r="GX698" s="136"/>
      <c r="GY698" s="136"/>
      <c r="GZ698" s="136"/>
      <c r="HA698" s="136"/>
      <c r="HB698" s="136"/>
      <c r="HC698" s="136"/>
      <c r="HD698" s="136"/>
      <c r="HE698" s="136"/>
      <c r="HF698" s="136"/>
      <c r="HG698" s="136"/>
      <c r="HH698" s="136"/>
      <c r="HI698" s="136"/>
      <c r="HJ698" s="136"/>
      <c r="HK698" s="136"/>
      <c r="HL698" s="136"/>
      <c r="HM698" s="136"/>
      <c r="HN698" s="136"/>
      <c r="HO698" s="136"/>
      <c r="HP698" s="136"/>
      <c r="HQ698" s="136"/>
      <c r="HR698" s="136"/>
      <c r="HS698" s="136"/>
      <c r="HT698" s="136"/>
      <c r="HU698" s="136"/>
      <c r="HV698" s="136"/>
      <c r="HW698" s="136"/>
      <c r="HX698" s="136"/>
      <c r="HY698" s="136"/>
      <c r="HZ698" s="136"/>
      <c r="IA698" s="136"/>
      <c r="IB698" s="136"/>
      <c r="IC698" s="136"/>
      <c r="ID698" s="136"/>
      <c r="IE698" s="136"/>
      <c r="IF698" s="136"/>
      <c r="IG698" s="136"/>
    </row>
    <row r="699" spans="1:241" ht="15" customHeight="1" x14ac:dyDescent="0.25">
      <c r="A699" s="135" t="s">
        <v>646</v>
      </c>
      <c r="B699" s="205">
        <v>3401531</v>
      </c>
      <c r="C699" s="205">
        <v>2287000</v>
      </c>
      <c r="D699" s="205">
        <v>774418</v>
      </c>
      <c r="E699" s="205">
        <v>1260511</v>
      </c>
      <c r="F699" s="205">
        <v>1819342</v>
      </c>
      <c r="G699" s="205">
        <v>289145</v>
      </c>
      <c r="H699" s="242">
        <v>9831947</v>
      </c>
      <c r="I699" s="136"/>
      <c r="J699" s="135" t="s">
        <v>729</v>
      </c>
      <c r="K699" s="205">
        <v>2640782</v>
      </c>
      <c r="L699" s="205">
        <v>1428017</v>
      </c>
      <c r="M699" s="205">
        <v>564494</v>
      </c>
      <c r="N699" s="205">
        <v>1215499</v>
      </c>
      <c r="O699" s="205">
        <v>1629710</v>
      </c>
      <c r="P699" s="205">
        <v>272377</v>
      </c>
      <c r="Q699" s="242">
        <v>7750879</v>
      </c>
      <c r="R699" s="136"/>
      <c r="S699" s="136"/>
      <c r="T699" s="136"/>
      <c r="U699" s="136"/>
      <c r="V699" s="136"/>
      <c r="W699" s="136"/>
      <c r="X699" s="136"/>
      <c r="Y699" s="136"/>
      <c r="Z699" s="136"/>
      <c r="AA699" s="136"/>
      <c r="AB699" s="136"/>
      <c r="AC699" s="136"/>
      <c r="AD699" s="136"/>
      <c r="AE699" s="136"/>
      <c r="AF699" s="136"/>
      <c r="AG699" s="136"/>
      <c r="AH699" s="136"/>
      <c r="AI699" s="136"/>
      <c r="AJ699" s="136"/>
      <c r="AK699" s="136"/>
      <c r="AL699" s="136"/>
      <c r="AM699" s="136"/>
      <c r="AN699" s="136"/>
      <c r="AO699" s="136"/>
      <c r="AP699" s="136"/>
      <c r="AQ699" s="136"/>
      <c r="AR699" s="136"/>
      <c r="AS699" s="136"/>
      <c r="AT699" s="136"/>
      <c r="AU699" s="136"/>
      <c r="AV699" s="136"/>
      <c r="AW699" s="136"/>
      <c r="AX699" s="136"/>
      <c r="AY699" s="136"/>
      <c r="AZ699" s="136"/>
      <c r="BA699" s="136"/>
      <c r="BB699" s="136"/>
      <c r="BC699" s="136"/>
      <c r="BD699" s="136"/>
      <c r="BE699" s="136"/>
      <c r="BF699" s="136"/>
      <c r="BG699" s="136"/>
      <c r="BH699" s="136"/>
      <c r="BI699" s="136"/>
      <c r="BJ699" s="136"/>
      <c r="BK699" s="136"/>
      <c r="BL699" s="136"/>
      <c r="BM699" s="136"/>
      <c r="BN699" s="136"/>
      <c r="BO699" s="136"/>
      <c r="BP699" s="136"/>
      <c r="BQ699" s="136"/>
      <c r="BR699" s="136"/>
      <c r="BS699" s="136"/>
      <c r="BT699" s="136"/>
      <c r="BU699" s="136"/>
      <c r="BV699" s="136"/>
      <c r="BW699" s="136"/>
      <c r="BX699" s="136"/>
      <c r="BY699" s="136"/>
      <c r="BZ699" s="136"/>
      <c r="CA699" s="136"/>
      <c r="CB699" s="136"/>
      <c r="CC699" s="136"/>
      <c r="CD699" s="136"/>
      <c r="CE699" s="136"/>
      <c r="CF699" s="136"/>
      <c r="CG699" s="136"/>
      <c r="CH699" s="136"/>
      <c r="CI699" s="136"/>
      <c r="CJ699" s="136"/>
      <c r="CK699" s="136"/>
      <c r="CL699" s="136"/>
      <c r="CM699" s="136"/>
      <c r="CN699" s="136"/>
      <c r="CO699" s="136"/>
      <c r="CP699" s="136"/>
      <c r="CQ699" s="136"/>
      <c r="CR699" s="136"/>
      <c r="CS699" s="136"/>
      <c r="CT699" s="136"/>
      <c r="CU699" s="136"/>
      <c r="CV699" s="136"/>
      <c r="CW699" s="136"/>
      <c r="CX699" s="136"/>
      <c r="CY699" s="136"/>
      <c r="CZ699" s="136"/>
      <c r="DA699" s="136"/>
      <c r="DB699" s="136"/>
      <c r="DC699" s="136"/>
      <c r="DD699" s="136"/>
      <c r="DE699" s="136"/>
      <c r="DF699" s="136"/>
      <c r="DG699" s="136"/>
      <c r="DH699" s="136"/>
      <c r="DI699" s="136"/>
      <c r="DJ699" s="136"/>
      <c r="DK699" s="136"/>
      <c r="DL699" s="136"/>
      <c r="DM699" s="136"/>
      <c r="DN699" s="136"/>
      <c r="DO699" s="136"/>
      <c r="DP699" s="136"/>
      <c r="DQ699" s="136"/>
      <c r="DR699" s="136"/>
      <c r="DS699" s="136"/>
      <c r="DT699" s="136"/>
      <c r="DU699" s="136"/>
      <c r="DV699" s="136"/>
      <c r="DW699" s="136"/>
      <c r="DX699" s="136"/>
      <c r="DY699" s="136"/>
      <c r="DZ699" s="136"/>
      <c r="EA699" s="136"/>
      <c r="EB699" s="136"/>
      <c r="EC699" s="136"/>
      <c r="ED699" s="136"/>
      <c r="EE699" s="136"/>
      <c r="EF699" s="136"/>
      <c r="EG699" s="136"/>
      <c r="EH699" s="136"/>
      <c r="EI699" s="136"/>
      <c r="EJ699" s="136"/>
      <c r="EK699" s="136"/>
      <c r="EL699" s="136"/>
      <c r="EM699" s="136"/>
      <c r="EN699" s="136"/>
      <c r="EO699" s="136"/>
      <c r="EP699" s="136"/>
      <c r="EQ699" s="136"/>
      <c r="ER699" s="136"/>
      <c r="ES699" s="136"/>
      <c r="ET699" s="136"/>
      <c r="EU699" s="136"/>
      <c r="EV699" s="136"/>
      <c r="EW699" s="136"/>
      <c r="EX699" s="136"/>
      <c r="EY699" s="136"/>
      <c r="EZ699" s="136"/>
      <c r="FA699" s="136"/>
      <c r="FB699" s="136"/>
      <c r="FC699" s="136"/>
      <c r="FD699" s="136"/>
      <c r="FE699" s="136"/>
      <c r="FF699" s="136"/>
      <c r="FG699" s="136"/>
      <c r="FH699" s="136"/>
      <c r="FI699" s="136"/>
      <c r="FJ699" s="136"/>
      <c r="FK699" s="136"/>
      <c r="FL699" s="136"/>
      <c r="FM699" s="136"/>
      <c r="FN699" s="136"/>
      <c r="FO699" s="136"/>
      <c r="FP699" s="136"/>
      <c r="FQ699" s="136"/>
      <c r="FR699" s="136"/>
      <c r="FS699" s="136"/>
      <c r="FT699" s="136"/>
      <c r="FU699" s="136"/>
      <c r="FV699" s="136"/>
      <c r="FW699" s="136"/>
      <c r="FX699" s="136"/>
      <c r="FY699" s="136"/>
      <c r="FZ699" s="136"/>
      <c r="GA699" s="136"/>
      <c r="GB699" s="136"/>
      <c r="GC699" s="136"/>
      <c r="GD699" s="136"/>
      <c r="GE699" s="136"/>
      <c r="GF699" s="136"/>
      <c r="GG699" s="136"/>
      <c r="GH699" s="136"/>
      <c r="GI699" s="136"/>
      <c r="GJ699" s="136"/>
      <c r="GK699" s="136"/>
      <c r="GL699" s="136"/>
      <c r="GM699" s="136"/>
      <c r="GN699" s="136"/>
      <c r="GO699" s="136"/>
      <c r="GP699" s="136"/>
      <c r="GQ699" s="136"/>
      <c r="GR699" s="136"/>
      <c r="GS699" s="136"/>
      <c r="GT699" s="136"/>
      <c r="GU699" s="136"/>
      <c r="GV699" s="136"/>
      <c r="GW699" s="136"/>
      <c r="GX699" s="136"/>
      <c r="GY699" s="136"/>
      <c r="GZ699" s="136"/>
      <c r="HA699" s="136"/>
      <c r="HB699" s="136"/>
      <c r="HC699" s="136"/>
      <c r="HD699" s="136"/>
      <c r="HE699" s="136"/>
      <c r="HF699" s="136"/>
      <c r="HG699" s="136"/>
      <c r="HH699" s="136"/>
      <c r="HI699" s="136"/>
      <c r="HJ699" s="136"/>
      <c r="HK699" s="136"/>
      <c r="HL699" s="136"/>
      <c r="HM699" s="136"/>
      <c r="HN699" s="136"/>
      <c r="HO699" s="136"/>
      <c r="HP699" s="136"/>
      <c r="HQ699" s="136"/>
      <c r="HR699" s="136"/>
      <c r="HS699" s="136"/>
      <c r="HT699" s="136"/>
      <c r="HU699" s="136"/>
      <c r="HV699" s="136"/>
      <c r="HW699" s="136"/>
      <c r="HX699" s="136"/>
      <c r="HY699" s="136"/>
      <c r="HZ699" s="136"/>
      <c r="IA699" s="136"/>
      <c r="IB699" s="136"/>
      <c r="IC699" s="136"/>
      <c r="ID699" s="136"/>
      <c r="IE699" s="136"/>
      <c r="IF699" s="136"/>
      <c r="IG699" s="136"/>
    </row>
    <row r="700" spans="1:241" ht="15" customHeight="1" x14ac:dyDescent="0.25">
      <c r="A700" s="135" t="s">
        <v>492</v>
      </c>
      <c r="B700" s="205">
        <v>3110031</v>
      </c>
      <c r="C700" s="205">
        <v>2378535</v>
      </c>
      <c r="D700" s="205">
        <v>745577</v>
      </c>
      <c r="E700" s="205">
        <v>1080501</v>
      </c>
      <c r="F700" s="205">
        <v>1863668</v>
      </c>
      <c r="G700" s="205">
        <v>328905</v>
      </c>
      <c r="H700" s="242">
        <v>9507217</v>
      </c>
      <c r="I700" s="136"/>
      <c r="J700" s="135" t="s">
        <v>655</v>
      </c>
      <c r="K700" s="205">
        <v>4278840</v>
      </c>
      <c r="L700" s="205">
        <v>2553036</v>
      </c>
      <c r="M700" s="205">
        <v>1186643</v>
      </c>
      <c r="N700" s="205">
        <v>1808791</v>
      </c>
      <c r="O700" s="205">
        <v>1549573</v>
      </c>
      <c r="P700" s="205">
        <v>352221</v>
      </c>
      <c r="Q700" s="242">
        <v>11729104</v>
      </c>
      <c r="R700" s="136"/>
      <c r="S700" s="136"/>
      <c r="T700" s="136"/>
      <c r="U700" s="136"/>
      <c r="V700" s="136"/>
      <c r="W700" s="136"/>
      <c r="X700" s="136"/>
      <c r="Y700" s="136"/>
      <c r="Z700" s="136"/>
      <c r="AA700" s="136"/>
      <c r="AB700" s="136"/>
      <c r="AC700" s="136"/>
      <c r="AD700" s="136"/>
      <c r="AE700" s="136"/>
      <c r="AF700" s="136"/>
      <c r="AG700" s="136"/>
      <c r="AH700" s="136"/>
      <c r="AI700" s="136"/>
      <c r="AJ700" s="136"/>
      <c r="AK700" s="136"/>
      <c r="AL700" s="136"/>
      <c r="AM700" s="136"/>
      <c r="AN700" s="136"/>
      <c r="AO700" s="136"/>
      <c r="AP700" s="136"/>
      <c r="AQ700" s="136"/>
      <c r="AR700" s="136"/>
      <c r="AS700" s="136"/>
      <c r="AT700" s="136"/>
      <c r="AU700" s="136"/>
      <c r="AV700" s="136"/>
      <c r="AW700" s="136"/>
      <c r="AX700" s="136"/>
      <c r="AY700" s="136"/>
      <c r="AZ700" s="136"/>
      <c r="BA700" s="136"/>
      <c r="BB700" s="136"/>
      <c r="BC700" s="136"/>
      <c r="BD700" s="136"/>
      <c r="BE700" s="136"/>
      <c r="BF700" s="136"/>
      <c r="BG700" s="136"/>
      <c r="BH700" s="136"/>
      <c r="BI700" s="136"/>
      <c r="BJ700" s="136"/>
      <c r="BK700" s="136"/>
      <c r="BL700" s="136"/>
      <c r="BM700" s="136"/>
      <c r="BN700" s="136"/>
      <c r="BO700" s="136"/>
      <c r="BP700" s="136"/>
      <c r="BQ700" s="136"/>
      <c r="BR700" s="136"/>
      <c r="BS700" s="136"/>
      <c r="BT700" s="136"/>
      <c r="BU700" s="136"/>
      <c r="BV700" s="136"/>
      <c r="BW700" s="136"/>
      <c r="BX700" s="136"/>
      <c r="BY700" s="136"/>
      <c r="BZ700" s="136"/>
      <c r="CA700" s="136"/>
      <c r="CB700" s="136"/>
      <c r="CC700" s="136"/>
      <c r="CD700" s="136"/>
      <c r="CE700" s="136"/>
      <c r="CF700" s="136"/>
      <c r="CG700" s="136"/>
      <c r="CH700" s="136"/>
      <c r="CI700" s="136"/>
      <c r="CJ700" s="136"/>
      <c r="CK700" s="136"/>
      <c r="CL700" s="136"/>
      <c r="CM700" s="136"/>
      <c r="CN700" s="136"/>
      <c r="CO700" s="136"/>
      <c r="CP700" s="136"/>
      <c r="CQ700" s="136"/>
      <c r="CR700" s="136"/>
      <c r="CS700" s="136"/>
      <c r="CT700" s="136"/>
      <c r="CU700" s="136"/>
      <c r="CV700" s="136"/>
      <c r="CW700" s="136"/>
      <c r="CX700" s="136"/>
      <c r="CY700" s="136"/>
      <c r="CZ700" s="136"/>
      <c r="DA700" s="136"/>
      <c r="DB700" s="136"/>
      <c r="DC700" s="136"/>
      <c r="DD700" s="136"/>
      <c r="DE700" s="136"/>
      <c r="DF700" s="136"/>
      <c r="DG700" s="136"/>
      <c r="DH700" s="136"/>
      <c r="DI700" s="136"/>
      <c r="DJ700" s="136"/>
      <c r="DK700" s="136"/>
      <c r="DL700" s="136"/>
      <c r="DM700" s="136"/>
      <c r="DN700" s="136"/>
      <c r="DO700" s="136"/>
      <c r="DP700" s="136"/>
      <c r="DQ700" s="136"/>
      <c r="DR700" s="136"/>
      <c r="DS700" s="136"/>
      <c r="DT700" s="136"/>
      <c r="DU700" s="136"/>
      <c r="DV700" s="136"/>
      <c r="DW700" s="136"/>
      <c r="DX700" s="136"/>
      <c r="DY700" s="136"/>
      <c r="DZ700" s="136"/>
      <c r="EA700" s="136"/>
      <c r="EB700" s="136"/>
      <c r="EC700" s="136"/>
      <c r="ED700" s="136"/>
      <c r="EE700" s="136"/>
      <c r="EF700" s="136"/>
      <c r="EG700" s="136"/>
      <c r="EH700" s="136"/>
      <c r="EI700" s="136"/>
      <c r="EJ700" s="136"/>
      <c r="EK700" s="136"/>
      <c r="EL700" s="136"/>
      <c r="EM700" s="136"/>
      <c r="EN700" s="136"/>
      <c r="EO700" s="136"/>
      <c r="EP700" s="136"/>
      <c r="EQ700" s="136"/>
      <c r="ER700" s="136"/>
      <c r="ES700" s="136"/>
      <c r="ET700" s="136"/>
      <c r="EU700" s="136"/>
      <c r="EV700" s="136"/>
      <c r="EW700" s="136"/>
      <c r="EX700" s="136"/>
      <c r="EY700" s="136"/>
      <c r="EZ700" s="136"/>
      <c r="FA700" s="136"/>
      <c r="FB700" s="136"/>
      <c r="FC700" s="136"/>
      <c r="FD700" s="136"/>
      <c r="FE700" s="136"/>
      <c r="FF700" s="136"/>
      <c r="FG700" s="136"/>
      <c r="FH700" s="136"/>
      <c r="FI700" s="136"/>
      <c r="FJ700" s="136"/>
      <c r="FK700" s="136"/>
      <c r="FL700" s="136"/>
      <c r="FM700" s="136"/>
      <c r="FN700" s="136"/>
      <c r="FO700" s="136"/>
      <c r="FP700" s="136"/>
      <c r="FQ700" s="136"/>
      <c r="FR700" s="136"/>
      <c r="FS700" s="136"/>
      <c r="FT700" s="136"/>
      <c r="FU700" s="136"/>
      <c r="FV700" s="136"/>
      <c r="FW700" s="136"/>
      <c r="FX700" s="136"/>
      <c r="FY700" s="136"/>
      <c r="FZ700" s="136"/>
      <c r="GA700" s="136"/>
      <c r="GB700" s="136"/>
      <c r="GC700" s="136"/>
      <c r="GD700" s="136"/>
      <c r="GE700" s="136"/>
      <c r="GF700" s="136"/>
      <c r="GG700" s="136"/>
      <c r="GH700" s="136"/>
      <c r="GI700" s="136"/>
      <c r="GJ700" s="136"/>
      <c r="GK700" s="136"/>
      <c r="GL700" s="136"/>
      <c r="GM700" s="136"/>
      <c r="GN700" s="136"/>
      <c r="GO700" s="136"/>
      <c r="GP700" s="136"/>
      <c r="GQ700" s="136"/>
      <c r="GR700" s="136"/>
      <c r="GS700" s="136"/>
      <c r="GT700" s="136"/>
      <c r="GU700" s="136"/>
      <c r="GV700" s="136"/>
      <c r="GW700" s="136"/>
      <c r="GX700" s="136"/>
      <c r="GY700" s="136"/>
      <c r="GZ700" s="136"/>
      <c r="HA700" s="136"/>
      <c r="HB700" s="136"/>
      <c r="HC700" s="136"/>
      <c r="HD700" s="136"/>
      <c r="HE700" s="136"/>
      <c r="HF700" s="136"/>
      <c r="HG700" s="136"/>
      <c r="HH700" s="136"/>
      <c r="HI700" s="136"/>
      <c r="HJ700" s="136"/>
      <c r="HK700" s="136"/>
      <c r="HL700" s="136"/>
      <c r="HM700" s="136"/>
      <c r="HN700" s="136"/>
      <c r="HO700" s="136"/>
      <c r="HP700" s="136"/>
      <c r="HQ700" s="136"/>
      <c r="HR700" s="136"/>
      <c r="HS700" s="136"/>
      <c r="HT700" s="136"/>
      <c r="HU700" s="136"/>
      <c r="HV700" s="136"/>
      <c r="HW700" s="136"/>
      <c r="HX700" s="136"/>
      <c r="HY700" s="136"/>
      <c r="HZ700" s="136"/>
      <c r="IA700" s="136"/>
      <c r="IB700" s="136"/>
      <c r="IC700" s="136"/>
      <c r="ID700" s="136"/>
      <c r="IE700" s="136"/>
      <c r="IF700" s="136"/>
      <c r="IG700" s="136"/>
    </row>
    <row r="701" spans="1:241" ht="15" customHeight="1" x14ac:dyDescent="0.25">
      <c r="A701" s="135" t="s">
        <v>493</v>
      </c>
      <c r="B701" s="205">
        <v>4829511</v>
      </c>
      <c r="C701" s="205">
        <v>2886089</v>
      </c>
      <c r="D701" s="205">
        <v>847535</v>
      </c>
      <c r="E701" s="205">
        <v>1141558</v>
      </c>
      <c r="F701" s="205">
        <v>2062612</v>
      </c>
      <c r="G701" s="205">
        <v>305929</v>
      </c>
      <c r="H701" s="242">
        <v>12073234</v>
      </c>
      <c r="I701" s="136"/>
      <c r="J701" s="135" t="s">
        <v>536</v>
      </c>
      <c r="K701" s="205">
        <v>3904541</v>
      </c>
      <c r="L701" s="205">
        <v>2720605</v>
      </c>
      <c r="M701" s="205">
        <v>869895</v>
      </c>
      <c r="N701" s="205">
        <v>1099839</v>
      </c>
      <c r="O701" s="205">
        <v>1611344</v>
      </c>
      <c r="P701" s="205">
        <v>299834</v>
      </c>
      <c r="Q701" s="242">
        <v>10506058</v>
      </c>
      <c r="R701" s="136"/>
      <c r="S701" s="136"/>
      <c r="T701" s="136"/>
      <c r="U701" s="136"/>
      <c r="V701" s="136"/>
      <c r="W701" s="136"/>
      <c r="X701" s="136"/>
      <c r="Y701" s="136"/>
      <c r="Z701" s="136"/>
      <c r="AA701" s="136"/>
      <c r="AB701" s="136"/>
      <c r="AC701" s="136"/>
      <c r="AD701" s="136"/>
      <c r="AE701" s="136"/>
      <c r="AF701" s="136"/>
      <c r="AG701" s="136"/>
      <c r="AH701" s="136"/>
      <c r="AI701" s="136"/>
      <c r="AJ701" s="136"/>
      <c r="AK701" s="136"/>
      <c r="AL701" s="136"/>
      <c r="AM701" s="136"/>
      <c r="AN701" s="136"/>
      <c r="AO701" s="136"/>
      <c r="AP701" s="136"/>
      <c r="AQ701" s="136"/>
      <c r="AR701" s="136"/>
      <c r="AS701" s="136"/>
      <c r="AT701" s="136"/>
      <c r="AU701" s="136"/>
      <c r="AV701" s="136"/>
      <c r="AW701" s="136"/>
      <c r="AX701" s="136"/>
      <c r="AY701" s="136"/>
      <c r="AZ701" s="136"/>
      <c r="BA701" s="136"/>
      <c r="BB701" s="136"/>
      <c r="BC701" s="136"/>
      <c r="BD701" s="136"/>
      <c r="BE701" s="136"/>
      <c r="BF701" s="136"/>
      <c r="BG701" s="136"/>
      <c r="BH701" s="136"/>
      <c r="BI701" s="136"/>
      <c r="BJ701" s="136"/>
      <c r="BK701" s="136"/>
      <c r="BL701" s="136"/>
      <c r="BM701" s="136"/>
      <c r="BN701" s="136"/>
      <c r="BO701" s="136"/>
      <c r="BP701" s="136"/>
      <c r="BQ701" s="136"/>
      <c r="BR701" s="136"/>
      <c r="BS701" s="136"/>
      <c r="BT701" s="136"/>
      <c r="BU701" s="136"/>
      <c r="BV701" s="136"/>
      <c r="BW701" s="136"/>
      <c r="BX701" s="136"/>
      <c r="BY701" s="136"/>
      <c r="BZ701" s="136"/>
      <c r="CA701" s="136"/>
      <c r="CB701" s="136"/>
      <c r="CC701" s="136"/>
      <c r="CD701" s="136"/>
      <c r="CE701" s="136"/>
      <c r="CF701" s="136"/>
      <c r="CG701" s="136"/>
      <c r="CH701" s="136"/>
      <c r="CI701" s="136"/>
      <c r="CJ701" s="136"/>
      <c r="CK701" s="136"/>
      <c r="CL701" s="136"/>
      <c r="CM701" s="136"/>
      <c r="CN701" s="136"/>
      <c r="CO701" s="136"/>
      <c r="CP701" s="136"/>
      <c r="CQ701" s="136"/>
      <c r="CR701" s="136"/>
      <c r="CS701" s="136"/>
      <c r="CT701" s="136"/>
      <c r="CU701" s="136"/>
      <c r="CV701" s="136"/>
      <c r="CW701" s="136"/>
      <c r="CX701" s="136"/>
      <c r="CY701" s="136"/>
      <c r="CZ701" s="136"/>
      <c r="DA701" s="136"/>
      <c r="DB701" s="136"/>
      <c r="DC701" s="136"/>
      <c r="DD701" s="136"/>
      <c r="DE701" s="136"/>
      <c r="DF701" s="136"/>
      <c r="DG701" s="136"/>
      <c r="DH701" s="136"/>
      <c r="DI701" s="136"/>
      <c r="DJ701" s="136"/>
      <c r="DK701" s="136"/>
      <c r="DL701" s="136"/>
      <c r="DM701" s="136"/>
      <c r="DN701" s="136"/>
      <c r="DO701" s="136"/>
      <c r="DP701" s="136"/>
      <c r="DQ701" s="136"/>
      <c r="DR701" s="136"/>
      <c r="DS701" s="136"/>
      <c r="DT701" s="136"/>
      <c r="DU701" s="136"/>
      <c r="DV701" s="136"/>
      <c r="DW701" s="136"/>
      <c r="DX701" s="136"/>
      <c r="DY701" s="136"/>
      <c r="DZ701" s="136"/>
      <c r="EA701" s="136"/>
      <c r="EB701" s="136"/>
      <c r="EC701" s="136"/>
      <c r="ED701" s="136"/>
      <c r="EE701" s="136"/>
      <c r="EF701" s="136"/>
      <c r="EG701" s="136"/>
      <c r="EH701" s="136"/>
      <c r="EI701" s="136"/>
      <c r="EJ701" s="136"/>
      <c r="EK701" s="136"/>
      <c r="EL701" s="136"/>
      <c r="EM701" s="136"/>
      <c r="EN701" s="136"/>
      <c r="EO701" s="136"/>
      <c r="EP701" s="136"/>
      <c r="EQ701" s="136"/>
      <c r="ER701" s="136"/>
      <c r="ES701" s="136"/>
      <c r="ET701" s="136"/>
      <c r="EU701" s="136"/>
      <c r="EV701" s="136"/>
      <c r="EW701" s="136"/>
      <c r="EX701" s="136"/>
      <c r="EY701" s="136"/>
      <c r="EZ701" s="136"/>
      <c r="FA701" s="136"/>
      <c r="FB701" s="136"/>
      <c r="FC701" s="136"/>
      <c r="FD701" s="136"/>
      <c r="FE701" s="136"/>
      <c r="FF701" s="136"/>
      <c r="FG701" s="136"/>
      <c r="FH701" s="136"/>
      <c r="FI701" s="136"/>
      <c r="FJ701" s="136"/>
      <c r="FK701" s="136"/>
      <c r="FL701" s="136"/>
      <c r="FM701" s="136"/>
      <c r="FN701" s="136"/>
      <c r="FO701" s="136"/>
      <c r="FP701" s="136"/>
      <c r="FQ701" s="136"/>
      <c r="FR701" s="136"/>
      <c r="FS701" s="136"/>
      <c r="FT701" s="136"/>
      <c r="FU701" s="136"/>
      <c r="FV701" s="136"/>
      <c r="FW701" s="136"/>
      <c r="FX701" s="136"/>
      <c r="FY701" s="136"/>
      <c r="FZ701" s="136"/>
      <c r="GA701" s="136"/>
      <c r="GB701" s="136"/>
      <c r="GC701" s="136"/>
      <c r="GD701" s="136"/>
      <c r="GE701" s="136"/>
      <c r="GF701" s="136"/>
      <c r="GG701" s="136"/>
      <c r="GH701" s="136"/>
      <c r="GI701" s="136"/>
      <c r="GJ701" s="136"/>
      <c r="GK701" s="136"/>
      <c r="GL701" s="136"/>
      <c r="GM701" s="136"/>
      <c r="GN701" s="136"/>
      <c r="GO701" s="136"/>
      <c r="GP701" s="136"/>
      <c r="GQ701" s="136"/>
      <c r="GR701" s="136"/>
      <c r="GS701" s="136"/>
      <c r="GT701" s="136"/>
      <c r="GU701" s="136"/>
      <c r="GV701" s="136"/>
      <c r="GW701" s="136"/>
      <c r="GX701" s="136"/>
      <c r="GY701" s="136"/>
      <c r="GZ701" s="136"/>
      <c r="HA701" s="136"/>
      <c r="HB701" s="136"/>
      <c r="HC701" s="136"/>
      <c r="HD701" s="136"/>
      <c r="HE701" s="136"/>
      <c r="HF701" s="136"/>
      <c r="HG701" s="136"/>
      <c r="HH701" s="136"/>
      <c r="HI701" s="136"/>
      <c r="HJ701" s="136"/>
      <c r="HK701" s="136"/>
      <c r="HL701" s="136"/>
      <c r="HM701" s="136"/>
      <c r="HN701" s="136"/>
      <c r="HO701" s="136"/>
      <c r="HP701" s="136"/>
      <c r="HQ701" s="136"/>
      <c r="HR701" s="136"/>
      <c r="HS701" s="136"/>
      <c r="HT701" s="136"/>
      <c r="HU701" s="136"/>
      <c r="HV701" s="136"/>
      <c r="HW701" s="136"/>
      <c r="HX701" s="136"/>
      <c r="HY701" s="136"/>
      <c r="HZ701" s="136"/>
      <c r="IA701" s="136"/>
      <c r="IB701" s="136"/>
      <c r="IC701" s="136"/>
      <c r="ID701" s="136"/>
      <c r="IE701" s="136"/>
      <c r="IF701" s="136"/>
      <c r="IG701" s="136"/>
    </row>
    <row r="702" spans="1:241" ht="15" customHeight="1" x14ac:dyDescent="0.25">
      <c r="A702" s="135" t="s">
        <v>496</v>
      </c>
      <c r="B702" s="205">
        <v>2846500</v>
      </c>
      <c r="C702" s="205">
        <v>2226127</v>
      </c>
      <c r="D702" s="205">
        <v>682181</v>
      </c>
      <c r="E702" s="205">
        <v>869463</v>
      </c>
      <c r="F702" s="205">
        <v>1707387</v>
      </c>
      <c r="G702" s="205">
        <v>209696</v>
      </c>
      <c r="H702" s="242">
        <v>8541354</v>
      </c>
      <c r="I702" s="136"/>
      <c r="J702" s="135" t="s">
        <v>539</v>
      </c>
      <c r="K702" s="205">
        <v>3194078</v>
      </c>
      <c r="L702" s="205">
        <v>1980907</v>
      </c>
      <c r="M702" s="205">
        <v>603437</v>
      </c>
      <c r="N702" s="205">
        <v>1624502</v>
      </c>
      <c r="O702" s="205">
        <v>1274488</v>
      </c>
      <c r="P702" s="205">
        <v>213103</v>
      </c>
      <c r="Q702" s="242">
        <v>8890515</v>
      </c>
      <c r="R702" s="136"/>
      <c r="S702" s="136"/>
      <c r="T702" s="136"/>
      <c r="U702" s="136"/>
      <c r="V702" s="136"/>
      <c r="W702" s="136"/>
      <c r="X702" s="136"/>
      <c r="Y702" s="136"/>
      <c r="Z702" s="136"/>
      <c r="AA702" s="136"/>
      <c r="AB702" s="136"/>
      <c r="AC702" s="136"/>
      <c r="AD702" s="136"/>
      <c r="AE702" s="136"/>
      <c r="AF702" s="136"/>
      <c r="AG702" s="136"/>
      <c r="AH702" s="136"/>
      <c r="AI702" s="136"/>
      <c r="AJ702" s="136"/>
      <c r="AK702" s="136"/>
      <c r="AL702" s="136"/>
      <c r="AM702" s="136"/>
      <c r="AN702" s="136"/>
      <c r="AO702" s="136"/>
      <c r="AP702" s="136"/>
      <c r="AQ702" s="136"/>
      <c r="AR702" s="136"/>
      <c r="AS702" s="136"/>
      <c r="AT702" s="136"/>
      <c r="AU702" s="136"/>
      <c r="AV702" s="136"/>
      <c r="AW702" s="136"/>
      <c r="AX702" s="136"/>
      <c r="AY702" s="136"/>
      <c r="AZ702" s="136"/>
      <c r="BA702" s="136"/>
      <c r="BB702" s="136"/>
      <c r="BC702" s="136"/>
      <c r="BD702" s="136"/>
      <c r="BE702" s="136"/>
      <c r="BF702" s="136"/>
      <c r="BG702" s="136"/>
      <c r="BH702" s="136"/>
      <c r="BI702" s="136"/>
      <c r="BJ702" s="136"/>
      <c r="BK702" s="136"/>
      <c r="BL702" s="136"/>
      <c r="BM702" s="136"/>
      <c r="BN702" s="136"/>
      <c r="BO702" s="136"/>
      <c r="BP702" s="136"/>
      <c r="BQ702" s="136"/>
      <c r="BR702" s="136"/>
      <c r="BS702" s="136"/>
      <c r="BT702" s="136"/>
      <c r="BU702" s="136"/>
      <c r="BV702" s="136"/>
      <c r="BW702" s="136"/>
      <c r="BX702" s="136"/>
      <c r="BY702" s="136"/>
      <c r="BZ702" s="136"/>
      <c r="CA702" s="136"/>
      <c r="CB702" s="136"/>
      <c r="CC702" s="136"/>
      <c r="CD702" s="136"/>
      <c r="CE702" s="136"/>
      <c r="CF702" s="136"/>
      <c r="CG702" s="136"/>
      <c r="CH702" s="136"/>
      <c r="CI702" s="136"/>
      <c r="CJ702" s="136"/>
      <c r="CK702" s="136"/>
      <c r="CL702" s="136"/>
      <c r="CM702" s="136"/>
      <c r="CN702" s="136"/>
      <c r="CO702" s="136"/>
      <c r="CP702" s="136"/>
      <c r="CQ702" s="136"/>
      <c r="CR702" s="136"/>
      <c r="CS702" s="136"/>
      <c r="CT702" s="136"/>
      <c r="CU702" s="136"/>
      <c r="CV702" s="136"/>
      <c r="CW702" s="136"/>
      <c r="CX702" s="136"/>
      <c r="CY702" s="136"/>
      <c r="CZ702" s="136"/>
      <c r="DA702" s="136"/>
      <c r="DB702" s="136"/>
      <c r="DC702" s="136"/>
      <c r="DD702" s="136"/>
      <c r="DE702" s="136"/>
      <c r="DF702" s="136"/>
      <c r="DG702" s="136"/>
      <c r="DH702" s="136"/>
      <c r="DI702" s="136"/>
      <c r="DJ702" s="136"/>
      <c r="DK702" s="136"/>
      <c r="DL702" s="136"/>
      <c r="DM702" s="136"/>
      <c r="DN702" s="136"/>
      <c r="DO702" s="136"/>
      <c r="DP702" s="136"/>
      <c r="DQ702" s="136"/>
      <c r="DR702" s="136"/>
      <c r="DS702" s="136"/>
      <c r="DT702" s="136"/>
      <c r="DU702" s="136"/>
      <c r="DV702" s="136"/>
      <c r="DW702" s="136"/>
      <c r="DX702" s="136"/>
      <c r="DY702" s="136"/>
      <c r="DZ702" s="136"/>
      <c r="EA702" s="136"/>
      <c r="EB702" s="136"/>
      <c r="EC702" s="136"/>
      <c r="ED702" s="136"/>
      <c r="EE702" s="136"/>
      <c r="EF702" s="136"/>
      <c r="EG702" s="136"/>
      <c r="EH702" s="136"/>
      <c r="EI702" s="136"/>
      <c r="EJ702" s="136"/>
      <c r="EK702" s="136"/>
      <c r="EL702" s="136"/>
      <c r="EM702" s="136"/>
      <c r="EN702" s="136"/>
      <c r="EO702" s="136"/>
      <c r="EP702" s="136"/>
      <c r="EQ702" s="136"/>
      <c r="ER702" s="136"/>
      <c r="ES702" s="136"/>
      <c r="ET702" s="136"/>
      <c r="EU702" s="136"/>
      <c r="EV702" s="136"/>
      <c r="EW702" s="136"/>
      <c r="EX702" s="136"/>
      <c r="EY702" s="136"/>
      <c r="EZ702" s="136"/>
      <c r="FA702" s="136"/>
      <c r="FB702" s="136"/>
      <c r="FC702" s="136"/>
      <c r="FD702" s="136"/>
      <c r="FE702" s="136"/>
      <c r="FF702" s="136"/>
      <c r="FG702" s="136"/>
      <c r="FH702" s="136"/>
      <c r="FI702" s="136"/>
      <c r="FJ702" s="136"/>
      <c r="FK702" s="136"/>
      <c r="FL702" s="136"/>
      <c r="FM702" s="136"/>
      <c r="FN702" s="136"/>
      <c r="FO702" s="136"/>
      <c r="FP702" s="136"/>
      <c r="FQ702" s="136"/>
      <c r="FR702" s="136"/>
      <c r="FS702" s="136"/>
      <c r="FT702" s="136"/>
      <c r="FU702" s="136"/>
      <c r="FV702" s="136"/>
      <c r="FW702" s="136"/>
      <c r="FX702" s="136"/>
      <c r="FY702" s="136"/>
      <c r="FZ702" s="136"/>
      <c r="GA702" s="136"/>
      <c r="GB702" s="136"/>
      <c r="GC702" s="136"/>
      <c r="GD702" s="136"/>
      <c r="GE702" s="136"/>
      <c r="GF702" s="136"/>
      <c r="GG702" s="136"/>
      <c r="GH702" s="136"/>
      <c r="GI702" s="136"/>
      <c r="GJ702" s="136"/>
      <c r="GK702" s="136"/>
      <c r="GL702" s="136"/>
      <c r="GM702" s="136"/>
      <c r="GN702" s="136"/>
      <c r="GO702" s="136"/>
      <c r="GP702" s="136"/>
      <c r="GQ702" s="136"/>
      <c r="GR702" s="136"/>
      <c r="GS702" s="136"/>
      <c r="GT702" s="136"/>
      <c r="GU702" s="136"/>
      <c r="GV702" s="136"/>
      <c r="GW702" s="136"/>
      <c r="GX702" s="136"/>
      <c r="GY702" s="136"/>
      <c r="GZ702" s="136"/>
      <c r="HA702" s="136"/>
      <c r="HB702" s="136"/>
      <c r="HC702" s="136"/>
      <c r="HD702" s="136"/>
      <c r="HE702" s="136"/>
      <c r="HF702" s="136"/>
      <c r="HG702" s="136"/>
      <c r="HH702" s="136"/>
      <c r="HI702" s="136"/>
      <c r="HJ702" s="136"/>
      <c r="HK702" s="136"/>
      <c r="HL702" s="136"/>
      <c r="HM702" s="136"/>
      <c r="HN702" s="136"/>
      <c r="HO702" s="136"/>
      <c r="HP702" s="136"/>
      <c r="HQ702" s="136"/>
      <c r="HR702" s="136"/>
      <c r="HS702" s="136"/>
      <c r="HT702" s="136"/>
      <c r="HU702" s="136"/>
      <c r="HV702" s="136"/>
      <c r="HW702" s="136"/>
      <c r="HX702" s="136"/>
      <c r="HY702" s="136"/>
      <c r="HZ702" s="136"/>
      <c r="IA702" s="136"/>
      <c r="IB702" s="136"/>
      <c r="IC702" s="136"/>
      <c r="ID702" s="136"/>
      <c r="IE702" s="136"/>
      <c r="IF702" s="136"/>
      <c r="IG702" s="136"/>
    </row>
    <row r="703" spans="1:241" ht="15" customHeight="1" x14ac:dyDescent="0.25">
      <c r="A703" s="135" t="s">
        <v>720</v>
      </c>
      <c r="B703" s="205">
        <v>4858430</v>
      </c>
      <c r="C703" s="205">
        <v>3188538</v>
      </c>
      <c r="D703" s="205">
        <v>894744</v>
      </c>
      <c r="E703" s="205">
        <v>1218472</v>
      </c>
      <c r="F703" s="205">
        <v>2146665</v>
      </c>
      <c r="G703" s="205">
        <v>460346</v>
      </c>
      <c r="H703" s="242">
        <v>12767195</v>
      </c>
      <c r="I703" s="136"/>
      <c r="J703" s="135" t="s">
        <v>730</v>
      </c>
      <c r="K703" s="205">
        <v>2910511</v>
      </c>
      <c r="L703" s="205">
        <v>2718636</v>
      </c>
      <c r="M703" s="205">
        <v>690731</v>
      </c>
      <c r="N703" s="205">
        <v>1290711</v>
      </c>
      <c r="O703" s="205">
        <v>1580019</v>
      </c>
      <c r="P703" s="205">
        <v>330763</v>
      </c>
      <c r="Q703" s="242">
        <v>9521371</v>
      </c>
      <c r="R703" s="136"/>
      <c r="S703" s="136"/>
      <c r="T703" s="136"/>
      <c r="U703" s="136"/>
      <c r="V703" s="136"/>
      <c r="W703" s="136"/>
      <c r="X703" s="136"/>
      <c r="Y703" s="136"/>
      <c r="Z703" s="136"/>
      <c r="AA703" s="136"/>
      <c r="AB703" s="136"/>
      <c r="AC703" s="136"/>
      <c r="AD703" s="136"/>
      <c r="AE703" s="136"/>
      <c r="AF703" s="136"/>
      <c r="AG703" s="136"/>
      <c r="AH703" s="136"/>
      <c r="AI703" s="136"/>
      <c r="AJ703" s="136"/>
      <c r="AK703" s="136"/>
      <c r="AL703" s="136"/>
      <c r="AM703" s="136"/>
      <c r="AN703" s="136"/>
      <c r="AO703" s="136"/>
      <c r="AP703" s="136"/>
      <c r="AQ703" s="136"/>
      <c r="AR703" s="136"/>
      <c r="AS703" s="136"/>
      <c r="AT703" s="136"/>
      <c r="AU703" s="136"/>
      <c r="AV703" s="136"/>
      <c r="AW703" s="136"/>
      <c r="AX703" s="136"/>
      <c r="AY703" s="136"/>
      <c r="AZ703" s="136"/>
      <c r="BA703" s="136"/>
      <c r="BB703" s="136"/>
      <c r="BC703" s="136"/>
      <c r="BD703" s="136"/>
      <c r="BE703" s="136"/>
      <c r="BF703" s="136"/>
      <c r="BG703" s="136"/>
      <c r="BH703" s="136"/>
      <c r="BI703" s="136"/>
      <c r="BJ703" s="136"/>
      <c r="BK703" s="136"/>
      <c r="BL703" s="136"/>
      <c r="BM703" s="136"/>
      <c r="BN703" s="136"/>
      <c r="BO703" s="136"/>
      <c r="BP703" s="136"/>
      <c r="BQ703" s="136"/>
      <c r="BR703" s="136"/>
      <c r="BS703" s="136"/>
      <c r="BT703" s="136"/>
      <c r="BU703" s="136"/>
      <c r="BV703" s="136"/>
      <c r="BW703" s="136"/>
      <c r="BX703" s="136"/>
      <c r="BY703" s="136"/>
      <c r="BZ703" s="136"/>
      <c r="CA703" s="136"/>
      <c r="CB703" s="136"/>
      <c r="CC703" s="136"/>
      <c r="CD703" s="136"/>
      <c r="CE703" s="136"/>
      <c r="CF703" s="136"/>
      <c r="CG703" s="136"/>
      <c r="CH703" s="136"/>
      <c r="CI703" s="136"/>
      <c r="CJ703" s="136"/>
      <c r="CK703" s="136"/>
      <c r="CL703" s="136"/>
      <c r="CM703" s="136"/>
      <c r="CN703" s="136"/>
      <c r="CO703" s="136"/>
      <c r="CP703" s="136"/>
      <c r="CQ703" s="136"/>
      <c r="CR703" s="136"/>
      <c r="CS703" s="136"/>
      <c r="CT703" s="136"/>
      <c r="CU703" s="136"/>
      <c r="CV703" s="136"/>
      <c r="CW703" s="136"/>
      <c r="CX703" s="136"/>
      <c r="CY703" s="136"/>
      <c r="CZ703" s="136"/>
      <c r="DA703" s="136"/>
      <c r="DB703" s="136"/>
      <c r="DC703" s="136"/>
      <c r="DD703" s="136"/>
      <c r="DE703" s="136"/>
      <c r="DF703" s="136"/>
      <c r="DG703" s="136"/>
      <c r="DH703" s="136"/>
      <c r="DI703" s="136"/>
      <c r="DJ703" s="136"/>
      <c r="DK703" s="136"/>
      <c r="DL703" s="136"/>
      <c r="DM703" s="136"/>
      <c r="DN703" s="136"/>
      <c r="DO703" s="136"/>
      <c r="DP703" s="136"/>
      <c r="DQ703" s="136"/>
      <c r="DR703" s="136"/>
      <c r="DS703" s="136"/>
      <c r="DT703" s="136"/>
      <c r="DU703" s="136"/>
      <c r="DV703" s="136"/>
      <c r="DW703" s="136"/>
      <c r="DX703" s="136"/>
      <c r="DY703" s="136"/>
      <c r="DZ703" s="136"/>
      <c r="EA703" s="136"/>
      <c r="EB703" s="136"/>
      <c r="EC703" s="136"/>
      <c r="ED703" s="136"/>
      <c r="EE703" s="136"/>
      <c r="EF703" s="136"/>
      <c r="EG703" s="136"/>
      <c r="EH703" s="136"/>
      <c r="EI703" s="136"/>
      <c r="EJ703" s="136"/>
      <c r="EK703" s="136"/>
      <c r="EL703" s="136"/>
      <c r="EM703" s="136"/>
      <c r="EN703" s="136"/>
      <c r="EO703" s="136"/>
      <c r="EP703" s="136"/>
      <c r="EQ703" s="136"/>
      <c r="ER703" s="136"/>
      <c r="ES703" s="136"/>
      <c r="ET703" s="136"/>
      <c r="EU703" s="136"/>
      <c r="EV703" s="136"/>
      <c r="EW703" s="136"/>
      <c r="EX703" s="136"/>
      <c r="EY703" s="136"/>
      <c r="EZ703" s="136"/>
      <c r="FA703" s="136"/>
      <c r="FB703" s="136"/>
      <c r="FC703" s="136"/>
      <c r="FD703" s="136"/>
      <c r="FE703" s="136"/>
      <c r="FF703" s="136"/>
      <c r="FG703" s="136"/>
      <c r="FH703" s="136"/>
      <c r="FI703" s="136"/>
      <c r="FJ703" s="136"/>
      <c r="FK703" s="136"/>
      <c r="FL703" s="136"/>
      <c r="FM703" s="136"/>
      <c r="FN703" s="136"/>
      <c r="FO703" s="136"/>
      <c r="FP703" s="136"/>
      <c r="FQ703" s="136"/>
      <c r="FR703" s="136"/>
      <c r="FS703" s="136"/>
      <c r="FT703" s="136"/>
      <c r="FU703" s="136"/>
      <c r="FV703" s="136"/>
      <c r="FW703" s="136"/>
      <c r="FX703" s="136"/>
      <c r="FY703" s="136"/>
      <c r="FZ703" s="136"/>
      <c r="GA703" s="136"/>
      <c r="GB703" s="136"/>
      <c r="GC703" s="136"/>
      <c r="GD703" s="136"/>
      <c r="GE703" s="136"/>
      <c r="GF703" s="136"/>
      <c r="GG703" s="136"/>
      <c r="GH703" s="136"/>
      <c r="GI703" s="136"/>
      <c r="GJ703" s="136"/>
      <c r="GK703" s="136"/>
      <c r="GL703" s="136"/>
      <c r="GM703" s="136"/>
      <c r="GN703" s="136"/>
      <c r="GO703" s="136"/>
      <c r="GP703" s="136"/>
      <c r="GQ703" s="136"/>
      <c r="GR703" s="136"/>
      <c r="GS703" s="136"/>
      <c r="GT703" s="136"/>
      <c r="GU703" s="136"/>
      <c r="GV703" s="136"/>
      <c r="GW703" s="136"/>
      <c r="GX703" s="136"/>
      <c r="GY703" s="136"/>
      <c r="GZ703" s="136"/>
      <c r="HA703" s="136"/>
      <c r="HB703" s="136"/>
      <c r="HC703" s="136"/>
      <c r="HD703" s="136"/>
      <c r="HE703" s="136"/>
      <c r="HF703" s="136"/>
      <c r="HG703" s="136"/>
      <c r="HH703" s="136"/>
      <c r="HI703" s="136"/>
      <c r="HJ703" s="136"/>
      <c r="HK703" s="136"/>
      <c r="HL703" s="136"/>
      <c r="HM703" s="136"/>
      <c r="HN703" s="136"/>
      <c r="HO703" s="136"/>
      <c r="HP703" s="136"/>
      <c r="HQ703" s="136"/>
      <c r="HR703" s="136"/>
      <c r="HS703" s="136"/>
      <c r="HT703" s="136"/>
      <c r="HU703" s="136"/>
      <c r="HV703" s="136"/>
      <c r="HW703" s="136"/>
      <c r="HX703" s="136"/>
      <c r="HY703" s="136"/>
      <c r="HZ703" s="136"/>
      <c r="IA703" s="136"/>
      <c r="IB703" s="136"/>
      <c r="IC703" s="136"/>
      <c r="ID703" s="136"/>
      <c r="IE703" s="136"/>
      <c r="IF703" s="136"/>
      <c r="IG703" s="136"/>
    </row>
    <row r="704" spans="1:241" ht="15" customHeight="1" x14ac:dyDescent="0.25">
      <c r="A704" s="135" t="s">
        <v>647</v>
      </c>
      <c r="B704" s="205">
        <v>6983147</v>
      </c>
      <c r="C704" s="205">
        <v>3506532</v>
      </c>
      <c r="D704" s="205">
        <v>1080107</v>
      </c>
      <c r="E704" s="205">
        <v>1215751</v>
      </c>
      <c r="F704" s="205">
        <v>2172550</v>
      </c>
      <c r="G704" s="205">
        <v>441160</v>
      </c>
      <c r="H704" s="242">
        <v>15399247</v>
      </c>
      <c r="I704" s="136"/>
      <c r="J704" s="135" t="s">
        <v>656</v>
      </c>
      <c r="K704" s="205">
        <v>4950823</v>
      </c>
      <c r="L704" s="205">
        <v>2517508</v>
      </c>
      <c r="M704" s="205">
        <v>729870</v>
      </c>
      <c r="N704" s="205">
        <v>1909884</v>
      </c>
      <c r="O704" s="205">
        <v>1529201</v>
      </c>
      <c r="P704" s="205">
        <v>332857</v>
      </c>
      <c r="Q704" s="242">
        <v>11970143</v>
      </c>
      <c r="R704" s="136"/>
      <c r="S704" s="136"/>
      <c r="T704" s="136"/>
      <c r="U704" s="136"/>
      <c r="V704" s="136"/>
      <c r="W704" s="136"/>
      <c r="X704" s="136"/>
      <c r="Y704" s="136"/>
      <c r="Z704" s="136"/>
      <c r="AA704" s="136"/>
      <c r="AB704" s="136"/>
      <c r="AC704" s="136"/>
      <c r="AD704" s="136"/>
      <c r="AE704" s="136"/>
      <c r="AF704" s="136"/>
      <c r="AG704" s="136"/>
      <c r="AH704" s="136"/>
      <c r="AI704" s="136"/>
      <c r="AJ704" s="136"/>
      <c r="AK704" s="136"/>
      <c r="AL704" s="136"/>
      <c r="AM704" s="136"/>
      <c r="AN704" s="136"/>
      <c r="AO704" s="136"/>
      <c r="AP704" s="136"/>
      <c r="AQ704" s="136"/>
      <c r="AR704" s="136"/>
      <c r="AS704" s="136"/>
      <c r="AT704" s="136"/>
      <c r="AU704" s="136"/>
      <c r="AV704" s="136"/>
      <c r="AW704" s="136"/>
      <c r="AX704" s="136"/>
      <c r="AY704" s="136"/>
      <c r="AZ704" s="136"/>
      <c r="BA704" s="136"/>
      <c r="BB704" s="136"/>
      <c r="BC704" s="136"/>
      <c r="BD704" s="136"/>
      <c r="BE704" s="136"/>
      <c r="BF704" s="136"/>
      <c r="BG704" s="136"/>
      <c r="BH704" s="136"/>
      <c r="BI704" s="136"/>
      <c r="BJ704" s="136"/>
      <c r="BK704" s="136"/>
      <c r="BL704" s="136"/>
      <c r="BM704" s="136"/>
      <c r="BN704" s="136"/>
      <c r="BO704" s="136"/>
      <c r="BP704" s="136"/>
      <c r="BQ704" s="136"/>
      <c r="BR704" s="136"/>
      <c r="BS704" s="136"/>
      <c r="BT704" s="136"/>
      <c r="BU704" s="136"/>
      <c r="BV704" s="136"/>
      <c r="BW704" s="136"/>
      <c r="BX704" s="136"/>
      <c r="BY704" s="136"/>
      <c r="BZ704" s="136"/>
      <c r="CA704" s="136"/>
      <c r="CB704" s="136"/>
      <c r="CC704" s="136"/>
      <c r="CD704" s="136"/>
      <c r="CE704" s="136"/>
      <c r="CF704" s="136"/>
      <c r="CG704" s="136"/>
      <c r="CH704" s="136"/>
      <c r="CI704" s="136"/>
      <c r="CJ704" s="136"/>
      <c r="CK704" s="136"/>
      <c r="CL704" s="136"/>
      <c r="CM704" s="136"/>
      <c r="CN704" s="136"/>
      <c r="CO704" s="136"/>
      <c r="CP704" s="136"/>
      <c r="CQ704" s="136"/>
      <c r="CR704" s="136"/>
      <c r="CS704" s="136"/>
      <c r="CT704" s="136"/>
      <c r="CU704" s="136"/>
      <c r="CV704" s="136"/>
      <c r="CW704" s="136"/>
      <c r="CX704" s="136"/>
      <c r="CY704" s="136"/>
      <c r="CZ704" s="136"/>
      <c r="DA704" s="136"/>
      <c r="DB704" s="136"/>
      <c r="DC704" s="136"/>
      <c r="DD704" s="136"/>
      <c r="DE704" s="136"/>
      <c r="DF704" s="136"/>
      <c r="DG704" s="136"/>
      <c r="DH704" s="136"/>
      <c r="DI704" s="136"/>
      <c r="DJ704" s="136"/>
      <c r="DK704" s="136"/>
      <c r="DL704" s="136"/>
      <c r="DM704" s="136"/>
      <c r="DN704" s="136"/>
      <c r="DO704" s="136"/>
      <c r="DP704" s="136"/>
      <c r="DQ704" s="136"/>
      <c r="DR704" s="136"/>
      <c r="DS704" s="136"/>
      <c r="DT704" s="136"/>
      <c r="DU704" s="136"/>
      <c r="DV704" s="136"/>
      <c r="DW704" s="136"/>
      <c r="DX704" s="136"/>
      <c r="DY704" s="136"/>
      <c r="DZ704" s="136"/>
      <c r="EA704" s="136"/>
      <c r="EB704" s="136"/>
      <c r="EC704" s="136"/>
      <c r="ED704" s="136"/>
      <c r="EE704" s="136"/>
      <c r="EF704" s="136"/>
      <c r="EG704" s="136"/>
      <c r="EH704" s="136"/>
      <c r="EI704" s="136"/>
      <c r="EJ704" s="136"/>
      <c r="EK704" s="136"/>
      <c r="EL704" s="136"/>
      <c r="EM704" s="136"/>
      <c r="EN704" s="136"/>
      <c r="EO704" s="136"/>
      <c r="EP704" s="136"/>
      <c r="EQ704" s="136"/>
      <c r="ER704" s="136"/>
      <c r="ES704" s="136"/>
      <c r="ET704" s="136"/>
      <c r="EU704" s="136"/>
      <c r="EV704" s="136"/>
      <c r="EW704" s="136"/>
      <c r="EX704" s="136"/>
      <c r="EY704" s="136"/>
      <c r="EZ704" s="136"/>
      <c r="FA704" s="136"/>
      <c r="FB704" s="136"/>
      <c r="FC704" s="136"/>
      <c r="FD704" s="136"/>
      <c r="FE704" s="136"/>
      <c r="FF704" s="136"/>
      <c r="FG704" s="136"/>
      <c r="FH704" s="136"/>
      <c r="FI704" s="136"/>
      <c r="FJ704" s="136"/>
      <c r="FK704" s="136"/>
      <c r="FL704" s="136"/>
      <c r="FM704" s="136"/>
      <c r="FN704" s="136"/>
      <c r="FO704" s="136"/>
      <c r="FP704" s="136"/>
      <c r="FQ704" s="136"/>
      <c r="FR704" s="136"/>
      <c r="FS704" s="136"/>
      <c r="FT704" s="136"/>
      <c r="FU704" s="136"/>
      <c r="FV704" s="136"/>
      <c r="FW704" s="136"/>
      <c r="FX704" s="136"/>
      <c r="FY704" s="136"/>
      <c r="FZ704" s="136"/>
      <c r="GA704" s="136"/>
      <c r="GB704" s="136"/>
      <c r="GC704" s="136"/>
      <c r="GD704" s="136"/>
      <c r="GE704" s="136"/>
      <c r="GF704" s="136"/>
      <c r="GG704" s="136"/>
      <c r="GH704" s="136"/>
      <c r="GI704" s="136"/>
      <c r="GJ704" s="136"/>
      <c r="GK704" s="136"/>
      <c r="GL704" s="136"/>
      <c r="GM704" s="136"/>
      <c r="GN704" s="136"/>
      <c r="GO704" s="136"/>
      <c r="GP704" s="136"/>
      <c r="GQ704" s="136"/>
      <c r="GR704" s="136"/>
      <c r="GS704" s="136"/>
      <c r="GT704" s="136"/>
      <c r="GU704" s="136"/>
      <c r="GV704" s="136"/>
      <c r="GW704" s="136"/>
      <c r="GX704" s="136"/>
      <c r="GY704" s="136"/>
      <c r="GZ704" s="136"/>
      <c r="HA704" s="136"/>
      <c r="HB704" s="136"/>
      <c r="HC704" s="136"/>
      <c r="HD704" s="136"/>
      <c r="HE704" s="136"/>
      <c r="HF704" s="136"/>
      <c r="HG704" s="136"/>
      <c r="HH704" s="136"/>
      <c r="HI704" s="136"/>
      <c r="HJ704" s="136"/>
      <c r="HK704" s="136"/>
      <c r="HL704" s="136"/>
      <c r="HM704" s="136"/>
      <c r="HN704" s="136"/>
      <c r="HO704" s="136"/>
      <c r="HP704" s="136"/>
      <c r="HQ704" s="136"/>
      <c r="HR704" s="136"/>
      <c r="HS704" s="136"/>
      <c r="HT704" s="136"/>
      <c r="HU704" s="136"/>
      <c r="HV704" s="136"/>
      <c r="HW704" s="136"/>
      <c r="HX704" s="136"/>
      <c r="HY704" s="136"/>
      <c r="HZ704" s="136"/>
      <c r="IA704" s="136"/>
      <c r="IB704" s="136"/>
      <c r="IC704" s="136"/>
      <c r="ID704" s="136"/>
      <c r="IE704" s="136"/>
      <c r="IF704" s="136"/>
      <c r="IG704" s="136"/>
    </row>
    <row r="705" spans="1:241" ht="15" customHeight="1" x14ac:dyDescent="0.25">
      <c r="A705" s="135" t="s">
        <v>497</v>
      </c>
      <c r="B705" s="205">
        <v>5808744</v>
      </c>
      <c r="C705" s="205">
        <v>2600748</v>
      </c>
      <c r="D705" s="205">
        <v>864255</v>
      </c>
      <c r="E705" s="205">
        <v>1379423</v>
      </c>
      <c r="F705" s="205">
        <v>1847147</v>
      </c>
      <c r="G705" s="205">
        <v>312989</v>
      </c>
      <c r="H705" s="242">
        <v>12813306</v>
      </c>
      <c r="I705" s="136"/>
      <c r="J705" s="135" t="s">
        <v>540</v>
      </c>
      <c r="K705" s="205">
        <v>4634814</v>
      </c>
      <c r="L705" s="205">
        <v>2570889</v>
      </c>
      <c r="M705" s="205">
        <v>779437</v>
      </c>
      <c r="N705" s="205">
        <v>1243424</v>
      </c>
      <c r="O705" s="205">
        <v>1588625</v>
      </c>
      <c r="P705" s="205">
        <v>350151</v>
      </c>
      <c r="Q705" s="242">
        <v>11167340</v>
      </c>
      <c r="R705" s="136"/>
      <c r="S705" s="136"/>
      <c r="T705" s="136"/>
      <c r="U705" s="136"/>
      <c r="V705" s="136"/>
      <c r="W705" s="136"/>
      <c r="X705" s="136"/>
      <c r="Y705" s="136"/>
      <c r="Z705" s="136"/>
      <c r="AA705" s="136"/>
      <c r="AB705" s="136"/>
      <c r="AC705" s="136"/>
      <c r="AD705" s="136"/>
      <c r="AE705" s="136"/>
      <c r="AF705" s="136"/>
      <c r="AG705" s="136"/>
      <c r="AH705" s="136"/>
      <c r="AI705" s="136"/>
      <c r="AJ705" s="136"/>
      <c r="AK705" s="136"/>
      <c r="AL705" s="136"/>
      <c r="AM705" s="136"/>
      <c r="AN705" s="136"/>
      <c r="AO705" s="136"/>
      <c r="AP705" s="136"/>
      <c r="AQ705" s="136"/>
      <c r="AR705" s="136"/>
      <c r="AS705" s="136"/>
      <c r="AT705" s="136"/>
      <c r="AU705" s="136"/>
      <c r="AV705" s="136"/>
      <c r="AW705" s="136"/>
      <c r="AX705" s="136"/>
      <c r="AY705" s="136"/>
      <c r="AZ705" s="136"/>
      <c r="BA705" s="136"/>
      <c r="BB705" s="136"/>
      <c r="BC705" s="136"/>
      <c r="BD705" s="136"/>
      <c r="BE705" s="136"/>
      <c r="BF705" s="136"/>
      <c r="BG705" s="136"/>
      <c r="BH705" s="136"/>
      <c r="BI705" s="136"/>
      <c r="BJ705" s="136"/>
      <c r="BK705" s="136"/>
      <c r="BL705" s="136"/>
      <c r="BM705" s="136"/>
      <c r="BN705" s="136"/>
      <c r="BO705" s="136"/>
      <c r="BP705" s="136"/>
      <c r="BQ705" s="136"/>
      <c r="BR705" s="136"/>
      <c r="BS705" s="136"/>
      <c r="BT705" s="136"/>
      <c r="BU705" s="136"/>
      <c r="BV705" s="136"/>
      <c r="BW705" s="136"/>
      <c r="BX705" s="136"/>
      <c r="BY705" s="136"/>
      <c r="BZ705" s="136"/>
      <c r="CA705" s="136"/>
      <c r="CB705" s="136"/>
      <c r="CC705" s="136"/>
      <c r="CD705" s="136"/>
      <c r="CE705" s="136"/>
      <c r="CF705" s="136"/>
      <c r="CG705" s="136"/>
      <c r="CH705" s="136"/>
      <c r="CI705" s="136"/>
      <c r="CJ705" s="136"/>
      <c r="CK705" s="136"/>
      <c r="CL705" s="136"/>
      <c r="CM705" s="136"/>
      <c r="CN705" s="136"/>
      <c r="CO705" s="136"/>
      <c r="CP705" s="136"/>
      <c r="CQ705" s="136"/>
      <c r="CR705" s="136"/>
      <c r="CS705" s="136"/>
      <c r="CT705" s="136"/>
      <c r="CU705" s="136"/>
      <c r="CV705" s="136"/>
      <c r="CW705" s="136"/>
      <c r="CX705" s="136"/>
      <c r="CY705" s="136"/>
      <c r="CZ705" s="136"/>
      <c r="DA705" s="136"/>
      <c r="DB705" s="136"/>
      <c r="DC705" s="136"/>
      <c r="DD705" s="136"/>
      <c r="DE705" s="136"/>
      <c r="DF705" s="136"/>
      <c r="DG705" s="136"/>
      <c r="DH705" s="136"/>
      <c r="DI705" s="136"/>
      <c r="DJ705" s="136"/>
      <c r="DK705" s="136"/>
      <c r="DL705" s="136"/>
      <c r="DM705" s="136"/>
      <c r="DN705" s="136"/>
      <c r="DO705" s="136"/>
      <c r="DP705" s="136"/>
      <c r="DQ705" s="136"/>
      <c r="DR705" s="136"/>
      <c r="DS705" s="136"/>
      <c r="DT705" s="136"/>
      <c r="DU705" s="136"/>
      <c r="DV705" s="136"/>
      <c r="DW705" s="136"/>
      <c r="DX705" s="136"/>
      <c r="DY705" s="136"/>
      <c r="DZ705" s="136"/>
      <c r="EA705" s="136"/>
      <c r="EB705" s="136"/>
      <c r="EC705" s="136"/>
      <c r="ED705" s="136"/>
      <c r="EE705" s="136"/>
      <c r="EF705" s="136"/>
      <c r="EG705" s="136"/>
      <c r="EH705" s="136"/>
      <c r="EI705" s="136"/>
      <c r="EJ705" s="136"/>
      <c r="EK705" s="136"/>
      <c r="EL705" s="136"/>
      <c r="EM705" s="136"/>
      <c r="EN705" s="136"/>
      <c r="EO705" s="136"/>
      <c r="EP705" s="136"/>
      <c r="EQ705" s="136"/>
      <c r="ER705" s="136"/>
      <c r="ES705" s="136"/>
      <c r="ET705" s="136"/>
      <c r="EU705" s="136"/>
      <c r="EV705" s="136"/>
      <c r="EW705" s="136"/>
      <c r="EX705" s="136"/>
      <c r="EY705" s="136"/>
      <c r="EZ705" s="136"/>
      <c r="FA705" s="136"/>
      <c r="FB705" s="136"/>
      <c r="FC705" s="136"/>
      <c r="FD705" s="136"/>
      <c r="FE705" s="136"/>
      <c r="FF705" s="136"/>
      <c r="FG705" s="136"/>
      <c r="FH705" s="136"/>
      <c r="FI705" s="136"/>
      <c r="FJ705" s="136"/>
      <c r="FK705" s="136"/>
      <c r="FL705" s="136"/>
      <c r="FM705" s="136"/>
      <c r="FN705" s="136"/>
      <c r="FO705" s="136"/>
      <c r="FP705" s="136"/>
      <c r="FQ705" s="136"/>
      <c r="FR705" s="136"/>
      <c r="FS705" s="136"/>
      <c r="FT705" s="136"/>
      <c r="FU705" s="136"/>
      <c r="FV705" s="136"/>
      <c r="FW705" s="136"/>
      <c r="FX705" s="136"/>
      <c r="FY705" s="136"/>
      <c r="FZ705" s="136"/>
      <c r="GA705" s="136"/>
      <c r="GB705" s="136"/>
      <c r="GC705" s="136"/>
      <c r="GD705" s="136"/>
      <c r="GE705" s="136"/>
      <c r="GF705" s="136"/>
      <c r="GG705" s="136"/>
      <c r="GH705" s="136"/>
      <c r="GI705" s="136"/>
      <c r="GJ705" s="136"/>
      <c r="GK705" s="136"/>
      <c r="GL705" s="136"/>
      <c r="GM705" s="136"/>
      <c r="GN705" s="136"/>
      <c r="GO705" s="136"/>
      <c r="GP705" s="136"/>
      <c r="GQ705" s="136"/>
      <c r="GR705" s="136"/>
      <c r="GS705" s="136"/>
      <c r="GT705" s="136"/>
      <c r="GU705" s="136"/>
      <c r="GV705" s="136"/>
      <c r="GW705" s="136"/>
      <c r="GX705" s="136"/>
      <c r="GY705" s="136"/>
      <c r="GZ705" s="136"/>
      <c r="HA705" s="136"/>
      <c r="HB705" s="136"/>
      <c r="HC705" s="136"/>
      <c r="HD705" s="136"/>
      <c r="HE705" s="136"/>
      <c r="HF705" s="136"/>
      <c r="HG705" s="136"/>
      <c r="HH705" s="136"/>
      <c r="HI705" s="136"/>
      <c r="HJ705" s="136"/>
      <c r="HK705" s="136"/>
      <c r="HL705" s="136"/>
      <c r="HM705" s="136"/>
      <c r="HN705" s="136"/>
      <c r="HO705" s="136"/>
      <c r="HP705" s="136"/>
      <c r="HQ705" s="136"/>
      <c r="HR705" s="136"/>
      <c r="HS705" s="136"/>
      <c r="HT705" s="136"/>
      <c r="HU705" s="136"/>
      <c r="HV705" s="136"/>
      <c r="HW705" s="136"/>
      <c r="HX705" s="136"/>
      <c r="HY705" s="136"/>
      <c r="HZ705" s="136"/>
      <c r="IA705" s="136"/>
      <c r="IB705" s="136"/>
      <c r="IC705" s="136"/>
      <c r="ID705" s="136"/>
      <c r="IE705" s="136"/>
      <c r="IF705" s="136"/>
      <c r="IG705" s="136"/>
    </row>
    <row r="706" spans="1:241" ht="15" customHeight="1" x14ac:dyDescent="0.25">
      <c r="A706" s="135" t="s">
        <v>498</v>
      </c>
      <c r="B706" s="205">
        <v>4541811</v>
      </c>
      <c r="C706" s="205">
        <v>2533324</v>
      </c>
      <c r="D706" s="205">
        <v>770109</v>
      </c>
      <c r="E706" s="205">
        <v>1311922</v>
      </c>
      <c r="F706" s="205">
        <v>1534283</v>
      </c>
      <c r="G706" s="205">
        <v>346684</v>
      </c>
      <c r="H706" s="242">
        <v>11038133</v>
      </c>
      <c r="I706" s="136"/>
      <c r="J706" s="135" t="s">
        <v>541</v>
      </c>
      <c r="K706" s="205">
        <v>3878300</v>
      </c>
      <c r="L706" s="205">
        <v>2399873</v>
      </c>
      <c r="M706" s="205">
        <v>747283</v>
      </c>
      <c r="N706" s="205">
        <v>1222585</v>
      </c>
      <c r="O706" s="205">
        <v>1422235</v>
      </c>
      <c r="P706" s="205">
        <v>270922</v>
      </c>
      <c r="Q706" s="242">
        <v>9941198</v>
      </c>
      <c r="R706" s="136"/>
      <c r="S706" s="136"/>
      <c r="T706" s="136"/>
      <c r="U706" s="136"/>
      <c r="V706" s="136"/>
      <c r="W706" s="136"/>
      <c r="X706" s="136"/>
      <c r="Y706" s="136"/>
      <c r="Z706" s="136"/>
      <c r="AA706" s="136"/>
      <c r="AB706" s="136"/>
      <c r="AC706" s="136"/>
      <c r="AD706" s="136"/>
      <c r="AE706" s="136"/>
      <c r="AF706" s="136"/>
      <c r="AG706" s="136"/>
      <c r="AH706" s="136"/>
      <c r="AI706" s="136"/>
      <c r="AJ706" s="136"/>
      <c r="AK706" s="136"/>
      <c r="AL706" s="136"/>
      <c r="AM706" s="136"/>
      <c r="AN706" s="136"/>
      <c r="AO706" s="136"/>
      <c r="AP706" s="136"/>
      <c r="AQ706" s="136"/>
      <c r="AR706" s="136"/>
      <c r="AS706" s="136"/>
      <c r="AT706" s="136"/>
      <c r="AU706" s="136"/>
      <c r="AV706" s="136"/>
      <c r="AW706" s="136"/>
      <c r="AX706" s="136"/>
      <c r="AY706" s="136"/>
      <c r="AZ706" s="136"/>
      <c r="BA706" s="136"/>
      <c r="BB706" s="136"/>
      <c r="BC706" s="136"/>
      <c r="BD706" s="136"/>
      <c r="BE706" s="136"/>
      <c r="BF706" s="136"/>
      <c r="BG706" s="136"/>
      <c r="BH706" s="136"/>
      <c r="BI706" s="136"/>
      <c r="BJ706" s="136"/>
      <c r="BK706" s="136"/>
      <c r="BL706" s="136"/>
      <c r="BM706" s="136"/>
      <c r="BN706" s="136"/>
      <c r="BO706" s="136"/>
      <c r="BP706" s="136"/>
      <c r="BQ706" s="136"/>
      <c r="BR706" s="136"/>
      <c r="BS706" s="136"/>
      <c r="BT706" s="136"/>
      <c r="BU706" s="136"/>
      <c r="BV706" s="136"/>
      <c r="BW706" s="136"/>
      <c r="BX706" s="136"/>
      <c r="BY706" s="136"/>
      <c r="BZ706" s="136"/>
      <c r="CA706" s="136"/>
      <c r="CB706" s="136"/>
      <c r="CC706" s="136"/>
      <c r="CD706" s="136"/>
      <c r="CE706" s="136"/>
      <c r="CF706" s="136"/>
      <c r="CG706" s="136"/>
      <c r="CH706" s="136"/>
      <c r="CI706" s="136"/>
      <c r="CJ706" s="136"/>
      <c r="CK706" s="136"/>
      <c r="CL706" s="136"/>
      <c r="CM706" s="136"/>
      <c r="CN706" s="136"/>
      <c r="CO706" s="136"/>
      <c r="CP706" s="136"/>
      <c r="CQ706" s="136"/>
      <c r="CR706" s="136"/>
      <c r="CS706" s="136"/>
      <c r="CT706" s="136"/>
      <c r="CU706" s="136"/>
      <c r="CV706" s="136"/>
      <c r="CW706" s="136"/>
      <c r="CX706" s="136"/>
      <c r="CY706" s="136"/>
      <c r="CZ706" s="136"/>
      <c r="DA706" s="136"/>
      <c r="DB706" s="136"/>
      <c r="DC706" s="136"/>
      <c r="DD706" s="136"/>
      <c r="DE706" s="136"/>
      <c r="DF706" s="136"/>
      <c r="DG706" s="136"/>
      <c r="DH706" s="136"/>
      <c r="DI706" s="136"/>
      <c r="DJ706" s="136"/>
      <c r="DK706" s="136"/>
      <c r="DL706" s="136"/>
      <c r="DM706" s="136"/>
      <c r="DN706" s="136"/>
      <c r="DO706" s="136"/>
      <c r="DP706" s="136"/>
      <c r="DQ706" s="136"/>
      <c r="DR706" s="136"/>
      <c r="DS706" s="136"/>
      <c r="DT706" s="136"/>
      <c r="DU706" s="136"/>
      <c r="DV706" s="136"/>
      <c r="DW706" s="136"/>
      <c r="DX706" s="136"/>
      <c r="DY706" s="136"/>
      <c r="DZ706" s="136"/>
      <c r="EA706" s="136"/>
      <c r="EB706" s="136"/>
      <c r="EC706" s="136"/>
      <c r="ED706" s="136"/>
      <c r="EE706" s="136"/>
      <c r="EF706" s="136"/>
      <c r="EG706" s="136"/>
      <c r="EH706" s="136"/>
      <c r="EI706" s="136"/>
      <c r="EJ706" s="136"/>
      <c r="EK706" s="136"/>
      <c r="EL706" s="136"/>
      <c r="EM706" s="136"/>
      <c r="EN706" s="136"/>
      <c r="EO706" s="136"/>
      <c r="EP706" s="136"/>
      <c r="EQ706" s="136"/>
      <c r="ER706" s="136"/>
      <c r="ES706" s="136"/>
      <c r="ET706" s="136"/>
      <c r="EU706" s="136"/>
      <c r="EV706" s="136"/>
      <c r="EW706" s="136"/>
      <c r="EX706" s="136"/>
      <c r="EY706" s="136"/>
      <c r="EZ706" s="136"/>
      <c r="FA706" s="136"/>
      <c r="FB706" s="136"/>
      <c r="FC706" s="136"/>
      <c r="FD706" s="136"/>
      <c r="FE706" s="136"/>
      <c r="FF706" s="136"/>
      <c r="FG706" s="136"/>
      <c r="FH706" s="136"/>
      <c r="FI706" s="136"/>
      <c r="FJ706" s="136"/>
      <c r="FK706" s="136"/>
      <c r="FL706" s="136"/>
      <c r="FM706" s="136"/>
      <c r="FN706" s="136"/>
      <c r="FO706" s="136"/>
      <c r="FP706" s="136"/>
      <c r="FQ706" s="136"/>
      <c r="FR706" s="136"/>
      <c r="FS706" s="136"/>
      <c r="FT706" s="136"/>
      <c r="FU706" s="136"/>
      <c r="FV706" s="136"/>
      <c r="FW706" s="136"/>
      <c r="FX706" s="136"/>
      <c r="FY706" s="136"/>
      <c r="FZ706" s="136"/>
      <c r="GA706" s="136"/>
      <c r="GB706" s="136"/>
      <c r="GC706" s="136"/>
      <c r="GD706" s="136"/>
      <c r="GE706" s="136"/>
      <c r="GF706" s="136"/>
      <c r="GG706" s="136"/>
      <c r="GH706" s="136"/>
      <c r="GI706" s="136"/>
      <c r="GJ706" s="136"/>
      <c r="GK706" s="136"/>
      <c r="GL706" s="136"/>
      <c r="GM706" s="136"/>
      <c r="GN706" s="136"/>
      <c r="GO706" s="136"/>
      <c r="GP706" s="136"/>
      <c r="GQ706" s="136"/>
      <c r="GR706" s="136"/>
      <c r="GS706" s="136"/>
      <c r="GT706" s="136"/>
      <c r="GU706" s="136"/>
      <c r="GV706" s="136"/>
      <c r="GW706" s="136"/>
      <c r="GX706" s="136"/>
      <c r="GY706" s="136"/>
      <c r="GZ706" s="136"/>
      <c r="HA706" s="136"/>
      <c r="HB706" s="136"/>
      <c r="HC706" s="136"/>
      <c r="HD706" s="136"/>
      <c r="HE706" s="136"/>
      <c r="HF706" s="136"/>
      <c r="HG706" s="136"/>
      <c r="HH706" s="136"/>
      <c r="HI706" s="136"/>
      <c r="HJ706" s="136"/>
      <c r="HK706" s="136"/>
      <c r="HL706" s="136"/>
      <c r="HM706" s="136"/>
      <c r="HN706" s="136"/>
      <c r="HO706" s="136"/>
      <c r="HP706" s="136"/>
      <c r="HQ706" s="136"/>
      <c r="HR706" s="136"/>
      <c r="HS706" s="136"/>
      <c r="HT706" s="136"/>
      <c r="HU706" s="136"/>
      <c r="HV706" s="136"/>
      <c r="HW706" s="136"/>
      <c r="HX706" s="136"/>
      <c r="HY706" s="136"/>
      <c r="HZ706" s="136"/>
      <c r="IA706" s="136"/>
      <c r="IB706" s="136"/>
      <c r="IC706" s="136"/>
      <c r="ID706" s="136"/>
      <c r="IE706" s="136"/>
      <c r="IF706" s="136"/>
      <c r="IG706" s="136"/>
    </row>
    <row r="707" spans="1:241" ht="15" customHeight="1" x14ac:dyDescent="0.25">
      <c r="A707" s="135" t="s">
        <v>501</v>
      </c>
      <c r="B707" s="205">
        <v>6722235</v>
      </c>
      <c r="C707" s="205">
        <v>2616765</v>
      </c>
      <c r="D707" s="205">
        <v>875122</v>
      </c>
      <c r="E707" s="205">
        <v>1123138</v>
      </c>
      <c r="F707" s="205">
        <v>1479093</v>
      </c>
      <c r="G707" s="205">
        <v>376045</v>
      </c>
      <c r="H707" s="242">
        <v>13192398</v>
      </c>
      <c r="I707" s="136"/>
      <c r="J707" s="135" t="s">
        <v>544</v>
      </c>
      <c r="K707" s="205">
        <v>4278290</v>
      </c>
      <c r="L707" s="205">
        <v>2055105</v>
      </c>
      <c r="M707" s="205">
        <v>652293</v>
      </c>
      <c r="N707" s="205">
        <v>1374252</v>
      </c>
      <c r="O707" s="205">
        <v>1687908</v>
      </c>
      <c r="P707" s="205">
        <v>221275</v>
      </c>
      <c r="Q707" s="242">
        <v>10269123</v>
      </c>
      <c r="R707" s="136"/>
      <c r="S707" s="136"/>
      <c r="T707" s="136"/>
      <c r="U707" s="136"/>
      <c r="V707" s="136"/>
      <c r="W707" s="136"/>
      <c r="X707" s="136"/>
      <c r="Y707" s="136"/>
      <c r="Z707" s="136"/>
      <c r="AA707" s="136"/>
      <c r="AB707" s="136"/>
      <c r="AC707" s="136"/>
      <c r="AD707" s="136"/>
      <c r="AE707" s="136"/>
      <c r="AF707" s="136"/>
      <c r="AG707" s="136"/>
      <c r="AH707" s="136"/>
      <c r="AI707" s="136"/>
      <c r="AJ707" s="136"/>
      <c r="AK707" s="136"/>
      <c r="AL707" s="136"/>
      <c r="AM707" s="136"/>
      <c r="AN707" s="136"/>
      <c r="AO707" s="136"/>
      <c r="AP707" s="136"/>
      <c r="AQ707" s="136"/>
      <c r="AR707" s="136"/>
      <c r="AS707" s="136"/>
      <c r="AT707" s="136"/>
      <c r="AU707" s="136"/>
      <c r="AV707" s="136"/>
      <c r="AW707" s="136"/>
      <c r="AX707" s="136"/>
      <c r="AY707" s="136"/>
      <c r="AZ707" s="136"/>
      <c r="BA707" s="136"/>
      <c r="BB707" s="136"/>
      <c r="BC707" s="136"/>
      <c r="BD707" s="136"/>
      <c r="BE707" s="136"/>
      <c r="BF707" s="136"/>
      <c r="BG707" s="136"/>
      <c r="BH707" s="136"/>
      <c r="BI707" s="136"/>
      <c r="BJ707" s="136"/>
      <c r="BK707" s="136"/>
      <c r="BL707" s="136"/>
      <c r="BM707" s="136"/>
      <c r="BN707" s="136"/>
      <c r="BO707" s="136"/>
      <c r="BP707" s="136"/>
      <c r="BQ707" s="136"/>
      <c r="BR707" s="136"/>
      <c r="BS707" s="136"/>
      <c r="BT707" s="136"/>
      <c r="BU707" s="136"/>
      <c r="BV707" s="136"/>
      <c r="BW707" s="136"/>
      <c r="BX707" s="136"/>
      <c r="BY707" s="136"/>
      <c r="BZ707" s="136"/>
      <c r="CA707" s="136"/>
      <c r="CB707" s="136"/>
      <c r="CC707" s="136"/>
      <c r="CD707" s="136"/>
      <c r="CE707" s="136"/>
      <c r="CF707" s="136"/>
      <c r="CG707" s="136"/>
      <c r="CH707" s="136"/>
      <c r="CI707" s="136"/>
      <c r="CJ707" s="136"/>
      <c r="CK707" s="136"/>
      <c r="CL707" s="136"/>
      <c r="CM707" s="136"/>
      <c r="CN707" s="136"/>
      <c r="CO707" s="136"/>
      <c r="CP707" s="136"/>
      <c r="CQ707" s="136"/>
      <c r="CR707" s="136"/>
      <c r="CS707" s="136"/>
      <c r="CT707" s="136"/>
      <c r="CU707" s="136"/>
      <c r="CV707" s="136"/>
      <c r="CW707" s="136"/>
      <c r="CX707" s="136"/>
      <c r="CY707" s="136"/>
      <c r="CZ707" s="136"/>
      <c r="DA707" s="136"/>
      <c r="DB707" s="136"/>
      <c r="DC707" s="136"/>
      <c r="DD707" s="136"/>
      <c r="DE707" s="136"/>
      <c r="DF707" s="136"/>
      <c r="DG707" s="136"/>
      <c r="DH707" s="136"/>
      <c r="DI707" s="136"/>
      <c r="DJ707" s="136"/>
      <c r="DK707" s="136"/>
      <c r="DL707" s="136"/>
      <c r="DM707" s="136"/>
      <c r="DN707" s="136"/>
      <c r="DO707" s="136"/>
      <c r="DP707" s="136"/>
      <c r="DQ707" s="136"/>
      <c r="DR707" s="136"/>
      <c r="DS707" s="136"/>
      <c r="DT707" s="136"/>
      <c r="DU707" s="136"/>
      <c r="DV707" s="136"/>
      <c r="DW707" s="136"/>
      <c r="DX707" s="136"/>
      <c r="DY707" s="136"/>
      <c r="DZ707" s="136"/>
      <c r="EA707" s="136"/>
      <c r="EB707" s="136"/>
      <c r="EC707" s="136"/>
      <c r="ED707" s="136"/>
      <c r="EE707" s="136"/>
      <c r="EF707" s="136"/>
      <c r="EG707" s="136"/>
      <c r="EH707" s="136"/>
      <c r="EI707" s="136"/>
      <c r="EJ707" s="136"/>
      <c r="EK707" s="136"/>
      <c r="EL707" s="136"/>
      <c r="EM707" s="136"/>
      <c r="EN707" s="136"/>
      <c r="EO707" s="136"/>
      <c r="EP707" s="136"/>
      <c r="EQ707" s="136"/>
      <c r="ER707" s="136"/>
      <c r="ES707" s="136"/>
      <c r="ET707" s="136"/>
      <c r="EU707" s="136"/>
      <c r="EV707" s="136"/>
      <c r="EW707" s="136"/>
      <c r="EX707" s="136"/>
      <c r="EY707" s="136"/>
      <c r="EZ707" s="136"/>
      <c r="FA707" s="136"/>
      <c r="FB707" s="136"/>
      <c r="FC707" s="136"/>
      <c r="FD707" s="136"/>
      <c r="FE707" s="136"/>
      <c r="FF707" s="136"/>
      <c r="FG707" s="136"/>
      <c r="FH707" s="136"/>
      <c r="FI707" s="136"/>
      <c r="FJ707" s="136"/>
      <c r="FK707" s="136"/>
      <c r="FL707" s="136"/>
      <c r="FM707" s="136"/>
      <c r="FN707" s="136"/>
      <c r="FO707" s="136"/>
      <c r="FP707" s="136"/>
      <c r="FQ707" s="136"/>
      <c r="FR707" s="136"/>
      <c r="FS707" s="136"/>
      <c r="FT707" s="136"/>
      <c r="FU707" s="136"/>
      <c r="FV707" s="136"/>
      <c r="FW707" s="136"/>
      <c r="FX707" s="136"/>
      <c r="FY707" s="136"/>
      <c r="FZ707" s="136"/>
      <c r="GA707" s="136"/>
      <c r="GB707" s="136"/>
      <c r="GC707" s="136"/>
      <c r="GD707" s="136"/>
      <c r="GE707" s="136"/>
      <c r="GF707" s="136"/>
      <c r="GG707" s="136"/>
      <c r="GH707" s="136"/>
      <c r="GI707" s="136"/>
      <c r="GJ707" s="136"/>
      <c r="GK707" s="136"/>
      <c r="GL707" s="136"/>
      <c r="GM707" s="136"/>
      <c r="GN707" s="136"/>
      <c r="GO707" s="136"/>
      <c r="GP707" s="136"/>
      <c r="GQ707" s="136"/>
      <c r="GR707" s="136"/>
      <c r="GS707" s="136"/>
      <c r="GT707" s="136"/>
      <c r="GU707" s="136"/>
      <c r="GV707" s="136"/>
      <c r="GW707" s="136"/>
      <c r="GX707" s="136"/>
      <c r="GY707" s="136"/>
      <c r="GZ707" s="136"/>
      <c r="HA707" s="136"/>
      <c r="HB707" s="136"/>
      <c r="HC707" s="136"/>
      <c r="HD707" s="136"/>
      <c r="HE707" s="136"/>
      <c r="HF707" s="136"/>
      <c r="HG707" s="136"/>
      <c r="HH707" s="136"/>
      <c r="HI707" s="136"/>
      <c r="HJ707" s="136"/>
      <c r="HK707" s="136"/>
      <c r="HL707" s="136"/>
      <c r="HM707" s="136"/>
      <c r="HN707" s="136"/>
      <c r="HO707" s="136"/>
      <c r="HP707" s="136"/>
      <c r="HQ707" s="136"/>
      <c r="HR707" s="136"/>
      <c r="HS707" s="136"/>
      <c r="HT707" s="136"/>
      <c r="HU707" s="136"/>
      <c r="HV707" s="136"/>
      <c r="HW707" s="136"/>
      <c r="HX707" s="136"/>
      <c r="HY707" s="136"/>
      <c r="HZ707" s="136"/>
      <c r="IA707" s="136"/>
      <c r="IB707" s="136"/>
      <c r="IC707" s="136"/>
      <c r="ID707" s="136"/>
      <c r="IE707" s="136"/>
      <c r="IF707" s="136"/>
      <c r="IG707" s="136"/>
    </row>
    <row r="708" spans="1:241" ht="15" customHeight="1" x14ac:dyDescent="0.25">
      <c r="A708" s="135" t="s">
        <v>721</v>
      </c>
      <c r="B708" s="205">
        <v>6624204</v>
      </c>
      <c r="C708" s="205">
        <v>3272700</v>
      </c>
      <c r="D708" s="205">
        <v>1036401</v>
      </c>
      <c r="E708" s="205">
        <v>1092793</v>
      </c>
      <c r="F708" s="205">
        <v>1949666</v>
      </c>
      <c r="G708" s="205">
        <v>362298</v>
      </c>
      <c r="H708" s="242">
        <v>14338062</v>
      </c>
      <c r="I708" s="136"/>
      <c r="J708" s="135" t="s">
        <v>731</v>
      </c>
      <c r="K708" s="205">
        <v>3762712</v>
      </c>
      <c r="L708" s="205">
        <v>2659941</v>
      </c>
      <c r="M708" s="205">
        <v>814779</v>
      </c>
      <c r="N708" s="205">
        <v>1363712</v>
      </c>
      <c r="O708" s="205">
        <v>1578080</v>
      </c>
      <c r="P708" s="205">
        <v>306452</v>
      </c>
      <c r="Q708" s="242">
        <v>10485676</v>
      </c>
      <c r="R708" s="136"/>
      <c r="S708" s="136"/>
      <c r="T708" s="136"/>
      <c r="U708" s="136"/>
      <c r="V708" s="136"/>
      <c r="W708" s="136"/>
      <c r="X708" s="136"/>
      <c r="Y708" s="136"/>
      <c r="Z708" s="136"/>
      <c r="AA708" s="136"/>
      <c r="AB708" s="136"/>
      <c r="AC708" s="136"/>
      <c r="AD708" s="136"/>
      <c r="AE708" s="136"/>
      <c r="AF708" s="136"/>
      <c r="AG708" s="136"/>
      <c r="AH708" s="136"/>
      <c r="AI708" s="136"/>
      <c r="AJ708" s="136"/>
      <c r="AK708" s="136"/>
      <c r="AL708" s="136"/>
      <c r="AM708" s="136"/>
      <c r="AN708" s="136"/>
      <c r="AO708" s="136"/>
      <c r="AP708" s="136"/>
      <c r="AQ708" s="136"/>
      <c r="AR708" s="136"/>
      <c r="AS708" s="136"/>
      <c r="AT708" s="136"/>
      <c r="AU708" s="136"/>
      <c r="AV708" s="136"/>
      <c r="AW708" s="136"/>
      <c r="AX708" s="136"/>
      <c r="AY708" s="136"/>
      <c r="AZ708" s="136"/>
      <c r="BA708" s="136"/>
      <c r="BB708" s="136"/>
      <c r="BC708" s="136"/>
      <c r="BD708" s="136"/>
      <c r="BE708" s="136"/>
      <c r="BF708" s="136"/>
      <c r="BG708" s="136"/>
      <c r="BH708" s="136"/>
      <c r="BI708" s="136"/>
      <c r="BJ708" s="136"/>
      <c r="BK708" s="136"/>
      <c r="BL708" s="136"/>
      <c r="BM708" s="136"/>
      <c r="BN708" s="136"/>
      <c r="BO708" s="136"/>
      <c r="BP708" s="136"/>
      <c r="BQ708" s="136"/>
      <c r="BR708" s="136"/>
      <c r="BS708" s="136"/>
      <c r="BT708" s="136"/>
      <c r="BU708" s="136"/>
      <c r="BV708" s="136"/>
      <c r="BW708" s="136"/>
      <c r="BX708" s="136"/>
      <c r="BY708" s="136"/>
      <c r="BZ708" s="136"/>
      <c r="CA708" s="136"/>
      <c r="CB708" s="136"/>
      <c r="CC708" s="136"/>
      <c r="CD708" s="136"/>
      <c r="CE708" s="136"/>
      <c r="CF708" s="136"/>
      <c r="CG708" s="136"/>
      <c r="CH708" s="136"/>
      <c r="CI708" s="136"/>
      <c r="CJ708" s="136"/>
      <c r="CK708" s="136"/>
      <c r="CL708" s="136"/>
      <c r="CM708" s="136"/>
      <c r="CN708" s="136"/>
      <c r="CO708" s="136"/>
      <c r="CP708" s="136"/>
      <c r="CQ708" s="136"/>
      <c r="CR708" s="136"/>
      <c r="CS708" s="136"/>
      <c r="CT708" s="136"/>
      <c r="CU708" s="136"/>
      <c r="CV708" s="136"/>
      <c r="CW708" s="136"/>
      <c r="CX708" s="136"/>
      <c r="CY708" s="136"/>
      <c r="CZ708" s="136"/>
      <c r="DA708" s="136"/>
      <c r="DB708" s="136"/>
      <c r="DC708" s="136"/>
      <c r="DD708" s="136"/>
      <c r="DE708" s="136"/>
      <c r="DF708" s="136"/>
      <c r="DG708" s="136"/>
      <c r="DH708" s="136"/>
      <c r="DI708" s="136"/>
      <c r="DJ708" s="136"/>
      <c r="DK708" s="136"/>
      <c r="DL708" s="136"/>
      <c r="DM708" s="136"/>
      <c r="DN708" s="136"/>
      <c r="DO708" s="136"/>
      <c r="DP708" s="136"/>
      <c r="DQ708" s="136"/>
      <c r="DR708" s="136"/>
      <c r="DS708" s="136"/>
      <c r="DT708" s="136"/>
      <c r="DU708" s="136"/>
      <c r="DV708" s="136"/>
      <c r="DW708" s="136"/>
      <c r="DX708" s="136"/>
      <c r="DY708" s="136"/>
      <c r="DZ708" s="136"/>
      <c r="EA708" s="136"/>
      <c r="EB708" s="136"/>
      <c r="EC708" s="136"/>
      <c r="ED708" s="136"/>
      <c r="EE708" s="136"/>
      <c r="EF708" s="136"/>
      <c r="EG708" s="136"/>
      <c r="EH708" s="136"/>
      <c r="EI708" s="136"/>
      <c r="EJ708" s="136"/>
      <c r="EK708" s="136"/>
      <c r="EL708" s="136"/>
      <c r="EM708" s="136"/>
      <c r="EN708" s="136"/>
      <c r="EO708" s="136"/>
      <c r="EP708" s="136"/>
      <c r="EQ708" s="136"/>
      <c r="ER708" s="136"/>
      <c r="ES708" s="136"/>
      <c r="ET708" s="136"/>
      <c r="EU708" s="136"/>
      <c r="EV708" s="136"/>
      <c r="EW708" s="136"/>
      <c r="EX708" s="136"/>
      <c r="EY708" s="136"/>
      <c r="EZ708" s="136"/>
      <c r="FA708" s="136"/>
      <c r="FB708" s="136"/>
      <c r="FC708" s="136"/>
      <c r="FD708" s="136"/>
      <c r="FE708" s="136"/>
      <c r="FF708" s="136"/>
      <c r="FG708" s="136"/>
      <c r="FH708" s="136"/>
      <c r="FI708" s="136"/>
      <c r="FJ708" s="136"/>
      <c r="FK708" s="136"/>
      <c r="FL708" s="136"/>
      <c r="FM708" s="136"/>
      <c r="FN708" s="136"/>
      <c r="FO708" s="136"/>
      <c r="FP708" s="136"/>
      <c r="FQ708" s="136"/>
      <c r="FR708" s="136"/>
      <c r="FS708" s="136"/>
      <c r="FT708" s="136"/>
      <c r="FU708" s="136"/>
      <c r="FV708" s="136"/>
      <c r="FW708" s="136"/>
      <c r="FX708" s="136"/>
      <c r="FY708" s="136"/>
      <c r="FZ708" s="136"/>
      <c r="GA708" s="136"/>
      <c r="GB708" s="136"/>
      <c r="GC708" s="136"/>
      <c r="GD708" s="136"/>
      <c r="GE708" s="136"/>
      <c r="GF708" s="136"/>
      <c r="GG708" s="136"/>
      <c r="GH708" s="136"/>
      <c r="GI708" s="136"/>
      <c r="GJ708" s="136"/>
      <c r="GK708" s="136"/>
      <c r="GL708" s="136"/>
      <c r="GM708" s="136"/>
      <c r="GN708" s="136"/>
      <c r="GO708" s="136"/>
      <c r="GP708" s="136"/>
      <c r="GQ708" s="136"/>
      <c r="GR708" s="136"/>
      <c r="GS708" s="136"/>
      <c r="GT708" s="136"/>
      <c r="GU708" s="136"/>
      <c r="GV708" s="136"/>
      <c r="GW708" s="136"/>
      <c r="GX708" s="136"/>
      <c r="GY708" s="136"/>
      <c r="GZ708" s="136"/>
      <c r="HA708" s="136"/>
      <c r="HB708" s="136"/>
      <c r="HC708" s="136"/>
      <c r="HD708" s="136"/>
      <c r="HE708" s="136"/>
      <c r="HF708" s="136"/>
      <c r="HG708" s="136"/>
      <c r="HH708" s="136"/>
      <c r="HI708" s="136"/>
      <c r="HJ708" s="136"/>
      <c r="HK708" s="136"/>
      <c r="HL708" s="136"/>
      <c r="HM708" s="136"/>
      <c r="HN708" s="136"/>
      <c r="HO708" s="136"/>
      <c r="HP708" s="136"/>
      <c r="HQ708" s="136"/>
      <c r="HR708" s="136"/>
      <c r="HS708" s="136"/>
      <c r="HT708" s="136"/>
      <c r="HU708" s="136"/>
      <c r="HV708" s="136"/>
      <c r="HW708" s="136"/>
      <c r="HX708" s="136"/>
      <c r="HY708" s="136"/>
      <c r="HZ708" s="136"/>
      <c r="IA708" s="136"/>
      <c r="IB708" s="136"/>
      <c r="IC708" s="136"/>
      <c r="ID708" s="136"/>
      <c r="IE708" s="136"/>
      <c r="IF708" s="136"/>
      <c r="IG708" s="136"/>
    </row>
    <row r="709" spans="1:241" ht="15" customHeight="1" x14ac:dyDescent="0.25">
      <c r="A709" s="135" t="s">
        <v>648</v>
      </c>
      <c r="B709" s="205">
        <v>7749802</v>
      </c>
      <c r="C709" s="205">
        <v>3114992</v>
      </c>
      <c r="D709" s="205">
        <v>1190466</v>
      </c>
      <c r="E709" s="205">
        <v>1210747</v>
      </c>
      <c r="F709" s="205">
        <v>1947483</v>
      </c>
      <c r="G709" s="205">
        <v>513229</v>
      </c>
      <c r="H709" s="242">
        <v>15726719</v>
      </c>
      <c r="I709" s="136"/>
      <c r="J709" s="135" t="s">
        <v>657</v>
      </c>
      <c r="K709" s="205">
        <v>3098795</v>
      </c>
      <c r="L709" s="205">
        <v>2491457</v>
      </c>
      <c r="M709" s="205">
        <v>667522</v>
      </c>
      <c r="N709" s="205">
        <v>1490407</v>
      </c>
      <c r="O709" s="205">
        <v>1777385</v>
      </c>
      <c r="P709" s="205">
        <v>269377</v>
      </c>
      <c r="Q709" s="242">
        <v>9794943</v>
      </c>
      <c r="R709" s="136"/>
      <c r="S709" s="136"/>
      <c r="T709" s="136"/>
      <c r="U709" s="136"/>
      <c r="V709" s="136"/>
      <c r="W709" s="136"/>
      <c r="X709" s="136"/>
      <c r="Y709" s="136"/>
      <c r="Z709" s="136"/>
      <c r="AA709" s="136"/>
      <c r="AB709" s="136"/>
      <c r="AC709" s="136"/>
      <c r="AD709" s="136"/>
      <c r="AE709" s="136"/>
      <c r="AF709" s="136"/>
      <c r="AG709" s="136"/>
      <c r="AH709" s="136"/>
      <c r="AI709" s="136"/>
      <c r="AJ709" s="136"/>
      <c r="AK709" s="136"/>
      <c r="AL709" s="136"/>
      <c r="AM709" s="136"/>
      <c r="AN709" s="136"/>
      <c r="AO709" s="136"/>
      <c r="AP709" s="136"/>
      <c r="AQ709" s="136"/>
      <c r="AR709" s="136"/>
      <c r="AS709" s="136"/>
      <c r="AT709" s="136"/>
      <c r="AU709" s="136"/>
      <c r="AV709" s="136"/>
      <c r="AW709" s="136"/>
      <c r="AX709" s="136"/>
      <c r="AY709" s="136"/>
      <c r="AZ709" s="136"/>
      <c r="BA709" s="136"/>
      <c r="BB709" s="136"/>
      <c r="BC709" s="136"/>
      <c r="BD709" s="136"/>
      <c r="BE709" s="136"/>
      <c r="BF709" s="136"/>
      <c r="BG709" s="136"/>
      <c r="BH709" s="136"/>
      <c r="BI709" s="136"/>
      <c r="BJ709" s="136"/>
      <c r="BK709" s="136"/>
      <c r="BL709" s="136"/>
      <c r="BM709" s="136"/>
      <c r="BN709" s="136"/>
      <c r="BO709" s="136"/>
      <c r="BP709" s="136"/>
      <c r="BQ709" s="136"/>
      <c r="BR709" s="136"/>
      <c r="BS709" s="136"/>
      <c r="BT709" s="136"/>
      <c r="BU709" s="136"/>
      <c r="BV709" s="136"/>
      <c r="BW709" s="136"/>
      <c r="BX709" s="136"/>
      <c r="BY709" s="136"/>
      <c r="BZ709" s="136"/>
      <c r="CA709" s="136"/>
      <c r="CB709" s="136"/>
      <c r="CC709" s="136"/>
      <c r="CD709" s="136"/>
      <c r="CE709" s="136"/>
      <c r="CF709" s="136"/>
      <c r="CG709" s="136"/>
      <c r="CH709" s="136"/>
      <c r="CI709" s="136"/>
      <c r="CJ709" s="136"/>
      <c r="CK709" s="136"/>
      <c r="CL709" s="136"/>
      <c r="CM709" s="136"/>
      <c r="CN709" s="136"/>
      <c r="CO709" s="136"/>
      <c r="CP709" s="136"/>
      <c r="CQ709" s="136"/>
      <c r="CR709" s="136"/>
      <c r="CS709" s="136"/>
      <c r="CT709" s="136"/>
      <c r="CU709" s="136"/>
      <c r="CV709" s="136"/>
      <c r="CW709" s="136"/>
      <c r="CX709" s="136"/>
      <c r="CY709" s="136"/>
      <c r="CZ709" s="136"/>
      <c r="DA709" s="136"/>
      <c r="DB709" s="136"/>
      <c r="DC709" s="136"/>
      <c r="DD709" s="136"/>
      <c r="DE709" s="136"/>
      <c r="DF709" s="136"/>
      <c r="DG709" s="136"/>
      <c r="DH709" s="136"/>
      <c r="DI709" s="136"/>
      <c r="DJ709" s="136"/>
      <c r="DK709" s="136"/>
      <c r="DL709" s="136"/>
      <c r="DM709" s="136"/>
      <c r="DN709" s="136"/>
      <c r="DO709" s="136"/>
      <c r="DP709" s="136"/>
      <c r="DQ709" s="136"/>
      <c r="DR709" s="136"/>
      <c r="DS709" s="136"/>
      <c r="DT709" s="136"/>
      <c r="DU709" s="136"/>
      <c r="DV709" s="136"/>
      <c r="DW709" s="136"/>
      <c r="DX709" s="136"/>
      <c r="DY709" s="136"/>
      <c r="DZ709" s="136"/>
      <c r="EA709" s="136"/>
      <c r="EB709" s="136"/>
      <c r="EC709" s="136"/>
      <c r="ED709" s="136"/>
      <c r="EE709" s="136"/>
      <c r="EF709" s="136"/>
      <c r="EG709" s="136"/>
      <c r="EH709" s="136"/>
      <c r="EI709" s="136"/>
      <c r="EJ709" s="136"/>
      <c r="EK709" s="136"/>
      <c r="EL709" s="136"/>
      <c r="EM709" s="136"/>
      <c r="EN709" s="136"/>
      <c r="EO709" s="136"/>
      <c r="EP709" s="136"/>
      <c r="EQ709" s="136"/>
      <c r="ER709" s="136"/>
      <c r="ES709" s="136"/>
      <c r="ET709" s="136"/>
      <c r="EU709" s="136"/>
      <c r="EV709" s="136"/>
      <c r="EW709" s="136"/>
      <c r="EX709" s="136"/>
      <c r="EY709" s="136"/>
      <c r="EZ709" s="136"/>
      <c r="FA709" s="136"/>
      <c r="FB709" s="136"/>
      <c r="FC709" s="136"/>
      <c r="FD709" s="136"/>
      <c r="FE709" s="136"/>
      <c r="FF709" s="136"/>
      <c r="FG709" s="136"/>
      <c r="FH709" s="136"/>
      <c r="FI709" s="136"/>
      <c r="FJ709" s="136"/>
      <c r="FK709" s="136"/>
      <c r="FL709" s="136"/>
      <c r="FM709" s="136"/>
      <c r="FN709" s="136"/>
      <c r="FO709" s="136"/>
      <c r="FP709" s="136"/>
      <c r="FQ709" s="136"/>
      <c r="FR709" s="136"/>
      <c r="FS709" s="136"/>
      <c r="FT709" s="136"/>
      <c r="FU709" s="136"/>
      <c r="FV709" s="136"/>
      <c r="FW709" s="136"/>
      <c r="FX709" s="136"/>
      <c r="FY709" s="136"/>
      <c r="FZ709" s="136"/>
      <c r="GA709" s="136"/>
      <c r="GB709" s="136"/>
      <c r="GC709" s="136"/>
      <c r="GD709" s="136"/>
      <c r="GE709" s="136"/>
      <c r="GF709" s="136"/>
      <c r="GG709" s="136"/>
      <c r="GH709" s="136"/>
      <c r="GI709" s="136"/>
      <c r="GJ709" s="136"/>
      <c r="GK709" s="136"/>
      <c r="GL709" s="136"/>
      <c r="GM709" s="136"/>
      <c r="GN709" s="136"/>
      <c r="GO709" s="136"/>
      <c r="GP709" s="136"/>
      <c r="GQ709" s="136"/>
      <c r="GR709" s="136"/>
      <c r="GS709" s="136"/>
      <c r="GT709" s="136"/>
      <c r="GU709" s="136"/>
      <c r="GV709" s="136"/>
      <c r="GW709" s="136"/>
      <c r="GX709" s="136"/>
      <c r="GY709" s="136"/>
      <c r="GZ709" s="136"/>
      <c r="HA709" s="136"/>
      <c r="HB709" s="136"/>
      <c r="HC709" s="136"/>
      <c r="HD709" s="136"/>
      <c r="HE709" s="136"/>
      <c r="HF709" s="136"/>
      <c r="HG709" s="136"/>
      <c r="HH709" s="136"/>
      <c r="HI709" s="136"/>
      <c r="HJ709" s="136"/>
      <c r="HK709" s="136"/>
      <c r="HL709" s="136"/>
      <c r="HM709" s="136"/>
      <c r="HN709" s="136"/>
      <c r="HO709" s="136"/>
      <c r="HP709" s="136"/>
      <c r="HQ709" s="136"/>
      <c r="HR709" s="136"/>
      <c r="HS709" s="136"/>
      <c r="HT709" s="136"/>
      <c r="HU709" s="136"/>
      <c r="HV709" s="136"/>
      <c r="HW709" s="136"/>
      <c r="HX709" s="136"/>
      <c r="HY709" s="136"/>
      <c r="HZ709" s="136"/>
      <c r="IA709" s="136"/>
      <c r="IB709" s="136"/>
      <c r="IC709" s="136"/>
      <c r="ID709" s="136"/>
      <c r="IE709" s="136"/>
      <c r="IF709" s="136"/>
      <c r="IG709" s="136"/>
    </row>
    <row r="710" spans="1:241" ht="15" customHeight="1" x14ac:dyDescent="0.25">
      <c r="A710" s="135" t="s">
        <v>502</v>
      </c>
      <c r="B710" s="205">
        <v>6139634</v>
      </c>
      <c r="C710" s="205">
        <v>3936593</v>
      </c>
      <c r="D710" s="205">
        <v>1134046</v>
      </c>
      <c r="E710" s="205">
        <v>1083240</v>
      </c>
      <c r="F710" s="205">
        <v>1965882</v>
      </c>
      <c r="G710" s="205">
        <v>472246</v>
      </c>
      <c r="H710" s="242">
        <v>14731641</v>
      </c>
      <c r="I710" s="136"/>
      <c r="J710" s="135" t="s">
        <v>545</v>
      </c>
      <c r="K710" s="205">
        <v>3694008</v>
      </c>
      <c r="L710" s="205">
        <v>2426736</v>
      </c>
      <c r="M710" s="205">
        <v>801419</v>
      </c>
      <c r="N710" s="205">
        <v>1905269</v>
      </c>
      <c r="O710" s="205">
        <v>1991129</v>
      </c>
      <c r="P710" s="205">
        <v>292829</v>
      </c>
      <c r="Q710" s="242">
        <v>11111390</v>
      </c>
      <c r="R710" s="136"/>
      <c r="S710" s="136"/>
      <c r="T710" s="136"/>
      <c r="U710" s="136"/>
      <c r="V710" s="136"/>
      <c r="W710" s="136"/>
      <c r="X710" s="136"/>
      <c r="Y710" s="136"/>
      <c r="Z710" s="136"/>
      <c r="AA710" s="136"/>
      <c r="AB710" s="136"/>
      <c r="AC710" s="136"/>
      <c r="AD710" s="136"/>
      <c r="AE710" s="136"/>
      <c r="AF710" s="136"/>
      <c r="AG710" s="136"/>
      <c r="AH710" s="136"/>
      <c r="AI710" s="136"/>
      <c r="AJ710" s="136"/>
      <c r="AK710" s="136"/>
      <c r="AL710" s="136"/>
      <c r="AM710" s="136"/>
      <c r="AN710" s="136"/>
      <c r="AO710" s="136"/>
      <c r="AP710" s="136"/>
      <c r="AQ710" s="136"/>
      <c r="AR710" s="136"/>
      <c r="AS710" s="136"/>
      <c r="AT710" s="136"/>
      <c r="AU710" s="136"/>
      <c r="AV710" s="136"/>
      <c r="AW710" s="136"/>
      <c r="AX710" s="136"/>
      <c r="AY710" s="136"/>
      <c r="AZ710" s="136"/>
      <c r="BA710" s="136"/>
      <c r="BB710" s="136"/>
      <c r="BC710" s="136"/>
      <c r="BD710" s="136"/>
      <c r="BE710" s="136"/>
      <c r="BF710" s="136"/>
      <c r="BG710" s="136"/>
      <c r="BH710" s="136"/>
      <c r="BI710" s="136"/>
      <c r="BJ710" s="136"/>
      <c r="BK710" s="136"/>
      <c r="BL710" s="136"/>
      <c r="BM710" s="136"/>
      <c r="BN710" s="136"/>
      <c r="BO710" s="136"/>
      <c r="BP710" s="136"/>
      <c r="BQ710" s="136"/>
      <c r="BR710" s="136"/>
      <c r="BS710" s="136"/>
      <c r="BT710" s="136"/>
      <c r="BU710" s="136"/>
      <c r="BV710" s="136"/>
      <c r="BW710" s="136"/>
      <c r="BX710" s="136"/>
      <c r="BY710" s="136"/>
      <c r="BZ710" s="136"/>
      <c r="CA710" s="136"/>
      <c r="CB710" s="136"/>
      <c r="CC710" s="136"/>
      <c r="CD710" s="136"/>
      <c r="CE710" s="136"/>
      <c r="CF710" s="136"/>
      <c r="CG710" s="136"/>
      <c r="CH710" s="136"/>
      <c r="CI710" s="136"/>
      <c r="CJ710" s="136"/>
      <c r="CK710" s="136"/>
      <c r="CL710" s="136"/>
      <c r="CM710" s="136"/>
      <c r="CN710" s="136"/>
      <c r="CO710" s="136"/>
      <c r="CP710" s="136"/>
      <c r="CQ710" s="136"/>
      <c r="CR710" s="136"/>
      <c r="CS710" s="136"/>
      <c r="CT710" s="136"/>
      <c r="CU710" s="136"/>
      <c r="CV710" s="136"/>
      <c r="CW710" s="136"/>
      <c r="CX710" s="136"/>
      <c r="CY710" s="136"/>
      <c r="CZ710" s="136"/>
      <c r="DA710" s="136"/>
      <c r="DB710" s="136"/>
      <c r="DC710" s="136"/>
      <c r="DD710" s="136"/>
      <c r="DE710" s="136"/>
      <c r="DF710" s="136"/>
      <c r="DG710" s="136"/>
      <c r="DH710" s="136"/>
      <c r="DI710" s="136"/>
      <c r="DJ710" s="136"/>
      <c r="DK710" s="136"/>
      <c r="DL710" s="136"/>
      <c r="DM710" s="136"/>
      <c r="DN710" s="136"/>
      <c r="DO710" s="136"/>
      <c r="DP710" s="136"/>
      <c r="DQ710" s="136"/>
      <c r="DR710" s="136"/>
      <c r="DS710" s="136"/>
      <c r="DT710" s="136"/>
      <c r="DU710" s="136"/>
      <c r="DV710" s="136"/>
      <c r="DW710" s="136"/>
      <c r="DX710" s="136"/>
      <c r="DY710" s="136"/>
      <c r="DZ710" s="136"/>
      <c r="EA710" s="136"/>
      <c r="EB710" s="136"/>
      <c r="EC710" s="136"/>
      <c r="ED710" s="136"/>
      <c r="EE710" s="136"/>
      <c r="EF710" s="136"/>
      <c r="EG710" s="136"/>
      <c r="EH710" s="136"/>
      <c r="EI710" s="136"/>
      <c r="EJ710" s="136"/>
      <c r="EK710" s="136"/>
      <c r="EL710" s="136"/>
      <c r="EM710" s="136"/>
      <c r="EN710" s="136"/>
      <c r="EO710" s="136"/>
      <c r="EP710" s="136"/>
      <c r="EQ710" s="136"/>
      <c r="ER710" s="136"/>
      <c r="ES710" s="136"/>
      <c r="ET710" s="136"/>
      <c r="EU710" s="136"/>
      <c r="EV710" s="136"/>
      <c r="EW710" s="136"/>
      <c r="EX710" s="136"/>
      <c r="EY710" s="136"/>
      <c r="EZ710" s="136"/>
      <c r="FA710" s="136"/>
      <c r="FB710" s="136"/>
      <c r="FC710" s="136"/>
      <c r="FD710" s="136"/>
      <c r="FE710" s="136"/>
      <c r="FF710" s="136"/>
      <c r="FG710" s="136"/>
      <c r="FH710" s="136"/>
      <c r="FI710" s="136"/>
      <c r="FJ710" s="136"/>
      <c r="FK710" s="136"/>
      <c r="FL710" s="136"/>
      <c r="FM710" s="136"/>
      <c r="FN710" s="136"/>
      <c r="FO710" s="136"/>
      <c r="FP710" s="136"/>
      <c r="FQ710" s="136"/>
      <c r="FR710" s="136"/>
      <c r="FS710" s="136"/>
      <c r="FT710" s="136"/>
      <c r="FU710" s="136"/>
      <c r="FV710" s="136"/>
      <c r="FW710" s="136"/>
      <c r="FX710" s="136"/>
      <c r="FY710" s="136"/>
      <c r="FZ710" s="136"/>
      <c r="GA710" s="136"/>
      <c r="GB710" s="136"/>
      <c r="GC710" s="136"/>
      <c r="GD710" s="136"/>
      <c r="GE710" s="136"/>
      <c r="GF710" s="136"/>
      <c r="GG710" s="136"/>
      <c r="GH710" s="136"/>
      <c r="GI710" s="136"/>
      <c r="GJ710" s="136"/>
      <c r="GK710" s="136"/>
      <c r="GL710" s="136"/>
      <c r="GM710" s="136"/>
      <c r="GN710" s="136"/>
      <c r="GO710" s="136"/>
      <c r="GP710" s="136"/>
      <c r="GQ710" s="136"/>
      <c r="GR710" s="136"/>
      <c r="GS710" s="136"/>
      <c r="GT710" s="136"/>
      <c r="GU710" s="136"/>
      <c r="GV710" s="136"/>
      <c r="GW710" s="136"/>
      <c r="GX710" s="136"/>
      <c r="GY710" s="136"/>
      <c r="GZ710" s="136"/>
      <c r="HA710" s="136"/>
      <c r="HB710" s="136"/>
      <c r="HC710" s="136"/>
      <c r="HD710" s="136"/>
      <c r="HE710" s="136"/>
      <c r="HF710" s="136"/>
      <c r="HG710" s="136"/>
      <c r="HH710" s="136"/>
      <c r="HI710" s="136"/>
      <c r="HJ710" s="136"/>
      <c r="HK710" s="136"/>
      <c r="HL710" s="136"/>
      <c r="HM710" s="136"/>
      <c r="HN710" s="136"/>
      <c r="HO710" s="136"/>
      <c r="HP710" s="136"/>
      <c r="HQ710" s="136"/>
      <c r="HR710" s="136"/>
      <c r="HS710" s="136"/>
      <c r="HT710" s="136"/>
      <c r="HU710" s="136"/>
      <c r="HV710" s="136"/>
      <c r="HW710" s="136"/>
      <c r="HX710" s="136"/>
      <c r="HY710" s="136"/>
      <c r="HZ710" s="136"/>
      <c r="IA710" s="136"/>
      <c r="IB710" s="136"/>
      <c r="IC710" s="136"/>
      <c r="ID710" s="136"/>
      <c r="IE710" s="136"/>
      <c r="IF710" s="136"/>
      <c r="IG710" s="136"/>
    </row>
    <row r="711" spans="1:241" ht="15" customHeight="1" x14ac:dyDescent="0.25">
      <c r="A711" s="135" t="s">
        <v>503</v>
      </c>
      <c r="B711" s="205">
        <v>5285062</v>
      </c>
      <c r="C711" s="205">
        <v>4005720</v>
      </c>
      <c r="D711" s="205">
        <v>1066202</v>
      </c>
      <c r="E711" s="205">
        <v>1292488</v>
      </c>
      <c r="F711" s="205">
        <v>2071108</v>
      </c>
      <c r="G711" s="205">
        <v>432579</v>
      </c>
      <c r="H711" s="242">
        <v>14153159</v>
      </c>
      <c r="I711" s="136"/>
      <c r="J711" s="135" t="s">
        <v>546</v>
      </c>
      <c r="K711" s="205">
        <v>2956982</v>
      </c>
      <c r="L711" s="205">
        <v>2471533</v>
      </c>
      <c r="M711" s="205">
        <v>747317</v>
      </c>
      <c r="N711" s="205">
        <v>1608910</v>
      </c>
      <c r="O711" s="205">
        <v>1690742</v>
      </c>
      <c r="P711" s="205">
        <v>309690</v>
      </c>
      <c r="Q711" s="242">
        <v>9785174</v>
      </c>
      <c r="R711" s="136"/>
      <c r="S711" s="136"/>
      <c r="T711" s="136"/>
      <c r="U711" s="136"/>
      <c r="V711" s="136"/>
      <c r="W711" s="136"/>
      <c r="X711" s="136"/>
      <c r="Y711" s="136"/>
      <c r="Z711" s="136"/>
      <c r="AA711" s="136"/>
      <c r="AB711" s="136"/>
      <c r="AC711" s="136"/>
      <c r="AD711" s="136"/>
      <c r="AE711" s="136"/>
      <c r="AF711" s="136"/>
      <c r="AG711" s="136"/>
      <c r="AH711" s="136"/>
      <c r="AI711" s="136"/>
      <c r="AJ711" s="136"/>
      <c r="AK711" s="136"/>
      <c r="AL711" s="136"/>
      <c r="AM711" s="136"/>
      <c r="AN711" s="136"/>
      <c r="AO711" s="136"/>
      <c r="AP711" s="136"/>
      <c r="AQ711" s="136"/>
      <c r="AR711" s="136"/>
      <c r="AS711" s="136"/>
      <c r="AT711" s="136"/>
      <c r="AU711" s="136"/>
      <c r="AV711" s="136"/>
      <c r="AW711" s="136"/>
      <c r="AX711" s="136"/>
      <c r="AY711" s="136"/>
      <c r="AZ711" s="136"/>
      <c r="BA711" s="136"/>
      <c r="BB711" s="136"/>
      <c r="BC711" s="136"/>
      <c r="BD711" s="136"/>
      <c r="BE711" s="136"/>
      <c r="BF711" s="136"/>
      <c r="BG711" s="136"/>
      <c r="BH711" s="136"/>
      <c r="BI711" s="136"/>
      <c r="BJ711" s="136"/>
      <c r="BK711" s="136"/>
      <c r="BL711" s="136"/>
      <c r="BM711" s="136"/>
      <c r="BN711" s="136"/>
      <c r="BO711" s="136"/>
      <c r="BP711" s="136"/>
      <c r="BQ711" s="136"/>
      <c r="BR711" s="136"/>
      <c r="BS711" s="136"/>
      <c r="BT711" s="136"/>
      <c r="BU711" s="136"/>
      <c r="BV711" s="136"/>
      <c r="BW711" s="136"/>
      <c r="BX711" s="136"/>
      <c r="BY711" s="136"/>
      <c r="BZ711" s="136"/>
      <c r="CA711" s="136"/>
      <c r="CB711" s="136"/>
      <c r="CC711" s="136"/>
      <c r="CD711" s="136"/>
      <c r="CE711" s="136"/>
      <c r="CF711" s="136"/>
      <c r="CG711" s="136"/>
      <c r="CH711" s="136"/>
      <c r="CI711" s="136"/>
      <c r="CJ711" s="136"/>
      <c r="CK711" s="136"/>
      <c r="CL711" s="136"/>
      <c r="CM711" s="136"/>
      <c r="CN711" s="136"/>
      <c r="CO711" s="136"/>
      <c r="CP711" s="136"/>
      <c r="CQ711" s="136"/>
      <c r="CR711" s="136"/>
      <c r="CS711" s="136"/>
      <c r="CT711" s="136"/>
      <c r="CU711" s="136"/>
      <c r="CV711" s="136"/>
      <c r="CW711" s="136"/>
      <c r="CX711" s="136"/>
      <c r="CY711" s="136"/>
      <c r="CZ711" s="136"/>
      <c r="DA711" s="136"/>
      <c r="DB711" s="136"/>
      <c r="DC711" s="136"/>
      <c r="DD711" s="136"/>
      <c r="DE711" s="136"/>
      <c r="DF711" s="136"/>
      <c r="DG711" s="136"/>
      <c r="DH711" s="136"/>
      <c r="DI711" s="136"/>
      <c r="DJ711" s="136"/>
      <c r="DK711" s="136"/>
      <c r="DL711" s="136"/>
      <c r="DM711" s="136"/>
      <c r="DN711" s="136"/>
      <c r="DO711" s="136"/>
      <c r="DP711" s="136"/>
      <c r="DQ711" s="136"/>
      <c r="DR711" s="136"/>
      <c r="DS711" s="136"/>
      <c r="DT711" s="136"/>
      <c r="DU711" s="136"/>
      <c r="DV711" s="136"/>
      <c r="DW711" s="136"/>
      <c r="DX711" s="136"/>
      <c r="DY711" s="136"/>
      <c r="DZ711" s="136"/>
      <c r="EA711" s="136"/>
      <c r="EB711" s="136"/>
      <c r="EC711" s="136"/>
      <c r="ED711" s="136"/>
      <c r="EE711" s="136"/>
      <c r="EF711" s="136"/>
      <c r="EG711" s="136"/>
      <c r="EH711" s="136"/>
      <c r="EI711" s="136"/>
      <c r="EJ711" s="136"/>
      <c r="EK711" s="136"/>
      <c r="EL711" s="136"/>
      <c r="EM711" s="136"/>
      <c r="EN711" s="136"/>
      <c r="EO711" s="136"/>
      <c r="EP711" s="136"/>
      <c r="EQ711" s="136"/>
      <c r="ER711" s="136"/>
      <c r="ES711" s="136"/>
      <c r="ET711" s="136"/>
      <c r="EU711" s="136"/>
      <c r="EV711" s="136"/>
      <c r="EW711" s="136"/>
      <c r="EX711" s="136"/>
      <c r="EY711" s="136"/>
      <c r="EZ711" s="136"/>
      <c r="FA711" s="136"/>
      <c r="FB711" s="136"/>
      <c r="FC711" s="136"/>
      <c r="FD711" s="136"/>
      <c r="FE711" s="136"/>
      <c r="FF711" s="136"/>
      <c r="FG711" s="136"/>
      <c r="FH711" s="136"/>
      <c r="FI711" s="136"/>
      <c r="FJ711" s="136"/>
      <c r="FK711" s="136"/>
      <c r="FL711" s="136"/>
      <c r="FM711" s="136"/>
      <c r="FN711" s="136"/>
      <c r="FO711" s="136"/>
      <c r="FP711" s="136"/>
      <c r="FQ711" s="136"/>
      <c r="FR711" s="136"/>
      <c r="FS711" s="136"/>
      <c r="FT711" s="136"/>
      <c r="FU711" s="136"/>
      <c r="FV711" s="136"/>
      <c r="FW711" s="136"/>
      <c r="FX711" s="136"/>
      <c r="FY711" s="136"/>
      <c r="FZ711" s="136"/>
      <c r="GA711" s="136"/>
      <c r="GB711" s="136"/>
      <c r="GC711" s="136"/>
      <c r="GD711" s="136"/>
      <c r="GE711" s="136"/>
      <c r="GF711" s="136"/>
      <c r="GG711" s="136"/>
      <c r="GH711" s="136"/>
      <c r="GI711" s="136"/>
      <c r="GJ711" s="136"/>
      <c r="GK711" s="136"/>
      <c r="GL711" s="136"/>
      <c r="GM711" s="136"/>
      <c r="GN711" s="136"/>
      <c r="GO711" s="136"/>
      <c r="GP711" s="136"/>
      <c r="GQ711" s="136"/>
      <c r="GR711" s="136"/>
      <c r="GS711" s="136"/>
      <c r="GT711" s="136"/>
      <c r="GU711" s="136"/>
      <c r="GV711" s="136"/>
      <c r="GW711" s="136"/>
      <c r="GX711" s="136"/>
      <c r="GY711" s="136"/>
      <c r="GZ711" s="136"/>
      <c r="HA711" s="136"/>
      <c r="HB711" s="136"/>
      <c r="HC711" s="136"/>
      <c r="HD711" s="136"/>
      <c r="HE711" s="136"/>
      <c r="HF711" s="136"/>
      <c r="HG711" s="136"/>
      <c r="HH711" s="136"/>
      <c r="HI711" s="136"/>
      <c r="HJ711" s="136"/>
      <c r="HK711" s="136"/>
      <c r="HL711" s="136"/>
      <c r="HM711" s="136"/>
      <c r="HN711" s="136"/>
      <c r="HO711" s="136"/>
      <c r="HP711" s="136"/>
      <c r="HQ711" s="136"/>
      <c r="HR711" s="136"/>
      <c r="HS711" s="136"/>
      <c r="HT711" s="136"/>
      <c r="HU711" s="136"/>
      <c r="HV711" s="136"/>
      <c r="HW711" s="136"/>
      <c r="HX711" s="136"/>
      <c r="HY711" s="136"/>
      <c r="HZ711" s="136"/>
      <c r="IA711" s="136"/>
      <c r="IB711" s="136"/>
      <c r="IC711" s="136"/>
      <c r="ID711" s="136"/>
      <c r="IE711" s="136"/>
      <c r="IF711" s="136"/>
      <c r="IG711" s="136"/>
    </row>
    <row r="712" spans="1:241" ht="15" customHeight="1" x14ac:dyDescent="0.25">
      <c r="A712" s="135" t="s">
        <v>506</v>
      </c>
      <c r="B712" s="205">
        <v>3764610</v>
      </c>
      <c r="C712" s="205">
        <v>2859479</v>
      </c>
      <c r="D712" s="205">
        <v>775604</v>
      </c>
      <c r="E712" s="205">
        <v>1085934</v>
      </c>
      <c r="F712" s="205">
        <v>1617573</v>
      </c>
      <c r="G712" s="205">
        <v>326662</v>
      </c>
      <c r="H712" s="242">
        <v>10429862</v>
      </c>
      <c r="I712" s="136"/>
      <c r="J712" s="135" t="s">
        <v>549</v>
      </c>
      <c r="K712" s="205">
        <v>3369142</v>
      </c>
      <c r="L712" s="205">
        <v>2776906</v>
      </c>
      <c r="M712" s="205">
        <v>954131</v>
      </c>
      <c r="N712" s="205">
        <v>1245665</v>
      </c>
      <c r="O712" s="205">
        <v>1487800</v>
      </c>
      <c r="P712" s="205">
        <v>335345</v>
      </c>
      <c r="Q712" s="242">
        <v>10168989</v>
      </c>
      <c r="R712" s="136"/>
      <c r="S712" s="136"/>
      <c r="T712" s="136"/>
      <c r="U712" s="136"/>
      <c r="V712" s="136"/>
      <c r="W712" s="136"/>
      <c r="X712" s="136"/>
      <c r="Y712" s="136"/>
      <c r="Z712" s="136"/>
      <c r="AA712" s="136"/>
      <c r="AB712" s="136"/>
      <c r="AC712" s="136"/>
      <c r="AD712" s="136"/>
      <c r="AE712" s="136"/>
      <c r="AF712" s="136"/>
      <c r="AG712" s="136"/>
      <c r="AH712" s="136"/>
      <c r="AI712" s="136"/>
      <c r="AJ712" s="136"/>
      <c r="AK712" s="136"/>
      <c r="AL712" s="136"/>
      <c r="AM712" s="136"/>
      <c r="AN712" s="136"/>
      <c r="AO712" s="136"/>
      <c r="AP712" s="136"/>
      <c r="AQ712" s="136"/>
      <c r="AR712" s="136"/>
      <c r="AS712" s="136"/>
      <c r="AT712" s="136"/>
      <c r="AU712" s="136"/>
      <c r="AV712" s="136"/>
      <c r="AW712" s="136"/>
      <c r="AX712" s="136"/>
      <c r="AY712" s="136"/>
      <c r="AZ712" s="136"/>
      <c r="BA712" s="136"/>
      <c r="BB712" s="136"/>
      <c r="BC712" s="136"/>
      <c r="BD712" s="136"/>
      <c r="BE712" s="136"/>
      <c r="BF712" s="136"/>
      <c r="BG712" s="136"/>
      <c r="BH712" s="136"/>
      <c r="BI712" s="136"/>
      <c r="BJ712" s="136"/>
      <c r="BK712" s="136"/>
      <c r="BL712" s="136"/>
      <c r="BM712" s="136"/>
      <c r="BN712" s="136"/>
      <c r="BO712" s="136"/>
      <c r="BP712" s="136"/>
      <c r="BQ712" s="136"/>
      <c r="BR712" s="136"/>
      <c r="BS712" s="136"/>
      <c r="BT712" s="136"/>
      <c r="BU712" s="136"/>
      <c r="BV712" s="136"/>
      <c r="BW712" s="136"/>
      <c r="BX712" s="136"/>
      <c r="BY712" s="136"/>
      <c r="BZ712" s="136"/>
      <c r="CA712" s="136"/>
      <c r="CB712" s="136"/>
      <c r="CC712" s="136"/>
      <c r="CD712" s="136"/>
      <c r="CE712" s="136"/>
      <c r="CF712" s="136"/>
      <c r="CG712" s="136"/>
      <c r="CH712" s="136"/>
      <c r="CI712" s="136"/>
      <c r="CJ712" s="136"/>
      <c r="CK712" s="136"/>
      <c r="CL712" s="136"/>
      <c r="CM712" s="136"/>
      <c r="CN712" s="136"/>
      <c r="CO712" s="136"/>
      <c r="CP712" s="136"/>
      <c r="CQ712" s="136"/>
      <c r="CR712" s="136"/>
      <c r="CS712" s="136"/>
      <c r="CT712" s="136"/>
      <c r="CU712" s="136"/>
      <c r="CV712" s="136"/>
      <c r="CW712" s="136"/>
      <c r="CX712" s="136"/>
      <c r="CY712" s="136"/>
      <c r="CZ712" s="136"/>
      <c r="DA712" s="136"/>
      <c r="DB712" s="136"/>
      <c r="DC712" s="136"/>
      <c r="DD712" s="136"/>
      <c r="DE712" s="136"/>
      <c r="DF712" s="136"/>
      <c r="DG712" s="136"/>
      <c r="DH712" s="136"/>
      <c r="DI712" s="136"/>
      <c r="DJ712" s="136"/>
      <c r="DK712" s="136"/>
      <c r="DL712" s="136"/>
      <c r="DM712" s="136"/>
      <c r="DN712" s="136"/>
      <c r="DO712" s="136"/>
      <c r="DP712" s="136"/>
      <c r="DQ712" s="136"/>
      <c r="DR712" s="136"/>
      <c r="DS712" s="136"/>
      <c r="DT712" s="136"/>
      <c r="DU712" s="136"/>
      <c r="DV712" s="136"/>
      <c r="DW712" s="136"/>
      <c r="DX712" s="136"/>
      <c r="DY712" s="136"/>
      <c r="DZ712" s="136"/>
      <c r="EA712" s="136"/>
      <c r="EB712" s="136"/>
      <c r="EC712" s="136"/>
      <c r="ED712" s="136"/>
      <c r="EE712" s="136"/>
      <c r="EF712" s="136"/>
      <c r="EG712" s="136"/>
      <c r="EH712" s="136"/>
      <c r="EI712" s="136"/>
      <c r="EJ712" s="136"/>
      <c r="EK712" s="136"/>
      <c r="EL712" s="136"/>
      <c r="EM712" s="136"/>
      <c r="EN712" s="136"/>
      <c r="EO712" s="136"/>
      <c r="EP712" s="136"/>
      <c r="EQ712" s="136"/>
      <c r="ER712" s="136"/>
      <c r="ES712" s="136"/>
      <c r="ET712" s="136"/>
      <c r="EU712" s="136"/>
      <c r="EV712" s="136"/>
      <c r="EW712" s="136"/>
      <c r="EX712" s="136"/>
      <c r="EY712" s="136"/>
      <c r="EZ712" s="136"/>
      <c r="FA712" s="136"/>
      <c r="FB712" s="136"/>
      <c r="FC712" s="136"/>
      <c r="FD712" s="136"/>
      <c r="FE712" s="136"/>
      <c r="FF712" s="136"/>
      <c r="FG712" s="136"/>
      <c r="FH712" s="136"/>
      <c r="FI712" s="136"/>
      <c r="FJ712" s="136"/>
      <c r="FK712" s="136"/>
      <c r="FL712" s="136"/>
      <c r="FM712" s="136"/>
      <c r="FN712" s="136"/>
      <c r="FO712" s="136"/>
      <c r="FP712" s="136"/>
      <c r="FQ712" s="136"/>
      <c r="FR712" s="136"/>
      <c r="FS712" s="136"/>
      <c r="FT712" s="136"/>
      <c r="FU712" s="136"/>
      <c r="FV712" s="136"/>
      <c r="FW712" s="136"/>
      <c r="FX712" s="136"/>
      <c r="FY712" s="136"/>
      <c r="FZ712" s="136"/>
      <c r="GA712" s="136"/>
      <c r="GB712" s="136"/>
      <c r="GC712" s="136"/>
      <c r="GD712" s="136"/>
      <c r="GE712" s="136"/>
      <c r="GF712" s="136"/>
      <c r="GG712" s="136"/>
      <c r="GH712" s="136"/>
      <c r="GI712" s="136"/>
      <c r="GJ712" s="136"/>
      <c r="GK712" s="136"/>
      <c r="GL712" s="136"/>
      <c r="GM712" s="136"/>
      <c r="GN712" s="136"/>
      <c r="GO712" s="136"/>
      <c r="GP712" s="136"/>
      <c r="GQ712" s="136"/>
      <c r="GR712" s="136"/>
      <c r="GS712" s="136"/>
      <c r="GT712" s="136"/>
      <c r="GU712" s="136"/>
      <c r="GV712" s="136"/>
      <c r="GW712" s="136"/>
      <c r="GX712" s="136"/>
      <c r="GY712" s="136"/>
      <c r="GZ712" s="136"/>
      <c r="HA712" s="136"/>
      <c r="HB712" s="136"/>
      <c r="HC712" s="136"/>
      <c r="HD712" s="136"/>
      <c r="HE712" s="136"/>
      <c r="HF712" s="136"/>
      <c r="HG712" s="136"/>
      <c r="HH712" s="136"/>
      <c r="HI712" s="136"/>
      <c r="HJ712" s="136"/>
      <c r="HK712" s="136"/>
      <c r="HL712" s="136"/>
      <c r="HM712" s="136"/>
      <c r="HN712" s="136"/>
      <c r="HO712" s="136"/>
      <c r="HP712" s="136"/>
      <c r="HQ712" s="136"/>
      <c r="HR712" s="136"/>
      <c r="HS712" s="136"/>
      <c r="HT712" s="136"/>
      <c r="HU712" s="136"/>
      <c r="HV712" s="136"/>
      <c r="HW712" s="136"/>
      <c r="HX712" s="136"/>
      <c r="HY712" s="136"/>
      <c r="HZ712" s="136"/>
      <c r="IA712" s="136"/>
      <c r="IB712" s="136"/>
      <c r="IC712" s="136"/>
      <c r="ID712" s="136"/>
      <c r="IE712" s="136"/>
      <c r="IF712" s="136"/>
      <c r="IG712" s="136"/>
    </row>
    <row r="713" spans="1:241" ht="15" customHeight="1" x14ac:dyDescent="0.25">
      <c r="A713" s="135" t="s">
        <v>722</v>
      </c>
      <c r="B713" s="205">
        <v>5419148</v>
      </c>
      <c r="C713" s="205">
        <v>3256058</v>
      </c>
      <c r="D713" s="205">
        <v>925307</v>
      </c>
      <c r="E713" s="205">
        <v>1332604</v>
      </c>
      <c r="F713" s="205">
        <v>1705337</v>
      </c>
      <c r="G713" s="205">
        <v>373401</v>
      </c>
      <c r="H713" s="242">
        <v>13011855</v>
      </c>
      <c r="I713" s="136"/>
      <c r="J713" s="135" t="s">
        <v>732</v>
      </c>
      <c r="K713" s="205">
        <v>3840169</v>
      </c>
      <c r="L713" s="205">
        <v>2860095</v>
      </c>
      <c r="M713" s="205">
        <v>836570</v>
      </c>
      <c r="N713" s="205">
        <v>1588713</v>
      </c>
      <c r="O713" s="205">
        <v>1566518</v>
      </c>
      <c r="P713" s="205">
        <v>381977</v>
      </c>
      <c r="Q713" s="242">
        <v>11074042</v>
      </c>
      <c r="R713" s="136"/>
      <c r="S713" s="136"/>
      <c r="T713" s="136"/>
      <c r="U713" s="136"/>
      <c r="V713" s="136"/>
      <c r="W713" s="136"/>
      <c r="X713" s="136"/>
      <c r="Y713" s="136"/>
      <c r="Z713" s="136"/>
      <c r="AA713" s="136"/>
      <c r="AB713" s="136"/>
      <c r="AC713" s="136"/>
      <c r="AD713" s="136"/>
      <c r="AE713" s="136"/>
      <c r="AF713" s="136"/>
      <c r="AG713" s="136"/>
      <c r="AH713" s="136"/>
      <c r="AI713" s="136"/>
      <c r="AJ713" s="136"/>
      <c r="AK713" s="136"/>
      <c r="AL713" s="136"/>
      <c r="AM713" s="136"/>
      <c r="AN713" s="136"/>
      <c r="AO713" s="136"/>
      <c r="AP713" s="136"/>
      <c r="AQ713" s="136"/>
      <c r="AR713" s="136"/>
      <c r="AS713" s="136"/>
      <c r="AT713" s="136"/>
      <c r="AU713" s="136"/>
      <c r="AV713" s="136"/>
      <c r="AW713" s="136"/>
      <c r="AX713" s="136"/>
      <c r="AY713" s="136"/>
      <c r="AZ713" s="136"/>
      <c r="BA713" s="136"/>
      <c r="BB713" s="136"/>
      <c r="BC713" s="136"/>
      <c r="BD713" s="136"/>
      <c r="BE713" s="136"/>
      <c r="BF713" s="136"/>
      <c r="BG713" s="136"/>
      <c r="BH713" s="136"/>
      <c r="BI713" s="136"/>
      <c r="BJ713" s="136"/>
      <c r="BK713" s="136"/>
      <c r="BL713" s="136"/>
      <c r="BM713" s="136"/>
      <c r="BN713" s="136"/>
      <c r="BO713" s="136"/>
      <c r="BP713" s="136"/>
      <c r="BQ713" s="136"/>
      <c r="BR713" s="136"/>
      <c r="BS713" s="136"/>
      <c r="BT713" s="136"/>
      <c r="BU713" s="136"/>
      <c r="BV713" s="136"/>
      <c r="BW713" s="136"/>
      <c r="BX713" s="136"/>
      <c r="BY713" s="136"/>
      <c r="BZ713" s="136"/>
      <c r="CA713" s="136"/>
      <c r="CB713" s="136"/>
      <c r="CC713" s="136"/>
      <c r="CD713" s="136"/>
      <c r="CE713" s="136"/>
      <c r="CF713" s="136"/>
      <c r="CG713" s="136"/>
      <c r="CH713" s="136"/>
      <c r="CI713" s="136"/>
      <c r="CJ713" s="136"/>
      <c r="CK713" s="136"/>
      <c r="CL713" s="136"/>
      <c r="CM713" s="136"/>
      <c r="CN713" s="136"/>
      <c r="CO713" s="136"/>
      <c r="CP713" s="136"/>
      <c r="CQ713" s="136"/>
      <c r="CR713" s="136"/>
      <c r="CS713" s="136"/>
      <c r="CT713" s="136"/>
      <c r="CU713" s="136"/>
      <c r="CV713" s="136"/>
      <c r="CW713" s="136"/>
      <c r="CX713" s="136"/>
      <c r="CY713" s="136"/>
      <c r="CZ713" s="136"/>
      <c r="DA713" s="136"/>
      <c r="DB713" s="136"/>
      <c r="DC713" s="136"/>
      <c r="DD713" s="136"/>
      <c r="DE713" s="136"/>
      <c r="DF713" s="136"/>
      <c r="DG713" s="136"/>
      <c r="DH713" s="136"/>
      <c r="DI713" s="136"/>
      <c r="DJ713" s="136"/>
      <c r="DK713" s="136"/>
      <c r="DL713" s="136"/>
      <c r="DM713" s="136"/>
      <c r="DN713" s="136"/>
      <c r="DO713" s="136"/>
      <c r="DP713" s="136"/>
      <c r="DQ713" s="136"/>
      <c r="DR713" s="136"/>
      <c r="DS713" s="136"/>
      <c r="DT713" s="136"/>
      <c r="DU713" s="136"/>
      <c r="DV713" s="136"/>
      <c r="DW713" s="136"/>
      <c r="DX713" s="136"/>
      <c r="DY713" s="136"/>
      <c r="DZ713" s="136"/>
      <c r="EA713" s="136"/>
      <c r="EB713" s="136"/>
      <c r="EC713" s="136"/>
      <c r="ED713" s="136"/>
      <c r="EE713" s="136"/>
      <c r="EF713" s="136"/>
      <c r="EG713" s="136"/>
      <c r="EH713" s="136"/>
      <c r="EI713" s="136"/>
      <c r="EJ713" s="136"/>
      <c r="EK713" s="136"/>
      <c r="EL713" s="136"/>
      <c r="EM713" s="136"/>
      <c r="EN713" s="136"/>
      <c r="EO713" s="136"/>
      <c r="EP713" s="136"/>
      <c r="EQ713" s="136"/>
      <c r="ER713" s="136"/>
      <c r="ES713" s="136"/>
      <c r="ET713" s="136"/>
      <c r="EU713" s="136"/>
      <c r="EV713" s="136"/>
      <c r="EW713" s="136"/>
      <c r="EX713" s="136"/>
      <c r="EY713" s="136"/>
      <c r="EZ713" s="136"/>
      <c r="FA713" s="136"/>
      <c r="FB713" s="136"/>
      <c r="FC713" s="136"/>
      <c r="FD713" s="136"/>
      <c r="FE713" s="136"/>
      <c r="FF713" s="136"/>
      <c r="FG713" s="136"/>
      <c r="FH713" s="136"/>
      <c r="FI713" s="136"/>
      <c r="FJ713" s="136"/>
      <c r="FK713" s="136"/>
      <c r="FL713" s="136"/>
      <c r="FM713" s="136"/>
      <c r="FN713" s="136"/>
      <c r="FO713" s="136"/>
      <c r="FP713" s="136"/>
      <c r="FQ713" s="136"/>
      <c r="FR713" s="136"/>
      <c r="FS713" s="136"/>
      <c r="FT713" s="136"/>
      <c r="FU713" s="136"/>
      <c r="FV713" s="136"/>
      <c r="FW713" s="136"/>
      <c r="FX713" s="136"/>
      <c r="FY713" s="136"/>
      <c r="FZ713" s="136"/>
      <c r="GA713" s="136"/>
      <c r="GB713" s="136"/>
      <c r="GC713" s="136"/>
      <c r="GD713" s="136"/>
      <c r="GE713" s="136"/>
      <c r="GF713" s="136"/>
      <c r="GG713" s="136"/>
      <c r="GH713" s="136"/>
      <c r="GI713" s="136"/>
      <c r="GJ713" s="136"/>
      <c r="GK713" s="136"/>
      <c r="GL713" s="136"/>
      <c r="GM713" s="136"/>
      <c r="GN713" s="136"/>
      <c r="GO713" s="136"/>
      <c r="GP713" s="136"/>
      <c r="GQ713" s="136"/>
      <c r="GR713" s="136"/>
      <c r="GS713" s="136"/>
      <c r="GT713" s="136"/>
      <c r="GU713" s="136"/>
      <c r="GV713" s="136"/>
      <c r="GW713" s="136"/>
      <c r="GX713" s="136"/>
      <c r="GY713" s="136"/>
      <c r="GZ713" s="136"/>
      <c r="HA713" s="136"/>
      <c r="HB713" s="136"/>
      <c r="HC713" s="136"/>
      <c r="HD713" s="136"/>
      <c r="HE713" s="136"/>
      <c r="HF713" s="136"/>
      <c r="HG713" s="136"/>
      <c r="HH713" s="136"/>
      <c r="HI713" s="136"/>
      <c r="HJ713" s="136"/>
      <c r="HK713" s="136"/>
      <c r="HL713" s="136"/>
      <c r="HM713" s="136"/>
      <c r="HN713" s="136"/>
      <c r="HO713" s="136"/>
      <c r="HP713" s="136"/>
      <c r="HQ713" s="136"/>
      <c r="HR713" s="136"/>
      <c r="HS713" s="136"/>
      <c r="HT713" s="136"/>
      <c r="HU713" s="136"/>
      <c r="HV713" s="136"/>
      <c r="HW713" s="136"/>
      <c r="HX713" s="136"/>
      <c r="HY713" s="136"/>
      <c r="HZ713" s="136"/>
      <c r="IA713" s="136"/>
      <c r="IB713" s="136"/>
      <c r="IC713" s="136"/>
      <c r="ID713" s="136"/>
      <c r="IE713" s="136"/>
      <c r="IF713" s="136"/>
      <c r="IG713" s="136"/>
    </row>
    <row r="714" spans="1:241" ht="15" customHeight="1" x14ac:dyDescent="0.25">
      <c r="A714" s="135" t="s">
        <v>649</v>
      </c>
      <c r="B714" s="205">
        <v>6756304</v>
      </c>
      <c r="C714" s="205">
        <v>3416788</v>
      </c>
      <c r="D714" s="205">
        <v>1269900</v>
      </c>
      <c r="E714" s="205">
        <v>1419297</v>
      </c>
      <c r="F714" s="205">
        <v>2059237</v>
      </c>
      <c r="G714" s="205">
        <v>545183</v>
      </c>
      <c r="H714" s="242">
        <v>15466709</v>
      </c>
      <c r="I714" s="136"/>
      <c r="J714" s="135" t="s">
        <v>658</v>
      </c>
      <c r="K714" s="205">
        <v>3773802</v>
      </c>
      <c r="L714" s="205">
        <v>2466642</v>
      </c>
      <c r="M714" s="205">
        <v>930333</v>
      </c>
      <c r="N714" s="205">
        <v>1348716</v>
      </c>
      <c r="O714" s="205">
        <v>1592085</v>
      </c>
      <c r="P714" s="205">
        <v>481848</v>
      </c>
      <c r="Q714" s="242">
        <v>10593426</v>
      </c>
      <c r="R714" s="136"/>
      <c r="S714" s="136"/>
      <c r="T714" s="136"/>
      <c r="U714" s="136"/>
      <c r="V714" s="136"/>
      <c r="W714" s="136"/>
      <c r="X714" s="136"/>
      <c r="Y714" s="136"/>
      <c r="Z714" s="136"/>
      <c r="AA714" s="136"/>
      <c r="AB714" s="136"/>
      <c r="AC714" s="136"/>
      <c r="AD714" s="136"/>
      <c r="AE714" s="136"/>
      <c r="AF714" s="136"/>
      <c r="AG714" s="136"/>
      <c r="AH714" s="136"/>
      <c r="AI714" s="136"/>
      <c r="AJ714" s="136"/>
      <c r="AK714" s="136"/>
      <c r="AL714" s="136"/>
      <c r="AM714" s="136"/>
      <c r="AN714" s="136"/>
      <c r="AO714" s="136"/>
      <c r="AP714" s="136"/>
      <c r="AQ714" s="136"/>
      <c r="AR714" s="136"/>
      <c r="AS714" s="136"/>
      <c r="AT714" s="136"/>
      <c r="AU714" s="136"/>
      <c r="AV714" s="136"/>
      <c r="AW714" s="136"/>
      <c r="AX714" s="136"/>
      <c r="AY714" s="136"/>
      <c r="AZ714" s="136"/>
      <c r="BA714" s="136"/>
      <c r="BB714" s="136"/>
      <c r="BC714" s="136"/>
      <c r="BD714" s="136"/>
      <c r="BE714" s="136"/>
      <c r="BF714" s="136"/>
      <c r="BG714" s="136"/>
      <c r="BH714" s="136"/>
      <c r="BI714" s="136"/>
      <c r="BJ714" s="136"/>
      <c r="BK714" s="136"/>
      <c r="BL714" s="136"/>
      <c r="BM714" s="136"/>
      <c r="BN714" s="136"/>
      <c r="BO714" s="136"/>
      <c r="BP714" s="136"/>
      <c r="BQ714" s="136"/>
      <c r="BR714" s="136"/>
      <c r="BS714" s="136"/>
      <c r="BT714" s="136"/>
      <c r="BU714" s="136"/>
      <c r="BV714" s="136"/>
      <c r="BW714" s="136"/>
      <c r="BX714" s="136"/>
      <c r="BY714" s="136"/>
      <c r="BZ714" s="136"/>
      <c r="CA714" s="136"/>
      <c r="CB714" s="136"/>
      <c r="CC714" s="136"/>
      <c r="CD714" s="136"/>
      <c r="CE714" s="136"/>
      <c r="CF714" s="136"/>
      <c r="CG714" s="136"/>
      <c r="CH714" s="136"/>
      <c r="CI714" s="136"/>
      <c r="CJ714" s="136"/>
      <c r="CK714" s="136"/>
      <c r="CL714" s="136"/>
      <c r="CM714" s="136"/>
      <c r="CN714" s="136"/>
      <c r="CO714" s="136"/>
      <c r="CP714" s="136"/>
      <c r="CQ714" s="136"/>
      <c r="CR714" s="136"/>
      <c r="CS714" s="136"/>
      <c r="CT714" s="136"/>
      <c r="CU714" s="136"/>
      <c r="CV714" s="136"/>
      <c r="CW714" s="136"/>
      <c r="CX714" s="136"/>
      <c r="CY714" s="136"/>
      <c r="CZ714" s="136"/>
      <c r="DA714" s="136"/>
      <c r="DB714" s="136"/>
      <c r="DC714" s="136"/>
      <c r="DD714" s="136"/>
      <c r="DE714" s="136"/>
      <c r="DF714" s="136"/>
      <c r="DG714" s="136"/>
      <c r="DH714" s="136"/>
      <c r="DI714" s="136"/>
      <c r="DJ714" s="136"/>
      <c r="DK714" s="136"/>
      <c r="DL714" s="136"/>
      <c r="DM714" s="136"/>
      <c r="DN714" s="136"/>
      <c r="DO714" s="136"/>
      <c r="DP714" s="136"/>
      <c r="DQ714" s="136"/>
      <c r="DR714" s="136"/>
      <c r="DS714" s="136"/>
      <c r="DT714" s="136"/>
      <c r="DU714" s="136"/>
      <c r="DV714" s="136"/>
      <c r="DW714" s="136"/>
      <c r="DX714" s="136"/>
      <c r="DY714" s="136"/>
      <c r="DZ714" s="136"/>
      <c r="EA714" s="136"/>
      <c r="EB714" s="136"/>
      <c r="EC714" s="136"/>
      <c r="ED714" s="136"/>
      <c r="EE714" s="136"/>
      <c r="EF714" s="136"/>
      <c r="EG714" s="136"/>
      <c r="EH714" s="136"/>
      <c r="EI714" s="136"/>
      <c r="EJ714" s="136"/>
      <c r="EK714" s="136"/>
      <c r="EL714" s="136"/>
      <c r="EM714" s="136"/>
      <c r="EN714" s="136"/>
      <c r="EO714" s="136"/>
      <c r="EP714" s="136"/>
      <c r="EQ714" s="136"/>
      <c r="ER714" s="136"/>
      <c r="ES714" s="136"/>
      <c r="ET714" s="136"/>
      <c r="EU714" s="136"/>
      <c r="EV714" s="136"/>
      <c r="EW714" s="136"/>
      <c r="EX714" s="136"/>
      <c r="EY714" s="136"/>
      <c r="EZ714" s="136"/>
      <c r="FA714" s="136"/>
      <c r="FB714" s="136"/>
      <c r="FC714" s="136"/>
      <c r="FD714" s="136"/>
      <c r="FE714" s="136"/>
      <c r="FF714" s="136"/>
      <c r="FG714" s="136"/>
      <c r="FH714" s="136"/>
      <c r="FI714" s="136"/>
      <c r="FJ714" s="136"/>
      <c r="FK714" s="136"/>
      <c r="FL714" s="136"/>
      <c r="FM714" s="136"/>
      <c r="FN714" s="136"/>
      <c r="FO714" s="136"/>
      <c r="FP714" s="136"/>
      <c r="FQ714" s="136"/>
      <c r="FR714" s="136"/>
      <c r="FS714" s="136"/>
      <c r="FT714" s="136"/>
      <c r="FU714" s="136"/>
      <c r="FV714" s="136"/>
      <c r="FW714" s="136"/>
      <c r="FX714" s="136"/>
      <c r="FY714" s="136"/>
      <c r="FZ714" s="136"/>
      <c r="GA714" s="136"/>
      <c r="GB714" s="136"/>
      <c r="GC714" s="136"/>
      <c r="GD714" s="136"/>
      <c r="GE714" s="136"/>
      <c r="GF714" s="136"/>
      <c r="GG714" s="136"/>
      <c r="GH714" s="136"/>
      <c r="GI714" s="136"/>
      <c r="GJ714" s="136"/>
      <c r="GK714" s="136"/>
      <c r="GL714" s="136"/>
      <c r="GM714" s="136"/>
      <c r="GN714" s="136"/>
      <c r="GO714" s="136"/>
      <c r="GP714" s="136"/>
      <c r="GQ714" s="136"/>
      <c r="GR714" s="136"/>
      <c r="GS714" s="136"/>
      <c r="GT714" s="136"/>
      <c r="GU714" s="136"/>
      <c r="GV714" s="136"/>
      <c r="GW714" s="136"/>
      <c r="GX714" s="136"/>
      <c r="GY714" s="136"/>
      <c r="GZ714" s="136"/>
      <c r="HA714" s="136"/>
      <c r="HB714" s="136"/>
      <c r="HC714" s="136"/>
      <c r="HD714" s="136"/>
      <c r="HE714" s="136"/>
      <c r="HF714" s="136"/>
      <c r="HG714" s="136"/>
      <c r="HH714" s="136"/>
      <c r="HI714" s="136"/>
      <c r="HJ714" s="136"/>
      <c r="HK714" s="136"/>
      <c r="HL714" s="136"/>
      <c r="HM714" s="136"/>
      <c r="HN714" s="136"/>
      <c r="HO714" s="136"/>
      <c r="HP714" s="136"/>
      <c r="HQ714" s="136"/>
      <c r="HR714" s="136"/>
      <c r="HS714" s="136"/>
      <c r="HT714" s="136"/>
      <c r="HU714" s="136"/>
      <c r="HV714" s="136"/>
      <c r="HW714" s="136"/>
      <c r="HX714" s="136"/>
      <c r="HY714" s="136"/>
      <c r="HZ714" s="136"/>
      <c r="IA714" s="136"/>
      <c r="IB714" s="136"/>
      <c r="IC714" s="136"/>
      <c r="ID714" s="136"/>
      <c r="IE714" s="136"/>
      <c r="IF714" s="136"/>
      <c r="IG714" s="136"/>
    </row>
    <row r="715" spans="1:241" ht="15" customHeight="1" x14ac:dyDescent="0.25">
      <c r="A715" s="135" t="s">
        <v>507</v>
      </c>
      <c r="B715" s="205">
        <v>8163440</v>
      </c>
      <c r="C715" s="205">
        <v>2960184</v>
      </c>
      <c r="D715" s="205">
        <v>1055534</v>
      </c>
      <c r="E715" s="205">
        <v>1173027</v>
      </c>
      <c r="F715" s="205">
        <v>1582917</v>
      </c>
      <c r="G715" s="205">
        <v>447193</v>
      </c>
      <c r="H715" s="242">
        <v>15382295</v>
      </c>
      <c r="I715" s="136"/>
      <c r="J715" s="135" t="s">
        <v>550</v>
      </c>
      <c r="K715" s="205">
        <v>3989309</v>
      </c>
      <c r="L715" s="205">
        <v>3040520</v>
      </c>
      <c r="M715" s="205">
        <v>1121567</v>
      </c>
      <c r="N715" s="205">
        <v>1119109</v>
      </c>
      <c r="O715" s="205">
        <v>1321222</v>
      </c>
      <c r="P715" s="205">
        <v>459840</v>
      </c>
      <c r="Q715" s="242">
        <v>11051567</v>
      </c>
      <c r="R715" s="136"/>
      <c r="S715" s="136"/>
      <c r="T715" s="136"/>
      <c r="U715" s="136"/>
      <c r="V715" s="136"/>
      <c r="W715" s="136"/>
      <c r="X715" s="136"/>
      <c r="Y715" s="136"/>
      <c r="Z715" s="136"/>
      <c r="AA715" s="136"/>
      <c r="AB715" s="136"/>
      <c r="AC715" s="136"/>
      <c r="AD715" s="136"/>
      <c r="AE715" s="136"/>
      <c r="AF715" s="136"/>
      <c r="AG715" s="136"/>
      <c r="AH715" s="136"/>
      <c r="AI715" s="136"/>
      <c r="AJ715" s="136"/>
      <c r="AK715" s="136"/>
      <c r="AL715" s="136"/>
      <c r="AM715" s="136"/>
      <c r="AN715" s="136"/>
      <c r="AO715" s="136"/>
      <c r="AP715" s="136"/>
      <c r="AQ715" s="136"/>
      <c r="AR715" s="136"/>
      <c r="AS715" s="136"/>
      <c r="AT715" s="136"/>
      <c r="AU715" s="136"/>
      <c r="AV715" s="136"/>
      <c r="AW715" s="136"/>
      <c r="AX715" s="136"/>
      <c r="AY715" s="136"/>
      <c r="AZ715" s="136"/>
      <c r="BA715" s="136"/>
      <c r="BB715" s="136"/>
      <c r="BC715" s="136"/>
      <c r="BD715" s="136"/>
      <c r="BE715" s="136"/>
      <c r="BF715" s="136"/>
      <c r="BG715" s="136"/>
      <c r="BH715" s="136"/>
      <c r="BI715" s="136"/>
      <c r="BJ715" s="136"/>
      <c r="BK715" s="136"/>
      <c r="BL715" s="136"/>
      <c r="BM715" s="136"/>
      <c r="BN715" s="136"/>
      <c r="BO715" s="136"/>
      <c r="BP715" s="136"/>
      <c r="BQ715" s="136"/>
      <c r="BR715" s="136"/>
      <c r="BS715" s="136"/>
      <c r="BT715" s="136"/>
      <c r="BU715" s="136"/>
      <c r="BV715" s="136"/>
      <c r="BW715" s="136"/>
      <c r="BX715" s="136"/>
      <c r="BY715" s="136"/>
      <c r="BZ715" s="136"/>
      <c r="CA715" s="136"/>
      <c r="CB715" s="136"/>
      <c r="CC715" s="136"/>
      <c r="CD715" s="136"/>
      <c r="CE715" s="136"/>
      <c r="CF715" s="136"/>
      <c r="CG715" s="136"/>
      <c r="CH715" s="136"/>
      <c r="CI715" s="136"/>
      <c r="CJ715" s="136"/>
      <c r="CK715" s="136"/>
      <c r="CL715" s="136"/>
      <c r="CM715" s="136"/>
      <c r="CN715" s="136"/>
      <c r="CO715" s="136"/>
      <c r="CP715" s="136"/>
      <c r="CQ715" s="136"/>
      <c r="CR715" s="136"/>
      <c r="CS715" s="136"/>
      <c r="CT715" s="136"/>
      <c r="CU715" s="136"/>
      <c r="CV715" s="136"/>
      <c r="CW715" s="136"/>
      <c r="CX715" s="136"/>
      <c r="CY715" s="136"/>
      <c r="CZ715" s="136"/>
      <c r="DA715" s="136"/>
      <c r="DB715" s="136"/>
      <c r="DC715" s="136"/>
      <c r="DD715" s="136"/>
      <c r="DE715" s="136"/>
      <c r="DF715" s="136"/>
      <c r="DG715" s="136"/>
      <c r="DH715" s="136"/>
      <c r="DI715" s="136"/>
      <c r="DJ715" s="136"/>
      <c r="DK715" s="136"/>
      <c r="DL715" s="136"/>
      <c r="DM715" s="136"/>
      <c r="DN715" s="136"/>
      <c r="DO715" s="136"/>
      <c r="DP715" s="136"/>
      <c r="DQ715" s="136"/>
      <c r="DR715" s="136"/>
      <c r="DS715" s="136"/>
      <c r="DT715" s="136"/>
      <c r="DU715" s="136"/>
      <c r="DV715" s="136"/>
      <c r="DW715" s="136"/>
      <c r="DX715" s="136"/>
      <c r="DY715" s="136"/>
      <c r="DZ715" s="136"/>
      <c r="EA715" s="136"/>
      <c r="EB715" s="136"/>
      <c r="EC715" s="136"/>
      <c r="ED715" s="136"/>
      <c r="EE715" s="136"/>
      <c r="EF715" s="136"/>
      <c r="EG715" s="136"/>
      <c r="EH715" s="136"/>
      <c r="EI715" s="136"/>
      <c r="EJ715" s="136"/>
      <c r="EK715" s="136"/>
      <c r="EL715" s="136"/>
      <c r="EM715" s="136"/>
      <c r="EN715" s="136"/>
      <c r="EO715" s="136"/>
      <c r="EP715" s="136"/>
      <c r="EQ715" s="136"/>
      <c r="ER715" s="136"/>
      <c r="ES715" s="136"/>
      <c r="ET715" s="136"/>
      <c r="EU715" s="136"/>
      <c r="EV715" s="136"/>
      <c r="EW715" s="136"/>
      <c r="EX715" s="136"/>
      <c r="EY715" s="136"/>
      <c r="EZ715" s="136"/>
      <c r="FA715" s="136"/>
      <c r="FB715" s="136"/>
      <c r="FC715" s="136"/>
      <c r="FD715" s="136"/>
      <c r="FE715" s="136"/>
      <c r="FF715" s="136"/>
      <c r="FG715" s="136"/>
      <c r="FH715" s="136"/>
      <c r="FI715" s="136"/>
      <c r="FJ715" s="136"/>
      <c r="FK715" s="136"/>
      <c r="FL715" s="136"/>
      <c r="FM715" s="136"/>
      <c r="FN715" s="136"/>
      <c r="FO715" s="136"/>
      <c r="FP715" s="136"/>
      <c r="FQ715" s="136"/>
      <c r="FR715" s="136"/>
      <c r="FS715" s="136"/>
      <c r="FT715" s="136"/>
      <c r="FU715" s="136"/>
      <c r="FV715" s="136"/>
      <c r="FW715" s="136"/>
      <c r="FX715" s="136"/>
      <c r="FY715" s="136"/>
      <c r="FZ715" s="136"/>
      <c r="GA715" s="136"/>
      <c r="GB715" s="136"/>
      <c r="GC715" s="136"/>
      <c r="GD715" s="136"/>
      <c r="GE715" s="136"/>
      <c r="GF715" s="136"/>
      <c r="GG715" s="136"/>
      <c r="GH715" s="136"/>
      <c r="GI715" s="136"/>
      <c r="GJ715" s="136"/>
      <c r="GK715" s="136"/>
      <c r="GL715" s="136"/>
      <c r="GM715" s="136"/>
      <c r="GN715" s="136"/>
      <c r="GO715" s="136"/>
      <c r="GP715" s="136"/>
      <c r="GQ715" s="136"/>
      <c r="GR715" s="136"/>
      <c r="GS715" s="136"/>
      <c r="GT715" s="136"/>
      <c r="GU715" s="136"/>
      <c r="GV715" s="136"/>
      <c r="GW715" s="136"/>
      <c r="GX715" s="136"/>
      <c r="GY715" s="136"/>
      <c r="GZ715" s="136"/>
      <c r="HA715" s="136"/>
      <c r="HB715" s="136"/>
      <c r="HC715" s="136"/>
      <c r="HD715" s="136"/>
      <c r="HE715" s="136"/>
      <c r="HF715" s="136"/>
      <c r="HG715" s="136"/>
      <c r="HH715" s="136"/>
      <c r="HI715" s="136"/>
      <c r="HJ715" s="136"/>
      <c r="HK715" s="136"/>
      <c r="HL715" s="136"/>
      <c r="HM715" s="136"/>
      <c r="HN715" s="136"/>
      <c r="HO715" s="136"/>
      <c r="HP715" s="136"/>
      <c r="HQ715" s="136"/>
      <c r="HR715" s="136"/>
      <c r="HS715" s="136"/>
      <c r="HT715" s="136"/>
      <c r="HU715" s="136"/>
      <c r="HV715" s="136"/>
      <c r="HW715" s="136"/>
      <c r="HX715" s="136"/>
      <c r="HY715" s="136"/>
      <c r="HZ715" s="136"/>
      <c r="IA715" s="136"/>
      <c r="IB715" s="136"/>
      <c r="IC715" s="136"/>
      <c r="ID715" s="136"/>
      <c r="IE715" s="136"/>
      <c r="IF715" s="136"/>
      <c r="IG715" s="136"/>
    </row>
    <row r="716" spans="1:241" ht="15" customHeight="1" x14ac:dyDescent="0.25">
      <c r="A716" s="135" t="s">
        <v>508</v>
      </c>
      <c r="B716" s="205">
        <v>5706347</v>
      </c>
      <c r="C716" s="205">
        <v>2135478</v>
      </c>
      <c r="D716" s="205">
        <v>789556</v>
      </c>
      <c r="E716" s="205">
        <v>1028875</v>
      </c>
      <c r="F716" s="205">
        <v>1309172</v>
      </c>
      <c r="G716" s="205">
        <v>379278</v>
      </c>
      <c r="H716" s="242">
        <v>11348706</v>
      </c>
      <c r="I716" s="136"/>
      <c r="J716" s="135" t="s">
        <v>551</v>
      </c>
      <c r="K716" s="205">
        <v>5898548</v>
      </c>
      <c r="L716" s="205">
        <v>3381002</v>
      </c>
      <c r="M716" s="205">
        <v>1032101</v>
      </c>
      <c r="N716" s="205">
        <v>1163677</v>
      </c>
      <c r="O716" s="205">
        <v>1241704</v>
      </c>
      <c r="P716" s="205">
        <v>469908</v>
      </c>
      <c r="Q716" s="242">
        <v>13186940</v>
      </c>
      <c r="R716" s="136"/>
      <c r="S716" s="136"/>
      <c r="T716" s="136"/>
      <c r="U716" s="136"/>
      <c r="V716" s="136"/>
      <c r="W716" s="136"/>
      <c r="X716" s="136"/>
      <c r="Y716" s="136"/>
      <c r="Z716" s="136"/>
      <c r="AA716" s="136"/>
      <c r="AB716" s="136"/>
      <c r="AC716" s="136"/>
      <c r="AD716" s="136"/>
      <c r="AE716" s="136"/>
      <c r="AF716" s="136"/>
      <c r="AG716" s="136"/>
      <c r="AH716" s="136"/>
      <c r="AI716" s="136"/>
      <c r="AJ716" s="136"/>
      <c r="AK716" s="136"/>
      <c r="AL716" s="136"/>
      <c r="AM716" s="136"/>
      <c r="AN716" s="136"/>
      <c r="AO716" s="136"/>
      <c r="AP716" s="136"/>
      <c r="AQ716" s="136"/>
      <c r="AR716" s="136"/>
      <c r="AS716" s="136"/>
      <c r="AT716" s="136"/>
      <c r="AU716" s="136"/>
      <c r="AV716" s="136"/>
      <c r="AW716" s="136"/>
      <c r="AX716" s="136"/>
      <c r="AY716" s="136"/>
      <c r="AZ716" s="136"/>
      <c r="BA716" s="136"/>
      <c r="BB716" s="136"/>
      <c r="BC716" s="136"/>
      <c r="BD716" s="136"/>
      <c r="BE716" s="136"/>
      <c r="BF716" s="136"/>
      <c r="BG716" s="136"/>
      <c r="BH716" s="136"/>
      <c r="BI716" s="136"/>
      <c r="BJ716" s="136"/>
      <c r="BK716" s="136"/>
      <c r="BL716" s="136"/>
      <c r="BM716" s="136"/>
      <c r="BN716" s="136"/>
      <c r="BO716" s="136"/>
      <c r="BP716" s="136"/>
      <c r="BQ716" s="136"/>
      <c r="BR716" s="136"/>
      <c r="BS716" s="136"/>
      <c r="BT716" s="136"/>
      <c r="BU716" s="136"/>
      <c r="BV716" s="136"/>
      <c r="BW716" s="136"/>
      <c r="BX716" s="136"/>
      <c r="BY716" s="136"/>
      <c r="BZ716" s="136"/>
      <c r="CA716" s="136"/>
      <c r="CB716" s="136"/>
      <c r="CC716" s="136"/>
      <c r="CD716" s="136"/>
      <c r="CE716" s="136"/>
      <c r="CF716" s="136"/>
      <c r="CG716" s="136"/>
      <c r="CH716" s="136"/>
      <c r="CI716" s="136"/>
      <c r="CJ716" s="136"/>
      <c r="CK716" s="136"/>
      <c r="CL716" s="136"/>
      <c r="CM716" s="136"/>
      <c r="CN716" s="136"/>
      <c r="CO716" s="136"/>
      <c r="CP716" s="136"/>
      <c r="CQ716" s="136"/>
      <c r="CR716" s="136"/>
      <c r="CS716" s="136"/>
      <c r="CT716" s="136"/>
      <c r="CU716" s="136"/>
      <c r="CV716" s="136"/>
      <c r="CW716" s="136"/>
      <c r="CX716" s="136"/>
      <c r="CY716" s="136"/>
      <c r="CZ716" s="136"/>
      <c r="DA716" s="136"/>
      <c r="DB716" s="136"/>
      <c r="DC716" s="136"/>
      <c r="DD716" s="136"/>
      <c r="DE716" s="136"/>
      <c r="DF716" s="136"/>
      <c r="DG716" s="136"/>
      <c r="DH716" s="136"/>
      <c r="DI716" s="136"/>
      <c r="DJ716" s="136"/>
      <c r="DK716" s="136"/>
      <c r="DL716" s="136"/>
      <c r="DM716" s="136"/>
      <c r="DN716" s="136"/>
      <c r="DO716" s="136"/>
      <c r="DP716" s="136"/>
      <c r="DQ716" s="136"/>
      <c r="DR716" s="136"/>
      <c r="DS716" s="136"/>
      <c r="DT716" s="136"/>
      <c r="DU716" s="136"/>
      <c r="DV716" s="136"/>
      <c r="DW716" s="136"/>
      <c r="DX716" s="136"/>
      <c r="DY716" s="136"/>
      <c r="DZ716" s="136"/>
      <c r="EA716" s="136"/>
      <c r="EB716" s="136"/>
      <c r="EC716" s="136"/>
      <c r="ED716" s="136"/>
      <c r="EE716" s="136"/>
      <c r="EF716" s="136"/>
      <c r="EG716" s="136"/>
      <c r="EH716" s="136"/>
      <c r="EI716" s="136"/>
      <c r="EJ716" s="136"/>
      <c r="EK716" s="136"/>
      <c r="EL716" s="136"/>
      <c r="EM716" s="136"/>
      <c r="EN716" s="136"/>
      <c r="EO716" s="136"/>
      <c r="EP716" s="136"/>
      <c r="EQ716" s="136"/>
      <c r="ER716" s="136"/>
      <c r="ES716" s="136"/>
      <c r="ET716" s="136"/>
      <c r="EU716" s="136"/>
      <c r="EV716" s="136"/>
      <c r="EW716" s="136"/>
      <c r="EX716" s="136"/>
      <c r="EY716" s="136"/>
      <c r="EZ716" s="136"/>
      <c r="FA716" s="136"/>
      <c r="FB716" s="136"/>
      <c r="FC716" s="136"/>
      <c r="FD716" s="136"/>
      <c r="FE716" s="136"/>
      <c r="FF716" s="136"/>
      <c r="FG716" s="136"/>
      <c r="FH716" s="136"/>
      <c r="FI716" s="136"/>
      <c r="FJ716" s="136"/>
      <c r="FK716" s="136"/>
      <c r="FL716" s="136"/>
      <c r="FM716" s="136"/>
      <c r="FN716" s="136"/>
      <c r="FO716" s="136"/>
      <c r="FP716" s="136"/>
      <c r="FQ716" s="136"/>
      <c r="FR716" s="136"/>
      <c r="FS716" s="136"/>
      <c r="FT716" s="136"/>
      <c r="FU716" s="136"/>
      <c r="FV716" s="136"/>
      <c r="FW716" s="136"/>
      <c r="FX716" s="136"/>
      <c r="FY716" s="136"/>
      <c r="FZ716" s="136"/>
      <c r="GA716" s="136"/>
      <c r="GB716" s="136"/>
      <c r="GC716" s="136"/>
      <c r="GD716" s="136"/>
      <c r="GE716" s="136"/>
      <c r="GF716" s="136"/>
      <c r="GG716" s="136"/>
      <c r="GH716" s="136"/>
      <c r="GI716" s="136"/>
      <c r="GJ716" s="136"/>
      <c r="GK716" s="136"/>
      <c r="GL716" s="136"/>
      <c r="GM716" s="136"/>
      <c r="GN716" s="136"/>
      <c r="GO716" s="136"/>
      <c r="GP716" s="136"/>
      <c r="GQ716" s="136"/>
      <c r="GR716" s="136"/>
      <c r="GS716" s="136"/>
      <c r="GT716" s="136"/>
      <c r="GU716" s="136"/>
      <c r="GV716" s="136"/>
      <c r="GW716" s="136"/>
      <c r="GX716" s="136"/>
      <c r="GY716" s="136"/>
      <c r="GZ716" s="136"/>
      <c r="HA716" s="136"/>
      <c r="HB716" s="136"/>
      <c r="HC716" s="136"/>
      <c r="HD716" s="136"/>
      <c r="HE716" s="136"/>
      <c r="HF716" s="136"/>
      <c r="HG716" s="136"/>
      <c r="HH716" s="136"/>
      <c r="HI716" s="136"/>
      <c r="HJ716" s="136"/>
      <c r="HK716" s="136"/>
      <c r="HL716" s="136"/>
      <c r="HM716" s="136"/>
      <c r="HN716" s="136"/>
      <c r="HO716" s="136"/>
      <c r="HP716" s="136"/>
      <c r="HQ716" s="136"/>
      <c r="HR716" s="136"/>
      <c r="HS716" s="136"/>
      <c r="HT716" s="136"/>
      <c r="HU716" s="136"/>
      <c r="HV716" s="136"/>
      <c r="HW716" s="136"/>
      <c r="HX716" s="136"/>
      <c r="HY716" s="136"/>
      <c r="HZ716" s="136"/>
      <c r="IA716" s="136"/>
      <c r="IB716" s="136"/>
      <c r="IC716" s="136"/>
      <c r="ID716" s="136"/>
      <c r="IE716" s="136"/>
      <c r="IF716" s="136"/>
      <c r="IG716" s="136"/>
    </row>
    <row r="717" spans="1:241" ht="15" customHeight="1" x14ac:dyDescent="0.25">
      <c r="A717" s="135" t="s">
        <v>723</v>
      </c>
      <c r="B717" s="205">
        <v>10651831</v>
      </c>
      <c r="C717" s="205">
        <v>2989167</v>
      </c>
      <c r="D717" s="205">
        <v>1202624</v>
      </c>
      <c r="E717" s="205">
        <v>1066476</v>
      </c>
      <c r="F717" s="205">
        <v>1344904</v>
      </c>
      <c r="G717" s="205">
        <v>723548</v>
      </c>
      <c r="H717" s="242">
        <v>17978550</v>
      </c>
      <c r="I717" s="136"/>
      <c r="J717" s="135" t="s">
        <v>554</v>
      </c>
      <c r="K717" s="205">
        <v>3961001</v>
      </c>
      <c r="L717" s="205">
        <v>2067738</v>
      </c>
      <c r="M717" s="205">
        <v>634826</v>
      </c>
      <c r="N717" s="205">
        <v>1111368</v>
      </c>
      <c r="O717" s="205">
        <v>1281253</v>
      </c>
      <c r="P717" s="205">
        <v>307094</v>
      </c>
      <c r="Q717" s="242">
        <v>9363280</v>
      </c>
      <c r="R717" s="136"/>
      <c r="S717" s="136"/>
      <c r="T717" s="136"/>
      <c r="U717" s="136"/>
      <c r="V717" s="136"/>
      <c r="W717" s="136"/>
      <c r="X717" s="136"/>
      <c r="Y717" s="136"/>
      <c r="Z717" s="136"/>
      <c r="AA717" s="136"/>
      <c r="AB717" s="136"/>
      <c r="AC717" s="136"/>
      <c r="AD717" s="136"/>
      <c r="AE717" s="136"/>
      <c r="AF717" s="136"/>
      <c r="AG717" s="136"/>
      <c r="AH717" s="136"/>
      <c r="AI717" s="136"/>
      <c r="AJ717" s="136"/>
      <c r="AK717" s="136"/>
      <c r="AL717" s="136"/>
      <c r="AM717" s="136"/>
      <c r="AN717" s="136"/>
      <c r="AO717" s="136"/>
      <c r="AP717" s="136"/>
      <c r="AQ717" s="136"/>
      <c r="AR717" s="136"/>
      <c r="AS717" s="136"/>
      <c r="AT717" s="136"/>
      <c r="AU717" s="136"/>
      <c r="AV717" s="136"/>
      <c r="AW717" s="136"/>
      <c r="AX717" s="136"/>
      <c r="AY717" s="136"/>
      <c r="AZ717" s="136"/>
      <c r="BA717" s="136"/>
      <c r="BB717" s="136"/>
      <c r="BC717" s="136"/>
      <c r="BD717" s="136"/>
      <c r="BE717" s="136"/>
      <c r="BF717" s="136"/>
      <c r="BG717" s="136"/>
      <c r="BH717" s="136"/>
      <c r="BI717" s="136"/>
      <c r="BJ717" s="136"/>
      <c r="BK717" s="136"/>
      <c r="BL717" s="136"/>
      <c r="BM717" s="136"/>
      <c r="BN717" s="136"/>
      <c r="BO717" s="136"/>
      <c r="BP717" s="136"/>
      <c r="BQ717" s="136"/>
      <c r="BR717" s="136"/>
      <c r="BS717" s="136"/>
      <c r="BT717" s="136"/>
      <c r="BU717" s="136"/>
      <c r="BV717" s="136"/>
      <c r="BW717" s="136"/>
      <c r="BX717" s="136"/>
      <c r="BY717" s="136"/>
      <c r="BZ717" s="136"/>
      <c r="CA717" s="136"/>
      <c r="CB717" s="136"/>
      <c r="CC717" s="136"/>
      <c r="CD717" s="136"/>
      <c r="CE717" s="136"/>
      <c r="CF717" s="136"/>
      <c r="CG717" s="136"/>
      <c r="CH717" s="136"/>
      <c r="CI717" s="136"/>
      <c r="CJ717" s="136"/>
      <c r="CK717" s="136"/>
      <c r="CL717" s="136"/>
      <c r="CM717" s="136"/>
      <c r="CN717" s="136"/>
      <c r="CO717" s="136"/>
      <c r="CP717" s="136"/>
      <c r="CQ717" s="136"/>
      <c r="CR717" s="136"/>
      <c r="CS717" s="136"/>
      <c r="CT717" s="136"/>
      <c r="CU717" s="136"/>
      <c r="CV717" s="136"/>
      <c r="CW717" s="136"/>
      <c r="CX717" s="136"/>
      <c r="CY717" s="136"/>
      <c r="CZ717" s="136"/>
      <c r="DA717" s="136"/>
      <c r="DB717" s="136"/>
      <c r="DC717" s="136"/>
      <c r="DD717" s="136"/>
      <c r="DE717" s="136"/>
      <c r="DF717" s="136"/>
      <c r="DG717" s="136"/>
      <c r="DH717" s="136"/>
      <c r="DI717" s="136"/>
      <c r="DJ717" s="136"/>
      <c r="DK717" s="136"/>
      <c r="DL717" s="136"/>
      <c r="DM717" s="136"/>
      <c r="DN717" s="136"/>
      <c r="DO717" s="136"/>
      <c r="DP717" s="136"/>
      <c r="DQ717" s="136"/>
      <c r="DR717" s="136"/>
      <c r="DS717" s="136"/>
      <c r="DT717" s="136"/>
      <c r="DU717" s="136"/>
      <c r="DV717" s="136"/>
      <c r="DW717" s="136"/>
      <c r="DX717" s="136"/>
      <c r="DY717" s="136"/>
      <c r="DZ717" s="136"/>
      <c r="EA717" s="136"/>
      <c r="EB717" s="136"/>
      <c r="EC717" s="136"/>
      <c r="ED717" s="136"/>
      <c r="EE717" s="136"/>
      <c r="EF717" s="136"/>
      <c r="EG717" s="136"/>
      <c r="EH717" s="136"/>
      <c r="EI717" s="136"/>
      <c r="EJ717" s="136"/>
      <c r="EK717" s="136"/>
      <c r="EL717" s="136"/>
      <c r="EM717" s="136"/>
      <c r="EN717" s="136"/>
      <c r="EO717" s="136"/>
      <c r="EP717" s="136"/>
      <c r="EQ717" s="136"/>
      <c r="ER717" s="136"/>
      <c r="ES717" s="136"/>
      <c r="ET717" s="136"/>
      <c r="EU717" s="136"/>
      <c r="EV717" s="136"/>
      <c r="EW717" s="136"/>
      <c r="EX717" s="136"/>
      <c r="EY717" s="136"/>
      <c r="EZ717" s="136"/>
      <c r="FA717" s="136"/>
      <c r="FB717" s="136"/>
      <c r="FC717" s="136"/>
      <c r="FD717" s="136"/>
      <c r="FE717" s="136"/>
      <c r="FF717" s="136"/>
      <c r="FG717" s="136"/>
      <c r="FH717" s="136"/>
      <c r="FI717" s="136"/>
      <c r="FJ717" s="136"/>
      <c r="FK717" s="136"/>
      <c r="FL717" s="136"/>
      <c r="FM717" s="136"/>
      <c r="FN717" s="136"/>
      <c r="FO717" s="136"/>
      <c r="FP717" s="136"/>
      <c r="FQ717" s="136"/>
      <c r="FR717" s="136"/>
      <c r="FS717" s="136"/>
      <c r="FT717" s="136"/>
      <c r="FU717" s="136"/>
      <c r="FV717" s="136"/>
      <c r="FW717" s="136"/>
      <c r="FX717" s="136"/>
      <c r="FY717" s="136"/>
      <c r="FZ717" s="136"/>
      <c r="GA717" s="136"/>
      <c r="GB717" s="136"/>
      <c r="GC717" s="136"/>
      <c r="GD717" s="136"/>
      <c r="GE717" s="136"/>
      <c r="GF717" s="136"/>
      <c r="GG717" s="136"/>
      <c r="GH717" s="136"/>
      <c r="GI717" s="136"/>
      <c r="GJ717" s="136"/>
      <c r="GK717" s="136"/>
      <c r="GL717" s="136"/>
      <c r="GM717" s="136"/>
      <c r="GN717" s="136"/>
      <c r="GO717" s="136"/>
      <c r="GP717" s="136"/>
      <c r="GQ717" s="136"/>
      <c r="GR717" s="136"/>
      <c r="GS717" s="136"/>
      <c r="GT717" s="136"/>
      <c r="GU717" s="136"/>
      <c r="GV717" s="136"/>
      <c r="GW717" s="136"/>
      <c r="GX717" s="136"/>
      <c r="GY717" s="136"/>
      <c r="GZ717" s="136"/>
      <c r="HA717" s="136"/>
      <c r="HB717" s="136"/>
      <c r="HC717" s="136"/>
      <c r="HD717" s="136"/>
      <c r="HE717" s="136"/>
      <c r="HF717" s="136"/>
      <c r="HG717" s="136"/>
      <c r="HH717" s="136"/>
      <c r="HI717" s="136"/>
      <c r="HJ717" s="136"/>
      <c r="HK717" s="136"/>
      <c r="HL717" s="136"/>
      <c r="HM717" s="136"/>
      <c r="HN717" s="136"/>
      <c r="HO717" s="136"/>
      <c r="HP717" s="136"/>
      <c r="HQ717" s="136"/>
      <c r="HR717" s="136"/>
      <c r="HS717" s="136"/>
      <c r="HT717" s="136"/>
      <c r="HU717" s="136"/>
      <c r="HV717" s="136"/>
      <c r="HW717" s="136"/>
      <c r="HX717" s="136"/>
      <c r="HY717" s="136"/>
      <c r="HZ717" s="136"/>
      <c r="IA717" s="136"/>
      <c r="IB717" s="136"/>
      <c r="IC717" s="136"/>
      <c r="ID717" s="136"/>
      <c r="IE717" s="136"/>
      <c r="IF717" s="136"/>
      <c r="IG717" s="136"/>
    </row>
    <row r="718" spans="1:241" ht="15" customHeight="1" x14ac:dyDescent="0.25">
      <c r="A718" s="135" t="s">
        <v>724</v>
      </c>
      <c r="B718" s="205">
        <v>9686861</v>
      </c>
      <c r="C718" s="205">
        <v>3162966</v>
      </c>
      <c r="D718" s="205">
        <v>1079452</v>
      </c>
      <c r="E718" s="205">
        <v>1109232</v>
      </c>
      <c r="F718" s="205">
        <v>1725288</v>
      </c>
      <c r="G718" s="205">
        <v>592022</v>
      </c>
      <c r="H718" s="242">
        <v>17355821</v>
      </c>
      <c r="I718" s="136"/>
      <c r="J718" s="135" t="s">
        <v>733</v>
      </c>
      <c r="K718" s="205">
        <v>4592057</v>
      </c>
      <c r="L718" s="205">
        <v>2340337</v>
      </c>
      <c r="M718" s="205">
        <v>730647</v>
      </c>
      <c r="N718" s="205">
        <v>1125949</v>
      </c>
      <c r="O718" s="205">
        <v>1614045</v>
      </c>
      <c r="P718" s="205">
        <v>307766</v>
      </c>
      <c r="Q718" s="242">
        <v>10710801</v>
      </c>
      <c r="R718" s="136"/>
      <c r="S718" s="136"/>
      <c r="T718" s="136"/>
      <c r="U718" s="136"/>
      <c r="V718" s="136"/>
      <c r="W718" s="136"/>
      <c r="X718" s="136"/>
      <c r="Y718" s="136"/>
      <c r="Z718" s="136"/>
      <c r="AA718" s="136"/>
      <c r="AB718" s="136"/>
      <c r="AC718" s="136"/>
      <c r="AD718" s="136"/>
      <c r="AE718" s="136"/>
      <c r="AF718" s="136"/>
      <c r="AG718" s="136"/>
      <c r="AH718" s="136"/>
      <c r="AI718" s="136"/>
      <c r="AJ718" s="136"/>
      <c r="AK718" s="136"/>
      <c r="AL718" s="136"/>
      <c r="AM718" s="136"/>
      <c r="AN718" s="136"/>
      <c r="AO718" s="136"/>
      <c r="AP718" s="136"/>
      <c r="AQ718" s="136"/>
      <c r="AR718" s="136"/>
      <c r="AS718" s="136"/>
      <c r="AT718" s="136"/>
      <c r="AU718" s="136"/>
      <c r="AV718" s="136"/>
      <c r="AW718" s="136"/>
      <c r="AX718" s="136"/>
      <c r="AY718" s="136"/>
      <c r="AZ718" s="136"/>
      <c r="BA718" s="136"/>
      <c r="BB718" s="136"/>
      <c r="BC718" s="136"/>
      <c r="BD718" s="136"/>
      <c r="BE718" s="136"/>
      <c r="BF718" s="136"/>
      <c r="BG718" s="136"/>
      <c r="BH718" s="136"/>
      <c r="BI718" s="136"/>
      <c r="BJ718" s="136"/>
      <c r="BK718" s="136"/>
      <c r="BL718" s="136"/>
      <c r="BM718" s="136"/>
      <c r="BN718" s="136"/>
      <c r="BO718" s="136"/>
      <c r="BP718" s="136"/>
      <c r="BQ718" s="136"/>
      <c r="BR718" s="136"/>
      <c r="BS718" s="136"/>
      <c r="BT718" s="136"/>
      <c r="BU718" s="136"/>
      <c r="BV718" s="136"/>
      <c r="BW718" s="136"/>
      <c r="BX718" s="136"/>
      <c r="BY718" s="136"/>
      <c r="BZ718" s="136"/>
      <c r="CA718" s="136"/>
      <c r="CB718" s="136"/>
      <c r="CC718" s="136"/>
      <c r="CD718" s="136"/>
      <c r="CE718" s="136"/>
      <c r="CF718" s="136"/>
      <c r="CG718" s="136"/>
      <c r="CH718" s="136"/>
      <c r="CI718" s="136"/>
      <c r="CJ718" s="136"/>
      <c r="CK718" s="136"/>
      <c r="CL718" s="136"/>
      <c r="CM718" s="136"/>
      <c r="CN718" s="136"/>
      <c r="CO718" s="136"/>
      <c r="CP718" s="136"/>
      <c r="CQ718" s="136"/>
      <c r="CR718" s="136"/>
      <c r="CS718" s="136"/>
      <c r="CT718" s="136"/>
      <c r="CU718" s="136"/>
      <c r="CV718" s="136"/>
      <c r="CW718" s="136"/>
      <c r="CX718" s="136"/>
      <c r="CY718" s="136"/>
      <c r="CZ718" s="136"/>
      <c r="DA718" s="136"/>
      <c r="DB718" s="136"/>
      <c r="DC718" s="136"/>
      <c r="DD718" s="136"/>
      <c r="DE718" s="136"/>
      <c r="DF718" s="136"/>
      <c r="DG718" s="136"/>
      <c r="DH718" s="136"/>
      <c r="DI718" s="136"/>
      <c r="DJ718" s="136"/>
      <c r="DK718" s="136"/>
      <c r="DL718" s="136"/>
      <c r="DM718" s="136"/>
      <c r="DN718" s="136"/>
      <c r="DO718" s="136"/>
      <c r="DP718" s="136"/>
      <c r="DQ718" s="136"/>
      <c r="DR718" s="136"/>
      <c r="DS718" s="136"/>
      <c r="DT718" s="136"/>
      <c r="DU718" s="136"/>
      <c r="DV718" s="136"/>
      <c r="DW718" s="136"/>
      <c r="DX718" s="136"/>
      <c r="DY718" s="136"/>
      <c r="DZ718" s="136"/>
      <c r="EA718" s="136"/>
      <c r="EB718" s="136"/>
      <c r="EC718" s="136"/>
      <c r="ED718" s="136"/>
      <c r="EE718" s="136"/>
      <c r="EF718" s="136"/>
      <c r="EG718" s="136"/>
      <c r="EH718" s="136"/>
      <c r="EI718" s="136"/>
      <c r="EJ718" s="136"/>
      <c r="EK718" s="136"/>
      <c r="EL718" s="136"/>
      <c r="EM718" s="136"/>
      <c r="EN718" s="136"/>
      <c r="EO718" s="136"/>
      <c r="EP718" s="136"/>
      <c r="EQ718" s="136"/>
      <c r="ER718" s="136"/>
      <c r="ES718" s="136"/>
      <c r="ET718" s="136"/>
      <c r="EU718" s="136"/>
      <c r="EV718" s="136"/>
      <c r="EW718" s="136"/>
      <c r="EX718" s="136"/>
      <c r="EY718" s="136"/>
      <c r="EZ718" s="136"/>
      <c r="FA718" s="136"/>
      <c r="FB718" s="136"/>
      <c r="FC718" s="136"/>
      <c r="FD718" s="136"/>
      <c r="FE718" s="136"/>
      <c r="FF718" s="136"/>
      <c r="FG718" s="136"/>
      <c r="FH718" s="136"/>
      <c r="FI718" s="136"/>
      <c r="FJ718" s="136"/>
      <c r="FK718" s="136"/>
      <c r="FL718" s="136"/>
      <c r="FM718" s="136"/>
      <c r="FN718" s="136"/>
      <c r="FO718" s="136"/>
      <c r="FP718" s="136"/>
      <c r="FQ718" s="136"/>
      <c r="FR718" s="136"/>
      <c r="FS718" s="136"/>
      <c r="FT718" s="136"/>
      <c r="FU718" s="136"/>
      <c r="FV718" s="136"/>
      <c r="FW718" s="136"/>
      <c r="FX718" s="136"/>
      <c r="FY718" s="136"/>
      <c r="FZ718" s="136"/>
      <c r="GA718" s="136"/>
      <c r="GB718" s="136"/>
      <c r="GC718" s="136"/>
      <c r="GD718" s="136"/>
      <c r="GE718" s="136"/>
      <c r="GF718" s="136"/>
      <c r="GG718" s="136"/>
      <c r="GH718" s="136"/>
      <c r="GI718" s="136"/>
      <c r="GJ718" s="136"/>
      <c r="GK718" s="136"/>
      <c r="GL718" s="136"/>
      <c r="GM718" s="136"/>
      <c r="GN718" s="136"/>
      <c r="GO718" s="136"/>
      <c r="GP718" s="136"/>
      <c r="GQ718" s="136"/>
      <c r="GR718" s="136"/>
      <c r="GS718" s="136"/>
      <c r="GT718" s="136"/>
      <c r="GU718" s="136"/>
      <c r="GV718" s="136"/>
      <c r="GW718" s="136"/>
      <c r="GX718" s="136"/>
      <c r="GY718" s="136"/>
      <c r="GZ718" s="136"/>
      <c r="HA718" s="136"/>
      <c r="HB718" s="136"/>
      <c r="HC718" s="136"/>
      <c r="HD718" s="136"/>
      <c r="HE718" s="136"/>
      <c r="HF718" s="136"/>
      <c r="HG718" s="136"/>
      <c r="HH718" s="136"/>
      <c r="HI718" s="136"/>
      <c r="HJ718" s="136"/>
      <c r="HK718" s="136"/>
      <c r="HL718" s="136"/>
      <c r="HM718" s="136"/>
      <c r="HN718" s="136"/>
      <c r="HO718" s="136"/>
      <c r="HP718" s="136"/>
      <c r="HQ718" s="136"/>
      <c r="HR718" s="136"/>
      <c r="HS718" s="136"/>
      <c r="HT718" s="136"/>
      <c r="HU718" s="136"/>
      <c r="HV718" s="136"/>
      <c r="HW718" s="136"/>
      <c r="HX718" s="136"/>
      <c r="HY718" s="136"/>
      <c r="HZ718" s="136"/>
      <c r="IA718" s="136"/>
      <c r="IB718" s="136"/>
      <c r="IC718" s="136"/>
      <c r="ID718" s="136"/>
      <c r="IE718" s="136"/>
      <c r="IF718" s="136"/>
      <c r="IG718" s="136"/>
    </row>
    <row r="719" spans="1:241" ht="15" customHeight="1" x14ac:dyDescent="0.25">
      <c r="A719" s="135" t="s">
        <v>650</v>
      </c>
      <c r="B719" s="205">
        <v>8645461</v>
      </c>
      <c r="C719" s="205">
        <v>3668785</v>
      </c>
      <c r="D719" s="205">
        <v>1193692</v>
      </c>
      <c r="E719" s="205">
        <v>1337083</v>
      </c>
      <c r="F719" s="205">
        <v>2017801</v>
      </c>
      <c r="G719" s="205">
        <v>399242</v>
      </c>
      <c r="H719" s="242">
        <v>17262064</v>
      </c>
      <c r="I719" s="136"/>
      <c r="J719" s="212" t="s">
        <v>985</v>
      </c>
      <c r="K719" s="212">
        <v>81603429</v>
      </c>
      <c r="L719" s="212">
        <v>52198604</v>
      </c>
      <c r="M719" s="212">
        <v>16827437</v>
      </c>
      <c r="N719" s="212">
        <v>29061047</v>
      </c>
      <c r="O719" s="212">
        <v>32348654</v>
      </c>
      <c r="P719" s="212">
        <v>6800284</v>
      </c>
      <c r="Q719" s="243">
        <v>218839455</v>
      </c>
      <c r="R719" s="136"/>
      <c r="S719" s="136"/>
      <c r="T719" s="136"/>
      <c r="U719" s="136"/>
      <c r="V719" s="136"/>
      <c r="W719" s="136"/>
      <c r="X719" s="136"/>
      <c r="Y719" s="136"/>
      <c r="Z719" s="136"/>
      <c r="AA719" s="136"/>
      <c r="AB719" s="136"/>
      <c r="AC719" s="136"/>
      <c r="AD719" s="136"/>
      <c r="AE719" s="136"/>
      <c r="AF719" s="136"/>
      <c r="AG719" s="136"/>
      <c r="AH719" s="136"/>
      <c r="AI719" s="136"/>
      <c r="AJ719" s="136"/>
      <c r="AK719" s="136"/>
      <c r="AL719" s="136"/>
      <c r="AM719" s="136"/>
      <c r="AN719" s="136"/>
      <c r="AO719" s="136"/>
      <c r="AP719" s="136"/>
      <c r="AQ719" s="136"/>
      <c r="AR719" s="136"/>
      <c r="AS719" s="136"/>
      <c r="AT719" s="136"/>
      <c r="AU719" s="136"/>
      <c r="AV719" s="136"/>
      <c r="AW719" s="136"/>
      <c r="AX719" s="136"/>
      <c r="AY719" s="136"/>
      <c r="AZ719" s="136"/>
      <c r="BA719" s="136"/>
      <c r="BB719" s="136"/>
      <c r="BC719" s="136"/>
      <c r="BD719" s="136"/>
      <c r="BE719" s="136"/>
      <c r="BF719" s="136"/>
      <c r="BG719" s="136"/>
      <c r="BH719" s="136"/>
      <c r="BI719" s="136"/>
      <c r="BJ719" s="136"/>
      <c r="BK719" s="136"/>
      <c r="BL719" s="136"/>
      <c r="BM719" s="136"/>
      <c r="BN719" s="136"/>
      <c r="BO719" s="136"/>
      <c r="BP719" s="136"/>
      <c r="BQ719" s="136"/>
      <c r="BR719" s="136"/>
      <c r="BS719" s="136"/>
      <c r="BT719" s="136"/>
      <c r="BU719" s="136"/>
      <c r="BV719" s="136"/>
      <c r="BW719" s="136"/>
      <c r="BX719" s="136"/>
      <c r="BY719" s="136"/>
      <c r="BZ719" s="136"/>
      <c r="CA719" s="136"/>
      <c r="CB719" s="136"/>
      <c r="CC719" s="136"/>
      <c r="CD719" s="136"/>
      <c r="CE719" s="136"/>
      <c r="CF719" s="136"/>
      <c r="CG719" s="136"/>
      <c r="CH719" s="136"/>
      <c r="CI719" s="136"/>
      <c r="CJ719" s="136"/>
      <c r="CK719" s="136"/>
      <c r="CL719" s="136"/>
      <c r="CM719" s="136"/>
      <c r="CN719" s="136"/>
      <c r="CO719" s="136"/>
      <c r="CP719" s="136"/>
      <c r="CQ719" s="136"/>
      <c r="CR719" s="136"/>
      <c r="CS719" s="136"/>
      <c r="CT719" s="136"/>
      <c r="CU719" s="136"/>
      <c r="CV719" s="136"/>
      <c r="CW719" s="136"/>
      <c r="CX719" s="136"/>
      <c r="CY719" s="136"/>
      <c r="CZ719" s="136"/>
      <c r="DA719" s="136"/>
      <c r="DB719" s="136"/>
      <c r="DC719" s="136"/>
      <c r="DD719" s="136"/>
      <c r="DE719" s="136"/>
      <c r="DF719" s="136"/>
      <c r="DG719" s="136"/>
      <c r="DH719" s="136"/>
      <c r="DI719" s="136"/>
      <c r="DJ719" s="136"/>
      <c r="DK719" s="136"/>
      <c r="DL719" s="136"/>
      <c r="DM719" s="136"/>
      <c r="DN719" s="136"/>
      <c r="DO719" s="136"/>
      <c r="DP719" s="136"/>
      <c r="DQ719" s="136"/>
      <c r="DR719" s="136"/>
      <c r="DS719" s="136"/>
      <c r="DT719" s="136"/>
      <c r="DU719" s="136"/>
      <c r="DV719" s="136"/>
      <c r="DW719" s="136"/>
      <c r="DX719" s="136"/>
      <c r="DY719" s="136"/>
      <c r="DZ719" s="136"/>
      <c r="EA719" s="136"/>
      <c r="EB719" s="136"/>
      <c r="EC719" s="136"/>
      <c r="ED719" s="136"/>
      <c r="EE719" s="136"/>
      <c r="EF719" s="136"/>
      <c r="EG719" s="136"/>
      <c r="EH719" s="136"/>
      <c r="EI719" s="136"/>
      <c r="EJ719" s="136"/>
      <c r="EK719" s="136"/>
      <c r="EL719" s="136"/>
      <c r="EM719" s="136"/>
      <c r="EN719" s="136"/>
      <c r="EO719" s="136"/>
      <c r="EP719" s="136"/>
      <c r="EQ719" s="136"/>
      <c r="ER719" s="136"/>
      <c r="ES719" s="136"/>
      <c r="ET719" s="136"/>
      <c r="EU719" s="136"/>
      <c r="EV719" s="136"/>
      <c r="EW719" s="136"/>
      <c r="EX719" s="136"/>
      <c r="EY719" s="136"/>
      <c r="EZ719" s="136"/>
      <c r="FA719" s="136"/>
      <c r="FB719" s="136"/>
      <c r="FC719" s="136"/>
      <c r="FD719" s="136"/>
      <c r="FE719" s="136"/>
      <c r="FF719" s="136"/>
      <c r="FG719" s="136"/>
      <c r="FH719" s="136"/>
      <c r="FI719" s="136"/>
      <c r="FJ719" s="136"/>
      <c r="FK719" s="136"/>
      <c r="FL719" s="136"/>
      <c r="FM719" s="136"/>
      <c r="FN719" s="136"/>
      <c r="FO719" s="136"/>
      <c r="FP719" s="136"/>
      <c r="FQ719" s="136"/>
      <c r="FR719" s="136"/>
      <c r="FS719" s="136"/>
      <c r="FT719" s="136"/>
      <c r="FU719" s="136"/>
      <c r="FV719" s="136"/>
      <c r="FW719" s="136"/>
      <c r="FX719" s="136"/>
      <c r="FY719" s="136"/>
      <c r="FZ719" s="136"/>
      <c r="GA719" s="136"/>
      <c r="GB719" s="136"/>
      <c r="GC719" s="136"/>
      <c r="GD719" s="136"/>
      <c r="GE719" s="136"/>
      <c r="GF719" s="136"/>
      <c r="GG719" s="136"/>
      <c r="GH719" s="136"/>
      <c r="GI719" s="136"/>
      <c r="GJ719" s="136"/>
      <c r="GK719" s="136"/>
      <c r="GL719" s="136"/>
      <c r="GM719" s="136"/>
      <c r="GN719" s="136"/>
      <c r="GO719" s="136"/>
      <c r="GP719" s="136"/>
      <c r="GQ719" s="136"/>
      <c r="GR719" s="136"/>
      <c r="GS719" s="136"/>
      <c r="GT719" s="136"/>
      <c r="GU719" s="136"/>
      <c r="GV719" s="136"/>
      <c r="GW719" s="136"/>
      <c r="GX719" s="136"/>
      <c r="GY719" s="136"/>
      <c r="GZ719" s="136"/>
      <c r="HA719" s="136"/>
      <c r="HB719" s="136"/>
      <c r="HC719" s="136"/>
      <c r="HD719" s="136"/>
      <c r="HE719" s="136"/>
      <c r="HF719" s="136"/>
      <c r="HG719" s="136"/>
      <c r="HH719" s="136"/>
      <c r="HI719" s="136"/>
      <c r="HJ719" s="136"/>
      <c r="HK719" s="136"/>
      <c r="HL719" s="136"/>
      <c r="HM719" s="136"/>
      <c r="HN719" s="136"/>
      <c r="HO719" s="136"/>
      <c r="HP719" s="136"/>
      <c r="HQ719" s="136"/>
      <c r="HR719" s="136"/>
      <c r="HS719" s="136"/>
      <c r="HT719" s="136"/>
      <c r="HU719" s="136"/>
      <c r="HV719" s="136"/>
      <c r="HW719" s="136"/>
      <c r="HX719" s="136"/>
      <c r="HY719" s="136"/>
      <c r="HZ719" s="136"/>
      <c r="IA719" s="136"/>
      <c r="IB719" s="136"/>
      <c r="IC719" s="136"/>
      <c r="ID719" s="136"/>
      <c r="IE719" s="136"/>
      <c r="IF719" s="136"/>
      <c r="IG719" s="136"/>
    </row>
    <row r="720" spans="1:241" ht="15" customHeight="1" x14ac:dyDescent="0.25">
      <c r="A720" s="212" t="s">
        <v>983</v>
      </c>
      <c r="B720" s="212">
        <v>131108869</v>
      </c>
      <c r="C720" s="212">
        <v>64849823</v>
      </c>
      <c r="D720" s="212">
        <v>20823193</v>
      </c>
      <c r="E720" s="212">
        <v>25843684</v>
      </c>
      <c r="F720" s="212">
        <v>39879004</v>
      </c>
      <c r="G720" s="212">
        <v>8887535</v>
      </c>
      <c r="H720" s="243">
        <v>291392108</v>
      </c>
      <c r="I720" s="136"/>
      <c r="J720" s="208" t="s">
        <v>986</v>
      </c>
      <c r="K720" s="208">
        <v>3885877.5714285714</v>
      </c>
      <c r="L720" s="208">
        <v>2485647.8095238097</v>
      </c>
      <c r="M720" s="208">
        <v>801306.52380952379</v>
      </c>
      <c r="N720" s="208">
        <v>1383859.3809523811</v>
      </c>
      <c r="O720" s="208">
        <v>1540412.0952380951</v>
      </c>
      <c r="P720" s="208">
        <v>323823.04761904763</v>
      </c>
      <c r="Q720" s="208">
        <v>10420926.428571429</v>
      </c>
      <c r="R720" s="136"/>
      <c r="S720" s="136"/>
      <c r="T720" s="136"/>
      <c r="U720" s="136"/>
      <c r="V720" s="136"/>
      <c r="W720" s="136"/>
      <c r="X720" s="136"/>
      <c r="Y720" s="136"/>
      <c r="Z720" s="136"/>
      <c r="AA720" s="136"/>
      <c r="AB720" s="136"/>
      <c r="AC720" s="136"/>
      <c r="AD720" s="136"/>
      <c r="AE720" s="136"/>
      <c r="AF720" s="136"/>
      <c r="AG720" s="136"/>
      <c r="AH720" s="136"/>
      <c r="AI720" s="136"/>
      <c r="AJ720" s="136"/>
      <c r="AK720" s="136"/>
      <c r="AL720" s="136"/>
      <c r="AM720" s="136"/>
      <c r="AN720" s="136"/>
      <c r="AO720" s="136"/>
      <c r="AP720" s="136"/>
      <c r="AQ720" s="136"/>
      <c r="AR720" s="136"/>
      <c r="AS720" s="136"/>
      <c r="AT720" s="136"/>
      <c r="AU720" s="136"/>
      <c r="AV720" s="136"/>
      <c r="AW720" s="136"/>
      <c r="AX720" s="136"/>
      <c r="AY720" s="136"/>
      <c r="AZ720" s="136"/>
      <c r="BA720" s="136"/>
      <c r="BB720" s="136"/>
      <c r="BC720" s="136"/>
      <c r="BD720" s="136"/>
      <c r="BE720" s="136"/>
      <c r="BF720" s="136"/>
      <c r="BG720" s="136"/>
      <c r="BH720" s="136"/>
      <c r="BI720" s="136"/>
      <c r="BJ720" s="136"/>
      <c r="BK720" s="136"/>
      <c r="BL720" s="136"/>
      <c r="BM720" s="136"/>
      <c r="BN720" s="136"/>
      <c r="BO720" s="136"/>
      <c r="BP720" s="136"/>
      <c r="BQ720" s="136"/>
      <c r="BR720" s="136"/>
      <c r="BS720" s="136"/>
      <c r="BT720" s="136"/>
      <c r="BU720" s="136"/>
      <c r="BV720" s="136"/>
      <c r="BW720" s="136"/>
      <c r="BX720" s="136"/>
      <c r="BY720" s="136"/>
      <c r="BZ720" s="136"/>
      <c r="CA720" s="136"/>
      <c r="CB720" s="136"/>
      <c r="CC720" s="136"/>
      <c r="CD720" s="136"/>
      <c r="CE720" s="136"/>
      <c r="CF720" s="136"/>
      <c r="CG720" s="136"/>
      <c r="CH720" s="136"/>
      <c r="CI720" s="136"/>
      <c r="CJ720" s="136"/>
      <c r="CK720" s="136"/>
      <c r="CL720" s="136"/>
      <c r="CM720" s="136"/>
      <c r="CN720" s="136"/>
      <c r="CO720" s="136"/>
      <c r="CP720" s="136"/>
      <c r="CQ720" s="136"/>
      <c r="CR720" s="136"/>
      <c r="CS720" s="136"/>
      <c r="CT720" s="136"/>
      <c r="CU720" s="136"/>
      <c r="CV720" s="136"/>
      <c r="CW720" s="136"/>
      <c r="CX720" s="136"/>
      <c r="CY720" s="136"/>
      <c r="CZ720" s="136"/>
      <c r="DA720" s="136"/>
      <c r="DB720" s="136"/>
      <c r="DC720" s="136"/>
      <c r="DD720" s="136"/>
      <c r="DE720" s="136"/>
      <c r="DF720" s="136"/>
      <c r="DG720" s="136"/>
      <c r="DH720" s="136"/>
      <c r="DI720" s="136"/>
      <c r="DJ720" s="136"/>
      <c r="DK720" s="136"/>
      <c r="DL720" s="136"/>
      <c r="DM720" s="136"/>
      <c r="DN720" s="136"/>
      <c r="DO720" s="136"/>
      <c r="DP720" s="136"/>
      <c r="DQ720" s="136"/>
      <c r="DR720" s="136"/>
      <c r="DS720" s="136"/>
      <c r="DT720" s="136"/>
      <c r="DU720" s="136"/>
      <c r="DV720" s="136"/>
      <c r="DW720" s="136"/>
      <c r="DX720" s="136"/>
      <c r="DY720" s="136"/>
      <c r="DZ720" s="136"/>
      <c r="EA720" s="136"/>
      <c r="EB720" s="136"/>
      <c r="EC720" s="136"/>
      <c r="ED720" s="136"/>
      <c r="EE720" s="136"/>
      <c r="EF720" s="136"/>
      <c r="EG720" s="136"/>
      <c r="EH720" s="136"/>
      <c r="EI720" s="136"/>
      <c r="EJ720" s="136"/>
      <c r="EK720" s="136"/>
      <c r="EL720" s="136"/>
      <c r="EM720" s="136"/>
      <c r="EN720" s="136"/>
      <c r="EO720" s="136"/>
      <c r="EP720" s="136"/>
      <c r="EQ720" s="136"/>
      <c r="ER720" s="136"/>
      <c r="ES720" s="136"/>
      <c r="ET720" s="136"/>
      <c r="EU720" s="136"/>
      <c r="EV720" s="136"/>
      <c r="EW720" s="136"/>
      <c r="EX720" s="136"/>
      <c r="EY720" s="136"/>
      <c r="EZ720" s="136"/>
      <c r="FA720" s="136"/>
      <c r="FB720" s="136"/>
      <c r="FC720" s="136"/>
      <c r="FD720" s="136"/>
      <c r="FE720" s="136"/>
      <c r="FF720" s="136"/>
      <c r="FG720" s="136"/>
      <c r="FH720" s="136"/>
      <c r="FI720" s="136"/>
      <c r="FJ720" s="136"/>
      <c r="FK720" s="136"/>
      <c r="FL720" s="136"/>
      <c r="FM720" s="136"/>
      <c r="FN720" s="136"/>
      <c r="FO720" s="136"/>
      <c r="FP720" s="136"/>
      <c r="FQ720" s="136"/>
      <c r="FR720" s="136"/>
      <c r="FS720" s="136"/>
      <c r="FT720" s="136"/>
      <c r="FU720" s="136"/>
      <c r="FV720" s="136"/>
      <c r="FW720" s="136"/>
      <c r="FX720" s="136"/>
      <c r="FY720" s="136"/>
      <c r="FZ720" s="136"/>
      <c r="GA720" s="136"/>
      <c r="GB720" s="136"/>
      <c r="GC720" s="136"/>
      <c r="GD720" s="136"/>
      <c r="GE720" s="136"/>
      <c r="GF720" s="136"/>
      <c r="GG720" s="136"/>
      <c r="GH720" s="136"/>
      <c r="GI720" s="136"/>
      <c r="GJ720" s="136"/>
      <c r="GK720" s="136"/>
      <c r="GL720" s="136"/>
      <c r="GM720" s="136"/>
      <c r="GN720" s="136"/>
      <c r="GO720" s="136"/>
      <c r="GP720" s="136"/>
      <c r="GQ720" s="136"/>
      <c r="GR720" s="136"/>
      <c r="GS720" s="136"/>
      <c r="GT720" s="136"/>
      <c r="GU720" s="136"/>
      <c r="GV720" s="136"/>
      <c r="GW720" s="136"/>
      <c r="GX720" s="136"/>
      <c r="GY720" s="136"/>
      <c r="GZ720" s="136"/>
      <c r="HA720" s="136"/>
      <c r="HB720" s="136"/>
      <c r="HC720" s="136"/>
      <c r="HD720" s="136"/>
      <c r="HE720" s="136"/>
      <c r="HF720" s="136"/>
      <c r="HG720" s="136"/>
      <c r="HH720" s="136"/>
      <c r="HI720" s="136"/>
      <c r="HJ720" s="136"/>
      <c r="HK720" s="136"/>
      <c r="HL720" s="136"/>
      <c r="HM720" s="136"/>
      <c r="HN720" s="136"/>
      <c r="HO720" s="136"/>
      <c r="HP720" s="136"/>
      <c r="HQ720" s="136"/>
      <c r="HR720" s="136"/>
      <c r="HS720" s="136"/>
      <c r="HT720" s="136"/>
      <c r="HU720" s="136"/>
      <c r="HV720" s="136"/>
      <c r="HW720" s="136"/>
      <c r="HX720" s="136"/>
      <c r="HY720" s="136"/>
      <c r="HZ720" s="136"/>
      <c r="IA720" s="136"/>
      <c r="IB720" s="136"/>
      <c r="IC720" s="136"/>
      <c r="ID720" s="136"/>
      <c r="IE720" s="136"/>
      <c r="IF720" s="136"/>
      <c r="IG720" s="136"/>
    </row>
    <row r="721" spans="1:241" ht="15" customHeight="1" x14ac:dyDescent="0.25">
      <c r="A721" s="208" t="s">
        <v>984</v>
      </c>
      <c r="B721" s="208">
        <v>5959494.0454545459</v>
      </c>
      <c r="C721" s="208">
        <v>2947719.2272727271</v>
      </c>
      <c r="D721" s="208">
        <v>946508.77272727271</v>
      </c>
      <c r="E721" s="208">
        <v>1174712.9090909092</v>
      </c>
      <c r="F721" s="208">
        <v>1812682</v>
      </c>
      <c r="G721" s="208">
        <v>403978.86363636365</v>
      </c>
      <c r="H721" s="208">
        <v>13245095.818181818</v>
      </c>
      <c r="I721" s="136"/>
      <c r="J721" s="136"/>
      <c r="K721" s="136"/>
      <c r="L721" s="136"/>
      <c r="M721" s="136"/>
      <c r="N721" s="136"/>
      <c r="O721" s="136"/>
      <c r="P721" s="136"/>
      <c r="Q721" s="136"/>
      <c r="R721" s="136"/>
      <c r="S721" s="136"/>
      <c r="T721" s="136"/>
      <c r="U721" s="136"/>
      <c r="V721" s="136"/>
      <c r="W721" s="136"/>
      <c r="X721" s="136"/>
      <c r="Y721" s="136"/>
      <c r="Z721" s="136"/>
      <c r="AA721" s="136"/>
      <c r="AB721" s="136"/>
      <c r="AC721" s="136"/>
      <c r="AD721" s="136"/>
      <c r="AE721" s="136"/>
      <c r="AF721" s="136"/>
      <c r="AG721" s="136"/>
      <c r="AH721" s="136"/>
      <c r="AI721" s="136"/>
      <c r="AJ721" s="136"/>
      <c r="AK721" s="136"/>
      <c r="AL721" s="136"/>
      <c r="AM721" s="136"/>
      <c r="AN721" s="136"/>
      <c r="AO721" s="136"/>
      <c r="AP721" s="136"/>
      <c r="AQ721" s="136"/>
      <c r="AR721" s="136"/>
      <c r="AS721" s="136"/>
      <c r="AT721" s="136"/>
      <c r="AU721" s="136"/>
      <c r="AV721" s="136"/>
      <c r="AW721" s="136"/>
      <c r="AX721" s="136"/>
      <c r="AY721" s="136"/>
      <c r="AZ721" s="136"/>
      <c r="BA721" s="136"/>
      <c r="BB721" s="136"/>
      <c r="BC721" s="136"/>
      <c r="BD721" s="136"/>
      <c r="BE721" s="136"/>
      <c r="BF721" s="136"/>
      <c r="BG721" s="136"/>
      <c r="BH721" s="136"/>
      <c r="BI721" s="136"/>
      <c r="BJ721" s="136"/>
      <c r="BK721" s="136"/>
      <c r="BL721" s="136"/>
      <c r="BM721" s="136"/>
      <c r="BN721" s="136"/>
      <c r="BO721" s="136"/>
      <c r="BP721" s="136"/>
      <c r="BQ721" s="136"/>
      <c r="BR721" s="136"/>
      <c r="BS721" s="136"/>
      <c r="BT721" s="136"/>
      <c r="BU721" s="136"/>
      <c r="BV721" s="136"/>
      <c r="BW721" s="136"/>
      <c r="BX721" s="136"/>
      <c r="BY721" s="136"/>
      <c r="BZ721" s="136"/>
      <c r="CA721" s="136"/>
      <c r="CB721" s="136"/>
      <c r="CC721" s="136"/>
      <c r="CD721" s="136"/>
      <c r="CE721" s="136"/>
      <c r="CF721" s="136"/>
      <c r="CG721" s="136"/>
      <c r="CH721" s="136"/>
      <c r="CI721" s="136"/>
      <c r="CJ721" s="136"/>
      <c r="CK721" s="136"/>
      <c r="CL721" s="136"/>
      <c r="CM721" s="136"/>
      <c r="CN721" s="136"/>
      <c r="CO721" s="136"/>
      <c r="CP721" s="136"/>
      <c r="CQ721" s="136"/>
      <c r="CR721" s="136"/>
      <c r="CS721" s="136"/>
      <c r="CT721" s="136"/>
      <c r="CU721" s="136"/>
      <c r="CV721" s="136"/>
      <c r="CW721" s="136"/>
      <c r="CX721" s="136"/>
      <c r="CY721" s="136"/>
      <c r="CZ721" s="136"/>
      <c r="DA721" s="136"/>
      <c r="DB721" s="136"/>
      <c r="DC721" s="136"/>
      <c r="DD721" s="136"/>
      <c r="DE721" s="136"/>
      <c r="DF721" s="136"/>
      <c r="DG721" s="136"/>
      <c r="DH721" s="136"/>
      <c r="DI721" s="136"/>
      <c r="DJ721" s="136"/>
      <c r="DK721" s="136"/>
      <c r="DL721" s="136"/>
      <c r="DM721" s="136"/>
      <c r="DN721" s="136"/>
      <c r="DO721" s="136"/>
      <c r="DP721" s="136"/>
      <c r="DQ721" s="136"/>
      <c r="DR721" s="136"/>
      <c r="DS721" s="136"/>
      <c r="DT721" s="136"/>
      <c r="DU721" s="136"/>
      <c r="DV721" s="136"/>
      <c r="DW721" s="136"/>
      <c r="DX721" s="136"/>
      <c r="DY721" s="136"/>
      <c r="DZ721" s="136"/>
      <c r="EA721" s="136"/>
      <c r="EB721" s="136"/>
      <c r="EC721" s="136"/>
      <c r="ED721" s="136"/>
      <c r="EE721" s="136"/>
      <c r="EF721" s="136"/>
      <c r="EG721" s="136"/>
      <c r="EH721" s="136"/>
      <c r="EI721" s="136"/>
      <c r="EJ721" s="136"/>
      <c r="EK721" s="136"/>
      <c r="EL721" s="136"/>
      <c r="EM721" s="136"/>
      <c r="EN721" s="136"/>
      <c r="EO721" s="136"/>
      <c r="EP721" s="136"/>
      <c r="EQ721" s="136"/>
      <c r="ER721" s="136"/>
      <c r="ES721" s="136"/>
      <c r="ET721" s="136"/>
      <c r="EU721" s="136"/>
      <c r="EV721" s="136"/>
      <c r="EW721" s="136"/>
      <c r="EX721" s="136"/>
      <c r="EY721" s="136"/>
      <c r="EZ721" s="136"/>
      <c r="FA721" s="136"/>
      <c r="FB721" s="136"/>
      <c r="FC721" s="136"/>
      <c r="FD721" s="136"/>
      <c r="FE721" s="136"/>
      <c r="FF721" s="136"/>
      <c r="FG721" s="136"/>
      <c r="FH721" s="136"/>
      <c r="FI721" s="136"/>
      <c r="FJ721" s="136"/>
      <c r="FK721" s="136"/>
      <c r="FL721" s="136"/>
      <c r="FM721" s="136"/>
      <c r="FN721" s="136"/>
      <c r="FO721" s="136"/>
      <c r="FP721" s="136"/>
      <c r="FQ721" s="136"/>
      <c r="FR721" s="136"/>
      <c r="FS721" s="136"/>
      <c r="FT721" s="136"/>
      <c r="FU721" s="136"/>
      <c r="FV721" s="136"/>
      <c r="FW721" s="136"/>
      <c r="FX721" s="136"/>
      <c r="FY721" s="136"/>
      <c r="FZ721" s="136"/>
      <c r="GA721" s="136"/>
      <c r="GB721" s="136"/>
      <c r="GC721" s="136"/>
      <c r="GD721" s="136"/>
      <c r="GE721" s="136"/>
      <c r="GF721" s="136"/>
      <c r="GG721" s="136"/>
      <c r="GH721" s="136"/>
      <c r="GI721" s="136"/>
      <c r="GJ721" s="136"/>
      <c r="GK721" s="136"/>
      <c r="GL721" s="136"/>
      <c r="GM721" s="136"/>
      <c r="GN721" s="136"/>
      <c r="GO721" s="136"/>
      <c r="GP721" s="136"/>
      <c r="GQ721" s="136"/>
      <c r="GR721" s="136"/>
      <c r="GS721" s="136"/>
      <c r="GT721" s="136"/>
      <c r="GU721" s="136"/>
      <c r="GV721" s="136"/>
      <c r="GW721" s="136"/>
      <c r="GX721" s="136"/>
      <c r="GY721" s="136"/>
      <c r="GZ721" s="136"/>
      <c r="HA721" s="136"/>
      <c r="HB721" s="136"/>
      <c r="HC721" s="136"/>
      <c r="HD721" s="136"/>
      <c r="HE721" s="136"/>
      <c r="HF721" s="136"/>
      <c r="HG721" s="136"/>
      <c r="HH721" s="136"/>
      <c r="HI721" s="136"/>
      <c r="HJ721" s="136"/>
      <c r="HK721" s="136"/>
      <c r="HL721" s="136"/>
      <c r="HM721" s="136"/>
      <c r="HN721" s="136"/>
      <c r="HO721" s="136"/>
      <c r="HP721" s="136"/>
      <c r="HQ721" s="136"/>
      <c r="HR721" s="136"/>
      <c r="HS721" s="136"/>
      <c r="HT721" s="136"/>
      <c r="HU721" s="136"/>
      <c r="HV721" s="136"/>
      <c r="HW721" s="136"/>
      <c r="HX721" s="136"/>
      <c r="HY721" s="136"/>
      <c r="HZ721" s="136"/>
      <c r="IA721" s="136"/>
      <c r="IB721" s="136"/>
      <c r="IC721" s="136"/>
      <c r="ID721" s="136"/>
      <c r="IE721" s="136"/>
      <c r="IF721" s="136"/>
      <c r="IG721" s="136"/>
    </row>
    <row r="722" spans="1:241" ht="15" customHeight="1" x14ac:dyDescent="0.25">
      <c r="A722" s="135"/>
      <c r="B722" s="135"/>
      <c r="C722" s="135"/>
      <c r="D722" s="135"/>
      <c r="E722" s="135"/>
      <c r="F722" s="135"/>
      <c r="G722" s="135"/>
      <c r="H722" s="135"/>
      <c r="I722" s="136"/>
      <c r="J722" s="136"/>
      <c r="K722" s="136"/>
      <c r="L722" s="136"/>
      <c r="M722" s="136"/>
      <c r="N722" s="136"/>
      <c r="O722" s="136"/>
      <c r="P722" s="136"/>
      <c r="Q722" s="136"/>
      <c r="R722" s="136"/>
      <c r="S722" s="136"/>
      <c r="T722" s="136"/>
      <c r="U722" s="136"/>
      <c r="V722" s="136"/>
      <c r="W722" s="136"/>
      <c r="X722" s="136"/>
      <c r="Y722" s="136"/>
      <c r="Z722" s="136"/>
      <c r="AA722" s="136"/>
      <c r="AB722" s="136"/>
      <c r="AC722" s="136"/>
      <c r="AD722" s="136"/>
      <c r="AE722" s="136"/>
      <c r="AF722" s="136"/>
      <c r="AG722" s="136"/>
      <c r="AH722" s="136"/>
      <c r="AI722" s="136"/>
      <c r="AJ722" s="136"/>
      <c r="AK722" s="136"/>
      <c r="AL722" s="136"/>
      <c r="AM722" s="136"/>
      <c r="AN722" s="136"/>
      <c r="AO722" s="136"/>
      <c r="AP722" s="136"/>
      <c r="AQ722" s="136"/>
      <c r="AR722" s="136"/>
      <c r="AS722" s="136"/>
      <c r="AT722" s="136"/>
      <c r="AU722" s="136"/>
      <c r="AV722" s="136"/>
      <c r="AW722" s="136"/>
      <c r="AX722" s="136"/>
      <c r="AY722" s="136"/>
      <c r="AZ722" s="136"/>
      <c r="BA722" s="136"/>
      <c r="BB722" s="136"/>
      <c r="BC722" s="136"/>
      <c r="BD722" s="136"/>
      <c r="BE722" s="136"/>
      <c r="BF722" s="136"/>
      <c r="BG722" s="136"/>
      <c r="BH722" s="136"/>
      <c r="BI722" s="136"/>
      <c r="BJ722" s="136"/>
      <c r="BK722" s="136"/>
      <c r="BL722" s="136"/>
      <c r="BM722" s="136"/>
      <c r="BN722" s="136"/>
      <c r="BO722" s="136"/>
      <c r="BP722" s="136"/>
      <c r="BQ722" s="136"/>
      <c r="BR722" s="136"/>
      <c r="BS722" s="136"/>
      <c r="BT722" s="136"/>
      <c r="BU722" s="136"/>
      <c r="BV722" s="136"/>
      <c r="BW722" s="136"/>
      <c r="BX722" s="136"/>
      <c r="BY722" s="136"/>
      <c r="BZ722" s="136"/>
      <c r="CA722" s="136"/>
      <c r="CB722" s="136"/>
      <c r="CC722" s="136"/>
      <c r="CD722" s="136"/>
      <c r="CE722" s="136"/>
      <c r="CF722" s="136"/>
      <c r="CG722" s="136"/>
      <c r="CH722" s="136"/>
      <c r="CI722" s="136"/>
      <c r="CJ722" s="136"/>
      <c r="CK722" s="136"/>
      <c r="CL722" s="136"/>
      <c r="CM722" s="136"/>
      <c r="CN722" s="136"/>
      <c r="CO722" s="136"/>
      <c r="CP722" s="136"/>
      <c r="CQ722" s="136"/>
      <c r="CR722" s="136"/>
      <c r="CS722" s="136"/>
      <c r="CT722" s="136"/>
      <c r="CU722" s="136"/>
      <c r="CV722" s="136"/>
      <c r="CW722" s="136"/>
      <c r="CX722" s="136"/>
      <c r="CY722" s="136"/>
      <c r="CZ722" s="136"/>
      <c r="DA722" s="136"/>
      <c r="DB722" s="136"/>
      <c r="DC722" s="136"/>
      <c r="DD722" s="136"/>
      <c r="DE722" s="136"/>
      <c r="DF722" s="136"/>
      <c r="DG722" s="136"/>
      <c r="DH722" s="136"/>
      <c r="DI722" s="136"/>
      <c r="DJ722" s="136"/>
      <c r="DK722" s="136"/>
      <c r="DL722" s="136"/>
      <c r="DM722" s="136"/>
      <c r="DN722" s="136"/>
      <c r="DO722" s="136"/>
      <c r="DP722" s="136"/>
      <c r="DQ722" s="136"/>
      <c r="DR722" s="136"/>
      <c r="DS722" s="136"/>
      <c r="DT722" s="136"/>
      <c r="DU722" s="136"/>
      <c r="DV722" s="136"/>
      <c r="DW722" s="136"/>
      <c r="DX722" s="136"/>
      <c r="DY722" s="136"/>
      <c r="DZ722" s="136"/>
      <c r="EA722" s="136"/>
      <c r="EB722" s="136"/>
      <c r="EC722" s="136"/>
      <c r="ED722" s="136"/>
      <c r="EE722" s="136"/>
      <c r="EF722" s="136"/>
      <c r="EG722" s="136"/>
      <c r="EH722" s="136"/>
      <c r="EI722" s="136"/>
      <c r="EJ722" s="136"/>
      <c r="EK722" s="136"/>
      <c r="EL722" s="136"/>
      <c r="EM722" s="136"/>
      <c r="EN722" s="136"/>
      <c r="EO722" s="136"/>
      <c r="EP722" s="136"/>
      <c r="EQ722" s="136"/>
      <c r="ER722" s="136"/>
      <c r="ES722" s="136"/>
      <c r="ET722" s="136"/>
      <c r="EU722" s="136"/>
      <c r="EV722" s="136"/>
      <c r="EW722" s="136"/>
      <c r="EX722" s="136"/>
      <c r="EY722" s="136"/>
      <c r="EZ722" s="136"/>
      <c r="FA722" s="136"/>
      <c r="FB722" s="136"/>
      <c r="FC722" s="136"/>
      <c r="FD722" s="136"/>
      <c r="FE722" s="136"/>
      <c r="FF722" s="136"/>
      <c r="FG722" s="136"/>
      <c r="FH722" s="136"/>
      <c r="FI722" s="136"/>
      <c r="FJ722" s="136"/>
      <c r="FK722" s="136"/>
      <c r="FL722" s="136"/>
      <c r="FM722" s="136"/>
      <c r="FN722" s="136"/>
      <c r="FO722" s="136"/>
      <c r="FP722" s="136"/>
      <c r="FQ722" s="136"/>
      <c r="FR722" s="136"/>
      <c r="FS722" s="136"/>
      <c r="FT722" s="136"/>
      <c r="FU722" s="136"/>
      <c r="FV722" s="136"/>
      <c r="FW722" s="136"/>
      <c r="FX722" s="136"/>
      <c r="FY722" s="136"/>
      <c r="FZ722" s="136"/>
      <c r="GA722" s="136"/>
      <c r="GB722" s="136"/>
      <c r="GC722" s="136"/>
      <c r="GD722" s="136"/>
      <c r="GE722" s="136"/>
      <c r="GF722" s="136"/>
      <c r="GG722" s="136"/>
      <c r="GH722" s="136"/>
      <c r="GI722" s="136"/>
      <c r="GJ722" s="136"/>
      <c r="GK722" s="136"/>
      <c r="GL722" s="136"/>
      <c r="GM722" s="136"/>
      <c r="GN722" s="136"/>
      <c r="GO722" s="136"/>
      <c r="GP722" s="136"/>
      <c r="GQ722" s="136"/>
      <c r="GR722" s="136"/>
      <c r="GS722" s="136"/>
      <c r="GT722" s="136"/>
      <c r="GU722" s="136"/>
      <c r="GV722" s="136"/>
      <c r="GW722" s="136"/>
      <c r="GX722" s="136"/>
      <c r="GY722" s="136"/>
      <c r="GZ722" s="136"/>
      <c r="HA722" s="136"/>
      <c r="HB722" s="136"/>
      <c r="HC722" s="136"/>
      <c r="HD722" s="136"/>
      <c r="HE722" s="136"/>
      <c r="HF722" s="136"/>
      <c r="HG722" s="136"/>
      <c r="HH722" s="136"/>
      <c r="HI722" s="136"/>
      <c r="HJ722" s="136"/>
      <c r="HK722" s="136"/>
      <c r="HL722" s="136"/>
      <c r="HM722" s="136"/>
      <c r="HN722" s="136"/>
      <c r="HO722" s="136"/>
      <c r="HP722" s="136"/>
      <c r="HQ722" s="136"/>
      <c r="HR722" s="136"/>
      <c r="HS722" s="136"/>
      <c r="HT722" s="136"/>
      <c r="HU722" s="136"/>
      <c r="HV722" s="136"/>
      <c r="HW722" s="136"/>
      <c r="HX722" s="136"/>
      <c r="HY722" s="136"/>
      <c r="HZ722" s="136"/>
      <c r="IA722" s="136"/>
      <c r="IB722" s="136"/>
      <c r="IC722" s="136"/>
      <c r="ID722" s="136"/>
      <c r="IE722" s="136"/>
      <c r="IF722" s="136"/>
      <c r="IG722" s="136"/>
    </row>
    <row r="723" spans="1:241" ht="15" customHeight="1" x14ac:dyDescent="0.25">
      <c r="A723" s="135" t="s">
        <v>512</v>
      </c>
      <c r="B723" s="205">
        <v>9042102</v>
      </c>
      <c r="C723" s="205">
        <v>4530847</v>
      </c>
      <c r="D723" s="205">
        <v>1598350</v>
      </c>
      <c r="E723" s="205">
        <v>1452767</v>
      </c>
      <c r="F723" s="205">
        <v>2208519</v>
      </c>
      <c r="G723" s="205">
        <v>606922</v>
      </c>
      <c r="H723" s="242">
        <v>19439507</v>
      </c>
      <c r="I723" s="136"/>
      <c r="J723" s="135" t="s">
        <v>659</v>
      </c>
      <c r="K723" s="205">
        <v>4936956</v>
      </c>
      <c r="L723" s="205">
        <v>2431652</v>
      </c>
      <c r="M723" s="205">
        <v>766011</v>
      </c>
      <c r="N723" s="205">
        <v>1295993</v>
      </c>
      <c r="O723" s="205">
        <v>1598072</v>
      </c>
      <c r="P723" s="205">
        <v>354938</v>
      </c>
      <c r="Q723" s="242">
        <v>11383622</v>
      </c>
      <c r="R723" s="136"/>
      <c r="S723" s="136"/>
      <c r="T723" s="136"/>
      <c r="U723" s="136"/>
      <c r="V723" s="136"/>
      <c r="W723" s="136"/>
      <c r="X723" s="136"/>
      <c r="Y723" s="136"/>
      <c r="Z723" s="136"/>
      <c r="AA723" s="136"/>
      <c r="AB723" s="136"/>
      <c r="AC723" s="136"/>
      <c r="AD723" s="136"/>
      <c r="AE723" s="136"/>
      <c r="AF723" s="136"/>
      <c r="AG723" s="136"/>
      <c r="AH723" s="136"/>
      <c r="AI723" s="136"/>
      <c r="AJ723" s="136"/>
      <c r="AK723" s="136"/>
      <c r="AL723" s="136"/>
      <c r="AM723" s="136"/>
      <c r="AN723" s="136"/>
      <c r="AO723" s="136"/>
      <c r="AP723" s="136"/>
      <c r="AQ723" s="136"/>
      <c r="AR723" s="136"/>
      <c r="AS723" s="136"/>
      <c r="AT723" s="136"/>
      <c r="AU723" s="136"/>
      <c r="AV723" s="136"/>
      <c r="AW723" s="136"/>
      <c r="AX723" s="136"/>
      <c r="AY723" s="136"/>
      <c r="AZ723" s="136"/>
      <c r="BA723" s="136"/>
      <c r="BB723" s="136"/>
      <c r="BC723" s="136"/>
      <c r="BD723" s="136"/>
      <c r="BE723" s="136"/>
      <c r="BF723" s="136"/>
      <c r="BG723" s="136"/>
      <c r="BH723" s="136"/>
      <c r="BI723" s="136"/>
      <c r="BJ723" s="136"/>
      <c r="BK723" s="136"/>
      <c r="BL723" s="136"/>
      <c r="BM723" s="136"/>
      <c r="BN723" s="136"/>
      <c r="BO723" s="136"/>
      <c r="BP723" s="136"/>
      <c r="BQ723" s="136"/>
      <c r="BR723" s="136"/>
      <c r="BS723" s="136"/>
      <c r="BT723" s="136"/>
      <c r="BU723" s="136"/>
      <c r="BV723" s="136"/>
      <c r="BW723" s="136"/>
      <c r="BX723" s="136"/>
      <c r="BY723" s="136"/>
      <c r="BZ723" s="136"/>
      <c r="CA723" s="136"/>
      <c r="CB723" s="136"/>
      <c r="CC723" s="136"/>
      <c r="CD723" s="136"/>
      <c r="CE723" s="136"/>
      <c r="CF723" s="136"/>
      <c r="CG723" s="136"/>
      <c r="CH723" s="136"/>
      <c r="CI723" s="136"/>
      <c r="CJ723" s="136"/>
      <c r="CK723" s="136"/>
      <c r="CL723" s="136"/>
      <c r="CM723" s="136"/>
      <c r="CN723" s="136"/>
      <c r="CO723" s="136"/>
      <c r="CP723" s="136"/>
      <c r="CQ723" s="136"/>
      <c r="CR723" s="136"/>
      <c r="CS723" s="136"/>
      <c r="CT723" s="136"/>
      <c r="CU723" s="136"/>
      <c r="CV723" s="136"/>
      <c r="CW723" s="136"/>
      <c r="CX723" s="136"/>
      <c r="CY723" s="136"/>
      <c r="CZ723" s="136"/>
      <c r="DA723" s="136"/>
      <c r="DB723" s="136"/>
      <c r="DC723" s="136"/>
      <c r="DD723" s="136"/>
      <c r="DE723" s="136"/>
      <c r="DF723" s="136"/>
      <c r="DG723" s="136"/>
      <c r="DH723" s="136"/>
      <c r="DI723" s="136"/>
      <c r="DJ723" s="136"/>
      <c r="DK723" s="136"/>
      <c r="DL723" s="136"/>
      <c r="DM723" s="136"/>
      <c r="DN723" s="136"/>
      <c r="DO723" s="136"/>
      <c r="DP723" s="136"/>
      <c r="DQ723" s="136"/>
      <c r="DR723" s="136"/>
      <c r="DS723" s="136"/>
      <c r="DT723" s="136"/>
      <c r="DU723" s="136"/>
      <c r="DV723" s="136"/>
      <c r="DW723" s="136"/>
      <c r="DX723" s="136"/>
      <c r="DY723" s="136"/>
      <c r="DZ723" s="136"/>
      <c r="EA723" s="136"/>
      <c r="EB723" s="136"/>
      <c r="EC723" s="136"/>
      <c r="ED723" s="136"/>
      <c r="EE723" s="136"/>
      <c r="EF723" s="136"/>
      <c r="EG723" s="136"/>
      <c r="EH723" s="136"/>
      <c r="EI723" s="136"/>
      <c r="EJ723" s="136"/>
      <c r="EK723" s="136"/>
      <c r="EL723" s="136"/>
      <c r="EM723" s="136"/>
      <c r="EN723" s="136"/>
      <c r="EO723" s="136"/>
      <c r="EP723" s="136"/>
      <c r="EQ723" s="136"/>
      <c r="ER723" s="136"/>
      <c r="ES723" s="136"/>
      <c r="ET723" s="136"/>
      <c r="EU723" s="136"/>
      <c r="EV723" s="136"/>
      <c r="EW723" s="136"/>
      <c r="EX723" s="136"/>
      <c r="EY723" s="136"/>
      <c r="EZ723" s="136"/>
      <c r="FA723" s="136"/>
      <c r="FB723" s="136"/>
      <c r="FC723" s="136"/>
      <c r="FD723" s="136"/>
      <c r="FE723" s="136"/>
      <c r="FF723" s="136"/>
      <c r="FG723" s="136"/>
      <c r="FH723" s="136"/>
      <c r="FI723" s="136"/>
      <c r="FJ723" s="136"/>
      <c r="FK723" s="136"/>
      <c r="FL723" s="136"/>
      <c r="FM723" s="136"/>
      <c r="FN723" s="136"/>
      <c r="FO723" s="136"/>
      <c r="FP723" s="136"/>
      <c r="FQ723" s="136"/>
      <c r="FR723" s="136"/>
      <c r="FS723" s="136"/>
      <c r="FT723" s="136"/>
      <c r="FU723" s="136"/>
      <c r="FV723" s="136"/>
      <c r="FW723" s="136"/>
      <c r="FX723" s="136"/>
      <c r="FY723" s="136"/>
      <c r="FZ723" s="136"/>
      <c r="GA723" s="136"/>
      <c r="GB723" s="136"/>
      <c r="GC723" s="136"/>
      <c r="GD723" s="136"/>
      <c r="GE723" s="136"/>
      <c r="GF723" s="136"/>
      <c r="GG723" s="136"/>
      <c r="GH723" s="136"/>
      <c r="GI723" s="136"/>
      <c r="GJ723" s="136"/>
      <c r="GK723" s="136"/>
      <c r="GL723" s="136"/>
      <c r="GM723" s="136"/>
      <c r="GN723" s="136"/>
      <c r="GO723" s="136"/>
      <c r="GP723" s="136"/>
      <c r="GQ723" s="136"/>
      <c r="GR723" s="136"/>
      <c r="GS723" s="136"/>
      <c r="GT723" s="136"/>
      <c r="GU723" s="136"/>
      <c r="GV723" s="136"/>
      <c r="GW723" s="136"/>
      <c r="GX723" s="136"/>
      <c r="GY723" s="136"/>
      <c r="GZ723" s="136"/>
      <c r="HA723" s="136"/>
      <c r="HB723" s="136"/>
      <c r="HC723" s="136"/>
      <c r="HD723" s="136"/>
      <c r="HE723" s="136"/>
      <c r="HF723" s="136"/>
      <c r="HG723" s="136"/>
      <c r="HH723" s="136"/>
      <c r="HI723" s="136"/>
      <c r="HJ723" s="136"/>
      <c r="HK723" s="136"/>
      <c r="HL723" s="136"/>
      <c r="HM723" s="136"/>
      <c r="HN723" s="136"/>
      <c r="HO723" s="136"/>
      <c r="HP723" s="136"/>
      <c r="HQ723" s="136"/>
      <c r="HR723" s="136"/>
      <c r="HS723" s="136"/>
      <c r="HT723" s="136"/>
      <c r="HU723" s="136"/>
      <c r="HV723" s="136"/>
      <c r="HW723" s="136"/>
      <c r="HX723" s="136"/>
      <c r="HY723" s="136"/>
      <c r="HZ723" s="136"/>
      <c r="IA723" s="136"/>
      <c r="IB723" s="136"/>
      <c r="IC723" s="136"/>
      <c r="ID723" s="136"/>
      <c r="IE723" s="136"/>
      <c r="IF723" s="136"/>
      <c r="IG723" s="136"/>
    </row>
    <row r="724" spans="1:241" ht="15" customHeight="1" x14ac:dyDescent="0.25">
      <c r="A724" s="135" t="s">
        <v>515</v>
      </c>
      <c r="B724" s="205">
        <v>4224451</v>
      </c>
      <c r="C724" s="205">
        <v>3244199</v>
      </c>
      <c r="D724" s="205">
        <v>812926</v>
      </c>
      <c r="E724" s="205">
        <v>941203</v>
      </c>
      <c r="F724" s="205">
        <v>1622042</v>
      </c>
      <c r="G724" s="205">
        <v>305952</v>
      </c>
      <c r="H724" s="242">
        <v>11150773</v>
      </c>
      <c r="I724" s="136"/>
      <c r="J724" s="135" t="s">
        <v>555</v>
      </c>
      <c r="K724" s="205">
        <v>4585896</v>
      </c>
      <c r="L724" s="205">
        <v>3701654</v>
      </c>
      <c r="M724" s="205">
        <v>1386178</v>
      </c>
      <c r="N724" s="205">
        <v>1078769</v>
      </c>
      <c r="O724" s="205">
        <v>1841634</v>
      </c>
      <c r="P724" s="205">
        <v>360193</v>
      </c>
      <c r="Q724" s="242">
        <v>12954324</v>
      </c>
      <c r="R724" s="136"/>
      <c r="S724" s="136"/>
      <c r="T724" s="136"/>
      <c r="U724" s="136"/>
      <c r="V724" s="136"/>
      <c r="W724" s="136"/>
      <c r="X724" s="136"/>
      <c r="Y724" s="136"/>
      <c r="Z724" s="136"/>
      <c r="AA724" s="136"/>
      <c r="AB724" s="136"/>
      <c r="AC724" s="136"/>
      <c r="AD724" s="136"/>
      <c r="AE724" s="136"/>
      <c r="AF724" s="136"/>
      <c r="AG724" s="136"/>
      <c r="AH724" s="136"/>
      <c r="AI724" s="136"/>
      <c r="AJ724" s="136"/>
      <c r="AK724" s="136"/>
      <c r="AL724" s="136"/>
      <c r="AM724" s="136"/>
      <c r="AN724" s="136"/>
      <c r="AO724" s="136"/>
      <c r="AP724" s="136"/>
      <c r="AQ724" s="136"/>
      <c r="AR724" s="136"/>
      <c r="AS724" s="136"/>
      <c r="AT724" s="136"/>
      <c r="AU724" s="136"/>
      <c r="AV724" s="136"/>
      <c r="AW724" s="136"/>
      <c r="AX724" s="136"/>
      <c r="AY724" s="136"/>
      <c r="AZ724" s="136"/>
      <c r="BA724" s="136"/>
      <c r="BB724" s="136"/>
      <c r="BC724" s="136"/>
      <c r="BD724" s="136"/>
      <c r="BE724" s="136"/>
      <c r="BF724" s="136"/>
      <c r="BG724" s="136"/>
      <c r="BH724" s="136"/>
      <c r="BI724" s="136"/>
      <c r="BJ724" s="136"/>
      <c r="BK724" s="136"/>
      <c r="BL724" s="136"/>
      <c r="BM724" s="136"/>
      <c r="BN724" s="136"/>
      <c r="BO724" s="136"/>
      <c r="BP724" s="136"/>
      <c r="BQ724" s="136"/>
      <c r="BR724" s="136"/>
      <c r="BS724" s="136"/>
      <c r="BT724" s="136"/>
      <c r="BU724" s="136"/>
      <c r="BV724" s="136"/>
      <c r="BW724" s="136"/>
      <c r="BX724" s="136"/>
      <c r="BY724" s="136"/>
      <c r="BZ724" s="136"/>
      <c r="CA724" s="136"/>
      <c r="CB724" s="136"/>
      <c r="CC724" s="136"/>
      <c r="CD724" s="136"/>
      <c r="CE724" s="136"/>
      <c r="CF724" s="136"/>
      <c r="CG724" s="136"/>
      <c r="CH724" s="136"/>
      <c r="CI724" s="136"/>
      <c r="CJ724" s="136"/>
      <c r="CK724" s="136"/>
      <c r="CL724" s="136"/>
      <c r="CM724" s="136"/>
      <c r="CN724" s="136"/>
      <c r="CO724" s="136"/>
      <c r="CP724" s="136"/>
      <c r="CQ724" s="136"/>
      <c r="CR724" s="136"/>
      <c r="CS724" s="136"/>
      <c r="CT724" s="136"/>
      <c r="CU724" s="136"/>
      <c r="CV724" s="136"/>
      <c r="CW724" s="136"/>
      <c r="CX724" s="136"/>
      <c r="CY724" s="136"/>
      <c r="CZ724" s="136"/>
      <c r="DA724" s="136"/>
      <c r="DB724" s="136"/>
      <c r="DC724" s="136"/>
      <c r="DD724" s="136"/>
      <c r="DE724" s="136"/>
      <c r="DF724" s="136"/>
      <c r="DG724" s="136"/>
      <c r="DH724" s="136"/>
      <c r="DI724" s="136"/>
      <c r="DJ724" s="136"/>
      <c r="DK724" s="136"/>
      <c r="DL724" s="136"/>
      <c r="DM724" s="136"/>
      <c r="DN724" s="136"/>
      <c r="DO724" s="136"/>
      <c r="DP724" s="136"/>
      <c r="DQ724" s="136"/>
      <c r="DR724" s="136"/>
      <c r="DS724" s="136"/>
      <c r="DT724" s="136"/>
      <c r="DU724" s="136"/>
      <c r="DV724" s="136"/>
      <c r="DW724" s="136"/>
      <c r="DX724" s="136"/>
      <c r="DY724" s="136"/>
      <c r="DZ724" s="136"/>
      <c r="EA724" s="136"/>
      <c r="EB724" s="136"/>
      <c r="EC724" s="136"/>
      <c r="ED724" s="136"/>
      <c r="EE724" s="136"/>
      <c r="EF724" s="136"/>
      <c r="EG724" s="136"/>
      <c r="EH724" s="136"/>
      <c r="EI724" s="136"/>
      <c r="EJ724" s="136"/>
      <c r="EK724" s="136"/>
      <c r="EL724" s="136"/>
      <c r="EM724" s="136"/>
      <c r="EN724" s="136"/>
      <c r="EO724" s="136"/>
      <c r="EP724" s="136"/>
      <c r="EQ724" s="136"/>
      <c r="ER724" s="136"/>
      <c r="ES724" s="136"/>
      <c r="ET724" s="136"/>
      <c r="EU724" s="136"/>
      <c r="EV724" s="136"/>
      <c r="EW724" s="136"/>
      <c r="EX724" s="136"/>
      <c r="EY724" s="136"/>
      <c r="EZ724" s="136"/>
      <c r="FA724" s="136"/>
      <c r="FB724" s="136"/>
      <c r="FC724" s="136"/>
      <c r="FD724" s="136"/>
      <c r="FE724" s="136"/>
      <c r="FF724" s="136"/>
      <c r="FG724" s="136"/>
      <c r="FH724" s="136"/>
      <c r="FI724" s="136"/>
      <c r="FJ724" s="136"/>
      <c r="FK724" s="136"/>
      <c r="FL724" s="136"/>
      <c r="FM724" s="136"/>
      <c r="FN724" s="136"/>
      <c r="FO724" s="136"/>
      <c r="FP724" s="136"/>
      <c r="FQ724" s="136"/>
      <c r="FR724" s="136"/>
      <c r="FS724" s="136"/>
      <c r="FT724" s="136"/>
      <c r="FU724" s="136"/>
      <c r="FV724" s="136"/>
      <c r="FW724" s="136"/>
      <c r="FX724" s="136"/>
      <c r="FY724" s="136"/>
      <c r="FZ724" s="136"/>
      <c r="GA724" s="136"/>
      <c r="GB724" s="136"/>
      <c r="GC724" s="136"/>
      <c r="GD724" s="136"/>
      <c r="GE724" s="136"/>
      <c r="GF724" s="136"/>
      <c r="GG724" s="136"/>
      <c r="GH724" s="136"/>
      <c r="GI724" s="136"/>
      <c r="GJ724" s="136"/>
      <c r="GK724" s="136"/>
      <c r="GL724" s="136"/>
      <c r="GM724" s="136"/>
      <c r="GN724" s="136"/>
      <c r="GO724" s="136"/>
      <c r="GP724" s="136"/>
      <c r="GQ724" s="136"/>
      <c r="GR724" s="136"/>
      <c r="GS724" s="136"/>
      <c r="GT724" s="136"/>
      <c r="GU724" s="136"/>
      <c r="GV724" s="136"/>
      <c r="GW724" s="136"/>
      <c r="GX724" s="136"/>
      <c r="GY724" s="136"/>
      <c r="GZ724" s="136"/>
      <c r="HA724" s="136"/>
      <c r="HB724" s="136"/>
      <c r="HC724" s="136"/>
      <c r="HD724" s="136"/>
      <c r="HE724" s="136"/>
      <c r="HF724" s="136"/>
      <c r="HG724" s="136"/>
      <c r="HH724" s="136"/>
      <c r="HI724" s="136"/>
      <c r="HJ724" s="136"/>
      <c r="HK724" s="136"/>
      <c r="HL724" s="136"/>
      <c r="HM724" s="136"/>
      <c r="HN724" s="136"/>
      <c r="HO724" s="136"/>
      <c r="HP724" s="136"/>
      <c r="HQ724" s="136"/>
      <c r="HR724" s="136"/>
      <c r="HS724" s="136"/>
      <c r="HT724" s="136"/>
      <c r="HU724" s="136"/>
      <c r="HV724" s="136"/>
      <c r="HW724" s="136"/>
      <c r="HX724" s="136"/>
      <c r="HY724" s="136"/>
      <c r="HZ724" s="136"/>
      <c r="IA724" s="136"/>
      <c r="IB724" s="136"/>
      <c r="IC724" s="136"/>
      <c r="ID724" s="136"/>
      <c r="IE724" s="136"/>
      <c r="IF724" s="136"/>
      <c r="IG724" s="136"/>
    </row>
    <row r="725" spans="1:241" ht="15" customHeight="1" x14ac:dyDescent="0.25">
      <c r="A725" s="135" t="s">
        <v>725</v>
      </c>
      <c r="B725" s="205">
        <v>4853794</v>
      </c>
      <c r="C725" s="205">
        <v>2850184</v>
      </c>
      <c r="D725" s="205">
        <v>855095</v>
      </c>
      <c r="E725" s="205">
        <v>1107481</v>
      </c>
      <c r="F725" s="205">
        <v>1397241</v>
      </c>
      <c r="G725" s="205">
        <v>258894</v>
      </c>
      <c r="H725" s="242">
        <v>11322689</v>
      </c>
      <c r="I725" s="136"/>
      <c r="J725" s="135" t="s">
        <v>556</v>
      </c>
      <c r="K725" s="205">
        <v>4843788</v>
      </c>
      <c r="L725" s="205">
        <v>2662877</v>
      </c>
      <c r="M725" s="205">
        <v>993397</v>
      </c>
      <c r="N725" s="205">
        <v>1021989</v>
      </c>
      <c r="O725" s="205">
        <v>1441452</v>
      </c>
      <c r="P725" s="205">
        <v>289225</v>
      </c>
      <c r="Q725" s="242">
        <v>11252728</v>
      </c>
      <c r="R725" s="136"/>
      <c r="S725" s="136"/>
      <c r="T725" s="136"/>
      <c r="U725" s="136"/>
      <c r="V725" s="136"/>
      <c r="W725" s="136"/>
      <c r="X725" s="136"/>
      <c r="Y725" s="136"/>
      <c r="Z725" s="136"/>
      <c r="AA725" s="136"/>
      <c r="AB725" s="136"/>
      <c r="AC725" s="136"/>
      <c r="AD725" s="136"/>
      <c r="AE725" s="136"/>
      <c r="AF725" s="136"/>
      <c r="AG725" s="136"/>
      <c r="AH725" s="136"/>
      <c r="AI725" s="136"/>
      <c r="AJ725" s="136"/>
      <c r="AK725" s="136"/>
      <c r="AL725" s="136"/>
      <c r="AM725" s="136"/>
      <c r="AN725" s="136"/>
      <c r="AO725" s="136"/>
      <c r="AP725" s="136"/>
      <c r="AQ725" s="136"/>
      <c r="AR725" s="136"/>
      <c r="AS725" s="136"/>
      <c r="AT725" s="136"/>
      <c r="AU725" s="136"/>
      <c r="AV725" s="136"/>
      <c r="AW725" s="136"/>
      <c r="AX725" s="136"/>
      <c r="AY725" s="136"/>
      <c r="AZ725" s="136"/>
      <c r="BA725" s="136"/>
      <c r="BB725" s="136"/>
      <c r="BC725" s="136"/>
      <c r="BD725" s="136"/>
      <c r="BE725" s="136"/>
      <c r="BF725" s="136"/>
      <c r="BG725" s="136"/>
      <c r="BH725" s="136"/>
      <c r="BI725" s="136"/>
      <c r="BJ725" s="136"/>
      <c r="BK725" s="136"/>
      <c r="BL725" s="136"/>
      <c r="BM725" s="136"/>
      <c r="BN725" s="136"/>
      <c r="BO725" s="136"/>
      <c r="BP725" s="136"/>
      <c r="BQ725" s="136"/>
      <c r="BR725" s="136"/>
      <c r="BS725" s="136"/>
      <c r="BT725" s="136"/>
      <c r="BU725" s="136"/>
      <c r="BV725" s="136"/>
      <c r="BW725" s="136"/>
      <c r="BX725" s="136"/>
      <c r="BY725" s="136"/>
      <c r="BZ725" s="136"/>
      <c r="CA725" s="136"/>
      <c r="CB725" s="136"/>
      <c r="CC725" s="136"/>
      <c r="CD725" s="136"/>
      <c r="CE725" s="136"/>
      <c r="CF725" s="136"/>
      <c r="CG725" s="136"/>
      <c r="CH725" s="136"/>
      <c r="CI725" s="136"/>
      <c r="CJ725" s="136"/>
      <c r="CK725" s="136"/>
      <c r="CL725" s="136"/>
      <c r="CM725" s="136"/>
      <c r="CN725" s="136"/>
      <c r="CO725" s="136"/>
      <c r="CP725" s="136"/>
      <c r="CQ725" s="136"/>
      <c r="CR725" s="136"/>
      <c r="CS725" s="136"/>
      <c r="CT725" s="136"/>
      <c r="CU725" s="136"/>
      <c r="CV725" s="136"/>
      <c r="CW725" s="136"/>
      <c r="CX725" s="136"/>
      <c r="CY725" s="136"/>
      <c r="CZ725" s="136"/>
      <c r="DA725" s="136"/>
      <c r="DB725" s="136"/>
      <c r="DC725" s="136"/>
      <c r="DD725" s="136"/>
      <c r="DE725" s="136"/>
      <c r="DF725" s="136"/>
      <c r="DG725" s="136"/>
      <c r="DH725" s="136"/>
      <c r="DI725" s="136"/>
      <c r="DJ725" s="136"/>
      <c r="DK725" s="136"/>
      <c r="DL725" s="136"/>
      <c r="DM725" s="136"/>
      <c r="DN725" s="136"/>
      <c r="DO725" s="136"/>
      <c r="DP725" s="136"/>
      <c r="DQ725" s="136"/>
      <c r="DR725" s="136"/>
      <c r="DS725" s="136"/>
      <c r="DT725" s="136"/>
      <c r="DU725" s="136"/>
      <c r="DV725" s="136"/>
      <c r="DW725" s="136"/>
      <c r="DX725" s="136"/>
      <c r="DY725" s="136"/>
      <c r="DZ725" s="136"/>
      <c r="EA725" s="136"/>
      <c r="EB725" s="136"/>
      <c r="EC725" s="136"/>
      <c r="ED725" s="136"/>
      <c r="EE725" s="136"/>
      <c r="EF725" s="136"/>
      <c r="EG725" s="136"/>
      <c r="EH725" s="136"/>
      <c r="EI725" s="136"/>
      <c r="EJ725" s="136"/>
      <c r="EK725" s="136"/>
      <c r="EL725" s="136"/>
      <c r="EM725" s="136"/>
      <c r="EN725" s="136"/>
      <c r="EO725" s="136"/>
      <c r="EP725" s="136"/>
      <c r="EQ725" s="136"/>
      <c r="ER725" s="136"/>
      <c r="ES725" s="136"/>
      <c r="ET725" s="136"/>
      <c r="EU725" s="136"/>
      <c r="EV725" s="136"/>
      <c r="EW725" s="136"/>
      <c r="EX725" s="136"/>
      <c r="EY725" s="136"/>
      <c r="EZ725" s="136"/>
      <c r="FA725" s="136"/>
      <c r="FB725" s="136"/>
      <c r="FC725" s="136"/>
      <c r="FD725" s="136"/>
      <c r="FE725" s="136"/>
      <c r="FF725" s="136"/>
      <c r="FG725" s="136"/>
      <c r="FH725" s="136"/>
      <c r="FI725" s="136"/>
      <c r="FJ725" s="136"/>
      <c r="FK725" s="136"/>
      <c r="FL725" s="136"/>
      <c r="FM725" s="136"/>
      <c r="FN725" s="136"/>
      <c r="FO725" s="136"/>
      <c r="FP725" s="136"/>
      <c r="FQ725" s="136"/>
      <c r="FR725" s="136"/>
      <c r="FS725" s="136"/>
      <c r="FT725" s="136"/>
      <c r="FU725" s="136"/>
      <c r="FV725" s="136"/>
      <c r="FW725" s="136"/>
      <c r="FX725" s="136"/>
      <c r="FY725" s="136"/>
      <c r="FZ725" s="136"/>
      <c r="GA725" s="136"/>
      <c r="GB725" s="136"/>
      <c r="GC725" s="136"/>
      <c r="GD725" s="136"/>
      <c r="GE725" s="136"/>
      <c r="GF725" s="136"/>
      <c r="GG725" s="136"/>
      <c r="GH725" s="136"/>
      <c r="GI725" s="136"/>
      <c r="GJ725" s="136"/>
      <c r="GK725" s="136"/>
      <c r="GL725" s="136"/>
      <c r="GM725" s="136"/>
      <c r="GN725" s="136"/>
      <c r="GO725" s="136"/>
      <c r="GP725" s="136"/>
      <c r="GQ725" s="136"/>
      <c r="GR725" s="136"/>
      <c r="GS725" s="136"/>
      <c r="GT725" s="136"/>
      <c r="GU725" s="136"/>
      <c r="GV725" s="136"/>
      <c r="GW725" s="136"/>
      <c r="GX725" s="136"/>
      <c r="GY725" s="136"/>
      <c r="GZ725" s="136"/>
      <c r="HA725" s="136"/>
      <c r="HB725" s="136"/>
      <c r="HC725" s="136"/>
      <c r="HD725" s="136"/>
      <c r="HE725" s="136"/>
      <c r="HF725" s="136"/>
      <c r="HG725" s="136"/>
      <c r="HH725" s="136"/>
      <c r="HI725" s="136"/>
      <c r="HJ725" s="136"/>
      <c r="HK725" s="136"/>
      <c r="HL725" s="136"/>
      <c r="HM725" s="136"/>
      <c r="HN725" s="136"/>
      <c r="HO725" s="136"/>
      <c r="HP725" s="136"/>
      <c r="HQ725" s="136"/>
      <c r="HR725" s="136"/>
      <c r="HS725" s="136"/>
      <c r="HT725" s="136"/>
      <c r="HU725" s="136"/>
      <c r="HV725" s="136"/>
      <c r="HW725" s="136"/>
      <c r="HX725" s="136"/>
      <c r="HY725" s="136"/>
      <c r="HZ725" s="136"/>
      <c r="IA725" s="136"/>
      <c r="IB725" s="136"/>
      <c r="IC725" s="136"/>
      <c r="ID725" s="136"/>
      <c r="IE725" s="136"/>
      <c r="IF725" s="136"/>
      <c r="IG725" s="136"/>
    </row>
    <row r="726" spans="1:241" ht="15" customHeight="1" x14ac:dyDescent="0.25">
      <c r="A726" s="135" t="s">
        <v>651</v>
      </c>
      <c r="B726" s="205">
        <v>7188795</v>
      </c>
      <c r="C726" s="205">
        <v>4053559</v>
      </c>
      <c r="D726" s="205">
        <v>1245891</v>
      </c>
      <c r="E726" s="205">
        <v>1175398</v>
      </c>
      <c r="F726" s="205">
        <v>1875398</v>
      </c>
      <c r="G726" s="205">
        <v>418182</v>
      </c>
      <c r="H726" s="242">
        <v>15957223</v>
      </c>
      <c r="I726" s="136"/>
      <c r="J726" s="135" t="s">
        <v>559</v>
      </c>
      <c r="K726" s="205">
        <v>2518913</v>
      </c>
      <c r="L726" s="205">
        <v>1590053</v>
      </c>
      <c r="M726" s="205">
        <v>639921</v>
      </c>
      <c r="N726" s="205">
        <v>945054</v>
      </c>
      <c r="O726" s="205">
        <v>1333626</v>
      </c>
      <c r="P726" s="205">
        <v>186005</v>
      </c>
      <c r="Q726" s="242">
        <v>7213572</v>
      </c>
      <c r="R726" s="136"/>
      <c r="S726" s="136"/>
      <c r="T726" s="136"/>
      <c r="U726" s="136"/>
      <c r="V726" s="136"/>
      <c r="W726" s="136"/>
      <c r="X726" s="136"/>
      <c r="Y726" s="136"/>
      <c r="Z726" s="136"/>
      <c r="AA726" s="136"/>
      <c r="AB726" s="136"/>
      <c r="AC726" s="136"/>
      <c r="AD726" s="136"/>
      <c r="AE726" s="136"/>
      <c r="AF726" s="136"/>
      <c r="AG726" s="136"/>
      <c r="AH726" s="136"/>
      <c r="AI726" s="136"/>
      <c r="AJ726" s="136"/>
      <c r="AK726" s="136"/>
      <c r="AL726" s="136"/>
      <c r="AM726" s="136"/>
      <c r="AN726" s="136"/>
      <c r="AO726" s="136"/>
      <c r="AP726" s="136"/>
      <c r="AQ726" s="136"/>
      <c r="AR726" s="136"/>
      <c r="AS726" s="136"/>
      <c r="AT726" s="136"/>
      <c r="AU726" s="136"/>
      <c r="AV726" s="136"/>
      <c r="AW726" s="136"/>
      <c r="AX726" s="136"/>
      <c r="AY726" s="136"/>
      <c r="AZ726" s="136"/>
      <c r="BA726" s="136"/>
      <c r="BB726" s="136"/>
      <c r="BC726" s="136"/>
      <c r="BD726" s="136"/>
      <c r="BE726" s="136"/>
      <c r="BF726" s="136"/>
      <c r="BG726" s="136"/>
      <c r="BH726" s="136"/>
      <c r="BI726" s="136"/>
      <c r="BJ726" s="136"/>
      <c r="BK726" s="136"/>
      <c r="BL726" s="136"/>
      <c r="BM726" s="136"/>
      <c r="BN726" s="136"/>
      <c r="BO726" s="136"/>
      <c r="BP726" s="136"/>
      <c r="BQ726" s="136"/>
      <c r="BR726" s="136"/>
      <c r="BS726" s="136"/>
      <c r="BT726" s="136"/>
      <c r="BU726" s="136"/>
      <c r="BV726" s="136"/>
      <c r="BW726" s="136"/>
      <c r="BX726" s="136"/>
      <c r="BY726" s="136"/>
      <c r="BZ726" s="136"/>
      <c r="CA726" s="136"/>
      <c r="CB726" s="136"/>
      <c r="CC726" s="136"/>
      <c r="CD726" s="136"/>
      <c r="CE726" s="136"/>
      <c r="CF726" s="136"/>
      <c r="CG726" s="136"/>
      <c r="CH726" s="136"/>
      <c r="CI726" s="136"/>
      <c r="CJ726" s="136"/>
      <c r="CK726" s="136"/>
      <c r="CL726" s="136"/>
      <c r="CM726" s="136"/>
      <c r="CN726" s="136"/>
      <c r="CO726" s="136"/>
      <c r="CP726" s="136"/>
      <c r="CQ726" s="136"/>
      <c r="CR726" s="136"/>
      <c r="CS726" s="136"/>
      <c r="CT726" s="136"/>
      <c r="CU726" s="136"/>
      <c r="CV726" s="136"/>
      <c r="CW726" s="136"/>
      <c r="CX726" s="136"/>
      <c r="CY726" s="136"/>
      <c r="CZ726" s="136"/>
      <c r="DA726" s="136"/>
      <c r="DB726" s="136"/>
      <c r="DC726" s="136"/>
      <c r="DD726" s="136"/>
      <c r="DE726" s="136"/>
      <c r="DF726" s="136"/>
      <c r="DG726" s="136"/>
      <c r="DH726" s="136"/>
      <c r="DI726" s="136"/>
      <c r="DJ726" s="136"/>
      <c r="DK726" s="136"/>
      <c r="DL726" s="136"/>
      <c r="DM726" s="136"/>
      <c r="DN726" s="136"/>
      <c r="DO726" s="136"/>
      <c r="DP726" s="136"/>
      <c r="DQ726" s="136"/>
      <c r="DR726" s="136"/>
      <c r="DS726" s="136"/>
      <c r="DT726" s="136"/>
      <c r="DU726" s="136"/>
      <c r="DV726" s="136"/>
      <c r="DW726" s="136"/>
      <c r="DX726" s="136"/>
      <c r="DY726" s="136"/>
      <c r="DZ726" s="136"/>
      <c r="EA726" s="136"/>
      <c r="EB726" s="136"/>
      <c r="EC726" s="136"/>
      <c r="ED726" s="136"/>
      <c r="EE726" s="136"/>
      <c r="EF726" s="136"/>
      <c r="EG726" s="136"/>
      <c r="EH726" s="136"/>
      <c r="EI726" s="136"/>
      <c r="EJ726" s="136"/>
      <c r="EK726" s="136"/>
      <c r="EL726" s="136"/>
      <c r="EM726" s="136"/>
      <c r="EN726" s="136"/>
      <c r="EO726" s="136"/>
      <c r="EP726" s="136"/>
      <c r="EQ726" s="136"/>
      <c r="ER726" s="136"/>
      <c r="ES726" s="136"/>
      <c r="ET726" s="136"/>
      <c r="EU726" s="136"/>
      <c r="EV726" s="136"/>
      <c r="EW726" s="136"/>
      <c r="EX726" s="136"/>
      <c r="EY726" s="136"/>
      <c r="EZ726" s="136"/>
      <c r="FA726" s="136"/>
      <c r="FB726" s="136"/>
      <c r="FC726" s="136"/>
      <c r="FD726" s="136"/>
      <c r="FE726" s="136"/>
      <c r="FF726" s="136"/>
      <c r="FG726" s="136"/>
      <c r="FH726" s="136"/>
      <c r="FI726" s="136"/>
      <c r="FJ726" s="136"/>
      <c r="FK726" s="136"/>
      <c r="FL726" s="136"/>
      <c r="FM726" s="136"/>
      <c r="FN726" s="136"/>
      <c r="FO726" s="136"/>
      <c r="FP726" s="136"/>
      <c r="FQ726" s="136"/>
      <c r="FR726" s="136"/>
      <c r="FS726" s="136"/>
      <c r="FT726" s="136"/>
      <c r="FU726" s="136"/>
      <c r="FV726" s="136"/>
      <c r="FW726" s="136"/>
      <c r="FX726" s="136"/>
      <c r="FY726" s="136"/>
      <c r="FZ726" s="136"/>
      <c r="GA726" s="136"/>
      <c r="GB726" s="136"/>
      <c r="GC726" s="136"/>
      <c r="GD726" s="136"/>
      <c r="GE726" s="136"/>
      <c r="GF726" s="136"/>
      <c r="GG726" s="136"/>
      <c r="GH726" s="136"/>
      <c r="GI726" s="136"/>
      <c r="GJ726" s="136"/>
      <c r="GK726" s="136"/>
      <c r="GL726" s="136"/>
      <c r="GM726" s="136"/>
      <c r="GN726" s="136"/>
      <c r="GO726" s="136"/>
      <c r="GP726" s="136"/>
      <c r="GQ726" s="136"/>
      <c r="GR726" s="136"/>
      <c r="GS726" s="136"/>
      <c r="GT726" s="136"/>
      <c r="GU726" s="136"/>
      <c r="GV726" s="136"/>
      <c r="GW726" s="136"/>
      <c r="GX726" s="136"/>
      <c r="GY726" s="136"/>
      <c r="GZ726" s="136"/>
      <c r="HA726" s="136"/>
      <c r="HB726" s="136"/>
      <c r="HC726" s="136"/>
      <c r="HD726" s="136"/>
      <c r="HE726" s="136"/>
      <c r="HF726" s="136"/>
      <c r="HG726" s="136"/>
      <c r="HH726" s="136"/>
      <c r="HI726" s="136"/>
      <c r="HJ726" s="136"/>
      <c r="HK726" s="136"/>
      <c r="HL726" s="136"/>
      <c r="HM726" s="136"/>
      <c r="HN726" s="136"/>
      <c r="HO726" s="136"/>
      <c r="HP726" s="136"/>
      <c r="HQ726" s="136"/>
      <c r="HR726" s="136"/>
      <c r="HS726" s="136"/>
      <c r="HT726" s="136"/>
      <c r="HU726" s="136"/>
      <c r="HV726" s="136"/>
      <c r="HW726" s="136"/>
      <c r="HX726" s="136"/>
      <c r="HY726" s="136"/>
      <c r="HZ726" s="136"/>
      <c r="IA726" s="136"/>
      <c r="IB726" s="136"/>
      <c r="IC726" s="136"/>
      <c r="ID726" s="136"/>
      <c r="IE726" s="136"/>
      <c r="IF726" s="136"/>
      <c r="IG726" s="136"/>
    </row>
    <row r="727" spans="1:241" ht="15" customHeight="1" x14ac:dyDescent="0.25">
      <c r="A727" s="135" t="s">
        <v>516</v>
      </c>
      <c r="B727" s="205">
        <v>5526012</v>
      </c>
      <c r="C727" s="205">
        <v>4724505</v>
      </c>
      <c r="D727" s="205">
        <v>1204598</v>
      </c>
      <c r="E727" s="205">
        <v>1452277</v>
      </c>
      <c r="F727" s="205">
        <v>1957034</v>
      </c>
      <c r="G727" s="205">
        <v>534198</v>
      </c>
      <c r="H727" s="242">
        <v>15398624</v>
      </c>
      <c r="I727" s="136"/>
      <c r="J727" s="135" t="s">
        <v>734</v>
      </c>
      <c r="K727" s="205">
        <v>4416130</v>
      </c>
      <c r="L727" s="205">
        <v>2002440</v>
      </c>
      <c r="M727" s="205">
        <v>607852</v>
      </c>
      <c r="N727" s="205">
        <v>1010977</v>
      </c>
      <c r="O727" s="205">
        <v>1952666</v>
      </c>
      <c r="P727" s="205">
        <v>248287</v>
      </c>
      <c r="Q727" s="242">
        <v>10238352</v>
      </c>
      <c r="R727" s="136"/>
      <c r="S727" s="136"/>
      <c r="T727" s="136"/>
      <c r="U727" s="136"/>
      <c r="V727" s="136"/>
      <c r="W727" s="136"/>
      <c r="X727" s="136"/>
      <c r="Y727" s="136"/>
      <c r="Z727" s="136"/>
      <c r="AA727" s="136"/>
      <c r="AB727" s="136"/>
      <c r="AC727" s="136"/>
      <c r="AD727" s="136"/>
      <c r="AE727" s="136"/>
      <c r="AF727" s="136"/>
      <c r="AG727" s="136"/>
      <c r="AH727" s="136"/>
      <c r="AI727" s="136"/>
      <c r="AJ727" s="136"/>
      <c r="AK727" s="136"/>
      <c r="AL727" s="136"/>
      <c r="AM727" s="136"/>
      <c r="AN727" s="136"/>
      <c r="AO727" s="136"/>
      <c r="AP727" s="136"/>
      <c r="AQ727" s="136"/>
      <c r="AR727" s="136"/>
      <c r="AS727" s="136"/>
      <c r="AT727" s="136"/>
      <c r="AU727" s="136"/>
      <c r="AV727" s="136"/>
      <c r="AW727" s="136"/>
      <c r="AX727" s="136"/>
      <c r="AY727" s="136"/>
      <c r="AZ727" s="136"/>
      <c r="BA727" s="136"/>
      <c r="BB727" s="136"/>
      <c r="BC727" s="136"/>
      <c r="BD727" s="136"/>
      <c r="BE727" s="136"/>
      <c r="BF727" s="136"/>
      <c r="BG727" s="136"/>
      <c r="BH727" s="136"/>
      <c r="BI727" s="136"/>
      <c r="BJ727" s="136"/>
      <c r="BK727" s="136"/>
      <c r="BL727" s="136"/>
      <c r="BM727" s="136"/>
      <c r="BN727" s="136"/>
      <c r="BO727" s="136"/>
      <c r="BP727" s="136"/>
      <c r="BQ727" s="136"/>
      <c r="BR727" s="136"/>
      <c r="BS727" s="136"/>
      <c r="BT727" s="136"/>
      <c r="BU727" s="136"/>
      <c r="BV727" s="136"/>
      <c r="BW727" s="136"/>
      <c r="BX727" s="136"/>
      <c r="BY727" s="136"/>
      <c r="BZ727" s="136"/>
      <c r="CA727" s="136"/>
      <c r="CB727" s="136"/>
      <c r="CC727" s="136"/>
      <c r="CD727" s="136"/>
      <c r="CE727" s="136"/>
      <c r="CF727" s="136"/>
      <c r="CG727" s="136"/>
      <c r="CH727" s="136"/>
      <c r="CI727" s="136"/>
      <c r="CJ727" s="136"/>
      <c r="CK727" s="136"/>
      <c r="CL727" s="136"/>
      <c r="CM727" s="136"/>
      <c r="CN727" s="136"/>
      <c r="CO727" s="136"/>
      <c r="CP727" s="136"/>
      <c r="CQ727" s="136"/>
      <c r="CR727" s="136"/>
      <c r="CS727" s="136"/>
      <c r="CT727" s="136"/>
      <c r="CU727" s="136"/>
      <c r="CV727" s="136"/>
      <c r="CW727" s="136"/>
      <c r="CX727" s="136"/>
      <c r="CY727" s="136"/>
      <c r="CZ727" s="136"/>
      <c r="DA727" s="136"/>
      <c r="DB727" s="136"/>
      <c r="DC727" s="136"/>
      <c r="DD727" s="136"/>
      <c r="DE727" s="136"/>
      <c r="DF727" s="136"/>
      <c r="DG727" s="136"/>
      <c r="DH727" s="136"/>
      <c r="DI727" s="136"/>
      <c r="DJ727" s="136"/>
      <c r="DK727" s="136"/>
      <c r="DL727" s="136"/>
      <c r="DM727" s="136"/>
      <c r="DN727" s="136"/>
      <c r="DO727" s="136"/>
      <c r="DP727" s="136"/>
      <c r="DQ727" s="136"/>
      <c r="DR727" s="136"/>
      <c r="DS727" s="136"/>
      <c r="DT727" s="136"/>
      <c r="DU727" s="136"/>
      <c r="DV727" s="136"/>
      <c r="DW727" s="136"/>
      <c r="DX727" s="136"/>
      <c r="DY727" s="136"/>
      <c r="DZ727" s="136"/>
      <c r="EA727" s="136"/>
      <c r="EB727" s="136"/>
      <c r="EC727" s="136"/>
      <c r="ED727" s="136"/>
      <c r="EE727" s="136"/>
      <c r="EF727" s="136"/>
      <c r="EG727" s="136"/>
      <c r="EH727" s="136"/>
      <c r="EI727" s="136"/>
      <c r="EJ727" s="136"/>
      <c r="EK727" s="136"/>
      <c r="EL727" s="136"/>
      <c r="EM727" s="136"/>
      <c r="EN727" s="136"/>
      <c r="EO727" s="136"/>
      <c r="EP727" s="136"/>
      <c r="EQ727" s="136"/>
      <c r="ER727" s="136"/>
      <c r="ES727" s="136"/>
      <c r="ET727" s="136"/>
      <c r="EU727" s="136"/>
      <c r="EV727" s="136"/>
      <c r="EW727" s="136"/>
      <c r="EX727" s="136"/>
      <c r="EY727" s="136"/>
      <c r="EZ727" s="136"/>
      <c r="FA727" s="136"/>
      <c r="FB727" s="136"/>
      <c r="FC727" s="136"/>
      <c r="FD727" s="136"/>
      <c r="FE727" s="136"/>
      <c r="FF727" s="136"/>
      <c r="FG727" s="136"/>
      <c r="FH727" s="136"/>
      <c r="FI727" s="136"/>
      <c r="FJ727" s="136"/>
      <c r="FK727" s="136"/>
      <c r="FL727" s="136"/>
      <c r="FM727" s="136"/>
      <c r="FN727" s="136"/>
      <c r="FO727" s="136"/>
      <c r="FP727" s="136"/>
      <c r="FQ727" s="136"/>
      <c r="FR727" s="136"/>
      <c r="FS727" s="136"/>
      <c r="FT727" s="136"/>
      <c r="FU727" s="136"/>
      <c r="FV727" s="136"/>
      <c r="FW727" s="136"/>
      <c r="FX727" s="136"/>
      <c r="FY727" s="136"/>
      <c r="FZ727" s="136"/>
      <c r="GA727" s="136"/>
      <c r="GB727" s="136"/>
      <c r="GC727" s="136"/>
      <c r="GD727" s="136"/>
      <c r="GE727" s="136"/>
      <c r="GF727" s="136"/>
      <c r="GG727" s="136"/>
      <c r="GH727" s="136"/>
      <c r="GI727" s="136"/>
      <c r="GJ727" s="136"/>
      <c r="GK727" s="136"/>
      <c r="GL727" s="136"/>
      <c r="GM727" s="136"/>
      <c r="GN727" s="136"/>
      <c r="GO727" s="136"/>
      <c r="GP727" s="136"/>
      <c r="GQ727" s="136"/>
      <c r="GR727" s="136"/>
      <c r="GS727" s="136"/>
      <c r="GT727" s="136"/>
      <c r="GU727" s="136"/>
      <c r="GV727" s="136"/>
      <c r="GW727" s="136"/>
      <c r="GX727" s="136"/>
      <c r="GY727" s="136"/>
      <c r="GZ727" s="136"/>
      <c r="HA727" s="136"/>
      <c r="HB727" s="136"/>
      <c r="HC727" s="136"/>
      <c r="HD727" s="136"/>
      <c r="HE727" s="136"/>
      <c r="HF727" s="136"/>
      <c r="HG727" s="136"/>
      <c r="HH727" s="136"/>
      <c r="HI727" s="136"/>
      <c r="HJ727" s="136"/>
      <c r="HK727" s="136"/>
      <c r="HL727" s="136"/>
      <c r="HM727" s="136"/>
      <c r="HN727" s="136"/>
      <c r="HO727" s="136"/>
      <c r="HP727" s="136"/>
      <c r="HQ727" s="136"/>
      <c r="HR727" s="136"/>
      <c r="HS727" s="136"/>
      <c r="HT727" s="136"/>
      <c r="HU727" s="136"/>
      <c r="HV727" s="136"/>
      <c r="HW727" s="136"/>
      <c r="HX727" s="136"/>
      <c r="HY727" s="136"/>
      <c r="HZ727" s="136"/>
      <c r="IA727" s="136"/>
      <c r="IB727" s="136"/>
      <c r="IC727" s="136"/>
      <c r="ID727" s="136"/>
      <c r="IE727" s="136"/>
      <c r="IF727" s="136"/>
      <c r="IG727" s="136"/>
    </row>
    <row r="728" spans="1:241" ht="15" customHeight="1" x14ac:dyDescent="0.25">
      <c r="A728" s="135" t="s">
        <v>517</v>
      </c>
      <c r="B728" s="205">
        <v>4253754</v>
      </c>
      <c r="C728" s="205">
        <v>4239632</v>
      </c>
      <c r="D728" s="205">
        <v>1080079</v>
      </c>
      <c r="E728" s="205">
        <v>1416614</v>
      </c>
      <c r="F728" s="205">
        <v>1784308</v>
      </c>
      <c r="G728" s="205">
        <v>357920</v>
      </c>
      <c r="H728" s="242">
        <v>13132307</v>
      </c>
      <c r="I728" s="136"/>
      <c r="J728" s="135" t="s">
        <v>660</v>
      </c>
      <c r="K728" s="205">
        <v>4129802</v>
      </c>
      <c r="L728" s="205">
        <v>1672061</v>
      </c>
      <c r="M728" s="205">
        <v>645356</v>
      </c>
      <c r="N728" s="205">
        <v>1201003</v>
      </c>
      <c r="O728" s="205">
        <v>2059550</v>
      </c>
      <c r="P728" s="205">
        <v>238075</v>
      </c>
      <c r="Q728" s="242">
        <v>9945847</v>
      </c>
      <c r="R728" s="136"/>
      <c r="S728" s="136"/>
      <c r="T728" s="136"/>
      <c r="U728" s="136"/>
      <c r="V728" s="136"/>
      <c r="W728" s="136"/>
      <c r="X728" s="136"/>
      <c r="Y728" s="136"/>
      <c r="Z728" s="136"/>
      <c r="AA728" s="136"/>
      <c r="AB728" s="136"/>
      <c r="AC728" s="136"/>
      <c r="AD728" s="136"/>
      <c r="AE728" s="136"/>
      <c r="AF728" s="136"/>
      <c r="AG728" s="136"/>
      <c r="AH728" s="136"/>
      <c r="AI728" s="136"/>
      <c r="AJ728" s="136"/>
      <c r="AK728" s="136"/>
      <c r="AL728" s="136"/>
      <c r="AM728" s="136"/>
      <c r="AN728" s="136"/>
      <c r="AO728" s="136"/>
      <c r="AP728" s="136"/>
      <c r="AQ728" s="136"/>
      <c r="AR728" s="136"/>
      <c r="AS728" s="136"/>
      <c r="AT728" s="136"/>
      <c r="AU728" s="136"/>
      <c r="AV728" s="136"/>
      <c r="AW728" s="136"/>
      <c r="AX728" s="136"/>
      <c r="AY728" s="136"/>
      <c r="AZ728" s="136"/>
      <c r="BA728" s="136"/>
      <c r="BB728" s="136"/>
      <c r="BC728" s="136"/>
      <c r="BD728" s="136"/>
      <c r="BE728" s="136"/>
      <c r="BF728" s="136"/>
      <c r="BG728" s="136"/>
      <c r="BH728" s="136"/>
      <c r="BI728" s="136"/>
      <c r="BJ728" s="136"/>
      <c r="BK728" s="136"/>
      <c r="BL728" s="136"/>
      <c r="BM728" s="136"/>
      <c r="BN728" s="136"/>
      <c r="BO728" s="136"/>
      <c r="BP728" s="136"/>
      <c r="BQ728" s="136"/>
      <c r="BR728" s="136"/>
      <c r="BS728" s="136"/>
      <c r="BT728" s="136"/>
      <c r="BU728" s="136"/>
      <c r="BV728" s="136"/>
      <c r="BW728" s="136"/>
      <c r="BX728" s="136"/>
      <c r="BY728" s="136"/>
      <c r="BZ728" s="136"/>
      <c r="CA728" s="136"/>
      <c r="CB728" s="136"/>
      <c r="CC728" s="136"/>
      <c r="CD728" s="136"/>
      <c r="CE728" s="136"/>
      <c r="CF728" s="136"/>
      <c r="CG728" s="136"/>
      <c r="CH728" s="136"/>
      <c r="CI728" s="136"/>
      <c r="CJ728" s="136"/>
      <c r="CK728" s="136"/>
      <c r="CL728" s="136"/>
      <c r="CM728" s="136"/>
      <c r="CN728" s="136"/>
      <c r="CO728" s="136"/>
      <c r="CP728" s="136"/>
      <c r="CQ728" s="136"/>
      <c r="CR728" s="136"/>
      <c r="CS728" s="136"/>
      <c r="CT728" s="136"/>
      <c r="CU728" s="136"/>
      <c r="CV728" s="136"/>
      <c r="CW728" s="136"/>
      <c r="CX728" s="136"/>
      <c r="CY728" s="136"/>
      <c r="CZ728" s="136"/>
      <c r="DA728" s="136"/>
      <c r="DB728" s="136"/>
      <c r="DC728" s="136"/>
      <c r="DD728" s="136"/>
      <c r="DE728" s="136"/>
      <c r="DF728" s="136"/>
      <c r="DG728" s="136"/>
      <c r="DH728" s="136"/>
      <c r="DI728" s="136"/>
      <c r="DJ728" s="136"/>
      <c r="DK728" s="136"/>
      <c r="DL728" s="136"/>
      <c r="DM728" s="136"/>
      <c r="DN728" s="136"/>
      <c r="DO728" s="136"/>
      <c r="DP728" s="136"/>
      <c r="DQ728" s="136"/>
      <c r="DR728" s="136"/>
      <c r="DS728" s="136"/>
      <c r="DT728" s="136"/>
      <c r="DU728" s="136"/>
      <c r="DV728" s="136"/>
      <c r="DW728" s="136"/>
      <c r="DX728" s="136"/>
      <c r="DY728" s="136"/>
      <c r="DZ728" s="136"/>
      <c r="EA728" s="136"/>
      <c r="EB728" s="136"/>
      <c r="EC728" s="136"/>
      <c r="ED728" s="136"/>
      <c r="EE728" s="136"/>
      <c r="EF728" s="136"/>
      <c r="EG728" s="136"/>
      <c r="EH728" s="136"/>
      <c r="EI728" s="136"/>
      <c r="EJ728" s="136"/>
      <c r="EK728" s="136"/>
      <c r="EL728" s="136"/>
      <c r="EM728" s="136"/>
      <c r="EN728" s="136"/>
      <c r="EO728" s="136"/>
      <c r="EP728" s="136"/>
      <c r="EQ728" s="136"/>
      <c r="ER728" s="136"/>
      <c r="ES728" s="136"/>
      <c r="ET728" s="136"/>
      <c r="EU728" s="136"/>
      <c r="EV728" s="136"/>
      <c r="EW728" s="136"/>
      <c r="EX728" s="136"/>
      <c r="EY728" s="136"/>
      <c r="EZ728" s="136"/>
      <c r="FA728" s="136"/>
      <c r="FB728" s="136"/>
      <c r="FC728" s="136"/>
      <c r="FD728" s="136"/>
      <c r="FE728" s="136"/>
      <c r="FF728" s="136"/>
      <c r="FG728" s="136"/>
      <c r="FH728" s="136"/>
      <c r="FI728" s="136"/>
      <c r="FJ728" s="136"/>
      <c r="FK728" s="136"/>
      <c r="FL728" s="136"/>
      <c r="FM728" s="136"/>
      <c r="FN728" s="136"/>
      <c r="FO728" s="136"/>
      <c r="FP728" s="136"/>
      <c r="FQ728" s="136"/>
      <c r="FR728" s="136"/>
      <c r="FS728" s="136"/>
      <c r="FT728" s="136"/>
      <c r="FU728" s="136"/>
      <c r="FV728" s="136"/>
      <c r="FW728" s="136"/>
      <c r="FX728" s="136"/>
      <c r="FY728" s="136"/>
      <c r="FZ728" s="136"/>
      <c r="GA728" s="136"/>
      <c r="GB728" s="136"/>
      <c r="GC728" s="136"/>
      <c r="GD728" s="136"/>
      <c r="GE728" s="136"/>
      <c r="GF728" s="136"/>
      <c r="GG728" s="136"/>
      <c r="GH728" s="136"/>
      <c r="GI728" s="136"/>
      <c r="GJ728" s="136"/>
      <c r="GK728" s="136"/>
      <c r="GL728" s="136"/>
      <c r="GM728" s="136"/>
      <c r="GN728" s="136"/>
      <c r="GO728" s="136"/>
      <c r="GP728" s="136"/>
      <c r="GQ728" s="136"/>
      <c r="GR728" s="136"/>
      <c r="GS728" s="136"/>
      <c r="GT728" s="136"/>
      <c r="GU728" s="136"/>
      <c r="GV728" s="136"/>
      <c r="GW728" s="136"/>
      <c r="GX728" s="136"/>
      <c r="GY728" s="136"/>
      <c r="GZ728" s="136"/>
      <c r="HA728" s="136"/>
      <c r="HB728" s="136"/>
      <c r="HC728" s="136"/>
      <c r="HD728" s="136"/>
      <c r="HE728" s="136"/>
      <c r="HF728" s="136"/>
      <c r="HG728" s="136"/>
      <c r="HH728" s="136"/>
      <c r="HI728" s="136"/>
      <c r="HJ728" s="136"/>
      <c r="HK728" s="136"/>
      <c r="HL728" s="136"/>
      <c r="HM728" s="136"/>
      <c r="HN728" s="136"/>
      <c r="HO728" s="136"/>
      <c r="HP728" s="136"/>
      <c r="HQ728" s="136"/>
      <c r="HR728" s="136"/>
      <c r="HS728" s="136"/>
      <c r="HT728" s="136"/>
      <c r="HU728" s="136"/>
      <c r="HV728" s="136"/>
      <c r="HW728" s="136"/>
      <c r="HX728" s="136"/>
      <c r="HY728" s="136"/>
      <c r="HZ728" s="136"/>
      <c r="IA728" s="136"/>
      <c r="IB728" s="136"/>
      <c r="IC728" s="136"/>
      <c r="ID728" s="136"/>
      <c r="IE728" s="136"/>
      <c r="IF728" s="136"/>
      <c r="IG728" s="136"/>
    </row>
    <row r="729" spans="1:241" ht="15" customHeight="1" x14ac:dyDescent="0.25">
      <c r="A729" s="135" t="s">
        <v>520</v>
      </c>
      <c r="B729" s="205">
        <v>4696028</v>
      </c>
      <c r="C729" s="205">
        <v>5584482</v>
      </c>
      <c r="D729" s="205">
        <v>1221672</v>
      </c>
      <c r="E729" s="205">
        <v>1128586</v>
      </c>
      <c r="F729" s="205">
        <v>1712668</v>
      </c>
      <c r="G729" s="205">
        <v>293899</v>
      </c>
      <c r="H729" s="242">
        <v>14637335</v>
      </c>
      <c r="I729" s="136"/>
      <c r="J729" s="135" t="s">
        <v>560</v>
      </c>
      <c r="K729" s="205">
        <v>4217431</v>
      </c>
      <c r="L729" s="205">
        <v>1605936</v>
      </c>
      <c r="M729" s="205">
        <v>670765</v>
      </c>
      <c r="N729" s="205">
        <v>1477216</v>
      </c>
      <c r="O729" s="205">
        <v>2126747</v>
      </c>
      <c r="P729" s="205">
        <v>207407</v>
      </c>
      <c r="Q729" s="242">
        <v>10305502</v>
      </c>
      <c r="R729" s="136"/>
      <c r="S729" s="136"/>
      <c r="T729" s="136"/>
      <c r="U729" s="136"/>
      <c r="V729" s="136"/>
      <c r="W729" s="136"/>
      <c r="X729" s="136"/>
      <c r="Y729" s="136"/>
      <c r="Z729" s="136"/>
      <c r="AA729" s="136"/>
      <c r="AB729" s="136"/>
      <c r="AC729" s="136"/>
      <c r="AD729" s="136"/>
      <c r="AE729" s="136"/>
      <c r="AF729" s="136"/>
      <c r="AG729" s="136"/>
      <c r="AH729" s="136"/>
      <c r="AI729" s="136"/>
      <c r="AJ729" s="136"/>
      <c r="AK729" s="136"/>
      <c r="AL729" s="136"/>
      <c r="AM729" s="136"/>
      <c r="AN729" s="136"/>
      <c r="AO729" s="136"/>
      <c r="AP729" s="136"/>
      <c r="AQ729" s="136"/>
      <c r="AR729" s="136"/>
      <c r="AS729" s="136"/>
      <c r="AT729" s="136"/>
      <c r="AU729" s="136"/>
      <c r="AV729" s="136"/>
      <c r="AW729" s="136"/>
      <c r="AX729" s="136"/>
      <c r="AY729" s="136"/>
      <c r="AZ729" s="136"/>
      <c r="BA729" s="136"/>
      <c r="BB729" s="136"/>
      <c r="BC729" s="136"/>
      <c r="BD729" s="136"/>
      <c r="BE729" s="136"/>
      <c r="BF729" s="136"/>
      <c r="BG729" s="136"/>
      <c r="BH729" s="136"/>
      <c r="BI729" s="136"/>
      <c r="BJ729" s="136"/>
      <c r="BK729" s="136"/>
      <c r="BL729" s="136"/>
      <c r="BM729" s="136"/>
      <c r="BN729" s="136"/>
      <c r="BO729" s="136"/>
      <c r="BP729" s="136"/>
      <c r="BQ729" s="136"/>
      <c r="BR729" s="136"/>
      <c r="BS729" s="136"/>
      <c r="BT729" s="136"/>
      <c r="BU729" s="136"/>
      <c r="BV729" s="136"/>
      <c r="BW729" s="136"/>
      <c r="BX729" s="136"/>
      <c r="BY729" s="136"/>
      <c r="BZ729" s="136"/>
      <c r="CA729" s="136"/>
      <c r="CB729" s="136"/>
      <c r="CC729" s="136"/>
      <c r="CD729" s="136"/>
      <c r="CE729" s="136"/>
      <c r="CF729" s="136"/>
      <c r="CG729" s="136"/>
      <c r="CH729" s="136"/>
      <c r="CI729" s="136"/>
      <c r="CJ729" s="136"/>
      <c r="CK729" s="136"/>
      <c r="CL729" s="136"/>
      <c r="CM729" s="136"/>
      <c r="CN729" s="136"/>
      <c r="CO729" s="136"/>
      <c r="CP729" s="136"/>
      <c r="CQ729" s="136"/>
      <c r="CR729" s="136"/>
      <c r="CS729" s="136"/>
      <c r="CT729" s="136"/>
      <c r="CU729" s="136"/>
      <c r="CV729" s="136"/>
      <c r="CW729" s="136"/>
      <c r="CX729" s="136"/>
      <c r="CY729" s="136"/>
      <c r="CZ729" s="136"/>
      <c r="DA729" s="136"/>
      <c r="DB729" s="136"/>
      <c r="DC729" s="136"/>
      <c r="DD729" s="136"/>
      <c r="DE729" s="136"/>
      <c r="DF729" s="136"/>
      <c r="DG729" s="136"/>
      <c r="DH729" s="136"/>
      <c r="DI729" s="136"/>
      <c r="DJ729" s="136"/>
      <c r="DK729" s="136"/>
      <c r="DL729" s="136"/>
      <c r="DM729" s="136"/>
      <c r="DN729" s="136"/>
      <c r="DO729" s="136"/>
      <c r="DP729" s="136"/>
      <c r="DQ729" s="136"/>
      <c r="DR729" s="136"/>
      <c r="DS729" s="136"/>
      <c r="DT729" s="136"/>
      <c r="DU729" s="136"/>
      <c r="DV729" s="136"/>
      <c r="DW729" s="136"/>
      <c r="DX729" s="136"/>
      <c r="DY729" s="136"/>
      <c r="DZ729" s="136"/>
      <c r="EA729" s="136"/>
      <c r="EB729" s="136"/>
      <c r="EC729" s="136"/>
      <c r="ED729" s="136"/>
      <c r="EE729" s="136"/>
      <c r="EF729" s="136"/>
      <c r="EG729" s="136"/>
      <c r="EH729" s="136"/>
      <c r="EI729" s="136"/>
      <c r="EJ729" s="136"/>
      <c r="EK729" s="136"/>
      <c r="EL729" s="136"/>
      <c r="EM729" s="136"/>
      <c r="EN729" s="136"/>
      <c r="EO729" s="136"/>
      <c r="EP729" s="136"/>
      <c r="EQ729" s="136"/>
      <c r="ER729" s="136"/>
      <c r="ES729" s="136"/>
      <c r="ET729" s="136"/>
      <c r="EU729" s="136"/>
      <c r="EV729" s="136"/>
      <c r="EW729" s="136"/>
      <c r="EX729" s="136"/>
      <c r="EY729" s="136"/>
      <c r="EZ729" s="136"/>
      <c r="FA729" s="136"/>
      <c r="FB729" s="136"/>
      <c r="FC729" s="136"/>
      <c r="FD729" s="136"/>
      <c r="FE729" s="136"/>
      <c r="FF729" s="136"/>
      <c r="FG729" s="136"/>
      <c r="FH729" s="136"/>
      <c r="FI729" s="136"/>
      <c r="FJ729" s="136"/>
      <c r="FK729" s="136"/>
      <c r="FL729" s="136"/>
      <c r="FM729" s="136"/>
      <c r="FN729" s="136"/>
      <c r="FO729" s="136"/>
      <c r="FP729" s="136"/>
      <c r="FQ729" s="136"/>
      <c r="FR729" s="136"/>
      <c r="FS729" s="136"/>
      <c r="FT729" s="136"/>
      <c r="FU729" s="136"/>
      <c r="FV729" s="136"/>
      <c r="FW729" s="136"/>
      <c r="FX729" s="136"/>
      <c r="FY729" s="136"/>
      <c r="FZ729" s="136"/>
      <c r="GA729" s="136"/>
      <c r="GB729" s="136"/>
      <c r="GC729" s="136"/>
      <c r="GD729" s="136"/>
      <c r="GE729" s="136"/>
      <c r="GF729" s="136"/>
      <c r="GG729" s="136"/>
      <c r="GH729" s="136"/>
      <c r="GI729" s="136"/>
      <c r="GJ729" s="136"/>
      <c r="GK729" s="136"/>
      <c r="GL729" s="136"/>
      <c r="GM729" s="136"/>
      <c r="GN729" s="136"/>
      <c r="GO729" s="136"/>
      <c r="GP729" s="136"/>
      <c r="GQ729" s="136"/>
      <c r="GR729" s="136"/>
      <c r="GS729" s="136"/>
      <c r="GT729" s="136"/>
      <c r="GU729" s="136"/>
      <c r="GV729" s="136"/>
      <c r="GW729" s="136"/>
      <c r="GX729" s="136"/>
      <c r="GY729" s="136"/>
      <c r="GZ729" s="136"/>
      <c r="HA729" s="136"/>
      <c r="HB729" s="136"/>
      <c r="HC729" s="136"/>
      <c r="HD729" s="136"/>
      <c r="HE729" s="136"/>
      <c r="HF729" s="136"/>
      <c r="HG729" s="136"/>
      <c r="HH729" s="136"/>
      <c r="HI729" s="136"/>
      <c r="HJ729" s="136"/>
      <c r="HK729" s="136"/>
      <c r="HL729" s="136"/>
      <c r="HM729" s="136"/>
      <c r="HN729" s="136"/>
      <c r="HO729" s="136"/>
      <c r="HP729" s="136"/>
      <c r="HQ729" s="136"/>
      <c r="HR729" s="136"/>
      <c r="HS729" s="136"/>
      <c r="HT729" s="136"/>
      <c r="HU729" s="136"/>
      <c r="HV729" s="136"/>
      <c r="HW729" s="136"/>
      <c r="HX729" s="136"/>
      <c r="HY729" s="136"/>
      <c r="HZ729" s="136"/>
      <c r="IA729" s="136"/>
      <c r="IB729" s="136"/>
      <c r="IC729" s="136"/>
      <c r="ID729" s="136"/>
      <c r="IE729" s="136"/>
      <c r="IF729" s="136"/>
      <c r="IG729" s="136"/>
    </row>
    <row r="730" spans="1:241" ht="15" customHeight="1" x14ac:dyDescent="0.25">
      <c r="A730" s="135" t="s">
        <v>726</v>
      </c>
      <c r="B730" s="205">
        <v>5218331</v>
      </c>
      <c r="C730" s="205">
        <v>4856823</v>
      </c>
      <c r="D730" s="205">
        <v>1307389</v>
      </c>
      <c r="E730" s="205">
        <v>1447676</v>
      </c>
      <c r="F730" s="205">
        <v>1881843</v>
      </c>
      <c r="G730" s="205">
        <v>384327</v>
      </c>
      <c r="H730" s="242">
        <v>15096389</v>
      </c>
      <c r="I730" s="136"/>
      <c r="J730" s="135" t="s">
        <v>561</v>
      </c>
      <c r="K730" s="205">
        <v>3521311</v>
      </c>
      <c r="L730" s="205">
        <v>1690387</v>
      </c>
      <c r="M730" s="205">
        <v>684012</v>
      </c>
      <c r="N730" s="205">
        <v>1540165</v>
      </c>
      <c r="O730" s="205">
        <v>1662064</v>
      </c>
      <c r="P730" s="205">
        <v>286356</v>
      </c>
      <c r="Q730" s="242">
        <v>9384295</v>
      </c>
      <c r="R730" s="136"/>
      <c r="S730" s="136"/>
      <c r="T730" s="136"/>
      <c r="U730" s="136"/>
      <c r="V730" s="136"/>
      <c r="W730" s="136"/>
      <c r="X730" s="136"/>
      <c r="Y730" s="136"/>
      <c r="Z730" s="136"/>
      <c r="AA730" s="136"/>
      <c r="AB730" s="136"/>
      <c r="AC730" s="136"/>
      <c r="AD730" s="136"/>
      <c r="AE730" s="136"/>
      <c r="AF730" s="136"/>
      <c r="AG730" s="136"/>
      <c r="AH730" s="136"/>
      <c r="AI730" s="136"/>
      <c r="AJ730" s="136"/>
      <c r="AK730" s="136"/>
      <c r="AL730" s="136"/>
      <c r="AM730" s="136"/>
      <c r="AN730" s="136"/>
      <c r="AO730" s="136"/>
      <c r="AP730" s="136"/>
      <c r="AQ730" s="136"/>
      <c r="AR730" s="136"/>
      <c r="AS730" s="136"/>
      <c r="AT730" s="136"/>
      <c r="AU730" s="136"/>
      <c r="AV730" s="136"/>
      <c r="AW730" s="136"/>
      <c r="AX730" s="136"/>
      <c r="AY730" s="136"/>
      <c r="AZ730" s="136"/>
      <c r="BA730" s="136"/>
      <c r="BB730" s="136"/>
      <c r="BC730" s="136"/>
      <c r="BD730" s="136"/>
      <c r="BE730" s="136"/>
      <c r="BF730" s="136"/>
      <c r="BG730" s="136"/>
      <c r="BH730" s="136"/>
      <c r="BI730" s="136"/>
      <c r="BJ730" s="136"/>
      <c r="BK730" s="136"/>
      <c r="BL730" s="136"/>
      <c r="BM730" s="136"/>
      <c r="BN730" s="136"/>
      <c r="BO730" s="136"/>
      <c r="BP730" s="136"/>
      <c r="BQ730" s="136"/>
      <c r="BR730" s="136"/>
      <c r="BS730" s="136"/>
      <c r="BT730" s="136"/>
      <c r="BU730" s="136"/>
      <c r="BV730" s="136"/>
      <c r="BW730" s="136"/>
      <c r="BX730" s="136"/>
      <c r="BY730" s="136"/>
      <c r="BZ730" s="136"/>
      <c r="CA730" s="136"/>
      <c r="CB730" s="136"/>
      <c r="CC730" s="136"/>
      <c r="CD730" s="136"/>
      <c r="CE730" s="136"/>
      <c r="CF730" s="136"/>
      <c r="CG730" s="136"/>
      <c r="CH730" s="136"/>
      <c r="CI730" s="136"/>
      <c r="CJ730" s="136"/>
      <c r="CK730" s="136"/>
      <c r="CL730" s="136"/>
      <c r="CM730" s="136"/>
      <c r="CN730" s="136"/>
      <c r="CO730" s="136"/>
      <c r="CP730" s="136"/>
      <c r="CQ730" s="136"/>
      <c r="CR730" s="136"/>
      <c r="CS730" s="136"/>
      <c r="CT730" s="136"/>
      <c r="CU730" s="136"/>
      <c r="CV730" s="136"/>
      <c r="CW730" s="136"/>
      <c r="CX730" s="136"/>
      <c r="CY730" s="136"/>
      <c r="CZ730" s="136"/>
      <c r="DA730" s="136"/>
      <c r="DB730" s="136"/>
      <c r="DC730" s="136"/>
      <c r="DD730" s="136"/>
      <c r="DE730" s="136"/>
      <c r="DF730" s="136"/>
      <c r="DG730" s="136"/>
      <c r="DH730" s="136"/>
      <c r="DI730" s="136"/>
      <c r="DJ730" s="136"/>
      <c r="DK730" s="136"/>
      <c r="DL730" s="136"/>
      <c r="DM730" s="136"/>
      <c r="DN730" s="136"/>
      <c r="DO730" s="136"/>
      <c r="DP730" s="136"/>
      <c r="DQ730" s="136"/>
      <c r="DR730" s="136"/>
      <c r="DS730" s="136"/>
      <c r="DT730" s="136"/>
      <c r="DU730" s="136"/>
      <c r="DV730" s="136"/>
      <c r="DW730" s="136"/>
      <c r="DX730" s="136"/>
      <c r="DY730" s="136"/>
      <c r="DZ730" s="136"/>
      <c r="EA730" s="136"/>
      <c r="EB730" s="136"/>
      <c r="EC730" s="136"/>
      <c r="ED730" s="136"/>
      <c r="EE730" s="136"/>
      <c r="EF730" s="136"/>
      <c r="EG730" s="136"/>
      <c r="EH730" s="136"/>
      <c r="EI730" s="136"/>
      <c r="EJ730" s="136"/>
      <c r="EK730" s="136"/>
      <c r="EL730" s="136"/>
      <c r="EM730" s="136"/>
      <c r="EN730" s="136"/>
      <c r="EO730" s="136"/>
      <c r="EP730" s="136"/>
      <c r="EQ730" s="136"/>
      <c r="ER730" s="136"/>
      <c r="ES730" s="136"/>
      <c r="ET730" s="136"/>
      <c r="EU730" s="136"/>
      <c r="EV730" s="136"/>
      <c r="EW730" s="136"/>
      <c r="EX730" s="136"/>
      <c r="EY730" s="136"/>
      <c r="EZ730" s="136"/>
      <c r="FA730" s="136"/>
      <c r="FB730" s="136"/>
      <c r="FC730" s="136"/>
      <c r="FD730" s="136"/>
      <c r="FE730" s="136"/>
      <c r="FF730" s="136"/>
      <c r="FG730" s="136"/>
      <c r="FH730" s="136"/>
      <c r="FI730" s="136"/>
      <c r="FJ730" s="136"/>
      <c r="FK730" s="136"/>
      <c r="FL730" s="136"/>
      <c r="FM730" s="136"/>
      <c r="FN730" s="136"/>
      <c r="FO730" s="136"/>
      <c r="FP730" s="136"/>
      <c r="FQ730" s="136"/>
      <c r="FR730" s="136"/>
      <c r="FS730" s="136"/>
      <c r="FT730" s="136"/>
      <c r="FU730" s="136"/>
      <c r="FV730" s="136"/>
      <c r="FW730" s="136"/>
      <c r="FX730" s="136"/>
      <c r="FY730" s="136"/>
      <c r="FZ730" s="136"/>
      <c r="GA730" s="136"/>
      <c r="GB730" s="136"/>
      <c r="GC730" s="136"/>
      <c r="GD730" s="136"/>
      <c r="GE730" s="136"/>
      <c r="GF730" s="136"/>
      <c r="GG730" s="136"/>
      <c r="GH730" s="136"/>
      <c r="GI730" s="136"/>
      <c r="GJ730" s="136"/>
      <c r="GK730" s="136"/>
      <c r="GL730" s="136"/>
      <c r="GM730" s="136"/>
      <c r="GN730" s="136"/>
      <c r="GO730" s="136"/>
      <c r="GP730" s="136"/>
      <c r="GQ730" s="136"/>
      <c r="GR730" s="136"/>
      <c r="GS730" s="136"/>
      <c r="GT730" s="136"/>
      <c r="GU730" s="136"/>
      <c r="GV730" s="136"/>
      <c r="GW730" s="136"/>
      <c r="GX730" s="136"/>
      <c r="GY730" s="136"/>
      <c r="GZ730" s="136"/>
      <c r="HA730" s="136"/>
      <c r="HB730" s="136"/>
      <c r="HC730" s="136"/>
      <c r="HD730" s="136"/>
      <c r="HE730" s="136"/>
      <c r="HF730" s="136"/>
      <c r="HG730" s="136"/>
      <c r="HH730" s="136"/>
      <c r="HI730" s="136"/>
      <c r="HJ730" s="136"/>
      <c r="HK730" s="136"/>
      <c r="HL730" s="136"/>
      <c r="HM730" s="136"/>
      <c r="HN730" s="136"/>
      <c r="HO730" s="136"/>
      <c r="HP730" s="136"/>
      <c r="HQ730" s="136"/>
      <c r="HR730" s="136"/>
      <c r="HS730" s="136"/>
      <c r="HT730" s="136"/>
      <c r="HU730" s="136"/>
      <c r="HV730" s="136"/>
      <c r="HW730" s="136"/>
      <c r="HX730" s="136"/>
      <c r="HY730" s="136"/>
      <c r="HZ730" s="136"/>
      <c r="IA730" s="136"/>
      <c r="IB730" s="136"/>
      <c r="IC730" s="136"/>
      <c r="ID730" s="136"/>
      <c r="IE730" s="136"/>
      <c r="IF730" s="136"/>
      <c r="IG730" s="136"/>
    </row>
    <row r="731" spans="1:241" ht="15" customHeight="1" x14ac:dyDescent="0.25">
      <c r="A731" s="135" t="s">
        <v>652</v>
      </c>
      <c r="B731" s="205">
        <v>5011349</v>
      </c>
      <c r="C731" s="205">
        <v>4082612</v>
      </c>
      <c r="D731" s="205">
        <v>1505865</v>
      </c>
      <c r="E731" s="205">
        <v>1435566</v>
      </c>
      <c r="F731" s="205">
        <v>1888039</v>
      </c>
      <c r="G731" s="205">
        <v>325576</v>
      </c>
      <c r="H731" s="242">
        <v>14249007</v>
      </c>
      <c r="I731" s="136"/>
      <c r="J731" s="135" t="s">
        <v>564</v>
      </c>
      <c r="K731" s="205">
        <v>2459114</v>
      </c>
      <c r="L731" s="205">
        <v>1628837</v>
      </c>
      <c r="M731" s="205">
        <v>603206</v>
      </c>
      <c r="N731" s="205">
        <v>1142749</v>
      </c>
      <c r="O731" s="205">
        <v>1576814</v>
      </c>
      <c r="P731" s="205">
        <v>253448</v>
      </c>
      <c r="Q731" s="242">
        <v>7664168</v>
      </c>
      <c r="R731" s="136"/>
      <c r="S731" s="136"/>
      <c r="T731" s="136"/>
      <c r="U731" s="136"/>
      <c r="V731" s="136"/>
      <c r="W731" s="136"/>
      <c r="X731" s="136"/>
      <c r="Y731" s="136"/>
      <c r="Z731" s="136"/>
      <c r="AA731" s="136"/>
      <c r="AB731" s="136"/>
      <c r="AC731" s="136"/>
      <c r="AD731" s="136"/>
      <c r="AE731" s="136"/>
      <c r="AF731" s="136"/>
      <c r="AG731" s="136"/>
      <c r="AH731" s="136"/>
      <c r="AI731" s="136"/>
      <c r="AJ731" s="136"/>
      <c r="AK731" s="136"/>
      <c r="AL731" s="136"/>
      <c r="AM731" s="136"/>
      <c r="AN731" s="136"/>
      <c r="AO731" s="136"/>
      <c r="AP731" s="136"/>
      <c r="AQ731" s="136"/>
      <c r="AR731" s="136"/>
      <c r="AS731" s="136"/>
      <c r="AT731" s="136"/>
      <c r="AU731" s="136"/>
      <c r="AV731" s="136"/>
      <c r="AW731" s="136"/>
      <c r="AX731" s="136"/>
      <c r="AY731" s="136"/>
      <c r="AZ731" s="136"/>
      <c r="BA731" s="136"/>
      <c r="BB731" s="136"/>
      <c r="BC731" s="136"/>
      <c r="BD731" s="136"/>
      <c r="BE731" s="136"/>
      <c r="BF731" s="136"/>
      <c r="BG731" s="136"/>
      <c r="BH731" s="136"/>
      <c r="BI731" s="136"/>
      <c r="BJ731" s="136"/>
      <c r="BK731" s="136"/>
      <c r="BL731" s="136"/>
      <c r="BM731" s="136"/>
      <c r="BN731" s="136"/>
      <c r="BO731" s="136"/>
      <c r="BP731" s="136"/>
      <c r="BQ731" s="136"/>
      <c r="BR731" s="136"/>
      <c r="BS731" s="136"/>
      <c r="BT731" s="136"/>
      <c r="BU731" s="136"/>
      <c r="BV731" s="136"/>
      <c r="BW731" s="136"/>
      <c r="BX731" s="136"/>
      <c r="BY731" s="136"/>
      <c r="BZ731" s="136"/>
      <c r="CA731" s="136"/>
      <c r="CB731" s="136"/>
      <c r="CC731" s="136"/>
      <c r="CD731" s="136"/>
      <c r="CE731" s="136"/>
      <c r="CF731" s="136"/>
      <c r="CG731" s="136"/>
      <c r="CH731" s="136"/>
      <c r="CI731" s="136"/>
      <c r="CJ731" s="136"/>
      <c r="CK731" s="136"/>
      <c r="CL731" s="136"/>
      <c r="CM731" s="136"/>
      <c r="CN731" s="136"/>
      <c r="CO731" s="136"/>
      <c r="CP731" s="136"/>
      <c r="CQ731" s="136"/>
      <c r="CR731" s="136"/>
      <c r="CS731" s="136"/>
      <c r="CT731" s="136"/>
      <c r="CU731" s="136"/>
      <c r="CV731" s="136"/>
      <c r="CW731" s="136"/>
      <c r="CX731" s="136"/>
      <c r="CY731" s="136"/>
      <c r="CZ731" s="136"/>
      <c r="DA731" s="136"/>
      <c r="DB731" s="136"/>
      <c r="DC731" s="136"/>
      <c r="DD731" s="136"/>
      <c r="DE731" s="136"/>
      <c r="DF731" s="136"/>
      <c r="DG731" s="136"/>
      <c r="DH731" s="136"/>
      <c r="DI731" s="136"/>
      <c r="DJ731" s="136"/>
      <c r="DK731" s="136"/>
      <c r="DL731" s="136"/>
      <c r="DM731" s="136"/>
      <c r="DN731" s="136"/>
      <c r="DO731" s="136"/>
      <c r="DP731" s="136"/>
      <c r="DQ731" s="136"/>
      <c r="DR731" s="136"/>
      <c r="DS731" s="136"/>
      <c r="DT731" s="136"/>
      <c r="DU731" s="136"/>
      <c r="DV731" s="136"/>
      <c r="DW731" s="136"/>
      <c r="DX731" s="136"/>
      <c r="DY731" s="136"/>
      <c r="DZ731" s="136"/>
      <c r="EA731" s="136"/>
      <c r="EB731" s="136"/>
      <c r="EC731" s="136"/>
      <c r="ED731" s="136"/>
      <c r="EE731" s="136"/>
      <c r="EF731" s="136"/>
      <c r="EG731" s="136"/>
      <c r="EH731" s="136"/>
      <c r="EI731" s="136"/>
      <c r="EJ731" s="136"/>
      <c r="EK731" s="136"/>
      <c r="EL731" s="136"/>
      <c r="EM731" s="136"/>
      <c r="EN731" s="136"/>
      <c r="EO731" s="136"/>
      <c r="EP731" s="136"/>
      <c r="EQ731" s="136"/>
      <c r="ER731" s="136"/>
      <c r="ES731" s="136"/>
      <c r="ET731" s="136"/>
      <c r="EU731" s="136"/>
      <c r="EV731" s="136"/>
      <c r="EW731" s="136"/>
      <c r="EX731" s="136"/>
      <c r="EY731" s="136"/>
      <c r="EZ731" s="136"/>
      <c r="FA731" s="136"/>
      <c r="FB731" s="136"/>
      <c r="FC731" s="136"/>
      <c r="FD731" s="136"/>
      <c r="FE731" s="136"/>
      <c r="FF731" s="136"/>
      <c r="FG731" s="136"/>
      <c r="FH731" s="136"/>
      <c r="FI731" s="136"/>
      <c r="FJ731" s="136"/>
      <c r="FK731" s="136"/>
      <c r="FL731" s="136"/>
      <c r="FM731" s="136"/>
      <c r="FN731" s="136"/>
      <c r="FO731" s="136"/>
      <c r="FP731" s="136"/>
      <c r="FQ731" s="136"/>
      <c r="FR731" s="136"/>
      <c r="FS731" s="136"/>
      <c r="FT731" s="136"/>
      <c r="FU731" s="136"/>
      <c r="FV731" s="136"/>
      <c r="FW731" s="136"/>
      <c r="FX731" s="136"/>
      <c r="FY731" s="136"/>
      <c r="FZ731" s="136"/>
      <c r="GA731" s="136"/>
      <c r="GB731" s="136"/>
      <c r="GC731" s="136"/>
      <c r="GD731" s="136"/>
      <c r="GE731" s="136"/>
      <c r="GF731" s="136"/>
      <c r="GG731" s="136"/>
      <c r="GH731" s="136"/>
      <c r="GI731" s="136"/>
      <c r="GJ731" s="136"/>
      <c r="GK731" s="136"/>
      <c r="GL731" s="136"/>
      <c r="GM731" s="136"/>
      <c r="GN731" s="136"/>
      <c r="GO731" s="136"/>
      <c r="GP731" s="136"/>
      <c r="GQ731" s="136"/>
      <c r="GR731" s="136"/>
      <c r="GS731" s="136"/>
      <c r="GT731" s="136"/>
      <c r="GU731" s="136"/>
      <c r="GV731" s="136"/>
      <c r="GW731" s="136"/>
      <c r="GX731" s="136"/>
      <c r="GY731" s="136"/>
      <c r="GZ731" s="136"/>
      <c r="HA731" s="136"/>
      <c r="HB731" s="136"/>
      <c r="HC731" s="136"/>
      <c r="HD731" s="136"/>
      <c r="HE731" s="136"/>
      <c r="HF731" s="136"/>
      <c r="HG731" s="136"/>
      <c r="HH731" s="136"/>
      <c r="HI731" s="136"/>
      <c r="HJ731" s="136"/>
      <c r="HK731" s="136"/>
      <c r="HL731" s="136"/>
      <c r="HM731" s="136"/>
      <c r="HN731" s="136"/>
      <c r="HO731" s="136"/>
      <c r="HP731" s="136"/>
      <c r="HQ731" s="136"/>
      <c r="HR731" s="136"/>
      <c r="HS731" s="136"/>
      <c r="HT731" s="136"/>
      <c r="HU731" s="136"/>
      <c r="HV731" s="136"/>
      <c r="HW731" s="136"/>
      <c r="HX731" s="136"/>
      <c r="HY731" s="136"/>
      <c r="HZ731" s="136"/>
      <c r="IA731" s="136"/>
      <c r="IB731" s="136"/>
      <c r="IC731" s="136"/>
      <c r="ID731" s="136"/>
      <c r="IE731" s="136"/>
      <c r="IF731" s="136"/>
      <c r="IG731" s="136"/>
    </row>
    <row r="732" spans="1:241" ht="15" customHeight="1" x14ac:dyDescent="0.25">
      <c r="A732" s="135" t="s">
        <v>521</v>
      </c>
      <c r="B732" s="205">
        <v>5108596</v>
      </c>
      <c r="C732" s="205">
        <v>4337360</v>
      </c>
      <c r="D732" s="205">
        <v>1393587</v>
      </c>
      <c r="E732" s="205">
        <v>1146688</v>
      </c>
      <c r="F732" s="205">
        <v>2005163</v>
      </c>
      <c r="G732" s="205">
        <v>333657</v>
      </c>
      <c r="H732" s="242">
        <v>14325051</v>
      </c>
      <c r="I732" s="136"/>
      <c r="J732" s="135" t="s">
        <v>735</v>
      </c>
      <c r="K732" s="205">
        <v>3821634</v>
      </c>
      <c r="L732" s="205">
        <v>1980933</v>
      </c>
      <c r="M732" s="205">
        <v>669696</v>
      </c>
      <c r="N732" s="205">
        <v>925357</v>
      </c>
      <c r="O732" s="205">
        <v>1352907</v>
      </c>
      <c r="P732" s="205">
        <v>235353</v>
      </c>
      <c r="Q732" s="242">
        <v>8985880</v>
      </c>
      <c r="R732" s="136"/>
      <c r="S732" s="136"/>
      <c r="T732" s="136"/>
      <c r="U732" s="136"/>
      <c r="V732" s="136"/>
      <c r="W732" s="136"/>
      <c r="X732" s="136"/>
      <c r="Y732" s="136"/>
      <c r="Z732" s="136"/>
      <c r="AA732" s="136"/>
      <c r="AB732" s="136"/>
      <c r="AC732" s="136"/>
      <c r="AD732" s="136"/>
      <c r="AE732" s="136"/>
      <c r="AF732" s="136"/>
      <c r="AG732" s="136"/>
      <c r="AH732" s="136"/>
      <c r="AI732" s="136"/>
      <c r="AJ732" s="136"/>
      <c r="AK732" s="136"/>
      <c r="AL732" s="136"/>
      <c r="AM732" s="136"/>
      <c r="AN732" s="136"/>
      <c r="AO732" s="136"/>
      <c r="AP732" s="136"/>
      <c r="AQ732" s="136"/>
      <c r="AR732" s="136"/>
      <c r="AS732" s="136"/>
      <c r="AT732" s="136"/>
      <c r="AU732" s="136"/>
      <c r="AV732" s="136"/>
      <c r="AW732" s="136"/>
      <c r="AX732" s="136"/>
      <c r="AY732" s="136"/>
      <c r="AZ732" s="136"/>
      <c r="BA732" s="136"/>
      <c r="BB732" s="136"/>
      <c r="BC732" s="136"/>
      <c r="BD732" s="136"/>
      <c r="BE732" s="136"/>
      <c r="BF732" s="136"/>
      <c r="BG732" s="136"/>
      <c r="BH732" s="136"/>
      <c r="BI732" s="136"/>
      <c r="BJ732" s="136"/>
      <c r="BK732" s="136"/>
      <c r="BL732" s="136"/>
      <c r="BM732" s="136"/>
      <c r="BN732" s="136"/>
      <c r="BO732" s="136"/>
      <c r="BP732" s="136"/>
      <c r="BQ732" s="136"/>
      <c r="BR732" s="136"/>
      <c r="BS732" s="136"/>
      <c r="BT732" s="136"/>
      <c r="BU732" s="136"/>
      <c r="BV732" s="136"/>
      <c r="BW732" s="136"/>
      <c r="BX732" s="136"/>
      <c r="BY732" s="136"/>
      <c r="BZ732" s="136"/>
      <c r="CA732" s="136"/>
      <c r="CB732" s="136"/>
      <c r="CC732" s="136"/>
      <c r="CD732" s="136"/>
      <c r="CE732" s="136"/>
      <c r="CF732" s="136"/>
      <c r="CG732" s="136"/>
      <c r="CH732" s="136"/>
      <c r="CI732" s="136"/>
      <c r="CJ732" s="136"/>
      <c r="CK732" s="136"/>
      <c r="CL732" s="136"/>
      <c r="CM732" s="136"/>
      <c r="CN732" s="136"/>
      <c r="CO732" s="136"/>
      <c r="CP732" s="136"/>
      <c r="CQ732" s="136"/>
      <c r="CR732" s="136"/>
      <c r="CS732" s="136"/>
      <c r="CT732" s="136"/>
      <c r="CU732" s="136"/>
      <c r="CV732" s="136"/>
      <c r="CW732" s="136"/>
      <c r="CX732" s="136"/>
      <c r="CY732" s="136"/>
      <c r="CZ732" s="136"/>
      <c r="DA732" s="136"/>
      <c r="DB732" s="136"/>
      <c r="DC732" s="136"/>
      <c r="DD732" s="136"/>
      <c r="DE732" s="136"/>
      <c r="DF732" s="136"/>
      <c r="DG732" s="136"/>
      <c r="DH732" s="136"/>
      <c r="DI732" s="136"/>
      <c r="DJ732" s="136"/>
      <c r="DK732" s="136"/>
      <c r="DL732" s="136"/>
      <c r="DM732" s="136"/>
      <c r="DN732" s="136"/>
      <c r="DO732" s="136"/>
      <c r="DP732" s="136"/>
      <c r="DQ732" s="136"/>
      <c r="DR732" s="136"/>
      <c r="DS732" s="136"/>
      <c r="DT732" s="136"/>
      <c r="DU732" s="136"/>
      <c r="DV732" s="136"/>
      <c r="DW732" s="136"/>
      <c r="DX732" s="136"/>
      <c r="DY732" s="136"/>
      <c r="DZ732" s="136"/>
      <c r="EA732" s="136"/>
      <c r="EB732" s="136"/>
      <c r="EC732" s="136"/>
      <c r="ED732" s="136"/>
      <c r="EE732" s="136"/>
      <c r="EF732" s="136"/>
      <c r="EG732" s="136"/>
      <c r="EH732" s="136"/>
      <c r="EI732" s="136"/>
      <c r="EJ732" s="136"/>
      <c r="EK732" s="136"/>
      <c r="EL732" s="136"/>
      <c r="EM732" s="136"/>
      <c r="EN732" s="136"/>
      <c r="EO732" s="136"/>
      <c r="EP732" s="136"/>
      <c r="EQ732" s="136"/>
      <c r="ER732" s="136"/>
      <c r="ES732" s="136"/>
      <c r="ET732" s="136"/>
      <c r="EU732" s="136"/>
      <c r="EV732" s="136"/>
      <c r="EW732" s="136"/>
      <c r="EX732" s="136"/>
      <c r="EY732" s="136"/>
      <c r="EZ732" s="136"/>
      <c r="FA732" s="136"/>
      <c r="FB732" s="136"/>
      <c r="FC732" s="136"/>
      <c r="FD732" s="136"/>
      <c r="FE732" s="136"/>
      <c r="FF732" s="136"/>
      <c r="FG732" s="136"/>
      <c r="FH732" s="136"/>
      <c r="FI732" s="136"/>
      <c r="FJ732" s="136"/>
      <c r="FK732" s="136"/>
      <c r="FL732" s="136"/>
      <c r="FM732" s="136"/>
      <c r="FN732" s="136"/>
      <c r="FO732" s="136"/>
      <c r="FP732" s="136"/>
      <c r="FQ732" s="136"/>
      <c r="FR732" s="136"/>
      <c r="FS732" s="136"/>
      <c r="FT732" s="136"/>
      <c r="FU732" s="136"/>
      <c r="FV732" s="136"/>
      <c r="FW732" s="136"/>
      <c r="FX732" s="136"/>
      <c r="FY732" s="136"/>
      <c r="FZ732" s="136"/>
      <c r="GA732" s="136"/>
      <c r="GB732" s="136"/>
      <c r="GC732" s="136"/>
      <c r="GD732" s="136"/>
      <c r="GE732" s="136"/>
      <c r="GF732" s="136"/>
      <c r="GG732" s="136"/>
      <c r="GH732" s="136"/>
      <c r="GI732" s="136"/>
      <c r="GJ732" s="136"/>
      <c r="GK732" s="136"/>
      <c r="GL732" s="136"/>
      <c r="GM732" s="136"/>
      <c r="GN732" s="136"/>
      <c r="GO732" s="136"/>
      <c r="GP732" s="136"/>
      <c r="GQ732" s="136"/>
      <c r="GR732" s="136"/>
      <c r="GS732" s="136"/>
      <c r="GT732" s="136"/>
      <c r="GU732" s="136"/>
      <c r="GV732" s="136"/>
      <c r="GW732" s="136"/>
      <c r="GX732" s="136"/>
      <c r="GY732" s="136"/>
      <c r="GZ732" s="136"/>
      <c r="HA732" s="136"/>
      <c r="HB732" s="136"/>
      <c r="HC732" s="136"/>
      <c r="HD732" s="136"/>
      <c r="HE732" s="136"/>
      <c r="HF732" s="136"/>
      <c r="HG732" s="136"/>
      <c r="HH732" s="136"/>
      <c r="HI732" s="136"/>
      <c r="HJ732" s="136"/>
      <c r="HK732" s="136"/>
      <c r="HL732" s="136"/>
      <c r="HM732" s="136"/>
      <c r="HN732" s="136"/>
      <c r="HO732" s="136"/>
      <c r="HP732" s="136"/>
      <c r="HQ732" s="136"/>
      <c r="HR732" s="136"/>
      <c r="HS732" s="136"/>
      <c r="HT732" s="136"/>
      <c r="HU732" s="136"/>
      <c r="HV732" s="136"/>
      <c r="HW732" s="136"/>
      <c r="HX732" s="136"/>
      <c r="HY732" s="136"/>
      <c r="HZ732" s="136"/>
      <c r="IA732" s="136"/>
      <c r="IB732" s="136"/>
      <c r="IC732" s="136"/>
      <c r="ID732" s="136"/>
      <c r="IE732" s="136"/>
      <c r="IF732" s="136"/>
      <c r="IG732" s="136"/>
    </row>
    <row r="733" spans="1:241" ht="15" customHeight="1" x14ac:dyDescent="0.25">
      <c r="A733" s="135" t="s">
        <v>522</v>
      </c>
      <c r="B733" s="205">
        <v>5225158</v>
      </c>
      <c r="C733" s="205">
        <v>2509499</v>
      </c>
      <c r="D733" s="205">
        <v>962240</v>
      </c>
      <c r="E733" s="205">
        <v>1246548</v>
      </c>
      <c r="F733" s="205">
        <v>1431795</v>
      </c>
      <c r="G733" s="205">
        <v>303009</v>
      </c>
      <c r="H733" s="242">
        <v>11678249</v>
      </c>
      <c r="I733" s="136"/>
      <c r="J733" s="135" t="s">
        <v>661</v>
      </c>
      <c r="K733" s="205">
        <v>5273081</v>
      </c>
      <c r="L733" s="205">
        <v>1538687</v>
      </c>
      <c r="M733" s="205">
        <v>605542</v>
      </c>
      <c r="N733" s="205">
        <v>945087</v>
      </c>
      <c r="O733" s="205">
        <v>1949184</v>
      </c>
      <c r="P733" s="205">
        <v>226202</v>
      </c>
      <c r="Q733" s="242">
        <v>10537783</v>
      </c>
      <c r="R733" s="136"/>
      <c r="S733" s="136"/>
      <c r="T733" s="136"/>
      <c r="U733" s="136"/>
      <c r="V733" s="136"/>
      <c r="W733" s="136"/>
      <c r="X733" s="136"/>
      <c r="Y733" s="136"/>
      <c r="Z733" s="136"/>
      <c r="AA733" s="136"/>
      <c r="AB733" s="136"/>
      <c r="AC733" s="136"/>
      <c r="AD733" s="136"/>
      <c r="AE733" s="136"/>
      <c r="AF733" s="136"/>
      <c r="AG733" s="136"/>
      <c r="AH733" s="136"/>
      <c r="AI733" s="136"/>
      <c r="AJ733" s="136"/>
      <c r="AK733" s="136"/>
      <c r="AL733" s="136"/>
      <c r="AM733" s="136"/>
      <c r="AN733" s="136"/>
      <c r="AO733" s="136"/>
      <c r="AP733" s="136"/>
      <c r="AQ733" s="136"/>
      <c r="AR733" s="136"/>
      <c r="AS733" s="136"/>
      <c r="AT733" s="136"/>
      <c r="AU733" s="136"/>
      <c r="AV733" s="136"/>
      <c r="AW733" s="136"/>
      <c r="AX733" s="136"/>
      <c r="AY733" s="136"/>
      <c r="AZ733" s="136"/>
      <c r="BA733" s="136"/>
      <c r="BB733" s="136"/>
      <c r="BC733" s="136"/>
      <c r="BD733" s="136"/>
      <c r="BE733" s="136"/>
      <c r="BF733" s="136"/>
      <c r="BG733" s="136"/>
      <c r="BH733" s="136"/>
      <c r="BI733" s="136"/>
      <c r="BJ733" s="136"/>
      <c r="BK733" s="136"/>
      <c r="BL733" s="136"/>
      <c r="BM733" s="136"/>
      <c r="BN733" s="136"/>
      <c r="BO733" s="136"/>
      <c r="BP733" s="136"/>
      <c r="BQ733" s="136"/>
      <c r="BR733" s="136"/>
      <c r="BS733" s="136"/>
      <c r="BT733" s="136"/>
      <c r="BU733" s="136"/>
      <c r="BV733" s="136"/>
      <c r="BW733" s="136"/>
      <c r="BX733" s="136"/>
      <c r="BY733" s="136"/>
      <c r="BZ733" s="136"/>
      <c r="CA733" s="136"/>
      <c r="CB733" s="136"/>
      <c r="CC733" s="136"/>
      <c r="CD733" s="136"/>
      <c r="CE733" s="136"/>
      <c r="CF733" s="136"/>
      <c r="CG733" s="136"/>
      <c r="CH733" s="136"/>
      <c r="CI733" s="136"/>
      <c r="CJ733" s="136"/>
      <c r="CK733" s="136"/>
      <c r="CL733" s="136"/>
      <c r="CM733" s="136"/>
      <c r="CN733" s="136"/>
      <c r="CO733" s="136"/>
      <c r="CP733" s="136"/>
      <c r="CQ733" s="136"/>
      <c r="CR733" s="136"/>
      <c r="CS733" s="136"/>
      <c r="CT733" s="136"/>
      <c r="CU733" s="136"/>
      <c r="CV733" s="136"/>
      <c r="CW733" s="136"/>
      <c r="CX733" s="136"/>
      <c r="CY733" s="136"/>
      <c r="CZ733" s="136"/>
      <c r="DA733" s="136"/>
      <c r="DB733" s="136"/>
      <c r="DC733" s="136"/>
      <c r="DD733" s="136"/>
      <c r="DE733" s="136"/>
      <c r="DF733" s="136"/>
      <c r="DG733" s="136"/>
      <c r="DH733" s="136"/>
      <c r="DI733" s="136"/>
      <c r="DJ733" s="136"/>
      <c r="DK733" s="136"/>
      <c r="DL733" s="136"/>
      <c r="DM733" s="136"/>
      <c r="DN733" s="136"/>
      <c r="DO733" s="136"/>
      <c r="DP733" s="136"/>
      <c r="DQ733" s="136"/>
      <c r="DR733" s="136"/>
      <c r="DS733" s="136"/>
      <c r="DT733" s="136"/>
      <c r="DU733" s="136"/>
      <c r="DV733" s="136"/>
      <c r="DW733" s="136"/>
      <c r="DX733" s="136"/>
      <c r="DY733" s="136"/>
      <c r="DZ733" s="136"/>
      <c r="EA733" s="136"/>
      <c r="EB733" s="136"/>
      <c r="EC733" s="136"/>
      <c r="ED733" s="136"/>
      <c r="EE733" s="136"/>
      <c r="EF733" s="136"/>
      <c r="EG733" s="136"/>
      <c r="EH733" s="136"/>
      <c r="EI733" s="136"/>
      <c r="EJ733" s="136"/>
      <c r="EK733" s="136"/>
      <c r="EL733" s="136"/>
      <c r="EM733" s="136"/>
      <c r="EN733" s="136"/>
      <c r="EO733" s="136"/>
      <c r="EP733" s="136"/>
      <c r="EQ733" s="136"/>
      <c r="ER733" s="136"/>
      <c r="ES733" s="136"/>
      <c r="ET733" s="136"/>
      <c r="EU733" s="136"/>
      <c r="EV733" s="136"/>
      <c r="EW733" s="136"/>
      <c r="EX733" s="136"/>
      <c r="EY733" s="136"/>
      <c r="EZ733" s="136"/>
      <c r="FA733" s="136"/>
      <c r="FB733" s="136"/>
      <c r="FC733" s="136"/>
      <c r="FD733" s="136"/>
      <c r="FE733" s="136"/>
      <c r="FF733" s="136"/>
      <c r="FG733" s="136"/>
      <c r="FH733" s="136"/>
      <c r="FI733" s="136"/>
      <c r="FJ733" s="136"/>
      <c r="FK733" s="136"/>
      <c r="FL733" s="136"/>
      <c r="FM733" s="136"/>
      <c r="FN733" s="136"/>
      <c r="FO733" s="136"/>
      <c r="FP733" s="136"/>
      <c r="FQ733" s="136"/>
      <c r="FR733" s="136"/>
      <c r="FS733" s="136"/>
      <c r="FT733" s="136"/>
      <c r="FU733" s="136"/>
      <c r="FV733" s="136"/>
      <c r="FW733" s="136"/>
      <c r="FX733" s="136"/>
      <c r="FY733" s="136"/>
      <c r="FZ733" s="136"/>
      <c r="GA733" s="136"/>
      <c r="GB733" s="136"/>
      <c r="GC733" s="136"/>
      <c r="GD733" s="136"/>
      <c r="GE733" s="136"/>
      <c r="GF733" s="136"/>
      <c r="GG733" s="136"/>
      <c r="GH733" s="136"/>
      <c r="GI733" s="136"/>
      <c r="GJ733" s="136"/>
      <c r="GK733" s="136"/>
      <c r="GL733" s="136"/>
      <c r="GM733" s="136"/>
      <c r="GN733" s="136"/>
      <c r="GO733" s="136"/>
      <c r="GP733" s="136"/>
      <c r="GQ733" s="136"/>
      <c r="GR733" s="136"/>
      <c r="GS733" s="136"/>
      <c r="GT733" s="136"/>
      <c r="GU733" s="136"/>
      <c r="GV733" s="136"/>
      <c r="GW733" s="136"/>
      <c r="GX733" s="136"/>
      <c r="GY733" s="136"/>
      <c r="GZ733" s="136"/>
      <c r="HA733" s="136"/>
      <c r="HB733" s="136"/>
      <c r="HC733" s="136"/>
      <c r="HD733" s="136"/>
      <c r="HE733" s="136"/>
      <c r="HF733" s="136"/>
      <c r="HG733" s="136"/>
      <c r="HH733" s="136"/>
      <c r="HI733" s="136"/>
      <c r="HJ733" s="136"/>
      <c r="HK733" s="136"/>
      <c r="HL733" s="136"/>
      <c r="HM733" s="136"/>
      <c r="HN733" s="136"/>
      <c r="HO733" s="136"/>
      <c r="HP733" s="136"/>
      <c r="HQ733" s="136"/>
      <c r="HR733" s="136"/>
      <c r="HS733" s="136"/>
      <c r="HT733" s="136"/>
      <c r="HU733" s="136"/>
      <c r="HV733" s="136"/>
      <c r="HW733" s="136"/>
      <c r="HX733" s="136"/>
      <c r="HY733" s="136"/>
      <c r="HZ733" s="136"/>
      <c r="IA733" s="136"/>
      <c r="IB733" s="136"/>
      <c r="IC733" s="136"/>
      <c r="ID733" s="136"/>
      <c r="IE733" s="136"/>
      <c r="IF733" s="136"/>
      <c r="IG733" s="136"/>
    </row>
    <row r="734" spans="1:241" ht="15" customHeight="1" x14ac:dyDescent="0.25">
      <c r="A734" s="135" t="s">
        <v>525</v>
      </c>
      <c r="B734" s="205">
        <v>5223470</v>
      </c>
      <c r="C734" s="205">
        <v>2724763</v>
      </c>
      <c r="D734" s="205">
        <v>916236</v>
      </c>
      <c r="E734" s="205">
        <v>1338044</v>
      </c>
      <c r="F734" s="205">
        <v>1720038</v>
      </c>
      <c r="G734" s="205">
        <v>298558</v>
      </c>
      <c r="H734" s="242">
        <v>12221109</v>
      </c>
      <c r="I734" s="136"/>
      <c r="J734" s="135" t="s">
        <v>565</v>
      </c>
      <c r="K734" s="205">
        <v>5084557</v>
      </c>
      <c r="L734" s="205">
        <v>2063368</v>
      </c>
      <c r="M734" s="205">
        <v>732951</v>
      </c>
      <c r="N734" s="205">
        <v>851093</v>
      </c>
      <c r="O734" s="205">
        <v>1672767</v>
      </c>
      <c r="P734" s="205">
        <v>289415</v>
      </c>
      <c r="Q734" s="242">
        <v>10694151</v>
      </c>
      <c r="R734" s="136"/>
      <c r="S734" s="136"/>
      <c r="T734" s="136"/>
      <c r="U734" s="136"/>
      <c r="V734" s="136"/>
      <c r="W734" s="136"/>
      <c r="X734" s="136"/>
      <c r="Y734" s="136"/>
      <c r="Z734" s="136"/>
      <c r="AA734" s="136"/>
      <c r="AB734" s="136"/>
      <c r="AC734" s="136"/>
      <c r="AD734" s="136"/>
      <c r="AE734" s="136"/>
      <c r="AF734" s="136"/>
      <c r="AG734" s="136"/>
      <c r="AH734" s="136"/>
      <c r="AI734" s="136"/>
      <c r="AJ734" s="136"/>
      <c r="AK734" s="136"/>
      <c r="AL734" s="136"/>
      <c r="AM734" s="136"/>
      <c r="AN734" s="136"/>
      <c r="AO734" s="136"/>
      <c r="AP734" s="136"/>
      <c r="AQ734" s="136"/>
      <c r="AR734" s="136"/>
      <c r="AS734" s="136"/>
      <c r="AT734" s="136"/>
      <c r="AU734" s="136"/>
      <c r="AV734" s="136"/>
      <c r="AW734" s="136"/>
      <c r="AX734" s="136"/>
      <c r="AY734" s="136"/>
      <c r="AZ734" s="136"/>
      <c r="BA734" s="136"/>
      <c r="BB734" s="136"/>
      <c r="BC734" s="136"/>
      <c r="BD734" s="136"/>
      <c r="BE734" s="136"/>
      <c r="BF734" s="136"/>
      <c r="BG734" s="136"/>
      <c r="BH734" s="136"/>
      <c r="BI734" s="136"/>
      <c r="BJ734" s="136"/>
      <c r="BK734" s="136"/>
      <c r="BL734" s="136"/>
      <c r="BM734" s="136"/>
      <c r="BN734" s="136"/>
      <c r="BO734" s="136"/>
      <c r="BP734" s="136"/>
      <c r="BQ734" s="136"/>
      <c r="BR734" s="136"/>
      <c r="BS734" s="136"/>
      <c r="BT734" s="136"/>
      <c r="BU734" s="136"/>
      <c r="BV734" s="136"/>
      <c r="BW734" s="136"/>
      <c r="BX734" s="136"/>
      <c r="BY734" s="136"/>
      <c r="BZ734" s="136"/>
      <c r="CA734" s="136"/>
      <c r="CB734" s="136"/>
      <c r="CC734" s="136"/>
      <c r="CD734" s="136"/>
      <c r="CE734" s="136"/>
      <c r="CF734" s="136"/>
      <c r="CG734" s="136"/>
      <c r="CH734" s="136"/>
      <c r="CI734" s="136"/>
      <c r="CJ734" s="136"/>
      <c r="CK734" s="136"/>
      <c r="CL734" s="136"/>
      <c r="CM734" s="136"/>
      <c r="CN734" s="136"/>
      <c r="CO734" s="136"/>
      <c r="CP734" s="136"/>
      <c r="CQ734" s="136"/>
      <c r="CR734" s="136"/>
      <c r="CS734" s="136"/>
      <c r="CT734" s="136"/>
      <c r="CU734" s="136"/>
      <c r="CV734" s="136"/>
      <c r="CW734" s="136"/>
      <c r="CX734" s="136"/>
      <c r="CY734" s="136"/>
      <c r="CZ734" s="136"/>
      <c r="DA734" s="136"/>
      <c r="DB734" s="136"/>
      <c r="DC734" s="136"/>
      <c r="DD734" s="136"/>
      <c r="DE734" s="136"/>
      <c r="DF734" s="136"/>
      <c r="DG734" s="136"/>
      <c r="DH734" s="136"/>
      <c r="DI734" s="136"/>
      <c r="DJ734" s="136"/>
      <c r="DK734" s="136"/>
      <c r="DL734" s="136"/>
      <c r="DM734" s="136"/>
      <c r="DN734" s="136"/>
      <c r="DO734" s="136"/>
      <c r="DP734" s="136"/>
      <c r="DQ734" s="136"/>
      <c r="DR734" s="136"/>
      <c r="DS734" s="136"/>
      <c r="DT734" s="136"/>
      <c r="DU734" s="136"/>
      <c r="DV734" s="136"/>
      <c r="DW734" s="136"/>
      <c r="DX734" s="136"/>
      <c r="DY734" s="136"/>
      <c r="DZ734" s="136"/>
      <c r="EA734" s="136"/>
      <c r="EB734" s="136"/>
      <c r="EC734" s="136"/>
      <c r="ED734" s="136"/>
      <c r="EE734" s="136"/>
      <c r="EF734" s="136"/>
      <c r="EG734" s="136"/>
      <c r="EH734" s="136"/>
      <c r="EI734" s="136"/>
      <c r="EJ734" s="136"/>
      <c r="EK734" s="136"/>
      <c r="EL734" s="136"/>
      <c r="EM734" s="136"/>
      <c r="EN734" s="136"/>
      <c r="EO734" s="136"/>
      <c r="EP734" s="136"/>
      <c r="EQ734" s="136"/>
      <c r="ER734" s="136"/>
      <c r="ES734" s="136"/>
      <c r="ET734" s="136"/>
      <c r="EU734" s="136"/>
      <c r="EV734" s="136"/>
      <c r="EW734" s="136"/>
      <c r="EX734" s="136"/>
      <c r="EY734" s="136"/>
      <c r="EZ734" s="136"/>
      <c r="FA734" s="136"/>
      <c r="FB734" s="136"/>
      <c r="FC734" s="136"/>
      <c r="FD734" s="136"/>
      <c r="FE734" s="136"/>
      <c r="FF734" s="136"/>
      <c r="FG734" s="136"/>
      <c r="FH734" s="136"/>
      <c r="FI734" s="136"/>
      <c r="FJ734" s="136"/>
      <c r="FK734" s="136"/>
      <c r="FL734" s="136"/>
      <c r="FM734" s="136"/>
      <c r="FN734" s="136"/>
      <c r="FO734" s="136"/>
      <c r="FP734" s="136"/>
      <c r="FQ734" s="136"/>
      <c r="FR734" s="136"/>
      <c r="FS734" s="136"/>
      <c r="FT734" s="136"/>
      <c r="FU734" s="136"/>
      <c r="FV734" s="136"/>
      <c r="FW734" s="136"/>
      <c r="FX734" s="136"/>
      <c r="FY734" s="136"/>
      <c r="FZ734" s="136"/>
      <c r="GA734" s="136"/>
      <c r="GB734" s="136"/>
      <c r="GC734" s="136"/>
      <c r="GD734" s="136"/>
      <c r="GE734" s="136"/>
      <c r="GF734" s="136"/>
      <c r="GG734" s="136"/>
      <c r="GH734" s="136"/>
      <c r="GI734" s="136"/>
      <c r="GJ734" s="136"/>
      <c r="GK734" s="136"/>
      <c r="GL734" s="136"/>
      <c r="GM734" s="136"/>
      <c r="GN734" s="136"/>
      <c r="GO734" s="136"/>
      <c r="GP734" s="136"/>
      <c r="GQ734" s="136"/>
      <c r="GR734" s="136"/>
      <c r="GS734" s="136"/>
      <c r="GT734" s="136"/>
      <c r="GU734" s="136"/>
      <c r="GV734" s="136"/>
      <c r="GW734" s="136"/>
      <c r="GX734" s="136"/>
      <c r="GY734" s="136"/>
      <c r="GZ734" s="136"/>
      <c r="HA734" s="136"/>
      <c r="HB734" s="136"/>
      <c r="HC734" s="136"/>
      <c r="HD734" s="136"/>
      <c r="HE734" s="136"/>
      <c r="HF734" s="136"/>
      <c r="HG734" s="136"/>
      <c r="HH734" s="136"/>
      <c r="HI734" s="136"/>
      <c r="HJ734" s="136"/>
      <c r="HK734" s="136"/>
      <c r="HL734" s="136"/>
      <c r="HM734" s="136"/>
      <c r="HN734" s="136"/>
      <c r="HO734" s="136"/>
      <c r="HP734" s="136"/>
      <c r="HQ734" s="136"/>
      <c r="HR734" s="136"/>
      <c r="HS734" s="136"/>
      <c r="HT734" s="136"/>
      <c r="HU734" s="136"/>
      <c r="HV734" s="136"/>
      <c r="HW734" s="136"/>
      <c r="HX734" s="136"/>
      <c r="HY734" s="136"/>
      <c r="HZ734" s="136"/>
      <c r="IA734" s="136"/>
      <c r="IB734" s="136"/>
      <c r="IC734" s="136"/>
      <c r="ID734" s="136"/>
      <c r="IE734" s="136"/>
      <c r="IF734" s="136"/>
      <c r="IG734" s="136"/>
    </row>
    <row r="735" spans="1:241" ht="15" customHeight="1" x14ac:dyDescent="0.25">
      <c r="A735" s="135" t="s">
        <v>727</v>
      </c>
      <c r="B735" s="205">
        <v>5166149</v>
      </c>
      <c r="C735" s="205">
        <v>2417755</v>
      </c>
      <c r="D735" s="205">
        <v>912813</v>
      </c>
      <c r="E735" s="205">
        <v>1822854</v>
      </c>
      <c r="F735" s="205">
        <v>1744647</v>
      </c>
      <c r="G735" s="205">
        <v>312236</v>
      </c>
      <c r="H735" s="242">
        <v>12376454</v>
      </c>
      <c r="I735" s="136"/>
      <c r="J735" s="135" t="s">
        <v>566</v>
      </c>
      <c r="K735" s="205">
        <v>3057651</v>
      </c>
      <c r="L735" s="205">
        <v>1651427</v>
      </c>
      <c r="M735" s="205">
        <v>662834</v>
      </c>
      <c r="N735" s="205">
        <v>702428</v>
      </c>
      <c r="O735" s="205">
        <v>1328592</v>
      </c>
      <c r="P735" s="205">
        <v>221611</v>
      </c>
      <c r="Q735" s="242">
        <v>7624543</v>
      </c>
      <c r="R735" s="136"/>
      <c r="S735" s="136"/>
      <c r="T735" s="136"/>
      <c r="U735" s="136"/>
      <c r="V735" s="136"/>
      <c r="W735" s="136"/>
      <c r="X735" s="136"/>
      <c r="Y735" s="136"/>
      <c r="Z735" s="136"/>
      <c r="AA735" s="136"/>
      <c r="AB735" s="136"/>
      <c r="AC735" s="136"/>
      <c r="AD735" s="136"/>
      <c r="AE735" s="136"/>
      <c r="AF735" s="136"/>
      <c r="AG735" s="136"/>
      <c r="AH735" s="136"/>
      <c r="AI735" s="136"/>
      <c r="AJ735" s="136"/>
      <c r="AK735" s="136"/>
      <c r="AL735" s="136"/>
      <c r="AM735" s="136"/>
      <c r="AN735" s="136"/>
      <c r="AO735" s="136"/>
      <c r="AP735" s="136"/>
      <c r="AQ735" s="136"/>
      <c r="AR735" s="136"/>
      <c r="AS735" s="136"/>
      <c r="AT735" s="136"/>
      <c r="AU735" s="136"/>
      <c r="AV735" s="136"/>
      <c r="AW735" s="136"/>
      <c r="AX735" s="136"/>
      <c r="AY735" s="136"/>
      <c r="AZ735" s="136"/>
      <c r="BA735" s="136"/>
      <c r="BB735" s="136"/>
      <c r="BC735" s="136"/>
      <c r="BD735" s="136"/>
      <c r="BE735" s="136"/>
      <c r="BF735" s="136"/>
      <c r="BG735" s="136"/>
      <c r="BH735" s="136"/>
      <c r="BI735" s="136"/>
      <c r="BJ735" s="136"/>
      <c r="BK735" s="136"/>
      <c r="BL735" s="136"/>
      <c r="BM735" s="136"/>
      <c r="BN735" s="136"/>
      <c r="BO735" s="136"/>
      <c r="BP735" s="136"/>
      <c r="BQ735" s="136"/>
      <c r="BR735" s="136"/>
      <c r="BS735" s="136"/>
      <c r="BT735" s="136"/>
      <c r="BU735" s="136"/>
      <c r="BV735" s="136"/>
      <c r="BW735" s="136"/>
      <c r="BX735" s="136"/>
      <c r="BY735" s="136"/>
      <c r="BZ735" s="136"/>
      <c r="CA735" s="136"/>
      <c r="CB735" s="136"/>
      <c r="CC735" s="136"/>
      <c r="CD735" s="136"/>
      <c r="CE735" s="136"/>
      <c r="CF735" s="136"/>
      <c r="CG735" s="136"/>
      <c r="CH735" s="136"/>
      <c r="CI735" s="136"/>
      <c r="CJ735" s="136"/>
      <c r="CK735" s="136"/>
      <c r="CL735" s="136"/>
      <c r="CM735" s="136"/>
      <c r="CN735" s="136"/>
      <c r="CO735" s="136"/>
      <c r="CP735" s="136"/>
      <c r="CQ735" s="136"/>
      <c r="CR735" s="136"/>
      <c r="CS735" s="136"/>
      <c r="CT735" s="136"/>
      <c r="CU735" s="136"/>
      <c r="CV735" s="136"/>
      <c r="CW735" s="136"/>
      <c r="CX735" s="136"/>
      <c r="CY735" s="136"/>
      <c r="CZ735" s="136"/>
      <c r="DA735" s="136"/>
      <c r="DB735" s="136"/>
      <c r="DC735" s="136"/>
      <c r="DD735" s="136"/>
      <c r="DE735" s="136"/>
      <c r="DF735" s="136"/>
      <c r="DG735" s="136"/>
      <c r="DH735" s="136"/>
      <c r="DI735" s="136"/>
      <c r="DJ735" s="136"/>
      <c r="DK735" s="136"/>
      <c r="DL735" s="136"/>
      <c r="DM735" s="136"/>
      <c r="DN735" s="136"/>
      <c r="DO735" s="136"/>
      <c r="DP735" s="136"/>
      <c r="DQ735" s="136"/>
      <c r="DR735" s="136"/>
      <c r="DS735" s="136"/>
      <c r="DT735" s="136"/>
      <c r="DU735" s="136"/>
      <c r="DV735" s="136"/>
      <c r="DW735" s="136"/>
      <c r="DX735" s="136"/>
      <c r="DY735" s="136"/>
      <c r="DZ735" s="136"/>
      <c r="EA735" s="136"/>
      <c r="EB735" s="136"/>
      <c r="EC735" s="136"/>
      <c r="ED735" s="136"/>
      <c r="EE735" s="136"/>
      <c r="EF735" s="136"/>
      <c r="EG735" s="136"/>
      <c r="EH735" s="136"/>
      <c r="EI735" s="136"/>
      <c r="EJ735" s="136"/>
      <c r="EK735" s="136"/>
      <c r="EL735" s="136"/>
      <c r="EM735" s="136"/>
      <c r="EN735" s="136"/>
      <c r="EO735" s="136"/>
      <c r="EP735" s="136"/>
      <c r="EQ735" s="136"/>
      <c r="ER735" s="136"/>
      <c r="ES735" s="136"/>
      <c r="ET735" s="136"/>
      <c r="EU735" s="136"/>
      <c r="EV735" s="136"/>
      <c r="EW735" s="136"/>
      <c r="EX735" s="136"/>
      <c r="EY735" s="136"/>
      <c r="EZ735" s="136"/>
      <c r="FA735" s="136"/>
      <c r="FB735" s="136"/>
      <c r="FC735" s="136"/>
      <c r="FD735" s="136"/>
      <c r="FE735" s="136"/>
      <c r="FF735" s="136"/>
      <c r="FG735" s="136"/>
      <c r="FH735" s="136"/>
      <c r="FI735" s="136"/>
      <c r="FJ735" s="136"/>
      <c r="FK735" s="136"/>
      <c r="FL735" s="136"/>
      <c r="FM735" s="136"/>
      <c r="FN735" s="136"/>
      <c r="FO735" s="136"/>
      <c r="FP735" s="136"/>
      <c r="FQ735" s="136"/>
      <c r="FR735" s="136"/>
      <c r="FS735" s="136"/>
      <c r="FT735" s="136"/>
      <c r="FU735" s="136"/>
      <c r="FV735" s="136"/>
      <c r="FW735" s="136"/>
      <c r="FX735" s="136"/>
      <c r="FY735" s="136"/>
      <c r="FZ735" s="136"/>
      <c r="GA735" s="136"/>
      <c r="GB735" s="136"/>
      <c r="GC735" s="136"/>
      <c r="GD735" s="136"/>
      <c r="GE735" s="136"/>
      <c r="GF735" s="136"/>
      <c r="GG735" s="136"/>
      <c r="GH735" s="136"/>
      <c r="GI735" s="136"/>
      <c r="GJ735" s="136"/>
      <c r="GK735" s="136"/>
      <c r="GL735" s="136"/>
      <c r="GM735" s="136"/>
      <c r="GN735" s="136"/>
      <c r="GO735" s="136"/>
      <c r="GP735" s="136"/>
      <c r="GQ735" s="136"/>
      <c r="GR735" s="136"/>
      <c r="GS735" s="136"/>
      <c r="GT735" s="136"/>
      <c r="GU735" s="136"/>
      <c r="GV735" s="136"/>
      <c r="GW735" s="136"/>
      <c r="GX735" s="136"/>
      <c r="GY735" s="136"/>
      <c r="GZ735" s="136"/>
      <c r="HA735" s="136"/>
      <c r="HB735" s="136"/>
      <c r="HC735" s="136"/>
      <c r="HD735" s="136"/>
      <c r="HE735" s="136"/>
      <c r="HF735" s="136"/>
      <c r="HG735" s="136"/>
      <c r="HH735" s="136"/>
      <c r="HI735" s="136"/>
      <c r="HJ735" s="136"/>
      <c r="HK735" s="136"/>
      <c r="HL735" s="136"/>
      <c r="HM735" s="136"/>
      <c r="HN735" s="136"/>
      <c r="HO735" s="136"/>
      <c r="HP735" s="136"/>
      <c r="HQ735" s="136"/>
      <c r="HR735" s="136"/>
      <c r="HS735" s="136"/>
      <c r="HT735" s="136"/>
      <c r="HU735" s="136"/>
      <c r="HV735" s="136"/>
      <c r="HW735" s="136"/>
      <c r="HX735" s="136"/>
      <c r="HY735" s="136"/>
      <c r="HZ735" s="136"/>
      <c r="IA735" s="136"/>
      <c r="IB735" s="136"/>
      <c r="IC735" s="136"/>
      <c r="ID735" s="136"/>
      <c r="IE735" s="136"/>
      <c r="IF735" s="136"/>
      <c r="IG735" s="136"/>
    </row>
    <row r="736" spans="1:241" ht="15" customHeight="1" x14ac:dyDescent="0.25">
      <c r="A736" s="135" t="s">
        <v>653</v>
      </c>
      <c r="B736" s="205">
        <v>7407881</v>
      </c>
      <c r="C736" s="205">
        <v>3154616</v>
      </c>
      <c r="D736" s="205">
        <v>975325</v>
      </c>
      <c r="E736" s="205">
        <v>1363913</v>
      </c>
      <c r="F736" s="205">
        <v>2076573</v>
      </c>
      <c r="G736" s="205">
        <v>441571</v>
      </c>
      <c r="H736" s="242">
        <v>15419879</v>
      </c>
      <c r="I736" s="136"/>
      <c r="J736" s="135" t="s">
        <v>569</v>
      </c>
      <c r="K736" s="205">
        <v>2831258</v>
      </c>
      <c r="L736" s="205">
        <v>1552235</v>
      </c>
      <c r="M736" s="205">
        <v>553760</v>
      </c>
      <c r="N736" s="205">
        <v>902170</v>
      </c>
      <c r="O736" s="205">
        <v>1204025</v>
      </c>
      <c r="P736" s="205">
        <v>207348</v>
      </c>
      <c r="Q736" s="242">
        <v>7250796</v>
      </c>
      <c r="R736" s="136"/>
      <c r="S736" s="136"/>
      <c r="T736" s="136"/>
      <c r="U736" s="136"/>
      <c r="V736" s="136"/>
      <c r="W736" s="136"/>
      <c r="X736" s="136"/>
      <c r="Y736" s="136"/>
      <c r="Z736" s="136"/>
      <c r="AA736" s="136"/>
      <c r="AB736" s="136"/>
      <c r="AC736" s="136"/>
      <c r="AD736" s="136"/>
      <c r="AE736" s="136"/>
      <c r="AF736" s="136"/>
      <c r="AG736" s="136"/>
      <c r="AH736" s="136"/>
      <c r="AI736" s="136"/>
      <c r="AJ736" s="136"/>
      <c r="AK736" s="136"/>
      <c r="AL736" s="136"/>
      <c r="AM736" s="136"/>
      <c r="AN736" s="136"/>
      <c r="AO736" s="136"/>
      <c r="AP736" s="136"/>
      <c r="AQ736" s="136"/>
      <c r="AR736" s="136"/>
      <c r="AS736" s="136"/>
      <c r="AT736" s="136"/>
      <c r="AU736" s="136"/>
      <c r="AV736" s="136"/>
      <c r="AW736" s="136"/>
      <c r="AX736" s="136"/>
      <c r="AY736" s="136"/>
      <c r="AZ736" s="136"/>
      <c r="BA736" s="136"/>
      <c r="BB736" s="136"/>
      <c r="BC736" s="136"/>
      <c r="BD736" s="136"/>
      <c r="BE736" s="136"/>
      <c r="BF736" s="136"/>
      <c r="BG736" s="136"/>
      <c r="BH736" s="136"/>
      <c r="BI736" s="136"/>
      <c r="BJ736" s="136"/>
      <c r="BK736" s="136"/>
      <c r="BL736" s="136"/>
      <c r="BM736" s="136"/>
      <c r="BN736" s="136"/>
      <c r="BO736" s="136"/>
      <c r="BP736" s="136"/>
      <c r="BQ736" s="136"/>
      <c r="BR736" s="136"/>
      <c r="BS736" s="136"/>
      <c r="BT736" s="136"/>
      <c r="BU736" s="136"/>
      <c r="BV736" s="136"/>
      <c r="BW736" s="136"/>
      <c r="BX736" s="136"/>
      <c r="BY736" s="136"/>
      <c r="BZ736" s="136"/>
      <c r="CA736" s="136"/>
      <c r="CB736" s="136"/>
      <c r="CC736" s="136"/>
      <c r="CD736" s="136"/>
      <c r="CE736" s="136"/>
      <c r="CF736" s="136"/>
      <c r="CG736" s="136"/>
      <c r="CH736" s="136"/>
      <c r="CI736" s="136"/>
      <c r="CJ736" s="136"/>
      <c r="CK736" s="136"/>
      <c r="CL736" s="136"/>
      <c r="CM736" s="136"/>
      <c r="CN736" s="136"/>
      <c r="CO736" s="136"/>
      <c r="CP736" s="136"/>
      <c r="CQ736" s="136"/>
      <c r="CR736" s="136"/>
      <c r="CS736" s="136"/>
      <c r="CT736" s="136"/>
      <c r="CU736" s="136"/>
      <c r="CV736" s="136"/>
      <c r="CW736" s="136"/>
      <c r="CX736" s="136"/>
      <c r="CY736" s="136"/>
      <c r="CZ736" s="136"/>
      <c r="DA736" s="136"/>
      <c r="DB736" s="136"/>
      <c r="DC736" s="136"/>
      <c r="DD736" s="136"/>
      <c r="DE736" s="136"/>
      <c r="DF736" s="136"/>
      <c r="DG736" s="136"/>
      <c r="DH736" s="136"/>
      <c r="DI736" s="136"/>
      <c r="DJ736" s="136"/>
      <c r="DK736" s="136"/>
      <c r="DL736" s="136"/>
      <c r="DM736" s="136"/>
      <c r="DN736" s="136"/>
      <c r="DO736" s="136"/>
      <c r="DP736" s="136"/>
      <c r="DQ736" s="136"/>
      <c r="DR736" s="136"/>
      <c r="DS736" s="136"/>
      <c r="DT736" s="136"/>
      <c r="DU736" s="136"/>
      <c r="DV736" s="136"/>
      <c r="DW736" s="136"/>
      <c r="DX736" s="136"/>
      <c r="DY736" s="136"/>
      <c r="DZ736" s="136"/>
      <c r="EA736" s="136"/>
      <c r="EB736" s="136"/>
      <c r="EC736" s="136"/>
      <c r="ED736" s="136"/>
      <c r="EE736" s="136"/>
      <c r="EF736" s="136"/>
      <c r="EG736" s="136"/>
      <c r="EH736" s="136"/>
      <c r="EI736" s="136"/>
      <c r="EJ736" s="136"/>
      <c r="EK736" s="136"/>
      <c r="EL736" s="136"/>
      <c r="EM736" s="136"/>
      <c r="EN736" s="136"/>
      <c r="EO736" s="136"/>
      <c r="EP736" s="136"/>
      <c r="EQ736" s="136"/>
      <c r="ER736" s="136"/>
      <c r="ES736" s="136"/>
      <c r="ET736" s="136"/>
      <c r="EU736" s="136"/>
      <c r="EV736" s="136"/>
      <c r="EW736" s="136"/>
      <c r="EX736" s="136"/>
      <c r="EY736" s="136"/>
      <c r="EZ736" s="136"/>
      <c r="FA736" s="136"/>
      <c r="FB736" s="136"/>
      <c r="FC736" s="136"/>
      <c r="FD736" s="136"/>
      <c r="FE736" s="136"/>
      <c r="FF736" s="136"/>
      <c r="FG736" s="136"/>
      <c r="FH736" s="136"/>
      <c r="FI736" s="136"/>
      <c r="FJ736" s="136"/>
      <c r="FK736" s="136"/>
      <c r="FL736" s="136"/>
      <c r="FM736" s="136"/>
      <c r="FN736" s="136"/>
      <c r="FO736" s="136"/>
      <c r="FP736" s="136"/>
      <c r="FQ736" s="136"/>
      <c r="FR736" s="136"/>
      <c r="FS736" s="136"/>
      <c r="FT736" s="136"/>
      <c r="FU736" s="136"/>
      <c r="FV736" s="136"/>
      <c r="FW736" s="136"/>
      <c r="FX736" s="136"/>
      <c r="FY736" s="136"/>
      <c r="FZ736" s="136"/>
      <c r="GA736" s="136"/>
      <c r="GB736" s="136"/>
      <c r="GC736" s="136"/>
      <c r="GD736" s="136"/>
      <c r="GE736" s="136"/>
      <c r="GF736" s="136"/>
      <c r="GG736" s="136"/>
      <c r="GH736" s="136"/>
      <c r="GI736" s="136"/>
      <c r="GJ736" s="136"/>
      <c r="GK736" s="136"/>
      <c r="GL736" s="136"/>
      <c r="GM736" s="136"/>
      <c r="GN736" s="136"/>
      <c r="GO736" s="136"/>
      <c r="GP736" s="136"/>
      <c r="GQ736" s="136"/>
      <c r="GR736" s="136"/>
      <c r="GS736" s="136"/>
      <c r="GT736" s="136"/>
      <c r="GU736" s="136"/>
      <c r="GV736" s="136"/>
      <c r="GW736" s="136"/>
      <c r="GX736" s="136"/>
      <c r="GY736" s="136"/>
      <c r="GZ736" s="136"/>
      <c r="HA736" s="136"/>
      <c r="HB736" s="136"/>
      <c r="HC736" s="136"/>
      <c r="HD736" s="136"/>
      <c r="HE736" s="136"/>
      <c r="HF736" s="136"/>
      <c r="HG736" s="136"/>
      <c r="HH736" s="136"/>
      <c r="HI736" s="136"/>
      <c r="HJ736" s="136"/>
      <c r="HK736" s="136"/>
      <c r="HL736" s="136"/>
      <c r="HM736" s="136"/>
      <c r="HN736" s="136"/>
      <c r="HO736" s="136"/>
      <c r="HP736" s="136"/>
      <c r="HQ736" s="136"/>
      <c r="HR736" s="136"/>
      <c r="HS736" s="136"/>
      <c r="HT736" s="136"/>
      <c r="HU736" s="136"/>
      <c r="HV736" s="136"/>
      <c r="HW736" s="136"/>
      <c r="HX736" s="136"/>
      <c r="HY736" s="136"/>
      <c r="HZ736" s="136"/>
      <c r="IA736" s="136"/>
      <c r="IB736" s="136"/>
      <c r="IC736" s="136"/>
      <c r="ID736" s="136"/>
      <c r="IE736" s="136"/>
      <c r="IF736" s="136"/>
      <c r="IG736" s="136"/>
    </row>
    <row r="737" spans="1:241" ht="15" customHeight="1" x14ac:dyDescent="0.25">
      <c r="A737" s="135" t="s">
        <v>526</v>
      </c>
      <c r="B737" s="205">
        <v>4665021</v>
      </c>
      <c r="C737" s="205">
        <v>3568222</v>
      </c>
      <c r="D737" s="205">
        <v>1086454</v>
      </c>
      <c r="E737" s="205">
        <v>1471816</v>
      </c>
      <c r="F737" s="205">
        <v>2316281</v>
      </c>
      <c r="G737" s="205">
        <v>510666</v>
      </c>
      <c r="H737" s="242">
        <v>13618460</v>
      </c>
      <c r="I737" s="136"/>
      <c r="J737" s="135" t="s">
        <v>736</v>
      </c>
      <c r="K737" s="205">
        <v>3613204</v>
      </c>
      <c r="L737" s="205">
        <v>2383428</v>
      </c>
      <c r="M737" s="205">
        <v>857040</v>
      </c>
      <c r="N737" s="205">
        <v>1322516</v>
      </c>
      <c r="O737" s="205">
        <v>1520654</v>
      </c>
      <c r="P737" s="205">
        <v>344696</v>
      </c>
      <c r="Q737" s="242">
        <v>10041538</v>
      </c>
      <c r="R737" s="136"/>
      <c r="S737" s="136"/>
      <c r="T737" s="136"/>
      <c r="U737" s="136"/>
      <c r="V737" s="136"/>
      <c r="W737" s="136"/>
      <c r="X737" s="136"/>
      <c r="Y737" s="136"/>
      <c r="Z737" s="136"/>
      <c r="AA737" s="136"/>
      <c r="AB737" s="136"/>
      <c r="AC737" s="136"/>
      <c r="AD737" s="136"/>
      <c r="AE737" s="136"/>
      <c r="AF737" s="136"/>
      <c r="AG737" s="136"/>
      <c r="AH737" s="136"/>
      <c r="AI737" s="136"/>
      <c r="AJ737" s="136"/>
      <c r="AK737" s="136"/>
      <c r="AL737" s="136"/>
      <c r="AM737" s="136"/>
      <c r="AN737" s="136"/>
      <c r="AO737" s="136"/>
      <c r="AP737" s="136"/>
      <c r="AQ737" s="136"/>
      <c r="AR737" s="136"/>
      <c r="AS737" s="136"/>
      <c r="AT737" s="136"/>
      <c r="AU737" s="136"/>
      <c r="AV737" s="136"/>
      <c r="AW737" s="136"/>
      <c r="AX737" s="136"/>
      <c r="AY737" s="136"/>
      <c r="AZ737" s="136"/>
      <c r="BA737" s="136"/>
      <c r="BB737" s="136"/>
      <c r="BC737" s="136"/>
      <c r="BD737" s="136"/>
      <c r="BE737" s="136"/>
      <c r="BF737" s="136"/>
      <c r="BG737" s="136"/>
      <c r="BH737" s="136"/>
      <c r="BI737" s="136"/>
      <c r="BJ737" s="136"/>
      <c r="BK737" s="136"/>
      <c r="BL737" s="136"/>
      <c r="BM737" s="136"/>
      <c r="BN737" s="136"/>
      <c r="BO737" s="136"/>
      <c r="BP737" s="136"/>
      <c r="BQ737" s="136"/>
      <c r="BR737" s="136"/>
      <c r="BS737" s="136"/>
      <c r="BT737" s="136"/>
      <c r="BU737" s="136"/>
      <c r="BV737" s="136"/>
      <c r="BW737" s="136"/>
      <c r="BX737" s="136"/>
      <c r="BY737" s="136"/>
      <c r="BZ737" s="136"/>
      <c r="CA737" s="136"/>
      <c r="CB737" s="136"/>
      <c r="CC737" s="136"/>
      <c r="CD737" s="136"/>
      <c r="CE737" s="136"/>
      <c r="CF737" s="136"/>
      <c r="CG737" s="136"/>
      <c r="CH737" s="136"/>
      <c r="CI737" s="136"/>
      <c r="CJ737" s="136"/>
      <c r="CK737" s="136"/>
      <c r="CL737" s="136"/>
      <c r="CM737" s="136"/>
      <c r="CN737" s="136"/>
      <c r="CO737" s="136"/>
      <c r="CP737" s="136"/>
      <c r="CQ737" s="136"/>
      <c r="CR737" s="136"/>
      <c r="CS737" s="136"/>
      <c r="CT737" s="136"/>
      <c r="CU737" s="136"/>
      <c r="CV737" s="136"/>
      <c r="CW737" s="136"/>
      <c r="CX737" s="136"/>
      <c r="CY737" s="136"/>
      <c r="CZ737" s="136"/>
      <c r="DA737" s="136"/>
      <c r="DB737" s="136"/>
      <c r="DC737" s="136"/>
      <c r="DD737" s="136"/>
      <c r="DE737" s="136"/>
      <c r="DF737" s="136"/>
      <c r="DG737" s="136"/>
      <c r="DH737" s="136"/>
      <c r="DI737" s="136"/>
      <c r="DJ737" s="136"/>
      <c r="DK737" s="136"/>
      <c r="DL737" s="136"/>
      <c r="DM737" s="136"/>
      <c r="DN737" s="136"/>
      <c r="DO737" s="136"/>
      <c r="DP737" s="136"/>
      <c r="DQ737" s="136"/>
      <c r="DR737" s="136"/>
      <c r="DS737" s="136"/>
      <c r="DT737" s="136"/>
      <c r="DU737" s="136"/>
      <c r="DV737" s="136"/>
      <c r="DW737" s="136"/>
      <c r="DX737" s="136"/>
      <c r="DY737" s="136"/>
      <c r="DZ737" s="136"/>
      <c r="EA737" s="136"/>
      <c r="EB737" s="136"/>
      <c r="EC737" s="136"/>
      <c r="ED737" s="136"/>
      <c r="EE737" s="136"/>
      <c r="EF737" s="136"/>
      <c r="EG737" s="136"/>
      <c r="EH737" s="136"/>
      <c r="EI737" s="136"/>
      <c r="EJ737" s="136"/>
      <c r="EK737" s="136"/>
      <c r="EL737" s="136"/>
      <c r="EM737" s="136"/>
      <c r="EN737" s="136"/>
      <c r="EO737" s="136"/>
      <c r="EP737" s="136"/>
      <c r="EQ737" s="136"/>
      <c r="ER737" s="136"/>
      <c r="ES737" s="136"/>
      <c r="ET737" s="136"/>
      <c r="EU737" s="136"/>
      <c r="EV737" s="136"/>
      <c r="EW737" s="136"/>
      <c r="EX737" s="136"/>
      <c r="EY737" s="136"/>
      <c r="EZ737" s="136"/>
      <c r="FA737" s="136"/>
      <c r="FB737" s="136"/>
      <c r="FC737" s="136"/>
      <c r="FD737" s="136"/>
      <c r="FE737" s="136"/>
      <c r="FF737" s="136"/>
      <c r="FG737" s="136"/>
      <c r="FH737" s="136"/>
      <c r="FI737" s="136"/>
      <c r="FJ737" s="136"/>
      <c r="FK737" s="136"/>
      <c r="FL737" s="136"/>
      <c r="FM737" s="136"/>
      <c r="FN737" s="136"/>
      <c r="FO737" s="136"/>
      <c r="FP737" s="136"/>
      <c r="FQ737" s="136"/>
      <c r="FR737" s="136"/>
      <c r="FS737" s="136"/>
      <c r="FT737" s="136"/>
      <c r="FU737" s="136"/>
      <c r="FV737" s="136"/>
      <c r="FW737" s="136"/>
      <c r="FX737" s="136"/>
      <c r="FY737" s="136"/>
      <c r="FZ737" s="136"/>
      <c r="GA737" s="136"/>
      <c r="GB737" s="136"/>
      <c r="GC737" s="136"/>
      <c r="GD737" s="136"/>
      <c r="GE737" s="136"/>
      <c r="GF737" s="136"/>
      <c r="GG737" s="136"/>
      <c r="GH737" s="136"/>
      <c r="GI737" s="136"/>
      <c r="GJ737" s="136"/>
      <c r="GK737" s="136"/>
      <c r="GL737" s="136"/>
      <c r="GM737" s="136"/>
      <c r="GN737" s="136"/>
      <c r="GO737" s="136"/>
      <c r="GP737" s="136"/>
      <c r="GQ737" s="136"/>
      <c r="GR737" s="136"/>
      <c r="GS737" s="136"/>
      <c r="GT737" s="136"/>
      <c r="GU737" s="136"/>
      <c r="GV737" s="136"/>
      <c r="GW737" s="136"/>
      <c r="GX737" s="136"/>
      <c r="GY737" s="136"/>
      <c r="GZ737" s="136"/>
      <c r="HA737" s="136"/>
      <c r="HB737" s="136"/>
      <c r="HC737" s="136"/>
      <c r="HD737" s="136"/>
      <c r="HE737" s="136"/>
      <c r="HF737" s="136"/>
      <c r="HG737" s="136"/>
      <c r="HH737" s="136"/>
      <c r="HI737" s="136"/>
      <c r="HJ737" s="136"/>
      <c r="HK737" s="136"/>
      <c r="HL737" s="136"/>
      <c r="HM737" s="136"/>
      <c r="HN737" s="136"/>
      <c r="HO737" s="136"/>
      <c r="HP737" s="136"/>
      <c r="HQ737" s="136"/>
      <c r="HR737" s="136"/>
      <c r="HS737" s="136"/>
      <c r="HT737" s="136"/>
      <c r="HU737" s="136"/>
      <c r="HV737" s="136"/>
      <c r="HW737" s="136"/>
      <c r="HX737" s="136"/>
      <c r="HY737" s="136"/>
      <c r="HZ737" s="136"/>
      <c r="IA737" s="136"/>
      <c r="IB737" s="136"/>
      <c r="IC737" s="136"/>
      <c r="ID737" s="136"/>
      <c r="IE737" s="136"/>
      <c r="IF737" s="136"/>
      <c r="IG737" s="136"/>
    </row>
    <row r="738" spans="1:241" ht="15" customHeight="1" x14ac:dyDescent="0.25">
      <c r="A738" s="135" t="s">
        <v>527</v>
      </c>
      <c r="B738" s="205">
        <v>4059876</v>
      </c>
      <c r="C738" s="205">
        <v>2494989</v>
      </c>
      <c r="D738" s="205">
        <v>780436</v>
      </c>
      <c r="E738" s="205">
        <v>1307083</v>
      </c>
      <c r="F738" s="205">
        <v>1570334</v>
      </c>
      <c r="G738" s="205">
        <v>345576</v>
      </c>
      <c r="H738" s="242">
        <v>10558294</v>
      </c>
      <c r="I738" s="136"/>
      <c r="J738" s="135" t="s">
        <v>662</v>
      </c>
      <c r="K738" s="205">
        <v>5727305</v>
      </c>
      <c r="L738" s="205">
        <v>2302917</v>
      </c>
      <c r="M738" s="205">
        <v>955284</v>
      </c>
      <c r="N738" s="205">
        <v>1032049</v>
      </c>
      <c r="O738" s="205">
        <v>1413470</v>
      </c>
      <c r="P738" s="205">
        <v>328940</v>
      </c>
      <c r="Q738" s="242">
        <v>11759965</v>
      </c>
      <c r="R738" s="136"/>
      <c r="S738" s="136"/>
      <c r="T738" s="136"/>
      <c r="U738" s="136"/>
      <c r="V738" s="136"/>
      <c r="W738" s="136"/>
      <c r="X738" s="136"/>
      <c r="Y738" s="136"/>
      <c r="Z738" s="136"/>
      <c r="AA738" s="136"/>
      <c r="AB738" s="136"/>
      <c r="AC738" s="136"/>
      <c r="AD738" s="136"/>
      <c r="AE738" s="136"/>
      <c r="AF738" s="136"/>
      <c r="AG738" s="136"/>
      <c r="AH738" s="136"/>
      <c r="AI738" s="136"/>
      <c r="AJ738" s="136"/>
      <c r="AK738" s="136"/>
      <c r="AL738" s="136"/>
      <c r="AM738" s="136"/>
      <c r="AN738" s="136"/>
      <c r="AO738" s="136"/>
      <c r="AP738" s="136"/>
      <c r="AQ738" s="136"/>
      <c r="AR738" s="136"/>
      <c r="AS738" s="136"/>
      <c r="AT738" s="136"/>
      <c r="AU738" s="136"/>
      <c r="AV738" s="136"/>
      <c r="AW738" s="136"/>
      <c r="AX738" s="136"/>
      <c r="AY738" s="136"/>
      <c r="AZ738" s="136"/>
      <c r="BA738" s="136"/>
      <c r="BB738" s="136"/>
      <c r="BC738" s="136"/>
      <c r="BD738" s="136"/>
      <c r="BE738" s="136"/>
      <c r="BF738" s="136"/>
      <c r="BG738" s="136"/>
      <c r="BH738" s="136"/>
      <c r="BI738" s="136"/>
      <c r="BJ738" s="136"/>
      <c r="BK738" s="136"/>
      <c r="BL738" s="136"/>
      <c r="BM738" s="136"/>
      <c r="BN738" s="136"/>
      <c r="BO738" s="136"/>
      <c r="BP738" s="136"/>
      <c r="BQ738" s="136"/>
      <c r="BR738" s="136"/>
      <c r="BS738" s="136"/>
      <c r="BT738" s="136"/>
      <c r="BU738" s="136"/>
      <c r="BV738" s="136"/>
      <c r="BW738" s="136"/>
      <c r="BX738" s="136"/>
      <c r="BY738" s="136"/>
      <c r="BZ738" s="136"/>
      <c r="CA738" s="136"/>
      <c r="CB738" s="136"/>
      <c r="CC738" s="136"/>
      <c r="CD738" s="136"/>
      <c r="CE738" s="136"/>
      <c r="CF738" s="136"/>
      <c r="CG738" s="136"/>
      <c r="CH738" s="136"/>
      <c r="CI738" s="136"/>
      <c r="CJ738" s="136"/>
      <c r="CK738" s="136"/>
      <c r="CL738" s="136"/>
      <c r="CM738" s="136"/>
      <c r="CN738" s="136"/>
      <c r="CO738" s="136"/>
      <c r="CP738" s="136"/>
      <c r="CQ738" s="136"/>
      <c r="CR738" s="136"/>
      <c r="CS738" s="136"/>
      <c r="CT738" s="136"/>
      <c r="CU738" s="136"/>
      <c r="CV738" s="136"/>
      <c r="CW738" s="136"/>
      <c r="CX738" s="136"/>
      <c r="CY738" s="136"/>
      <c r="CZ738" s="136"/>
      <c r="DA738" s="136"/>
      <c r="DB738" s="136"/>
      <c r="DC738" s="136"/>
      <c r="DD738" s="136"/>
      <c r="DE738" s="136"/>
      <c r="DF738" s="136"/>
      <c r="DG738" s="136"/>
      <c r="DH738" s="136"/>
      <c r="DI738" s="136"/>
      <c r="DJ738" s="136"/>
      <c r="DK738" s="136"/>
      <c r="DL738" s="136"/>
      <c r="DM738" s="136"/>
      <c r="DN738" s="136"/>
      <c r="DO738" s="136"/>
      <c r="DP738" s="136"/>
      <c r="DQ738" s="136"/>
      <c r="DR738" s="136"/>
      <c r="DS738" s="136"/>
      <c r="DT738" s="136"/>
      <c r="DU738" s="136"/>
      <c r="DV738" s="136"/>
      <c r="DW738" s="136"/>
      <c r="DX738" s="136"/>
      <c r="DY738" s="136"/>
      <c r="DZ738" s="136"/>
      <c r="EA738" s="136"/>
      <c r="EB738" s="136"/>
      <c r="EC738" s="136"/>
      <c r="ED738" s="136"/>
      <c r="EE738" s="136"/>
      <c r="EF738" s="136"/>
      <c r="EG738" s="136"/>
      <c r="EH738" s="136"/>
      <c r="EI738" s="136"/>
      <c r="EJ738" s="136"/>
      <c r="EK738" s="136"/>
      <c r="EL738" s="136"/>
      <c r="EM738" s="136"/>
      <c r="EN738" s="136"/>
      <c r="EO738" s="136"/>
      <c r="EP738" s="136"/>
      <c r="EQ738" s="136"/>
      <c r="ER738" s="136"/>
      <c r="ES738" s="136"/>
      <c r="ET738" s="136"/>
      <c r="EU738" s="136"/>
      <c r="EV738" s="136"/>
      <c r="EW738" s="136"/>
      <c r="EX738" s="136"/>
      <c r="EY738" s="136"/>
      <c r="EZ738" s="136"/>
      <c r="FA738" s="136"/>
      <c r="FB738" s="136"/>
      <c r="FC738" s="136"/>
      <c r="FD738" s="136"/>
      <c r="FE738" s="136"/>
      <c r="FF738" s="136"/>
      <c r="FG738" s="136"/>
      <c r="FH738" s="136"/>
      <c r="FI738" s="136"/>
      <c r="FJ738" s="136"/>
      <c r="FK738" s="136"/>
      <c r="FL738" s="136"/>
      <c r="FM738" s="136"/>
      <c r="FN738" s="136"/>
      <c r="FO738" s="136"/>
      <c r="FP738" s="136"/>
      <c r="FQ738" s="136"/>
      <c r="FR738" s="136"/>
      <c r="FS738" s="136"/>
      <c r="FT738" s="136"/>
      <c r="FU738" s="136"/>
      <c r="FV738" s="136"/>
      <c r="FW738" s="136"/>
      <c r="FX738" s="136"/>
      <c r="FY738" s="136"/>
      <c r="FZ738" s="136"/>
      <c r="GA738" s="136"/>
      <c r="GB738" s="136"/>
      <c r="GC738" s="136"/>
      <c r="GD738" s="136"/>
      <c r="GE738" s="136"/>
      <c r="GF738" s="136"/>
      <c r="GG738" s="136"/>
      <c r="GH738" s="136"/>
      <c r="GI738" s="136"/>
      <c r="GJ738" s="136"/>
      <c r="GK738" s="136"/>
      <c r="GL738" s="136"/>
      <c r="GM738" s="136"/>
      <c r="GN738" s="136"/>
      <c r="GO738" s="136"/>
      <c r="GP738" s="136"/>
      <c r="GQ738" s="136"/>
      <c r="GR738" s="136"/>
      <c r="GS738" s="136"/>
      <c r="GT738" s="136"/>
      <c r="GU738" s="136"/>
      <c r="GV738" s="136"/>
      <c r="GW738" s="136"/>
      <c r="GX738" s="136"/>
      <c r="GY738" s="136"/>
      <c r="GZ738" s="136"/>
      <c r="HA738" s="136"/>
      <c r="HB738" s="136"/>
      <c r="HC738" s="136"/>
      <c r="HD738" s="136"/>
      <c r="HE738" s="136"/>
      <c r="HF738" s="136"/>
      <c r="HG738" s="136"/>
      <c r="HH738" s="136"/>
      <c r="HI738" s="136"/>
      <c r="HJ738" s="136"/>
      <c r="HK738" s="136"/>
      <c r="HL738" s="136"/>
      <c r="HM738" s="136"/>
      <c r="HN738" s="136"/>
      <c r="HO738" s="136"/>
      <c r="HP738" s="136"/>
      <c r="HQ738" s="136"/>
      <c r="HR738" s="136"/>
      <c r="HS738" s="136"/>
      <c r="HT738" s="136"/>
      <c r="HU738" s="136"/>
      <c r="HV738" s="136"/>
      <c r="HW738" s="136"/>
      <c r="HX738" s="136"/>
      <c r="HY738" s="136"/>
      <c r="HZ738" s="136"/>
      <c r="IA738" s="136"/>
      <c r="IB738" s="136"/>
      <c r="IC738" s="136"/>
      <c r="ID738" s="136"/>
      <c r="IE738" s="136"/>
      <c r="IF738" s="136"/>
      <c r="IG738" s="136"/>
    </row>
    <row r="739" spans="1:241" ht="15" customHeight="1" x14ac:dyDescent="0.25">
      <c r="A739" s="135" t="s">
        <v>530</v>
      </c>
      <c r="B739" s="205">
        <v>3630630</v>
      </c>
      <c r="C739" s="205">
        <v>2440553</v>
      </c>
      <c r="D739" s="205">
        <v>680734</v>
      </c>
      <c r="E739" s="205">
        <v>1610480</v>
      </c>
      <c r="F739" s="205">
        <v>1434076</v>
      </c>
      <c r="G739" s="205">
        <v>425724</v>
      </c>
      <c r="H739" s="242">
        <v>10222197</v>
      </c>
      <c r="I739" s="136"/>
      <c r="J739" s="135" t="s">
        <v>570</v>
      </c>
      <c r="K739" s="205">
        <v>5253100</v>
      </c>
      <c r="L739" s="205">
        <v>2156506</v>
      </c>
      <c r="M739" s="205">
        <v>804998</v>
      </c>
      <c r="N739" s="205">
        <v>1157385</v>
      </c>
      <c r="O739" s="205">
        <v>1715978</v>
      </c>
      <c r="P739" s="205">
        <v>448942</v>
      </c>
      <c r="Q739" s="242">
        <v>11536909</v>
      </c>
      <c r="R739" s="136"/>
      <c r="S739" s="136"/>
      <c r="T739" s="136"/>
      <c r="U739" s="136"/>
      <c r="V739" s="136"/>
      <c r="W739" s="136"/>
      <c r="X739" s="136"/>
      <c r="Y739" s="136"/>
      <c r="Z739" s="136"/>
      <c r="AA739" s="136"/>
      <c r="AB739" s="136"/>
      <c r="AC739" s="136"/>
      <c r="AD739" s="136"/>
      <c r="AE739" s="136"/>
      <c r="AF739" s="136"/>
      <c r="AG739" s="136"/>
      <c r="AH739" s="136"/>
      <c r="AI739" s="136"/>
      <c r="AJ739" s="136"/>
      <c r="AK739" s="136"/>
      <c r="AL739" s="136"/>
      <c r="AM739" s="136"/>
      <c r="AN739" s="136"/>
      <c r="AO739" s="136"/>
      <c r="AP739" s="136"/>
      <c r="AQ739" s="136"/>
      <c r="AR739" s="136"/>
      <c r="AS739" s="136"/>
      <c r="AT739" s="136"/>
      <c r="AU739" s="136"/>
      <c r="AV739" s="136"/>
      <c r="AW739" s="136"/>
      <c r="AX739" s="136"/>
      <c r="AY739" s="136"/>
      <c r="AZ739" s="136"/>
      <c r="BA739" s="136"/>
      <c r="BB739" s="136"/>
      <c r="BC739" s="136"/>
      <c r="BD739" s="136"/>
      <c r="BE739" s="136"/>
      <c r="BF739" s="136"/>
      <c r="BG739" s="136"/>
      <c r="BH739" s="136"/>
      <c r="BI739" s="136"/>
      <c r="BJ739" s="136"/>
      <c r="BK739" s="136"/>
      <c r="BL739" s="136"/>
      <c r="BM739" s="136"/>
      <c r="BN739" s="136"/>
      <c r="BO739" s="136"/>
      <c r="BP739" s="136"/>
      <c r="BQ739" s="136"/>
      <c r="BR739" s="136"/>
      <c r="BS739" s="136"/>
      <c r="BT739" s="136"/>
      <c r="BU739" s="136"/>
      <c r="BV739" s="136"/>
      <c r="BW739" s="136"/>
      <c r="BX739" s="136"/>
      <c r="BY739" s="136"/>
      <c r="BZ739" s="136"/>
      <c r="CA739" s="136"/>
      <c r="CB739" s="136"/>
      <c r="CC739" s="136"/>
      <c r="CD739" s="136"/>
      <c r="CE739" s="136"/>
      <c r="CF739" s="136"/>
      <c r="CG739" s="136"/>
      <c r="CH739" s="136"/>
      <c r="CI739" s="136"/>
      <c r="CJ739" s="136"/>
      <c r="CK739" s="136"/>
      <c r="CL739" s="136"/>
      <c r="CM739" s="136"/>
      <c r="CN739" s="136"/>
      <c r="CO739" s="136"/>
      <c r="CP739" s="136"/>
      <c r="CQ739" s="136"/>
      <c r="CR739" s="136"/>
      <c r="CS739" s="136"/>
      <c r="CT739" s="136"/>
      <c r="CU739" s="136"/>
      <c r="CV739" s="136"/>
      <c r="CW739" s="136"/>
      <c r="CX739" s="136"/>
      <c r="CY739" s="136"/>
      <c r="CZ739" s="136"/>
      <c r="DA739" s="136"/>
      <c r="DB739" s="136"/>
      <c r="DC739" s="136"/>
      <c r="DD739" s="136"/>
      <c r="DE739" s="136"/>
      <c r="DF739" s="136"/>
      <c r="DG739" s="136"/>
      <c r="DH739" s="136"/>
      <c r="DI739" s="136"/>
      <c r="DJ739" s="136"/>
      <c r="DK739" s="136"/>
      <c r="DL739" s="136"/>
      <c r="DM739" s="136"/>
      <c r="DN739" s="136"/>
      <c r="DO739" s="136"/>
      <c r="DP739" s="136"/>
      <c r="DQ739" s="136"/>
      <c r="DR739" s="136"/>
      <c r="DS739" s="136"/>
      <c r="DT739" s="136"/>
      <c r="DU739" s="136"/>
      <c r="DV739" s="136"/>
      <c r="DW739" s="136"/>
      <c r="DX739" s="136"/>
      <c r="DY739" s="136"/>
      <c r="DZ739" s="136"/>
      <c r="EA739" s="136"/>
      <c r="EB739" s="136"/>
      <c r="EC739" s="136"/>
      <c r="ED739" s="136"/>
      <c r="EE739" s="136"/>
      <c r="EF739" s="136"/>
      <c r="EG739" s="136"/>
      <c r="EH739" s="136"/>
      <c r="EI739" s="136"/>
      <c r="EJ739" s="136"/>
      <c r="EK739" s="136"/>
      <c r="EL739" s="136"/>
      <c r="EM739" s="136"/>
      <c r="EN739" s="136"/>
      <c r="EO739" s="136"/>
      <c r="EP739" s="136"/>
      <c r="EQ739" s="136"/>
      <c r="ER739" s="136"/>
      <c r="ES739" s="136"/>
      <c r="ET739" s="136"/>
      <c r="EU739" s="136"/>
      <c r="EV739" s="136"/>
      <c r="EW739" s="136"/>
      <c r="EX739" s="136"/>
      <c r="EY739" s="136"/>
      <c r="EZ739" s="136"/>
      <c r="FA739" s="136"/>
      <c r="FB739" s="136"/>
      <c r="FC739" s="136"/>
      <c r="FD739" s="136"/>
      <c r="FE739" s="136"/>
      <c r="FF739" s="136"/>
      <c r="FG739" s="136"/>
      <c r="FH739" s="136"/>
      <c r="FI739" s="136"/>
      <c r="FJ739" s="136"/>
      <c r="FK739" s="136"/>
      <c r="FL739" s="136"/>
      <c r="FM739" s="136"/>
      <c r="FN739" s="136"/>
      <c r="FO739" s="136"/>
      <c r="FP739" s="136"/>
      <c r="FQ739" s="136"/>
      <c r="FR739" s="136"/>
      <c r="FS739" s="136"/>
      <c r="FT739" s="136"/>
      <c r="FU739" s="136"/>
      <c r="FV739" s="136"/>
      <c r="FW739" s="136"/>
      <c r="FX739" s="136"/>
      <c r="FY739" s="136"/>
      <c r="FZ739" s="136"/>
      <c r="GA739" s="136"/>
      <c r="GB739" s="136"/>
      <c r="GC739" s="136"/>
      <c r="GD739" s="136"/>
      <c r="GE739" s="136"/>
      <c r="GF739" s="136"/>
      <c r="GG739" s="136"/>
      <c r="GH739" s="136"/>
      <c r="GI739" s="136"/>
      <c r="GJ739" s="136"/>
      <c r="GK739" s="136"/>
      <c r="GL739" s="136"/>
      <c r="GM739" s="136"/>
      <c r="GN739" s="136"/>
      <c r="GO739" s="136"/>
      <c r="GP739" s="136"/>
      <c r="GQ739" s="136"/>
      <c r="GR739" s="136"/>
      <c r="GS739" s="136"/>
      <c r="GT739" s="136"/>
      <c r="GU739" s="136"/>
      <c r="GV739" s="136"/>
      <c r="GW739" s="136"/>
      <c r="GX739" s="136"/>
      <c r="GY739" s="136"/>
      <c r="GZ739" s="136"/>
      <c r="HA739" s="136"/>
      <c r="HB739" s="136"/>
      <c r="HC739" s="136"/>
      <c r="HD739" s="136"/>
      <c r="HE739" s="136"/>
      <c r="HF739" s="136"/>
      <c r="HG739" s="136"/>
      <c r="HH739" s="136"/>
      <c r="HI739" s="136"/>
      <c r="HJ739" s="136"/>
      <c r="HK739" s="136"/>
      <c r="HL739" s="136"/>
      <c r="HM739" s="136"/>
      <c r="HN739" s="136"/>
      <c r="HO739" s="136"/>
      <c r="HP739" s="136"/>
      <c r="HQ739" s="136"/>
      <c r="HR739" s="136"/>
      <c r="HS739" s="136"/>
      <c r="HT739" s="136"/>
      <c r="HU739" s="136"/>
      <c r="HV739" s="136"/>
      <c r="HW739" s="136"/>
      <c r="HX739" s="136"/>
      <c r="HY739" s="136"/>
      <c r="HZ739" s="136"/>
      <c r="IA739" s="136"/>
      <c r="IB739" s="136"/>
      <c r="IC739" s="136"/>
      <c r="ID739" s="136"/>
      <c r="IE739" s="136"/>
      <c r="IF739" s="136"/>
      <c r="IG739" s="136"/>
    </row>
    <row r="740" spans="1:241" ht="15" customHeight="1" x14ac:dyDescent="0.25">
      <c r="A740" s="135" t="s">
        <v>728</v>
      </c>
      <c r="B740" s="205">
        <v>3638936</v>
      </c>
      <c r="C740" s="205">
        <v>2342979</v>
      </c>
      <c r="D740" s="205">
        <v>830538</v>
      </c>
      <c r="E740" s="205">
        <v>1761338</v>
      </c>
      <c r="F740" s="205">
        <v>1524319</v>
      </c>
      <c r="G740" s="205">
        <v>365398</v>
      </c>
      <c r="H740" s="242">
        <v>10463508</v>
      </c>
      <c r="I740" s="136"/>
      <c r="J740" s="135" t="s">
        <v>571</v>
      </c>
      <c r="K740" s="205">
        <v>4338931</v>
      </c>
      <c r="L740" s="205">
        <v>2085374</v>
      </c>
      <c r="M740" s="205">
        <v>769093</v>
      </c>
      <c r="N740" s="205">
        <v>932876</v>
      </c>
      <c r="O740" s="205">
        <v>1441708</v>
      </c>
      <c r="P740" s="205">
        <v>292070</v>
      </c>
      <c r="Q740" s="242">
        <v>9860052</v>
      </c>
      <c r="R740" s="136"/>
      <c r="S740" s="136"/>
      <c r="T740" s="136"/>
      <c r="U740" s="136"/>
      <c r="V740" s="136"/>
      <c r="W740" s="136"/>
      <c r="X740" s="136"/>
      <c r="Y740" s="136"/>
      <c r="Z740" s="136"/>
      <c r="AA740" s="136"/>
      <c r="AB740" s="136"/>
      <c r="AC740" s="136"/>
      <c r="AD740" s="136"/>
      <c r="AE740" s="136"/>
      <c r="AF740" s="136"/>
      <c r="AG740" s="136"/>
      <c r="AH740" s="136"/>
      <c r="AI740" s="136"/>
      <c r="AJ740" s="136"/>
      <c r="AK740" s="136"/>
      <c r="AL740" s="136"/>
      <c r="AM740" s="136"/>
      <c r="AN740" s="136"/>
      <c r="AO740" s="136"/>
      <c r="AP740" s="136"/>
      <c r="AQ740" s="136"/>
      <c r="AR740" s="136"/>
      <c r="AS740" s="136"/>
      <c r="AT740" s="136"/>
      <c r="AU740" s="136"/>
      <c r="AV740" s="136"/>
      <c r="AW740" s="136"/>
      <c r="AX740" s="136"/>
      <c r="AY740" s="136"/>
      <c r="AZ740" s="136"/>
      <c r="BA740" s="136"/>
      <c r="BB740" s="136"/>
      <c r="BC740" s="136"/>
      <c r="BD740" s="136"/>
      <c r="BE740" s="136"/>
      <c r="BF740" s="136"/>
      <c r="BG740" s="136"/>
      <c r="BH740" s="136"/>
      <c r="BI740" s="136"/>
      <c r="BJ740" s="136"/>
      <c r="BK740" s="136"/>
      <c r="BL740" s="136"/>
      <c r="BM740" s="136"/>
      <c r="BN740" s="136"/>
      <c r="BO740" s="136"/>
      <c r="BP740" s="136"/>
      <c r="BQ740" s="136"/>
      <c r="BR740" s="136"/>
      <c r="BS740" s="136"/>
      <c r="BT740" s="136"/>
      <c r="BU740" s="136"/>
      <c r="BV740" s="136"/>
      <c r="BW740" s="136"/>
      <c r="BX740" s="136"/>
      <c r="BY740" s="136"/>
      <c r="BZ740" s="136"/>
      <c r="CA740" s="136"/>
      <c r="CB740" s="136"/>
      <c r="CC740" s="136"/>
      <c r="CD740" s="136"/>
      <c r="CE740" s="136"/>
      <c r="CF740" s="136"/>
      <c r="CG740" s="136"/>
      <c r="CH740" s="136"/>
      <c r="CI740" s="136"/>
      <c r="CJ740" s="136"/>
      <c r="CK740" s="136"/>
      <c r="CL740" s="136"/>
      <c r="CM740" s="136"/>
      <c r="CN740" s="136"/>
      <c r="CO740" s="136"/>
      <c r="CP740" s="136"/>
      <c r="CQ740" s="136"/>
      <c r="CR740" s="136"/>
      <c r="CS740" s="136"/>
      <c r="CT740" s="136"/>
      <c r="CU740" s="136"/>
      <c r="CV740" s="136"/>
      <c r="CW740" s="136"/>
      <c r="CX740" s="136"/>
      <c r="CY740" s="136"/>
      <c r="CZ740" s="136"/>
      <c r="DA740" s="136"/>
      <c r="DB740" s="136"/>
      <c r="DC740" s="136"/>
      <c r="DD740" s="136"/>
      <c r="DE740" s="136"/>
      <c r="DF740" s="136"/>
      <c r="DG740" s="136"/>
      <c r="DH740" s="136"/>
      <c r="DI740" s="136"/>
      <c r="DJ740" s="136"/>
      <c r="DK740" s="136"/>
      <c r="DL740" s="136"/>
      <c r="DM740" s="136"/>
      <c r="DN740" s="136"/>
      <c r="DO740" s="136"/>
      <c r="DP740" s="136"/>
      <c r="DQ740" s="136"/>
      <c r="DR740" s="136"/>
      <c r="DS740" s="136"/>
      <c r="DT740" s="136"/>
      <c r="DU740" s="136"/>
      <c r="DV740" s="136"/>
      <c r="DW740" s="136"/>
      <c r="DX740" s="136"/>
      <c r="DY740" s="136"/>
      <c r="DZ740" s="136"/>
      <c r="EA740" s="136"/>
      <c r="EB740" s="136"/>
      <c r="EC740" s="136"/>
      <c r="ED740" s="136"/>
      <c r="EE740" s="136"/>
      <c r="EF740" s="136"/>
      <c r="EG740" s="136"/>
      <c r="EH740" s="136"/>
      <c r="EI740" s="136"/>
      <c r="EJ740" s="136"/>
      <c r="EK740" s="136"/>
      <c r="EL740" s="136"/>
      <c r="EM740" s="136"/>
      <c r="EN740" s="136"/>
      <c r="EO740" s="136"/>
      <c r="EP740" s="136"/>
      <c r="EQ740" s="136"/>
      <c r="ER740" s="136"/>
      <c r="ES740" s="136"/>
      <c r="ET740" s="136"/>
      <c r="EU740" s="136"/>
      <c r="EV740" s="136"/>
      <c r="EW740" s="136"/>
      <c r="EX740" s="136"/>
      <c r="EY740" s="136"/>
      <c r="EZ740" s="136"/>
      <c r="FA740" s="136"/>
      <c r="FB740" s="136"/>
      <c r="FC740" s="136"/>
      <c r="FD740" s="136"/>
      <c r="FE740" s="136"/>
      <c r="FF740" s="136"/>
      <c r="FG740" s="136"/>
      <c r="FH740" s="136"/>
      <c r="FI740" s="136"/>
      <c r="FJ740" s="136"/>
      <c r="FK740" s="136"/>
      <c r="FL740" s="136"/>
      <c r="FM740" s="136"/>
      <c r="FN740" s="136"/>
      <c r="FO740" s="136"/>
      <c r="FP740" s="136"/>
      <c r="FQ740" s="136"/>
      <c r="FR740" s="136"/>
      <c r="FS740" s="136"/>
      <c r="FT740" s="136"/>
      <c r="FU740" s="136"/>
      <c r="FV740" s="136"/>
      <c r="FW740" s="136"/>
      <c r="FX740" s="136"/>
      <c r="FY740" s="136"/>
      <c r="FZ740" s="136"/>
      <c r="GA740" s="136"/>
      <c r="GB740" s="136"/>
      <c r="GC740" s="136"/>
      <c r="GD740" s="136"/>
      <c r="GE740" s="136"/>
      <c r="GF740" s="136"/>
      <c r="GG740" s="136"/>
      <c r="GH740" s="136"/>
      <c r="GI740" s="136"/>
      <c r="GJ740" s="136"/>
      <c r="GK740" s="136"/>
      <c r="GL740" s="136"/>
      <c r="GM740" s="136"/>
      <c r="GN740" s="136"/>
      <c r="GO740" s="136"/>
      <c r="GP740" s="136"/>
      <c r="GQ740" s="136"/>
      <c r="GR740" s="136"/>
      <c r="GS740" s="136"/>
      <c r="GT740" s="136"/>
      <c r="GU740" s="136"/>
      <c r="GV740" s="136"/>
      <c r="GW740" s="136"/>
      <c r="GX740" s="136"/>
      <c r="GY740" s="136"/>
      <c r="GZ740" s="136"/>
      <c r="HA740" s="136"/>
      <c r="HB740" s="136"/>
      <c r="HC740" s="136"/>
      <c r="HD740" s="136"/>
      <c r="HE740" s="136"/>
      <c r="HF740" s="136"/>
      <c r="HG740" s="136"/>
      <c r="HH740" s="136"/>
      <c r="HI740" s="136"/>
      <c r="HJ740" s="136"/>
      <c r="HK740" s="136"/>
      <c r="HL740" s="136"/>
      <c r="HM740" s="136"/>
      <c r="HN740" s="136"/>
      <c r="HO740" s="136"/>
      <c r="HP740" s="136"/>
      <c r="HQ740" s="136"/>
      <c r="HR740" s="136"/>
      <c r="HS740" s="136"/>
      <c r="HT740" s="136"/>
      <c r="HU740" s="136"/>
      <c r="HV740" s="136"/>
      <c r="HW740" s="136"/>
      <c r="HX740" s="136"/>
      <c r="HY740" s="136"/>
      <c r="HZ740" s="136"/>
      <c r="IA740" s="136"/>
      <c r="IB740" s="136"/>
      <c r="IC740" s="136"/>
      <c r="ID740" s="136"/>
      <c r="IE740" s="136"/>
      <c r="IF740" s="136"/>
      <c r="IG740" s="136"/>
    </row>
    <row r="741" spans="1:241" ht="15" customHeight="1" x14ac:dyDescent="0.25">
      <c r="A741" s="135" t="s">
        <v>654</v>
      </c>
      <c r="B741" s="205">
        <v>3049231</v>
      </c>
      <c r="C741" s="205">
        <v>2109057</v>
      </c>
      <c r="D741" s="205">
        <v>663452</v>
      </c>
      <c r="E741" s="205">
        <v>1842665</v>
      </c>
      <c r="F741" s="205">
        <v>1789230</v>
      </c>
      <c r="G741" s="205">
        <v>380701</v>
      </c>
      <c r="H741" s="242">
        <v>9834336</v>
      </c>
      <c r="I741" s="136"/>
      <c r="J741" s="135" t="s">
        <v>574</v>
      </c>
      <c r="K741" s="205">
        <v>4051988</v>
      </c>
      <c r="L741" s="205">
        <v>1289371</v>
      </c>
      <c r="M741" s="205">
        <v>395886</v>
      </c>
      <c r="N741" s="205">
        <v>902677</v>
      </c>
      <c r="O741" s="205">
        <v>1489024</v>
      </c>
      <c r="P741" s="205">
        <v>291791</v>
      </c>
      <c r="Q741" s="242">
        <v>8420737</v>
      </c>
      <c r="R741" s="136"/>
      <c r="S741" s="136"/>
      <c r="T741" s="136"/>
      <c r="U741" s="136"/>
      <c r="V741" s="136"/>
      <c r="W741" s="136"/>
      <c r="X741" s="136"/>
      <c r="Y741" s="136"/>
      <c r="Z741" s="136"/>
      <c r="AA741" s="136"/>
      <c r="AB741" s="136"/>
      <c r="AC741" s="136"/>
      <c r="AD741" s="136"/>
      <c r="AE741" s="136"/>
      <c r="AF741" s="136"/>
      <c r="AG741" s="136"/>
      <c r="AH741" s="136"/>
      <c r="AI741" s="136"/>
      <c r="AJ741" s="136"/>
      <c r="AK741" s="136"/>
      <c r="AL741" s="136"/>
      <c r="AM741" s="136"/>
      <c r="AN741" s="136"/>
      <c r="AO741" s="136"/>
      <c r="AP741" s="136"/>
      <c r="AQ741" s="136"/>
      <c r="AR741" s="136"/>
      <c r="AS741" s="136"/>
      <c r="AT741" s="136"/>
      <c r="AU741" s="136"/>
      <c r="AV741" s="136"/>
      <c r="AW741" s="136"/>
      <c r="AX741" s="136"/>
      <c r="AY741" s="136"/>
      <c r="AZ741" s="136"/>
      <c r="BA741" s="136"/>
      <c r="BB741" s="136"/>
      <c r="BC741" s="136"/>
      <c r="BD741" s="136"/>
      <c r="BE741" s="136"/>
      <c r="BF741" s="136"/>
      <c r="BG741" s="136"/>
      <c r="BH741" s="136"/>
      <c r="BI741" s="136"/>
      <c r="BJ741" s="136"/>
      <c r="BK741" s="136"/>
      <c r="BL741" s="136"/>
      <c r="BM741" s="136"/>
      <c r="BN741" s="136"/>
      <c r="BO741" s="136"/>
      <c r="BP741" s="136"/>
      <c r="BQ741" s="136"/>
      <c r="BR741" s="136"/>
      <c r="BS741" s="136"/>
      <c r="BT741" s="136"/>
      <c r="BU741" s="136"/>
      <c r="BV741" s="136"/>
      <c r="BW741" s="136"/>
      <c r="BX741" s="136"/>
      <c r="BY741" s="136"/>
      <c r="BZ741" s="136"/>
      <c r="CA741" s="136"/>
      <c r="CB741" s="136"/>
      <c r="CC741" s="136"/>
      <c r="CD741" s="136"/>
      <c r="CE741" s="136"/>
      <c r="CF741" s="136"/>
      <c r="CG741" s="136"/>
      <c r="CH741" s="136"/>
      <c r="CI741" s="136"/>
      <c r="CJ741" s="136"/>
      <c r="CK741" s="136"/>
      <c r="CL741" s="136"/>
      <c r="CM741" s="136"/>
      <c r="CN741" s="136"/>
      <c r="CO741" s="136"/>
      <c r="CP741" s="136"/>
      <c r="CQ741" s="136"/>
      <c r="CR741" s="136"/>
      <c r="CS741" s="136"/>
      <c r="CT741" s="136"/>
      <c r="CU741" s="136"/>
      <c r="CV741" s="136"/>
      <c r="CW741" s="136"/>
      <c r="CX741" s="136"/>
      <c r="CY741" s="136"/>
      <c r="CZ741" s="136"/>
      <c r="DA741" s="136"/>
      <c r="DB741" s="136"/>
      <c r="DC741" s="136"/>
      <c r="DD741" s="136"/>
      <c r="DE741" s="136"/>
      <c r="DF741" s="136"/>
      <c r="DG741" s="136"/>
      <c r="DH741" s="136"/>
      <c r="DI741" s="136"/>
      <c r="DJ741" s="136"/>
      <c r="DK741" s="136"/>
      <c r="DL741" s="136"/>
      <c r="DM741" s="136"/>
      <c r="DN741" s="136"/>
      <c r="DO741" s="136"/>
      <c r="DP741" s="136"/>
      <c r="DQ741" s="136"/>
      <c r="DR741" s="136"/>
      <c r="DS741" s="136"/>
      <c r="DT741" s="136"/>
      <c r="DU741" s="136"/>
      <c r="DV741" s="136"/>
      <c r="DW741" s="136"/>
      <c r="DX741" s="136"/>
      <c r="DY741" s="136"/>
      <c r="DZ741" s="136"/>
      <c r="EA741" s="136"/>
      <c r="EB741" s="136"/>
      <c r="EC741" s="136"/>
      <c r="ED741" s="136"/>
      <c r="EE741" s="136"/>
      <c r="EF741" s="136"/>
      <c r="EG741" s="136"/>
      <c r="EH741" s="136"/>
      <c r="EI741" s="136"/>
      <c r="EJ741" s="136"/>
      <c r="EK741" s="136"/>
      <c r="EL741" s="136"/>
      <c r="EM741" s="136"/>
      <c r="EN741" s="136"/>
      <c r="EO741" s="136"/>
      <c r="EP741" s="136"/>
      <c r="EQ741" s="136"/>
      <c r="ER741" s="136"/>
      <c r="ES741" s="136"/>
      <c r="ET741" s="136"/>
      <c r="EU741" s="136"/>
      <c r="EV741" s="136"/>
      <c r="EW741" s="136"/>
      <c r="EX741" s="136"/>
      <c r="EY741" s="136"/>
      <c r="EZ741" s="136"/>
      <c r="FA741" s="136"/>
      <c r="FB741" s="136"/>
      <c r="FC741" s="136"/>
      <c r="FD741" s="136"/>
      <c r="FE741" s="136"/>
      <c r="FF741" s="136"/>
      <c r="FG741" s="136"/>
      <c r="FH741" s="136"/>
      <c r="FI741" s="136"/>
      <c r="FJ741" s="136"/>
      <c r="FK741" s="136"/>
      <c r="FL741" s="136"/>
      <c r="FM741" s="136"/>
      <c r="FN741" s="136"/>
      <c r="FO741" s="136"/>
      <c r="FP741" s="136"/>
      <c r="FQ741" s="136"/>
      <c r="FR741" s="136"/>
      <c r="FS741" s="136"/>
      <c r="FT741" s="136"/>
      <c r="FU741" s="136"/>
      <c r="FV741" s="136"/>
      <c r="FW741" s="136"/>
      <c r="FX741" s="136"/>
      <c r="FY741" s="136"/>
      <c r="FZ741" s="136"/>
      <c r="GA741" s="136"/>
      <c r="GB741" s="136"/>
      <c r="GC741" s="136"/>
      <c r="GD741" s="136"/>
      <c r="GE741" s="136"/>
      <c r="GF741" s="136"/>
      <c r="GG741" s="136"/>
      <c r="GH741" s="136"/>
      <c r="GI741" s="136"/>
      <c r="GJ741" s="136"/>
      <c r="GK741" s="136"/>
      <c r="GL741" s="136"/>
      <c r="GM741" s="136"/>
      <c r="GN741" s="136"/>
      <c r="GO741" s="136"/>
      <c r="GP741" s="136"/>
      <c r="GQ741" s="136"/>
      <c r="GR741" s="136"/>
      <c r="GS741" s="136"/>
      <c r="GT741" s="136"/>
      <c r="GU741" s="136"/>
      <c r="GV741" s="136"/>
      <c r="GW741" s="136"/>
      <c r="GX741" s="136"/>
      <c r="GY741" s="136"/>
      <c r="GZ741" s="136"/>
      <c r="HA741" s="136"/>
      <c r="HB741" s="136"/>
      <c r="HC741" s="136"/>
      <c r="HD741" s="136"/>
      <c r="HE741" s="136"/>
      <c r="HF741" s="136"/>
      <c r="HG741" s="136"/>
      <c r="HH741" s="136"/>
      <c r="HI741" s="136"/>
      <c r="HJ741" s="136"/>
      <c r="HK741" s="136"/>
      <c r="HL741" s="136"/>
      <c r="HM741" s="136"/>
      <c r="HN741" s="136"/>
      <c r="HO741" s="136"/>
      <c r="HP741" s="136"/>
      <c r="HQ741" s="136"/>
      <c r="HR741" s="136"/>
      <c r="HS741" s="136"/>
      <c r="HT741" s="136"/>
      <c r="HU741" s="136"/>
      <c r="HV741" s="136"/>
      <c r="HW741" s="136"/>
      <c r="HX741" s="136"/>
      <c r="HY741" s="136"/>
      <c r="HZ741" s="136"/>
      <c r="IA741" s="136"/>
      <c r="IB741" s="136"/>
      <c r="IC741" s="136"/>
      <c r="ID741" s="136"/>
      <c r="IE741" s="136"/>
      <c r="IF741" s="136"/>
      <c r="IG741" s="136"/>
    </row>
    <row r="742" spans="1:241" ht="15" customHeight="1" x14ac:dyDescent="0.25">
      <c r="A742" s="135" t="s">
        <v>531</v>
      </c>
      <c r="B742" s="205">
        <v>4424624</v>
      </c>
      <c r="C742" s="205">
        <v>3029381</v>
      </c>
      <c r="D742" s="205">
        <v>867328</v>
      </c>
      <c r="E742" s="205">
        <v>1529619</v>
      </c>
      <c r="F742" s="205">
        <v>1713211</v>
      </c>
      <c r="G742" s="205">
        <v>372915</v>
      </c>
      <c r="H742" s="242">
        <v>11937078</v>
      </c>
      <c r="I742" s="136"/>
      <c r="J742" s="135" t="s">
        <v>737</v>
      </c>
      <c r="K742" s="205">
        <v>6655725</v>
      </c>
      <c r="L742" s="205">
        <v>1639416</v>
      </c>
      <c r="M742" s="205">
        <v>642856</v>
      </c>
      <c r="N742" s="205">
        <v>893030</v>
      </c>
      <c r="O742" s="205">
        <v>1471138</v>
      </c>
      <c r="P742" s="205">
        <v>332866</v>
      </c>
      <c r="Q742" s="242">
        <v>11635031</v>
      </c>
      <c r="R742" s="136"/>
      <c r="S742" s="136"/>
      <c r="T742" s="136"/>
      <c r="U742" s="136"/>
      <c r="V742" s="136"/>
      <c r="W742" s="136"/>
      <c r="X742" s="136"/>
      <c r="Y742" s="136"/>
      <c r="Z742" s="136"/>
      <c r="AA742" s="136"/>
      <c r="AB742" s="136"/>
      <c r="AC742" s="136"/>
      <c r="AD742" s="136"/>
      <c r="AE742" s="136"/>
      <c r="AF742" s="136"/>
      <c r="AG742" s="136"/>
      <c r="AH742" s="136"/>
      <c r="AI742" s="136"/>
      <c r="AJ742" s="136"/>
      <c r="AK742" s="136"/>
      <c r="AL742" s="136"/>
      <c r="AM742" s="136"/>
      <c r="AN742" s="136"/>
      <c r="AO742" s="136"/>
      <c r="AP742" s="136"/>
      <c r="AQ742" s="136"/>
      <c r="AR742" s="136"/>
      <c r="AS742" s="136"/>
      <c r="AT742" s="136"/>
      <c r="AU742" s="136"/>
      <c r="AV742" s="136"/>
      <c r="AW742" s="136"/>
      <c r="AX742" s="136"/>
      <c r="AY742" s="136"/>
      <c r="AZ742" s="136"/>
      <c r="BA742" s="136"/>
      <c r="BB742" s="136"/>
      <c r="BC742" s="136"/>
      <c r="BD742" s="136"/>
      <c r="BE742" s="136"/>
      <c r="BF742" s="136"/>
      <c r="BG742" s="136"/>
      <c r="BH742" s="136"/>
      <c r="BI742" s="136"/>
      <c r="BJ742" s="136"/>
      <c r="BK742" s="136"/>
      <c r="BL742" s="136"/>
      <c r="BM742" s="136"/>
      <c r="BN742" s="136"/>
      <c r="BO742" s="136"/>
      <c r="BP742" s="136"/>
      <c r="BQ742" s="136"/>
      <c r="BR742" s="136"/>
      <c r="BS742" s="136"/>
      <c r="BT742" s="136"/>
      <c r="BU742" s="136"/>
      <c r="BV742" s="136"/>
      <c r="BW742" s="136"/>
      <c r="BX742" s="136"/>
      <c r="BY742" s="136"/>
      <c r="BZ742" s="136"/>
      <c r="CA742" s="136"/>
      <c r="CB742" s="136"/>
      <c r="CC742" s="136"/>
      <c r="CD742" s="136"/>
      <c r="CE742" s="136"/>
      <c r="CF742" s="136"/>
      <c r="CG742" s="136"/>
      <c r="CH742" s="136"/>
      <c r="CI742" s="136"/>
      <c r="CJ742" s="136"/>
      <c r="CK742" s="136"/>
      <c r="CL742" s="136"/>
      <c r="CM742" s="136"/>
      <c r="CN742" s="136"/>
      <c r="CO742" s="136"/>
      <c r="CP742" s="136"/>
      <c r="CQ742" s="136"/>
      <c r="CR742" s="136"/>
      <c r="CS742" s="136"/>
      <c r="CT742" s="136"/>
      <c r="CU742" s="136"/>
      <c r="CV742" s="136"/>
      <c r="CW742" s="136"/>
      <c r="CX742" s="136"/>
      <c r="CY742" s="136"/>
      <c r="CZ742" s="136"/>
      <c r="DA742" s="136"/>
      <c r="DB742" s="136"/>
      <c r="DC742" s="136"/>
      <c r="DD742" s="136"/>
      <c r="DE742" s="136"/>
      <c r="DF742" s="136"/>
      <c r="DG742" s="136"/>
      <c r="DH742" s="136"/>
      <c r="DI742" s="136"/>
      <c r="DJ742" s="136"/>
      <c r="DK742" s="136"/>
      <c r="DL742" s="136"/>
      <c r="DM742" s="136"/>
      <c r="DN742" s="136"/>
      <c r="DO742" s="136"/>
      <c r="DP742" s="136"/>
      <c r="DQ742" s="136"/>
      <c r="DR742" s="136"/>
      <c r="DS742" s="136"/>
      <c r="DT742" s="136"/>
      <c r="DU742" s="136"/>
      <c r="DV742" s="136"/>
      <c r="DW742" s="136"/>
      <c r="DX742" s="136"/>
      <c r="DY742" s="136"/>
      <c r="DZ742" s="136"/>
      <c r="EA742" s="136"/>
      <c r="EB742" s="136"/>
      <c r="EC742" s="136"/>
      <c r="ED742" s="136"/>
      <c r="EE742" s="136"/>
      <c r="EF742" s="136"/>
      <c r="EG742" s="136"/>
      <c r="EH742" s="136"/>
      <c r="EI742" s="136"/>
      <c r="EJ742" s="136"/>
      <c r="EK742" s="136"/>
      <c r="EL742" s="136"/>
      <c r="EM742" s="136"/>
      <c r="EN742" s="136"/>
      <c r="EO742" s="136"/>
      <c r="EP742" s="136"/>
      <c r="EQ742" s="136"/>
      <c r="ER742" s="136"/>
      <c r="ES742" s="136"/>
      <c r="ET742" s="136"/>
      <c r="EU742" s="136"/>
      <c r="EV742" s="136"/>
      <c r="EW742" s="136"/>
      <c r="EX742" s="136"/>
      <c r="EY742" s="136"/>
      <c r="EZ742" s="136"/>
      <c r="FA742" s="136"/>
      <c r="FB742" s="136"/>
      <c r="FC742" s="136"/>
      <c r="FD742" s="136"/>
      <c r="FE742" s="136"/>
      <c r="FF742" s="136"/>
      <c r="FG742" s="136"/>
      <c r="FH742" s="136"/>
      <c r="FI742" s="136"/>
      <c r="FJ742" s="136"/>
      <c r="FK742" s="136"/>
      <c r="FL742" s="136"/>
      <c r="FM742" s="136"/>
      <c r="FN742" s="136"/>
      <c r="FO742" s="136"/>
      <c r="FP742" s="136"/>
      <c r="FQ742" s="136"/>
      <c r="FR742" s="136"/>
      <c r="FS742" s="136"/>
      <c r="FT742" s="136"/>
      <c r="FU742" s="136"/>
      <c r="FV742" s="136"/>
      <c r="FW742" s="136"/>
      <c r="FX742" s="136"/>
      <c r="FY742" s="136"/>
      <c r="FZ742" s="136"/>
      <c r="GA742" s="136"/>
      <c r="GB742" s="136"/>
      <c r="GC742" s="136"/>
      <c r="GD742" s="136"/>
      <c r="GE742" s="136"/>
      <c r="GF742" s="136"/>
      <c r="GG742" s="136"/>
      <c r="GH742" s="136"/>
      <c r="GI742" s="136"/>
      <c r="GJ742" s="136"/>
      <c r="GK742" s="136"/>
      <c r="GL742" s="136"/>
      <c r="GM742" s="136"/>
      <c r="GN742" s="136"/>
      <c r="GO742" s="136"/>
      <c r="GP742" s="136"/>
      <c r="GQ742" s="136"/>
      <c r="GR742" s="136"/>
      <c r="GS742" s="136"/>
      <c r="GT742" s="136"/>
      <c r="GU742" s="136"/>
      <c r="GV742" s="136"/>
      <c r="GW742" s="136"/>
      <c r="GX742" s="136"/>
      <c r="GY742" s="136"/>
      <c r="GZ742" s="136"/>
      <c r="HA742" s="136"/>
      <c r="HB742" s="136"/>
      <c r="HC742" s="136"/>
      <c r="HD742" s="136"/>
      <c r="HE742" s="136"/>
      <c r="HF742" s="136"/>
      <c r="HG742" s="136"/>
      <c r="HH742" s="136"/>
      <c r="HI742" s="136"/>
      <c r="HJ742" s="136"/>
      <c r="HK742" s="136"/>
      <c r="HL742" s="136"/>
      <c r="HM742" s="136"/>
      <c r="HN742" s="136"/>
      <c r="HO742" s="136"/>
      <c r="HP742" s="136"/>
      <c r="HQ742" s="136"/>
      <c r="HR742" s="136"/>
      <c r="HS742" s="136"/>
      <c r="HT742" s="136"/>
      <c r="HU742" s="136"/>
      <c r="HV742" s="136"/>
      <c r="HW742" s="136"/>
      <c r="HX742" s="136"/>
      <c r="HY742" s="136"/>
      <c r="HZ742" s="136"/>
      <c r="IA742" s="136"/>
      <c r="IB742" s="136"/>
      <c r="IC742" s="136"/>
      <c r="ID742" s="136"/>
      <c r="IE742" s="136"/>
      <c r="IF742" s="136"/>
      <c r="IG742" s="136"/>
    </row>
    <row r="743" spans="1:241" ht="15" customHeight="1" x14ac:dyDescent="0.25">
      <c r="A743" s="135" t="s">
        <v>532</v>
      </c>
      <c r="B743" s="205">
        <v>4618718</v>
      </c>
      <c r="C743" s="205">
        <v>3316722</v>
      </c>
      <c r="D743" s="205">
        <v>1234572</v>
      </c>
      <c r="E743" s="205">
        <v>1558007</v>
      </c>
      <c r="F743" s="205">
        <v>1896741</v>
      </c>
      <c r="G743" s="205">
        <v>422824</v>
      </c>
      <c r="H743" s="242">
        <v>13047584</v>
      </c>
      <c r="I743" s="136"/>
      <c r="J743" s="135" t="s">
        <v>663</v>
      </c>
      <c r="K743" s="205">
        <v>8538458</v>
      </c>
      <c r="L743" s="205">
        <v>1332342</v>
      </c>
      <c r="M743" s="205">
        <v>576312</v>
      </c>
      <c r="N743" s="205">
        <v>990025</v>
      </c>
      <c r="O743" s="205">
        <v>1368167</v>
      </c>
      <c r="P743" s="205">
        <v>340622</v>
      </c>
      <c r="Q743" s="242">
        <v>13145926</v>
      </c>
      <c r="R743" s="136"/>
      <c r="S743" s="136"/>
      <c r="T743" s="136"/>
      <c r="U743" s="136"/>
      <c r="V743" s="136"/>
      <c r="W743" s="136"/>
      <c r="X743" s="136"/>
      <c r="Y743" s="136"/>
      <c r="Z743" s="136"/>
      <c r="AA743" s="136"/>
      <c r="AB743" s="136"/>
      <c r="AC743" s="136"/>
      <c r="AD743" s="136"/>
      <c r="AE743" s="136"/>
      <c r="AF743" s="136"/>
      <c r="AG743" s="136"/>
      <c r="AH743" s="136"/>
      <c r="AI743" s="136"/>
      <c r="AJ743" s="136"/>
      <c r="AK743" s="136"/>
      <c r="AL743" s="136"/>
      <c r="AM743" s="136"/>
      <c r="AN743" s="136"/>
      <c r="AO743" s="136"/>
      <c r="AP743" s="136"/>
      <c r="AQ743" s="136"/>
      <c r="AR743" s="136"/>
      <c r="AS743" s="136"/>
      <c r="AT743" s="136"/>
      <c r="AU743" s="136"/>
      <c r="AV743" s="136"/>
      <c r="AW743" s="136"/>
      <c r="AX743" s="136"/>
      <c r="AY743" s="136"/>
      <c r="AZ743" s="136"/>
      <c r="BA743" s="136"/>
      <c r="BB743" s="136"/>
      <c r="BC743" s="136"/>
      <c r="BD743" s="136"/>
      <c r="BE743" s="136"/>
      <c r="BF743" s="136"/>
      <c r="BG743" s="136"/>
      <c r="BH743" s="136"/>
      <c r="BI743" s="136"/>
      <c r="BJ743" s="136"/>
      <c r="BK743" s="136"/>
      <c r="BL743" s="136"/>
      <c r="BM743" s="136"/>
      <c r="BN743" s="136"/>
      <c r="BO743" s="136"/>
      <c r="BP743" s="136"/>
      <c r="BQ743" s="136"/>
      <c r="BR743" s="136"/>
      <c r="BS743" s="136"/>
      <c r="BT743" s="136"/>
      <c r="BU743" s="136"/>
      <c r="BV743" s="136"/>
      <c r="BW743" s="136"/>
      <c r="BX743" s="136"/>
      <c r="BY743" s="136"/>
      <c r="BZ743" s="136"/>
      <c r="CA743" s="136"/>
      <c r="CB743" s="136"/>
      <c r="CC743" s="136"/>
      <c r="CD743" s="136"/>
      <c r="CE743" s="136"/>
      <c r="CF743" s="136"/>
      <c r="CG743" s="136"/>
      <c r="CH743" s="136"/>
      <c r="CI743" s="136"/>
      <c r="CJ743" s="136"/>
      <c r="CK743" s="136"/>
      <c r="CL743" s="136"/>
      <c r="CM743" s="136"/>
      <c r="CN743" s="136"/>
      <c r="CO743" s="136"/>
      <c r="CP743" s="136"/>
      <c r="CQ743" s="136"/>
      <c r="CR743" s="136"/>
      <c r="CS743" s="136"/>
      <c r="CT743" s="136"/>
      <c r="CU743" s="136"/>
      <c r="CV743" s="136"/>
      <c r="CW743" s="136"/>
      <c r="CX743" s="136"/>
      <c r="CY743" s="136"/>
      <c r="CZ743" s="136"/>
      <c r="DA743" s="136"/>
      <c r="DB743" s="136"/>
      <c r="DC743" s="136"/>
      <c r="DD743" s="136"/>
      <c r="DE743" s="136"/>
      <c r="DF743" s="136"/>
      <c r="DG743" s="136"/>
      <c r="DH743" s="136"/>
      <c r="DI743" s="136"/>
      <c r="DJ743" s="136"/>
      <c r="DK743" s="136"/>
      <c r="DL743" s="136"/>
      <c r="DM743" s="136"/>
      <c r="DN743" s="136"/>
      <c r="DO743" s="136"/>
      <c r="DP743" s="136"/>
      <c r="DQ743" s="136"/>
      <c r="DR743" s="136"/>
      <c r="DS743" s="136"/>
      <c r="DT743" s="136"/>
      <c r="DU743" s="136"/>
      <c r="DV743" s="136"/>
      <c r="DW743" s="136"/>
      <c r="DX743" s="136"/>
      <c r="DY743" s="136"/>
      <c r="DZ743" s="136"/>
      <c r="EA743" s="136"/>
      <c r="EB743" s="136"/>
      <c r="EC743" s="136"/>
      <c r="ED743" s="136"/>
      <c r="EE743" s="136"/>
      <c r="EF743" s="136"/>
      <c r="EG743" s="136"/>
      <c r="EH743" s="136"/>
      <c r="EI743" s="136"/>
      <c r="EJ743" s="136"/>
      <c r="EK743" s="136"/>
      <c r="EL743" s="136"/>
      <c r="EM743" s="136"/>
      <c r="EN743" s="136"/>
      <c r="EO743" s="136"/>
      <c r="EP743" s="136"/>
      <c r="EQ743" s="136"/>
      <c r="ER743" s="136"/>
      <c r="ES743" s="136"/>
      <c r="ET743" s="136"/>
      <c r="EU743" s="136"/>
      <c r="EV743" s="136"/>
      <c r="EW743" s="136"/>
      <c r="EX743" s="136"/>
      <c r="EY743" s="136"/>
      <c r="EZ743" s="136"/>
      <c r="FA743" s="136"/>
      <c r="FB743" s="136"/>
      <c r="FC743" s="136"/>
      <c r="FD743" s="136"/>
      <c r="FE743" s="136"/>
      <c r="FF743" s="136"/>
      <c r="FG743" s="136"/>
      <c r="FH743" s="136"/>
      <c r="FI743" s="136"/>
      <c r="FJ743" s="136"/>
      <c r="FK743" s="136"/>
      <c r="FL743" s="136"/>
      <c r="FM743" s="136"/>
      <c r="FN743" s="136"/>
      <c r="FO743" s="136"/>
      <c r="FP743" s="136"/>
      <c r="FQ743" s="136"/>
      <c r="FR743" s="136"/>
      <c r="FS743" s="136"/>
      <c r="FT743" s="136"/>
      <c r="FU743" s="136"/>
      <c r="FV743" s="136"/>
      <c r="FW743" s="136"/>
      <c r="FX743" s="136"/>
      <c r="FY743" s="136"/>
      <c r="FZ743" s="136"/>
      <c r="GA743" s="136"/>
      <c r="GB743" s="136"/>
      <c r="GC743" s="136"/>
      <c r="GD743" s="136"/>
      <c r="GE743" s="136"/>
      <c r="GF743" s="136"/>
      <c r="GG743" s="136"/>
      <c r="GH743" s="136"/>
      <c r="GI743" s="136"/>
      <c r="GJ743" s="136"/>
      <c r="GK743" s="136"/>
      <c r="GL743" s="136"/>
      <c r="GM743" s="136"/>
      <c r="GN743" s="136"/>
      <c r="GO743" s="136"/>
      <c r="GP743" s="136"/>
      <c r="GQ743" s="136"/>
      <c r="GR743" s="136"/>
      <c r="GS743" s="136"/>
      <c r="GT743" s="136"/>
      <c r="GU743" s="136"/>
      <c r="GV743" s="136"/>
      <c r="GW743" s="136"/>
      <c r="GX743" s="136"/>
      <c r="GY743" s="136"/>
      <c r="GZ743" s="136"/>
      <c r="HA743" s="136"/>
      <c r="HB743" s="136"/>
      <c r="HC743" s="136"/>
      <c r="HD743" s="136"/>
      <c r="HE743" s="136"/>
      <c r="HF743" s="136"/>
      <c r="HG743" s="136"/>
      <c r="HH743" s="136"/>
      <c r="HI743" s="136"/>
      <c r="HJ743" s="136"/>
      <c r="HK743" s="136"/>
      <c r="HL743" s="136"/>
      <c r="HM743" s="136"/>
      <c r="HN743" s="136"/>
      <c r="HO743" s="136"/>
      <c r="HP743" s="136"/>
      <c r="HQ743" s="136"/>
      <c r="HR743" s="136"/>
      <c r="HS743" s="136"/>
      <c r="HT743" s="136"/>
      <c r="HU743" s="136"/>
      <c r="HV743" s="136"/>
      <c r="HW743" s="136"/>
      <c r="HX743" s="136"/>
      <c r="HY743" s="136"/>
      <c r="HZ743" s="136"/>
      <c r="IA743" s="136"/>
      <c r="IB743" s="136"/>
      <c r="IC743" s="136"/>
      <c r="ID743" s="136"/>
      <c r="IE743" s="136"/>
      <c r="IF743" s="136"/>
      <c r="IG743" s="136"/>
    </row>
    <row r="744" spans="1:241" ht="15" customHeight="1" x14ac:dyDescent="0.25">
      <c r="A744" s="212" t="s">
        <v>987</v>
      </c>
      <c r="B744" s="212">
        <v>106232906</v>
      </c>
      <c r="C744" s="212">
        <v>72612739</v>
      </c>
      <c r="D744" s="212">
        <v>22135580</v>
      </c>
      <c r="E744" s="212">
        <v>29556623</v>
      </c>
      <c r="F744" s="212">
        <v>37549500</v>
      </c>
      <c r="G744" s="212">
        <v>7998705</v>
      </c>
      <c r="H744" s="243">
        <v>276086053</v>
      </c>
      <c r="I744" s="136"/>
      <c r="J744" s="135" t="s">
        <v>575</v>
      </c>
      <c r="K744" s="205">
        <v>7222523</v>
      </c>
      <c r="L744" s="205">
        <v>1740422</v>
      </c>
      <c r="M744" s="205">
        <v>632244</v>
      </c>
      <c r="N744" s="205">
        <v>983123</v>
      </c>
      <c r="O744" s="205">
        <v>1336950</v>
      </c>
      <c r="P744" s="205">
        <v>287492</v>
      </c>
      <c r="Q744" s="242">
        <v>12202754</v>
      </c>
      <c r="R744" s="136"/>
      <c r="S744" s="136"/>
      <c r="T744" s="136"/>
      <c r="U744" s="136"/>
      <c r="V744" s="136"/>
      <c r="W744" s="136"/>
      <c r="X744" s="136"/>
      <c r="Y744" s="136"/>
      <c r="Z744" s="136"/>
      <c r="AA744" s="136"/>
      <c r="AB744" s="136"/>
      <c r="AC744" s="136"/>
      <c r="AD744" s="136"/>
      <c r="AE744" s="136"/>
      <c r="AF744" s="136"/>
      <c r="AG744" s="136"/>
      <c r="AH744" s="136"/>
      <c r="AI744" s="136"/>
      <c r="AJ744" s="136"/>
      <c r="AK744" s="136"/>
      <c r="AL744" s="136"/>
      <c r="AM744" s="136"/>
      <c r="AN744" s="136"/>
      <c r="AO744" s="136"/>
      <c r="AP744" s="136"/>
      <c r="AQ744" s="136"/>
      <c r="AR744" s="136"/>
      <c r="AS744" s="136"/>
      <c r="AT744" s="136"/>
      <c r="AU744" s="136"/>
      <c r="AV744" s="136"/>
      <c r="AW744" s="136"/>
      <c r="AX744" s="136"/>
      <c r="AY744" s="136"/>
      <c r="AZ744" s="136"/>
      <c r="BA744" s="136"/>
      <c r="BB744" s="136"/>
      <c r="BC744" s="136"/>
      <c r="BD744" s="136"/>
      <c r="BE744" s="136"/>
      <c r="BF744" s="136"/>
      <c r="BG744" s="136"/>
      <c r="BH744" s="136"/>
      <c r="BI744" s="136"/>
      <c r="BJ744" s="136"/>
      <c r="BK744" s="136"/>
      <c r="BL744" s="136"/>
      <c r="BM744" s="136"/>
      <c r="BN744" s="136"/>
      <c r="BO744" s="136"/>
      <c r="BP744" s="136"/>
      <c r="BQ744" s="136"/>
      <c r="BR744" s="136"/>
      <c r="BS744" s="136"/>
      <c r="BT744" s="136"/>
      <c r="BU744" s="136"/>
      <c r="BV744" s="136"/>
      <c r="BW744" s="136"/>
      <c r="BX744" s="136"/>
      <c r="BY744" s="136"/>
      <c r="BZ744" s="136"/>
      <c r="CA744" s="136"/>
      <c r="CB744" s="136"/>
      <c r="CC744" s="136"/>
      <c r="CD744" s="136"/>
      <c r="CE744" s="136"/>
      <c r="CF744" s="136"/>
      <c r="CG744" s="136"/>
      <c r="CH744" s="136"/>
      <c r="CI744" s="136"/>
      <c r="CJ744" s="136"/>
      <c r="CK744" s="136"/>
      <c r="CL744" s="136"/>
      <c r="CM744" s="136"/>
      <c r="CN744" s="136"/>
      <c r="CO744" s="136"/>
      <c r="CP744" s="136"/>
      <c r="CQ744" s="136"/>
      <c r="CR744" s="136"/>
      <c r="CS744" s="136"/>
      <c r="CT744" s="136"/>
      <c r="CU744" s="136"/>
      <c r="CV744" s="136"/>
      <c r="CW744" s="136"/>
      <c r="CX744" s="136"/>
      <c r="CY744" s="136"/>
      <c r="CZ744" s="136"/>
      <c r="DA744" s="136"/>
      <c r="DB744" s="136"/>
      <c r="DC744" s="136"/>
      <c r="DD744" s="136"/>
      <c r="DE744" s="136"/>
      <c r="DF744" s="136"/>
      <c r="DG744" s="136"/>
      <c r="DH744" s="136"/>
      <c r="DI744" s="136"/>
      <c r="DJ744" s="136"/>
      <c r="DK744" s="136"/>
      <c r="DL744" s="136"/>
      <c r="DM744" s="136"/>
      <c r="DN744" s="136"/>
      <c r="DO744" s="136"/>
      <c r="DP744" s="136"/>
      <c r="DQ744" s="136"/>
      <c r="DR744" s="136"/>
      <c r="DS744" s="136"/>
      <c r="DT744" s="136"/>
      <c r="DU744" s="136"/>
      <c r="DV744" s="136"/>
      <c r="DW744" s="136"/>
      <c r="DX744" s="136"/>
      <c r="DY744" s="136"/>
      <c r="DZ744" s="136"/>
      <c r="EA744" s="136"/>
      <c r="EB744" s="136"/>
      <c r="EC744" s="136"/>
      <c r="ED744" s="136"/>
      <c r="EE744" s="136"/>
      <c r="EF744" s="136"/>
      <c r="EG744" s="136"/>
      <c r="EH744" s="136"/>
      <c r="EI744" s="136"/>
      <c r="EJ744" s="136"/>
      <c r="EK744" s="136"/>
      <c r="EL744" s="136"/>
      <c r="EM744" s="136"/>
      <c r="EN744" s="136"/>
      <c r="EO744" s="136"/>
      <c r="EP744" s="136"/>
      <c r="EQ744" s="136"/>
      <c r="ER744" s="136"/>
      <c r="ES744" s="136"/>
      <c r="ET744" s="136"/>
      <c r="EU744" s="136"/>
      <c r="EV744" s="136"/>
      <c r="EW744" s="136"/>
      <c r="EX744" s="136"/>
      <c r="EY744" s="136"/>
      <c r="EZ744" s="136"/>
      <c r="FA744" s="136"/>
      <c r="FB744" s="136"/>
      <c r="FC744" s="136"/>
      <c r="FD744" s="136"/>
      <c r="FE744" s="136"/>
      <c r="FF744" s="136"/>
      <c r="FG744" s="136"/>
      <c r="FH744" s="136"/>
      <c r="FI744" s="136"/>
      <c r="FJ744" s="136"/>
      <c r="FK744" s="136"/>
      <c r="FL744" s="136"/>
      <c r="FM744" s="136"/>
      <c r="FN744" s="136"/>
      <c r="FO744" s="136"/>
      <c r="FP744" s="136"/>
      <c r="FQ744" s="136"/>
      <c r="FR744" s="136"/>
      <c r="FS744" s="136"/>
      <c r="FT744" s="136"/>
      <c r="FU744" s="136"/>
      <c r="FV744" s="136"/>
      <c r="FW744" s="136"/>
      <c r="FX744" s="136"/>
      <c r="FY744" s="136"/>
      <c r="FZ744" s="136"/>
      <c r="GA744" s="136"/>
      <c r="GB744" s="136"/>
      <c r="GC744" s="136"/>
      <c r="GD744" s="136"/>
      <c r="GE744" s="136"/>
      <c r="GF744" s="136"/>
      <c r="GG744" s="136"/>
      <c r="GH744" s="136"/>
      <c r="GI744" s="136"/>
      <c r="GJ744" s="136"/>
      <c r="GK744" s="136"/>
      <c r="GL744" s="136"/>
      <c r="GM744" s="136"/>
      <c r="GN744" s="136"/>
      <c r="GO744" s="136"/>
      <c r="GP744" s="136"/>
      <c r="GQ744" s="136"/>
      <c r="GR744" s="136"/>
      <c r="GS744" s="136"/>
      <c r="GT744" s="136"/>
      <c r="GU744" s="136"/>
      <c r="GV744" s="136"/>
      <c r="GW744" s="136"/>
      <c r="GX744" s="136"/>
      <c r="GY744" s="136"/>
      <c r="GZ744" s="136"/>
      <c r="HA744" s="136"/>
      <c r="HB744" s="136"/>
      <c r="HC744" s="136"/>
      <c r="HD744" s="136"/>
      <c r="HE744" s="136"/>
      <c r="HF744" s="136"/>
      <c r="HG744" s="136"/>
      <c r="HH744" s="136"/>
      <c r="HI744" s="136"/>
      <c r="HJ744" s="136"/>
      <c r="HK744" s="136"/>
      <c r="HL744" s="136"/>
      <c r="HM744" s="136"/>
      <c r="HN744" s="136"/>
      <c r="HO744" s="136"/>
      <c r="HP744" s="136"/>
      <c r="HQ744" s="136"/>
      <c r="HR744" s="136"/>
      <c r="HS744" s="136"/>
      <c r="HT744" s="136"/>
      <c r="HU744" s="136"/>
      <c r="HV744" s="136"/>
      <c r="HW744" s="136"/>
      <c r="HX744" s="136"/>
      <c r="HY744" s="136"/>
      <c r="HZ744" s="136"/>
      <c r="IA744" s="136"/>
      <c r="IB744" s="136"/>
      <c r="IC744" s="136"/>
      <c r="ID744" s="136"/>
      <c r="IE744" s="136"/>
      <c r="IF744" s="136"/>
      <c r="IG744" s="136"/>
    </row>
    <row r="745" spans="1:241" ht="15" customHeight="1" x14ac:dyDescent="0.25">
      <c r="A745" s="208" t="s">
        <v>988</v>
      </c>
      <c r="B745" s="208">
        <v>5058709.8095238097</v>
      </c>
      <c r="C745" s="208">
        <v>3457749.4761904762</v>
      </c>
      <c r="D745" s="208">
        <v>1054075.2380952381</v>
      </c>
      <c r="E745" s="208">
        <v>1407458.2380952381</v>
      </c>
      <c r="F745" s="208">
        <v>1788071.4285714286</v>
      </c>
      <c r="G745" s="208">
        <v>380890.71428571426</v>
      </c>
      <c r="H745" s="208">
        <v>13146954.904761905</v>
      </c>
      <c r="I745" s="136"/>
      <c r="J745" s="135" t="s">
        <v>576</v>
      </c>
      <c r="K745" s="205">
        <v>6993946</v>
      </c>
      <c r="L745" s="205">
        <v>2859516</v>
      </c>
      <c r="M745" s="205">
        <v>968590</v>
      </c>
      <c r="N745" s="205">
        <v>838066</v>
      </c>
      <c r="O745" s="205">
        <v>1262719</v>
      </c>
      <c r="P745" s="205">
        <v>409053</v>
      </c>
      <c r="Q745" s="242">
        <v>13331890</v>
      </c>
      <c r="R745" s="136"/>
      <c r="S745" s="136"/>
      <c r="T745" s="136"/>
      <c r="U745" s="136"/>
      <c r="V745" s="136"/>
      <c r="W745" s="136"/>
      <c r="X745" s="136"/>
      <c r="Y745" s="136"/>
      <c r="Z745" s="136"/>
      <c r="AA745" s="136"/>
      <c r="AB745" s="136"/>
      <c r="AC745" s="136"/>
      <c r="AD745" s="136"/>
      <c r="AE745" s="136"/>
      <c r="AF745" s="136"/>
      <c r="AG745" s="136"/>
      <c r="AH745" s="136"/>
      <c r="AI745" s="136"/>
      <c r="AJ745" s="136"/>
      <c r="AK745" s="136"/>
      <c r="AL745" s="136"/>
      <c r="AM745" s="136"/>
      <c r="AN745" s="136"/>
      <c r="AO745" s="136"/>
      <c r="AP745" s="136"/>
      <c r="AQ745" s="136"/>
      <c r="AR745" s="136"/>
      <c r="AS745" s="136"/>
      <c r="AT745" s="136"/>
      <c r="AU745" s="136"/>
      <c r="AV745" s="136"/>
      <c r="AW745" s="136"/>
      <c r="AX745" s="136"/>
      <c r="AY745" s="136"/>
      <c r="AZ745" s="136"/>
      <c r="BA745" s="136"/>
      <c r="BB745" s="136"/>
      <c r="BC745" s="136"/>
      <c r="BD745" s="136"/>
      <c r="BE745" s="136"/>
      <c r="BF745" s="136"/>
      <c r="BG745" s="136"/>
      <c r="BH745" s="136"/>
      <c r="BI745" s="136"/>
      <c r="BJ745" s="136"/>
      <c r="BK745" s="136"/>
      <c r="BL745" s="136"/>
      <c r="BM745" s="136"/>
      <c r="BN745" s="136"/>
      <c r="BO745" s="136"/>
      <c r="BP745" s="136"/>
      <c r="BQ745" s="136"/>
      <c r="BR745" s="136"/>
      <c r="BS745" s="136"/>
      <c r="BT745" s="136"/>
      <c r="BU745" s="136"/>
      <c r="BV745" s="136"/>
      <c r="BW745" s="136"/>
      <c r="BX745" s="136"/>
      <c r="BY745" s="136"/>
      <c r="BZ745" s="136"/>
      <c r="CA745" s="136"/>
      <c r="CB745" s="136"/>
      <c r="CC745" s="136"/>
      <c r="CD745" s="136"/>
      <c r="CE745" s="136"/>
      <c r="CF745" s="136"/>
      <c r="CG745" s="136"/>
      <c r="CH745" s="136"/>
      <c r="CI745" s="136"/>
      <c r="CJ745" s="136"/>
      <c r="CK745" s="136"/>
      <c r="CL745" s="136"/>
      <c r="CM745" s="136"/>
      <c r="CN745" s="136"/>
      <c r="CO745" s="136"/>
      <c r="CP745" s="136"/>
      <c r="CQ745" s="136"/>
      <c r="CR745" s="136"/>
      <c r="CS745" s="136"/>
      <c r="CT745" s="136"/>
      <c r="CU745" s="136"/>
      <c r="CV745" s="136"/>
      <c r="CW745" s="136"/>
      <c r="CX745" s="136"/>
      <c r="CY745" s="136"/>
      <c r="CZ745" s="136"/>
      <c r="DA745" s="136"/>
      <c r="DB745" s="136"/>
      <c r="DC745" s="136"/>
      <c r="DD745" s="136"/>
      <c r="DE745" s="136"/>
      <c r="DF745" s="136"/>
      <c r="DG745" s="136"/>
      <c r="DH745" s="136"/>
      <c r="DI745" s="136"/>
      <c r="DJ745" s="136"/>
      <c r="DK745" s="136"/>
      <c r="DL745" s="136"/>
      <c r="DM745" s="136"/>
      <c r="DN745" s="136"/>
      <c r="DO745" s="136"/>
      <c r="DP745" s="136"/>
      <c r="DQ745" s="136"/>
      <c r="DR745" s="136"/>
      <c r="DS745" s="136"/>
      <c r="DT745" s="136"/>
      <c r="DU745" s="136"/>
      <c r="DV745" s="136"/>
      <c r="DW745" s="136"/>
      <c r="DX745" s="136"/>
      <c r="DY745" s="136"/>
      <c r="DZ745" s="136"/>
      <c r="EA745" s="136"/>
      <c r="EB745" s="136"/>
      <c r="EC745" s="136"/>
      <c r="ED745" s="136"/>
      <c r="EE745" s="136"/>
      <c r="EF745" s="136"/>
      <c r="EG745" s="136"/>
      <c r="EH745" s="136"/>
      <c r="EI745" s="136"/>
      <c r="EJ745" s="136"/>
      <c r="EK745" s="136"/>
      <c r="EL745" s="136"/>
      <c r="EM745" s="136"/>
      <c r="EN745" s="136"/>
      <c r="EO745" s="136"/>
      <c r="EP745" s="136"/>
      <c r="EQ745" s="136"/>
      <c r="ER745" s="136"/>
      <c r="ES745" s="136"/>
      <c r="ET745" s="136"/>
      <c r="EU745" s="136"/>
      <c r="EV745" s="136"/>
      <c r="EW745" s="136"/>
      <c r="EX745" s="136"/>
      <c r="EY745" s="136"/>
      <c r="EZ745" s="136"/>
      <c r="FA745" s="136"/>
      <c r="FB745" s="136"/>
      <c r="FC745" s="136"/>
      <c r="FD745" s="136"/>
      <c r="FE745" s="136"/>
      <c r="FF745" s="136"/>
      <c r="FG745" s="136"/>
      <c r="FH745" s="136"/>
      <c r="FI745" s="136"/>
      <c r="FJ745" s="136"/>
      <c r="FK745" s="136"/>
      <c r="FL745" s="136"/>
      <c r="FM745" s="136"/>
      <c r="FN745" s="136"/>
      <c r="FO745" s="136"/>
      <c r="FP745" s="136"/>
      <c r="FQ745" s="136"/>
      <c r="FR745" s="136"/>
      <c r="FS745" s="136"/>
      <c r="FT745" s="136"/>
      <c r="FU745" s="136"/>
      <c r="FV745" s="136"/>
      <c r="FW745" s="136"/>
      <c r="FX745" s="136"/>
      <c r="FY745" s="136"/>
      <c r="FZ745" s="136"/>
      <c r="GA745" s="136"/>
      <c r="GB745" s="136"/>
      <c r="GC745" s="136"/>
      <c r="GD745" s="136"/>
      <c r="GE745" s="136"/>
      <c r="GF745" s="136"/>
      <c r="GG745" s="136"/>
      <c r="GH745" s="136"/>
      <c r="GI745" s="136"/>
      <c r="GJ745" s="136"/>
      <c r="GK745" s="136"/>
      <c r="GL745" s="136"/>
      <c r="GM745" s="136"/>
      <c r="GN745" s="136"/>
      <c r="GO745" s="136"/>
      <c r="GP745" s="136"/>
      <c r="GQ745" s="136"/>
      <c r="GR745" s="136"/>
      <c r="GS745" s="136"/>
      <c r="GT745" s="136"/>
      <c r="GU745" s="136"/>
      <c r="GV745" s="136"/>
      <c r="GW745" s="136"/>
      <c r="GX745" s="136"/>
      <c r="GY745" s="136"/>
      <c r="GZ745" s="136"/>
      <c r="HA745" s="136"/>
      <c r="HB745" s="136"/>
      <c r="HC745" s="136"/>
      <c r="HD745" s="136"/>
      <c r="HE745" s="136"/>
      <c r="HF745" s="136"/>
      <c r="HG745" s="136"/>
      <c r="HH745" s="136"/>
      <c r="HI745" s="136"/>
      <c r="HJ745" s="136"/>
      <c r="HK745" s="136"/>
      <c r="HL745" s="136"/>
      <c r="HM745" s="136"/>
      <c r="HN745" s="136"/>
      <c r="HO745" s="136"/>
      <c r="HP745" s="136"/>
      <c r="HQ745" s="136"/>
      <c r="HR745" s="136"/>
      <c r="HS745" s="136"/>
      <c r="HT745" s="136"/>
      <c r="HU745" s="136"/>
      <c r="HV745" s="136"/>
      <c r="HW745" s="136"/>
      <c r="HX745" s="136"/>
      <c r="HY745" s="136"/>
      <c r="HZ745" s="136"/>
      <c r="IA745" s="136"/>
      <c r="IB745" s="136"/>
      <c r="IC745" s="136"/>
      <c r="ID745" s="136"/>
      <c r="IE745" s="136"/>
      <c r="IF745" s="136"/>
      <c r="IG745" s="136"/>
    </row>
    <row r="746" spans="1:241" ht="15" customHeight="1" x14ac:dyDescent="0.25">
      <c r="A746" s="135"/>
      <c r="B746" s="135"/>
      <c r="C746" s="135"/>
      <c r="D746" s="135"/>
      <c r="E746" s="135"/>
      <c r="F746" s="135"/>
      <c r="G746" s="135"/>
      <c r="H746" s="135"/>
      <c r="I746" s="136"/>
      <c r="J746" s="212" t="s">
        <v>989</v>
      </c>
      <c r="K746" s="212">
        <v>108092702</v>
      </c>
      <c r="L746" s="212">
        <v>45561839</v>
      </c>
      <c r="M746" s="212">
        <v>16823784</v>
      </c>
      <c r="N746" s="212">
        <v>24091797</v>
      </c>
      <c r="O746" s="212">
        <v>36119908</v>
      </c>
      <c r="P746" s="212">
        <v>6680335</v>
      </c>
      <c r="Q746" s="243">
        <v>237370365</v>
      </c>
      <c r="R746" s="136"/>
      <c r="S746" s="136"/>
      <c r="T746" s="136"/>
      <c r="U746" s="136"/>
      <c r="V746" s="136"/>
      <c r="W746" s="136"/>
      <c r="X746" s="136"/>
      <c r="Y746" s="136"/>
      <c r="Z746" s="136"/>
      <c r="AA746" s="136"/>
      <c r="AB746" s="136"/>
      <c r="AC746" s="136"/>
      <c r="AD746" s="136"/>
      <c r="AE746" s="136"/>
      <c r="AF746" s="136"/>
      <c r="AG746" s="136"/>
      <c r="AH746" s="136"/>
      <c r="AI746" s="136"/>
      <c r="AJ746" s="136"/>
      <c r="AK746" s="136"/>
      <c r="AL746" s="136"/>
      <c r="AM746" s="136"/>
      <c r="AN746" s="136"/>
      <c r="AO746" s="136"/>
      <c r="AP746" s="136"/>
      <c r="AQ746" s="136"/>
      <c r="AR746" s="136"/>
      <c r="AS746" s="136"/>
      <c r="AT746" s="136"/>
      <c r="AU746" s="136"/>
      <c r="AV746" s="136"/>
      <c r="AW746" s="136"/>
      <c r="AX746" s="136"/>
      <c r="AY746" s="136"/>
      <c r="AZ746" s="136"/>
      <c r="BA746" s="136"/>
      <c r="BB746" s="136"/>
      <c r="BC746" s="136"/>
      <c r="BD746" s="136"/>
      <c r="BE746" s="136"/>
      <c r="BF746" s="136"/>
      <c r="BG746" s="136"/>
      <c r="BH746" s="136"/>
      <c r="BI746" s="136"/>
      <c r="BJ746" s="136"/>
      <c r="BK746" s="136"/>
      <c r="BL746" s="136"/>
      <c r="BM746" s="136"/>
      <c r="BN746" s="136"/>
      <c r="BO746" s="136"/>
      <c r="BP746" s="136"/>
      <c r="BQ746" s="136"/>
      <c r="BR746" s="136"/>
      <c r="BS746" s="136"/>
      <c r="BT746" s="136"/>
      <c r="BU746" s="136"/>
      <c r="BV746" s="136"/>
      <c r="BW746" s="136"/>
      <c r="BX746" s="136"/>
      <c r="BY746" s="136"/>
      <c r="BZ746" s="136"/>
      <c r="CA746" s="136"/>
      <c r="CB746" s="136"/>
      <c r="CC746" s="136"/>
      <c r="CD746" s="136"/>
      <c r="CE746" s="136"/>
      <c r="CF746" s="136"/>
      <c r="CG746" s="136"/>
      <c r="CH746" s="136"/>
      <c r="CI746" s="136"/>
      <c r="CJ746" s="136"/>
      <c r="CK746" s="136"/>
      <c r="CL746" s="136"/>
      <c r="CM746" s="136"/>
      <c r="CN746" s="136"/>
      <c r="CO746" s="136"/>
      <c r="CP746" s="136"/>
      <c r="CQ746" s="136"/>
      <c r="CR746" s="136"/>
      <c r="CS746" s="136"/>
      <c r="CT746" s="136"/>
      <c r="CU746" s="136"/>
      <c r="CV746" s="136"/>
      <c r="CW746" s="136"/>
      <c r="CX746" s="136"/>
      <c r="CY746" s="136"/>
      <c r="CZ746" s="136"/>
      <c r="DA746" s="136"/>
      <c r="DB746" s="136"/>
      <c r="DC746" s="136"/>
      <c r="DD746" s="136"/>
      <c r="DE746" s="136"/>
      <c r="DF746" s="136"/>
      <c r="DG746" s="136"/>
      <c r="DH746" s="136"/>
      <c r="DI746" s="136"/>
      <c r="DJ746" s="136"/>
      <c r="DK746" s="136"/>
      <c r="DL746" s="136"/>
      <c r="DM746" s="136"/>
      <c r="DN746" s="136"/>
      <c r="DO746" s="136"/>
      <c r="DP746" s="136"/>
      <c r="DQ746" s="136"/>
      <c r="DR746" s="136"/>
      <c r="DS746" s="136"/>
      <c r="DT746" s="136"/>
      <c r="DU746" s="136"/>
      <c r="DV746" s="136"/>
      <c r="DW746" s="136"/>
      <c r="DX746" s="136"/>
      <c r="DY746" s="136"/>
      <c r="DZ746" s="136"/>
      <c r="EA746" s="136"/>
      <c r="EB746" s="136"/>
      <c r="EC746" s="136"/>
      <c r="ED746" s="136"/>
      <c r="EE746" s="136"/>
      <c r="EF746" s="136"/>
      <c r="EG746" s="136"/>
      <c r="EH746" s="136"/>
      <c r="EI746" s="136"/>
      <c r="EJ746" s="136"/>
      <c r="EK746" s="136"/>
      <c r="EL746" s="136"/>
      <c r="EM746" s="136"/>
      <c r="EN746" s="136"/>
      <c r="EO746" s="136"/>
      <c r="EP746" s="136"/>
      <c r="EQ746" s="136"/>
      <c r="ER746" s="136"/>
      <c r="ES746" s="136"/>
      <c r="ET746" s="136"/>
      <c r="EU746" s="136"/>
      <c r="EV746" s="136"/>
      <c r="EW746" s="136"/>
      <c r="EX746" s="136"/>
      <c r="EY746" s="136"/>
      <c r="EZ746" s="136"/>
      <c r="FA746" s="136"/>
      <c r="FB746" s="136"/>
      <c r="FC746" s="136"/>
      <c r="FD746" s="136"/>
      <c r="FE746" s="136"/>
      <c r="FF746" s="136"/>
      <c r="FG746" s="136"/>
      <c r="FH746" s="136"/>
      <c r="FI746" s="136"/>
      <c r="FJ746" s="136"/>
      <c r="FK746" s="136"/>
      <c r="FL746" s="136"/>
      <c r="FM746" s="136"/>
      <c r="FN746" s="136"/>
      <c r="FO746" s="136"/>
      <c r="FP746" s="136"/>
      <c r="FQ746" s="136"/>
      <c r="FR746" s="136"/>
      <c r="FS746" s="136"/>
      <c r="FT746" s="136"/>
      <c r="FU746" s="136"/>
      <c r="FV746" s="136"/>
      <c r="FW746" s="136"/>
      <c r="FX746" s="136"/>
      <c r="FY746" s="136"/>
      <c r="FZ746" s="136"/>
      <c r="GA746" s="136"/>
      <c r="GB746" s="136"/>
      <c r="GC746" s="136"/>
      <c r="GD746" s="136"/>
      <c r="GE746" s="136"/>
      <c r="GF746" s="136"/>
      <c r="GG746" s="136"/>
      <c r="GH746" s="136"/>
      <c r="GI746" s="136"/>
      <c r="GJ746" s="136"/>
      <c r="GK746" s="136"/>
      <c r="GL746" s="136"/>
      <c r="GM746" s="136"/>
      <c r="GN746" s="136"/>
      <c r="GO746" s="136"/>
      <c r="GP746" s="136"/>
      <c r="GQ746" s="136"/>
      <c r="GR746" s="136"/>
      <c r="GS746" s="136"/>
      <c r="GT746" s="136"/>
      <c r="GU746" s="136"/>
      <c r="GV746" s="136"/>
      <c r="GW746" s="136"/>
      <c r="GX746" s="136"/>
      <c r="GY746" s="136"/>
      <c r="GZ746" s="136"/>
      <c r="HA746" s="136"/>
      <c r="HB746" s="136"/>
      <c r="HC746" s="136"/>
      <c r="HD746" s="136"/>
      <c r="HE746" s="136"/>
      <c r="HF746" s="136"/>
      <c r="HG746" s="136"/>
      <c r="HH746" s="136"/>
      <c r="HI746" s="136"/>
      <c r="HJ746" s="136"/>
      <c r="HK746" s="136"/>
      <c r="HL746" s="136"/>
      <c r="HM746" s="136"/>
      <c r="HN746" s="136"/>
      <c r="HO746" s="136"/>
      <c r="HP746" s="136"/>
      <c r="HQ746" s="136"/>
      <c r="HR746" s="136"/>
      <c r="HS746" s="136"/>
      <c r="HT746" s="136"/>
      <c r="HU746" s="136"/>
      <c r="HV746" s="136"/>
      <c r="HW746" s="136"/>
      <c r="HX746" s="136"/>
      <c r="HY746" s="136"/>
      <c r="HZ746" s="136"/>
      <c r="IA746" s="136"/>
      <c r="IB746" s="136"/>
      <c r="IC746" s="136"/>
      <c r="ID746" s="136"/>
      <c r="IE746" s="136"/>
      <c r="IF746" s="136"/>
      <c r="IG746" s="136"/>
    </row>
    <row r="747" spans="1:241" ht="15" customHeight="1" x14ac:dyDescent="0.25">
      <c r="I747" s="136"/>
      <c r="J747" s="208" t="s">
        <v>990</v>
      </c>
      <c r="K747" s="208">
        <v>4699682.6956521738</v>
      </c>
      <c r="L747" s="208">
        <v>1980949.5217391304</v>
      </c>
      <c r="M747" s="208">
        <v>731468.86956521741</v>
      </c>
      <c r="N747" s="208">
        <v>1047469.4347826086</v>
      </c>
      <c r="O747" s="208">
        <v>1570430.7826086956</v>
      </c>
      <c r="P747" s="208">
        <v>290449.34782608697</v>
      </c>
      <c r="Q747" s="208">
        <v>10320450.652173912</v>
      </c>
      <c r="R747" s="136"/>
      <c r="S747" s="136"/>
      <c r="T747" s="136"/>
      <c r="U747" s="136"/>
      <c r="V747" s="136"/>
      <c r="W747" s="136"/>
      <c r="X747" s="136"/>
      <c r="Y747" s="136"/>
      <c r="Z747" s="136"/>
      <c r="AA747" s="136"/>
      <c r="AB747" s="136"/>
      <c r="AC747" s="136"/>
      <c r="AD747" s="136"/>
      <c r="AE747" s="136"/>
      <c r="AF747" s="136"/>
      <c r="AG747" s="136"/>
      <c r="AH747" s="136"/>
      <c r="AI747" s="136"/>
      <c r="AJ747" s="136"/>
      <c r="AK747" s="136"/>
      <c r="AL747" s="136"/>
      <c r="AM747" s="136"/>
      <c r="AN747" s="136"/>
      <c r="AO747" s="136"/>
      <c r="AP747" s="136"/>
      <c r="AQ747" s="136"/>
      <c r="AR747" s="136"/>
      <c r="AS747" s="136"/>
      <c r="AT747" s="136"/>
      <c r="AU747" s="136"/>
      <c r="AV747" s="136"/>
      <c r="AW747" s="136"/>
      <c r="AX747" s="136"/>
      <c r="AY747" s="136"/>
      <c r="AZ747" s="136"/>
      <c r="BA747" s="136"/>
      <c r="BB747" s="136"/>
      <c r="BC747" s="136"/>
      <c r="BD747" s="136"/>
      <c r="BE747" s="136"/>
      <c r="BF747" s="136"/>
      <c r="BG747" s="136"/>
      <c r="BH747" s="136"/>
      <c r="BI747" s="136"/>
      <c r="BJ747" s="136"/>
      <c r="BK747" s="136"/>
      <c r="BL747" s="136"/>
      <c r="BM747" s="136"/>
      <c r="BN747" s="136"/>
      <c r="BO747" s="136"/>
      <c r="BP747" s="136"/>
      <c r="BQ747" s="136"/>
      <c r="BR747" s="136"/>
      <c r="BS747" s="136"/>
      <c r="BT747" s="136"/>
      <c r="BU747" s="136"/>
      <c r="BV747" s="136"/>
      <c r="BW747" s="136"/>
      <c r="BX747" s="136"/>
      <c r="BY747" s="136"/>
      <c r="BZ747" s="136"/>
      <c r="CA747" s="136"/>
      <c r="CB747" s="136"/>
      <c r="CC747" s="136"/>
      <c r="CD747" s="136"/>
      <c r="CE747" s="136"/>
      <c r="CF747" s="136"/>
      <c r="CG747" s="136"/>
      <c r="CH747" s="136"/>
      <c r="CI747" s="136"/>
      <c r="CJ747" s="136"/>
      <c r="CK747" s="136"/>
      <c r="CL747" s="136"/>
      <c r="CM747" s="136"/>
      <c r="CN747" s="136"/>
      <c r="CO747" s="136"/>
      <c r="CP747" s="136"/>
      <c r="CQ747" s="136"/>
      <c r="CR747" s="136"/>
      <c r="CS747" s="136"/>
      <c r="CT747" s="136"/>
      <c r="CU747" s="136"/>
      <c r="CV747" s="136"/>
      <c r="CW747" s="136"/>
      <c r="CX747" s="136"/>
      <c r="CY747" s="136"/>
      <c r="CZ747" s="136"/>
      <c r="DA747" s="136"/>
      <c r="DB747" s="136"/>
      <c r="DC747" s="136"/>
      <c r="DD747" s="136"/>
      <c r="DE747" s="136"/>
      <c r="DF747" s="136"/>
      <c r="DG747" s="136"/>
      <c r="DH747" s="136"/>
      <c r="DI747" s="136"/>
      <c r="DJ747" s="136"/>
      <c r="DK747" s="136"/>
      <c r="DL747" s="136"/>
      <c r="DM747" s="136"/>
      <c r="DN747" s="136"/>
      <c r="DO747" s="136"/>
      <c r="DP747" s="136"/>
      <c r="DQ747" s="136"/>
      <c r="DR747" s="136"/>
      <c r="DS747" s="136"/>
      <c r="DT747" s="136"/>
      <c r="DU747" s="136"/>
      <c r="DV747" s="136"/>
      <c r="DW747" s="136"/>
      <c r="DX747" s="136"/>
      <c r="DY747" s="136"/>
      <c r="DZ747" s="136"/>
      <c r="EA747" s="136"/>
      <c r="EB747" s="136"/>
      <c r="EC747" s="136"/>
      <c r="ED747" s="136"/>
      <c r="EE747" s="136"/>
      <c r="EF747" s="136"/>
      <c r="EG747" s="136"/>
      <c r="EH747" s="136"/>
      <c r="EI747" s="136"/>
      <c r="EJ747" s="136"/>
      <c r="EK747" s="136"/>
      <c r="EL747" s="136"/>
      <c r="EM747" s="136"/>
      <c r="EN747" s="136"/>
      <c r="EO747" s="136"/>
      <c r="EP747" s="136"/>
      <c r="EQ747" s="136"/>
      <c r="ER747" s="136"/>
      <c r="ES747" s="136"/>
      <c r="ET747" s="136"/>
      <c r="EU747" s="136"/>
      <c r="EV747" s="136"/>
      <c r="EW747" s="136"/>
      <c r="EX747" s="136"/>
      <c r="EY747" s="136"/>
      <c r="EZ747" s="136"/>
      <c r="FA747" s="136"/>
      <c r="FB747" s="136"/>
      <c r="FC747" s="136"/>
      <c r="FD747" s="136"/>
      <c r="FE747" s="136"/>
      <c r="FF747" s="136"/>
      <c r="FG747" s="136"/>
      <c r="FH747" s="136"/>
      <c r="FI747" s="136"/>
      <c r="FJ747" s="136"/>
      <c r="FK747" s="136"/>
      <c r="FL747" s="136"/>
      <c r="FM747" s="136"/>
      <c r="FN747" s="136"/>
      <c r="FO747" s="136"/>
      <c r="FP747" s="136"/>
      <c r="FQ747" s="136"/>
      <c r="FR747" s="136"/>
      <c r="FS747" s="136"/>
      <c r="FT747" s="136"/>
      <c r="FU747" s="136"/>
      <c r="FV747" s="136"/>
      <c r="FW747" s="136"/>
      <c r="FX747" s="136"/>
      <c r="FY747" s="136"/>
      <c r="FZ747" s="136"/>
      <c r="GA747" s="136"/>
      <c r="GB747" s="136"/>
      <c r="GC747" s="136"/>
      <c r="GD747" s="136"/>
      <c r="GE747" s="136"/>
      <c r="GF747" s="136"/>
      <c r="GG747" s="136"/>
      <c r="GH747" s="136"/>
      <c r="GI747" s="136"/>
      <c r="GJ747" s="136"/>
      <c r="GK747" s="136"/>
      <c r="GL747" s="136"/>
      <c r="GM747" s="136"/>
      <c r="GN747" s="136"/>
      <c r="GO747" s="136"/>
      <c r="GP747" s="136"/>
      <c r="GQ747" s="136"/>
      <c r="GR747" s="136"/>
      <c r="GS747" s="136"/>
      <c r="GT747" s="136"/>
      <c r="GU747" s="136"/>
      <c r="GV747" s="136"/>
      <c r="GW747" s="136"/>
      <c r="GX747" s="136"/>
      <c r="GY747" s="136"/>
      <c r="GZ747" s="136"/>
      <c r="HA747" s="136"/>
      <c r="HB747" s="136"/>
      <c r="HC747" s="136"/>
      <c r="HD747" s="136"/>
      <c r="HE747" s="136"/>
      <c r="HF747" s="136"/>
      <c r="HG747" s="136"/>
      <c r="HH747" s="136"/>
      <c r="HI747" s="136"/>
      <c r="HJ747" s="136"/>
      <c r="HK747" s="136"/>
      <c r="HL747" s="136"/>
      <c r="HM747" s="136"/>
      <c r="HN747" s="136"/>
      <c r="HO747" s="136"/>
      <c r="HP747" s="136"/>
      <c r="HQ747" s="136"/>
      <c r="HR747" s="136"/>
      <c r="HS747" s="136"/>
      <c r="HT747" s="136"/>
      <c r="HU747" s="136"/>
      <c r="HV747" s="136"/>
      <c r="HW747" s="136"/>
      <c r="HX747" s="136"/>
      <c r="HY747" s="136"/>
      <c r="HZ747" s="136"/>
      <c r="IA747" s="136"/>
      <c r="IB747" s="136"/>
      <c r="IC747" s="136"/>
      <c r="ID747" s="136"/>
      <c r="IE747" s="136"/>
      <c r="IF747" s="136"/>
      <c r="IG747" s="136"/>
    </row>
    <row r="748" spans="1:241" ht="15" customHeight="1" x14ac:dyDescent="0.25">
      <c r="I748" s="136"/>
      <c r="J748" s="136"/>
      <c r="K748" s="136"/>
      <c r="L748" s="136"/>
      <c r="M748" s="136"/>
      <c r="N748" s="136"/>
      <c r="O748" s="136"/>
      <c r="P748" s="136"/>
      <c r="Q748" s="136"/>
      <c r="R748" s="136"/>
      <c r="S748" s="136"/>
      <c r="T748" s="136"/>
      <c r="U748" s="136"/>
      <c r="V748" s="136"/>
      <c r="W748" s="136"/>
      <c r="X748" s="136"/>
      <c r="Y748" s="136"/>
      <c r="Z748" s="136"/>
      <c r="AA748" s="136"/>
      <c r="AB748" s="136"/>
      <c r="AC748" s="136"/>
      <c r="AD748" s="136"/>
      <c r="AE748" s="136"/>
      <c r="AF748" s="136"/>
      <c r="AG748" s="136"/>
      <c r="AH748" s="136"/>
      <c r="AI748" s="136"/>
      <c r="AJ748" s="136"/>
      <c r="AK748" s="136"/>
      <c r="AL748" s="136"/>
      <c r="AM748" s="136"/>
      <c r="AN748" s="136"/>
      <c r="AO748" s="136"/>
      <c r="AP748" s="136"/>
      <c r="AQ748" s="136"/>
      <c r="AR748" s="136"/>
      <c r="AS748" s="136"/>
      <c r="AT748" s="136"/>
      <c r="AU748" s="136"/>
      <c r="AV748" s="136"/>
      <c r="AW748" s="136"/>
      <c r="AX748" s="136"/>
      <c r="AY748" s="136"/>
      <c r="AZ748" s="136"/>
      <c r="BA748" s="136"/>
      <c r="BB748" s="136"/>
      <c r="BC748" s="136"/>
      <c r="BD748" s="136"/>
      <c r="BE748" s="136"/>
      <c r="BF748" s="136"/>
      <c r="BG748" s="136"/>
      <c r="BH748" s="136"/>
      <c r="BI748" s="136"/>
      <c r="BJ748" s="136"/>
      <c r="BK748" s="136"/>
      <c r="BL748" s="136"/>
      <c r="BM748" s="136"/>
      <c r="BN748" s="136"/>
      <c r="BO748" s="136"/>
      <c r="BP748" s="136"/>
      <c r="BQ748" s="136"/>
      <c r="BR748" s="136"/>
      <c r="BS748" s="136"/>
      <c r="BT748" s="136"/>
      <c r="BU748" s="136"/>
      <c r="BV748" s="136"/>
      <c r="BW748" s="136"/>
      <c r="BX748" s="136"/>
      <c r="BY748" s="136"/>
      <c r="BZ748" s="136"/>
      <c r="CA748" s="136"/>
      <c r="CB748" s="136"/>
      <c r="CC748" s="136"/>
      <c r="CD748" s="136"/>
      <c r="CE748" s="136"/>
      <c r="CF748" s="136"/>
      <c r="CG748" s="136"/>
      <c r="CH748" s="136"/>
      <c r="CI748" s="136"/>
      <c r="CJ748" s="136"/>
      <c r="CK748" s="136"/>
      <c r="CL748" s="136"/>
      <c r="CM748" s="136"/>
      <c r="CN748" s="136"/>
      <c r="CO748" s="136"/>
      <c r="CP748" s="136"/>
      <c r="CQ748" s="136"/>
      <c r="CR748" s="136"/>
      <c r="CS748" s="136"/>
      <c r="CT748" s="136"/>
      <c r="CU748" s="136"/>
      <c r="CV748" s="136"/>
      <c r="CW748" s="136"/>
      <c r="CX748" s="136"/>
      <c r="CY748" s="136"/>
      <c r="CZ748" s="136"/>
      <c r="DA748" s="136"/>
      <c r="DB748" s="136"/>
      <c r="DC748" s="136"/>
      <c r="DD748" s="136"/>
      <c r="DE748" s="136"/>
      <c r="DF748" s="136"/>
      <c r="DG748" s="136"/>
      <c r="DH748" s="136"/>
      <c r="DI748" s="136"/>
      <c r="DJ748" s="136"/>
      <c r="DK748" s="136"/>
      <c r="DL748" s="136"/>
      <c r="DM748" s="136"/>
      <c r="DN748" s="136"/>
      <c r="DO748" s="136"/>
      <c r="DP748" s="136"/>
      <c r="DQ748" s="136"/>
      <c r="DR748" s="136"/>
      <c r="DS748" s="136"/>
      <c r="DT748" s="136"/>
      <c r="DU748" s="136"/>
      <c r="DV748" s="136"/>
      <c r="DW748" s="136"/>
      <c r="DX748" s="136"/>
      <c r="DY748" s="136"/>
      <c r="DZ748" s="136"/>
      <c r="EA748" s="136"/>
      <c r="EB748" s="136"/>
      <c r="EC748" s="136"/>
      <c r="ED748" s="136"/>
      <c r="EE748" s="136"/>
      <c r="EF748" s="136"/>
      <c r="EG748" s="136"/>
      <c r="EH748" s="136"/>
      <c r="EI748" s="136"/>
      <c r="EJ748" s="136"/>
      <c r="EK748" s="136"/>
      <c r="EL748" s="136"/>
      <c r="EM748" s="136"/>
      <c r="EN748" s="136"/>
      <c r="EO748" s="136"/>
      <c r="EP748" s="136"/>
      <c r="EQ748" s="136"/>
      <c r="ER748" s="136"/>
      <c r="ES748" s="136"/>
      <c r="ET748" s="136"/>
      <c r="EU748" s="136"/>
      <c r="EV748" s="136"/>
      <c r="EW748" s="136"/>
      <c r="EX748" s="136"/>
      <c r="EY748" s="136"/>
      <c r="EZ748" s="136"/>
      <c r="FA748" s="136"/>
      <c r="FB748" s="136"/>
      <c r="FC748" s="136"/>
      <c r="FD748" s="136"/>
      <c r="FE748" s="136"/>
      <c r="FF748" s="136"/>
      <c r="FG748" s="136"/>
      <c r="FH748" s="136"/>
      <c r="FI748" s="136"/>
      <c r="FJ748" s="136"/>
      <c r="FK748" s="136"/>
      <c r="FL748" s="136"/>
      <c r="FM748" s="136"/>
      <c r="FN748" s="136"/>
      <c r="FO748" s="136"/>
      <c r="FP748" s="136"/>
      <c r="FQ748" s="136"/>
      <c r="FR748" s="136"/>
      <c r="FS748" s="136"/>
      <c r="FT748" s="136"/>
      <c r="FU748" s="136"/>
      <c r="FV748" s="136"/>
      <c r="FW748" s="136"/>
      <c r="FX748" s="136"/>
      <c r="FY748" s="136"/>
      <c r="FZ748" s="136"/>
      <c r="GA748" s="136"/>
      <c r="GB748" s="136"/>
      <c r="GC748" s="136"/>
      <c r="GD748" s="136"/>
      <c r="GE748" s="136"/>
      <c r="GF748" s="136"/>
      <c r="GG748" s="136"/>
      <c r="GH748" s="136"/>
      <c r="GI748" s="136"/>
      <c r="GJ748" s="136"/>
      <c r="GK748" s="136"/>
      <c r="GL748" s="136"/>
      <c r="GM748" s="136"/>
      <c r="GN748" s="136"/>
      <c r="GO748" s="136"/>
      <c r="GP748" s="136"/>
      <c r="GQ748" s="136"/>
      <c r="GR748" s="136"/>
      <c r="GS748" s="136"/>
      <c r="GT748" s="136"/>
      <c r="GU748" s="136"/>
      <c r="GV748" s="136"/>
      <c r="GW748" s="136"/>
      <c r="GX748" s="136"/>
      <c r="GY748" s="136"/>
      <c r="GZ748" s="136"/>
      <c r="HA748" s="136"/>
      <c r="HB748" s="136"/>
      <c r="HC748" s="136"/>
      <c r="HD748" s="136"/>
      <c r="HE748" s="136"/>
      <c r="HF748" s="136"/>
      <c r="HG748" s="136"/>
      <c r="HH748" s="136"/>
      <c r="HI748" s="136"/>
      <c r="HJ748" s="136"/>
      <c r="HK748" s="136"/>
      <c r="HL748" s="136"/>
      <c r="HM748" s="136"/>
      <c r="HN748" s="136"/>
      <c r="HO748" s="136"/>
      <c r="HP748" s="136"/>
      <c r="HQ748" s="136"/>
      <c r="HR748" s="136"/>
      <c r="HS748" s="136"/>
      <c r="HT748" s="136"/>
      <c r="HU748" s="136"/>
      <c r="HV748" s="136"/>
      <c r="HW748" s="136"/>
      <c r="HX748" s="136"/>
      <c r="HY748" s="136"/>
      <c r="HZ748" s="136"/>
      <c r="IA748" s="136"/>
      <c r="IB748" s="136"/>
      <c r="IC748" s="136"/>
      <c r="ID748" s="136"/>
      <c r="IE748" s="136"/>
      <c r="IF748" s="136"/>
      <c r="IG748" s="136"/>
    </row>
    <row r="749" spans="1:241" ht="38.1" customHeight="1" x14ac:dyDescent="0.25">
      <c r="A749" s="461" t="s">
        <v>1162</v>
      </c>
      <c r="B749" s="461"/>
      <c r="C749" s="461"/>
      <c r="D749" s="461"/>
      <c r="E749" s="461"/>
      <c r="F749" s="461"/>
      <c r="G749" s="461"/>
      <c r="H749" s="461"/>
      <c r="I749" s="461"/>
      <c r="J749" s="461"/>
      <c r="K749" s="461"/>
      <c r="L749" s="461"/>
      <c r="M749" s="461"/>
      <c r="N749" s="461"/>
      <c r="O749" s="461"/>
      <c r="P749" s="461"/>
      <c r="Q749" s="461"/>
      <c r="R749" s="136"/>
      <c r="S749" s="136"/>
      <c r="T749" s="136"/>
      <c r="U749" s="136"/>
      <c r="V749" s="136"/>
      <c r="W749" s="136"/>
      <c r="X749" s="136"/>
      <c r="Y749" s="136"/>
      <c r="Z749" s="136"/>
      <c r="AA749" s="136"/>
      <c r="AB749" s="136"/>
      <c r="AC749" s="136"/>
      <c r="AD749" s="136"/>
      <c r="AE749" s="136"/>
      <c r="AF749" s="136"/>
      <c r="AG749" s="136"/>
      <c r="AH749" s="136"/>
      <c r="AI749" s="136"/>
      <c r="AJ749" s="136"/>
      <c r="AK749" s="136"/>
      <c r="AL749" s="136"/>
      <c r="AM749" s="136"/>
      <c r="AN749" s="136"/>
      <c r="AO749" s="136"/>
      <c r="AP749" s="136"/>
      <c r="AQ749" s="136"/>
      <c r="AR749" s="136"/>
      <c r="AS749" s="136"/>
      <c r="AT749" s="136"/>
      <c r="AU749" s="136"/>
      <c r="AV749" s="136"/>
      <c r="AW749" s="136"/>
      <c r="AX749" s="136"/>
      <c r="AY749" s="136"/>
      <c r="AZ749" s="136"/>
      <c r="BA749" s="136"/>
      <c r="BB749" s="136"/>
      <c r="BC749" s="136"/>
      <c r="BD749" s="136"/>
      <c r="BE749" s="136"/>
      <c r="BF749" s="136"/>
      <c r="BG749" s="136"/>
      <c r="BH749" s="136"/>
      <c r="BI749" s="136"/>
      <c r="BJ749" s="136"/>
      <c r="BK749" s="136"/>
      <c r="BL749" s="136"/>
      <c r="BM749" s="136"/>
      <c r="BN749" s="136"/>
      <c r="BO749" s="136"/>
      <c r="BP749" s="136"/>
      <c r="BQ749" s="136"/>
      <c r="BR749" s="136"/>
      <c r="BS749" s="136"/>
      <c r="BT749" s="136"/>
      <c r="BU749" s="136"/>
      <c r="BV749" s="136"/>
      <c r="BW749" s="136"/>
      <c r="BX749" s="136"/>
      <c r="BY749" s="136"/>
      <c r="BZ749" s="136"/>
      <c r="CA749" s="136"/>
      <c r="CB749" s="136"/>
      <c r="CC749" s="136"/>
      <c r="CD749" s="136"/>
      <c r="CE749" s="136"/>
      <c r="CF749" s="136"/>
      <c r="CG749" s="136"/>
      <c r="CH749" s="136"/>
      <c r="CI749" s="136"/>
      <c r="CJ749" s="136"/>
      <c r="CK749" s="136"/>
      <c r="CL749" s="136"/>
      <c r="CM749" s="136"/>
      <c r="CN749" s="136"/>
      <c r="CO749" s="136"/>
      <c r="CP749" s="136"/>
      <c r="CQ749" s="136"/>
      <c r="CR749" s="136"/>
      <c r="CS749" s="136"/>
      <c r="CT749" s="136"/>
      <c r="CU749" s="136"/>
      <c r="CV749" s="136"/>
      <c r="CW749" s="136"/>
      <c r="CX749" s="136"/>
      <c r="CY749" s="136"/>
      <c r="CZ749" s="136"/>
      <c r="DA749" s="136"/>
      <c r="DB749" s="136"/>
      <c r="DC749" s="136"/>
      <c r="DD749" s="136"/>
      <c r="DE749" s="136"/>
      <c r="DF749" s="136"/>
      <c r="DG749" s="136"/>
      <c r="DH749" s="136"/>
      <c r="DI749" s="136"/>
      <c r="DJ749" s="136"/>
      <c r="DK749" s="136"/>
      <c r="DL749" s="136"/>
      <c r="DM749" s="136"/>
      <c r="DN749" s="136"/>
      <c r="DO749" s="136"/>
      <c r="DP749" s="136"/>
      <c r="DQ749" s="136"/>
      <c r="DR749" s="136"/>
      <c r="DS749" s="136"/>
      <c r="DT749" s="136"/>
      <c r="DU749" s="136"/>
      <c r="DV749" s="136"/>
      <c r="DW749" s="136"/>
      <c r="DX749" s="136"/>
      <c r="DY749" s="136"/>
      <c r="DZ749" s="136"/>
      <c r="EA749" s="136"/>
      <c r="EB749" s="136"/>
      <c r="EC749" s="136"/>
      <c r="ED749" s="136"/>
      <c r="EE749" s="136"/>
      <c r="EF749" s="136"/>
      <c r="EG749" s="136"/>
      <c r="EH749" s="136"/>
      <c r="EI749" s="136"/>
      <c r="EJ749" s="136"/>
      <c r="EK749" s="136"/>
      <c r="EL749" s="136"/>
      <c r="EM749" s="136"/>
      <c r="EN749" s="136"/>
      <c r="EO749" s="136"/>
      <c r="EP749" s="136"/>
      <c r="EQ749" s="136"/>
      <c r="ER749" s="136"/>
      <c r="ES749" s="136"/>
      <c r="ET749" s="136"/>
      <c r="EU749" s="136"/>
      <c r="EV749" s="136"/>
      <c r="EW749" s="136"/>
      <c r="EX749" s="136"/>
      <c r="EY749" s="136"/>
      <c r="EZ749" s="136"/>
      <c r="FA749" s="136"/>
      <c r="FB749" s="136"/>
      <c r="FC749" s="136"/>
      <c r="FD749" s="136"/>
      <c r="FE749" s="136"/>
      <c r="FF749" s="136"/>
      <c r="FG749" s="136"/>
      <c r="FH749" s="136"/>
      <c r="FI749" s="136"/>
      <c r="FJ749" s="136"/>
      <c r="FK749" s="136"/>
      <c r="FL749" s="136"/>
      <c r="FM749" s="136"/>
      <c r="FN749" s="136"/>
      <c r="FO749" s="136"/>
      <c r="FP749" s="136"/>
      <c r="FQ749" s="136"/>
      <c r="FR749" s="136"/>
      <c r="FS749" s="136"/>
      <c r="FT749" s="136"/>
      <c r="FU749" s="136"/>
      <c r="FV749" s="136"/>
      <c r="FW749" s="136"/>
      <c r="FX749" s="136"/>
      <c r="FY749" s="136"/>
      <c r="FZ749" s="136"/>
      <c r="GA749" s="136"/>
      <c r="GB749" s="136"/>
      <c r="GC749" s="136"/>
      <c r="GD749" s="136"/>
      <c r="GE749" s="136"/>
      <c r="GF749" s="136"/>
      <c r="GG749" s="136"/>
      <c r="GH749" s="136"/>
      <c r="GI749" s="136"/>
      <c r="GJ749" s="136"/>
      <c r="GK749" s="136"/>
      <c r="GL749" s="136"/>
      <c r="GM749" s="136"/>
      <c r="GN749" s="136"/>
      <c r="GO749" s="136"/>
      <c r="GP749" s="136"/>
      <c r="GQ749" s="136"/>
      <c r="GR749" s="136"/>
      <c r="GS749" s="136"/>
      <c r="GT749" s="136"/>
      <c r="GU749" s="136"/>
      <c r="GV749" s="136"/>
      <c r="GW749" s="136"/>
      <c r="GX749" s="136"/>
      <c r="GY749" s="136"/>
      <c r="GZ749" s="136"/>
      <c r="HA749" s="136"/>
      <c r="HB749" s="136"/>
      <c r="HC749" s="136"/>
      <c r="HD749" s="136"/>
      <c r="HE749" s="136"/>
      <c r="HF749" s="136"/>
      <c r="HG749" s="136"/>
      <c r="HH749" s="136"/>
      <c r="HI749" s="136"/>
      <c r="HJ749" s="136"/>
      <c r="HK749" s="136"/>
      <c r="HL749" s="136"/>
      <c r="HM749" s="136"/>
      <c r="HN749" s="136"/>
      <c r="HO749" s="136"/>
      <c r="HP749" s="136"/>
      <c r="HQ749" s="136"/>
      <c r="HR749" s="136"/>
      <c r="HS749" s="136"/>
      <c r="HT749" s="136"/>
      <c r="HU749" s="136"/>
      <c r="HV749" s="136"/>
      <c r="HW749" s="136"/>
      <c r="HX749" s="136"/>
      <c r="HY749" s="136"/>
      <c r="HZ749" s="136"/>
      <c r="IA749" s="136"/>
      <c r="IB749" s="136"/>
      <c r="IC749" s="136"/>
      <c r="ID749" s="136"/>
      <c r="IE749" s="136"/>
      <c r="IF749" s="136"/>
      <c r="IG749" s="136"/>
    </row>
    <row r="750" spans="1:241" ht="12" customHeight="1" x14ac:dyDescent="0.25">
      <c r="I750" s="136"/>
      <c r="J750" s="136"/>
      <c r="K750" s="136"/>
      <c r="L750" s="136"/>
      <c r="M750" s="136"/>
      <c r="N750" s="136"/>
      <c r="O750" s="136"/>
      <c r="P750" s="136"/>
      <c r="Q750" s="136"/>
      <c r="R750" s="136"/>
      <c r="S750" s="136"/>
      <c r="T750" s="136"/>
      <c r="U750" s="136"/>
      <c r="V750" s="136"/>
      <c r="W750" s="136"/>
      <c r="X750" s="136"/>
      <c r="Y750" s="136"/>
      <c r="Z750" s="136"/>
      <c r="AA750" s="136"/>
      <c r="AB750" s="136"/>
      <c r="AC750" s="136"/>
      <c r="AD750" s="136"/>
      <c r="AE750" s="136"/>
      <c r="AF750" s="136"/>
      <c r="AG750" s="136"/>
      <c r="AH750" s="136"/>
      <c r="AI750" s="136"/>
      <c r="AJ750" s="136"/>
      <c r="AK750" s="136"/>
      <c r="AL750" s="136"/>
      <c r="AM750" s="136"/>
      <c r="AN750" s="136"/>
      <c r="AO750" s="136"/>
      <c r="AP750" s="136"/>
      <c r="AQ750" s="136"/>
      <c r="AR750" s="136"/>
      <c r="AS750" s="136"/>
      <c r="AT750" s="136"/>
      <c r="AU750" s="136"/>
      <c r="AV750" s="136"/>
      <c r="AW750" s="136"/>
      <c r="AX750" s="136"/>
      <c r="AY750" s="136"/>
      <c r="AZ750" s="136"/>
      <c r="BA750" s="136"/>
      <c r="BB750" s="136"/>
      <c r="BC750" s="136"/>
      <c r="BD750" s="136"/>
      <c r="BE750" s="136"/>
      <c r="BF750" s="136"/>
      <c r="BG750" s="136"/>
      <c r="BH750" s="136"/>
      <c r="BI750" s="136"/>
      <c r="BJ750" s="136"/>
      <c r="BK750" s="136"/>
      <c r="BL750" s="136"/>
      <c r="BM750" s="136"/>
      <c r="BN750" s="136"/>
      <c r="BO750" s="136"/>
      <c r="BP750" s="136"/>
      <c r="BQ750" s="136"/>
      <c r="BR750" s="136"/>
      <c r="BS750" s="136"/>
      <c r="BT750" s="136"/>
      <c r="BU750" s="136"/>
      <c r="BV750" s="136"/>
      <c r="BW750" s="136"/>
      <c r="BX750" s="136"/>
      <c r="BY750" s="136"/>
      <c r="BZ750" s="136"/>
      <c r="CA750" s="136"/>
      <c r="CB750" s="136"/>
      <c r="CC750" s="136"/>
      <c r="CD750" s="136"/>
      <c r="CE750" s="136"/>
      <c r="CF750" s="136"/>
      <c r="CG750" s="136"/>
      <c r="CH750" s="136"/>
      <c r="CI750" s="136"/>
      <c r="CJ750" s="136"/>
      <c r="CK750" s="136"/>
      <c r="CL750" s="136"/>
      <c r="CM750" s="136"/>
      <c r="CN750" s="136"/>
      <c r="CO750" s="136"/>
      <c r="CP750" s="136"/>
      <c r="CQ750" s="136"/>
      <c r="CR750" s="136"/>
      <c r="CS750" s="136"/>
      <c r="CT750" s="136"/>
      <c r="CU750" s="136"/>
      <c r="CV750" s="136"/>
      <c r="CW750" s="136"/>
      <c r="CX750" s="136"/>
      <c r="CY750" s="136"/>
      <c r="CZ750" s="136"/>
      <c r="DA750" s="136"/>
      <c r="DB750" s="136"/>
      <c r="DC750" s="136"/>
      <c r="DD750" s="136"/>
      <c r="DE750" s="136"/>
      <c r="DF750" s="136"/>
      <c r="DG750" s="136"/>
      <c r="DH750" s="136"/>
      <c r="DI750" s="136"/>
      <c r="DJ750" s="136"/>
      <c r="DK750" s="136"/>
      <c r="DL750" s="136"/>
      <c r="DM750" s="136"/>
      <c r="DN750" s="136"/>
      <c r="DO750" s="136"/>
      <c r="DP750" s="136"/>
      <c r="DQ750" s="136"/>
      <c r="DR750" s="136"/>
      <c r="DS750" s="136"/>
      <c r="DT750" s="136"/>
      <c r="DU750" s="136"/>
      <c r="DV750" s="136"/>
      <c r="DW750" s="136"/>
      <c r="DX750" s="136"/>
      <c r="DY750" s="136"/>
      <c r="DZ750" s="136"/>
      <c r="EA750" s="136"/>
      <c r="EB750" s="136"/>
      <c r="EC750" s="136"/>
      <c r="ED750" s="136"/>
      <c r="EE750" s="136"/>
      <c r="EF750" s="136"/>
      <c r="EG750" s="136"/>
      <c r="EH750" s="136"/>
      <c r="EI750" s="136"/>
      <c r="EJ750" s="136"/>
      <c r="EK750" s="136"/>
      <c r="EL750" s="136"/>
      <c r="EM750" s="136"/>
      <c r="EN750" s="136"/>
      <c r="EO750" s="136"/>
      <c r="EP750" s="136"/>
      <c r="EQ750" s="136"/>
      <c r="ER750" s="136"/>
      <c r="ES750" s="136"/>
      <c r="ET750" s="136"/>
      <c r="EU750" s="136"/>
      <c r="EV750" s="136"/>
      <c r="EW750" s="136"/>
      <c r="EX750" s="136"/>
      <c r="EY750" s="136"/>
      <c r="EZ750" s="136"/>
      <c r="FA750" s="136"/>
      <c r="FB750" s="136"/>
      <c r="FC750" s="136"/>
      <c r="FD750" s="136"/>
      <c r="FE750" s="136"/>
      <c r="FF750" s="136"/>
      <c r="FG750" s="136"/>
      <c r="FH750" s="136"/>
      <c r="FI750" s="136"/>
      <c r="FJ750" s="136"/>
      <c r="FK750" s="136"/>
      <c r="FL750" s="136"/>
      <c r="FM750" s="136"/>
      <c r="FN750" s="136"/>
      <c r="FO750" s="136"/>
      <c r="FP750" s="136"/>
      <c r="FQ750" s="136"/>
      <c r="FR750" s="136"/>
      <c r="FS750" s="136"/>
      <c r="FT750" s="136"/>
      <c r="FU750" s="136"/>
      <c r="FV750" s="136"/>
      <c r="FW750" s="136"/>
      <c r="FX750" s="136"/>
      <c r="FY750" s="136"/>
      <c r="FZ750" s="136"/>
      <c r="GA750" s="136"/>
      <c r="GB750" s="136"/>
      <c r="GC750" s="136"/>
      <c r="GD750" s="136"/>
      <c r="GE750" s="136"/>
      <c r="GF750" s="136"/>
      <c r="GG750" s="136"/>
      <c r="GH750" s="136"/>
      <c r="GI750" s="136"/>
      <c r="GJ750" s="136"/>
      <c r="GK750" s="136"/>
      <c r="GL750" s="136"/>
      <c r="GM750" s="136"/>
      <c r="GN750" s="136"/>
      <c r="GO750" s="136"/>
      <c r="GP750" s="136"/>
      <c r="GQ750" s="136"/>
      <c r="GR750" s="136"/>
      <c r="GS750" s="136"/>
      <c r="GT750" s="136"/>
      <c r="GU750" s="136"/>
      <c r="GV750" s="136"/>
      <c r="GW750" s="136"/>
      <c r="GX750" s="136"/>
      <c r="GY750" s="136"/>
      <c r="GZ750" s="136"/>
      <c r="HA750" s="136"/>
      <c r="HB750" s="136"/>
      <c r="HC750" s="136"/>
      <c r="HD750" s="136"/>
      <c r="HE750" s="136"/>
      <c r="HF750" s="136"/>
      <c r="HG750" s="136"/>
      <c r="HH750" s="136"/>
      <c r="HI750" s="136"/>
      <c r="HJ750" s="136"/>
      <c r="HK750" s="136"/>
      <c r="HL750" s="136"/>
      <c r="HM750" s="136"/>
      <c r="HN750" s="136"/>
      <c r="HO750" s="136"/>
      <c r="HP750" s="136"/>
      <c r="HQ750" s="136"/>
      <c r="HR750" s="136"/>
      <c r="HS750" s="136"/>
      <c r="HT750" s="136"/>
      <c r="HU750" s="136"/>
      <c r="HV750" s="136"/>
      <c r="HW750" s="136"/>
      <c r="HX750" s="136"/>
      <c r="HY750" s="136"/>
      <c r="HZ750" s="136"/>
      <c r="IA750" s="136"/>
      <c r="IB750" s="136"/>
      <c r="IC750" s="136"/>
      <c r="ID750" s="136"/>
      <c r="IE750" s="136"/>
      <c r="IF750" s="136"/>
      <c r="IG750" s="136"/>
    </row>
    <row r="751" spans="1:241" ht="21" customHeight="1" x14ac:dyDescent="0.3">
      <c r="A751" s="134">
        <v>2012</v>
      </c>
      <c r="B751" s="135"/>
      <c r="C751" s="135"/>
      <c r="D751" s="135"/>
      <c r="E751" s="135"/>
      <c r="F751" s="135"/>
      <c r="G751" s="135"/>
      <c r="H751" s="135"/>
      <c r="I751" s="136"/>
      <c r="J751" s="136"/>
      <c r="K751" s="136"/>
      <c r="L751" s="136"/>
      <c r="M751" s="136"/>
      <c r="N751" s="136"/>
      <c r="O751" s="136"/>
      <c r="P751" s="136"/>
      <c r="Q751" s="136"/>
      <c r="R751" s="136"/>
      <c r="S751" s="136"/>
      <c r="T751" s="136"/>
      <c r="U751" s="136"/>
      <c r="V751" s="136"/>
      <c r="W751" s="136"/>
      <c r="X751" s="136"/>
      <c r="Y751" s="136"/>
      <c r="Z751" s="136"/>
      <c r="AA751" s="136"/>
      <c r="AB751" s="136"/>
      <c r="AC751" s="136"/>
      <c r="AD751" s="136"/>
      <c r="AE751" s="136"/>
      <c r="AF751" s="136"/>
      <c r="AG751" s="136"/>
      <c r="AH751" s="136"/>
      <c r="AI751" s="136"/>
      <c r="AJ751" s="136"/>
      <c r="AK751" s="136"/>
      <c r="AL751" s="136"/>
      <c r="AM751" s="136"/>
      <c r="AN751" s="136"/>
      <c r="AO751" s="136"/>
      <c r="AP751" s="136"/>
      <c r="AQ751" s="136"/>
      <c r="AR751" s="136"/>
      <c r="AS751" s="136"/>
      <c r="AT751" s="136"/>
      <c r="AU751" s="136"/>
      <c r="AV751" s="136"/>
      <c r="AW751" s="136"/>
      <c r="AX751" s="136"/>
      <c r="AY751" s="136"/>
      <c r="AZ751" s="136"/>
      <c r="BA751" s="136"/>
      <c r="BB751" s="136"/>
      <c r="BC751" s="136"/>
      <c r="BD751" s="136"/>
      <c r="BE751" s="136"/>
      <c r="BF751" s="136"/>
      <c r="BG751" s="136"/>
      <c r="BH751" s="136"/>
      <c r="BI751" s="136"/>
      <c r="BJ751" s="136"/>
      <c r="BK751" s="136"/>
      <c r="BL751" s="136"/>
      <c r="BM751" s="136"/>
      <c r="BN751" s="136"/>
      <c r="BO751" s="136"/>
      <c r="BP751" s="136"/>
      <c r="BQ751" s="136"/>
      <c r="BR751" s="136"/>
      <c r="BS751" s="136"/>
      <c r="BT751" s="136"/>
      <c r="BU751" s="136"/>
      <c r="BV751" s="136"/>
      <c r="BW751" s="136"/>
      <c r="BX751" s="136"/>
      <c r="BY751" s="136"/>
      <c r="BZ751" s="136"/>
      <c r="CA751" s="136"/>
      <c r="CB751" s="136"/>
      <c r="CC751" s="136"/>
      <c r="CD751" s="136"/>
      <c r="CE751" s="136"/>
      <c r="CF751" s="136"/>
      <c r="CG751" s="136"/>
      <c r="CH751" s="136"/>
      <c r="CI751" s="136"/>
      <c r="CJ751" s="136"/>
      <c r="CK751" s="136"/>
      <c r="CL751" s="136"/>
      <c r="CM751" s="136"/>
      <c r="CN751" s="136"/>
      <c r="CO751" s="136"/>
      <c r="CP751" s="136"/>
      <c r="CQ751" s="136"/>
      <c r="CR751" s="136"/>
      <c r="CS751" s="136"/>
      <c r="CT751" s="136"/>
      <c r="CU751" s="136"/>
      <c r="CV751" s="136"/>
      <c r="CW751" s="136"/>
      <c r="CX751" s="136"/>
      <c r="CY751" s="136"/>
      <c r="CZ751" s="136"/>
      <c r="DA751" s="136"/>
      <c r="DB751" s="136"/>
      <c r="DC751" s="136"/>
      <c r="DD751" s="136"/>
      <c r="DE751" s="136"/>
      <c r="DF751" s="136"/>
      <c r="DG751" s="136"/>
      <c r="DH751" s="136"/>
      <c r="DI751" s="136"/>
      <c r="DJ751" s="136"/>
      <c r="DK751" s="136"/>
      <c r="DL751" s="136"/>
      <c r="DM751" s="136"/>
      <c r="DN751" s="136"/>
      <c r="DO751" s="136"/>
      <c r="DP751" s="136"/>
      <c r="DQ751" s="136"/>
      <c r="DR751" s="136"/>
      <c r="DS751" s="136"/>
      <c r="DT751" s="136"/>
      <c r="DU751" s="136"/>
      <c r="DV751" s="136"/>
      <c r="DW751" s="136"/>
      <c r="DX751" s="136"/>
      <c r="DY751" s="136"/>
      <c r="DZ751" s="136"/>
      <c r="EA751" s="136"/>
      <c r="EB751" s="136"/>
      <c r="EC751" s="136"/>
      <c r="ED751" s="136"/>
      <c r="EE751" s="136"/>
      <c r="EF751" s="136"/>
      <c r="EG751" s="136"/>
      <c r="EH751" s="136"/>
      <c r="EI751" s="136"/>
      <c r="EJ751" s="136"/>
      <c r="EK751" s="136"/>
      <c r="EL751" s="136"/>
      <c r="EM751" s="136"/>
      <c r="EN751" s="136"/>
      <c r="EO751" s="136"/>
      <c r="EP751" s="136"/>
      <c r="EQ751" s="136"/>
      <c r="ER751" s="136"/>
      <c r="ES751" s="136"/>
      <c r="ET751" s="136"/>
      <c r="EU751" s="136"/>
      <c r="EV751" s="136"/>
      <c r="EW751" s="136"/>
      <c r="EX751" s="136"/>
      <c r="EY751" s="136"/>
      <c r="EZ751" s="136"/>
      <c r="FA751" s="136"/>
      <c r="FB751" s="136"/>
      <c r="FC751" s="136"/>
      <c r="FD751" s="136"/>
      <c r="FE751" s="136"/>
      <c r="FF751" s="136"/>
      <c r="FG751" s="136"/>
      <c r="FH751" s="136"/>
      <c r="FI751" s="136"/>
      <c r="FJ751" s="136"/>
      <c r="FK751" s="136"/>
      <c r="FL751" s="136"/>
      <c r="FM751" s="136"/>
      <c r="FN751" s="136"/>
      <c r="FO751" s="136"/>
      <c r="FP751" s="136"/>
      <c r="FQ751" s="136"/>
      <c r="FR751" s="136"/>
      <c r="FS751" s="136"/>
      <c r="FT751" s="136"/>
      <c r="FU751" s="136"/>
      <c r="FV751" s="136"/>
      <c r="FW751" s="136"/>
      <c r="FX751" s="136"/>
      <c r="FY751" s="136"/>
      <c r="FZ751" s="136"/>
      <c r="GA751" s="136"/>
      <c r="GB751" s="136"/>
      <c r="GC751" s="136"/>
      <c r="GD751" s="136"/>
      <c r="GE751" s="136"/>
      <c r="GF751" s="136"/>
      <c r="GG751" s="136"/>
      <c r="GH751" s="136"/>
      <c r="GI751" s="136"/>
      <c r="GJ751" s="136"/>
      <c r="GK751" s="136"/>
      <c r="GL751" s="136"/>
      <c r="GM751" s="136"/>
      <c r="GN751" s="136"/>
      <c r="GO751" s="136"/>
      <c r="GP751" s="136"/>
      <c r="GQ751" s="136"/>
      <c r="GR751" s="136"/>
      <c r="GS751" s="136"/>
      <c r="GT751" s="136"/>
      <c r="GU751" s="136"/>
      <c r="GV751" s="136"/>
      <c r="GW751" s="136"/>
      <c r="GX751" s="136"/>
      <c r="GY751" s="136"/>
      <c r="GZ751" s="136"/>
      <c r="HA751" s="136"/>
      <c r="HB751" s="136"/>
      <c r="HC751" s="136"/>
      <c r="HD751" s="136"/>
      <c r="HE751" s="136"/>
      <c r="HF751" s="136"/>
      <c r="HG751" s="136"/>
      <c r="HH751" s="136"/>
      <c r="HI751" s="136"/>
      <c r="HJ751" s="136"/>
      <c r="HK751" s="136"/>
      <c r="HL751" s="136"/>
      <c r="HM751" s="136"/>
      <c r="HN751" s="136"/>
      <c r="HO751" s="136"/>
      <c r="HP751" s="136"/>
      <c r="HQ751" s="136"/>
      <c r="HR751" s="136"/>
      <c r="HS751" s="136"/>
      <c r="HT751" s="136"/>
      <c r="HU751" s="136"/>
      <c r="HV751" s="136"/>
      <c r="HW751" s="136"/>
      <c r="HX751" s="136"/>
      <c r="HY751" s="136"/>
      <c r="HZ751" s="136"/>
      <c r="IA751" s="136"/>
      <c r="IB751" s="136"/>
      <c r="IC751" s="136"/>
      <c r="ID751" s="136"/>
      <c r="IE751" s="136"/>
      <c r="IF751" s="136"/>
      <c r="IG751" s="136"/>
    </row>
    <row r="752" spans="1:241" ht="27.95" customHeight="1" x14ac:dyDescent="0.25">
      <c r="A752" s="166" t="s">
        <v>177</v>
      </c>
      <c r="B752" s="167" t="s">
        <v>0</v>
      </c>
      <c r="C752" s="167" t="s">
        <v>1</v>
      </c>
      <c r="D752" s="167" t="s">
        <v>2</v>
      </c>
      <c r="E752" s="167" t="s">
        <v>877</v>
      </c>
      <c r="F752" s="167" t="s">
        <v>50</v>
      </c>
      <c r="G752" s="167" t="s">
        <v>52</v>
      </c>
      <c r="H752" s="167" t="s">
        <v>13</v>
      </c>
      <c r="I752" s="136"/>
      <c r="J752" s="166" t="s">
        <v>177</v>
      </c>
      <c r="K752" s="167" t="s">
        <v>0</v>
      </c>
      <c r="L752" s="167" t="s">
        <v>1</v>
      </c>
      <c r="M752" s="167" t="s">
        <v>2</v>
      </c>
      <c r="N752" s="167" t="s">
        <v>877</v>
      </c>
      <c r="O752" s="167" t="s">
        <v>50</v>
      </c>
      <c r="P752" s="167" t="s">
        <v>52</v>
      </c>
      <c r="Q752" s="167" t="s">
        <v>13</v>
      </c>
      <c r="R752" s="136"/>
      <c r="S752" s="136"/>
      <c r="T752" s="136"/>
      <c r="U752" s="136"/>
      <c r="V752" s="136"/>
      <c r="W752" s="136"/>
      <c r="X752" s="136"/>
      <c r="Y752" s="136"/>
      <c r="Z752" s="136"/>
      <c r="AA752" s="136"/>
      <c r="AB752" s="136"/>
      <c r="AC752" s="136"/>
      <c r="AD752" s="136"/>
      <c r="AE752" s="136"/>
      <c r="AF752" s="136"/>
      <c r="AG752" s="136"/>
      <c r="AH752" s="136"/>
      <c r="AI752" s="136"/>
      <c r="AJ752" s="136"/>
      <c r="AK752" s="136"/>
      <c r="AL752" s="136"/>
      <c r="AM752" s="136"/>
      <c r="AN752" s="136"/>
      <c r="AO752" s="136"/>
      <c r="AP752" s="136"/>
      <c r="AQ752" s="136"/>
      <c r="AR752" s="136"/>
      <c r="AS752" s="136"/>
      <c r="AT752" s="136"/>
      <c r="AU752" s="136"/>
      <c r="AV752" s="136"/>
      <c r="AW752" s="136"/>
      <c r="AX752" s="136"/>
      <c r="AY752" s="136"/>
      <c r="AZ752" s="136"/>
      <c r="BA752" s="136"/>
      <c r="BB752" s="136"/>
      <c r="BC752" s="136"/>
      <c r="BD752" s="136"/>
      <c r="BE752" s="136"/>
      <c r="BF752" s="136"/>
      <c r="BG752" s="136"/>
      <c r="BH752" s="136"/>
      <c r="BI752" s="136"/>
      <c r="BJ752" s="136"/>
      <c r="BK752" s="136"/>
      <c r="BL752" s="136"/>
      <c r="BM752" s="136"/>
      <c r="BN752" s="136"/>
      <c r="BO752" s="136"/>
      <c r="BP752" s="136"/>
      <c r="BQ752" s="136"/>
      <c r="BR752" s="136"/>
      <c r="BS752" s="136"/>
      <c r="BT752" s="136"/>
      <c r="BU752" s="136"/>
      <c r="BV752" s="136"/>
      <c r="BW752" s="136"/>
      <c r="BX752" s="136"/>
      <c r="BY752" s="136"/>
      <c r="BZ752" s="136"/>
      <c r="CA752" s="136"/>
      <c r="CB752" s="136"/>
      <c r="CC752" s="136"/>
      <c r="CD752" s="136"/>
      <c r="CE752" s="136"/>
      <c r="CF752" s="136"/>
      <c r="CG752" s="136"/>
      <c r="CH752" s="136"/>
      <c r="CI752" s="136"/>
      <c r="CJ752" s="136"/>
      <c r="CK752" s="136"/>
      <c r="CL752" s="136"/>
      <c r="CM752" s="136"/>
      <c r="CN752" s="136"/>
      <c r="CO752" s="136"/>
      <c r="CP752" s="136"/>
      <c r="CQ752" s="136"/>
      <c r="CR752" s="136"/>
      <c r="CS752" s="136"/>
      <c r="CT752" s="136"/>
      <c r="CU752" s="136"/>
      <c r="CV752" s="136"/>
      <c r="CW752" s="136"/>
      <c r="CX752" s="136"/>
      <c r="CY752" s="136"/>
      <c r="CZ752" s="136"/>
      <c r="DA752" s="136"/>
      <c r="DB752" s="136"/>
      <c r="DC752" s="136"/>
      <c r="DD752" s="136"/>
      <c r="DE752" s="136"/>
      <c r="DF752" s="136"/>
      <c r="DG752" s="136"/>
      <c r="DH752" s="136"/>
      <c r="DI752" s="136"/>
      <c r="DJ752" s="136"/>
      <c r="DK752" s="136"/>
      <c r="DL752" s="136"/>
      <c r="DM752" s="136"/>
      <c r="DN752" s="136"/>
      <c r="DO752" s="136"/>
      <c r="DP752" s="136"/>
      <c r="DQ752" s="136"/>
      <c r="DR752" s="136"/>
      <c r="DS752" s="136"/>
      <c r="DT752" s="136"/>
      <c r="DU752" s="136"/>
      <c r="DV752" s="136"/>
      <c r="DW752" s="136"/>
      <c r="DX752" s="136"/>
      <c r="DY752" s="136"/>
      <c r="DZ752" s="136"/>
      <c r="EA752" s="136"/>
      <c r="EB752" s="136"/>
      <c r="EC752" s="136"/>
      <c r="ED752" s="136"/>
      <c r="EE752" s="136"/>
      <c r="EF752" s="136"/>
      <c r="EG752" s="136"/>
      <c r="EH752" s="136"/>
      <c r="EI752" s="136"/>
      <c r="EJ752" s="136"/>
      <c r="EK752" s="136"/>
      <c r="EL752" s="136"/>
      <c r="EM752" s="136"/>
      <c r="EN752" s="136"/>
      <c r="EO752" s="136"/>
      <c r="EP752" s="136"/>
      <c r="EQ752" s="136"/>
      <c r="ER752" s="136"/>
      <c r="ES752" s="136"/>
      <c r="ET752" s="136"/>
      <c r="EU752" s="136"/>
      <c r="EV752" s="136"/>
      <c r="EW752" s="136"/>
      <c r="EX752" s="136"/>
      <c r="EY752" s="136"/>
      <c r="EZ752" s="136"/>
      <c r="FA752" s="136"/>
      <c r="FB752" s="136"/>
      <c r="FC752" s="136"/>
      <c r="FD752" s="136"/>
      <c r="FE752" s="136"/>
      <c r="FF752" s="136"/>
      <c r="FG752" s="136"/>
      <c r="FH752" s="136"/>
      <c r="FI752" s="136"/>
      <c r="FJ752" s="136"/>
      <c r="FK752" s="136"/>
      <c r="FL752" s="136"/>
      <c r="FM752" s="136"/>
      <c r="FN752" s="136"/>
      <c r="FO752" s="136"/>
      <c r="FP752" s="136"/>
      <c r="FQ752" s="136"/>
      <c r="FR752" s="136"/>
      <c r="FS752" s="136"/>
      <c r="FT752" s="136"/>
      <c r="FU752" s="136"/>
      <c r="FV752" s="136"/>
      <c r="FW752" s="136"/>
      <c r="FX752" s="136"/>
      <c r="FY752" s="136"/>
      <c r="FZ752" s="136"/>
      <c r="GA752" s="136"/>
      <c r="GB752" s="136"/>
      <c r="GC752" s="136"/>
      <c r="GD752" s="136"/>
      <c r="GE752" s="136"/>
      <c r="GF752" s="136"/>
      <c r="GG752" s="136"/>
      <c r="GH752" s="136"/>
      <c r="GI752" s="136"/>
      <c r="GJ752" s="136"/>
      <c r="GK752" s="136"/>
      <c r="GL752" s="136"/>
      <c r="GM752" s="136"/>
      <c r="GN752" s="136"/>
      <c r="GO752" s="136"/>
      <c r="GP752" s="136"/>
      <c r="GQ752" s="136"/>
      <c r="GR752" s="136"/>
      <c r="GS752" s="136"/>
      <c r="GT752" s="136"/>
      <c r="GU752" s="136"/>
      <c r="GV752" s="136"/>
      <c r="GW752" s="136"/>
      <c r="GX752" s="136"/>
      <c r="GY752" s="136"/>
      <c r="GZ752" s="136"/>
      <c r="HA752" s="136"/>
      <c r="HB752" s="136"/>
      <c r="HC752" s="136"/>
      <c r="HD752" s="136"/>
      <c r="HE752" s="136"/>
      <c r="HF752" s="136"/>
      <c r="HG752" s="136"/>
      <c r="HH752" s="136"/>
      <c r="HI752" s="136"/>
      <c r="HJ752" s="136"/>
      <c r="HK752" s="136"/>
      <c r="HL752" s="136"/>
      <c r="HM752" s="136"/>
      <c r="HN752" s="136"/>
      <c r="HO752" s="136"/>
      <c r="HP752" s="136"/>
      <c r="HQ752" s="136"/>
      <c r="HR752" s="136"/>
      <c r="HS752" s="136"/>
      <c r="HT752" s="136"/>
      <c r="HU752" s="136"/>
      <c r="HV752" s="136"/>
      <c r="HW752" s="136"/>
      <c r="HX752" s="136"/>
      <c r="HY752" s="136"/>
      <c r="HZ752" s="136"/>
      <c r="IA752" s="136"/>
      <c r="IB752" s="136"/>
      <c r="IC752" s="136"/>
      <c r="ID752" s="136"/>
      <c r="IE752" s="136"/>
      <c r="IF752" s="136"/>
      <c r="IG752" s="136"/>
    </row>
    <row r="753" spans="1:241" ht="15" customHeight="1" x14ac:dyDescent="0.25">
      <c r="A753" s="135" t="s">
        <v>738</v>
      </c>
      <c r="B753" s="205">
        <v>5575310</v>
      </c>
      <c r="C753" s="205">
        <v>2355687</v>
      </c>
      <c r="D753" s="205">
        <v>965083</v>
      </c>
      <c r="E753" s="205">
        <v>981128</v>
      </c>
      <c r="F753" s="205">
        <v>1378947</v>
      </c>
      <c r="G753" s="205">
        <v>388200</v>
      </c>
      <c r="H753" s="242">
        <v>11644355</v>
      </c>
      <c r="I753" s="136"/>
      <c r="J753" s="135" t="s">
        <v>608</v>
      </c>
      <c r="K753" s="205">
        <v>4290384</v>
      </c>
      <c r="L753" s="205">
        <v>2437641</v>
      </c>
      <c r="M753" s="205">
        <v>651059</v>
      </c>
      <c r="N753" s="205">
        <v>1015973</v>
      </c>
      <c r="O753" s="205">
        <v>1430014</v>
      </c>
      <c r="P753" s="205">
        <v>261619</v>
      </c>
      <c r="Q753" s="242">
        <v>10086690</v>
      </c>
      <c r="R753" s="136"/>
      <c r="S753" s="136"/>
      <c r="T753" s="136"/>
      <c r="U753" s="136"/>
      <c r="V753" s="136"/>
      <c r="W753" s="136"/>
      <c r="X753" s="136"/>
      <c r="Y753" s="136"/>
      <c r="Z753" s="136"/>
      <c r="AA753" s="136"/>
      <c r="AB753" s="136"/>
      <c r="AC753" s="136"/>
      <c r="AD753" s="136"/>
      <c r="AE753" s="136"/>
      <c r="AF753" s="136"/>
      <c r="AG753" s="136"/>
      <c r="AH753" s="136"/>
      <c r="AI753" s="136"/>
      <c r="AJ753" s="136"/>
      <c r="AK753" s="136"/>
      <c r="AL753" s="136"/>
      <c r="AM753" s="136"/>
      <c r="AN753" s="136"/>
      <c r="AO753" s="136"/>
      <c r="AP753" s="136"/>
      <c r="AQ753" s="136"/>
      <c r="AR753" s="136"/>
      <c r="AS753" s="136"/>
      <c r="AT753" s="136"/>
      <c r="AU753" s="136"/>
      <c r="AV753" s="136"/>
      <c r="AW753" s="136"/>
      <c r="AX753" s="136"/>
      <c r="AY753" s="136"/>
      <c r="AZ753" s="136"/>
      <c r="BA753" s="136"/>
      <c r="BB753" s="136"/>
      <c r="BC753" s="136"/>
      <c r="BD753" s="136"/>
      <c r="BE753" s="136"/>
      <c r="BF753" s="136"/>
      <c r="BG753" s="136"/>
      <c r="BH753" s="136"/>
      <c r="BI753" s="136"/>
      <c r="BJ753" s="136"/>
      <c r="BK753" s="136"/>
      <c r="BL753" s="136"/>
      <c r="BM753" s="136"/>
      <c r="BN753" s="136"/>
      <c r="BO753" s="136"/>
      <c r="BP753" s="136"/>
      <c r="BQ753" s="136"/>
      <c r="BR753" s="136"/>
      <c r="BS753" s="136"/>
      <c r="BT753" s="136"/>
      <c r="BU753" s="136"/>
      <c r="BV753" s="136"/>
      <c r="BW753" s="136"/>
      <c r="BX753" s="136"/>
      <c r="BY753" s="136"/>
      <c r="BZ753" s="136"/>
      <c r="CA753" s="136"/>
      <c r="CB753" s="136"/>
      <c r="CC753" s="136"/>
      <c r="CD753" s="136"/>
      <c r="CE753" s="136"/>
      <c r="CF753" s="136"/>
      <c r="CG753" s="136"/>
      <c r="CH753" s="136"/>
      <c r="CI753" s="136"/>
      <c r="CJ753" s="136"/>
      <c r="CK753" s="136"/>
      <c r="CL753" s="136"/>
      <c r="CM753" s="136"/>
      <c r="CN753" s="136"/>
      <c r="CO753" s="136"/>
      <c r="CP753" s="136"/>
      <c r="CQ753" s="136"/>
      <c r="CR753" s="136"/>
      <c r="CS753" s="136"/>
      <c r="CT753" s="136"/>
      <c r="CU753" s="136"/>
      <c r="CV753" s="136"/>
      <c r="CW753" s="136"/>
      <c r="CX753" s="136"/>
      <c r="CY753" s="136"/>
      <c r="CZ753" s="136"/>
      <c r="DA753" s="136"/>
      <c r="DB753" s="136"/>
      <c r="DC753" s="136"/>
      <c r="DD753" s="136"/>
      <c r="DE753" s="136"/>
      <c r="DF753" s="136"/>
      <c r="DG753" s="136"/>
      <c r="DH753" s="136"/>
      <c r="DI753" s="136"/>
      <c r="DJ753" s="136"/>
      <c r="DK753" s="136"/>
      <c r="DL753" s="136"/>
      <c r="DM753" s="136"/>
      <c r="DN753" s="136"/>
      <c r="DO753" s="136"/>
      <c r="DP753" s="136"/>
      <c r="DQ753" s="136"/>
      <c r="DR753" s="136"/>
      <c r="DS753" s="136"/>
      <c r="DT753" s="136"/>
      <c r="DU753" s="136"/>
      <c r="DV753" s="136"/>
      <c r="DW753" s="136"/>
      <c r="DX753" s="136"/>
      <c r="DY753" s="136"/>
      <c r="DZ753" s="136"/>
      <c r="EA753" s="136"/>
      <c r="EB753" s="136"/>
      <c r="EC753" s="136"/>
      <c r="ED753" s="136"/>
      <c r="EE753" s="136"/>
      <c r="EF753" s="136"/>
      <c r="EG753" s="136"/>
      <c r="EH753" s="136"/>
      <c r="EI753" s="136"/>
      <c r="EJ753" s="136"/>
      <c r="EK753" s="136"/>
      <c r="EL753" s="136"/>
      <c r="EM753" s="136"/>
      <c r="EN753" s="136"/>
      <c r="EO753" s="136"/>
      <c r="EP753" s="136"/>
      <c r="EQ753" s="136"/>
      <c r="ER753" s="136"/>
      <c r="ES753" s="136"/>
      <c r="ET753" s="136"/>
      <c r="EU753" s="136"/>
      <c r="EV753" s="136"/>
      <c r="EW753" s="136"/>
      <c r="EX753" s="136"/>
      <c r="EY753" s="136"/>
      <c r="EZ753" s="136"/>
      <c r="FA753" s="136"/>
      <c r="FB753" s="136"/>
      <c r="FC753" s="136"/>
      <c r="FD753" s="136"/>
      <c r="FE753" s="136"/>
      <c r="FF753" s="136"/>
      <c r="FG753" s="136"/>
      <c r="FH753" s="136"/>
      <c r="FI753" s="136"/>
      <c r="FJ753" s="136"/>
      <c r="FK753" s="136"/>
      <c r="FL753" s="136"/>
      <c r="FM753" s="136"/>
      <c r="FN753" s="136"/>
      <c r="FO753" s="136"/>
      <c r="FP753" s="136"/>
      <c r="FQ753" s="136"/>
      <c r="FR753" s="136"/>
      <c r="FS753" s="136"/>
      <c r="FT753" s="136"/>
      <c r="FU753" s="136"/>
      <c r="FV753" s="136"/>
      <c r="FW753" s="136"/>
      <c r="FX753" s="136"/>
      <c r="FY753" s="136"/>
      <c r="FZ753" s="136"/>
      <c r="GA753" s="136"/>
      <c r="GB753" s="136"/>
      <c r="GC753" s="136"/>
      <c r="GD753" s="136"/>
      <c r="GE753" s="136"/>
      <c r="GF753" s="136"/>
      <c r="GG753" s="136"/>
      <c r="GH753" s="136"/>
      <c r="GI753" s="136"/>
      <c r="GJ753" s="136"/>
      <c r="GK753" s="136"/>
      <c r="GL753" s="136"/>
      <c r="GM753" s="136"/>
      <c r="GN753" s="136"/>
      <c r="GO753" s="136"/>
      <c r="GP753" s="136"/>
      <c r="GQ753" s="136"/>
      <c r="GR753" s="136"/>
      <c r="GS753" s="136"/>
      <c r="GT753" s="136"/>
      <c r="GU753" s="136"/>
      <c r="GV753" s="136"/>
      <c r="GW753" s="136"/>
      <c r="GX753" s="136"/>
      <c r="GY753" s="136"/>
      <c r="GZ753" s="136"/>
      <c r="HA753" s="136"/>
      <c r="HB753" s="136"/>
      <c r="HC753" s="136"/>
      <c r="HD753" s="136"/>
      <c r="HE753" s="136"/>
      <c r="HF753" s="136"/>
      <c r="HG753" s="136"/>
      <c r="HH753" s="136"/>
      <c r="HI753" s="136"/>
      <c r="HJ753" s="136"/>
      <c r="HK753" s="136"/>
      <c r="HL753" s="136"/>
      <c r="HM753" s="136"/>
      <c r="HN753" s="136"/>
      <c r="HO753" s="136"/>
      <c r="HP753" s="136"/>
      <c r="HQ753" s="136"/>
      <c r="HR753" s="136"/>
      <c r="HS753" s="136"/>
      <c r="HT753" s="136"/>
      <c r="HU753" s="136"/>
      <c r="HV753" s="136"/>
      <c r="HW753" s="136"/>
      <c r="HX753" s="136"/>
      <c r="HY753" s="136"/>
      <c r="HZ753" s="136"/>
      <c r="IA753" s="136"/>
      <c r="IB753" s="136"/>
      <c r="IC753" s="136"/>
      <c r="ID753" s="136"/>
      <c r="IE753" s="136"/>
      <c r="IF753" s="136"/>
      <c r="IG753" s="136"/>
    </row>
    <row r="754" spans="1:241" ht="15" customHeight="1" x14ac:dyDescent="0.25">
      <c r="A754" s="135" t="s">
        <v>739</v>
      </c>
      <c r="B754" s="205">
        <v>3916927</v>
      </c>
      <c r="C754" s="205">
        <v>1939380</v>
      </c>
      <c r="D754" s="205">
        <v>959031</v>
      </c>
      <c r="E754" s="205">
        <v>865347</v>
      </c>
      <c r="F754" s="205">
        <v>1482993</v>
      </c>
      <c r="G754" s="205">
        <v>290700</v>
      </c>
      <c r="H754" s="242">
        <v>9454378</v>
      </c>
      <c r="I754" s="136"/>
      <c r="J754" s="135" t="s">
        <v>609</v>
      </c>
      <c r="K754" s="205">
        <v>4240051</v>
      </c>
      <c r="L754" s="205">
        <v>2912665</v>
      </c>
      <c r="M754" s="205">
        <v>874601</v>
      </c>
      <c r="N754" s="205">
        <v>998698</v>
      </c>
      <c r="O754" s="205">
        <v>1707050</v>
      </c>
      <c r="P754" s="205">
        <v>468211</v>
      </c>
      <c r="Q754" s="242">
        <v>11201276</v>
      </c>
      <c r="R754" s="136"/>
      <c r="S754" s="136"/>
      <c r="T754" s="136"/>
      <c r="U754" s="136"/>
      <c r="V754" s="136"/>
      <c r="W754" s="136"/>
      <c r="X754" s="136"/>
      <c r="Y754" s="136"/>
      <c r="Z754" s="136"/>
      <c r="AA754" s="136"/>
      <c r="AB754" s="136"/>
      <c r="AC754" s="136"/>
      <c r="AD754" s="136"/>
      <c r="AE754" s="136"/>
      <c r="AF754" s="136"/>
      <c r="AG754" s="136"/>
      <c r="AH754" s="136"/>
      <c r="AI754" s="136"/>
      <c r="AJ754" s="136"/>
      <c r="AK754" s="136"/>
      <c r="AL754" s="136"/>
      <c r="AM754" s="136"/>
      <c r="AN754" s="136"/>
      <c r="AO754" s="136"/>
      <c r="AP754" s="136"/>
      <c r="AQ754" s="136"/>
      <c r="AR754" s="136"/>
      <c r="AS754" s="136"/>
      <c r="AT754" s="136"/>
      <c r="AU754" s="136"/>
      <c r="AV754" s="136"/>
      <c r="AW754" s="136"/>
      <c r="AX754" s="136"/>
      <c r="AY754" s="136"/>
      <c r="AZ754" s="136"/>
      <c r="BA754" s="136"/>
      <c r="BB754" s="136"/>
      <c r="BC754" s="136"/>
      <c r="BD754" s="136"/>
      <c r="BE754" s="136"/>
      <c r="BF754" s="136"/>
      <c r="BG754" s="136"/>
      <c r="BH754" s="136"/>
      <c r="BI754" s="136"/>
      <c r="BJ754" s="136"/>
      <c r="BK754" s="136"/>
      <c r="BL754" s="136"/>
      <c r="BM754" s="136"/>
      <c r="BN754" s="136"/>
      <c r="BO754" s="136"/>
      <c r="BP754" s="136"/>
      <c r="BQ754" s="136"/>
      <c r="BR754" s="136"/>
      <c r="BS754" s="136"/>
      <c r="BT754" s="136"/>
      <c r="BU754" s="136"/>
      <c r="BV754" s="136"/>
      <c r="BW754" s="136"/>
      <c r="BX754" s="136"/>
      <c r="BY754" s="136"/>
      <c r="BZ754" s="136"/>
      <c r="CA754" s="136"/>
      <c r="CB754" s="136"/>
      <c r="CC754" s="136"/>
      <c r="CD754" s="136"/>
      <c r="CE754" s="136"/>
      <c r="CF754" s="136"/>
      <c r="CG754" s="136"/>
      <c r="CH754" s="136"/>
      <c r="CI754" s="136"/>
      <c r="CJ754" s="136"/>
      <c r="CK754" s="136"/>
      <c r="CL754" s="136"/>
      <c r="CM754" s="136"/>
      <c r="CN754" s="136"/>
      <c r="CO754" s="136"/>
      <c r="CP754" s="136"/>
      <c r="CQ754" s="136"/>
      <c r="CR754" s="136"/>
      <c r="CS754" s="136"/>
      <c r="CT754" s="136"/>
      <c r="CU754" s="136"/>
      <c r="CV754" s="136"/>
      <c r="CW754" s="136"/>
      <c r="CX754" s="136"/>
      <c r="CY754" s="136"/>
      <c r="CZ754" s="136"/>
      <c r="DA754" s="136"/>
      <c r="DB754" s="136"/>
      <c r="DC754" s="136"/>
      <c r="DD754" s="136"/>
      <c r="DE754" s="136"/>
      <c r="DF754" s="136"/>
      <c r="DG754" s="136"/>
      <c r="DH754" s="136"/>
      <c r="DI754" s="136"/>
      <c r="DJ754" s="136"/>
      <c r="DK754" s="136"/>
      <c r="DL754" s="136"/>
      <c r="DM754" s="136"/>
      <c r="DN754" s="136"/>
      <c r="DO754" s="136"/>
      <c r="DP754" s="136"/>
      <c r="DQ754" s="136"/>
      <c r="DR754" s="136"/>
      <c r="DS754" s="136"/>
      <c r="DT754" s="136"/>
      <c r="DU754" s="136"/>
      <c r="DV754" s="136"/>
      <c r="DW754" s="136"/>
      <c r="DX754" s="136"/>
      <c r="DY754" s="136"/>
      <c r="DZ754" s="136"/>
      <c r="EA754" s="136"/>
      <c r="EB754" s="136"/>
      <c r="EC754" s="136"/>
      <c r="ED754" s="136"/>
      <c r="EE754" s="136"/>
      <c r="EF754" s="136"/>
      <c r="EG754" s="136"/>
      <c r="EH754" s="136"/>
      <c r="EI754" s="136"/>
      <c r="EJ754" s="136"/>
      <c r="EK754" s="136"/>
      <c r="EL754" s="136"/>
      <c r="EM754" s="136"/>
      <c r="EN754" s="136"/>
      <c r="EO754" s="136"/>
      <c r="EP754" s="136"/>
      <c r="EQ754" s="136"/>
      <c r="ER754" s="136"/>
      <c r="ES754" s="136"/>
      <c r="ET754" s="136"/>
      <c r="EU754" s="136"/>
      <c r="EV754" s="136"/>
      <c r="EW754" s="136"/>
      <c r="EX754" s="136"/>
      <c r="EY754" s="136"/>
      <c r="EZ754" s="136"/>
      <c r="FA754" s="136"/>
      <c r="FB754" s="136"/>
      <c r="FC754" s="136"/>
      <c r="FD754" s="136"/>
      <c r="FE754" s="136"/>
      <c r="FF754" s="136"/>
      <c r="FG754" s="136"/>
      <c r="FH754" s="136"/>
      <c r="FI754" s="136"/>
      <c r="FJ754" s="136"/>
      <c r="FK754" s="136"/>
      <c r="FL754" s="136"/>
      <c r="FM754" s="136"/>
      <c r="FN754" s="136"/>
      <c r="FO754" s="136"/>
      <c r="FP754" s="136"/>
      <c r="FQ754" s="136"/>
      <c r="FR754" s="136"/>
      <c r="FS754" s="136"/>
      <c r="FT754" s="136"/>
      <c r="FU754" s="136"/>
      <c r="FV754" s="136"/>
      <c r="FW754" s="136"/>
      <c r="FX754" s="136"/>
      <c r="FY754" s="136"/>
      <c r="FZ754" s="136"/>
      <c r="GA754" s="136"/>
      <c r="GB754" s="136"/>
      <c r="GC754" s="136"/>
      <c r="GD754" s="136"/>
      <c r="GE754" s="136"/>
      <c r="GF754" s="136"/>
      <c r="GG754" s="136"/>
      <c r="GH754" s="136"/>
      <c r="GI754" s="136"/>
      <c r="GJ754" s="136"/>
      <c r="GK754" s="136"/>
      <c r="GL754" s="136"/>
      <c r="GM754" s="136"/>
      <c r="GN754" s="136"/>
      <c r="GO754" s="136"/>
      <c r="GP754" s="136"/>
      <c r="GQ754" s="136"/>
      <c r="GR754" s="136"/>
      <c r="GS754" s="136"/>
      <c r="GT754" s="136"/>
      <c r="GU754" s="136"/>
      <c r="GV754" s="136"/>
      <c r="GW754" s="136"/>
      <c r="GX754" s="136"/>
      <c r="GY754" s="136"/>
      <c r="GZ754" s="136"/>
      <c r="HA754" s="136"/>
      <c r="HB754" s="136"/>
      <c r="HC754" s="136"/>
      <c r="HD754" s="136"/>
      <c r="HE754" s="136"/>
      <c r="HF754" s="136"/>
      <c r="HG754" s="136"/>
      <c r="HH754" s="136"/>
      <c r="HI754" s="136"/>
      <c r="HJ754" s="136"/>
      <c r="HK754" s="136"/>
      <c r="HL754" s="136"/>
      <c r="HM754" s="136"/>
      <c r="HN754" s="136"/>
      <c r="HO754" s="136"/>
      <c r="HP754" s="136"/>
      <c r="HQ754" s="136"/>
      <c r="HR754" s="136"/>
      <c r="HS754" s="136"/>
      <c r="HT754" s="136"/>
      <c r="HU754" s="136"/>
      <c r="HV754" s="136"/>
      <c r="HW754" s="136"/>
      <c r="HX754" s="136"/>
      <c r="HY754" s="136"/>
      <c r="HZ754" s="136"/>
      <c r="IA754" s="136"/>
      <c r="IB754" s="136"/>
      <c r="IC754" s="136"/>
      <c r="ID754" s="136"/>
      <c r="IE754" s="136"/>
      <c r="IF754" s="136"/>
      <c r="IG754" s="136"/>
    </row>
    <row r="755" spans="1:241" ht="15" customHeight="1" x14ac:dyDescent="0.25">
      <c r="A755" s="135" t="s">
        <v>664</v>
      </c>
      <c r="B755" s="205">
        <v>5090793</v>
      </c>
      <c r="C755" s="205">
        <v>2890281</v>
      </c>
      <c r="D755" s="205">
        <v>1214019</v>
      </c>
      <c r="E755" s="205">
        <v>918843</v>
      </c>
      <c r="F755" s="205">
        <v>1836736</v>
      </c>
      <c r="G755" s="205">
        <v>384937</v>
      </c>
      <c r="H755" s="242">
        <v>12335609</v>
      </c>
      <c r="I755" s="136"/>
      <c r="J755" s="135" t="s">
        <v>612</v>
      </c>
      <c r="K755" s="205">
        <v>3837865</v>
      </c>
      <c r="L755" s="205">
        <v>1962353</v>
      </c>
      <c r="M755" s="205">
        <v>614665</v>
      </c>
      <c r="N755" s="205">
        <v>895795</v>
      </c>
      <c r="O755" s="205">
        <v>1274811</v>
      </c>
      <c r="P755" s="205">
        <v>288871</v>
      </c>
      <c r="Q755" s="242">
        <v>8874360</v>
      </c>
      <c r="R755" s="136"/>
      <c r="S755" s="136"/>
      <c r="T755" s="136"/>
      <c r="U755" s="136"/>
      <c r="V755" s="136"/>
      <c r="W755" s="136"/>
      <c r="X755" s="136"/>
      <c r="Y755" s="136"/>
      <c r="Z755" s="136"/>
      <c r="AA755" s="136"/>
      <c r="AB755" s="136"/>
      <c r="AC755" s="136"/>
      <c r="AD755" s="136"/>
      <c r="AE755" s="136"/>
      <c r="AF755" s="136"/>
      <c r="AG755" s="136"/>
      <c r="AH755" s="136"/>
      <c r="AI755" s="136"/>
      <c r="AJ755" s="136"/>
      <c r="AK755" s="136"/>
      <c r="AL755" s="136"/>
      <c r="AM755" s="136"/>
      <c r="AN755" s="136"/>
      <c r="AO755" s="136"/>
      <c r="AP755" s="136"/>
      <c r="AQ755" s="136"/>
      <c r="AR755" s="136"/>
      <c r="AS755" s="136"/>
      <c r="AT755" s="136"/>
      <c r="AU755" s="136"/>
      <c r="AV755" s="136"/>
      <c r="AW755" s="136"/>
      <c r="AX755" s="136"/>
      <c r="AY755" s="136"/>
      <c r="AZ755" s="136"/>
      <c r="BA755" s="136"/>
      <c r="BB755" s="136"/>
      <c r="BC755" s="136"/>
      <c r="BD755" s="136"/>
      <c r="BE755" s="136"/>
      <c r="BF755" s="136"/>
      <c r="BG755" s="136"/>
      <c r="BH755" s="136"/>
      <c r="BI755" s="136"/>
      <c r="BJ755" s="136"/>
      <c r="BK755" s="136"/>
      <c r="BL755" s="136"/>
      <c r="BM755" s="136"/>
      <c r="BN755" s="136"/>
      <c r="BO755" s="136"/>
      <c r="BP755" s="136"/>
      <c r="BQ755" s="136"/>
      <c r="BR755" s="136"/>
      <c r="BS755" s="136"/>
      <c r="BT755" s="136"/>
      <c r="BU755" s="136"/>
      <c r="BV755" s="136"/>
      <c r="BW755" s="136"/>
      <c r="BX755" s="136"/>
      <c r="BY755" s="136"/>
      <c r="BZ755" s="136"/>
      <c r="CA755" s="136"/>
      <c r="CB755" s="136"/>
      <c r="CC755" s="136"/>
      <c r="CD755" s="136"/>
      <c r="CE755" s="136"/>
      <c r="CF755" s="136"/>
      <c r="CG755" s="136"/>
      <c r="CH755" s="136"/>
      <c r="CI755" s="136"/>
      <c r="CJ755" s="136"/>
      <c r="CK755" s="136"/>
      <c r="CL755" s="136"/>
      <c r="CM755" s="136"/>
      <c r="CN755" s="136"/>
      <c r="CO755" s="136"/>
      <c r="CP755" s="136"/>
      <c r="CQ755" s="136"/>
      <c r="CR755" s="136"/>
      <c r="CS755" s="136"/>
      <c r="CT755" s="136"/>
      <c r="CU755" s="136"/>
      <c r="CV755" s="136"/>
      <c r="CW755" s="136"/>
      <c r="CX755" s="136"/>
      <c r="CY755" s="136"/>
      <c r="CZ755" s="136"/>
      <c r="DA755" s="136"/>
      <c r="DB755" s="136"/>
      <c r="DC755" s="136"/>
      <c r="DD755" s="136"/>
      <c r="DE755" s="136"/>
      <c r="DF755" s="136"/>
      <c r="DG755" s="136"/>
      <c r="DH755" s="136"/>
      <c r="DI755" s="136"/>
      <c r="DJ755" s="136"/>
      <c r="DK755" s="136"/>
      <c r="DL755" s="136"/>
      <c r="DM755" s="136"/>
      <c r="DN755" s="136"/>
      <c r="DO755" s="136"/>
      <c r="DP755" s="136"/>
      <c r="DQ755" s="136"/>
      <c r="DR755" s="136"/>
      <c r="DS755" s="136"/>
      <c r="DT755" s="136"/>
      <c r="DU755" s="136"/>
      <c r="DV755" s="136"/>
      <c r="DW755" s="136"/>
      <c r="DX755" s="136"/>
      <c r="DY755" s="136"/>
      <c r="DZ755" s="136"/>
      <c r="EA755" s="136"/>
      <c r="EB755" s="136"/>
      <c r="EC755" s="136"/>
      <c r="ED755" s="136"/>
      <c r="EE755" s="136"/>
      <c r="EF755" s="136"/>
      <c r="EG755" s="136"/>
      <c r="EH755" s="136"/>
      <c r="EI755" s="136"/>
      <c r="EJ755" s="136"/>
      <c r="EK755" s="136"/>
      <c r="EL755" s="136"/>
      <c r="EM755" s="136"/>
      <c r="EN755" s="136"/>
      <c r="EO755" s="136"/>
      <c r="EP755" s="136"/>
      <c r="EQ755" s="136"/>
      <c r="ER755" s="136"/>
      <c r="ES755" s="136"/>
      <c r="ET755" s="136"/>
      <c r="EU755" s="136"/>
      <c r="EV755" s="136"/>
      <c r="EW755" s="136"/>
      <c r="EX755" s="136"/>
      <c r="EY755" s="136"/>
      <c r="EZ755" s="136"/>
      <c r="FA755" s="136"/>
      <c r="FB755" s="136"/>
      <c r="FC755" s="136"/>
      <c r="FD755" s="136"/>
      <c r="FE755" s="136"/>
      <c r="FF755" s="136"/>
      <c r="FG755" s="136"/>
      <c r="FH755" s="136"/>
      <c r="FI755" s="136"/>
      <c r="FJ755" s="136"/>
      <c r="FK755" s="136"/>
      <c r="FL755" s="136"/>
      <c r="FM755" s="136"/>
      <c r="FN755" s="136"/>
      <c r="FO755" s="136"/>
      <c r="FP755" s="136"/>
      <c r="FQ755" s="136"/>
      <c r="FR755" s="136"/>
      <c r="FS755" s="136"/>
      <c r="FT755" s="136"/>
      <c r="FU755" s="136"/>
      <c r="FV755" s="136"/>
      <c r="FW755" s="136"/>
      <c r="FX755" s="136"/>
      <c r="FY755" s="136"/>
      <c r="FZ755" s="136"/>
      <c r="GA755" s="136"/>
      <c r="GB755" s="136"/>
      <c r="GC755" s="136"/>
      <c r="GD755" s="136"/>
      <c r="GE755" s="136"/>
      <c r="GF755" s="136"/>
      <c r="GG755" s="136"/>
      <c r="GH755" s="136"/>
      <c r="GI755" s="136"/>
      <c r="GJ755" s="136"/>
      <c r="GK755" s="136"/>
      <c r="GL755" s="136"/>
      <c r="GM755" s="136"/>
      <c r="GN755" s="136"/>
      <c r="GO755" s="136"/>
      <c r="GP755" s="136"/>
      <c r="GQ755" s="136"/>
      <c r="GR755" s="136"/>
      <c r="GS755" s="136"/>
      <c r="GT755" s="136"/>
      <c r="GU755" s="136"/>
      <c r="GV755" s="136"/>
      <c r="GW755" s="136"/>
      <c r="GX755" s="136"/>
      <c r="GY755" s="136"/>
      <c r="GZ755" s="136"/>
      <c r="HA755" s="136"/>
      <c r="HB755" s="136"/>
      <c r="HC755" s="136"/>
      <c r="HD755" s="136"/>
      <c r="HE755" s="136"/>
      <c r="HF755" s="136"/>
      <c r="HG755" s="136"/>
      <c r="HH755" s="136"/>
      <c r="HI755" s="136"/>
      <c r="HJ755" s="136"/>
      <c r="HK755" s="136"/>
      <c r="HL755" s="136"/>
      <c r="HM755" s="136"/>
      <c r="HN755" s="136"/>
      <c r="HO755" s="136"/>
      <c r="HP755" s="136"/>
      <c r="HQ755" s="136"/>
      <c r="HR755" s="136"/>
      <c r="HS755" s="136"/>
      <c r="HT755" s="136"/>
      <c r="HU755" s="136"/>
      <c r="HV755" s="136"/>
      <c r="HW755" s="136"/>
      <c r="HX755" s="136"/>
      <c r="HY755" s="136"/>
      <c r="HZ755" s="136"/>
      <c r="IA755" s="136"/>
      <c r="IB755" s="136"/>
      <c r="IC755" s="136"/>
      <c r="ID755" s="136"/>
      <c r="IE755" s="136"/>
      <c r="IF755" s="136"/>
      <c r="IG755" s="136"/>
    </row>
    <row r="756" spans="1:241" ht="15" customHeight="1" x14ac:dyDescent="0.25">
      <c r="A756" s="135" t="s">
        <v>580</v>
      </c>
      <c r="B756" s="205">
        <v>7353516</v>
      </c>
      <c r="C756" s="205">
        <v>2115403</v>
      </c>
      <c r="D756" s="205">
        <v>1392504</v>
      </c>
      <c r="E756" s="205">
        <v>824969</v>
      </c>
      <c r="F756" s="205">
        <v>1548514</v>
      </c>
      <c r="G756" s="205">
        <v>481430</v>
      </c>
      <c r="H756" s="242">
        <v>13716336</v>
      </c>
      <c r="I756" s="136"/>
      <c r="J756" s="135" t="s">
        <v>753</v>
      </c>
      <c r="K756" s="205">
        <v>4801900</v>
      </c>
      <c r="L756" s="205">
        <v>2098415</v>
      </c>
      <c r="M756" s="205">
        <v>666985</v>
      </c>
      <c r="N756" s="205">
        <v>813493</v>
      </c>
      <c r="O756" s="205">
        <v>1715953</v>
      </c>
      <c r="P756" s="205">
        <v>414845</v>
      </c>
      <c r="Q756" s="242">
        <v>10511591</v>
      </c>
      <c r="R756" s="136"/>
      <c r="S756" s="136"/>
      <c r="T756" s="136"/>
      <c r="U756" s="136"/>
      <c r="V756" s="136"/>
      <c r="W756" s="136"/>
      <c r="X756" s="136"/>
      <c r="Y756" s="136"/>
      <c r="Z756" s="136"/>
      <c r="AA756" s="136"/>
      <c r="AB756" s="136"/>
      <c r="AC756" s="136"/>
      <c r="AD756" s="136"/>
      <c r="AE756" s="136"/>
      <c r="AF756" s="136"/>
      <c r="AG756" s="136"/>
      <c r="AH756" s="136"/>
      <c r="AI756" s="136"/>
      <c r="AJ756" s="136"/>
      <c r="AK756" s="136"/>
      <c r="AL756" s="136"/>
      <c r="AM756" s="136"/>
      <c r="AN756" s="136"/>
      <c r="AO756" s="136"/>
      <c r="AP756" s="136"/>
      <c r="AQ756" s="136"/>
      <c r="AR756" s="136"/>
      <c r="AS756" s="136"/>
      <c r="AT756" s="136"/>
      <c r="AU756" s="136"/>
      <c r="AV756" s="136"/>
      <c r="AW756" s="136"/>
      <c r="AX756" s="136"/>
      <c r="AY756" s="136"/>
      <c r="AZ756" s="136"/>
      <c r="BA756" s="136"/>
      <c r="BB756" s="136"/>
      <c r="BC756" s="136"/>
      <c r="BD756" s="136"/>
      <c r="BE756" s="136"/>
      <c r="BF756" s="136"/>
      <c r="BG756" s="136"/>
      <c r="BH756" s="136"/>
      <c r="BI756" s="136"/>
      <c r="BJ756" s="136"/>
      <c r="BK756" s="136"/>
      <c r="BL756" s="136"/>
      <c r="BM756" s="136"/>
      <c r="BN756" s="136"/>
      <c r="BO756" s="136"/>
      <c r="BP756" s="136"/>
      <c r="BQ756" s="136"/>
      <c r="BR756" s="136"/>
      <c r="BS756" s="136"/>
      <c r="BT756" s="136"/>
      <c r="BU756" s="136"/>
      <c r="BV756" s="136"/>
      <c r="BW756" s="136"/>
      <c r="BX756" s="136"/>
      <c r="BY756" s="136"/>
      <c r="BZ756" s="136"/>
      <c r="CA756" s="136"/>
      <c r="CB756" s="136"/>
      <c r="CC756" s="136"/>
      <c r="CD756" s="136"/>
      <c r="CE756" s="136"/>
      <c r="CF756" s="136"/>
      <c r="CG756" s="136"/>
      <c r="CH756" s="136"/>
      <c r="CI756" s="136"/>
      <c r="CJ756" s="136"/>
      <c r="CK756" s="136"/>
      <c r="CL756" s="136"/>
      <c r="CM756" s="136"/>
      <c r="CN756" s="136"/>
      <c r="CO756" s="136"/>
      <c r="CP756" s="136"/>
      <c r="CQ756" s="136"/>
      <c r="CR756" s="136"/>
      <c r="CS756" s="136"/>
      <c r="CT756" s="136"/>
      <c r="CU756" s="136"/>
      <c r="CV756" s="136"/>
      <c r="CW756" s="136"/>
      <c r="CX756" s="136"/>
      <c r="CY756" s="136"/>
      <c r="CZ756" s="136"/>
      <c r="DA756" s="136"/>
      <c r="DB756" s="136"/>
      <c r="DC756" s="136"/>
      <c r="DD756" s="136"/>
      <c r="DE756" s="136"/>
      <c r="DF756" s="136"/>
      <c r="DG756" s="136"/>
      <c r="DH756" s="136"/>
      <c r="DI756" s="136"/>
      <c r="DJ756" s="136"/>
      <c r="DK756" s="136"/>
      <c r="DL756" s="136"/>
      <c r="DM756" s="136"/>
      <c r="DN756" s="136"/>
      <c r="DO756" s="136"/>
      <c r="DP756" s="136"/>
      <c r="DQ756" s="136"/>
      <c r="DR756" s="136"/>
      <c r="DS756" s="136"/>
      <c r="DT756" s="136"/>
      <c r="DU756" s="136"/>
      <c r="DV756" s="136"/>
      <c r="DW756" s="136"/>
      <c r="DX756" s="136"/>
      <c r="DY756" s="136"/>
      <c r="DZ756" s="136"/>
      <c r="EA756" s="136"/>
      <c r="EB756" s="136"/>
      <c r="EC756" s="136"/>
      <c r="ED756" s="136"/>
      <c r="EE756" s="136"/>
      <c r="EF756" s="136"/>
      <c r="EG756" s="136"/>
      <c r="EH756" s="136"/>
      <c r="EI756" s="136"/>
      <c r="EJ756" s="136"/>
      <c r="EK756" s="136"/>
      <c r="EL756" s="136"/>
      <c r="EM756" s="136"/>
      <c r="EN756" s="136"/>
      <c r="EO756" s="136"/>
      <c r="EP756" s="136"/>
      <c r="EQ756" s="136"/>
      <c r="ER756" s="136"/>
      <c r="ES756" s="136"/>
      <c r="ET756" s="136"/>
      <c r="EU756" s="136"/>
      <c r="EV756" s="136"/>
      <c r="EW756" s="136"/>
      <c r="EX756" s="136"/>
      <c r="EY756" s="136"/>
      <c r="EZ756" s="136"/>
      <c r="FA756" s="136"/>
      <c r="FB756" s="136"/>
      <c r="FC756" s="136"/>
      <c r="FD756" s="136"/>
      <c r="FE756" s="136"/>
      <c r="FF756" s="136"/>
      <c r="FG756" s="136"/>
      <c r="FH756" s="136"/>
      <c r="FI756" s="136"/>
      <c r="FJ756" s="136"/>
      <c r="FK756" s="136"/>
      <c r="FL756" s="136"/>
      <c r="FM756" s="136"/>
      <c r="FN756" s="136"/>
      <c r="FO756" s="136"/>
      <c r="FP756" s="136"/>
      <c r="FQ756" s="136"/>
      <c r="FR756" s="136"/>
      <c r="FS756" s="136"/>
      <c r="FT756" s="136"/>
      <c r="FU756" s="136"/>
      <c r="FV756" s="136"/>
      <c r="FW756" s="136"/>
      <c r="FX756" s="136"/>
      <c r="FY756" s="136"/>
      <c r="FZ756" s="136"/>
      <c r="GA756" s="136"/>
      <c r="GB756" s="136"/>
      <c r="GC756" s="136"/>
      <c r="GD756" s="136"/>
      <c r="GE756" s="136"/>
      <c r="GF756" s="136"/>
      <c r="GG756" s="136"/>
      <c r="GH756" s="136"/>
      <c r="GI756" s="136"/>
      <c r="GJ756" s="136"/>
      <c r="GK756" s="136"/>
      <c r="GL756" s="136"/>
      <c r="GM756" s="136"/>
      <c r="GN756" s="136"/>
      <c r="GO756" s="136"/>
      <c r="GP756" s="136"/>
      <c r="GQ756" s="136"/>
      <c r="GR756" s="136"/>
      <c r="GS756" s="136"/>
      <c r="GT756" s="136"/>
      <c r="GU756" s="136"/>
      <c r="GV756" s="136"/>
      <c r="GW756" s="136"/>
      <c r="GX756" s="136"/>
      <c r="GY756" s="136"/>
      <c r="GZ756" s="136"/>
      <c r="HA756" s="136"/>
      <c r="HB756" s="136"/>
      <c r="HC756" s="136"/>
      <c r="HD756" s="136"/>
      <c r="HE756" s="136"/>
      <c r="HF756" s="136"/>
      <c r="HG756" s="136"/>
      <c r="HH756" s="136"/>
      <c r="HI756" s="136"/>
      <c r="HJ756" s="136"/>
      <c r="HK756" s="136"/>
      <c r="HL756" s="136"/>
      <c r="HM756" s="136"/>
      <c r="HN756" s="136"/>
      <c r="HO756" s="136"/>
      <c r="HP756" s="136"/>
      <c r="HQ756" s="136"/>
      <c r="HR756" s="136"/>
      <c r="HS756" s="136"/>
      <c r="HT756" s="136"/>
      <c r="HU756" s="136"/>
      <c r="HV756" s="136"/>
      <c r="HW756" s="136"/>
      <c r="HX756" s="136"/>
      <c r="HY756" s="136"/>
      <c r="HZ756" s="136"/>
      <c r="IA756" s="136"/>
      <c r="IB756" s="136"/>
      <c r="IC756" s="136"/>
      <c r="ID756" s="136"/>
      <c r="IE756" s="136"/>
      <c r="IF756" s="136"/>
      <c r="IG756" s="136"/>
    </row>
    <row r="757" spans="1:241" ht="15" customHeight="1" x14ac:dyDescent="0.25">
      <c r="A757" s="135" t="s">
        <v>583</v>
      </c>
      <c r="B757" s="205">
        <v>3942653</v>
      </c>
      <c r="C757" s="205">
        <v>1748781</v>
      </c>
      <c r="D757" s="205">
        <v>898081</v>
      </c>
      <c r="E757" s="205">
        <v>950814</v>
      </c>
      <c r="F757" s="205">
        <v>1360554</v>
      </c>
      <c r="G757" s="205">
        <v>337723</v>
      </c>
      <c r="H757" s="242">
        <v>9238606</v>
      </c>
      <c r="I757" s="136"/>
      <c r="J757" s="135" t="s">
        <v>689</v>
      </c>
      <c r="K757" s="205">
        <v>6955005</v>
      </c>
      <c r="L757" s="205">
        <v>4426683</v>
      </c>
      <c r="M757" s="205">
        <v>1060119</v>
      </c>
      <c r="N757" s="205">
        <v>1125011</v>
      </c>
      <c r="O757" s="205">
        <v>1816956</v>
      </c>
      <c r="P757" s="205">
        <v>561844</v>
      </c>
      <c r="Q757" s="242">
        <v>15945618</v>
      </c>
      <c r="R757" s="136"/>
      <c r="S757" s="136"/>
      <c r="T757" s="136"/>
      <c r="U757" s="136"/>
      <c r="V757" s="136"/>
      <c r="W757" s="136"/>
      <c r="X757" s="136"/>
      <c r="Y757" s="136"/>
      <c r="Z757" s="136"/>
      <c r="AA757" s="136"/>
      <c r="AB757" s="136"/>
      <c r="AC757" s="136"/>
      <c r="AD757" s="136"/>
      <c r="AE757" s="136"/>
      <c r="AF757" s="136"/>
      <c r="AG757" s="136"/>
      <c r="AH757" s="136"/>
      <c r="AI757" s="136"/>
      <c r="AJ757" s="136"/>
      <c r="AK757" s="136"/>
      <c r="AL757" s="136"/>
      <c r="AM757" s="136"/>
      <c r="AN757" s="136"/>
      <c r="AO757" s="136"/>
      <c r="AP757" s="136"/>
      <c r="AQ757" s="136"/>
      <c r="AR757" s="136"/>
      <c r="AS757" s="136"/>
      <c r="AT757" s="136"/>
      <c r="AU757" s="136"/>
      <c r="AV757" s="136"/>
      <c r="AW757" s="136"/>
      <c r="AX757" s="136"/>
      <c r="AY757" s="136"/>
      <c r="AZ757" s="136"/>
      <c r="BA757" s="136"/>
      <c r="BB757" s="136"/>
      <c r="BC757" s="136"/>
      <c r="BD757" s="136"/>
      <c r="BE757" s="136"/>
      <c r="BF757" s="136"/>
      <c r="BG757" s="136"/>
      <c r="BH757" s="136"/>
      <c r="BI757" s="136"/>
      <c r="BJ757" s="136"/>
      <c r="BK757" s="136"/>
      <c r="BL757" s="136"/>
      <c r="BM757" s="136"/>
      <c r="BN757" s="136"/>
      <c r="BO757" s="136"/>
      <c r="BP757" s="136"/>
      <c r="BQ757" s="136"/>
      <c r="BR757" s="136"/>
      <c r="BS757" s="136"/>
      <c r="BT757" s="136"/>
      <c r="BU757" s="136"/>
      <c r="BV757" s="136"/>
      <c r="BW757" s="136"/>
      <c r="BX757" s="136"/>
      <c r="BY757" s="136"/>
      <c r="BZ757" s="136"/>
      <c r="CA757" s="136"/>
      <c r="CB757" s="136"/>
      <c r="CC757" s="136"/>
      <c r="CD757" s="136"/>
      <c r="CE757" s="136"/>
      <c r="CF757" s="136"/>
      <c r="CG757" s="136"/>
      <c r="CH757" s="136"/>
      <c r="CI757" s="136"/>
      <c r="CJ757" s="136"/>
      <c r="CK757" s="136"/>
      <c r="CL757" s="136"/>
      <c r="CM757" s="136"/>
      <c r="CN757" s="136"/>
      <c r="CO757" s="136"/>
      <c r="CP757" s="136"/>
      <c r="CQ757" s="136"/>
      <c r="CR757" s="136"/>
      <c r="CS757" s="136"/>
      <c r="CT757" s="136"/>
      <c r="CU757" s="136"/>
      <c r="CV757" s="136"/>
      <c r="CW757" s="136"/>
      <c r="CX757" s="136"/>
      <c r="CY757" s="136"/>
      <c r="CZ757" s="136"/>
      <c r="DA757" s="136"/>
      <c r="DB757" s="136"/>
      <c r="DC757" s="136"/>
      <c r="DD757" s="136"/>
      <c r="DE757" s="136"/>
      <c r="DF757" s="136"/>
      <c r="DG757" s="136"/>
      <c r="DH757" s="136"/>
      <c r="DI757" s="136"/>
      <c r="DJ757" s="136"/>
      <c r="DK757" s="136"/>
      <c r="DL757" s="136"/>
      <c r="DM757" s="136"/>
      <c r="DN757" s="136"/>
      <c r="DO757" s="136"/>
      <c r="DP757" s="136"/>
      <c r="DQ757" s="136"/>
      <c r="DR757" s="136"/>
      <c r="DS757" s="136"/>
      <c r="DT757" s="136"/>
      <c r="DU757" s="136"/>
      <c r="DV757" s="136"/>
      <c r="DW757" s="136"/>
      <c r="DX757" s="136"/>
      <c r="DY757" s="136"/>
      <c r="DZ757" s="136"/>
      <c r="EA757" s="136"/>
      <c r="EB757" s="136"/>
      <c r="EC757" s="136"/>
      <c r="ED757" s="136"/>
      <c r="EE757" s="136"/>
      <c r="EF757" s="136"/>
      <c r="EG757" s="136"/>
      <c r="EH757" s="136"/>
      <c r="EI757" s="136"/>
      <c r="EJ757" s="136"/>
      <c r="EK757" s="136"/>
      <c r="EL757" s="136"/>
      <c r="EM757" s="136"/>
      <c r="EN757" s="136"/>
      <c r="EO757" s="136"/>
      <c r="EP757" s="136"/>
      <c r="EQ757" s="136"/>
      <c r="ER757" s="136"/>
      <c r="ES757" s="136"/>
      <c r="ET757" s="136"/>
      <c r="EU757" s="136"/>
      <c r="EV757" s="136"/>
      <c r="EW757" s="136"/>
      <c r="EX757" s="136"/>
      <c r="EY757" s="136"/>
      <c r="EZ757" s="136"/>
      <c r="FA757" s="136"/>
      <c r="FB757" s="136"/>
      <c r="FC757" s="136"/>
      <c r="FD757" s="136"/>
      <c r="FE757" s="136"/>
      <c r="FF757" s="136"/>
      <c r="FG757" s="136"/>
      <c r="FH757" s="136"/>
      <c r="FI757" s="136"/>
      <c r="FJ757" s="136"/>
      <c r="FK757" s="136"/>
      <c r="FL757" s="136"/>
      <c r="FM757" s="136"/>
      <c r="FN757" s="136"/>
      <c r="FO757" s="136"/>
      <c r="FP757" s="136"/>
      <c r="FQ757" s="136"/>
      <c r="FR757" s="136"/>
      <c r="FS757" s="136"/>
      <c r="FT757" s="136"/>
      <c r="FU757" s="136"/>
      <c r="FV757" s="136"/>
      <c r="FW757" s="136"/>
      <c r="FX757" s="136"/>
      <c r="FY757" s="136"/>
      <c r="FZ757" s="136"/>
      <c r="GA757" s="136"/>
      <c r="GB757" s="136"/>
      <c r="GC757" s="136"/>
      <c r="GD757" s="136"/>
      <c r="GE757" s="136"/>
      <c r="GF757" s="136"/>
      <c r="GG757" s="136"/>
      <c r="GH757" s="136"/>
      <c r="GI757" s="136"/>
      <c r="GJ757" s="136"/>
      <c r="GK757" s="136"/>
      <c r="GL757" s="136"/>
      <c r="GM757" s="136"/>
      <c r="GN757" s="136"/>
      <c r="GO757" s="136"/>
      <c r="GP757" s="136"/>
      <c r="GQ757" s="136"/>
      <c r="GR757" s="136"/>
      <c r="GS757" s="136"/>
      <c r="GT757" s="136"/>
      <c r="GU757" s="136"/>
      <c r="GV757" s="136"/>
      <c r="GW757" s="136"/>
      <c r="GX757" s="136"/>
      <c r="GY757" s="136"/>
      <c r="GZ757" s="136"/>
      <c r="HA757" s="136"/>
      <c r="HB757" s="136"/>
      <c r="HC757" s="136"/>
      <c r="HD757" s="136"/>
      <c r="HE757" s="136"/>
      <c r="HF757" s="136"/>
      <c r="HG757" s="136"/>
      <c r="HH757" s="136"/>
      <c r="HI757" s="136"/>
      <c r="HJ757" s="136"/>
      <c r="HK757" s="136"/>
      <c r="HL757" s="136"/>
      <c r="HM757" s="136"/>
      <c r="HN757" s="136"/>
      <c r="HO757" s="136"/>
      <c r="HP757" s="136"/>
      <c r="HQ757" s="136"/>
      <c r="HR757" s="136"/>
      <c r="HS757" s="136"/>
      <c r="HT757" s="136"/>
      <c r="HU757" s="136"/>
      <c r="HV757" s="136"/>
      <c r="HW757" s="136"/>
      <c r="HX757" s="136"/>
      <c r="HY757" s="136"/>
      <c r="HZ757" s="136"/>
      <c r="IA757" s="136"/>
      <c r="IB757" s="136"/>
      <c r="IC757" s="136"/>
      <c r="ID757" s="136"/>
      <c r="IE757" s="136"/>
      <c r="IF757" s="136"/>
      <c r="IG757" s="136"/>
    </row>
    <row r="758" spans="1:241" ht="15" customHeight="1" x14ac:dyDescent="0.25">
      <c r="A758" s="135" t="s">
        <v>740</v>
      </c>
      <c r="B758" s="205">
        <v>4270181</v>
      </c>
      <c r="C758" s="205">
        <v>2253532</v>
      </c>
      <c r="D758" s="205">
        <v>1321817</v>
      </c>
      <c r="E758" s="205">
        <v>1123375</v>
      </c>
      <c r="F758" s="205">
        <v>1881770</v>
      </c>
      <c r="G758" s="205">
        <v>270582</v>
      </c>
      <c r="H758" s="242">
        <v>11121257</v>
      </c>
      <c r="I758" s="136"/>
      <c r="J758" s="135" t="s">
        <v>613</v>
      </c>
      <c r="K758" s="205">
        <v>4980338</v>
      </c>
      <c r="L758" s="205">
        <v>3645818</v>
      </c>
      <c r="M758" s="205">
        <v>863786</v>
      </c>
      <c r="N758" s="205">
        <v>1205104</v>
      </c>
      <c r="O758" s="205">
        <v>1492883</v>
      </c>
      <c r="P758" s="205">
        <v>399943</v>
      </c>
      <c r="Q758" s="242">
        <v>12587872</v>
      </c>
      <c r="R758" s="136"/>
      <c r="S758" s="136"/>
      <c r="T758" s="136"/>
      <c r="U758" s="136"/>
      <c r="V758" s="136"/>
      <c r="W758" s="136"/>
      <c r="X758" s="136"/>
      <c r="Y758" s="136"/>
      <c r="Z758" s="136"/>
      <c r="AA758" s="136"/>
      <c r="AB758" s="136"/>
      <c r="AC758" s="136"/>
      <c r="AD758" s="136"/>
      <c r="AE758" s="136"/>
      <c r="AF758" s="136"/>
      <c r="AG758" s="136"/>
      <c r="AH758" s="136"/>
      <c r="AI758" s="136"/>
      <c r="AJ758" s="136"/>
      <c r="AK758" s="136"/>
      <c r="AL758" s="136"/>
      <c r="AM758" s="136"/>
      <c r="AN758" s="136"/>
      <c r="AO758" s="136"/>
      <c r="AP758" s="136"/>
      <c r="AQ758" s="136"/>
      <c r="AR758" s="136"/>
      <c r="AS758" s="136"/>
      <c r="AT758" s="136"/>
      <c r="AU758" s="136"/>
      <c r="AV758" s="136"/>
      <c r="AW758" s="136"/>
      <c r="AX758" s="136"/>
      <c r="AY758" s="136"/>
      <c r="AZ758" s="136"/>
      <c r="BA758" s="136"/>
      <c r="BB758" s="136"/>
      <c r="BC758" s="136"/>
      <c r="BD758" s="136"/>
      <c r="BE758" s="136"/>
      <c r="BF758" s="136"/>
      <c r="BG758" s="136"/>
      <c r="BH758" s="136"/>
      <c r="BI758" s="136"/>
      <c r="BJ758" s="136"/>
      <c r="BK758" s="136"/>
      <c r="BL758" s="136"/>
      <c r="BM758" s="136"/>
      <c r="BN758" s="136"/>
      <c r="BO758" s="136"/>
      <c r="BP758" s="136"/>
      <c r="BQ758" s="136"/>
      <c r="BR758" s="136"/>
      <c r="BS758" s="136"/>
      <c r="BT758" s="136"/>
      <c r="BU758" s="136"/>
      <c r="BV758" s="136"/>
      <c r="BW758" s="136"/>
      <c r="BX758" s="136"/>
      <c r="BY758" s="136"/>
      <c r="BZ758" s="136"/>
      <c r="CA758" s="136"/>
      <c r="CB758" s="136"/>
      <c r="CC758" s="136"/>
      <c r="CD758" s="136"/>
      <c r="CE758" s="136"/>
      <c r="CF758" s="136"/>
      <c r="CG758" s="136"/>
      <c r="CH758" s="136"/>
      <c r="CI758" s="136"/>
      <c r="CJ758" s="136"/>
      <c r="CK758" s="136"/>
      <c r="CL758" s="136"/>
      <c r="CM758" s="136"/>
      <c r="CN758" s="136"/>
      <c r="CO758" s="136"/>
      <c r="CP758" s="136"/>
      <c r="CQ758" s="136"/>
      <c r="CR758" s="136"/>
      <c r="CS758" s="136"/>
      <c r="CT758" s="136"/>
      <c r="CU758" s="136"/>
      <c r="CV758" s="136"/>
      <c r="CW758" s="136"/>
      <c r="CX758" s="136"/>
      <c r="CY758" s="136"/>
      <c r="CZ758" s="136"/>
      <c r="DA758" s="136"/>
      <c r="DB758" s="136"/>
      <c r="DC758" s="136"/>
      <c r="DD758" s="136"/>
      <c r="DE758" s="136"/>
      <c r="DF758" s="136"/>
      <c r="DG758" s="136"/>
      <c r="DH758" s="136"/>
      <c r="DI758" s="136"/>
      <c r="DJ758" s="136"/>
      <c r="DK758" s="136"/>
      <c r="DL758" s="136"/>
      <c r="DM758" s="136"/>
      <c r="DN758" s="136"/>
      <c r="DO758" s="136"/>
      <c r="DP758" s="136"/>
      <c r="DQ758" s="136"/>
      <c r="DR758" s="136"/>
      <c r="DS758" s="136"/>
      <c r="DT758" s="136"/>
      <c r="DU758" s="136"/>
      <c r="DV758" s="136"/>
      <c r="DW758" s="136"/>
      <c r="DX758" s="136"/>
      <c r="DY758" s="136"/>
      <c r="DZ758" s="136"/>
      <c r="EA758" s="136"/>
      <c r="EB758" s="136"/>
      <c r="EC758" s="136"/>
      <c r="ED758" s="136"/>
      <c r="EE758" s="136"/>
      <c r="EF758" s="136"/>
      <c r="EG758" s="136"/>
      <c r="EH758" s="136"/>
      <c r="EI758" s="136"/>
      <c r="EJ758" s="136"/>
      <c r="EK758" s="136"/>
      <c r="EL758" s="136"/>
      <c r="EM758" s="136"/>
      <c r="EN758" s="136"/>
      <c r="EO758" s="136"/>
      <c r="EP758" s="136"/>
      <c r="EQ758" s="136"/>
      <c r="ER758" s="136"/>
      <c r="ES758" s="136"/>
      <c r="ET758" s="136"/>
      <c r="EU758" s="136"/>
      <c r="EV758" s="136"/>
      <c r="EW758" s="136"/>
      <c r="EX758" s="136"/>
      <c r="EY758" s="136"/>
      <c r="EZ758" s="136"/>
      <c r="FA758" s="136"/>
      <c r="FB758" s="136"/>
      <c r="FC758" s="136"/>
      <c r="FD758" s="136"/>
      <c r="FE758" s="136"/>
      <c r="FF758" s="136"/>
      <c r="FG758" s="136"/>
      <c r="FH758" s="136"/>
      <c r="FI758" s="136"/>
      <c r="FJ758" s="136"/>
      <c r="FK758" s="136"/>
      <c r="FL758" s="136"/>
      <c r="FM758" s="136"/>
      <c r="FN758" s="136"/>
      <c r="FO758" s="136"/>
      <c r="FP758" s="136"/>
      <c r="FQ758" s="136"/>
      <c r="FR758" s="136"/>
      <c r="FS758" s="136"/>
      <c r="FT758" s="136"/>
      <c r="FU758" s="136"/>
      <c r="FV758" s="136"/>
      <c r="FW758" s="136"/>
      <c r="FX758" s="136"/>
      <c r="FY758" s="136"/>
      <c r="FZ758" s="136"/>
      <c r="GA758" s="136"/>
      <c r="GB758" s="136"/>
      <c r="GC758" s="136"/>
      <c r="GD758" s="136"/>
      <c r="GE758" s="136"/>
      <c r="GF758" s="136"/>
      <c r="GG758" s="136"/>
      <c r="GH758" s="136"/>
      <c r="GI758" s="136"/>
      <c r="GJ758" s="136"/>
      <c r="GK758" s="136"/>
      <c r="GL758" s="136"/>
      <c r="GM758" s="136"/>
      <c r="GN758" s="136"/>
      <c r="GO758" s="136"/>
      <c r="GP758" s="136"/>
      <c r="GQ758" s="136"/>
      <c r="GR758" s="136"/>
      <c r="GS758" s="136"/>
      <c r="GT758" s="136"/>
      <c r="GU758" s="136"/>
      <c r="GV758" s="136"/>
      <c r="GW758" s="136"/>
      <c r="GX758" s="136"/>
      <c r="GY758" s="136"/>
      <c r="GZ758" s="136"/>
      <c r="HA758" s="136"/>
      <c r="HB758" s="136"/>
      <c r="HC758" s="136"/>
      <c r="HD758" s="136"/>
      <c r="HE758" s="136"/>
      <c r="HF758" s="136"/>
      <c r="HG758" s="136"/>
      <c r="HH758" s="136"/>
      <c r="HI758" s="136"/>
      <c r="HJ758" s="136"/>
      <c r="HK758" s="136"/>
      <c r="HL758" s="136"/>
      <c r="HM758" s="136"/>
      <c r="HN758" s="136"/>
      <c r="HO758" s="136"/>
      <c r="HP758" s="136"/>
      <c r="HQ758" s="136"/>
      <c r="HR758" s="136"/>
      <c r="HS758" s="136"/>
      <c r="HT758" s="136"/>
      <c r="HU758" s="136"/>
      <c r="HV758" s="136"/>
      <c r="HW758" s="136"/>
      <c r="HX758" s="136"/>
      <c r="HY758" s="136"/>
      <c r="HZ758" s="136"/>
      <c r="IA758" s="136"/>
      <c r="IB758" s="136"/>
      <c r="IC758" s="136"/>
      <c r="ID758" s="136"/>
      <c r="IE758" s="136"/>
      <c r="IF758" s="136"/>
      <c r="IG758" s="136"/>
    </row>
    <row r="759" spans="1:241" ht="15" customHeight="1" x14ac:dyDescent="0.25">
      <c r="A759" s="135" t="s">
        <v>665</v>
      </c>
      <c r="B759" s="205">
        <v>5187054</v>
      </c>
      <c r="C759" s="205">
        <v>2751066</v>
      </c>
      <c r="D759" s="205">
        <v>1738550</v>
      </c>
      <c r="E759" s="205">
        <v>1415966</v>
      </c>
      <c r="F759" s="205">
        <v>1753085</v>
      </c>
      <c r="G759" s="205">
        <v>416256</v>
      </c>
      <c r="H759" s="242">
        <v>13261977</v>
      </c>
      <c r="I759" s="136"/>
      <c r="J759" s="135" t="s">
        <v>614</v>
      </c>
      <c r="K759" s="205">
        <v>4831038</v>
      </c>
      <c r="L759" s="205">
        <v>3680078</v>
      </c>
      <c r="M759" s="205">
        <v>927502</v>
      </c>
      <c r="N759" s="205">
        <v>1642672</v>
      </c>
      <c r="O759" s="205">
        <v>1454635</v>
      </c>
      <c r="P759" s="205">
        <v>381832</v>
      </c>
      <c r="Q759" s="242">
        <v>12917757</v>
      </c>
      <c r="R759" s="136"/>
      <c r="S759" s="136"/>
      <c r="T759" s="136"/>
      <c r="U759" s="136"/>
      <c r="V759" s="136"/>
      <c r="W759" s="136"/>
      <c r="X759" s="136"/>
      <c r="Y759" s="136"/>
      <c r="Z759" s="136"/>
      <c r="AA759" s="136"/>
      <c r="AB759" s="136"/>
      <c r="AC759" s="136"/>
      <c r="AD759" s="136"/>
      <c r="AE759" s="136"/>
      <c r="AF759" s="136"/>
      <c r="AG759" s="136"/>
      <c r="AH759" s="136"/>
      <c r="AI759" s="136"/>
      <c r="AJ759" s="136"/>
      <c r="AK759" s="136"/>
      <c r="AL759" s="136"/>
      <c r="AM759" s="136"/>
      <c r="AN759" s="136"/>
      <c r="AO759" s="136"/>
      <c r="AP759" s="136"/>
      <c r="AQ759" s="136"/>
      <c r="AR759" s="136"/>
      <c r="AS759" s="136"/>
      <c r="AT759" s="136"/>
      <c r="AU759" s="136"/>
      <c r="AV759" s="136"/>
      <c r="AW759" s="136"/>
      <c r="AX759" s="136"/>
      <c r="AY759" s="136"/>
      <c r="AZ759" s="136"/>
      <c r="BA759" s="136"/>
      <c r="BB759" s="136"/>
      <c r="BC759" s="136"/>
      <c r="BD759" s="136"/>
      <c r="BE759" s="136"/>
      <c r="BF759" s="136"/>
      <c r="BG759" s="136"/>
      <c r="BH759" s="136"/>
      <c r="BI759" s="136"/>
      <c r="BJ759" s="136"/>
      <c r="BK759" s="136"/>
      <c r="BL759" s="136"/>
      <c r="BM759" s="136"/>
      <c r="BN759" s="136"/>
      <c r="BO759" s="136"/>
      <c r="BP759" s="136"/>
      <c r="BQ759" s="136"/>
      <c r="BR759" s="136"/>
      <c r="BS759" s="136"/>
      <c r="BT759" s="136"/>
      <c r="BU759" s="136"/>
      <c r="BV759" s="136"/>
      <c r="BW759" s="136"/>
      <c r="BX759" s="136"/>
      <c r="BY759" s="136"/>
      <c r="BZ759" s="136"/>
      <c r="CA759" s="136"/>
      <c r="CB759" s="136"/>
      <c r="CC759" s="136"/>
      <c r="CD759" s="136"/>
      <c r="CE759" s="136"/>
      <c r="CF759" s="136"/>
      <c r="CG759" s="136"/>
      <c r="CH759" s="136"/>
      <c r="CI759" s="136"/>
      <c r="CJ759" s="136"/>
      <c r="CK759" s="136"/>
      <c r="CL759" s="136"/>
      <c r="CM759" s="136"/>
      <c r="CN759" s="136"/>
      <c r="CO759" s="136"/>
      <c r="CP759" s="136"/>
      <c r="CQ759" s="136"/>
      <c r="CR759" s="136"/>
      <c r="CS759" s="136"/>
      <c r="CT759" s="136"/>
      <c r="CU759" s="136"/>
      <c r="CV759" s="136"/>
      <c r="CW759" s="136"/>
      <c r="CX759" s="136"/>
      <c r="CY759" s="136"/>
      <c r="CZ759" s="136"/>
      <c r="DA759" s="136"/>
      <c r="DB759" s="136"/>
      <c r="DC759" s="136"/>
      <c r="DD759" s="136"/>
      <c r="DE759" s="136"/>
      <c r="DF759" s="136"/>
      <c r="DG759" s="136"/>
      <c r="DH759" s="136"/>
      <c r="DI759" s="136"/>
      <c r="DJ759" s="136"/>
      <c r="DK759" s="136"/>
      <c r="DL759" s="136"/>
      <c r="DM759" s="136"/>
      <c r="DN759" s="136"/>
      <c r="DO759" s="136"/>
      <c r="DP759" s="136"/>
      <c r="DQ759" s="136"/>
      <c r="DR759" s="136"/>
      <c r="DS759" s="136"/>
      <c r="DT759" s="136"/>
      <c r="DU759" s="136"/>
      <c r="DV759" s="136"/>
      <c r="DW759" s="136"/>
      <c r="DX759" s="136"/>
      <c r="DY759" s="136"/>
      <c r="DZ759" s="136"/>
      <c r="EA759" s="136"/>
      <c r="EB759" s="136"/>
      <c r="EC759" s="136"/>
      <c r="ED759" s="136"/>
      <c r="EE759" s="136"/>
      <c r="EF759" s="136"/>
      <c r="EG759" s="136"/>
      <c r="EH759" s="136"/>
      <c r="EI759" s="136"/>
      <c r="EJ759" s="136"/>
      <c r="EK759" s="136"/>
      <c r="EL759" s="136"/>
      <c r="EM759" s="136"/>
      <c r="EN759" s="136"/>
      <c r="EO759" s="136"/>
      <c r="EP759" s="136"/>
      <c r="EQ759" s="136"/>
      <c r="ER759" s="136"/>
      <c r="ES759" s="136"/>
      <c r="ET759" s="136"/>
      <c r="EU759" s="136"/>
      <c r="EV759" s="136"/>
      <c r="EW759" s="136"/>
      <c r="EX759" s="136"/>
      <c r="EY759" s="136"/>
      <c r="EZ759" s="136"/>
      <c r="FA759" s="136"/>
      <c r="FB759" s="136"/>
      <c r="FC759" s="136"/>
      <c r="FD759" s="136"/>
      <c r="FE759" s="136"/>
      <c r="FF759" s="136"/>
      <c r="FG759" s="136"/>
      <c r="FH759" s="136"/>
      <c r="FI759" s="136"/>
      <c r="FJ759" s="136"/>
      <c r="FK759" s="136"/>
      <c r="FL759" s="136"/>
      <c r="FM759" s="136"/>
      <c r="FN759" s="136"/>
      <c r="FO759" s="136"/>
      <c r="FP759" s="136"/>
      <c r="FQ759" s="136"/>
      <c r="FR759" s="136"/>
      <c r="FS759" s="136"/>
      <c r="FT759" s="136"/>
      <c r="FU759" s="136"/>
      <c r="FV759" s="136"/>
      <c r="FW759" s="136"/>
      <c r="FX759" s="136"/>
      <c r="FY759" s="136"/>
      <c r="FZ759" s="136"/>
      <c r="GA759" s="136"/>
      <c r="GB759" s="136"/>
      <c r="GC759" s="136"/>
      <c r="GD759" s="136"/>
      <c r="GE759" s="136"/>
      <c r="GF759" s="136"/>
      <c r="GG759" s="136"/>
      <c r="GH759" s="136"/>
      <c r="GI759" s="136"/>
      <c r="GJ759" s="136"/>
      <c r="GK759" s="136"/>
      <c r="GL759" s="136"/>
      <c r="GM759" s="136"/>
      <c r="GN759" s="136"/>
      <c r="GO759" s="136"/>
      <c r="GP759" s="136"/>
      <c r="GQ759" s="136"/>
      <c r="GR759" s="136"/>
      <c r="GS759" s="136"/>
      <c r="GT759" s="136"/>
      <c r="GU759" s="136"/>
      <c r="GV759" s="136"/>
      <c r="GW759" s="136"/>
      <c r="GX759" s="136"/>
      <c r="GY759" s="136"/>
      <c r="GZ759" s="136"/>
      <c r="HA759" s="136"/>
      <c r="HB759" s="136"/>
      <c r="HC759" s="136"/>
      <c r="HD759" s="136"/>
      <c r="HE759" s="136"/>
      <c r="HF759" s="136"/>
      <c r="HG759" s="136"/>
      <c r="HH759" s="136"/>
      <c r="HI759" s="136"/>
      <c r="HJ759" s="136"/>
      <c r="HK759" s="136"/>
      <c r="HL759" s="136"/>
      <c r="HM759" s="136"/>
      <c r="HN759" s="136"/>
      <c r="HO759" s="136"/>
      <c r="HP759" s="136"/>
      <c r="HQ759" s="136"/>
      <c r="HR759" s="136"/>
      <c r="HS759" s="136"/>
      <c r="HT759" s="136"/>
      <c r="HU759" s="136"/>
      <c r="HV759" s="136"/>
      <c r="HW759" s="136"/>
      <c r="HX759" s="136"/>
      <c r="HY759" s="136"/>
      <c r="HZ759" s="136"/>
      <c r="IA759" s="136"/>
      <c r="IB759" s="136"/>
      <c r="IC759" s="136"/>
      <c r="ID759" s="136"/>
      <c r="IE759" s="136"/>
      <c r="IF759" s="136"/>
      <c r="IG759" s="136"/>
    </row>
    <row r="760" spans="1:241" ht="15" customHeight="1" x14ac:dyDescent="0.25">
      <c r="A760" s="135" t="s">
        <v>584</v>
      </c>
      <c r="B760" s="205">
        <v>8638650</v>
      </c>
      <c r="C760" s="205">
        <v>5344152</v>
      </c>
      <c r="D760" s="205">
        <v>1859871</v>
      </c>
      <c r="E760" s="205">
        <v>933650</v>
      </c>
      <c r="F760" s="205">
        <v>2167367</v>
      </c>
      <c r="G760" s="205">
        <v>545648</v>
      </c>
      <c r="H760" s="242">
        <v>19489338</v>
      </c>
      <c r="I760" s="136"/>
      <c r="J760" s="135" t="s">
        <v>617</v>
      </c>
      <c r="K760" s="205">
        <v>747271</v>
      </c>
      <c r="L760" s="205">
        <v>1699312</v>
      </c>
      <c r="M760" s="205">
        <v>455718</v>
      </c>
      <c r="N760" s="205">
        <v>1616408</v>
      </c>
      <c r="O760" s="205">
        <v>1424774</v>
      </c>
      <c r="P760" s="205">
        <v>301220</v>
      </c>
      <c r="Q760" s="242">
        <v>6244703</v>
      </c>
      <c r="R760" s="136"/>
      <c r="S760" s="136"/>
      <c r="T760" s="136"/>
      <c r="U760" s="136"/>
      <c r="V760" s="136"/>
      <c r="W760" s="136"/>
      <c r="X760" s="136"/>
      <c r="Y760" s="136"/>
      <c r="Z760" s="136"/>
      <c r="AA760" s="136"/>
      <c r="AB760" s="136"/>
      <c r="AC760" s="136"/>
      <c r="AD760" s="136"/>
      <c r="AE760" s="136"/>
      <c r="AF760" s="136"/>
      <c r="AG760" s="136"/>
      <c r="AH760" s="136"/>
      <c r="AI760" s="136"/>
      <c r="AJ760" s="136"/>
      <c r="AK760" s="136"/>
      <c r="AL760" s="136"/>
      <c r="AM760" s="136"/>
      <c r="AN760" s="136"/>
      <c r="AO760" s="136"/>
      <c r="AP760" s="136"/>
      <c r="AQ760" s="136"/>
      <c r="AR760" s="136"/>
      <c r="AS760" s="136"/>
      <c r="AT760" s="136"/>
      <c r="AU760" s="136"/>
      <c r="AV760" s="136"/>
      <c r="AW760" s="136"/>
      <c r="AX760" s="136"/>
      <c r="AY760" s="136"/>
      <c r="AZ760" s="136"/>
      <c r="BA760" s="136"/>
      <c r="BB760" s="136"/>
      <c r="BC760" s="136"/>
      <c r="BD760" s="136"/>
      <c r="BE760" s="136"/>
      <c r="BF760" s="136"/>
      <c r="BG760" s="136"/>
      <c r="BH760" s="136"/>
      <c r="BI760" s="136"/>
      <c r="BJ760" s="136"/>
      <c r="BK760" s="136"/>
      <c r="BL760" s="136"/>
      <c r="BM760" s="136"/>
      <c r="BN760" s="136"/>
      <c r="BO760" s="136"/>
      <c r="BP760" s="136"/>
      <c r="BQ760" s="136"/>
      <c r="BR760" s="136"/>
      <c r="BS760" s="136"/>
      <c r="BT760" s="136"/>
      <c r="BU760" s="136"/>
      <c r="BV760" s="136"/>
      <c r="BW760" s="136"/>
      <c r="BX760" s="136"/>
      <c r="BY760" s="136"/>
      <c r="BZ760" s="136"/>
      <c r="CA760" s="136"/>
      <c r="CB760" s="136"/>
      <c r="CC760" s="136"/>
      <c r="CD760" s="136"/>
      <c r="CE760" s="136"/>
      <c r="CF760" s="136"/>
      <c r="CG760" s="136"/>
      <c r="CH760" s="136"/>
      <c r="CI760" s="136"/>
      <c r="CJ760" s="136"/>
      <c r="CK760" s="136"/>
      <c r="CL760" s="136"/>
      <c r="CM760" s="136"/>
      <c r="CN760" s="136"/>
      <c r="CO760" s="136"/>
      <c r="CP760" s="136"/>
      <c r="CQ760" s="136"/>
      <c r="CR760" s="136"/>
      <c r="CS760" s="136"/>
      <c r="CT760" s="136"/>
      <c r="CU760" s="136"/>
      <c r="CV760" s="136"/>
      <c r="CW760" s="136"/>
      <c r="CX760" s="136"/>
      <c r="CY760" s="136"/>
      <c r="CZ760" s="136"/>
      <c r="DA760" s="136"/>
      <c r="DB760" s="136"/>
      <c r="DC760" s="136"/>
      <c r="DD760" s="136"/>
      <c r="DE760" s="136"/>
      <c r="DF760" s="136"/>
      <c r="DG760" s="136"/>
      <c r="DH760" s="136"/>
      <c r="DI760" s="136"/>
      <c r="DJ760" s="136"/>
      <c r="DK760" s="136"/>
      <c r="DL760" s="136"/>
      <c r="DM760" s="136"/>
      <c r="DN760" s="136"/>
      <c r="DO760" s="136"/>
      <c r="DP760" s="136"/>
      <c r="DQ760" s="136"/>
      <c r="DR760" s="136"/>
      <c r="DS760" s="136"/>
      <c r="DT760" s="136"/>
      <c r="DU760" s="136"/>
      <c r="DV760" s="136"/>
      <c r="DW760" s="136"/>
      <c r="DX760" s="136"/>
      <c r="DY760" s="136"/>
      <c r="DZ760" s="136"/>
      <c r="EA760" s="136"/>
      <c r="EB760" s="136"/>
      <c r="EC760" s="136"/>
      <c r="ED760" s="136"/>
      <c r="EE760" s="136"/>
      <c r="EF760" s="136"/>
      <c r="EG760" s="136"/>
      <c r="EH760" s="136"/>
      <c r="EI760" s="136"/>
      <c r="EJ760" s="136"/>
      <c r="EK760" s="136"/>
      <c r="EL760" s="136"/>
      <c r="EM760" s="136"/>
      <c r="EN760" s="136"/>
      <c r="EO760" s="136"/>
      <c r="EP760" s="136"/>
      <c r="EQ760" s="136"/>
      <c r="ER760" s="136"/>
      <c r="ES760" s="136"/>
      <c r="ET760" s="136"/>
      <c r="EU760" s="136"/>
      <c r="EV760" s="136"/>
      <c r="EW760" s="136"/>
      <c r="EX760" s="136"/>
      <c r="EY760" s="136"/>
      <c r="EZ760" s="136"/>
      <c r="FA760" s="136"/>
      <c r="FB760" s="136"/>
      <c r="FC760" s="136"/>
      <c r="FD760" s="136"/>
      <c r="FE760" s="136"/>
      <c r="FF760" s="136"/>
      <c r="FG760" s="136"/>
      <c r="FH760" s="136"/>
      <c r="FI760" s="136"/>
      <c r="FJ760" s="136"/>
      <c r="FK760" s="136"/>
      <c r="FL760" s="136"/>
      <c r="FM760" s="136"/>
      <c r="FN760" s="136"/>
      <c r="FO760" s="136"/>
      <c r="FP760" s="136"/>
      <c r="FQ760" s="136"/>
      <c r="FR760" s="136"/>
      <c r="FS760" s="136"/>
      <c r="FT760" s="136"/>
      <c r="FU760" s="136"/>
      <c r="FV760" s="136"/>
      <c r="FW760" s="136"/>
      <c r="FX760" s="136"/>
      <c r="FY760" s="136"/>
      <c r="FZ760" s="136"/>
      <c r="GA760" s="136"/>
      <c r="GB760" s="136"/>
      <c r="GC760" s="136"/>
      <c r="GD760" s="136"/>
      <c r="GE760" s="136"/>
      <c r="GF760" s="136"/>
      <c r="GG760" s="136"/>
      <c r="GH760" s="136"/>
      <c r="GI760" s="136"/>
      <c r="GJ760" s="136"/>
      <c r="GK760" s="136"/>
      <c r="GL760" s="136"/>
      <c r="GM760" s="136"/>
      <c r="GN760" s="136"/>
      <c r="GO760" s="136"/>
      <c r="GP760" s="136"/>
      <c r="GQ760" s="136"/>
      <c r="GR760" s="136"/>
      <c r="GS760" s="136"/>
      <c r="GT760" s="136"/>
      <c r="GU760" s="136"/>
      <c r="GV760" s="136"/>
      <c r="GW760" s="136"/>
      <c r="GX760" s="136"/>
      <c r="GY760" s="136"/>
      <c r="GZ760" s="136"/>
      <c r="HA760" s="136"/>
      <c r="HB760" s="136"/>
      <c r="HC760" s="136"/>
      <c r="HD760" s="136"/>
      <c r="HE760" s="136"/>
      <c r="HF760" s="136"/>
      <c r="HG760" s="136"/>
      <c r="HH760" s="136"/>
      <c r="HI760" s="136"/>
      <c r="HJ760" s="136"/>
      <c r="HK760" s="136"/>
      <c r="HL760" s="136"/>
      <c r="HM760" s="136"/>
      <c r="HN760" s="136"/>
      <c r="HO760" s="136"/>
      <c r="HP760" s="136"/>
      <c r="HQ760" s="136"/>
      <c r="HR760" s="136"/>
      <c r="HS760" s="136"/>
      <c r="HT760" s="136"/>
      <c r="HU760" s="136"/>
      <c r="HV760" s="136"/>
      <c r="HW760" s="136"/>
      <c r="HX760" s="136"/>
      <c r="HY760" s="136"/>
      <c r="HZ760" s="136"/>
      <c r="IA760" s="136"/>
      <c r="IB760" s="136"/>
      <c r="IC760" s="136"/>
      <c r="ID760" s="136"/>
      <c r="IE760" s="136"/>
      <c r="IF760" s="136"/>
      <c r="IG760" s="136"/>
    </row>
    <row r="761" spans="1:241" ht="15" customHeight="1" x14ac:dyDescent="0.25">
      <c r="A761" s="135" t="s">
        <v>585</v>
      </c>
      <c r="B761" s="205">
        <v>7635713</v>
      </c>
      <c r="C761" s="205">
        <v>5132292</v>
      </c>
      <c r="D761" s="205">
        <v>1515635</v>
      </c>
      <c r="E761" s="205">
        <v>1056750</v>
      </c>
      <c r="F761" s="205">
        <v>1925265</v>
      </c>
      <c r="G761" s="205">
        <v>441622</v>
      </c>
      <c r="H761" s="242">
        <v>17707277</v>
      </c>
      <c r="I761" s="136"/>
      <c r="J761" s="135" t="s">
        <v>754</v>
      </c>
      <c r="K761" s="205">
        <v>3335127</v>
      </c>
      <c r="L761" s="205">
        <v>2732529</v>
      </c>
      <c r="M761" s="205">
        <v>802157</v>
      </c>
      <c r="N761" s="205">
        <v>1446496</v>
      </c>
      <c r="O761" s="205">
        <v>2030390</v>
      </c>
      <c r="P761" s="205">
        <v>369789</v>
      </c>
      <c r="Q761" s="242">
        <v>10716488</v>
      </c>
      <c r="R761" s="136"/>
      <c r="S761" s="136"/>
      <c r="T761" s="136"/>
      <c r="U761" s="136"/>
      <c r="V761" s="136"/>
      <c r="W761" s="136"/>
      <c r="X761" s="136"/>
      <c r="Y761" s="136"/>
      <c r="Z761" s="136"/>
      <c r="AA761" s="136"/>
      <c r="AB761" s="136"/>
      <c r="AC761" s="136"/>
      <c r="AD761" s="136"/>
      <c r="AE761" s="136"/>
      <c r="AF761" s="136"/>
      <c r="AG761" s="136"/>
      <c r="AH761" s="136"/>
      <c r="AI761" s="136"/>
      <c r="AJ761" s="136"/>
      <c r="AK761" s="136"/>
      <c r="AL761" s="136"/>
      <c r="AM761" s="136"/>
      <c r="AN761" s="136"/>
      <c r="AO761" s="136"/>
      <c r="AP761" s="136"/>
      <c r="AQ761" s="136"/>
      <c r="AR761" s="136"/>
      <c r="AS761" s="136"/>
      <c r="AT761" s="136"/>
      <c r="AU761" s="136"/>
      <c r="AV761" s="136"/>
      <c r="AW761" s="136"/>
      <c r="AX761" s="136"/>
      <c r="AY761" s="136"/>
      <c r="AZ761" s="136"/>
      <c r="BA761" s="136"/>
      <c r="BB761" s="136"/>
      <c r="BC761" s="136"/>
      <c r="BD761" s="136"/>
      <c r="BE761" s="136"/>
      <c r="BF761" s="136"/>
      <c r="BG761" s="136"/>
      <c r="BH761" s="136"/>
      <c r="BI761" s="136"/>
      <c r="BJ761" s="136"/>
      <c r="BK761" s="136"/>
      <c r="BL761" s="136"/>
      <c r="BM761" s="136"/>
      <c r="BN761" s="136"/>
      <c r="BO761" s="136"/>
      <c r="BP761" s="136"/>
      <c r="BQ761" s="136"/>
      <c r="BR761" s="136"/>
      <c r="BS761" s="136"/>
      <c r="BT761" s="136"/>
      <c r="BU761" s="136"/>
      <c r="BV761" s="136"/>
      <c r="BW761" s="136"/>
      <c r="BX761" s="136"/>
      <c r="BY761" s="136"/>
      <c r="BZ761" s="136"/>
      <c r="CA761" s="136"/>
      <c r="CB761" s="136"/>
      <c r="CC761" s="136"/>
      <c r="CD761" s="136"/>
      <c r="CE761" s="136"/>
      <c r="CF761" s="136"/>
      <c r="CG761" s="136"/>
      <c r="CH761" s="136"/>
      <c r="CI761" s="136"/>
      <c r="CJ761" s="136"/>
      <c r="CK761" s="136"/>
      <c r="CL761" s="136"/>
      <c r="CM761" s="136"/>
      <c r="CN761" s="136"/>
      <c r="CO761" s="136"/>
      <c r="CP761" s="136"/>
      <c r="CQ761" s="136"/>
      <c r="CR761" s="136"/>
      <c r="CS761" s="136"/>
      <c r="CT761" s="136"/>
      <c r="CU761" s="136"/>
      <c r="CV761" s="136"/>
      <c r="CW761" s="136"/>
      <c r="CX761" s="136"/>
      <c r="CY761" s="136"/>
      <c r="CZ761" s="136"/>
      <c r="DA761" s="136"/>
      <c r="DB761" s="136"/>
      <c r="DC761" s="136"/>
      <c r="DD761" s="136"/>
      <c r="DE761" s="136"/>
      <c r="DF761" s="136"/>
      <c r="DG761" s="136"/>
      <c r="DH761" s="136"/>
      <c r="DI761" s="136"/>
      <c r="DJ761" s="136"/>
      <c r="DK761" s="136"/>
      <c r="DL761" s="136"/>
      <c r="DM761" s="136"/>
      <c r="DN761" s="136"/>
      <c r="DO761" s="136"/>
      <c r="DP761" s="136"/>
      <c r="DQ761" s="136"/>
      <c r="DR761" s="136"/>
      <c r="DS761" s="136"/>
      <c r="DT761" s="136"/>
      <c r="DU761" s="136"/>
      <c r="DV761" s="136"/>
      <c r="DW761" s="136"/>
      <c r="DX761" s="136"/>
      <c r="DY761" s="136"/>
      <c r="DZ761" s="136"/>
      <c r="EA761" s="136"/>
      <c r="EB761" s="136"/>
      <c r="EC761" s="136"/>
      <c r="ED761" s="136"/>
      <c r="EE761" s="136"/>
      <c r="EF761" s="136"/>
      <c r="EG761" s="136"/>
      <c r="EH761" s="136"/>
      <c r="EI761" s="136"/>
      <c r="EJ761" s="136"/>
      <c r="EK761" s="136"/>
      <c r="EL761" s="136"/>
      <c r="EM761" s="136"/>
      <c r="EN761" s="136"/>
      <c r="EO761" s="136"/>
      <c r="EP761" s="136"/>
      <c r="EQ761" s="136"/>
      <c r="ER761" s="136"/>
      <c r="ES761" s="136"/>
      <c r="ET761" s="136"/>
      <c r="EU761" s="136"/>
      <c r="EV761" s="136"/>
      <c r="EW761" s="136"/>
      <c r="EX761" s="136"/>
      <c r="EY761" s="136"/>
      <c r="EZ761" s="136"/>
      <c r="FA761" s="136"/>
      <c r="FB761" s="136"/>
      <c r="FC761" s="136"/>
      <c r="FD761" s="136"/>
      <c r="FE761" s="136"/>
      <c r="FF761" s="136"/>
      <c r="FG761" s="136"/>
      <c r="FH761" s="136"/>
      <c r="FI761" s="136"/>
      <c r="FJ761" s="136"/>
      <c r="FK761" s="136"/>
      <c r="FL761" s="136"/>
      <c r="FM761" s="136"/>
      <c r="FN761" s="136"/>
      <c r="FO761" s="136"/>
      <c r="FP761" s="136"/>
      <c r="FQ761" s="136"/>
      <c r="FR761" s="136"/>
      <c r="FS761" s="136"/>
      <c r="FT761" s="136"/>
      <c r="FU761" s="136"/>
      <c r="FV761" s="136"/>
      <c r="FW761" s="136"/>
      <c r="FX761" s="136"/>
      <c r="FY761" s="136"/>
      <c r="FZ761" s="136"/>
      <c r="GA761" s="136"/>
      <c r="GB761" s="136"/>
      <c r="GC761" s="136"/>
      <c r="GD761" s="136"/>
      <c r="GE761" s="136"/>
      <c r="GF761" s="136"/>
      <c r="GG761" s="136"/>
      <c r="GH761" s="136"/>
      <c r="GI761" s="136"/>
      <c r="GJ761" s="136"/>
      <c r="GK761" s="136"/>
      <c r="GL761" s="136"/>
      <c r="GM761" s="136"/>
      <c r="GN761" s="136"/>
      <c r="GO761" s="136"/>
      <c r="GP761" s="136"/>
      <c r="GQ761" s="136"/>
      <c r="GR761" s="136"/>
      <c r="GS761" s="136"/>
      <c r="GT761" s="136"/>
      <c r="GU761" s="136"/>
      <c r="GV761" s="136"/>
      <c r="GW761" s="136"/>
      <c r="GX761" s="136"/>
      <c r="GY761" s="136"/>
      <c r="GZ761" s="136"/>
      <c r="HA761" s="136"/>
      <c r="HB761" s="136"/>
      <c r="HC761" s="136"/>
      <c r="HD761" s="136"/>
      <c r="HE761" s="136"/>
      <c r="HF761" s="136"/>
      <c r="HG761" s="136"/>
      <c r="HH761" s="136"/>
      <c r="HI761" s="136"/>
      <c r="HJ761" s="136"/>
      <c r="HK761" s="136"/>
      <c r="HL761" s="136"/>
      <c r="HM761" s="136"/>
      <c r="HN761" s="136"/>
      <c r="HO761" s="136"/>
      <c r="HP761" s="136"/>
      <c r="HQ761" s="136"/>
      <c r="HR761" s="136"/>
      <c r="HS761" s="136"/>
      <c r="HT761" s="136"/>
      <c r="HU761" s="136"/>
      <c r="HV761" s="136"/>
      <c r="HW761" s="136"/>
      <c r="HX761" s="136"/>
      <c r="HY761" s="136"/>
      <c r="HZ761" s="136"/>
      <c r="IA761" s="136"/>
      <c r="IB761" s="136"/>
      <c r="IC761" s="136"/>
      <c r="ID761" s="136"/>
      <c r="IE761" s="136"/>
      <c r="IF761" s="136"/>
      <c r="IG761" s="136"/>
    </row>
    <row r="762" spans="1:241" ht="15" customHeight="1" x14ac:dyDescent="0.25">
      <c r="A762" s="135" t="s">
        <v>588</v>
      </c>
      <c r="B762" s="205">
        <v>4032964</v>
      </c>
      <c r="C762" s="205">
        <v>3189973</v>
      </c>
      <c r="D762" s="205">
        <v>815158</v>
      </c>
      <c r="E762" s="205">
        <v>1299911</v>
      </c>
      <c r="F762" s="205">
        <v>1613981</v>
      </c>
      <c r="G762" s="205">
        <v>319515</v>
      </c>
      <c r="H762" s="242">
        <v>11271502</v>
      </c>
      <c r="I762" s="136"/>
      <c r="J762" s="135" t="s">
        <v>690</v>
      </c>
      <c r="K762" s="205">
        <v>4136127</v>
      </c>
      <c r="L762" s="205">
        <v>3552994</v>
      </c>
      <c r="M762" s="205">
        <v>816810</v>
      </c>
      <c r="N762" s="205">
        <v>1060438</v>
      </c>
      <c r="O762" s="205">
        <v>1732790</v>
      </c>
      <c r="P762" s="205">
        <v>338803</v>
      </c>
      <c r="Q762" s="242">
        <v>11637962</v>
      </c>
      <c r="R762" s="136"/>
      <c r="S762" s="136"/>
      <c r="T762" s="136"/>
      <c r="U762" s="136"/>
      <c r="V762" s="136"/>
      <c r="W762" s="136"/>
      <c r="X762" s="136"/>
      <c r="Y762" s="136"/>
      <c r="Z762" s="136"/>
      <c r="AA762" s="136"/>
      <c r="AB762" s="136"/>
      <c r="AC762" s="136"/>
      <c r="AD762" s="136"/>
      <c r="AE762" s="136"/>
      <c r="AF762" s="136"/>
      <c r="AG762" s="136"/>
      <c r="AH762" s="136"/>
      <c r="AI762" s="136"/>
      <c r="AJ762" s="136"/>
      <c r="AK762" s="136"/>
      <c r="AL762" s="136"/>
      <c r="AM762" s="136"/>
      <c r="AN762" s="136"/>
      <c r="AO762" s="136"/>
      <c r="AP762" s="136"/>
      <c r="AQ762" s="136"/>
      <c r="AR762" s="136"/>
      <c r="AS762" s="136"/>
      <c r="AT762" s="136"/>
      <c r="AU762" s="136"/>
      <c r="AV762" s="136"/>
      <c r="AW762" s="136"/>
      <c r="AX762" s="136"/>
      <c r="AY762" s="136"/>
      <c r="AZ762" s="136"/>
      <c r="BA762" s="136"/>
      <c r="BB762" s="136"/>
      <c r="BC762" s="136"/>
      <c r="BD762" s="136"/>
      <c r="BE762" s="136"/>
      <c r="BF762" s="136"/>
      <c r="BG762" s="136"/>
      <c r="BH762" s="136"/>
      <c r="BI762" s="136"/>
      <c r="BJ762" s="136"/>
      <c r="BK762" s="136"/>
      <c r="BL762" s="136"/>
      <c r="BM762" s="136"/>
      <c r="BN762" s="136"/>
      <c r="BO762" s="136"/>
      <c r="BP762" s="136"/>
      <c r="BQ762" s="136"/>
      <c r="BR762" s="136"/>
      <c r="BS762" s="136"/>
      <c r="BT762" s="136"/>
      <c r="BU762" s="136"/>
      <c r="BV762" s="136"/>
      <c r="BW762" s="136"/>
      <c r="BX762" s="136"/>
      <c r="BY762" s="136"/>
      <c r="BZ762" s="136"/>
      <c r="CA762" s="136"/>
      <c r="CB762" s="136"/>
      <c r="CC762" s="136"/>
      <c r="CD762" s="136"/>
      <c r="CE762" s="136"/>
      <c r="CF762" s="136"/>
      <c r="CG762" s="136"/>
      <c r="CH762" s="136"/>
      <c r="CI762" s="136"/>
      <c r="CJ762" s="136"/>
      <c r="CK762" s="136"/>
      <c r="CL762" s="136"/>
      <c r="CM762" s="136"/>
      <c r="CN762" s="136"/>
      <c r="CO762" s="136"/>
      <c r="CP762" s="136"/>
      <c r="CQ762" s="136"/>
      <c r="CR762" s="136"/>
      <c r="CS762" s="136"/>
      <c r="CT762" s="136"/>
      <c r="CU762" s="136"/>
      <c r="CV762" s="136"/>
      <c r="CW762" s="136"/>
      <c r="CX762" s="136"/>
      <c r="CY762" s="136"/>
      <c r="CZ762" s="136"/>
      <c r="DA762" s="136"/>
      <c r="DB762" s="136"/>
      <c r="DC762" s="136"/>
      <c r="DD762" s="136"/>
      <c r="DE762" s="136"/>
      <c r="DF762" s="136"/>
      <c r="DG762" s="136"/>
      <c r="DH762" s="136"/>
      <c r="DI762" s="136"/>
      <c r="DJ762" s="136"/>
      <c r="DK762" s="136"/>
      <c r="DL762" s="136"/>
      <c r="DM762" s="136"/>
      <c r="DN762" s="136"/>
      <c r="DO762" s="136"/>
      <c r="DP762" s="136"/>
      <c r="DQ762" s="136"/>
      <c r="DR762" s="136"/>
      <c r="DS762" s="136"/>
      <c r="DT762" s="136"/>
      <c r="DU762" s="136"/>
      <c r="DV762" s="136"/>
      <c r="DW762" s="136"/>
      <c r="DX762" s="136"/>
      <c r="DY762" s="136"/>
      <c r="DZ762" s="136"/>
      <c r="EA762" s="136"/>
      <c r="EB762" s="136"/>
      <c r="EC762" s="136"/>
      <c r="ED762" s="136"/>
      <c r="EE762" s="136"/>
      <c r="EF762" s="136"/>
      <c r="EG762" s="136"/>
      <c r="EH762" s="136"/>
      <c r="EI762" s="136"/>
      <c r="EJ762" s="136"/>
      <c r="EK762" s="136"/>
      <c r="EL762" s="136"/>
      <c r="EM762" s="136"/>
      <c r="EN762" s="136"/>
      <c r="EO762" s="136"/>
      <c r="EP762" s="136"/>
      <c r="EQ762" s="136"/>
      <c r="ER762" s="136"/>
      <c r="ES762" s="136"/>
      <c r="ET762" s="136"/>
      <c r="EU762" s="136"/>
      <c r="EV762" s="136"/>
      <c r="EW762" s="136"/>
      <c r="EX762" s="136"/>
      <c r="EY762" s="136"/>
      <c r="EZ762" s="136"/>
      <c r="FA762" s="136"/>
      <c r="FB762" s="136"/>
      <c r="FC762" s="136"/>
      <c r="FD762" s="136"/>
      <c r="FE762" s="136"/>
      <c r="FF762" s="136"/>
      <c r="FG762" s="136"/>
      <c r="FH762" s="136"/>
      <c r="FI762" s="136"/>
      <c r="FJ762" s="136"/>
      <c r="FK762" s="136"/>
      <c r="FL762" s="136"/>
      <c r="FM762" s="136"/>
      <c r="FN762" s="136"/>
      <c r="FO762" s="136"/>
      <c r="FP762" s="136"/>
      <c r="FQ762" s="136"/>
      <c r="FR762" s="136"/>
      <c r="FS762" s="136"/>
      <c r="FT762" s="136"/>
      <c r="FU762" s="136"/>
      <c r="FV762" s="136"/>
      <c r="FW762" s="136"/>
      <c r="FX762" s="136"/>
      <c r="FY762" s="136"/>
      <c r="FZ762" s="136"/>
      <c r="GA762" s="136"/>
      <c r="GB762" s="136"/>
      <c r="GC762" s="136"/>
      <c r="GD762" s="136"/>
      <c r="GE762" s="136"/>
      <c r="GF762" s="136"/>
      <c r="GG762" s="136"/>
      <c r="GH762" s="136"/>
      <c r="GI762" s="136"/>
      <c r="GJ762" s="136"/>
      <c r="GK762" s="136"/>
      <c r="GL762" s="136"/>
      <c r="GM762" s="136"/>
      <c r="GN762" s="136"/>
      <c r="GO762" s="136"/>
      <c r="GP762" s="136"/>
      <c r="GQ762" s="136"/>
      <c r="GR762" s="136"/>
      <c r="GS762" s="136"/>
      <c r="GT762" s="136"/>
      <c r="GU762" s="136"/>
      <c r="GV762" s="136"/>
      <c r="GW762" s="136"/>
      <c r="GX762" s="136"/>
      <c r="GY762" s="136"/>
      <c r="GZ762" s="136"/>
      <c r="HA762" s="136"/>
      <c r="HB762" s="136"/>
      <c r="HC762" s="136"/>
      <c r="HD762" s="136"/>
      <c r="HE762" s="136"/>
      <c r="HF762" s="136"/>
      <c r="HG762" s="136"/>
      <c r="HH762" s="136"/>
      <c r="HI762" s="136"/>
      <c r="HJ762" s="136"/>
      <c r="HK762" s="136"/>
      <c r="HL762" s="136"/>
      <c r="HM762" s="136"/>
      <c r="HN762" s="136"/>
      <c r="HO762" s="136"/>
      <c r="HP762" s="136"/>
      <c r="HQ762" s="136"/>
      <c r="HR762" s="136"/>
      <c r="HS762" s="136"/>
      <c r="HT762" s="136"/>
      <c r="HU762" s="136"/>
      <c r="HV762" s="136"/>
      <c r="HW762" s="136"/>
      <c r="HX762" s="136"/>
      <c r="HY762" s="136"/>
      <c r="HZ762" s="136"/>
      <c r="IA762" s="136"/>
      <c r="IB762" s="136"/>
      <c r="IC762" s="136"/>
      <c r="ID762" s="136"/>
      <c r="IE762" s="136"/>
      <c r="IF762" s="136"/>
      <c r="IG762" s="136"/>
    </row>
    <row r="763" spans="1:241" ht="15" customHeight="1" x14ac:dyDescent="0.25">
      <c r="A763" s="135" t="s">
        <v>741</v>
      </c>
      <c r="B763" s="205">
        <v>4258057</v>
      </c>
      <c r="C763" s="205">
        <v>3379088</v>
      </c>
      <c r="D763" s="205">
        <v>698632</v>
      </c>
      <c r="E763" s="205">
        <v>1297005</v>
      </c>
      <c r="F763" s="205">
        <v>1674829</v>
      </c>
      <c r="G763" s="205">
        <v>368777</v>
      </c>
      <c r="H763" s="242">
        <v>11676388</v>
      </c>
      <c r="I763" s="136"/>
      <c r="J763" s="135" t="s">
        <v>618</v>
      </c>
      <c r="K763" s="205">
        <v>4031792</v>
      </c>
      <c r="L763" s="205">
        <v>3475496</v>
      </c>
      <c r="M763" s="205">
        <v>856037</v>
      </c>
      <c r="N763" s="205">
        <v>891327</v>
      </c>
      <c r="O763" s="205">
        <v>1622952</v>
      </c>
      <c r="P763" s="205">
        <v>402244</v>
      </c>
      <c r="Q763" s="242">
        <v>11279848</v>
      </c>
      <c r="R763" s="136"/>
      <c r="S763" s="136"/>
      <c r="T763" s="136"/>
      <c r="U763" s="136"/>
      <c r="V763" s="136"/>
      <c r="W763" s="136"/>
      <c r="X763" s="136"/>
      <c r="Y763" s="136"/>
      <c r="Z763" s="136"/>
      <c r="AA763" s="136"/>
      <c r="AB763" s="136"/>
      <c r="AC763" s="136"/>
      <c r="AD763" s="136"/>
      <c r="AE763" s="136"/>
      <c r="AF763" s="136"/>
      <c r="AG763" s="136"/>
      <c r="AH763" s="136"/>
      <c r="AI763" s="136"/>
      <c r="AJ763" s="136"/>
      <c r="AK763" s="136"/>
      <c r="AL763" s="136"/>
      <c r="AM763" s="136"/>
      <c r="AN763" s="136"/>
      <c r="AO763" s="136"/>
      <c r="AP763" s="136"/>
      <c r="AQ763" s="136"/>
      <c r="AR763" s="136"/>
      <c r="AS763" s="136"/>
      <c r="AT763" s="136"/>
      <c r="AU763" s="136"/>
      <c r="AV763" s="136"/>
      <c r="AW763" s="136"/>
      <c r="AX763" s="136"/>
      <c r="AY763" s="136"/>
      <c r="AZ763" s="136"/>
      <c r="BA763" s="136"/>
      <c r="BB763" s="136"/>
      <c r="BC763" s="136"/>
      <c r="BD763" s="136"/>
      <c r="BE763" s="136"/>
      <c r="BF763" s="136"/>
      <c r="BG763" s="136"/>
      <c r="BH763" s="136"/>
      <c r="BI763" s="136"/>
      <c r="BJ763" s="136"/>
      <c r="BK763" s="136"/>
      <c r="BL763" s="136"/>
      <c r="BM763" s="136"/>
      <c r="BN763" s="136"/>
      <c r="BO763" s="136"/>
      <c r="BP763" s="136"/>
      <c r="BQ763" s="136"/>
      <c r="BR763" s="136"/>
      <c r="BS763" s="136"/>
      <c r="BT763" s="136"/>
      <c r="BU763" s="136"/>
      <c r="BV763" s="136"/>
      <c r="BW763" s="136"/>
      <c r="BX763" s="136"/>
      <c r="BY763" s="136"/>
      <c r="BZ763" s="136"/>
      <c r="CA763" s="136"/>
      <c r="CB763" s="136"/>
      <c r="CC763" s="136"/>
      <c r="CD763" s="136"/>
      <c r="CE763" s="136"/>
      <c r="CF763" s="136"/>
      <c r="CG763" s="136"/>
      <c r="CH763" s="136"/>
      <c r="CI763" s="136"/>
      <c r="CJ763" s="136"/>
      <c r="CK763" s="136"/>
      <c r="CL763" s="136"/>
      <c r="CM763" s="136"/>
      <c r="CN763" s="136"/>
      <c r="CO763" s="136"/>
      <c r="CP763" s="136"/>
      <c r="CQ763" s="136"/>
      <c r="CR763" s="136"/>
      <c r="CS763" s="136"/>
      <c r="CT763" s="136"/>
      <c r="CU763" s="136"/>
      <c r="CV763" s="136"/>
      <c r="CW763" s="136"/>
      <c r="CX763" s="136"/>
      <c r="CY763" s="136"/>
      <c r="CZ763" s="136"/>
      <c r="DA763" s="136"/>
      <c r="DB763" s="136"/>
      <c r="DC763" s="136"/>
      <c r="DD763" s="136"/>
      <c r="DE763" s="136"/>
      <c r="DF763" s="136"/>
      <c r="DG763" s="136"/>
      <c r="DH763" s="136"/>
      <c r="DI763" s="136"/>
      <c r="DJ763" s="136"/>
      <c r="DK763" s="136"/>
      <c r="DL763" s="136"/>
      <c r="DM763" s="136"/>
      <c r="DN763" s="136"/>
      <c r="DO763" s="136"/>
      <c r="DP763" s="136"/>
      <c r="DQ763" s="136"/>
      <c r="DR763" s="136"/>
      <c r="DS763" s="136"/>
      <c r="DT763" s="136"/>
      <c r="DU763" s="136"/>
      <c r="DV763" s="136"/>
      <c r="DW763" s="136"/>
      <c r="DX763" s="136"/>
      <c r="DY763" s="136"/>
      <c r="DZ763" s="136"/>
      <c r="EA763" s="136"/>
      <c r="EB763" s="136"/>
      <c r="EC763" s="136"/>
      <c r="ED763" s="136"/>
      <c r="EE763" s="136"/>
      <c r="EF763" s="136"/>
      <c r="EG763" s="136"/>
      <c r="EH763" s="136"/>
      <c r="EI763" s="136"/>
      <c r="EJ763" s="136"/>
      <c r="EK763" s="136"/>
      <c r="EL763" s="136"/>
      <c r="EM763" s="136"/>
      <c r="EN763" s="136"/>
      <c r="EO763" s="136"/>
      <c r="EP763" s="136"/>
      <c r="EQ763" s="136"/>
      <c r="ER763" s="136"/>
      <c r="ES763" s="136"/>
      <c r="ET763" s="136"/>
      <c r="EU763" s="136"/>
      <c r="EV763" s="136"/>
      <c r="EW763" s="136"/>
      <c r="EX763" s="136"/>
      <c r="EY763" s="136"/>
      <c r="EZ763" s="136"/>
      <c r="FA763" s="136"/>
      <c r="FB763" s="136"/>
      <c r="FC763" s="136"/>
      <c r="FD763" s="136"/>
      <c r="FE763" s="136"/>
      <c r="FF763" s="136"/>
      <c r="FG763" s="136"/>
      <c r="FH763" s="136"/>
      <c r="FI763" s="136"/>
      <c r="FJ763" s="136"/>
      <c r="FK763" s="136"/>
      <c r="FL763" s="136"/>
      <c r="FM763" s="136"/>
      <c r="FN763" s="136"/>
      <c r="FO763" s="136"/>
      <c r="FP763" s="136"/>
      <c r="FQ763" s="136"/>
      <c r="FR763" s="136"/>
      <c r="FS763" s="136"/>
      <c r="FT763" s="136"/>
      <c r="FU763" s="136"/>
      <c r="FV763" s="136"/>
      <c r="FW763" s="136"/>
      <c r="FX763" s="136"/>
      <c r="FY763" s="136"/>
      <c r="FZ763" s="136"/>
      <c r="GA763" s="136"/>
      <c r="GB763" s="136"/>
      <c r="GC763" s="136"/>
      <c r="GD763" s="136"/>
      <c r="GE763" s="136"/>
      <c r="GF763" s="136"/>
      <c r="GG763" s="136"/>
      <c r="GH763" s="136"/>
      <c r="GI763" s="136"/>
      <c r="GJ763" s="136"/>
      <c r="GK763" s="136"/>
      <c r="GL763" s="136"/>
      <c r="GM763" s="136"/>
      <c r="GN763" s="136"/>
      <c r="GO763" s="136"/>
      <c r="GP763" s="136"/>
      <c r="GQ763" s="136"/>
      <c r="GR763" s="136"/>
      <c r="GS763" s="136"/>
      <c r="GT763" s="136"/>
      <c r="GU763" s="136"/>
      <c r="GV763" s="136"/>
      <c r="GW763" s="136"/>
      <c r="GX763" s="136"/>
      <c r="GY763" s="136"/>
      <c r="GZ763" s="136"/>
      <c r="HA763" s="136"/>
      <c r="HB763" s="136"/>
      <c r="HC763" s="136"/>
      <c r="HD763" s="136"/>
      <c r="HE763" s="136"/>
      <c r="HF763" s="136"/>
      <c r="HG763" s="136"/>
      <c r="HH763" s="136"/>
      <c r="HI763" s="136"/>
      <c r="HJ763" s="136"/>
      <c r="HK763" s="136"/>
      <c r="HL763" s="136"/>
      <c r="HM763" s="136"/>
      <c r="HN763" s="136"/>
      <c r="HO763" s="136"/>
      <c r="HP763" s="136"/>
      <c r="HQ763" s="136"/>
      <c r="HR763" s="136"/>
      <c r="HS763" s="136"/>
      <c r="HT763" s="136"/>
      <c r="HU763" s="136"/>
      <c r="HV763" s="136"/>
      <c r="HW763" s="136"/>
      <c r="HX763" s="136"/>
      <c r="HY763" s="136"/>
      <c r="HZ763" s="136"/>
      <c r="IA763" s="136"/>
      <c r="IB763" s="136"/>
      <c r="IC763" s="136"/>
      <c r="ID763" s="136"/>
      <c r="IE763" s="136"/>
      <c r="IF763" s="136"/>
      <c r="IG763" s="136"/>
    </row>
    <row r="764" spans="1:241" ht="15" customHeight="1" x14ac:dyDescent="0.25">
      <c r="A764" s="135" t="s">
        <v>666</v>
      </c>
      <c r="B764" s="205">
        <v>3803277</v>
      </c>
      <c r="C764" s="205">
        <v>2841259</v>
      </c>
      <c r="D764" s="205">
        <v>834563</v>
      </c>
      <c r="E764" s="205">
        <v>916571</v>
      </c>
      <c r="F764" s="205">
        <v>2080700</v>
      </c>
      <c r="G764" s="205">
        <v>340292</v>
      </c>
      <c r="H764" s="242">
        <v>10816662</v>
      </c>
      <c r="I764" s="136"/>
      <c r="J764" s="135" t="s">
        <v>619</v>
      </c>
      <c r="K764" s="205">
        <v>4661235</v>
      </c>
      <c r="L764" s="205">
        <v>3822788</v>
      </c>
      <c r="M764" s="205">
        <v>821468</v>
      </c>
      <c r="N764" s="205">
        <v>1247938</v>
      </c>
      <c r="O764" s="205">
        <v>2120400</v>
      </c>
      <c r="P764" s="205">
        <v>344393</v>
      </c>
      <c r="Q764" s="242">
        <v>13018222</v>
      </c>
      <c r="R764" s="136"/>
      <c r="S764" s="136"/>
      <c r="T764" s="136"/>
      <c r="U764" s="136"/>
      <c r="V764" s="136"/>
      <c r="W764" s="136"/>
      <c r="X764" s="136"/>
      <c r="Y764" s="136"/>
      <c r="Z764" s="136"/>
      <c r="AA764" s="136"/>
      <c r="AB764" s="136"/>
      <c r="AC764" s="136"/>
      <c r="AD764" s="136"/>
      <c r="AE764" s="136"/>
      <c r="AF764" s="136"/>
      <c r="AG764" s="136"/>
      <c r="AH764" s="136"/>
      <c r="AI764" s="136"/>
      <c r="AJ764" s="136"/>
      <c r="AK764" s="136"/>
      <c r="AL764" s="136"/>
      <c r="AM764" s="136"/>
      <c r="AN764" s="136"/>
      <c r="AO764" s="136"/>
      <c r="AP764" s="136"/>
      <c r="AQ764" s="136"/>
      <c r="AR764" s="136"/>
      <c r="AS764" s="136"/>
      <c r="AT764" s="136"/>
      <c r="AU764" s="136"/>
      <c r="AV764" s="136"/>
      <c r="AW764" s="136"/>
      <c r="AX764" s="136"/>
      <c r="AY764" s="136"/>
      <c r="AZ764" s="136"/>
      <c r="BA764" s="136"/>
      <c r="BB764" s="136"/>
      <c r="BC764" s="136"/>
      <c r="BD764" s="136"/>
      <c r="BE764" s="136"/>
      <c r="BF764" s="136"/>
      <c r="BG764" s="136"/>
      <c r="BH764" s="136"/>
      <c r="BI764" s="136"/>
      <c r="BJ764" s="136"/>
      <c r="BK764" s="136"/>
      <c r="BL764" s="136"/>
      <c r="BM764" s="136"/>
      <c r="BN764" s="136"/>
      <c r="BO764" s="136"/>
      <c r="BP764" s="136"/>
      <c r="BQ764" s="136"/>
      <c r="BR764" s="136"/>
      <c r="BS764" s="136"/>
      <c r="BT764" s="136"/>
      <c r="BU764" s="136"/>
      <c r="BV764" s="136"/>
      <c r="BW764" s="136"/>
      <c r="BX764" s="136"/>
      <c r="BY764" s="136"/>
      <c r="BZ764" s="136"/>
      <c r="CA764" s="136"/>
      <c r="CB764" s="136"/>
      <c r="CC764" s="136"/>
      <c r="CD764" s="136"/>
      <c r="CE764" s="136"/>
      <c r="CF764" s="136"/>
      <c r="CG764" s="136"/>
      <c r="CH764" s="136"/>
      <c r="CI764" s="136"/>
      <c r="CJ764" s="136"/>
      <c r="CK764" s="136"/>
      <c r="CL764" s="136"/>
      <c r="CM764" s="136"/>
      <c r="CN764" s="136"/>
      <c r="CO764" s="136"/>
      <c r="CP764" s="136"/>
      <c r="CQ764" s="136"/>
      <c r="CR764" s="136"/>
      <c r="CS764" s="136"/>
      <c r="CT764" s="136"/>
      <c r="CU764" s="136"/>
      <c r="CV764" s="136"/>
      <c r="CW764" s="136"/>
      <c r="CX764" s="136"/>
      <c r="CY764" s="136"/>
      <c r="CZ764" s="136"/>
      <c r="DA764" s="136"/>
      <c r="DB764" s="136"/>
      <c r="DC764" s="136"/>
      <c r="DD764" s="136"/>
      <c r="DE764" s="136"/>
      <c r="DF764" s="136"/>
      <c r="DG764" s="136"/>
      <c r="DH764" s="136"/>
      <c r="DI764" s="136"/>
      <c r="DJ764" s="136"/>
      <c r="DK764" s="136"/>
      <c r="DL764" s="136"/>
      <c r="DM764" s="136"/>
      <c r="DN764" s="136"/>
      <c r="DO764" s="136"/>
      <c r="DP764" s="136"/>
      <c r="DQ764" s="136"/>
      <c r="DR764" s="136"/>
      <c r="DS764" s="136"/>
      <c r="DT764" s="136"/>
      <c r="DU764" s="136"/>
      <c r="DV764" s="136"/>
      <c r="DW764" s="136"/>
      <c r="DX764" s="136"/>
      <c r="DY764" s="136"/>
      <c r="DZ764" s="136"/>
      <c r="EA764" s="136"/>
      <c r="EB764" s="136"/>
      <c r="EC764" s="136"/>
      <c r="ED764" s="136"/>
      <c r="EE764" s="136"/>
      <c r="EF764" s="136"/>
      <c r="EG764" s="136"/>
      <c r="EH764" s="136"/>
      <c r="EI764" s="136"/>
      <c r="EJ764" s="136"/>
      <c r="EK764" s="136"/>
      <c r="EL764" s="136"/>
      <c r="EM764" s="136"/>
      <c r="EN764" s="136"/>
      <c r="EO764" s="136"/>
      <c r="EP764" s="136"/>
      <c r="EQ764" s="136"/>
      <c r="ER764" s="136"/>
      <c r="ES764" s="136"/>
      <c r="ET764" s="136"/>
      <c r="EU764" s="136"/>
      <c r="EV764" s="136"/>
      <c r="EW764" s="136"/>
      <c r="EX764" s="136"/>
      <c r="EY764" s="136"/>
      <c r="EZ764" s="136"/>
      <c r="FA764" s="136"/>
      <c r="FB764" s="136"/>
      <c r="FC764" s="136"/>
      <c r="FD764" s="136"/>
      <c r="FE764" s="136"/>
      <c r="FF764" s="136"/>
      <c r="FG764" s="136"/>
      <c r="FH764" s="136"/>
      <c r="FI764" s="136"/>
      <c r="FJ764" s="136"/>
      <c r="FK764" s="136"/>
      <c r="FL764" s="136"/>
      <c r="FM764" s="136"/>
      <c r="FN764" s="136"/>
      <c r="FO764" s="136"/>
      <c r="FP764" s="136"/>
      <c r="FQ764" s="136"/>
      <c r="FR764" s="136"/>
      <c r="FS764" s="136"/>
      <c r="FT764" s="136"/>
      <c r="FU764" s="136"/>
      <c r="FV764" s="136"/>
      <c r="FW764" s="136"/>
      <c r="FX764" s="136"/>
      <c r="FY764" s="136"/>
      <c r="FZ764" s="136"/>
      <c r="GA764" s="136"/>
      <c r="GB764" s="136"/>
      <c r="GC764" s="136"/>
      <c r="GD764" s="136"/>
      <c r="GE764" s="136"/>
      <c r="GF764" s="136"/>
      <c r="GG764" s="136"/>
      <c r="GH764" s="136"/>
      <c r="GI764" s="136"/>
      <c r="GJ764" s="136"/>
      <c r="GK764" s="136"/>
      <c r="GL764" s="136"/>
      <c r="GM764" s="136"/>
      <c r="GN764" s="136"/>
      <c r="GO764" s="136"/>
      <c r="GP764" s="136"/>
      <c r="GQ764" s="136"/>
      <c r="GR764" s="136"/>
      <c r="GS764" s="136"/>
      <c r="GT764" s="136"/>
      <c r="GU764" s="136"/>
      <c r="GV764" s="136"/>
      <c r="GW764" s="136"/>
      <c r="GX764" s="136"/>
      <c r="GY764" s="136"/>
      <c r="GZ764" s="136"/>
      <c r="HA764" s="136"/>
      <c r="HB764" s="136"/>
      <c r="HC764" s="136"/>
      <c r="HD764" s="136"/>
      <c r="HE764" s="136"/>
      <c r="HF764" s="136"/>
      <c r="HG764" s="136"/>
      <c r="HH764" s="136"/>
      <c r="HI764" s="136"/>
      <c r="HJ764" s="136"/>
      <c r="HK764" s="136"/>
      <c r="HL764" s="136"/>
      <c r="HM764" s="136"/>
      <c r="HN764" s="136"/>
      <c r="HO764" s="136"/>
      <c r="HP764" s="136"/>
      <c r="HQ764" s="136"/>
      <c r="HR764" s="136"/>
      <c r="HS764" s="136"/>
      <c r="HT764" s="136"/>
      <c r="HU764" s="136"/>
      <c r="HV764" s="136"/>
      <c r="HW764" s="136"/>
      <c r="HX764" s="136"/>
      <c r="HY764" s="136"/>
      <c r="HZ764" s="136"/>
      <c r="IA764" s="136"/>
      <c r="IB764" s="136"/>
      <c r="IC764" s="136"/>
      <c r="ID764" s="136"/>
      <c r="IE764" s="136"/>
      <c r="IF764" s="136"/>
      <c r="IG764" s="136"/>
    </row>
    <row r="765" spans="1:241" ht="15" customHeight="1" x14ac:dyDescent="0.25">
      <c r="A765" s="135" t="s">
        <v>589</v>
      </c>
      <c r="B765" s="205">
        <v>4617462</v>
      </c>
      <c r="C765" s="205">
        <v>2779401</v>
      </c>
      <c r="D765" s="205">
        <v>824146</v>
      </c>
      <c r="E765" s="205">
        <v>1206809</v>
      </c>
      <c r="F765" s="205">
        <v>1734260</v>
      </c>
      <c r="G765" s="205">
        <v>334438</v>
      </c>
      <c r="H765" s="242">
        <v>11496516</v>
      </c>
      <c r="I765" s="136"/>
      <c r="J765" s="135" t="s">
        <v>622</v>
      </c>
      <c r="K765" s="205">
        <v>2916362</v>
      </c>
      <c r="L765" s="205">
        <v>2511955</v>
      </c>
      <c r="M765" s="205">
        <v>671885</v>
      </c>
      <c r="N765" s="205">
        <v>987535</v>
      </c>
      <c r="O765" s="205">
        <v>1450342</v>
      </c>
      <c r="P765" s="205">
        <v>331297</v>
      </c>
      <c r="Q765" s="242">
        <v>8869376</v>
      </c>
      <c r="R765" s="136"/>
      <c r="S765" s="136"/>
      <c r="T765" s="136"/>
      <c r="U765" s="136"/>
      <c r="V765" s="136"/>
      <c r="W765" s="136"/>
      <c r="X765" s="136"/>
      <c r="Y765" s="136"/>
      <c r="Z765" s="136"/>
      <c r="AA765" s="136"/>
      <c r="AB765" s="136"/>
      <c r="AC765" s="136"/>
      <c r="AD765" s="136"/>
      <c r="AE765" s="136"/>
      <c r="AF765" s="136"/>
      <c r="AG765" s="136"/>
      <c r="AH765" s="136"/>
      <c r="AI765" s="136"/>
      <c r="AJ765" s="136"/>
      <c r="AK765" s="136"/>
      <c r="AL765" s="136"/>
      <c r="AM765" s="136"/>
      <c r="AN765" s="136"/>
      <c r="AO765" s="136"/>
      <c r="AP765" s="136"/>
      <c r="AQ765" s="136"/>
      <c r="AR765" s="136"/>
      <c r="AS765" s="136"/>
      <c r="AT765" s="136"/>
      <c r="AU765" s="136"/>
      <c r="AV765" s="136"/>
      <c r="AW765" s="136"/>
      <c r="AX765" s="136"/>
      <c r="AY765" s="136"/>
      <c r="AZ765" s="136"/>
      <c r="BA765" s="136"/>
      <c r="BB765" s="136"/>
      <c r="BC765" s="136"/>
      <c r="BD765" s="136"/>
      <c r="BE765" s="136"/>
      <c r="BF765" s="136"/>
      <c r="BG765" s="136"/>
      <c r="BH765" s="136"/>
      <c r="BI765" s="136"/>
      <c r="BJ765" s="136"/>
      <c r="BK765" s="136"/>
      <c r="BL765" s="136"/>
      <c r="BM765" s="136"/>
      <c r="BN765" s="136"/>
      <c r="BO765" s="136"/>
      <c r="BP765" s="136"/>
      <c r="BQ765" s="136"/>
      <c r="BR765" s="136"/>
      <c r="BS765" s="136"/>
      <c r="BT765" s="136"/>
      <c r="BU765" s="136"/>
      <c r="BV765" s="136"/>
      <c r="BW765" s="136"/>
      <c r="BX765" s="136"/>
      <c r="BY765" s="136"/>
      <c r="BZ765" s="136"/>
      <c r="CA765" s="136"/>
      <c r="CB765" s="136"/>
      <c r="CC765" s="136"/>
      <c r="CD765" s="136"/>
      <c r="CE765" s="136"/>
      <c r="CF765" s="136"/>
      <c r="CG765" s="136"/>
      <c r="CH765" s="136"/>
      <c r="CI765" s="136"/>
      <c r="CJ765" s="136"/>
      <c r="CK765" s="136"/>
      <c r="CL765" s="136"/>
      <c r="CM765" s="136"/>
      <c r="CN765" s="136"/>
      <c r="CO765" s="136"/>
      <c r="CP765" s="136"/>
      <c r="CQ765" s="136"/>
      <c r="CR765" s="136"/>
      <c r="CS765" s="136"/>
      <c r="CT765" s="136"/>
      <c r="CU765" s="136"/>
      <c r="CV765" s="136"/>
      <c r="CW765" s="136"/>
      <c r="CX765" s="136"/>
      <c r="CY765" s="136"/>
      <c r="CZ765" s="136"/>
      <c r="DA765" s="136"/>
      <c r="DB765" s="136"/>
      <c r="DC765" s="136"/>
      <c r="DD765" s="136"/>
      <c r="DE765" s="136"/>
      <c r="DF765" s="136"/>
      <c r="DG765" s="136"/>
      <c r="DH765" s="136"/>
      <c r="DI765" s="136"/>
      <c r="DJ765" s="136"/>
      <c r="DK765" s="136"/>
      <c r="DL765" s="136"/>
      <c r="DM765" s="136"/>
      <c r="DN765" s="136"/>
      <c r="DO765" s="136"/>
      <c r="DP765" s="136"/>
      <c r="DQ765" s="136"/>
      <c r="DR765" s="136"/>
      <c r="DS765" s="136"/>
      <c r="DT765" s="136"/>
      <c r="DU765" s="136"/>
      <c r="DV765" s="136"/>
      <c r="DW765" s="136"/>
      <c r="DX765" s="136"/>
      <c r="DY765" s="136"/>
      <c r="DZ765" s="136"/>
      <c r="EA765" s="136"/>
      <c r="EB765" s="136"/>
      <c r="EC765" s="136"/>
      <c r="ED765" s="136"/>
      <c r="EE765" s="136"/>
      <c r="EF765" s="136"/>
      <c r="EG765" s="136"/>
      <c r="EH765" s="136"/>
      <c r="EI765" s="136"/>
      <c r="EJ765" s="136"/>
      <c r="EK765" s="136"/>
      <c r="EL765" s="136"/>
      <c r="EM765" s="136"/>
      <c r="EN765" s="136"/>
      <c r="EO765" s="136"/>
      <c r="EP765" s="136"/>
      <c r="EQ765" s="136"/>
      <c r="ER765" s="136"/>
      <c r="ES765" s="136"/>
      <c r="ET765" s="136"/>
      <c r="EU765" s="136"/>
      <c r="EV765" s="136"/>
      <c r="EW765" s="136"/>
      <c r="EX765" s="136"/>
      <c r="EY765" s="136"/>
      <c r="EZ765" s="136"/>
      <c r="FA765" s="136"/>
      <c r="FB765" s="136"/>
      <c r="FC765" s="136"/>
      <c r="FD765" s="136"/>
      <c r="FE765" s="136"/>
      <c r="FF765" s="136"/>
      <c r="FG765" s="136"/>
      <c r="FH765" s="136"/>
      <c r="FI765" s="136"/>
      <c r="FJ765" s="136"/>
      <c r="FK765" s="136"/>
      <c r="FL765" s="136"/>
      <c r="FM765" s="136"/>
      <c r="FN765" s="136"/>
      <c r="FO765" s="136"/>
      <c r="FP765" s="136"/>
      <c r="FQ765" s="136"/>
      <c r="FR765" s="136"/>
      <c r="FS765" s="136"/>
      <c r="FT765" s="136"/>
      <c r="FU765" s="136"/>
      <c r="FV765" s="136"/>
      <c r="FW765" s="136"/>
      <c r="FX765" s="136"/>
      <c r="FY765" s="136"/>
      <c r="FZ765" s="136"/>
      <c r="GA765" s="136"/>
      <c r="GB765" s="136"/>
      <c r="GC765" s="136"/>
      <c r="GD765" s="136"/>
      <c r="GE765" s="136"/>
      <c r="GF765" s="136"/>
      <c r="GG765" s="136"/>
      <c r="GH765" s="136"/>
      <c r="GI765" s="136"/>
      <c r="GJ765" s="136"/>
      <c r="GK765" s="136"/>
      <c r="GL765" s="136"/>
      <c r="GM765" s="136"/>
      <c r="GN765" s="136"/>
      <c r="GO765" s="136"/>
      <c r="GP765" s="136"/>
      <c r="GQ765" s="136"/>
      <c r="GR765" s="136"/>
      <c r="GS765" s="136"/>
      <c r="GT765" s="136"/>
      <c r="GU765" s="136"/>
      <c r="GV765" s="136"/>
      <c r="GW765" s="136"/>
      <c r="GX765" s="136"/>
      <c r="GY765" s="136"/>
      <c r="GZ765" s="136"/>
      <c r="HA765" s="136"/>
      <c r="HB765" s="136"/>
      <c r="HC765" s="136"/>
      <c r="HD765" s="136"/>
      <c r="HE765" s="136"/>
      <c r="HF765" s="136"/>
      <c r="HG765" s="136"/>
      <c r="HH765" s="136"/>
      <c r="HI765" s="136"/>
      <c r="HJ765" s="136"/>
      <c r="HK765" s="136"/>
      <c r="HL765" s="136"/>
      <c r="HM765" s="136"/>
      <c r="HN765" s="136"/>
      <c r="HO765" s="136"/>
      <c r="HP765" s="136"/>
      <c r="HQ765" s="136"/>
      <c r="HR765" s="136"/>
      <c r="HS765" s="136"/>
      <c r="HT765" s="136"/>
      <c r="HU765" s="136"/>
      <c r="HV765" s="136"/>
      <c r="HW765" s="136"/>
      <c r="HX765" s="136"/>
      <c r="HY765" s="136"/>
      <c r="HZ765" s="136"/>
      <c r="IA765" s="136"/>
      <c r="IB765" s="136"/>
      <c r="IC765" s="136"/>
      <c r="ID765" s="136"/>
      <c r="IE765" s="136"/>
      <c r="IF765" s="136"/>
      <c r="IG765" s="136"/>
    </row>
    <row r="766" spans="1:241" ht="15" customHeight="1" x14ac:dyDescent="0.25">
      <c r="A766" s="135" t="s">
        <v>590</v>
      </c>
      <c r="B766" s="205">
        <v>3541166</v>
      </c>
      <c r="C766" s="205">
        <v>2186951</v>
      </c>
      <c r="D766" s="205">
        <v>760935</v>
      </c>
      <c r="E766" s="205">
        <v>952084</v>
      </c>
      <c r="F766" s="205">
        <v>1532266</v>
      </c>
      <c r="G766" s="205">
        <v>389190</v>
      </c>
      <c r="H766" s="242">
        <v>9362592</v>
      </c>
      <c r="I766" s="136"/>
      <c r="J766" s="135" t="s">
        <v>755</v>
      </c>
      <c r="K766" s="205">
        <v>4063003</v>
      </c>
      <c r="L766" s="205">
        <v>2251898</v>
      </c>
      <c r="M766" s="205">
        <v>716004</v>
      </c>
      <c r="N766" s="205">
        <v>1013739</v>
      </c>
      <c r="O766" s="205">
        <v>1528010</v>
      </c>
      <c r="P766" s="205">
        <v>327832</v>
      </c>
      <c r="Q766" s="242">
        <v>9900486</v>
      </c>
      <c r="R766" s="136"/>
      <c r="S766" s="136"/>
      <c r="T766" s="136"/>
      <c r="U766" s="136"/>
      <c r="V766" s="136"/>
      <c r="W766" s="136"/>
      <c r="X766" s="136"/>
      <c r="Y766" s="136"/>
      <c r="Z766" s="136"/>
      <c r="AA766" s="136"/>
      <c r="AB766" s="136"/>
      <c r="AC766" s="136"/>
      <c r="AD766" s="136"/>
      <c r="AE766" s="136"/>
      <c r="AF766" s="136"/>
      <c r="AG766" s="136"/>
      <c r="AH766" s="136"/>
      <c r="AI766" s="136"/>
      <c r="AJ766" s="136"/>
      <c r="AK766" s="136"/>
      <c r="AL766" s="136"/>
      <c r="AM766" s="136"/>
      <c r="AN766" s="136"/>
      <c r="AO766" s="136"/>
      <c r="AP766" s="136"/>
      <c r="AQ766" s="136"/>
      <c r="AR766" s="136"/>
      <c r="AS766" s="136"/>
      <c r="AT766" s="136"/>
      <c r="AU766" s="136"/>
      <c r="AV766" s="136"/>
      <c r="AW766" s="136"/>
      <c r="AX766" s="136"/>
      <c r="AY766" s="136"/>
      <c r="AZ766" s="136"/>
      <c r="BA766" s="136"/>
      <c r="BB766" s="136"/>
      <c r="BC766" s="136"/>
      <c r="BD766" s="136"/>
      <c r="BE766" s="136"/>
      <c r="BF766" s="136"/>
      <c r="BG766" s="136"/>
      <c r="BH766" s="136"/>
      <c r="BI766" s="136"/>
      <c r="BJ766" s="136"/>
      <c r="BK766" s="136"/>
      <c r="BL766" s="136"/>
      <c r="BM766" s="136"/>
      <c r="BN766" s="136"/>
      <c r="BO766" s="136"/>
      <c r="BP766" s="136"/>
      <c r="BQ766" s="136"/>
      <c r="BR766" s="136"/>
      <c r="BS766" s="136"/>
      <c r="BT766" s="136"/>
      <c r="BU766" s="136"/>
      <c r="BV766" s="136"/>
      <c r="BW766" s="136"/>
      <c r="BX766" s="136"/>
      <c r="BY766" s="136"/>
      <c r="BZ766" s="136"/>
      <c r="CA766" s="136"/>
      <c r="CB766" s="136"/>
      <c r="CC766" s="136"/>
      <c r="CD766" s="136"/>
      <c r="CE766" s="136"/>
      <c r="CF766" s="136"/>
      <c r="CG766" s="136"/>
      <c r="CH766" s="136"/>
      <c r="CI766" s="136"/>
      <c r="CJ766" s="136"/>
      <c r="CK766" s="136"/>
      <c r="CL766" s="136"/>
      <c r="CM766" s="136"/>
      <c r="CN766" s="136"/>
      <c r="CO766" s="136"/>
      <c r="CP766" s="136"/>
      <c r="CQ766" s="136"/>
      <c r="CR766" s="136"/>
      <c r="CS766" s="136"/>
      <c r="CT766" s="136"/>
      <c r="CU766" s="136"/>
      <c r="CV766" s="136"/>
      <c r="CW766" s="136"/>
      <c r="CX766" s="136"/>
      <c r="CY766" s="136"/>
      <c r="CZ766" s="136"/>
      <c r="DA766" s="136"/>
      <c r="DB766" s="136"/>
      <c r="DC766" s="136"/>
      <c r="DD766" s="136"/>
      <c r="DE766" s="136"/>
      <c r="DF766" s="136"/>
      <c r="DG766" s="136"/>
      <c r="DH766" s="136"/>
      <c r="DI766" s="136"/>
      <c r="DJ766" s="136"/>
      <c r="DK766" s="136"/>
      <c r="DL766" s="136"/>
      <c r="DM766" s="136"/>
      <c r="DN766" s="136"/>
      <c r="DO766" s="136"/>
      <c r="DP766" s="136"/>
      <c r="DQ766" s="136"/>
      <c r="DR766" s="136"/>
      <c r="DS766" s="136"/>
      <c r="DT766" s="136"/>
      <c r="DU766" s="136"/>
      <c r="DV766" s="136"/>
      <c r="DW766" s="136"/>
      <c r="DX766" s="136"/>
      <c r="DY766" s="136"/>
      <c r="DZ766" s="136"/>
      <c r="EA766" s="136"/>
      <c r="EB766" s="136"/>
      <c r="EC766" s="136"/>
      <c r="ED766" s="136"/>
      <c r="EE766" s="136"/>
      <c r="EF766" s="136"/>
      <c r="EG766" s="136"/>
      <c r="EH766" s="136"/>
      <c r="EI766" s="136"/>
      <c r="EJ766" s="136"/>
      <c r="EK766" s="136"/>
      <c r="EL766" s="136"/>
      <c r="EM766" s="136"/>
      <c r="EN766" s="136"/>
      <c r="EO766" s="136"/>
      <c r="EP766" s="136"/>
      <c r="EQ766" s="136"/>
      <c r="ER766" s="136"/>
      <c r="ES766" s="136"/>
      <c r="ET766" s="136"/>
      <c r="EU766" s="136"/>
      <c r="EV766" s="136"/>
      <c r="EW766" s="136"/>
      <c r="EX766" s="136"/>
      <c r="EY766" s="136"/>
      <c r="EZ766" s="136"/>
      <c r="FA766" s="136"/>
      <c r="FB766" s="136"/>
      <c r="FC766" s="136"/>
      <c r="FD766" s="136"/>
      <c r="FE766" s="136"/>
      <c r="FF766" s="136"/>
      <c r="FG766" s="136"/>
      <c r="FH766" s="136"/>
      <c r="FI766" s="136"/>
      <c r="FJ766" s="136"/>
      <c r="FK766" s="136"/>
      <c r="FL766" s="136"/>
      <c r="FM766" s="136"/>
      <c r="FN766" s="136"/>
      <c r="FO766" s="136"/>
      <c r="FP766" s="136"/>
      <c r="FQ766" s="136"/>
      <c r="FR766" s="136"/>
      <c r="FS766" s="136"/>
      <c r="FT766" s="136"/>
      <c r="FU766" s="136"/>
      <c r="FV766" s="136"/>
      <c r="FW766" s="136"/>
      <c r="FX766" s="136"/>
      <c r="FY766" s="136"/>
      <c r="FZ766" s="136"/>
      <c r="GA766" s="136"/>
      <c r="GB766" s="136"/>
      <c r="GC766" s="136"/>
      <c r="GD766" s="136"/>
      <c r="GE766" s="136"/>
      <c r="GF766" s="136"/>
      <c r="GG766" s="136"/>
      <c r="GH766" s="136"/>
      <c r="GI766" s="136"/>
      <c r="GJ766" s="136"/>
      <c r="GK766" s="136"/>
      <c r="GL766" s="136"/>
      <c r="GM766" s="136"/>
      <c r="GN766" s="136"/>
      <c r="GO766" s="136"/>
      <c r="GP766" s="136"/>
      <c r="GQ766" s="136"/>
      <c r="GR766" s="136"/>
      <c r="GS766" s="136"/>
      <c r="GT766" s="136"/>
      <c r="GU766" s="136"/>
      <c r="GV766" s="136"/>
      <c r="GW766" s="136"/>
      <c r="GX766" s="136"/>
      <c r="GY766" s="136"/>
      <c r="GZ766" s="136"/>
      <c r="HA766" s="136"/>
      <c r="HB766" s="136"/>
      <c r="HC766" s="136"/>
      <c r="HD766" s="136"/>
      <c r="HE766" s="136"/>
      <c r="HF766" s="136"/>
      <c r="HG766" s="136"/>
      <c r="HH766" s="136"/>
      <c r="HI766" s="136"/>
      <c r="HJ766" s="136"/>
      <c r="HK766" s="136"/>
      <c r="HL766" s="136"/>
      <c r="HM766" s="136"/>
      <c r="HN766" s="136"/>
      <c r="HO766" s="136"/>
      <c r="HP766" s="136"/>
      <c r="HQ766" s="136"/>
      <c r="HR766" s="136"/>
      <c r="HS766" s="136"/>
      <c r="HT766" s="136"/>
      <c r="HU766" s="136"/>
      <c r="HV766" s="136"/>
      <c r="HW766" s="136"/>
      <c r="HX766" s="136"/>
      <c r="HY766" s="136"/>
      <c r="HZ766" s="136"/>
      <c r="IA766" s="136"/>
      <c r="IB766" s="136"/>
      <c r="IC766" s="136"/>
      <c r="ID766" s="136"/>
      <c r="IE766" s="136"/>
      <c r="IF766" s="136"/>
      <c r="IG766" s="136"/>
    </row>
    <row r="767" spans="1:241" ht="15" customHeight="1" x14ac:dyDescent="0.25">
      <c r="A767" s="135" t="s">
        <v>593</v>
      </c>
      <c r="B767" s="205">
        <v>2997916</v>
      </c>
      <c r="C767" s="205">
        <v>1755746</v>
      </c>
      <c r="D767" s="205">
        <v>595795</v>
      </c>
      <c r="E767" s="205">
        <v>873480</v>
      </c>
      <c r="F767" s="205">
        <v>1220026</v>
      </c>
      <c r="G767" s="205">
        <v>354141</v>
      </c>
      <c r="H767" s="242">
        <v>7797104</v>
      </c>
      <c r="I767" s="136"/>
      <c r="J767" s="135" t="s">
        <v>691</v>
      </c>
      <c r="K767" s="205">
        <v>3980428</v>
      </c>
      <c r="L767" s="205">
        <v>1569094</v>
      </c>
      <c r="M767" s="205">
        <v>712556</v>
      </c>
      <c r="N767" s="205">
        <v>952843</v>
      </c>
      <c r="O767" s="205">
        <v>1262053</v>
      </c>
      <c r="P767" s="205">
        <v>345969</v>
      </c>
      <c r="Q767" s="242">
        <v>8822943</v>
      </c>
      <c r="R767" s="136"/>
      <c r="S767" s="136"/>
      <c r="T767" s="136"/>
      <c r="U767" s="136"/>
      <c r="V767" s="136"/>
      <c r="W767" s="136"/>
      <c r="X767" s="136"/>
      <c r="Y767" s="136"/>
      <c r="Z767" s="136"/>
      <c r="AA767" s="136"/>
      <c r="AB767" s="136"/>
      <c r="AC767" s="136"/>
      <c r="AD767" s="136"/>
      <c r="AE767" s="136"/>
      <c r="AF767" s="136"/>
      <c r="AG767" s="136"/>
      <c r="AH767" s="136"/>
      <c r="AI767" s="136"/>
      <c r="AJ767" s="136"/>
      <c r="AK767" s="136"/>
      <c r="AL767" s="136"/>
      <c r="AM767" s="136"/>
      <c r="AN767" s="136"/>
      <c r="AO767" s="136"/>
      <c r="AP767" s="136"/>
      <c r="AQ767" s="136"/>
      <c r="AR767" s="136"/>
      <c r="AS767" s="136"/>
      <c r="AT767" s="136"/>
      <c r="AU767" s="136"/>
      <c r="AV767" s="136"/>
      <c r="AW767" s="136"/>
      <c r="AX767" s="136"/>
      <c r="AY767" s="136"/>
      <c r="AZ767" s="136"/>
      <c r="BA767" s="136"/>
      <c r="BB767" s="136"/>
      <c r="BC767" s="136"/>
      <c r="BD767" s="136"/>
      <c r="BE767" s="136"/>
      <c r="BF767" s="136"/>
      <c r="BG767" s="136"/>
      <c r="BH767" s="136"/>
      <c r="BI767" s="136"/>
      <c r="BJ767" s="136"/>
      <c r="BK767" s="136"/>
      <c r="BL767" s="136"/>
      <c r="BM767" s="136"/>
      <c r="BN767" s="136"/>
      <c r="BO767" s="136"/>
      <c r="BP767" s="136"/>
      <c r="BQ767" s="136"/>
      <c r="BR767" s="136"/>
      <c r="BS767" s="136"/>
      <c r="BT767" s="136"/>
      <c r="BU767" s="136"/>
      <c r="BV767" s="136"/>
      <c r="BW767" s="136"/>
      <c r="BX767" s="136"/>
      <c r="BY767" s="136"/>
      <c r="BZ767" s="136"/>
      <c r="CA767" s="136"/>
      <c r="CB767" s="136"/>
      <c r="CC767" s="136"/>
      <c r="CD767" s="136"/>
      <c r="CE767" s="136"/>
      <c r="CF767" s="136"/>
      <c r="CG767" s="136"/>
      <c r="CH767" s="136"/>
      <c r="CI767" s="136"/>
      <c r="CJ767" s="136"/>
      <c r="CK767" s="136"/>
      <c r="CL767" s="136"/>
      <c r="CM767" s="136"/>
      <c r="CN767" s="136"/>
      <c r="CO767" s="136"/>
      <c r="CP767" s="136"/>
      <c r="CQ767" s="136"/>
      <c r="CR767" s="136"/>
      <c r="CS767" s="136"/>
      <c r="CT767" s="136"/>
      <c r="CU767" s="136"/>
      <c r="CV767" s="136"/>
      <c r="CW767" s="136"/>
      <c r="CX767" s="136"/>
      <c r="CY767" s="136"/>
      <c r="CZ767" s="136"/>
      <c r="DA767" s="136"/>
      <c r="DB767" s="136"/>
      <c r="DC767" s="136"/>
      <c r="DD767" s="136"/>
      <c r="DE767" s="136"/>
      <c r="DF767" s="136"/>
      <c r="DG767" s="136"/>
      <c r="DH767" s="136"/>
      <c r="DI767" s="136"/>
      <c r="DJ767" s="136"/>
      <c r="DK767" s="136"/>
      <c r="DL767" s="136"/>
      <c r="DM767" s="136"/>
      <c r="DN767" s="136"/>
      <c r="DO767" s="136"/>
      <c r="DP767" s="136"/>
      <c r="DQ767" s="136"/>
      <c r="DR767" s="136"/>
      <c r="DS767" s="136"/>
      <c r="DT767" s="136"/>
      <c r="DU767" s="136"/>
      <c r="DV767" s="136"/>
      <c r="DW767" s="136"/>
      <c r="DX767" s="136"/>
      <c r="DY767" s="136"/>
      <c r="DZ767" s="136"/>
      <c r="EA767" s="136"/>
      <c r="EB767" s="136"/>
      <c r="EC767" s="136"/>
      <c r="ED767" s="136"/>
      <c r="EE767" s="136"/>
      <c r="EF767" s="136"/>
      <c r="EG767" s="136"/>
      <c r="EH767" s="136"/>
      <c r="EI767" s="136"/>
      <c r="EJ767" s="136"/>
      <c r="EK767" s="136"/>
      <c r="EL767" s="136"/>
      <c r="EM767" s="136"/>
      <c r="EN767" s="136"/>
      <c r="EO767" s="136"/>
      <c r="EP767" s="136"/>
      <c r="EQ767" s="136"/>
      <c r="ER767" s="136"/>
      <c r="ES767" s="136"/>
      <c r="ET767" s="136"/>
      <c r="EU767" s="136"/>
      <c r="EV767" s="136"/>
      <c r="EW767" s="136"/>
      <c r="EX767" s="136"/>
      <c r="EY767" s="136"/>
      <c r="EZ767" s="136"/>
      <c r="FA767" s="136"/>
      <c r="FB767" s="136"/>
      <c r="FC767" s="136"/>
      <c r="FD767" s="136"/>
      <c r="FE767" s="136"/>
      <c r="FF767" s="136"/>
      <c r="FG767" s="136"/>
      <c r="FH767" s="136"/>
      <c r="FI767" s="136"/>
      <c r="FJ767" s="136"/>
      <c r="FK767" s="136"/>
      <c r="FL767" s="136"/>
      <c r="FM767" s="136"/>
      <c r="FN767" s="136"/>
      <c r="FO767" s="136"/>
      <c r="FP767" s="136"/>
      <c r="FQ767" s="136"/>
      <c r="FR767" s="136"/>
      <c r="FS767" s="136"/>
      <c r="FT767" s="136"/>
      <c r="FU767" s="136"/>
      <c r="FV767" s="136"/>
      <c r="FW767" s="136"/>
      <c r="FX767" s="136"/>
      <c r="FY767" s="136"/>
      <c r="FZ767" s="136"/>
      <c r="GA767" s="136"/>
      <c r="GB767" s="136"/>
      <c r="GC767" s="136"/>
      <c r="GD767" s="136"/>
      <c r="GE767" s="136"/>
      <c r="GF767" s="136"/>
      <c r="GG767" s="136"/>
      <c r="GH767" s="136"/>
      <c r="GI767" s="136"/>
      <c r="GJ767" s="136"/>
      <c r="GK767" s="136"/>
      <c r="GL767" s="136"/>
      <c r="GM767" s="136"/>
      <c r="GN767" s="136"/>
      <c r="GO767" s="136"/>
      <c r="GP767" s="136"/>
      <c r="GQ767" s="136"/>
      <c r="GR767" s="136"/>
      <c r="GS767" s="136"/>
      <c r="GT767" s="136"/>
      <c r="GU767" s="136"/>
      <c r="GV767" s="136"/>
      <c r="GW767" s="136"/>
      <c r="GX767" s="136"/>
      <c r="GY767" s="136"/>
      <c r="GZ767" s="136"/>
      <c r="HA767" s="136"/>
      <c r="HB767" s="136"/>
      <c r="HC767" s="136"/>
      <c r="HD767" s="136"/>
      <c r="HE767" s="136"/>
      <c r="HF767" s="136"/>
      <c r="HG767" s="136"/>
      <c r="HH767" s="136"/>
      <c r="HI767" s="136"/>
      <c r="HJ767" s="136"/>
      <c r="HK767" s="136"/>
      <c r="HL767" s="136"/>
      <c r="HM767" s="136"/>
      <c r="HN767" s="136"/>
      <c r="HO767" s="136"/>
      <c r="HP767" s="136"/>
      <c r="HQ767" s="136"/>
      <c r="HR767" s="136"/>
      <c r="HS767" s="136"/>
      <c r="HT767" s="136"/>
      <c r="HU767" s="136"/>
      <c r="HV767" s="136"/>
      <c r="HW767" s="136"/>
      <c r="HX767" s="136"/>
      <c r="HY767" s="136"/>
      <c r="HZ767" s="136"/>
      <c r="IA767" s="136"/>
      <c r="IB767" s="136"/>
      <c r="IC767" s="136"/>
      <c r="ID767" s="136"/>
      <c r="IE767" s="136"/>
      <c r="IF767" s="136"/>
      <c r="IG767" s="136"/>
    </row>
    <row r="768" spans="1:241" ht="15" customHeight="1" x14ac:dyDescent="0.25">
      <c r="A768" s="135" t="s">
        <v>742</v>
      </c>
      <c r="B768" s="205">
        <v>4469151</v>
      </c>
      <c r="C768" s="205">
        <v>2453002</v>
      </c>
      <c r="D768" s="205">
        <v>744627</v>
      </c>
      <c r="E768" s="205">
        <v>851541</v>
      </c>
      <c r="F768" s="205">
        <v>1468871</v>
      </c>
      <c r="G768" s="205">
        <v>378630</v>
      </c>
      <c r="H768" s="242">
        <v>10365822</v>
      </c>
      <c r="I768" s="136"/>
      <c r="J768" s="135" t="s">
        <v>624</v>
      </c>
      <c r="K768" s="205">
        <v>1827660</v>
      </c>
      <c r="L768" s="205">
        <v>1393175</v>
      </c>
      <c r="M768" s="205">
        <v>950715</v>
      </c>
      <c r="N768" s="205">
        <v>509945</v>
      </c>
      <c r="O768" s="205">
        <v>561983</v>
      </c>
      <c r="P768" s="205">
        <v>395818</v>
      </c>
      <c r="Q768" s="242">
        <v>5639296</v>
      </c>
      <c r="R768" s="136"/>
      <c r="S768" s="136"/>
      <c r="T768" s="136"/>
      <c r="U768" s="136"/>
      <c r="V768" s="136"/>
      <c r="W768" s="136"/>
      <c r="X768" s="136"/>
      <c r="Y768" s="136"/>
      <c r="Z768" s="136"/>
      <c r="AA768" s="136"/>
      <c r="AB768" s="136"/>
      <c r="AC768" s="136"/>
      <c r="AD768" s="136"/>
      <c r="AE768" s="136"/>
      <c r="AF768" s="136"/>
      <c r="AG768" s="136"/>
      <c r="AH768" s="136"/>
      <c r="AI768" s="136"/>
      <c r="AJ768" s="136"/>
      <c r="AK768" s="136"/>
      <c r="AL768" s="136"/>
      <c r="AM768" s="136"/>
      <c r="AN768" s="136"/>
      <c r="AO768" s="136"/>
      <c r="AP768" s="136"/>
      <c r="AQ768" s="136"/>
      <c r="AR768" s="136"/>
      <c r="AS768" s="136"/>
      <c r="AT768" s="136"/>
      <c r="AU768" s="136"/>
      <c r="AV768" s="136"/>
      <c r="AW768" s="136"/>
      <c r="AX768" s="136"/>
      <c r="AY768" s="136"/>
      <c r="AZ768" s="136"/>
      <c r="BA768" s="136"/>
      <c r="BB768" s="136"/>
      <c r="BC768" s="136"/>
      <c r="BD768" s="136"/>
      <c r="BE768" s="136"/>
      <c r="BF768" s="136"/>
      <c r="BG768" s="136"/>
      <c r="BH768" s="136"/>
      <c r="BI768" s="136"/>
      <c r="BJ768" s="136"/>
      <c r="BK768" s="136"/>
      <c r="BL768" s="136"/>
      <c r="BM768" s="136"/>
      <c r="BN768" s="136"/>
      <c r="BO768" s="136"/>
      <c r="BP768" s="136"/>
      <c r="BQ768" s="136"/>
      <c r="BR768" s="136"/>
      <c r="BS768" s="136"/>
      <c r="BT768" s="136"/>
      <c r="BU768" s="136"/>
      <c r="BV768" s="136"/>
      <c r="BW768" s="136"/>
      <c r="BX768" s="136"/>
      <c r="BY768" s="136"/>
      <c r="BZ768" s="136"/>
      <c r="CA768" s="136"/>
      <c r="CB768" s="136"/>
      <c r="CC768" s="136"/>
      <c r="CD768" s="136"/>
      <c r="CE768" s="136"/>
      <c r="CF768" s="136"/>
      <c r="CG768" s="136"/>
      <c r="CH768" s="136"/>
      <c r="CI768" s="136"/>
      <c r="CJ768" s="136"/>
      <c r="CK768" s="136"/>
      <c r="CL768" s="136"/>
      <c r="CM768" s="136"/>
      <c r="CN768" s="136"/>
      <c r="CO768" s="136"/>
      <c r="CP768" s="136"/>
      <c r="CQ768" s="136"/>
      <c r="CR768" s="136"/>
      <c r="CS768" s="136"/>
      <c r="CT768" s="136"/>
      <c r="CU768" s="136"/>
      <c r="CV768" s="136"/>
      <c r="CW768" s="136"/>
      <c r="CX768" s="136"/>
      <c r="CY768" s="136"/>
      <c r="CZ768" s="136"/>
      <c r="DA768" s="136"/>
      <c r="DB768" s="136"/>
      <c r="DC768" s="136"/>
      <c r="DD768" s="136"/>
      <c r="DE768" s="136"/>
      <c r="DF768" s="136"/>
      <c r="DG768" s="136"/>
      <c r="DH768" s="136"/>
      <c r="DI768" s="136"/>
      <c r="DJ768" s="136"/>
      <c r="DK768" s="136"/>
      <c r="DL768" s="136"/>
      <c r="DM768" s="136"/>
      <c r="DN768" s="136"/>
      <c r="DO768" s="136"/>
      <c r="DP768" s="136"/>
      <c r="DQ768" s="136"/>
      <c r="DR768" s="136"/>
      <c r="DS768" s="136"/>
      <c r="DT768" s="136"/>
      <c r="DU768" s="136"/>
      <c r="DV768" s="136"/>
      <c r="DW768" s="136"/>
      <c r="DX768" s="136"/>
      <c r="DY768" s="136"/>
      <c r="DZ768" s="136"/>
      <c r="EA768" s="136"/>
      <c r="EB768" s="136"/>
      <c r="EC768" s="136"/>
      <c r="ED768" s="136"/>
      <c r="EE768" s="136"/>
      <c r="EF768" s="136"/>
      <c r="EG768" s="136"/>
      <c r="EH768" s="136"/>
      <c r="EI768" s="136"/>
      <c r="EJ768" s="136"/>
      <c r="EK768" s="136"/>
      <c r="EL768" s="136"/>
      <c r="EM768" s="136"/>
      <c r="EN768" s="136"/>
      <c r="EO768" s="136"/>
      <c r="EP768" s="136"/>
      <c r="EQ768" s="136"/>
      <c r="ER768" s="136"/>
      <c r="ES768" s="136"/>
      <c r="ET768" s="136"/>
      <c r="EU768" s="136"/>
      <c r="EV768" s="136"/>
      <c r="EW768" s="136"/>
      <c r="EX768" s="136"/>
      <c r="EY768" s="136"/>
      <c r="EZ768" s="136"/>
      <c r="FA768" s="136"/>
      <c r="FB768" s="136"/>
      <c r="FC768" s="136"/>
      <c r="FD768" s="136"/>
      <c r="FE768" s="136"/>
      <c r="FF768" s="136"/>
      <c r="FG768" s="136"/>
      <c r="FH768" s="136"/>
      <c r="FI768" s="136"/>
      <c r="FJ768" s="136"/>
      <c r="FK768" s="136"/>
      <c r="FL768" s="136"/>
      <c r="FM768" s="136"/>
      <c r="FN768" s="136"/>
      <c r="FO768" s="136"/>
      <c r="FP768" s="136"/>
      <c r="FQ768" s="136"/>
      <c r="FR768" s="136"/>
      <c r="FS768" s="136"/>
      <c r="FT768" s="136"/>
      <c r="FU768" s="136"/>
      <c r="FV768" s="136"/>
      <c r="FW768" s="136"/>
      <c r="FX768" s="136"/>
      <c r="FY768" s="136"/>
      <c r="FZ768" s="136"/>
      <c r="GA768" s="136"/>
      <c r="GB768" s="136"/>
      <c r="GC768" s="136"/>
      <c r="GD768" s="136"/>
      <c r="GE768" s="136"/>
      <c r="GF768" s="136"/>
      <c r="GG768" s="136"/>
      <c r="GH768" s="136"/>
      <c r="GI768" s="136"/>
      <c r="GJ768" s="136"/>
      <c r="GK768" s="136"/>
      <c r="GL768" s="136"/>
      <c r="GM768" s="136"/>
      <c r="GN768" s="136"/>
      <c r="GO768" s="136"/>
      <c r="GP768" s="136"/>
      <c r="GQ768" s="136"/>
      <c r="GR768" s="136"/>
      <c r="GS768" s="136"/>
      <c r="GT768" s="136"/>
      <c r="GU768" s="136"/>
      <c r="GV768" s="136"/>
      <c r="GW768" s="136"/>
      <c r="GX768" s="136"/>
      <c r="GY768" s="136"/>
      <c r="GZ768" s="136"/>
      <c r="HA768" s="136"/>
      <c r="HB768" s="136"/>
      <c r="HC768" s="136"/>
      <c r="HD768" s="136"/>
      <c r="HE768" s="136"/>
      <c r="HF768" s="136"/>
      <c r="HG768" s="136"/>
      <c r="HH768" s="136"/>
      <c r="HI768" s="136"/>
      <c r="HJ768" s="136"/>
      <c r="HK768" s="136"/>
      <c r="HL768" s="136"/>
      <c r="HM768" s="136"/>
      <c r="HN768" s="136"/>
      <c r="HO768" s="136"/>
      <c r="HP768" s="136"/>
      <c r="HQ768" s="136"/>
      <c r="HR768" s="136"/>
      <c r="HS768" s="136"/>
      <c r="HT768" s="136"/>
      <c r="HU768" s="136"/>
      <c r="HV768" s="136"/>
      <c r="HW768" s="136"/>
      <c r="HX768" s="136"/>
      <c r="HY768" s="136"/>
      <c r="HZ768" s="136"/>
      <c r="IA768" s="136"/>
      <c r="IB768" s="136"/>
      <c r="IC768" s="136"/>
      <c r="ID768" s="136"/>
      <c r="IE768" s="136"/>
      <c r="IF768" s="136"/>
      <c r="IG768" s="136"/>
    </row>
    <row r="769" spans="1:241" ht="15" customHeight="1" x14ac:dyDescent="0.25">
      <c r="A769" s="135" t="s">
        <v>667</v>
      </c>
      <c r="B769" s="205">
        <v>4858359</v>
      </c>
      <c r="C769" s="205">
        <v>2526718</v>
      </c>
      <c r="D769" s="205">
        <v>766284</v>
      </c>
      <c r="E769" s="205">
        <v>1315196</v>
      </c>
      <c r="F769" s="205">
        <v>1838141</v>
      </c>
      <c r="G769" s="205">
        <v>395625</v>
      </c>
      <c r="H769" s="242">
        <v>11700323</v>
      </c>
      <c r="I769" s="136"/>
      <c r="J769" s="135" t="s">
        <v>626</v>
      </c>
      <c r="K769" s="205">
        <v>5153724</v>
      </c>
      <c r="L769" s="205">
        <v>1817684</v>
      </c>
      <c r="M769" s="205">
        <v>644020</v>
      </c>
      <c r="N769" s="205">
        <v>985586</v>
      </c>
      <c r="O769" s="205">
        <v>1243552</v>
      </c>
      <c r="P769" s="205">
        <v>523621</v>
      </c>
      <c r="Q769" s="242">
        <v>10368187</v>
      </c>
      <c r="R769" s="136"/>
      <c r="S769" s="136"/>
      <c r="T769" s="136"/>
      <c r="U769" s="136"/>
      <c r="V769" s="136"/>
      <c r="W769" s="136"/>
      <c r="X769" s="136"/>
      <c r="Y769" s="136"/>
      <c r="Z769" s="136"/>
      <c r="AA769" s="136"/>
      <c r="AB769" s="136"/>
      <c r="AC769" s="136"/>
      <c r="AD769" s="136"/>
      <c r="AE769" s="136"/>
      <c r="AF769" s="136"/>
      <c r="AG769" s="136"/>
      <c r="AH769" s="136"/>
      <c r="AI769" s="136"/>
      <c r="AJ769" s="136"/>
      <c r="AK769" s="136"/>
      <c r="AL769" s="136"/>
      <c r="AM769" s="136"/>
      <c r="AN769" s="136"/>
      <c r="AO769" s="136"/>
      <c r="AP769" s="136"/>
      <c r="AQ769" s="136"/>
      <c r="AR769" s="136"/>
      <c r="AS769" s="136"/>
      <c r="AT769" s="136"/>
      <c r="AU769" s="136"/>
      <c r="AV769" s="136"/>
      <c r="AW769" s="136"/>
      <c r="AX769" s="136"/>
      <c r="AY769" s="136"/>
      <c r="AZ769" s="136"/>
      <c r="BA769" s="136"/>
      <c r="BB769" s="136"/>
      <c r="BC769" s="136"/>
      <c r="BD769" s="136"/>
      <c r="BE769" s="136"/>
      <c r="BF769" s="136"/>
      <c r="BG769" s="136"/>
      <c r="BH769" s="136"/>
      <c r="BI769" s="136"/>
      <c r="BJ769" s="136"/>
      <c r="BK769" s="136"/>
      <c r="BL769" s="136"/>
      <c r="BM769" s="136"/>
      <c r="BN769" s="136"/>
      <c r="BO769" s="136"/>
      <c r="BP769" s="136"/>
      <c r="BQ769" s="136"/>
      <c r="BR769" s="136"/>
      <c r="BS769" s="136"/>
      <c r="BT769" s="136"/>
      <c r="BU769" s="136"/>
      <c r="BV769" s="136"/>
      <c r="BW769" s="136"/>
      <c r="BX769" s="136"/>
      <c r="BY769" s="136"/>
      <c r="BZ769" s="136"/>
      <c r="CA769" s="136"/>
      <c r="CB769" s="136"/>
      <c r="CC769" s="136"/>
      <c r="CD769" s="136"/>
      <c r="CE769" s="136"/>
      <c r="CF769" s="136"/>
      <c r="CG769" s="136"/>
      <c r="CH769" s="136"/>
      <c r="CI769" s="136"/>
      <c r="CJ769" s="136"/>
      <c r="CK769" s="136"/>
      <c r="CL769" s="136"/>
      <c r="CM769" s="136"/>
      <c r="CN769" s="136"/>
      <c r="CO769" s="136"/>
      <c r="CP769" s="136"/>
      <c r="CQ769" s="136"/>
      <c r="CR769" s="136"/>
      <c r="CS769" s="136"/>
      <c r="CT769" s="136"/>
      <c r="CU769" s="136"/>
      <c r="CV769" s="136"/>
      <c r="CW769" s="136"/>
      <c r="CX769" s="136"/>
      <c r="CY769" s="136"/>
      <c r="CZ769" s="136"/>
      <c r="DA769" s="136"/>
      <c r="DB769" s="136"/>
      <c r="DC769" s="136"/>
      <c r="DD769" s="136"/>
      <c r="DE769" s="136"/>
      <c r="DF769" s="136"/>
      <c r="DG769" s="136"/>
      <c r="DH769" s="136"/>
      <c r="DI769" s="136"/>
      <c r="DJ769" s="136"/>
      <c r="DK769" s="136"/>
      <c r="DL769" s="136"/>
      <c r="DM769" s="136"/>
      <c r="DN769" s="136"/>
      <c r="DO769" s="136"/>
      <c r="DP769" s="136"/>
      <c r="DQ769" s="136"/>
      <c r="DR769" s="136"/>
      <c r="DS769" s="136"/>
      <c r="DT769" s="136"/>
      <c r="DU769" s="136"/>
      <c r="DV769" s="136"/>
      <c r="DW769" s="136"/>
      <c r="DX769" s="136"/>
      <c r="DY769" s="136"/>
      <c r="DZ769" s="136"/>
      <c r="EA769" s="136"/>
      <c r="EB769" s="136"/>
      <c r="EC769" s="136"/>
      <c r="ED769" s="136"/>
      <c r="EE769" s="136"/>
      <c r="EF769" s="136"/>
      <c r="EG769" s="136"/>
      <c r="EH769" s="136"/>
      <c r="EI769" s="136"/>
      <c r="EJ769" s="136"/>
      <c r="EK769" s="136"/>
      <c r="EL769" s="136"/>
      <c r="EM769" s="136"/>
      <c r="EN769" s="136"/>
      <c r="EO769" s="136"/>
      <c r="EP769" s="136"/>
      <c r="EQ769" s="136"/>
      <c r="ER769" s="136"/>
      <c r="ES769" s="136"/>
      <c r="ET769" s="136"/>
      <c r="EU769" s="136"/>
      <c r="EV769" s="136"/>
      <c r="EW769" s="136"/>
      <c r="EX769" s="136"/>
      <c r="EY769" s="136"/>
      <c r="EZ769" s="136"/>
      <c r="FA769" s="136"/>
      <c r="FB769" s="136"/>
      <c r="FC769" s="136"/>
      <c r="FD769" s="136"/>
      <c r="FE769" s="136"/>
      <c r="FF769" s="136"/>
      <c r="FG769" s="136"/>
      <c r="FH769" s="136"/>
      <c r="FI769" s="136"/>
      <c r="FJ769" s="136"/>
      <c r="FK769" s="136"/>
      <c r="FL769" s="136"/>
      <c r="FM769" s="136"/>
      <c r="FN769" s="136"/>
      <c r="FO769" s="136"/>
      <c r="FP769" s="136"/>
      <c r="FQ769" s="136"/>
      <c r="FR769" s="136"/>
      <c r="FS769" s="136"/>
      <c r="FT769" s="136"/>
      <c r="FU769" s="136"/>
      <c r="FV769" s="136"/>
      <c r="FW769" s="136"/>
      <c r="FX769" s="136"/>
      <c r="FY769" s="136"/>
      <c r="FZ769" s="136"/>
      <c r="GA769" s="136"/>
      <c r="GB769" s="136"/>
      <c r="GC769" s="136"/>
      <c r="GD769" s="136"/>
      <c r="GE769" s="136"/>
      <c r="GF769" s="136"/>
      <c r="GG769" s="136"/>
      <c r="GH769" s="136"/>
      <c r="GI769" s="136"/>
      <c r="GJ769" s="136"/>
      <c r="GK769" s="136"/>
      <c r="GL769" s="136"/>
      <c r="GM769" s="136"/>
      <c r="GN769" s="136"/>
      <c r="GO769" s="136"/>
      <c r="GP769" s="136"/>
      <c r="GQ769" s="136"/>
      <c r="GR769" s="136"/>
      <c r="GS769" s="136"/>
      <c r="GT769" s="136"/>
      <c r="GU769" s="136"/>
      <c r="GV769" s="136"/>
      <c r="GW769" s="136"/>
      <c r="GX769" s="136"/>
      <c r="GY769" s="136"/>
      <c r="GZ769" s="136"/>
      <c r="HA769" s="136"/>
      <c r="HB769" s="136"/>
      <c r="HC769" s="136"/>
      <c r="HD769" s="136"/>
      <c r="HE769" s="136"/>
      <c r="HF769" s="136"/>
      <c r="HG769" s="136"/>
      <c r="HH769" s="136"/>
      <c r="HI769" s="136"/>
      <c r="HJ769" s="136"/>
      <c r="HK769" s="136"/>
      <c r="HL769" s="136"/>
      <c r="HM769" s="136"/>
      <c r="HN769" s="136"/>
      <c r="HO769" s="136"/>
      <c r="HP769" s="136"/>
      <c r="HQ769" s="136"/>
      <c r="HR769" s="136"/>
      <c r="HS769" s="136"/>
      <c r="HT769" s="136"/>
      <c r="HU769" s="136"/>
      <c r="HV769" s="136"/>
      <c r="HW769" s="136"/>
      <c r="HX769" s="136"/>
      <c r="HY769" s="136"/>
      <c r="HZ769" s="136"/>
      <c r="IA769" s="136"/>
      <c r="IB769" s="136"/>
      <c r="IC769" s="136"/>
      <c r="ID769" s="136"/>
      <c r="IE769" s="136"/>
      <c r="IF769" s="136"/>
      <c r="IG769" s="136"/>
    </row>
    <row r="770" spans="1:241" ht="15" customHeight="1" x14ac:dyDescent="0.25">
      <c r="A770" s="135" t="s">
        <v>594</v>
      </c>
      <c r="B770" s="205">
        <v>4536654</v>
      </c>
      <c r="C770" s="205">
        <v>2376448</v>
      </c>
      <c r="D770" s="205">
        <v>814711</v>
      </c>
      <c r="E770" s="205">
        <v>1289953</v>
      </c>
      <c r="F770" s="205">
        <v>1698113</v>
      </c>
      <c r="G770" s="205">
        <v>358344</v>
      </c>
      <c r="H770" s="242">
        <v>11074223</v>
      </c>
      <c r="I770" s="136"/>
      <c r="J770" s="135" t="s">
        <v>756</v>
      </c>
      <c r="K770" s="205">
        <v>6724557</v>
      </c>
      <c r="L770" s="205">
        <v>2353768</v>
      </c>
      <c r="M770" s="205">
        <v>722687</v>
      </c>
      <c r="N770" s="205">
        <v>1257052</v>
      </c>
      <c r="O770" s="205">
        <v>1359547</v>
      </c>
      <c r="P770" s="205">
        <v>614092</v>
      </c>
      <c r="Q770" s="242">
        <v>13031703</v>
      </c>
      <c r="R770" s="136"/>
      <c r="S770" s="136"/>
      <c r="T770" s="136"/>
      <c r="U770" s="136"/>
      <c r="V770" s="136"/>
      <c r="W770" s="136"/>
      <c r="X770" s="136"/>
      <c r="Y770" s="136"/>
      <c r="Z770" s="136"/>
      <c r="AA770" s="136"/>
      <c r="AB770" s="136"/>
      <c r="AC770" s="136"/>
      <c r="AD770" s="136"/>
      <c r="AE770" s="136"/>
      <c r="AF770" s="136"/>
      <c r="AG770" s="136"/>
      <c r="AH770" s="136"/>
      <c r="AI770" s="136"/>
      <c r="AJ770" s="136"/>
      <c r="AK770" s="136"/>
      <c r="AL770" s="136"/>
      <c r="AM770" s="136"/>
      <c r="AN770" s="136"/>
      <c r="AO770" s="136"/>
      <c r="AP770" s="136"/>
      <c r="AQ770" s="136"/>
      <c r="AR770" s="136"/>
      <c r="AS770" s="136"/>
      <c r="AT770" s="136"/>
      <c r="AU770" s="136"/>
      <c r="AV770" s="136"/>
      <c r="AW770" s="136"/>
      <c r="AX770" s="136"/>
      <c r="AY770" s="136"/>
      <c r="AZ770" s="136"/>
      <c r="BA770" s="136"/>
      <c r="BB770" s="136"/>
      <c r="BC770" s="136"/>
      <c r="BD770" s="136"/>
      <c r="BE770" s="136"/>
      <c r="BF770" s="136"/>
      <c r="BG770" s="136"/>
      <c r="BH770" s="136"/>
      <c r="BI770" s="136"/>
      <c r="BJ770" s="136"/>
      <c r="BK770" s="136"/>
      <c r="BL770" s="136"/>
      <c r="BM770" s="136"/>
      <c r="BN770" s="136"/>
      <c r="BO770" s="136"/>
      <c r="BP770" s="136"/>
      <c r="BQ770" s="136"/>
      <c r="BR770" s="136"/>
      <c r="BS770" s="136"/>
      <c r="BT770" s="136"/>
      <c r="BU770" s="136"/>
      <c r="BV770" s="136"/>
      <c r="BW770" s="136"/>
      <c r="BX770" s="136"/>
      <c r="BY770" s="136"/>
      <c r="BZ770" s="136"/>
      <c r="CA770" s="136"/>
      <c r="CB770" s="136"/>
      <c r="CC770" s="136"/>
      <c r="CD770" s="136"/>
      <c r="CE770" s="136"/>
      <c r="CF770" s="136"/>
      <c r="CG770" s="136"/>
      <c r="CH770" s="136"/>
      <c r="CI770" s="136"/>
      <c r="CJ770" s="136"/>
      <c r="CK770" s="136"/>
      <c r="CL770" s="136"/>
      <c r="CM770" s="136"/>
      <c r="CN770" s="136"/>
      <c r="CO770" s="136"/>
      <c r="CP770" s="136"/>
      <c r="CQ770" s="136"/>
      <c r="CR770" s="136"/>
      <c r="CS770" s="136"/>
      <c r="CT770" s="136"/>
      <c r="CU770" s="136"/>
      <c r="CV770" s="136"/>
      <c r="CW770" s="136"/>
      <c r="CX770" s="136"/>
      <c r="CY770" s="136"/>
      <c r="CZ770" s="136"/>
      <c r="DA770" s="136"/>
      <c r="DB770" s="136"/>
      <c r="DC770" s="136"/>
      <c r="DD770" s="136"/>
      <c r="DE770" s="136"/>
      <c r="DF770" s="136"/>
      <c r="DG770" s="136"/>
      <c r="DH770" s="136"/>
      <c r="DI770" s="136"/>
      <c r="DJ770" s="136"/>
      <c r="DK770" s="136"/>
      <c r="DL770" s="136"/>
      <c r="DM770" s="136"/>
      <c r="DN770" s="136"/>
      <c r="DO770" s="136"/>
      <c r="DP770" s="136"/>
      <c r="DQ770" s="136"/>
      <c r="DR770" s="136"/>
      <c r="DS770" s="136"/>
      <c r="DT770" s="136"/>
      <c r="DU770" s="136"/>
      <c r="DV770" s="136"/>
      <c r="DW770" s="136"/>
      <c r="DX770" s="136"/>
      <c r="DY770" s="136"/>
      <c r="DZ770" s="136"/>
      <c r="EA770" s="136"/>
      <c r="EB770" s="136"/>
      <c r="EC770" s="136"/>
      <c r="ED770" s="136"/>
      <c r="EE770" s="136"/>
      <c r="EF770" s="136"/>
      <c r="EG770" s="136"/>
      <c r="EH770" s="136"/>
      <c r="EI770" s="136"/>
      <c r="EJ770" s="136"/>
      <c r="EK770" s="136"/>
      <c r="EL770" s="136"/>
      <c r="EM770" s="136"/>
      <c r="EN770" s="136"/>
      <c r="EO770" s="136"/>
      <c r="EP770" s="136"/>
      <c r="EQ770" s="136"/>
      <c r="ER770" s="136"/>
      <c r="ES770" s="136"/>
      <c r="ET770" s="136"/>
      <c r="EU770" s="136"/>
      <c r="EV770" s="136"/>
      <c r="EW770" s="136"/>
      <c r="EX770" s="136"/>
      <c r="EY770" s="136"/>
      <c r="EZ770" s="136"/>
      <c r="FA770" s="136"/>
      <c r="FB770" s="136"/>
      <c r="FC770" s="136"/>
      <c r="FD770" s="136"/>
      <c r="FE770" s="136"/>
      <c r="FF770" s="136"/>
      <c r="FG770" s="136"/>
      <c r="FH770" s="136"/>
      <c r="FI770" s="136"/>
      <c r="FJ770" s="136"/>
      <c r="FK770" s="136"/>
      <c r="FL770" s="136"/>
      <c r="FM770" s="136"/>
      <c r="FN770" s="136"/>
      <c r="FO770" s="136"/>
      <c r="FP770" s="136"/>
      <c r="FQ770" s="136"/>
      <c r="FR770" s="136"/>
      <c r="FS770" s="136"/>
      <c r="FT770" s="136"/>
      <c r="FU770" s="136"/>
      <c r="FV770" s="136"/>
      <c r="FW770" s="136"/>
      <c r="FX770" s="136"/>
      <c r="FY770" s="136"/>
      <c r="FZ770" s="136"/>
      <c r="GA770" s="136"/>
      <c r="GB770" s="136"/>
      <c r="GC770" s="136"/>
      <c r="GD770" s="136"/>
      <c r="GE770" s="136"/>
      <c r="GF770" s="136"/>
      <c r="GG770" s="136"/>
      <c r="GH770" s="136"/>
      <c r="GI770" s="136"/>
      <c r="GJ770" s="136"/>
      <c r="GK770" s="136"/>
      <c r="GL770" s="136"/>
      <c r="GM770" s="136"/>
      <c r="GN770" s="136"/>
      <c r="GO770" s="136"/>
      <c r="GP770" s="136"/>
      <c r="GQ770" s="136"/>
      <c r="GR770" s="136"/>
      <c r="GS770" s="136"/>
      <c r="GT770" s="136"/>
      <c r="GU770" s="136"/>
      <c r="GV770" s="136"/>
      <c r="GW770" s="136"/>
      <c r="GX770" s="136"/>
      <c r="GY770" s="136"/>
      <c r="GZ770" s="136"/>
      <c r="HA770" s="136"/>
      <c r="HB770" s="136"/>
      <c r="HC770" s="136"/>
      <c r="HD770" s="136"/>
      <c r="HE770" s="136"/>
      <c r="HF770" s="136"/>
      <c r="HG770" s="136"/>
      <c r="HH770" s="136"/>
      <c r="HI770" s="136"/>
      <c r="HJ770" s="136"/>
      <c r="HK770" s="136"/>
      <c r="HL770" s="136"/>
      <c r="HM770" s="136"/>
      <c r="HN770" s="136"/>
      <c r="HO770" s="136"/>
      <c r="HP770" s="136"/>
      <c r="HQ770" s="136"/>
      <c r="HR770" s="136"/>
      <c r="HS770" s="136"/>
      <c r="HT770" s="136"/>
      <c r="HU770" s="136"/>
      <c r="HV770" s="136"/>
      <c r="HW770" s="136"/>
      <c r="HX770" s="136"/>
      <c r="HY770" s="136"/>
      <c r="HZ770" s="136"/>
      <c r="IA770" s="136"/>
      <c r="IB770" s="136"/>
      <c r="IC770" s="136"/>
      <c r="ID770" s="136"/>
      <c r="IE770" s="136"/>
      <c r="IF770" s="136"/>
      <c r="IG770" s="136"/>
    </row>
    <row r="771" spans="1:241" ht="15" customHeight="1" x14ac:dyDescent="0.25">
      <c r="A771" s="135" t="s">
        <v>595</v>
      </c>
      <c r="B771" s="205">
        <v>5942081</v>
      </c>
      <c r="C771" s="205">
        <v>2858759</v>
      </c>
      <c r="D771" s="205">
        <v>948978</v>
      </c>
      <c r="E771" s="205">
        <v>1529491</v>
      </c>
      <c r="F771" s="205">
        <v>1520377</v>
      </c>
      <c r="G771" s="205">
        <v>304258</v>
      </c>
      <c r="H771" s="242">
        <v>13103944</v>
      </c>
      <c r="I771" s="136"/>
      <c r="J771" s="135" t="s">
        <v>693</v>
      </c>
      <c r="K771" s="205">
        <v>10181895</v>
      </c>
      <c r="L771" s="205">
        <v>2980808</v>
      </c>
      <c r="M771" s="205">
        <v>801288</v>
      </c>
      <c r="N771" s="205">
        <v>1107290</v>
      </c>
      <c r="O771" s="205">
        <v>1433860</v>
      </c>
      <c r="P771" s="205">
        <v>828223</v>
      </c>
      <c r="Q771" s="242">
        <v>17333364</v>
      </c>
      <c r="R771" s="136"/>
      <c r="S771" s="136"/>
      <c r="T771" s="136"/>
      <c r="U771" s="136"/>
      <c r="V771" s="136"/>
      <c r="W771" s="136"/>
      <c r="X771" s="136"/>
      <c r="Y771" s="136"/>
      <c r="Z771" s="136"/>
      <c r="AA771" s="136"/>
      <c r="AB771" s="136"/>
      <c r="AC771" s="136"/>
      <c r="AD771" s="136"/>
      <c r="AE771" s="136"/>
      <c r="AF771" s="136"/>
      <c r="AG771" s="136"/>
      <c r="AH771" s="136"/>
      <c r="AI771" s="136"/>
      <c r="AJ771" s="136"/>
      <c r="AK771" s="136"/>
      <c r="AL771" s="136"/>
      <c r="AM771" s="136"/>
      <c r="AN771" s="136"/>
      <c r="AO771" s="136"/>
      <c r="AP771" s="136"/>
      <c r="AQ771" s="136"/>
      <c r="AR771" s="136"/>
      <c r="AS771" s="136"/>
      <c r="AT771" s="136"/>
      <c r="AU771" s="136"/>
      <c r="AV771" s="136"/>
      <c r="AW771" s="136"/>
      <c r="AX771" s="136"/>
      <c r="AY771" s="136"/>
      <c r="AZ771" s="136"/>
      <c r="BA771" s="136"/>
      <c r="BB771" s="136"/>
      <c r="BC771" s="136"/>
      <c r="BD771" s="136"/>
      <c r="BE771" s="136"/>
      <c r="BF771" s="136"/>
      <c r="BG771" s="136"/>
      <c r="BH771" s="136"/>
      <c r="BI771" s="136"/>
      <c r="BJ771" s="136"/>
      <c r="BK771" s="136"/>
      <c r="BL771" s="136"/>
      <c r="BM771" s="136"/>
      <c r="BN771" s="136"/>
      <c r="BO771" s="136"/>
      <c r="BP771" s="136"/>
      <c r="BQ771" s="136"/>
      <c r="BR771" s="136"/>
      <c r="BS771" s="136"/>
      <c r="BT771" s="136"/>
      <c r="BU771" s="136"/>
      <c r="BV771" s="136"/>
      <c r="BW771" s="136"/>
      <c r="BX771" s="136"/>
      <c r="BY771" s="136"/>
      <c r="BZ771" s="136"/>
      <c r="CA771" s="136"/>
      <c r="CB771" s="136"/>
      <c r="CC771" s="136"/>
      <c r="CD771" s="136"/>
      <c r="CE771" s="136"/>
      <c r="CF771" s="136"/>
      <c r="CG771" s="136"/>
      <c r="CH771" s="136"/>
      <c r="CI771" s="136"/>
      <c r="CJ771" s="136"/>
      <c r="CK771" s="136"/>
      <c r="CL771" s="136"/>
      <c r="CM771" s="136"/>
      <c r="CN771" s="136"/>
      <c r="CO771" s="136"/>
      <c r="CP771" s="136"/>
      <c r="CQ771" s="136"/>
      <c r="CR771" s="136"/>
      <c r="CS771" s="136"/>
      <c r="CT771" s="136"/>
      <c r="CU771" s="136"/>
      <c r="CV771" s="136"/>
      <c r="CW771" s="136"/>
      <c r="CX771" s="136"/>
      <c r="CY771" s="136"/>
      <c r="CZ771" s="136"/>
      <c r="DA771" s="136"/>
      <c r="DB771" s="136"/>
      <c r="DC771" s="136"/>
      <c r="DD771" s="136"/>
      <c r="DE771" s="136"/>
      <c r="DF771" s="136"/>
      <c r="DG771" s="136"/>
      <c r="DH771" s="136"/>
      <c r="DI771" s="136"/>
      <c r="DJ771" s="136"/>
      <c r="DK771" s="136"/>
      <c r="DL771" s="136"/>
      <c r="DM771" s="136"/>
      <c r="DN771" s="136"/>
      <c r="DO771" s="136"/>
      <c r="DP771" s="136"/>
      <c r="DQ771" s="136"/>
      <c r="DR771" s="136"/>
      <c r="DS771" s="136"/>
      <c r="DT771" s="136"/>
      <c r="DU771" s="136"/>
      <c r="DV771" s="136"/>
      <c r="DW771" s="136"/>
      <c r="DX771" s="136"/>
      <c r="DY771" s="136"/>
      <c r="DZ771" s="136"/>
      <c r="EA771" s="136"/>
      <c r="EB771" s="136"/>
      <c r="EC771" s="136"/>
      <c r="ED771" s="136"/>
      <c r="EE771" s="136"/>
      <c r="EF771" s="136"/>
      <c r="EG771" s="136"/>
      <c r="EH771" s="136"/>
      <c r="EI771" s="136"/>
      <c r="EJ771" s="136"/>
      <c r="EK771" s="136"/>
      <c r="EL771" s="136"/>
      <c r="EM771" s="136"/>
      <c r="EN771" s="136"/>
      <c r="EO771" s="136"/>
      <c r="EP771" s="136"/>
      <c r="EQ771" s="136"/>
      <c r="ER771" s="136"/>
      <c r="ES771" s="136"/>
      <c r="ET771" s="136"/>
      <c r="EU771" s="136"/>
      <c r="EV771" s="136"/>
      <c r="EW771" s="136"/>
      <c r="EX771" s="136"/>
      <c r="EY771" s="136"/>
      <c r="EZ771" s="136"/>
      <c r="FA771" s="136"/>
      <c r="FB771" s="136"/>
      <c r="FC771" s="136"/>
      <c r="FD771" s="136"/>
      <c r="FE771" s="136"/>
      <c r="FF771" s="136"/>
      <c r="FG771" s="136"/>
      <c r="FH771" s="136"/>
      <c r="FI771" s="136"/>
      <c r="FJ771" s="136"/>
      <c r="FK771" s="136"/>
      <c r="FL771" s="136"/>
      <c r="FM771" s="136"/>
      <c r="FN771" s="136"/>
      <c r="FO771" s="136"/>
      <c r="FP771" s="136"/>
      <c r="FQ771" s="136"/>
      <c r="FR771" s="136"/>
      <c r="FS771" s="136"/>
      <c r="FT771" s="136"/>
      <c r="FU771" s="136"/>
      <c r="FV771" s="136"/>
      <c r="FW771" s="136"/>
      <c r="FX771" s="136"/>
      <c r="FY771" s="136"/>
      <c r="FZ771" s="136"/>
      <c r="GA771" s="136"/>
      <c r="GB771" s="136"/>
      <c r="GC771" s="136"/>
      <c r="GD771" s="136"/>
      <c r="GE771" s="136"/>
      <c r="GF771" s="136"/>
      <c r="GG771" s="136"/>
      <c r="GH771" s="136"/>
      <c r="GI771" s="136"/>
      <c r="GJ771" s="136"/>
      <c r="GK771" s="136"/>
      <c r="GL771" s="136"/>
      <c r="GM771" s="136"/>
      <c r="GN771" s="136"/>
      <c r="GO771" s="136"/>
      <c r="GP771" s="136"/>
      <c r="GQ771" s="136"/>
      <c r="GR771" s="136"/>
      <c r="GS771" s="136"/>
      <c r="GT771" s="136"/>
      <c r="GU771" s="136"/>
      <c r="GV771" s="136"/>
      <c r="GW771" s="136"/>
      <c r="GX771" s="136"/>
      <c r="GY771" s="136"/>
      <c r="GZ771" s="136"/>
      <c r="HA771" s="136"/>
      <c r="HB771" s="136"/>
      <c r="HC771" s="136"/>
      <c r="HD771" s="136"/>
      <c r="HE771" s="136"/>
      <c r="HF771" s="136"/>
      <c r="HG771" s="136"/>
      <c r="HH771" s="136"/>
      <c r="HI771" s="136"/>
      <c r="HJ771" s="136"/>
      <c r="HK771" s="136"/>
      <c r="HL771" s="136"/>
      <c r="HM771" s="136"/>
      <c r="HN771" s="136"/>
      <c r="HO771" s="136"/>
      <c r="HP771" s="136"/>
      <c r="HQ771" s="136"/>
      <c r="HR771" s="136"/>
      <c r="HS771" s="136"/>
      <c r="HT771" s="136"/>
      <c r="HU771" s="136"/>
      <c r="HV771" s="136"/>
      <c r="HW771" s="136"/>
      <c r="HX771" s="136"/>
      <c r="HY771" s="136"/>
      <c r="HZ771" s="136"/>
      <c r="IA771" s="136"/>
      <c r="IB771" s="136"/>
      <c r="IC771" s="136"/>
      <c r="ID771" s="136"/>
      <c r="IE771" s="136"/>
      <c r="IF771" s="136"/>
      <c r="IG771" s="136"/>
    </row>
    <row r="772" spans="1:241" ht="15" customHeight="1" x14ac:dyDescent="0.25">
      <c r="A772" s="212" t="s">
        <v>991</v>
      </c>
      <c r="B772" s="212">
        <v>94667884</v>
      </c>
      <c r="C772" s="212">
        <v>52877919</v>
      </c>
      <c r="D772" s="212">
        <v>19668420</v>
      </c>
      <c r="E772" s="212">
        <v>20602883</v>
      </c>
      <c r="F772" s="212">
        <v>31716795</v>
      </c>
      <c r="G772" s="212">
        <v>7100308</v>
      </c>
      <c r="H772" s="243">
        <v>226634209</v>
      </c>
      <c r="I772" s="136"/>
      <c r="J772" s="135" t="s">
        <v>627</v>
      </c>
      <c r="K772" s="205">
        <v>6338249</v>
      </c>
      <c r="L772" s="205">
        <v>2692241</v>
      </c>
      <c r="M772" s="205">
        <v>790797</v>
      </c>
      <c r="N772" s="205">
        <v>1157195</v>
      </c>
      <c r="O772" s="205">
        <v>1552630</v>
      </c>
      <c r="P772" s="205">
        <v>478439</v>
      </c>
      <c r="Q772" s="242">
        <v>13009551</v>
      </c>
      <c r="R772" s="136"/>
      <c r="S772" s="136"/>
      <c r="T772" s="136"/>
      <c r="U772" s="136"/>
      <c r="V772" s="136"/>
      <c r="W772" s="136"/>
      <c r="X772" s="136"/>
      <c r="Y772" s="136"/>
      <c r="Z772" s="136"/>
      <c r="AA772" s="136"/>
      <c r="AB772" s="136"/>
      <c r="AC772" s="136"/>
      <c r="AD772" s="136"/>
      <c r="AE772" s="136"/>
      <c r="AF772" s="136"/>
      <c r="AG772" s="136"/>
      <c r="AH772" s="136"/>
      <c r="AI772" s="136"/>
      <c r="AJ772" s="136"/>
      <c r="AK772" s="136"/>
      <c r="AL772" s="136"/>
      <c r="AM772" s="136"/>
      <c r="AN772" s="136"/>
      <c r="AO772" s="136"/>
      <c r="AP772" s="136"/>
      <c r="AQ772" s="136"/>
      <c r="AR772" s="136"/>
      <c r="AS772" s="136"/>
      <c r="AT772" s="136"/>
      <c r="AU772" s="136"/>
      <c r="AV772" s="136"/>
      <c r="AW772" s="136"/>
      <c r="AX772" s="136"/>
      <c r="AY772" s="136"/>
      <c r="AZ772" s="136"/>
      <c r="BA772" s="136"/>
      <c r="BB772" s="136"/>
      <c r="BC772" s="136"/>
      <c r="BD772" s="136"/>
      <c r="BE772" s="136"/>
      <c r="BF772" s="136"/>
      <c r="BG772" s="136"/>
      <c r="BH772" s="136"/>
      <c r="BI772" s="136"/>
      <c r="BJ772" s="136"/>
      <c r="BK772" s="136"/>
      <c r="BL772" s="136"/>
      <c r="BM772" s="136"/>
      <c r="BN772" s="136"/>
      <c r="BO772" s="136"/>
      <c r="BP772" s="136"/>
      <c r="BQ772" s="136"/>
      <c r="BR772" s="136"/>
      <c r="BS772" s="136"/>
      <c r="BT772" s="136"/>
      <c r="BU772" s="136"/>
      <c r="BV772" s="136"/>
      <c r="BW772" s="136"/>
      <c r="BX772" s="136"/>
      <c r="BY772" s="136"/>
      <c r="BZ772" s="136"/>
      <c r="CA772" s="136"/>
      <c r="CB772" s="136"/>
      <c r="CC772" s="136"/>
      <c r="CD772" s="136"/>
      <c r="CE772" s="136"/>
      <c r="CF772" s="136"/>
      <c r="CG772" s="136"/>
      <c r="CH772" s="136"/>
      <c r="CI772" s="136"/>
      <c r="CJ772" s="136"/>
      <c r="CK772" s="136"/>
      <c r="CL772" s="136"/>
      <c r="CM772" s="136"/>
      <c r="CN772" s="136"/>
      <c r="CO772" s="136"/>
      <c r="CP772" s="136"/>
      <c r="CQ772" s="136"/>
      <c r="CR772" s="136"/>
      <c r="CS772" s="136"/>
      <c r="CT772" s="136"/>
      <c r="CU772" s="136"/>
      <c r="CV772" s="136"/>
      <c r="CW772" s="136"/>
      <c r="CX772" s="136"/>
      <c r="CY772" s="136"/>
      <c r="CZ772" s="136"/>
      <c r="DA772" s="136"/>
      <c r="DB772" s="136"/>
      <c r="DC772" s="136"/>
      <c r="DD772" s="136"/>
      <c r="DE772" s="136"/>
      <c r="DF772" s="136"/>
      <c r="DG772" s="136"/>
      <c r="DH772" s="136"/>
      <c r="DI772" s="136"/>
      <c r="DJ772" s="136"/>
      <c r="DK772" s="136"/>
      <c r="DL772" s="136"/>
      <c r="DM772" s="136"/>
      <c r="DN772" s="136"/>
      <c r="DO772" s="136"/>
      <c r="DP772" s="136"/>
      <c r="DQ772" s="136"/>
      <c r="DR772" s="136"/>
      <c r="DS772" s="136"/>
      <c r="DT772" s="136"/>
      <c r="DU772" s="136"/>
      <c r="DV772" s="136"/>
      <c r="DW772" s="136"/>
      <c r="DX772" s="136"/>
      <c r="DY772" s="136"/>
      <c r="DZ772" s="136"/>
      <c r="EA772" s="136"/>
      <c r="EB772" s="136"/>
      <c r="EC772" s="136"/>
      <c r="ED772" s="136"/>
      <c r="EE772" s="136"/>
      <c r="EF772" s="136"/>
      <c r="EG772" s="136"/>
      <c r="EH772" s="136"/>
      <c r="EI772" s="136"/>
      <c r="EJ772" s="136"/>
      <c r="EK772" s="136"/>
      <c r="EL772" s="136"/>
      <c r="EM772" s="136"/>
      <c r="EN772" s="136"/>
      <c r="EO772" s="136"/>
      <c r="EP772" s="136"/>
      <c r="EQ772" s="136"/>
      <c r="ER772" s="136"/>
      <c r="ES772" s="136"/>
      <c r="ET772" s="136"/>
      <c r="EU772" s="136"/>
      <c r="EV772" s="136"/>
      <c r="EW772" s="136"/>
      <c r="EX772" s="136"/>
      <c r="EY772" s="136"/>
      <c r="EZ772" s="136"/>
      <c r="FA772" s="136"/>
      <c r="FB772" s="136"/>
      <c r="FC772" s="136"/>
      <c r="FD772" s="136"/>
      <c r="FE772" s="136"/>
      <c r="FF772" s="136"/>
      <c r="FG772" s="136"/>
      <c r="FH772" s="136"/>
      <c r="FI772" s="136"/>
      <c r="FJ772" s="136"/>
      <c r="FK772" s="136"/>
      <c r="FL772" s="136"/>
      <c r="FM772" s="136"/>
      <c r="FN772" s="136"/>
      <c r="FO772" s="136"/>
      <c r="FP772" s="136"/>
      <c r="FQ772" s="136"/>
      <c r="FR772" s="136"/>
      <c r="FS772" s="136"/>
      <c r="FT772" s="136"/>
      <c r="FU772" s="136"/>
      <c r="FV772" s="136"/>
      <c r="FW772" s="136"/>
      <c r="FX772" s="136"/>
      <c r="FY772" s="136"/>
      <c r="FZ772" s="136"/>
      <c r="GA772" s="136"/>
      <c r="GB772" s="136"/>
      <c r="GC772" s="136"/>
      <c r="GD772" s="136"/>
      <c r="GE772" s="136"/>
      <c r="GF772" s="136"/>
      <c r="GG772" s="136"/>
      <c r="GH772" s="136"/>
      <c r="GI772" s="136"/>
      <c r="GJ772" s="136"/>
      <c r="GK772" s="136"/>
      <c r="GL772" s="136"/>
      <c r="GM772" s="136"/>
      <c r="GN772" s="136"/>
      <c r="GO772" s="136"/>
      <c r="GP772" s="136"/>
      <c r="GQ772" s="136"/>
      <c r="GR772" s="136"/>
      <c r="GS772" s="136"/>
      <c r="GT772" s="136"/>
      <c r="GU772" s="136"/>
      <c r="GV772" s="136"/>
      <c r="GW772" s="136"/>
      <c r="GX772" s="136"/>
      <c r="GY772" s="136"/>
      <c r="GZ772" s="136"/>
      <c r="HA772" s="136"/>
      <c r="HB772" s="136"/>
      <c r="HC772" s="136"/>
      <c r="HD772" s="136"/>
      <c r="HE772" s="136"/>
      <c r="HF772" s="136"/>
      <c r="HG772" s="136"/>
      <c r="HH772" s="136"/>
      <c r="HI772" s="136"/>
      <c r="HJ772" s="136"/>
      <c r="HK772" s="136"/>
      <c r="HL772" s="136"/>
      <c r="HM772" s="136"/>
      <c r="HN772" s="136"/>
      <c r="HO772" s="136"/>
      <c r="HP772" s="136"/>
      <c r="HQ772" s="136"/>
      <c r="HR772" s="136"/>
      <c r="HS772" s="136"/>
      <c r="HT772" s="136"/>
      <c r="HU772" s="136"/>
      <c r="HV772" s="136"/>
      <c r="HW772" s="136"/>
      <c r="HX772" s="136"/>
      <c r="HY772" s="136"/>
      <c r="HZ772" s="136"/>
      <c r="IA772" s="136"/>
      <c r="IB772" s="136"/>
      <c r="IC772" s="136"/>
      <c r="ID772" s="136"/>
      <c r="IE772" s="136"/>
      <c r="IF772" s="136"/>
      <c r="IG772" s="136"/>
    </row>
    <row r="773" spans="1:241" ht="15" customHeight="1" x14ac:dyDescent="0.25">
      <c r="A773" s="208" t="s">
        <v>992</v>
      </c>
      <c r="B773" s="208">
        <v>4982520.2105263155</v>
      </c>
      <c r="C773" s="208">
        <v>2783048.3684210526</v>
      </c>
      <c r="D773" s="208">
        <v>1035180</v>
      </c>
      <c r="E773" s="208">
        <v>1084362.2631578948</v>
      </c>
      <c r="F773" s="208">
        <v>1669305</v>
      </c>
      <c r="G773" s="208">
        <v>373700.42105263157</v>
      </c>
      <c r="H773" s="208">
        <v>11928116.263157895</v>
      </c>
      <c r="I773" s="136"/>
      <c r="J773" s="135" t="s">
        <v>628</v>
      </c>
      <c r="K773" s="205">
        <v>4012542</v>
      </c>
      <c r="L773" s="205">
        <v>2375691</v>
      </c>
      <c r="M773" s="205">
        <v>845702</v>
      </c>
      <c r="N773" s="205">
        <v>989852</v>
      </c>
      <c r="O773" s="205">
        <v>1390830</v>
      </c>
      <c r="P773" s="205">
        <v>339329</v>
      </c>
      <c r="Q773" s="242">
        <v>9953946</v>
      </c>
      <c r="R773" s="136"/>
      <c r="S773" s="136"/>
      <c r="T773" s="136"/>
      <c r="U773" s="136"/>
      <c r="V773" s="136"/>
      <c r="W773" s="136"/>
      <c r="X773" s="136"/>
      <c r="Y773" s="136"/>
      <c r="Z773" s="136"/>
      <c r="AA773" s="136"/>
      <c r="AB773" s="136"/>
      <c r="AC773" s="136"/>
      <c r="AD773" s="136"/>
      <c r="AE773" s="136"/>
      <c r="AF773" s="136"/>
      <c r="AG773" s="136"/>
      <c r="AH773" s="136"/>
      <c r="AI773" s="136"/>
      <c r="AJ773" s="136"/>
      <c r="AK773" s="136"/>
      <c r="AL773" s="136"/>
      <c r="AM773" s="136"/>
      <c r="AN773" s="136"/>
      <c r="AO773" s="136"/>
      <c r="AP773" s="136"/>
      <c r="AQ773" s="136"/>
      <c r="AR773" s="136"/>
      <c r="AS773" s="136"/>
      <c r="AT773" s="136"/>
      <c r="AU773" s="136"/>
      <c r="AV773" s="136"/>
      <c r="AW773" s="136"/>
      <c r="AX773" s="136"/>
      <c r="AY773" s="136"/>
      <c r="AZ773" s="136"/>
      <c r="BA773" s="136"/>
      <c r="BB773" s="136"/>
      <c r="BC773" s="136"/>
      <c r="BD773" s="136"/>
      <c r="BE773" s="136"/>
      <c r="BF773" s="136"/>
      <c r="BG773" s="136"/>
      <c r="BH773" s="136"/>
      <c r="BI773" s="136"/>
      <c r="BJ773" s="136"/>
      <c r="BK773" s="136"/>
      <c r="BL773" s="136"/>
      <c r="BM773" s="136"/>
      <c r="BN773" s="136"/>
      <c r="BO773" s="136"/>
      <c r="BP773" s="136"/>
      <c r="BQ773" s="136"/>
      <c r="BR773" s="136"/>
      <c r="BS773" s="136"/>
      <c r="BT773" s="136"/>
      <c r="BU773" s="136"/>
      <c r="BV773" s="136"/>
      <c r="BW773" s="136"/>
      <c r="BX773" s="136"/>
      <c r="BY773" s="136"/>
      <c r="BZ773" s="136"/>
      <c r="CA773" s="136"/>
      <c r="CB773" s="136"/>
      <c r="CC773" s="136"/>
      <c r="CD773" s="136"/>
      <c r="CE773" s="136"/>
      <c r="CF773" s="136"/>
      <c r="CG773" s="136"/>
      <c r="CH773" s="136"/>
      <c r="CI773" s="136"/>
      <c r="CJ773" s="136"/>
      <c r="CK773" s="136"/>
      <c r="CL773" s="136"/>
      <c r="CM773" s="136"/>
      <c r="CN773" s="136"/>
      <c r="CO773" s="136"/>
      <c r="CP773" s="136"/>
      <c r="CQ773" s="136"/>
      <c r="CR773" s="136"/>
      <c r="CS773" s="136"/>
      <c r="CT773" s="136"/>
      <c r="CU773" s="136"/>
      <c r="CV773" s="136"/>
      <c r="CW773" s="136"/>
      <c r="CX773" s="136"/>
      <c r="CY773" s="136"/>
      <c r="CZ773" s="136"/>
      <c r="DA773" s="136"/>
      <c r="DB773" s="136"/>
      <c r="DC773" s="136"/>
      <c r="DD773" s="136"/>
      <c r="DE773" s="136"/>
      <c r="DF773" s="136"/>
      <c r="DG773" s="136"/>
      <c r="DH773" s="136"/>
      <c r="DI773" s="136"/>
      <c r="DJ773" s="136"/>
      <c r="DK773" s="136"/>
      <c r="DL773" s="136"/>
      <c r="DM773" s="136"/>
      <c r="DN773" s="136"/>
      <c r="DO773" s="136"/>
      <c r="DP773" s="136"/>
      <c r="DQ773" s="136"/>
      <c r="DR773" s="136"/>
      <c r="DS773" s="136"/>
      <c r="DT773" s="136"/>
      <c r="DU773" s="136"/>
      <c r="DV773" s="136"/>
      <c r="DW773" s="136"/>
      <c r="DX773" s="136"/>
      <c r="DY773" s="136"/>
      <c r="DZ773" s="136"/>
      <c r="EA773" s="136"/>
      <c r="EB773" s="136"/>
      <c r="EC773" s="136"/>
      <c r="ED773" s="136"/>
      <c r="EE773" s="136"/>
      <c r="EF773" s="136"/>
      <c r="EG773" s="136"/>
      <c r="EH773" s="136"/>
      <c r="EI773" s="136"/>
      <c r="EJ773" s="136"/>
      <c r="EK773" s="136"/>
      <c r="EL773" s="136"/>
      <c r="EM773" s="136"/>
      <c r="EN773" s="136"/>
      <c r="EO773" s="136"/>
      <c r="EP773" s="136"/>
      <c r="EQ773" s="136"/>
      <c r="ER773" s="136"/>
      <c r="ES773" s="136"/>
      <c r="ET773" s="136"/>
      <c r="EU773" s="136"/>
      <c r="EV773" s="136"/>
      <c r="EW773" s="136"/>
      <c r="EX773" s="136"/>
      <c r="EY773" s="136"/>
      <c r="EZ773" s="136"/>
      <c r="FA773" s="136"/>
      <c r="FB773" s="136"/>
      <c r="FC773" s="136"/>
      <c r="FD773" s="136"/>
      <c r="FE773" s="136"/>
      <c r="FF773" s="136"/>
      <c r="FG773" s="136"/>
      <c r="FH773" s="136"/>
      <c r="FI773" s="136"/>
      <c r="FJ773" s="136"/>
      <c r="FK773" s="136"/>
      <c r="FL773" s="136"/>
      <c r="FM773" s="136"/>
      <c r="FN773" s="136"/>
      <c r="FO773" s="136"/>
      <c r="FP773" s="136"/>
      <c r="FQ773" s="136"/>
      <c r="FR773" s="136"/>
      <c r="FS773" s="136"/>
      <c r="FT773" s="136"/>
      <c r="FU773" s="136"/>
      <c r="FV773" s="136"/>
      <c r="FW773" s="136"/>
      <c r="FX773" s="136"/>
      <c r="FY773" s="136"/>
      <c r="FZ773" s="136"/>
      <c r="GA773" s="136"/>
      <c r="GB773" s="136"/>
      <c r="GC773" s="136"/>
      <c r="GD773" s="136"/>
      <c r="GE773" s="136"/>
      <c r="GF773" s="136"/>
      <c r="GG773" s="136"/>
      <c r="GH773" s="136"/>
      <c r="GI773" s="136"/>
      <c r="GJ773" s="136"/>
      <c r="GK773" s="136"/>
      <c r="GL773" s="136"/>
      <c r="GM773" s="136"/>
      <c r="GN773" s="136"/>
      <c r="GO773" s="136"/>
      <c r="GP773" s="136"/>
      <c r="GQ773" s="136"/>
      <c r="GR773" s="136"/>
      <c r="GS773" s="136"/>
      <c r="GT773" s="136"/>
      <c r="GU773" s="136"/>
      <c r="GV773" s="136"/>
      <c r="GW773" s="136"/>
      <c r="GX773" s="136"/>
      <c r="GY773" s="136"/>
      <c r="GZ773" s="136"/>
      <c r="HA773" s="136"/>
      <c r="HB773" s="136"/>
      <c r="HC773" s="136"/>
      <c r="HD773" s="136"/>
      <c r="HE773" s="136"/>
      <c r="HF773" s="136"/>
      <c r="HG773" s="136"/>
      <c r="HH773" s="136"/>
      <c r="HI773" s="136"/>
      <c r="HJ773" s="136"/>
      <c r="HK773" s="136"/>
      <c r="HL773" s="136"/>
      <c r="HM773" s="136"/>
      <c r="HN773" s="136"/>
      <c r="HO773" s="136"/>
      <c r="HP773" s="136"/>
      <c r="HQ773" s="136"/>
      <c r="HR773" s="136"/>
      <c r="HS773" s="136"/>
      <c r="HT773" s="136"/>
      <c r="HU773" s="136"/>
      <c r="HV773" s="136"/>
      <c r="HW773" s="136"/>
      <c r="HX773" s="136"/>
      <c r="HY773" s="136"/>
      <c r="HZ773" s="136"/>
      <c r="IA773" s="136"/>
      <c r="IB773" s="136"/>
      <c r="IC773" s="136"/>
      <c r="ID773" s="136"/>
      <c r="IE773" s="136"/>
      <c r="IF773" s="136"/>
      <c r="IG773" s="136"/>
    </row>
    <row r="774" spans="1:241" ht="15" customHeight="1" x14ac:dyDescent="0.25">
      <c r="A774" s="135"/>
      <c r="B774" s="135"/>
      <c r="C774" s="135"/>
      <c r="D774" s="135"/>
      <c r="E774" s="135"/>
      <c r="F774" s="135"/>
      <c r="G774" s="135"/>
      <c r="H774" s="135"/>
      <c r="I774" s="136"/>
      <c r="J774" s="212" t="s">
        <v>993</v>
      </c>
      <c r="K774" s="212">
        <v>96046553</v>
      </c>
      <c r="L774" s="212">
        <v>56393086</v>
      </c>
      <c r="M774" s="212">
        <v>16266561</v>
      </c>
      <c r="N774" s="212">
        <v>22920390</v>
      </c>
      <c r="O774" s="212">
        <v>31606415</v>
      </c>
      <c r="P774" s="212">
        <v>8718234</v>
      </c>
      <c r="Q774" s="243">
        <v>231951239</v>
      </c>
      <c r="R774" s="136"/>
      <c r="S774" s="136"/>
      <c r="T774" s="136"/>
      <c r="U774" s="136"/>
      <c r="V774" s="136"/>
      <c r="W774" s="136"/>
      <c r="X774" s="136"/>
      <c r="Y774" s="136"/>
      <c r="Z774" s="136"/>
      <c r="AA774" s="136"/>
      <c r="AB774" s="136"/>
      <c r="AC774" s="136"/>
      <c r="AD774" s="136"/>
      <c r="AE774" s="136"/>
      <c r="AF774" s="136"/>
      <c r="AG774" s="136"/>
      <c r="AH774" s="136"/>
      <c r="AI774" s="136"/>
      <c r="AJ774" s="136"/>
      <c r="AK774" s="136"/>
      <c r="AL774" s="136"/>
      <c r="AM774" s="136"/>
      <c r="AN774" s="136"/>
      <c r="AO774" s="136"/>
      <c r="AP774" s="136"/>
      <c r="AQ774" s="136"/>
      <c r="AR774" s="136"/>
      <c r="AS774" s="136"/>
      <c r="AT774" s="136"/>
      <c r="AU774" s="136"/>
      <c r="AV774" s="136"/>
      <c r="AW774" s="136"/>
      <c r="AX774" s="136"/>
      <c r="AY774" s="136"/>
      <c r="AZ774" s="136"/>
      <c r="BA774" s="136"/>
      <c r="BB774" s="136"/>
      <c r="BC774" s="136"/>
      <c r="BD774" s="136"/>
      <c r="BE774" s="136"/>
      <c r="BF774" s="136"/>
      <c r="BG774" s="136"/>
      <c r="BH774" s="136"/>
      <c r="BI774" s="136"/>
      <c r="BJ774" s="136"/>
      <c r="BK774" s="136"/>
      <c r="BL774" s="136"/>
      <c r="BM774" s="136"/>
      <c r="BN774" s="136"/>
      <c r="BO774" s="136"/>
      <c r="BP774" s="136"/>
      <c r="BQ774" s="136"/>
      <c r="BR774" s="136"/>
      <c r="BS774" s="136"/>
      <c r="BT774" s="136"/>
      <c r="BU774" s="136"/>
      <c r="BV774" s="136"/>
      <c r="BW774" s="136"/>
      <c r="BX774" s="136"/>
      <c r="BY774" s="136"/>
      <c r="BZ774" s="136"/>
      <c r="CA774" s="136"/>
      <c r="CB774" s="136"/>
      <c r="CC774" s="136"/>
      <c r="CD774" s="136"/>
      <c r="CE774" s="136"/>
      <c r="CF774" s="136"/>
      <c r="CG774" s="136"/>
      <c r="CH774" s="136"/>
      <c r="CI774" s="136"/>
      <c r="CJ774" s="136"/>
      <c r="CK774" s="136"/>
      <c r="CL774" s="136"/>
      <c r="CM774" s="136"/>
      <c r="CN774" s="136"/>
      <c r="CO774" s="136"/>
      <c r="CP774" s="136"/>
      <c r="CQ774" s="136"/>
      <c r="CR774" s="136"/>
      <c r="CS774" s="136"/>
      <c r="CT774" s="136"/>
      <c r="CU774" s="136"/>
      <c r="CV774" s="136"/>
      <c r="CW774" s="136"/>
      <c r="CX774" s="136"/>
      <c r="CY774" s="136"/>
      <c r="CZ774" s="136"/>
      <c r="DA774" s="136"/>
      <c r="DB774" s="136"/>
      <c r="DC774" s="136"/>
      <c r="DD774" s="136"/>
      <c r="DE774" s="136"/>
      <c r="DF774" s="136"/>
      <c r="DG774" s="136"/>
      <c r="DH774" s="136"/>
      <c r="DI774" s="136"/>
      <c r="DJ774" s="136"/>
      <c r="DK774" s="136"/>
      <c r="DL774" s="136"/>
      <c r="DM774" s="136"/>
      <c r="DN774" s="136"/>
      <c r="DO774" s="136"/>
      <c r="DP774" s="136"/>
      <c r="DQ774" s="136"/>
      <c r="DR774" s="136"/>
      <c r="DS774" s="136"/>
      <c r="DT774" s="136"/>
      <c r="DU774" s="136"/>
      <c r="DV774" s="136"/>
      <c r="DW774" s="136"/>
      <c r="DX774" s="136"/>
      <c r="DY774" s="136"/>
      <c r="DZ774" s="136"/>
      <c r="EA774" s="136"/>
      <c r="EB774" s="136"/>
      <c r="EC774" s="136"/>
      <c r="ED774" s="136"/>
      <c r="EE774" s="136"/>
      <c r="EF774" s="136"/>
      <c r="EG774" s="136"/>
      <c r="EH774" s="136"/>
      <c r="EI774" s="136"/>
      <c r="EJ774" s="136"/>
      <c r="EK774" s="136"/>
      <c r="EL774" s="136"/>
      <c r="EM774" s="136"/>
      <c r="EN774" s="136"/>
      <c r="EO774" s="136"/>
      <c r="EP774" s="136"/>
      <c r="EQ774" s="136"/>
      <c r="ER774" s="136"/>
      <c r="ES774" s="136"/>
      <c r="ET774" s="136"/>
      <c r="EU774" s="136"/>
      <c r="EV774" s="136"/>
      <c r="EW774" s="136"/>
      <c r="EX774" s="136"/>
      <c r="EY774" s="136"/>
      <c r="EZ774" s="136"/>
      <c r="FA774" s="136"/>
      <c r="FB774" s="136"/>
      <c r="FC774" s="136"/>
      <c r="FD774" s="136"/>
      <c r="FE774" s="136"/>
      <c r="FF774" s="136"/>
      <c r="FG774" s="136"/>
      <c r="FH774" s="136"/>
      <c r="FI774" s="136"/>
      <c r="FJ774" s="136"/>
      <c r="FK774" s="136"/>
      <c r="FL774" s="136"/>
      <c r="FM774" s="136"/>
      <c r="FN774" s="136"/>
      <c r="FO774" s="136"/>
      <c r="FP774" s="136"/>
      <c r="FQ774" s="136"/>
      <c r="FR774" s="136"/>
      <c r="FS774" s="136"/>
      <c r="FT774" s="136"/>
      <c r="FU774" s="136"/>
      <c r="FV774" s="136"/>
      <c r="FW774" s="136"/>
      <c r="FX774" s="136"/>
      <c r="FY774" s="136"/>
      <c r="FZ774" s="136"/>
      <c r="GA774" s="136"/>
      <c r="GB774" s="136"/>
      <c r="GC774" s="136"/>
      <c r="GD774" s="136"/>
      <c r="GE774" s="136"/>
      <c r="GF774" s="136"/>
      <c r="GG774" s="136"/>
      <c r="GH774" s="136"/>
      <c r="GI774" s="136"/>
      <c r="GJ774" s="136"/>
      <c r="GK774" s="136"/>
      <c r="GL774" s="136"/>
      <c r="GM774" s="136"/>
      <c r="GN774" s="136"/>
      <c r="GO774" s="136"/>
      <c r="GP774" s="136"/>
      <c r="GQ774" s="136"/>
      <c r="GR774" s="136"/>
      <c r="GS774" s="136"/>
      <c r="GT774" s="136"/>
      <c r="GU774" s="136"/>
      <c r="GV774" s="136"/>
      <c r="GW774" s="136"/>
      <c r="GX774" s="136"/>
      <c r="GY774" s="136"/>
      <c r="GZ774" s="136"/>
      <c r="HA774" s="136"/>
      <c r="HB774" s="136"/>
      <c r="HC774" s="136"/>
      <c r="HD774" s="136"/>
      <c r="HE774" s="136"/>
      <c r="HF774" s="136"/>
      <c r="HG774" s="136"/>
      <c r="HH774" s="136"/>
      <c r="HI774" s="136"/>
      <c r="HJ774" s="136"/>
      <c r="HK774" s="136"/>
      <c r="HL774" s="136"/>
      <c r="HM774" s="136"/>
      <c r="HN774" s="136"/>
      <c r="HO774" s="136"/>
      <c r="HP774" s="136"/>
      <c r="HQ774" s="136"/>
      <c r="HR774" s="136"/>
      <c r="HS774" s="136"/>
      <c r="HT774" s="136"/>
      <c r="HU774" s="136"/>
      <c r="HV774" s="136"/>
      <c r="HW774" s="136"/>
      <c r="HX774" s="136"/>
      <c r="HY774" s="136"/>
      <c r="HZ774" s="136"/>
      <c r="IA774" s="136"/>
      <c r="IB774" s="136"/>
      <c r="IC774" s="136"/>
      <c r="ID774" s="136"/>
      <c r="IE774" s="136"/>
      <c r="IF774" s="136"/>
      <c r="IG774" s="136"/>
    </row>
    <row r="775" spans="1:241" ht="15" customHeight="1" x14ac:dyDescent="0.25">
      <c r="I775" s="136"/>
      <c r="J775" s="208" t="s">
        <v>994</v>
      </c>
      <c r="K775" s="208">
        <v>4573645.3809523806</v>
      </c>
      <c r="L775" s="208">
        <v>2685385.0476190476</v>
      </c>
      <c r="M775" s="208">
        <v>774598.14285714284</v>
      </c>
      <c r="N775" s="208">
        <v>1091447.142857143</v>
      </c>
      <c r="O775" s="208">
        <v>1505067.3809523811</v>
      </c>
      <c r="P775" s="208">
        <v>415154</v>
      </c>
      <c r="Q775" s="208">
        <v>11045297.095238095</v>
      </c>
      <c r="R775" s="136"/>
      <c r="S775" s="136"/>
      <c r="T775" s="136"/>
      <c r="U775" s="136"/>
      <c r="V775" s="136"/>
      <c r="W775" s="136"/>
      <c r="X775" s="136"/>
      <c r="Y775" s="136"/>
      <c r="Z775" s="136"/>
      <c r="AA775" s="136"/>
      <c r="AB775" s="136"/>
      <c r="AC775" s="136"/>
      <c r="AD775" s="136"/>
      <c r="AE775" s="136"/>
      <c r="AF775" s="136"/>
      <c r="AG775" s="136"/>
      <c r="AH775" s="136"/>
      <c r="AI775" s="136"/>
      <c r="AJ775" s="136"/>
      <c r="AK775" s="136"/>
      <c r="AL775" s="136"/>
      <c r="AM775" s="136"/>
      <c r="AN775" s="136"/>
      <c r="AO775" s="136"/>
      <c r="AP775" s="136"/>
      <c r="AQ775" s="136"/>
      <c r="AR775" s="136"/>
      <c r="AS775" s="136"/>
      <c r="AT775" s="136"/>
      <c r="AU775" s="136"/>
      <c r="AV775" s="136"/>
      <c r="AW775" s="136"/>
      <c r="AX775" s="136"/>
      <c r="AY775" s="136"/>
      <c r="AZ775" s="136"/>
      <c r="BA775" s="136"/>
      <c r="BB775" s="136"/>
      <c r="BC775" s="136"/>
      <c r="BD775" s="136"/>
      <c r="BE775" s="136"/>
      <c r="BF775" s="136"/>
      <c r="BG775" s="136"/>
      <c r="BH775" s="136"/>
      <c r="BI775" s="136"/>
      <c r="BJ775" s="136"/>
      <c r="BK775" s="136"/>
      <c r="BL775" s="136"/>
      <c r="BM775" s="136"/>
      <c r="BN775" s="136"/>
      <c r="BO775" s="136"/>
      <c r="BP775" s="136"/>
      <c r="BQ775" s="136"/>
      <c r="BR775" s="136"/>
      <c r="BS775" s="136"/>
      <c r="BT775" s="136"/>
      <c r="BU775" s="136"/>
      <c r="BV775" s="136"/>
      <c r="BW775" s="136"/>
      <c r="BX775" s="136"/>
      <c r="BY775" s="136"/>
      <c r="BZ775" s="136"/>
      <c r="CA775" s="136"/>
      <c r="CB775" s="136"/>
      <c r="CC775" s="136"/>
      <c r="CD775" s="136"/>
      <c r="CE775" s="136"/>
      <c r="CF775" s="136"/>
      <c r="CG775" s="136"/>
      <c r="CH775" s="136"/>
      <c r="CI775" s="136"/>
      <c r="CJ775" s="136"/>
      <c r="CK775" s="136"/>
      <c r="CL775" s="136"/>
      <c r="CM775" s="136"/>
      <c r="CN775" s="136"/>
      <c r="CO775" s="136"/>
      <c r="CP775" s="136"/>
      <c r="CQ775" s="136"/>
      <c r="CR775" s="136"/>
      <c r="CS775" s="136"/>
      <c r="CT775" s="136"/>
      <c r="CU775" s="136"/>
      <c r="CV775" s="136"/>
      <c r="CW775" s="136"/>
      <c r="CX775" s="136"/>
      <c r="CY775" s="136"/>
      <c r="CZ775" s="136"/>
      <c r="DA775" s="136"/>
      <c r="DB775" s="136"/>
      <c r="DC775" s="136"/>
      <c r="DD775" s="136"/>
      <c r="DE775" s="136"/>
      <c r="DF775" s="136"/>
      <c r="DG775" s="136"/>
      <c r="DH775" s="136"/>
      <c r="DI775" s="136"/>
      <c r="DJ775" s="136"/>
      <c r="DK775" s="136"/>
      <c r="DL775" s="136"/>
      <c r="DM775" s="136"/>
      <c r="DN775" s="136"/>
      <c r="DO775" s="136"/>
      <c r="DP775" s="136"/>
      <c r="DQ775" s="136"/>
      <c r="DR775" s="136"/>
      <c r="DS775" s="136"/>
      <c r="DT775" s="136"/>
      <c r="DU775" s="136"/>
      <c r="DV775" s="136"/>
      <c r="DW775" s="136"/>
      <c r="DX775" s="136"/>
      <c r="DY775" s="136"/>
      <c r="DZ775" s="136"/>
      <c r="EA775" s="136"/>
      <c r="EB775" s="136"/>
      <c r="EC775" s="136"/>
      <c r="ED775" s="136"/>
      <c r="EE775" s="136"/>
      <c r="EF775" s="136"/>
      <c r="EG775" s="136"/>
      <c r="EH775" s="136"/>
      <c r="EI775" s="136"/>
      <c r="EJ775" s="136"/>
      <c r="EK775" s="136"/>
      <c r="EL775" s="136"/>
      <c r="EM775" s="136"/>
      <c r="EN775" s="136"/>
      <c r="EO775" s="136"/>
      <c r="EP775" s="136"/>
      <c r="EQ775" s="136"/>
      <c r="ER775" s="136"/>
      <c r="ES775" s="136"/>
      <c r="ET775" s="136"/>
      <c r="EU775" s="136"/>
      <c r="EV775" s="136"/>
      <c r="EW775" s="136"/>
      <c r="EX775" s="136"/>
      <c r="EY775" s="136"/>
      <c r="EZ775" s="136"/>
      <c r="FA775" s="136"/>
      <c r="FB775" s="136"/>
      <c r="FC775" s="136"/>
      <c r="FD775" s="136"/>
      <c r="FE775" s="136"/>
      <c r="FF775" s="136"/>
      <c r="FG775" s="136"/>
      <c r="FH775" s="136"/>
      <c r="FI775" s="136"/>
      <c r="FJ775" s="136"/>
      <c r="FK775" s="136"/>
      <c r="FL775" s="136"/>
      <c r="FM775" s="136"/>
      <c r="FN775" s="136"/>
      <c r="FO775" s="136"/>
      <c r="FP775" s="136"/>
      <c r="FQ775" s="136"/>
      <c r="FR775" s="136"/>
      <c r="FS775" s="136"/>
      <c r="FT775" s="136"/>
      <c r="FU775" s="136"/>
      <c r="FV775" s="136"/>
      <c r="FW775" s="136"/>
      <c r="FX775" s="136"/>
      <c r="FY775" s="136"/>
      <c r="FZ775" s="136"/>
      <c r="GA775" s="136"/>
      <c r="GB775" s="136"/>
      <c r="GC775" s="136"/>
      <c r="GD775" s="136"/>
      <c r="GE775" s="136"/>
      <c r="GF775" s="136"/>
      <c r="GG775" s="136"/>
      <c r="GH775" s="136"/>
      <c r="GI775" s="136"/>
      <c r="GJ775" s="136"/>
      <c r="GK775" s="136"/>
      <c r="GL775" s="136"/>
      <c r="GM775" s="136"/>
      <c r="GN775" s="136"/>
      <c r="GO775" s="136"/>
      <c r="GP775" s="136"/>
      <c r="GQ775" s="136"/>
      <c r="GR775" s="136"/>
      <c r="GS775" s="136"/>
      <c r="GT775" s="136"/>
      <c r="GU775" s="136"/>
      <c r="GV775" s="136"/>
      <c r="GW775" s="136"/>
      <c r="GX775" s="136"/>
      <c r="GY775" s="136"/>
      <c r="GZ775" s="136"/>
      <c r="HA775" s="136"/>
      <c r="HB775" s="136"/>
      <c r="HC775" s="136"/>
      <c r="HD775" s="136"/>
      <c r="HE775" s="136"/>
      <c r="HF775" s="136"/>
      <c r="HG775" s="136"/>
      <c r="HH775" s="136"/>
      <c r="HI775" s="136"/>
      <c r="HJ775" s="136"/>
      <c r="HK775" s="136"/>
      <c r="HL775" s="136"/>
      <c r="HM775" s="136"/>
      <c r="HN775" s="136"/>
      <c r="HO775" s="136"/>
      <c r="HP775" s="136"/>
      <c r="HQ775" s="136"/>
      <c r="HR775" s="136"/>
      <c r="HS775" s="136"/>
      <c r="HT775" s="136"/>
      <c r="HU775" s="136"/>
      <c r="HV775" s="136"/>
      <c r="HW775" s="136"/>
      <c r="HX775" s="136"/>
      <c r="HY775" s="136"/>
      <c r="HZ775" s="136"/>
      <c r="IA775" s="136"/>
      <c r="IB775" s="136"/>
      <c r="IC775" s="136"/>
      <c r="ID775" s="136"/>
      <c r="IE775" s="136"/>
      <c r="IF775" s="136"/>
      <c r="IG775" s="136"/>
    </row>
    <row r="776" spans="1:241" ht="15" customHeight="1" x14ac:dyDescent="0.25">
      <c r="A776" s="135" t="s">
        <v>743</v>
      </c>
      <c r="B776" s="205">
        <v>3915738</v>
      </c>
      <c r="C776" s="205">
        <v>2558044</v>
      </c>
      <c r="D776" s="205">
        <v>776218</v>
      </c>
      <c r="E776" s="205">
        <v>1034017</v>
      </c>
      <c r="F776" s="205">
        <v>1606444</v>
      </c>
      <c r="G776" s="205">
        <v>355030</v>
      </c>
      <c r="H776" s="242">
        <v>10245491</v>
      </c>
      <c r="I776" s="136"/>
      <c r="J776" s="136"/>
      <c r="K776" s="136"/>
      <c r="L776" s="136"/>
      <c r="M776" s="136"/>
      <c r="N776" s="136"/>
      <c r="O776" s="136"/>
      <c r="P776" s="136"/>
      <c r="Q776" s="136"/>
      <c r="R776" s="136"/>
      <c r="S776" s="136"/>
      <c r="T776" s="136"/>
      <c r="U776" s="136"/>
      <c r="V776" s="136"/>
      <c r="W776" s="136"/>
      <c r="X776" s="136"/>
      <c r="Y776" s="136"/>
      <c r="Z776" s="136"/>
      <c r="AA776" s="136"/>
      <c r="AB776" s="136"/>
      <c r="AC776" s="136"/>
      <c r="AD776" s="136"/>
      <c r="AE776" s="136"/>
      <c r="AF776" s="136"/>
      <c r="AG776" s="136"/>
      <c r="AH776" s="136"/>
      <c r="AI776" s="136"/>
      <c r="AJ776" s="136"/>
      <c r="AK776" s="136"/>
      <c r="AL776" s="136"/>
      <c r="AM776" s="136"/>
      <c r="AN776" s="136"/>
      <c r="AO776" s="136"/>
      <c r="AP776" s="136"/>
      <c r="AQ776" s="136"/>
      <c r="AR776" s="136"/>
      <c r="AS776" s="136"/>
      <c r="AT776" s="136"/>
      <c r="AU776" s="136"/>
      <c r="AV776" s="136"/>
      <c r="AW776" s="136"/>
      <c r="AX776" s="136"/>
      <c r="AY776" s="136"/>
      <c r="AZ776" s="136"/>
      <c r="BA776" s="136"/>
      <c r="BB776" s="136"/>
      <c r="BC776" s="136"/>
      <c r="BD776" s="136"/>
      <c r="BE776" s="136"/>
      <c r="BF776" s="136"/>
      <c r="BG776" s="136"/>
      <c r="BH776" s="136"/>
      <c r="BI776" s="136"/>
      <c r="BJ776" s="136"/>
      <c r="BK776" s="136"/>
      <c r="BL776" s="136"/>
      <c r="BM776" s="136"/>
      <c r="BN776" s="136"/>
      <c r="BO776" s="136"/>
      <c r="BP776" s="136"/>
      <c r="BQ776" s="136"/>
      <c r="BR776" s="136"/>
      <c r="BS776" s="136"/>
      <c r="BT776" s="136"/>
      <c r="BU776" s="136"/>
      <c r="BV776" s="136"/>
      <c r="BW776" s="136"/>
      <c r="BX776" s="136"/>
      <c r="BY776" s="136"/>
      <c r="BZ776" s="136"/>
      <c r="CA776" s="136"/>
      <c r="CB776" s="136"/>
      <c r="CC776" s="136"/>
      <c r="CD776" s="136"/>
      <c r="CE776" s="136"/>
      <c r="CF776" s="136"/>
      <c r="CG776" s="136"/>
      <c r="CH776" s="136"/>
      <c r="CI776" s="136"/>
      <c r="CJ776" s="136"/>
      <c r="CK776" s="136"/>
      <c r="CL776" s="136"/>
      <c r="CM776" s="136"/>
      <c r="CN776" s="136"/>
      <c r="CO776" s="136"/>
      <c r="CP776" s="136"/>
      <c r="CQ776" s="136"/>
      <c r="CR776" s="136"/>
      <c r="CS776" s="136"/>
      <c r="CT776" s="136"/>
      <c r="CU776" s="136"/>
      <c r="CV776" s="136"/>
      <c r="CW776" s="136"/>
      <c r="CX776" s="136"/>
      <c r="CY776" s="136"/>
      <c r="CZ776" s="136"/>
      <c r="DA776" s="136"/>
      <c r="DB776" s="136"/>
      <c r="DC776" s="136"/>
      <c r="DD776" s="136"/>
      <c r="DE776" s="136"/>
      <c r="DF776" s="136"/>
      <c r="DG776" s="136"/>
      <c r="DH776" s="136"/>
      <c r="DI776" s="136"/>
      <c r="DJ776" s="136"/>
      <c r="DK776" s="136"/>
      <c r="DL776" s="136"/>
      <c r="DM776" s="136"/>
      <c r="DN776" s="136"/>
      <c r="DO776" s="136"/>
      <c r="DP776" s="136"/>
      <c r="DQ776" s="136"/>
      <c r="DR776" s="136"/>
      <c r="DS776" s="136"/>
      <c r="DT776" s="136"/>
      <c r="DU776" s="136"/>
      <c r="DV776" s="136"/>
      <c r="DW776" s="136"/>
      <c r="DX776" s="136"/>
      <c r="DY776" s="136"/>
      <c r="DZ776" s="136"/>
      <c r="EA776" s="136"/>
      <c r="EB776" s="136"/>
      <c r="EC776" s="136"/>
      <c r="ED776" s="136"/>
      <c r="EE776" s="136"/>
      <c r="EF776" s="136"/>
      <c r="EG776" s="136"/>
      <c r="EH776" s="136"/>
      <c r="EI776" s="136"/>
      <c r="EJ776" s="136"/>
      <c r="EK776" s="136"/>
      <c r="EL776" s="136"/>
      <c r="EM776" s="136"/>
      <c r="EN776" s="136"/>
      <c r="EO776" s="136"/>
      <c r="EP776" s="136"/>
      <c r="EQ776" s="136"/>
      <c r="ER776" s="136"/>
      <c r="ES776" s="136"/>
      <c r="ET776" s="136"/>
      <c r="EU776" s="136"/>
      <c r="EV776" s="136"/>
      <c r="EW776" s="136"/>
      <c r="EX776" s="136"/>
      <c r="EY776" s="136"/>
      <c r="EZ776" s="136"/>
      <c r="FA776" s="136"/>
      <c r="FB776" s="136"/>
      <c r="FC776" s="136"/>
      <c r="FD776" s="136"/>
      <c r="FE776" s="136"/>
      <c r="FF776" s="136"/>
      <c r="FG776" s="136"/>
      <c r="FH776" s="136"/>
      <c r="FI776" s="136"/>
      <c r="FJ776" s="136"/>
      <c r="FK776" s="136"/>
      <c r="FL776" s="136"/>
      <c r="FM776" s="136"/>
      <c r="FN776" s="136"/>
      <c r="FO776" s="136"/>
      <c r="FP776" s="136"/>
      <c r="FQ776" s="136"/>
      <c r="FR776" s="136"/>
      <c r="FS776" s="136"/>
      <c r="FT776" s="136"/>
      <c r="FU776" s="136"/>
      <c r="FV776" s="136"/>
      <c r="FW776" s="136"/>
      <c r="FX776" s="136"/>
      <c r="FY776" s="136"/>
      <c r="FZ776" s="136"/>
      <c r="GA776" s="136"/>
      <c r="GB776" s="136"/>
      <c r="GC776" s="136"/>
      <c r="GD776" s="136"/>
      <c r="GE776" s="136"/>
      <c r="GF776" s="136"/>
      <c r="GG776" s="136"/>
      <c r="GH776" s="136"/>
      <c r="GI776" s="136"/>
      <c r="GJ776" s="136"/>
      <c r="GK776" s="136"/>
      <c r="GL776" s="136"/>
      <c r="GM776" s="136"/>
      <c r="GN776" s="136"/>
      <c r="GO776" s="136"/>
      <c r="GP776" s="136"/>
      <c r="GQ776" s="136"/>
      <c r="GR776" s="136"/>
      <c r="GS776" s="136"/>
      <c r="GT776" s="136"/>
      <c r="GU776" s="136"/>
      <c r="GV776" s="136"/>
      <c r="GW776" s="136"/>
      <c r="GX776" s="136"/>
      <c r="GY776" s="136"/>
      <c r="GZ776" s="136"/>
      <c r="HA776" s="136"/>
      <c r="HB776" s="136"/>
      <c r="HC776" s="136"/>
      <c r="HD776" s="136"/>
      <c r="HE776" s="136"/>
      <c r="HF776" s="136"/>
      <c r="HG776" s="136"/>
      <c r="HH776" s="136"/>
      <c r="HI776" s="136"/>
      <c r="HJ776" s="136"/>
      <c r="HK776" s="136"/>
      <c r="HL776" s="136"/>
      <c r="HM776" s="136"/>
      <c r="HN776" s="136"/>
      <c r="HO776" s="136"/>
      <c r="HP776" s="136"/>
      <c r="HQ776" s="136"/>
      <c r="HR776" s="136"/>
      <c r="HS776" s="136"/>
      <c r="HT776" s="136"/>
      <c r="HU776" s="136"/>
      <c r="HV776" s="136"/>
      <c r="HW776" s="136"/>
      <c r="HX776" s="136"/>
      <c r="HY776" s="136"/>
      <c r="HZ776" s="136"/>
      <c r="IA776" s="136"/>
      <c r="IB776" s="136"/>
      <c r="IC776" s="136"/>
      <c r="ID776" s="136"/>
      <c r="IE776" s="136"/>
      <c r="IF776" s="136"/>
      <c r="IG776" s="136"/>
    </row>
    <row r="777" spans="1:241" ht="15" customHeight="1" x14ac:dyDescent="0.25">
      <c r="A777" s="135" t="s">
        <v>744</v>
      </c>
      <c r="B777" s="205">
        <v>2785231</v>
      </c>
      <c r="C777" s="205">
        <v>2177483</v>
      </c>
      <c r="D777" s="205">
        <v>736916</v>
      </c>
      <c r="E777" s="205">
        <v>1038330</v>
      </c>
      <c r="F777" s="205">
        <v>1583092</v>
      </c>
      <c r="G777" s="205">
        <v>256293</v>
      </c>
      <c r="H777" s="242">
        <v>8577345</v>
      </c>
      <c r="I777" s="136"/>
      <c r="J777" s="135" t="s">
        <v>386</v>
      </c>
      <c r="K777" s="205">
        <v>3515973</v>
      </c>
      <c r="L777" s="205">
        <v>2293924</v>
      </c>
      <c r="M777" s="205">
        <v>891431</v>
      </c>
      <c r="N777" s="205">
        <v>815904</v>
      </c>
      <c r="O777" s="205">
        <v>1279918</v>
      </c>
      <c r="P777" s="205">
        <v>250212</v>
      </c>
      <c r="Q777" s="242">
        <v>9047362</v>
      </c>
      <c r="R777" s="136"/>
      <c r="S777" s="136"/>
      <c r="T777" s="136"/>
      <c r="U777" s="136"/>
      <c r="V777" s="136"/>
      <c r="W777" s="136"/>
      <c r="X777" s="136"/>
      <c r="Y777" s="136"/>
      <c r="Z777" s="136"/>
      <c r="AA777" s="136"/>
      <c r="AB777" s="136"/>
      <c r="AC777" s="136"/>
      <c r="AD777" s="136"/>
      <c r="AE777" s="136"/>
      <c r="AF777" s="136"/>
      <c r="AG777" s="136"/>
      <c r="AH777" s="136"/>
      <c r="AI777" s="136"/>
      <c r="AJ777" s="136"/>
      <c r="AK777" s="136"/>
      <c r="AL777" s="136"/>
      <c r="AM777" s="136"/>
      <c r="AN777" s="136"/>
      <c r="AO777" s="136"/>
      <c r="AP777" s="136"/>
      <c r="AQ777" s="136"/>
      <c r="AR777" s="136"/>
      <c r="AS777" s="136"/>
      <c r="AT777" s="136"/>
      <c r="AU777" s="136"/>
      <c r="AV777" s="136"/>
      <c r="AW777" s="136"/>
      <c r="AX777" s="136"/>
      <c r="AY777" s="136"/>
      <c r="AZ777" s="136"/>
      <c r="BA777" s="136"/>
      <c r="BB777" s="136"/>
      <c r="BC777" s="136"/>
      <c r="BD777" s="136"/>
      <c r="BE777" s="136"/>
      <c r="BF777" s="136"/>
      <c r="BG777" s="136"/>
      <c r="BH777" s="136"/>
      <c r="BI777" s="136"/>
      <c r="BJ777" s="136"/>
      <c r="BK777" s="136"/>
      <c r="BL777" s="136"/>
      <c r="BM777" s="136"/>
      <c r="BN777" s="136"/>
      <c r="BO777" s="136"/>
      <c r="BP777" s="136"/>
      <c r="BQ777" s="136"/>
      <c r="BR777" s="136"/>
      <c r="BS777" s="136"/>
      <c r="BT777" s="136"/>
      <c r="BU777" s="136"/>
      <c r="BV777" s="136"/>
      <c r="BW777" s="136"/>
      <c r="BX777" s="136"/>
      <c r="BY777" s="136"/>
      <c r="BZ777" s="136"/>
      <c r="CA777" s="136"/>
      <c r="CB777" s="136"/>
      <c r="CC777" s="136"/>
      <c r="CD777" s="136"/>
      <c r="CE777" s="136"/>
      <c r="CF777" s="136"/>
      <c r="CG777" s="136"/>
      <c r="CH777" s="136"/>
      <c r="CI777" s="136"/>
      <c r="CJ777" s="136"/>
      <c r="CK777" s="136"/>
      <c r="CL777" s="136"/>
      <c r="CM777" s="136"/>
      <c r="CN777" s="136"/>
      <c r="CO777" s="136"/>
      <c r="CP777" s="136"/>
      <c r="CQ777" s="136"/>
      <c r="CR777" s="136"/>
      <c r="CS777" s="136"/>
      <c r="CT777" s="136"/>
      <c r="CU777" s="136"/>
      <c r="CV777" s="136"/>
      <c r="CW777" s="136"/>
      <c r="CX777" s="136"/>
      <c r="CY777" s="136"/>
      <c r="CZ777" s="136"/>
      <c r="DA777" s="136"/>
      <c r="DB777" s="136"/>
      <c r="DC777" s="136"/>
      <c r="DD777" s="136"/>
      <c r="DE777" s="136"/>
      <c r="DF777" s="136"/>
      <c r="DG777" s="136"/>
      <c r="DH777" s="136"/>
      <c r="DI777" s="136"/>
      <c r="DJ777" s="136"/>
      <c r="DK777" s="136"/>
      <c r="DL777" s="136"/>
      <c r="DM777" s="136"/>
      <c r="DN777" s="136"/>
      <c r="DO777" s="136"/>
      <c r="DP777" s="136"/>
      <c r="DQ777" s="136"/>
      <c r="DR777" s="136"/>
      <c r="DS777" s="136"/>
      <c r="DT777" s="136"/>
      <c r="DU777" s="136"/>
      <c r="DV777" s="136"/>
      <c r="DW777" s="136"/>
      <c r="DX777" s="136"/>
      <c r="DY777" s="136"/>
      <c r="DZ777" s="136"/>
      <c r="EA777" s="136"/>
      <c r="EB777" s="136"/>
      <c r="EC777" s="136"/>
      <c r="ED777" s="136"/>
      <c r="EE777" s="136"/>
      <c r="EF777" s="136"/>
      <c r="EG777" s="136"/>
      <c r="EH777" s="136"/>
      <c r="EI777" s="136"/>
      <c r="EJ777" s="136"/>
      <c r="EK777" s="136"/>
      <c r="EL777" s="136"/>
      <c r="EM777" s="136"/>
      <c r="EN777" s="136"/>
      <c r="EO777" s="136"/>
      <c r="EP777" s="136"/>
      <c r="EQ777" s="136"/>
      <c r="ER777" s="136"/>
      <c r="ES777" s="136"/>
      <c r="ET777" s="136"/>
      <c r="EU777" s="136"/>
      <c r="EV777" s="136"/>
      <c r="EW777" s="136"/>
      <c r="EX777" s="136"/>
      <c r="EY777" s="136"/>
      <c r="EZ777" s="136"/>
      <c r="FA777" s="136"/>
      <c r="FB777" s="136"/>
      <c r="FC777" s="136"/>
      <c r="FD777" s="136"/>
      <c r="FE777" s="136"/>
      <c r="FF777" s="136"/>
      <c r="FG777" s="136"/>
      <c r="FH777" s="136"/>
      <c r="FI777" s="136"/>
      <c r="FJ777" s="136"/>
      <c r="FK777" s="136"/>
      <c r="FL777" s="136"/>
      <c r="FM777" s="136"/>
      <c r="FN777" s="136"/>
      <c r="FO777" s="136"/>
      <c r="FP777" s="136"/>
      <c r="FQ777" s="136"/>
      <c r="FR777" s="136"/>
      <c r="FS777" s="136"/>
      <c r="FT777" s="136"/>
      <c r="FU777" s="136"/>
      <c r="FV777" s="136"/>
      <c r="FW777" s="136"/>
      <c r="FX777" s="136"/>
      <c r="FY777" s="136"/>
      <c r="FZ777" s="136"/>
      <c r="GA777" s="136"/>
      <c r="GB777" s="136"/>
      <c r="GC777" s="136"/>
      <c r="GD777" s="136"/>
      <c r="GE777" s="136"/>
      <c r="GF777" s="136"/>
      <c r="GG777" s="136"/>
      <c r="GH777" s="136"/>
      <c r="GI777" s="136"/>
      <c r="GJ777" s="136"/>
      <c r="GK777" s="136"/>
      <c r="GL777" s="136"/>
      <c r="GM777" s="136"/>
      <c r="GN777" s="136"/>
      <c r="GO777" s="136"/>
      <c r="GP777" s="136"/>
      <c r="GQ777" s="136"/>
      <c r="GR777" s="136"/>
      <c r="GS777" s="136"/>
      <c r="GT777" s="136"/>
      <c r="GU777" s="136"/>
      <c r="GV777" s="136"/>
      <c r="GW777" s="136"/>
      <c r="GX777" s="136"/>
      <c r="GY777" s="136"/>
      <c r="GZ777" s="136"/>
      <c r="HA777" s="136"/>
      <c r="HB777" s="136"/>
      <c r="HC777" s="136"/>
      <c r="HD777" s="136"/>
      <c r="HE777" s="136"/>
      <c r="HF777" s="136"/>
      <c r="HG777" s="136"/>
      <c r="HH777" s="136"/>
      <c r="HI777" s="136"/>
      <c r="HJ777" s="136"/>
      <c r="HK777" s="136"/>
      <c r="HL777" s="136"/>
      <c r="HM777" s="136"/>
      <c r="HN777" s="136"/>
      <c r="HO777" s="136"/>
      <c r="HP777" s="136"/>
      <c r="HQ777" s="136"/>
      <c r="HR777" s="136"/>
      <c r="HS777" s="136"/>
      <c r="HT777" s="136"/>
      <c r="HU777" s="136"/>
      <c r="HV777" s="136"/>
      <c r="HW777" s="136"/>
      <c r="HX777" s="136"/>
      <c r="HY777" s="136"/>
      <c r="HZ777" s="136"/>
      <c r="IA777" s="136"/>
      <c r="IB777" s="136"/>
      <c r="IC777" s="136"/>
      <c r="ID777" s="136"/>
      <c r="IE777" s="136"/>
      <c r="IF777" s="136"/>
      <c r="IG777" s="136"/>
    </row>
    <row r="778" spans="1:241" ht="15" customHeight="1" x14ac:dyDescent="0.25">
      <c r="A778" s="135" t="s">
        <v>668</v>
      </c>
      <c r="B778" s="205">
        <v>3768503</v>
      </c>
      <c r="C778" s="205">
        <v>2097073</v>
      </c>
      <c r="D778" s="205">
        <v>762516</v>
      </c>
      <c r="E778" s="205">
        <v>1242404</v>
      </c>
      <c r="F778" s="205">
        <v>1918724</v>
      </c>
      <c r="G778" s="205">
        <v>246929</v>
      </c>
      <c r="H778" s="242">
        <v>10036149</v>
      </c>
      <c r="I778" s="136"/>
      <c r="J778" s="135" t="s">
        <v>387</v>
      </c>
      <c r="K778" s="205">
        <v>3293959</v>
      </c>
      <c r="L778" s="205">
        <v>2343487</v>
      </c>
      <c r="M778" s="205">
        <v>872636</v>
      </c>
      <c r="N778" s="205">
        <v>980229</v>
      </c>
      <c r="O778" s="205">
        <v>1246257</v>
      </c>
      <c r="P778" s="205">
        <v>421589</v>
      </c>
      <c r="Q778" s="242">
        <v>9158157</v>
      </c>
      <c r="R778" s="136"/>
      <c r="S778" s="136"/>
      <c r="T778" s="136"/>
      <c r="U778" s="136"/>
      <c r="V778" s="136"/>
      <c r="W778" s="136"/>
      <c r="X778" s="136"/>
      <c r="Y778" s="136"/>
      <c r="Z778" s="136"/>
      <c r="AA778" s="136"/>
      <c r="AB778" s="136"/>
      <c r="AC778" s="136"/>
      <c r="AD778" s="136"/>
      <c r="AE778" s="136"/>
      <c r="AF778" s="136"/>
      <c r="AG778" s="136"/>
      <c r="AH778" s="136"/>
      <c r="AI778" s="136"/>
      <c r="AJ778" s="136"/>
      <c r="AK778" s="136"/>
      <c r="AL778" s="136"/>
      <c r="AM778" s="136"/>
      <c r="AN778" s="136"/>
      <c r="AO778" s="136"/>
      <c r="AP778" s="136"/>
      <c r="AQ778" s="136"/>
      <c r="AR778" s="136"/>
      <c r="AS778" s="136"/>
      <c r="AT778" s="136"/>
      <c r="AU778" s="136"/>
      <c r="AV778" s="136"/>
      <c r="AW778" s="136"/>
      <c r="AX778" s="136"/>
      <c r="AY778" s="136"/>
      <c r="AZ778" s="136"/>
      <c r="BA778" s="136"/>
      <c r="BB778" s="136"/>
      <c r="BC778" s="136"/>
      <c r="BD778" s="136"/>
      <c r="BE778" s="136"/>
      <c r="BF778" s="136"/>
      <c r="BG778" s="136"/>
      <c r="BH778" s="136"/>
      <c r="BI778" s="136"/>
      <c r="BJ778" s="136"/>
      <c r="BK778" s="136"/>
      <c r="BL778" s="136"/>
      <c r="BM778" s="136"/>
      <c r="BN778" s="136"/>
      <c r="BO778" s="136"/>
      <c r="BP778" s="136"/>
      <c r="BQ778" s="136"/>
      <c r="BR778" s="136"/>
      <c r="BS778" s="136"/>
      <c r="BT778" s="136"/>
      <c r="BU778" s="136"/>
      <c r="BV778" s="136"/>
      <c r="BW778" s="136"/>
      <c r="BX778" s="136"/>
      <c r="BY778" s="136"/>
      <c r="BZ778" s="136"/>
      <c r="CA778" s="136"/>
      <c r="CB778" s="136"/>
      <c r="CC778" s="136"/>
      <c r="CD778" s="136"/>
      <c r="CE778" s="136"/>
      <c r="CF778" s="136"/>
      <c r="CG778" s="136"/>
      <c r="CH778" s="136"/>
      <c r="CI778" s="136"/>
      <c r="CJ778" s="136"/>
      <c r="CK778" s="136"/>
      <c r="CL778" s="136"/>
      <c r="CM778" s="136"/>
      <c r="CN778" s="136"/>
      <c r="CO778" s="136"/>
      <c r="CP778" s="136"/>
      <c r="CQ778" s="136"/>
      <c r="CR778" s="136"/>
      <c r="CS778" s="136"/>
      <c r="CT778" s="136"/>
      <c r="CU778" s="136"/>
      <c r="CV778" s="136"/>
      <c r="CW778" s="136"/>
      <c r="CX778" s="136"/>
      <c r="CY778" s="136"/>
      <c r="CZ778" s="136"/>
      <c r="DA778" s="136"/>
      <c r="DB778" s="136"/>
      <c r="DC778" s="136"/>
      <c r="DD778" s="136"/>
      <c r="DE778" s="136"/>
      <c r="DF778" s="136"/>
      <c r="DG778" s="136"/>
      <c r="DH778" s="136"/>
      <c r="DI778" s="136"/>
      <c r="DJ778" s="136"/>
      <c r="DK778" s="136"/>
      <c r="DL778" s="136"/>
      <c r="DM778" s="136"/>
      <c r="DN778" s="136"/>
      <c r="DO778" s="136"/>
      <c r="DP778" s="136"/>
      <c r="DQ778" s="136"/>
      <c r="DR778" s="136"/>
      <c r="DS778" s="136"/>
      <c r="DT778" s="136"/>
      <c r="DU778" s="136"/>
      <c r="DV778" s="136"/>
      <c r="DW778" s="136"/>
      <c r="DX778" s="136"/>
      <c r="DY778" s="136"/>
      <c r="DZ778" s="136"/>
      <c r="EA778" s="136"/>
      <c r="EB778" s="136"/>
      <c r="EC778" s="136"/>
      <c r="ED778" s="136"/>
      <c r="EE778" s="136"/>
      <c r="EF778" s="136"/>
      <c r="EG778" s="136"/>
      <c r="EH778" s="136"/>
      <c r="EI778" s="136"/>
      <c r="EJ778" s="136"/>
      <c r="EK778" s="136"/>
      <c r="EL778" s="136"/>
      <c r="EM778" s="136"/>
      <c r="EN778" s="136"/>
      <c r="EO778" s="136"/>
      <c r="EP778" s="136"/>
      <c r="EQ778" s="136"/>
      <c r="ER778" s="136"/>
      <c r="ES778" s="136"/>
      <c r="ET778" s="136"/>
      <c r="EU778" s="136"/>
      <c r="EV778" s="136"/>
      <c r="EW778" s="136"/>
      <c r="EX778" s="136"/>
      <c r="EY778" s="136"/>
      <c r="EZ778" s="136"/>
      <c r="FA778" s="136"/>
      <c r="FB778" s="136"/>
      <c r="FC778" s="136"/>
      <c r="FD778" s="136"/>
      <c r="FE778" s="136"/>
      <c r="FF778" s="136"/>
      <c r="FG778" s="136"/>
      <c r="FH778" s="136"/>
      <c r="FI778" s="136"/>
      <c r="FJ778" s="136"/>
      <c r="FK778" s="136"/>
      <c r="FL778" s="136"/>
      <c r="FM778" s="136"/>
      <c r="FN778" s="136"/>
      <c r="FO778" s="136"/>
      <c r="FP778" s="136"/>
      <c r="FQ778" s="136"/>
      <c r="FR778" s="136"/>
      <c r="FS778" s="136"/>
      <c r="FT778" s="136"/>
      <c r="FU778" s="136"/>
      <c r="FV778" s="136"/>
      <c r="FW778" s="136"/>
      <c r="FX778" s="136"/>
      <c r="FY778" s="136"/>
      <c r="FZ778" s="136"/>
      <c r="GA778" s="136"/>
      <c r="GB778" s="136"/>
      <c r="GC778" s="136"/>
      <c r="GD778" s="136"/>
      <c r="GE778" s="136"/>
      <c r="GF778" s="136"/>
      <c r="GG778" s="136"/>
      <c r="GH778" s="136"/>
      <c r="GI778" s="136"/>
      <c r="GJ778" s="136"/>
      <c r="GK778" s="136"/>
      <c r="GL778" s="136"/>
      <c r="GM778" s="136"/>
      <c r="GN778" s="136"/>
      <c r="GO778" s="136"/>
      <c r="GP778" s="136"/>
      <c r="GQ778" s="136"/>
      <c r="GR778" s="136"/>
      <c r="GS778" s="136"/>
      <c r="GT778" s="136"/>
      <c r="GU778" s="136"/>
      <c r="GV778" s="136"/>
      <c r="GW778" s="136"/>
      <c r="GX778" s="136"/>
      <c r="GY778" s="136"/>
      <c r="GZ778" s="136"/>
      <c r="HA778" s="136"/>
      <c r="HB778" s="136"/>
      <c r="HC778" s="136"/>
      <c r="HD778" s="136"/>
      <c r="HE778" s="136"/>
      <c r="HF778" s="136"/>
      <c r="HG778" s="136"/>
      <c r="HH778" s="136"/>
      <c r="HI778" s="136"/>
      <c r="HJ778" s="136"/>
      <c r="HK778" s="136"/>
      <c r="HL778" s="136"/>
      <c r="HM778" s="136"/>
      <c r="HN778" s="136"/>
      <c r="HO778" s="136"/>
      <c r="HP778" s="136"/>
      <c r="HQ778" s="136"/>
      <c r="HR778" s="136"/>
      <c r="HS778" s="136"/>
      <c r="HT778" s="136"/>
      <c r="HU778" s="136"/>
      <c r="HV778" s="136"/>
      <c r="HW778" s="136"/>
      <c r="HX778" s="136"/>
      <c r="HY778" s="136"/>
      <c r="HZ778" s="136"/>
      <c r="IA778" s="136"/>
      <c r="IB778" s="136"/>
      <c r="IC778" s="136"/>
      <c r="ID778" s="136"/>
      <c r="IE778" s="136"/>
      <c r="IF778" s="136"/>
      <c r="IG778" s="136"/>
    </row>
    <row r="779" spans="1:241" ht="15" customHeight="1" x14ac:dyDescent="0.25">
      <c r="A779" s="135" t="s">
        <v>669</v>
      </c>
      <c r="B779" s="205">
        <v>3863058</v>
      </c>
      <c r="C779" s="205">
        <v>2161188</v>
      </c>
      <c r="D779" s="205">
        <v>888823</v>
      </c>
      <c r="E779" s="205">
        <v>908639</v>
      </c>
      <c r="F779" s="205">
        <v>1729700</v>
      </c>
      <c r="G779" s="205">
        <v>325148</v>
      </c>
      <c r="H779" s="242">
        <v>9876556</v>
      </c>
      <c r="I779" s="136"/>
      <c r="J779" s="135" t="s">
        <v>694</v>
      </c>
      <c r="K779" s="205">
        <v>4065491</v>
      </c>
      <c r="L779" s="205">
        <v>2949587</v>
      </c>
      <c r="M779" s="205">
        <v>866145</v>
      </c>
      <c r="N779" s="205">
        <v>954260</v>
      </c>
      <c r="O779" s="205">
        <v>1444720</v>
      </c>
      <c r="P779" s="205">
        <v>355211</v>
      </c>
      <c r="Q779" s="242">
        <v>10635414</v>
      </c>
      <c r="R779" s="136"/>
      <c r="S779" s="136"/>
      <c r="T779" s="136"/>
      <c r="U779" s="136"/>
      <c r="V779" s="136"/>
      <c r="W779" s="136"/>
      <c r="X779" s="136"/>
      <c r="Y779" s="136"/>
      <c r="Z779" s="136"/>
      <c r="AA779" s="136"/>
      <c r="AB779" s="136"/>
      <c r="AC779" s="136"/>
      <c r="AD779" s="136"/>
      <c r="AE779" s="136"/>
      <c r="AF779" s="136"/>
      <c r="AG779" s="136"/>
      <c r="AH779" s="136"/>
      <c r="AI779" s="136"/>
      <c r="AJ779" s="136"/>
      <c r="AK779" s="136"/>
      <c r="AL779" s="136"/>
      <c r="AM779" s="136"/>
      <c r="AN779" s="136"/>
      <c r="AO779" s="136"/>
      <c r="AP779" s="136"/>
      <c r="AQ779" s="136"/>
      <c r="AR779" s="136"/>
      <c r="AS779" s="136"/>
      <c r="AT779" s="136"/>
      <c r="AU779" s="136"/>
      <c r="AV779" s="136"/>
      <c r="AW779" s="136"/>
      <c r="AX779" s="136"/>
      <c r="AY779" s="136"/>
      <c r="AZ779" s="136"/>
      <c r="BA779" s="136"/>
      <c r="BB779" s="136"/>
      <c r="BC779" s="136"/>
      <c r="BD779" s="136"/>
      <c r="BE779" s="136"/>
      <c r="BF779" s="136"/>
      <c r="BG779" s="136"/>
      <c r="BH779" s="136"/>
      <c r="BI779" s="136"/>
      <c r="BJ779" s="136"/>
      <c r="BK779" s="136"/>
      <c r="BL779" s="136"/>
      <c r="BM779" s="136"/>
      <c r="BN779" s="136"/>
      <c r="BO779" s="136"/>
      <c r="BP779" s="136"/>
      <c r="BQ779" s="136"/>
      <c r="BR779" s="136"/>
      <c r="BS779" s="136"/>
      <c r="BT779" s="136"/>
      <c r="BU779" s="136"/>
      <c r="BV779" s="136"/>
      <c r="BW779" s="136"/>
      <c r="BX779" s="136"/>
      <c r="BY779" s="136"/>
      <c r="BZ779" s="136"/>
      <c r="CA779" s="136"/>
      <c r="CB779" s="136"/>
      <c r="CC779" s="136"/>
      <c r="CD779" s="136"/>
      <c r="CE779" s="136"/>
      <c r="CF779" s="136"/>
      <c r="CG779" s="136"/>
      <c r="CH779" s="136"/>
      <c r="CI779" s="136"/>
      <c r="CJ779" s="136"/>
      <c r="CK779" s="136"/>
      <c r="CL779" s="136"/>
      <c r="CM779" s="136"/>
      <c r="CN779" s="136"/>
      <c r="CO779" s="136"/>
      <c r="CP779" s="136"/>
      <c r="CQ779" s="136"/>
      <c r="CR779" s="136"/>
      <c r="CS779" s="136"/>
      <c r="CT779" s="136"/>
      <c r="CU779" s="136"/>
      <c r="CV779" s="136"/>
      <c r="CW779" s="136"/>
      <c r="CX779" s="136"/>
      <c r="CY779" s="136"/>
      <c r="CZ779" s="136"/>
      <c r="DA779" s="136"/>
      <c r="DB779" s="136"/>
      <c r="DC779" s="136"/>
      <c r="DD779" s="136"/>
      <c r="DE779" s="136"/>
      <c r="DF779" s="136"/>
      <c r="DG779" s="136"/>
      <c r="DH779" s="136"/>
      <c r="DI779" s="136"/>
      <c r="DJ779" s="136"/>
      <c r="DK779" s="136"/>
      <c r="DL779" s="136"/>
      <c r="DM779" s="136"/>
      <c r="DN779" s="136"/>
      <c r="DO779" s="136"/>
      <c r="DP779" s="136"/>
      <c r="DQ779" s="136"/>
      <c r="DR779" s="136"/>
      <c r="DS779" s="136"/>
      <c r="DT779" s="136"/>
      <c r="DU779" s="136"/>
      <c r="DV779" s="136"/>
      <c r="DW779" s="136"/>
      <c r="DX779" s="136"/>
      <c r="DY779" s="136"/>
      <c r="DZ779" s="136"/>
      <c r="EA779" s="136"/>
      <c r="EB779" s="136"/>
      <c r="EC779" s="136"/>
      <c r="ED779" s="136"/>
      <c r="EE779" s="136"/>
      <c r="EF779" s="136"/>
      <c r="EG779" s="136"/>
      <c r="EH779" s="136"/>
      <c r="EI779" s="136"/>
      <c r="EJ779" s="136"/>
      <c r="EK779" s="136"/>
      <c r="EL779" s="136"/>
      <c r="EM779" s="136"/>
      <c r="EN779" s="136"/>
      <c r="EO779" s="136"/>
      <c r="EP779" s="136"/>
      <c r="EQ779" s="136"/>
      <c r="ER779" s="136"/>
      <c r="ES779" s="136"/>
      <c r="ET779" s="136"/>
      <c r="EU779" s="136"/>
      <c r="EV779" s="136"/>
      <c r="EW779" s="136"/>
      <c r="EX779" s="136"/>
      <c r="EY779" s="136"/>
      <c r="EZ779" s="136"/>
      <c r="FA779" s="136"/>
      <c r="FB779" s="136"/>
      <c r="FC779" s="136"/>
      <c r="FD779" s="136"/>
      <c r="FE779" s="136"/>
      <c r="FF779" s="136"/>
      <c r="FG779" s="136"/>
      <c r="FH779" s="136"/>
      <c r="FI779" s="136"/>
      <c r="FJ779" s="136"/>
      <c r="FK779" s="136"/>
      <c r="FL779" s="136"/>
      <c r="FM779" s="136"/>
      <c r="FN779" s="136"/>
      <c r="FO779" s="136"/>
      <c r="FP779" s="136"/>
      <c r="FQ779" s="136"/>
      <c r="FR779" s="136"/>
      <c r="FS779" s="136"/>
      <c r="FT779" s="136"/>
      <c r="FU779" s="136"/>
      <c r="FV779" s="136"/>
      <c r="FW779" s="136"/>
      <c r="FX779" s="136"/>
      <c r="FY779" s="136"/>
      <c r="FZ779" s="136"/>
      <c r="GA779" s="136"/>
      <c r="GB779" s="136"/>
      <c r="GC779" s="136"/>
      <c r="GD779" s="136"/>
      <c r="GE779" s="136"/>
      <c r="GF779" s="136"/>
      <c r="GG779" s="136"/>
      <c r="GH779" s="136"/>
      <c r="GI779" s="136"/>
      <c r="GJ779" s="136"/>
      <c r="GK779" s="136"/>
      <c r="GL779" s="136"/>
      <c r="GM779" s="136"/>
      <c r="GN779" s="136"/>
      <c r="GO779" s="136"/>
      <c r="GP779" s="136"/>
      <c r="GQ779" s="136"/>
      <c r="GR779" s="136"/>
      <c r="GS779" s="136"/>
      <c r="GT779" s="136"/>
      <c r="GU779" s="136"/>
      <c r="GV779" s="136"/>
      <c r="GW779" s="136"/>
      <c r="GX779" s="136"/>
      <c r="GY779" s="136"/>
      <c r="GZ779" s="136"/>
      <c r="HA779" s="136"/>
      <c r="HB779" s="136"/>
      <c r="HC779" s="136"/>
      <c r="HD779" s="136"/>
      <c r="HE779" s="136"/>
      <c r="HF779" s="136"/>
      <c r="HG779" s="136"/>
      <c r="HH779" s="136"/>
      <c r="HI779" s="136"/>
      <c r="HJ779" s="136"/>
      <c r="HK779" s="136"/>
      <c r="HL779" s="136"/>
      <c r="HM779" s="136"/>
      <c r="HN779" s="136"/>
      <c r="HO779" s="136"/>
      <c r="HP779" s="136"/>
      <c r="HQ779" s="136"/>
      <c r="HR779" s="136"/>
      <c r="HS779" s="136"/>
      <c r="HT779" s="136"/>
      <c r="HU779" s="136"/>
      <c r="HV779" s="136"/>
      <c r="HW779" s="136"/>
      <c r="HX779" s="136"/>
      <c r="HY779" s="136"/>
      <c r="HZ779" s="136"/>
      <c r="IA779" s="136"/>
      <c r="IB779" s="136"/>
      <c r="IC779" s="136"/>
      <c r="ID779" s="136"/>
      <c r="IE779" s="136"/>
      <c r="IF779" s="136"/>
      <c r="IG779" s="136"/>
    </row>
    <row r="780" spans="1:241" ht="15" customHeight="1" x14ac:dyDescent="0.25">
      <c r="A780" s="135" t="s">
        <v>670</v>
      </c>
      <c r="B780" s="205">
        <v>4527239</v>
      </c>
      <c r="C780" s="205">
        <v>2358550</v>
      </c>
      <c r="D780" s="205">
        <v>823235</v>
      </c>
      <c r="E780" s="205">
        <v>920109</v>
      </c>
      <c r="F780" s="205">
        <v>1603832</v>
      </c>
      <c r="G780" s="205">
        <v>305479</v>
      </c>
      <c r="H780" s="242">
        <v>10538444</v>
      </c>
      <c r="I780" s="136"/>
      <c r="J780" s="135" t="s">
        <v>629</v>
      </c>
      <c r="K780" s="205">
        <v>3147140</v>
      </c>
      <c r="L780" s="205">
        <v>2086601</v>
      </c>
      <c r="M780" s="205">
        <v>1043624</v>
      </c>
      <c r="N780" s="205">
        <v>844384</v>
      </c>
      <c r="O780" s="205">
        <v>1757388</v>
      </c>
      <c r="P780" s="205">
        <v>310820</v>
      </c>
      <c r="Q780" s="242">
        <v>9189957</v>
      </c>
      <c r="R780" s="136"/>
      <c r="S780" s="136"/>
      <c r="T780" s="136"/>
      <c r="U780" s="136"/>
      <c r="V780" s="136"/>
      <c r="W780" s="136"/>
      <c r="X780" s="136"/>
      <c r="Y780" s="136"/>
      <c r="Z780" s="136"/>
      <c r="AA780" s="136"/>
      <c r="AB780" s="136"/>
      <c r="AC780" s="136"/>
      <c r="AD780" s="136"/>
      <c r="AE780" s="136"/>
      <c r="AF780" s="136"/>
      <c r="AG780" s="136"/>
      <c r="AH780" s="136"/>
      <c r="AI780" s="136"/>
      <c r="AJ780" s="136"/>
      <c r="AK780" s="136"/>
      <c r="AL780" s="136"/>
      <c r="AM780" s="136"/>
      <c r="AN780" s="136"/>
      <c r="AO780" s="136"/>
      <c r="AP780" s="136"/>
      <c r="AQ780" s="136"/>
      <c r="AR780" s="136"/>
      <c r="AS780" s="136"/>
      <c r="AT780" s="136"/>
      <c r="AU780" s="136"/>
      <c r="AV780" s="136"/>
      <c r="AW780" s="136"/>
      <c r="AX780" s="136"/>
      <c r="AY780" s="136"/>
      <c r="AZ780" s="136"/>
      <c r="BA780" s="136"/>
      <c r="BB780" s="136"/>
      <c r="BC780" s="136"/>
      <c r="BD780" s="136"/>
      <c r="BE780" s="136"/>
      <c r="BF780" s="136"/>
      <c r="BG780" s="136"/>
      <c r="BH780" s="136"/>
      <c r="BI780" s="136"/>
      <c r="BJ780" s="136"/>
      <c r="BK780" s="136"/>
      <c r="BL780" s="136"/>
      <c r="BM780" s="136"/>
      <c r="BN780" s="136"/>
      <c r="BO780" s="136"/>
      <c r="BP780" s="136"/>
      <c r="BQ780" s="136"/>
      <c r="BR780" s="136"/>
      <c r="BS780" s="136"/>
      <c r="BT780" s="136"/>
      <c r="BU780" s="136"/>
      <c r="BV780" s="136"/>
      <c r="BW780" s="136"/>
      <c r="BX780" s="136"/>
      <c r="BY780" s="136"/>
      <c r="BZ780" s="136"/>
      <c r="CA780" s="136"/>
      <c r="CB780" s="136"/>
      <c r="CC780" s="136"/>
      <c r="CD780" s="136"/>
      <c r="CE780" s="136"/>
      <c r="CF780" s="136"/>
      <c r="CG780" s="136"/>
      <c r="CH780" s="136"/>
      <c r="CI780" s="136"/>
      <c r="CJ780" s="136"/>
      <c r="CK780" s="136"/>
      <c r="CL780" s="136"/>
      <c r="CM780" s="136"/>
      <c r="CN780" s="136"/>
      <c r="CO780" s="136"/>
      <c r="CP780" s="136"/>
      <c r="CQ780" s="136"/>
      <c r="CR780" s="136"/>
      <c r="CS780" s="136"/>
      <c r="CT780" s="136"/>
      <c r="CU780" s="136"/>
      <c r="CV780" s="136"/>
      <c r="CW780" s="136"/>
      <c r="CX780" s="136"/>
      <c r="CY780" s="136"/>
      <c r="CZ780" s="136"/>
      <c r="DA780" s="136"/>
      <c r="DB780" s="136"/>
      <c r="DC780" s="136"/>
      <c r="DD780" s="136"/>
      <c r="DE780" s="136"/>
      <c r="DF780" s="136"/>
      <c r="DG780" s="136"/>
      <c r="DH780" s="136"/>
      <c r="DI780" s="136"/>
      <c r="DJ780" s="136"/>
      <c r="DK780" s="136"/>
      <c r="DL780" s="136"/>
      <c r="DM780" s="136"/>
      <c r="DN780" s="136"/>
      <c r="DO780" s="136"/>
      <c r="DP780" s="136"/>
      <c r="DQ780" s="136"/>
      <c r="DR780" s="136"/>
      <c r="DS780" s="136"/>
      <c r="DT780" s="136"/>
      <c r="DU780" s="136"/>
      <c r="DV780" s="136"/>
      <c r="DW780" s="136"/>
      <c r="DX780" s="136"/>
      <c r="DY780" s="136"/>
      <c r="DZ780" s="136"/>
      <c r="EA780" s="136"/>
      <c r="EB780" s="136"/>
      <c r="EC780" s="136"/>
      <c r="ED780" s="136"/>
      <c r="EE780" s="136"/>
      <c r="EF780" s="136"/>
      <c r="EG780" s="136"/>
      <c r="EH780" s="136"/>
      <c r="EI780" s="136"/>
      <c r="EJ780" s="136"/>
      <c r="EK780" s="136"/>
      <c r="EL780" s="136"/>
      <c r="EM780" s="136"/>
      <c r="EN780" s="136"/>
      <c r="EO780" s="136"/>
      <c r="EP780" s="136"/>
      <c r="EQ780" s="136"/>
      <c r="ER780" s="136"/>
      <c r="ES780" s="136"/>
      <c r="ET780" s="136"/>
      <c r="EU780" s="136"/>
      <c r="EV780" s="136"/>
      <c r="EW780" s="136"/>
      <c r="EX780" s="136"/>
      <c r="EY780" s="136"/>
      <c r="EZ780" s="136"/>
      <c r="FA780" s="136"/>
      <c r="FB780" s="136"/>
      <c r="FC780" s="136"/>
      <c r="FD780" s="136"/>
      <c r="FE780" s="136"/>
      <c r="FF780" s="136"/>
      <c r="FG780" s="136"/>
      <c r="FH780" s="136"/>
      <c r="FI780" s="136"/>
      <c r="FJ780" s="136"/>
      <c r="FK780" s="136"/>
      <c r="FL780" s="136"/>
      <c r="FM780" s="136"/>
      <c r="FN780" s="136"/>
      <c r="FO780" s="136"/>
      <c r="FP780" s="136"/>
      <c r="FQ780" s="136"/>
      <c r="FR780" s="136"/>
      <c r="FS780" s="136"/>
      <c r="FT780" s="136"/>
      <c r="FU780" s="136"/>
      <c r="FV780" s="136"/>
      <c r="FW780" s="136"/>
      <c r="FX780" s="136"/>
      <c r="FY780" s="136"/>
      <c r="FZ780" s="136"/>
      <c r="GA780" s="136"/>
      <c r="GB780" s="136"/>
      <c r="GC780" s="136"/>
      <c r="GD780" s="136"/>
      <c r="GE780" s="136"/>
      <c r="GF780" s="136"/>
      <c r="GG780" s="136"/>
      <c r="GH780" s="136"/>
      <c r="GI780" s="136"/>
      <c r="GJ780" s="136"/>
      <c r="GK780" s="136"/>
      <c r="GL780" s="136"/>
      <c r="GM780" s="136"/>
      <c r="GN780" s="136"/>
      <c r="GO780" s="136"/>
      <c r="GP780" s="136"/>
      <c r="GQ780" s="136"/>
      <c r="GR780" s="136"/>
      <c r="GS780" s="136"/>
      <c r="GT780" s="136"/>
      <c r="GU780" s="136"/>
      <c r="GV780" s="136"/>
      <c r="GW780" s="136"/>
      <c r="GX780" s="136"/>
      <c r="GY780" s="136"/>
      <c r="GZ780" s="136"/>
      <c r="HA780" s="136"/>
      <c r="HB780" s="136"/>
      <c r="HC780" s="136"/>
      <c r="HD780" s="136"/>
      <c r="HE780" s="136"/>
      <c r="HF780" s="136"/>
      <c r="HG780" s="136"/>
      <c r="HH780" s="136"/>
      <c r="HI780" s="136"/>
      <c r="HJ780" s="136"/>
      <c r="HK780" s="136"/>
      <c r="HL780" s="136"/>
      <c r="HM780" s="136"/>
      <c r="HN780" s="136"/>
      <c r="HO780" s="136"/>
      <c r="HP780" s="136"/>
      <c r="HQ780" s="136"/>
      <c r="HR780" s="136"/>
      <c r="HS780" s="136"/>
      <c r="HT780" s="136"/>
      <c r="HU780" s="136"/>
      <c r="HV780" s="136"/>
      <c r="HW780" s="136"/>
      <c r="HX780" s="136"/>
      <c r="HY780" s="136"/>
      <c r="HZ780" s="136"/>
      <c r="IA780" s="136"/>
      <c r="IB780" s="136"/>
      <c r="IC780" s="136"/>
      <c r="ID780" s="136"/>
      <c r="IE780" s="136"/>
      <c r="IF780" s="136"/>
      <c r="IG780" s="136"/>
    </row>
    <row r="781" spans="1:241" ht="15" customHeight="1" x14ac:dyDescent="0.25">
      <c r="A781" s="135" t="s">
        <v>745</v>
      </c>
      <c r="B781" s="205">
        <v>979672</v>
      </c>
      <c r="C781" s="205">
        <v>1380888</v>
      </c>
      <c r="D781" s="205">
        <v>540806</v>
      </c>
      <c r="E781" s="205">
        <v>805468</v>
      </c>
      <c r="F781" s="205">
        <v>1230015</v>
      </c>
      <c r="G781" s="205">
        <v>202988</v>
      </c>
      <c r="H781" s="242">
        <v>5139837</v>
      </c>
      <c r="I781" s="136"/>
      <c r="J781" s="135" t="s">
        <v>388</v>
      </c>
      <c r="K781" s="205">
        <v>4361465</v>
      </c>
      <c r="L781" s="205">
        <v>2630068</v>
      </c>
      <c r="M781" s="205">
        <v>985241</v>
      </c>
      <c r="N781" s="205">
        <v>1129245</v>
      </c>
      <c r="O781" s="205">
        <v>1474113</v>
      </c>
      <c r="P781" s="205">
        <v>297683</v>
      </c>
      <c r="Q781" s="242">
        <v>10877815</v>
      </c>
      <c r="R781" s="136"/>
      <c r="S781" s="136"/>
      <c r="T781" s="136"/>
      <c r="U781" s="136"/>
      <c r="V781" s="136"/>
      <c r="W781" s="136"/>
      <c r="X781" s="136"/>
      <c r="Y781" s="136"/>
      <c r="Z781" s="136"/>
      <c r="AA781" s="136"/>
      <c r="AB781" s="136"/>
      <c r="AC781" s="136"/>
      <c r="AD781" s="136"/>
      <c r="AE781" s="136"/>
      <c r="AF781" s="136"/>
      <c r="AG781" s="136"/>
      <c r="AH781" s="136"/>
      <c r="AI781" s="136"/>
      <c r="AJ781" s="136"/>
      <c r="AK781" s="136"/>
      <c r="AL781" s="136"/>
      <c r="AM781" s="136"/>
      <c r="AN781" s="136"/>
      <c r="AO781" s="136"/>
      <c r="AP781" s="136"/>
      <c r="AQ781" s="136"/>
      <c r="AR781" s="136"/>
      <c r="AS781" s="136"/>
      <c r="AT781" s="136"/>
      <c r="AU781" s="136"/>
      <c r="AV781" s="136"/>
      <c r="AW781" s="136"/>
      <c r="AX781" s="136"/>
      <c r="AY781" s="136"/>
      <c r="AZ781" s="136"/>
      <c r="BA781" s="136"/>
      <c r="BB781" s="136"/>
      <c r="BC781" s="136"/>
      <c r="BD781" s="136"/>
      <c r="BE781" s="136"/>
      <c r="BF781" s="136"/>
      <c r="BG781" s="136"/>
      <c r="BH781" s="136"/>
      <c r="BI781" s="136"/>
      <c r="BJ781" s="136"/>
      <c r="BK781" s="136"/>
      <c r="BL781" s="136"/>
      <c r="BM781" s="136"/>
      <c r="BN781" s="136"/>
      <c r="BO781" s="136"/>
      <c r="BP781" s="136"/>
      <c r="BQ781" s="136"/>
      <c r="BR781" s="136"/>
      <c r="BS781" s="136"/>
      <c r="BT781" s="136"/>
      <c r="BU781" s="136"/>
      <c r="BV781" s="136"/>
      <c r="BW781" s="136"/>
      <c r="BX781" s="136"/>
      <c r="BY781" s="136"/>
      <c r="BZ781" s="136"/>
      <c r="CA781" s="136"/>
      <c r="CB781" s="136"/>
      <c r="CC781" s="136"/>
      <c r="CD781" s="136"/>
      <c r="CE781" s="136"/>
      <c r="CF781" s="136"/>
      <c r="CG781" s="136"/>
      <c r="CH781" s="136"/>
      <c r="CI781" s="136"/>
      <c r="CJ781" s="136"/>
      <c r="CK781" s="136"/>
      <c r="CL781" s="136"/>
      <c r="CM781" s="136"/>
      <c r="CN781" s="136"/>
      <c r="CO781" s="136"/>
      <c r="CP781" s="136"/>
      <c r="CQ781" s="136"/>
      <c r="CR781" s="136"/>
      <c r="CS781" s="136"/>
      <c r="CT781" s="136"/>
      <c r="CU781" s="136"/>
      <c r="CV781" s="136"/>
      <c r="CW781" s="136"/>
      <c r="CX781" s="136"/>
      <c r="CY781" s="136"/>
      <c r="CZ781" s="136"/>
      <c r="DA781" s="136"/>
      <c r="DB781" s="136"/>
      <c r="DC781" s="136"/>
      <c r="DD781" s="136"/>
      <c r="DE781" s="136"/>
      <c r="DF781" s="136"/>
      <c r="DG781" s="136"/>
      <c r="DH781" s="136"/>
      <c r="DI781" s="136"/>
      <c r="DJ781" s="136"/>
      <c r="DK781" s="136"/>
      <c r="DL781" s="136"/>
      <c r="DM781" s="136"/>
      <c r="DN781" s="136"/>
      <c r="DO781" s="136"/>
      <c r="DP781" s="136"/>
      <c r="DQ781" s="136"/>
      <c r="DR781" s="136"/>
      <c r="DS781" s="136"/>
      <c r="DT781" s="136"/>
      <c r="DU781" s="136"/>
      <c r="DV781" s="136"/>
      <c r="DW781" s="136"/>
      <c r="DX781" s="136"/>
      <c r="DY781" s="136"/>
      <c r="DZ781" s="136"/>
      <c r="EA781" s="136"/>
      <c r="EB781" s="136"/>
      <c r="EC781" s="136"/>
      <c r="ED781" s="136"/>
      <c r="EE781" s="136"/>
      <c r="EF781" s="136"/>
      <c r="EG781" s="136"/>
      <c r="EH781" s="136"/>
      <c r="EI781" s="136"/>
      <c r="EJ781" s="136"/>
      <c r="EK781" s="136"/>
      <c r="EL781" s="136"/>
      <c r="EM781" s="136"/>
      <c r="EN781" s="136"/>
      <c r="EO781" s="136"/>
      <c r="EP781" s="136"/>
      <c r="EQ781" s="136"/>
      <c r="ER781" s="136"/>
      <c r="ES781" s="136"/>
      <c r="ET781" s="136"/>
      <c r="EU781" s="136"/>
      <c r="EV781" s="136"/>
      <c r="EW781" s="136"/>
      <c r="EX781" s="136"/>
      <c r="EY781" s="136"/>
      <c r="EZ781" s="136"/>
      <c r="FA781" s="136"/>
      <c r="FB781" s="136"/>
      <c r="FC781" s="136"/>
      <c r="FD781" s="136"/>
      <c r="FE781" s="136"/>
      <c r="FF781" s="136"/>
      <c r="FG781" s="136"/>
      <c r="FH781" s="136"/>
      <c r="FI781" s="136"/>
      <c r="FJ781" s="136"/>
      <c r="FK781" s="136"/>
      <c r="FL781" s="136"/>
      <c r="FM781" s="136"/>
      <c r="FN781" s="136"/>
      <c r="FO781" s="136"/>
      <c r="FP781" s="136"/>
      <c r="FQ781" s="136"/>
      <c r="FR781" s="136"/>
      <c r="FS781" s="136"/>
      <c r="FT781" s="136"/>
      <c r="FU781" s="136"/>
      <c r="FV781" s="136"/>
      <c r="FW781" s="136"/>
      <c r="FX781" s="136"/>
      <c r="FY781" s="136"/>
      <c r="FZ781" s="136"/>
      <c r="GA781" s="136"/>
      <c r="GB781" s="136"/>
      <c r="GC781" s="136"/>
      <c r="GD781" s="136"/>
      <c r="GE781" s="136"/>
      <c r="GF781" s="136"/>
      <c r="GG781" s="136"/>
      <c r="GH781" s="136"/>
      <c r="GI781" s="136"/>
      <c r="GJ781" s="136"/>
      <c r="GK781" s="136"/>
      <c r="GL781" s="136"/>
      <c r="GM781" s="136"/>
      <c r="GN781" s="136"/>
      <c r="GO781" s="136"/>
      <c r="GP781" s="136"/>
      <c r="GQ781" s="136"/>
      <c r="GR781" s="136"/>
      <c r="GS781" s="136"/>
      <c r="GT781" s="136"/>
      <c r="GU781" s="136"/>
      <c r="GV781" s="136"/>
      <c r="GW781" s="136"/>
      <c r="GX781" s="136"/>
      <c r="GY781" s="136"/>
      <c r="GZ781" s="136"/>
      <c r="HA781" s="136"/>
      <c r="HB781" s="136"/>
      <c r="HC781" s="136"/>
      <c r="HD781" s="136"/>
      <c r="HE781" s="136"/>
      <c r="HF781" s="136"/>
      <c r="HG781" s="136"/>
      <c r="HH781" s="136"/>
      <c r="HI781" s="136"/>
      <c r="HJ781" s="136"/>
      <c r="HK781" s="136"/>
      <c r="HL781" s="136"/>
      <c r="HM781" s="136"/>
      <c r="HN781" s="136"/>
      <c r="HO781" s="136"/>
      <c r="HP781" s="136"/>
      <c r="HQ781" s="136"/>
      <c r="HR781" s="136"/>
      <c r="HS781" s="136"/>
      <c r="HT781" s="136"/>
      <c r="HU781" s="136"/>
      <c r="HV781" s="136"/>
      <c r="HW781" s="136"/>
      <c r="HX781" s="136"/>
      <c r="HY781" s="136"/>
      <c r="HZ781" s="136"/>
      <c r="IA781" s="136"/>
      <c r="IB781" s="136"/>
      <c r="IC781" s="136"/>
      <c r="ID781" s="136"/>
      <c r="IE781" s="136"/>
      <c r="IF781" s="136"/>
      <c r="IG781" s="136"/>
    </row>
    <row r="782" spans="1:241" ht="15" customHeight="1" x14ac:dyDescent="0.25">
      <c r="A782" s="135" t="s">
        <v>746</v>
      </c>
      <c r="B782" s="205">
        <v>3276265</v>
      </c>
      <c r="C782" s="205">
        <v>2734860</v>
      </c>
      <c r="D782" s="205">
        <v>852316</v>
      </c>
      <c r="E782" s="205">
        <v>923422</v>
      </c>
      <c r="F782" s="205">
        <v>1978866</v>
      </c>
      <c r="G782" s="205">
        <v>294632</v>
      </c>
      <c r="H782" s="242">
        <v>10060361</v>
      </c>
      <c r="I782" s="136"/>
      <c r="J782" s="135" t="s">
        <v>391</v>
      </c>
      <c r="K782" s="205">
        <v>2200416</v>
      </c>
      <c r="L782" s="205">
        <v>1781990</v>
      </c>
      <c r="M782" s="205">
        <v>833215</v>
      </c>
      <c r="N782" s="205">
        <v>1079449</v>
      </c>
      <c r="O782" s="205">
        <v>1614182</v>
      </c>
      <c r="P782" s="205">
        <v>210053</v>
      </c>
      <c r="Q782" s="242">
        <v>7719305</v>
      </c>
      <c r="R782" s="136"/>
      <c r="S782" s="136"/>
      <c r="T782" s="136"/>
      <c r="U782" s="136"/>
      <c r="V782" s="136"/>
      <c r="W782" s="136"/>
      <c r="X782" s="136"/>
      <c r="Y782" s="136"/>
      <c r="Z782" s="136"/>
      <c r="AA782" s="136"/>
      <c r="AB782" s="136"/>
      <c r="AC782" s="136"/>
      <c r="AD782" s="136"/>
      <c r="AE782" s="136"/>
      <c r="AF782" s="136"/>
      <c r="AG782" s="136"/>
      <c r="AH782" s="136"/>
      <c r="AI782" s="136"/>
      <c r="AJ782" s="136"/>
      <c r="AK782" s="136"/>
      <c r="AL782" s="136"/>
      <c r="AM782" s="136"/>
      <c r="AN782" s="136"/>
      <c r="AO782" s="136"/>
      <c r="AP782" s="136"/>
      <c r="AQ782" s="136"/>
      <c r="AR782" s="136"/>
      <c r="AS782" s="136"/>
      <c r="AT782" s="136"/>
      <c r="AU782" s="136"/>
      <c r="AV782" s="136"/>
      <c r="AW782" s="136"/>
      <c r="AX782" s="136"/>
      <c r="AY782" s="136"/>
      <c r="AZ782" s="136"/>
      <c r="BA782" s="136"/>
      <c r="BB782" s="136"/>
      <c r="BC782" s="136"/>
      <c r="BD782" s="136"/>
      <c r="BE782" s="136"/>
      <c r="BF782" s="136"/>
      <c r="BG782" s="136"/>
      <c r="BH782" s="136"/>
      <c r="BI782" s="136"/>
      <c r="BJ782" s="136"/>
      <c r="BK782" s="136"/>
      <c r="BL782" s="136"/>
      <c r="BM782" s="136"/>
      <c r="BN782" s="136"/>
      <c r="BO782" s="136"/>
      <c r="BP782" s="136"/>
      <c r="BQ782" s="136"/>
      <c r="BR782" s="136"/>
      <c r="BS782" s="136"/>
      <c r="BT782" s="136"/>
      <c r="BU782" s="136"/>
      <c r="BV782" s="136"/>
      <c r="BW782" s="136"/>
      <c r="BX782" s="136"/>
      <c r="BY782" s="136"/>
      <c r="BZ782" s="136"/>
      <c r="CA782" s="136"/>
      <c r="CB782" s="136"/>
      <c r="CC782" s="136"/>
      <c r="CD782" s="136"/>
      <c r="CE782" s="136"/>
      <c r="CF782" s="136"/>
      <c r="CG782" s="136"/>
      <c r="CH782" s="136"/>
      <c r="CI782" s="136"/>
      <c r="CJ782" s="136"/>
      <c r="CK782" s="136"/>
      <c r="CL782" s="136"/>
      <c r="CM782" s="136"/>
      <c r="CN782" s="136"/>
      <c r="CO782" s="136"/>
      <c r="CP782" s="136"/>
      <c r="CQ782" s="136"/>
      <c r="CR782" s="136"/>
      <c r="CS782" s="136"/>
      <c r="CT782" s="136"/>
      <c r="CU782" s="136"/>
      <c r="CV782" s="136"/>
      <c r="CW782" s="136"/>
      <c r="CX782" s="136"/>
      <c r="CY782" s="136"/>
      <c r="CZ782" s="136"/>
      <c r="DA782" s="136"/>
      <c r="DB782" s="136"/>
      <c r="DC782" s="136"/>
      <c r="DD782" s="136"/>
      <c r="DE782" s="136"/>
      <c r="DF782" s="136"/>
      <c r="DG782" s="136"/>
      <c r="DH782" s="136"/>
      <c r="DI782" s="136"/>
      <c r="DJ782" s="136"/>
      <c r="DK782" s="136"/>
      <c r="DL782" s="136"/>
      <c r="DM782" s="136"/>
      <c r="DN782" s="136"/>
      <c r="DO782" s="136"/>
      <c r="DP782" s="136"/>
      <c r="DQ782" s="136"/>
      <c r="DR782" s="136"/>
      <c r="DS782" s="136"/>
      <c r="DT782" s="136"/>
      <c r="DU782" s="136"/>
      <c r="DV782" s="136"/>
      <c r="DW782" s="136"/>
      <c r="DX782" s="136"/>
      <c r="DY782" s="136"/>
      <c r="DZ782" s="136"/>
      <c r="EA782" s="136"/>
      <c r="EB782" s="136"/>
      <c r="EC782" s="136"/>
      <c r="ED782" s="136"/>
      <c r="EE782" s="136"/>
      <c r="EF782" s="136"/>
      <c r="EG782" s="136"/>
      <c r="EH782" s="136"/>
      <c r="EI782" s="136"/>
      <c r="EJ782" s="136"/>
      <c r="EK782" s="136"/>
      <c r="EL782" s="136"/>
      <c r="EM782" s="136"/>
      <c r="EN782" s="136"/>
      <c r="EO782" s="136"/>
      <c r="EP782" s="136"/>
      <c r="EQ782" s="136"/>
      <c r="ER782" s="136"/>
      <c r="ES782" s="136"/>
      <c r="ET782" s="136"/>
      <c r="EU782" s="136"/>
      <c r="EV782" s="136"/>
      <c r="EW782" s="136"/>
      <c r="EX782" s="136"/>
      <c r="EY782" s="136"/>
      <c r="EZ782" s="136"/>
      <c r="FA782" s="136"/>
      <c r="FB782" s="136"/>
      <c r="FC782" s="136"/>
      <c r="FD782" s="136"/>
      <c r="FE782" s="136"/>
      <c r="FF782" s="136"/>
      <c r="FG782" s="136"/>
      <c r="FH782" s="136"/>
      <c r="FI782" s="136"/>
      <c r="FJ782" s="136"/>
      <c r="FK782" s="136"/>
      <c r="FL782" s="136"/>
      <c r="FM782" s="136"/>
      <c r="FN782" s="136"/>
      <c r="FO782" s="136"/>
      <c r="FP782" s="136"/>
      <c r="FQ782" s="136"/>
      <c r="FR782" s="136"/>
      <c r="FS782" s="136"/>
      <c r="FT782" s="136"/>
      <c r="FU782" s="136"/>
      <c r="FV782" s="136"/>
      <c r="FW782" s="136"/>
      <c r="FX782" s="136"/>
      <c r="FY782" s="136"/>
      <c r="FZ782" s="136"/>
      <c r="GA782" s="136"/>
      <c r="GB782" s="136"/>
      <c r="GC782" s="136"/>
      <c r="GD782" s="136"/>
      <c r="GE782" s="136"/>
      <c r="GF782" s="136"/>
      <c r="GG782" s="136"/>
      <c r="GH782" s="136"/>
      <c r="GI782" s="136"/>
      <c r="GJ782" s="136"/>
      <c r="GK782" s="136"/>
      <c r="GL782" s="136"/>
      <c r="GM782" s="136"/>
      <c r="GN782" s="136"/>
      <c r="GO782" s="136"/>
      <c r="GP782" s="136"/>
      <c r="GQ782" s="136"/>
      <c r="GR782" s="136"/>
      <c r="GS782" s="136"/>
      <c r="GT782" s="136"/>
      <c r="GU782" s="136"/>
      <c r="GV782" s="136"/>
      <c r="GW782" s="136"/>
      <c r="GX782" s="136"/>
      <c r="GY782" s="136"/>
      <c r="GZ782" s="136"/>
      <c r="HA782" s="136"/>
      <c r="HB782" s="136"/>
      <c r="HC782" s="136"/>
      <c r="HD782" s="136"/>
      <c r="HE782" s="136"/>
      <c r="HF782" s="136"/>
      <c r="HG782" s="136"/>
      <c r="HH782" s="136"/>
      <c r="HI782" s="136"/>
      <c r="HJ782" s="136"/>
      <c r="HK782" s="136"/>
      <c r="HL782" s="136"/>
      <c r="HM782" s="136"/>
      <c r="HN782" s="136"/>
      <c r="HO782" s="136"/>
      <c r="HP782" s="136"/>
      <c r="HQ782" s="136"/>
      <c r="HR782" s="136"/>
      <c r="HS782" s="136"/>
      <c r="HT782" s="136"/>
      <c r="HU782" s="136"/>
      <c r="HV782" s="136"/>
      <c r="HW782" s="136"/>
      <c r="HX782" s="136"/>
      <c r="HY782" s="136"/>
      <c r="HZ782" s="136"/>
      <c r="IA782" s="136"/>
      <c r="IB782" s="136"/>
      <c r="IC782" s="136"/>
      <c r="ID782" s="136"/>
      <c r="IE782" s="136"/>
      <c r="IF782" s="136"/>
      <c r="IG782" s="136"/>
    </row>
    <row r="783" spans="1:241" ht="15" customHeight="1" x14ac:dyDescent="0.25">
      <c r="A783" s="135" t="s">
        <v>673</v>
      </c>
      <c r="B783" s="205">
        <v>3925994</v>
      </c>
      <c r="C783" s="205">
        <v>2404695</v>
      </c>
      <c r="D783" s="205">
        <v>638003</v>
      </c>
      <c r="E783" s="205">
        <v>1132518</v>
      </c>
      <c r="F783" s="205">
        <v>2063030</v>
      </c>
      <c r="G783" s="205">
        <v>271996</v>
      </c>
      <c r="H783" s="242">
        <v>10436236</v>
      </c>
      <c r="I783" s="136"/>
      <c r="J783" s="135" t="s">
        <v>392</v>
      </c>
      <c r="K783" s="205">
        <v>3193124</v>
      </c>
      <c r="L783" s="205">
        <v>2814592</v>
      </c>
      <c r="M783" s="205">
        <v>1167992</v>
      </c>
      <c r="N783" s="205">
        <v>1202472</v>
      </c>
      <c r="O783" s="205">
        <v>1570213</v>
      </c>
      <c r="P783" s="205">
        <v>224037</v>
      </c>
      <c r="Q783" s="242">
        <v>10172430</v>
      </c>
      <c r="R783" s="136"/>
      <c r="S783" s="136"/>
      <c r="T783" s="136"/>
      <c r="U783" s="136"/>
      <c r="V783" s="136"/>
      <c r="W783" s="136"/>
      <c r="X783" s="136"/>
      <c r="Y783" s="136"/>
      <c r="Z783" s="136"/>
      <c r="AA783" s="136"/>
      <c r="AB783" s="136"/>
      <c r="AC783" s="136"/>
      <c r="AD783" s="136"/>
      <c r="AE783" s="136"/>
      <c r="AF783" s="136"/>
      <c r="AG783" s="136"/>
      <c r="AH783" s="136"/>
      <c r="AI783" s="136"/>
      <c r="AJ783" s="136"/>
      <c r="AK783" s="136"/>
      <c r="AL783" s="136"/>
      <c r="AM783" s="136"/>
      <c r="AN783" s="136"/>
      <c r="AO783" s="136"/>
      <c r="AP783" s="136"/>
      <c r="AQ783" s="136"/>
      <c r="AR783" s="136"/>
      <c r="AS783" s="136"/>
      <c r="AT783" s="136"/>
      <c r="AU783" s="136"/>
      <c r="AV783" s="136"/>
      <c r="AW783" s="136"/>
      <c r="AX783" s="136"/>
      <c r="AY783" s="136"/>
      <c r="AZ783" s="136"/>
      <c r="BA783" s="136"/>
      <c r="BB783" s="136"/>
      <c r="BC783" s="136"/>
      <c r="BD783" s="136"/>
      <c r="BE783" s="136"/>
      <c r="BF783" s="136"/>
      <c r="BG783" s="136"/>
      <c r="BH783" s="136"/>
      <c r="BI783" s="136"/>
      <c r="BJ783" s="136"/>
      <c r="BK783" s="136"/>
      <c r="BL783" s="136"/>
      <c r="BM783" s="136"/>
      <c r="BN783" s="136"/>
      <c r="BO783" s="136"/>
      <c r="BP783" s="136"/>
      <c r="BQ783" s="136"/>
      <c r="BR783" s="136"/>
      <c r="BS783" s="136"/>
      <c r="BT783" s="136"/>
      <c r="BU783" s="136"/>
      <c r="BV783" s="136"/>
      <c r="BW783" s="136"/>
      <c r="BX783" s="136"/>
      <c r="BY783" s="136"/>
      <c r="BZ783" s="136"/>
      <c r="CA783" s="136"/>
      <c r="CB783" s="136"/>
      <c r="CC783" s="136"/>
      <c r="CD783" s="136"/>
      <c r="CE783" s="136"/>
      <c r="CF783" s="136"/>
      <c r="CG783" s="136"/>
      <c r="CH783" s="136"/>
      <c r="CI783" s="136"/>
      <c r="CJ783" s="136"/>
      <c r="CK783" s="136"/>
      <c r="CL783" s="136"/>
      <c r="CM783" s="136"/>
      <c r="CN783" s="136"/>
      <c r="CO783" s="136"/>
      <c r="CP783" s="136"/>
      <c r="CQ783" s="136"/>
      <c r="CR783" s="136"/>
      <c r="CS783" s="136"/>
      <c r="CT783" s="136"/>
      <c r="CU783" s="136"/>
      <c r="CV783" s="136"/>
      <c r="CW783" s="136"/>
      <c r="CX783" s="136"/>
      <c r="CY783" s="136"/>
      <c r="CZ783" s="136"/>
      <c r="DA783" s="136"/>
      <c r="DB783" s="136"/>
      <c r="DC783" s="136"/>
      <c r="DD783" s="136"/>
      <c r="DE783" s="136"/>
      <c r="DF783" s="136"/>
      <c r="DG783" s="136"/>
      <c r="DH783" s="136"/>
      <c r="DI783" s="136"/>
      <c r="DJ783" s="136"/>
      <c r="DK783" s="136"/>
      <c r="DL783" s="136"/>
      <c r="DM783" s="136"/>
      <c r="DN783" s="136"/>
      <c r="DO783" s="136"/>
      <c r="DP783" s="136"/>
      <c r="DQ783" s="136"/>
      <c r="DR783" s="136"/>
      <c r="DS783" s="136"/>
      <c r="DT783" s="136"/>
      <c r="DU783" s="136"/>
      <c r="DV783" s="136"/>
      <c r="DW783" s="136"/>
      <c r="DX783" s="136"/>
      <c r="DY783" s="136"/>
      <c r="DZ783" s="136"/>
      <c r="EA783" s="136"/>
      <c r="EB783" s="136"/>
      <c r="EC783" s="136"/>
      <c r="ED783" s="136"/>
      <c r="EE783" s="136"/>
      <c r="EF783" s="136"/>
      <c r="EG783" s="136"/>
      <c r="EH783" s="136"/>
      <c r="EI783" s="136"/>
      <c r="EJ783" s="136"/>
      <c r="EK783" s="136"/>
      <c r="EL783" s="136"/>
      <c r="EM783" s="136"/>
      <c r="EN783" s="136"/>
      <c r="EO783" s="136"/>
      <c r="EP783" s="136"/>
      <c r="EQ783" s="136"/>
      <c r="ER783" s="136"/>
      <c r="ES783" s="136"/>
      <c r="ET783" s="136"/>
      <c r="EU783" s="136"/>
      <c r="EV783" s="136"/>
      <c r="EW783" s="136"/>
      <c r="EX783" s="136"/>
      <c r="EY783" s="136"/>
      <c r="EZ783" s="136"/>
      <c r="FA783" s="136"/>
      <c r="FB783" s="136"/>
      <c r="FC783" s="136"/>
      <c r="FD783" s="136"/>
      <c r="FE783" s="136"/>
      <c r="FF783" s="136"/>
      <c r="FG783" s="136"/>
      <c r="FH783" s="136"/>
      <c r="FI783" s="136"/>
      <c r="FJ783" s="136"/>
      <c r="FK783" s="136"/>
      <c r="FL783" s="136"/>
      <c r="FM783" s="136"/>
      <c r="FN783" s="136"/>
      <c r="FO783" s="136"/>
      <c r="FP783" s="136"/>
      <c r="FQ783" s="136"/>
      <c r="FR783" s="136"/>
      <c r="FS783" s="136"/>
      <c r="FT783" s="136"/>
      <c r="FU783" s="136"/>
      <c r="FV783" s="136"/>
      <c r="FW783" s="136"/>
      <c r="FX783" s="136"/>
      <c r="FY783" s="136"/>
      <c r="FZ783" s="136"/>
      <c r="GA783" s="136"/>
      <c r="GB783" s="136"/>
      <c r="GC783" s="136"/>
      <c r="GD783" s="136"/>
      <c r="GE783" s="136"/>
      <c r="GF783" s="136"/>
      <c r="GG783" s="136"/>
      <c r="GH783" s="136"/>
      <c r="GI783" s="136"/>
      <c r="GJ783" s="136"/>
      <c r="GK783" s="136"/>
      <c r="GL783" s="136"/>
      <c r="GM783" s="136"/>
      <c r="GN783" s="136"/>
      <c r="GO783" s="136"/>
      <c r="GP783" s="136"/>
      <c r="GQ783" s="136"/>
      <c r="GR783" s="136"/>
      <c r="GS783" s="136"/>
      <c r="GT783" s="136"/>
      <c r="GU783" s="136"/>
      <c r="GV783" s="136"/>
      <c r="GW783" s="136"/>
      <c r="GX783" s="136"/>
      <c r="GY783" s="136"/>
      <c r="GZ783" s="136"/>
      <c r="HA783" s="136"/>
      <c r="HB783" s="136"/>
      <c r="HC783" s="136"/>
      <c r="HD783" s="136"/>
      <c r="HE783" s="136"/>
      <c r="HF783" s="136"/>
      <c r="HG783" s="136"/>
      <c r="HH783" s="136"/>
      <c r="HI783" s="136"/>
      <c r="HJ783" s="136"/>
      <c r="HK783" s="136"/>
      <c r="HL783" s="136"/>
      <c r="HM783" s="136"/>
      <c r="HN783" s="136"/>
      <c r="HO783" s="136"/>
      <c r="HP783" s="136"/>
      <c r="HQ783" s="136"/>
      <c r="HR783" s="136"/>
      <c r="HS783" s="136"/>
      <c r="HT783" s="136"/>
      <c r="HU783" s="136"/>
      <c r="HV783" s="136"/>
      <c r="HW783" s="136"/>
      <c r="HX783" s="136"/>
      <c r="HY783" s="136"/>
      <c r="HZ783" s="136"/>
      <c r="IA783" s="136"/>
      <c r="IB783" s="136"/>
      <c r="IC783" s="136"/>
      <c r="ID783" s="136"/>
      <c r="IE783" s="136"/>
      <c r="IF783" s="136"/>
      <c r="IG783" s="136"/>
    </row>
    <row r="784" spans="1:241" ht="15" customHeight="1" x14ac:dyDescent="0.25">
      <c r="A784" s="135" t="s">
        <v>674</v>
      </c>
      <c r="B784" s="205">
        <v>4597134</v>
      </c>
      <c r="C784" s="205">
        <v>2271793</v>
      </c>
      <c r="D784" s="205">
        <v>698276</v>
      </c>
      <c r="E784" s="205">
        <v>1658867</v>
      </c>
      <c r="F784" s="205">
        <v>2305985</v>
      </c>
      <c r="G784" s="205">
        <v>251149</v>
      </c>
      <c r="H784" s="242">
        <v>11783204</v>
      </c>
      <c r="I784" s="136"/>
      <c r="J784" s="135" t="s">
        <v>695</v>
      </c>
      <c r="K784" s="205">
        <v>6285865</v>
      </c>
      <c r="L784" s="205">
        <v>2999104</v>
      </c>
      <c r="M784" s="205">
        <v>1620433</v>
      </c>
      <c r="N784" s="205">
        <v>1029341</v>
      </c>
      <c r="O784" s="205">
        <v>2026738</v>
      </c>
      <c r="P784" s="205">
        <v>337492</v>
      </c>
      <c r="Q784" s="242">
        <v>14298973</v>
      </c>
      <c r="R784" s="136"/>
      <c r="S784" s="136"/>
      <c r="T784" s="136"/>
      <c r="U784" s="136"/>
      <c r="V784" s="136"/>
      <c r="W784" s="136"/>
      <c r="X784" s="136"/>
      <c r="Y784" s="136"/>
      <c r="Z784" s="136"/>
      <c r="AA784" s="136"/>
      <c r="AB784" s="136"/>
      <c r="AC784" s="136"/>
      <c r="AD784" s="136"/>
      <c r="AE784" s="136"/>
      <c r="AF784" s="136"/>
      <c r="AG784" s="136"/>
      <c r="AH784" s="136"/>
      <c r="AI784" s="136"/>
      <c r="AJ784" s="136"/>
      <c r="AK784" s="136"/>
      <c r="AL784" s="136"/>
      <c r="AM784" s="136"/>
      <c r="AN784" s="136"/>
      <c r="AO784" s="136"/>
      <c r="AP784" s="136"/>
      <c r="AQ784" s="136"/>
      <c r="AR784" s="136"/>
      <c r="AS784" s="136"/>
      <c r="AT784" s="136"/>
      <c r="AU784" s="136"/>
      <c r="AV784" s="136"/>
      <c r="AW784" s="136"/>
      <c r="AX784" s="136"/>
      <c r="AY784" s="136"/>
      <c r="AZ784" s="136"/>
      <c r="BA784" s="136"/>
      <c r="BB784" s="136"/>
      <c r="BC784" s="136"/>
      <c r="BD784" s="136"/>
      <c r="BE784" s="136"/>
      <c r="BF784" s="136"/>
      <c r="BG784" s="136"/>
      <c r="BH784" s="136"/>
      <c r="BI784" s="136"/>
      <c r="BJ784" s="136"/>
      <c r="BK784" s="136"/>
      <c r="BL784" s="136"/>
      <c r="BM784" s="136"/>
      <c r="BN784" s="136"/>
      <c r="BO784" s="136"/>
      <c r="BP784" s="136"/>
      <c r="BQ784" s="136"/>
      <c r="BR784" s="136"/>
      <c r="BS784" s="136"/>
      <c r="BT784" s="136"/>
      <c r="BU784" s="136"/>
      <c r="BV784" s="136"/>
      <c r="BW784" s="136"/>
      <c r="BX784" s="136"/>
      <c r="BY784" s="136"/>
      <c r="BZ784" s="136"/>
      <c r="CA784" s="136"/>
      <c r="CB784" s="136"/>
      <c r="CC784" s="136"/>
      <c r="CD784" s="136"/>
      <c r="CE784" s="136"/>
      <c r="CF784" s="136"/>
      <c r="CG784" s="136"/>
      <c r="CH784" s="136"/>
      <c r="CI784" s="136"/>
      <c r="CJ784" s="136"/>
      <c r="CK784" s="136"/>
      <c r="CL784" s="136"/>
      <c r="CM784" s="136"/>
      <c r="CN784" s="136"/>
      <c r="CO784" s="136"/>
      <c r="CP784" s="136"/>
      <c r="CQ784" s="136"/>
      <c r="CR784" s="136"/>
      <c r="CS784" s="136"/>
      <c r="CT784" s="136"/>
      <c r="CU784" s="136"/>
      <c r="CV784" s="136"/>
      <c r="CW784" s="136"/>
      <c r="CX784" s="136"/>
      <c r="CY784" s="136"/>
      <c r="CZ784" s="136"/>
      <c r="DA784" s="136"/>
      <c r="DB784" s="136"/>
      <c r="DC784" s="136"/>
      <c r="DD784" s="136"/>
      <c r="DE784" s="136"/>
      <c r="DF784" s="136"/>
      <c r="DG784" s="136"/>
      <c r="DH784" s="136"/>
      <c r="DI784" s="136"/>
      <c r="DJ784" s="136"/>
      <c r="DK784" s="136"/>
      <c r="DL784" s="136"/>
      <c r="DM784" s="136"/>
      <c r="DN784" s="136"/>
      <c r="DO784" s="136"/>
      <c r="DP784" s="136"/>
      <c r="DQ784" s="136"/>
      <c r="DR784" s="136"/>
      <c r="DS784" s="136"/>
      <c r="DT784" s="136"/>
      <c r="DU784" s="136"/>
      <c r="DV784" s="136"/>
      <c r="DW784" s="136"/>
      <c r="DX784" s="136"/>
      <c r="DY784" s="136"/>
      <c r="DZ784" s="136"/>
      <c r="EA784" s="136"/>
      <c r="EB784" s="136"/>
      <c r="EC784" s="136"/>
      <c r="ED784" s="136"/>
      <c r="EE784" s="136"/>
      <c r="EF784" s="136"/>
      <c r="EG784" s="136"/>
      <c r="EH784" s="136"/>
      <c r="EI784" s="136"/>
      <c r="EJ784" s="136"/>
      <c r="EK784" s="136"/>
      <c r="EL784" s="136"/>
      <c r="EM784" s="136"/>
      <c r="EN784" s="136"/>
      <c r="EO784" s="136"/>
      <c r="EP784" s="136"/>
      <c r="EQ784" s="136"/>
      <c r="ER784" s="136"/>
      <c r="ES784" s="136"/>
      <c r="ET784" s="136"/>
      <c r="EU784" s="136"/>
      <c r="EV784" s="136"/>
      <c r="EW784" s="136"/>
      <c r="EX784" s="136"/>
      <c r="EY784" s="136"/>
      <c r="EZ784" s="136"/>
      <c r="FA784" s="136"/>
      <c r="FB784" s="136"/>
      <c r="FC784" s="136"/>
      <c r="FD784" s="136"/>
      <c r="FE784" s="136"/>
      <c r="FF784" s="136"/>
      <c r="FG784" s="136"/>
      <c r="FH784" s="136"/>
      <c r="FI784" s="136"/>
      <c r="FJ784" s="136"/>
      <c r="FK784" s="136"/>
      <c r="FL784" s="136"/>
      <c r="FM784" s="136"/>
      <c r="FN784" s="136"/>
      <c r="FO784" s="136"/>
      <c r="FP784" s="136"/>
      <c r="FQ784" s="136"/>
      <c r="FR784" s="136"/>
      <c r="FS784" s="136"/>
      <c r="FT784" s="136"/>
      <c r="FU784" s="136"/>
      <c r="FV784" s="136"/>
      <c r="FW784" s="136"/>
      <c r="FX784" s="136"/>
      <c r="FY784" s="136"/>
      <c r="FZ784" s="136"/>
      <c r="GA784" s="136"/>
      <c r="GB784" s="136"/>
      <c r="GC784" s="136"/>
      <c r="GD784" s="136"/>
      <c r="GE784" s="136"/>
      <c r="GF784" s="136"/>
      <c r="GG784" s="136"/>
      <c r="GH784" s="136"/>
      <c r="GI784" s="136"/>
      <c r="GJ784" s="136"/>
      <c r="GK784" s="136"/>
      <c r="GL784" s="136"/>
      <c r="GM784" s="136"/>
      <c r="GN784" s="136"/>
      <c r="GO784" s="136"/>
      <c r="GP784" s="136"/>
      <c r="GQ784" s="136"/>
      <c r="GR784" s="136"/>
      <c r="GS784" s="136"/>
      <c r="GT784" s="136"/>
      <c r="GU784" s="136"/>
      <c r="GV784" s="136"/>
      <c r="GW784" s="136"/>
      <c r="GX784" s="136"/>
      <c r="GY784" s="136"/>
      <c r="GZ784" s="136"/>
      <c r="HA784" s="136"/>
      <c r="HB784" s="136"/>
      <c r="HC784" s="136"/>
      <c r="HD784" s="136"/>
      <c r="HE784" s="136"/>
      <c r="HF784" s="136"/>
      <c r="HG784" s="136"/>
      <c r="HH784" s="136"/>
      <c r="HI784" s="136"/>
      <c r="HJ784" s="136"/>
      <c r="HK784" s="136"/>
      <c r="HL784" s="136"/>
      <c r="HM784" s="136"/>
      <c r="HN784" s="136"/>
      <c r="HO784" s="136"/>
      <c r="HP784" s="136"/>
      <c r="HQ784" s="136"/>
      <c r="HR784" s="136"/>
      <c r="HS784" s="136"/>
      <c r="HT784" s="136"/>
      <c r="HU784" s="136"/>
      <c r="HV784" s="136"/>
      <c r="HW784" s="136"/>
      <c r="HX784" s="136"/>
      <c r="HY784" s="136"/>
      <c r="HZ784" s="136"/>
      <c r="IA784" s="136"/>
      <c r="IB784" s="136"/>
      <c r="IC784" s="136"/>
      <c r="ID784" s="136"/>
      <c r="IE784" s="136"/>
      <c r="IF784" s="136"/>
      <c r="IG784" s="136"/>
    </row>
    <row r="785" spans="1:241" ht="15" customHeight="1" x14ac:dyDescent="0.25">
      <c r="A785" s="135" t="s">
        <v>675</v>
      </c>
      <c r="B785" s="205">
        <v>4396174</v>
      </c>
      <c r="C785" s="205">
        <v>2320192</v>
      </c>
      <c r="D785" s="205">
        <v>600749</v>
      </c>
      <c r="E785" s="205">
        <v>1059168</v>
      </c>
      <c r="F785" s="205">
        <v>1425086</v>
      </c>
      <c r="G785" s="205">
        <v>299580</v>
      </c>
      <c r="H785" s="242">
        <v>10100949</v>
      </c>
      <c r="I785" s="136"/>
      <c r="J785" s="135" t="s">
        <v>630</v>
      </c>
      <c r="K785" s="205">
        <v>6515347</v>
      </c>
      <c r="L785" s="205">
        <v>4080818</v>
      </c>
      <c r="M785" s="205">
        <v>1536978</v>
      </c>
      <c r="N785" s="205">
        <v>1128996</v>
      </c>
      <c r="O785" s="205">
        <v>1817495</v>
      </c>
      <c r="P785" s="205">
        <v>368650</v>
      </c>
      <c r="Q785" s="242">
        <v>15448284</v>
      </c>
      <c r="R785" s="136"/>
      <c r="S785" s="136"/>
      <c r="T785" s="136"/>
      <c r="U785" s="136"/>
      <c r="V785" s="136"/>
      <c r="W785" s="136"/>
      <c r="X785" s="136"/>
      <c r="Y785" s="136"/>
      <c r="Z785" s="136"/>
      <c r="AA785" s="136"/>
      <c r="AB785" s="136"/>
      <c r="AC785" s="136"/>
      <c r="AD785" s="136"/>
      <c r="AE785" s="136"/>
      <c r="AF785" s="136"/>
      <c r="AG785" s="136"/>
      <c r="AH785" s="136"/>
      <c r="AI785" s="136"/>
      <c r="AJ785" s="136"/>
      <c r="AK785" s="136"/>
      <c r="AL785" s="136"/>
      <c r="AM785" s="136"/>
      <c r="AN785" s="136"/>
      <c r="AO785" s="136"/>
      <c r="AP785" s="136"/>
      <c r="AQ785" s="136"/>
      <c r="AR785" s="136"/>
      <c r="AS785" s="136"/>
      <c r="AT785" s="136"/>
      <c r="AU785" s="136"/>
      <c r="AV785" s="136"/>
      <c r="AW785" s="136"/>
      <c r="AX785" s="136"/>
      <c r="AY785" s="136"/>
      <c r="AZ785" s="136"/>
      <c r="BA785" s="136"/>
      <c r="BB785" s="136"/>
      <c r="BC785" s="136"/>
      <c r="BD785" s="136"/>
      <c r="BE785" s="136"/>
      <c r="BF785" s="136"/>
      <c r="BG785" s="136"/>
      <c r="BH785" s="136"/>
      <c r="BI785" s="136"/>
      <c r="BJ785" s="136"/>
      <c r="BK785" s="136"/>
      <c r="BL785" s="136"/>
      <c r="BM785" s="136"/>
      <c r="BN785" s="136"/>
      <c r="BO785" s="136"/>
      <c r="BP785" s="136"/>
      <c r="BQ785" s="136"/>
      <c r="BR785" s="136"/>
      <c r="BS785" s="136"/>
      <c r="BT785" s="136"/>
      <c r="BU785" s="136"/>
      <c r="BV785" s="136"/>
      <c r="BW785" s="136"/>
      <c r="BX785" s="136"/>
      <c r="BY785" s="136"/>
      <c r="BZ785" s="136"/>
      <c r="CA785" s="136"/>
      <c r="CB785" s="136"/>
      <c r="CC785" s="136"/>
      <c r="CD785" s="136"/>
      <c r="CE785" s="136"/>
      <c r="CF785" s="136"/>
      <c r="CG785" s="136"/>
      <c r="CH785" s="136"/>
      <c r="CI785" s="136"/>
      <c r="CJ785" s="136"/>
      <c r="CK785" s="136"/>
      <c r="CL785" s="136"/>
      <c r="CM785" s="136"/>
      <c r="CN785" s="136"/>
      <c r="CO785" s="136"/>
      <c r="CP785" s="136"/>
      <c r="CQ785" s="136"/>
      <c r="CR785" s="136"/>
      <c r="CS785" s="136"/>
      <c r="CT785" s="136"/>
      <c r="CU785" s="136"/>
      <c r="CV785" s="136"/>
      <c r="CW785" s="136"/>
      <c r="CX785" s="136"/>
      <c r="CY785" s="136"/>
      <c r="CZ785" s="136"/>
      <c r="DA785" s="136"/>
      <c r="DB785" s="136"/>
      <c r="DC785" s="136"/>
      <c r="DD785" s="136"/>
      <c r="DE785" s="136"/>
      <c r="DF785" s="136"/>
      <c r="DG785" s="136"/>
      <c r="DH785" s="136"/>
      <c r="DI785" s="136"/>
      <c r="DJ785" s="136"/>
      <c r="DK785" s="136"/>
      <c r="DL785" s="136"/>
      <c r="DM785" s="136"/>
      <c r="DN785" s="136"/>
      <c r="DO785" s="136"/>
      <c r="DP785" s="136"/>
      <c r="DQ785" s="136"/>
      <c r="DR785" s="136"/>
      <c r="DS785" s="136"/>
      <c r="DT785" s="136"/>
      <c r="DU785" s="136"/>
      <c r="DV785" s="136"/>
      <c r="DW785" s="136"/>
      <c r="DX785" s="136"/>
      <c r="DY785" s="136"/>
      <c r="DZ785" s="136"/>
      <c r="EA785" s="136"/>
      <c r="EB785" s="136"/>
      <c r="EC785" s="136"/>
      <c r="ED785" s="136"/>
      <c r="EE785" s="136"/>
      <c r="EF785" s="136"/>
      <c r="EG785" s="136"/>
      <c r="EH785" s="136"/>
      <c r="EI785" s="136"/>
      <c r="EJ785" s="136"/>
      <c r="EK785" s="136"/>
      <c r="EL785" s="136"/>
      <c r="EM785" s="136"/>
      <c r="EN785" s="136"/>
      <c r="EO785" s="136"/>
      <c r="EP785" s="136"/>
      <c r="EQ785" s="136"/>
      <c r="ER785" s="136"/>
      <c r="ES785" s="136"/>
      <c r="ET785" s="136"/>
      <c r="EU785" s="136"/>
      <c r="EV785" s="136"/>
      <c r="EW785" s="136"/>
      <c r="EX785" s="136"/>
      <c r="EY785" s="136"/>
      <c r="EZ785" s="136"/>
      <c r="FA785" s="136"/>
      <c r="FB785" s="136"/>
      <c r="FC785" s="136"/>
      <c r="FD785" s="136"/>
      <c r="FE785" s="136"/>
      <c r="FF785" s="136"/>
      <c r="FG785" s="136"/>
      <c r="FH785" s="136"/>
      <c r="FI785" s="136"/>
      <c r="FJ785" s="136"/>
      <c r="FK785" s="136"/>
      <c r="FL785" s="136"/>
      <c r="FM785" s="136"/>
      <c r="FN785" s="136"/>
      <c r="FO785" s="136"/>
      <c r="FP785" s="136"/>
      <c r="FQ785" s="136"/>
      <c r="FR785" s="136"/>
      <c r="FS785" s="136"/>
      <c r="FT785" s="136"/>
      <c r="FU785" s="136"/>
      <c r="FV785" s="136"/>
      <c r="FW785" s="136"/>
      <c r="FX785" s="136"/>
      <c r="FY785" s="136"/>
      <c r="FZ785" s="136"/>
      <c r="GA785" s="136"/>
      <c r="GB785" s="136"/>
      <c r="GC785" s="136"/>
      <c r="GD785" s="136"/>
      <c r="GE785" s="136"/>
      <c r="GF785" s="136"/>
      <c r="GG785" s="136"/>
      <c r="GH785" s="136"/>
      <c r="GI785" s="136"/>
      <c r="GJ785" s="136"/>
      <c r="GK785" s="136"/>
      <c r="GL785" s="136"/>
      <c r="GM785" s="136"/>
      <c r="GN785" s="136"/>
      <c r="GO785" s="136"/>
      <c r="GP785" s="136"/>
      <c r="GQ785" s="136"/>
      <c r="GR785" s="136"/>
      <c r="GS785" s="136"/>
      <c r="GT785" s="136"/>
      <c r="GU785" s="136"/>
      <c r="GV785" s="136"/>
      <c r="GW785" s="136"/>
      <c r="GX785" s="136"/>
      <c r="GY785" s="136"/>
      <c r="GZ785" s="136"/>
      <c r="HA785" s="136"/>
      <c r="HB785" s="136"/>
      <c r="HC785" s="136"/>
      <c r="HD785" s="136"/>
      <c r="HE785" s="136"/>
      <c r="HF785" s="136"/>
      <c r="HG785" s="136"/>
      <c r="HH785" s="136"/>
      <c r="HI785" s="136"/>
      <c r="HJ785" s="136"/>
      <c r="HK785" s="136"/>
      <c r="HL785" s="136"/>
      <c r="HM785" s="136"/>
      <c r="HN785" s="136"/>
      <c r="HO785" s="136"/>
      <c r="HP785" s="136"/>
      <c r="HQ785" s="136"/>
      <c r="HR785" s="136"/>
      <c r="HS785" s="136"/>
      <c r="HT785" s="136"/>
      <c r="HU785" s="136"/>
      <c r="HV785" s="136"/>
      <c r="HW785" s="136"/>
      <c r="HX785" s="136"/>
      <c r="HY785" s="136"/>
      <c r="HZ785" s="136"/>
      <c r="IA785" s="136"/>
      <c r="IB785" s="136"/>
      <c r="IC785" s="136"/>
      <c r="ID785" s="136"/>
      <c r="IE785" s="136"/>
      <c r="IF785" s="136"/>
      <c r="IG785" s="136"/>
    </row>
    <row r="786" spans="1:241" ht="15" customHeight="1" x14ac:dyDescent="0.25">
      <c r="A786" s="135" t="s">
        <v>747</v>
      </c>
      <c r="B786" s="205">
        <v>3388385</v>
      </c>
      <c r="C786" s="205">
        <v>2116654</v>
      </c>
      <c r="D786" s="205">
        <v>627694</v>
      </c>
      <c r="E786" s="205">
        <v>916464</v>
      </c>
      <c r="F786" s="205">
        <v>1603649</v>
      </c>
      <c r="G786" s="205">
        <v>344782</v>
      </c>
      <c r="H786" s="242">
        <v>8997628</v>
      </c>
      <c r="I786" s="136"/>
      <c r="J786" s="135" t="s">
        <v>393</v>
      </c>
      <c r="K786" s="205">
        <v>4306545</v>
      </c>
      <c r="L786" s="205">
        <v>3741332</v>
      </c>
      <c r="M786" s="205">
        <v>1232075</v>
      </c>
      <c r="N786" s="205">
        <v>863207</v>
      </c>
      <c r="O786" s="205">
        <v>1810345</v>
      </c>
      <c r="P786" s="205">
        <v>208387</v>
      </c>
      <c r="Q786" s="242">
        <v>12161891</v>
      </c>
      <c r="R786" s="136"/>
      <c r="S786" s="136"/>
      <c r="T786" s="136"/>
      <c r="U786" s="136"/>
      <c r="V786" s="136"/>
      <c r="W786" s="136"/>
      <c r="X786" s="136"/>
      <c r="Y786" s="136"/>
      <c r="Z786" s="136"/>
      <c r="AA786" s="136"/>
      <c r="AB786" s="136"/>
      <c r="AC786" s="136"/>
      <c r="AD786" s="136"/>
      <c r="AE786" s="136"/>
      <c r="AF786" s="136"/>
      <c r="AG786" s="136"/>
      <c r="AH786" s="136"/>
      <c r="AI786" s="136"/>
      <c r="AJ786" s="136"/>
      <c r="AK786" s="136"/>
      <c r="AL786" s="136"/>
      <c r="AM786" s="136"/>
      <c r="AN786" s="136"/>
      <c r="AO786" s="136"/>
      <c r="AP786" s="136"/>
      <c r="AQ786" s="136"/>
      <c r="AR786" s="136"/>
      <c r="AS786" s="136"/>
      <c r="AT786" s="136"/>
      <c r="AU786" s="136"/>
      <c r="AV786" s="136"/>
      <c r="AW786" s="136"/>
      <c r="AX786" s="136"/>
      <c r="AY786" s="136"/>
      <c r="AZ786" s="136"/>
      <c r="BA786" s="136"/>
      <c r="BB786" s="136"/>
      <c r="BC786" s="136"/>
      <c r="BD786" s="136"/>
      <c r="BE786" s="136"/>
      <c r="BF786" s="136"/>
      <c r="BG786" s="136"/>
      <c r="BH786" s="136"/>
      <c r="BI786" s="136"/>
      <c r="BJ786" s="136"/>
      <c r="BK786" s="136"/>
      <c r="BL786" s="136"/>
      <c r="BM786" s="136"/>
      <c r="BN786" s="136"/>
      <c r="BO786" s="136"/>
      <c r="BP786" s="136"/>
      <c r="BQ786" s="136"/>
      <c r="BR786" s="136"/>
      <c r="BS786" s="136"/>
      <c r="BT786" s="136"/>
      <c r="BU786" s="136"/>
      <c r="BV786" s="136"/>
      <c r="BW786" s="136"/>
      <c r="BX786" s="136"/>
      <c r="BY786" s="136"/>
      <c r="BZ786" s="136"/>
      <c r="CA786" s="136"/>
      <c r="CB786" s="136"/>
      <c r="CC786" s="136"/>
      <c r="CD786" s="136"/>
      <c r="CE786" s="136"/>
      <c r="CF786" s="136"/>
      <c r="CG786" s="136"/>
      <c r="CH786" s="136"/>
      <c r="CI786" s="136"/>
      <c r="CJ786" s="136"/>
      <c r="CK786" s="136"/>
      <c r="CL786" s="136"/>
      <c r="CM786" s="136"/>
      <c r="CN786" s="136"/>
      <c r="CO786" s="136"/>
      <c r="CP786" s="136"/>
      <c r="CQ786" s="136"/>
      <c r="CR786" s="136"/>
      <c r="CS786" s="136"/>
      <c r="CT786" s="136"/>
      <c r="CU786" s="136"/>
      <c r="CV786" s="136"/>
      <c r="CW786" s="136"/>
      <c r="CX786" s="136"/>
      <c r="CY786" s="136"/>
      <c r="CZ786" s="136"/>
      <c r="DA786" s="136"/>
      <c r="DB786" s="136"/>
      <c r="DC786" s="136"/>
      <c r="DD786" s="136"/>
      <c r="DE786" s="136"/>
      <c r="DF786" s="136"/>
      <c r="DG786" s="136"/>
      <c r="DH786" s="136"/>
      <c r="DI786" s="136"/>
      <c r="DJ786" s="136"/>
      <c r="DK786" s="136"/>
      <c r="DL786" s="136"/>
      <c r="DM786" s="136"/>
      <c r="DN786" s="136"/>
      <c r="DO786" s="136"/>
      <c r="DP786" s="136"/>
      <c r="DQ786" s="136"/>
      <c r="DR786" s="136"/>
      <c r="DS786" s="136"/>
      <c r="DT786" s="136"/>
      <c r="DU786" s="136"/>
      <c r="DV786" s="136"/>
      <c r="DW786" s="136"/>
      <c r="DX786" s="136"/>
      <c r="DY786" s="136"/>
      <c r="DZ786" s="136"/>
      <c r="EA786" s="136"/>
      <c r="EB786" s="136"/>
      <c r="EC786" s="136"/>
      <c r="ED786" s="136"/>
      <c r="EE786" s="136"/>
      <c r="EF786" s="136"/>
      <c r="EG786" s="136"/>
      <c r="EH786" s="136"/>
      <c r="EI786" s="136"/>
      <c r="EJ786" s="136"/>
      <c r="EK786" s="136"/>
      <c r="EL786" s="136"/>
      <c r="EM786" s="136"/>
      <c r="EN786" s="136"/>
      <c r="EO786" s="136"/>
      <c r="EP786" s="136"/>
      <c r="EQ786" s="136"/>
      <c r="ER786" s="136"/>
      <c r="ES786" s="136"/>
      <c r="ET786" s="136"/>
      <c r="EU786" s="136"/>
      <c r="EV786" s="136"/>
      <c r="EW786" s="136"/>
      <c r="EX786" s="136"/>
      <c r="EY786" s="136"/>
      <c r="EZ786" s="136"/>
      <c r="FA786" s="136"/>
      <c r="FB786" s="136"/>
      <c r="FC786" s="136"/>
      <c r="FD786" s="136"/>
      <c r="FE786" s="136"/>
      <c r="FF786" s="136"/>
      <c r="FG786" s="136"/>
      <c r="FH786" s="136"/>
      <c r="FI786" s="136"/>
      <c r="FJ786" s="136"/>
      <c r="FK786" s="136"/>
      <c r="FL786" s="136"/>
      <c r="FM786" s="136"/>
      <c r="FN786" s="136"/>
      <c r="FO786" s="136"/>
      <c r="FP786" s="136"/>
      <c r="FQ786" s="136"/>
      <c r="FR786" s="136"/>
      <c r="FS786" s="136"/>
      <c r="FT786" s="136"/>
      <c r="FU786" s="136"/>
      <c r="FV786" s="136"/>
      <c r="FW786" s="136"/>
      <c r="FX786" s="136"/>
      <c r="FY786" s="136"/>
      <c r="FZ786" s="136"/>
      <c r="GA786" s="136"/>
      <c r="GB786" s="136"/>
      <c r="GC786" s="136"/>
      <c r="GD786" s="136"/>
      <c r="GE786" s="136"/>
      <c r="GF786" s="136"/>
      <c r="GG786" s="136"/>
      <c r="GH786" s="136"/>
      <c r="GI786" s="136"/>
      <c r="GJ786" s="136"/>
      <c r="GK786" s="136"/>
      <c r="GL786" s="136"/>
      <c r="GM786" s="136"/>
      <c r="GN786" s="136"/>
      <c r="GO786" s="136"/>
      <c r="GP786" s="136"/>
      <c r="GQ786" s="136"/>
      <c r="GR786" s="136"/>
      <c r="GS786" s="136"/>
      <c r="GT786" s="136"/>
      <c r="GU786" s="136"/>
      <c r="GV786" s="136"/>
      <c r="GW786" s="136"/>
      <c r="GX786" s="136"/>
      <c r="GY786" s="136"/>
      <c r="GZ786" s="136"/>
      <c r="HA786" s="136"/>
      <c r="HB786" s="136"/>
      <c r="HC786" s="136"/>
      <c r="HD786" s="136"/>
      <c r="HE786" s="136"/>
      <c r="HF786" s="136"/>
      <c r="HG786" s="136"/>
      <c r="HH786" s="136"/>
      <c r="HI786" s="136"/>
      <c r="HJ786" s="136"/>
      <c r="HK786" s="136"/>
      <c r="HL786" s="136"/>
      <c r="HM786" s="136"/>
      <c r="HN786" s="136"/>
      <c r="HO786" s="136"/>
      <c r="HP786" s="136"/>
      <c r="HQ786" s="136"/>
      <c r="HR786" s="136"/>
      <c r="HS786" s="136"/>
      <c r="HT786" s="136"/>
      <c r="HU786" s="136"/>
      <c r="HV786" s="136"/>
      <c r="HW786" s="136"/>
      <c r="HX786" s="136"/>
      <c r="HY786" s="136"/>
      <c r="HZ786" s="136"/>
      <c r="IA786" s="136"/>
      <c r="IB786" s="136"/>
      <c r="IC786" s="136"/>
      <c r="ID786" s="136"/>
      <c r="IE786" s="136"/>
      <c r="IF786" s="136"/>
      <c r="IG786" s="136"/>
    </row>
    <row r="787" spans="1:241" ht="15" customHeight="1" x14ac:dyDescent="0.25">
      <c r="A787" s="135" t="s">
        <v>748</v>
      </c>
      <c r="B787" s="205">
        <v>4195121</v>
      </c>
      <c r="C787" s="205">
        <v>2340887</v>
      </c>
      <c r="D787" s="205">
        <v>800384</v>
      </c>
      <c r="E787" s="205">
        <v>820940</v>
      </c>
      <c r="F787" s="205">
        <v>1667076</v>
      </c>
      <c r="G787" s="205">
        <v>218830</v>
      </c>
      <c r="H787" s="242">
        <v>10043238</v>
      </c>
      <c r="I787" s="136"/>
      <c r="J787" s="135" t="s">
        <v>396</v>
      </c>
      <c r="K787" s="205">
        <v>4390102</v>
      </c>
      <c r="L787" s="205">
        <v>4024855</v>
      </c>
      <c r="M787" s="205">
        <v>685553</v>
      </c>
      <c r="N787" s="205">
        <v>850918</v>
      </c>
      <c r="O787" s="205">
        <v>1382724</v>
      </c>
      <c r="P787" s="205">
        <v>224611</v>
      </c>
      <c r="Q787" s="242">
        <v>11558763</v>
      </c>
      <c r="R787" s="136"/>
      <c r="S787" s="136"/>
      <c r="T787" s="136"/>
      <c r="U787" s="136"/>
      <c r="V787" s="136"/>
      <c r="W787" s="136"/>
      <c r="X787" s="136"/>
      <c r="Y787" s="136"/>
      <c r="Z787" s="136"/>
      <c r="AA787" s="136"/>
      <c r="AB787" s="136"/>
      <c r="AC787" s="136"/>
      <c r="AD787" s="136"/>
      <c r="AE787" s="136"/>
      <c r="AF787" s="136"/>
      <c r="AG787" s="136"/>
      <c r="AH787" s="136"/>
      <c r="AI787" s="136"/>
      <c r="AJ787" s="136"/>
      <c r="AK787" s="136"/>
      <c r="AL787" s="136"/>
      <c r="AM787" s="136"/>
      <c r="AN787" s="136"/>
      <c r="AO787" s="136"/>
      <c r="AP787" s="136"/>
      <c r="AQ787" s="136"/>
      <c r="AR787" s="136"/>
      <c r="AS787" s="136"/>
      <c r="AT787" s="136"/>
      <c r="AU787" s="136"/>
      <c r="AV787" s="136"/>
      <c r="AW787" s="136"/>
      <c r="AX787" s="136"/>
      <c r="AY787" s="136"/>
      <c r="AZ787" s="136"/>
      <c r="BA787" s="136"/>
      <c r="BB787" s="136"/>
      <c r="BC787" s="136"/>
      <c r="BD787" s="136"/>
      <c r="BE787" s="136"/>
      <c r="BF787" s="136"/>
      <c r="BG787" s="136"/>
      <c r="BH787" s="136"/>
      <c r="BI787" s="136"/>
      <c r="BJ787" s="136"/>
      <c r="BK787" s="136"/>
      <c r="BL787" s="136"/>
      <c r="BM787" s="136"/>
      <c r="BN787" s="136"/>
      <c r="BO787" s="136"/>
      <c r="BP787" s="136"/>
      <c r="BQ787" s="136"/>
      <c r="BR787" s="136"/>
      <c r="BS787" s="136"/>
      <c r="BT787" s="136"/>
      <c r="BU787" s="136"/>
      <c r="BV787" s="136"/>
      <c r="BW787" s="136"/>
      <c r="BX787" s="136"/>
      <c r="BY787" s="136"/>
      <c r="BZ787" s="136"/>
      <c r="CA787" s="136"/>
      <c r="CB787" s="136"/>
      <c r="CC787" s="136"/>
      <c r="CD787" s="136"/>
      <c r="CE787" s="136"/>
      <c r="CF787" s="136"/>
      <c r="CG787" s="136"/>
      <c r="CH787" s="136"/>
      <c r="CI787" s="136"/>
      <c r="CJ787" s="136"/>
      <c r="CK787" s="136"/>
      <c r="CL787" s="136"/>
      <c r="CM787" s="136"/>
      <c r="CN787" s="136"/>
      <c r="CO787" s="136"/>
      <c r="CP787" s="136"/>
      <c r="CQ787" s="136"/>
      <c r="CR787" s="136"/>
      <c r="CS787" s="136"/>
      <c r="CT787" s="136"/>
      <c r="CU787" s="136"/>
      <c r="CV787" s="136"/>
      <c r="CW787" s="136"/>
      <c r="CX787" s="136"/>
      <c r="CY787" s="136"/>
      <c r="CZ787" s="136"/>
      <c r="DA787" s="136"/>
      <c r="DB787" s="136"/>
      <c r="DC787" s="136"/>
      <c r="DD787" s="136"/>
      <c r="DE787" s="136"/>
      <c r="DF787" s="136"/>
      <c r="DG787" s="136"/>
      <c r="DH787" s="136"/>
      <c r="DI787" s="136"/>
      <c r="DJ787" s="136"/>
      <c r="DK787" s="136"/>
      <c r="DL787" s="136"/>
      <c r="DM787" s="136"/>
      <c r="DN787" s="136"/>
      <c r="DO787" s="136"/>
      <c r="DP787" s="136"/>
      <c r="DQ787" s="136"/>
      <c r="DR787" s="136"/>
      <c r="DS787" s="136"/>
      <c r="DT787" s="136"/>
      <c r="DU787" s="136"/>
      <c r="DV787" s="136"/>
      <c r="DW787" s="136"/>
      <c r="DX787" s="136"/>
      <c r="DY787" s="136"/>
      <c r="DZ787" s="136"/>
      <c r="EA787" s="136"/>
      <c r="EB787" s="136"/>
      <c r="EC787" s="136"/>
      <c r="ED787" s="136"/>
      <c r="EE787" s="136"/>
      <c r="EF787" s="136"/>
      <c r="EG787" s="136"/>
      <c r="EH787" s="136"/>
      <c r="EI787" s="136"/>
      <c r="EJ787" s="136"/>
      <c r="EK787" s="136"/>
      <c r="EL787" s="136"/>
      <c r="EM787" s="136"/>
      <c r="EN787" s="136"/>
      <c r="EO787" s="136"/>
      <c r="EP787" s="136"/>
      <c r="EQ787" s="136"/>
      <c r="ER787" s="136"/>
      <c r="ES787" s="136"/>
      <c r="ET787" s="136"/>
      <c r="EU787" s="136"/>
      <c r="EV787" s="136"/>
      <c r="EW787" s="136"/>
      <c r="EX787" s="136"/>
      <c r="EY787" s="136"/>
      <c r="EZ787" s="136"/>
      <c r="FA787" s="136"/>
      <c r="FB787" s="136"/>
      <c r="FC787" s="136"/>
      <c r="FD787" s="136"/>
      <c r="FE787" s="136"/>
      <c r="FF787" s="136"/>
      <c r="FG787" s="136"/>
      <c r="FH787" s="136"/>
      <c r="FI787" s="136"/>
      <c r="FJ787" s="136"/>
      <c r="FK787" s="136"/>
      <c r="FL787" s="136"/>
      <c r="FM787" s="136"/>
      <c r="FN787" s="136"/>
      <c r="FO787" s="136"/>
      <c r="FP787" s="136"/>
      <c r="FQ787" s="136"/>
      <c r="FR787" s="136"/>
      <c r="FS787" s="136"/>
      <c r="FT787" s="136"/>
      <c r="FU787" s="136"/>
      <c r="FV787" s="136"/>
      <c r="FW787" s="136"/>
      <c r="FX787" s="136"/>
      <c r="FY787" s="136"/>
      <c r="FZ787" s="136"/>
      <c r="GA787" s="136"/>
      <c r="GB787" s="136"/>
      <c r="GC787" s="136"/>
      <c r="GD787" s="136"/>
      <c r="GE787" s="136"/>
      <c r="GF787" s="136"/>
      <c r="GG787" s="136"/>
      <c r="GH787" s="136"/>
      <c r="GI787" s="136"/>
      <c r="GJ787" s="136"/>
      <c r="GK787" s="136"/>
      <c r="GL787" s="136"/>
      <c r="GM787" s="136"/>
      <c r="GN787" s="136"/>
      <c r="GO787" s="136"/>
      <c r="GP787" s="136"/>
      <c r="GQ787" s="136"/>
      <c r="GR787" s="136"/>
      <c r="GS787" s="136"/>
      <c r="GT787" s="136"/>
      <c r="GU787" s="136"/>
      <c r="GV787" s="136"/>
      <c r="GW787" s="136"/>
      <c r="GX787" s="136"/>
      <c r="GY787" s="136"/>
      <c r="GZ787" s="136"/>
      <c r="HA787" s="136"/>
      <c r="HB787" s="136"/>
      <c r="HC787" s="136"/>
      <c r="HD787" s="136"/>
      <c r="HE787" s="136"/>
      <c r="HF787" s="136"/>
      <c r="HG787" s="136"/>
      <c r="HH787" s="136"/>
      <c r="HI787" s="136"/>
      <c r="HJ787" s="136"/>
      <c r="HK787" s="136"/>
      <c r="HL787" s="136"/>
      <c r="HM787" s="136"/>
      <c r="HN787" s="136"/>
      <c r="HO787" s="136"/>
      <c r="HP787" s="136"/>
      <c r="HQ787" s="136"/>
      <c r="HR787" s="136"/>
      <c r="HS787" s="136"/>
      <c r="HT787" s="136"/>
      <c r="HU787" s="136"/>
      <c r="HV787" s="136"/>
      <c r="HW787" s="136"/>
      <c r="HX787" s="136"/>
      <c r="HY787" s="136"/>
      <c r="HZ787" s="136"/>
      <c r="IA787" s="136"/>
      <c r="IB787" s="136"/>
      <c r="IC787" s="136"/>
      <c r="ID787" s="136"/>
      <c r="IE787" s="136"/>
      <c r="IF787" s="136"/>
      <c r="IG787" s="136"/>
    </row>
    <row r="788" spans="1:241" ht="15" customHeight="1" x14ac:dyDescent="0.25">
      <c r="A788" s="135" t="s">
        <v>678</v>
      </c>
      <c r="B788" s="205">
        <v>6597388</v>
      </c>
      <c r="C788" s="205">
        <v>2209722</v>
      </c>
      <c r="D788" s="205">
        <v>785973</v>
      </c>
      <c r="E788" s="205">
        <v>720791</v>
      </c>
      <c r="F788" s="205">
        <v>1634244</v>
      </c>
      <c r="G788" s="205">
        <v>255729</v>
      </c>
      <c r="H788" s="242">
        <v>12203847</v>
      </c>
      <c r="I788" s="136"/>
      <c r="J788" s="135" t="s">
        <v>397</v>
      </c>
      <c r="K788" s="205">
        <v>6497854</v>
      </c>
      <c r="L788" s="205">
        <v>4722713</v>
      </c>
      <c r="M788" s="205">
        <v>634181</v>
      </c>
      <c r="N788" s="205">
        <v>1026999</v>
      </c>
      <c r="O788" s="205">
        <v>1365893</v>
      </c>
      <c r="P788" s="205">
        <v>392569</v>
      </c>
      <c r="Q788" s="242">
        <v>14640209</v>
      </c>
      <c r="R788" s="136"/>
      <c r="S788" s="136"/>
      <c r="T788" s="136"/>
      <c r="U788" s="136"/>
      <c r="V788" s="136"/>
      <c r="W788" s="136"/>
      <c r="X788" s="136"/>
      <c r="Y788" s="136"/>
      <c r="Z788" s="136"/>
      <c r="AA788" s="136"/>
      <c r="AB788" s="136"/>
      <c r="AC788" s="136"/>
      <c r="AD788" s="136"/>
      <c r="AE788" s="136"/>
      <c r="AF788" s="136"/>
      <c r="AG788" s="136"/>
      <c r="AH788" s="136"/>
      <c r="AI788" s="136"/>
      <c r="AJ788" s="136"/>
      <c r="AK788" s="136"/>
      <c r="AL788" s="136"/>
      <c r="AM788" s="136"/>
      <c r="AN788" s="136"/>
      <c r="AO788" s="136"/>
      <c r="AP788" s="136"/>
      <c r="AQ788" s="136"/>
      <c r="AR788" s="136"/>
      <c r="AS788" s="136"/>
      <c r="AT788" s="136"/>
      <c r="AU788" s="136"/>
      <c r="AV788" s="136"/>
      <c r="AW788" s="136"/>
      <c r="AX788" s="136"/>
      <c r="AY788" s="136"/>
      <c r="AZ788" s="136"/>
      <c r="BA788" s="136"/>
      <c r="BB788" s="136"/>
      <c r="BC788" s="136"/>
      <c r="BD788" s="136"/>
      <c r="BE788" s="136"/>
      <c r="BF788" s="136"/>
      <c r="BG788" s="136"/>
      <c r="BH788" s="136"/>
      <c r="BI788" s="136"/>
      <c r="BJ788" s="136"/>
      <c r="BK788" s="136"/>
      <c r="BL788" s="136"/>
      <c r="BM788" s="136"/>
      <c r="BN788" s="136"/>
      <c r="BO788" s="136"/>
      <c r="BP788" s="136"/>
      <c r="BQ788" s="136"/>
      <c r="BR788" s="136"/>
      <c r="BS788" s="136"/>
      <c r="BT788" s="136"/>
      <c r="BU788" s="136"/>
      <c r="BV788" s="136"/>
      <c r="BW788" s="136"/>
      <c r="BX788" s="136"/>
      <c r="BY788" s="136"/>
      <c r="BZ788" s="136"/>
      <c r="CA788" s="136"/>
      <c r="CB788" s="136"/>
      <c r="CC788" s="136"/>
      <c r="CD788" s="136"/>
      <c r="CE788" s="136"/>
      <c r="CF788" s="136"/>
      <c r="CG788" s="136"/>
      <c r="CH788" s="136"/>
      <c r="CI788" s="136"/>
      <c r="CJ788" s="136"/>
      <c r="CK788" s="136"/>
      <c r="CL788" s="136"/>
      <c r="CM788" s="136"/>
      <c r="CN788" s="136"/>
      <c r="CO788" s="136"/>
      <c r="CP788" s="136"/>
      <c r="CQ788" s="136"/>
      <c r="CR788" s="136"/>
      <c r="CS788" s="136"/>
      <c r="CT788" s="136"/>
      <c r="CU788" s="136"/>
      <c r="CV788" s="136"/>
      <c r="CW788" s="136"/>
      <c r="CX788" s="136"/>
      <c r="CY788" s="136"/>
      <c r="CZ788" s="136"/>
      <c r="DA788" s="136"/>
      <c r="DB788" s="136"/>
      <c r="DC788" s="136"/>
      <c r="DD788" s="136"/>
      <c r="DE788" s="136"/>
      <c r="DF788" s="136"/>
      <c r="DG788" s="136"/>
      <c r="DH788" s="136"/>
      <c r="DI788" s="136"/>
      <c r="DJ788" s="136"/>
      <c r="DK788" s="136"/>
      <c r="DL788" s="136"/>
      <c r="DM788" s="136"/>
      <c r="DN788" s="136"/>
      <c r="DO788" s="136"/>
      <c r="DP788" s="136"/>
      <c r="DQ788" s="136"/>
      <c r="DR788" s="136"/>
      <c r="DS788" s="136"/>
      <c r="DT788" s="136"/>
      <c r="DU788" s="136"/>
      <c r="DV788" s="136"/>
      <c r="DW788" s="136"/>
      <c r="DX788" s="136"/>
      <c r="DY788" s="136"/>
      <c r="DZ788" s="136"/>
      <c r="EA788" s="136"/>
      <c r="EB788" s="136"/>
      <c r="EC788" s="136"/>
      <c r="ED788" s="136"/>
      <c r="EE788" s="136"/>
      <c r="EF788" s="136"/>
      <c r="EG788" s="136"/>
      <c r="EH788" s="136"/>
      <c r="EI788" s="136"/>
      <c r="EJ788" s="136"/>
      <c r="EK788" s="136"/>
      <c r="EL788" s="136"/>
      <c r="EM788" s="136"/>
      <c r="EN788" s="136"/>
      <c r="EO788" s="136"/>
      <c r="EP788" s="136"/>
      <c r="EQ788" s="136"/>
      <c r="ER788" s="136"/>
      <c r="ES788" s="136"/>
      <c r="ET788" s="136"/>
      <c r="EU788" s="136"/>
      <c r="EV788" s="136"/>
      <c r="EW788" s="136"/>
      <c r="EX788" s="136"/>
      <c r="EY788" s="136"/>
      <c r="EZ788" s="136"/>
      <c r="FA788" s="136"/>
      <c r="FB788" s="136"/>
      <c r="FC788" s="136"/>
      <c r="FD788" s="136"/>
      <c r="FE788" s="136"/>
      <c r="FF788" s="136"/>
      <c r="FG788" s="136"/>
      <c r="FH788" s="136"/>
      <c r="FI788" s="136"/>
      <c r="FJ788" s="136"/>
      <c r="FK788" s="136"/>
      <c r="FL788" s="136"/>
      <c r="FM788" s="136"/>
      <c r="FN788" s="136"/>
      <c r="FO788" s="136"/>
      <c r="FP788" s="136"/>
      <c r="FQ788" s="136"/>
      <c r="FR788" s="136"/>
      <c r="FS788" s="136"/>
      <c r="FT788" s="136"/>
      <c r="FU788" s="136"/>
      <c r="FV788" s="136"/>
      <c r="FW788" s="136"/>
      <c r="FX788" s="136"/>
      <c r="FY788" s="136"/>
      <c r="FZ788" s="136"/>
      <c r="GA788" s="136"/>
      <c r="GB788" s="136"/>
      <c r="GC788" s="136"/>
      <c r="GD788" s="136"/>
      <c r="GE788" s="136"/>
      <c r="GF788" s="136"/>
      <c r="GG788" s="136"/>
      <c r="GH788" s="136"/>
      <c r="GI788" s="136"/>
      <c r="GJ788" s="136"/>
      <c r="GK788" s="136"/>
      <c r="GL788" s="136"/>
      <c r="GM788" s="136"/>
      <c r="GN788" s="136"/>
      <c r="GO788" s="136"/>
      <c r="GP788" s="136"/>
      <c r="GQ788" s="136"/>
      <c r="GR788" s="136"/>
      <c r="GS788" s="136"/>
      <c r="GT788" s="136"/>
      <c r="GU788" s="136"/>
      <c r="GV788" s="136"/>
      <c r="GW788" s="136"/>
      <c r="GX788" s="136"/>
      <c r="GY788" s="136"/>
      <c r="GZ788" s="136"/>
      <c r="HA788" s="136"/>
      <c r="HB788" s="136"/>
      <c r="HC788" s="136"/>
      <c r="HD788" s="136"/>
      <c r="HE788" s="136"/>
      <c r="HF788" s="136"/>
      <c r="HG788" s="136"/>
      <c r="HH788" s="136"/>
      <c r="HI788" s="136"/>
      <c r="HJ788" s="136"/>
      <c r="HK788" s="136"/>
      <c r="HL788" s="136"/>
      <c r="HM788" s="136"/>
      <c r="HN788" s="136"/>
      <c r="HO788" s="136"/>
      <c r="HP788" s="136"/>
      <c r="HQ788" s="136"/>
      <c r="HR788" s="136"/>
      <c r="HS788" s="136"/>
      <c r="HT788" s="136"/>
      <c r="HU788" s="136"/>
      <c r="HV788" s="136"/>
      <c r="HW788" s="136"/>
      <c r="HX788" s="136"/>
      <c r="HY788" s="136"/>
      <c r="HZ788" s="136"/>
      <c r="IA788" s="136"/>
      <c r="IB788" s="136"/>
      <c r="IC788" s="136"/>
      <c r="ID788" s="136"/>
      <c r="IE788" s="136"/>
      <c r="IF788" s="136"/>
      <c r="IG788" s="136"/>
    </row>
    <row r="789" spans="1:241" ht="15" customHeight="1" x14ac:dyDescent="0.25">
      <c r="A789" s="135" t="s">
        <v>679</v>
      </c>
      <c r="B789" s="205">
        <v>5714914</v>
      </c>
      <c r="C789" s="205">
        <v>2589337</v>
      </c>
      <c r="D789" s="205">
        <v>824757</v>
      </c>
      <c r="E789" s="205">
        <v>1026997</v>
      </c>
      <c r="F789" s="205">
        <v>1772387</v>
      </c>
      <c r="G789" s="205">
        <v>257925</v>
      </c>
      <c r="H789" s="242">
        <v>12186317</v>
      </c>
      <c r="I789" s="136"/>
      <c r="J789" s="135" t="s">
        <v>696</v>
      </c>
      <c r="K789" s="205">
        <v>5237034</v>
      </c>
      <c r="L789" s="205">
        <v>3647529</v>
      </c>
      <c r="M789" s="205">
        <v>725602</v>
      </c>
      <c r="N789" s="205">
        <v>1204297</v>
      </c>
      <c r="O789" s="205">
        <v>1569925</v>
      </c>
      <c r="P789" s="205">
        <v>370945</v>
      </c>
      <c r="Q789" s="242">
        <v>12755332</v>
      </c>
      <c r="R789" s="136"/>
      <c r="S789" s="136"/>
      <c r="T789" s="136"/>
      <c r="U789" s="136"/>
      <c r="V789" s="136"/>
      <c r="W789" s="136"/>
      <c r="X789" s="136"/>
      <c r="Y789" s="136"/>
      <c r="Z789" s="136"/>
      <c r="AA789" s="136"/>
      <c r="AB789" s="136"/>
      <c r="AC789" s="136"/>
      <c r="AD789" s="136"/>
      <c r="AE789" s="136"/>
      <c r="AF789" s="136"/>
      <c r="AG789" s="136"/>
      <c r="AH789" s="136"/>
      <c r="AI789" s="136"/>
      <c r="AJ789" s="136"/>
      <c r="AK789" s="136"/>
      <c r="AL789" s="136"/>
      <c r="AM789" s="136"/>
      <c r="AN789" s="136"/>
      <c r="AO789" s="136"/>
      <c r="AP789" s="136"/>
      <c r="AQ789" s="136"/>
      <c r="AR789" s="136"/>
      <c r="AS789" s="136"/>
      <c r="AT789" s="136"/>
      <c r="AU789" s="136"/>
      <c r="AV789" s="136"/>
      <c r="AW789" s="136"/>
      <c r="AX789" s="136"/>
      <c r="AY789" s="136"/>
      <c r="AZ789" s="136"/>
      <c r="BA789" s="136"/>
      <c r="BB789" s="136"/>
      <c r="BC789" s="136"/>
      <c r="BD789" s="136"/>
      <c r="BE789" s="136"/>
      <c r="BF789" s="136"/>
      <c r="BG789" s="136"/>
      <c r="BH789" s="136"/>
      <c r="BI789" s="136"/>
      <c r="BJ789" s="136"/>
      <c r="BK789" s="136"/>
      <c r="BL789" s="136"/>
      <c r="BM789" s="136"/>
      <c r="BN789" s="136"/>
      <c r="BO789" s="136"/>
      <c r="BP789" s="136"/>
      <c r="BQ789" s="136"/>
      <c r="BR789" s="136"/>
      <c r="BS789" s="136"/>
      <c r="BT789" s="136"/>
      <c r="BU789" s="136"/>
      <c r="BV789" s="136"/>
      <c r="BW789" s="136"/>
      <c r="BX789" s="136"/>
      <c r="BY789" s="136"/>
      <c r="BZ789" s="136"/>
      <c r="CA789" s="136"/>
      <c r="CB789" s="136"/>
      <c r="CC789" s="136"/>
      <c r="CD789" s="136"/>
      <c r="CE789" s="136"/>
      <c r="CF789" s="136"/>
      <c r="CG789" s="136"/>
      <c r="CH789" s="136"/>
      <c r="CI789" s="136"/>
      <c r="CJ789" s="136"/>
      <c r="CK789" s="136"/>
      <c r="CL789" s="136"/>
      <c r="CM789" s="136"/>
      <c r="CN789" s="136"/>
      <c r="CO789" s="136"/>
      <c r="CP789" s="136"/>
      <c r="CQ789" s="136"/>
      <c r="CR789" s="136"/>
      <c r="CS789" s="136"/>
      <c r="CT789" s="136"/>
      <c r="CU789" s="136"/>
      <c r="CV789" s="136"/>
      <c r="CW789" s="136"/>
      <c r="CX789" s="136"/>
      <c r="CY789" s="136"/>
      <c r="CZ789" s="136"/>
      <c r="DA789" s="136"/>
      <c r="DB789" s="136"/>
      <c r="DC789" s="136"/>
      <c r="DD789" s="136"/>
      <c r="DE789" s="136"/>
      <c r="DF789" s="136"/>
      <c r="DG789" s="136"/>
      <c r="DH789" s="136"/>
      <c r="DI789" s="136"/>
      <c r="DJ789" s="136"/>
      <c r="DK789" s="136"/>
      <c r="DL789" s="136"/>
      <c r="DM789" s="136"/>
      <c r="DN789" s="136"/>
      <c r="DO789" s="136"/>
      <c r="DP789" s="136"/>
      <c r="DQ789" s="136"/>
      <c r="DR789" s="136"/>
      <c r="DS789" s="136"/>
      <c r="DT789" s="136"/>
      <c r="DU789" s="136"/>
      <c r="DV789" s="136"/>
      <c r="DW789" s="136"/>
      <c r="DX789" s="136"/>
      <c r="DY789" s="136"/>
      <c r="DZ789" s="136"/>
      <c r="EA789" s="136"/>
      <c r="EB789" s="136"/>
      <c r="EC789" s="136"/>
      <c r="ED789" s="136"/>
      <c r="EE789" s="136"/>
      <c r="EF789" s="136"/>
      <c r="EG789" s="136"/>
      <c r="EH789" s="136"/>
      <c r="EI789" s="136"/>
      <c r="EJ789" s="136"/>
      <c r="EK789" s="136"/>
      <c r="EL789" s="136"/>
      <c r="EM789" s="136"/>
      <c r="EN789" s="136"/>
      <c r="EO789" s="136"/>
      <c r="EP789" s="136"/>
      <c r="EQ789" s="136"/>
      <c r="ER789" s="136"/>
      <c r="ES789" s="136"/>
      <c r="ET789" s="136"/>
      <c r="EU789" s="136"/>
      <c r="EV789" s="136"/>
      <c r="EW789" s="136"/>
      <c r="EX789" s="136"/>
      <c r="EY789" s="136"/>
      <c r="EZ789" s="136"/>
      <c r="FA789" s="136"/>
      <c r="FB789" s="136"/>
      <c r="FC789" s="136"/>
      <c r="FD789" s="136"/>
      <c r="FE789" s="136"/>
      <c r="FF789" s="136"/>
      <c r="FG789" s="136"/>
      <c r="FH789" s="136"/>
      <c r="FI789" s="136"/>
      <c r="FJ789" s="136"/>
      <c r="FK789" s="136"/>
      <c r="FL789" s="136"/>
      <c r="FM789" s="136"/>
      <c r="FN789" s="136"/>
      <c r="FO789" s="136"/>
      <c r="FP789" s="136"/>
      <c r="FQ789" s="136"/>
      <c r="FR789" s="136"/>
      <c r="FS789" s="136"/>
      <c r="FT789" s="136"/>
      <c r="FU789" s="136"/>
      <c r="FV789" s="136"/>
      <c r="FW789" s="136"/>
      <c r="FX789" s="136"/>
      <c r="FY789" s="136"/>
      <c r="FZ789" s="136"/>
      <c r="GA789" s="136"/>
      <c r="GB789" s="136"/>
      <c r="GC789" s="136"/>
      <c r="GD789" s="136"/>
      <c r="GE789" s="136"/>
      <c r="GF789" s="136"/>
      <c r="GG789" s="136"/>
      <c r="GH789" s="136"/>
      <c r="GI789" s="136"/>
      <c r="GJ789" s="136"/>
      <c r="GK789" s="136"/>
      <c r="GL789" s="136"/>
      <c r="GM789" s="136"/>
      <c r="GN789" s="136"/>
      <c r="GO789" s="136"/>
      <c r="GP789" s="136"/>
      <c r="GQ789" s="136"/>
      <c r="GR789" s="136"/>
      <c r="GS789" s="136"/>
      <c r="GT789" s="136"/>
      <c r="GU789" s="136"/>
      <c r="GV789" s="136"/>
      <c r="GW789" s="136"/>
      <c r="GX789" s="136"/>
      <c r="GY789" s="136"/>
      <c r="GZ789" s="136"/>
      <c r="HA789" s="136"/>
      <c r="HB789" s="136"/>
      <c r="HC789" s="136"/>
      <c r="HD789" s="136"/>
      <c r="HE789" s="136"/>
      <c r="HF789" s="136"/>
      <c r="HG789" s="136"/>
      <c r="HH789" s="136"/>
      <c r="HI789" s="136"/>
      <c r="HJ789" s="136"/>
      <c r="HK789" s="136"/>
      <c r="HL789" s="136"/>
      <c r="HM789" s="136"/>
      <c r="HN789" s="136"/>
      <c r="HO789" s="136"/>
      <c r="HP789" s="136"/>
      <c r="HQ789" s="136"/>
      <c r="HR789" s="136"/>
      <c r="HS789" s="136"/>
      <c r="HT789" s="136"/>
      <c r="HU789" s="136"/>
      <c r="HV789" s="136"/>
      <c r="HW789" s="136"/>
      <c r="HX789" s="136"/>
      <c r="HY789" s="136"/>
      <c r="HZ789" s="136"/>
      <c r="IA789" s="136"/>
      <c r="IB789" s="136"/>
      <c r="IC789" s="136"/>
      <c r="ID789" s="136"/>
      <c r="IE789" s="136"/>
      <c r="IF789" s="136"/>
      <c r="IG789" s="136"/>
    </row>
    <row r="790" spans="1:241" ht="15" customHeight="1" x14ac:dyDescent="0.25">
      <c r="A790" s="135" t="s">
        <v>680</v>
      </c>
      <c r="B790" s="205">
        <v>4791587</v>
      </c>
      <c r="C790" s="205">
        <v>3554574</v>
      </c>
      <c r="D790" s="205">
        <v>695775</v>
      </c>
      <c r="E790" s="205">
        <v>914964</v>
      </c>
      <c r="F790" s="205">
        <v>1580901</v>
      </c>
      <c r="G790" s="205">
        <v>365834</v>
      </c>
      <c r="H790" s="242">
        <v>11903635</v>
      </c>
      <c r="I790" s="136"/>
      <c r="J790" s="135" t="s">
        <v>631</v>
      </c>
      <c r="K790" s="205">
        <v>4177465</v>
      </c>
      <c r="L790" s="205">
        <v>2935620</v>
      </c>
      <c r="M790" s="205">
        <v>693835</v>
      </c>
      <c r="N790" s="205">
        <v>1338246</v>
      </c>
      <c r="O790" s="205">
        <v>1451969</v>
      </c>
      <c r="P790" s="205">
        <v>468392</v>
      </c>
      <c r="Q790" s="242">
        <v>11065527</v>
      </c>
      <c r="R790" s="136"/>
      <c r="S790" s="136"/>
      <c r="T790" s="136"/>
      <c r="U790" s="136"/>
      <c r="V790" s="136"/>
      <c r="W790" s="136"/>
      <c r="X790" s="136"/>
      <c r="Y790" s="136"/>
      <c r="Z790" s="136"/>
      <c r="AA790" s="136"/>
      <c r="AB790" s="136"/>
      <c r="AC790" s="136"/>
      <c r="AD790" s="136"/>
      <c r="AE790" s="136"/>
      <c r="AF790" s="136"/>
      <c r="AG790" s="136"/>
      <c r="AH790" s="136"/>
      <c r="AI790" s="136"/>
      <c r="AJ790" s="136"/>
      <c r="AK790" s="136"/>
      <c r="AL790" s="136"/>
      <c r="AM790" s="136"/>
      <c r="AN790" s="136"/>
      <c r="AO790" s="136"/>
      <c r="AP790" s="136"/>
      <c r="AQ790" s="136"/>
      <c r="AR790" s="136"/>
      <c r="AS790" s="136"/>
      <c r="AT790" s="136"/>
      <c r="AU790" s="136"/>
      <c r="AV790" s="136"/>
      <c r="AW790" s="136"/>
      <c r="AX790" s="136"/>
      <c r="AY790" s="136"/>
      <c r="AZ790" s="136"/>
      <c r="BA790" s="136"/>
      <c r="BB790" s="136"/>
      <c r="BC790" s="136"/>
      <c r="BD790" s="136"/>
      <c r="BE790" s="136"/>
      <c r="BF790" s="136"/>
      <c r="BG790" s="136"/>
      <c r="BH790" s="136"/>
      <c r="BI790" s="136"/>
      <c r="BJ790" s="136"/>
      <c r="BK790" s="136"/>
      <c r="BL790" s="136"/>
      <c r="BM790" s="136"/>
      <c r="BN790" s="136"/>
      <c r="BO790" s="136"/>
      <c r="BP790" s="136"/>
      <c r="BQ790" s="136"/>
      <c r="BR790" s="136"/>
      <c r="BS790" s="136"/>
      <c r="BT790" s="136"/>
      <c r="BU790" s="136"/>
      <c r="BV790" s="136"/>
      <c r="BW790" s="136"/>
      <c r="BX790" s="136"/>
      <c r="BY790" s="136"/>
      <c r="BZ790" s="136"/>
      <c r="CA790" s="136"/>
      <c r="CB790" s="136"/>
      <c r="CC790" s="136"/>
      <c r="CD790" s="136"/>
      <c r="CE790" s="136"/>
      <c r="CF790" s="136"/>
      <c r="CG790" s="136"/>
      <c r="CH790" s="136"/>
      <c r="CI790" s="136"/>
      <c r="CJ790" s="136"/>
      <c r="CK790" s="136"/>
      <c r="CL790" s="136"/>
      <c r="CM790" s="136"/>
      <c r="CN790" s="136"/>
      <c r="CO790" s="136"/>
      <c r="CP790" s="136"/>
      <c r="CQ790" s="136"/>
      <c r="CR790" s="136"/>
      <c r="CS790" s="136"/>
      <c r="CT790" s="136"/>
      <c r="CU790" s="136"/>
      <c r="CV790" s="136"/>
      <c r="CW790" s="136"/>
      <c r="CX790" s="136"/>
      <c r="CY790" s="136"/>
      <c r="CZ790" s="136"/>
      <c r="DA790" s="136"/>
      <c r="DB790" s="136"/>
      <c r="DC790" s="136"/>
      <c r="DD790" s="136"/>
      <c r="DE790" s="136"/>
      <c r="DF790" s="136"/>
      <c r="DG790" s="136"/>
      <c r="DH790" s="136"/>
      <c r="DI790" s="136"/>
      <c r="DJ790" s="136"/>
      <c r="DK790" s="136"/>
      <c r="DL790" s="136"/>
      <c r="DM790" s="136"/>
      <c r="DN790" s="136"/>
      <c r="DO790" s="136"/>
      <c r="DP790" s="136"/>
      <c r="DQ790" s="136"/>
      <c r="DR790" s="136"/>
      <c r="DS790" s="136"/>
      <c r="DT790" s="136"/>
      <c r="DU790" s="136"/>
      <c r="DV790" s="136"/>
      <c r="DW790" s="136"/>
      <c r="DX790" s="136"/>
      <c r="DY790" s="136"/>
      <c r="DZ790" s="136"/>
      <c r="EA790" s="136"/>
      <c r="EB790" s="136"/>
      <c r="EC790" s="136"/>
      <c r="ED790" s="136"/>
      <c r="EE790" s="136"/>
      <c r="EF790" s="136"/>
      <c r="EG790" s="136"/>
      <c r="EH790" s="136"/>
      <c r="EI790" s="136"/>
      <c r="EJ790" s="136"/>
      <c r="EK790" s="136"/>
      <c r="EL790" s="136"/>
      <c r="EM790" s="136"/>
      <c r="EN790" s="136"/>
      <c r="EO790" s="136"/>
      <c r="EP790" s="136"/>
      <c r="EQ790" s="136"/>
      <c r="ER790" s="136"/>
      <c r="ES790" s="136"/>
      <c r="ET790" s="136"/>
      <c r="EU790" s="136"/>
      <c r="EV790" s="136"/>
      <c r="EW790" s="136"/>
      <c r="EX790" s="136"/>
      <c r="EY790" s="136"/>
      <c r="EZ790" s="136"/>
      <c r="FA790" s="136"/>
      <c r="FB790" s="136"/>
      <c r="FC790" s="136"/>
      <c r="FD790" s="136"/>
      <c r="FE790" s="136"/>
      <c r="FF790" s="136"/>
      <c r="FG790" s="136"/>
      <c r="FH790" s="136"/>
      <c r="FI790" s="136"/>
      <c r="FJ790" s="136"/>
      <c r="FK790" s="136"/>
      <c r="FL790" s="136"/>
      <c r="FM790" s="136"/>
      <c r="FN790" s="136"/>
      <c r="FO790" s="136"/>
      <c r="FP790" s="136"/>
      <c r="FQ790" s="136"/>
      <c r="FR790" s="136"/>
      <c r="FS790" s="136"/>
      <c r="FT790" s="136"/>
      <c r="FU790" s="136"/>
      <c r="FV790" s="136"/>
      <c r="FW790" s="136"/>
      <c r="FX790" s="136"/>
      <c r="FY790" s="136"/>
      <c r="FZ790" s="136"/>
      <c r="GA790" s="136"/>
      <c r="GB790" s="136"/>
      <c r="GC790" s="136"/>
      <c r="GD790" s="136"/>
      <c r="GE790" s="136"/>
      <c r="GF790" s="136"/>
      <c r="GG790" s="136"/>
      <c r="GH790" s="136"/>
      <c r="GI790" s="136"/>
      <c r="GJ790" s="136"/>
      <c r="GK790" s="136"/>
      <c r="GL790" s="136"/>
      <c r="GM790" s="136"/>
      <c r="GN790" s="136"/>
      <c r="GO790" s="136"/>
      <c r="GP790" s="136"/>
      <c r="GQ790" s="136"/>
      <c r="GR790" s="136"/>
      <c r="GS790" s="136"/>
      <c r="GT790" s="136"/>
      <c r="GU790" s="136"/>
      <c r="GV790" s="136"/>
      <c r="GW790" s="136"/>
      <c r="GX790" s="136"/>
      <c r="GY790" s="136"/>
      <c r="GZ790" s="136"/>
      <c r="HA790" s="136"/>
      <c r="HB790" s="136"/>
      <c r="HC790" s="136"/>
      <c r="HD790" s="136"/>
      <c r="HE790" s="136"/>
      <c r="HF790" s="136"/>
      <c r="HG790" s="136"/>
      <c r="HH790" s="136"/>
      <c r="HI790" s="136"/>
      <c r="HJ790" s="136"/>
      <c r="HK790" s="136"/>
      <c r="HL790" s="136"/>
      <c r="HM790" s="136"/>
      <c r="HN790" s="136"/>
      <c r="HO790" s="136"/>
      <c r="HP790" s="136"/>
      <c r="HQ790" s="136"/>
      <c r="HR790" s="136"/>
      <c r="HS790" s="136"/>
      <c r="HT790" s="136"/>
      <c r="HU790" s="136"/>
      <c r="HV790" s="136"/>
      <c r="HW790" s="136"/>
      <c r="HX790" s="136"/>
      <c r="HY790" s="136"/>
      <c r="HZ790" s="136"/>
      <c r="IA790" s="136"/>
      <c r="IB790" s="136"/>
      <c r="IC790" s="136"/>
      <c r="ID790" s="136"/>
      <c r="IE790" s="136"/>
      <c r="IF790" s="136"/>
      <c r="IG790" s="136"/>
    </row>
    <row r="791" spans="1:241" ht="15" customHeight="1" x14ac:dyDescent="0.25">
      <c r="A791" s="135" t="s">
        <v>749</v>
      </c>
      <c r="B791" s="205">
        <v>4021293</v>
      </c>
      <c r="C791" s="205">
        <v>2503432</v>
      </c>
      <c r="D791" s="205">
        <v>633781</v>
      </c>
      <c r="E791" s="205">
        <v>784868</v>
      </c>
      <c r="F791" s="205">
        <v>1684086</v>
      </c>
      <c r="G791" s="205">
        <v>250509</v>
      </c>
      <c r="H791" s="242">
        <v>9877969</v>
      </c>
      <c r="I791" s="136"/>
      <c r="J791" s="135" t="s">
        <v>398</v>
      </c>
      <c r="K791" s="205">
        <v>3016786</v>
      </c>
      <c r="L791" s="205">
        <v>3111935</v>
      </c>
      <c r="M791" s="205">
        <v>749767</v>
      </c>
      <c r="N791" s="205">
        <v>726664</v>
      </c>
      <c r="O791" s="205">
        <v>1177687</v>
      </c>
      <c r="P791" s="205">
        <v>330473</v>
      </c>
      <c r="Q791" s="242">
        <v>9113312</v>
      </c>
      <c r="R791" s="136"/>
      <c r="S791" s="136"/>
      <c r="T791" s="136"/>
      <c r="U791" s="136"/>
      <c r="V791" s="136"/>
      <c r="W791" s="136"/>
      <c r="X791" s="136"/>
      <c r="Y791" s="136"/>
      <c r="Z791" s="136"/>
      <c r="AA791" s="136"/>
      <c r="AB791" s="136"/>
      <c r="AC791" s="136"/>
      <c r="AD791" s="136"/>
      <c r="AE791" s="136"/>
      <c r="AF791" s="136"/>
      <c r="AG791" s="136"/>
      <c r="AH791" s="136"/>
      <c r="AI791" s="136"/>
      <c r="AJ791" s="136"/>
      <c r="AK791" s="136"/>
      <c r="AL791" s="136"/>
      <c r="AM791" s="136"/>
      <c r="AN791" s="136"/>
      <c r="AO791" s="136"/>
      <c r="AP791" s="136"/>
      <c r="AQ791" s="136"/>
      <c r="AR791" s="136"/>
      <c r="AS791" s="136"/>
      <c r="AT791" s="136"/>
      <c r="AU791" s="136"/>
      <c r="AV791" s="136"/>
      <c r="AW791" s="136"/>
      <c r="AX791" s="136"/>
      <c r="AY791" s="136"/>
      <c r="AZ791" s="136"/>
      <c r="BA791" s="136"/>
      <c r="BB791" s="136"/>
      <c r="BC791" s="136"/>
      <c r="BD791" s="136"/>
      <c r="BE791" s="136"/>
      <c r="BF791" s="136"/>
      <c r="BG791" s="136"/>
      <c r="BH791" s="136"/>
      <c r="BI791" s="136"/>
      <c r="BJ791" s="136"/>
      <c r="BK791" s="136"/>
      <c r="BL791" s="136"/>
      <c r="BM791" s="136"/>
      <c r="BN791" s="136"/>
      <c r="BO791" s="136"/>
      <c r="BP791" s="136"/>
      <c r="BQ791" s="136"/>
      <c r="BR791" s="136"/>
      <c r="BS791" s="136"/>
      <c r="BT791" s="136"/>
      <c r="BU791" s="136"/>
      <c r="BV791" s="136"/>
      <c r="BW791" s="136"/>
      <c r="BX791" s="136"/>
      <c r="BY791" s="136"/>
      <c r="BZ791" s="136"/>
      <c r="CA791" s="136"/>
      <c r="CB791" s="136"/>
      <c r="CC791" s="136"/>
      <c r="CD791" s="136"/>
      <c r="CE791" s="136"/>
      <c r="CF791" s="136"/>
      <c r="CG791" s="136"/>
      <c r="CH791" s="136"/>
      <c r="CI791" s="136"/>
      <c r="CJ791" s="136"/>
      <c r="CK791" s="136"/>
      <c r="CL791" s="136"/>
      <c r="CM791" s="136"/>
      <c r="CN791" s="136"/>
      <c r="CO791" s="136"/>
      <c r="CP791" s="136"/>
      <c r="CQ791" s="136"/>
      <c r="CR791" s="136"/>
      <c r="CS791" s="136"/>
      <c r="CT791" s="136"/>
      <c r="CU791" s="136"/>
      <c r="CV791" s="136"/>
      <c r="CW791" s="136"/>
      <c r="CX791" s="136"/>
      <c r="CY791" s="136"/>
      <c r="CZ791" s="136"/>
      <c r="DA791" s="136"/>
      <c r="DB791" s="136"/>
      <c r="DC791" s="136"/>
      <c r="DD791" s="136"/>
      <c r="DE791" s="136"/>
      <c r="DF791" s="136"/>
      <c r="DG791" s="136"/>
      <c r="DH791" s="136"/>
      <c r="DI791" s="136"/>
      <c r="DJ791" s="136"/>
      <c r="DK791" s="136"/>
      <c r="DL791" s="136"/>
      <c r="DM791" s="136"/>
      <c r="DN791" s="136"/>
      <c r="DO791" s="136"/>
      <c r="DP791" s="136"/>
      <c r="DQ791" s="136"/>
      <c r="DR791" s="136"/>
      <c r="DS791" s="136"/>
      <c r="DT791" s="136"/>
      <c r="DU791" s="136"/>
      <c r="DV791" s="136"/>
      <c r="DW791" s="136"/>
      <c r="DX791" s="136"/>
      <c r="DY791" s="136"/>
      <c r="DZ791" s="136"/>
      <c r="EA791" s="136"/>
      <c r="EB791" s="136"/>
      <c r="EC791" s="136"/>
      <c r="ED791" s="136"/>
      <c r="EE791" s="136"/>
      <c r="EF791" s="136"/>
      <c r="EG791" s="136"/>
      <c r="EH791" s="136"/>
      <c r="EI791" s="136"/>
      <c r="EJ791" s="136"/>
      <c r="EK791" s="136"/>
      <c r="EL791" s="136"/>
      <c r="EM791" s="136"/>
      <c r="EN791" s="136"/>
      <c r="EO791" s="136"/>
      <c r="EP791" s="136"/>
      <c r="EQ791" s="136"/>
      <c r="ER791" s="136"/>
      <c r="ES791" s="136"/>
      <c r="ET791" s="136"/>
      <c r="EU791" s="136"/>
      <c r="EV791" s="136"/>
      <c r="EW791" s="136"/>
      <c r="EX791" s="136"/>
      <c r="EY791" s="136"/>
      <c r="EZ791" s="136"/>
      <c r="FA791" s="136"/>
      <c r="FB791" s="136"/>
      <c r="FC791" s="136"/>
      <c r="FD791" s="136"/>
      <c r="FE791" s="136"/>
      <c r="FF791" s="136"/>
      <c r="FG791" s="136"/>
      <c r="FH791" s="136"/>
      <c r="FI791" s="136"/>
      <c r="FJ791" s="136"/>
      <c r="FK791" s="136"/>
      <c r="FL791" s="136"/>
      <c r="FM791" s="136"/>
      <c r="FN791" s="136"/>
      <c r="FO791" s="136"/>
      <c r="FP791" s="136"/>
      <c r="FQ791" s="136"/>
      <c r="FR791" s="136"/>
      <c r="FS791" s="136"/>
      <c r="FT791" s="136"/>
      <c r="FU791" s="136"/>
      <c r="FV791" s="136"/>
      <c r="FW791" s="136"/>
      <c r="FX791" s="136"/>
      <c r="FY791" s="136"/>
      <c r="FZ791" s="136"/>
      <c r="GA791" s="136"/>
      <c r="GB791" s="136"/>
      <c r="GC791" s="136"/>
      <c r="GD791" s="136"/>
      <c r="GE791" s="136"/>
      <c r="GF791" s="136"/>
      <c r="GG791" s="136"/>
      <c r="GH791" s="136"/>
      <c r="GI791" s="136"/>
      <c r="GJ791" s="136"/>
      <c r="GK791" s="136"/>
      <c r="GL791" s="136"/>
      <c r="GM791" s="136"/>
      <c r="GN791" s="136"/>
      <c r="GO791" s="136"/>
      <c r="GP791" s="136"/>
      <c r="GQ791" s="136"/>
      <c r="GR791" s="136"/>
      <c r="GS791" s="136"/>
      <c r="GT791" s="136"/>
      <c r="GU791" s="136"/>
      <c r="GV791" s="136"/>
      <c r="GW791" s="136"/>
      <c r="GX791" s="136"/>
      <c r="GY791" s="136"/>
      <c r="GZ791" s="136"/>
      <c r="HA791" s="136"/>
      <c r="HB791" s="136"/>
      <c r="HC791" s="136"/>
      <c r="HD791" s="136"/>
      <c r="HE791" s="136"/>
      <c r="HF791" s="136"/>
      <c r="HG791" s="136"/>
      <c r="HH791" s="136"/>
      <c r="HI791" s="136"/>
      <c r="HJ791" s="136"/>
      <c r="HK791" s="136"/>
      <c r="HL791" s="136"/>
      <c r="HM791" s="136"/>
      <c r="HN791" s="136"/>
      <c r="HO791" s="136"/>
      <c r="HP791" s="136"/>
      <c r="HQ791" s="136"/>
      <c r="HR791" s="136"/>
      <c r="HS791" s="136"/>
      <c r="HT791" s="136"/>
      <c r="HU791" s="136"/>
      <c r="HV791" s="136"/>
      <c r="HW791" s="136"/>
      <c r="HX791" s="136"/>
      <c r="HY791" s="136"/>
      <c r="HZ791" s="136"/>
      <c r="IA791" s="136"/>
      <c r="IB791" s="136"/>
      <c r="IC791" s="136"/>
      <c r="ID791" s="136"/>
      <c r="IE791" s="136"/>
      <c r="IF791" s="136"/>
      <c r="IG791" s="136"/>
    </row>
    <row r="792" spans="1:241" ht="15" customHeight="1" x14ac:dyDescent="0.25">
      <c r="A792" s="135" t="s">
        <v>750</v>
      </c>
      <c r="B792" s="205">
        <v>4651262</v>
      </c>
      <c r="C792" s="205">
        <v>3303377</v>
      </c>
      <c r="D792" s="205">
        <v>806373</v>
      </c>
      <c r="E792" s="205">
        <v>836180</v>
      </c>
      <c r="F792" s="205">
        <v>1806360</v>
      </c>
      <c r="G792" s="205">
        <v>349258</v>
      </c>
      <c r="H792" s="242">
        <v>11752810</v>
      </c>
      <c r="I792" s="136"/>
      <c r="J792" s="135" t="s">
        <v>401</v>
      </c>
      <c r="K792" s="205">
        <v>833577</v>
      </c>
      <c r="L792" s="205">
        <v>507929</v>
      </c>
      <c r="M792" s="205">
        <v>254140</v>
      </c>
      <c r="N792" s="205">
        <v>211603</v>
      </c>
      <c r="O792" s="205">
        <v>384476</v>
      </c>
      <c r="P792" s="205">
        <v>112380</v>
      </c>
      <c r="Q792" s="242">
        <v>2304105</v>
      </c>
      <c r="R792" s="136"/>
      <c r="S792" s="136"/>
      <c r="T792" s="136"/>
      <c r="U792" s="136"/>
      <c r="V792" s="136"/>
      <c r="W792" s="136"/>
      <c r="X792" s="136"/>
      <c r="Y792" s="136"/>
      <c r="Z792" s="136"/>
      <c r="AA792" s="136"/>
      <c r="AB792" s="136"/>
      <c r="AC792" s="136"/>
      <c r="AD792" s="136"/>
      <c r="AE792" s="136"/>
      <c r="AF792" s="136"/>
      <c r="AG792" s="136"/>
      <c r="AH792" s="136"/>
      <c r="AI792" s="136"/>
      <c r="AJ792" s="136"/>
      <c r="AK792" s="136"/>
      <c r="AL792" s="136"/>
      <c r="AM792" s="136"/>
      <c r="AN792" s="136"/>
      <c r="AO792" s="136"/>
      <c r="AP792" s="136"/>
      <c r="AQ792" s="136"/>
      <c r="AR792" s="136"/>
      <c r="AS792" s="136"/>
      <c r="AT792" s="136"/>
      <c r="AU792" s="136"/>
      <c r="AV792" s="136"/>
      <c r="AW792" s="136"/>
      <c r="AX792" s="136"/>
      <c r="AY792" s="136"/>
      <c r="AZ792" s="136"/>
      <c r="BA792" s="136"/>
      <c r="BB792" s="136"/>
      <c r="BC792" s="136"/>
      <c r="BD792" s="136"/>
      <c r="BE792" s="136"/>
      <c r="BF792" s="136"/>
      <c r="BG792" s="136"/>
      <c r="BH792" s="136"/>
      <c r="BI792" s="136"/>
      <c r="BJ792" s="136"/>
      <c r="BK792" s="136"/>
      <c r="BL792" s="136"/>
      <c r="BM792" s="136"/>
      <c r="BN792" s="136"/>
      <c r="BO792" s="136"/>
      <c r="BP792" s="136"/>
      <c r="BQ792" s="136"/>
      <c r="BR792" s="136"/>
      <c r="BS792" s="136"/>
      <c r="BT792" s="136"/>
      <c r="BU792" s="136"/>
      <c r="BV792" s="136"/>
      <c r="BW792" s="136"/>
      <c r="BX792" s="136"/>
      <c r="BY792" s="136"/>
      <c r="BZ792" s="136"/>
      <c r="CA792" s="136"/>
      <c r="CB792" s="136"/>
      <c r="CC792" s="136"/>
      <c r="CD792" s="136"/>
      <c r="CE792" s="136"/>
      <c r="CF792" s="136"/>
      <c r="CG792" s="136"/>
      <c r="CH792" s="136"/>
      <c r="CI792" s="136"/>
      <c r="CJ792" s="136"/>
      <c r="CK792" s="136"/>
      <c r="CL792" s="136"/>
      <c r="CM792" s="136"/>
      <c r="CN792" s="136"/>
      <c r="CO792" s="136"/>
      <c r="CP792" s="136"/>
      <c r="CQ792" s="136"/>
      <c r="CR792" s="136"/>
      <c r="CS792" s="136"/>
      <c r="CT792" s="136"/>
      <c r="CU792" s="136"/>
      <c r="CV792" s="136"/>
      <c r="CW792" s="136"/>
      <c r="CX792" s="136"/>
      <c r="CY792" s="136"/>
      <c r="CZ792" s="136"/>
      <c r="DA792" s="136"/>
      <c r="DB792" s="136"/>
      <c r="DC792" s="136"/>
      <c r="DD792" s="136"/>
      <c r="DE792" s="136"/>
      <c r="DF792" s="136"/>
      <c r="DG792" s="136"/>
      <c r="DH792" s="136"/>
      <c r="DI792" s="136"/>
      <c r="DJ792" s="136"/>
      <c r="DK792" s="136"/>
      <c r="DL792" s="136"/>
      <c r="DM792" s="136"/>
      <c r="DN792" s="136"/>
      <c r="DO792" s="136"/>
      <c r="DP792" s="136"/>
      <c r="DQ792" s="136"/>
      <c r="DR792" s="136"/>
      <c r="DS792" s="136"/>
      <c r="DT792" s="136"/>
      <c r="DU792" s="136"/>
      <c r="DV792" s="136"/>
      <c r="DW792" s="136"/>
      <c r="DX792" s="136"/>
      <c r="DY792" s="136"/>
      <c r="DZ792" s="136"/>
      <c r="EA792" s="136"/>
      <c r="EB792" s="136"/>
      <c r="EC792" s="136"/>
      <c r="ED792" s="136"/>
      <c r="EE792" s="136"/>
      <c r="EF792" s="136"/>
      <c r="EG792" s="136"/>
      <c r="EH792" s="136"/>
      <c r="EI792" s="136"/>
      <c r="EJ792" s="136"/>
      <c r="EK792" s="136"/>
      <c r="EL792" s="136"/>
      <c r="EM792" s="136"/>
      <c r="EN792" s="136"/>
      <c r="EO792" s="136"/>
      <c r="EP792" s="136"/>
      <c r="EQ792" s="136"/>
      <c r="ER792" s="136"/>
      <c r="ES792" s="136"/>
      <c r="ET792" s="136"/>
      <c r="EU792" s="136"/>
      <c r="EV792" s="136"/>
      <c r="EW792" s="136"/>
      <c r="EX792" s="136"/>
      <c r="EY792" s="136"/>
      <c r="EZ792" s="136"/>
      <c r="FA792" s="136"/>
      <c r="FB792" s="136"/>
      <c r="FC792" s="136"/>
      <c r="FD792" s="136"/>
      <c r="FE792" s="136"/>
      <c r="FF792" s="136"/>
      <c r="FG792" s="136"/>
      <c r="FH792" s="136"/>
      <c r="FI792" s="136"/>
      <c r="FJ792" s="136"/>
      <c r="FK792" s="136"/>
      <c r="FL792" s="136"/>
      <c r="FM792" s="136"/>
      <c r="FN792" s="136"/>
      <c r="FO792" s="136"/>
      <c r="FP792" s="136"/>
      <c r="FQ792" s="136"/>
      <c r="FR792" s="136"/>
      <c r="FS792" s="136"/>
      <c r="FT792" s="136"/>
      <c r="FU792" s="136"/>
      <c r="FV792" s="136"/>
      <c r="FW792" s="136"/>
      <c r="FX792" s="136"/>
      <c r="FY792" s="136"/>
      <c r="FZ792" s="136"/>
      <c r="GA792" s="136"/>
      <c r="GB792" s="136"/>
      <c r="GC792" s="136"/>
      <c r="GD792" s="136"/>
      <c r="GE792" s="136"/>
      <c r="GF792" s="136"/>
      <c r="GG792" s="136"/>
      <c r="GH792" s="136"/>
      <c r="GI792" s="136"/>
      <c r="GJ792" s="136"/>
      <c r="GK792" s="136"/>
      <c r="GL792" s="136"/>
      <c r="GM792" s="136"/>
      <c r="GN792" s="136"/>
      <c r="GO792" s="136"/>
      <c r="GP792" s="136"/>
      <c r="GQ792" s="136"/>
      <c r="GR792" s="136"/>
      <c r="GS792" s="136"/>
      <c r="GT792" s="136"/>
      <c r="GU792" s="136"/>
      <c r="GV792" s="136"/>
      <c r="GW792" s="136"/>
      <c r="GX792" s="136"/>
      <c r="GY792" s="136"/>
      <c r="GZ792" s="136"/>
      <c r="HA792" s="136"/>
      <c r="HB792" s="136"/>
      <c r="HC792" s="136"/>
      <c r="HD792" s="136"/>
      <c r="HE792" s="136"/>
      <c r="HF792" s="136"/>
      <c r="HG792" s="136"/>
      <c r="HH792" s="136"/>
      <c r="HI792" s="136"/>
      <c r="HJ792" s="136"/>
      <c r="HK792" s="136"/>
      <c r="HL792" s="136"/>
      <c r="HM792" s="136"/>
      <c r="HN792" s="136"/>
      <c r="HO792" s="136"/>
      <c r="HP792" s="136"/>
      <c r="HQ792" s="136"/>
      <c r="HR792" s="136"/>
      <c r="HS792" s="136"/>
      <c r="HT792" s="136"/>
      <c r="HU792" s="136"/>
      <c r="HV792" s="136"/>
      <c r="HW792" s="136"/>
      <c r="HX792" s="136"/>
      <c r="HY792" s="136"/>
      <c r="HZ792" s="136"/>
      <c r="IA792" s="136"/>
      <c r="IB792" s="136"/>
      <c r="IC792" s="136"/>
      <c r="ID792" s="136"/>
      <c r="IE792" s="136"/>
      <c r="IF792" s="136"/>
      <c r="IG792" s="136"/>
    </row>
    <row r="793" spans="1:241" ht="15" customHeight="1" x14ac:dyDescent="0.25">
      <c r="A793" s="135" t="s">
        <v>683</v>
      </c>
      <c r="B793" s="205">
        <v>4433163</v>
      </c>
      <c r="C793" s="205">
        <v>2417974</v>
      </c>
      <c r="D793" s="205">
        <v>754088</v>
      </c>
      <c r="E793" s="205">
        <v>1022156</v>
      </c>
      <c r="F793" s="205">
        <v>1755100</v>
      </c>
      <c r="G793" s="205">
        <v>326939</v>
      </c>
      <c r="H793" s="242">
        <v>10709420</v>
      </c>
      <c r="I793" s="136"/>
      <c r="J793" s="135" t="s">
        <v>757</v>
      </c>
      <c r="K793" s="205">
        <v>754979</v>
      </c>
      <c r="L793" s="205">
        <v>868504</v>
      </c>
      <c r="M793" s="205">
        <v>293064</v>
      </c>
      <c r="N793" s="205">
        <v>443609</v>
      </c>
      <c r="O793" s="205">
        <v>831756</v>
      </c>
      <c r="P793" s="205">
        <v>133479</v>
      </c>
      <c r="Q793" s="242">
        <v>3325391</v>
      </c>
      <c r="R793" s="136"/>
      <c r="S793" s="136"/>
      <c r="T793" s="136"/>
      <c r="U793" s="136"/>
      <c r="V793" s="136"/>
      <c r="W793" s="136"/>
      <c r="X793" s="136"/>
      <c r="Y793" s="136"/>
      <c r="Z793" s="136"/>
      <c r="AA793" s="136"/>
      <c r="AB793" s="136"/>
      <c r="AC793" s="136"/>
      <c r="AD793" s="136"/>
      <c r="AE793" s="136"/>
      <c r="AF793" s="136"/>
      <c r="AG793" s="136"/>
      <c r="AH793" s="136"/>
      <c r="AI793" s="136"/>
      <c r="AJ793" s="136"/>
      <c r="AK793" s="136"/>
      <c r="AL793" s="136"/>
      <c r="AM793" s="136"/>
      <c r="AN793" s="136"/>
      <c r="AO793" s="136"/>
      <c r="AP793" s="136"/>
      <c r="AQ793" s="136"/>
      <c r="AR793" s="136"/>
      <c r="AS793" s="136"/>
      <c r="AT793" s="136"/>
      <c r="AU793" s="136"/>
      <c r="AV793" s="136"/>
      <c r="AW793" s="136"/>
      <c r="AX793" s="136"/>
      <c r="AY793" s="136"/>
      <c r="AZ793" s="136"/>
      <c r="BA793" s="136"/>
      <c r="BB793" s="136"/>
      <c r="BC793" s="136"/>
      <c r="BD793" s="136"/>
      <c r="BE793" s="136"/>
      <c r="BF793" s="136"/>
      <c r="BG793" s="136"/>
      <c r="BH793" s="136"/>
      <c r="BI793" s="136"/>
      <c r="BJ793" s="136"/>
      <c r="BK793" s="136"/>
      <c r="BL793" s="136"/>
      <c r="BM793" s="136"/>
      <c r="BN793" s="136"/>
      <c r="BO793" s="136"/>
      <c r="BP793" s="136"/>
      <c r="BQ793" s="136"/>
      <c r="BR793" s="136"/>
      <c r="BS793" s="136"/>
      <c r="BT793" s="136"/>
      <c r="BU793" s="136"/>
      <c r="BV793" s="136"/>
      <c r="BW793" s="136"/>
      <c r="BX793" s="136"/>
      <c r="BY793" s="136"/>
      <c r="BZ793" s="136"/>
      <c r="CA793" s="136"/>
      <c r="CB793" s="136"/>
      <c r="CC793" s="136"/>
      <c r="CD793" s="136"/>
      <c r="CE793" s="136"/>
      <c r="CF793" s="136"/>
      <c r="CG793" s="136"/>
      <c r="CH793" s="136"/>
      <c r="CI793" s="136"/>
      <c r="CJ793" s="136"/>
      <c r="CK793" s="136"/>
      <c r="CL793" s="136"/>
      <c r="CM793" s="136"/>
      <c r="CN793" s="136"/>
      <c r="CO793" s="136"/>
      <c r="CP793" s="136"/>
      <c r="CQ793" s="136"/>
      <c r="CR793" s="136"/>
      <c r="CS793" s="136"/>
      <c r="CT793" s="136"/>
      <c r="CU793" s="136"/>
      <c r="CV793" s="136"/>
      <c r="CW793" s="136"/>
      <c r="CX793" s="136"/>
      <c r="CY793" s="136"/>
      <c r="CZ793" s="136"/>
      <c r="DA793" s="136"/>
      <c r="DB793" s="136"/>
      <c r="DC793" s="136"/>
      <c r="DD793" s="136"/>
      <c r="DE793" s="136"/>
      <c r="DF793" s="136"/>
      <c r="DG793" s="136"/>
      <c r="DH793" s="136"/>
      <c r="DI793" s="136"/>
      <c r="DJ793" s="136"/>
      <c r="DK793" s="136"/>
      <c r="DL793" s="136"/>
      <c r="DM793" s="136"/>
      <c r="DN793" s="136"/>
      <c r="DO793" s="136"/>
      <c r="DP793" s="136"/>
      <c r="DQ793" s="136"/>
      <c r="DR793" s="136"/>
      <c r="DS793" s="136"/>
      <c r="DT793" s="136"/>
      <c r="DU793" s="136"/>
      <c r="DV793" s="136"/>
      <c r="DW793" s="136"/>
      <c r="DX793" s="136"/>
      <c r="DY793" s="136"/>
      <c r="DZ793" s="136"/>
      <c r="EA793" s="136"/>
      <c r="EB793" s="136"/>
      <c r="EC793" s="136"/>
      <c r="ED793" s="136"/>
      <c r="EE793" s="136"/>
      <c r="EF793" s="136"/>
      <c r="EG793" s="136"/>
      <c r="EH793" s="136"/>
      <c r="EI793" s="136"/>
      <c r="EJ793" s="136"/>
      <c r="EK793" s="136"/>
      <c r="EL793" s="136"/>
      <c r="EM793" s="136"/>
      <c r="EN793" s="136"/>
      <c r="EO793" s="136"/>
      <c r="EP793" s="136"/>
      <c r="EQ793" s="136"/>
      <c r="ER793" s="136"/>
      <c r="ES793" s="136"/>
      <c r="ET793" s="136"/>
      <c r="EU793" s="136"/>
      <c r="EV793" s="136"/>
      <c r="EW793" s="136"/>
      <c r="EX793" s="136"/>
      <c r="EY793" s="136"/>
      <c r="EZ793" s="136"/>
      <c r="FA793" s="136"/>
      <c r="FB793" s="136"/>
      <c r="FC793" s="136"/>
      <c r="FD793" s="136"/>
      <c r="FE793" s="136"/>
      <c r="FF793" s="136"/>
      <c r="FG793" s="136"/>
      <c r="FH793" s="136"/>
      <c r="FI793" s="136"/>
      <c r="FJ793" s="136"/>
      <c r="FK793" s="136"/>
      <c r="FL793" s="136"/>
      <c r="FM793" s="136"/>
      <c r="FN793" s="136"/>
      <c r="FO793" s="136"/>
      <c r="FP793" s="136"/>
      <c r="FQ793" s="136"/>
      <c r="FR793" s="136"/>
      <c r="FS793" s="136"/>
      <c r="FT793" s="136"/>
      <c r="FU793" s="136"/>
      <c r="FV793" s="136"/>
      <c r="FW793" s="136"/>
      <c r="FX793" s="136"/>
      <c r="FY793" s="136"/>
      <c r="FZ793" s="136"/>
      <c r="GA793" s="136"/>
      <c r="GB793" s="136"/>
      <c r="GC793" s="136"/>
      <c r="GD793" s="136"/>
      <c r="GE793" s="136"/>
      <c r="GF793" s="136"/>
      <c r="GG793" s="136"/>
      <c r="GH793" s="136"/>
      <c r="GI793" s="136"/>
      <c r="GJ793" s="136"/>
      <c r="GK793" s="136"/>
      <c r="GL793" s="136"/>
      <c r="GM793" s="136"/>
      <c r="GN793" s="136"/>
      <c r="GO793" s="136"/>
      <c r="GP793" s="136"/>
      <c r="GQ793" s="136"/>
      <c r="GR793" s="136"/>
      <c r="GS793" s="136"/>
      <c r="GT793" s="136"/>
      <c r="GU793" s="136"/>
      <c r="GV793" s="136"/>
      <c r="GW793" s="136"/>
      <c r="GX793" s="136"/>
      <c r="GY793" s="136"/>
      <c r="GZ793" s="136"/>
      <c r="HA793" s="136"/>
      <c r="HB793" s="136"/>
      <c r="HC793" s="136"/>
      <c r="HD793" s="136"/>
      <c r="HE793" s="136"/>
      <c r="HF793" s="136"/>
      <c r="HG793" s="136"/>
      <c r="HH793" s="136"/>
      <c r="HI793" s="136"/>
      <c r="HJ793" s="136"/>
      <c r="HK793" s="136"/>
      <c r="HL793" s="136"/>
      <c r="HM793" s="136"/>
      <c r="HN793" s="136"/>
      <c r="HO793" s="136"/>
      <c r="HP793" s="136"/>
      <c r="HQ793" s="136"/>
      <c r="HR793" s="136"/>
      <c r="HS793" s="136"/>
      <c r="HT793" s="136"/>
      <c r="HU793" s="136"/>
      <c r="HV793" s="136"/>
      <c r="HW793" s="136"/>
      <c r="HX793" s="136"/>
      <c r="HY793" s="136"/>
      <c r="HZ793" s="136"/>
      <c r="IA793" s="136"/>
      <c r="IB793" s="136"/>
      <c r="IC793" s="136"/>
      <c r="ID793" s="136"/>
      <c r="IE793" s="136"/>
      <c r="IF793" s="136"/>
      <c r="IG793" s="136"/>
    </row>
    <row r="794" spans="1:241" ht="15" customHeight="1" x14ac:dyDescent="0.25">
      <c r="A794" s="135" t="s">
        <v>684</v>
      </c>
      <c r="B794" s="205">
        <v>6839071</v>
      </c>
      <c r="C794" s="205">
        <v>2554807</v>
      </c>
      <c r="D794" s="205">
        <v>774517</v>
      </c>
      <c r="E794" s="205">
        <v>974927</v>
      </c>
      <c r="F794" s="205">
        <v>1478277</v>
      </c>
      <c r="G794" s="205">
        <v>325663</v>
      </c>
      <c r="H794" s="242">
        <v>12947262</v>
      </c>
      <c r="I794" s="136"/>
      <c r="J794" s="135" t="s">
        <v>632</v>
      </c>
      <c r="K794" s="205">
        <v>2866620</v>
      </c>
      <c r="L794" s="205">
        <v>2182125</v>
      </c>
      <c r="M794" s="205">
        <v>567712</v>
      </c>
      <c r="N794" s="205">
        <v>612781</v>
      </c>
      <c r="O794" s="205">
        <v>905814</v>
      </c>
      <c r="P794" s="205">
        <v>261236</v>
      </c>
      <c r="Q794" s="242">
        <v>7396288</v>
      </c>
      <c r="R794" s="136"/>
      <c r="S794" s="136"/>
      <c r="T794" s="136"/>
      <c r="U794" s="136"/>
      <c r="V794" s="136"/>
      <c r="W794" s="136"/>
      <c r="X794" s="136"/>
      <c r="Y794" s="136"/>
      <c r="Z794" s="136"/>
      <c r="AA794" s="136"/>
      <c r="AB794" s="136"/>
      <c r="AC794" s="136"/>
      <c r="AD794" s="136"/>
      <c r="AE794" s="136"/>
      <c r="AF794" s="136"/>
      <c r="AG794" s="136"/>
      <c r="AH794" s="136"/>
      <c r="AI794" s="136"/>
      <c r="AJ794" s="136"/>
      <c r="AK794" s="136"/>
      <c r="AL794" s="136"/>
      <c r="AM794" s="136"/>
      <c r="AN794" s="136"/>
      <c r="AO794" s="136"/>
      <c r="AP794" s="136"/>
      <c r="AQ794" s="136"/>
      <c r="AR794" s="136"/>
      <c r="AS794" s="136"/>
      <c r="AT794" s="136"/>
      <c r="AU794" s="136"/>
      <c r="AV794" s="136"/>
      <c r="AW794" s="136"/>
      <c r="AX794" s="136"/>
      <c r="AY794" s="136"/>
      <c r="AZ794" s="136"/>
      <c r="BA794" s="136"/>
      <c r="BB794" s="136"/>
      <c r="BC794" s="136"/>
      <c r="BD794" s="136"/>
      <c r="BE794" s="136"/>
      <c r="BF794" s="136"/>
      <c r="BG794" s="136"/>
      <c r="BH794" s="136"/>
      <c r="BI794" s="136"/>
      <c r="BJ794" s="136"/>
      <c r="BK794" s="136"/>
      <c r="BL794" s="136"/>
      <c r="BM794" s="136"/>
      <c r="BN794" s="136"/>
      <c r="BO794" s="136"/>
      <c r="BP794" s="136"/>
      <c r="BQ794" s="136"/>
      <c r="BR794" s="136"/>
      <c r="BS794" s="136"/>
      <c r="BT794" s="136"/>
      <c r="BU794" s="136"/>
      <c r="BV794" s="136"/>
      <c r="BW794" s="136"/>
      <c r="BX794" s="136"/>
      <c r="BY794" s="136"/>
      <c r="BZ794" s="136"/>
      <c r="CA794" s="136"/>
      <c r="CB794" s="136"/>
      <c r="CC794" s="136"/>
      <c r="CD794" s="136"/>
      <c r="CE794" s="136"/>
      <c r="CF794" s="136"/>
      <c r="CG794" s="136"/>
      <c r="CH794" s="136"/>
      <c r="CI794" s="136"/>
      <c r="CJ794" s="136"/>
      <c r="CK794" s="136"/>
      <c r="CL794" s="136"/>
      <c r="CM794" s="136"/>
      <c r="CN794" s="136"/>
      <c r="CO794" s="136"/>
      <c r="CP794" s="136"/>
      <c r="CQ794" s="136"/>
      <c r="CR794" s="136"/>
      <c r="CS794" s="136"/>
      <c r="CT794" s="136"/>
      <c r="CU794" s="136"/>
      <c r="CV794" s="136"/>
      <c r="CW794" s="136"/>
      <c r="CX794" s="136"/>
      <c r="CY794" s="136"/>
      <c r="CZ794" s="136"/>
      <c r="DA794" s="136"/>
      <c r="DB794" s="136"/>
      <c r="DC794" s="136"/>
      <c r="DD794" s="136"/>
      <c r="DE794" s="136"/>
      <c r="DF794" s="136"/>
      <c r="DG794" s="136"/>
      <c r="DH794" s="136"/>
      <c r="DI794" s="136"/>
      <c r="DJ794" s="136"/>
      <c r="DK794" s="136"/>
      <c r="DL794" s="136"/>
      <c r="DM794" s="136"/>
      <c r="DN794" s="136"/>
      <c r="DO794" s="136"/>
      <c r="DP794" s="136"/>
      <c r="DQ794" s="136"/>
      <c r="DR794" s="136"/>
      <c r="DS794" s="136"/>
      <c r="DT794" s="136"/>
      <c r="DU794" s="136"/>
      <c r="DV794" s="136"/>
      <c r="DW794" s="136"/>
      <c r="DX794" s="136"/>
      <c r="DY794" s="136"/>
      <c r="DZ794" s="136"/>
      <c r="EA794" s="136"/>
      <c r="EB794" s="136"/>
      <c r="EC794" s="136"/>
      <c r="ED794" s="136"/>
      <c r="EE794" s="136"/>
      <c r="EF794" s="136"/>
      <c r="EG794" s="136"/>
      <c r="EH794" s="136"/>
      <c r="EI794" s="136"/>
      <c r="EJ794" s="136"/>
      <c r="EK794" s="136"/>
      <c r="EL794" s="136"/>
      <c r="EM794" s="136"/>
      <c r="EN794" s="136"/>
      <c r="EO794" s="136"/>
      <c r="EP794" s="136"/>
      <c r="EQ794" s="136"/>
      <c r="ER794" s="136"/>
      <c r="ES794" s="136"/>
      <c r="ET794" s="136"/>
      <c r="EU794" s="136"/>
      <c r="EV794" s="136"/>
      <c r="EW794" s="136"/>
      <c r="EX794" s="136"/>
      <c r="EY794" s="136"/>
      <c r="EZ794" s="136"/>
      <c r="FA794" s="136"/>
      <c r="FB794" s="136"/>
      <c r="FC794" s="136"/>
      <c r="FD794" s="136"/>
      <c r="FE794" s="136"/>
      <c r="FF794" s="136"/>
      <c r="FG794" s="136"/>
      <c r="FH794" s="136"/>
      <c r="FI794" s="136"/>
      <c r="FJ794" s="136"/>
      <c r="FK794" s="136"/>
      <c r="FL794" s="136"/>
      <c r="FM794" s="136"/>
      <c r="FN794" s="136"/>
      <c r="FO794" s="136"/>
      <c r="FP794" s="136"/>
      <c r="FQ794" s="136"/>
      <c r="FR794" s="136"/>
      <c r="FS794" s="136"/>
      <c r="FT794" s="136"/>
      <c r="FU794" s="136"/>
      <c r="FV794" s="136"/>
      <c r="FW794" s="136"/>
      <c r="FX794" s="136"/>
      <c r="FY794" s="136"/>
      <c r="FZ794" s="136"/>
      <c r="GA794" s="136"/>
      <c r="GB794" s="136"/>
      <c r="GC794" s="136"/>
      <c r="GD794" s="136"/>
      <c r="GE794" s="136"/>
      <c r="GF794" s="136"/>
      <c r="GG794" s="136"/>
      <c r="GH794" s="136"/>
      <c r="GI794" s="136"/>
      <c r="GJ794" s="136"/>
      <c r="GK794" s="136"/>
      <c r="GL794" s="136"/>
      <c r="GM794" s="136"/>
      <c r="GN794" s="136"/>
      <c r="GO794" s="136"/>
      <c r="GP794" s="136"/>
      <c r="GQ794" s="136"/>
      <c r="GR794" s="136"/>
      <c r="GS794" s="136"/>
      <c r="GT794" s="136"/>
      <c r="GU794" s="136"/>
      <c r="GV794" s="136"/>
      <c r="GW794" s="136"/>
      <c r="GX794" s="136"/>
      <c r="GY794" s="136"/>
      <c r="GZ794" s="136"/>
      <c r="HA794" s="136"/>
      <c r="HB794" s="136"/>
      <c r="HC794" s="136"/>
      <c r="HD794" s="136"/>
      <c r="HE794" s="136"/>
      <c r="HF794" s="136"/>
      <c r="HG794" s="136"/>
      <c r="HH794" s="136"/>
      <c r="HI794" s="136"/>
      <c r="HJ794" s="136"/>
      <c r="HK794" s="136"/>
      <c r="HL794" s="136"/>
      <c r="HM794" s="136"/>
      <c r="HN794" s="136"/>
      <c r="HO794" s="136"/>
      <c r="HP794" s="136"/>
      <c r="HQ794" s="136"/>
      <c r="HR794" s="136"/>
      <c r="HS794" s="136"/>
      <c r="HT794" s="136"/>
      <c r="HU794" s="136"/>
      <c r="HV794" s="136"/>
      <c r="HW794" s="136"/>
      <c r="HX794" s="136"/>
      <c r="HY794" s="136"/>
      <c r="HZ794" s="136"/>
      <c r="IA794" s="136"/>
      <c r="IB794" s="136"/>
      <c r="IC794" s="136"/>
      <c r="ID794" s="136"/>
      <c r="IE794" s="136"/>
      <c r="IF794" s="136"/>
      <c r="IG794" s="136"/>
    </row>
    <row r="795" spans="1:241" ht="15" customHeight="1" x14ac:dyDescent="0.25">
      <c r="A795" s="135" t="s">
        <v>685</v>
      </c>
      <c r="B795" s="205">
        <v>4500609</v>
      </c>
      <c r="C795" s="205">
        <v>2940339</v>
      </c>
      <c r="D795" s="205">
        <v>819294</v>
      </c>
      <c r="E795" s="205">
        <v>924838</v>
      </c>
      <c r="F795" s="205">
        <v>1360537</v>
      </c>
      <c r="G795" s="205">
        <v>285273</v>
      </c>
      <c r="H795" s="242">
        <v>10830890</v>
      </c>
      <c r="I795" s="136"/>
      <c r="J795" s="135" t="s">
        <v>402</v>
      </c>
      <c r="K795" s="205">
        <v>2232807</v>
      </c>
      <c r="L795" s="205">
        <v>1629931</v>
      </c>
      <c r="M795" s="205">
        <v>467524</v>
      </c>
      <c r="N795" s="205">
        <v>596969</v>
      </c>
      <c r="O795" s="205">
        <v>858947</v>
      </c>
      <c r="P795" s="205">
        <v>199171</v>
      </c>
      <c r="Q795" s="242">
        <v>5985349</v>
      </c>
      <c r="R795" s="136"/>
      <c r="S795" s="136"/>
      <c r="T795" s="136"/>
      <c r="U795" s="136"/>
      <c r="V795" s="136"/>
      <c r="W795" s="136"/>
      <c r="X795" s="136"/>
      <c r="Y795" s="136"/>
      <c r="Z795" s="136"/>
      <c r="AA795" s="136"/>
      <c r="AB795" s="136"/>
      <c r="AC795" s="136"/>
      <c r="AD795" s="136"/>
      <c r="AE795" s="136"/>
      <c r="AF795" s="136"/>
      <c r="AG795" s="136"/>
      <c r="AH795" s="136"/>
      <c r="AI795" s="136"/>
      <c r="AJ795" s="136"/>
      <c r="AK795" s="136"/>
      <c r="AL795" s="136"/>
      <c r="AM795" s="136"/>
      <c r="AN795" s="136"/>
      <c r="AO795" s="136"/>
      <c r="AP795" s="136"/>
      <c r="AQ795" s="136"/>
      <c r="AR795" s="136"/>
      <c r="AS795" s="136"/>
      <c r="AT795" s="136"/>
      <c r="AU795" s="136"/>
      <c r="AV795" s="136"/>
      <c r="AW795" s="136"/>
      <c r="AX795" s="136"/>
      <c r="AY795" s="136"/>
      <c r="AZ795" s="136"/>
      <c r="BA795" s="136"/>
      <c r="BB795" s="136"/>
      <c r="BC795" s="136"/>
      <c r="BD795" s="136"/>
      <c r="BE795" s="136"/>
      <c r="BF795" s="136"/>
      <c r="BG795" s="136"/>
      <c r="BH795" s="136"/>
      <c r="BI795" s="136"/>
      <c r="BJ795" s="136"/>
      <c r="BK795" s="136"/>
      <c r="BL795" s="136"/>
      <c r="BM795" s="136"/>
      <c r="BN795" s="136"/>
      <c r="BO795" s="136"/>
      <c r="BP795" s="136"/>
      <c r="BQ795" s="136"/>
      <c r="BR795" s="136"/>
      <c r="BS795" s="136"/>
      <c r="BT795" s="136"/>
      <c r="BU795" s="136"/>
      <c r="BV795" s="136"/>
      <c r="BW795" s="136"/>
      <c r="BX795" s="136"/>
      <c r="BY795" s="136"/>
      <c r="BZ795" s="136"/>
      <c r="CA795" s="136"/>
      <c r="CB795" s="136"/>
      <c r="CC795" s="136"/>
      <c r="CD795" s="136"/>
      <c r="CE795" s="136"/>
      <c r="CF795" s="136"/>
      <c r="CG795" s="136"/>
      <c r="CH795" s="136"/>
      <c r="CI795" s="136"/>
      <c r="CJ795" s="136"/>
      <c r="CK795" s="136"/>
      <c r="CL795" s="136"/>
      <c r="CM795" s="136"/>
      <c r="CN795" s="136"/>
      <c r="CO795" s="136"/>
      <c r="CP795" s="136"/>
      <c r="CQ795" s="136"/>
      <c r="CR795" s="136"/>
      <c r="CS795" s="136"/>
      <c r="CT795" s="136"/>
      <c r="CU795" s="136"/>
      <c r="CV795" s="136"/>
      <c r="CW795" s="136"/>
      <c r="CX795" s="136"/>
      <c r="CY795" s="136"/>
      <c r="CZ795" s="136"/>
      <c r="DA795" s="136"/>
      <c r="DB795" s="136"/>
      <c r="DC795" s="136"/>
      <c r="DD795" s="136"/>
      <c r="DE795" s="136"/>
      <c r="DF795" s="136"/>
      <c r="DG795" s="136"/>
      <c r="DH795" s="136"/>
      <c r="DI795" s="136"/>
      <c r="DJ795" s="136"/>
      <c r="DK795" s="136"/>
      <c r="DL795" s="136"/>
      <c r="DM795" s="136"/>
      <c r="DN795" s="136"/>
      <c r="DO795" s="136"/>
      <c r="DP795" s="136"/>
      <c r="DQ795" s="136"/>
      <c r="DR795" s="136"/>
      <c r="DS795" s="136"/>
      <c r="DT795" s="136"/>
      <c r="DU795" s="136"/>
      <c r="DV795" s="136"/>
      <c r="DW795" s="136"/>
      <c r="DX795" s="136"/>
      <c r="DY795" s="136"/>
      <c r="DZ795" s="136"/>
      <c r="EA795" s="136"/>
      <c r="EB795" s="136"/>
      <c r="EC795" s="136"/>
      <c r="ED795" s="136"/>
      <c r="EE795" s="136"/>
      <c r="EF795" s="136"/>
      <c r="EG795" s="136"/>
      <c r="EH795" s="136"/>
      <c r="EI795" s="136"/>
      <c r="EJ795" s="136"/>
      <c r="EK795" s="136"/>
      <c r="EL795" s="136"/>
      <c r="EM795" s="136"/>
      <c r="EN795" s="136"/>
      <c r="EO795" s="136"/>
      <c r="EP795" s="136"/>
      <c r="EQ795" s="136"/>
      <c r="ER795" s="136"/>
      <c r="ES795" s="136"/>
      <c r="ET795" s="136"/>
      <c r="EU795" s="136"/>
      <c r="EV795" s="136"/>
      <c r="EW795" s="136"/>
      <c r="EX795" s="136"/>
      <c r="EY795" s="136"/>
      <c r="EZ795" s="136"/>
      <c r="FA795" s="136"/>
      <c r="FB795" s="136"/>
      <c r="FC795" s="136"/>
      <c r="FD795" s="136"/>
      <c r="FE795" s="136"/>
      <c r="FF795" s="136"/>
      <c r="FG795" s="136"/>
      <c r="FH795" s="136"/>
      <c r="FI795" s="136"/>
      <c r="FJ795" s="136"/>
      <c r="FK795" s="136"/>
      <c r="FL795" s="136"/>
      <c r="FM795" s="136"/>
      <c r="FN795" s="136"/>
      <c r="FO795" s="136"/>
      <c r="FP795" s="136"/>
      <c r="FQ795" s="136"/>
      <c r="FR795" s="136"/>
      <c r="FS795" s="136"/>
      <c r="FT795" s="136"/>
      <c r="FU795" s="136"/>
      <c r="FV795" s="136"/>
      <c r="FW795" s="136"/>
      <c r="FX795" s="136"/>
      <c r="FY795" s="136"/>
      <c r="FZ795" s="136"/>
      <c r="GA795" s="136"/>
      <c r="GB795" s="136"/>
      <c r="GC795" s="136"/>
      <c r="GD795" s="136"/>
      <c r="GE795" s="136"/>
      <c r="GF795" s="136"/>
      <c r="GG795" s="136"/>
      <c r="GH795" s="136"/>
      <c r="GI795" s="136"/>
      <c r="GJ795" s="136"/>
      <c r="GK795" s="136"/>
      <c r="GL795" s="136"/>
      <c r="GM795" s="136"/>
      <c r="GN795" s="136"/>
      <c r="GO795" s="136"/>
      <c r="GP795" s="136"/>
      <c r="GQ795" s="136"/>
      <c r="GR795" s="136"/>
      <c r="GS795" s="136"/>
      <c r="GT795" s="136"/>
      <c r="GU795" s="136"/>
      <c r="GV795" s="136"/>
      <c r="GW795" s="136"/>
      <c r="GX795" s="136"/>
      <c r="GY795" s="136"/>
      <c r="GZ795" s="136"/>
      <c r="HA795" s="136"/>
      <c r="HB795" s="136"/>
      <c r="HC795" s="136"/>
      <c r="HD795" s="136"/>
      <c r="HE795" s="136"/>
      <c r="HF795" s="136"/>
      <c r="HG795" s="136"/>
      <c r="HH795" s="136"/>
      <c r="HI795" s="136"/>
      <c r="HJ795" s="136"/>
      <c r="HK795" s="136"/>
      <c r="HL795" s="136"/>
      <c r="HM795" s="136"/>
      <c r="HN795" s="136"/>
      <c r="HO795" s="136"/>
      <c r="HP795" s="136"/>
      <c r="HQ795" s="136"/>
      <c r="HR795" s="136"/>
      <c r="HS795" s="136"/>
      <c r="HT795" s="136"/>
      <c r="HU795" s="136"/>
      <c r="HV795" s="136"/>
      <c r="HW795" s="136"/>
      <c r="HX795" s="136"/>
      <c r="HY795" s="136"/>
      <c r="HZ795" s="136"/>
      <c r="IA795" s="136"/>
      <c r="IB795" s="136"/>
      <c r="IC795" s="136"/>
      <c r="ID795" s="136"/>
      <c r="IE795" s="136"/>
      <c r="IF795" s="136"/>
      <c r="IG795" s="136"/>
    </row>
    <row r="796" spans="1:241" ht="15" customHeight="1" x14ac:dyDescent="0.25">
      <c r="A796" s="135" t="s">
        <v>751</v>
      </c>
      <c r="B796" s="205">
        <v>1972459</v>
      </c>
      <c r="C796" s="205">
        <v>252132</v>
      </c>
      <c r="D796" s="205">
        <v>407658</v>
      </c>
      <c r="E796" s="205">
        <v>774464</v>
      </c>
      <c r="F796" s="205">
        <v>1015472</v>
      </c>
      <c r="G796" s="205">
        <v>136493</v>
      </c>
      <c r="H796" s="242">
        <v>4558678</v>
      </c>
      <c r="I796" s="136"/>
      <c r="J796" s="135" t="s">
        <v>405</v>
      </c>
      <c r="K796" s="205">
        <v>1940971</v>
      </c>
      <c r="L796" s="205">
        <v>2288229</v>
      </c>
      <c r="M796" s="205">
        <v>402285</v>
      </c>
      <c r="N796" s="205">
        <v>521133</v>
      </c>
      <c r="O796" s="205">
        <v>705998</v>
      </c>
      <c r="P796" s="205">
        <v>194130</v>
      </c>
      <c r="Q796" s="242">
        <v>6052746</v>
      </c>
      <c r="R796" s="136"/>
      <c r="S796" s="136"/>
      <c r="T796" s="136"/>
      <c r="U796" s="136"/>
      <c r="V796" s="136"/>
      <c r="W796" s="136"/>
      <c r="X796" s="136"/>
      <c r="Y796" s="136"/>
      <c r="Z796" s="136"/>
      <c r="AA796" s="136"/>
      <c r="AB796" s="136"/>
      <c r="AC796" s="136"/>
      <c r="AD796" s="136"/>
      <c r="AE796" s="136"/>
      <c r="AF796" s="136"/>
      <c r="AG796" s="136"/>
      <c r="AH796" s="136"/>
      <c r="AI796" s="136"/>
      <c r="AJ796" s="136"/>
      <c r="AK796" s="136"/>
      <c r="AL796" s="136"/>
      <c r="AM796" s="136"/>
      <c r="AN796" s="136"/>
      <c r="AO796" s="136"/>
      <c r="AP796" s="136"/>
      <c r="AQ796" s="136"/>
      <c r="AR796" s="136"/>
      <c r="AS796" s="136"/>
      <c r="AT796" s="136"/>
      <c r="AU796" s="136"/>
      <c r="AV796" s="136"/>
      <c r="AW796" s="136"/>
      <c r="AX796" s="136"/>
      <c r="AY796" s="136"/>
      <c r="AZ796" s="136"/>
      <c r="BA796" s="136"/>
      <c r="BB796" s="136"/>
      <c r="BC796" s="136"/>
      <c r="BD796" s="136"/>
      <c r="BE796" s="136"/>
      <c r="BF796" s="136"/>
      <c r="BG796" s="136"/>
      <c r="BH796" s="136"/>
      <c r="BI796" s="136"/>
      <c r="BJ796" s="136"/>
      <c r="BK796" s="136"/>
      <c r="BL796" s="136"/>
      <c r="BM796" s="136"/>
      <c r="BN796" s="136"/>
      <c r="BO796" s="136"/>
      <c r="BP796" s="136"/>
      <c r="BQ796" s="136"/>
      <c r="BR796" s="136"/>
      <c r="BS796" s="136"/>
      <c r="BT796" s="136"/>
      <c r="BU796" s="136"/>
      <c r="BV796" s="136"/>
      <c r="BW796" s="136"/>
      <c r="BX796" s="136"/>
      <c r="BY796" s="136"/>
      <c r="BZ796" s="136"/>
      <c r="CA796" s="136"/>
      <c r="CB796" s="136"/>
      <c r="CC796" s="136"/>
      <c r="CD796" s="136"/>
      <c r="CE796" s="136"/>
      <c r="CF796" s="136"/>
      <c r="CG796" s="136"/>
      <c r="CH796" s="136"/>
      <c r="CI796" s="136"/>
      <c r="CJ796" s="136"/>
      <c r="CK796" s="136"/>
      <c r="CL796" s="136"/>
      <c r="CM796" s="136"/>
      <c r="CN796" s="136"/>
      <c r="CO796" s="136"/>
      <c r="CP796" s="136"/>
      <c r="CQ796" s="136"/>
      <c r="CR796" s="136"/>
      <c r="CS796" s="136"/>
      <c r="CT796" s="136"/>
      <c r="CU796" s="136"/>
      <c r="CV796" s="136"/>
      <c r="CW796" s="136"/>
      <c r="CX796" s="136"/>
      <c r="CY796" s="136"/>
      <c r="CZ796" s="136"/>
      <c r="DA796" s="136"/>
      <c r="DB796" s="136"/>
      <c r="DC796" s="136"/>
      <c r="DD796" s="136"/>
      <c r="DE796" s="136"/>
      <c r="DF796" s="136"/>
      <c r="DG796" s="136"/>
      <c r="DH796" s="136"/>
      <c r="DI796" s="136"/>
      <c r="DJ796" s="136"/>
      <c r="DK796" s="136"/>
      <c r="DL796" s="136"/>
      <c r="DM796" s="136"/>
      <c r="DN796" s="136"/>
      <c r="DO796" s="136"/>
      <c r="DP796" s="136"/>
      <c r="DQ796" s="136"/>
      <c r="DR796" s="136"/>
      <c r="DS796" s="136"/>
      <c r="DT796" s="136"/>
      <c r="DU796" s="136"/>
      <c r="DV796" s="136"/>
      <c r="DW796" s="136"/>
      <c r="DX796" s="136"/>
      <c r="DY796" s="136"/>
      <c r="DZ796" s="136"/>
      <c r="EA796" s="136"/>
      <c r="EB796" s="136"/>
      <c r="EC796" s="136"/>
      <c r="ED796" s="136"/>
      <c r="EE796" s="136"/>
      <c r="EF796" s="136"/>
      <c r="EG796" s="136"/>
      <c r="EH796" s="136"/>
      <c r="EI796" s="136"/>
      <c r="EJ796" s="136"/>
      <c r="EK796" s="136"/>
      <c r="EL796" s="136"/>
      <c r="EM796" s="136"/>
      <c r="EN796" s="136"/>
      <c r="EO796" s="136"/>
      <c r="EP796" s="136"/>
      <c r="EQ796" s="136"/>
      <c r="ER796" s="136"/>
      <c r="ES796" s="136"/>
      <c r="ET796" s="136"/>
      <c r="EU796" s="136"/>
      <c r="EV796" s="136"/>
      <c r="EW796" s="136"/>
      <c r="EX796" s="136"/>
      <c r="EY796" s="136"/>
      <c r="EZ796" s="136"/>
      <c r="FA796" s="136"/>
      <c r="FB796" s="136"/>
      <c r="FC796" s="136"/>
      <c r="FD796" s="136"/>
      <c r="FE796" s="136"/>
      <c r="FF796" s="136"/>
      <c r="FG796" s="136"/>
      <c r="FH796" s="136"/>
      <c r="FI796" s="136"/>
      <c r="FJ796" s="136"/>
      <c r="FK796" s="136"/>
      <c r="FL796" s="136"/>
      <c r="FM796" s="136"/>
      <c r="FN796" s="136"/>
      <c r="FO796" s="136"/>
      <c r="FP796" s="136"/>
      <c r="FQ796" s="136"/>
      <c r="FR796" s="136"/>
      <c r="FS796" s="136"/>
      <c r="FT796" s="136"/>
      <c r="FU796" s="136"/>
      <c r="FV796" s="136"/>
      <c r="FW796" s="136"/>
      <c r="FX796" s="136"/>
      <c r="FY796" s="136"/>
      <c r="FZ796" s="136"/>
      <c r="GA796" s="136"/>
      <c r="GB796" s="136"/>
      <c r="GC796" s="136"/>
      <c r="GD796" s="136"/>
      <c r="GE796" s="136"/>
      <c r="GF796" s="136"/>
      <c r="GG796" s="136"/>
      <c r="GH796" s="136"/>
      <c r="GI796" s="136"/>
      <c r="GJ796" s="136"/>
      <c r="GK796" s="136"/>
      <c r="GL796" s="136"/>
      <c r="GM796" s="136"/>
      <c r="GN796" s="136"/>
      <c r="GO796" s="136"/>
      <c r="GP796" s="136"/>
      <c r="GQ796" s="136"/>
      <c r="GR796" s="136"/>
      <c r="GS796" s="136"/>
      <c r="GT796" s="136"/>
      <c r="GU796" s="136"/>
      <c r="GV796" s="136"/>
      <c r="GW796" s="136"/>
      <c r="GX796" s="136"/>
      <c r="GY796" s="136"/>
      <c r="GZ796" s="136"/>
      <c r="HA796" s="136"/>
      <c r="HB796" s="136"/>
      <c r="HC796" s="136"/>
      <c r="HD796" s="136"/>
      <c r="HE796" s="136"/>
      <c r="HF796" s="136"/>
      <c r="HG796" s="136"/>
      <c r="HH796" s="136"/>
      <c r="HI796" s="136"/>
      <c r="HJ796" s="136"/>
      <c r="HK796" s="136"/>
      <c r="HL796" s="136"/>
      <c r="HM796" s="136"/>
      <c r="HN796" s="136"/>
      <c r="HO796" s="136"/>
      <c r="HP796" s="136"/>
      <c r="HQ796" s="136"/>
      <c r="HR796" s="136"/>
      <c r="HS796" s="136"/>
      <c r="HT796" s="136"/>
      <c r="HU796" s="136"/>
      <c r="HV796" s="136"/>
      <c r="HW796" s="136"/>
      <c r="HX796" s="136"/>
      <c r="HY796" s="136"/>
      <c r="HZ796" s="136"/>
      <c r="IA796" s="136"/>
      <c r="IB796" s="136"/>
      <c r="IC796" s="136"/>
      <c r="ID796" s="136"/>
      <c r="IE796" s="136"/>
      <c r="IF796" s="136"/>
      <c r="IG796" s="136"/>
    </row>
    <row r="797" spans="1:241" ht="15" customHeight="1" x14ac:dyDescent="0.25">
      <c r="A797" s="135" t="s">
        <v>752</v>
      </c>
      <c r="B797" s="205">
        <v>1313529</v>
      </c>
      <c r="C797" s="205">
        <v>250602</v>
      </c>
      <c r="D797" s="205">
        <v>380674</v>
      </c>
      <c r="E797" s="205">
        <v>843045</v>
      </c>
      <c r="F797" s="205">
        <v>799415</v>
      </c>
      <c r="G797" s="205">
        <v>135097</v>
      </c>
      <c r="H797" s="242">
        <v>3722362</v>
      </c>
      <c r="I797" s="136"/>
      <c r="J797" s="212" t="s">
        <v>997</v>
      </c>
      <c r="K797" s="212">
        <v>72833520</v>
      </c>
      <c r="L797" s="212">
        <v>53640873</v>
      </c>
      <c r="M797" s="212">
        <v>16523433</v>
      </c>
      <c r="N797" s="212">
        <v>17560706</v>
      </c>
      <c r="O797" s="212">
        <v>26676558</v>
      </c>
      <c r="P797" s="212">
        <v>5671520</v>
      </c>
      <c r="Q797" s="243">
        <v>192906610</v>
      </c>
      <c r="R797" s="136"/>
      <c r="S797" s="136"/>
      <c r="T797" s="136"/>
      <c r="U797" s="136"/>
      <c r="V797" s="136"/>
      <c r="W797" s="136"/>
      <c r="X797" s="136"/>
      <c r="Y797" s="136"/>
      <c r="Z797" s="136"/>
      <c r="AA797" s="136"/>
      <c r="AB797" s="136"/>
      <c r="AC797" s="136"/>
      <c r="AD797" s="136"/>
      <c r="AE797" s="136"/>
      <c r="AF797" s="136"/>
      <c r="AG797" s="136"/>
      <c r="AH797" s="136"/>
      <c r="AI797" s="136"/>
      <c r="AJ797" s="136"/>
      <c r="AK797" s="136"/>
      <c r="AL797" s="136"/>
      <c r="AM797" s="136"/>
      <c r="AN797" s="136"/>
      <c r="AO797" s="136"/>
      <c r="AP797" s="136"/>
      <c r="AQ797" s="136"/>
      <c r="AR797" s="136"/>
      <c r="AS797" s="136"/>
      <c r="AT797" s="136"/>
      <c r="AU797" s="136"/>
      <c r="AV797" s="136"/>
      <c r="AW797" s="136"/>
      <c r="AX797" s="136"/>
      <c r="AY797" s="136"/>
      <c r="AZ797" s="136"/>
      <c r="BA797" s="136"/>
      <c r="BB797" s="136"/>
      <c r="BC797" s="136"/>
      <c r="BD797" s="136"/>
      <c r="BE797" s="136"/>
      <c r="BF797" s="136"/>
      <c r="BG797" s="136"/>
      <c r="BH797" s="136"/>
      <c r="BI797" s="136"/>
      <c r="BJ797" s="136"/>
      <c r="BK797" s="136"/>
      <c r="BL797" s="136"/>
      <c r="BM797" s="136"/>
      <c r="BN797" s="136"/>
      <c r="BO797" s="136"/>
      <c r="BP797" s="136"/>
      <c r="BQ797" s="136"/>
      <c r="BR797" s="136"/>
      <c r="BS797" s="136"/>
      <c r="BT797" s="136"/>
      <c r="BU797" s="136"/>
      <c r="BV797" s="136"/>
      <c r="BW797" s="136"/>
      <c r="BX797" s="136"/>
      <c r="BY797" s="136"/>
      <c r="BZ797" s="136"/>
      <c r="CA797" s="136"/>
      <c r="CB797" s="136"/>
      <c r="CC797" s="136"/>
      <c r="CD797" s="136"/>
      <c r="CE797" s="136"/>
      <c r="CF797" s="136"/>
      <c r="CG797" s="136"/>
      <c r="CH797" s="136"/>
      <c r="CI797" s="136"/>
      <c r="CJ797" s="136"/>
      <c r="CK797" s="136"/>
      <c r="CL797" s="136"/>
      <c r="CM797" s="136"/>
      <c r="CN797" s="136"/>
      <c r="CO797" s="136"/>
      <c r="CP797" s="136"/>
      <c r="CQ797" s="136"/>
      <c r="CR797" s="136"/>
      <c r="CS797" s="136"/>
      <c r="CT797" s="136"/>
      <c r="CU797" s="136"/>
      <c r="CV797" s="136"/>
      <c r="CW797" s="136"/>
      <c r="CX797" s="136"/>
      <c r="CY797" s="136"/>
      <c r="CZ797" s="136"/>
      <c r="DA797" s="136"/>
      <c r="DB797" s="136"/>
      <c r="DC797" s="136"/>
      <c r="DD797" s="136"/>
      <c r="DE797" s="136"/>
      <c r="DF797" s="136"/>
      <c r="DG797" s="136"/>
      <c r="DH797" s="136"/>
      <c r="DI797" s="136"/>
      <c r="DJ797" s="136"/>
      <c r="DK797" s="136"/>
      <c r="DL797" s="136"/>
      <c r="DM797" s="136"/>
      <c r="DN797" s="136"/>
      <c r="DO797" s="136"/>
      <c r="DP797" s="136"/>
      <c r="DQ797" s="136"/>
      <c r="DR797" s="136"/>
      <c r="DS797" s="136"/>
      <c r="DT797" s="136"/>
      <c r="DU797" s="136"/>
      <c r="DV797" s="136"/>
      <c r="DW797" s="136"/>
      <c r="DX797" s="136"/>
      <c r="DY797" s="136"/>
      <c r="DZ797" s="136"/>
      <c r="EA797" s="136"/>
      <c r="EB797" s="136"/>
      <c r="EC797" s="136"/>
      <c r="ED797" s="136"/>
      <c r="EE797" s="136"/>
      <c r="EF797" s="136"/>
      <c r="EG797" s="136"/>
      <c r="EH797" s="136"/>
      <c r="EI797" s="136"/>
      <c r="EJ797" s="136"/>
      <c r="EK797" s="136"/>
      <c r="EL797" s="136"/>
      <c r="EM797" s="136"/>
      <c r="EN797" s="136"/>
      <c r="EO797" s="136"/>
      <c r="EP797" s="136"/>
      <c r="EQ797" s="136"/>
      <c r="ER797" s="136"/>
      <c r="ES797" s="136"/>
      <c r="ET797" s="136"/>
      <c r="EU797" s="136"/>
      <c r="EV797" s="136"/>
      <c r="EW797" s="136"/>
      <c r="EX797" s="136"/>
      <c r="EY797" s="136"/>
      <c r="EZ797" s="136"/>
      <c r="FA797" s="136"/>
      <c r="FB797" s="136"/>
      <c r="FC797" s="136"/>
      <c r="FD797" s="136"/>
      <c r="FE797" s="136"/>
      <c r="FF797" s="136"/>
      <c r="FG797" s="136"/>
      <c r="FH797" s="136"/>
      <c r="FI797" s="136"/>
      <c r="FJ797" s="136"/>
      <c r="FK797" s="136"/>
      <c r="FL797" s="136"/>
      <c r="FM797" s="136"/>
      <c r="FN797" s="136"/>
      <c r="FO797" s="136"/>
      <c r="FP797" s="136"/>
      <c r="FQ797" s="136"/>
      <c r="FR797" s="136"/>
      <c r="FS797" s="136"/>
      <c r="FT797" s="136"/>
      <c r="FU797" s="136"/>
      <c r="FV797" s="136"/>
      <c r="FW797" s="136"/>
      <c r="FX797" s="136"/>
      <c r="FY797" s="136"/>
      <c r="FZ797" s="136"/>
      <c r="GA797" s="136"/>
      <c r="GB797" s="136"/>
      <c r="GC797" s="136"/>
      <c r="GD797" s="136"/>
      <c r="GE797" s="136"/>
      <c r="GF797" s="136"/>
      <c r="GG797" s="136"/>
      <c r="GH797" s="136"/>
      <c r="GI797" s="136"/>
      <c r="GJ797" s="136"/>
      <c r="GK797" s="136"/>
      <c r="GL797" s="136"/>
      <c r="GM797" s="136"/>
      <c r="GN797" s="136"/>
      <c r="GO797" s="136"/>
      <c r="GP797" s="136"/>
      <c r="GQ797" s="136"/>
      <c r="GR797" s="136"/>
      <c r="GS797" s="136"/>
      <c r="GT797" s="136"/>
      <c r="GU797" s="136"/>
      <c r="GV797" s="136"/>
      <c r="GW797" s="136"/>
      <c r="GX797" s="136"/>
      <c r="GY797" s="136"/>
      <c r="GZ797" s="136"/>
      <c r="HA797" s="136"/>
      <c r="HB797" s="136"/>
      <c r="HC797" s="136"/>
      <c r="HD797" s="136"/>
      <c r="HE797" s="136"/>
      <c r="HF797" s="136"/>
      <c r="HG797" s="136"/>
      <c r="HH797" s="136"/>
      <c r="HI797" s="136"/>
      <c r="HJ797" s="136"/>
      <c r="HK797" s="136"/>
      <c r="HL797" s="136"/>
      <c r="HM797" s="136"/>
      <c r="HN797" s="136"/>
      <c r="HO797" s="136"/>
      <c r="HP797" s="136"/>
      <c r="HQ797" s="136"/>
      <c r="HR797" s="136"/>
      <c r="HS797" s="136"/>
      <c r="HT797" s="136"/>
      <c r="HU797" s="136"/>
      <c r="HV797" s="136"/>
      <c r="HW797" s="136"/>
      <c r="HX797" s="136"/>
      <c r="HY797" s="136"/>
      <c r="HZ797" s="136"/>
      <c r="IA797" s="136"/>
      <c r="IB797" s="136"/>
      <c r="IC797" s="136"/>
      <c r="ID797" s="136"/>
      <c r="IE797" s="136"/>
      <c r="IF797" s="136"/>
      <c r="IG797" s="136"/>
    </row>
    <row r="798" spans="1:241" ht="15" customHeight="1" x14ac:dyDescent="0.25">
      <c r="A798" s="135" t="s">
        <v>688</v>
      </c>
      <c r="B798" s="205">
        <v>4688879</v>
      </c>
      <c r="C798" s="205">
        <v>2541207</v>
      </c>
      <c r="D798" s="205">
        <v>686921</v>
      </c>
      <c r="E798" s="205">
        <v>1094931</v>
      </c>
      <c r="F798" s="205">
        <v>1383543</v>
      </c>
      <c r="G798" s="205">
        <v>270599</v>
      </c>
      <c r="H798" s="242">
        <v>10666080</v>
      </c>
      <c r="I798" s="136"/>
      <c r="J798" s="208" t="s">
        <v>998</v>
      </c>
      <c r="K798" s="208">
        <v>3641676</v>
      </c>
      <c r="L798" s="208">
        <v>2682043.65</v>
      </c>
      <c r="M798" s="208">
        <v>826171.65</v>
      </c>
      <c r="N798" s="208">
        <v>878035.3</v>
      </c>
      <c r="O798" s="208">
        <v>1333827.8999999999</v>
      </c>
      <c r="P798" s="208">
        <v>283576</v>
      </c>
      <c r="Q798" s="208">
        <v>9645330.5</v>
      </c>
      <c r="R798" s="136"/>
      <c r="S798" s="136"/>
      <c r="T798" s="136"/>
      <c r="U798" s="136"/>
      <c r="V798" s="136"/>
      <c r="W798" s="136"/>
      <c r="X798" s="136"/>
      <c r="Y798" s="136"/>
      <c r="Z798" s="136"/>
      <c r="AA798" s="136"/>
      <c r="AB798" s="136"/>
      <c r="AC798" s="136"/>
      <c r="AD798" s="136"/>
      <c r="AE798" s="136"/>
      <c r="AF798" s="136"/>
      <c r="AG798" s="136"/>
      <c r="AH798" s="136"/>
      <c r="AI798" s="136"/>
      <c r="AJ798" s="136"/>
      <c r="AK798" s="136"/>
      <c r="AL798" s="136"/>
      <c r="AM798" s="136"/>
      <c r="AN798" s="136"/>
      <c r="AO798" s="136"/>
      <c r="AP798" s="136"/>
      <c r="AQ798" s="136"/>
      <c r="AR798" s="136"/>
      <c r="AS798" s="136"/>
      <c r="AT798" s="136"/>
      <c r="AU798" s="136"/>
      <c r="AV798" s="136"/>
      <c r="AW798" s="136"/>
      <c r="AX798" s="136"/>
      <c r="AY798" s="136"/>
      <c r="AZ798" s="136"/>
      <c r="BA798" s="136"/>
      <c r="BB798" s="136"/>
      <c r="BC798" s="136"/>
      <c r="BD798" s="136"/>
      <c r="BE798" s="136"/>
      <c r="BF798" s="136"/>
      <c r="BG798" s="136"/>
      <c r="BH798" s="136"/>
      <c r="BI798" s="136"/>
      <c r="BJ798" s="136"/>
      <c r="BK798" s="136"/>
      <c r="BL798" s="136"/>
      <c r="BM798" s="136"/>
      <c r="BN798" s="136"/>
      <c r="BO798" s="136"/>
      <c r="BP798" s="136"/>
      <c r="BQ798" s="136"/>
      <c r="BR798" s="136"/>
      <c r="BS798" s="136"/>
      <c r="BT798" s="136"/>
      <c r="BU798" s="136"/>
      <c r="BV798" s="136"/>
      <c r="BW798" s="136"/>
      <c r="BX798" s="136"/>
      <c r="BY798" s="136"/>
      <c r="BZ798" s="136"/>
      <c r="CA798" s="136"/>
      <c r="CB798" s="136"/>
      <c r="CC798" s="136"/>
      <c r="CD798" s="136"/>
      <c r="CE798" s="136"/>
      <c r="CF798" s="136"/>
      <c r="CG798" s="136"/>
      <c r="CH798" s="136"/>
      <c r="CI798" s="136"/>
      <c r="CJ798" s="136"/>
      <c r="CK798" s="136"/>
      <c r="CL798" s="136"/>
      <c r="CM798" s="136"/>
      <c r="CN798" s="136"/>
      <c r="CO798" s="136"/>
      <c r="CP798" s="136"/>
      <c r="CQ798" s="136"/>
      <c r="CR798" s="136"/>
      <c r="CS798" s="136"/>
      <c r="CT798" s="136"/>
      <c r="CU798" s="136"/>
      <c r="CV798" s="136"/>
      <c r="CW798" s="136"/>
      <c r="CX798" s="136"/>
      <c r="CY798" s="136"/>
      <c r="CZ798" s="136"/>
      <c r="DA798" s="136"/>
      <c r="DB798" s="136"/>
      <c r="DC798" s="136"/>
      <c r="DD798" s="136"/>
      <c r="DE798" s="136"/>
      <c r="DF798" s="136"/>
      <c r="DG798" s="136"/>
      <c r="DH798" s="136"/>
      <c r="DI798" s="136"/>
      <c r="DJ798" s="136"/>
      <c r="DK798" s="136"/>
      <c r="DL798" s="136"/>
      <c r="DM798" s="136"/>
      <c r="DN798" s="136"/>
      <c r="DO798" s="136"/>
      <c r="DP798" s="136"/>
      <c r="DQ798" s="136"/>
      <c r="DR798" s="136"/>
      <c r="DS798" s="136"/>
      <c r="DT798" s="136"/>
      <c r="DU798" s="136"/>
      <c r="DV798" s="136"/>
      <c r="DW798" s="136"/>
      <c r="DX798" s="136"/>
      <c r="DY798" s="136"/>
      <c r="DZ798" s="136"/>
      <c r="EA798" s="136"/>
      <c r="EB798" s="136"/>
      <c r="EC798" s="136"/>
      <c r="ED798" s="136"/>
      <c r="EE798" s="136"/>
      <c r="EF798" s="136"/>
      <c r="EG798" s="136"/>
      <c r="EH798" s="136"/>
      <c r="EI798" s="136"/>
      <c r="EJ798" s="136"/>
      <c r="EK798" s="136"/>
      <c r="EL798" s="136"/>
      <c r="EM798" s="136"/>
      <c r="EN798" s="136"/>
      <c r="EO798" s="136"/>
      <c r="EP798" s="136"/>
      <c r="EQ798" s="136"/>
      <c r="ER798" s="136"/>
      <c r="ES798" s="136"/>
      <c r="ET798" s="136"/>
      <c r="EU798" s="136"/>
      <c r="EV798" s="136"/>
      <c r="EW798" s="136"/>
      <c r="EX798" s="136"/>
      <c r="EY798" s="136"/>
      <c r="EZ798" s="136"/>
      <c r="FA798" s="136"/>
      <c r="FB798" s="136"/>
      <c r="FC798" s="136"/>
      <c r="FD798" s="136"/>
      <c r="FE798" s="136"/>
      <c r="FF798" s="136"/>
      <c r="FG798" s="136"/>
      <c r="FH798" s="136"/>
      <c r="FI798" s="136"/>
      <c r="FJ798" s="136"/>
      <c r="FK798" s="136"/>
      <c r="FL798" s="136"/>
      <c r="FM798" s="136"/>
      <c r="FN798" s="136"/>
      <c r="FO798" s="136"/>
      <c r="FP798" s="136"/>
      <c r="FQ798" s="136"/>
      <c r="FR798" s="136"/>
      <c r="FS798" s="136"/>
      <c r="FT798" s="136"/>
      <c r="FU798" s="136"/>
      <c r="FV798" s="136"/>
      <c r="FW798" s="136"/>
      <c r="FX798" s="136"/>
      <c r="FY798" s="136"/>
      <c r="FZ798" s="136"/>
      <c r="GA798" s="136"/>
      <c r="GB798" s="136"/>
      <c r="GC798" s="136"/>
      <c r="GD798" s="136"/>
      <c r="GE798" s="136"/>
      <c r="GF798" s="136"/>
      <c r="GG798" s="136"/>
      <c r="GH798" s="136"/>
      <c r="GI798" s="136"/>
      <c r="GJ798" s="136"/>
      <c r="GK798" s="136"/>
      <c r="GL798" s="136"/>
      <c r="GM798" s="136"/>
      <c r="GN798" s="136"/>
      <c r="GO798" s="136"/>
      <c r="GP798" s="136"/>
      <c r="GQ798" s="136"/>
      <c r="GR798" s="136"/>
      <c r="GS798" s="136"/>
      <c r="GT798" s="136"/>
      <c r="GU798" s="136"/>
      <c r="GV798" s="136"/>
      <c r="GW798" s="136"/>
      <c r="GX798" s="136"/>
      <c r="GY798" s="136"/>
      <c r="GZ798" s="136"/>
      <c r="HA798" s="136"/>
      <c r="HB798" s="136"/>
      <c r="HC798" s="136"/>
      <c r="HD798" s="136"/>
      <c r="HE798" s="136"/>
      <c r="HF798" s="136"/>
      <c r="HG798" s="136"/>
      <c r="HH798" s="136"/>
      <c r="HI798" s="136"/>
      <c r="HJ798" s="136"/>
      <c r="HK798" s="136"/>
      <c r="HL798" s="136"/>
      <c r="HM798" s="136"/>
      <c r="HN798" s="136"/>
      <c r="HO798" s="136"/>
      <c r="HP798" s="136"/>
      <c r="HQ798" s="136"/>
      <c r="HR798" s="136"/>
      <c r="HS798" s="136"/>
      <c r="HT798" s="136"/>
      <c r="HU798" s="136"/>
      <c r="HV798" s="136"/>
      <c r="HW798" s="136"/>
      <c r="HX798" s="136"/>
      <c r="HY798" s="136"/>
      <c r="HZ798" s="136"/>
      <c r="IA798" s="136"/>
      <c r="IB798" s="136"/>
      <c r="IC798" s="136"/>
      <c r="ID798" s="136"/>
      <c r="IE798" s="136"/>
      <c r="IF798" s="136"/>
      <c r="IG798" s="136"/>
    </row>
    <row r="799" spans="1:241" ht="15" customHeight="1" x14ac:dyDescent="0.25">
      <c r="A799" s="212" t="s">
        <v>995</v>
      </c>
      <c r="B799" s="212">
        <v>93142668</v>
      </c>
      <c r="C799" s="212">
        <v>52039810</v>
      </c>
      <c r="D799" s="212">
        <v>16315747</v>
      </c>
      <c r="E799" s="212">
        <v>22378507</v>
      </c>
      <c r="F799" s="212">
        <v>36985821</v>
      </c>
      <c r="G799" s="212">
        <v>6332155</v>
      </c>
      <c r="H799" s="243">
        <v>227194708</v>
      </c>
      <c r="I799" s="136"/>
      <c r="J799" s="136"/>
      <c r="K799" s="136"/>
      <c r="L799" s="136"/>
      <c r="M799" s="136"/>
      <c r="N799" s="136"/>
      <c r="O799" s="136"/>
      <c r="P799" s="136"/>
      <c r="Q799" s="136"/>
      <c r="R799" s="136"/>
      <c r="S799" s="136"/>
      <c r="T799" s="136"/>
      <c r="U799" s="136"/>
      <c r="V799" s="136"/>
      <c r="W799" s="136"/>
      <c r="X799" s="136"/>
      <c r="Y799" s="136"/>
      <c r="Z799" s="136"/>
      <c r="AA799" s="136"/>
      <c r="AB799" s="136"/>
      <c r="AC799" s="136"/>
      <c r="AD799" s="136"/>
      <c r="AE799" s="136"/>
      <c r="AF799" s="136"/>
      <c r="AG799" s="136"/>
      <c r="AH799" s="136"/>
      <c r="AI799" s="136"/>
      <c r="AJ799" s="136"/>
      <c r="AK799" s="136"/>
      <c r="AL799" s="136"/>
      <c r="AM799" s="136"/>
      <c r="AN799" s="136"/>
      <c r="AO799" s="136"/>
      <c r="AP799" s="136"/>
      <c r="AQ799" s="136"/>
      <c r="AR799" s="136"/>
      <c r="AS799" s="136"/>
      <c r="AT799" s="136"/>
      <c r="AU799" s="136"/>
      <c r="AV799" s="136"/>
      <c r="AW799" s="136"/>
      <c r="AX799" s="136"/>
      <c r="AY799" s="136"/>
      <c r="AZ799" s="136"/>
      <c r="BA799" s="136"/>
      <c r="BB799" s="136"/>
      <c r="BC799" s="136"/>
      <c r="BD799" s="136"/>
      <c r="BE799" s="136"/>
      <c r="BF799" s="136"/>
      <c r="BG799" s="136"/>
      <c r="BH799" s="136"/>
      <c r="BI799" s="136"/>
      <c r="BJ799" s="136"/>
      <c r="BK799" s="136"/>
      <c r="BL799" s="136"/>
      <c r="BM799" s="136"/>
      <c r="BN799" s="136"/>
      <c r="BO799" s="136"/>
      <c r="BP799" s="136"/>
      <c r="BQ799" s="136"/>
      <c r="BR799" s="136"/>
      <c r="BS799" s="136"/>
      <c r="BT799" s="136"/>
      <c r="BU799" s="136"/>
      <c r="BV799" s="136"/>
      <c r="BW799" s="136"/>
      <c r="BX799" s="136"/>
      <c r="BY799" s="136"/>
      <c r="BZ799" s="136"/>
      <c r="CA799" s="136"/>
      <c r="CB799" s="136"/>
      <c r="CC799" s="136"/>
      <c r="CD799" s="136"/>
      <c r="CE799" s="136"/>
      <c r="CF799" s="136"/>
      <c r="CG799" s="136"/>
      <c r="CH799" s="136"/>
      <c r="CI799" s="136"/>
      <c r="CJ799" s="136"/>
      <c r="CK799" s="136"/>
      <c r="CL799" s="136"/>
      <c r="CM799" s="136"/>
      <c r="CN799" s="136"/>
      <c r="CO799" s="136"/>
      <c r="CP799" s="136"/>
      <c r="CQ799" s="136"/>
      <c r="CR799" s="136"/>
      <c r="CS799" s="136"/>
      <c r="CT799" s="136"/>
      <c r="CU799" s="136"/>
      <c r="CV799" s="136"/>
      <c r="CW799" s="136"/>
      <c r="CX799" s="136"/>
      <c r="CY799" s="136"/>
      <c r="CZ799" s="136"/>
      <c r="DA799" s="136"/>
      <c r="DB799" s="136"/>
      <c r="DC799" s="136"/>
      <c r="DD799" s="136"/>
      <c r="DE799" s="136"/>
      <c r="DF799" s="136"/>
      <c r="DG799" s="136"/>
      <c r="DH799" s="136"/>
      <c r="DI799" s="136"/>
      <c r="DJ799" s="136"/>
      <c r="DK799" s="136"/>
      <c r="DL799" s="136"/>
      <c r="DM799" s="136"/>
      <c r="DN799" s="136"/>
      <c r="DO799" s="136"/>
      <c r="DP799" s="136"/>
      <c r="DQ799" s="136"/>
      <c r="DR799" s="136"/>
      <c r="DS799" s="136"/>
      <c r="DT799" s="136"/>
      <c r="DU799" s="136"/>
      <c r="DV799" s="136"/>
      <c r="DW799" s="136"/>
      <c r="DX799" s="136"/>
      <c r="DY799" s="136"/>
      <c r="DZ799" s="136"/>
      <c r="EA799" s="136"/>
      <c r="EB799" s="136"/>
      <c r="EC799" s="136"/>
      <c r="ED799" s="136"/>
      <c r="EE799" s="136"/>
      <c r="EF799" s="136"/>
      <c r="EG799" s="136"/>
      <c r="EH799" s="136"/>
      <c r="EI799" s="136"/>
      <c r="EJ799" s="136"/>
      <c r="EK799" s="136"/>
      <c r="EL799" s="136"/>
      <c r="EM799" s="136"/>
      <c r="EN799" s="136"/>
      <c r="EO799" s="136"/>
      <c r="EP799" s="136"/>
      <c r="EQ799" s="136"/>
      <c r="ER799" s="136"/>
      <c r="ES799" s="136"/>
      <c r="ET799" s="136"/>
      <c r="EU799" s="136"/>
      <c r="EV799" s="136"/>
      <c r="EW799" s="136"/>
      <c r="EX799" s="136"/>
      <c r="EY799" s="136"/>
      <c r="EZ799" s="136"/>
      <c r="FA799" s="136"/>
      <c r="FB799" s="136"/>
      <c r="FC799" s="136"/>
      <c r="FD799" s="136"/>
      <c r="FE799" s="136"/>
      <c r="FF799" s="136"/>
      <c r="FG799" s="136"/>
      <c r="FH799" s="136"/>
      <c r="FI799" s="136"/>
      <c r="FJ799" s="136"/>
      <c r="FK799" s="136"/>
      <c r="FL799" s="136"/>
      <c r="FM799" s="136"/>
      <c r="FN799" s="136"/>
      <c r="FO799" s="136"/>
      <c r="FP799" s="136"/>
      <c r="FQ799" s="136"/>
      <c r="FR799" s="136"/>
      <c r="FS799" s="136"/>
      <c r="FT799" s="136"/>
      <c r="FU799" s="136"/>
      <c r="FV799" s="136"/>
      <c r="FW799" s="136"/>
      <c r="FX799" s="136"/>
      <c r="FY799" s="136"/>
      <c r="FZ799" s="136"/>
      <c r="GA799" s="136"/>
      <c r="GB799" s="136"/>
      <c r="GC799" s="136"/>
      <c r="GD799" s="136"/>
      <c r="GE799" s="136"/>
      <c r="GF799" s="136"/>
      <c r="GG799" s="136"/>
      <c r="GH799" s="136"/>
      <c r="GI799" s="136"/>
      <c r="GJ799" s="136"/>
      <c r="GK799" s="136"/>
      <c r="GL799" s="136"/>
      <c r="GM799" s="136"/>
      <c r="GN799" s="136"/>
      <c r="GO799" s="136"/>
      <c r="GP799" s="136"/>
      <c r="GQ799" s="136"/>
      <c r="GR799" s="136"/>
      <c r="GS799" s="136"/>
      <c r="GT799" s="136"/>
      <c r="GU799" s="136"/>
      <c r="GV799" s="136"/>
      <c r="GW799" s="136"/>
      <c r="GX799" s="136"/>
      <c r="GY799" s="136"/>
      <c r="GZ799" s="136"/>
      <c r="HA799" s="136"/>
      <c r="HB799" s="136"/>
      <c r="HC799" s="136"/>
      <c r="HD799" s="136"/>
      <c r="HE799" s="136"/>
      <c r="HF799" s="136"/>
      <c r="HG799" s="136"/>
      <c r="HH799" s="136"/>
      <c r="HI799" s="136"/>
      <c r="HJ799" s="136"/>
      <c r="HK799" s="136"/>
      <c r="HL799" s="136"/>
      <c r="HM799" s="136"/>
      <c r="HN799" s="136"/>
      <c r="HO799" s="136"/>
      <c r="HP799" s="136"/>
      <c r="HQ799" s="136"/>
      <c r="HR799" s="136"/>
      <c r="HS799" s="136"/>
      <c r="HT799" s="136"/>
      <c r="HU799" s="136"/>
      <c r="HV799" s="136"/>
      <c r="HW799" s="136"/>
      <c r="HX799" s="136"/>
      <c r="HY799" s="136"/>
      <c r="HZ799" s="136"/>
      <c r="IA799" s="136"/>
      <c r="IB799" s="136"/>
      <c r="IC799" s="136"/>
      <c r="ID799" s="136"/>
      <c r="IE799" s="136"/>
      <c r="IF799" s="136"/>
      <c r="IG799" s="136"/>
    </row>
    <row r="800" spans="1:241" ht="15" customHeight="1" x14ac:dyDescent="0.25">
      <c r="A800" s="208" t="s">
        <v>996</v>
      </c>
      <c r="B800" s="208">
        <v>4049681.2173913042</v>
      </c>
      <c r="C800" s="208">
        <v>2262600.4347826089</v>
      </c>
      <c r="D800" s="208">
        <v>709380.30434782605</v>
      </c>
      <c r="E800" s="208">
        <v>972978.56521739135</v>
      </c>
      <c r="F800" s="208">
        <v>1608079.1739130435</v>
      </c>
      <c r="G800" s="208">
        <v>275311.08695652173</v>
      </c>
      <c r="H800" s="208">
        <v>9878030.7826086953</v>
      </c>
      <c r="I800" s="136"/>
      <c r="J800" s="136"/>
      <c r="K800" s="136"/>
      <c r="L800" s="136"/>
      <c r="M800" s="136"/>
      <c r="N800" s="136"/>
      <c r="O800" s="136"/>
      <c r="P800" s="136"/>
      <c r="Q800" s="136"/>
      <c r="R800" s="136"/>
      <c r="S800" s="136"/>
      <c r="T800" s="136"/>
      <c r="U800" s="136"/>
      <c r="V800" s="136"/>
      <c r="W800" s="136"/>
      <c r="X800" s="136"/>
      <c r="Y800" s="136"/>
      <c r="Z800" s="136"/>
      <c r="AA800" s="136"/>
      <c r="AB800" s="136"/>
      <c r="AC800" s="136"/>
      <c r="AD800" s="136"/>
      <c r="AE800" s="136"/>
      <c r="AF800" s="136"/>
      <c r="AG800" s="136"/>
      <c r="AH800" s="136"/>
      <c r="AI800" s="136"/>
      <c r="AJ800" s="136"/>
      <c r="AK800" s="136"/>
      <c r="AL800" s="136"/>
      <c r="AM800" s="136"/>
      <c r="AN800" s="136"/>
      <c r="AO800" s="136"/>
      <c r="AP800" s="136"/>
      <c r="AQ800" s="136"/>
      <c r="AR800" s="136"/>
      <c r="AS800" s="136"/>
      <c r="AT800" s="136"/>
      <c r="AU800" s="136"/>
      <c r="AV800" s="136"/>
      <c r="AW800" s="136"/>
      <c r="AX800" s="136"/>
      <c r="AY800" s="136"/>
      <c r="AZ800" s="136"/>
      <c r="BA800" s="136"/>
      <c r="BB800" s="136"/>
      <c r="BC800" s="136"/>
      <c r="BD800" s="136"/>
      <c r="BE800" s="136"/>
      <c r="BF800" s="136"/>
      <c r="BG800" s="136"/>
      <c r="BH800" s="136"/>
      <c r="BI800" s="136"/>
      <c r="BJ800" s="136"/>
      <c r="BK800" s="136"/>
      <c r="BL800" s="136"/>
      <c r="BM800" s="136"/>
      <c r="BN800" s="136"/>
      <c r="BO800" s="136"/>
      <c r="BP800" s="136"/>
      <c r="BQ800" s="136"/>
      <c r="BR800" s="136"/>
      <c r="BS800" s="136"/>
      <c r="BT800" s="136"/>
      <c r="BU800" s="136"/>
      <c r="BV800" s="136"/>
      <c r="BW800" s="136"/>
      <c r="BX800" s="136"/>
      <c r="BY800" s="136"/>
      <c r="BZ800" s="136"/>
      <c r="CA800" s="136"/>
      <c r="CB800" s="136"/>
      <c r="CC800" s="136"/>
      <c r="CD800" s="136"/>
      <c r="CE800" s="136"/>
      <c r="CF800" s="136"/>
      <c r="CG800" s="136"/>
      <c r="CH800" s="136"/>
      <c r="CI800" s="136"/>
      <c r="CJ800" s="136"/>
      <c r="CK800" s="136"/>
      <c r="CL800" s="136"/>
      <c r="CM800" s="136"/>
      <c r="CN800" s="136"/>
      <c r="CO800" s="136"/>
      <c r="CP800" s="136"/>
      <c r="CQ800" s="136"/>
      <c r="CR800" s="136"/>
      <c r="CS800" s="136"/>
      <c r="CT800" s="136"/>
      <c r="CU800" s="136"/>
      <c r="CV800" s="136"/>
      <c r="CW800" s="136"/>
      <c r="CX800" s="136"/>
      <c r="CY800" s="136"/>
      <c r="CZ800" s="136"/>
      <c r="DA800" s="136"/>
      <c r="DB800" s="136"/>
      <c r="DC800" s="136"/>
      <c r="DD800" s="136"/>
      <c r="DE800" s="136"/>
      <c r="DF800" s="136"/>
      <c r="DG800" s="136"/>
      <c r="DH800" s="136"/>
      <c r="DI800" s="136"/>
      <c r="DJ800" s="136"/>
      <c r="DK800" s="136"/>
      <c r="DL800" s="136"/>
      <c r="DM800" s="136"/>
      <c r="DN800" s="136"/>
      <c r="DO800" s="136"/>
      <c r="DP800" s="136"/>
      <c r="DQ800" s="136"/>
      <c r="DR800" s="136"/>
      <c r="DS800" s="136"/>
      <c r="DT800" s="136"/>
      <c r="DU800" s="136"/>
      <c r="DV800" s="136"/>
      <c r="DW800" s="136"/>
      <c r="DX800" s="136"/>
      <c r="DY800" s="136"/>
      <c r="DZ800" s="136"/>
      <c r="EA800" s="136"/>
      <c r="EB800" s="136"/>
      <c r="EC800" s="136"/>
      <c r="ED800" s="136"/>
      <c r="EE800" s="136"/>
      <c r="EF800" s="136"/>
      <c r="EG800" s="136"/>
      <c r="EH800" s="136"/>
      <c r="EI800" s="136"/>
      <c r="EJ800" s="136"/>
      <c r="EK800" s="136"/>
      <c r="EL800" s="136"/>
      <c r="EM800" s="136"/>
      <c r="EN800" s="136"/>
      <c r="EO800" s="136"/>
      <c r="EP800" s="136"/>
      <c r="EQ800" s="136"/>
      <c r="ER800" s="136"/>
      <c r="ES800" s="136"/>
      <c r="ET800" s="136"/>
      <c r="EU800" s="136"/>
      <c r="EV800" s="136"/>
      <c r="EW800" s="136"/>
      <c r="EX800" s="136"/>
      <c r="EY800" s="136"/>
      <c r="EZ800" s="136"/>
      <c r="FA800" s="136"/>
      <c r="FB800" s="136"/>
      <c r="FC800" s="136"/>
      <c r="FD800" s="136"/>
      <c r="FE800" s="136"/>
      <c r="FF800" s="136"/>
      <c r="FG800" s="136"/>
      <c r="FH800" s="136"/>
      <c r="FI800" s="136"/>
      <c r="FJ800" s="136"/>
      <c r="FK800" s="136"/>
      <c r="FL800" s="136"/>
      <c r="FM800" s="136"/>
      <c r="FN800" s="136"/>
      <c r="FO800" s="136"/>
      <c r="FP800" s="136"/>
      <c r="FQ800" s="136"/>
      <c r="FR800" s="136"/>
      <c r="FS800" s="136"/>
      <c r="FT800" s="136"/>
      <c r="FU800" s="136"/>
      <c r="FV800" s="136"/>
      <c r="FW800" s="136"/>
      <c r="FX800" s="136"/>
      <c r="FY800" s="136"/>
      <c r="FZ800" s="136"/>
      <c r="GA800" s="136"/>
      <c r="GB800" s="136"/>
      <c r="GC800" s="136"/>
      <c r="GD800" s="136"/>
      <c r="GE800" s="136"/>
      <c r="GF800" s="136"/>
      <c r="GG800" s="136"/>
      <c r="GH800" s="136"/>
      <c r="GI800" s="136"/>
      <c r="GJ800" s="136"/>
      <c r="GK800" s="136"/>
      <c r="GL800" s="136"/>
      <c r="GM800" s="136"/>
      <c r="GN800" s="136"/>
      <c r="GO800" s="136"/>
      <c r="GP800" s="136"/>
      <c r="GQ800" s="136"/>
      <c r="GR800" s="136"/>
      <c r="GS800" s="136"/>
      <c r="GT800" s="136"/>
      <c r="GU800" s="136"/>
      <c r="GV800" s="136"/>
      <c r="GW800" s="136"/>
      <c r="GX800" s="136"/>
      <c r="GY800" s="136"/>
      <c r="GZ800" s="136"/>
      <c r="HA800" s="136"/>
      <c r="HB800" s="136"/>
      <c r="HC800" s="136"/>
      <c r="HD800" s="136"/>
      <c r="HE800" s="136"/>
      <c r="HF800" s="136"/>
      <c r="HG800" s="136"/>
      <c r="HH800" s="136"/>
      <c r="HI800" s="136"/>
      <c r="HJ800" s="136"/>
      <c r="HK800" s="136"/>
      <c r="HL800" s="136"/>
      <c r="HM800" s="136"/>
      <c r="HN800" s="136"/>
      <c r="HO800" s="136"/>
      <c r="HP800" s="136"/>
      <c r="HQ800" s="136"/>
      <c r="HR800" s="136"/>
      <c r="HS800" s="136"/>
      <c r="HT800" s="136"/>
      <c r="HU800" s="136"/>
      <c r="HV800" s="136"/>
      <c r="HW800" s="136"/>
      <c r="HX800" s="136"/>
      <c r="HY800" s="136"/>
      <c r="HZ800" s="136"/>
      <c r="IA800" s="136"/>
      <c r="IB800" s="136"/>
      <c r="IC800" s="136"/>
      <c r="ID800" s="136"/>
      <c r="IE800" s="136"/>
      <c r="IF800" s="136"/>
      <c r="IG800" s="136"/>
    </row>
    <row r="801" spans="1:241" ht="15" customHeight="1" x14ac:dyDescent="0.25">
      <c r="I801" s="136"/>
      <c r="J801" s="136"/>
      <c r="K801" s="136"/>
      <c r="L801" s="136"/>
      <c r="M801" s="136"/>
      <c r="N801" s="136"/>
      <c r="O801" s="136"/>
      <c r="P801" s="136"/>
      <c r="Q801" s="136"/>
      <c r="R801" s="136"/>
      <c r="S801" s="136"/>
      <c r="T801" s="136"/>
      <c r="U801" s="136"/>
      <c r="V801" s="136"/>
      <c r="W801" s="136"/>
      <c r="X801" s="136"/>
      <c r="Y801" s="136"/>
      <c r="Z801" s="136"/>
      <c r="AA801" s="136"/>
      <c r="AB801" s="136"/>
      <c r="AC801" s="136"/>
      <c r="AD801" s="136"/>
      <c r="AE801" s="136"/>
      <c r="AF801" s="136"/>
      <c r="AG801" s="136"/>
      <c r="AH801" s="136"/>
      <c r="AI801" s="136"/>
      <c r="AJ801" s="136"/>
      <c r="AK801" s="136"/>
      <c r="AL801" s="136"/>
      <c r="AM801" s="136"/>
      <c r="AN801" s="136"/>
      <c r="AO801" s="136"/>
      <c r="AP801" s="136"/>
      <c r="AQ801" s="136"/>
      <c r="AR801" s="136"/>
      <c r="AS801" s="136"/>
      <c r="AT801" s="136"/>
      <c r="AU801" s="136"/>
      <c r="AV801" s="136"/>
      <c r="AW801" s="136"/>
      <c r="AX801" s="136"/>
      <c r="AY801" s="136"/>
      <c r="AZ801" s="136"/>
      <c r="BA801" s="136"/>
      <c r="BB801" s="136"/>
      <c r="BC801" s="136"/>
      <c r="BD801" s="136"/>
      <c r="BE801" s="136"/>
      <c r="BF801" s="136"/>
      <c r="BG801" s="136"/>
      <c r="BH801" s="136"/>
      <c r="BI801" s="136"/>
      <c r="BJ801" s="136"/>
      <c r="BK801" s="136"/>
      <c r="BL801" s="136"/>
      <c r="BM801" s="136"/>
      <c r="BN801" s="136"/>
      <c r="BO801" s="136"/>
      <c r="BP801" s="136"/>
      <c r="BQ801" s="136"/>
      <c r="BR801" s="136"/>
      <c r="BS801" s="136"/>
      <c r="BT801" s="136"/>
      <c r="BU801" s="136"/>
      <c r="BV801" s="136"/>
      <c r="BW801" s="136"/>
      <c r="BX801" s="136"/>
      <c r="BY801" s="136"/>
      <c r="BZ801" s="136"/>
      <c r="CA801" s="136"/>
      <c r="CB801" s="136"/>
      <c r="CC801" s="136"/>
      <c r="CD801" s="136"/>
      <c r="CE801" s="136"/>
      <c r="CF801" s="136"/>
      <c r="CG801" s="136"/>
      <c r="CH801" s="136"/>
      <c r="CI801" s="136"/>
      <c r="CJ801" s="136"/>
      <c r="CK801" s="136"/>
      <c r="CL801" s="136"/>
      <c r="CM801" s="136"/>
      <c r="CN801" s="136"/>
      <c r="CO801" s="136"/>
      <c r="CP801" s="136"/>
      <c r="CQ801" s="136"/>
      <c r="CR801" s="136"/>
      <c r="CS801" s="136"/>
      <c r="CT801" s="136"/>
      <c r="CU801" s="136"/>
      <c r="CV801" s="136"/>
      <c r="CW801" s="136"/>
      <c r="CX801" s="136"/>
      <c r="CY801" s="136"/>
      <c r="CZ801" s="136"/>
      <c r="DA801" s="136"/>
      <c r="DB801" s="136"/>
      <c r="DC801" s="136"/>
      <c r="DD801" s="136"/>
      <c r="DE801" s="136"/>
      <c r="DF801" s="136"/>
      <c r="DG801" s="136"/>
      <c r="DH801" s="136"/>
      <c r="DI801" s="136"/>
      <c r="DJ801" s="136"/>
      <c r="DK801" s="136"/>
      <c r="DL801" s="136"/>
      <c r="DM801" s="136"/>
      <c r="DN801" s="136"/>
      <c r="DO801" s="136"/>
      <c r="DP801" s="136"/>
      <c r="DQ801" s="136"/>
      <c r="DR801" s="136"/>
      <c r="DS801" s="136"/>
      <c r="DT801" s="136"/>
      <c r="DU801" s="136"/>
      <c r="DV801" s="136"/>
      <c r="DW801" s="136"/>
      <c r="DX801" s="136"/>
      <c r="DY801" s="136"/>
      <c r="DZ801" s="136"/>
      <c r="EA801" s="136"/>
      <c r="EB801" s="136"/>
      <c r="EC801" s="136"/>
      <c r="ED801" s="136"/>
      <c r="EE801" s="136"/>
      <c r="EF801" s="136"/>
      <c r="EG801" s="136"/>
      <c r="EH801" s="136"/>
      <c r="EI801" s="136"/>
      <c r="EJ801" s="136"/>
      <c r="EK801" s="136"/>
      <c r="EL801" s="136"/>
      <c r="EM801" s="136"/>
      <c r="EN801" s="136"/>
      <c r="EO801" s="136"/>
      <c r="EP801" s="136"/>
      <c r="EQ801" s="136"/>
      <c r="ER801" s="136"/>
      <c r="ES801" s="136"/>
      <c r="ET801" s="136"/>
      <c r="EU801" s="136"/>
      <c r="EV801" s="136"/>
      <c r="EW801" s="136"/>
      <c r="EX801" s="136"/>
      <c r="EY801" s="136"/>
      <c r="EZ801" s="136"/>
      <c r="FA801" s="136"/>
      <c r="FB801" s="136"/>
      <c r="FC801" s="136"/>
      <c r="FD801" s="136"/>
      <c r="FE801" s="136"/>
      <c r="FF801" s="136"/>
      <c r="FG801" s="136"/>
      <c r="FH801" s="136"/>
      <c r="FI801" s="136"/>
      <c r="FJ801" s="136"/>
      <c r="FK801" s="136"/>
      <c r="FL801" s="136"/>
      <c r="FM801" s="136"/>
      <c r="FN801" s="136"/>
      <c r="FO801" s="136"/>
      <c r="FP801" s="136"/>
      <c r="FQ801" s="136"/>
      <c r="FR801" s="136"/>
      <c r="FS801" s="136"/>
      <c r="FT801" s="136"/>
      <c r="FU801" s="136"/>
      <c r="FV801" s="136"/>
      <c r="FW801" s="136"/>
      <c r="FX801" s="136"/>
      <c r="FY801" s="136"/>
      <c r="FZ801" s="136"/>
      <c r="GA801" s="136"/>
      <c r="GB801" s="136"/>
      <c r="GC801" s="136"/>
      <c r="GD801" s="136"/>
      <c r="GE801" s="136"/>
      <c r="GF801" s="136"/>
      <c r="GG801" s="136"/>
      <c r="GH801" s="136"/>
      <c r="GI801" s="136"/>
      <c r="GJ801" s="136"/>
      <c r="GK801" s="136"/>
      <c r="GL801" s="136"/>
      <c r="GM801" s="136"/>
      <c r="GN801" s="136"/>
      <c r="GO801" s="136"/>
      <c r="GP801" s="136"/>
      <c r="GQ801" s="136"/>
      <c r="GR801" s="136"/>
      <c r="GS801" s="136"/>
      <c r="GT801" s="136"/>
      <c r="GU801" s="136"/>
      <c r="GV801" s="136"/>
      <c r="GW801" s="136"/>
      <c r="GX801" s="136"/>
      <c r="GY801" s="136"/>
      <c r="GZ801" s="136"/>
      <c r="HA801" s="136"/>
      <c r="HB801" s="136"/>
      <c r="HC801" s="136"/>
      <c r="HD801" s="136"/>
      <c r="HE801" s="136"/>
      <c r="HF801" s="136"/>
      <c r="HG801" s="136"/>
      <c r="HH801" s="136"/>
      <c r="HI801" s="136"/>
      <c r="HJ801" s="136"/>
      <c r="HK801" s="136"/>
      <c r="HL801" s="136"/>
      <c r="HM801" s="136"/>
      <c r="HN801" s="136"/>
      <c r="HO801" s="136"/>
      <c r="HP801" s="136"/>
      <c r="HQ801" s="136"/>
      <c r="HR801" s="136"/>
      <c r="HS801" s="136"/>
      <c r="HT801" s="136"/>
      <c r="HU801" s="136"/>
      <c r="HV801" s="136"/>
      <c r="HW801" s="136"/>
      <c r="HX801" s="136"/>
      <c r="HY801" s="136"/>
      <c r="HZ801" s="136"/>
      <c r="IA801" s="136"/>
      <c r="IB801" s="136"/>
      <c r="IC801" s="136"/>
      <c r="ID801" s="136"/>
      <c r="IE801" s="136"/>
      <c r="IF801" s="136"/>
      <c r="IG801" s="136"/>
    </row>
    <row r="802" spans="1:241" ht="38.1" customHeight="1" x14ac:dyDescent="0.25">
      <c r="A802" s="461" t="s">
        <v>1162</v>
      </c>
      <c r="B802" s="461"/>
      <c r="C802" s="461"/>
      <c r="D802" s="461"/>
      <c r="E802" s="461"/>
      <c r="F802" s="461"/>
      <c r="G802" s="461"/>
      <c r="H802" s="461"/>
      <c r="I802" s="461"/>
      <c r="J802" s="461"/>
      <c r="K802" s="461"/>
      <c r="L802" s="461"/>
      <c r="M802" s="461"/>
      <c r="N802" s="461"/>
      <c r="O802" s="461"/>
      <c r="P802" s="461"/>
      <c r="Q802" s="461"/>
      <c r="R802" s="136"/>
      <c r="S802" s="136"/>
      <c r="T802" s="136"/>
      <c r="U802" s="136"/>
      <c r="V802" s="136"/>
      <c r="W802" s="136"/>
      <c r="X802" s="136"/>
      <c r="Y802" s="136"/>
      <c r="Z802" s="136"/>
      <c r="AA802" s="136"/>
      <c r="AB802" s="136"/>
      <c r="AC802" s="136"/>
      <c r="AD802" s="136"/>
      <c r="AE802" s="136"/>
      <c r="AF802" s="136"/>
      <c r="AG802" s="136"/>
      <c r="AH802" s="136"/>
      <c r="AI802" s="136"/>
      <c r="AJ802" s="136"/>
      <c r="AK802" s="136"/>
      <c r="AL802" s="136"/>
      <c r="AM802" s="136"/>
      <c r="AN802" s="136"/>
      <c r="AO802" s="136"/>
      <c r="AP802" s="136"/>
      <c r="AQ802" s="136"/>
      <c r="AR802" s="136"/>
      <c r="AS802" s="136"/>
      <c r="AT802" s="136"/>
      <c r="AU802" s="136"/>
      <c r="AV802" s="136"/>
      <c r="AW802" s="136"/>
      <c r="AX802" s="136"/>
      <c r="AY802" s="136"/>
      <c r="AZ802" s="136"/>
      <c r="BA802" s="136"/>
      <c r="BB802" s="136"/>
      <c r="BC802" s="136"/>
      <c r="BD802" s="136"/>
      <c r="BE802" s="136"/>
      <c r="BF802" s="136"/>
      <c r="BG802" s="136"/>
      <c r="BH802" s="136"/>
      <c r="BI802" s="136"/>
      <c r="BJ802" s="136"/>
      <c r="BK802" s="136"/>
      <c r="BL802" s="136"/>
      <c r="BM802" s="136"/>
      <c r="BN802" s="136"/>
      <c r="BO802" s="136"/>
      <c r="BP802" s="136"/>
      <c r="BQ802" s="136"/>
      <c r="BR802" s="136"/>
      <c r="BS802" s="136"/>
      <c r="BT802" s="136"/>
      <c r="BU802" s="136"/>
      <c r="BV802" s="136"/>
      <c r="BW802" s="136"/>
      <c r="BX802" s="136"/>
      <c r="BY802" s="136"/>
      <c r="BZ802" s="136"/>
      <c r="CA802" s="136"/>
      <c r="CB802" s="136"/>
      <c r="CC802" s="136"/>
      <c r="CD802" s="136"/>
      <c r="CE802" s="136"/>
      <c r="CF802" s="136"/>
      <c r="CG802" s="136"/>
      <c r="CH802" s="136"/>
      <c r="CI802" s="136"/>
      <c r="CJ802" s="136"/>
      <c r="CK802" s="136"/>
      <c r="CL802" s="136"/>
      <c r="CM802" s="136"/>
      <c r="CN802" s="136"/>
      <c r="CO802" s="136"/>
      <c r="CP802" s="136"/>
      <c r="CQ802" s="136"/>
      <c r="CR802" s="136"/>
      <c r="CS802" s="136"/>
      <c r="CT802" s="136"/>
      <c r="CU802" s="136"/>
      <c r="CV802" s="136"/>
      <c r="CW802" s="136"/>
      <c r="CX802" s="136"/>
      <c r="CY802" s="136"/>
      <c r="CZ802" s="136"/>
      <c r="DA802" s="136"/>
      <c r="DB802" s="136"/>
      <c r="DC802" s="136"/>
      <c r="DD802" s="136"/>
      <c r="DE802" s="136"/>
      <c r="DF802" s="136"/>
      <c r="DG802" s="136"/>
      <c r="DH802" s="136"/>
      <c r="DI802" s="136"/>
      <c r="DJ802" s="136"/>
      <c r="DK802" s="136"/>
      <c r="DL802" s="136"/>
      <c r="DM802" s="136"/>
      <c r="DN802" s="136"/>
      <c r="DO802" s="136"/>
      <c r="DP802" s="136"/>
      <c r="DQ802" s="136"/>
      <c r="DR802" s="136"/>
      <c r="DS802" s="136"/>
      <c r="DT802" s="136"/>
      <c r="DU802" s="136"/>
      <c r="DV802" s="136"/>
      <c r="DW802" s="136"/>
      <c r="DX802" s="136"/>
      <c r="DY802" s="136"/>
      <c r="DZ802" s="136"/>
      <c r="EA802" s="136"/>
      <c r="EB802" s="136"/>
      <c r="EC802" s="136"/>
      <c r="ED802" s="136"/>
      <c r="EE802" s="136"/>
      <c r="EF802" s="136"/>
      <c r="EG802" s="136"/>
      <c r="EH802" s="136"/>
      <c r="EI802" s="136"/>
      <c r="EJ802" s="136"/>
      <c r="EK802" s="136"/>
      <c r="EL802" s="136"/>
      <c r="EM802" s="136"/>
      <c r="EN802" s="136"/>
      <c r="EO802" s="136"/>
      <c r="EP802" s="136"/>
      <c r="EQ802" s="136"/>
      <c r="ER802" s="136"/>
      <c r="ES802" s="136"/>
      <c r="ET802" s="136"/>
      <c r="EU802" s="136"/>
      <c r="EV802" s="136"/>
      <c r="EW802" s="136"/>
      <c r="EX802" s="136"/>
      <c r="EY802" s="136"/>
      <c r="EZ802" s="136"/>
      <c r="FA802" s="136"/>
      <c r="FB802" s="136"/>
      <c r="FC802" s="136"/>
      <c r="FD802" s="136"/>
      <c r="FE802" s="136"/>
      <c r="FF802" s="136"/>
      <c r="FG802" s="136"/>
      <c r="FH802" s="136"/>
      <c r="FI802" s="136"/>
      <c r="FJ802" s="136"/>
      <c r="FK802" s="136"/>
      <c r="FL802" s="136"/>
      <c r="FM802" s="136"/>
      <c r="FN802" s="136"/>
      <c r="FO802" s="136"/>
      <c r="FP802" s="136"/>
      <c r="FQ802" s="136"/>
      <c r="FR802" s="136"/>
      <c r="FS802" s="136"/>
      <c r="FT802" s="136"/>
      <c r="FU802" s="136"/>
      <c r="FV802" s="136"/>
      <c r="FW802" s="136"/>
      <c r="FX802" s="136"/>
      <c r="FY802" s="136"/>
      <c r="FZ802" s="136"/>
      <c r="GA802" s="136"/>
      <c r="GB802" s="136"/>
      <c r="GC802" s="136"/>
      <c r="GD802" s="136"/>
      <c r="GE802" s="136"/>
      <c r="GF802" s="136"/>
      <c r="GG802" s="136"/>
      <c r="GH802" s="136"/>
      <c r="GI802" s="136"/>
      <c r="GJ802" s="136"/>
      <c r="GK802" s="136"/>
      <c r="GL802" s="136"/>
      <c r="GM802" s="136"/>
      <c r="GN802" s="136"/>
      <c r="GO802" s="136"/>
      <c r="GP802" s="136"/>
      <c r="GQ802" s="136"/>
      <c r="GR802" s="136"/>
      <c r="GS802" s="136"/>
      <c r="GT802" s="136"/>
      <c r="GU802" s="136"/>
      <c r="GV802" s="136"/>
      <c r="GW802" s="136"/>
      <c r="GX802" s="136"/>
      <c r="GY802" s="136"/>
      <c r="GZ802" s="136"/>
      <c r="HA802" s="136"/>
      <c r="HB802" s="136"/>
      <c r="HC802" s="136"/>
      <c r="HD802" s="136"/>
      <c r="HE802" s="136"/>
      <c r="HF802" s="136"/>
      <c r="HG802" s="136"/>
      <c r="HH802" s="136"/>
      <c r="HI802" s="136"/>
      <c r="HJ802" s="136"/>
      <c r="HK802" s="136"/>
      <c r="HL802" s="136"/>
      <c r="HM802" s="136"/>
      <c r="HN802" s="136"/>
      <c r="HO802" s="136"/>
      <c r="HP802" s="136"/>
      <c r="HQ802" s="136"/>
      <c r="HR802" s="136"/>
      <c r="HS802" s="136"/>
      <c r="HT802" s="136"/>
      <c r="HU802" s="136"/>
      <c r="HV802" s="136"/>
      <c r="HW802" s="136"/>
      <c r="HX802" s="136"/>
      <c r="HY802" s="136"/>
      <c r="HZ802" s="136"/>
      <c r="IA802" s="136"/>
      <c r="IB802" s="136"/>
      <c r="IC802" s="136"/>
      <c r="ID802" s="136"/>
      <c r="IE802" s="136"/>
      <c r="IF802" s="136"/>
      <c r="IG802" s="136"/>
    </row>
    <row r="803" spans="1:241" ht="12" customHeight="1" x14ac:dyDescent="0.25">
      <c r="I803" s="136"/>
      <c r="J803" s="136"/>
      <c r="K803" s="136"/>
      <c r="L803" s="136"/>
      <c r="M803" s="136"/>
      <c r="N803" s="136"/>
      <c r="O803" s="136"/>
      <c r="P803" s="136"/>
      <c r="Q803" s="136"/>
      <c r="R803" s="136"/>
      <c r="S803" s="136"/>
      <c r="T803" s="136"/>
      <c r="U803" s="136"/>
      <c r="V803" s="136"/>
      <c r="W803" s="136"/>
      <c r="X803" s="136"/>
      <c r="Y803" s="136"/>
      <c r="Z803" s="136"/>
      <c r="AA803" s="136"/>
      <c r="AB803" s="136"/>
      <c r="AC803" s="136"/>
      <c r="AD803" s="136"/>
      <c r="AE803" s="136"/>
      <c r="AF803" s="136"/>
      <c r="AG803" s="136"/>
      <c r="AH803" s="136"/>
      <c r="AI803" s="136"/>
      <c r="AJ803" s="136"/>
      <c r="AK803" s="136"/>
      <c r="AL803" s="136"/>
      <c r="AM803" s="136"/>
      <c r="AN803" s="136"/>
      <c r="AO803" s="136"/>
      <c r="AP803" s="136"/>
      <c r="AQ803" s="136"/>
      <c r="AR803" s="136"/>
      <c r="AS803" s="136"/>
      <c r="AT803" s="136"/>
      <c r="AU803" s="136"/>
      <c r="AV803" s="136"/>
      <c r="AW803" s="136"/>
      <c r="AX803" s="136"/>
      <c r="AY803" s="136"/>
      <c r="AZ803" s="136"/>
      <c r="BA803" s="136"/>
      <c r="BB803" s="136"/>
      <c r="BC803" s="136"/>
      <c r="BD803" s="136"/>
      <c r="BE803" s="136"/>
      <c r="BF803" s="136"/>
      <c r="BG803" s="136"/>
      <c r="BH803" s="136"/>
      <c r="BI803" s="136"/>
      <c r="BJ803" s="136"/>
      <c r="BK803" s="136"/>
      <c r="BL803" s="136"/>
      <c r="BM803" s="136"/>
      <c r="BN803" s="136"/>
      <c r="BO803" s="136"/>
      <c r="BP803" s="136"/>
      <c r="BQ803" s="136"/>
      <c r="BR803" s="136"/>
      <c r="BS803" s="136"/>
      <c r="BT803" s="136"/>
      <c r="BU803" s="136"/>
      <c r="BV803" s="136"/>
      <c r="BW803" s="136"/>
      <c r="BX803" s="136"/>
      <c r="BY803" s="136"/>
      <c r="BZ803" s="136"/>
      <c r="CA803" s="136"/>
      <c r="CB803" s="136"/>
      <c r="CC803" s="136"/>
      <c r="CD803" s="136"/>
      <c r="CE803" s="136"/>
      <c r="CF803" s="136"/>
      <c r="CG803" s="136"/>
      <c r="CH803" s="136"/>
      <c r="CI803" s="136"/>
      <c r="CJ803" s="136"/>
      <c r="CK803" s="136"/>
      <c r="CL803" s="136"/>
      <c r="CM803" s="136"/>
      <c r="CN803" s="136"/>
      <c r="CO803" s="136"/>
      <c r="CP803" s="136"/>
      <c r="CQ803" s="136"/>
      <c r="CR803" s="136"/>
      <c r="CS803" s="136"/>
      <c r="CT803" s="136"/>
      <c r="CU803" s="136"/>
      <c r="CV803" s="136"/>
      <c r="CW803" s="136"/>
      <c r="CX803" s="136"/>
      <c r="CY803" s="136"/>
      <c r="CZ803" s="136"/>
      <c r="DA803" s="136"/>
      <c r="DB803" s="136"/>
      <c r="DC803" s="136"/>
      <c r="DD803" s="136"/>
      <c r="DE803" s="136"/>
      <c r="DF803" s="136"/>
      <c r="DG803" s="136"/>
      <c r="DH803" s="136"/>
      <c r="DI803" s="136"/>
      <c r="DJ803" s="136"/>
      <c r="DK803" s="136"/>
      <c r="DL803" s="136"/>
      <c r="DM803" s="136"/>
      <c r="DN803" s="136"/>
      <c r="DO803" s="136"/>
      <c r="DP803" s="136"/>
      <c r="DQ803" s="136"/>
      <c r="DR803" s="136"/>
      <c r="DS803" s="136"/>
      <c r="DT803" s="136"/>
      <c r="DU803" s="136"/>
      <c r="DV803" s="136"/>
      <c r="DW803" s="136"/>
      <c r="DX803" s="136"/>
      <c r="DY803" s="136"/>
      <c r="DZ803" s="136"/>
      <c r="EA803" s="136"/>
      <c r="EB803" s="136"/>
      <c r="EC803" s="136"/>
      <c r="ED803" s="136"/>
      <c r="EE803" s="136"/>
      <c r="EF803" s="136"/>
      <c r="EG803" s="136"/>
      <c r="EH803" s="136"/>
      <c r="EI803" s="136"/>
      <c r="EJ803" s="136"/>
      <c r="EK803" s="136"/>
      <c r="EL803" s="136"/>
      <c r="EM803" s="136"/>
      <c r="EN803" s="136"/>
      <c r="EO803" s="136"/>
      <c r="EP803" s="136"/>
      <c r="EQ803" s="136"/>
      <c r="ER803" s="136"/>
      <c r="ES803" s="136"/>
      <c r="ET803" s="136"/>
      <c r="EU803" s="136"/>
      <c r="EV803" s="136"/>
      <c r="EW803" s="136"/>
      <c r="EX803" s="136"/>
      <c r="EY803" s="136"/>
      <c r="EZ803" s="136"/>
      <c r="FA803" s="136"/>
      <c r="FB803" s="136"/>
      <c r="FC803" s="136"/>
      <c r="FD803" s="136"/>
      <c r="FE803" s="136"/>
      <c r="FF803" s="136"/>
      <c r="FG803" s="136"/>
      <c r="FH803" s="136"/>
      <c r="FI803" s="136"/>
      <c r="FJ803" s="136"/>
      <c r="FK803" s="136"/>
      <c r="FL803" s="136"/>
      <c r="FM803" s="136"/>
      <c r="FN803" s="136"/>
      <c r="FO803" s="136"/>
      <c r="FP803" s="136"/>
      <c r="FQ803" s="136"/>
      <c r="FR803" s="136"/>
      <c r="FS803" s="136"/>
      <c r="FT803" s="136"/>
      <c r="FU803" s="136"/>
      <c r="FV803" s="136"/>
      <c r="FW803" s="136"/>
      <c r="FX803" s="136"/>
      <c r="FY803" s="136"/>
      <c r="FZ803" s="136"/>
      <c r="GA803" s="136"/>
      <c r="GB803" s="136"/>
      <c r="GC803" s="136"/>
      <c r="GD803" s="136"/>
      <c r="GE803" s="136"/>
      <c r="GF803" s="136"/>
      <c r="GG803" s="136"/>
      <c r="GH803" s="136"/>
      <c r="GI803" s="136"/>
      <c r="GJ803" s="136"/>
      <c r="GK803" s="136"/>
      <c r="GL803" s="136"/>
      <c r="GM803" s="136"/>
      <c r="GN803" s="136"/>
      <c r="GO803" s="136"/>
      <c r="GP803" s="136"/>
      <c r="GQ803" s="136"/>
      <c r="GR803" s="136"/>
      <c r="GS803" s="136"/>
      <c r="GT803" s="136"/>
      <c r="GU803" s="136"/>
      <c r="GV803" s="136"/>
      <c r="GW803" s="136"/>
      <c r="GX803" s="136"/>
      <c r="GY803" s="136"/>
      <c r="GZ803" s="136"/>
      <c r="HA803" s="136"/>
      <c r="HB803" s="136"/>
      <c r="HC803" s="136"/>
      <c r="HD803" s="136"/>
      <c r="HE803" s="136"/>
      <c r="HF803" s="136"/>
      <c r="HG803" s="136"/>
      <c r="HH803" s="136"/>
      <c r="HI803" s="136"/>
      <c r="HJ803" s="136"/>
      <c r="HK803" s="136"/>
      <c r="HL803" s="136"/>
      <c r="HM803" s="136"/>
      <c r="HN803" s="136"/>
      <c r="HO803" s="136"/>
      <c r="HP803" s="136"/>
      <c r="HQ803" s="136"/>
      <c r="HR803" s="136"/>
      <c r="HS803" s="136"/>
      <c r="HT803" s="136"/>
      <c r="HU803" s="136"/>
      <c r="HV803" s="136"/>
      <c r="HW803" s="136"/>
      <c r="HX803" s="136"/>
      <c r="HY803" s="136"/>
      <c r="HZ803" s="136"/>
      <c r="IA803" s="136"/>
      <c r="IB803" s="136"/>
      <c r="IC803" s="136"/>
      <c r="ID803" s="136"/>
      <c r="IE803" s="136"/>
      <c r="IF803" s="136"/>
      <c r="IG803" s="136"/>
    </row>
    <row r="804" spans="1:241" ht="21" customHeight="1" x14ac:dyDescent="0.3">
      <c r="A804" s="134">
        <v>2013</v>
      </c>
      <c r="B804" s="135"/>
      <c r="C804" s="135"/>
      <c r="D804" s="135"/>
      <c r="E804" s="135"/>
      <c r="F804" s="135"/>
      <c r="G804" s="135"/>
      <c r="H804" s="135"/>
      <c r="I804" s="136"/>
      <c r="J804" s="136"/>
      <c r="K804" s="136"/>
      <c r="L804" s="136"/>
      <c r="M804" s="136"/>
      <c r="N804" s="136"/>
      <c r="O804" s="136"/>
      <c r="P804" s="136"/>
      <c r="Q804" s="136"/>
      <c r="R804" s="136"/>
      <c r="S804" s="136"/>
      <c r="T804" s="136"/>
      <c r="U804" s="136"/>
      <c r="V804" s="136"/>
      <c r="W804" s="136"/>
      <c r="X804" s="136"/>
      <c r="Y804" s="136"/>
      <c r="Z804" s="136"/>
      <c r="AA804" s="136"/>
      <c r="AB804" s="136"/>
      <c r="AC804" s="136"/>
      <c r="AD804" s="136"/>
      <c r="AE804" s="136"/>
      <c r="AF804" s="136"/>
      <c r="AG804" s="136"/>
      <c r="AH804" s="136"/>
      <c r="AI804" s="136"/>
      <c r="AJ804" s="136"/>
      <c r="AK804" s="136"/>
      <c r="AL804" s="136"/>
      <c r="AM804" s="136"/>
      <c r="AN804" s="136"/>
      <c r="AO804" s="136"/>
      <c r="AP804" s="136"/>
      <c r="AQ804" s="136"/>
      <c r="AR804" s="136"/>
      <c r="AS804" s="136"/>
      <c r="AT804" s="136"/>
      <c r="AU804" s="136"/>
      <c r="AV804" s="136"/>
      <c r="AW804" s="136"/>
      <c r="AX804" s="136"/>
      <c r="AY804" s="136"/>
      <c r="AZ804" s="136"/>
      <c r="BA804" s="136"/>
      <c r="BB804" s="136"/>
      <c r="BC804" s="136"/>
      <c r="BD804" s="136"/>
      <c r="BE804" s="136"/>
      <c r="BF804" s="136"/>
      <c r="BG804" s="136"/>
      <c r="BH804" s="136"/>
      <c r="BI804" s="136"/>
      <c r="BJ804" s="136"/>
      <c r="BK804" s="136"/>
      <c r="BL804" s="136"/>
      <c r="BM804" s="136"/>
      <c r="BN804" s="136"/>
      <c r="BO804" s="136"/>
      <c r="BP804" s="136"/>
      <c r="BQ804" s="136"/>
      <c r="BR804" s="136"/>
      <c r="BS804" s="136"/>
      <c r="BT804" s="136"/>
      <c r="BU804" s="136"/>
      <c r="BV804" s="136"/>
      <c r="BW804" s="136"/>
      <c r="BX804" s="136"/>
      <c r="BY804" s="136"/>
      <c r="BZ804" s="136"/>
      <c r="CA804" s="136"/>
      <c r="CB804" s="136"/>
      <c r="CC804" s="136"/>
      <c r="CD804" s="136"/>
      <c r="CE804" s="136"/>
      <c r="CF804" s="136"/>
      <c r="CG804" s="136"/>
      <c r="CH804" s="136"/>
      <c r="CI804" s="136"/>
      <c r="CJ804" s="136"/>
      <c r="CK804" s="136"/>
      <c r="CL804" s="136"/>
      <c r="CM804" s="136"/>
      <c r="CN804" s="136"/>
      <c r="CO804" s="136"/>
      <c r="CP804" s="136"/>
      <c r="CQ804" s="136"/>
      <c r="CR804" s="136"/>
      <c r="CS804" s="136"/>
      <c r="CT804" s="136"/>
      <c r="CU804" s="136"/>
      <c r="CV804" s="136"/>
      <c r="CW804" s="136"/>
      <c r="CX804" s="136"/>
      <c r="CY804" s="136"/>
      <c r="CZ804" s="136"/>
      <c r="DA804" s="136"/>
      <c r="DB804" s="136"/>
      <c r="DC804" s="136"/>
      <c r="DD804" s="136"/>
      <c r="DE804" s="136"/>
      <c r="DF804" s="136"/>
      <c r="DG804" s="136"/>
      <c r="DH804" s="136"/>
      <c r="DI804" s="136"/>
      <c r="DJ804" s="136"/>
      <c r="DK804" s="136"/>
      <c r="DL804" s="136"/>
      <c r="DM804" s="136"/>
      <c r="DN804" s="136"/>
      <c r="DO804" s="136"/>
      <c r="DP804" s="136"/>
      <c r="DQ804" s="136"/>
      <c r="DR804" s="136"/>
      <c r="DS804" s="136"/>
      <c r="DT804" s="136"/>
      <c r="DU804" s="136"/>
      <c r="DV804" s="136"/>
      <c r="DW804" s="136"/>
      <c r="DX804" s="136"/>
      <c r="DY804" s="136"/>
      <c r="DZ804" s="136"/>
      <c r="EA804" s="136"/>
      <c r="EB804" s="136"/>
      <c r="EC804" s="136"/>
      <c r="ED804" s="136"/>
      <c r="EE804" s="136"/>
      <c r="EF804" s="136"/>
      <c r="EG804" s="136"/>
      <c r="EH804" s="136"/>
      <c r="EI804" s="136"/>
      <c r="EJ804" s="136"/>
      <c r="EK804" s="136"/>
      <c r="EL804" s="136"/>
      <c r="EM804" s="136"/>
      <c r="EN804" s="136"/>
      <c r="EO804" s="136"/>
      <c r="EP804" s="136"/>
      <c r="EQ804" s="136"/>
      <c r="ER804" s="136"/>
      <c r="ES804" s="136"/>
      <c r="ET804" s="136"/>
      <c r="EU804" s="136"/>
      <c r="EV804" s="136"/>
      <c r="EW804" s="136"/>
      <c r="EX804" s="136"/>
      <c r="EY804" s="136"/>
      <c r="EZ804" s="136"/>
      <c r="FA804" s="136"/>
      <c r="FB804" s="136"/>
      <c r="FC804" s="136"/>
      <c r="FD804" s="136"/>
      <c r="FE804" s="136"/>
      <c r="FF804" s="136"/>
      <c r="FG804" s="136"/>
      <c r="FH804" s="136"/>
      <c r="FI804" s="136"/>
      <c r="FJ804" s="136"/>
      <c r="FK804" s="136"/>
      <c r="FL804" s="136"/>
      <c r="FM804" s="136"/>
      <c r="FN804" s="136"/>
      <c r="FO804" s="136"/>
      <c r="FP804" s="136"/>
      <c r="FQ804" s="136"/>
      <c r="FR804" s="136"/>
      <c r="FS804" s="136"/>
      <c r="FT804" s="136"/>
      <c r="FU804" s="136"/>
      <c r="FV804" s="136"/>
      <c r="FW804" s="136"/>
      <c r="FX804" s="136"/>
      <c r="FY804" s="136"/>
      <c r="FZ804" s="136"/>
      <c r="GA804" s="136"/>
      <c r="GB804" s="136"/>
      <c r="GC804" s="136"/>
      <c r="GD804" s="136"/>
      <c r="GE804" s="136"/>
      <c r="GF804" s="136"/>
      <c r="GG804" s="136"/>
      <c r="GH804" s="136"/>
      <c r="GI804" s="136"/>
      <c r="GJ804" s="136"/>
      <c r="GK804" s="136"/>
      <c r="GL804" s="136"/>
      <c r="GM804" s="136"/>
      <c r="GN804" s="136"/>
      <c r="GO804" s="136"/>
      <c r="GP804" s="136"/>
      <c r="GQ804" s="136"/>
      <c r="GR804" s="136"/>
      <c r="GS804" s="136"/>
      <c r="GT804" s="136"/>
      <c r="GU804" s="136"/>
      <c r="GV804" s="136"/>
      <c r="GW804" s="136"/>
      <c r="GX804" s="136"/>
      <c r="GY804" s="136"/>
      <c r="GZ804" s="136"/>
      <c r="HA804" s="136"/>
      <c r="HB804" s="136"/>
      <c r="HC804" s="136"/>
      <c r="HD804" s="136"/>
      <c r="HE804" s="136"/>
      <c r="HF804" s="136"/>
      <c r="HG804" s="136"/>
      <c r="HH804" s="136"/>
      <c r="HI804" s="136"/>
      <c r="HJ804" s="136"/>
      <c r="HK804" s="136"/>
      <c r="HL804" s="136"/>
      <c r="HM804" s="136"/>
      <c r="HN804" s="136"/>
      <c r="HO804" s="136"/>
      <c r="HP804" s="136"/>
      <c r="HQ804" s="136"/>
      <c r="HR804" s="136"/>
      <c r="HS804" s="136"/>
      <c r="HT804" s="136"/>
      <c r="HU804" s="136"/>
      <c r="HV804" s="136"/>
      <c r="HW804" s="136"/>
      <c r="HX804" s="136"/>
      <c r="HY804" s="136"/>
      <c r="HZ804" s="136"/>
      <c r="IA804" s="136"/>
      <c r="IB804" s="136"/>
      <c r="IC804" s="136"/>
      <c r="ID804" s="136"/>
      <c r="IE804" s="136"/>
      <c r="IF804" s="136"/>
      <c r="IG804" s="136"/>
    </row>
    <row r="805" spans="1:241" ht="27.95" customHeight="1" x14ac:dyDescent="0.25">
      <c r="A805" s="166" t="s">
        <v>177</v>
      </c>
      <c r="B805" s="167" t="s">
        <v>0</v>
      </c>
      <c r="C805" s="167" t="s">
        <v>1</v>
      </c>
      <c r="D805" s="167" t="s">
        <v>2</v>
      </c>
      <c r="E805" s="167" t="s">
        <v>877</v>
      </c>
      <c r="F805" s="167" t="s">
        <v>50</v>
      </c>
      <c r="G805" s="167" t="s">
        <v>52</v>
      </c>
      <c r="H805" s="167" t="s">
        <v>13</v>
      </c>
      <c r="I805" s="136"/>
      <c r="J805" s="166" t="s">
        <v>177</v>
      </c>
      <c r="K805" s="167" t="s">
        <v>0</v>
      </c>
      <c r="L805" s="167" t="s">
        <v>1</v>
      </c>
      <c r="M805" s="167" t="s">
        <v>2</v>
      </c>
      <c r="N805" s="167" t="s">
        <v>877</v>
      </c>
      <c r="O805" s="167" t="s">
        <v>50</v>
      </c>
      <c r="P805" s="167" t="s">
        <v>52</v>
      </c>
      <c r="Q805" s="167" t="s">
        <v>13</v>
      </c>
      <c r="R805" s="136"/>
      <c r="S805" s="136"/>
      <c r="T805" s="136"/>
      <c r="U805" s="136"/>
      <c r="V805" s="136"/>
      <c r="W805" s="136"/>
      <c r="X805" s="136"/>
      <c r="Y805" s="136"/>
      <c r="Z805" s="136"/>
      <c r="AA805" s="136"/>
      <c r="AB805" s="136"/>
      <c r="AC805" s="136"/>
      <c r="AD805" s="136"/>
      <c r="AE805" s="136"/>
      <c r="AF805" s="136"/>
      <c r="AG805" s="136"/>
      <c r="AH805" s="136"/>
      <c r="AI805" s="136"/>
      <c r="AJ805" s="136"/>
      <c r="AK805" s="136"/>
      <c r="AL805" s="136"/>
      <c r="AM805" s="136"/>
      <c r="AN805" s="136"/>
      <c r="AO805" s="136"/>
      <c r="AP805" s="136"/>
      <c r="AQ805" s="136"/>
      <c r="AR805" s="136"/>
      <c r="AS805" s="136"/>
      <c r="AT805" s="136"/>
      <c r="AU805" s="136"/>
      <c r="AV805" s="136"/>
      <c r="AW805" s="136"/>
      <c r="AX805" s="136"/>
      <c r="AY805" s="136"/>
      <c r="AZ805" s="136"/>
      <c r="BA805" s="136"/>
      <c r="BB805" s="136"/>
      <c r="BC805" s="136"/>
      <c r="BD805" s="136"/>
      <c r="BE805" s="136"/>
      <c r="BF805" s="136"/>
      <c r="BG805" s="136"/>
      <c r="BH805" s="136"/>
      <c r="BI805" s="136"/>
      <c r="BJ805" s="136"/>
      <c r="BK805" s="136"/>
      <c r="BL805" s="136"/>
      <c r="BM805" s="136"/>
      <c r="BN805" s="136"/>
      <c r="BO805" s="136"/>
      <c r="BP805" s="136"/>
      <c r="BQ805" s="136"/>
      <c r="BR805" s="136"/>
      <c r="BS805" s="136"/>
      <c r="BT805" s="136"/>
      <c r="BU805" s="136"/>
      <c r="BV805" s="136"/>
      <c r="BW805" s="136"/>
      <c r="BX805" s="136"/>
      <c r="BY805" s="136"/>
      <c r="BZ805" s="136"/>
      <c r="CA805" s="136"/>
      <c r="CB805" s="136"/>
      <c r="CC805" s="136"/>
      <c r="CD805" s="136"/>
      <c r="CE805" s="136"/>
      <c r="CF805" s="136"/>
      <c r="CG805" s="136"/>
      <c r="CH805" s="136"/>
      <c r="CI805" s="136"/>
      <c r="CJ805" s="136"/>
      <c r="CK805" s="136"/>
      <c r="CL805" s="136"/>
      <c r="CM805" s="136"/>
      <c r="CN805" s="136"/>
      <c r="CO805" s="136"/>
      <c r="CP805" s="136"/>
      <c r="CQ805" s="136"/>
      <c r="CR805" s="136"/>
      <c r="CS805" s="136"/>
      <c r="CT805" s="136"/>
      <c r="CU805" s="136"/>
      <c r="CV805" s="136"/>
      <c r="CW805" s="136"/>
      <c r="CX805" s="136"/>
      <c r="CY805" s="136"/>
      <c r="CZ805" s="136"/>
      <c r="DA805" s="136"/>
      <c r="DB805" s="136"/>
      <c r="DC805" s="136"/>
      <c r="DD805" s="136"/>
      <c r="DE805" s="136"/>
      <c r="DF805" s="136"/>
      <c r="DG805" s="136"/>
      <c r="DH805" s="136"/>
      <c r="DI805" s="136"/>
      <c r="DJ805" s="136"/>
      <c r="DK805" s="136"/>
      <c r="DL805" s="136"/>
      <c r="DM805" s="136"/>
      <c r="DN805" s="136"/>
      <c r="DO805" s="136"/>
      <c r="DP805" s="136"/>
      <c r="DQ805" s="136"/>
      <c r="DR805" s="136"/>
      <c r="DS805" s="136"/>
      <c r="DT805" s="136"/>
      <c r="DU805" s="136"/>
      <c r="DV805" s="136"/>
      <c r="DW805" s="136"/>
      <c r="DX805" s="136"/>
      <c r="DY805" s="136"/>
      <c r="DZ805" s="136"/>
      <c r="EA805" s="136"/>
      <c r="EB805" s="136"/>
      <c r="EC805" s="136"/>
      <c r="ED805" s="136"/>
      <c r="EE805" s="136"/>
      <c r="EF805" s="136"/>
      <c r="EG805" s="136"/>
      <c r="EH805" s="136"/>
      <c r="EI805" s="136"/>
      <c r="EJ805" s="136"/>
      <c r="EK805" s="136"/>
      <c r="EL805" s="136"/>
      <c r="EM805" s="136"/>
      <c r="EN805" s="136"/>
      <c r="EO805" s="136"/>
      <c r="EP805" s="136"/>
      <c r="EQ805" s="136"/>
      <c r="ER805" s="136"/>
      <c r="ES805" s="136"/>
      <c r="ET805" s="136"/>
      <c r="EU805" s="136"/>
      <c r="EV805" s="136"/>
      <c r="EW805" s="136"/>
      <c r="EX805" s="136"/>
      <c r="EY805" s="136"/>
      <c r="EZ805" s="136"/>
      <c r="FA805" s="136"/>
      <c r="FB805" s="136"/>
      <c r="FC805" s="136"/>
      <c r="FD805" s="136"/>
      <c r="FE805" s="136"/>
      <c r="FF805" s="136"/>
      <c r="FG805" s="136"/>
      <c r="FH805" s="136"/>
      <c r="FI805" s="136"/>
      <c r="FJ805" s="136"/>
      <c r="FK805" s="136"/>
      <c r="FL805" s="136"/>
      <c r="FM805" s="136"/>
      <c r="FN805" s="136"/>
      <c r="FO805" s="136"/>
      <c r="FP805" s="136"/>
      <c r="FQ805" s="136"/>
      <c r="FR805" s="136"/>
      <c r="FS805" s="136"/>
      <c r="FT805" s="136"/>
      <c r="FU805" s="136"/>
      <c r="FV805" s="136"/>
      <c r="FW805" s="136"/>
      <c r="FX805" s="136"/>
      <c r="FY805" s="136"/>
      <c r="FZ805" s="136"/>
      <c r="GA805" s="136"/>
      <c r="GB805" s="136"/>
      <c r="GC805" s="136"/>
      <c r="GD805" s="136"/>
      <c r="GE805" s="136"/>
      <c r="GF805" s="136"/>
      <c r="GG805" s="136"/>
      <c r="GH805" s="136"/>
      <c r="GI805" s="136"/>
      <c r="GJ805" s="136"/>
      <c r="GK805" s="136"/>
      <c r="GL805" s="136"/>
      <c r="GM805" s="136"/>
      <c r="GN805" s="136"/>
      <c r="GO805" s="136"/>
      <c r="GP805" s="136"/>
      <c r="GQ805" s="136"/>
      <c r="GR805" s="136"/>
      <c r="GS805" s="136"/>
      <c r="GT805" s="136"/>
      <c r="GU805" s="136"/>
      <c r="GV805" s="136"/>
      <c r="GW805" s="136"/>
      <c r="GX805" s="136"/>
      <c r="GY805" s="136"/>
      <c r="GZ805" s="136"/>
      <c r="HA805" s="136"/>
      <c r="HB805" s="136"/>
      <c r="HC805" s="136"/>
      <c r="HD805" s="136"/>
      <c r="HE805" s="136"/>
      <c r="HF805" s="136"/>
      <c r="HG805" s="136"/>
      <c r="HH805" s="136"/>
      <c r="HI805" s="136"/>
      <c r="HJ805" s="136"/>
      <c r="HK805" s="136"/>
      <c r="HL805" s="136"/>
      <c r="HM805" s="136"/>
      <c r="HN805" s="136"/>
      <c r="HO805" s="136"/>
      <c r="HP805" s="136"/>
      <c r="HQ805" s="136"/>
      <c r="HR805" s="136"/>
      <c r="HS805" s="136"/>
      <c r="HT805" s="136"/>
      <c r="HU805" s="136"/>
      <c r="HV805" s="136"/>
      <c r="HW805" s="136"/>
      <c r="HX805" s="136"/>
      <c r="HY805" s="136"/>
      <c r="HZ805" s="136"/>
      <c r="IA805" s="136"/>
      <c r="IB805" s="136"/>
      <c r="IC805" s="136"/>
      <c r="ID805" s="136"/>
      <c r="IE805" s="136"/>
      <c r="IF805" s="136"/>
      <c r="IG805" s="136"/>
    </row>
    <row r="806" spans="1:241" ht="15" customHeight="1" x14ac:dyDescent="0.25">
      <c r="A806" s="135" t="s">
        <v>758</v>
      </c>
      <c r="B806" s="205">
        <v>3829182</v>
      </c>
      <c r="C806" s="205">
        <v>2825064</v>
      </c>
      <c r="D806" s="205">
        <v>641442</v>
      </c>
      <c r="E806" s="205">
        <v>918467</v>
      </c>
      <c r="F806" s="205">
        <v>1533897</v>
      </c>
      <c r="G806" s="205">
        <v>309283</v>
      </c>
      <c r="H806" s="242">
        <v>10057335</v>
      </c>
      <c r="I806" s="136"/>
      <c r="J806" s="135" t="s">
        <v>444</v>
      </c>
      <c r="K806" s="205">
        <v>5912536</v>
      </c>
      <c r="L806" s="205">
        <v>3570789</v>
      </c>
      <c r="M806" s="205">
        <v>1124491</v>
      </c>
      <c r="N806" s="205">
        <v>907489</v>
      </c>
      <c r="O806" s="205">
        <v>1586535</v>
      </c>
      <c r="P806" s="205">
        <v>432082</v>
      </c>
      <c r="Q806" s="242">
        <v>13533922</v>
      </c>
      <c r="R806" s="136"/>
      <c r="S806" s="136"/>
      <c r="T806" s="136"/>
      <c r="U806" s="136"/>
      <c r="V806" s="136"/>
      <c r="W806" s="136"/>
      <c r="X806" s="136"/>
      <c r="Y806" s="136"/>
      <c r="Z806" s="136"/>
      <c r="AA806" s="136"/>
      <c r="AB806" s="136"/>
      <c r="AC806" s="136"/>
      <c r="AD806" s="136"/>
      <c r="AE806" s="136"/>
      <c r="AF806" s="136"/>
      <c r="AG806" s="136"/>
      <c r="AH806" s="136"/>
      <c r="AI806" s="136"/>
      <c r="AJ806" s="136"/>
      <c r="AK806" s="136"/>
      <c r="AL806" s="136"/>
      <c r="AM806" s="136"/>
      <c r="AN806" s="136"/>
      <c r="AO806" s="136"/>
      <c r="AP806" s="136"/>
      <c r="AQ806" s="136"/>
      <c r="AR806" s="136"/>
      <c r="AS806" s="136"/>
      <c r="AT806" s="136"/>
      <c r="AU806" s="136"/>
      <c r="AV806" s="136"/>
      <c r="AW806" s="136"/>
      <c r="AX806" s="136"/>
      <c r="AY806" s="136"/>
      <c r="AZ806" s="136"/>
      <c r="BA806" s="136"/>
      <c r="BB806" s="136"/>
      <c r="BC806" s="136"/>
      <c r="BD806" s="136"/>
      <c r="BE806" s="136"/>
      <c r="BF806" s="136"/>
      <c r="BG806" s="136"/>
      <c r="BH806" s="136"/>
      <c r="BI806" s="136"/>
      <c r="BJ806" s="136"/>
      <c r="BK806" s="136"/>
      <c r="BL806" s="136"/>
      <c r="BM806" s="136"/>
      <c r="BN806" s="136"/>
      <c r="BO806" s="136"/>
      <c r="BP806" s="136"/>
      <c r="BQ806" s="136"/>
      <c r="BR806" s="136"/>
      <c r="BS806" s="136"/>
      <c r="BT806" s="136"/>
      <c r="BU806" s="136"/>
      <c r="BV806" s="136"/>
      <c r="BW806" s="136"/>
      <c r="BX806" s="136"/>
      <c r="BY806" s="136"/>
      <c r="BZ806" s="136"/>
      <c r="CA806" s="136"/>
      <c r="CB806" s="136"/>
      <c r="CC806" s="136"/>
      <c r="CD806" s="136"/>
      <c r="CE806" s="136"/>
      <c r="CF806" s="136"/>
      <c r="CG806" s="136"/>
      <c r="CH806" s="136"/>
      <c r="CI806" s="136"/>
      <c r="CJ806" s="136"/>
      <c r="CK806" s="136"/>
      <c r="CL806" s="136"/>
      <c r="CM806" s="136"/>
      <c r="CN806" s="136"/>
      <c r="CO806" s="136"/>
      <c r="CP806" s="136"/>
      <c r="CQ806" s="136"/>
      <c r="CR806" s="136"/>
      <c r="CS806" s="136"/>
      <c r="CT806" s="136"/>
      <c r="CU806" s="136"/>
      <c r="CV806" s="136"/>
      <c r="CW806" s="136"/>
      <c r="CX806" s="136"/>
      <c r="CY806" s="136"/>
      <c r="CZ806" s="136"/>
      <c r="DA806" s="136"/>
      <c r="DB806" s="136"/>
      <c r="DC806" s="136"/>
      <c r="DD806" s="136"/>
      <c r="DE806" s="136"/>
      <c r="DF806" s="136"/>
      <c r="DG806" s="136"/>
      <c r="DH806" s="136"/>
      <c r="DI806" s="136"/>
      <c r="DJ806" s="136"/>
      <c r="DK806" s="136"/>
      <c r="DL806" s="136"/>
      <c r="DM806" s="136"/>
      <c r="DN806" s="136"/>
      <c r="DO806" s="136"/>
      <c r="DP806" s="136"/>
      <c r="DQ806" s="136"/>
      <c r="DR806" s="136"/>
      <c r="DS806" s="136"/>
      <c r="DT806" s="136"/>
      <c r="DU806" s="136"/>
      <c r="DV806" s="136"/>
      <c r="DW806" s="136"/>
      <c r="DX806" s="136"/>
      <c r="DY806" s="136"/>
      <c r="DZ806" s="136"/>
      <c r="EA806" s="136"/>
      <c r="EB806" s="136"/>
      <c r="EC806" s="136"/>
      <c r="ED806" s="136"/>
      <c r="EE806" s="136"/>
      <c r="EF806" s="136"/>
      <c r="EG806" s="136"/>
      <c r="EH806" s="136"/>
      <c r="EI806" s="136"/>
      <c r="EJ806" s="136"/>
      <c r="EK806" s="136"/>
      <c r="EL806" s="136"/>
      <c r="EM806" s="136"/>
      <c r="EN806" s="136"/>
      <c r="EO806" s="136"/>
      <c r="EP806" s="136"/>
      <c r="EQ806" s="136"/>
      <c r="ER806" s="136"/>
      <c r="ES806" s="136"/>
      <c r="ET806" s="136"/>
      <c r="EU806" s="136"/>
      <c r="EV806" s="136"/>
      <c r="EW806" s="136"/>
      <c r="EX806" s="136"/>
      <c r="EY806" s="136"/>
      <c r="EZ806" s="136"/>
      <c r="FA806" s="136"/>
      <c r="FB806" s="136"/>
      <c r="FC806" s="136"/>
      <c r="FD806" s="136"/>
      <c r="FE806" s="136"/>
      <c r="FF806" s="136"/>
      <c r="FG806" s="136"/>
      <c r="FH806" s="136"/>
      <c r="FI806" s="136"/>
      <c r="FJ806" s="136"/>
      <c r="FK806" s="136"/>
      <c r="FL806" s="136"/>
      <c r="FM806" s="136"/>
      <c r="FN806" s="136"/>
      <c r="FO806" s="136"/>
      <c r="FP806" s="136"/>
      <c r="FQ806" s="136"/>
      <c r="FR806" s="136"/>
      <c r="FS806" s="136"/>
      <c r="FT806" s="136"/>
      <c r="FU806" s="136"/>
      <c r="FV806" s="136"/>
      <c r="FW806" s="136"/>
      <c r="FX806" s="136"/>
      <c r="FY806" s="136"/>
      <c r="FZ806" s="136"/>
      <c r="GA806" s="136"/>
      <c r="GB806" s="136"/>
      <c r="GC806" s="136"/>
      <c r="GD806" s="136"/>
      <c r="GE806" s="136"/>
      <c r="GF806" s="136"/>
      <c r="GG806" s="136"/>
      <c r="GH806" s="136"/>
      <c r="GI806" s="136"/>
      <c r="GJ806" s="136"/>
      <c r="GK806" s="136"/>
      <c r="GL806" s="136"/>
      <c r="GM806" s="136"/>
      <c r="GN806" s="136"/>
      <c r="GO806" s="136"/>
      <c r="GP806" s="136"/>
      <c r="GQ806" s="136"/>
      <c r="GR806" s="136"/>
      <c r="GS806" s="136"/>
      <c r="GT806" s="136"/>
      <c r="GU806" s="136"/>
      <c r="GV806" s="136"/>
      <c r="GW806" s="136"/>
      <c r="GX806" s="136"/>
      <c r="GY806" s="136"/>
      <c r="GZ806" s="136"/>
      <c r="HA806" s="136"/>
      <c r="HB806" s="136"/>
      <c r="HC806" s="136"/>
      <c r="HD806" s="136"/>
      <c r="HE806" s="136"/>
      <c r="HF806" s="136"/>
      <c r="HG806" s="136"/>
      <c r="HH806" s="136"/>
      <c r="HI806" s="136"/>
      <c r="HJ806" s="136"/>
      <c r="HK806" s="136"/>
      <c r="HL806" s="136"/>
      <c r="HM806" s="136"/>
      <c r="HN806" s="136"/>
      <c r="HO806" s="136"/>
      <c r="HP806" s="136"/>
      <c r="HQ806" s="136"/>
      <c r="HR806" s="136"/>
      <c r="HS806" s="136"/>
      <c r="HT806" s="136"/>
      <c r="HU806" s="136"/>
      <c r="HV806" s="136"/>
      <c r="HW806" s="136"/>
      <c r="HX806" s="136"/>
      <c r="HY806" s="136"/>
      <c r="HZ806" s="136"/>
      <c r="IA806" s="136"/>
      <c r="IB806" s="136"/>
      <c r="IC806" s="136"/>
      <c r="ID806" s="136"/>
      <c r="IE806" s="136"/>
      <c r="IF806" s="136"/>
      <c r="IG806" s="136"/>
    </row>
    <row r="807" spans="1:241" ht="15" customHeight="1" x14ac:dyDescent="0.25">
      <c r="A807" s="135" t="s">
        <v>697</v>
      </c>
      <c r="B807" s="205">
        <v>5701201</v>
      </c>
      <c r="C807" s="205">
        <v>2237482</v>
      </c>
      <c r="D807" s="205">
        <v>810493</v>
      </c>
      <c r="E807" s="205">
        <v>936744</v>
      </c>
      <c r="F807" s="205">
        <v>1380542</v>
      </c>
      <c r="G807" s="205">
        <v>329124</v>
      </c>
      <c r="H807" s="242">
        <v>11395586</v>
      </c>
      <c r="I807" s="136"/>
      <c r="J807" s="135" t="s">
        <v>447</v>
      </c>
      <c r="K807" s="205">
        <v>3626040</v>
      </c>
      <c r="L807" s="205">
        <v>2884439</v>
      </c>
      <c r="M807" s="205">
        <v>816778</v>
      </c>
      <c r="N807" s="205">
        <v>858028</v>
      </c>
      <c r="O807" s="205">
        <v>1445103</v>
      </c>
      <c r="P807" s="205">
        <v>294916</v>
      </c>
      <c r="Q807" s="242">
        <v>9925304</v>
      </c>
      <c r="R807" s="136"/>
      <c r="S807" s="136"/>
      <c r="T807" s="136"/>
      <c r="U807" s="136"/>
      <c r="V807" s="136"/>
      <c r="W807" s="136"/>
      <c r="X807" s="136"/>
      <c r="Y807" s="136"/>
      <c r="Z807" s="136"/>
      <c r="AA807" s="136"/>
      <c r="AB807" s="136"/>
      <c r="AC807" s="136"/>
      <c r="AD807" s="136"/>
      <c r="AE807" s="136"/>
      <c r="AF807" s="136"/>
      <c r="AG807" s="136"/>
      <c r="AH807" s="136"/>
      <c r="AI807" s="136"/>
      <c r="AJ807" s="136"/>
      <c r="AK807" s="136"/>
      <c r="AL807" s="136"/>
      <c r="AM807" s="136"/>
      <c r="AN807" s="136"/>
      <c r="AO807" s="136"/>
      <c r="AP807" s="136"/>
      <c r="AQ807" s="136"/>
      <c r="AR807" s="136"/>
      <c r="AS807" s="136"/>
      <c r="AT807" s="136"/>
      <c r="AU807" s="136"/>
      <c r="AV807" s="136"/>
      <c r="AW807" s="136"/>
      <c r="AX807" s="136"/>
      <c r="AY807" s="136"/>
      <c r="AZ807" s="136"/>
      <c r="BA807" s="136"/>
      <c r="BB807" s="136"/>
      <c r="BC807" s="136"/>
      <c r="BD807" s="136"/>
      <c r="BE807" s="136"/>
      <c r="BF807" s="136"/>
      <c r="BG807" s="136"/>
      <c r="BH807" s="136"/>
      <c r="BI807" s="136"/>
      <c r="BJ807" s="136"/>
      <c r="BK807" s="136"/>
      <c r="BL807" s="136"/>
      <c r="BM807" s="136"/>
      <c r="BN807" s="136"/>
      <c r="BO807" s="136"/>
      <c r="BP807" s="136"/>
      <c r="BQ807" s="136"/>
      <c r="BR807" s="136"/>
      <c r="BS807" s="136"/>
      <c r="BT807" s="136"/>
      <c r="BU807" s="136"/>
      <c r="BV807" s="136"/>
      <c r="BW807" s="136"/>
      <c r="BX807" s="136"/>
      <c r="BY807" s="136"/>
      <c r="BZ807" s="136"/>
      <c r="CA807" s="136"/>
      <c r="CB807" s="136"/>
      <c r="CC807" s="136"/>
      <c r="CD807" s="136"/>
      <c r="CE807" s="136"/>
      <c r="CF807" s="136"/>
      <c r="CG807" s="136"/>
      <c r="CH807" s="136"/>
      <c r="CI807" s="136"/>
      <c r="CJ807" s="136"/>
      <c r="CK807" s="136"/>
      <c r="CL807" s="136"/>
      <c r="CM807" s="136"/>
      <c r="CN807" s="136"/>
      <c r="CO807" s="136"/>
      <c r="CP807" s="136"/>
      <c r="CQ807" s="136"/>
      <c r="CR807" s="136"/>
      <c r="CS807" s="136"/>
      <c r="CT807" s="136"/>
      <c r="CU807" s="136"/>
      <c r="CV807" s="136"/>
      <c r="CW807" s="136"/>
      <c r="CX807" s="136"/>
      <c r="CY807" s="136"/>
      <c r="CZ807" s="136"/>
      <c r="DA807" s="136"/>
      <c r="DB807" s="136"/>
      <c r="DC807" s="136"/>
      <c r="DD807" s="136"/>
      <c r="DE807" s="136"/>
      <c r="DF807" s="136"/>
      <c r="DG807" s="136"/>
      <c r="DH807" s="136"/>
      <c r="DI807" s="136"/>
      <c r="DJ807" s="136"/>
      <c r="DK807" s="136"/>
      <c r="DL807" s="136"/>
      <c r="DM807" s="136"/>
      <c r="DN807" s="136"/>
      <c r="DO807" s="136"/>
      <c r="DP807" s="136"/>
      <c r="DQ807" s="136"/>
      <c r="DR807" s="136"/>
      <c r="DS807" s="136"/>
      <c r="DT807" s="136"/>
      <c r="DU807" s="136"/>
      <c r="DV807" s="136"/>
      <c r="DW807" s="136"/>
      <c r="DX807" s="136"/>
      <c r="DY807" s="136"/>
      <c r="DZ807" s="136"/>
      <c r="EA807" s="136"/>
      <c r="EB807" s="136"/>
      <c r="EC807" s="136"/>
      <c r="ED807" s="136"/>
      <c r="EE807" s="136"/>
      <c r="EF807" s="136"/>
      <c r="EG807" s="136"/>
      <c r="EH807" s="136"/>
      <c r="EI807" s="136"/>
      <c r="EJ807" s="136"/>
      <c r="EK807" s="136"/>
      <c r="EL807" s="136"/>
      <c r="EM807" s="136"/>
      <c r="EN807" s="136"/>
      <c r="EO807" s="136"/>
      <c r="EP807" s="136"/>
      <c r="EQ807" s="136"/>
      <c r="ER807" s="136"/>
      <c r="ES807" s="136"/>
      <c r="ET807" s="136"/>
      <c r="EU807" s="136"/>
      <c r="EV807" s="136"/>
      <c r="EW807" s="136"/>
      <c r="EX807" s="136"/>
      <c r="EY807" s="136"/>
      <c r="EZ807" s="136"/>
      <c r="FA807" s="136"/>
      <c r="FB807" s="136"/>
      <c r="FC807" s="136"/>
      <c r="FD807" s="136"/>
      <c r="FE807" s="136"/>
      <c r="FF807" s="136"/>
      <c r="FG807" s="136"/>
      <c r="FH807" s="136"/>
      <c r="FI807" s="136"/>
      <c r="FJ807" s="136"/>
      <c r="FK807" s="136"/>
      <c r="FL807" s="136"/>
      <c r="FM807" s="136"/>
      <c r="FN807" s="136"/>
      <c r="FO807" s="136"/>
      <c r="FP807" s="136"/>
      <c r="FQ807" s="136"/>
      <c r="FR807" s="136"/>
      <c r="FS807" s="136"/>
      <c r="FT807" s="136"/>
      <c r="FU807" s="136"/>
      <c r="FV807" s="136"/>
      <c r="FW807" s="136"/>
      <c r="FX807" s="136"/>
      <c r="FY807" s="136"/>
      <c r="FZ807" s="136"/>
      <c r="GA807" s="136"/>
      <c r="GB807" s="136"/>
      <c r="GC807" s="136"/>
      <c r="GD807" s="136"/>
      <c r="GE807" s="136"/>
      <c r="GF807" s="136"/>
      <c r="GG807" s="136"/>
      <c r="GH807" s="136"/>
      <c r="GI807" s="136"/>
      <c r="GJ807" s="136"/>
      <c r="GK807" s="136"/>
      <c r="GL807" s="136"/>
      <c r="GM807" s="136"/>
      <c r="GN807" s="136"/>
      <c r="GO807" s="136"/>
      <c r="GP807" s="136"/>
      <c r="GQ807" s="136"/>
      <c r="GR807" s="136"/>
      <c r="GS807" s="136"/>
      <c r="GT807" s="136"/>
      <c r="GU807" s="136"/>
      <c r="GV807" s="136"/>
      <c r="GW807" s="136"/>
      <c r="GX807" s="136"/>
      <c r="GY807" s="136"/>
      <c r="GZ807" s="136"/>
      <c r="HA807" s="136"/>
      <c r="HB807" s="136"/>
      <c r="HC807" s="136"/>
      <c r="HD807" s="136"/>
      <c r="HE807" s="136"/>
      <c r="HF807" s="136"/>
      <c r="HG807" s="136"/>
      <c r="HH807" s="136"/>
      <c r="HI807" s="136"/>
      <c r="HJ807" s="136"/>
      <c r="HK807" s="136"/>
      <c r="HL807" s="136"/>
      <c r="HM807" s="136"/>
      <c r="HN807" s="136"/>
      <c r="HO807" s="136"/>
      <c r="HP807" s="136"/>
      <c r="HQ807" s="136"/>
      <c r="HR807" s="136"/>
      <c r="HS807" s="136"/>
      <c r="HT807" s="136"/>
      <c r="HU807" s="136"/>
      <c r="HV807" s="136"/>
      <c r="HW807" s="136"/>
      <c r="HX807" s="136"/>
      <c r="HY807" s="136"/>
      <c r="HZ807" s="136"/>
      <c r="IA807" s="136"/>
      <c r="IB807" s="136"/>
      <c r="IC807" s="136"/>
      <c r="ID807" s="136"/>
      <c r="IE807" s="136"/>
      <c r="IF807" s="136"/>
      <c r="IG807" s="136"/>
    </row>
    <row r="808" spans="1:241" ht="15" customHeight="1" x14ac:dyDescent="0.25">
      <c r="A808" s="135" t="s">
        <v>406</v>
      </c>
      <c r="B808" s="205">
        <v>7464673</v>
      </c>
      <c r="C808" s="205">
        <v>2122677</v>
      </c>
      <c r="D808" s="205">
        <v>991155</v>
      </c>
      <c r="E808" s="205">
        <v>1046958</v>
      </c>
      <c r="F808" s="205">
        <v>1455224</v>
      </c>
      <c r="G808" s="205">
        <v>496457</v>
      </c>
      <c r="H808" s="242">
        <v>13577144</v>
      </c>
      <c r="I808" s="136"/>
      <c r="J808" s="135" t="s">
        <v>448</v>
      </c>
      <c r="K808" s="205">
        <v>4143001</v>
      </c>
      <c r="L808" s="205">
        <v>3789535</v>
      </c>
      <c r="M808" s="205">
        <v>839059</v>
      </c>
      <c r="N808" s="205">
        <v>888386</v>
      </c>
      <c r="O808" s="205">
        <v>1625617</v>
      </c>
      <c r="P808" s="205">
        <v>327017</v>
      </c>
      <c r="Q808" s="242">
        <v>11612615</v>
      </c>
      <c r="R808" s="136"/>
      <c r="S808" s="136"/>
      <c r="T808" s="136"/>
      <c r="U808" s="136"/>
      <c r="V808" s="136"/>
      <c r="W808" s="136"/>
      <c r="X808" s="136"/>
      <c r="Y808" s="136"/>
      <c r="Z808" s="136"/>
      <c r="AA808" s="136"/>
      <c r="AB808" s="136"/>
      <c r="AC808" s="136"/>
      <c r="AD808" s="136"/>
      <c r="AE808" s="136"/>
      <c r="AF808" s="136"/>
      <c r="AG808" s="136"/>
      <c r="AH808" s="136"/>
      <c r="AI808" s="136"/>
      <c r="AJ808" s="136"/>
      <c r="AK808" s="136"/>
      <c r="AL808" s="136"/>
      <c r="AM808" s="136"/>
      <c r="AN808" s="136"/>
      <c r="AO808" s="136"/>
      <c r="AP808" s="136"/>
      <c r="AQ808" s="136"/>
      <c r="AR808" s="136"/>
      <c r="AS808" s="136"/>
      <c r="AT808" s="136"/>
      <c r="AU808" s="136"/>
      <c r="AV808" s="136"/>
      <c r="AW808" s="136"/>
      <c r="AX808" s="136"/>
      <c r="AY808" s="136"/>
      <c r="AZ808" s="136"/>
      <c r="BA808" s="136"/>
      <c r="BB808" s="136"/>
      <c r="BC808" s="136"/>
      <c r="BD808" s="136"/>
      <c r="BE808" s="136"/>
      <c r="BF808" s="136"/>
      <c r="BG808" s="136"/>
      <c r="BH808" s="136"/>
      <c r="BI808" s="136"/>
      <c r="BJ808" s="136"/>
      <c r="BK808" s="136"/>
      <c r="BL808" s="136"/>
      <c r="BM808" s="136"/>
      <c r="BN808" s="136"/>
      <c r="BO808" s="136"/>
      <c r="BP808" s="136"/>
      <c r="BQ808" s="136"/>
      <c r="BR808" s="136"/>
      <c r="BS808" s="136"/>
      <c r="BT808" s="136"/>
      <c r="BU808" s="136"/>
      <c r="BV808" s="136"/>
      <c r="BW808" s="136"/>
      <c r="BX808" s="136"/>
      <c r="BY808" s="136"/>
      <c r="BZ808" s="136"/>
      <c r="CA808" s="136"/>
      <c r="CB808" s="136"/>
      <c r="CC808" s="136"/>
      <c r="CD808" s="136"/>
      <c r="CE808" s="136"/>
      <c r="CF808" s="136"/>
      <c r="CG808" s="136"/>
      <c r="CH808" s="136"/>
      <c r="CI808" s="136"/>
      <c r="CJ808" s="136"/>
      <c r="CK808" s="136"/>
      <c r="CL808" s="136"/>
      <c r="CM808" s="136"/>
      <c r="CN808" s="136"/>
      <c r="CO808" s="136"/>
      <c r="CP808" s="136"/>
      <c r="CQ808" s="136"/>
      <c r="CR808" s="136"/>
      <c r="CS808" s="136"/>
      <c r="CT808" s="136"/>
      <c r="CU808" s="136"/>
      <c r="CV808" s="136"/>
      <c r="CW808" s="136"/>
      <c r="CX808" s="136"/>
      <c r="CY808" s="136"/>
      <c r="CZ808" s="136"/>
      <c r="DA808" s="136"/>
      <c r="DB808" s="136"/>
      <c r="DC808" s="136"/>
      <c r="DD808" s="136"/>
      <c r="DE808" s="136"/>
      <c r="DF808" s="136"/>
      <c r="DG808" s="136"/>
      <c r="DH808" s="136"/>
      <c r="DI808" s="136"/>
      <c r="DJ808" s="136"/>
      <c r="DK808" s="136"/>
      <c r="DL808" s="136"/>
      <c r="DM808" s="136"/>
      <c r="DN808" s="136"/>
      <c r="DO808" s="136"/>
      <c r="DP808" s="136"/>
      <c r="DQ808" s="136"/>
      <c r="DR808" s="136"/>
      <c r="DS808" s="136"/>
      <c r="DT808" s="136"/>
      <c r="DU808" s="136"/>
      <c r="DV808" s="136"/>
      <c r="DW808" s="136"/>
      <c r="DX808" s="136"/>
      <c r="DY808" s="136"/>
      <c r="DZ808" s="136"/>
      <c r="EA808" s="136"/>
      <c r="EB808" s="136"/>
      <c r="EC808" s="136"/>
      <c r="ED808" s="136"/>
      <c r="EE808" s="136"/>
      <c r="EF808" s="136"/>
      <c r="EG808" s="136"/>
      <c r="EH808" s="136"/>
      <c r="EI808" s="136"/>
      <c r="EJ808" s="136"/>
      <c r="EK808" s="136"/>
      <c r="EL808" s="136"/>
      <c r="EM808" s="136"/>
      <c r="EN808" s="136"/>
      <c r="EO808" s="136"/>
      <c r="EP808" s="136"/>
      <c r="EQ808" s="136"/>
      <c r="ER808" s="136"/>
      <c r="ES808" s="136"/>
      <c r="ET808" s="136"/>
      <c r="EU808" s="136"/>
      <c r="EV808" s="136"/>
      <c r="EW808" s="136"/>
      <c r="EX808" s="136"/>
      <c r="EY808" s="136"/>
      <c r="EZ808" s="136"/>
      <c r="FA808" s="136"/>
      <c r="FB808" s="136"/>
      <c r="FC808" s="136"/>
      <c r="FD808" s="136"/>
      <c r="FE808" s="136"/>
      <c r="FF808" s="136"/>
      <c r="FG808" s="136"/>
      <c r="FH808" s="136"/>
      <c r="FI808" s="136"/>
      <c r="FJ808" s="136"/>
      <c r="FK808" s="136"/>
      <c r="FL808" s="136"/>
      <c r="FM808" s="136"/>
      <c r="FN808" s="136"/>
      <c r="FO808" s="136"/>
      <c r="FP808" s="136"/>
      <c r="FQ808" s="136"/>
      <c r="FR808" s="136"/>
      <c r="FS808" s="136"/>
      <c r="FT808" s="136"/>
      <c r="FU808" s="136"/>
      <c r="FV808" s="136"/>
      <c r="FW808" s="136"/>
      <c r="FX808" s="136"/>
      <c r="FY808" s="136"/>
      <c r="FZ808" s="136"/>
      <c r="GA808" s="136"/>
      <c r="GB808" s="136"/>
      <c r="GC808" s="136"/>
      <c r="GD808" s="136"/>
      <c r="GE808" s="136"/>
      <c r="GF808" s="136"/>
      <c r="GG808" s="136"/>
      <c r="GH808" s="136"/>
      <c r="GI808" s="136"/>
      <c r="GJ808" s="136"/>
      <c r="GK808" s="136"/>
      <c r="GL808" s="136"/>
      <c r="GM808" s="136"/>
      <c r="GN808" s="136"/>
      <c r="GO808" s="136"/>
      <c r="GP808" s="136"/>
      <c r="GQ808" s="136"/>
      <c r="GR808" s="136"/>
      <c r="GS808" s="136"/>
      <c r="GT808" s="136"/>
      <c r="GU808" s="136"/>
      <c r="GV808" s="136"/>
      <c r="GW808" s="136"/>
      <c r="GX808" s="136"/>
      <c r="GY808" s="136"/>
      <c r="GZ808" s="136"/>
      <c r="HA808" s="136"/>
      <c r="HB808" s="136"/>
      <c r="HC808" s="136"/>
      <c r="HD808" s="136"/>
      <c r="HE808" s="136"/>
      <c r="HF808" s="136"/>
      <c r="HG808" s="136"/>
      <c r="HH808" s="136"/>
      <c r="HI808" s="136"/>
      <c r="HJ808" s="136"/>
      <c r="HK808" s="136"/>
      <c r="HL808" s="136"/>
      <c r="HM808" s="136"/>
      <c r="HN808" s="136"/>
      <c r="HO808" s="136"/>
      <c r="HP808" s="136"/>
      <c r="HQ808" s="136"/>
      <c r="HR808" s="136"/>
      <c r="HS808" s="136"/>
      <c r="HT808" s="136"/>
      <c r="HU808" s="136"/>
      <c r="HV808" s="136"/>
      <c r="HW808" s="136"/>
      <c r="HX808" s="136"/>
      <c r="HY808" s="136"/>
      <c r="HZ808" s="136"/>
      <c r="IA808" s="136"/>
      <c r="IB808" s="136"/>
      <c r="IC808" s="136"/>
      <c r="ID808" s="136"/>
      <c r="IE808" s="136"/>
      <c r="IF808" s="136"/>
      <c r="IG808" s="136"/>
    </row>
    <row r="809" spans="1:241" ht="15" customHeight="1" x14ac:dyDescent="0.25">
      <c r="A809" s="135" t="s">
        <v>409</v>
      </c>
      <c r="B809" s="205">
        <v>3561706</v>
      </c>
      <c r="C809" s="205">
        <v>1707219</v>
      </c>
      <c r="D809" s="205">
        <v>686913</v>
      </c>
      <c r="E809" s="205">
        <v>834681</v>
      </c>
      <c r="F809" s="205">
        <v>1133087</v>
      </c>
      <c r="G809" s="205">
        <v>294955</v>
      </c>
      <c r="H809" s="242">
        <v>8218561</v>
      </c>
      <c r="I809" s="136"/>
      <c r="J809" s="135" t="s">
        <v>711</v>
      </c>
      <c r="K809" s="205">
        <v>4167733</v>
      </c>
      <c r="L809" s="205">
        <v>3710900</v>
      </c>
      <c r="M809" s="205">
        <v>889986</v>
      </c>
      <c r="N809" s="205">
        <v>1116126</v>
      </c>
      <c r="O809" s="205">
        <v>1629962</v>
      </c>
      <c r="P809" s="205">
        <v>362088</v>
      </c>
      <c r="Q809" s="242">
        <v>11876795</v>
      </c>
      <c r="R809" s="136"/>
      <c r="S809" s="136"/>
      <c r="T809" s="136"/>
      <c r="U809" s="136"/>
      <c r="V809" s="136"/>
      <c r="W809" s="136"/>
      <c r="X809" s="136"/>
      <c r="Y809" s="136"/>
      <c r="Z809" s="136"/>
      <c r="AA809" s="136"/>
      <c r="AB809" s="136"/>
      <c r="AC809" s="136"/>
      <c r="AD809" s="136"/>
      <c r="AE809" s="136"/>
      <c r="AF809" s="136"/>
      <c r="AG809" s="136"/>
      <c r="AH809" s="136"/>
      <c r="AI809" s="136"/>
      <c r="AJ809" s="136"/>
      <c r="AK809" s="136"/>
      <c r="AL809" s="136"/>
      <c r="AM809" s="136"/>
      <c r="AN809" s="136"/>
      <c r="AO809" s="136"/>
      <c r="AP809" s="136"/>
      <c r="AQ809" s="136"/>
      <c r="AR809" s="136"/>
      <c r="AS809" s="136"/>
      <c r="AT809" s="136"/>
      <c r="AU809" s="136"/>
      <c r="AV809" s="136"/>
      <c r="AW809" s="136"/>
      <c r="AX809" s="136"/>
      <c r="AY809" s="136"/>
      <c r="AZ809" s="136"/>
      <c r="BA809" s="136"/>
      <c r="BB809" s="136"/>
      <c r="BC809" s="136"/>
      <c r="BD809" s="136"/>
      <c r="BE809" s="136"/>
      <c r="BF809" s="136"/>
      <c r="BG809" s="136"/>
      <c r="BH809" s="136"/>
      <c r="BI809" s="136"/>
      <c r="BJ809" s="136"/>
      <c r="BK809" s="136"/>
      <c r="BL809" s="136"/>
      <c r="BM809" s="136"/>
      <c r="BN809" s="136"/>
      <c r="BO809" s="136"/>
      <c r="BP809" s="136"/>
      <c r="BQ809" s="136"/>
      <c r="BR809" s="136"/>
      <c r="BS809" s="136"/>
      <c r="BT809" s="136"/>
      <c r="BU809" s="136"/>
      <c r="BV809" s="136"/>
      <c r="BW809" s="136"/>
      <c r="BX809" s="136"/>
      <c r="BY809" s="136"/>
      <c r="BZ809" s="136"/>
      <c r="CA809" s="136"/>
      <c r="CB809" s="136"/>
      <c r="CC809" s="136"/>
      <c r="CD809" s="136"/>
      <c r="CE809" s="136"/>
      <c r="CF809" s="136"/>
      <c r="CG809" s="136"/>
      <c r="CH809" s="136"/>
      <c r="CI809" s="136"/>
      <c r="CJ809" s="136"/>
      <c r="CK809" s="136"/>
      <c r="CL809" s="136"/>
      <c r="CM809" s="136"/>
      <c r="CN809" s="136"/>
      <c r="CO809" s="136"/>
      <c r="CP809" s="136"/>
      <c r="CQ809" s="136"/>
      <c r="CR809" s="136"/>
      <c r="CS809" s="136"/>
      <c r="CT809" s="136"/>
      <c r="CU809" s="136"/>
      <c r="CV809" s="136"/>
      <c r="CW809" s="136"/>
      <c r="CX809" s="136"/>
      <c r="CY809" s="136"/>
      <c r="CZ809" s="136"/>
      <c r="DA809" s="136"/>
      <c r="DB809" s="136"/>
      <c r="DC809" s="136"/>
      <c r="DD809" s="136"/>
      <c r="DE809" s="136"/>
      <c r="DF809" s="136"/>
      <c r="DG809" s="136"/>
      <c r="DH809" s="136"/>
      <c r="DI809" s="136"/>
      <c r="DJ809" s="136"/>
      <c r="DK809" s="136"/>
      <c r="DL809" s="136"/>
      <c r="DM809" s="136"/>
      <c r="DN809" s="136"/>
      <c r="DO809" s="136"/>
      <c r="DP809" s="136"/>
      <c r="DQ809" s="136"/>
      <c r="DR809" s="136"/>
      <c r="DS809" s="136"/>
      <c r="DT809" s="136"/>
      <c r="DU809" s="136"/>
      <c r="DV809" s="136"/>
      <c r="DW809" s="136"/>
      <c r="DX809" s="136"/>
      <c r="DY809" s="136"/>
      <c r="DZ809" s="136"/>
      <c r="EA809" s="136"/>
      <c r="EB809" s="136"/>
      <c r="EC809" s="136"/>
      <c r="ED809" s="136"/>
      <c r="EE809" s="136"/>
      <c r="EF809" s="136"/>
      <c r="EG809" s="136"/>
      <c r="EH809" s="136"/>
      <c r="EI809" s="136"/>
      <c r="EJ809" s="136"/>
      <c r="EK809" s="136"/>
      <c r="EL809" s="136"/>
      <c r="EM809" s="136"/>
      <c r="EN809" s="136"/>
      <c r="EO809" s="136"/>
      <c r="EP809" s="136"/>
      <c r="EQ809" s="136"/>
      <c r="ER809" s="136"/>
      <c r="ES809" s="136"/>
      <c r="ET809" s="136"/>
      <c r="EU809" s="136"/>
      <c r="EV809" s="136"/>
      <c r="EW809" s="136"/>
      <c r="EX809" s="136"/>
      <c r="EY809" s="136"/>
      <c r="EZ809" s="136"/>
      <c r="FA809" s="136"/>
      <c r="FB809" s="136"/>
      <c r="FC809" s="136"/>
      <c r="FD809" s="136"/>
      <c r="FE809" s="136"/>
      <c r="FF809" s="136"/>
      <c r="FG809" s="136"/>
      <c r="FH809" s="136"/>
      <c r="FI809" s="136"/>
      <c r="FJ809" s="136"/>
      <c r="FK809" s="136"/>
      <c r="FL809" s="136"/>
      <c r="FM809" s="136"/>
      <c r="FN809" s="136"/>
      <c r="FO809" s="136"/>
      <c r="FP809" s="136"/>
      <c r="FQ809" s="136"/>
      <c r="FR809" s="136"/>
      <c r="FS809" s="136"/>
      <c r="FT809" s="136"/>
      <c r="FU809" s="136"/>
      <c r="FV809" s="136"/>
      <c r="FW809" s="136"/>
      <c r="FX809" s="136"/>
      <c r="FY809" s="136"/>
      <c r="FZ809" s="136"/>
      <c r="GA809" s="136"/>
      <c r="GB809" s="136"/>
      <c r="GC809" s="136"/>
      <c r="GD809" s="136"/>
      <c r="GE809" s="136"/>
      <c r="GF809" s="136"/>
      <c r="GG809" s="136"/>
      <c r="GH809" s="136"/>
      <c r="GI809" s="136"/>
      <c r="GJ809" s="136"/>
      <c r="GK809" s="136"/>
      <c r="GL809" s="136"/>
      <c r="GM809" s="136"/>
      <c r="GN809" s="136"/>
      <c r="GO809" s="136"/>
      <c r="GP809" s="136"/>
      <c r="GQ809" s="136"/>
      <c r="GR809" s="136"/>
      <c r="GS809" s="136"/>
      <c r="GT809" s="136"/>
      <c r="GU809" s="136"/>
      <c r="GV809" s="136"/>
      <c r="GW809" s="136"/>
      <c r="GX809" s="136"/>
      <c r="GY809" s="136"/>
      <c r="GZ809" s="136"/>
      <c r="HA809" s="136"/>
      <c r="HB809" s="136"/>
      <c r="HC809" s="136"/>
      <c r="HD809" s="136"/>
      <c r="HE809" s="136"/>
      <c r="HF809" s="136"/>
      <c r="HG809" s="136"/>
      <c r="HH809" s="136"/>
      <c r="HI809" s="136"/>
      <c r="HJ809" s="136"/>
      <c r="HK809" s="136"/>
      <c r="HL809" s="136"/>
      <c r="HM809" s="136"/>
      <c r="HN809" s="136"/>
      <c r="HO809" s="136"/>
      <c r="HP809" s="136"/>
      <c r="HQ809" s="136"/>
      <c r="HR809" s="136"/>
      <c r="HS809" s="136"/>
      <c r="HT809" s="136"/>
      <c r="HU809" s="136"/>
      <c r="HV809" s="136"/>
      <c r="HW809" s="136"/>
      <c r="HX809" s="136"/>
      <c r="HY809" s="136"/>
      <c r="HZ809" s="136"/>
      <c r="IA809" s="136"/>
      <c r="IB809" s="136"/>
      <c r="IC809" s="136"/>
      <c r="ID809" s="136"/>
      <c r="IE809" s="136"/>
      <c r="IF809" s="136"/>
      <c r="IG809" s="136"/>
    </row>
    <row r="810" spans="1:241" ht="15" customHeight="1" x14ac:dyDescent="0.25">
      <c r="A810" s="135" t="s">
        <v>410</v>
      </c>
      <c r="B810" s="205">
        <v>4074746</v>
      </c>
      <c r="C810" s="205">
        <v>1944714</v>
      </c>
      <c r="D810" s="205">
        <v>701332</v>
      </c>
      <c r="E810" s="205">
        <v>986829</v>
      </c>
      <c r="F810" s="205">
        <v>1415041</v>
      </c>
      <c r="G810" s="205">
        <v>367164</v>
      </c>
      <c r="H810" s="242">
        <v>9489826</v>
      </c>
      <c r="I810" s="136"/>
      <c r="J810" s="135" t="s">
        <v>638</v>
      </c>
      <c r="K810" s="205">
        <v>5484036</v>
      </c>
      <c r="L810" s="205">
        <v>3439760</v>
      </c>
      <c r="M810" s="205">
        <v>1206606</v>
      </c>
      <c r="N810" s="205">
        <v>1022445</v>
      </c>
      <c r="O810" s="205">
        <v>1983482</v>
      </c>
      <c r="P810" s="205">
        <v>336478</v>
      </c>
      <c r="Q810" s="242">
        <v>13472807</v>
      </c>
      <c r="R810" s="136"/>
      <c r="S810" s="136"/>
      <c r="T810" s="136"/>
      <c r="U810" s="136"/>
      <c r="V810" s="136"/>
      <c r="W810" s="136"/>
      <c r="X810" s="136"/>
      <c r="Y810" s="136"/>
      <c r="Z810" s="136"/>
      <c r="AA810" s="136"/>
      <c r="AB810" s="136"/>
      <c r="AC810" s="136"/>
      <c r="AD810" s="136"/>
      <c r="AE810" s="136"/>
      <c r="AF810" s="136"/>
      <c r="AG810" s="136"/>
      <c r="AH810" s="136"/>
      <c r="AI810" s="136"/>
      <c r="AJ810" s="136"/>
      <c r="AK810" s="136"/>
      <c r="AL810" s="136"/>
      <c r="AM810" s="136"/>
      <c r="AN810" s="136"/>
      <c r="AO810" s="136"/>
      <c r="AP810" s="136"/>
      <c r="AQ810" s="136"/>
      <c r="AR810" s="136"/>
      <c r="AS810" s="136"/>
      <c r="AT810" s="136"/>
      <c r="AU810" s="136"/>
      <c r="AV810" s="136"/>
      <c r="AW810" s="136"/>
      <c r="AX810" s="136"/>
      <c r="AY810" s="136"/>
      <c r="AZ810" s="136"/>
      <c r="BA810" s="136"/>
      <c r="BB810" s="136"/>
      <c r="BC810" s="136"/>
      <c r="BD810" s="136"/>
      <c r="BE810" s="136"/>
      <c r="BF810" s="136"/>
      <c r="BG810" s="136"/>
      <c r="BH810" s="136"/>
      <c r="BI810" s="136"/>
      <c r="BJ810" s="136"/>
      <c r="BK810" s="136"/>
      <c r="BL810" s="136"/>
      <c r="BM810" s="136"/>
      <c r="BN810" s="136"/>
      <c r="BO810" s="136"/>
      <c r="BP810" s="136"/>
      <c r="BQ810" s="136"/>
      <c r="BR810" s="136"/>
      <c r="BS810" s="136"/>
      <c r="BT810" s="136"/>
      <c r="BU810" s="136"/>
      <c r="BV810" s="136"/>
      <c r="BW810" s="136"/>
      <c r="BX810" s="136"/>
      <c r="BY810" s="136"/>
      <c r="BZ810" s="136"/>
      <c r="CA810" s="136"/>
      <c r="CB810" s="136"/>
      <c r="CC810" s="136"/>
      <c r="CD810" s="136"/>
      <c r="CE810" s="136"/>
      <c r="CF810" s="136"/>
      <c r="CG810" s="136"/>
      <c r="CH810" s="136"/>
      <c r="CI810" s="136"/>
      <c r="CJ810" s="136"/>
      <c r="CK810" s="136"/>
      <c r="CL810" s="136"/>
      <c r="CM810" s="136"/>
      <c r="CN810" s="136"/>
      <c r="CO810" s="136"/>
      <c r="CP810" s="136"/>
      <c r="CQ810" s="136"/>
      <c r="CR810" s="136"/>
      <c r="CS810" s="136"/>
      <c r="CT810" s="136"/>
      <c r="CU810" s="136"/>
      <c r="CV810" s="136"/>
      <c r="CW810" s="136"/>
      <c r="CX810" s="136"/>
      <c r="CY810" s="136"/>
      <c r="CZ810" s="136"/>
      <c r="DA810" s="136"/>
      <c r="DB810" s="136"/>
      <c r="DC810" s="136"/>
      <c r="DD810" s="136"/>
      <c r="DE810" s="136"/>
      <c r="DF810" s="136"/>
      <c r="DG810" s="136"/>
      <c r="DH810" s="136"/>
      <c r="DI810" s="136"/>
      <c r="DJ810" s="136"/>
      <c r="DK810" s="136"/>
      <c r="DL810" s="136"/>
      <c r="DM810" s="136"/>
      <c r="DN810" s="136"/>
      <c r="DO810" s="136"/>
      <c r="DP810" s="136"/>
      <c r="DQ810" s="136"/>
      <c r="DR810" s="136"/>
      <c r="DS810" s="136"/>
      <c r="DT810" s="136"/>
      <c r="DU810" s="136"/>
      <c r="DV810" s="136"/>
      <c r="DW810" s="136"/>
      <c r="DX810" s="136"/>
      <c r="DY810" s="136"/>
      <c r="DZ810" s="136"/>
      <c r="EA810" s="136"/>
      <c r="EB810" s="136"/>
      <c r="EC810" s="136"/>
      <c r="ED810" s="136"/>
      <c r="EE810" s="136"/>
      <c r="EF810" s="136"/>
      <c r="EG810" s="136"/>
      <c r="EH810" s="136"/>
      <c r="EI810" s="136"/>
      <c r="EJ810" s="136"/>
      <c r="EK810" s="136"/>
      <c r="EL810" s="136"/>
      <c r="EM810" s="136"/>
      <c r="EN810" s="136"/>
      <c r="EO810" s="136"/>
      <c r="EP810" s="136"/>
      <c r="EQ810" s="136"/>
      <c r="ER810" s="136"/>
      <c r="ES810" s="136"/>
      <c r="ET810" s="136"/>
      <c r="EU810" s="136"/>
      <c r="EV810" s="136"/>
      <c r="EW810" s="136"/>
      <c r="EX810" s="136"/>
      <c r="EY810" s="136"/>
      <c r="EZ810" s="136"/>
      <c r="FA810" s="136"/>
      <c r="FB810" s="136"/>
      <c r="FC810" s="136"/>
      <c r="FD810" s="136"/>
      <c r="FE810" s="136"/>
      <c r="FF810" s="136"/>
      <c r="FG810" s="136"/>
      <c r="FH810" s="136"/>
      <c r="FI810" s="136"/>
      <c r="FJ810" s="136"/>
      <c r="FK810" s="136"/>
      <c r="FL810" s="136"/>
      <c r="FM810" s="136"/>
      <c r="FN810" s="136"/>
      <c r="FO810" s="136"/>
      <c r="FP810" s="136"/>
      <c r="FQ810" s="136"/>
      <c r="FR810" s="136"/>
      <c r="FS810" s="136"/>
      <c r="FT810" s="136"/>
      <c r="FU810" s="136"/>
      <c r="FV810" s="136"/>
      <c r="FW810" s="136"/>
      <c r="FX810" s="136"/>
      <c r="FY810" s="136"/>
      <c r="FZ810" s="136"/>
      <c r="GA810" s="136"/>
      <c r="GB810" s="136"/>
      <c r="GC810" s="136"/>
      <c r="GD810" s="136"/>
      <c r="GE810" s="136"/>
      <c r="GF810" s="136"/>
      <c r="GG810" s="136"/>
      <c r="GH810" s="136"/>
      <c r="GI810" s="136"/>
      <c r="GJ810" s="136"/>
      <c r="GK810" s="136"/>
      <c r="GL810" s="136"/>
      <c r="GM810" s="136"/>
      <c r="GN810" s="136"/>
      <c r="GO810" s="136"/>
      <c r="GP810" s="136"/>
      <c r="GQ810" s="136"/>
      <c r="GR810" s="136"/>
      <c r="GS810" s="136"/>
      <c r="GT810" s="136"/>
      <c r="GU810" s="136"/>
      <c r="GV810" s="136"/>
      <c r="GW810" s="136"/>
      <c r="GX810" s="136"/>
      <c r="GY810" s="136"/>
      <c r="GZ810" s="136"/>
      <c r="HA810" s="136"/>
      <c r="HB810" s="136"/>
      <c r="HC810" s="136"/>
      <c r="HD810" s="136"/>
      <c r="HE810" s="136"/>
      <c r="HF810" s="136"/>
      <c r="HG810" s="136"/>
      <c r="HH810" s="136"/>
      <c r="HI810" s="136"/>
      <c r="HJ810" s="136"/>
      <c r="HK810" s="136"/>
      <c r="HL810" s="136"/>
      <c r="HM810" s="136"/>
      <c r="HN810" s="136"/>
      <c r="HO810" s="136"/>
      <c r="HP810" s="136"/>
      <c r="HQ810" s="136"/>
      <c r="HR810" s="136"/>
      <c r="HS810" s="136"/>
      <c r="HT810" s="136"/>
      <c r="HU810" s="136"/>
      <c r="HV810" s="136"/>
      <c r="HW810" s="136"/>
      <c r="HX810" s="136"/>
      <c r="HY810" s="136"/>
      <c r="HZ810" s="136"/>
      <c r="IA810" s="136"/>
      <c r="IB810" s="136"/>
      <c r="IC810" s="136"/>
      <c r="ID810" s="136"/>
      <c r="IE810" s="136"/>
      <c r="IF810" s="136"/>
      <c r="IG810" s="136"/>
    </row>
    <row r="811" spans="1:241" ht="15" customHeight="1" x14ac:dyDescent="0.25">
      <c r="A811" s="135" t="s">
        <v>698</v>
      </c>
      <c r="B811" s="205">
        <v>4521010</v>
      </c>
      <c r="C811" s="205">
        <v>1643694</v>
      </c>
      <c r="D811" s="205">
        <v>726984</v>
      </c>
      <c r="E811" s="205">
        <v>988393</v>
      </c>
      <c r="F811" s="205">
        <v>1572196</v>
      </c>
      <c r="G811" s="205">
        <v>302271</v>
      </c>
      <c r="H811" s="242">
        <v>9754548</v>
      </c>
      <c r="I811" s="136"/>
      <c r="J811" s="135" t="s">
        <v>449</v>
      </c>
      <c r="K811" s="205">
        <v>7893887</v>
      </c>
      <c r="L811" s="205">
        <v>4333257</v>
      </c>
      <c r="M811" s="205">
        <v>1476758</v>
      </c>
      <c r="N811" s="205">
        <v>1057191</v>
      </c>
      <c r="O811" s="205">
        <v>1676416</v>
      </c>
      <c r="P811" s="205">
        <v>437546</v>
      </c>
      <c r="Q811" s="242">
        <v>16875055</v>
      </c>
      <c r="R811" s="136"/>
      <c r="S811" s="136"/>
      <c r="T811" s="136"/>
      <c r="U811" s="136"/>
      <c r="V811" s="136"/>
      <c r="W811" s="136"/>
      <c r="X811" s="136"/>
      <c r="Y811" s="136"/>
      <c r="Z811" s="136"/>
      <c r="AA811" s="136"/>
      <c r="AB811" s="136"/>
      <c r="AC811" s="136"/>
      <c r="AD811" s="136"/>
      <c r="AE811" s="136"/>
      <c r="AF811" s="136"/>
      <c r="AG811" s="136"/>
      <c r="AH811" s="136"/>
      <c r="AI811" s="136"/>
      <c r="AJ811" s="136"/>
      <c r="AK811" s="136"/>
      <c r="AL811" s="136"/>
      <c r="AM811" s="136"/>
      <c r="AN811" s="136"/>
      <c r="AO811" s="136"/>
      <c r="AP811" s="136"/>
      <c r="AQ811" s="136"/>
      <c r="AR811" s="136"/>
      <c r="AS811" s="136"/>
      <c r="AT811" s="136"/>
      <c r="AU811" s="136"/>
      <c r="AV811" s="136"/>
      <c r="AW811" s="136"/>
      <c r="AX811" s="136"/>
      <c r="AY811" s="136"/>
      <c r="AZ811" s="136"/>
      <c r="BA811" s="136"/>
      <c r="BB811" s="136"/>
      <c r="BC811" s="136"/>
      <c r="BD811" s="136"/>
      <c r="BE811" s="136"/>
      <c r="BF811" s="136"/>
      <c r="BG811" s="136"/>
      <c r="BH811" s="136"/>
      <c r="BI811" s="136"/>
      <c r="BJ811" s="136"/>
      <c r="BK811" s="136"/>
      <c r="BL811" s="136"/>
      <c r="BM811" s="136"/>
      <c r="BN811" s="136"/>
      <c r="BO811" s="136"/>
      <c r="BP811" s="136"/>
      <c r="BQ811" s="136"/>
      <c r="BR811" s="136"/>
      <c r="BS811" s="136"/>
      <c r="BT811" s="136"/>
      <c r="BU811" s="136"/>
      <c r="BV811" s="136"/>
      <c r="BW811" s="136"/>
      <c r="BX811" s="136"/>
      <c r="BY811" s="136"/>
      <c r="BZ811" s="136"/>
      <c r="CA811" s="136"/>
      <c r="CB811" s="136"/>
      <c r="CC811" s="136"/>
      <c r="CD811" s="136"/>
      <c r="CE811" s="136"/>
      <c r="CF811" s="136"/>
      <c r="CG811" s="136"/>
      <c r="CH811" s="136"/>
      <c r="CI811" s="136"/>
      <c r="CJ811" s="136"/>
      <c r="CK811" s="136"/>
      <c r="CL811" s="136"/>
      <c r="CM811" s="136"/>
      <c r="CN811" s="136"/>
      <c r="CO811" s="136"/>
      <c r="CP811" s="136"/>
      <c r="CQ811" s="136"/>
      <c r="CR811" s="136"/>
      <c r="CS811" s="136"/>
      <c r="CT811" s="136"/>
      <c r="CU811" s="136"/>
      <c r="CV811" s="136"/>
      <c r="CW811" s="136"/>
      <c r="CX811" s="136"/>
      <c r="CY811" s="136"/>
      <c r="CZ811" s="136"/>
      <c r="DA811" s="136"/>
      <c r="DB811" s="136"/>
      <c r="DC811" s="136"/>
      <c r="DD811" s="136"/>
      <c r="DE811" s="136"/>
      <c r="DF811" s="136"/>
      <c r="DG811" s="136"/>
      <c r="DH811" s="136"/>
      <c r="DI811" s="136"/>
      <c r="DJ811" s="136"/>
      <c r="DK811" s="136"/>
      <c r="DL811" s="136"/>
      <c r="DM811" s="136"/>
      <c r="DN811" s="136"/>
      <c r="DO811" s="136"/>
      <c r="DP811" s="136"/>
      <c r="DQ811" s="136"/>
      <c r="DR811" s="136"/>
      <c r="DS811" s="136"/>
      <c r="DT811" s="136"/>
      <c r="DU811" s="136"/>
      <c r="DV811" s="136"/>
      <c r="DW811" s="136"/>
      <c r="DX811" s="136"/>
      <c r="DY811" s="136"/>
      <c r="DZ811" s="136"/>
      <c r="EA811" s="136"/>
      <c r="EB811" s="136"/>
      <c r="EC811" s="136"/>
      <c r="ED811" s="136"/>
      <c r="EE811" s="136"/>
      <c r="EF811" s="136"/>
      <c r="EG811" s="136"/>
      <c r="EH811" s="136"/>
      <c r="EI811" s="136"/>
      <c r="EJ811" s="136"/>
      <c r="EK811" s="136"/>
      <c r="EL811" s="136"/>
      <c r="EM811" s="136"/>
      <c r="EN811" s="136"/>
      <c r="EO811" s="136"/>
      <c r="EP811" s="136"/>
      <c r="EQ811" s="136"/>
      <c r="ER811" s="136"/>
      <c r="ES811" s="136"/>
      <c r="ET811" s="136"/>
      <c r="EU811" s="136"/>
      <c r="EV811" s="136"/>
      <c r="EW811" s="136"/>
      <c r="EX811" s="136"/>
      <c r="EY811" s="136"/>
      <c r="EZ811" s="136"/>
      <c r="FA811" s="136"/>
      <c r="FB811" s="136"/>
      <c r="FC811" s="136"/>
      <c r="FD811" s="136"/>
      <c r="FE811" s="136"/>
      <c r="FF811" s="136"/>
      <c r="FG811" s="136"/>
      <c r="FH811" s="136"/>
      <c r="FI811" s="136"/>
      <c r="FJ811" s="136"/>
      <c r="FK811" s="136"/>
      <c r="FL811" s="136"/>
      <c r="FM811" s="136"/>
      <c r="FN811" s="136"/>
      <c r="FO811" s="136"/>
      <c r="FP811" s="136"/>
      <c r="FQ811" s="136"/>
      <c r="FR811" s="136"/>
      <c r="FS811" s="136"/>
      <c r="FT811" s="136"/>
      <c r="FU811" s="136"/>
      <c r="FV811" s="136"/>
      <c r="FW811" s="136"/>
      <c r="FX811" s="136"/>
      <c r="FY811" s="136"/>
      <c r="FZ811" s="136"/>
      <c r="GA811" s="136"/>
      <c r="GB811" s="136"/>
      <c r="GC811" s="136"/>
      <c r="GD811" s="136"/>
      <c r="GE811" s="136"/>
      <c r="GF811" s="136"/>
      <c r="GG811" s="136"/>
      <c r="GH811" s="136"/>
      <c r="GI811" s="136"/>
      <c r="GJ811" s="136"/>
      <c r="GK811" s="136"/>
      <c r="GL811" s="136"/>
      <c r="GM811" s="136"/>
      <c r="GN811" s="136"/>
      <c r="GO811" s="136"/>
      <c r="GP811" s="136"/>
      <c r="GQ811" s="136"/>
      <c r="GR811" s="136"/>
      <c r="GS811" s="136"/>
      <c r="GT811" s="136"/>
      <c r="GU811" s="136"/>
      <c r="GV811" s="136"/>
      <c r="GW811" s="136"/>
      <c r="GX811" s="136"/>
      <c r="GY811" s="136"/>
      <c r="GZ811" s="136"/>
      <c r="HA811" s="136"/>
      <c r="HB811" s="136"/>
      <c r="HC811" s="136"/>
      <c r="HD811" s="136"/>
      <c r="HE811" s="136"/>
      <c r="HF811" s="136"/>
      <c r="HG811" s="136"/>
      <c r="HH811" s="136"/>
      <c r="HI811" s="136"/>
      <c r="HJ811" s="136"/>
      <c r="HK811" s="136"/>
      <c r="HL811" s="136"/>
      <c r="HM811" s="136"/>
      <c r="HN811" s="136"/>
      <c r="HO811" s="136"/>
      <c r="HP811" s="136"/>
      <c r="HQ811" s="136"/>
      <c r="HR811" s="136"/>
      <c r="HS811" s="136"/>
      <c r="HT811" s="136"/>
      <c r="HU811" s="136"/>
      <c r="HV811" s="136"/>
      <c r="HW811" s="136"/>
      <c r="HX811" s="136"/>
      <c r="HY811" s="136"/>
      <c r="HZ811" s="136"/>
      <c r="IA811" s="136"/>
      <c r="IB811" s="136"/>
      <c r="IC811" s="136"/>
      <c r="ID811" s="136"/>
      <c r="IE811" s="136"/>
      <c r="IF811" s="136"/>
      <c r="IG811" s="136"/>
    </row>
    <row r="812" spans="1:241" ht="15" customHeight="1" x14ac:dyDescent="0.25">
      <c r="A812" s="135" t="s">
        <v>699</v>
      </c>
      <c r="B812" s="205">
        <v>5133768</v>
      </c>
      <c r="C812" s="205">
        <v>2308728</v>
      </c>
      <c r="D812" s="205">
        <v>1034006</v>
      </c>
      <c r="E812" s="205">
        <v>1089119</v>
      </c>
      <c r="F812" s="205">
        <v>1999937</v>
      </c>
      <c r="G812" s="205">
        <v>389470</v>
      </c>
      <c r="H812" s="242">
        <v>11955028</v>
      </c>
      <c r="I812" s="136"/>
      <c r="J812" s="135" t="s">
        <v>452</v>
      </c>
      <c r="K812" s="205">
        <v>3301464</v>
      </c>
      <c r="L812" s="205">
        <v>3356214</v>
      </c>
      <c r="M812" s="205">
        <v>1016139</v>
      </c>
      <c r="N812" s="205">
        <v>858017</v>
      </c>
      <c r="O812" s="205">
        <v>1443122</v>
      </c>
      <c r="P812" s="205">
        <v>264601</v>
      </c>
      <c r="Q812" s="242">
        <v>10239557</v>
      </c>
      <c r="R812" s="136"/>
      <c r="S812" s="136"/>
      <c r="T812" s="136"/>
      <c r="U812" s="136"/>
      <c r="V812" s="136"/>
      <c r="W812" s="136"/>
      <c r="X812" s="136"/>
      <c r="Y812" s="136"/>
      <c r="Z812" s="136"/>
      <c r="AA812" s="136"/>
      <c r="AB812" s="136"/>
      <c r="AC812" s="136"/>
      <c r="AD812" s="136"/>
      <c r="AE812" s="136"/>
      <c r="AF812" s="136"/>
      <c r="AG812" s="136"/>
      <c r="AH812" s="136"/>
      <c r="AI812" s="136"/>
      <c r="AJ812" s="136"/>
      <c r="AK812" s="136"/>
      <c r="AL812" s="136"/>
      <c r="AM812" s="136"/>
      <c r="AN812" s="136"/>
      <c r="AO812" s="136"/>
      <c r="AP812" s="136"/>
      <c r="AQ812" s="136"/>
      <c r="AR812" s="136"/>
      <c r="AS812" s="136"/>
      <c r="AT812" s="136"/>
      <c r="AU812" s="136"/>
      <c r="AV812" s="136"/>
      <c r="AW812" s="136"/>
      <c r="AX812" s="136"/>
      <c r="AY812" s="136"/>
      <c r="AZ812" s="136"/>
      <c r="BA812" s="136"/>
      <c r="BB812" s="136"/>
      <c r="BC812" s="136"/>
      <c r="BD812" s="136"/>
      <c r="BE812" s="136"/>
      <c r="BF812" s="136"/>
      <c r="BG812" s="136"/>
      <c r="BH812" s="136"/>
      <c r="BI812" s="136"/>
      <c r="BJ812" s="136"/>
      <c r="BK812" s="136"/>
      <c r="BL812" s="136"/>
      <c r="BM812" s="136"/>
      <c r="BN812" s="136"/>
      <c r="BO812" s="136"/>
      <c r="BP812" s="136"/>
      <c r="BQ812" s="136"/>
      <c r="BR812" s="136"/>
      <c r="BS812" s="136"/>
      <c r="BT812" s="136"/>
      <c r="BU812" s="136"/>
      <c r="BV812" s="136"/>
      <c r="BW812" s="136"/>
      <c r="BX812" s="136"/>
      <c r="BY812" s="136"/>
      <c r="BZ812" s="136"/>
      <c r="CA812" s="136"/>
      <c r="CB812" s="136"/>
      <c r="CC812" s="136"/>
      <c r="CD812" s="136"/>
      <c r="CE812" s="136"/>
      <c r="CF812" s="136"/>
      <c r="CG812" s="136"/>
      <c r="CH812" s="136"/>
      <c r="CI812" s="136"/>
      <c r="CJ812" s="136"/>
      <c r="CK812" s="136"/>
      <c r="CL812" s="136"/>
      <c r="CM812" s="136"/>
      <c r="CN812" s="136"/>
      <c r="CO812" s="136"/>
      <c r="CP812" s="136"/>
      <c r="CQ812" s="136"/>
      <c r="CR812" s="136"/>
      <c r="CS812" s="136"/>
      <c r="CT812" s="136"/>
      <c r="CU812" s="136"/>
      <c r="CV812" s="136"/>
      <c r="CW812" s="136"/>
      <c r="CX812" s="136"/>
      <c r="CY812" s="136"/>
      <c r="CZ812" s="136"/>
      <c r="DA812" s="136"/>
      <c r="DB812" s="136"/>
      <c r="DC812" s="136"/>
      <c r="DD812" s="136"/>
      <c r="DE812" s="136"/>
      <c r="DF812" s="136"/>
      <c r="DG812" s="136"/>
      <c r="DH812" s="136"/>
      <c r="DI812" s="136"/>
      <c r="DJ812" s="136"/>
      <c r="DK812" s="136"/>
      <c r="DL812" s="136"/>
      <c r="DM812" s="136"/>
      <c r="DN812" s="136"/>
      <c r="DO812" s="136"/>
      <c r="DP812" s="136"/>
      <c r="DQ812" s="136"/>
      <c r="DR812" s="136"/>
      <c r="DS812" s="136"/>
      <c r="DT812" s="136"/>
      <c r="DU812" s="136"/>
      <c r="DV812" s="136"/>
      <c r="DW812" s="136"/>
      <c r="DX812" s="136"/>
      <c r="DY812" s="136"/>
      <c r="DZ812" s="136"/>
      <c r="EA812" s="136"/>
      <c r="EB812" s="136"/>
      <c r="EC812" s="136"/>
      <c r="ED812" s="136"/>
      <c r="EE812" s="136"/>
      <c r="EF812" s="136"/>
      <c r="EG812" s="136"/>
      <c r="EH812" s="136"/>
      <c r="EI812" s="136"/>
      <c r="EJ812" s="136"/>
      <c r="EK812" s="136"/>
      <c r="EL812" s="136"/>
      <c r="EM812" s="136"/>
      <c r="EN812" s="136"/>
      <c r="EO812" s="136"/>
      <c r="EP812" s="136"/>
      <c r="EQ812" s="136"/>
      <c r="ER812" s="136"/>
      <c r="ES812" s="136"/>
      <c r="ET812" s="136"/>
      <c r="EU812" s="136"/>
      <c r="EV812" s="136"/>
      <c r="EW812" s="136"/>
      <c r="EX812" s="136"/>
      <c r="EY812" s="136"/>
      <c r="EZ812" s="136"/>
      <c r="FA812" s="136"/>
      <c r="FB812" s="136"/>
      <c r="FC812" s="136"/>
      <c r="FD812" s="136"/>
      <c r="FE812" s="136"/>
      <c r="FF812" s="136"/>
      <c r="FG812" s="136"/>
      <c r="FH812" s="136"/>
      <c r="FI812" s="136"/>
      <c r="FJ812" s="136"/>
      <c r="FK812" s="136"/>
      <c r="FL812" s="136"/>
      <c r="FM812" s="136"/>
      <c r="FN812" s="136"/>
      <c r="FO812" s="136"/>
      <c r="FP812" s="136"/>
      <c r="FQ812" s="136"/>
      <c r="FR812" s="136"/>
      <c r="FS812" s="136"/>
      <c r="FT812" s="136"/>
      <c r="FU812" s="136"/>
      <c r="FV812" s="136"/>
      <c r="FW812" s="136"/>
      <c r="FX812" s="136"/>
      <c r="FY812" s="136"/>
      <c r="FZ812" s="136"/>
      <c r="GA812" s="136"/>
      <c r="GB812" s="136"/>
      <c r="GC812" s="136"/>
      <c r="GD812" s="136"/>
      <c r="GE812" s="136"/>
      <c r="GF812" s="136"/>
      <c r="GG812" s="136"/>
      <c r="GH812" s="136"/>
      <c r="GI812" s="136"/>
      <c r="GJ812" s="136"/>
      <c r="GK812" s="136"/>
      <c r="GL812" s="136"/>
      <c r="GM812" s="136"/>
      <c r="GN812" s="136"/>
      <c r="GO812" s="136"/>
      <c r="GP812" s="136"/>
      <c r="GQ812" s="136"/>
      <c r="GR812" s="136"/>
      <c r="GS812" s="136"/>
      <c r="GT812" s="136"/>
      <c r="GU812" s="136"/>
      <c r="GV812" s="136"/>
      <c r="GW812" s="136"/>
      <c r="GX812" s="136"/>
      <c r="GY812" s="136"/>
      <c r="GZ812" s="136"/>
      <c r="HA812" s="136"/>
      <c r="HB812" s="136"/>
      <c r="HC812" s="136"/>
      <c r="HD812" s="136"/>
      <c r="HE812" s="136"/>
      <c r="HF812" s="136"/>
      <c r="HG812" s="136"/>
      <c r="HH812" s="136"/>
      <c r="HI812" s="136"/>
      <c r="HJ812" s="136"/>
      <c r="HK812" s="136"/>
      <c r="HL812" s="136"/>
      <c r="HM812" s="136"/>
      <c r="HN812" s="136"/>
      <c r="HO812" s="136"/>
      <c r="HP812" s="136"/>
      <c r="HQ812" s="136"/>
      <c r="HR812" s="136"/>
      <c r="HS812" s="136"/>
      <c r="HT812" s="136"/>
      <c r="HU812" s="136"/>
      <c r="HV812" s="136"/>
      <c r="HW812" s="136"/>
      <c r="HX812" s="136"/>
      <c r="HY812" s="136"/>
      <c r="HZ812" s="136"/>
      <c r="IA812" s="136"/>
      <c r="IB812" s="136"/>
      <c r="IC812" s="136"/>
      <c r="ID812" s="136"/>
      <c r="IE812" s="136"/>
      <c r="IF812" s="136"/>
      <c r="IG812" s="136"/>
    </row>
    <row r="813" spans="1:241" ht="15" customHeight="1" x14ac:dyDescent="0.25">
      <c r="A813" s="135" t="s">
        <v>411</v>
      </c>
      <c r="B813" s="205">
        <v>5217182</v>
      </c>
      <c r="C813" s="205">
        <v>1699048</v>
      </c>
      <c r="D813" s="205">
        <v>972844</v>
      </c>
      <c r="E813" s="205">
        <v>1761820</v>
      </c>
      <c r="F813" s="205">
        <v>1809865</v>
      </c>
      <c r="G813" s="205">
        <v>387870</v>
      </c>
      <c r="H813" s="242">
        <v>11848629</v>
      </c>
      <c r="I813" s="136"/>
      <c r="J813" s="135" t="s">
        <v>453</v>
      </c>
      <c r="K813" s="205">
        <v>3890644</v>
      </c>
      <c r="L813" s="205">
        <v>3917004</v>
      </c>
      <c r="M813" s="205">
        <v>1412510</v>
      </c>
      <c r="N813" s="205">
        <v>860101</v>
      </c>
      <c r="O813" s="205">
        <v>2016503</v>
      </c>
      <c r="P813" s="205">
        <v>363314</v>
      </c>
      <c r="Q813" s="242">
        <v>12460076</v>
      </c>
      <c r="R813" s="136"/>
      <c r="S813" s="136"/>
      <c r="T813" s="136"/>
      <c r="U813" s="136"/>
      <c r="V813" s="136"/>
      <c r="W813" s="136"/>
      <c r="X813" s="136"/>
      <c r="Y813" s="136"/>
      <c r="Z813" s="136"/>
      <c r="AA813" s="136"/>
      <c r="AB813" s="136"/>
      <c r="AC813" s="136"/>
      <c r="AD813" s="136"/>
      <c r="AE813" s="136"/>
      <c r="AF813" s="136"/>
      <c r="AG813" s="136"/>
      <c r="AH813" s="136"/>
      <c r="AI813" s="136"/>
      <c r="AJ813" s="136"/>
      <c r="AK813" s="136"/>
      <c r="AL813" s="136"/>
      <c r="AM813" s="136"/>
      <c r="AN813" s="136"/>
      <c r="AO813" s="136"/>
      <c r="AP813" s="136"/>
      <c r="AQ813" s="136"/>
      <c r="AR813" s="136"/>
      <c r="AS813" s="136"/>
      <c r="AT813" s="136"/>
      <c r="AU813" s="136"/>
      <c r="AV813" s="136"/>
      <c r="AW813" s="136"/>
      <c r="AX813" s="136"/>
      <c r="AY813" s="136"/>
      <c r="AZ813" s="136"/>
      <c r="BA813" s="136"/>
      <c r="BB813" s="136"/>
      <c r="BC813" s="136"/>
      <c r="BD813" s="136"/>
      <c r="BE813" s="136"/>
      <c r="BF813" s="136"/>
      <c r="BG813" s="136"/>
      <c r="BH813" s="136"/>
      <c r="BI813" s="136"/>
      <c r="BJ813" s="136"/>
      <c r="BK813" s="136"/>
      <c r="BL813" s="136"/>
      <c r="BM813" s="136"/>
      <c r="BN813" s="136"/>
      <c r="BO813" s="136"/>
      <c r="BP813" s="136"/>
      <c r="BQ813" s="136"/>
      <c r="BR813" s="136"/>
      <c r="BS813" s="136"/>
      <c r="BT813" s="136"/>
      <c r="BU813" s="136"/>
      <c r="BV813" s="136"/>
      <c r="BW813" s="136"/>
      <c r="BX813" s="136"/>
      <c r="BY813" s="136"/>
      <c r="BZ813" s="136"/>
      <c r="CA813" s="136"/>
      <c r="CB813" s="136"/>
      <c r="CC813" s="136"/>
      <c r="CD813" s="136"/>
      <c r="CE813" s="136"/>
      <c r="CF813" s="136"/>
      <c r="CG813" s="136"/>
      <c r="CH813" s="136"/>
      <c r="CI813" s="136"/>
      <c r="CJ813" s="136"/>
      <c r="CK813" s="136"/>
      <c r="CL813" s="136"/>
      <c r="CM813" s="136"/>
      <c r="CN813" s="136"/>
      <c r="CO813" s="136"/>
      <c r="CP813" s="136"/>
      <c r="CQ813" s="136"/>
      <c r="CR813" s="136"/>
      <c r="CS813" s="136"/>
      <c r="CT813" s="136"/>
      <c r="CU813" s="136"/>
      <c r="CV813" s="136"/>
      <c r="CW813" s="136"/>
      <c r="CX813" s="136"/>
      <c r="CY813" s="136"/>
      <c r="CZ813" s="136"/>
      <c r="DA813" s="136"/>
      <c r="DB813" s="136"/>
      <c r="DC813" s="136"/>
      <c r="DD813" s="136"/>
      <c r="DE813" s="136"/>
      <c r="DF813" s="136"/>
      <c r="DG813" s="136"/>
      <c r="DH813" s="136"/>
      <c r="DI813" s="136"/>
      <c r="DJ813" s="136"/>
      <c r="DK813" s="136"/>
      <c r="DL813" s="136"/>
      <c r="DM813" s="136"/>
      <c r="DN813" s="136"/>
      <c r="DO813" s="136"/>
      <c r="DP813" s="136"/>
      <c r="DQ813" s="136"/>
      <c r="DR813" s="136"/>
      <c r="DS813" s="136"/>
      <c r="DT813" s="136"/>
      <c r="DU813" s="136"/>
      <c r="DV813" s="136"/>
      <c r="DW813" s="136"/>
      <c r="DX813" s="136"/>
      <c r="DY813" s="136"/>
      <c r="DZ813" s="136"/>
      <c r="EA813" s="136"/>
      <c r="EB813" s="136"/>
      <c r="EC813" s="136"/>
      <c r="ED813" s="136"/>
      <c r="EE813" s="136"/>
      <c r="EF813" s="136"/>
      <c r="EG813" s="136"/>
      <c r="EH813" s="136"/>
      <c r="EI813" s="136"/>
      <c r="EJ813" s="136"/>
      <c r="EK813" s="136"/>
      <c r="EL813" s="136"/>
      <c r="EM813" s="136"/>
      <c r="EN813" s="136"/>
      <c r="EO813" s="136"/>
      <c r="EP813" s="136"/>
      <c r="EQ813" s="136"/>
      <c r="ER813" s="136"/>
      <c r="ES813" s="136"/>
      <c r="ET813" s="136"/>
      <c r="EU813" s="136"/>
      <c r="EV813" s="136"/>
      <c r="EW813" s="136"/>
      <c r="EX813" s="136"/>
      <c r="EY813" s="136"/>
      <c r="EZ813" s="136"/>
      <c r="FA813" s="136"/>
      <c r="FB813" s="136"/>
      <c r="FC813" s="136"/>
      <c r="FD813" s="136"/>
      <c r="FE813" s="136"/>
      <c r="FF813" s="136"/>
      <c r="FG813" s="136"/>
      <c r="FH813" s="136"/>
      <c r="FI813" s="136"/>
      <c r="FJ813" s="136"/>
      <c r="FK813" s="136"/>
      <c r="FL813" s="136"/>
      <c r="FM813" s="136"/>
      <c r="FN813" s="136"/>
      <c r="FO813" s="136"/>
      <c r="FP813" s="136"/>
      <c r="FQ813" s="136"/>
      <c r="FR813" s="136"/>
      <c r="FS813" s="136"/>
      <c r="FT813" s="136"/>
      <c r="FU813" s="136"/>
      <c r="FV813" s="136"/>
      <c r="FW813" s="136"/>
      <c r="FX813" s="136"/>
      <c r="FY813" s="136"/>
      <c r="FZ813" s="136"/>
      <c r="GA813" s="136"/>
      <c r="GB813" s="136"/>
      <c r="GC813" s="136"/>
      <c r="GD813" s="136"/>
      <c r="GE813" s="136"/>
      <c r="GF813" s="136"/>
      <c r="GG813" s="136"/>
      <c r="GH813" s="136"/>
      <c r="GI813" s="136"/>
      <c r="GJ813" s="136"/>
      <c r="GK813" s="136"/>
      <c r="GL813" s="136"/>
      <c r="GM813" s="136"/>
      <c r="GN813" s="136"/>
      <c r="GO813" s="136"/>
      <c r="GP813" s="136"/>
      <c r="GQ813" s="136"/>
      <c r="GR813" s="136"/>
      <c r="GS813" s="136"/>
      <c r="GT813" s="136"/>
      <c r="GU813" s="136"/>
      <c r="GV813" s="136"/>
      <c r="GW813" s="136"/>
      <c r="GX813" s="136"/>
      <c r="GY813" s="136"/>
      <c r="GZ813" s="136"/>
      <c r="HA813" s="136"/>
      <c r="HB813" s="136"/>
      <c r="HC813" s="136"/>
      <c r="HD813" s="136"/>
      <c r="HE813" s="136"/>
      <c r="HF813" s="136"/>
      <c r="HG813" s="136"/>
      <c r="HH813" s="136"/>
      <c r="HI813" s="136"/>
      <c r="HJ813" s="136"/>
      <c r="HK813" s="136"/>
      <c r="HL813" s="136"/>
      <c r="HM813" s="136"/>
      <c r="HN813" s="136"/>
      <c r="HO813" s="136"/>
      <c r="HP813" s="136"/>
      <c r="HQ813" s="136"/>
      <c r="HR813" s="136"/>
      <c r="HS813" s="136"/>
      <c r="HT813" s="136"/>
      <c r="HU813" s="136"/>
      <c r="HV813" s="136"/>
      <c r="HW813" s="136"/>
      <c r="HX813" s="136"/>
      <c r="HY813" s="136"/>
      <c r="HZ813" s="136"/>
      <c r="IA813" s="136"/>
      <c r="IB813" s="136"/>
      <c r="IC813" s="136"/>
      <c r="ID813" s="136"/>
      <c r="IE813" s="136"/>
      <c r="IF813" s="136"/>
      <c r="IG813" s="136"/>
    </row>
    <row r="814" spans="1:241" ht="15" customHeight="1" x14ac:dyDescent="0.25">
      <c r="A814" s="135" t="s">
        <v>414</v>
      </c>
      <c r="B814" s="205">
        <v>3480223</v>
      </c>
      <c r="C814" s="205">
        <v>1705306</v>
      </c>
      <c r="D814" s="205">
        <v>722472</v>
      </c>
      <c r="E814" s="205">
        <v>1297115</v>
      </c>
      <c r="F814" s="205">
        <v>1597496</v>
      </c>
      <c r="G814" s="205">
        <v>329843</v>
      </c>
      <c r="H814" s="242">
        <v>9132455</v>
      </c>
      <c r="I814" s="136"/>
      <c r="J814" s="135" t="s">
        <v>712</v>
      </c>
      <c r="K814" s="205">
        <v>5073736</v>
      </c>
      <c r="L814" s="205">
        <v>3004172</v>
      </c>
      <c r="M814" s="205">
        <v>1591043</v>
      </c>
      <c r="N814" s="205">
        <v>1085952</v>
      </c>
      <c r="O814" s="205">
        <v>1863603</v>
      </c>
      <c r="P814" s="205">
        <v>335158</v>
      </c>
      <c r="Q814" s="242">
        <v>12953664</v>
      </c>
      <c r="R814" s="136"/>
      <c r="S814" s="136"/>
      <c r="T814" s="136"/>
      <c r="U814" s="136"/>
      <c r="V814" s="136"/>
      <c r="W814" s="136"/>
      <c r="X814" s="136"/>
      <c r="Y814" s="136"/>
      <c r="Z814" s="136"/>
      <c r="AA814" s="136"/>
      <c r="AB814" s="136"/>
      <c r="AC814" s="136"/>
      <c r="AD814" s="136"/>
      <c r="AE814" s="136"/>
      <c r="AF814" s="136"/>
      <c r="AG814" s="136"/>
      <c r="AH814" s="136"/>
      <c r="AI814" s="136"/>
      <c r="AJ814" s="136"/>
      <c r="AK814" s="136"/>
      <c r="AL814" s="136"/>
      <c r="AM814" s="136"/>
      <c r="AN814" s="136"/>
      <c r="AO814" s="136"/>
      <c r="AP814" s="136"/>
      <c r="AQ814" s="136"/>
      <c r="AR814" s="136"/>
      <c r="AS814" s="136"/>
      <c r="AT814" s="136"/>
      <c r="AU814" s="136"/>
      <c r="AV814" s="136"/>
      <c r="AW814" s="136"/>
      <c r="AX814" s="136"/>
      <c r="AY814" s="136"/>
      <c r="AZ814" s="136"/>
      <c r="BA814" s="136"/>
      <c r="BB814" s="136"/>
      <c r="BC814" s="136"/>
      <c r="BD814" s="136"/>
      <c r="BE814" s="136"/>
      <c r="BF814" s="136"/>
      <c r="BG814" s="136"/>
      <c r="BH814" s="136"/>
      <c r="BI814" s="136"/>
      <c r="BJ814" s="136"/>
      <c r="BK814" s="136"/>
      <c r="BL814" s="136"/>
      <c r="BM814" s="136"/>
      <c r="BN814" s="136"/>
      <c r="BO814" s="136"/>
      <c r="BP814" s="136"/>
      <c r="BQ814" s="136"/>
      <c r="BR814" s="136"/>
      <c r="BS814" s="136"/>
      <c r="BT814" s="136"/>
      <c r="BU814" s="136"/>
      <c r="BV814" s="136"/>
      <c r="BW814" s="136"/>
      <c r="BX814" s="136"/>
      <c r="BY814" s="136"/>
      <c r="BZ814" s="136"/>
      <c r="CA814" s="136"/>
      <c r="CB814" s="136"/>
      <c r="CC814" s="136"/>
      <c r="CD814" s="136"/>
      <c r="CE814" s="136"/>
      <c r="CF814" s="136"/>
      <c r="CG814" s="136"/>
      <c r="CH814" s="136"/>
      <c r="CI814" s="136"/>
      <c r="CJ814" s="136"/>
      <c r="CK814" s="136"/>
      <c r="CL814" s="136"/>
      <c r="CM814" s="136"/>
      <c r="CN814" s="136"/>
      <c r="CO814" s="136"/>
      <c r="CP814" s="136"/>
      <c r="CQ814" s="136"/>
      <c r="CR814" s="136"/>
      <c r="CS814" s="136"/>
      <c r="CT814" s="136"/>
      <c r="CU814" s="136"/>
      <c r="CV814" s="136"/>
      <c r="CW814" s="136"/>
      <c r="CX814" s="136"/>
      <c r="CY814" s="136"/>
      <c r="CZ814" s="136"/>
      <c r="DA814" s="136"/>
      <c r="DB814" s="136"/>
      <c r="DC814" s="136"/>
      <c r="DD814" s="136"/>
      <c r="DE814" s="136"/>
      <c r="DF814" s="136"/>
      <c r="DG814" s="136"/>
      <c r="DH814" s="136"/>
      <c r="DI814" s="136"/>
      <c r="DJ814" s="136"/>
      <c r="DK814" s="136"/>
      <c r="DL814" s="136"/>
      <c r="DM814" s="136"/>
      <c r="DN814" s="136"/>
      <c r="DO814" s="136"/>
      <c r="DP814" s="136"/>
      <c r="DQ814" s="136"/>
      <c r="DR814" s="136"/>
      <c r="DS814" s="136"/>
      <c r="DT814" s="136"/>
      <c r="DU814" s="136"/>
      <c r="DV814" s="136"/>
      <c r="DW814" s="136"/>
      <c r="DX814" s="136"/>
      <c r="DY814" s="136"/>
      <c r="DZ814" s="136"/>
      <c r="EA814" s="136"/>
      <c r="EB814" s="136"/>
      <c r="EC814" s="136"/>
      <c r="ED814" s="136"/>
      <c r="EE814" s="136"/>
      <c r="EF814" s="136"/>
      <c r="EG814" s="136"/>
      <c r="EH814" s="136"/>
      <c r="EI814" s="136"/>
      <c r="EJ814" s="136"/>
      <c r="EK814" s="136"/>
      <c r="EL814" s="136"/>
      <c r="EM814" s="136"/>
      <c r="EN814" s="136"/>
      <c r="EO814" s="136"/>
      <c r="EP814" s="136"/>
      <c r="EQ814" s="136"/>
      <c r="ER814" s="136"/>
      <c r="ES814" s="136"/>
      <c r="ET814" s="136"/>
      <c r="EU814" s="136"/>
      <c r="EV814" s="136"/>
      <c r="EW814" s="136"/>
      <c r="EX814" s="136"/>
      <c r="EY814" s="136"/>
      <c r="EZ814" s="136"/>
      <c r="FA814" s="136"/>
      <c r="FB814" s="136"/>
      <c r="FC814" s="136"/>
      <c r="FD814" s="136"/>
      <c r="FE814" s="136"/>
      <c r="FF814" s="136"/>
      <c r="FG814" s="136"/>
      <c r="FH814" s="136"/>
      <c r="FI814" s="136"/>
      <c r="FJ814" s="136"/>
      <c r="FK814" s="136"/>
      <c r="FL814" s="136"/>
      <c r="FM814" s="136"/>
      <c r="FN814" s="136"/>
      <c r="FO814" s="136"/>
      <c r="FP814" s="136"/>
      <c r="FQ814" s="136"/>
      <c r="FR814" s="136"/>
      <c r="FS814" s="136"/>
      <c r="FT814" s="136"/>
      <c r="FU814" s="136"/>
      <c r="FV814" s="136"/>
      <c r="FW814" s="136"/>
      <c r="FX814" s="136"/>
      <c r="FY814" s="136"/>
      <c r="FZ814" s="136"/>
      <c r="GA814" s="136"/>
      <c r="GB814" s="136"/>
      <c r="GC814" s="136"/>
      <c r="GD814" s="136"/>
      <c r="GE814" s="136"/>
      <c r="GF814" s="136"/>
      <c r="GG814" s="136"/>
      <c r="GH814" s="136"/>
      <c r="GI814" s="136"/>
      <c r="GJ814" s="136"/>
      <c r="GK814" s="136"/>
      <c r="GL814" s="136"/>
      <c r="GM814" s="136"/>
      <c r="GN814" s="136"/>
      <c r="GO814" s="136"/>
      <c r="GP814" s="136"/>
      <c r="GQ814" s="136"/>
      <c r="GR814" s="136"/>
      <c r="GS814" s="136"/>
      <c r="GT814" s="136"/>
      <c r="GU814" s="136"/>
      <c r="GV814" s="136"/>
      <c r="GW814" s="136"/>
      <c r="GX814" s="136"/>
      <c r="GY814" s="136"/>
      <c r="GZ814" s="136"/>
      <c r="HA814" s="136"/>
      <c r="HB814" s="136"/>
      <c r="HC814" s="136"/>
      <c r="HD814" s="136"/>
      <c r="HE814" s="136"/>
      <c r="HF814" s="136"/>
      <c r="HG814" s="136"/>
      <c r="HH814" s="136"/>
      <c r="HI814" s="136"/>
      <c r="HJ814" s="136"/>
      <c r="HK814" s="136"/>
      <c r="HL814" s="136"/>
      <c r="HM814" s="136"/>
      <c r="HN814" s="136"/>
      <c r="HO814" s="136"/>
      <c r="HP814" s="136"/>
      <c r="HQ814" s="136"/>
      <c r="HR814" s="136"/>
      <c r="HS814" s="136"/>
      <c r="HT814" s="136"/>
      <c r="HU814" s="136"/>
      <c r="HV814" s="136"/>
      <c r="HW814" s="136"/>
      <c r="HX814" s="136"/>
      <c r="HY814" s="136"/>
      <c r="HZ814" s="136"/>
      <c r="IA814" s="136"/>
      <c r="IB814" s="136"/>
      <c r="IC814" s="136"/>
      <c r="ID814" s="136"/>
      <c r="IE814" s="136"/>
      <c r="IF814" s="136"/>
      <c r="IG814" s="136"/>
    </row>
    <row r="815" spans="1:241" ht="15" customHeight="1" x14ac:dyDescent="0.25">
      <c r="A815" s="135" t="s">
        <v>415</v>
      </c>
      <c r="B815" s="205">
        <v>4853936</v>
      </c>
      <c r="C815" s="205">
        <v>1953758</v>
      </c>
      <c r="D815" s="205">
        <v>950578</v>
      </c>
      <c r="E815" s="205">
        <v>1175435</v>
      </c>
      <c r="F815" s="205">
        <v>1832523</v>
      </c>
      <c r="G815" s="205">
        <v>396896</v>
      </c>
      <c r="H815" s="242">
        <v>11163126</v>
      </c>
      <c r="I815" s="136"/>
      <c r="J815" s="135" t="s">
        <v>639</v>
      </c>
      <c r="K815" s="205">
        <v>5180549</v>
      </c>
      <c r="L815" s="205">
        <v>2712324</v>
      </c>
      <c r="M815" s="205">
        <v>1646384</v>
      </c>
      <c r="N815" s="205">
        <v>891467</v>
      </c>
      <c r="O815" s="205">
        <v>2061623</v>
      </c>
      <c r="P815" s="205">
        <v>357161</v>
      </c>
      <c r="Q815" s="242">
        <v>12849508</v>
      </c>
      <c r="R815" s="136"/>
      <c r="S815" s="136"/>
      <c r="T815" s="136"/>
      <c r="U815" s="136"/>
      <c r="V815" s="136"/>
      <c r="W815" s="136"/>
      <c r="X815" s="136"/>
      <c r="Y815" s="136"/>
      <c r="Z815" s="136"/>
      <c r="AA815" s="136"/>
      <c r="AB815" s="136"/>
      <c r="AC815" s="136"/>
      <c r="AD815" s="136"/>
      <c r="AE815" s="136"/>
      <c r="AF815" s="136"/>
      <c r="AG815" s="136"/>
      <c r="AH815" s="136"/>
      <c r="AI815" s="136"/>
      <c r="AJ815" s="136"/>
      <c r="AK815" s="136"/>
      <c r="AL815" s="136"/>
      <c r="AM815" s="136"/>
      <c r="AN815" s="136"/>
      <c r="AO815" s="136"/>
      <c r="AP815" s="136"/>
      <c r="AQ815" s="136"/>
      <c r="AR815" s="136"/>
      <c r="AS815" s="136"/>
      <c r="AT815" s="136"/>
      <c r="AU815" s="136"/>
      <c r="AV815" s="136"/>
      <c r="AW815" s="136"/>
      <c r="AX815" s="136"/>
      <c r="AY815" s="136"/>
      <c r="AZ815" s="136"/>
      <c r="BA815" s="136"/>
      <c r="BB815" s="136"/>
      <c r="BC815" s="136"/>
      <c r="BD815" s="136"/>
      <c r="BE815" s="136"/>
      <c r="BF815" s="136"/>
      <c r="BG815" s="136"/>
      <c r="BH815" s="136"/>
      <c r="BI815" s="136"/>
      <c r="BJ815" s="136"/>
      <c r="BK815" s="136"/>
      <c r="BL815" s="136"/>
      <c r="BM815" s="136"/>
      <c r="BN815" s="136"/>
      <c r="BO815" s="136"/>
      <c r="BP815" s="136"/>
      <c r="BQ815" s="136"/>
      <c r="BR815" s="136"/>
      <c r="BS815" s="136"/>
      <c r="BT815" s="136"/>
      <c r="BU815" s="136"/>
      <c r="BV815" s="136"/>
      <c r="BW815" s="136"/>
      <c r="BX815" s="136"/>
      <c r="BY815" s="136"/>
      <c r="BZ815" s="136"/>
      <c r="CA815" s="136"/>
      <c r="CB815" s="136"/>
      <c r="CC815" s="136"/>
      <c r="CD815" s="136"/>
      <c r="CE815" s="136"/>
      <c r="CF815" s="136"/>
      <c r="CG815" s="136"/>
      <c r="CH815" s="136"/>
      <c r="CI815" s="136"/>
      <c r="CJ815" s="136"/>
      <c r="CK815" s="136"/>
      <c r="CL815" s="136"/>
      <c r="CM815" s="136"/>
      <c r="CN815" s="136"/>
      <c r="CO815" s="136"/>
      <c r="CP815" s="136"/>
      <c r="CQ815" s="136"/>
      <c r="CR815" s="136"/>
      <c r="CS815" s="136"/>
      <c r="CT815" s="136"/>
      <c r="CU815" s="136"/>
      <c r="CV815" s="136"/>
      <c r="CW815" s="136"/>
      <c r="CX815" s="136"/>
      <c r="CY815" s="136"/>
      <c r="CZ815" s="136"/>
      <c r="DA815" s="136"/>
      <c r="DB815" s="136"/>
      <c r="DC815" s="136"/>
      <c r="DD815" s="136"/>
      <c r="DE815" s="136"/>
      <c r="DF815" s="136"/>
      <c r="DG815" s="136"/>
      <c r="DH815" s="136"/>
      <c r="DI815" s="136"/>
      <c r="DJ815" s="136"/>
      <c r="DK815" s="136"/>
      <c r="DL815" s="136"/>
      <c r="DM815" s="136"/>
      <c r="DN815" s="136"/>
      <c r="DO815" s="136"/>
      <c r="DP815" s="136"/>
      <c r="DQ815" s="136"/>
      <c r="DR815" s="136"/>
      <c r="DS815" s="136"/>
      <c r="DT815" s="136"/>
      <c r="DU815" s="136"/>
      <c r="DV815" s="136"/>
      <c r="DW815" s="136"/>
      <c r="DX815" s="136"/>
      <c r="DY815" s="136"/>
      <c r="DZ815" s="136"/>
      <c r="EA815" s="136"/>
      <c r="EB815" s="136"/>
      <c r="EC815" s="136"/>
      <c r="ED815" s="136"/>
      <c r="EE815" s="136"/>
      <c r="EF815" s="136"/>
      <c r="EG815" s="136"/>
      <c r="EH815" s="136"/>
      <c r="EI815" s="136"/>
      <c r="EJ815" s="136"/>
      <c r="EK815" s="136"/>
      <c r="EL815" s="136"/>
      <c r="EM815" s="136"/>
      <c r="EN815" s="136"/>
      <c r="EO815" s="136"/>
      <c r="EP815" s="136"/>
      <c r="EQ815" s="136"/>
      <c r="ER815" s="136"/>
      <c r="ES815" s="136"/>
      <c r="ET815" s="136"/>
      <c r="EU815" s="136"/>
      <c r="EV815" s="136"/>
      <c r="EW815" s="136"/>
      <c r="EX815" s="136"/>
      <c r="EY815" s="136"/>
      <c r="EZ815" s="136"/>
      <c r="FA815" s="136"/>
      <c r="FB815" s="136"/>
      <c r="FC815" s="136"/>
      <c r="FD815" s="136"/>
      <c r="FE815" s="136"/>
      <c r="FF815" s="136"/>
      <c r="FG815" s="136"/>
      <c r="FH815" s="136"/>
      <c r="FI815" s="136"/>
      <c r="FJ815" s="136"/>
      <c r="FK815" s="136"/>
      <c r="FL815" s="136"/>
      <c r="FM815" s="136"/>
      <c r="FN815" s="136"/>
      <c r="FO815" s="136"/>
      <c r="FP815" s="136"/>
      <c r="FQ815" s="136"/>
      <c r="FR815" s="136"/>
      <c r="FS815" s="136"/>
      <c r="FT815" s="136"/>
      <c r="FU815" s="136"/>
      <c r="FV815" s="136"/>
      <c r="FW815" s="136"/>
      <c r="FX815" s="136"/>
      <c r="FY815" s="136"/>
      <c r="FZ815" s="136"/>
      <c r="GA815" s="136"/>
      <c r="GB815" s="136"/>
      <c r="GC815" s="136"/>
      <c r="GD815" s="136"/>
      <c r="GE815" s="136"/>
      <c r="GF815" s="136"/>
      <c r="GG815" s="136"/>
      <c r="GH815" s="136"/>
      <c r="GI815" s="136"/>
      <c r="GJ815" s="136"/>
      <c r="GK815" s="136"/>
      <c r="GL815" s="136"/>
      <c r="GM815" s="136"/>
      <c r="GN815" s="136"/>
      <c r="GO815" s="136"/>
      <c r="GP815" s="136"/>
      <c r="GQ815" s="136"/>
      <c r="GR815" s="136"/>
      <c r="GS815" s="136"/>
      <c r="GT815" s="136"/>
      <c r="GU815" s="136"/>
      <c r="GV815" s="136"/>
      <c r="GW815" s="136"/>
      <c r="GX815" s="136"/>
      <c r="GY815" s="136"/>
      <c r="GZ815" s="136"/>
      <c r="HA815" s="136"/>
      <c r="HB815" s="136"/>
      <c r="HC815" s="136"/>
      <c r="HD815" s="136"/>
      <c r="HE815" s="136"/>
      <c r="HF815" s="136"/>
      <c r="HG815" s="136"/>
      <c r="HH815" s="136"/>
      <c r="HI815" s="136"/>
      <c r="HJ815" s="136"/>
      <c r="HK815" s="136"/>
      <c r="HL815" s="136"/>
      <c r="HM815" s="136"/>
      <c r="HN815" s="136"/>
      <c r="HO815" s="136"/>
      <c r="HP815" s="136"/>
      <c r="HQ815" s="136"/>
      <c r="HR815" s="136"/>
      <c r="HS815" s="136"/>
      <c r="HT815" s="136"/>
      <c r="HU815" s="136"/>
      <c r="HV815" s="136"/>
      <c r="HW815" s="136"/>
      <c r="HX815" s="136"/>
      <c r="HY815" s="136"/>
      <c r="HZ815" s="136"/>
      <c r="IA815" s="136"/>
      <c r="IB815" s="136"/>
      <c r="IC815" s="136"/>
      <c r="ID815" s="136"/>
      <c r="IE815" s="136"/>
      <c r="IF815" s="136"/>
      <c r="IG815" s="136"/>
    </row>
    <row r="816" spans="1:241" ht="15" customHeight="1" x14ac:dyDescent="0.25">
      <c r="A816" s="135" t="s">
        <v>759</v>
      </c>
      <c r="B816" s="205">
        <v>3580167</v>
      </c>
      <c r="C816" s="205">
        <v>1820140</v>
      </c>
      <c r="D816" s="205">
        <v>872548</v>
      </c>
      <c r="E816" s="205">
        <v>1088864</v>
      </c>
      <c r="F816" s="205">
        <v>1860981</v>
      </c>
      <c r="G816" s="205">
        <v>340625</v>
      </c>
      <c r="H816" s="242">
        <v>9563325</v>
      </c>
      <c r="I816" s="136"/>
      <c r="J816" s="135" t="s">
        <v>454</v>
      </c>
      <c r="K816" s="205">
        <v>5503452</v>
      </c>
      <c r="L816" s="205">
        <v>2561033</v>
      </c>
      <c r="M816" s="205">
        <v>1261366</v>
      </c>
      <c r="N816" s="205">
        <v>893225</v>
      </c>
      <c r="O816" s="205">
        <v>1896549</v>
      </c>
      <c r="P816" s="205">
        <v>246925</v>
      </c>
      <c r="Q816" s="242">
        <v>12362550</v>
      </c>
      <c r="R816" s="136"/>
      <c r="S816" s="136"/>
      <c r="T816" s="136"/>
      <c r="U816" s="136"/>
      <c r="V816" s="136"/>
      <c r="W816" s="136"/>
      <c r="X816" s="136"/>
      <c r="Y816" s="136"/>
      <c r="Z816" s="136"/>
      <c r="AA816" s="136"/>
      <c r="AB816" s="136"/>
      <c r="AC816" s="136"/>
      <c r="AD816" s="136"/>
      <c r="AE816" s="136"/>
      <c r="AF816" s="136"/>
      <c r="AG816" s="136"/>
      <c r="AH816" s="136"/>
      <c r="AI816" s="136"/>
      <c r="AJ816" s="136"/>
      <c r="AK816" s="136"/>
      <c r="AL816" s="136"/>
      <c r="AM816" s="136"/>
      <c r="AN816" s="136"/>
      <c r="AO816" s="136"/>
      <c r="AP816" s="136"/>
      <c r="AQ816" s="136"/>
      <c r="AR816" s="136"/>
      <c r="AS816" s="136"/>
      <c r="AT816" s="136"/>
      <c r="AU816" s="136"/>
      <c r="AV816" s="136"/>
      <c r="AW816" s="136"/>
      <c r="AX816" s="136"/>
      <c r="AY816" s="136"/>
      <c r="AZ816" s="136"/>
      <c r="BA816" s="136"/>
      <c r="BB816" s="136"/>
      <c r="BC816" s="136"/>
      <c r="BD816" s="136"/>
      <c r="BE816" s="136"/>
      <c r="BF816" s="136"/>
      <c r="BG816" s="136"/>
      <c r="BH816" s="136"/>
      <c r="BI816" s="136"/>
      <c r="BJ816" s="136"/>
      <c r="BK816" s="136"/>
      <c r="BL816" s="136"/>
      <c r="BM816" s="136"/>
      <c r="BN816" s="136"/>
      <c r="BO816" s="136"/>
      <c r="BP816" s="136"/>
      <c r="BQ816" s="136"/>
      <c r="BR816" s="136"/>
      <c r="BS816" s="136"/>
      <c r="BT816" s="136"/>
      <c r="BU816" s="136"/>
      <c r="BV816" s="136"/>
      <c r="BW816" s="136"/>
      <c r="BX816" s="136"/>
      <c r="BY816" s="136"/>
      <c r="BZ816" s="136"/>
      <c r="CA816" s="136"/>
      <c r="CB816" s="136"/>
      <c r="CC816" s="136"/>
      <c r="CD816" s="136"/>
      <c r="CE816" s="136"/>
      <c r="CF816" s="136"/>
      <c r="CG816" s="136"/>
      <c r="CH816" s="136"/>
      <c r="CI816" s="136"/>
      <c r="CJ816" s="136"/>
      <c r="CK816" s="136"/>
      <c r="CL816" s="136"/>
      <c r="CM816" s="136"/>
      <c r="CN816" s="136"/>
      <c r="CO816" s="136"/>
      <c r="CP816" s="136"/>
      <c r="CQ816" s="136"/>
      <c r="CR816" s="136"/>
      <c r="CS816" s="136"/>
      <c r="CT816" s="136"/>
      <c r="CU816" s="136"/>
      <c r="CV816" s="136"/>
      <c r="CW816" s="136"/>
      <c r="CX816" s="136"/>
      <c r="CY816" s="136"/>
      <c r="CZ816" s="136"/>
      <c r="DA816" s="136"/>
      <c r="DB816" s="136"/>
      <c r="DC816" s="136"/>
      <c r="DD816" s="136"/>
      <c r="DE816" s="136"/>
      <c r="DF816" s="136"/>
      <c r="DG816" s="136"/>
      <c r="DH816" s="136"/>
      <c r="DI816" s="136"/>
      <c r="DJ816" s="136"/>
      <c r="DK816" s="136"/>
      <c r="DL816" s="136"/>
      <c r="DM816" s="136"/>
      <c r="DN816" s="136"/>
      <c r="DO816" s="136"/>
      <c r="DP816" s="136"/>
      <c r="DQ816" s="136"/>
      <c r="DR816" s="136"/>
      <c r="DS816" s="136"/>
      <c r="DT816" s="136"/>
      <c r="DU816" s="136"/>
      <c r="DV816" s="136"/>
      <c r="DW816" s="136"/>
      <c r="DX816" s="136"/>
      <c r="DY816" s="136"/>
      <c r="DZ816" s="136"/>
      <c r="EA816" s="136"/>
      <c r="EB816" s="136"/>
      <c r="EC816" s="136"/>
      <c r="ED816" s="136"/>
      <c r="EE816" s="136"/>
      <c r="EF816" s="136"/>
      <c r="EG816" s="136"/>
      <c r="EH816" s="136"/>
      <c r="EI816" s="136"/>
      <c r="EJ816" s="136"/>
      <c r="EK816" s="136"/>
      <c r="EL816" s="136"/>
      <c r="EM816" s="136"/>
      <c r="EN816" s="136"/>
      <c r="EO816" s="136"/>
      <c r="EP816" s="136"/>
      <c r="EQ816" s="136"/>
      <c r="ER816" s="136"/>
      <c r="ES816" s="136"/>
      <c r="ET816" s="136"/>
      <c r="EU816" s="136"/>
      <c r="EV816" s="136"/>
      <c r="EW816" s="136"/>
      <c r="EX816" s="136"/>
      <c r="EY816" s="136"/>
      <c r="EZ816" s="136"/>
      <c r="FA816" s="136"/>
      <c r="FB816" s="136"/>
      <c r="FC816" s="136"/>
      <c r="FD816" s="136"/>
      <c r="FE816" s="136"/>
      <c r="FF816" s="136"/>
      <c r="FG816" s="136"/>
      <c r="FH816" s="136"/>
      <c r="FI816" s="136"/>
      <c r="FJ816" s="136"/>
      <c r="FK816" s="136"/>
      <c r="FL816" s="136"/>
      <c r="FM816" s="136"/>
      <c r="FN816" s="136"/>
      <c r="FO816" s="136"/>
      <c r="FP816" s="136"/>
      <c r="FQ816" s="136"/>
      <c r="FR816" s="136"/>
      <c r="FS816" s="136"/>
      <c r="FT816" s="136"/>
      <c r="FU816" s="136"/>
      <c r="FV816" s="136"/>
      <c r="FW816" s="136"/>
      <c r="FX816" s="136"/>
      <c r="FY816" s="136"/>
      <c r="FZ816" s="136"/>
      <c r="GA816" s="136"/>
      <c r="GB816" s="136"/>
      <c r="GC816" s="136"/>
      <c r="GD816" s="136"/>
      <c r="GE816" s="136"/>
      <c r="GF816" s="136"/>
      <c r="GG816" s="136"/>
      <c r="GH816" s="136"/>
      <c r="GI816" s="136"/>
      <c r="GJ816" s="136"/>
      <c r="GK816" s="136"/>
      <c r="GL816" s="136"/>
      <c r="GM816" s="136"/>
      <c r="GN816" s="136"/>
      <c r="GO816" s="136"/>
      <c r="GP816" s="136"/>
      <c r="GQ816" s="136"/>
      <c r="GR816" s="136"/>
      <c r="GS816" s="136"/>
      <c r="GT816" s="136"/>
      <c r="GU816" s="136"/>
      <c r="GV816" s="136"/>
      <c r="GW816" s="136"/>
      <c r="GX816" s="136"/>
      <c r="GY816" s="136"/>
      <c r="GZ816" s="136"/>
      <c r="HA816" s="136"/>
      <c r="HB816" s="136"/>
      <c r="HC816" s="136"/>
      <c r="HD816" s="136"/>
      <c r="HE816" s="136"/>
      <c r="HF816" s="136"/>
      <c r="HG816" s="136"/>
      <c r="HH816" s="136"/>
      <c r="HI816" s="136"/>
      <c r="HJ816" s="136"/>
      <c r="HK816" s="136"/>
      <c r="HL816" s="136"/>
      <c r="HM816" s="136"/>
      <c r="HN816" s="136"/>
      <c r="HO816" s="136"/>
      <c r="HP816" s="136"/>
      <c r="HQ816" s="136"/>
      <c r="HR816" s="136"/>
      <c r="HS816" s="136"/>
      <c r="HT816" s="136"/>
      <c r="HU816" s="136"/>
      <c r="HV816" s="136"/>
      <c r="HW816" s="136"/>
      <c r="HX816" s="136"/>
      <c r="HY816" s="136"/>
      <c r="HZ816" s="136"/>
      <c r="IA816" s="136"/>
      <c r="IB816" s="136"/>
      <c r="IC816" s="136"/>
      <c r="ID816" s="136"/>
      <c r="IE816" s="136"/>
      <c r="IF816" s="136"/>
      <c r="IG816" s="136"/>
    </row>
    <row r="817" spans="1:241" ht="15" customHeight="1" x14ac:dyDescent="0.25">
      <c r="A817" s="135" t="s">
        <v>700</v>
      </c>
      <c r="B817" s="205">
        <v>6522941</v>
      </c>
      <c r="C817" s="205">
        <v>2583768</v>
      </c>
      <c r="D817" s="205">
        <v>1047122</v>
      </c>
      <c r="E817" s="205">
        <v>1024626</v>
      </c>
      <c r="F817" s="205">
        <v>2157981</v>
      </c>
      <c r="G817" s="205">
        <v>454499</v>
      </c>
      <c r="H817" s="242">
        <v>13790937</v>
      </c>
      <c r="I817" s="136"/>
      <c r="J817" s="135" t="s">
        <v>457</v>
      </c>
      <c r="K817" s="205">
        <v>5850064</v>
      </c>
      <c r="L817" s="205">
        <v>3043230</v>
      </c>
      <c r="M817" s="205">
        <v>1039733</v>
      </c>
      <c r="N817" s="205">
        <v>861034</v>
      </c>
      <c r="O817" s="205">
        <v>1562004</v>
      </c>
      <c r="P817" s="205">
        <v>417216</v>
      </c>
      <c r="Q817" s="242">
        <v>12773281</v>
      </c>
      <c r="R817" s="136"/>
      <c r="S817" s="136"/>
      <c r="T817" s="136"/>
      <c r="U817" s="136"/>
      <c r="V817" s="136"/>
      <c r="W817" s="136"/>
      <c r="X817" s="136"/>
      <c r="Y817" s="136"/>
      <c r="Z817" s="136"/>
      <c r="AA817" s="136"/>
      <c r="AB817" s="136"/>
      <c r="AC817" s="136"/>
      <c r="AD817" s="136"/>
      <c r="AE817" s="136"/>
      <c r="AF817" s="136"/>
      <c r="AG817" s="136"/>
      <c r="AH817" s="136"/>
      <c r="AI817" s="136"/>
      <c r="AJ817" s="136"/>
      <c r="AK817" s="136"/>
      <c r="AL817" s="136"/>
      <c r="AM817" s="136"/>
      <c r="AN817" s="136"/>
      <c r="AO817" s="136"/>
      <c r="AP817" s="136"/>
      <c r="AQ817" s="136"/>
      <c r="AR817" s="136"/>
      <c r="AS817" s="136"/>
      <c r="AT817" s="136"/>
      <c r="AU817" s="136"/>
      <c r="AV817" s="136"/>
      <c r="AW817" s="136"/>
      <c r="AX817" s="136"/>
      <c r="AY817" s="136"/>
      <c r="AZ817" s="136"/>
      <c r="BA817" s="136"/>
      <c r="BB817" s="136"/>
      <c r="BC817" s="136"/>
      <c r="BD817" s="136"/>
      <c r="BE817" s="136"/>
      <c r="BF817" s="136"/>
      <c r="BG817" s="136"/>
      <c r="BH817" s="136"/>
      <c r="BI817" s="136"/>
      <c r="BJ817" s="136"/>
      <c r="BK817" s="136"/>
      <c r="BL817" s="136"/>
      <c r="BM817" s="136"/>
      <c r="BN817" s="136"/>
      <c r="BO817" s="136"/>
      <c r="BP817" s="136"/>
      <c r="BQ817" s="136"/>
      <c r="BR817" s="136"/>
      <c r="BS817" s="136"/>
      <c r="BT817" s="136"/>
      <c r="BU817" s="136"/>
      <c r="BV817" s="136"/>
      <c r="BW817" s="136"/>
      <c r="BX817" s="136"/>
      <c r="BY817" s="136"/>
      <c r="BZ817" s="136"/>
      <c r="CA817" s="136"/>
      <c r="CB817" s="136"/>
      <c r="CC817" s="136"/>
      <c r="CD817" s="136"/>
      <c r="CE817" s="136"/>
      <c r="CF817" s="136"/>
      <c r="CG817" s="136"/>
      <c r="CH817" s="136"/>
      <c r="CI817" s="136"/>
      <c r="CJ817" s="136"/>
      <c r="CK817" s="136"/>
      <c r="CL817" s="136"/>
      <c r="CM817" s="136"/>
      <c r="CN817" s="136"/>
      <c r="CO817" s="136"/>
      <c r="CP817" s="136"/>
      <c r="CQ817" s="136"/>
      <c r="CR817" s="136"/>
      <c r="CS817" s="136"/>
      <c r="CT817" s="136"/>
      <c r="CU817" s="136"/>
      <c r="CV817" s="136"/>
      <c r="CW817" s="136"/>
      <c r="CX817" s="136"/>
      <c r="CY817" s="136"/>
      <c r="CZ817" s="136"/>
      <c r="DA817" s="136"/>
      <c r="DB817" s="136"/>
      <c r="DC817" s="136"/>
      <c r="DD817" s="136"/>
      <c r="DE817" s="136"/>
      <c r="DF817" s="136"/>
      <c r="DG817" s="136"/>
      <c r="DH817" s="136"/>
      <c r="DI817" s="136"/>
      <c r="DJ817" s="136"/>
      <c r="DK817" s="136"/>
      <c r="DL817" s="136"/>
      <c r="DM817" s="136"/>
      <c r="DN817" s="136"/>
      <c r="DO817" s="136"/>
      <c r="DP817" s="136"/>
      <c r="DQ817" s="136"/>
      <c r="DR817" s="136"/>
      <c r="DS817" s="136"/>
      <c r="DT817" s="136"/>
      <c r="DU817" s="136"/>
      <c r="DV817" s="136"/>
      <c r="DW817" s="136"/>
      <c r="DX817" s="136"/>
      <c r="DY817" s="136"/>
      <c r="DZ817" s="136"/>
      <c r="EA817" s="136"/>
      <c r="EB817" s="136"/>
      <c r="EC817" s="136"/>
      <c r="ED817" s="136"/>
      <c r="EE817" s="136"/>
      <c r="EF817" s="136"/>
      <c r="EG817" s="136"/>
      <c r="EH817" s="136"/>
      <c r="EI817" s="136"/>
      <c r="EJ817" s="136"/>
      <c r="EK817" s="136"/>
      <c r="EL817" s="136"/>
      <c r="EM817" s="136"/>
      <c r="EN817" s="136"/>
      <c r="EO817" s="136"/>
      <c r="EP817" s="136"/>
      <c r="EQ817" s="136"/>
      <c r="ER817" s="136"/>
      <c r="ES817" s="136"/>
      <c r="ET817" s="136"/>
      <c r="EU817" s="136"/>
      <c r="EV817" s="136"/>
      <c r="EW817" s="136"/>
      <c r="EX817" s="136"/>
      <c r="EY817" s="136"/>
      <c r="EZ817" s="136"/>
      <c r="FA817" s="136"/>
      <c r="FB817" s="136"/>
      <c r="FC817" s="136"/>
      <c r="FD817" s="136"/>
      <c r="FE817" s="136"/>
      <c r="FF817" s="136"/>
      <c r="FG817" s="136"/>
      <c r="FH817" s="136"/>
      <c r="FI817" s="136"/>
      <c r="FJ817" s="136"/>
      <c r="FK817" s="136"/>
      <c r="FL817" s="136"/>
      <c r="FM817" s="136"/>
      <c r="FN817" s="136"/>
      <c r="FO817" s="136"/>
      <c r="FP817" s="136"/>
      <c r="FQ817" s="136"/>
      <c r="FR817" s="136"/>
      <c r="FS817" s="136"/>
      <c r="FT817" s="136"/>
      <c r="FU817" s="136"/>
      <c r="FV817" s="136"/>
      <c r="FW817" s="136"/>
      <c r="FX817" s="136"/>
      <c r="FY817" s="136"/>
      <c r="FZ817" s="136"/>
      <c r="GA817" s="136"/>
      <c r="GB817" s="136"/>
      <c r="GC817" s="136"/>
      <c r="GD817" s="136"/>
      <c r="GE817" s="136"/>
      <c r="GF817" s="136"/>
      <c r="GG817" s="136"/>
      <c r="GH817" s="136"/>
      <c r="GI817" s="136"/>
      <c r="GJ817" s="136"/>
      <c r="GK817" s="136"/>
      <c r="GL817" s="136"/>
      <c r="GM817" s="136"/>
      <c r="GN817" s="136"/>
      <c r="GO817" s="136"/>
      <c r="GP817" s="136"/>
      <c r="GQ817" s="136"/>
      <c r="GR817" s="136"/>
      <c r="GS817" s="136"/>
      <c r="GT817" s="136"/>
      <c r="GU817" s="136"/>
      <c r="GV817" s="136"/>
      <c r="GW817" s="136"/>
      <c r="GX817" s="136"/>
      <c r="GY817" s="136"/>
      <c r="GZ817" s="136"/>
      <c r="HA817" s="136"/>
      <c r="HB817" s="136"/>
      <c r="HC817" s="136"/>
      <c r="HD817" s="136"/>
      <c r="HE817" s="136"/>
      <c r="HF817" s="136"/>
      <c r="HG817" s="136"/>
      <c r="HH817" s="136"/>
      <c r="HI817" s="136"/>
      <c r="HJ817" s="136"/>
      <c r="HK817" s="136"/>
      <c r="HL817" s="136"/>
      <c r="HM817" s="136"/>
      <c r="HN817" s="136"/>
      <c r="HO817" s="136"/>
      <c r="HP817" s="136"/>
      <c r="HQ817" s="136"/>
      <c r="HR817" s="136"/>
      <c r="HS817" s="136"/>
      <c r="HT817" s="136"/>
      <c r="HU817" s="136"/>
      <c r="HV817" s="136"/>
      <c r="HW817" s="136"/>
      <c r="HX817" s="136"/>
      <c r="HY817" s="136"/>
      <c r="HZ817" s="136"/>
      <c r="IA817" s="136"/>
      <c r="IB817" s="136"/>
      <c r="IC817" s="136"/>
      <c r="ID817" s="136"/>
      <c r="IE817" s="136"/>
      <c r="IF817" s="136"/>
      <c r="IG817" s="136"/>
    </row>
    <row r="818" spans="1:241" ht="15" customHeight="1" x14ac:dyDescent="0.25">
      <c r="A818" s="135" t="s">
        <v>701</v>
      </c>
      <c r="B818" s="205">
        <v>4563396</v>
      </c>
      <c r="C818" s="205">
        <v>2156180</v>
      </c>
      <c r="D818" s="205">
        <v>1005908</v>
      </c>
      <c r="E818" s="205">
        <v>932389</v>
      </c>
      <c r="F818" s="205">
        <v>1547834</v>
      </c>
      <c r="G818" s="205">
        <v>285325</v>
      </c>
      <c r="H818" s="242">
        <v>10491032</v>
      </c>
      <c r="I818" s="136"/>
      <c r="J818" s="135" t="s">
        <v>458</v>
      </c>
      <c r="K818" s="205">
        <v>8888936</v>
      </c>
      <c r="L818" s="205">
        <v>3590472</v>
      </c>
      <c r="M818" s="205">
        <v>1005567</v>
      </c>
      <c r="N818" s="205">
        <v>991082</v>
      </c>
      <c r="O818" s="205">
        <v>2101348</v>
      </c>
      <c r="P818" s="205">
        <v>423189</v>
      </c>
      <c r="Q818" s="242">
        <v>17000594</v>
      </c>
      <c r="R818" s="136"/>
      <c r="S818" s="136"/>
      <c r="T818" s="136"/>
      <c r="U818" s="136"/>
      <c r="V818" s="136"/>
      <c r="W818" s="136"/>
      <c r="X818" s="136"/>
      <c r="Y818" s="136"/>
      <c r="Z818" s="136"/>
      <c r="AA818" s="136"/>
      <c r="AB818" s="136"/>
      <c r="AC818" s="136"/>
      <c r="AD818" s="136"/>
      <c r="AE818" s="136"/>
      <c r="AF818" s="136"/>
      <c r="AG818" s="136"/>
      <c r="AH818" s="136"/>
      <c r="AI818" s="136"/>
      <c r="AJ818" s="136"/>
      <c r="AK818" s="136"/>
      <c r="AL818" s="136"/>
      <c r="AM818" s="136"/>
      <c r="AN818" s="136"/>
      <c r="AO818" s="136"/>
      <c r="AP818" s="136"/>
      <c r="AQ818" s="136"/>
      <c r="AR818" s="136"/>
      <c r="AS818" s="136"/>
      <c r="AT818" s="136"/>
      <c r="AU818" s="136"/>
      <c r="AV818" s="136"/>
      <c r="AW818" s="136"/>
      <c r="AX818" s="136"/>
      <c r="AY818" s="136"/>
      <c r="AZ818" s="136"/>
      <c r="BA818" s="136"/>
      <c r="BB818" s="136"/>
      <c r="BC818" s="136"/>
      <c r="BD818" s="136"/>
      <c r="BE818" s="136"/>
      <c r="BF818" s="136"/>
      <c r="BG818" s="136"/>
      <c r="BH818" s="136"/>
      <c r="BI818" s="136"/>
      <c r="BJ818" s="136"/>
      <c r="BK818" s="136"/>
      <c r="BL818" s="136"/>
      <c r="BM818" s="136"/>
      <c r="BN818" s="136"/>
      <c r="BO818" s="136"/>
      <c r="BP818" s="136"/>
      <c r="BQ818" s="136"/>
      <c r="BR818" s="136"/>
      <c r="BS818" s="136"/>
      <c r="BT818" s="136"/>
      <c r="BU818" s="136"/>
      <c r="BV818" s="136"/>
      <c r="BW818" s="136"/>
      <c r="BX818" s="136"/>
      <c r="BY818" s="136"/>
      <c r="BZ818" s="136"/>
      <c r="CA818" s="136"/>
      <c r="CB818" s="136"/>
      <c r="CC818" s="136"/>
      <c r="CD818" s="136"/>
      <c r="CE818" s="136"/>
      <c r="CF818" s="136"/>
      <c r="CG818" s="136"/>
      <c r="CH818" s="136"/>
      <c r="CI818" s="136"/>
      <c r="CJ818" s="136"/>
      <c r="CK818" s="136"/>
      <c r="CL818" s="136"/>
      <c r="CM818" s="136"/>
      <c r="CN818" s="136"/>
      <c r="CO818" s="136"/>
      <c r="CP818" s="136"/>
      <c r="CQ818" s="136"/>
      <c r="CR818" s="136"/>
      <c r="CS818" s="136"/>
      <c r="CT818" s="136"/>
      <c r="CU818" s="136"/>
      <c r="CV818" s="136"/>
      <c r="CW818" s="136"/>
      <c r="CX818" s="136"/>
      <c r="CY818" s="136"/>
      <c r="CZ818" s="136"/>
      <c r="DA818" s="136"/>
      <c r="DB818" s="136"/>
      <c r="DC818" s="136"/>
      <c r="DD818" s="136"/>
      <c r="DE818" s="136"/>
      <c r="DF818" s="136"/>
      <c r="DG818" s="136"/>
      <c r="DH818" s="136"/>
      <c r="DI818" s="136"/>
      <c r="DJ818" s="136"/>
      <c r="DK818" s="136"/>
      <c r="DL818" s="136"/>
      <c r="DM818" s="136"/>
      <c r="DN818" s="136"/>
      <c r="DO818" s="136"/>
      <c r="DP818" s="136"/>
      <c r="DQ818" s="136"/>
      <c r="DR818" s="136"/>
      <c r="DS818" s="136"/>
      <c r="DT818" s="136"/>
      <c r="DU818" s="136"/>
      <c r="DV818" s="136"/>
      <c r="DW818" s="136"/>
      <c r="DX818" s="136"/>
      <c r="DY818" s="136"/>
      <c r="DZ818" s="136"/>
      <c r="EA818" s="136"/>
      <c r="EB818" s="136"/>
      <c r="EC818" s="136"/>
      <c r="ED818" s="136"/>
      <c r="EE818" s="136"/>
      <c r="EF818" s="136"/>
      <c r="EG818" s="136"/>
      <c r="EH818" s="136"/>
      <c r="EI818" s="136"/>
      <c r="EJ818" s="136"/>
      <c r="EK818" s="136"/>
      <c r="EL818" s="136"/>
      <c r="EM818" s="136"/>
      <c r="EN818" s="136"/>
      <c r="EO818" s="136"/>
      <c r="EP818" s="136"/>
      <c r="EQ818" s="136"/>
      <c r="ER818" s="136"/>
      <c r="ES818" s="136"/>
      <c r="ET818" s="136"/>
      <c r="EU818" s="136"/>
      <c r="EV818" s="136"/>
      <c r="EW818" s="136"/>
      <c r="EX818" s="136"/>
      <c r="EY818" s="136"/>
      <c r="EZ818" s="136"/>
      <c r="FA818" s="136"/>
      <c r="FB818" s="136"/>
      <c r="FC818" s="136"/>
      <c r="FD818" s="136"/>
      <c r="FE818" s="136"/>
      <c r="FF818" s="136"/>
      <c r="FG818" s="136"/>
      <c r="FH818" s="136"/>
      <c r="FI818" s="136"/>
      <c r="FJ818" s="136"/>
      <c r="FK818" s="136"/>
      <c r="FL818" s="136"/>
      <c r="FM818" s="136"/>
      <c r="FN818" s="136"/>
      <c r="FO818" s="136"/>
      <c r="FP818" s="136"/>
      <c r="FQ818" s="136"/>
      <c r="FR818" s="136"/>
      <c r="FS818" s="136"/>
      <c r="FT818" s="136"/>
      <c r="FU818" s="136"/>
      <c r="FV818" s="136"/>
      <c r="FW818" s="136"/>
      <c r="FX818" s="136"/>
      <c r="FY818" s="136"/>
      <c r="FZ818" s="136"/>
      <c r="GA818" s="136"/>
      <c r="GB818" s="136"/>
      <c r="GC818" s="136"/>
      <c r="GD818" s="136"/>
      <c r="GE818" s="136"/>
      <c r="GF818" s="136"/>
      <c r="GG818" s="136"/>
      <c r="GH818" s="136"/>
      <c r="GI818" s="136"/>
      <c r="GJ818" s="136"/>
      <c r="GK818" s="136"/>
      <c r="GL818" s="136"/>
      <c r="GM818" s="136"/>
      <c r="GN818" s="136"/>
      <c r="GO818" s="136"/>
      <c r="GP818" s="136"/>
      <c r="GQ818" s="136"/>
      <c r="GR818" s="136"/>
      <c r="GS818" s="136"/>
      <c r="GT818" s="136"/>
      <c r="GU818" s="136"/>
      <c r="GV818" s="136"/>
      <c r="GW818" s="136"/>
      <c r="GX818" s="136"/>
      <c r="GY818" s="136"/>
      <c r="GZ818" s="136"/>
      <c r="HA818" s="136"/>
      <c r="HB818" s="136"/>
      <c r="HC818" s="136"/>
      <c r="HD818" s="136"/>
      <c r="HE818" s="136"/>
      <c r="HF818" s="136"/>
      <c r="HG818" s="136"/>
      <c r="HH818" s="136"/>
      <c r="HI818" s="136"/>
      <c r="HJ818" s="136"/>
      <c r="HK818" s="136"/>
      <c r="HL818" s="136"/>
      <c r="HM818" s="136"/>
      <c r="HN818" s="136"/>
      <c r="HO818" s="136"/>
      <c r="HP818" s="136"/>
      <c r="HQ818" s="136"/>
      <c r="HR818" s="136"/>
      <c r="HS818" s="136"/>
      <c r="HT818" s="136"/>
      <c r="HU818" s="136"/>
      <c r="HV818" s="136"/>
      <c r="HW818" s="136"/>
      <c r="HX818" s="136"/>
      <c r="HY818" s="136"/>
      <c r="HZ818" s="136"/>
      <c r="IA818" s="136"/>
      <c r="IB818" s="136"/>
      <c r="IC818" s="136"/>
      <c r="ID818" s="136"/>
      <c r="IE818" s="136"/>
      <c r="IF818" s="136"/>
      <c r="IG818" s="136"/>
    </row>
    <row r="819" spans="1:241" ht="15" customHeight="1" x14ac:dyDescent="0.25">
      <c r="A819" s="135" t="s">
        <v>419</v>
      </c>
      <c r="B819" s="205">
        <v>4390629</v>
      </c>
      <c r="C819" s="205">
        <v>2139854</v>
      </c>
      <c r="D819" s="205">
        <v>1400700</v>
      </c>
      <c r="E819" s="205">
        <v>930328</v>
      </c>
      <c r="F819" s="205">
        <v>1798852</v>
      </c>
      <c r="G819" s="205">
        <v>405805</v>
      </c>
      <c r="H819" s="242">
        <v>11066168</v>
      </c>
      <c r="I819" s="136"/>
      <c r="J819" s="135" t="s">
        <v>713</v>
      </c>
      <c r="K819" s="205">
        <v>5491289</v>
      </c>
      <c r="L819" s="205">
        <v>2543943</v>
      </c>
      <c r="M819" s="205">
        <v>964420</v>
      </c>
      <c r="N819" s="205">
        <v>938589</v>
      </c>
      <c r="O819" s="205">
        <v>1661444</v>
      </c>
      <c r="P819" s="205">
        <v>336129</v>
      </c>
      <c r="Q819" s="242">
        <v>11935814</v>
      </c>
      <c r="R819" s="136"/>
      <c r="S819" s="136"/>
      <c r="T819" s="136"/>
      <c r="U819" s="136"/>
      <c r="V819" s="136"/>
      <c r="W819" s="136"/>
      <c r="X819" s="136"/>
      <c r="Y819" s="136"/>
      <c r="Z819" s="136"/>
      <c r="AA819" s="136"/>
      <c r="AB819" s="136"/>
      <c r="AC819" s="136"/>
      <c r="AD819" s="136"/>
      <c r="AE819" s="136"/>
      <c r="AF819" s="136"/>
      <c r="AG819" s="136"/>
      <c r="AH819" s="136"/>
      <c r="AI819" s="136"/>
      <c r="AJ819" s="136"/>
      <c r="AK819" s="136"/>
      <c r="AL819" s="136"/>
      <c r="AM819" s="136"/>
      <c r="AN819" s="136"/>
      <c r="AO819" s="136"/>
      <c r="AP819" s="136"/>
      <c r="AQ819" s="136"/>
      <c r="AR819" s="136"/>
      <c r="AS819" s="136"/>
      <c r="AT819" s="136"/>
      <c r="AU819" s="136"/>
      <c r="AV819" s="136"/>
      <c r="AW819" s="136"/>
      <c r="AX819" s="136"/>
      <c r="AY819" s="136"/>
      <c r="AZ819" s="136"/>
      <c r="BA819" s="136"/>
      <c r="BB819" s="136"/>
      <c r="BC819" s="136"/>
      <c r="BD819" s="136"/>
      <c r="BE819" s="136"/>
      <c r="BF819" s="136"/>
      <c r="BG819" s="136"/>
      <c r="BH819" s="136"/>
      <c r="BI819" s="136"/>
      <c r="BJ819" s="136"/>
      <c r="BK819" s="136"/>
      <c r="BL819" s="136"/>
      <c r="BM819" s="136"/>
      <c r="BN819" s="136"/>
      <c r="BO819" s="136"/>
      <c r="BP819" s="136"/>
      <c r="BQ819" s="136"/>
      <c r="BR819" s="136"/>
      <c r="BS819" s="136"/>
      <c r="BT819" s="136"/>
      <c r="BU819" s="136"/>
      <c r="BV819" s="136"/>
      <c r="BW819" s="136"/>
      <c r="BX819" s="136"/>
      <c r="BY819" s="136"/>
      <c r="BZ819" s="136"/>
      <c r="CA819" s="136"/>
      <c r="CB819" s="136"/>
      <c r="CC819" s="136"/>
      <c r="CD819" s="136"/>
      <c r="CE819" s="136"/>
      <c r="CF819" s="136"/>
      <c r="CG819" s="136"/>
      <c r="CH819" s="136"/>
      <c r="CI819" s="136"/>
      <c r="CJ819" s="136"/>
      <c r="CK819" s="136"/>
      <c r="CL819" s="136"/>
      <c r="CM819" s="136"/>
      <c r="CN819" s="136"/>
      <c r="CO819" s="136"/>
      <c r="CP819" s="136"/>
      <c r="CQ819" s="136"/>
      <c r="CR819" s="136"/>
      <c r="CS819" s="136"/>
      <c r="CT819" s="136"/>
      <c r="CU819" s="136"/>
      <c r="CV819" s="136"/>
      <c r="CW819" s="136"/>
      <c r="CX819" s="136"/>
      <c r="CY819" s="136"/>
      <c r="CZ819" s="136"/>
      <c r="DA819" s="136"/>
      <c r="DB819" s="136"/>
      <c r="DC819" s="136"/>
      <c r="DD819" s="136"/>
      <c r="DE819" s="136"/>
      <c r="DF819" s="136"/>
      <c r="DG819" s="136"/>
      <c r="DH819" s="136"/>
      <c r="DI819" s="136"/>
      <c r="DJ819" s="136"/>
      <c r="DK819" s="136"/>
      <c r="DL819" s="136"/>
      <c r="DM819" s="136"/>
      <c r="DN819" s="136"/>
      <c r="DO819" s="136"/>
      <c r="DP819" s="136"/>
      <c r="DQ819" s="136"/>
      <c r="DR819" s="136"/>
      <c r="DS819" s="136"/>
      <c r="DT819" s="136"/>
      <c r="DU819" s="136"/>
      <c r="DV819" s="136"/>
      <c r="DW819" s="136"/>
      <c r="DX819" s="136"/>
      <c r="DY819" s="136"/>
      <c r="DZ819" s="136"/>
      <c r="EA819" s="136"/>
      <c r="EB819" s="136"/>
      <c r="EC819" s="136"/>
      <c r="ED819" s="136"/>
      <c r="EE819" s="136"/>
      <c r="EF819" s="136"/>
      <c r="EG819" s="136"/>
      <c r="EH819" s="136"/>
      <c r="EI819" s="136"/>
      <c r="EJ819" s="136"/>
      <c r="EK819" s="136"/>
      <c r="EL819" s="136"/>
      <c r="EM819" s="136"/>
      <c r="EN819" s="136"/>
      <c r="EO819" s="136"/>
      <c r="EP819" s="136"/>
      <c r="EQ819" s="136"/>
      <c r="ER819" s="136"/>
      <c r="ES819" s="136"/>
      <c r="ET819" s="136"/>
      <c r="EU819" s="136"/>
      <c r="EV819" s="136"/>
      <c r="EW819" s="136"/>
      <c r="EX819" s="136"/>
      <c r="EY819" s="136"/>
      <c r="EZ819" s="136"/>
      <c r="FA819" s="136"/>
      <c r="FB819" s="136"/>
      <c r="FC819" s="136"/>
      <c r="FD819" s="136"/>
      <c r="FE819" s="136"/>
      <c r="FF819" s="136"/>
      <c r="FG819" s="136"/>
      <c r="FH819" s="136"/>
      <c r="FI819" s="136"/>
      <c r="FJ819" s="136"/>
      <c r="FK819" s="136"/>
      <c r="FL819" s="136"/>
      <c r="FM819" s="136"/>
      <c r="FN819" s="136"/>
      <c r="FO819" s="136"/>
      <c r="FP819" s="136"/>
      <c r="FQ819" s="136"/>
      <c r="FR819" s="136"/>
      <c r="FS819" s="136"/>
      <c r="FT819" s="136"/>
      <c r="FU819" s="136"/>
      <c r="FV819" s="136"/>
      <c r="FW819" s="136"/>
      <c r="FX819" s="136"/>
      <c r="FY819" s="136"/>
      <c r="FZ819" s="136"/>
      <c r="GA819" s="136"/>
      <c r="GB819" s="136"/>
      <c r="GC819" s="136"/>
      <c r="GD819" s="136"/>
      <c r="GE819" s="136"/>
      <c r="GF819" s="136"/>
      <c r="GG819" s="136"/>
      <c r="GH819" s="136"/>
      <c r="GI819" s="136"/>
      <c r="GJ819" s="136"/>
      <c r="GK819" s="136"/>
      <c r="GL819" s="136"/>
      <c r="GM819" s="136"/>
      <c r="GN819" s="136"/>
      <c r="GO819" s="136"/>
      <c r="GP819" s="136"/>
      <c r="GQ819" s="136"/>
      <c r="GR819" s="136"/>
      <c r="GS819" s="136"/>
      <c r="GT819" s="136"/>
      <c r="GU819" s="136"/>
      <c r="GV819" s="136"/>
      <c r="GW819" s="136"/>
      <c r="GX819" s="136"/>
      <c r="GY819" s="136"/>
      <c r="GZ819" s="136"/>
      <c r="HA819" s="136"/>
      <c r="HB819" s="136"/>
      <c r="HC819" s="136"/>
      <c r="HD819" s="136"/>
      <c r="HE819" s="136"/>
      <c r="HF819" s="136"/>
      <c r="HG819" s="136"/>
      <c r="HH819" s="136"/>
      <c r="HI819" s="136"/>
      <c r="HJ819" s="136"/>
      <c r="HK819" s="136"/>
      <c r="HL819" s="136"/>
      <c r="HM819" s="136"/>
      <c r="HN819" s="136"/>
      <c r="HO819" s="136"/>
      <c r="HP819" s="136"/>
      <c r="HQ819" s="136"/>
      <c r="HR819" s="136"/>
      <c r="HS819" s="136"/>
      <c r="HT819" s="136"/>
      <c r="HU819" s="136"/>
      <c r="HV819" s="136"/>
      <c r="HW819" s="136"/>
      <c r="HX819" s="136"/>
      <c r="HY819" s="136"/>
      <c r="HZ819" s="136"/>
      <c r="IA819" s="136"/>
      <c r="IB819" s="136"/>
      <c r="IC819" s="136"/>
      <c r="ID819" s="136"/>
      <c r="IE819" s="136"/>
      <c r="IF819" s="136"/>
      <c r="IG819" s="136"/>
    </row>
    <row r="820" spans="1:241" ht="15" customHeight="1" x14ac:dyDescent="0.25">
      <c r="A820" s="135" t="s">
        <v>702</v>
      </c>
      <c r="B820" s="205">
        <v>3508540</v>
      </c>
      <c r="C820" s="205">
        <v>1775828</v>
      </c>
      <c r="D820" s="205">
        <v>855727</v>
      </c>
      <c r="E820" s="205">
        <v>925236</v>
      </c>
      <c r="F820" s="205">
        <v>2052414</v>
      </c>
      <c r="G820" s="205">
        <v>357508</v>
      </c>
      <c r="H820" s="242">
        <v>9475253</v>
      </c>
      <c r="I820" s="136"/>
      <c r="J820" s="135" t="s">
        <v>640</v>
      </c>
      <c r="K820" s="205">
        <v>5268537</v>
      </c>
      <c r="L820" s="205">
        <v>2660954</v>
      </c>
      <c r="M820" s="205">
        <v>966596</v>
      </c>
      <c r="N820" s="205">
        <v>904773</v>
      </c>
      <c r="O820" s="205">
        <v>1885453</v>
      </c>
      <c r="P820" s="205">
        <v>362923</v>
      </c>
      <c r="Q820" s="242">
        <v>12049236</v>
      </c>
      <c r="R820" s="136"/>
      <c r="S820" s="136"/>
      <c r="T820" s="136"/>
      <c r="U820" s="136"/>
      <c r="V820" s="136"/>
      <c r="W820" s="136"/>
      <c r="X820" s="136"/>
      <c r="Y820" s="136"/>
      <c r="Z820" s="136"/>
      <c r="AA820" s="136"/>
      <c r="AB820" s="136"/>
      <c r="AC820" s="136"/>
      <c r="AD820" s="136"/>
      <c r="AE820" s="136"/>
      <c r="AF820" s="136"/>
      <c r="AG820" s="136"/>
      <c r="AH820" s="136"/>
      <c r="AI820" s="136"/>
      <c r="AJ820" s="136"/>
      <c r="AK820" s="136"/>
      <c r="AL820" s="136"/>
      <c r="AM820" s="136"/>
      <c r="AN820" s="136"/>
      <c r="AO820" s="136"/>
      <c r="AP820" s="136"/>
      <c r="AQ820" s="136"/>
      <c r="AR820" s="136"/>
      <c r="AS820" s="136"/>
      <c r="AT820" s="136"/>
      <c r="AU820" s="136"/>
      <c r="AV820" s="136"/>
      <c r="AW820" s="136"/>
      <c r="AX820" s="136"/>
      <c r="AY820" s="136"/>
      <c r="AZ820" s="136"/>
      <c r="BA820" s="136"/>
      <c r="BB820" s="136"/>
      <c r="BC820" s="136"/>
      <c r="BD820" s="136"/>
      <c r="BE820" s="136"/>
      <c r="BF820" s="136"/>
      <c r="BG820" s="136"/>
      <c r="BH820" s="136"/>
      <c r="BI820" s="136"/>
      <c r="BJ820" s="136"/>
      <c r="BK820" s="136"/>
      <c r="BL820" s="136"/>
      <c r="BM820" s="136"/>
      <c r="BN820" s="136"/>
      <c r="BO820" s="136"/>
      <c r="BP820" s="136"/>
      <c r="BQ820" s="136"/>
      <c r="BR820" s="136"/>
      <c r="BS820" s="136"/>
      <c r="BT820" s="136"/>
      <c r="BU820" s="136"/>
      <c r="BV820" s="136"/>
      <c r="BW820" s="136"/>
      <c r="BX820" s="136"/>
      <c r="BY820" s="136"/>
      <c r="BZ820" s="136"/>
      <c r="CA820" s="136"/>
      <c r="CB820" s="136"/>
      <c r="CC820" s="136"/>
      <c r="CD820" s="136"/>
      <c r="CE820" s="136"/>
      <c r="CF820" s="136"/>
      <c r="CG820" s="136"/>
      <c r="CH820" s="136"/>
      <c r="CI820" s="136"/>
      <c r="CJ820" s="136"/>
      <c r="CK820" s="136"/>
      <c r="CL820" s="136"/>
      <c r="CM820" s="136"/>
      <c r="CN820" s="136"/>
      <c r="CO820" s="136"/>
      <c r="CP820" s="136"/>
      <c r="CQ820" s="136"/>
      <c r="CR820" s="136"/>
      <c r="CS820" s="136"/>
      <c r="CT820" s="136"/>
      <c r="CU820" s="136"/>
      <c r="CV820" s="136"/>
      <c r="CW820" s="136"/>
      <c r="CX820" s="136"/>
      <c r="CY820" s="136"/>
      <c r="CZ820" s="136"/>
      <c r="DA820" s="136"/>
      <c r="DB820" s="136"/>
      <c r="DC820" s="136"/>
      <c r="DD820" s="136"/>
      <c r="DE820" s="136"/>
      <c r="DF820" s="136"/>
      <c r="DG820" s="136"/>
      <c r="DH820" s="136"/>
      <c r="DI820" s="136"/>
      <c r="DJ820" s="136"/>
      <c r="DK820" s="136"/>
      <c r="DL820" s="136"/>
      <c r="DM820" s="136"/>
      <c r="DN820" s="136"/>
      <c r="DO820" s="136"/>
      <c r="DP820" s="136"/>
      <c r="DQ820" s="136"/>
      <c r="DR820" s="136"/>
      <c r="DS820" s="136"/>
      <c r="DT820" s="136"/>
      <c r="DU820" s="136"/>
      <c r="DV820" s="136"/>
      <c r="DW820" s="136"/>
      <c r="DX820" s="136"/>
      <c r="DY820" s="136"/>
      <c r="DZ820" s="136"/>
      <c r="EA820" s="136"/>
      <c r="EB820" s="136"/>
      <c r="EC820" s="136"/>
      <c r="ED820" s="136"/>
      <c r="EE820" s="136"/>
      <c r="EF820" s="136"/>
      <c r="EG820" s="136"/>
      <c r="EH820" s="136"/>
      <c r="EI820" s="136"/>
      <c r="EJ820" s="136"/>
      <c r="EK820" s="136"/>
      <c r="EL820" s="136"/>
      <c r="EM820" s="136"/>
      <c r="EN820" s="136"/>
      <c r="EO820" s="136"/>
      <c r="EP820" s="136"/>
      <c r="EQ820" s="136"/>
      <c r="ER820" s="136"/>
      <c r="ES820" s="136"/>
      <c r="ET820" s="136"/>
      <c r="EU820" s="136"/>
      <c r="EV820" s="136"/>
      <c r="EW820" s="136"/>
      <c r="EX820" s="136"/>
      <c r="EY820" s="136"/>
      <c r="EZ820" s="136"/>
      <c r="FA820" s="136"/>
      <c r="FB820" s="136"/>
      <c r="FC820" s="136"/>
      <c r="FD820" s="136"/>
      <c r="FE820" s="136"/>
      <c r="FF820" s="136"/>
      <c r="FG820" s="136"/>
      <c r="FH820" s="136"/>
      <c r="FI820" s="136"/>
      <c r="FJ820" s="136"/>
      <c r="FK820" s="136"/>
      <c r="FL820" s="136"/>
      <c r="FM820" s="136"/>
      <c r="FN820" s="136"/>
      <c r="FO820" s="136"/>
      <c r="FP820" s="136"/>
      <c r="FQ820" s="136"/>
      <c r="FR820" s="136"/>
      <c r="FS820" s="136"/>
      <c r="FT820" s="136"/>
      <c r="FU820" s="136"/>
      <c r="FV820" s="136"/>
      <c r="FW820" s="136"/>
      <c r="FX820" s="136"/>
      <c r="FY820" s="136"/>
      <c r="FZ820" s="136"/>
      <c r="GA820" s="136"/>
      <c r="GB820" s="136"/>
      <c r="GC820" s="136"/>
      <c r="GD820" s="136"/>
      <c r="GE820" s="136"/>
      <c r="GF820" s="136"/>
      <c r="GG820" s="136"/>
      <c r="GH820" s="136"/>
      <c r="GI820" s="136"/>
      <c r="GJ820" s="136"/>
      <c r="GK820" s="136"/>
      <c r="GL820" s="136"/>
      <c r="GM820" s="136"/>
      <c r="GN820" s="136"/>
      <c r="GO820" s="136"/>
      <c r="GP820" s="136"/>
      <c r="GQ820" s="136"/>
      <c r="GR820" s="136"/>
      <c r="GS820" s="136"/>
      <c r="GT820" s="136"/>
      <c r="GU820" s="136"/>
      <c r="GV820" s="136"/>
      <c r="GW820" s="136"/>
      <c r="GX820" s="136"/>
      <c r="GY820" s="136"/>
      <c r="GZ820" s="136"/>
      <c r="HA820" s="136"/>
      <c r="HB820" s="136"/>
      <c r="HC820" s="136"/>
      <c r="HD820" s="136"/>
      <c r="HE820" s="136"/>
      <c r="HF820" s="136"/>
      <c r="HG820" s="136"/>
      <c r="HH820" s="136"/>
      <c r="HI820" s="136"/>
      <c r="HJ820" s="136"/>
      <c r="HK820" s="136"/>
      <c r="HL820" s="136"/>
      <c r="HM820" s="136"/>
      <c r="HN820" s="136"/>
      <c r="HO820" s="136"/>
      <c r="HP820" s="136"/>
      <c r="HQ820" s="136"/>
      <c r="HR820" s="136"/>
      <c r="HS820" s="136"/>
      <c r="HT820" s="136"/>
      <c r="HU820" s="136"/>
      <c r="HV820" s="136"/>
      <c r="HW820" s="136"/>
      <c r="HX820" s="136"/>
      <c r="HY820" s="136"/>
      <c r="HZ820" s="136"/>
      <c r="IA820" s="136"/>
      <c r="IB820" s="136"/>
      <c r="IC820" s="136"/>
      <c r="ID820" s="136"/>
      <c r="IE820" s="136"/>
      <c r="IF820" s="136"/>
      <c r="IG820" s="136"/>
    </row>
    <row r="821" spans="1:241" ht="15" customHeight="1" x14ac:dyDescent="0.25">
      <c r="A821" s="135" t="s">
        <v>703</v>
      </c>
      <c r="B821" s="205">
        <v>5059711</v>
      </c>
      <c r="C821" s="205">
        <v>2708424</v>
      </c>
      <c r="D821" s="205">
        <v>1031815</v>
      </c>
      <c r="E821" s="205">
        <v>920052</v>
      </c>
      <c r="F821" s="205">
        <v>1995795</v>
      </c>
      <c r="G821" s="205">
        <v>420751</v>
      </c>
      <c r="H821" s="242">
        <v>12136548</v>
      </c>
      <c r="I821" s="136"/>
      <c r="J821" s="135" t="s">
        <v>459</v>
      </c>
      <c r="K821" s="205">
        <v>4730644</v>
      </c>
      <c r="L821" s="205">
        <v>2314633</v>
      </c>
      <c r="M821" s="205">
        <v>834247</v>
      </c>
      <c r="N821" s="205">
        <v>860932</v>
      </c>
      <c r="O821" s="205">
        <v>1476084</v>
      </c>
      <c r="P821" s="205">
        <v>353768</v>
      </c>
      <c r="Q821" s="242">
        <v>10570308</v>
      </c>
      <c r="R821" s="136"/>
      <c r="S821" s="136"/>
      <c r="T821" s="136"/>
      <c r="U821" s="136"/>
      <c r="V821" s="136"/>
      <c r="W821" s="136"/>
      <c r="X821" s="136"/>
      <c r="Y821" s="136"/>
      <c r="Z821" s="136"/>
      <c r="AA821" s="136"/>
      <c r="AB821" s="136"/>
      <c r="AC821" s="136"/>
      <c r="AD821" s="136"/>
      <c r="AE821" s="136"/>
      <c r="AF821" s="136"/>
      <c r="AG821" s="136"/>
      <c r="AH821" s="136"/>
      <c r="AI821" s="136"/>
      <c r="AJ821" s="136"/>
      <c r="AK821" s="136"/>
      <c r="AL821" s="136"/>
      <c r="AM821" s="136"/>
      <c r="AN821" s="136"/>
      <c r="AO821" s="136"/>
      <c r="AP821" s="136"/>
      <c r="AQ821" s="136"/>
      <c r="AR821" s="136"/>
      <c r="AS821" s="136"/>
      <c r="AT821" s="136"/>
      <c r="AU821" s="136"/>
      <c r="AV821" s="136"/>
      <c r="AW821" s="136"/>
      <c r="AX821" s="136"/>
      <c r="AY821" s="136"/>
      <c r="AZ821" s="136"/>
      <c r="BA821" s="136"/>
      <c r="BB821" s="136"/>
      <c r="BC821" s="136"/>
      <c r="BD821" s="136"/>
      <c r="BE821" s="136"/>
      <c r="BF821" s="136"/>
      <c r="BG821" s="136"/>
      <c r="BH821" s="136"/>
      <c r="BI821" s="136"/>
      <c r="BJ821" s="136"/>
      <c r="BK821" s="136"/>
      <c r="BL821" s="136"/>
      <c r="BM821" s="136"/>
      <c r="BN821" s="136"/>
      <c r="BO821" s="136"/>
      <c r="BP821" s="136"/>
      <c r="BQ821" s="136"/>
      <c r="BR821" s="136"/>
      <c r="BS821" s="136"/>
      <c r="BT821" s="136"/>
      <c r="BU821" s="136"/>
      <c r="BV821" s="136"/>
      <c r="BW821" s="136"/>
      <c r="BX821" s="136"/>
      <c r="BY821" s="136"/>
      <c r="BZ821" s="136"/>
      <c r="CA821" s="136"/>
      <c r="CB821" s="136"/>
      <c r="CC821" s="136"/>
      <c r="CD821" s="136"/>
      <c r="CE821" s="136"/>
      <c r="CF821" s="136"/>
      <c r="CG821" s="136"/>
      <c r="CH821" s="136"/>
      <c r="CI821" s="136"/>
      <c r="CJ821" s="136"/>
      <c r="CK821" s="136"/>
      <c r="CL821" s="136"/>
      <c r="CM821" s="136"/>
      <c r="CN821" s="136"/>
      <c r="CO821" s="136"/>
      <c r="CP821" s="136"/>
      <c r="CQ821" s="136"/>
      <c r="CR821" s="136"/>
      <c r="CS821" s="136"/>
      <c r="CT821" s="136"/>
      <c r="CU821" s="136"/>
      <c r="CV821" s="136"/>
      <c r="CW821" s="136"/>
      <c r="CX821" s="136"/>
      <c r="CY821" s="136"/>
      <c r="CZ821" s="136"/>
      <c r="DA821" s="136"/>
      <c r="DB821" s="136"/>
      <c r="DC821" s="136"/>
      <c r="DD821" s="136"/>
      <c r="DE821" s="136"/>
      <c r="DF821" s="136"/>
      <c r="DG821" s="136"/>
      <c r="DH821" s="136"/>
      <c r="DI821" s="136"/>
      <c r="DJ821" s="136"/>
      <c r="DK821" s="136"/>
      <c r="DL821" s="136"/>
      <c r="DM821" s="136"/>
      <c r="DN821" s="136"/>
      <c r="DO821" s="136"/>
      <c r="DP821" s="136"/>
      <c r="DQ821" s="136"/>
      <c r="DR821" s="136"/>
      <c r="DS821" s="136"/>
      <c r="DT821" s="136"/>
      <c r="DU821" s="136"/>
      <c r="DV821" s="136"/>
      <c r="DW821" s="136"/>
      <c r="DX821" s="136"/>
      <c r="DY821" s="136"/>
      <c r="DZ821" s="136"/>
      <c r="EA821" s="136"/>
      <c r="EB821" s="136"/>
      <c r="EC821" s="136"/>
      <c r="ED821" s="136"/>
      <c r="EE821" s="136"/>
      <c r="EF821" s="136"/>
      <c r="EG821" s="136"/>
      <c r="EH821" s="136"/>
      <c r="EI821" s="136"/>
      <c r="EJ821" s="136"/>
      <c r="EK821" s="136"/>
      <c r="EL821" s="136"/>
      <c r="EM821" s="136"/>
      <c r="EN821" s="136"/>
      <c r="EO821" s="136"/>
      <c r="EP821" s="136"/>
      <c r="EQ821" s="136"/>
      <c r="ER821" s="136"/>
      <c r="ES821" s="136"/>
      <c r="ET821" s="136"/>
      <c r="EU821" s="136"/>
      <c r="EV821" s="136"/>
      <c r="EW821" s="136"/>
      <c r="EX821" s="136"/>
      <c r="EY821" s="136"/>
      <c r="EZ821" s="136"/>
      <c r="FA821" s="136"/>
      <c r="FB821" s="136"/>
      <c r="FC821" s="136"/>
      <c r="FD821" s="136"/>
      <c r="FE821" s="136"/>
      <c r="FF821" s="136"/>
      <c r="FG821" s="136"/>
      <c r="FH821" s="136"/>
      <c r="FI821" s="136"/>
      <c r="FJ821" s="136"/>
      <c r="FK821" s="136"/>
      <c r="FL821" s="136"/>
      <c r="FM821" s="136"/>
      <c r="FN821" s="136"/>
      <c r="FO821" s="136"/>
      <c r="FP821" s="136"/>
      <c r="FQ821" s="136"/>
      <c r="FR821" s="136"/>
      <c r="FS821" s="136"/>
      <c r="FT821" s="136"/>
      <c r="FU821" s="136"/>
      <c r="FV821" s="136"/>
      <c r="FW821" s="136"/>
      <c r="FX821" s="136"/>
      <c r="FY821" s="136"/>
      <c r="FZ821" s="136"/>
      <c r="GA821" s="136"/>
      <c r="GB821" s="136"/>
      <c r="GC821" s="136"/>
      <c r="GD821" s="136"/>
      <c r="GE821" s="136"/>
      <c r="GF821" s="136"/>
      <c r="GG821" s="136"/>
      <c r="GH821" s="136"/>
      <c r="GI821" s="136"/>
      <c r="GJ821" s="136"/>
      <c r="GK821" s="136"/>
      <c r="GL821" s="136"/>
      <c r="GM821" s="136"/>
      <c r="GN821" s="136"/>
      <c r="GO821" s="136"/>
      <c r="GP821" s="136"/>
      <c r="GQ821" s="136"/>
      <c r="GR821" s="136"/>
      <c r="GS821" s="136"/>
      <c r="GT821" s="136"/>
      <c r="GU821" s="136"/>
      <c r="GV821" s="136"/>
      <c r="GW821" s="136"/>
      <c r="GX821" s="136"/>
      <c r="GY821" s="136"/>
      <c r="GZ821" s="136"/>
      <c r="HA821" s="136"/>
      <c r="HB821" s="136"/>
      <c r="HC821" s="136"/>
      <c r="HD821" s="136"/>
      <c r="HE821" s="136"/>
      <c r="HF821" s="136"/>
      <c r="HG821" s="136"/>
      <c r="HH821" s="136"/>
      <c r="HI821" s="136"/>
      <c r="HJ821" s="136"/>
      <c r="HK821" s="136"/>
      <c r="HL821" s="136"/>
      <c r="HM821" s="136"/>
      <c r="HN821" s="136"/>
      <c r="HO821" s="136"/>
      <c r="HP821" s="136"/>
      <c r="HQ821" s="136"/>
      <c r="HR821" s="136"/>
      <c r="HS821" s="136"/>
      <c r="HT821" s="136"/>
      <c r="HU821" s="136"/>
      <c r="HV821" s="136"/>
      <c r="HW821" s="136"/>
      <c r="HX821" s="136"/>
      <c r="HY821" s="136"/>
      <c r="HZ821" s="136"/>
      <c r="IA821" s="136"/>
      <c r="IB821" s="136"/>
      <c r="IC821" s="136"/>
      <c r="ID821" s="136"/>
      <c r="IE821" s="136"/>
      <c r="IF821" s="136"/>
      <c r="IG821" s="136"/>
    </row>
    <row r="822" spans="1:241" ht="15" customHeight="1" x14ac:dyDescent="0.25">
      <c r="A822" s="135" t="s">
        <v>420</v>
      </c>
      <c r="B822" s="205">
        <v>7842239</v>
      </c>
      <c r="C822" s="205">
        <v>2290941</v>
      </c>
      <c r="D822" s="205">
        <v>1061058</v>
      </c>
      <c r="E822" s="205">
        <v>818634</v>
      </c>
      <c r="F822" s="205">
        <v>1401990</v>
      </c>
      <c r="G822" s="205">
        <v>417604</v>
      </c>
      <c r="H822" s="242">
        <v>13832466</v>
      </c>
      <c r="I822" s="136"/>
      <c r="J822" s="135" t="s">
        <v>462</v>
      </c>
      <c r="K822" s="205">
        <v>4772910</v>
      </c>
      <c r="L822" s="205">
        <v>3121402</v>
      </c>
      <c r="M822" s="205">
        <v>1008569</v>
      </c>
      <c r="N822" s="205">
        <v>695980</v>
      </c>
      <c r="O822" s="205">
        <v>1737193</v>
      </c>
      <c r="P822" s="205">
        <v>532812</v>
      </c>
      <c r="Q822" s="242">
        <v>11868866</v>
      </c>
      <c r="R822" s="136"/>
      <c r="S822" s="136"/>
      <c r="T822" s="136"/>
      <c r="U822" s="136"/>
      <c r="V822" s="136"/>
      <c r="W822" s="136"/>
      <c r="X822" s="136"/>
      <c r="Y822" s="136"/>
      <c r="Z822" s="136"/>
      <c r="AA822" s="136"/>
      <c r="AB822" s="136"/>
      <c r="AC822" s="136"/>
      <c r="AD822" s="136"/>
      <c r="AE822" s="136"/>
      <c r="AF822" s="136"/>
      <c r="AG822" s="136"/>
      <c r="AH822" s="136"/>
      <c r="AI822" s="136"/>
      <c r="AJ822" s="136"/>
      <c r="AK822" s="136"/>
      <c r="AL822" s="136"/>
      <c r="AM822" s="136"/>
      <c r="AN822" s="136"/>
      <c r="AO822" s="136"/>
      <c r="AP822" s="136"/>
      <c r="AQ822" s="136"/>
      <c r="AR822" s="136"/>
      <c r="AS822" s="136"/>
      <c r="AT822" s="136"/>
      <c r="AU822" s="136"/>
      <c r="AV822" s="136"/>
      <c r="AW822" s="136"/>
      <c r="AX822" s="136"/>
      <c r="AY822" s="136"/>
      <c r="AZ822" s="136"/>
      <c r="BA822" s="136"/>
      <c r="BB822" s="136"/>
      <c r="BC822" s="136"/>
      <c r="BD822" s="136"/>
      <c r="BE822" s="136"/>
      <c r="BF822" s="136"/>
      <c r="BG822" s="136"/>
      <c r="BH822" s="136"/>
      <c r="BI822" s="136"/>
      <c r="BJ822" s="136"/>
      <c r="BK822" s="136"/>
      <c r="BL822" s="136"/>
      <c r="BM822" s="136"/>
      <c r="BN822" s="136"/>
      <c r="BO822" s="136"/>
      <c r="BP822" s="136"/>
      <c r="BQ822" s="136"/>
      <c r="BR822" s="136"/>
      <c r="BS822" s="136"/>
      <c r="BT822" s="136"/>
      <c r="BU822" s="136"/>
      <c r="BV822" s="136"/>
      <c r="BW822" s="136"/>
      <c r="BX822" s="136"/>
      <c r="BY822" s="136"/>
      <c r="BZ822" s="136"/>
      <c r="CA822" s="136"/>
      <c r="CB822" s="136"/>
      <c r="CC822" s="136"/>
      <c r="CD822" s="136"/>
      <c r="CE822" s="136"/>
      <c r="CF822" s="136"/>
      <c r="CG822" s="136"/>
      <c r="CH822" s="136"/>
      <c r="CI822" s="136"/>
      <c r="CJ822" s="136"/>
      <c r="CK822" s="136"/>
      <c r="CL822" s="136"/>
      <c r="CM822" s="136"/>
      <c r="CN822" s="136"/>
      <c r="CO822" s="136"/>
      <c r="CP822" s="136"/>
      <c r="CQ822" s="136"/>
      <c r="CR822" s="136"/>
      <c r="CS822" s="136"/>
      <c r="CT822" s="136"/>
      <c r="CU822" s="136"/>
      <c r="CV822" s="136"/>
      <c r="CW822" s="136"/>
      <c r="CX822" s="136"/>
      <c r="CY822" s="136"/>
      <c r="CZ822" s="136"/>
      <c r="DA822" s="136"/>
      <c r="DB822" s="136"/>
      <c r="DC822" s="136"/>
      <c r="DD822" s="136"/>
      <c r="DE822" s="136"/>
      <c r="DF822" s="136"/>
      <c r="DG822" s="136"/>
      <c r="DH822" s="136"/>
      <c r="DI822" s="136"/>
      <c r="DJ822" s="136"/>
      <c r="DK822" s="136"/>
      <c r="DL822" s="136"/>
      <c r="DM822" s="136"/>
      <c r="DN822" s="136"/>
      <c r="DO822" s="136"/>
      <c r="DP822" s="136"/>
      <c r="DQ822" s="136"/>
      <c r="DR822" s="136"/>
      <c r="DS822" s="136"/>
      <c r="DT822" s="136"/>
      <c r="DU822" s="136"/>
      <c r="DV822" s="136"/>
      <c r="DW822" s="136"/>
      <c r="DX822" s="136"/>
      <c r="DY822" s="136"/>
      <c r="DZ822" s="136"/>
      <c r="EA822" s="136"/>
      <c r="EB822" s="136"/>
      <c r="EC822" s="136"/>
      <c r="ED822" s="136"/>
      <c r="EE822" s="136"/>
      <c r="EF822" s="136"/>
      <c r="EG822" s="136"/>
      <c r="EH822" s="136"/>
      <c r="EI822" s="136"/>
      <c r="EJ822" s="136"/>
      <c r="EK822" s="136"/>
      <c r="EL822" s="136"/>
      <c r="EM822" s="136"/>
      <c r="EN822" s="136"/>
      <c r="EO822" s="136"/>
      <c r="EP822" s="136"/>
      <c r="EQ822" s="136"/>
      <c r="ER822" s="136"/>
      <c r="ES822" s="136"/>
      <c r="ET822" s="136"/>
      <c r="EU822" s="136"/>
      <c r="EV822" s="136"/>
      <c r="EW822" s="136"/>
      <c r="EX822" s="136"/>
      <c r="EY822" s="136"/>
      <c r="EZ822" s="136"/>
      <c r="FA822" s="136"/>
      <c r="FB822" s="136"/>
      <c r="FC822" s="136"/>
      <c r="FD822" s="136"/>
      <c r="FE822" s="136"/>
      <c r="FF822" s="136"/>
      <c r="FG822" s="136"/>
      <c r="FH822" s="136"/>
      <c r="FI822" s="136"/>
      <c r="FJ822" s="136"/>
      <c r="FK822" s="136"/>
      <c r="FL822" s="136"/>
      <c r="FM822" s="136"/>
      <c r="FN822" s="136"/>
      <c r="FO822" s="136"/>
      <c r="FP822" s="136"/>
      <c r="FQ822" s="136"/>
      <c r="FR822" s="136"/>
      <c r="FS822" s="136"/>
      <c r="FT822" s="136"/>
      <c r="FU822" s="136"/>
      <c r="FV822" s="136"/>
      <c r="FW822" s="136"/>
      <c r="FX822" s="136"/>
      <c r="FY822" s="136"/>
      <c r="FZ822" s="136"/>
      <c r="GA822" s="136"/>
      <c r="GB822" s="136"/>
      <c r="GC822" s="136"/>
      <c r="GD822" s="136"/>
      <c r="GE822" s="136"/>
      <c r="GF822" s="136"/>
      <c r="GG822" s="136"/>
      <c r="GH822" s="136"/>
      <c r="GI822" s="136"/>
      <c r="GJ822" s="136"/>
      <c r="GK822" s="136"/>
      <c r="GL822" s="136"/>
      <c r="GM822" s="136"/>
      <c r="GN822" s="136"/>
      <c r="GO822" s="136"/>
      <c r="GP822" s="136"/>
      <c r="GQ822" s="136"/>
      <c r="GR822" s="136"/>
      <c r="GS822" s="136"/>
      <c r="GT822" s="136"/>
      <c r="GU822" s="136"/>
      <c r="GV822" s="136"/>
      <c r="GW822" s="136"/>
      <c r="GX822" s="136"/>
      <c r="GY822" s="136"/>
      <c r="GZ822" s="136"/>
      <c r="HA822" s="136"/>
      <c r="HB822" s="136"/>
      <c r="HC822" s="136"/>
      <c r="HD822" s="136"/>
      <c r="HE822" s="136"/>
      <c r="HF822" s="136"/>
      <c r="HG822" s="136"/>
      <c r="HH822" s="136"/>
      <c r="HI822" s="136"/>
      <c r="HJ822" s="136"/>
      <c r="HK822" s="136"/>
      <c r="HL822" s="136"/>
      <c r="HM822" s="136"/>
      <c r="HN822" s="136"/>
      <c r="HO822" s="136"/>
      <c r="HP822" s="136"/>
      <c r="HQ822" s="136"/>
      <c r="HR822" s="136"/>
      <c r="HS822" s="136"/>
      <c r="HT822" s="136"/>
      <c r="HU822" s="136"/>
      <c r="HV822" s="136"/>
      <c r="HW822" s="136"/>
      <c r="HX822" s="136"/>
      <c r="HY822" s="136"/>
      <c r="HZ822" s="136"/>
      <c r="IA822" s="136"/>
      <c r="IB822" s="136"/>
      <c r="IC822" s="136"/>
      <c r="ID822" s="136"/>
      <c r="IE822" s="136"/>
      <c r="IF822" s="136"/>
      <c r="IG822" s="136"/>
    </row>
    <row r="823" spans="1:241" ht="15" customHeight="1" x14ac:dyDescent="0.25">
      <c r="A823" s="135" t="s">
        <v>423</v>
      </c>
      <c r="B823" s="205">
        <v>7705528</v>
      </c>
      <c r="C823" s="205">
        <v>1751828</v>
      </c>
      <c r="D823" s="205">
        <v>771728</v>
      </c>
      <c r="E823" s="205">
        <v>788925</v>
      </c>
      <c r="F823" s="205">
        <v>1576502</v>
      </c>
      <c r="G823" s="205">
        <v>465478</v>
      </c>
      <c r="H823" s="242">
        <v>13059989</v>
      </c>
      <c r="I823" s="136"/>
      <c r="J823" s="213" t="s">
        <v>202</v>
      </c>
      <c r="K823" s="205">
        <v>4360027</v>
      </c>
      <c r="L823" s="205">
        <v>2146206</v>
      </c>
      <c r="M823" s="205">
        <v>736027</v>
      </c>
      <c r="N823" s="205">
        <v>829119</v>
      </c>
      <c r="O823" s="205">
        <v>1902155</v>
      </c>
      <c r="P823" s="205">
        <v>463414</v>
      </c>
      <c r="Q823" s="242">
        <v>10436948</v>
      </c>
      <c r="R823" s="136"/>
      <c r="S823" s="136"/>
      <c r="T823" s="136"/>
      <c r="U823" s="136"/>
      <c r="V823" s="136"/>
      <c r="W823" s="136"/>
      <c r="X823" s="136"/>
      <c r="Y823" s="136"/>
      <c r="Z823" s="136"/>
      <c r="AA823" s="136"/>
      <c r="AB823" s="136"/>
      <c r="AC823" s="136"/>
      <c r="AD823" s="136"/>
      <c r="AE823" s="136"/>
      <c r="AF823" s="136"/>
      <c r="AG823" s="136"/>
      <c r="AH823" s="136"/>
      <c r="AI823" s="136"/>
      <c r="AJ823" s="136"/>
      <c r="AK823" s="136"/>
      <c r="AL823" s="136"/>
      <c r="AM823" s="136"/>
      <c r="AN823" s="136"/>
      <c r="AO823" s="136"/>
      <c r="AP823" s="136"/>
      <c r="AQ823" s="136"/>
      <c r="AR823" s="136"/>
      <c r="AS823" s="136"/>
      <c r="AT823" s="136"/>
      <c r="AU823" s="136"/>
      <c r="AV823" s="136"/>
      <c r="AW823" s="136"/>
      <c r="AX823" s="136"/>
      <c r="AY823" s="136"/>
      <c r="AZ823" s="136"/>
      <c r="BA823" s="136"/>
      <c r="BB823" s="136"/>
      <c r="BC823" s="136"/>
      <c r="BD823" s="136"/>
      <c r="BE823" s="136"/>
      <c r="BF823" s="136"/>
      <c r="BG823" s="136"/>
      <c r="BH823" s="136"/>
      <c r="BI823" s="136"/>
      <c r="BJ823" s="136"/>
      <c r="BK823" s="136"/>
      <c r="BL823" s="136"/>
      <c r="BM823" s="136"/>
      <c r="BN823" s="136"/>
      <c r="BO823" s="136"/>
      <c r="BP823" s="136"/>
      <c r="BQ823" s="136"/>
      <c r="BR823" s="136"/>
      <c r="BS823" s="136"/>
      <c r="BT823" s="136"/>
      <c r="BU823" s="136"/>
      <c r="BV823" s="136"/>
      <c r="BW823" s="136"/>
      <c r="BX823" s="136"/>
      <c r="BY823" s="136"/>
      <c r="BZ823" s="136"/>
      <c r="CA823" s="136"/>
      <c r="CB823" s="136"/>
      <c r="CC823" s="136"/>
      <c r="CD823" s="136"/>
      <c r="CE823" s="136"/>
      <c r="CF823" s="136"/>
      <c r="CG823" s="136"/>
      <c r="CH823" s="136"/>
      <c r="CI823" s="136"/>
      <c r="CJ823" s="136"/>
      <c r="CK823" s="136"/>
      <c r="CL823" s="136"/>
      <c r="CM823" s="136"/>
      <c r="CN823" s="136"/>
      <c r="CO823" s="136"/>
      <c r="CP823" s="136"/>
      <c r="CQ823" s="136"/>
      <c r="CR823" s="136"/>
      <c r="CS823" s="136"/>
      <c r="CT823" s="136"/>
      <c r="CU823" s="136"/>
      <c r="CV823" s="136"/>
      <c r="CW823" s="136"/>
      <c r="CX823" s="136"/>
      <c r="CY823" s="136"/>
      <c r="CZ823" s="136"/>
      <c r="DA823" s="136"/>
      <c r="DB823" s="136"/>
      <c r="DC823" s="136"/>
      <c r="DD823" s="136"/>
      <c r="DE823" s="136"/>
      <c r="DF823" s="136"/>
      <c r="DG823" s="136"/>
      <c r="DH823" s="136"/>
      <c r="DI823" s="136"/>
      <c r="DJ823" s="136"/>
      <c r="DK823" s="136"/>
      <c r="DL823" s="136"/>
      <c r="DM823" s="136"/>
      <c r="DN823" s="136"/>
      <c r="DO823" s="136"/>
      <c r="DP823" s="136"/>
      <c r="DQ823" s="136"/>
      <c r="DR823" s="136"/>
      <c r="DS823" s="136"/>
      <c r="DT823" s="136"/>
      <c r="DU823" s="136"/>
      <c r="DV823" s="136"/>
      <c r="DW823" s="136"/>
      <c r="DX823" s="136"/>
      <c r="DY823" s="136"/>
      <c r="DZ823" s="136"/>
      <c r="EA823" s="136"/>
      <c r="EB823" s="136"/>
      <c r="EC823" s="136"/>
      <c r="ED823" s="136"/>
      <c r="EE823" s="136"/>
      <c r="EF823" s="136"/>
      <c r="EG823" s="136"/>
      <c r="EH823" s="136"/>
      <c r="EI823" s="136"/>
      <c r="EJ823" s="136"/>
      <c r="EK823" s="136"/>
      <c r="EL823" s="136"/>
      <c r="EM823" s="136"/>
      <c r="EN823" s="136"/>
      <c r="EO823" s="136"/>
      <c r="EP823" s="136"/>
      <c r="EQ823" s="136"/>
      <c r="ER823" s="136"/>
      <c r="ES823" s="136"/>
      <c r="ET823" s="136"/>
      <c r="EU823" s="136"/>
      <c r="EV823" s="136"/>
      <c r="EW823" s="136"/>
      <c r="EX823" s="136"/>
      <c r="EY823" s="136"/>
      <c r="EZ823" s="136"/>
      <c r="FA823" s="136"/>
      <c r="FB823" s="136"/>
      <c r="FC823" s="136"/>
      <c r="FD823" s="136"/>
      <c r="FE823" s="136"/>
      <c r="FF823" s="136"/>
      <c r="FG823" s="136"/>
      <c r="FH823" s="136"/>
      <c r="FI823" s="136"/>
      <c r="FJ823" s="136"/>
      <c r="FK823" s="136"/>
      <c r="FL823" s="136"/>
      <c r="FM823" s="136"/>
      <c r="FN823" s="136"/>
      <c r="FO823" s="136"/>
      <c r="FP823" s="136"/>
      <c r="FQ823" s="136"/>
      <c r="FR823" s="136"/>
      <c r="FS823" s="136"/>
      <c r="FT823" s="136"/>
      <c r="FU823" s="136"/>
      <c r="FV823" s="136"/>
      <c r="FW823" s="136"/>
      <c r="FX823" s="136"/>
      <c r="FY823" s="136"/>
      <c r="FZ823" s="136"/>
      <c r="GA823" s="136"/>
      <c r="GB823" s="136"/>
      <c r="GC823" s="136"/>
      <c r="GD823" s="136"/>
      <c r="GE823" s="136"/>
      <c r="GF823" s="136"/>
      <c r="GG823" s="136"/>
      <c r="GH823" s="136"/>
      <c r="GI823" s="136"/>
      <c r="GJ823" s="136"/>
      <c r="GK823" s="136"/>
      <c r="GL823" s="136"/>
      <c r="GM823" s="136"/>
      <c r="GN823" s="136"/>
      <c r="GO823" s="136"/>
      <c r="GP823" s="136"/>
      <c r="GQ823" s="136"/>
      <c r="GR823" s="136"/>
      <c r="GS823" s="136"/>
      <c r="GT823" s="136"/>
      <c r="GU823" s="136"/>
      <c r="GV823" s="136"/>
      <c r="GW823" s="136"/>
      <c r="GX823" s="136"/>
      <c r="GY823" s="136"/>
      <c r="GZ823" s="136"/>
      <c r="HA823" s="136"/>
      <c r="HB823" s="136"/>
      <c r="HC823" s="136"/>
      <c r="HD823" s="136"/>
      <c r="HE823" s="136"/>
      <c r="HF823" s="136"/>
      <c r="HG823" s="136"/>
      <c r="HH823" s="136"/>
      <c r="HI823" s="136"/>
      <c r="HJ823" s="136"/>
      <c r="HK823" s="136"/>
      <c r="HL823" s="136"/>
      <c r="HM823" s="136"/>
      <c r="HN823" s="136"/>
      <c r="HO823" s="136"/>
      <c r="HP823" s="136"/>
      <c r="HQ823" s="136"/>
      <c r="HR823" s="136"/>
      <c r="HS823" s="136"/>
      <c r="HT823" s="136"/>
      <c r="HU823" s="136"/>
      <c r="HV823" s="136"/>
      <c r="HW823" s="136"/>
      <c r="HX823" s="136"/>
      <c r="HY823" s="136"/>
      <c r="HZ823" s="136"/>
      <c r="IA823" s="136"/>
      <c r="IB823" s="136"/>
      <c r="IC823" s="136"/>
      <c r="ID823" s="136"/>
      <c r="IE823" s="136"/>
      <c r="IF823" s="136"/>
      <c r="IG823" s="136"/>
    </row>
    <row r="824" spans="1:241" ht="15" customHeight="1" x14ac:dyDescent="0.25">
      <c r="A824" s="135" t="s">
        <v>424</v>
      </c>
      <c r="B824" s="205">
        <v>6037892</v>
      </c>
      <c r="C824" s="205">
        <v>2129218</v>
      </c>
      <c r="D824" s="205">
        <v>837600</v>
      </c>
      <c r="E824" s="205">
        <v>809753</v>
      </c>
      <c r="F824" s="205">
        <v>1701202</v>
      </c>
      <c r="G824" s="205">
        <v>427058</v>
      </c>
      <c r="H824" s="242">
        <v>11942723</v>
      </c>
      <c r="I824" s="136"/>
      <c r="J824" s="213" t="s">
        <v>201</v>
      </c>
      <c r="K824" s="205">
        <v>6690392</v>
      </c>
      <c r="L824" s="205">
        <v>2217611</v>
      </c>
      <c r="M824" s="205">
        <v>825015</v>
      </c>
      <c r="N824" s="205">
        <v>904055</v>
      </c>
      <c r="O824" s="205">
        <v>1990277</v>
      </c>
      <c r="P824" s="205">
        <v>417832</v>
      </c>
      <c r="Q824" s="242">
        <v>13045182</v>
      </c>
      <c r="R824" s="136"/>
      <c r="S824" s="136"/>
      <c r="T824" s="136"/>
      <c r="U824" s="136"/>
      <c r="V824" s="136"/>
      <c r="W824" s="136"/>
      <c r="X824" s="136"/>
      <c r="Y824" s="136"/>
      <c r="Z824" s="136"/>
      <c r="AA824" s="136"/>
      <c r="AB824" s="136"/>
      <c r="AC824" s="136"/>
      <c r="AD824" s="136"/>
      <c r="AE824" s="136"/>
      <c r="AF824" s="136"/>
      <c r="AG824" s="136"/>
      <c r="AH824" s="136"/>
      <c r="AI824" s="136"/>
      <c r="AJ824" s="136"/>
      <c r="AK824" s="136"/>
      <c r="AL824" s="136"/>
      <c r="AM824" s="136"/>
      <c r="AN824" s="136"/>
      <c r="AO824" s="136"/>
      <c r="AP824" s="136"/>
      <c r="AQ824" s="136"/>
      <c r="AR824" s="136"/>
      <c r="AS824" s="136"/>
      <c r="AT824" s="136"/>
      <c r="AU824" s="136"/>
      <c r="AV824" s="136"/>
      <c r="AW824" s="136"/>
      <c r="AX824" s="136"/>
      <c r="AY824" s="136"/>
      <c r="AZ824" s="136"/>
      <c r="BA824" s="136"/>
      <c r="BB824" s="136"/>
      <c r="BC824" s="136"/>
      <c r="BD824" s="136"/>
      <c r="BE824" s="136"/>
      <c r="BF824" s="136"/>
      <c r="BG824" s="136"/>
      <c r="BH824" s="136"/>
      <c r="BI824" s="136"/>
      <c r="BJ824" s="136"/>
      <c r="BK824" s="136"/>
      <c r="BL824" s="136"/>
      <c r="BM824" s="136"/>
      <c r="BN824" s="136"/>
      <c r="BO824" s="136"/>
      <c r="BP824" s="136"/>
      <c r="BQ824" s="136"/>
      <c r="BR824" s="136"/>
      <c r="BS824" s="136"/>
      <c r="BT824" s="136"/>
      <c r="BU824" s="136"/>
      <c r="BV824" s="136"/>
      <c r="BW824" s="136"/>
      <c r="BX824" s="136"/>
      <c r="BY824" s="136"/>
      <c r="BZ824" s="136"/>
      <c r="CA824" s="136"/>
      <c r="CB824" s="136"/>
      <c r="CC824" s="136"/>
      <c r="CD824" s="136"/>
      <c r="CE824" s="136"/>
      <c r="CF824" s="136"/>
      <c r="CG824" s="136"/>
      <c r="CH824" s="136"/>
      <c r="CI824" s="136"/>
      <c r="CJ824" s="136"/>
      <c r="CK824" s="136"/>
      <c r="CL824" s="136"/>
      <c r="CM824" s="136"/>
      <c r="CN824" s="136"/>
      <c r="CO824" s="136"/>
      <c r="CP824" s="136"/>
      <c r="CQ824" s="136"/>
      <c r="CR824" s="136"/>
      <c r="CS824" s="136"/>
      <c r="CT824" s="136"/>
      <c r="CU824" s="136"/>
      <c r="CV824" s="136"/>
      <c r="CW824" s="136"/>
      <c r="CX824" s="136"/>
      <c r="CY824" s="136"/>
      <c r="CZ824" s="136"/>
      <c r="DA824" s="136"/>
      <c r="DB824" s="136"/>
      <c r="DC824" s="136"/>
      <c r="DD824" s="136"/>
      <c r="DE824" s="136"/>
      <c r="DF824" s="136"/>
      <c r="DG824" s="136"/>
      <c r="DH824" s="136"/>
      <c r="DI824" s="136"/>
      <c r="DJ824" s="136"/>
      <c r="DK824" s="136"/>
      <c r="DL824" s="136"/>
      <c r="DM824" s="136"/>
      <c r="DN824" s="136"/>
      <c r="DO824" s="136"/>
      <c r="DP824" s="136"/>
      <c r="DQ824" s="136"/>
      <c r="DR824" s="136"/>
      <c r="DS824" s="136"/>
      <c r="DT824" s="136"/>
      <c r="DU824" s="136"/>
      <c r="DV824" s="136"/>
      <c r="DW824" s="136"/>
      <c r="DX824" s="136"/>
      <c r="DY824" s="136"/>
      <c r="DZ824" s="136"/>
      <c r="EA824" s="136"/>
      <c r="EB824" s="136"/>
      <c r="EC824" s="136"/>
      <c r="ED824" s="136"/>
      <c r="EE824" s="136"/>
      <c r="EF824" s="136"/>
      <c r="EG824" s="136"/>
      <c r="EH824" s="136"/>
      <c r="EI824" s="136"/>
      <c r="EJ824" s="136"/>
      <c r="EK824" s="136"/>
      <c r="EL824" s="136"/>
      <c r="EM824" s="136"/>
      <c r="EN824" s="136"/>
      <c r="EO824" s="136"/>
      <c r="EP824" s="136"/>
      <c r="EQ824" s="136"/>
      <c r="ER824" s="136"/>
      <c r="ES824" s="136"/>
      <c r="ET824" s="136"/>
      <c r="EU824" s="136"/>
      <c r="EV824" s="136"/>
      <c r="EW824" s="136"/>
      <c r="EX824" s="136"/>
      <c r="EY824" s="136"/>
      <c r="EZ824" s="136"/>
      <c r="FA824" s="136"/>
      <c r="FB824" s="136"/>
      <c r="FC824" s="136"/>
      <c r="FD824" s="136"/>
      <c r="FE824" s="136"/>
      <c r="FF824" s="136"/>
      <c r="FG824" s="136"/>
      <c r="FH824" s="136"/>
      <c r="FI824" s="136"/>
      <c r="FJ824" s="136"/>
      <c r="FK824" s="136"/>
      <c r="FL824" s="136"/>
      <c r="FM824" s="136"/>
      <c r="FN824" s="136"/>
      <c r="FO824" s="136"/>
      <c r="FP824" s="136"/>
      <c r="FQ824" s="136"/>
      <c r="FR824" s="136"/>
      <c r="FS824" s="136"/>
      <c r="FT824" s="136"/>
      <c r="FU824" s="136"/>
      <c r="FV824" s="136"/>
      <c r="FW824" s="136"/>
      <c r="FX824" s="136"/>
      <c r="FY824" s="136"/>
      <c r="FZ824" s="136"/>
      <c r="GA824" s="136"/>
      <c r="GB824" s="136"/>
      <c r="GC824" s="136"/>
      <c r="GD824" s="136"/>
      <c r="GE824" s="136"/>
      <c r="GF824" s="136"/>
      <c r="GG824" s="136"/>
      <c r="GH824" s="136"/>
      <c r="GI824" s="136"/>
      <c r="GJ824" s="136"/>
      <c r="GK824" s="136"/>
      <c r="GL824" s="136"/>
      <c r="GM824" s="136"/>
      <c r="GN824" s="136"/>
      <c r="GO824" s="136"/>
      <c r="GP824" s="136"/>
      <c r="GQ824" s="136"/>
      <c r="GR824" s="136"/>
      <c r="GS824" s="136"/>
      <c r="GT824" s="136"/>
      <c r="GU824" s="136"/>
      <c r="GV824" s="136"/>
      <c r="GW824" s="136"/>
      <c r="GX824" s="136"/>
      <c r="GY824" s="136"/>
      <c r="GZ824" s="136"/>
      <c r="HA824" s="136"/>
      <c r="HB824" s="136"/>
      <c r="HC824" s="136"/>
      <c r="HD824" s="136"/>
      <c r="HE824" s="136"/>
      <c r="HF824" s="136"/>
      <c r="HG824" s="136"/>
      <c r="HH824" s="136"/>
      <c r="HI824" s="136"/>
      <c r="HJ824" s="136"/>
      <c r="HK824" s="136"/>
      <c r="HL824" s="136"/>
      <c r="HM824" s="136"/>
      <c r="HN824" s="136"/>
      <c r="HO824" s="136"/>
      <c r="HP824" s="136"/>
      <c r="HQ824" s="136"/>
      <c r="HR824" s="136"/>
      <c r="HS824" s="136"/>
      <c r="HT824" s="136"/>
      <c r="HU824" s="136"/>
      <c r="HV824" s="136"/>
      <c r="HW824" s="136"/>
      <c r="HX824" s="136"/>
      <c r="HY824" s="136"/>
      <c r="HZ824" s="136"/>
      <c r="IA824" s="136"/>
      <c r="IB824" s="136"/>
      <c r="IC824" s="136"/>
      <c r="ID824" s="136"/>
      <c r="IE824" s="136"/>
      <c r="IF824" s="136"/>
      <c r="IG824" s="136"/>
    </row>
    <row r="825" spans="1:241" ht="15" customHeight="1" x14ac:dyDescent="0.25">
      <c r="A825" s="135" t="s">
        <v>704</v>
      </c>
      <c r="B825" s="205">
        <v>8451676</v>
      </c>
      <c r="C825" s="205">
        <v>2465966</v>
      </c>
      <c r="D825" s="205">
        <v>924805</v>
      </c>
      <c r="E825" s="205">
        <v>1226692</v>
      </c>
      <c r="F825" s="205">
        <v>1637728</v>
      </c>
      <c r="G825" s="205">
        <v>460738</v>
      </c>
      <c r="H825" s="242">
        <v>15167605</v>
      </c>
      <c r="I825" s="136"/>
      <c r="J825" s="213" t="s">
        <v>351</v>
      </c>
      <c r="K825" s="205">
        <v>4263466</v>
      </c>
      <c r="L825" s="205">
        <v>2268205</v>
      </c>
      <c r="M825" s="205">
        <v>778713</v>
      </c>
      <c r="N825" s="205">
        <v>1963660</v>
      </c>
      <c r="O825" s="205">
        <v>1738484</v>
      </c>
      <c r="P825" s="205">
        <v>301737</v>
      </c>
      <c r="Q825" s="242">
        <v>11314265</v>
      </c>
      <c r="R825" s="136"/>
      <c r="S825" s="136"/>
      <c r="T825" s="136"/>
      <c r="U825" s="136"/>
      <c r="V825" s="136"/>
      <c r="W825" s="136"/>
      <c r="X825" s="136"/>
      <c r="Y825" s="136"/>
      <c r="Z825" s="136"/>
      <c r="AA825" s="136"/>
      <c r="AB825" s="136"/>
      <c r="AC825" s="136"/>
      <c r="AD825" s="136"/>
      <c r="AE825" s="136"/>
      <c r="AF825" s="136"/>
      <c r="AG825" s="136"/>
      <c r="AH825" s="136"/>
      <c r="AI825" s="136"/>
      <c r="AJ825" s="136"/>
      <c r="AK825" s="136"/>
      <c r="AL825" s="136"/>
      <c r="AM825" s="136"/>
      <c r="AN825" s="136"/>
      <c r="AO825" s="136"/>
      <c r="AP825" s="136"/>
      <c r="AQ825" s="136"/>
      <c r="AR825" s="136"/>
      <c r="AS825" s="136"/>
      <c r="AT825" s="136"/>
      <c r="AU825" s="136"/>
      <c r="AV825" s="136"/>
      <c r="AW825" s="136"/>
      <c r="AX825" s="136"/>
      <c r="AY825" s="136"/>
      <c r="AZ825" s="136"/>
      <c r="BA825" s="136"/>
      <c r="BB825" s="136"/>
      <c r="BC825" s="136"/>
      <c r="BD825" s="136"/>
      <c r="BE825" s="136"/>
      <c r="BF825" s="136"/>
      <c r="BG825" s="136"/>
      <c r="BH825" s="136"/>
      <c r="BI825" s="136"/>
      <c r="BJ825" s="136"/>
      <c r="BK825" s="136"/>
      <c r="BL825" s="136"/>
      <c r="BM825" s="136"/>
      <c r="BN825" s="136"/>
      <c r="BO825" s="136"/>
      <c r="BP825" s="136"/>
      <c r="BQ825" s="136"/>
      <c r="BR825" s="136"/>
      <c r="BS825" s="136"/>
      <c r="BT825" s="136"/>
      <c r="BU825" s="136"/>
      <c r="BV825" s="136"/>
      <c r="BW825" s="136"/>
      <c r="BX825" s="136"/>
      <c r="BY825" s="136"/>
      <c r="BZ825" s="136"/>
      <c r="CA825" s="136"/>
      <c r="CB825" s="136"/>
      <c r="CC825" s="136"/>
      <c r="CD825" s="136"/>
      <c r="CE825" s="136"/>
      <c r="CF825" s="136"/>
      <c r="CG825" s="136"/>
      <c r="CH825" s="136"/>
      <c r="CI825" s="136"/>
      <c r="CJ825" s="136"/>
      <c r="CK825" s="136"/>
      <c r="CL825" s="136"/>
      <c r="CM825" s="136"/>
      <c r="CN825" s="136"/>
      <c r="CO825" s="136"/>
      <c r="CP825" s="136"/>
      <c r="CQ825" s="136"/>
      <c r="CR825" s="136"/>
      <c r="CS825" s="136"/>
      <c r="CT825" s="136"/>
      <c r="CU825" s="136"/>
      <c r="CV825" s="136"/>
      <c r="CW825" s="136"/>
      <c r="CX825" s="136"/>
      <c r="CY825" s="136"/>
      <c r="CZ825" s="136"/>
      <c r="DA825" s="136"/>
      <c r="DB825" s="136"/>
      <c r="DC825" s="136"/>
      <c r="DD825" s="136"/>
      <c r="DE825" s="136"/>
      <c r="DF825" s="136"/>
      <c r="DG825" s="136"/>
      <c r="DH825" s="136"/>
      <c r="DI825" s="136"/>
      <c r="DJ825" s="136"/>
      <c r="DK825" s="136"/>
      <c r="DL825" s="136"/>
      <c r="DM825" s="136"/>
      <c r="DN825" s="136"/>
      <c r="DO825" s="136"/>
      <c r="DP825" s="136"/>
      <c r="DQ825" s="136"/>
      <c r="DR825" s="136"/>
      <c r="DS825" s="136"/>
      <c r="DT825" s="136"/>
      <c r="DU825" s="136"/>
      <c r="DV825" s="136"/>
      <c r="DW825" s="136"/>
      <c r="DX825" s="136"/>
      <c r="DY825" s="136"/>
      <c r="DZ825" s="136"/>
      <c r="EA825" s="136"/>
      <c r="EB825" s="136"/>
      <c r="EC825" s="136"/>
      <c r="ED825" s="136"/>
      <c r="EE825" s="136"/>
      <c r="EF825" s="136"/>
      <c r="EG825" s="136"/>
      <c r="EH825" s="136"/>
      <c r="EI825" s="136"/>
      <c r="EJ825" s="136"/>
      <c r="EK825" s="136"/>
      <c r="EL825" s="136"/>
      <c r="EM825" s="136"/>
      <c r="EN825" s="136"/>
      <c r="EO825" s="136"/>
      <c r="EP825" s="136"/>
      <c r="EQ825" s="136"/>
      <c r="ER825" s="136"/>
      <c r="ES825" s="136"/>
      <c r="ET825" s="136"/>
      <c r="EU825" s="136"/>
      <c r="EV825" s="136"/>
      <c r="EW825" s="136"/>
      <c r="EX825" s="136"/>
      <c r="EY825" s="136"/>
      <c r="EZ825" s="136"/>
      <c r="FA825" s="136"/>
      <c r="FB825" s="136"/>
      <c r="FC825" s="136"/>
      <c r="FD825" s="136"/>
      <c r="FE825" s="136"/>
      <c r="FF825" s="136"/>
      <c r="FG825" s="136"/>
      <c r="FH825" s="136"/>
      <c r="FI825" s="136"/>
      <c r="FJ825" s="136"/>
      <c r="FK825" s="136"/>
      <c r="FL825" s="136"/>
      <c r="FM825" s="136"/>
      <c r="FN825" s="136"/>
      <c r="FO825" s="136"/>
      <c r="FP825" s="136"/>
      <c r="FQ825" s="136"/>
      <c r="FR825" s="136"/>
      <c r="FS825" s="136"/>
      <c r="FT825" s="136"/>
      <c r="FU825" s="136"/>
      <c r="FV825" s="136"/>
      <c r="FW825" s="136"/>
      <c r="FX825" s="136"/>
      <c r="FY825" s="136"/>
      <c r="FZ825" s="136"/>
      <c r="GA825" s="136"/>
      <c r="GB825" s="136"/>
      <c r="GC825" s="136"/>
      <c r="GD825" s="136"/>
      <c r="GE825" s="136"/>
      <c r="GF825" s="136"/>
      <c r="GG825" s="136"/>
      <c r="GH825" s="136"/>
      <c r="GI825" s="136"/>
      <c r="GJ825" s="136"/>
      <c r="GK825" s="136"/>
      <c r="GL825" s="136"/>
      <c r="GM825" s="136"/>
      <c r="GN825" s="136"/>
      <c r="GO825" s="136"/>
      <c r="GP825" s="136"/>
      <c r="GQ825" s="136"/>
      <c r="GR825" s="136"/>
      <c r="GS825" s="136"/>
      <c r="GT825" s="136"/>
      <c r="GU825" s="136"/>
      <c r="GV825" s="136"/>
      <c r="GW825" s="136"/>
      <c r="GX825" s="136"/>
      <c r="GY825" s="136"/>
      <c r="GZ825" s="136"/>
      <c r="HA825" s="136"/>
      <c r="HB825" s="136"/>
      <c r="HC825" s="136"/>
      <c r="HD825" s="136"/>
      <c r="HE825" s="136"/>
      <c r="HF825" s="136"/>
      <c r="HG825" s="136"/>
      <c r="HH825" s="136"/>
      <c r="HI825" s="136"/>
      <c r="HJ825" s="136"/>
      <c r="HK825" s="136"/>
      <c r="HL825" s="136"/>
      <c r="HM825" s="136"/>
      <c r="HN825" s="136"/>
      <c r="HO825" s="136"/>
      <c r="HP825" s="136"/>
      <c r="HQ825" s="136"/>
      <c r="HR825" s="136"/>
      <c r="HS825" s="136"/>
      <c r="HT825" s="136"/>
      <c r="HU825" s="136"/>
      <c r="HV825" s="136"/>
      <c r="HW825" s="136"/>
      <c r="HX825" s="136"/>
      <c r="HY825" s="136"/>
      <c r="HZ825" s="136"/>
      <c r="IA825" s="136"/>
      <c r="IB825" s="136"/>
      <c r="IC825" s="136"/>
      <c r="ID825" s="136"/>
      <c r="IE825" s="136"/>
      <c r="IF825" s="136"/>
      <c r="IG825" s="136"/>
    </row>
    <row r="826" spans="1:241" ht="15" customHeight="1" x14ac:dyDescent="0.25">
      <c r="A826" s="135" t="s">
        <v>705</v>
      </c>
      <c r="B826" s="205">
        <v>6396778</v>
      </c>
      <c r="C826" s="205">
        <v>2292149</v>
      </c>
      <c r="D826" s="205">
        <v>852051</v>
      </c>
      <c r="E826" s="205">
        <v>1121540</v>
      </c>
      <c r="F826" s="205">
        <v>1793571</v>
      </c>
      <c r="G826" s="205">
        <v>435332</v>
      </c>
      <c r="H826" s="242">
        <v>12891421</v>
      </c>
      <c r="I826" s="136"/>
      <c r="J826" s="212" t="s">
        <v>1001</v>
      </c>
      <c r="K826" s="212">
        <v>104493343</v>
      </c>
      <c r="L826" s="212">
        <v>61186083</v>
      </c>
      <c r="M826" s="212">
        <v>21440007</v>
      </c>
      <c r="N826" s="212">
        <v>19387651</v>
      </c>
      <c r="O826" s="212">
        <v>35282957</v>
      </c>
      <c r="P826" s="212">
        <v>7366306</v>
      </c>
      <c r="Q826" s="243">
        <v>249156347</v>
      </c>
      <c r="R826" s="136"/>
      <c r="S826" s="136"/>
      <c r="T826" s="136"/>
      <c r="U826" s="136"/>
      <c r="V826" s="136"/>
      <c r="W826" s="136"/>
      <c r="X826" s="136"/>
      <c r="Y826" s="136"/>
      <c r="Z826" s="136"/>
      <c r="AA826" s="136"/>
      <c r="AB826" s="136"/>
      <c r="AC826" s="136"/>
      <c r="AD826" s="136"/>
      <c r="AE826" s="136"/>
      <c r="AF826" s="136"/>
      <c r="AG826" s="136"/>
      <c r="AH826" s="136"/>
      <c r="AI826" s="136"/>
      <c r="AJ826" s="136"/>
      <c r="AK826" s="136"/>
      <c r="AL826" s="136"/>
      <c r="AM826" s="136"/>
      <c r="AN826" s="136"/>
      <c r="AO826" s="136"/>
      <c r="AP826" s="136"/>
      <c r="AQ826" s="136"/>
      <c r="AR826" s="136"/>
      <c r="AS826" s="136"/>
      <c r="AT826" s="136"/>
      <c r="AU826" s="136"/>
      <c r="AV826" s="136"/>
      <c r="AW826" s="136"/>
      <c r="AX826" s="136"/>
      <c r="AY826" s="136"/>
      <c r="AZ826" s="136"/>
      <c r="BA826" s="136"/>
      <c r="BB826" s="136"/>
      <c r="BC826" s="136"/>
      <c r="BD826" s="136"/>
      <c r="BE826" s="136"/>
      <c r="BF826" s="136"/>
      <c r="BG826" s="136"/>
      <c r="BH826" s="136"/>
      <c r="BI826" s="136"/>
      <c r="BJ826" s="136"/>
      <c r="BK826" s="136"/>
      <c r="BL826" s="136"/>
      <c r="BM826" s="136"/>
      <c r="BN826" s="136"/>
      <c r="BO826" s="136"/>
      <c r="BP826" s="136"/>
      <c r="BQ826" s="136"/>
      <c r="BR826" s="136"/>
      <c r="BS826" s="136"/>
      <c r="BT826" s="136"/>
      <c r="BU826" s="136"/>
      <c r="BV826" s="136"/>
      <c r="BW826" s="136"/>
      <c r="BX826" s="136"/>
      <c r="BY826" s="136"/>
      <c r="BZ826" s="136"/>
      <c r="CA826" s="136"/>
      <c r="CB826" s="136"/>
      <c r="CC826" s="136"/>
      <c r="CD826" s="136"/>
      <c r="CE826" s="136"/>
      <c r="CF826" s="136"/>
      <c r="CG826" s="136"/>
      <c r="CH826" s="136"/>
      <c r="CI826" s="136"/>
      <c r="CJ826" s="136"/>
      <c r="CK826" s="136"/>
      <c r="CL826" s="136"/>
      <c r="CM826" s="136"/>
      <c r="CN826" s="136"/>
      <c r="CO826" s="136"/>
      <c r="CP826" s="136"/>
      <c r="CQ826" s="136"/>
      <c r="CR826" s="136"/>
      <c r="CS826" s="136"/>
      <c r="CT826" s="136"/>
      <c r="CU826" s="136"/>
      <c r="CV826" s="136"/>
      <c r="CW826" s="136"/>
      <c r="CX826" s="136"/>
      <c r="CY826" s="136"/>
      <c r="CZ826" s="136"/>
      <c r="DA826" s="136"/>
      <c r="DB826" s="136"/>
      <c r="DC826" s="136"/>
      <c r="DD826" s="136"/>
      <c r="DE826" s="136"/>
      <c r="DF826" s="136"/>
      <c r="DG826" s="136"/>
      <c r="DH826" s="136"/>
      <c r="DI826" s="136"/>
      <c r="DJ826" s="136"/>
      <c r="DK826" s="136"/>
      <c r="DL826" s="136"/>
      <c r="DM826" s="136"/>
      <c r="DN826" s="136"/>
      <c r="DO826" s="136"/>
      <c r="DP826" s="136"/>
      <c r="DQ826" s="136"/>
      <c r="DR826" s="136"/>
      <c r="DS826" s="136"/>
      <c r="DT826" s="136"/>
      <c r="DU826" s="136"/>
      <c r="DV826" s="136"/>
      <c r="DW826" s="136"/>
      <c r="DX826" s="136"/>
      <c r="DY826" s="136"/>
      <c r="DZ826" s="136"/>
      <c r="EA826" s="136"/>
      <c r="EB826" s="136"/>
      <c r="EC826" s="136"/>
      <c r="ED826" s="136"/>
      <c r="EE826" s="136"/>
      <c r="EF826" s="136"/>
      <c r="EG826" s="136"/>
      <c r="EH826" s="136"/>
      <c r="EI826" s="136"/>
      <c r="EJ826" s="136"/>
      <c r="EK826" s="136"/>
      <c r="EL826" s="136"/>
      <c r="EM826" s="136"/>
      <c r="EN826" s="136"/>
      <c r="EO826" s="136"/>
      <c r="EP826" s="136"/>
      <c r="EQ826" s="136"/>
      <c r="ER826" s="136"/>
      <c r="ES826" s="136"/>
      <c r="ET826" s="136"/>
      <c r="EU826" s="136"/>
      <c r="EV826" s="136"/>
      <c r="EW826" s="136"/>
      <c r="EX826" s="136"/>
      <c r="EY826" s="136"/>
      <c r="EZ826" s="136"/>
      <c r="FA826" s="136"/>
      <c r="FB826" s="136"/>
      <c r="FC826" s="136"/>
      <c r="FD826" s="136"/>
      <c r="FE826" s="136"/>
      <c r="FF826" s="136"/>
      <c r="FG826" s="136"/>
      <c r="FH826" s="136"/>
      <c r="FI826" s="136"/>
      <c r="FJ826" s="136"/>
      <c r="FK826" s="136"/>
      <c r="FL826" s="136"/>
      <c r="FM826" s="136"/>
      <c r="FN826" s="136"/>
      <c r="FO826" s="136"/>
      <c r="FP826" s="136"/>
      <c r="FQ826" s="136"/>
      <c r="FR826" s="136"/>
      <c r="FS826" s="136"/>
      <c r="FT826" s="136"/>
      <c r="FU826" s="136"/>
      <c r="FV826" s="136"/>
      <c r="FW826" s="136"/>
      <c r="FX826" s="136"/>
      <c r="FY826" s="136"/>
      <c r="FZ826" s="136"/>
      <c r="GA826" s="136"/>
      <c r="GB826" s="136"/>
      <c r="GC826" s="136"/>
      <c r="GD826" s="136"/>
      <c r="GE826" s="136"/>
      <c r="GF826" s="136"/>
      <c r="GG826" s="136"/>
      <c r="GH826" s="136"/>
      <c r="GI826" s="136"/>
      <c r="GJ826" s="136"/>
      <c r="GK826" s="136"/>
      <c r="GL826" s="136"/>
      <c r="GM826" s="136"/>
      <c r="GN826" s="136"/>
      <c r="GO826" s="136"/>
      <c r="GP826" s="136"/>
      <c r="GQ826" s="136"/>
      <c r="GR826" s="136"/>
      <c r="GS826" s="136"/>
      <c r="GT826" s="136"/>
      <c r="GU826" s="136"/>
      <c r="GV826" s="136"/>
      <c r="GW826" s="136"/>
      <c r="GX826" s="136"/>
      <c r="GY826" s="136"/>
      <c r="GZ826" s="136"/>
      <c r="HA826" s="136"/>
      <c r="HB826" s="136"/>
      <c r="HC826" s="136"/>
      <c r="HD826" s="136"/>
      <c r="HE826" s="136"/>
      <c r="HF826" s="136"/>
      <c r="HG826" s="136"/>
      <c r="HH826" s="136"/>
      <c r="HI826" s="136"/>
      <c r="HJ826" s="136"/>
      <c r="HK826" s="136"/>
      <c r="HL826" s="136"/>
      <c r="HM826" s="136"/>
      <c r="HN826" s="136"/>
      <c r="HO826" s="136"/>
      <c r="HP826" s="136"/>
      <c r="HQ826" s="136"/>
      <c r="HR826" s="136"/>
      <c r="HS826" s="136"/>
      <c r="HT826" s="136"/>
      <c r="HU826" s="136"/>
      <c r="HV826" s="136"/>
      <c r="HW826" s="136"/>
      <c r="HX826" s="136"/>
      <c r="HY826" s="136"/>
      <c r="HZ826" s="136"/>
      <c r="IA826" s="136"/>
      <c r="IB826" s="136"/>
      <c r="IC826" s="136"/>
      <c r="ID826" s="136"/>
      <c r="IE826" s="136"/>
      <c r="IF826" s="136"/>
      <c r="IG826" s="136"/>
    </row>
    <row r="827" spans="1:241" ht="15" customHeight="1" x14ac:dyDescent="0.25">
      <c r="A827" s="212" t="s">
        <v>999</v>
      </c>
      <c r="B827" s="212">
        <v>111897124</v>
      </c>
      <c r="C827" s="212">
        <v>44261986</v>
      </c>
      <c r="D827" s="212">
        <v>18899281</v>
      </c>
      <c r="E827" s="212">
        <v>21622600</v>
      </c>
      <c r="F827" s="212">
        <v>35254658</v>
      </c>
      <c r="G827" s="212">
        <v>8074056</v>
      </c>
      <c r="H827" s="243">
        <v>240009705</v>
      </c>
      <c r="I827" s="136"/>
      <c r="J827" s="208" t="s">
        <v>1002</v>
      </c>
      <c r="K827" s="208">
        <v>5224667.1500000004</v>
      </c>
      <c r="L827" s="208">
        <v>3059304.15</v>
      </c>
      <c r="M827" s="208">
        <v>1072000.3500000001</v>
      </c>
      <c r="N827" s="208">
        <v>969382.55</v>
      </c>
      <c r="O827" s="208">
        <v>1764147.85</v>
      </c>
      <c r="P827" s="208">
        <v>368315.3</v>
      </c>
      <c r="Q827" s="208">
        <v>12457817.35</v>
      </c>
      <c r="R827" s="136"/>
      <c r="S827" s="136"/>
      <c r="T827" s="136"/>
      <c r="U827" s="136"/>
      <c r="V827" s="136"/>
      <c r="W827" s="136"/>
      <c r="X827" s="136"/>
      <c r="Y827" s="136"/>
      <c r="Z827" s="136"/>
      <c r="AA827" s="136"/>
      <c r="AB827" s="136"/>
      <c r="AC827" s="136"/>
      <c r="AD827" s="136"/>
      <c r="AE827" s="136"/>
      <c r="AF827" s="136"/>
      <c r="AG827" s="136"/>
      <c r="AH827" s="136"/>
      <c r="AI827" s="136"/>
      <c r="AJ827" s="136"/>
      <c r="AK827" s="136"/>
      <c r="AL827" s="136"/>
      <c r="AM827" s="136"/>
      <c r="AN827" s="136"/>
      <c r="AO827" s="136"/>
      <c r="AP827" s="136"/>
      <c r="AQ827" s="136"/>
      <c r="AR827" s="136"/>
      <c r="AS827" s="136"/>
      <c r="AT827" s="136"/>
      <c r="AU827" s="136"/>
      <c r="AV827" s="136"/>
      <c r="AW827" s="136"/>
      <c r="AX827" s="136"/>
      <c r="AY827" s="136"/>
      <c r="AZ827" s="136"/>
      <c r="BA827" s="136"/>
      <c r="BB827" s="136"/>
      <c r="BC827" s="136"/>
      <c r="BD827" s="136"/>
      <c r="BE827" s="136"/>
      <c r="BF827" s="136"/>
      <c r="BG827" s="136"/>
      <c r="BH827" s="136"/>
      <c r="BI827" s="136"/>
      <c r="BJ827" s="136"/>
      <c r="BK827" s="136"/>
      <c r="BL827" s="136"/>
      <c r="BM827" s="136"/>
      <c r="BN827" s="136"/>
      <c r="BO827" s="136"/>
      <c r="BP827" s="136"/>
      <c r="BQ827" s="136"/>
      <c r="BR827" s="136"/>
      <c r="BS827" s="136"/>
      <c r="BT827" s="136"/>
      <c r="BU827" s="136"/>
      <c r="BV827" s="136"/>
      <c r="BW827" s="136"/>
      <c r="BX827" s="136"/>
      <c r="BY827" s="136"/>
      <c r="BZ827" s="136"/>
      <c r="CA827" s="136"/>
      <c r="CB827" s="136"/>
      <c r="CC827" s="136"/>
      <c r="CD827" s="136"/>
      <c r="CE827" s="136"/>
      <c r="CF827" s="136"/>
      <c r="CG827" s="136"/>
      <c r="CH827" s="136"/>
      <c r="CI827" s="136"/>
      <c r="CJ827" s="136"/>
      <c r="CK827" s="136"/>
      <c r="CL827" s="136"/>
      <c r="CM827" s="136"/>
      <c r="CN827" s="136"/>
      <c r="CO827" s="136"/>
      <c r="CP827" s="136"/>
      <c r="CQ827" s="136"/>
      <c r="CR827" s="136"/>
      <c r="CS827" s="136"/>
      <c r="CT827" s="136"/>
      <c r="CU827" s="136"/>
      <c r="CV827" s="136"/>
      <c r="CW827" s="136"/>
      <c r="CX827" s="136"/>
      <c r="CY827" s="136"/>
      <c r="CZ827" s="136"/>
      <c r="DA827" s="136"/>
      <c r="DB827" s="136"/>
      <c r="DC827" s="136"/>
      <c r="DD827" s="136"/>
      <c r="DE827" s="136"/>
      <c r="DF827" s="136"/>
      <c r="DG827" s="136"/>
      <c r="DH827" s="136"/>
      <c r="DI827" s="136"/>
      <c r="DJ827" s="136"/>
      <c r="DK827" s="136"/>
      <c r="DL827" s="136"/>
      <c r="DM827" s="136"/>
      <c r="DN827" s="136"/>
      <c r="DO827" s="136"/>
      <c r="DP827" s="136"/>
      <c r="DQ827" s="136"/>
      <c r="DR827" s="136"/>
      <c r="DS827" s="136"/>
      <c r="DT827" s="136"/>
      <c r="DU827" s="136"/>
      <c r="DV827" s="136"/>
      <c r="DW827" s="136"/>
      <c r="DX827" s="136"/>
      <c r="DY827" s="136"/>
      <c r="DZ827" s="136"/>
      <c r="EA827" s="136"/>
      <c r="EB827" s="136"/>
      <c r="EC827" s="136"/>
      <c r="ED827" s="136"/>
      <c r="EE827" s="136"/>
      <c r="EF827" s="136"/>
      <c r="EG827" s="136"/>
      <c r="EH827" s="136"/>
      <c r="EI827" s="136"/>
      <c r="EJ827" s="136"/>
      <c r="EK827" s="136"/>
      <c r="EL827" s="136"/>
      <c r="EM827" s="136"/>
      <c r="EN827" s="136"/>
      <c r="EO827" s="136"/>
      <c r="EP827" s="136"/>
      <c r="EQ827" s="136"/>
      <c r="ER827" s="136"/>
      <c r="ES827" s="136"/>
      <c r="ET827" s="136"/>
      <c r="EU827" s="136"/>
      <c r="EV827" s="136"/>
      <c r="EW827" s="136"/>
      <c r="EX827" s="136"/>
      <c r="EY827" s="136"/>
      <c r="EZ827" s="136"/>
      <c r="FA827" s="136"/>
      <c r="FB827" s="136"/>
      <c r="FC827" s="136"/>
      <c r="FD827" s="136"/>
      <c r="FE827" s="136"/>
      <c r="FF827" s="136"/>
      <c r="FG827" s="136"/>
      <c r="FH827" s="136"/>
      <c r="FI827" s="136"/>
      <c r="FJ827" s="136"/>
      <c r="FK827" s="136"/>
      <c r="FL827" s="136"/>
      <c r="FM827" s="136"/>
      <c r="FN827" s="136"/>
      <c r="FO827" s="136"/>
      <c r="FP827" s="136"/>
      <c r="FQ827" s="136"/>
      <c r="FR827" s="136"/>
      <c r="FS827" s="136"/>
      <c r="FT827" s="136"/>
      <c r="FU827" s="136"/>
      <c r="FV827" s="136"/>
      <c r="FW827" s="136"/>
      <c r="FX827" s="136"/>
      <c r="FY827" s="136"/>
      <c r="FZ827" s="136"/>
      <c r="GA827" s="136"/>
      <c r="GB827" s="136"/>
      <c r="GC827" s="136"/>
      <c r="GD827" s="136"/>
      <c r="GE827" s="136"/>
      <c r="GF827" s="136"/>
      <c r="GG827" s="136"/>
      <c r="GH827" s="136"/>
      <c r="GI827" s="136"/>
      <c r="GJ827" s="136"/>
      <c r="GK827" s="136"/>
      <c r="GL827" s="136"/>
      <c r="GM827" s="136"/>
      <c r="GN827" s="136"/>
      <c r="GO827" s="136"/>
      <c r="GP827" s="136"/>
      <c r="GQ827" s="136"/>
      <c r="GR827" s="136"/>
      <c r="GS827" s="136"/>
      <c r="GT827" s="136"/>
      <c r="GU827" s="136"/>
      <c r="GV827" s="136"/>
      <c r="GW827" s="136"/>
      <c r="GX827" s="136"/>
      <c r="GY827" s="136"/>
      <c r="GZ827" s="136"/>
      <c r="HA827" s="136"/>
      <c r="HB827" s="136"/>
      <c r="HC827" s="136"/>
      <c r="HD827" s="136"/>
      <c r="HE827" s="136"/>
      <c r="HF827" s="136"/>
      <c r="HG827" s="136"/>
      <c r="HH827" s="136"/>
      <c r="HI827" s="136"/>
      <c r="HJ827" s="136"/>
      <c r="HK827" s="136"/>
      <c r="HL827" s="136"/>
      <c r="HM827" s="136"/>
      <c r="HN827" s="136"/>
      <c r="HO827" s="136"/>
      <c r="HP827" s="136"/>
      <c r="HQ827" s="136"/>
      <c r="HR827" s="136"/>
      <c r="HS827" s="136"/>
      <c r="HT827" s="136"/>
      <c r="HU827" s="136"/>
      <c r="HV827" s="136"/>
      <c r="HW827" s="136"/>
      <c r="HX827" s="136"/>
      <c r="HY827" s="136"/>
      <c r="HZ827" s="136"/>
      <c r="IA827" s="136"/>
      <c r="IB827" s="136"/>
      <c r="IC827" s="136"/>
      <c r="ID827" s="136"/>
      <c r="IE827" s="136"/>
      <c r="IF827" s="136"/>
      <c r="IG827" s="136"/>
    </row>
    <row r="828" spans="1:241" ht="15" customHeight="1" x14ac:dyDescent="0.25">
      <c r="A828" s="208" t="s">
        <v>1000</v>
      </c>
      <c r="B828" s="208">
        <v>5328434.4761904757</v>
      </c>
      <c r="C828" s="208">
        <v>2107713.6190476189</v>
      </c>
      <c r="D828" s="208">
        <v>899965.76190476189</v>
      </c>
      <c r="E828" s="208">
        <v>1029647.6190476191</v>
      </c>
      <c r="F828" s="208">
        <v>1678793.2380952381</v>
      </c>
      <c r="G828" s="208">
        <v>384478.85714285716</v>
      </c>
      <c r="H828" s="208">
        <v>11429033.571428571</v>
      </c>
      <c r="I828" s="136"/>
      <c r="J828" s="136"/>
      <c r="K828" s="136"/>
      <c r="L828" s="136"/>
      <c r="M828" s="136"/>
      <c r="N828" s="136"/>
      <c r="O828" s="136"/>
      <c r="P828" s="136"/>
      <c r="Q828" s="136"/>
      <c r="R828" s="136"/>
      <c r="S828" s="136"/>
      <c r="T828" s="136"/>
      <c r="U828" s="136"/>
      <c r="V828" s="136"/>
      <c r="W828" s="136"/>
      <c r="X828" s="136"/>
      <c r="Y828" s="136"/>
      <c r="Z828" s="136"/>
      <c r="AA828" s="136"/>
      <c r="AB828" s="136"/>
      <c r="AC828" s="136"/>
      <c r="AD828" s="136"/>
      <c r="AE828" s="136"/>
      <c r="AF828" s="136"/>
      <c r="AG828" s="136"/>
      <c r="AH828" s="136"/>
      <c r="AI828" s="136"/>
      <c r="AJ828" s="136"/>
      <c r="AK828" s="136"/>
      <c r="AL828" s="136"/>
      <c r="AM828" s="136"/>
      <c r="AN828" s="136"/>
      <c r="AO828" s="136"/>
      <c r="AP828" s="136"/>
      <c r="AQ828" s="136"/>
      <c r="AR828" s="136"/>
      <c r="AS828" s="136"/>
      <c r="AT828" s="136"/>
      <c r="AU828" s="136"/>
      <c r="AV828" s="136"/>
      <c r="AW828" s="136"/>
      <c r="AX828" s="136"/>
      <c r="AY828" s="136"/>
      <c r="AZ828" s="136"/>
      <c r="BA828" s="136"/>
      <c r="BB828" s="136"/>
      <c r="BC828" s="136"/>
      <c r="BD828" s="136"/>
      <c r="BE828" s="136"/>
      <c r="BF828" s="136"/>
      <c r="BG828" s="136"/>
      <c r="BH828" s="136"/>
      <c r="BI828" s="136"/>
      <c r="BJ828" s="136"/>
      <c r="BK828" s="136"/>
      <c r="BL828" s="136"/>
      <c r="BM828" s="136"/>
      <c r="BN828" s="136"/>
      <c r="BO828" s="136"/>
      <c r="BP828" s="136"/>
      <c r="BQ828" s="136"/>
      <c r="BR828" s="136"/>
      <c r="BS828" s="136"/>
      <c r="BT828" s="136"/>
      <c r="BU828" s="136"/>
      <c r="BV828" s="136"/>
      <c r="BW828" s="136"/>
      <c r="BX828" s="136"/>
      <c r="BY828" s="136"/>
      <c r="BZ828" s="136"/>
      <c r="CA828" s="136"/>
      <c r="CB828" s="136"/>
      <c r="CC828" s="136"/>
      <c r="CD828" s="136"/>
      <c r="CE828" s="136"/>
      <c r="CF828" s="136"/>
      <c r="CG828" s="136"/>
      <c r="CH828" s="136"/>
      <c r="CI828" s="136"/>
      <c r="CJ828" s="136"/>
      <c r="CK828" s="136"/>
      <c r="CL828" s="136"/>
      <c r="CM828" s="136"/>
      <c r="CN828" s="136"/>
      <c r="CO828" s="136"/>
      <c r="CP828" s="136"/>
      <c r="CQ828" s="136"/>
      <c r="CR828" s="136"/>
      <c r="CS828" s="136"/>
      <c r="CT828" s="136"/>
      <c r="CU828" s="136"/>
      <c r="CV828" s="136"/>
      <c r="CW828" s="136"/>
      <c r="CX828" s="136"/>
      <c r="CY828" s="136"/>
      <c r="CZ828" s="136"/>
      <c r="DA828" s="136"/>
      <c r="DB828" s="136"/>
      <c r="DC828" s="136"/>
      <c r="DD828" s="136"/>
      <c r="DE828" s="136"/>
      <c r="DF828" s="136"/>
      <c r="DG828" s="136"/>
      <c r="DH828" s="136"/>
      <c r="DI828" s="136"/>
      <c r="DJ828" s="136"/>
      <c r="DK828" s="136"/>
      <c r="DL828" s="136"/>
      <c r="DM828" s="136"/>
      <c r="DN828" s="136"/>
      <c r="DO828" s="136"/>
      <c r="DP828" s="136"/>
      <c r="DQ828" s="136"/>
      <c r="DR828" s="136"/>
      <c r="DS828" s="136"/>
      <c r="DT828" s="136"/>
      <c r="DU828" s="136"/>
      <c r="DV828" s="136"/>
      <c r="DW828" s="136"/>
      <c r="DX828" s="136"/>
      <c r="DY828" s="136"/>
      <c r="DZ828" s="136"/>
      <c r="EA828" s="136"/>
      <c r="EB828" s="136"/>
      <c r="EC828" s="136"/>
      <c r="ED828" s="136"/>
      <c r="EE828" s="136"/>
      <c r="EF828" s="136"/>
      <c r="EG828" s="136"/>
      <c r="EH828" s="136"/>
      <c r="EI828" s="136"/>
      <c r="EJ828" s="136"/>
      <c r="EK828" s="136"/>
      <c r="EL828" s="136"/>
      <c r="EM828" s="136"/>
      <c r="EN828" s="136"/>
      <c r="EO828" s="136"/>
      <c r="EP828" s="136"/>
      <c r="EQ828" s="136"/>
      <c r="ER828" s="136"/>
      <c r="ES828" s="136"/>
      <c r="ET828" s="136"/>
      <c r="EU828" s="136"/>
      <c r="EV828" s="136"/>
      <c r="EW828" s="136"/>
      <c r="EX828" s="136"/>
      <c r="EY828" s="136"/>
      <c r="EZ828" s="136"/>
      <c r="FA828" s="136"/>
      <c r="FB828" s="136"/>
      <c r="FC828" s="136"/>
      <c r="FD828" s="136"/>
      <c r="FE828" s="136"/>
      <c r="FF828" s="136"/>
      <c r="FG828" s="136"/>
      <c r="FH828" s="136"/>
      <c r="FI828" s="136"/>
      <c r="FJ828" s="136"/>
      <c r="FK828" s="136"/>
      <c r="FL828" s="136"/>
      <c r="FM828" s="136"/>
      <c r="FN828" s="136"/>
      <c r="FO828" s="136"/>
      <c r="FP828" s="136"/>
      <c r="FQ828" s="136"/>
      <c r="FR828" s="136"/>
      <c r="FS828" s="136"/>
      <c r="FT828" s="136"/>
      <c r="FU828" s="136"/>
      <c r="FV828" s="136"/>
      <c r="FW828" s="136"/>
      <c r="FX828" s="136"/>
      <c r="FY828" s="136"/>
      <c r="FZ828" s="136"/>
      <c r="GA828" s="136"/>
      <c r="GB828" s="136"/>
      <c r="GC828" s="136"/>
      <c r="GD828" s="136"/>
      <c r="GE828" s="136"/>
      <c r="GF828" s="136"/>
      <c r="GG828" s="136"/>
      <c r="GH828" s="136"/>
      <c r="GI828" s="136"/>
      <c r="GJ828" s="136"/>
      <c r="GK828" s="136"/>
      <c r="GL828" s="136"/>
      <c r="GM828" s="136"/>
      <c r="GN828" s="136"/>
      <c r="GO828" s="136"/>
      <c r="GP828" s="136"/>
      <c r="GQ828" s="136"/>
      <c r="GR828" s="136"/>
      <c r="GS828" s="136"/>
      <c r="GT828" s="136"/>
      <c r="GU828" s="136"/>
      <c r="GV828" s="136"/>
      <c r="GW828" s="136"/>
      <c r="GX828" s="136"/>
      <c r="GY828" s="136"/>
      <c r="GZ828" s="136"/>
      <c r="HA828" s="136"/>
      <c r="HB828" s="136"/>
      <c r="HC828" s="136"/>
      <c r="HD828" s="136"/>
      <c r="HE828" s="136"/>
      <c r="HF828" s="136"/>
      <c r="HG828" s="136"/>
      <c r="HH828" s="136"/>
      <c r="HI828" s="136"/>
      <c r="HJ828" s="136"/>
      <c r="HK828" s="136"/>
      <c r="HL828" s="136"/>
      <c r="HM828" s="136"/>
      <c r="HN828" s="136"/>
      <c r="HO828" s="136"/>
      <c r="HP828" s="136"/>
      <c r="HQ828" s="136"/>
      <c r="HR828" s="136"/>
      <c r="HS828" s="136"/>
      <c r="HT828" s="136"/>
      <c r="HU828" s="136"/>
      <c r="HV828" s="136"/>
      <c r="HW828" s="136"/>
      <c r="HX828" s="136"/>
      <c r="HY828" s="136"/>
      <c r="HZ828" s="136"/>
      <c r="IA828" s="136"/>
      <c r="IB828" s="136"/>
      <c r="IC828" s="136"/>
      <c r="ID828" s="136"/>
      <c r="IE828" s="136"/>
      <c r="IF828" s="136"/>
      <c r="IG828" s="136"/>
    </row>
    <row r="829" spans="1:241" ht="15" customHeight="1" x14ac:dyDescent="0.25">
      <c r="A829" s="135"/>
      <c r="B829" s="135"/>
      <c r="C829" s="135"/>
      <c r="D829" s="135"/>
      <c r="E829" s="135"/>
      <c r="F829" s="135"/>
      <c r="G829" s="135"/>
      <c r="H829" s="135"/>
      <c r="I829" s="136"/>
      <c r="J829" s="136"/>
      <c r="K829" s="136"/>
      <c r="L829" s="136"/>
      <c r="M829" s="136"/>
      <c r="N829" s="136"/>
      <c r="O829" s="136"/>
      <c r="P829" s="136"/>
      <c r="Q829" s="136"/>
      <c r="R829" s="136"/>
      <c r="S829" s="136"/>
      <c r="T829" s="136"/>
      <c r="U829" s="136"/>
      <c r="V829" s="136"/>
      <c r="W829" s="136"/>
      <c r="X829" s="136"/>
      <c r="Y829" s="136"/>
      <c r="Z829" s="136"/>
      <c r="AA829" s="136"/>
      <c r="AB829" s="136"/>
      <c r="AC829" s="136"/>
      <c r="AD829" s="136"/>
      <c r="AE829" s="136"/>
      <c r="AF829" s="136"/>
      <c r="AG829" s="136"/>
      <c r="AH829" s="136"/>
      <c r="AI829" s="136"/>
      <c r="AJ829" s="136"/>
      <c r="AK829" s="136"/>
      <c r="AL829" s="136"/>
      <c r="AM829" s="136"/>
      <c r="AN829" s="136"/>
      <c r="AO829" s="136"/>
      <c r="AP829" s="136"/>
      <c r="AQ829" s="136"/>
      <c r="AR829" s="136"/>
      <c r="AS829" s="136"/>
      <c r="AT829" s="136"/>
      <c r="AU829" s="136"/>
      <c r="AV829" s="136"/>
      <c r="AW829" s="136"/>
      <c r="AX829" s="136"/>
      <c r="AY829" s="136"/>
      <c r="AZ829" s="136"/>
      <c r="BA829" s="136"/>
      <c r="BB829" s="136"/>
      <c r="BC829" s="136"/>
      <c r="BD829" s="136"/>
      <c r="BE829" s="136"/>
      <c r="BF829" s="136"/>
      <c r="BG829" s="136"/>
      <c r="BH829" s="136"/>
      <c r="BI829" s="136"/>
      <c r="BJ829" s="136"/>
      <c r="BK829" s="136"/>
      <c r="BL829" s="136"/>
      <c r="BM829" s="136"/>
      <c r="BN829" s="136"/>
      <c r="BO829" s="136"/>
      <c r="BP829" s="136"/>
      <c r="BQ829" s="136"/>
      <c r="BR829" s="136"/>
      <c r="BS829" s="136"/>
      <c r="BT829" s="136"/>
      <c r="BU829" s="136"/>
      <c r="BV829" s="136"/>
      <c r="BW829" s="136"/>
      <c r="BX829" s="136"/>
      <c r="BY829" s="136"/>
      <c r="BZ829" s="136"/>
      <c r="CA829" s="136"/>
      <c r="CB829" s="136"/>
      <c r="CC829" s="136"/>
      <c r="CD829" s="136"/>
      <c r="CE829" s="136"/>
      <c r="CF829" s="136"/>
      <c r="CG829" s="136"/>
      <c r="CH829" s="136"/>
      <c r="CI829" s="136"/>
      <c r="CJ829" s="136"/>
      <c r="CK829" s="136"/>
      <c r="CL829" s="136"/>
      <c r="CM829" s="136"/>
      <c r="CN829" s="136"/>
      <c r="CO829" s="136"/>
      <c r="CP829" s="136"/>
      <c r="CQ829" s="136"/>
      <c r="CR829" s="136"/>
      <c r="CS829" s="136"/>
      <c r="CT829" s="136"/>
      <c r="CU829" s="136"/>
      <c r="CV829" s="136"/>
      <c r="CW829" s="136"/>
      <c r="CX829" s="136"/>
      <c r="CY829" s="136"/>
      <c r="CZ829" s="136"/>
      <c r="DA829" s="136"/>
      <c r="DB829" s="136"/>
      <c r="DC829" s="136"/>
      <c r="DD829" s="136"/>
      <c r="DE829" s="136"/>
      <c r="DF829" s="136"/>
      <c r="DG829" s="136"/>
      <c r="DH829" s="136"/>
      <c r="DI829" s="136"/>
      <c r="DJ829" s="136"/>
      <c r="DK829" s="136"/>
      <c r="DL829" s="136"/>
      <c r="DM829" s="136"/>
      <c r="DN829" s="136"/>
      <c r="DO829" s="136"/>
      <c r="DP829" s="136"/>
      <c r="DQ829" s="136"/>
      <c r="DR829" s="136"/>
      <c r="DS829" s="136"/>
      <c r="DT829" s="136"/>
      <c r="DU829" s="136"/>
      <c r="DV829" s="136"/>
      <c r="DW829" s="136"/>
      <c r="DX829" s="136"/>
      <c r="DY829" s="136"/>
      <c r="DZ829" s="136"/>
      <c r="EA829" s="136"/>
      <c r="EB829" s="136"/>
      <c r="EC829" s="136"/>
      <c r="ED829" s="136"/>
      <c r="EE829" s="136"/>
      <c r="EF829" s="136"/>
      <c r="EG829" s="136"/>
      <c r="EH829" s="136"/>
      <c r="EI829" s="136"/>
      <c r="EJ829" s="136"/>
      <c r="EK829" s="136"/>
      <c r="EL829" s="136"/>
      <c r="EM829" s="136"/>
      <c r="EN829" s="136"/>
      <c r="EO829" s="136"/>
      <c r="EP829" s="136"/>
      <c r="EQ829" s="136"/>
      <c r="ER829" s="136"/>
      <c r="ES829" s="136"/>
      <c r="ET829" s="136"/>
      <c r="EU829" s="136"/>
      <c r="EV829" s="136"/>
      <c r="EW829" s="136"/>
      <c r="EX829" s="136"/>
      <c r="EY829" s="136"/>
      <c r="EZ829" s="136"/>
      <c r="FA829" s="136"/>
      <c r="FB829" s="136"/>
      <c r="FC829" s="136"/>
      <c r="FD829" s="136"/>
      <c r="FE829" s="136"/>
      <c r="FF829" s="136"/>
      <c r="FG829" s="136"/>
      <c r="FH829" s="136"/>
      <c r="FI829" s="136"/>
      <c r="FJ829" s="136"/>
      <c r="FK829" s="136"/>
      <c r="FL829" s="136"/>
      <c r="FM829" s="136"/>
      <c r="FN829" s="136"/>
      <c r="FO829" s="136"/>
      <c r="FP829" s="136"/>
      <c r="FQ829" s="136"/>
      <c r="FR829" s="136"/>
      <c r="FS829" s="136"/>
      <c r="FT829" s="136"/>
      <c r="FU829" s="136"/>
      <c r="FV829" s="136"/>
      <c r="FW829" s="136"/>
      <c r="FX829" s="136"/>
      <c r="FY829" s="136"/>
      <c r="FZ829" s="136"/>
      <c r="GA829" s="136"/>
      <c r="GB829" s="136"/>
      <c r="GC829" s="136"/>
      <c r="GD829" s="136"/>
      <c r="GE829" s="136"/>
      <c r="GF829" s="136"/>
      <c r="GG829" s="136"/>
      <c r="GH829" s="136"/>
      <c r="GI829" s="136"/>
      <c r="GJ829" s="136"/>
      <c r="GK829" s="136"/>
      <c r="GL829" s="136"/>
      <c r="GM829" s="136"/>
      <c r="GN829" s="136"/>
      <c r="GO829" s="136"/>
      <c r="GP829" s="136"/>
      <c r="GQ829" s="136"/>
      <c r="GR829" s="136"/>
      <c r="GS829" s="136"/>
      <c r="GT829" s="136"/>
      <c r="GU829" s="136"/>
      <c r="GV829" s="136"/>
      <c r="GW829" s="136"/>
      <c r="GX829" s="136"/>
      <c r="GY829" s="136"/>
      <c r="GZ829" s="136"/>
      <c r="HA829" s="136"/>
      <c r="HB829" s="136"/>
      <c r="HC829" s="136"/>
      <c r="HD829" s="136"/>
      <c r="HE829" s="136"/>
      <c r="HF829" s="136"/>
      <c r="HG829" s="136"/>
      <c r="HH829" s="136"/>
      <c r="HI829" s="136"/>
      <c r="HJ829" s="136"/>
      <c r="HK829" s="136"/>
      <c r="HL829" s="136"/>
      <c r="HM829" s="136"/>
      <c r="HN829" s="136"/>
      <c r="HO829" s="136"/>
      <c r="HP829" s="136"/>
      <c r="HQ829" s="136"/>
      <c r="HR829" s="136"/>
      <c r="HS829" s="136"/>
      <c r="HT829" s="136"/>
      <c r="HU829" s="136"/>
      <c r="HV829" s="136"/>
      <c r="HW829" s="136"/>
      <c r="HX829" s="136"/>
      <c r="HY829" s="136"/>
      <c r="HZ829" s="136"/>
      <c r="IA829" s="136"/>
      <c r="IB829" s="136"/>
      <c r="IC829" s="136"/>
      <c r="ID829" s="136"/>
      <c r="IE829" s="136"/>
      <c r="IF829" s="136"/>
      <c r="IG829" s="136"/>
    </row>
    <row r="830" spans="1:241" ht="15" customHeight="1" x14ac:dyDescent="0.25">
      <c r="A830" s="135" t="s">
        <v>425</v>
      </c>
      <c r="B830" s="205">
        <v>9391602</v>
      </c>
      <c r="C830" s="205">
        <v>2640772</v>
      </c>
      <c r="D830" s="205">
        <v>1283635</v>
      </c>
      <c r="E830" s="205">
        <v>1143281</v>
      </c>
      <c r="F830" s="205">
        <v>1712339</v>
      </c>
      <c r="G830" s="205">
        <v>397128</v>
      </c>
      <c r="H830" s="242">
        <v>16568757</v>
      </c>
      <c r="I830" s="136"/>
      <c r="J830" s="135" t="s">
        <v>469</v>
      </c>
      <c r="K830" s="205">
        <v>2754584</v>
      </c>
      <c r="L830" s="205">
        <v>1623270</v>
      </c>
      <c r="M830" s="205">
        <v>413323</v>
      </c>
      <c r="N830" s="205">
        <v>1663098</v>
      </c>
      <c r="O830" s="205">
        <v>1489970</v>
      </c>
      <c r="P830" s="205">
        <v>182795</v>
      </c>
      <c r="Q830" s="242">
        <v>8127040</v>
      </c>
      <c r="R830" s="136"/>
      <c r="S830" s="136"/>
      <c r="T830" s="136"/>
      <c r="U830" s="136"/>
      <c r="V830" s="136"/>
      <c r="W830" s="136"/>
      <c r="X830" s="136"/>
      <c r="Y830" s="136"/>
      <c r="Z830" s="136"/>
      <c r="AA830" s="136"/>
      <c r="AB830" s="136"/>
      <c r="AC830" s="136"/>
      <c r="AD830" s="136"/>
      <c r="AE830" s="136"/>
      <c r="AF830" s="136"/>
      <c r="AG830" s="136"/>
      <c r="AH830" s="136"/>
      <c r="AI830" s="136"/>
      <c r="AJ830" s="136"/>
      <c r="AK830" s="136"/>
      <c r="AL830" s="136"/>
      <c r="AM830" s="136"/>
      <c r="AN830" s="136"/>
      <c r="AO830" s="136"/>
      <c r="AP830" s="136"/>
      <c r="AQ830" s="136"/>
      <c r="AR830" s="136"/>
      <c r="AS830" s="136"/>
      <c r="AT830" s="136"/>
      <c r="AU830" s="136"/>
      <c r="AV830" s="136"/>
      <c r="AW830" s="136"/>
      <c r="AX830" s="136"/>
      <c r="AY830" s="136"/>
      <c r="AZ830" s="136"/>
      <c r="BA830" s="136"/>
      <c r="BB830" s="136"/>
      <c r="BC830" s="136"/>
      <c r="BD830" s="136"/>
      <c r="BE830" s="136"/>
      <c r="BF830" s="136"/>
      <c r="BG830" s="136"/>
      <c r="BH830" s="136"/>
      <c r="BI830" s="136"/>
      <c r="BJ830" s="136"/>
      <c r="BK830" s="136"/>
      <c r="BL830" s="136"/>
      <c r="BM830" s="136"/>
      <c r="BN830" s="136"/>
      <c r="BO830" s="136"/>
      <c r="BP830" s="136"/>
      <c r="BQ830" s="136"/>
      <c r="BR830" s="136"/>
      <c r="BS830" s="136"/>
      <c r="BT830" s="136"/>
      <c r="BU830" s="136"/>
      <c r="BV830" s="136"/>
      <c r="BW830" s="136"/>
      <c r="BX830" s="136"/>
      <c r="BY830" s="136"/>
      <c r="BZ830" s="136"/>
      <c r="CA830" s="136"/>
      <c r="CB830" s="136"/>
      <c r="CC830" s="136"/>
      <c r="CD830" s="136"/>
      <c r="CE830" s="136"/>
      <c r="CF830" s="136"/>
      <c r="CG830" s="136"/>
      <c r="CH830" s="136"/>
      <c r="CI830" s="136"/>
      <c r="CJ830" s="136"/>
      <c r="CK830" s="136"/>
      <c r="CL830" s="136"/>
      <c r="CM830" s="136"/>
      <c r="CN830" s="136"/>
      <c r="CO830" s="136"/>
      <c r="CP830" s="136"/>
      <c r="CQ830" s="136"/>
      <c r="CR830" s="136"/>
      <c r="CS830" s="136"/>
      <c r="CT830" s="136"/>
      <c r="CU830" s="136"/>
      <c r="CV830" s="136"/>
      <c r="CW830" s="136"/>
      <c r="CX830" s="136"/>
      <c r="CY830" s="136"/>
      <c r="CZ830" s="136"/>
      <c r="DA830" s="136"/>
      <c r="DB830" s="136"/>
      <c r="DC830" s="136"/>
      <c r="DD830" s="136"/>
      <c r="DE830" s="136"/>
      <c r="DF830" s="136"/>
      <c r="DG830" s="136"/>
      <c r="DH830" s="136"/>
      <c r="DI830" s="136"/>
      <c r="DJ830" s="136"/>
      <c r="DK830" s="136"/>
      <c r="DL830" s="136"/>
      <c r="DM830" s="136"/>
      <c r="DN830" s="136"/>
      <c r="DO830" s="136"/>
      <c r="DP830" s="136"/>
      <c r="DQ830" s="136"/>
      <c r="DR830" s="136"/>
      <c r="DS830" s="136"/>
      <c r="DT830" s="136"/>
      <c r="DU830" s="136"/>
      <c r="DV830" s="136"/>
      <c r="DW830" s="136"/>
      <c r="DX830" s="136"/>
      <c r="DY830" s="136"/>
      <c r="DZ830" s="136"/>
      <c r="EA830" s="136"/>
      <c r="EB830" s="136"/>
      <c r="EC830" s="136"/>
      <c r="ED830" s="136"/>
      <c r="EE830" s="136"/>
      <c r="EF830" s="136"/>
      <c r="EG830" s="136"/>
      <c r="EH830" s="136"/>
      <c r="EI830" s="136"/>
      <c r="EJ830" s="136"/>
      <c r="EK830" s="136"/>
      <c r="EL830" s="136"/>
      <c r="EM830" s="136"/>
      <c r="EN830" s="136"/>
      <c r="EO830" s="136"/>
      <c r="EP830" s="136"/>
      <c r="EQ830" s="136"/>
      <c r="ER830" s="136"/>
      <c r="ES830" s="136"/>
      <c r="ET830" s="136"/>
      <c r="EU830" s="136"/>
      <c r="EV830" s="136"/>
      <c r="EW830" s="136"/>
      <c r="EX830" s="136"/>
      <c r="EY830" s="136"/>
      <c r="EZ830" s="136"/>
      <c r="FA830" s="136"/>
      <c r="FB830" s="136"/>
      <c r="FC830" s="136"/>
      <c r="FD830" s="136"/>
      <c r="FE830" s="136"/>
      <c r="FF830" s="136"/>
      <c r="FG830" s="136"/>
      <c r="FH830" s="136"/>
      <c r="FI830" s="136"/>
      <c r="FJ830" s="136"/>
      <c r="FK830" s="136"/>
      <c r="FL830" s="136"/>
      <c r="FM830" s="136"/>
      <c r="FN830" s="136"/>
      <c r="FO830" s="136"/>
      <c r="FP830" s="136"/>
      <c r="FQ830" s="136"/>
      <c r="FR830" s="136"/>
      <c r="FS830" s="136"/>
      <c r="FT830" s="136"/>
      <c r="FU830" s="136"/>
      <c r="FV830" s="136"/>
      <c r="FW830" s="136"/>
      <c r="FX830" s="136"/>
      <c r="FY830" s="136"/>
      <c r="FZ830" s="136"/>
      <c r="GA830" s="136"/>
      <c r="GB830" s="136"/>
      <c r="GC830" s="136"/>
      <c r="GD830" s="136"/>
      <c r="GE830" s="136"/>
      <c r="GF830" s="136"/>
      <c r="GG830" s="136"/>
      <c r="GH830" s="136"/>
      <c r="GI830" s="136"/>
      <c r="GJ830" s="136"/>
      <c r="GK830" s="136"/>
      <c r="GL830" s="136"/>
      <c r="GM830" s="136"/>
      <c r="GN830" s="136"/>
      <c r="GO830" s="136"/>
      <c r="GP830" s="136"/>
      <c r="GQ830" s="136"/>
      <c r="GR830" s="136"/>
      <c r="GS830" s="136"/>
      <c r="GT830" s="136"/>
      <c r="GU830" s="136"/>
      <c r="GV830" s="136"/>
      <c r="GW830" s="136"/>
      <c r="GX830" s="136"/>
      <c r="GY830" s="136"/>
      <c r="GZ830" s="136"/>
      <c r="HA830" s="136"/>
      <c r="HB830" s="136"/>
      <c r="HC830" s="136"/>
      <c r="HD830" s="136"/>
      <c r="HE830" s="136"/>
      <c r="HF830" s="136"/>
      <c r="HG830" s="136"/>
      <c r="HH830" s="136"/>
      <c r="HI830" s="136"/>
      <c r="HJ830" s="136"/>
      <c r="HK830" s="136"/>
      <c r="HL830" s="136"/>
      <c r="HM830" s="136"/>
      <c r="HN830" s="136"/>
      <c r="HO830" s="136"/>
      <c r="HP830" s="136"/>
      <c r="HQ830" s="136"/>
      <c r="HR830" s="136"/>
      <c r="HS830" s="136"/>
      <c r="HT830" s="136"/>
      <c r="HU830" s="136"/>
      <c r="HV830" s="136"/>
      <c r="HW830" s="136"/>
      <c r="HX830" s="136"/>
      <c r="HY830" s="136"/>
      <c r="HZ830" s="136"/>
      <c r="IA830" s="136"/>
      <c r="IB830" s="136"/>
      <c r="IC830" s="136"/>
      <c r="ID830" s="136"/>
      <c r="IE830" s="136"/>
      <c r="IF830" s="136"/>
      <c r="IG830" s="136"/>
    </row>
    <row r="831" spans="1:241" ht="15" customHeight="1" x14ac:dyDescent="0.25">
      <c r="A831" s="135" t="s">
        <v>428</v>
      </c>
      <c r="B831" s="205">
        <v>5919716</v>
      </c>
      <c r="C831" s="205">
        <v>2518604</v>
      </c>
      <c r="D831" s="205">
        <v>879206</v>
      </c>
      <c r="E831" s="205">
        <v>877634</v>
      </c>
      <c r="F831" s="205">
        <v>1379473</v>
      </c>
      <c r="G831" s="205">
        <v>323318</v>
      </c>
      <c r="H831" s="242">
        <v>11897951</v>
      </c>
      <c r="I831" s="136"/>
      <c r="J831" s="135" t="s">
        <v>470</v>
      </c>
      <c r="K831" s="205">
        <v>4269952</v>
      </c>
      <c r="L831" s="205">
        <v>2244202</v>
      </c>
      <c r="M831" s="205">
        <v>764647</v>
      </c>
      <c r="N831" s="205">
        <v>1395250</v>
      </c>
      <c r="O831" s="205">
        <v>1659703</v>
      </c>
      <c r="P831" s="205">
        <v>374989</v>
      </c>
      <c r="Q831" s="242">
        <v>10708743</v>
      </c>
      <c r="R831" s="136"/>
      <c r="S831" s="136"/>
      <c r="T831" s="136"/>
      <c r="U831" s="136"/>
      <c r="V831" s="136"/>
      <c r="W831" s="136"/>
      <c r="X831" s="136"/>
      <c r="Y831" s="136"/>
      <c r="Z831" s="136"/>
      <c r="AA831" s="136"/>
      <c r="AB831" s="136"/>
      <c r="AC831" s="136"/>
      <c r="AD831" s="136"/>
      <c r="AE831" s="136"/>
      <c r="AF831" s="136"/>
      <c r="AG831" s="136"/>
      <c r="AH831" s="136"/>
      <c r="AI831" s="136"/>
      <c r="AJ831" s="136"/>
      <c r="AK831" s="136"/>
      <c r="AL831" s="136"/>
      <c r="AM831" s="136"/>
      <c r="AN831" s="136"/>
      <c r="AO831" s="136"/>
      <c r="AP831" s="136"/>
      <c r="AQ831" s="136"/>
      <c r="AR831" s="136"/>
      <c r="AS831" s="136"/>
      <c r="AT831" s="136"/>
      <c r="AU831" s="136"/>
      <c r="AV831" s="136"/>
      <c r="AW831" s="136"/>
      <c r="AX831" s="136"/>
      <c r="AY831" s="136"/>
      <c r="AZ831" s="136"/>
      <c r="BA831" s="136"/>
      <c r="BB831" s="136"/>
      <c r="BC831" s="136"/>
      <c r="BD831" s="136"/>
      <c r="BE831" s="136"/>
      <c r="BF831" s="136"/>
      <c r="BG831" s="136"/>
      <c r="BH831" s="136"/>
      <c r="BI831" s="136"/>
      <c r="BJ831" s="136"/>
      <c r="BK831" s="136"/>
      <c r="BL831" s="136"/>
      <c r="BM831" s="136"/>
      <c r="BN831" s="136"/>
      <c r="BO831" s="136"/>
      <c r="BP831" s="136"/>
      <c r="BQ831" s="136"/>
      <c r="BR831" s="136"/>
      <c r="BS831" s="136"/>
      <c r="BT831" s="136"/>
      <c r="BU831" s="136"/>
      <c r="BV831" s="136"/>
      <c r="BW831" s="136"/>
      <c r="BX831" s="136"/>
      <c r="BY831" s="136"/>
      <c r="BZ831" s="136"/>
      <c r="CA831" s="136"/>
      <c r="CB831" s="136"/>
      <c r="CC831" s="136"/>
      <c r="CD831" s="136"/>
      <c r="CE831" s="136"/>
      <c r="CF831" s="136"/>
      <c r="CG831" s="136"/>
      <c r="CH831" s="136"/>
      <c r="CI831" s="136"/>
      <c r="CJ831" s="136"/>
      <c r="CK831" s="136"/>
      <c r="CL831" s="136"/>
      <c r="CM831" s="136"/>
      <c r="CN831" s="136"/>
      <c r="CO831" s="136"/>
      <c r="CP831" s="136"/>
      <c r="CQ831" s="136"/>
      <c r="CR831" s="136"/>
      <c r="CS831" s="136"/>
      <c r="CT831" s="136"/>
      <c r="CU831" s="136"/>
      <c r="CV831" s="136"/>
      <c r="CW831" s="136"/>
      <c r="CX831" s="136"/>
      <c r="CY831" s="136"/>
      <c r="CZ831" s="136"/>
      <c r="DA831" s="136"/>
      <c r="DB831" s="136"/>
      <c r="DC831" s="136"/>
      <c r="DD831" s="136"/>
      <c r="DE831" s="136"/>
      <c r="DF831" s="136"/>
      <c r="DG831" s="136"/>
      <c r="DH831" s="136"/>
      <c r="DI831" s="136"/>
      <c r="DJ831" s="136"/>
      <c r="DK831" s="136"/>
      <c r="DL831" s="136"/>
      <c r="DM831" s="136"/>
      <c r="DN831" s="136"/>
      <c r="DO831" s="136"/>
      <c r="DP831" s="136"/>
      <c r="DQ831" s="136"/>
      <c r="DR831" s="136"/>
      <c r="DS831" s="136"/>
      <c r="DT831" s="136"/>
      <c r="DU831" s="136"/>
      <c r="DV831" s="136"/>
      <c r="DW831" s="136"/>
      <c r="DX831" s="136"/>
      <c r="DY831" s="136"/>
      <c r="DZ831" s="136"/>
      <c r="EA831" s="136"/>
      <c r="EB831" s="136"/>
      <c r="EC831" s="136"/>
      <c r="ED831" s="136"/>
      <c r="EE831" s="136"/>
      <c r="EF831" s="136"/>
      <c r="EG831" s="136"/>
      <c r="EH831" s="136"/>
      <c r="EI831" s="136"/>
      <c r="EJ831" s="136"/>
      <c r="EK831" s="136"/>
      <c r="EL831" s="136"/>
      <c r="EM831" s="136"/>
      <c r="EN831" s="136"/>
      <c r="EO831" s="136"/>
      <c r="EP831" s="136"/>
      <c r="EQ831" s="136"/>
      <c r="ER831" s="136"/>
      <c r="ES831" s="136"/>
      <c r="ET831" s="136"/>
      <c r="EU831" s="136"/>
      <c r="EV831" s="136"/>
      <c r="EW831" s="136"/>
      <c r="EX831" s="136"/>
      <c r="EY831" s="136"/>
      <c r="EZ831" s="136"/>
      <c r="FA831" s="136"/>
      <c r="FB831" s="136"/>
      <c r="FC831" s="136"/>
      <c r="FD831" s="136"/>
      <c r="FE831" s="136"/>
      <c r="FF831" s="136"/>
      <c r="FG831" s="136"/>
      <c r="FH831" s="136"/>
      <c r="FI831" s="136"/>
      <c r="FJ831" s="136"/>
      <c r="FK831" s="136"/>
      <c r="FL831" s="136"/>
      <c r="FM831" s="136"/>
      <c r="FN831" s="136"/>
      <c r="FO831" s="136"/>
      <c r="FP831" s="136"/>
      <c r="FQ831" s="136"/>
      <c r="FR831" s="136"/>
      <c r="FS831" s="136"/>
      <c r="FT831" s="136"/>
      <c r="FU831" s="136"/>
      <c r="FV831" s="136"/>
      <c r="FW831" s="136"/>
      <c r="FX831" s="136"/>
      <c r="FY831" s="136"/>
      <c r="FZ831" s="136"/>
      <c r="GA831" s="136"/>
      <c r="GB831" s="136"/>
      <c r="GC831" s="136"/>
      <c r="GD831" s="136"/>
      <c r="GE831" s="136"/>
      <c r="GF831" s="136"/>
      <c r="GG831" s="136"/>
      <c r="GH831" s="136"/>
      <c r="GI831" s="136"/>
      <c r="GJ831" s="136"/>
      <c r="GK831" s="136"/>
      <c r="GL831" s="136"/>
      <c r="GM831" s="136"/>
      <c r="GN831" s="136"/>
      <c r="GO831" s="136"/>
      <c r="GP831" s="136"/>
      <c r="GQ831" s="136"/>
      <c r="GR831" s="136"/>
      <c r="GS831" s="136"/>
      <c r="GT831" s="136"/>
      <c r="GU831" s="136"/>
      <c r="GV831" s="136"/>
      <c r="GW831" s="136"/>
      <c r="GX831" s="136"/>
      <c r="GY831" s="136"/>
      <c r="GZ831" s="136"/>
      <c r="HA831" s="136"/>
      <c r="HB831" s="136"/>
      <c r="HC831" s="136"/>
      <c r="HD831" s="136"/>
      <c r="HE831" s="136"/>
      <c r="HF831" s="136"/>
      <c r="HG831" s="136"/>
      <c r="HH831" s="136"/>
      <c r="HI831" s="136"/>
      <c r="HJ831" s="136"/>
      <c r="HK831" s="136"/>
      <c r="HL831" s="136"/>
      <c r="HM831" s="136"/>
      <c r="HN831" s="136"/>
      <c r="HO831" s="136"/>
      <c r="HP831" s="136"/>
      <c r="HQ831" s="136"/>
      <c r="HR831" s="136"/>
      <c r="HS831" s="136"/>
      <c r="HT831" s="136"/>
      <c r="HU831" s="136"/>
      <c r="HV831" s="136"/>
      <c r="HW831" s="136"/>
      <c r="HX831" s="136"/>
      <c r="HY831" s="136"/>
      <c r="HZ831" s="136"/>
      <c r="IA831" s="136"/>
      <c r="IB831" s="136"/>
      <c r="IC831" s="136"/>
      <c r="ID831" s="136"/>
      <c r="IE831" s="136"/>
      <c r="IF831" s="136"/>
      <c r="IG831" s="136"/>
    </row>
    <row r="832" spans="1:241" ht="15" customHeight="1" x14ac:dyDescent="0.25">
      <c r="A832" s="135" t="s">
        <v>429</v>
      </c>
      <c r="B832" s="205">
        <v>4379553</v>
      </c>
      <c r="C832" s="205">
        <v>2445580</v>
      </c>
      <c r="D832" s="205">
        <v>1132605</v>
      </c>
      <c r="E832" s="205">
        <v>1028362</v>
      </c>
      <c r="F832" s="205">
        <v>1770438</v>
      </c>
      <c r="G832" s="205">
        <v>342096</v>
      </c>
      <c r="H832" s="242">
        <v>11098634</v>
      </c>
      <c r="I832" s="136"/>
      <c r="J832" s="135" t="s">
        <v>715</v>
      </c>
      <c r="K832" s="205">
        <v>6187143</v>
      </c>
      <c r="L832" s="205">
        <v>3128330</v>
      </c>
      <c r="M832" s="205">
        <v>751204</v>
      </c>
      <c r="N832" s="205">
        <v>1363668</v>
      </c>
      <c r="O832" s="205">
        <v>1975997</v>
      </c>
      <c r="P832" s="205">
        <v>475612</v>
      </c>
      <c r="Q832" s="242">
        <v>13881954</v>
      </c>
      <c r="R832" s="136"/>
      <c r="S832" s="136"/>
      <c r="T832" s="136"/>
      <c r="U832" s="136"/>
      <c r="V832" s="136"/>
      <c r="W832" s="136"/>
      <c r="X832" s="136"/>
      <c r="Y832" s="136"/>
      <c r="Z832" s="136"/>
      <c r="AA832" s="136"/>
      <c r="AB832" s="136"/>
      <c r="AC832" s="136"/>
      <c r="AD832" s="136"/>
      <c r="AE832" s="136"/>
      <c r="AF832" s="136"/>
      <c r="AG832" s="136"/>
      <c r="AH832" s="136"/>
      <c r="AI832" s="136"/>
      <c r="AJ832" s="136"/>
      <c r="AK832" s="136"/>
      <c r="AL832" s="136"/>
      <c r="AM832" s="136"/>
      <c r="AN832" s="136"/>
      <c r="AO832" s="136"/>
      <c r="AP832" s="136"/>
      <c r="AQ832" s="136"/>
      <c r="AR832" s="136"/>
      <c r="AS832" s="136"/>
      <c r="AT832" s="136"/>
      <c r="AU832" s="136"/>
      <c r="AV832" s="136"/>
      <c r="AW832" s="136"/>
      <c r="AX832" s="136"/>
      <c r="AY832" s="136"/>
      <c r="AZ832" s="136"/>
      <c r="BA832" s="136"/>
      <c r="BB832" s="136"/>
      <c r="BC832" s="136"/>
      <c r="BD832" s="136"/>
      <c r="BE832" s="136"/>
      <c r="BF832" s="136"/>
      <c r="BG832" s="136"/>
      <c r="BH832" s="136"/>
      <c r="BI832" s="136"/>
      <c r="BJ832" s="136"/>
      <c r="BK832" s="136"/>
      <c r="BL832" s="136"/>
      <c r="BM832" s="136"/>
      <c r="BN832" s="136"/>
      <c r="BO832" s="136"/>
      <c r="BP832" s="136"/>
      <c r="BQ832" s="136"/>
      <c r="BR832" s="136"/>
      <c r="BS832" s="136"/>
      <c r="BT832" s="136"/>
      <c r="BU832" s="136"/>
      <c r="BV832" s="136"/>
      <c r="BW832" s="136"/>
      <c r="BX832" s="136"/>
      <c r="BY832" s="136"/>
      <c r="BZ832" s="136"/>
      <c r="CA832" s="136"/>
      <c r="CB832" s="136"/>
      <c r="CC832" s="136"/>
      <c r="CD832" s="136"/>
      <c r="CE832" s="136"/>
      <c r="CF832" s="136"/>
      <c r="CG832" s="136"/>
      <c r="CH832" s="136"/>
      <c r="CI832" s="136"/>
      <c r="CJ832" s="136"/>
      <c r="CK832" s="136"/>
      <c r="CL832" s="136"/>
      <c r="CM832" s="136"/>
      <c r="CN832" s="136"/>
      <c r="CO832" s="136"/>
      <c r="CP832" s="136"/>
      <c r="CQ832" s="136"/>
      <c r="CR832" s="136"/>
      <c r="CS832" s="136"/>
      <c r="CT832" s="136"/>
      <c r="CU832" s="136"/>
      <c r="CV832" s="136"/>
      <c r="CW832" s="136"/>
      <c r="CX832" s="136"/>
      <c r="CY832" s="136"/>
      <c r="CZ832" s="136"/>
      <c r="DA832" s="136"/>
      <c r="DB832" s="136"/>
      <c r="DC832" s="136"/>
      <c r="DD832" s="136"/>
      <c r="DE832" s="136"/>
      <c r="DF832" s="136"/>
      <c r="DG832" s="136"/>
      <c r="DH832" s="136"/>
      <c r="DI832" s="136"/>
      <c r="DJ832" s="136"/>
      <c r="DK832" s="136"/>
      <c r="DL832" s="136"/>
      <c r="DM832" s="136"/>
      <c r="DN832" s="136"/>
      <c r="DO832" s="136"/>
      <c r="DP832" s="136"/>
      <c r="DQ832" s="136"/>
      <c r="DR832" s="136"/>
      <c r="DS832" s="136"/>
      <c r="DT832" s="136"/>
      <c r="DU832" s="136"/>
      <c r="DV832" s="136"/>
      <c r="DW832" s="136"/>
      <c r="DX832" s="136"/>
      <c r="DY832" s="136"/>
      <c r="DZ832" s="136"/>
      <c r="EA832" s="136"/>
      <c r="EB832" s="136"/>
      <c r="EC832" s="136"/>
      <c r="ED832" s="136"/>
      <c r="EE832" s="136"/>
      <c r="EF832" s="136"/>
      <c r="EG832" s="136"/>
      <c r="EH832" s="136"/>
      <c r="EI832" s="136"/>
      <c r="EJ832" s="136"/>
      <c r="EK832" s="136"/>
      <c r="EL832" s="136"/>
      <c r="EM832" s="136"/>
      <c r="EN832" s="136"/>
      <c r="EO832" s="136"/>
      <c r="EP832" s="136"/>
      <c r="EQ832" s="136"/>
      <c r="ER832" s="136"/>
      <c r="ES832" s="136"/>
      <c r="ET832" s="136"/>
      <c r="EU832" s="136"/>
      <c r="EV832" s="136"/>
      <c r="EW832" s="136"/>
      <c r="EX832" s="136"/>
      <c r="EY832" s="136"/>
      <c r="EZ832" s="136"/>
      <c r="FA832" s="136"/>
      <c r="FB832" s="136"/>
      <c r="FC832" s="136"/>
      <c r="FD832" s="136"/>
      <c r="FE832" s="136"/>
      <c r="FF832" s="136"/>
      <c r="FG832" s="136"/>
      <c r="FH832" s="136"/>
      <c r="FI832" s="136"/>
      <c r="FJ832" s="136"/>
      <c r="FK832" s="136"/>
      <c r="FL832" s="136"/>
      <c r="FM832" s="136"/>
      <c r="FN832" s="136"/>
      <c r="FO832" s="136"/>
      <c r="FP832" s="136"/>
      <c r="FQ832" s="136"/>
      <c r="FR832" s="136"/>
      <c r="FS832" s="136"/>
      <c r="FT832" s="136"/>
      <c r="FU832" s="136"/>
      <c r="FV832" s="136"/>
      <c r="FW832" s="136"/>
      <c r="FX832" s="136"/>
      <c r="FY832" s="136"/>
      <c r="FZ832" s="136"/>
      <c r="GA832" s="136"/>
      <c r="GB832" s="136"/>
      <c r="GC832" s="136"/>
      <c r="GD832" s="136"/>
      <c r="GE832" s="136"/>
      <c r="GF832" s="136"/>
      <c r="GG832" s="136"/>
      <c r="GH832" s="136"/>
      <c r="GI832" s="136"/>
      <c r="GJ832" s="136"/>
      <c r="GK832" s="136"/>
      <c r="GL832" s="136"/>
      <c r="GM832" s="136"/>
      <c r="GN832" s="136"/>
      <c r="GO832" s="136"/>
      <c r="GP832" s="136"/>
      <c r="GQ832" s="136"/>
      <c r="GR832" s="136"/>
      <c r="GS832" s="136"/>
      <c r="GT832" s="136"/>
      <c r="GU832" s="136"/>
      <c r="GV832" s="136"/>
      <c r="GW832" s="136"/>
      <c r="GX832" s="136"/>
      <c r="GY832" s="136"/>
      <c r="GZ832" s="136"/>
      <c r="HA832" s="136"/>
      <c r="HB832" s="136"/>
      <c r="HC832" s="136"/>
      <c r="HD832" s="136"/>
      <c r="HE832" s="136"/>
      <c r="HF832" s="136"/>
      <c r="HG832" s="136"/>
      <c r="HH832" s="136"/>
      <c r="HI832" s="136"/>
      <c r="HJ832" s="136"/>
      <c r="HK832" s="136"/>
      <c r="HL832" s="136"/>
      <c r="HM832" s="136"/>
      <c r="HN832" s="136"/>
      <c r="HO832" s="136"/>
      <c r="HP832" s="136"/>
      <c r="HQ832" s="136"/>
      <c r="HR832" s="136"/>
      <c r="HS832" s="136"/>
      <c r="HT832" s="136"/>
      <c r="HU832" s="136"/>
      <c r="HV832" s="136"/>
      <c r="HW832" s="136"/>
      <c r="HX832" s="136"/>
      <c r="HY832" s="136"/>
      <c r="HZ832" s="136"/>
      <c r="IA832" s="136"/>
      <c r="IB832" s="136"/>
      <c r="IC832" s="136"/>
      <c r="ID832" s="136"/>
      <c r="IE832" s="136"/>
      <c r="IF832" s="136"/>
      <c r="IG832" s="136"/>
    </row>
    <row r="833" spans="1:241" ht="15" customHeight="1" x14ac:dyDescent="0.25">
      <c r="A833" s="135" t="s">
        <v>706</v>
      </c>
      <c r="B833" s="205">
        <v>5135407</v>
      </c>
      <c r="C833" s="205">
        <v>2437478</v>
      </c>
      <c r="D833" s="205">
        <v>919526</v>
      </c>
      <c r="E833" s="205">
        <v>1017890</v>
      </c>
      <c r="F833" s="205">
        <v>1839245</v>
      </c>
      <c r="G833" s="205">
        <v>256848</v>
      </c>
      <c r="H833" s="242">
        <v>11606394</v>
      </c>
      <c r="I833" s="136"/>
      <c r="J833" s="135" t="s">
        <v>642</v>
      </c>
      <c r="K833" s="205">
        <v>6684259</v>
      </c>
      <c r="L833" s="205">
        <v>2811246</v>
      </c>
      <c r="M833" s="205">
        <v>1460163</v>
      </c>
      <c r="N833" s="205">
        <v>1315451</v>
      </c>
      <c r="O833" s="205">
        <v>2204218</v>
      </c>
      <c r="P833" s="205">
        <v>456009</v>
      </c>
      <c r="Q833" s="242">
        <v>14931346</v>
      </c>
      <c r="R833" s="136"/>
      <c r="S833" s="136"/>
      <c r="T833" s="136"/>
      <c r="U833" s="136"/>
      <c r="V833" s="136"/>
      <c r="W833" s="136"/>
      <c r="X833" s="136"/>
      <c r="Y833" s="136"/>
      <c r="Z833" s="136"/>
      <c r="AA833" s="136"/>
      <c r="AB833" s="136"/>
      <c r="AC833" s="136"/>
      <c r="AD833" s="136"/>
      <c r="AE833" s="136"/>
      <c r="AF833" s="136"/>
      <c r="AG833" s="136"/>
      <c r="AH833" s="136"/>
      <c r="AI833" s="136"/>
      <c r="AJ833" s="136"/>
      <c r="AK833" s="136"/>
      <c r="AL833" s="136"/>
      <c r="AM833" s="136"/>
      <c r="AN833" s="136"/>
      <c r="AO833" s="136"/>
      <c r="AP833" s="136"/>
      <c r="AQ833" s="136"/>
      <c r="AR833" s="136"/>
      <c r="AS833" s="136"/>
      <c r="AT833" s="136"/>
      <c r="AU833" s="136"/>
      <c r="AV833" s="136"/>
      <c r="AW833" s="136"/>
      <c r="AX833" s="136"/>
      <c r="AY833" s="136"/>
      <c r="AZ833" s="136"/>
      <c r="BA833" s="136"/>
      <c r="BB833" s="136"/>
      <c r="BC833" s="136"/>
      <c r="BD833" s="136"/>
      <c r="BE833" s="136"/>
      <c r="BF833" s="136"/>
      <c r="BG833" s="136"/>
      <c r="BH833" s="136"/>
      <c r="BI833" s="136"/>
      <c r="BJ833" s="136"/>
      <c r="BK833" s="136"/>
      <c r="BL833" s="136"/>
      <c r="BM833" s="136"/>
      <c r="BN833" s="136"/>
      <c r="BO833" s="136"/>
      <c r="BP833" s="136"/>
      <c r="BQ833" s="136"/>
      <c r="BR833" s="136"/>
      <c r="BS833" s="136"/>
      <c r="BT833" s="136"/>
      <c r="BU833" s="136"/>
      <c r="BV833" s="136"/>
      <c r="BW833" s="136"/>
      <c r="BX833" s="136"/>
      <c r="BY833" s="136"/>
      <c r="BZ833" s="136"/>
      <c r="CA833" s="136"/>
      <c r="CB833" s="136"/>
      <c r="CC833" s="136"/>
      <c r="CD833" s="136"/>
      <c r="CE833" s="136"/>
      <c r="CF833" s="136"/>
      <c r="CG833" s="136"/>
      <c r="CH833" s="136"/>
      <c r="CI833" s="136"/>
      <c r="CJ833" s="136"/>
      <c r="CK833" s="136"/>
      <c r="CL833" s="136"/>
      <c r="CM833" s="136"/>
      <c r="CN833" s="136"/>
      <c r="CO833" s="136"/>
      <c r="CP833" s="136"/>
      <c r="CQ833" s="136"/>
      <c r="CR833" s="136"/>
      <c r="CS833" s="136"/>
      <c r="CT833" s="136"/>
      <c r="CU833" s="136"/>
      <c r="CV833" s="136"/>
      <c r="CW833" s="136"/>
      <c r="CX833" s="136"/>
      <c r="CY833" s="136"/>
      <c r="CZ833" s="136"/>
      <c r="DA833" s="136"/>
      <c r="DB833" s="136"/>
      <c r="DC833" s="136"/>
      <c r="DD833" s="136"/>
      <c r="DE833" s="136"/>
      <c r="DF833" s="136"/>
      <c r="DG833" s="136"/>
      <c r="DH833" s="136"/>
      <c r="DI833" s="136"/>
      <c r="DJ833" s="136"/>
      <c r="DK833" s="136"/>
      <c r="DL833" s="136"/>
      <c r="DM833" s="136"/>
      <c r="DN833" s="136"/>
      <c r="DO833" s="136"/>
      <c r="DP833" s="136"/>
      <c r="DQ833" s="136"/>
      <c r="DR833" s="136"/>
      <c r="DS833" s="136"/>
      <c r="DT833" s="136"/>
      <c r="DU833" s="136"/>
      <c r="DV833" s="136"/>
      <c r="DW833" s="136"/>
      <c r="DX833" s="136"/>
      <c r="DY833" s="136"/>
      <c r="DZ833" s="136"/>
      <c r="EA833" s="136"/>
      <c r="EB833" s="136"/>
      <c r="EC833" s="136"/>
      <c r="ED833" s="136"/>
      <c r="EE833" s="136"/>
      <c r="EF833" s="136"/>
      <c r="EG833" s="136"/>
      <c r="EH833" s="136"/>
      <c r="EI833" s="136"/>
      <c r="EJ833" s="136"/>
      <c r="EK833" s="136"/>
      <c r="EL833" s="136"/>
      <c r="EM833" s="136"/>
      <c r="EN833" s="136"/>
      <c r="EO833" s="136"/>
      <c r="EP833" s="136"/>
      <c r="EQ833" s="136"/>
      <c r="ER833" s="136"/>
      <c r="ES833" s="136"/>
      <c r="ET833" s="136"/>
      <c r="EU833" s="136"/>
      <c r="EV833" s="136"/>
      <c r="EW833" s="136"/>
      <c r="EX833" s="136"/>
      <c r="EY833" s="136"/>
      <c r="EZ833" s="136"/>
      <c r="FA833" s="136"/>
      <c r="FB833" s="136"/>
      <c r="FC833" s="136"/>
      <c r="FD833" s="136"/>
      <c r="FE833" s="136"/>
      <c r="FF833" s="136"/>
      <c r="FG833" s="136"/>
      <c r="FH833" s="136"/>
      <c r="FI833" s="136"/>
      <c r="FJ833" s="136"/>
      <c r="FK833" s="136"/>
      <c r="FL833" s="136"/>
      <c r="FM833" s="136"/>
      <c r="FN833" s="136"/>
      <c r="FO833" s="136"/>
      <c r="FP833" s="136"/>
      <c r="FQ833" s="136"/>
      <c r="FR833" s="136"/>
      <c r="FS833" s="136"/>
      <c r="FT833" s="136"/>
      <c r="FU833" s="136"/>
      <c r="FV833" s="136"/>
      <c r="FW833" s="136"/>
      <c r="FX833" s="136"/>
      <c r="FY833" s="136"/>
      <c r="FZ833" s="136"/>
      <c r="GA833" s="136"/>
      <c r="GB833" s="136"/>
      <c r="GC833" s="136"/>
      <c r="GD833" s="136"/>
      <c r="GE833" s="136"/>
      <c r="GF833" s="136"/>
      <c r="GG833" s="136"/>
      <c r="GH833" s="136"/>
      <c r="GI833" s="136"/>
      <c r="GJ833" s="136"/>
      <c r="GK833" s="136"/>
      <c r="GL833" s="136"/>
      <c r="GM833" s="136"/>
      <c r="GN833" s="136"/>
      <c r="GO833" s="136"/>
      <c r="GP833" s="136"/>
      <c r="GQ833" s="136"/>
      <c r="GR833" s="136"/>
      <c r="GS833" s="136"/>
      <c r="GT833" s="136"/>
      <c r="GU833" s="136"/>
      <c r="GV833" s="136"/>
      <c r="GW833" s="136"/>
      <c r="GX833" s="136"/>
      <c r="GY833" s="136"/>
      <c r="GZ833" s="136"/>
      <c r="HA833" s="136"/>
      <c r="HB833" s="136"/>
      <c r="HC833" s="136"/>
      <c r="HD833" s="136"/>
      <c r="HE833" s="136"/>
      <c r="HF833" s="136"/>
      <c r="HG833" s="136"/>
      <c r="HH833" s="136"/>
      <c r="HI833" s="136"/>
      <c r="HJ833" s="136"/>
      <c r="HK833" s="136"/>
      <c r="HL833" s="136"/>
      <c r="HM833" s="136"/>
      <c r="HN833" s="136"/>
      <c r="HO833" s="136"/>
      <c r="HP833" s="136"/>
      <c r="HQ833" s="136"/>
      <c r="HR833" s="136"/>
      <c r="HS833" s="136"/>
      <c r="HT833" s="136"/>
      <c r="HU833" s="136"/>
      <c r="HV833" s="136"/>
      <c r="HW833" s="136"/>
      <c r="HX833" s="136"/>
      <c r="HY833" s="136"/>
      <c r="HZ833" s="136"/>
      <c r="IA833" s="136"/>
      <c r="IB833" s="136"/>
      <c r="IC833" s="136"/>
      <c r="ID833" s="136"/>
      <c r="IE833" s="136"/>
      <c r="IF833" s="136"/>
      <c r="IG833" s="136"/>
    </row>
    <row r="834" spans="1:241" ht="15" customHeight="1" x14ac:dyDescent="0.25">
      <c r="A834" s="135" t="s">
        <v>634</v>
      </c>
      <c r="B834" s="205">
        <v>5688508</v>
      </c>
      <c r="C834" s="205">
        <v>2765478</v>
      </c>
      <c r="D834" s="205">
        <v>1318298</v>
      </c>
      <c r="E834" s="205">
        <v>1411989</v>
      </c>
      <c r="F834" s="205">
        <v>2073038</v>
      </c>
      <c r="G834" s="205">
        <v>402687</v>
      </c>
      <c r="H834" s="242">
        <v>13659998</v>
      </c>
      <c r="I834" s="136"/>
      <c r="J834" s="135" t="s">
        <v>471</v>
      </c>
      <c r="K834" s="205">
        <v>6898727</v>
      </c>
      <c r="L834" s="205">
        <v>3196143</v>
      </c>
      <c r="M834" s="205">
        <v>1269186</v>
      </c>
      <c r="N834" s="205">
        <v>1226857</v>
      </c>
      <c r="O834" s="205">
        <v>2397470</v>
      </c>
      <c r="P834" s="205">
        <v>408849</v>
      </c>
      <c r="Q834" s="242">
        <v>15397232</v>
      </c>
      <c r="R834" s="136"/>
      <c r="S834" s="136"/>
      <c r="T834" s="136"/>
      <c r="U834" s="136"/>
      <c r="V834" s="136"/>
      <c r="W834" s="136"/>
      <c r="X834" s="136"/>
      <c r="Y834" s="136"/>
      <c r="Z834" s="136"/>
      <c r="AA834" s="136"/>
      <c r="AB834" s="136"/>
      <c r="AC834" s="136"/>
      <c r="AD834" s="136"/>
      <c r="AE834" s="136"/>
      <c r="AF834" s="136"/>
      <c r="AG834" s="136"/>
      <c r="AH834" s="136"/>
      <c r="AI834" s="136"/>
      <c r="AJ834" s="136"/>
      <c r="AK834" s="136"/>
      <c r="AL834" s="136"/>
      <c r="AM834" s="136"/>
      <c r="AN834" s="136"/>
      <c r="AO834" s="136"/>
      <c r="AP834" s="136"/>
      <c r="AQ834" s="136"/>
      <c r="AR834" s="136"/>
      <c r="AS834" s="136"/>
      <c r="AT834" s="136"/>
      <c r="AU834" s="136"/>
      <c r="AV834" s="136"/>
      <c r="AW834" s="136"/>
      <c r="AX834" s="136"/>
      <c r="AY834" s="136"/>
      <c r="AZ834" s="136"/>
      <c r="BA834" s="136"/>
      <c r="BB834" s="136"/>
      <c r="BC834" s="136"/>
      <c r="BD834" s="136"/>
      <c r="BE834" s="136"/>
      <c r="BF834" s="136"/>
      <c r="BG834" s="136"/>
      <c r="BH834" s="136"/>
      <c r="BI834" s="136"/>
      <c r="BJ834" s="136"/>
      <c r="BK834" s="136"/>
      <c r="BL834" s="136"/>
      <c r="BM834" s="136"/>
      <c r="BN834" s="136"/>
      <c r="BO834" s="136"/>
      <c r="BP834" s="136"/>
      <c r="BQ834" s="136"/>
      <c r="BR834" s="136"/>
      <c r="BS834" s="136"/>
      <c r="BT834" s="136"/>
      <c r="BU834" s="136"/>
      <c r="BV834" s="136"/>
      <c r="BW834" s="136"/>
      <c r="BX834" s="136"/>
      <c r="BY834" s="136"/>
      <c r="BZ834" s="136"/>
      <c r="CA834" s="136"/>
      <c r="CB834" s="136"/>
      <c r="CC834" s="136"/>
      <c r="CD834" s="136"/>
      <c r="CE834" s="136"/>
      <c r="CF834" s="136"/>
      <c r="CG834" s="136"/>
      <c r="CH834" s="136"/>
      <c r="CI834" s="136"/>
      <c r="CJ834" s="136"/>
      <c r="CK834" s="136"/>
      <c r="CL834" s="136"/>
      <c r="CM834" s="136"/>
      <c r="CN834" s="136"/>
      <c r="CO834" s="136"/>
      <c r="CP834" s="136"/>
      <c r="CQ834" s="136"/>
      <c r="CR834" s="136"/>
      <c r="CS834" s="136"/>
      <c r="CT834" s="136"/>
      <c r="CU834" s="136"/>
      <c r="CV834" s="136"/>
      <c r="CW834" s="136"/>
      <c r="CX834" s="136"/>
      <c r="CY834" s="136"/>
      <c r="CZ834" s="136"/>
      <c r="DA834" s="136"/>
      <c r="DB834" s="136"/>
      <c r="DC834" s="136"/>
      <c r="DD834" s="136"/>
      <c r="DE834" s="136"/>
      <c r="DF834" s="136"/>
      <c r="DG834" s="136"/>
      <c r="DH834" s="136"/>
      <c r="DI834" s="136"/>
      <c r="DJ834" s="136"/>
      <c r="DK834" s="136"/>
      <c r="DL834" s="136"/>
      <c r="DM834" s="136"/>
      <c r="DN834" s="136"/>
      <c r="DO834" s="136"/>
      <c r="DP834" s="136"/>
      <c r="DQ834" s="136"/>
      <c r="DR834" s="136"/>
      <c r="DS834" s="136"/>
      <c r="DT834" s="136"/>
      <c r="DU834" s="136"/>
      <c r="DV834" s="136"/>
      <c r="DW834" s="136"/>
      <c r="DX834" s="136"/>
      <c r="DY834" s="136"/>
      <c r="DZ834" s="136"/>
      <c r="EA834" s="136"/>
      <c r="EB834" s="136"/>
      <c r="EC834" s="136"/>
      <c r="ED834" s="136"/>
      <c r="EE834" s="136"/>
      <c r="EF834" s="136"/>
      <c r="EG834" s="136"/>
      <c r="EH834" s="136"/>
      <c r="EI834" s="136"/>
      <c r="EJ834" s="136"/>
      <c r="EK834" s="136"/>
      <c r="EL834" s="136"/>
      <c r="EM834" s="136"/>
      <c r="EN834" s="136"/>
      <c r="EO834" s="136"/>
      <c r="EP834" s="136"/>
      <c r="EQ834" s="136"/>
      <c r="ER834" s="136"/>
      <c r="ES834" s="136"/>
      <c r="ET834" s="136"/>
      <c r="EU834" s="136"/>
      <c r="EV834" s="136"/>
      <c r="EW834" s="136"/>
      <c r="EX834" s="136"/>
      <c r="EY834" s="136"/>
      <c r="EZ834" s="136"/>
      <c r="FA834" s="136"/>
      <c r="FB834" s="136"/>
      <c r="FC834" s="136"/>
      <c r="FD834" s="136"/>
      <c r="FE834" s="136"/>
      <c r="FF834" s="136"/>
      <c r="FG834" s="136"/>
      <c r="FH834" s="136"/>
      <c r="FI834" s="136"/>
      <c r="FJ834" s="136"/>
      <c r="FK834" s="136"/>
      <c r="FL834" s="136"/>
      <c r="FM834" s="136"/>
      <c r="FN834" s="136"/>
      <c r="FO834" s="136"/>
      <c r="FP834" s="136"/>
      <c r="FQ834" s="136"/>
      <c r="FR834" s="136"/>
      <c r="FS834" s="136"/>
      <c r="FT834" s="136"/>
      <c r="FU834" s="136"/>
      <c r="FV834" s="136"/>
      <c r="FW834" s="136"/>
      <c r="FX834" s="136"/>
      <c r="FY834" s="136"/>
      <c r="FZ834" s="136"/>
      <c r="GA834" s="136"/>
      <c r="GB834" s="136"/>
      <c r="GC834" s="136"/>
      <c r="GD834" s="136"/>
      <c r="GE834" s="136"/>
      <c r="GF834" s="136"/>
      <c r="GG834" s="136"/>
      <c r="GH834" s="136"/>
      <c r="GI834" s="136"/>
      <c r="GJ834" s="136"/>
      <c r="GK834" s="136"/>
      <c r="GL834" s="136"/>
      <c r="GM834" s="136"/>
      <c r="GN834" s="136"/>
      <c r="GO834" s="136"/>
      <c r="GP834" s="136"/>
      <c r="GQ834" s="136"/>
      <c r="GR834" s="136"/>
      <c r="GS834" s="136"/>
      <c r="GT834" s="136"/>
      <c r="GU834" s="136"/>
      <c r="GV834" s="136"/>
      <c r="GW834" s="136"/>
      <c r="GX834" s="136"/>
      <c r="GY834" s="136"/>
      <c r="GZ834" s="136"/>
      <c r="HA834" s="136"/>
      <c r="HB834" s="136"/>
      <c r="HC834" s="136"/>
      <c r="HD834" s="136"/>
      <c r="HE834" s="136"/>
      <c r="HF834" s="136"/>
      <c r="HG834" s="136"/>
      <c r="HH834" s="136"/>
      <c r="HI834" s="136"/>
      <c r="HJ834" s="136"/>
      <c r="HK834" s="136"/>
      <c r="HL834" s="136"/>
      <c r="HM834" s="136"/>
      <c r="HN834" s="136"/>
      <c r="HO834" s="136"/>
      <c r="HP834" s="136"/>
      <c r="HQ834" s="136"/>
      <c r="HR834" s="136"/>
      <c r="HS834" s="136"/>
      <c r="HT834" s="136"/>
      <c r="HU834" s="136"/>
      <c r="HV834" s="136"/>
      <c r="HW834" s="136"/>
      <c r="HX834" s="136"/>
      <c r="HY834" s="136"/>
      <c r="HZ834" s="136"/>
      <c r="IA834" s="136"/>
      <c r="IB834" s="136"/>
      <c r="IC834" s="136"/>
      <c r="ID834" s="136"/>
      <c r="IE834" s="136"/>
      <c r="IF834" s="136"/>
      <c r="IG834" s="136"/>
    </row>
    <row r="835" spans="1:241" ht="15" customHeight="1" x14ac:dyDescent="0.25">
      <c r="A835" s="135" t="s">
        <v>430</v>
      </c>
      <c r="B835" s="205">
        <v>3931218</v>
      </c>
      <c r="C835" s="205">
        <v>2180824</v>
      </c>
      <c r="D835" s="205">
        <v>1002898</v>
      </c>
      <c r="E835" s="205">
        <v>1669088</v>
      </c>
      <c r="F835" s="205">
        <v>1685924</v>
      </c>
      <c r="G835" s="205">
        <v>277717</v>
      </c>
      <c r="H835" s="242">
        <v>10747669</v>
      </c>
      <c r="I835" s="136"/>
      <c r="J835" s="135" t="s">
        <v>474</v>
      </c>
      <c r="K835" s="205">
        <v>3317520</v>
      </c>
      <c r="L835" s="205">
        <v>2064275</v>
      </c>
      <c r="M835" s="205">
        <v>856317</v>
      </c>
      <c r="N835" s="205">
        <v>1149281</v>
      </c>
      <c r="O835" s="205">
        <v>2021284</v>
      </c>
      <c r="P835" s="205">
        <v>291335</v>
      </c>
      <c r="Q835" s="242">
        <v>9700012</v>
      </c>
      <c r="R835" s="136"/>
      <c r="S835" s="136"/>
      <c r="T835" s="136"/>
      <c r="U835" s="136"/>
      <c r="V835" s="136"/>
      <c r="W835" s="136"/>
      <c r="X835" s="136"/>
      <c r="Y835" s="136"/>
      <c r="Z835" s="136"/>
      <c r="AA835" s="136"/>
      <c r="AB835" s="136"/>
      <c r="AC835" s="136"/>
      <c r="AD835" s="136"/>
      <c r="AE835" s="136"/>
      <c r="AF835" s="136"/>
      <c r="AG835" s="136"/>
      <c r="AH835" s="136"/>
      <c r="AI835" s="136"/>
      <c r="AJ835" s="136"/>
      <c r="AK835" s="136"/>
      <c r="AL835" s="136"/>
      <c r="AM835" s="136"/>
      <c r="AN835" s="136"/>
      <c r="AO835" s="136"/>
      <c r="AP835" s="136"/>
      <c r="AQ835" s="136"/>
      <c r="AR835" s="136"/>
      <c r="AS835" s="136"/>
      <c r="AT835" s="136"/>
      <c r="AU835" s="136"/>
      <c r="AV835" s="136"/>
      <c r="AW835" s="136"/>
      <c r="AX835" s="136"/>
      <c r="AY835" s="136"/>
      <c r="AZ835" s="136"/>
      <c r="BA835" s="136"/>
      <c r="BB835" s="136"/>
      <c r="BC835" s="136"/>
      <c r="BD835" s="136"/>
      <c r="BE835" s="136"/>
      <c r="BF835" s="136"/>
      <c r="BG835" s="136"/>
      <c r="BH835" s="136"/>
      <c r="BI835" s="136"/>
      <c r="BJ835" s="136"/>
      <c r="BK835" s="136"/>
      <c r="BL835" s="136"/>
      <c r="BM835" s="136"/>
      <c r="BN835" s="136"/>
      <c r="BO835" s="136"/>
      <c r="BP835" s="136"/>
      <c r="BQ835" s="136"/>
      <c r="BR835" s="136"/>
      <c r="BS835" s="136"/>
      <c r="BT835" s="136"/>
      <c r="BU835" s="136"/>
      <c r="BV835" s="136"/>
      <c r="BW835" s="136"/>
      <c r="BX835" s="136"/>
      <c r="BY835" s="136"/>
      <c r="BZ835" s="136"/>
      <c r="CA835" s="136"/>
      <c r="CB835" s="136"/>
      <c r="CC835" s="136"/>
      <c r="CD835" s="136"/>
      <c r="CE835" s="136"/>
      <c r="CF835" s="136"/>
      <c r="CG835" s="136"/>
      <c r="CH835" s="136"/>
      <c r="CI835" s="136"/>
      <c r="CJ835" s="136"/>
      <c r="CK835" s="136"/>
      <c r="CL835" s="136"/>
      <c r="CM835" s="136"/>
      <c r="CN835" s="136"/>
      <c r="CO835" s="136"/>
      <c r="CP835" s="136"/>
      <c r="CQ835" s="136"/>
      <c r="CR835" s="136"/>
      <c r="CS835" s="136"/>
      <c r="CT835" s="136"/>
      <c r="CU835" s="136"/>
      <c r="CV835" s="136"/>
      <c r="CW835" s="136"/>
      <c r="CX835" s="136"/>
      <c r="CY835" s="136"/>
      <c r="CZ835" s="136"/>
      <c r="DA835" s="136"/>
      <c r="DB835" s="136"/>
      <c r="DC835" s="136"/>
      <c r="DD835" s="136"/>
      <c r="DE835" s="136"/>
      <c r="DF835" s="136"/>
      <c r="DG835" s="136"/>
      <c r="DH835" s="136"/>
      <c r="DI835" s="136"/>
      <c r="DJ835" s="136"/>
      <c r="DK835" s="136"/>
      <c r="DL835" s="136"/>
      <c r="DM835" s="136"/>
      <c r="DN835" s="136"/>
      <c r="DO835" s="136"/>
      <c r="DP835" s="136"/>
      <c r="DQ835" s="136"/>
      <c r="DR835" s="136"/>
      <c r="DS835" s="136"/>
      <c r="DT835" s="136"/>
      <c r="DU835" s="136"/>
      <c r="DV835" s="136"/>
      <c r="DW835" s="136"/>
      <c r="DX835" s="136"/>
      <c r="DY835" s="136"/>
      <c r="DZ835" s="136"/>
      <c r="EA835" s="136"/>
      <c r="EB835" s="136"/>
      <c r="EC835" s="136"/>
      <c r="ED835" s="136"/>
      <c r="EE835" s="136"/>
      <c r="EF835" s="136"/>
      <c r="EG835" s="136"/>
      <c r="EH835" s="136"/>
      <c r="EI835" s="136"/>
      <c r="EJ835" s="136"/>
      <c r="EK835" s="136"/>
      <c r="EL835" s="136"/>
      <c r="EM835" s="136"/>
      <c r="EN835" s="136"/>
      <c r="EO835" s="136"/>
      <c r="EP835" s="136"/>
      <c r="EQ835" s="136"/>
      <c r="ER835" s="136"/>
      <c r="ES835" s="136"/>
      <c r="ET835" s="136"/>
      <c r="EU835" s="136"/>
      <c r="EV835" s="136"/>
      <c r="EW835" s="136"/>
      <c r="EX835" s="136"/>
      <c r="EY835" s="136"/>
      <c r="EZ835" s="136"/>
      <c r="FA835" s="136"/>
      <c r="FB835" s="136"/>
      <c r="FC835" s="136"/>
      <c r="FD835" s="136"/>
      <c r="FE835" s="136"/>
      <c r="FF835" s="136"/>
      <c r="FG835" s="136"/>
      <c r="FH835" s="136"/>
      <c r="FI835" s="136"/>
      <c r="FJ835" s="136"/>
      <c r="FK835" s="136"/>
      <c r="FL835" s="136"/>
      <c r="FM835" s="136"/>
      <c r="FN835" s="136"/>
      <c r="FO835" s="136"/>
      <c r="FP835" s="136"/>
      <c r="FQ835" s="136"/>
      <c r="FR835" s="136"/>
      <c r="FS835" s="136"/>
      <c r="FT835" s="136"/>
      <c r="FU835" s="136"/>
      <c r="FV835" s="136"/>
      <c r="FW835" s="136"/>
      <c r="FX835" s="136"/>
      <c r="FY835" s="136"/>
      <c r="FZ835" s="136"/>
      <c r="GA835" s="136"/>
      <c r="GB835" s="136"/>
      <c r="GC835" s="136"/>
      <c r="GD835" s="136"/>
      <c r="GE835" s="136"/>
      <c r="GF835" s="136"/>
      <c r="GG835" s="136"/>
      <c r="GH835" s="136"/>
      <c r="GI835" s="136"/>
      <c r="GJ835" s="136"/>
      <c r="GK835" s="136"/>
      <c r="GL835" s="136"/>
      <c r="GM835" s="136"/>
      <c r="GN835" s="136"/>
      <c r="GO835" s="136"/>
      <c r="GP835" s="136"/>
      <c r="GQ835" s="136"/>
      <c r="GR835" s="136"/>
      <c r="GS835" s="136"/>
      <c r="GT835" s="136"/>
      <c r="GU835" s="136"/>
      <c r="GV835" s="136"/>
      <c r="GW835" s="136"/>
      <c r="GX835" s="136"/>
      <c r="GY835" s="136"/>
      <c r="GZ835" s="136"/>
      <c r="HA835" s="136"/>
      <c r="HB835" s="136"/>
      <c r="HC835" s="136"/>
      <c r="HD835" s="136"/>
      <c r="HE835" s="136"/>
      <c r="HF835" s="136"/>
      <c r="HG835" s="136"/>
      <c r="HH835" s="136"/>
      <c r="HI835" s="136"/>
      <c r="HJ835" s="136"/>
      <c r="HK835" s="136"/>
      <c r="HL835" s="136"/>
      <c r="HM835" s="136"/>
      <c r="HN835" s="136"/>
      <c r="HO835" s="136"/>
      <c r="HP835" s="136"/>
      <c r="HQ835" s="136"/>
      <c r="HR835" s="136"/>
      <c r="HS835" s="136"/>
      <c r="HT835" s="136"/>
      <c r="HU835" s="136"/>
      <c r="HV835" s="136"/>
      <c r="HW835" s="136"/>
      <c r="HX835" s="136"/>
      <c r="HY835" s="136"/>
      <c r="HZ835" s="136"/>
      <c r="IA835" s="136"/>
      <c r="IB835" s="136"/>
      <c r="IC835" s="136"/>
      <c r="ID835" s="136"/>
      <c r="IE835" s="136"/>
      <c r="IF835" s="136"/>
      <c r="IG835" s="136"/>
    </row>
    <row r="836" spans="1:241" ht="15" customHeight="1" x14ac:dyDescent="0.25">
      <c r="A836" s="135" t="s">
        <v>433</v>
      </c>
      <c r="B836" s="205">
        <v>3058882</v>
      </c>
      <c r="C836" s="205">
        <v>1756807</v>
      </c>
      <c r="D836" s="205">
        <v>716157</v>
      </c>
      <c r="E836" s="205">
        <v>1362053</v>
      </c>
      <c r="F836" s="205">
        <v>1918820</v>
      </c>
      <c r="G836" s="205">
        <v>375878</v>
      </c>
      <c r="H836" s="242">
        <v>9188597</v>
      </c>
      <c r="I836" s="136"/>
      <c r="J836" s="135" t="s">
        <v>475</v>
      </c>
      <c r="K836" s="205">
        <v>4075250</v>
      </c>
      <c r="L836" s="205">
        <v>2374521</v>
      </c>
      <c r="M836" s="205">
        <v>866100</v>
      </c>
      <c r="N836" s="205">
        <v>1279499</v>
      </c>
      <c r="O836" s="205">
        <v>1867979</v>
      </c>
      <c r="P836" s="205">
        <v>365267</v>
      </c>
      <c r="Q836" s="242">
        <v>10828616</v>
      </c>
      <c r="R836" s="136"/>
      <c r="S836" s="136"/>
      <c r="T836" s="136"/>
      <c r="U836" s="136"/>
      <c r="V836" s="136"/>
      <c r="W836" s="136"/>
      <c r="X836" s="136"/>
      <c r="Y836" s="136"/>
      <c r="Z836" s="136"/>
      <c r="AA836" s="136"/>
      <c r="AB836" s="136"/>
      <c r="AC836" s="136"/>
      <c r="AD836" s="136"/>
      <c r="AE836" s="136"/>
      <c r="AF836" s="136"/>
      <c r="AG836" s="136"/>
      <c r="AH836" s="136"/>
      <c r="AI836" s="136"/>
      <c r="AJ836" s="136"/>
      <c r="AK836" s="136"/>
      <c r="AL836" s="136"/>
      <c r="AM836" s="136"/>
      <c r="AN836" s="136"/>
      <c r="AO836" s="136"/>
      <c r="AP836" s="136"/>
      <c r="AQ836" s="136"/>
      <c r="AR836" s="136"/>
      <c r="AS836" s="136"/>
      <c r="AT836" s="136"/>
      <c r="AU836" s="136"/>
      <c r="AV836" s="136"/>
      <c r="AW836" s="136"/>
      <c r="AX836" s="136"/>
      <c r="AY836" s="136"/>
      <c r="AZ836" s="136"/>
      <c r="BA836" s="136"/>
      <c r="BB836" s="136"/>
      <c r="BC836" s="136"/>
      <c r="BD836" s="136"/>
      <c r="BE836" s="136"/>
      <c r="BF836" s="136"/>
      <c r="BG836" s="136"/>
      <c r="BH836" s="136"/>
      <c r="BI836" s="136"/>
      <c r="BJ836" s="136"/>
      <c r="BK836" s="136"/>
      <c r="BL836" s="136"/>
      <c r="BM836" s="136"/>
      <c r="BN836" s="136"/>
      <c r="BO836" s="136"/>
      <c r="BP836" s="136"/>
      <c r="BQ836" s="136"/>
      <c r="BR836" s="136"/>
      <c r="BS836" s="136"/>
      <c r="BT836" s="136"/>
      <c r="BU836" s="136"/>
      <c r="BV836" s="136"/>
      <c r="BW836" s="136"/>
      <c r="BX836" s="136"/>
      <c r="BY836" s="136"/>
      <c r="BZ836" s="136"/>
      <c r="CA836" s="136"/>
      <c r="CB836" s="136"/>
      <c r="CC836" s="136"/>
      <c r="CD836" s="136"/>
      <c r="CE836" s="136"/>
      <c r="CF836" s="136"/>
      <c r="CG836" s="136"/>
      <c r="CH836" s="136"/>
      <c r="CI836" s="136"/>
      <c r="CJ836" s="136"/>
      <c r="CK836" s="136"/>
      <c r="CL836" s="136"/>
      <c r="CM836" s="136"/>
      <c r="CN836" s="136"/>
      <c r="CO836" s="136"/>
      <c r="CP836" s="136"/>
      <c r="CQ836" s="136"/>
      <c r="CR836" s="136"/>
      <c r="CS836" s="136"/>
      <c r="CT836" s="136"/>
      <c r="CU836" s="136"/>
      <c r="CV836" s="136"/>
      <c r="CW836" s="136"/>
      <c r="CX836" s="136"/>
      <c r="CY836" s="136"/>
      <c r="CZ836" s="136"/>
      <c r="DA836" s="136"/>
      <c r="DB836" s="136"/>
      <c r="DC836" s="136"/>
      <c r="DD836" s="136"/>
      <c r="DE836" s="136"/>
      <c r="DF836" s="136"/>
      <c r="DG836" s="136"/>
      <c r="DH836" s="136"/>
      <c r="DI836" s="136"/>
      <c r="DJ836" s="136"/>
      <c r="DK836" s="136"/>
      <c r="DL836" s="136"/>
      <c r="DM836" s="136"/>
      <c r="DN836" s="136"/>
      <c r="DO836" s="136"/>
      <c r="DP836" s="136"/>
      <c r="DQ836" s="136"/>
      <c r="DR836" s="136"/>
      <c r="DS836" s="136"/>
      <c r="DT836" s="136"/>
      <c r="DU836" s="136"/>
      <c r="DV836" s="136"/>
      <c r="DW836" s="136"/>
      <c r="DX836" s="136"/>
      <c r="DY836" s="136"/>
      <c r="DZ836" s="136"/>
      <c r="EA836" s="136"/>
      <c r="EB836" s="136"/>
      <c r="EC836" s="136"/>
      <c r="ED836" s="136"/>
      <c r="EE836" s="136"/>
      <c r="EF836" s="136"/>
      <c r="EG836" s="136"/>
      <c r="EH836" s="136"/>
      <c r="EI836" s="136"/>
      <c r="EJ836" s="136"/>
      <c r="EK836" s="136"/>
      <c r="EL836" s="136"/>
      <c r="EM836" s="136"/>
      <c r="EN836" s="136"/>
      <c r="EO836" s="136"/>
      <c r="EP836" s="136"/>
      <c r="EQ836" s="136"/>
      <c r="ER836" s="136"/>
      <c r="ES836" s="136"/>
      <c r="ET836" s="136"/>
      <c r="EU836" s="136"/>
      <c r="EV836" s="136"/>
      <c r="EW836" s="136"/>
      <c r="EX836" s="136"/>
      <c r="EY836" s="136"/>
      <c r="EZ836" s="136"/>
      <c r="FA836" s="136"/>
      <c r="FB836" s="136"/>
      <c r="FC836" s="136"/>
      <c r="FD836" s="136"/>
      <c r="FE836" s="136"/>
      <c r="FF836" s="136"/>
      <c r="FG836" s="136"/>
      <c r="FH836" s="136"/>
      <c r="FI836" s="136"/>
      <c r="FJ836" s="136"/>
      <c r="FK836" s="136"/>
      <c r="FL836" s="136"/>
      <c r="FM836" s="136"/>
      <c r="FN836" s="136"/>
      <c r="FO836" s="136"/>
      <c r="FP836" s="136"/>
      <c r="FQ836" s="136"/>
      <c r="FR836" s="136"/>
      <c r="FS836" s="136"/>
      <c r="FT836" s="136"/>
      <c r="FU836" s="136"/>
      <c r="FV836" s="136"/>
      <c r="FW836" s="136"/>
      <c r="FX836" s="136"/>
      <c r="FY836" s="136"/>
      <c r="FZ836" s="136"/>
      <c r="GA836" s="136"/>
      <c r="GB836" s="136"/>
      <c r="GC836" s="136"/>
      <c r="GD836" s="136"/>
      <c r="GE836" s="136"/>
      <c r="GF836" s="136"/>
      <c r="GG836" s="136"/>
      <c r="GH836" s="136"/>
      <c r="GI836" s="136"/>
      <c r="GJ836" s="136"/>
      <c r="GK836" s="136"/>
      <c r="GL836" s="136"/>
      <c r="GM836" s="136"/>
      <c r="GN836" s="136"/>
      <c r="GO836" s="136"/>
      <c r="GP836" s="136"/>
      <c r="GQ836" s="136"/>
      <c r="GR836" s="136"/>
      <c r="GS836" s="136"/>
      <c r="GT836" s="136"/>
      <c r="GU836" s="136"/>
      <c r="GV836" s="136"/>
      <c r="GW836" s="136"/>
      <c r="GX836" s="136"/>
      <c r="GY836" s="136"/>
      <c r="GZ836" s="136"/>
      <c r="HA836" s="136"/>
      <c r="HB836" s="136"/>
      <c r="HC836" s="136"/>
      <c r="HD836" s="136"/>
      <c r="HE836" s="136"/>
      <c r="HF836" s="136"/>
      <c r="HG836" s="136"/>
      <c r="HH836" s="136"/>
      <c r="HI836" s="136"/>
      <c r="HJ836" s="136"/>
      <c r="HK836" s="136"/>
      <c r="HL836" s="136"/>
      <c r="HM836" s="136"/>
      <c r="HN836" s="136"/>
      <c r="HO836" s="136"/>
      <c r="HP836" s="136"/>
      <c r="HQ836" s="136"/>
      <c r="HR836" s="136"/>
      <c r="HS836" s="136"/>
      <c r="HT836" s="136"/>
      <c r="HU836" s="136"/>
      <c r="HV836" s="136"/>
      <c r="HW836" s="136"/>
      <c r="HX836" s="136"/>
      <c r="HY836" s="136"/>
      <c r="HZ836" s="136"/>
      <c r="IA836" s="136"/>
      <c r="IB836" s="136"/>
      <c r="IC836" s="136"/>
      <c r="ID836" s="136"/>
      <c r="IE836" s="136"/>
      <c r="IF836" s="136"/>
      <c r="IG836" s="136"/>
    </row>
    <row r="837" spans="1:241" ht="15" customHeight="1" x14ac:dyDescent="0.25">
      <c r="A837" s="135" t="s">
        <v>434</v>
      </c>
      <c r="B837" s="205">
        <v>3896239</v>
      </c>
      <c r="C837" s="205">
        <v>1862317</v>
      </c>
      <c r="D837" s="205">
        <v>983311</v>
      </c>
      <c r="E837" s="205">
        <v>1544015</v>
      </c>
      <c r="F837" s="205">
        <v>1893847</v>
      </c>
      <c r="G837" s="205">
        <v>340957</v>
      </c>
      <c r="H837" s="242">
        <v>10520686</v>
      </c>
      <c r="I837" s="136"/>
      <c r="J837" s="135" t="s">
        <v>716</v>
      </c>
      <c r="K837" s="205">
        <v>4844319</v>
      </c>
      <c r="L837" s="205">
        <v>3059938</v>
      </c>
      <c r="M837" s="205">
        <v>790308</v>
      </c>
      <c r="N837" s="205">
        <v>1495881</v>
      </c>
      <c r="O837" s="205">
        <v>2146007</v>
      </c>
      <c r="P837" s="205">
        <v>415370</v>
      </c>
      <c r="Q837" s="242">
        <v>12751823</v>
      </c>
      <c r="R837" s="136"/>
      <c r="S837" s="136"/>
      <c r="T837" s="136"/>
      <c r="U837" s="136"/>
      <c r="V837" s="136"/>
      <c r="W837" s="136"/>
      <c r="X837" s="136"/>
      <c r="Y837" s="136"/>
      <c r="Z837" s="136"/>
      <c r="AA837" s="136"/>
      <c r="AB837" s="136"/>
      <c r="AC837" s="136"/>
      <c r="AD837" s="136"/>
      <c r="AE837" s="136"/>
      <c r="AF837" s="136"/>
      <c r="AG837" s="136"/>
      <c r="AH837" s="136"/>
      <c r="AI837" s="136"/>
      <c r="AJ837" s="136"/>
      <c r="AK837" s="136"/>
      <c r="AL837" s="136"/>
      <c r="AM837" s="136"/>
      <c r="AN837" s="136"/>
      <c r="AO837" s="136"/>
      <c r="AP837" s="136"/>
      <c r="AQ837" s="136"/>
      <c r="AR837" s="136"/>
      <c r="AS837" s="136"/>
      <c r="AT837" s="136"/>
      <c r="AU837" s="136"/>
      <c r="AV837" s="136"/>
      <c r="AW837" s="136"/>
      <c r="AX837" s="136"/>
      <c r="AY837" s="136"/>
      <c r="AZ837" s="136"/>
      <c r="BA837" s="136"/>
      <c r="BB837" s="136"/>
      <c r="BC837" s="136"/>
      <c r="BD837" s="136"/>
      <c r="BE837" s="136"/>
      <c r="BF837" s="136"/>
      <c r="BG837" s="136"/>
      <c r="BH837" s="136"/>
      <c r="BI837" s="136"/>
      <c r="BJ837" s="136"/>
      <c r="BK837" s="136"/>
      <c r="BL837" s="136"/>
      <c r="BM837" s="136"/>
      <c r="BN837" s="136"/>
      <c r="BO837" s="136"/>
      <c r="BP837" s="136"/>
      <c r="BQ837" s="136"/>
      <c r="BR837" s="136"/>
      <c r="BS837" s="136"/>
      <c r="BT837" s="136"/>
      <c r="BU837" s="136"/>
      <c r="BV837" s="136"/>
      <c r="BW837" s="136"/>
      <c r="BX837" s="136"/>
      <c r="BY837" s="136"/>
      <c r="BZ837" s="136"/>
      <c r="CA837" s="136"/>
      <c r="CB837" s="136"/>
      <c r="CC837" s="136"/>
      <c r="CD837" s="136"/>
      <c r="CE837" s="136"/>
      <c r="CF837" s="136"/>
      <c r="CG837" s="136"/>
      <c r="CH837" s="136"/>
      <c r="CI837" s="136"/>
      <c r="CJ837" s="136"/>
      <c r="CK837" s="136"/>
      <c r="CL837" s="136"/>
      <c r="CM837" s="136"/>
      <c r="CN837" s="136"/>
      <c r="CO837" s="136"/>
      <c r="CP837" s="136"/>
      <c r="CQ837" s="136"/>
      <c r="CR837" s="136"/>
      <c r="CS837" s="136"/>
      <c r="CT837" s="136"/>
      <c r="CU837" s="136"/>
      <c r="CV837" s="136"/>
      <c r="CW837" s="136"/>
      <c r="CX837" s="136"/>
      <c r="CY837" s="136"/>
      <c r="CZ837" s="136"/>
      <c r="DA837" s="136"/>
      <c r="DB837" s="136"/>
      <c r="DC837" s="136"/>
      <c r="DD837" s="136"/>
      <c r="DE837" s="136"/>
      <c r="DF837" s="136"/>
      <c r="DG837" s="136"/>
      <c r="DH837" s="136"/>
      <c r="DI837" s="136"/>
      <c r="DJ837" s="136"/>
      <c r="DK837" s="136"/>
      <c r="DL837" s="136"/>
      <c r="DM837" s="136"/>
      <c r="DN837" s="136"/>
      <c r="DO837" s="136"/>
      <c r="DP837" s="136"/>
      <c r="DQ837" s="136"/>
      <c r="DR837" s="136"/>
      <c r="DS837" s="136"/>
      <c r="DT837" s="136"/>
      <c r="DU837" s="136"/>
      <c r="DV837" s="136"/>
      <c r="DW837" s="136"/>
      <c r="DX837" s="136"/>
      <c r="DY837" s="136"/>
      <c r="DZ837" s="136"/>
      <c r="EA837" s="136"/>
      <c r="EB837" s="136"/>
      <c r="EC837" s="136"/>
      <c r="ED837" s="136"/>
      <c r="EE837" s="136"/>
      <c r="EF837" s="136"/>
      <c r="EG837" s="136"/>
      <c r="EH837" s="136"/>
      <c r="EI837" s="136"/>
      <c r="EJ837" s="136"/>
      <c r="EK837" s="136"/>
      <c r="EL837" s="136"/>
      <c r="EM837" s="136"/>
      <c r="EN837" s="136"/>
      <c r="EO837" s="136"/>
      <c r="EP837" s="136"/>
      <c r="EQ837" s="136"/>
      <c r="ER837" s="136"/>
      <c r="ES837" s="136"/>
      <c r="ET837" s="136"/>
      <c r="EU837" s="136"/>
      <c r="EV837" s="136"/>
      <c r="EW837" s="136"/>
      <c r="EX837" s="136"/>
      <c r="EY837" s="136"/>
      <c r="EZ837" s="136"/>
      <c r="FA837" s="136"/>
      <c r="FB837" s="136"/>
      <c r="FC837" s="136"/>
      <c r="FD837" s="136"/>
      <c r="FE837" s="136"/>
      <c r="FF837" s="136"/>
      <c r="FG837" s="136"/>
      <c r="FH837" s="136"/>
      <c r="FI837" s="136"/>
      <c r="FJ837" s="136"/>
      <c r="FK837" s="136"/>
      <c r="FL837" s="136"/>
      <c r="FM837" s="136"/>
      <c r="FN837" s="136"/>
      <c r="FO837" s="136"/>
      <c r="FP837" s="136"/>
      <c r="FQ837" s="136"/>
      <c r="FR837" s="136"/>
      <c r="FS837" s="136"/>
      <c r="FT837" s="136"/>
      <c r="FU837" s="136"/>
      <c r="FV837" s="136"/>
      <c r="FW837" s="136"/>
      <c r="FX837" s="136"/>
      <c r="FY837" s="136"/>
      <c r="FZ837" s="136"/>
      <c r="GA837" s="136"/>
      <c r="GB837" s="136"/>
      <c r="GC837" s="136"/>
      <c r="GD837" s="136"/>
      <c r="GE837" s="136"/>
      <c r="GF837" s="136"/>
      <c r="GG837" s="136"/>
      <c r="GH837" s="136"/>
      <c r="GI837" s="136"/>
      <c r="GJ837" s="136"/>
      <c r="GK837" s="136"/>
      <c r="GL837" s="136"/>
      <c r="GM837" s="136"/>
      <c r="GN837" s="136"/>
      <c r="GO837" s="136"/>
      <c r="GP837" s="136"/>
      <c r="GQ837" s="136"/>
      <c r="GR837" s="136"/>
      <c r="GS837" s="136"/>
      <c r="GT837" s="136"/>
      <c r="GU837" s="136"/>
      <c r="GV837" s="136"/>
      <c r="GW837" s="136"/>
      <c r="GX837" s="136"/>
      <c r="GY837" s="136"/>
      <c r="GZ837" s="136"/>
      <c r="HA837" s="136"/>
      <c r="HB837" s="136"/>
      <c r="HC837" s="136"/>
      <c r="HD837" s="136"/>
      <c r="HE837" s="136"/>
      <c r="HF837" s="136"/>
      <c r="HG837" s="136"/>
      <c r="HH837" s="136"/>
      <c r="HI837" s="136"/>
      <c r="HJ837" s="136"/>
      <c r="HK837" s="136"/>
      <c r="HL837" s="136"/>
      <c r="HM837" s="136"/>
      <c r="HN837" s="136"/>
      <c r="HO837" s="136"/>
      <c r="HP837" s="136"/>
      <c r="HQ837" s="136"/>
      <c r="HR837" s="136"/>
      <c r="HS837" s="136"/>
      <c r="HT837" s="136"/>
      <c r="HU837" s="136"/>
      <c r="HV837" s="136"/>
      <c r="HW837" s="136"/>
      <c r="HX837" s="136"/>
      <c r="HY837" s="136"/>
      <c r="HZ837" s="136"/>
      <c r="IA837" s="136"/>
      <c r="IB837" s="136"/>
      <c r="IC837" s="136"/>
      <c r="ID837" s="136"/>
      <c r="IE837" s="136"/>
      <c r="IF837" s="136"/>
      <c r="IG837" s="136"/>
    </row>
    <row r="838" spans="1:241" ht="15" customHeight="1" x14ac:dyDescent="0.25">
      <c r="A838" s="135" t="s">
        <v>707</v>
      </c>
      <c r="B838" s="205">
        <v>5026944</v>
      </c>
      <c r="C838" s="205">
        <v>1904167</v>
      </c>
      <c r="D838" s="205">
        <v>819169</v>
      </c>
      <c r="E838" s="205">
        <v>1410766</v>
      </c>
      <c r="F838" s="205">
        <v>2047600</v>
      </c>
      <c r="G838" s="205">
        <v>359926</v>
      </c>
      <c r="H838" s="242">
        <v>11568572</v>
      </c>
      <c r="I838" s="136"/>
      <c r="J838" s="135" t="s">
        <v>643</v>
      </c>
      <c r="K838" s="205">
        <v>4042069</v>
      </c>
      <c r="L838" s="205">
        <v>2581936</v>
      </c>
      <c r="M838" s="205">
        <v>838327</v>
      </c>
      <c r="N838" s="205">
        <v>1331189</v>
      </c>
      <c r="O838" s="205">
        <v>2416388</v>
      </c>
      <c r="P838" s="205">
        <v>372695</v>
      </c>
      <c r="Q838" s="242">
        <v>11582604</v>
      </c>
      <c r="R838" s="136"/>
      <c r="S838" s="136"/>
      <c r="T838" s="136"/>
      <c r="U838" s="136"/>
      <c r="V838" s="136"/>
      <c r="W838" s="136"/>
      <c r="X838" s="136"/>
      <c r="Y838" s="136"/>
      <c r="Z838" s="136"/>
      <c r="AA838" s="136"/>
      <c r="AB838" s="136"/>
      <c r="AC838" s="136"/>
      <c r="AD838" s="136"/>
      <c r="AE838" s="136"/>
      <c r="AF838" s="136"/>
      <c r="AG838" s="136"/>
      <c r="AH838" s="136"/>
      <c r="AI838" s="136"/>
      <c r="AJ838" s="136"/>
      <c r="AK838" s="136"/>
      <c r="AL838" s="136"/>
      <c r="AM838" s="136"/>
      <c r="AN838" s="136"/>
      <c r="AO838" s="136"/>
      <c r="AP838" s="136"/>
      <c r="AQ838" s="136"/>
      <c r="AR838" s="136"/>
      <c r="AS838" s="136"/>
      <c r="AT838" s="136"/>
      <c r="AU838" s="136"/>
      <c r="AV838" s="136"/>
      <c r="AW838" s="136"/>
      <c r="AX838" s="136"/>
      <c r="AY838" s="136"/>
      <c r="AZ838" s="136"/>
      <c r="BA838" s="136"/>
      <c r="BB838" s="136"/>
      <c r="BC838" s="136"/>
      <c r="BD838" s="136"/>
      <c r="BE838" s="136"/>
      <c r="BF838" s="136"/>
      <c r="BG838" s="136"/>
      <c r="BH838" s="136"/>
      <c r="BI838" s="136"/>
      <c r="BJ838" s="136"/>
      <c r="BK838" s="136"/>
      <c r="BL838" s="136"/>
      <c r="BM838" s="136"/>
      <c r="BN838" s="136"/>
      <c r="BO838" s="136"/>
      <c r="BP838" s="136"/>
      <c r="BQ838" s="136"/>
      <c r="BR838" s="136"/>
      <c r="BS838" s="136"/>
      <c r="BT838" s="136"/>
      <c r="BU838" s="136"/>
      <c r="BV838" s="136"/>
      <c r="BW838" s="136"/>
      <c r="BX838" s="136"/>
      <c r="BY838" s="136"/>
      <c r="BZ838" s="136"/>
      <c r="CA838" s="136"/>
      <c r="CB838" s="136"/>
      <c r="CC838" s="136"/>
      <c r="CD838" s="136"/>
      <c r="CE838" s="136"/>
      <c r="CF838" s="136"/>
      <c r="CG838" s="136"/>
      <c r="CH838" s="136"/>
      <c r="CI838" s="136"/>
      <c r="CJ838" s="136"/>
      <c r="CK838" s="136"/>
      <c r="CL838" s="136"/>
      <c r="CM838" s="136"/>
      <c r="CN838" s="136"/>
      <c r="CO838" s="136"/>
      <c r="CP838" s="136"/>
      <c r="CQ838" s="136"/>
      <c r="CR838" s="136"/>
      <c r="CS838" s="136"/>
      <c r="CT838" s="136"/>
      <c r="CU838" s="136"/>
      <c r="CV838" s="136"/>
      <c r="CW838" s="136"/>
      <c r="CX838" s="136"/>
      <c r="CY838" s="136"/>
      <c r="CZ838" s="136"/>
      <c r="DA838" s="136"/>
      <c r="DB838" s="136"/>
      <c r="DC838" s="136"/>
      <c r="DD838" s="136"/>
      <c r="DE838" s="136"/>
      <c r="DF838" s="136"/>
      <c r="DG838" s="136"/>
      <c r="DH838" s="136"/>
      <c r="DI838" s="136"/>
      <c r="DJ838" s="136"/>
      <c r="DK838" s="136"/>
      <c r="DL838" s="136"/>
      <c r="DM838" s="136"/>
      <c r="DN838" s="136"/>
      <c r="DO838" s="136"/>
      <c r="DP838" s="136"/>
      <c r="DQ838" s="136"/>
      <c r="DR838" s="136"/>
      <c r="DS838" s="136"/>
      <c r="DT838" s="136"/>
      <c r="DU838" s="136"/>
      <c r="DV838" s="136"/>
      <c r="DW838" s="136"/>
      <c r="DX838" s="136"/>
      <c r="DY838" s="136"/>
      <c r="DZ838" s="136"/>
      <c r="EA838" s="136"/>
      <c r="EB838" s="136"/>
      <c r="EC838" s="136"/>
      <c r="ED838" s="136"/>
      <c r="EE838" s="136"/>
      <c r="EF838" s="136"/>
      <c r="EG838" s="136"/>
      <c r="EH838" s="136"/>
      <c r="EI838" s="136"/>
      <c r="EJ838" s="136"/>
      <c r="EK838" s="136"/>
      <c r="EL838" s="136"/>
      <c r="EM838" s="136"/>
      <c r="EN838" s="136"/>
      <c r="EO838" s="136"/>
      <c r="EP838" s="136"/>
      <c r="EQ838" s="136"/>
      <c r="ER838" s="136"/>
      <c r="ES838" s="136"/>
      <c r="ET838" s="136"/>
      <c r="EU838" s="136"/>
      <c r="EV838" s="136"/>
      <c r="EW838" s="136"/>
      <c r="EX838" s="136"/>
      <c r="EY838" s="136"/>
      <c r="EZ838" s="136"/>
      <c r="FA838" s="136"/>
      <c r="FB838" s="136"/>
      <c r="FC838" s="136"/>
      <c r="FD838" s="136"/>
      <c r="FE838" s="136"/>
      <c r="FF838" s="136"/>
      <c r="FG838" s="136"/>
      <c r="FH838" s="136"/>
      <c r="FI838" s="136"/>
      <c r="FJ838" s="136"/>
      <c r="FK838" s="136"/>
      <c r="FL838" s="136"/>
      <c r="FM838" s="136"/>
      <c r="FN838" s="136"/>
      <c r="FO838" s="136"/>
      <c r="FP838" s="136"/>
      <c r="FQ838" s="136"/>
      <c r="FR838" s="136"/>
      <c r="FS838" s="136"/>
      <c r="FT838" s="136"/>
      <c r="FU838" s="136"/>
      <c r="FV838" s="136"/>
      <c r="FW838" s="136"/>
      <c r="FX838" s="136"/>
      <c r="FY838" s="136"/>
      <c r="FZ838" s="136"/>
      <c r="GA838" s="136"/>
      <c r="GB838" s="136"/>
      <c r="GC838" s="136"/>
      <c r="GD838" s="136"/>
      <c r="GE838" s="136"/>
      <c r="GF838" s="136"/>
      <c r="GG838" s="136"/>
      <c r="GH838" s="136"/>
      <c r="GI838" s="136"/>
      <c r="GJ838" s="136"/>
      <c r="GK838" s="136"/>
      <c r="GL838" s="136"/>
      <c r="GM838" s="136"/>
      <c r="GN838" s="136"/>
      <c r="GO838" s="136"/>
      <c r="GP838" s="136"/>
      <c r="GQ838" s="136"/>
      <c r="GR838" s="136"/>
      <c r="GS838" s="136"/>
      <c r="GT838" s="136"/>
      <c r="GU838" s="136"/>
      <c r="GV838" s="136"/>
      <c r="GW838" s="136"/>
      <c r="GX838" s="136"/>
      <c r="GY838" s="136"/>
      <c r="GZ838" s="136"/>
      <c r="HA838" s="136"/>
      <c r="HB838" s="136"/>
      <c r="HC838" s="136"/>
      <c r="HD838" s="136"/>
      <c r="HE838" s="136"/>
      <c r="HF838" s="136"/>
      <c r="HG838" s="136"/>
      <c r="HH838" s="136"/>
      <c r="HI838" s="136"/>
      <c r="HJ838" s="136"/>
      <c r="HK838" s="136"/>
      <c r="HL838" s="136"/>
      <c r="HM838" s="136"/>
      <c r="HN838" s="136"/>
      <c r="HO838" s="136"/>
      <c r="HP838" s="136"/>
      <c r="HQ838" s="136"/>
      <c r="HR838" s="136"/>
      <c r="HS838" s="136"/>
      <c r="HT838" s="136"/>
      <c r="HU838" s="136"/>
      <c r="HV838" s="136"/>
      <c r="HW838" s="136"/>
      <c r="HX838" s="136"/>
      <c r="HY838" s="136"/>
      <c r="HZ838" s="136"/>
      <c r="IA838" s="136"/>
      <c r="IB838" s="136"/>
      <c r="IC838" s="136"/>
      <c r="ID838" s="136"/>
      <c r="IE838" s="136"/>
      <c r="IF838" s="136"/>
      <c r="IG838" s="136"/>
    </row>
    <row r="839" spans="1:241" ht="15" customHeight="1" x14ac:dyDescent="0.25">
      <c r="A839" s="135" t="s">
        <v>635</v>
      </c>
      <c r="B839" s="205">
        <v>5701939</v>
      </c>
      <c r="C839" s="205">
        <v>1900435</v>
      </c>
      <c r="D839" s="205">
        <v>829536</v>
      </c>
      <c r="E839" s="205">
        <v>1139096</v>
      </c>
      <c r="F839" s="205">
        <v>1882906</v>
      </c>
      <c r="G839" s="205">
        <v>386661</v>
      </c>
      <c r="H839" s="242">
        <v>11840573</v>
      </c>
      <c r="I839" s="136"/>
      <c r="J839" s="135" t="s">
        <v>476</v>
      </c>
      <c r="K839" s="205">
        <v>3944371</v>
      </c>
      <c r="L839" s="205">
        <v>2650788</v>
      </c>
      <c r="M839" s="205">
        <v>832292</v>
      </c>
      <c r="N839" s="205">
        <v>1082137</v>
      </c>
      <c r="O839" s="205">
        <v>2361777</v>
      </c>
      <c r="P839" s="205">
        <v>763924</v>
      </c>
      <c r="Q839" s="242">
        <v>11635289</v>
      </c>
      <c r="R839" s="136"/>
      <c r="S839" s="136"/>
      <c r="T839" s="136"/>
      <c r="U839" s="136"/>
      <c r="V839" s="136"/>
      <c r="W839" s="136"/>
      <c r="X839" s="136"/>
      <c r="Y839" s="136"/>
      <c r="Z839" s="136"/>
      <c r="AA839" s="136"/>
      <c r="AB839" s="136"/>
      <c r="AC839" s="136"/>
      <c r="AD839" s="136"/>
      <c r="AE839" s="136"/>
      <c r="AF839" s="136"/>
      <c r="AG839" s="136"/>
      <c r="AH839" s="136"/>
      <c r="AI839" s="136"/>
      <c r="AJ839" s="136"/>
      <c r="AK839" s="136"/>
      <c r="AL839" s="136"/>
      <c r="AM839" s="136"/>
      <c r="AN839" s="136"/>
      <c r="AO839" s="136"/>
      <c r="AP839" s="136"/>
      <c r="AQ839" s="136"/>
      <c r="AR839" s="136"/>
      <c r="AS839" s="136"/>
      <c r="AT839" s="136"/>
      <c r="AU839" s="136"/>
      <c r="AV839" s="136"/>
      <c r="AW839" s="136"/>
      <c r="AX839" s="136"/>
      <c r="AY839" s="136"/>
      <c r="AZ839" s="136"/>
      <c r="BA839" s="136"/>
      <c r="BB839" s="136"/>
      <c r="BC839" s="136"/>
      <c r="BD839" s="136"/>
      <c r="BE839" s="136"/>
      <c r="BF839" s="136"/>
      <c r="BG839" s="136"/>
      <c r="BH839" s="136"/>
      <c r="BI839" s="136"/>
      <c r="BJ839" s="136"/>
      <c r="BK839" s="136"/>
      <c r="BL839" s="136"/>
      <c r="BM839" s="136"/>
      <c r="BN839" s="136"/>
      <c r="BO839" s="136"/>
      <c r="BP839" s="136"/>
      <c r="BQ839" s="136"/>
      <c r="BR839" s="136"/>
      <c r="BS839" s="136"/>
      <c r="BT839" s="136"/>
      <c r="BU839" s="136"/>
      <c r="BV839" s="136"/>
      <c r="BW839" s="136"/>
      <c r="BX839" s="136"/>
      <c r="BY839" s="136"/>
      <c r="BZ839" s="136"/>
      <c r="CA839" s="136"/>
      <c r="CB839" s="136"/>
      <c r="CC839" s="136"/>
      <c r="CD839" s="136"/>
      <c r="CE839" s="136"/>
      <c r="CF839" s="136"/>
      <c r="CG839" s="136"/>
      <c r="CH839" s="136"/>
      <c r="CI839" s="136"/>
      <c r="CJ839" s="136"/>
      <c r="CK839" s="136"/>
      <c r="CL839" s="136"/>
      <c r="CM839" s="136"/>
      <c r="CN839" s="136"/>
      <c r="CO839" s="136"/>
      <c r="CP839" s="136"/>
      <c r="CQ839" s="136"/>
      <c r="CR839" s="136"/>
      <c r="CS839" s="136"/>
      <c r="CT839" s="136"/>
      <c r="CU839" s="136"/>
      <c r="CV839" s="136"/>
      <c r="CW839" s="136"/>
      <c r="CX839" s="136"/>
      <c r="CY839" s="136"/>
      <c r="CZ839" s="136"/>
      <c r="DA839" s="136"/>
      <c r="DB839" s="136"/>
      <c r="DC839" s="136"/>
      <c r="DD839" s="136"/>
      <c r="DE839" s="136"/>
      <c r="DF839" s="136"/>
      <c r="DG839" s="136"/>
      <c r="DH839" s="136"/>
      <c r="DI839" s="136"/>
      <c r="DJ839" s="136"/>
      <c r="DK839" s="136"/>
      <c r="DL839" s="136"/>
      <c r="DM839" s="136"/>
      <c r="DN839" s="136"/>
      <c r="DO839" s="136"/>
      <c r="DP839" s="136"/>
      <c r="DQ839" s="136"/>
      <c r="DR839" s="136"/>
      <c r="DS839" s="136"/>
      <c r="DT839" s="136"/>
      <c r="DU839" s="136"/>
      <c r="DV839" s="136"/>
      <c r="DW839" s="136"/>
      <c r="DX839" s="136"/>
      <c r="DY839" s="136"/>
      <c r="DZ839" s="136"/>
      <c r="EA839" s="136"/>
      <c r="EB839" s="136"/>
      <c r="EC839" s="136"/>
      <c r="ED839" s="136"/>
      <c r="EE839" s="136"/>
      <c r="EF839" s="136"/>
      <c r="EG839" s="136"/>
      <c r="EH839" s="136"/>
      <c r="EI839" s="136"/>
      <c r="EJ839" s="136"/>
      <c r="EK839" s="136"/>
      <c r="EL839" s="136"/>
      <c r="EM839" s="136"/>
      <c r="EN839" s="136"/>
      <c r="EO839" s="136"/>
      <c r="EP839" s="136"/>
      <c r="EQ839" s="136"/>
      <c r="ER839" s="136"/>
      <c r="ES839" s="136"/>
      <c r="ET839" s="136"/>
      <c r="EU839" s="136"/>
      <c r="EV839" s="136"/>
      <c r="EW839" s="136"/>
      <c r="EX839" s="136"/>
      <c r="EY839" s="136"/>
      <c r="EZ839" s="136"/>
      <c r="FA839" s="136"/>
      <c r="FB839" s="136"/>
      <c r="FC839" s="136"/>
      <c r="FD839" s="136"/>
      <c r="FE839" s="136"/>
      <c r="FF839" s="136"/>
      <c r="FG839" s="136"/>
      <c r="FH839" s="136"/>
      <c r="FI839" s="136"/>
      <c r="FJ839" s="136"/>
      <c r="FK839" s="136"/>
      <c r="FL839" s="136"/>
      <c r="FM839" s="136"/>
      <c r="FN839" s="136"/>
      <c r="FO839" s="136"/>
      <c r="FP839" s="136"/>
      <c r="FQ839" s="136"/>
      <c r="FR839" s="136"/>
      <c r="FS839" s="136"/>
      <c r="FT839" s="136"/>
      <c r="FU839" s="136"/>
      <c r="FV839" s="136"/>
      <c r="FW839" s="136"/>
      <c r="FX839" s="136"/>
      <c r="FY839" s="136"/>
      <c r="FZ839" s="136"/>
      <c r="GA839" s="136"/>
      <c r="GB839" s="136"/>
      <c r="GC839" s="136"/>
      <c r="GD839" s="136"/>
      <c r="GE839" s="136"/>
      <c r="GF839" s="136"/>
      <c r="GG839" s="136"/>
      <c r="GH839" s="136"/>
      <c r="GI839" s="136"/>
      <c r="GJ839" s="136"/>
      <c r="GK839" s="136"/>
      <c r="GL839" s="136"/>
      <c r="GM839" s="136"/>
      <c r="GN839" s="136"/>
      <c r="GO839" s="136"/>
      <c r="GP839" s="136"/>
      <c r="GQ839" s="136"/>
      <c r="GR839" s="136"/>
      <c r="GS839" s="136"/>
      <c r="GT839" s="136"/>
      <c r="GU839" s="136"/>
      <c r="GV839" s="136"/>
      <c r="GW839" s="136"/>
      <c r="GX839" s="136"/>
      <c r="GY839" s="136"/>
      <c r="GZ839" s="136"/>
      <c r="HA839" s="136"/>
      <c r="HB839" s="136"/>
      <c r="HC839" s="136"/>
      <c r="HD839" s="136"/>
      <c r="HE839" s="136"/>
      <c r="HF839" s="136"/>
      <c r="HG839" s="136"/>
      <c r="HH839" s="136"/>
      <c r="HI839" s="136"/>
      <c r="HJ839" s="136"/>
      <c r="HK839" s="136"/>
      <c r="HL839" s="136"/>
      <c r="HM839" s="136"/>
      <c r="HN839" s="136"/>
      <c r="HO839" s="136"/>
      <c r="HP839" s="136"/>
      <c r="HQ839" s="136"/>
      <c r="HR839" s="136"/>
      <c r="HS839" s="136"/>
      <c r="HT839" s="136"/>
      <c r="HU839" s="136"/>
      <c r="HV839" s="136"/>
      <c r="HW839" s="136"/>
      <c r="HX839" s="136"/>
      <c r="HY839" s="136"/>
      <c r="HZ839" s="136"/>
      <c r="IA839" s="136"/>
      <c r="IB839" s="136"/>
      <c r="IC839" s="136"/>
      <c r="ID839" s="136"/>
      <c r="IE839" s="136"/>
      <c r="IF839" s="136"/>
      <c r="IG839" s="136"/>
    </row>
    <row r="840" spans="1:241" ht="15" customHeight="1" x14ac:dyDescent="0.25">
      <c r="A840" s="135" t="s">
        <v>636</v>
      </c>
      <c r="B840" s="205">
        <v>4019164</v>
      </c>
      <c r="C840" s="205">
        <v>2481736</v>
      </c>
      <c r="D840" s="205">
        <v>911179</v>
      </c>
      <c r="E840" s="205">
        <v>1013651</v>
      </c>
      <c r="F840" s="205">
        <v>1854828</v>
      </c>
      <c r="G840" s="205">
        <v>592682</v>
      </c>
      <c r="H840" s="242">
        <v>10873240</v>
      </c>
      <c r="I840" s="136"/>
      <c r="J840" s="135" t="s">
        <v>479</v>
      </c>
      <c r="K840" s="205">
        <v>4317180</v>
      </c>
      <c r="L840" s="205">
        <v>4273098</v>
      </c>
      <c r="M840" s="205">
        <v>1163927</v>
      </c>
      <c r="N840" s="205">
        <v>1090039</v>
      </c>
      <c r="O840" s="205">
        <v>2273094</v>
      </c>
      <c r="P840" s="205">
        <v>1478376</v>
      </c>
      <c r="Q840" s="242">
        <v>14595714</v>
      </c>
      <c r="R840" s="136"/>
      <c r="S840" s="136"/>
      <c r="T840" s="136"/>
      <c r="U840" s="136"/>
      <c r="V840" s="136"/>
      <c r="W840" s="136"/>
      <c r="X840" s="136"/>
      <c r="Y840" s="136"/>
      <c r="Z840" s="136"/>
      <c r="AA840" s="136"/>
      <c r="AB840" s="136"/>
      <c r="AC840" s="136"/>
      <c r="AD840" s="136"/>
      <c r="AE840" s="136"/>
      <c r="AF840" s="136"/>
      <c r="AG840" s="136"/>
      <c r="AH840" s="136"/>
      <c r="AI840" s="136"/>
      <c r="AJ840" s="136"/>
      <c r="AK840" s="136"/>
      <c r="AL840" s="136"/>
      <c r="AM840" s="136"/>
      <c r="AN840" s="136"/>
      <c r="AO840" s="136"/>
      <c r="AP840" s="136"/>
      <c r="AQ840" s="136"/>
      <c r="AR840" s="136"/>
      <c r="AS840" s="136"/>
      <c r="AT840" s="136"/>
      <c r="AU840" s="136"/>
      <c r="AV840" s="136"/>
      <c r="AW840" s="136"/>
      <c r="AX840" s="136"/>
      <c r="AY840" s="136"/>
      <c r="AZ840" s="136"/>
      <c r="BA840" s="136"/>
      <c r="BB840" s="136"/>
      <c r="BC840" s="136"/>
      <c r="BD840" s="136"/>
      <c r="BE840" s="136"/>
      <c r="BF840" s="136"/>
      <c r="BG840" s="136"/>
      <c r="BH840" s="136"/>
      <c r="BI840" s="136"/>
      <c r="BJ840" s="136"/>
      <c r="BK840" s="136"/>
      <c r="BL840" s="136"/>
      <c r="BM840" s="136"/>
      <c r="BN840" s="136"/>
      <c r="BO840" s="136"/>
      <c r="BP840" s="136"/>
      <c r="BQ840" s="136"/>
      <c r="BR840" s="136"/>
      <c r="BS840" s="136"/>
      <c r="BT840" s="136"/>
      <c r="BU840" s="136"/>
      <c r="BV840" s="136"/>
      <c r="BW840" s="136"/>
      <c r="BX840" s="136"/>
      <c r="BY840" s="136"/>
      <c r="BZ840" s="136"/>
      <c r="CA840" s="136"/>
      <c r="CB840" s="136"/>
      <c r="CC840" s="136"/>
      <c r="CD840" s="136"/>
      <c r="CE840" s="136"/>
      <c r="CF840" s="136"/>
      <c r="CG840" s="136"/>
      <c r="CH840" s="136"/>
      <c r="CI840" s="136"/>
      <c r="CJ840" s="136"/>
      <c r="CK840" s="136"/>
      <c r="CL840" s="136"/>
      <c r="CM840" s="136"/>
      <c r="CN840" s="136"/>
      <c r="CO840" s="136"/>
      <c r="CP840" s="136"/>
      <c r="CQ840" s="136"/>
      <c r="CR840" s="136"/>
      <c r="CS840" s="136"/>
      <c r="CT840" s="136"/>
      <c r="CU840" s="136"/>
      <c r="CV840" s="136"/>
      <c r="CW840" s="136"/>
      <c r="CX840" s="136"/>
      <c r="CY840" s="136"/>
      <c r="CZ840" s="136"/>
      <c r="DA840" s="136"/>
      <c r="DB840" s="136"/>
      <c r="DC840" s="136"/>
      <c r="DD840" s="136"/>
      <c r="DE840" s="136"/>
      <c r="DF840" s="136"/>
      <c r="DG840" s="136"/>
      <c r="DH840" s="136"/>
      <c r="DI840" s="136"/>
      <c r="DJ840" s="136"/>
      <c r="DK840" s="136"/>
      <c r="DL840" s="136"/>
      <c r="DM840" s="136"/>
      <c r="DN840" s="136"/>
      <c r="DO840" s="136"/>
      <c r="DP840" s="136"/>
      <c r="DQ840" s="136"/>
      <c r="DR840" s="136"/>
      <c r="DS840" s="136"/>
      <c r="DT840" s="136"/>
      <c r="DU840" s="136"/>
      <c r="DV840" s="136"/>
      <c r="DW840" s="136"/>
      <c r="DX840" s="136"/>
      <c r="DY840" s="136"/>
      <c r="DZ840" s="136"/>
      <c r="EA840" s="136"/>
      <c r="EB840" s="136"/>
      <c r="EC840" s="136"/>
      <c r="ED840" s="136"/>
      <c r="EE840" s="136"/>
      <c r="EF840" s="136"/>
      <c r="EG840" s="136"/>
      <c r="EH840" s="136"/>
      <c r="EI840" s="136"/>
      <c r="EJ840" s="136"/>
      <c r="EK840" s="136"/>
      <c r="EL840" s="136"/>
      <c r="EM840" s="136"/>
      <c r="EN840" s="136"/>
      <c r="EO840" s="136"/>
      <c r="EP840" s="136"/>
      <c r="EQ840" s="136"/>
      <c r="ER840" s="136"/>
      <c r="ES840" s="136"/>
      <c r="ET840" s="136"/>
      <c r="EU840" s="136"/>
      <c r="EV840" s="136"/>
      <c r="EW840" s="136"/>
      <c r="EX840" s="136"/>
      <c r="EY840" s="136"/>
      <c r="EZ840" s="136"/>
      <c r="FA840" s="136"/>
      <c r="FB840" s="136"/>
      <c r="FC840" s="136"/>
      <c r="FD840" s="136"/>
      <c r="FE840" s="136"/>
      <c r="FF840" s="136"/>
      <c r="FG840" s="136"/>
      <c r="FH840" s="136"/>
      <c r="FI840" s="136"/>
      <c r="FJ840" s="136"/>
      <c r="FK840" s="136"/>
      <c r="FL840" s="136"/>
      <c r="FM840" s="136"/>
      <c r="FN840" s="136"/>
      <c r="FO840" s="136"/>
      <c r="FP840" s="136"/>
      <c r="FQ840" s="136"/>
      <c r="FR840" s="136"/>
      <c r="FS840" s="136"/>
      <c r="FT840" s="136"/>
      <c r="FU840" s="136"/>
      <c r="FV840" s="136"/>
      <c r="FW840" s="136"/>
      <c r="FX840" s="136"/>
      <c r="FY840" s="136"/>
      <c r="FZ840" s="136"/>
      <c r="GA840" s="136"/>
      <c r="GB840" s="136"/>
      <c r="GC840" s="136"/>
      <c r="GD840" s="136"/>
      <c r="GE840" s="136"/>
      <c r="GF840" s="136"/>
      <c r="GG840" s="136"/>
      <c r="GH840" s="136"/>
      <c r="GI840" s="136"/>
      <c r="GJ840" s="136"/>
      <c r="GK840" s="136"/>
      <c r="GL840" s="136"/>
      <c r="GM840" s="136"/>
      <c r="GN840" s="136"/>
      <c r="GO840" s="136"/>
      <c r="GP840" s="136"/>
      <c r="GQ840" s="136"/>
      <c r="GR840" s="136"/>
      <c r="GS840" s="136"/>
      <c r="GT840" s="136"/>
      <c r="GU840" s="136"/>
      <c r="GV840" s="136"/>
      <c r="GW840" s="136"/>
      <c r="GX840" s="136"/>
      <c r="GY840" s="136"/>
      <c r="GZ840" s="136"/>
      <c r="HA840" s="136"/>
      <c r="HB840" s="136"/>
      <c r="HC840" s="136"/>
      <c r="HD840" s="136"/>
      <c r="HE840" s="136"/>
      <c r="HF840" s="136"/>
      <c r="HG840" s="136"/>
      <c r="HH840" s="136"/>
      <c r="HI840" s="136"/>
      <c r="HJ840" s="136"/>
      <c r="HK840" s="136"/>
      <c r="HL840" s="136"/>
      <c r="HM840" s="136"/>
      <c r="HN840" s="136"/>
      <c r="HO840" s="136"/>
      <c r="HP840" s="136"/>
      <c r="HQ840" s="136"/>
      <c r="HR840" s="136"/>
      <c r="HS840" s="136"/>
      <c r="HT840" s="136"/>
      <c r="HU840" s="136"/>
      <c r="HV840" s="136"/>
      <c r="HW840" s="136"/>
      <c r="HX840" s="136"/>
      <c r="HY840" s="136"/>
      <c r="HZ840" s="136"/>
      <c r="IA840" s="136"/>
      <c r="IB840" s="136"/>
      <c r="IC840" s="136"/>
      <c r="ID840" s="136"/>
      <c r="IE840" s="136"/>
      <c r="IF840" s="136"/>
      <c r="IG840" s="136"/>
    </row>
    <row r="841" spans="1:241" ht="15" customHeight="1" x14ac:dyDescent="0.25">
      <c r="A841" s="135" t="s">
        <v>438</v>
      </c>
      <c r="B841" s="205">
        <v>4217396</v>
      </c>
      <c r="C841" s="205">
        <v>2110155</v>
      </c>
      <c r="D841" s="205">
        <v>1041837</v>
      </c>
      <c r="E841" s="205">
        <v>1352129</v>
      </c>
      <c r="F841" s="205">
        <v>1697328</v>
      </c>
      <c r="G841" s="205">
        <v>547844</v>
      </c>
      <c r="H841" s="242">
        <v>10966689</v>
      </c>
      <c r="I841" s="136"/>
      <c r="J841" s="135" t="s">
        <v>480</v>
      </c>
      <c r="K841" s="205">
        <v>3863613</v>
      </c>
      <c r="L841" s="205">
        <v>3193873</v>
      </c>
      <c r="M841" s="205">
        <v>1045847</v>
      </c>
      <c r="N841" s="205">
        <v>1067875</v>
      </c>
      <c r="O841" s="205">
        <v>2088143</v>
      </c>
      <c r="P841" s="205">
        <v>891294</v>
      </c>
      <c r="Q841" s="242">
        <v>12150645</v>
      </c>
      <c r="R841" s="136"/>
      <c r="S841" s="136"/>
      <c r="T841" s="136"/>
      <c r="U841" s="136"/>
      <c r="V841" s="136"/>
      <c r="W841" s="136"/>
      <c r="X841" s="136"/>
      <c r="Y841" s="136"/>
      <c r="Z841" s="136"/>
      <c r="AA841" s="136"/>
      <c r="AB841" s="136"/>
      <c r="AC841" s="136"/>
      <c r="AD841" s="136"/>
      <c r="AE841" s="136"/>
      <c r="AF841" s="136"/>
      <c r="AG841" s="136"/>
      <c r="AH841" s="136"/>
      <c r="AI841" s="136"/>
      <c r="AJ841" s="136"/>
      <c r="AK841" s="136"/>
      <c r="AL841" s="136"/>
      <c r="AM841" s="136"/>
      <c r="AN841" s="136"/>
      <c r="AO841" s="136"/>
      <c r="AP841" s="136"/>
      <c r="AQ841" s="136"/>
      <c r="AR841" s="136"/>
      <c r="AS841" s="136"/>
      <c r="AT841" s="136"/>
      <c r="AU841" s="136"/>
      <c r="AV841" s="136"/>
      <c r="AW841" s="136"/>
      <c r="AX841" s="136"/>
      <c r="AY841" s="136"/>
      <c r="AZ841" s="136"/>
      <c r="BA841" s="136"/>
      <c r="BB841" s="136"/>
      <c r="BC841" s="136"/>
      <c r="BD841" s="136"/>
      <c r="BE841" s="136"/>
      <c r="BF841" s="136"/>
      <c r="BG841" s="136"/>
      <c r="BH841" s="136"/>
      <c r="BI841" s="136"/>
      <c r="BJ841" s="136"/>
      <c r="BK841" s="136"/>
      <c r="BL841" s="136"/>
      <c r="BM841" s="136"/>
      <c r="BN841" s="136"/>
      <c r="BO841" s="136"/>
      <c r="BP841" s="136"/>
      <c r="BQ841" s="136"/>
      <c r="BR841" s="136"/>
      <c r="BS841" s="136"/>
      <c r="BT841" s="136"/>
      <c r="BU841" s="136"/>
      <c r="BV841" s="136"/>
      <c r="BW841" s="136"/>
      <c r="BX841" s="136"/>
      <c r="BY841" s="136"/>
      <c r="BZ841" s="136"/>
      <c r="CA841" s="136"/>
      <c r="CB841" s="136"/>
      <c r="CC841" s="136"/>
      <c r="CD841" s="136"/>
      <c r="CE841" s="136"/>
      <c r="CF841" s="136"/>
      <c r="CG841" s="136"/>
      <c r="CH841" s="136"/>
      <c r="CI841" s="136"/>
      <c r="CJ841" s="136"/>
      <c r="CK841" s="136"/>
      <c r="CL841" s="136"/>
      <c r="CM841" s="136"/>
      <c r="CN841" s="136"/>
      <c r="CO841" s="136"/>
      <c r="CP841" s="136"/>
      <c r="CQ841" s="136"/>
      <c r="CR841" s="136"/>
      <c r="CS841" s="136"/>
      <c r="CT841" s="136"/>
      <c r="CU841" s="136"/>
      <c r="CV841" s="136"/>
      <c r="CW841" s="136"/>
      <c r="CX841" s="136"/>
      <c r="CY841" s="136"/>
      <c r="CZ841" s="136"/>
      <c r="DA841" s="136"/>
      <c r="DB841" s="136"/>
      <c r="DC841" s="136"/>
      <c r="DD841" s="136"/>
      <c r="DE841" s="136"/>
      <c r="DF841" s="136"/>
      <c r="DG841" s="136"/>
      <c r="DH841" s="136"/>
      <c r="DI841" s="136"/>
      <c r="DJ841" s="136"/>
      <c r="DK841" s="136"/>
      <c r="DL841" s="136"/>
      <c r="DM841" s="136"/>
      <c r="DN841" s="136"/>
      <c r="DO841" s="136"/>
      <c r="DP841" s="136"/>
      <c r="DQ841" s="136"/>
      <c r="DR841" s="136"/>
      <c r="DS841" s="136"/>
      <c r="DT841" s="136"/>
      <c r="DU841" s="136"/>
      <c r="DV841" s="136"/>
      <c r="DW841" s="136"/>
      <c r="DX841" s="136"/>
      <c r="DY841" s="136"/>
      <c r="DZ841" s="136"/>
      <c r="EA841" s="136"/>
      <c r="EB841" s="136"/>
      <c r="EC841" s="136"/>
      <c r="ED841" s="136"/>
      <c r="EE841" s="136"/>
      <c r="EF841" s="136"/>
      <c r="EG841" s="136"/>
      <c r="EH841" s="136"/>
      <c r="EI841" s="136"/>
      <c r="EJ841" s="136"/>
      <c r="EK841" s="136"/>
      <c r="EL841" s="136"/>
      <c r="EM841" s="136"/>
      <c r="EN841" s="136"/>
      <c r="EO841" s="136"/>
      <c r="EP841" s="136"/>
      <c r="EQ841" s="136"/>
      <c r="ER841" s="136"/>
      <c r="ES841" s="136"/>
      <c r="ET841" s="136"/>
      <c r="EU841" s="136"/>
      <c r="EV841" s="136"/>
      <c r="EW841" s="136"/>
      <c r="EX841" s="136"/>
      <c r="EY841" s="136"/>
      <c r="EZ841" s="136"/>
      <c r="FA841" s="136"/>
      <c r="FB841" s="136"/>
      <c r="FC841" s="136"/>
      <c r="FD841" s="136"/>
      <c r="FE841" s="136"/>
      <c r="FF841" s="136"/>
      <c r="FG841" s="136"/>
      <c r="FH841" s="136"/>
      <c r="FI841" s="136"/>
      <c r="FJ841" s="136"/>
      <c r="FK841" s="136"/>
      <c r="FL841" s="136"/>
      <c r="FM841" s="136"/>
      <c r="FN841" s="136"/>
      <c r="FO841" s="136"/>
      <c r="FP841" s="136"/>
      <c r="FQ841" s="136"/>
      <c r="FR841" s="136"/>
      <c r="FS841" s="136"/>
      <c r="FT841" s="136"/>
      <c r="FU841" s="136"/>
      <c r="FV841" s="136"/>
      <c r="FW841" s="136"/>
      <c r="FX841" s="136"/>
      <c r="FY841" s="136"/>
      <c r="FZ841" s="136"/>
      <c r="GA841" s="136"/>
      <c r="GB841" s="136"/>
      <c r="GC841" s="136"/>
      <c r="GD841" s="136"/>
      <c r="GE841" s="136"/>
      <c r="GF841" s="136"/>
      <c r="GG841" s="136"/>
      <c r="GH841" s="136"/>
      <c r="GI841" s="136"/>
      <c r="GJ841" s="136"/>
      <c r="GK841" s="136"/>
      <c r="GL841" s="136"/>
      <c r="GM841" s="136"/>
      <c r="GN841" s="136"/>
      <c r="GO841" s="136"/>
      <c r="GP841" s="136"/>
      <c r="GQ841" s="136"/>
      <c r="GR841" s="136"/>
      <c r="GS841" s="136"/>
      <c r="GT841" s="136"/>
      <c r="GU841" s="136"/>
      <c r="GV841" s="136"/>
      <c r="GW841" s="136"/>
      <c r="GX841" s="136"/>
      <c r="GY841" s="136"/>
      <c r="GZ841" s="136"/>
      <c r="HA841" s="136"/>
      <c r="HB841" s="136"/>
      <c r="HC841" s="136"/>
      <c r="HD841" s="136"/>
      <c r="HE841" s="136"/>
      <c r="HF841" s="136"/>
      <c r="HG841" s="136"/>
      <c r="HH841" s="136"/>
      <c r="HI841" s="136"/>
      <c r="HJ841" s="136"/>
      <c r="HK841" s="136"/>
      <c r="HL841" s="136"/>
      <c r="HM841" s="136"/>
      <c r="HN841" s="136"/>
      <c r="HO841" s="136"/>
      <c r="HP841" s="136"/>
      <c r="HQ841" s="136"/>
      <c r="HR841" s="136"/>
      <c r="HS841" s="136"/>
      <c r="HT841" s="136"/>
      <c r="HU841" s="136"/>
      <c r="HV841" s="136"/>
      <c r="HW841" s="136"/>
      <c r="HX841" s="136"/>
      <c r="HY841" s="136"/>
      <c r="HZ841" s="136"/>
      <c r="IA841" s="136"/>
      <c r="IB841" s="136"/>
      <c r="IC841" s="136"/>
      <c r="ID841" s="136"/>
      <c r="IE841" s="136"/>
      <c r="IF841" s="136"/>
      <c r="IG841" s="136"/>
    </row>
    <row r="842" spans="1:241" ht="15" customHeight="1" x14ac:dyDescent="0.25">
      <c r="A842" s="135" t="s">
        <v>760</v>
      </c>
      <c r="B842" s="205">
        <v>5480238</v>
      </c>
      <c r="C842" s="205">
        <v>2878087</v>
      </c>
      <c r="D842" s="205">
        <v>1115858</v>
      </c>
      <c r="E842" s="205">
        <v>1256059</v>
      </c>
      <c r="F842" s="205">
        <v>1924806</v>
      </c>
      <c r="G842" s="205">
        <v>687212</v>
      </c>
      <c r="H842" s="242">
        <v>13342260</v>
      </c>
      <c r="I842" s="136"/>
      <c r="J842" s="135" t="s">
        <v>717</v>
      </c>
      <c r="K842" s="205">
        <v>4531579</v>
      </c>
      <c r="L842" s="205">
        <v>4388200</v>
      </c>
      <c r="M842" s="205">
        <v>1156337</v>
      </c>
      <c r="N842" s="205">
        <v>1139329</v>
      </c>
      <c r="O842" s="205">
        <v>2199705</v>
      </c>
      <c r="P842" s="205">
        <v>670627</v>
      </c>
      <c r="Q842" s="242">
        <v>14085777</v>
      </c>
      <c r="R842" s="136"/>
      <c r="S842" s="136"/>
      <c r="T842" s="136"/>
      <c r="U842" s="136"/>
      <c r="V842" s="136"/>
      <c r="W842" s="136"/>
      <c r="X842" s="136"/>
      <c r="Y842" s="136"/>
      <c r="Z842" s="136"/>
      <c r="AA842" s="136"/>
      <c r="AB842" s="136"/>
      <c r="AC842" s="136"/>
      <c r="AD842" s="136"/>
      <c r="AE842" s="136"/>
      <c r="AF842" s="136"/>
      <c r="AG842" s="136"/>
      <c r="AH842" s="136"/>
      <c r="AI842" s="136"/>
      <c r="AJ842" s="136"/>
      <c r="AK842" s="136"/>
      <c r="AL842" s="136"/>
      <c r="AM842" s="136"/>
      <c r="AN842" s="136"/>
      <c r="AO842" s="136"/>
      <c r="AP842" s="136"/>
      <c r="AQ842" s="136"/>
      <c r="AR842" s="136"/>
      <c r="AS842" s="136"/>
      <c r="AT842" s="136"/>
      <c r="AU842" s="136"/>
      <c r="AV842" s="136"/>
      <c r="AW842" s="136"/>
      <c r="AX842" s="136"/>
      <c r="AY842" s="136"/>
      <c r="AZ842" s="136"/>
      <c r="BA842" s="136"/>
      <c r="BB842" s="136"/>
      <c r="BC842" s="136"/>
      <c r="BD842" s="136"/>
      <c r="BE842" s="136"/>
      <c r="BF842" s="136"/>
      <c r="BG842" s="136"/>
      <c r="BH842" s="136"/>
      <c r="BI842" s="136"/>
      <c r="BJ842" s="136"/>
      <c r="BK842" s="136"/>
      <c r="BL842" s="136"/>
      <c r="BM842" s="136"/>
      <c r="BN842" s="136"/>
      <c r="BO842" s="136"/>
      <c r="BP842" s="136"/>
      <c r="BQ842" s="136"/>
      <c r="BR842" s="136"/>
      <c r="BS842" s="136"/>
      <c r="BT842" s="136"/>
      <c r="BU842" s="136"/>
      <c r="BV842" s="136"/>
      <c r="BW842" s="136"/>
      <c r="BX842" s="136"/>
      <c r="BY842" s="136"/>
      <c r="BZ842" s="136"/>
      <c r="CA842" s="136"/>
      <c r="CB842" s="136"/>
      <c r="CC842" s="136"/>
      <c r="CD842" s="136"/>
      <c r="CE842" s="136"/>
      <c r="CF842" s="136"/>
      <c r="CG842" s="136"/>
      <c r="CH842" s="136"/>
      <c r="CI842" s="136"/>
      <c r="CJ842" s="136"/>
      <c r="CK842" s="136"/>
      <c r="CL842" s="136"/>
      <c r="CM842" s="136"/>
      <c r="CN842" s="136"/>
      <c r="CO842" s="136"/>
      <c r="CP842" s="136"/>
      <c r="CQ842" s="136"/>
      <c r="CR842" s="136"/>
      <c r="CS842" s="136"/>
      <c r="CT842" s="136"/>
      <c r="CU842" s="136"/>
      <c r="CV842" s="136"/>
      <c r="CW842" s="136"/>
      <c r="CX842" s="136"/>
      <c r="CY842" s="136"/>
      <c r="CZ842" s="136"/>
      <c r="DA842" s="136"/>
      <c r="DB842" s="136"/>
      <c r="DC842" s="136"/>
      <c r="DD842" s="136"/>
      <c r="DE842" s="136"/>
      <c r="DF842" s="136"/>
      <c r="DG842" s="136"/>
      <c r="DH842" s="136"/>
      <c r="DI842" s="136"/>
      <c r="DJ842" s="136"/>
      <c r="DK842" s="136"/>
      <c r="DL842" s="136"/>
      <c r="DM842" s="136"/>
      <c r="DN842" s="136"/>
      <c r="DO842" s="136"/>
      <c r="DP842" s="136"/>
      <c r="DQ842" s="136"/>
      <c r="DR842" s="136"/>
      <c r="DS842" s="136"/>
      <c r="DT842" s="136"/>
      <c r="DU842" s="136"/>
      <c r="DV842" s="136"/>
      <c r="DW842" s="136"/>
      <c r="DX842" s="136"/>
      <c r="DY842" s="136"/>
      <c r="DZ842" s="136"/>
      <c r="EA842" s="136"/>
      <c r="EB842" s="136"/>
      <c r="EC842" s="136"/>
      <c r="ED842" s="136"/>
      <c r="EE842" s="136"/>
      <c r="EF842" s="136"/>
      <c r="EG842" s="136"/>
      <c r="EH842" s="136"/>
      <c r="EI842" s="136"/>
      <c r="EJ842" s="136"/>
      <c r="EK842" s="136"/>
      <c r="EL842" s="136"/>
      <c r="EM842" s="136"/>
      <c r="EN842" s="136"/>
      <c r="EO842" s="136"/>
      <c r="EP842" s="136"/>
      <c r="EQ842" s="136"/>
      <c r="ER842" s="136"/>
      <c r="ES842" s="136"/>
      <c r="ET842" s="136"/>
      <c r="EU842" s="136"/>
      <c r="EV842" s="136"/>
      <c r="EW842" s="136"/>
      <c r="EX842" s="136"/>
      <c r="EY842" s="136"/>
      <c r="EZ842" s="136"/>
      <c r="FA842" s="136"/>
      <c r="FB842" s="136"/>
      <c r="FC842" s="136"/>
      <c r="FD842" s="136"/>
      <c r="FE842" s="136"/>
      <c r="FF842" s="136"/>
      <c r="FG842" s="136"/>
      <c r="FH842" s="136"/>
      <c r="FI842" s="136"/>
      <c r="FJ842" s="136"/>
      <c r="FK842" s="136"/>
      <c r="FL842" s="136"/>
      <c r="FM842" s="136"/>
      <c r="FN842" s="136"/>
      <c r="FO842" s="136"/>
      <c r="FP842" s="136"/>
      <c r="FQ842" s="136"/>
      <c r="FR842" s="136"/>
      <c r="FS842" s="136"/>
      <c r="FT842" s="136"/>
      <c r="FU842" s="136"/>
      <c r="FV842" s="136"/>
      <c r="FW842" s="136"/>
      <c r="FX842" s="136"/>
      <c r="FY842" s="136"/>
      <c r="FZ842" s="136"/>
      <c r="GA842" s="136"/>
      <c r="GB842" s="136"/>
      <c r="GC842" s="136"/>
      <c r="GD842" s="136"/>
      <c r="GE842" s="136"/>
      <c r="GF842" s="136"/>
      <c r="GG842" s="136"/>
      <c r="GH842" s="136"/>
      <c r="GI842" s="136"/>
      <c r="GJ842" s="136"/>
      <c r="GK842" s="136"/>
      <c r="GL842" s="136"/>
      <c r="GM842" s="136"/>
      <c r="GN842" s="136"/>
      <c r="GO842" s="136"/>
      <c r="GP842" s="136"/>
      <c r="GQ842" s="136"/>
      <c r="GR842" s="136"/>
      <c r="GS842" s="136"/>
      <c r="GT842" s="136"/>
      <c r="GU842" s="136"/>
      <c r="GV842" s="136"/>
      <c r="GW842" s="136"/>
      <c r="GX842" s="136"/>
      <c r="GY842" s="136"/>
      <c r="GZ842" s="136"/>
      <c r="HA842" s="136"/>
      <c r="HB842" s="136"/>
      <c r="HC842" s="136"/>
      <c r="HD842" s="136"/>
      <c r="HE842" s="136"/>
      <c r="HF842" s="136"/>
      <c r="HG842" s="136"/>
      <c r="HH842" s="136"/>
      <c r="HI842" s="136"/>
      <c r="HJ842" s="136"/>
      <c r="HK842" s="136"/>
      <c r="HL842" s="136"/>
      <c r="HM842" s="136"/>
      <c r="HN842" s="136"/>
      <c r="HO842" s="136"/>
      <c r="HP842" s="136"/>
      <c r="HQ842" s="136"/>
      <c r="HR842" s="136"/>
      <c r="HS842" s="136"/>
      <c r="HT842" s="136"/>
      <c r="HU842" s="136"/>
      <c r="HV842" s="136"/>
      <c r="HW842" s="136"/>
      <c r="HX842" s="136"/>
      <c r="HY842" s="136"/>
      <c r="HZ842" s="136"/>
      <c r="IA842" s="136"/>
      <c r="IB842" s="136"/>
      <c r="IC842" s="136"/>
      <c r="ID842" s="136"/>
      <c r="IE842" s="136"/>
      <c r="IF842" s="136"/>
      <c r="IG842" s="136"/>
    </row>
    <row r="843" spans="1:241" ht="15" customHeight="1" x14ac:dyDescent="0.25">
      <c r="A843" s="135" t="s">
        <v>708</v>
      </c>
      <c r="B843" s="205">
        <v>6925425</v>
      </c>
      <c r="C843" s="205">
        <v>3499924</v>
      </c>
      <c r="D843" s="205">
        <v>1181842</v>
      </c>
      <c r="E843" s="205">
        <v>1351416</v>
      </c>
      <c r="F843" s="205">
        <v>1954840</v>
      </c>
      <c r="G843" s="205">
        <v>604492</v>
      </c>
      <c r="H843" s="242">
        <v>15517939</v>
      </c>
      <c r="I843" s="136"/>
      <c r="J843" s="135" t="s">
        <v>644</v>
      </c>
      <c r="K843" s="205">
        <v>3841064</v>
      </c>
      <c r="L843" s="205">
        <v>3466887</v>
      </c>
      <c r="M843" s="205">
        <v>863405</v>
      </c>
      <c r="N843" s="205">
        <v>1205530</v>
      </c>
      <c r="O843" s="205">
        <v>2468221</v>
      </c>
      <c r="P843" s="205">
        <v>621343</v>
      </c>
      <c r="Q843" s="242">
        <v>12466450</v>
      </c>
      <c r="R843" s="136"/>
      <c r="S843" s="136"/>
      <c r="T843" s="136"/>
      <c r="U843" s="136"/>
      <c r="V843" s="136"/>
      <c r="W843" s="136"/>
      <c r="X843" s="136"/>
      <c r="Y843" s="136"/>
      <c r="Z843" s="136"/>
      <c r="AA843" s="136"/>
      <c r="AB843" s="136"/>
      <c r="AC843" s="136"/>
      <c r="AD843" s="136"/>
      <c r="AE843" s="136"/>
      <c r="AF843" s="136"/>
      <c r="AG843" s="136"/>
      <c r="AH843" s="136"/>
      <c r="AI843" s="136"/>
      <c r="AJ843" s="136"/>
      <c r="AK843" s="136"/>
      <c r="AL843" s="136"/>
      <c r="AM843" s="136"/>
      <c r="AN843" s="136"/>
      <c r="AO843" s="136"/>
      <c r="AP843" s="136"/>
      <c r="AQ843" s="136"/>
      <c r="AR843" s="136"/>
      <c r="AS843" s="136"/>
      <c r="AT843" s="136"/>
      <c r="AU843" s="136"/>
      <c r="AV843" s="136"/>
      <c r="AW843" s="136"/>
      <c r="AX843" s="136"/>
      <c r="AY843" s="136"/>
      <c r="AZ843" s="136"/>
      <c r="BA843" s="136"/>
      <c r="BB843" s="136"/>
      <c r="BC843" s="136"/>
      <c r="BD843" s="136"/>
      <c r="BE843" s="136"/>
      <c r="BF843" s="136"/>
      <c r="BG843" s="136"/>
      <c r="BH843" s="136"/>
      <c r="BI843" s="136"/>
      <c r="BJ843" s="136"/>
      <c r="BK843" s="136"/>
      <c r="BL843" s="136"/>
      <c r="BM843" s="136"/>
      <c r="BN843" s="136"/>
      <c r="BO843" s="136"/>
      <c r="BP843" s="136"/>
      <c r="BQ843" s="136"/>
      <c r="BR843" s="136"/>
      <c r="BS843" s="136"/>
      <c r="BT843" s="136"/>
      <c r="BU843" s="136"/>
      <c r="BV843" s="136"/>
      <c r="BW843" s="136"/>
      <c r="BX843" s="136"/>
      <c r="BY843" s="136"/>
      <c r="BZ843" s="136"/>
      <c r="CA843" s="136"/>
      <c r="CB843" s="136"/>
      <c r="CC843" s="136"/>
      <c r="CD843" s="136"/>
      <c r="CE843" s="136"/>
      <c r="CF843" s="136"/>
      <c r="CG843" s="136"/>
      <c r="CH843" s="136"/>
      <c r="CI843" s="136"/>
      <c r="CJ843" s="136"/>
      <c r="CK843" s="136"/>
      <c r="CL843" s="136"/>
      <c r="CM843" s="136"/>
      <c r="CN843" s="136"/>
      <c r="CO843" s="136"/>
      <c r="CP843" s="136"/>
      <c r="CQ843" s="136"/>
      <c r="CR843" s="136"/>
      <c r="CS843" s="136"/>
      <c r="CT843" s="136"/>
      <c r="CU843" s="136"/>
      <c r="CV843" s="136"/>
      <c r="CW843" s="136"/>
      <c r="CX843" s="136"/>
      <c r="CY843" s="136"/>
      <c r="CZ843" s="136"/>
      <c r="DA843" s="136"/>
      <c r="DB843" s="136"/>
      <c r="DC843" s="136"/>
      <c r="DD843" s="136"/>
      <c r="DE843" s="136"/>
      <c r="DF843" s="136"/>
      <c r="DG843" s="136"/>
      <c r="DH843" s="136"/>
      <c r="DI843" s="136"/>
      <c r="DJ843" s="136"/>
      <c r="DK843" s="136"/>
      <c r="DL843" s="136"/>
      <c r="DM843" s="136"/>
      <c r="DN843" s="136"/>
      <c r="DO843" s="136"/>
      <c r="DP843" s="136"/>
      <c r="DQ843" s="136"/>
      <c r="DR843" s="136"/>
      <c r="DS843" s="136"/>
      <c r="DT843" s="136"/>
      <c r="DU843" s="136"/>
      <c r="DV843" s="136"/>
      <c r="DW843" s="136"/>
      <c r="DX843" s="136"/>
      <c r="DY843" s="136"/>
      <c r="DZ843" s="136"/>
      <c r="EA843" s="136"/>
      <c r="EB843" s="136"/>
      <c r="EC843" s="136"/>
      <c r="ED843" s="136"/>
      <c r="EE843" s="136"/>
      <c r="EF843" s="136"/>
      <c r="EG843" s="136"/>
      <c r="EH843" s="136"/>
      <c r="EI843" s="136"/>
      <c r="EJ843" s="136"/>
      <c r="EK843" s="136"/>
      <c r="EL843" s="136"/>
      <c r="EM843" s="136"/>
      <c r="EN843" s="136"/>
      <c r="EO843" s="136"/>
      <c r="EP843" s="136"/>
      <c r="EQ843" s="136"/>
      <c r="ER843" s="136"/>
      <c r="ES843" s="136"/>
      <c r="ET843" s="136"/>
      <c r="EU843" s="136"/>
      <c r="EV843" s="136"/>
      <c r="EW843" s="136"/>
      <c r="EX843" s="136"/>
      <c r="EY843" s="136"/>
      <c r="EZ843" s="136"/>
      <c r="FA843" s="136"/>
      <c r="FB843" s="136"/>
      <c r="FC843" s="136"/>
      <c r="FD843" s="136"/>
      <c r="FE843" s="136"/>
      <c r="FF843" s="136"/>
      <c r="FG843" s="136"/>
      <c r="FH843" s="136"/>
      <c r="FI843" s="136"/>
      <c r="FJ843" s="136"/>
      <c r="FK843" s="136"/>
      <c r="FL843" s="136"/>
      <c r="FM843" s="136"/>
      <c r="FN843" s="136"/>
      <c r="FO843" s="136"/>
      <c r="FP843" s="136"/>
      <c r="FQ843" s="136"/>
      <c r="FR843" s="136"/>
      <c r="FS843" s="136"/>
      <c r="FT843" s="136"/>
      <c r="FU843" s="136"/>
      <c r="FV843" s="136"/>
      <c r="FW843" s="136"/>
      <c r="FX843" s="136"/>
      <c r="FY843" s="136"/>
      <c r="FZ843" s="136"/>
      <c r="GA843" s="136"/>
      <c r="GB843" s="136"/>
      <c r="GC843" s="136"/>
      <c r="GD843" s="136"/>
      <c r="GE843" s="136"/>
      <c r="GF843" s="136"/>
      <c r="GG843" s="136"/>
      <c r="GH843" s="136"/>
      <c r="GI843" s="136"/>
      <c r="GJ843" s="136"/>
      <c r="GK843" s="136"/>
      <c r="GL843" s="136"/>
      <c r="GM843" s="136"/>
      <c r="GN843" s="136"/>
      <c r="GO843" s="136"/>
      <c r="GP843" s="136"/>
      <c r="GQ843" s="136"/>
      <c r="GR843" s="136"/>
      <c r="GS843" s="136"/>
      <c r="GT843" s="136"/>
      <c r="GU843" s="136"/>
      <c r="GV843" s="136"/>
      <c r="GW843" s="136"/>
      <c r="GX843" s="136"/>
      <c r="GY843" s="136"/>
      <c r="GZ843" s="136"/>
      <c r="HA843" s="136"/>
      <c r="HB843" s="136"/>
      <c r="HC843" s="136"/>
      <c r="HD843" s="136"/>
      <c r="HE843" s="136"/>
      <c r="HF843" s="136"/>
      <c r="HG843" s="136"/>
      <c r="HH843" s="136"/>
      <c r="HI843" s="136"/>
      <c r="HJ843" s="136"/>
      <c r="HK843" s="136"/>
      <c r="HL843" s="136"/>
      <c r="HM843" s="136"/>
      <c r="HN843" s="136"/>
      <c r="HO843" s="136"/>
      <c r="HP843" s="136"/>
      <c r="HQ843" s="136"/>
      <c r="HR843" s="136"/>
      <c r="HS843" s="136"/>
      <c r="HT843" s="136"/>
      <c r="HU843" s="136"/>
      <c r="HV843" s="136"/>
      <c r="HW843" s="136"/>
      <c r="HX843" s="136"/>
      <c r="HY843" s="136"/>
      <c r="HZ843" s="136"/>
      <c r="IA843" s="136"/>
      <c r="IB843" s="136"/>
      <c r="IC843" s="136"/>
      <c r="ID843" s="136"/>
      <c r="IE843" s="136"/>
      <c r="IF843" s="136"/>
      <c r="IG843" s="136"/>
    </row>
    <row r="844" spans="1:241" ht="15" customHeight="1" x14ac:dyDescent="0.25">
      <c r="A844" s="135" t="s">
        <v>439</v>
      </c>
      <c r="B844" s="205">
        <v>7089476</v>
      </c>
      <c r="C844" s="205">
        <v>2461603</v>
      </c>
      <c r="D844" s="205">
        <v>1010229</v>
      </c>
      <c r="E844" s="205">
        <v>1477423</v>
      </c>
      <c r="F844" s="205">
        <v>1273880</v>
      </c>
      <c r="G844" s="205">
        <v>439833</v>
      </c>
      <c r="H844" s="242">
        <v>13752444</v>
      </c>
      <c r="I844" s="136"/>
      <c r="J844" s="135" t="s">
        <v>481</v>
      </c>
      <c r="K844" s="205">
        <v>3609980</v>
      </c>
      <c r="L844" s="205">
        <v>2945871</v>
      </c>
      <c r="M844" s="205">
        <v>851473</v>
      </c>
      <c r="N844" s="205">
        <v>844159</v>
      </c>
      <c r="O844" s="205">
        <v>1550519</v>
      </c>
      <c r="P844" s="205">
        <v>467905</v>
      </c>
      <c r="Q844" s="242">
        <v>10269907</v>
      </c>
      <c r="R844" s="136"/>
      <c r="S844" s="136"/>
      <c r="T844" s="136"/>
      <c r="U844" s="136"/>
      <c r="V844" s="136"/>
      <c r="W844" s="136"/>
      <c r="X844" s="136"/>
      <c r="Y844" s="136"/>
      <c r="Z844" s="136"/>
      <c r="AA844" s="136"/>
      <c r="AB844" s="136"/>
      <c r="AC844" s="136"/>
      <c r="AD844" s="136"/>
      <c r="AE844" s="136"/>
      <c r="AF844" s="136"/>
      <c r="AG844" s="136"/>
      <c r="AH844" s="136"/>
      <c r="AI844" s="136"/>
      <c r="AJ844" s="136"/>
      <c r="AK844" s="136"/>
      <c r="AL844" s="136"/>
      <c r="AM844" s="136"/>
      <c r="AN844" s="136"/>
      <c r="AO844" s="136"/>
      <c r="AP844" s="136"/>
      <c r="AQ844" s="136"/>
      <c r="AR844" s="136"/>
      <c r="AS844" s="136"/>
      <c r="AT844" s="136"/>
      <c r="AU844" s="136"/>
      <c r="AV844" s="136"/>
      <c r="AW844" s="136"/>
      <c r="AX844" s="136"/>
      <c r="AY844" s="136"/>
      <c r="AZ844" s="136"/>
      <c r="BA844" s="136"/>
      <c r="BB844" s="136"/>
      <c r="BC844" s="136"/>
      <c r="BD844" s="136"/>
      <c r="BE844" s="136"/>
      <c r="BF844" s="136"/>
      <c r="BG844" s="136"/>
      <c r="BH844" s="136"/>
      <c r="BI844" s="136"/>
      <c r="BJ844" s="136"/>
      <c r="BK844" s="136"/>
      <c r="BL844" s="136"/>
      <c r="BM844" s="136"/>
      <c r="BN844" s="136"/>
      <c r="BO844" s="136"/>
      <c r="BP844" s="136"/>
      <c r="BQ844" s="136"/>
      <c r="BR844" s="136"/>
      <c r="BS844" s="136"/>
      <c r="BT844" s="136"/>
      <c r="BU844" s="136"/>
      <c r="BV844" s="136"/>
      <c r="BW844" s="136"/>
      <c r="BX844" s="136"/>
      <c r="BY844" s="136"/>
      <c r="BZ844" s="136"/>
      <c r="CA844" s="136"/>
      <c r="CB844" s="136"/>
      <c r="CC844" s="136"/>
      <c r="CD844" s="136"/>
      <c r="CE844" s="136"/>
      <c r="CF844" s="136"/>
      <c r="CG844" s="136"/>
      <c r="CH844" s="136"/>
      <c r="CI844" s="136"/>
      <c r="CJ844" s="136"/>
      <c r="CK844" s="136"/>
      <c r="CL844" s="136"/>
      <c r="CM844" s="136"/>
      <c r="CN844" s="136"/>
      <c r="CO844" s="136"/>
      <c r="CP844" s="136"/>
      <c r="CQ844" s="136"/>
      <c r="CR844" s="136"/>
      <c r="CS844" s="136"/>
      <c r="CT844" s="136"/>
      <c r="CU844" s="136"/>
      <c r="CV844" s="136"/>
      <c r="CW844" s="136"/>
      <c r="CX844" s="136"/>
      <c r="CY844" s="136"/>
      <c r="CZ844" s="136"/>
      <c r="DA844" s="136"/>
      <c r="DB844" s="136"/>
      <c r="DC844" s="136"/>
      <c r="DD844" s="136"/>
      <c r="DE844" s="136"/>
      <c r="DF844" s="136"/>
      <c r="DG844" s="136"/>
      <c r="DH844" s="136"/>
      <c r="DI844" s="136"/>
      <c r="DJ844" s="136"/>
      <c r="DK844" s="136"/>
      <c r="DL844" s="136"/>
      <c r="DM844" s="136"/>
      <c r="DN844" s="136"/>
      <c r="DO844" s="136"/>
      <c r="DP844" s="136"/>
      <c r="DQ844" s="136"/>
      <c r="DR844" s="136"/>
      <c r="DS844" s="136"/>
      <c r="DT844" s="136"/>
      <c r="DU844" s="136"/>
      <c r="DV844" s="136"/>
      <c r="DW844" s="136"/>
      <c r="DX844" s="136"/>
      <c r="DY844" s="136"/>
      <c r="DZ844" s="136"/>
      <c r="EA844" s="136"/>
      <c r="EB844" s="136"/>
      <c r="EC844" s="136"/>
      <c r="ED844" s="136"/>
      <c r="EE844" s="136"/>
      <c r="EF844" s="136"/>
      <c r="EG844" s="136"/>
      <c r="EH844" s="136"/>
      <c r="EI844" s="136"/>
      <c r="EJ844" s="136"/>
      <c r="EK844" s="136"/>
      <c r="EL844" s="136"/>
      <c r="EM844" s="136"/>
      <c r="EN844" s="136"/>
      <c r="EO844" s="136"/>
      <c r="EP844" s="136"/>
      <c r="EQ844" s="136"/>
      <c r="ER844" s="136"/>
      <c r="ES844" s="136"/>
      <c r="ET844" s="136"/>
      <c r="EU844" s="136"/>
      <c r="EV844" s="136"/>
      <c r="EW844" s="136"/>
      <c r="EX844" s="136"/>
      <c r="EY844" s="136"/>
      <c r="EZ844" s="136"/>
      <c r="FA844" s="136"/>
      <c r="FB844" s="136"/>
      <c r="FC844" s="136"/>
      <c r="FD844" s="136"/>
      <c r="FE844" s="136"/>
      <c r="FF844" s="136"/>
      <c r="FG844" s="136"/>
      <c r="FH844" s="136"/>
      <c r="FI844" s="136"/>
      <c r="FJ844" s="136"/>
      <c r="FK844" s="136"/>
      <c r="FL844" s="136"/>
      <c r="FM844" s="136"/>
      <c r="FN844" s="136"/>
      <c r="FO844" s="136"/>
      <c r="FP844" s="136"/>
      <c r="FQ844" s="136"/>
      <c r="FR844" s="136"/>
      <c r="FS844" s="136"/>
      <c r="FT844" s="136"/>
      <c r="FU844" s="136"/>
      <c r="FV844" s="136"/>
      <c r="FW844" s="136"/>
      <c r="FX844" s="136"/>
      <c r="FY844" s="136"/>
      <c r="FZ844" s="136"/>
      <c r="GA844" s="136"/>
      <c r="GB844" s="136"/>
      <c r="GC844" s="136"/>
      <c r="GD844" s="136"/>
      <c r="GE844" s="136"/>
      <c r="GF844" s="136"/>
      <c r="GG844" s="136"/>
      <c r="GH844" s="136"/>
      <c r="GI844" s="136"/>
      <c r="GJ844" s="136"/>
      <c r="GK844" s="136"/>
      <c r="GL844" s="136"/>
      <c r="GM844" s="136"/>
      <c r="GN844" s="136"/>
      <c r="GO844" s="136"/>
      <c r="GP844" s="136"/>
      <c r="GQ844" s="136"/>
      <c r="GR844" s="136"/>
      <c r="GS844" s="136"/>
      <c r="GT844" s="136"/>
      <c r="GU844" s="136"/>
      <c r="GV844" s="136"/>
      <c r="GW844" s="136"/>
      <c r="GX844" s="136"/>
      <c r="GY844" s="136"/>
      <c r="GZ844" s="136"/>
      <c r="HA844" s="136"/>
      <c r="HB844" s="136"/>
      <c r="HC844" s="136"/>
      <c r="HD844" s="136"/>
      <c r="HE844" s="136"/>
      <c r="HF844" s="136"/>
      <c r="HG844" s="136"/>
      <c r="HH844" s="136"/>
      <c r="HI844" s="136"/>
      <c r="HJ844" s="136"/>
      <c r="HK844" s="136"/>
      <c r="HL844" s="136"/>
      <c r="HM844" s="136"/>
      <c r="HN844" s="136"/>
      <c r="HO844" s="136"/>
      <c r="HP844" s="136"/>
      <c r="HQ844" s="136"/>
      <c r="HR844" s="136"/>
      <c r="HS844" s="136"/>
      <c r="HT844" s="136"/>
      <c r="HU844" s="136"/>
      <c r="HV844" s="136"/>
      <c r="HW844" s="136"/>
      <c r="HX844" s="136"/>
      <c r="HY844" s="136"/>
      <c r="HZ844" s="136"/>
      <c r="IA844" s="136"/>
      <c r="IB844" s="136"/>
      <c r="IC844" s="136"/>
      <c r="ID844" s="136"/>
      <c r="IE844" s="136"/>
      <c r="IF844" s="136"/>
      <c r="IG844" s="136"/>
    </row>
    <row r="845" spans="1:241" ht="15" customHeight="1" x14ac:dyDescent="0.25">
      <c r="A845" s="135" t="s">
        <v>442</v>
      </c>
      <c r="B845" s="205">
        <v>12621070</v>
      </c>
      <c r="C845" s="205">
        <v>4468557</v>
      </c>
      <c r="D845" s="205">
        <v>1489794</v>
      </c>
      <c r="E845" s="205">
        <v>1212152</v>
      </c>
      <c r="F845" s="205">
        <v>1643670</v>
      </c>
      <c r="G845" s="205">
        <v>503980</v>
      </c>
      <c r="H845" s="242">
        <v>21939223</v>
      </c>
      <c r="I845" s="136"/>
      <c r="J845" s="135" t="s">
        <v>484</v>
      </c>
      <c r="K845" s="205">
        <v>3808095</v>
      </c>
      <c r="L845" s="205">
        <v>2327701</v>
      </c>
      <c r="M845" s="205">
        <v>728337</v>
      </c>
      <c r="N845" s="205">
        <v>918803</v>
      </c>
      <c r="O845" s="205">
        <v>1423760</v>
      </c>
      <c r="P845" s="205">
        <v>496987</v>
      </c>
      <c r="Q845" s="242">
        <v>9703683</v>
      </c>
      <c r="R845" s="136"/>
      <c r="S845" s="136"/>
      <c r="T845" s="136"/>
      <c r="U845" s="136"/>
      <c r="V845" s="136"/>
      <c r="W845" s="136"/>
      <c r="X845" s="136"/>
      <c r="Y845" s="136"/>
      <c r="Z845" s="136"/>
      <c r="AA845" s="136"/>
      <c r="AB845" s="136"/>
      <c r="AC845" s="136"/>
      <c r="AD845" s="136"/>
      <c r="AE845" s="136"/>
      <c r="AF845" s="136"/>
      <c r="AG845" s="136"/>
      <c r="AH845" s="136"/>
      <c r="AI845" s="136"/>
      <c r="AJ845" s="136"/>
      <c r="AK845" s="136"/>
      <c r="AL845" s="136"/>
      <c r="AM845" s="136"/>
      <c r="AN845" s="136"/>
      <c r="AO845" s="136"/>
      <c r="AP845" s="136"/>
      <c r="AQ845" s="136"/>
      <c r="AR845" s="136"/>
      <c r="AS845" s="136"/>
      <c r="AT845" s="136"/>
      <c r="AU845" s="136"/>
      <c r="AV845" s="136"/>
      <c r="AW845" s="136"/>
      <c r="AX845" s="136"/>
      <c r="AY845" s="136"/>
      <c r="AZ845" s="136"/>
      <c r="BA845" s="136"/>
      <c r="BB845" s="136"/>
      <c r="BC845" s="136"/>
      <c r="BD845" s="136"/>
      <c r="BE845" s="136"/>
      <c r="BF845" s="136"/>
      <c r="BG845" s="136"/>
      <c r="BH845" s="136"/>
      <c r="BI845" s="136"/>
      <c r="BJ845" s="136"/>
      <c r="BK845" s="136"/>
      <c r="BL845" s="136"/>
      <c r="BM845" s="136"/>
      <c r="BN845" s="136"/>
      <c r="BO845" s="136"/>
      <c r="BP845" s="136"/>
      <c r="BQ845" s="136"/>
      <c r="BR845" s="136"/>
      <c r="BS845" s="136"/>
      <c r="BT845" s="136"/>
      <c r="BU845" s="136"/>
      <c r="BV845" s="136"/>
      <c r="BW845" s="136"/>
      <c r="BX845" s="136"/>
      <c r="BY845" s="136"/>
      <c r="BZ845" s="136"/>
      <c r="CA845" s="136"/>
      <c r="CB845" s="136"/>
      <c r="CC845" s="136"/>
      <c r="CD845" s="136"/>
      <c r="CE845" s="136"/>
      <c r="CF845" s="136"/>
      <c r="CG845" s="136"/>
      <c r="CH845" s="136"/>
      <c r="CI845" s="136"/>
      <c r="CJ845" s="136"/>
      <c r="CK845" s="136"/>
      <c r="CL845" s="136"/>
      <c r="CM845" s="136"/>
      <c r="CN845" s="136"/>
      <c r="CO845" s="136"/>
      <c r="CP845" s="136"/>
      <c r="CQ845" s="136"/>
      <c r="CR845" s="136"/>
      <c r="CS845" s="136"/>
      <c r="CT845" s="136"/>
      <c r="CU845" s="136"/>
      <c r="CV845" s="136"/>
      <c r="CW845" s="136"/>
      <c r="CX845" s="136"/>
      <c r="CY845" s="136"/>
      <c r="CZ845" s="136"/>
      <c r="DA845" s="136"/>
      <c r="DB845" s="136"/>
      <c r="DC845" s="136"/>
      <c r="DD845" s="136"/>
      <c r="DE845" s="136"/>
      <c r="DF845" s="136"/>
      <c r="DG845" s="136"/>
      <c r="DH845" s="136"/>
      <c r="DI845" s="136"/>
      <c r="DJ845" s="136"/>
      <c r="DK845" s="136"/>
      <c r="DL845" s="136"/>
      <c r="DM845" s="136"/>
      <c r="DN845" s="136"/>
      <c r="DO845" s="136"/>
      <c r="DP845" s="136"/>
      <c r="DQ845" s="136"/>
      <c r="DR845" s="136"/>
      <c r="DS845" s="136"/>
      <c r="DT845" s="136"/>
      <c r="DU845" s="136"/>
      <c r="DV845" s="136"/>
      <c r="DW845" s="136"/>
      <c r="DX845" s="136"/>
      <c r="DY845" s="136"/>
      <c r="DZ845" s="136"/>
      <c r="EA845" s="136"/>
      <c r="EB845" s="136"/>
      <c r="EC845" s="136"/>
      <c r="ED845" s="136"/>
      <c r="EE845" s="136"/>
      <c r="EF845" s="136"/>
      <c r="EG845" s="136"/>
      <c r="EH845" s="136"/>
      <c r="EI845" s="136"/>
      <c r="EJ845" s="136"/>
      <c r="EK845" s="136"/>
      <c r="EL845" s="136"/>
      <c r="EM845" s="136"/>
      <c r="EN845" s="136"/>
      <c r="EO845" s="136"/>
      <c r="EP845" s="136"/>
      <c r="EQ845" s="136"/>
      <c r="ER845" s="136"/>
      <c r="ES845" s="136"/>
      <c r="ET845" s="136"/>
      <c r="EU845" s="136"/>
      <c r="EV845" s="136"/>
      <c r="EW845" s="136"/>
      <c r="EX845" s="136"/>
      <c r="EY845" s="136"/>
      <c r="EZ845" s="136"/>
      <c r="FA845" s="136"/>
      <c r="FB845" s="136"/>
      <c r="FC845" s="136"/>
      <c r="FD845" s="136"/>
      <c r="FE845" s="136"/>
      <c r="FF845" s="136"/>
      <c r="FG845" s="136"/>
      <c r="FH845" s="136"/>
      <c r="FI845" s="136"/>
      <c r="FJ845" s="136"/>
      <c r="FK845" s="136"/>
      <c r="FL845" s="136"/>
      <c r="FM845" s="136"/>
      <c r="FN845" s="136"/>
      <c r="FO845" s="136"/>
      <c r="FP845" s="136"/>
      <c r="FQ845" s="136"/>
      <c r="FR845" s="136"/>
      <c r="FS845" s="136"/>
      <c r="FT845" s="136"/>
      <c r="FU845" s="136"/>
      <c r="FV845" s="136"/>
      <c r="FW845" s="136"/>
      <c r="FX845" s="136"/>
      <c r="FY845" s="136"/>
      <c r="FZ845" s="136"/>
      <c r="GA845" s="136"/>
      <c r="GB845" s="136"/>
      <c r="GC845" s="136"/>
      <c r="GD845" s="136"/>
      <c r="GE845" s="136"/>
      <c r="GF845" s="136"/>
      <c r="GG845" s="136"/>
      <c r="GH845" s="136"/>
      <c r="GI845" s="136"/>
      <c r="GJ845" s="136"/>
      <c r="GK845" s="136"/>
      <c r="GL845" s="136"/>
      <c r="GM845" s="136"/>
      <c r="GN845" s="136"/>
      <c r="GO845" s="136"/>
      <c r="GP845" s="136"/>
      <c r="GQ845" s="136"/>
      <c r="GR845" s="136"/>
      <c r="GS845" s="136"/>
      <c r="GT845" s="136"/>
      <c r="GU845" s="136"/>
      <c r="GV845" s="136"/>
      <c r="GW845" s="136"/>
      <c r="GX845" s="136"/>
      <c r="GY845" s="136"/>
      <c r="GZ845" s="136"/>
      <c r="HA845" s="136"/>
      <c r="HB845" s="136"/>
      <c r="HC845" s="136"/>
      <c r="HD845" s="136"/>
      <c r="HE845" s="136"/>
      <c r="HF845" s="136"/>
      <c r="HG845" s="136"/>
      <c r="HH845" s="136"/>
      <c r="HI845" s="136"/>
      <c r="HJ845" s="136"/>
      <c r="HK845" s="136"/>
      <c r="HL845" s="136"/>
      <c r="HM845" s="136"/>
      <c r="HN845" s="136"/>
      <c r="HO845" s="136"/>
      <c r="HP845" s="136"/>
      <c r="HQ845" s="136"/>
      <c r="HR845" s="136"/>
      <c r="HS845" s="136"/>
      <c r="HT845" s="136"/>
      <c r="HU845" s="136"/>
      <c r="HV845" s="136"/>
      <c r="HW845" s="136"/>
      <c r="HX845" s="136"/>
      <c r="HY845" s="136"/>
      <c r="HZ845" s="136"/>
      <c r="IA845" s="136"/>
      <c r="IB845" s="136"/>
      <c r="IC845" s="136"/>
      <c r="ID845" s="136"/>
      <c r="IE845" s="136"/>
      <c r="IF845" s="136"/>
      <c r="IG845" s="136"/>
    </row>
    <row r="846" spans="1:241" ht="15" customHeight="1" x14ac:dyDescent="0.25">
      <c r="A846" s="135" t="s">
        <v>443</v>
      </c>
      <c r="B846" s="205">
        <v>13437282</v>
      </c>
      <c r="C846" s="205">
        <v>4187924</v>
      </c>
      <c r="D846" s="205">
        <v>1500649</v>
      </c>
      <c r="E846" s="205">
        <v>1311351</v>
      </c>
      <c r="F846" s="205">
        <v>1441991</v>
      </c>
      <c r="G846" s="205">
        <v>642855</v>
      </c>
      <c r="H846" s="242">
        <v>22522052</v>
      </c>
      <c r="I846" s="136"/>
      <c r="J846" s="135" t="s">
        <v>485</v>
      </c>
      <c r="K846" s="205">
        <v>5368234</v>
      </c>
      <c r="L846" s="205">
        <v>2999350</v>
      </c>
      <c r="M846" s="205">
        <v>964365</v>
      </c>
      <c r="N846" s="205">
        <v>1214916</v>
      </c>
      <c r="O846" s="205">
        <v>1906264</v>
      </c>
      <c r="P846" s="205">
        <v>583022</v>
      </c>
      <c r="Q846" s="242">
        <v>13036151</v>
      </c>
      <c r="R846" s="136"/>
      <c r="S846" s="136"/>
      <c r="T846" s="136"/>
      <c r="U846" s="136"/>
      <c r="V846" s="136"/>
      <c r="W846" s="136"/>
      <c r="X846" s="136"/>
      <c r="Y846" s="136"/>
      <c r="Z846" s="136"/>
      <c r="AA846" s="136"/>
      <c r="AB846" s="136"/>
      <c r="AC846" s="136"/>
      <c r="AD846" s="136"/>
      <c r="AE846" s="136"/>
      <c r="AF846" s="136"/>
      <c r="AG846" s="136"/>
      <c r="AH846" s="136"/>
      <c r="AI846" s="136"/>
      <c r="AJ846" s="136"/>
      <c r="AK846" s="136"/>
      <c r="AL846" s="136"/>
      <c r="AM846" s="136"/>
      <c r="AN846" s="136"/>
      <c r="AO846" s="136"/>
      <c r="AP846" s="136"/>
      <c r="AQ846" s="136"/>
      <c r="AR846" s="136"/>
      <c r="AS846" s="136"/>
      <c r="AT846" s="136"/>
      <c r="AU846" s="136"/>
      <c r="AV846" s="136"/>
      <c r="AW846" s="136"/>
      <c r="AX846" s="136"/>
      <c r="AY846" s="136"/>
      <c r="AZ846" s="136"/>
      <c r="BA846" s="136"/>
      <c r="BB846" s="136"/>
      <c r="BC846" s="136"/>
      <c r="BD846" s="136"/>
      <c r="BE846" s="136"/>
      <c r="BF846" s="136"/>
      <c r="BG846" s="136"/>
      <c r="BH846" s="136"/>
      <c r="BI846" s="136"/>
      <c r="BJ846" s="136"/>
      <c r="BK846" s="136"/>
      <c r="BL846" s="136"/>
      <c r="BM846" s="136"/>
      <c r="BN846" s="136"/>
      <c r="BO846" s="136"/>
      <c r="BP846" s="136"/>
      <c r="BQ846" s="136"/>
      <c r="BR846" s="136"/>
      <c r="BS846" s="136"/>
      <c r="BT846" s="136"/>
      <c r="BU846" s="136"/>
      <c r="BV846" s="136"/>
      <c r="BW846" s="136"/>
      <c r="BX846" s="136"/>
      <c r="BY846" s="136"/>
      <c r="BZ846" s="136"/>
      <c r="CA846" s="136"/>
      <c r="CB846" s="136"/>
      <c r="CC846" s="136"/>
      <c r="CD846" s="136"/>
      <c r="CE846" s="136"/>
      <c r="CF846" s="136"/>
      <c r="CG846" s="136"/>
      <c r="CH846" s="136"/>
      <c r="CI846" s="136"/>
      <c r="CJ846" s="136"/>
      <c r="CK846" s="136"/>
      <c r="CL846" s="136"/>
      <c r="CM846" s="136"/>
      <c r="CN846" s="136"/>
      <c r="CO846" s="136"/>
      <c r="CP846" s="136"/>
      <c r="CQ846" s="136"/>
      <c r="CR846" s="136"/>
      <c r="CS846" s="136"/>
      <c r="CT846" s="136"/>
      <c r="CU846" s="136"/>
      <c r="CV846" s="136"/>
      <c r="CW846" s="136"/>
      <c r="CX846" s="136"/>
      <c r="CY846" s="136"/>
      <c r="CZ846" s="136"/>
      <c r="DA846" s="136"/>
      <c r="DB846" s="136"/>
      <c r="DC846" s="136"/>
      <c r="DD846" s="136"/>
      <c r="DE846" s="136"/>
      <c r="DF846" s="136"/>
      <c r="DG846" s="136"/>
      <c r="DH846" s="136"/>
      <c r="DI846" s="136"/>
      <c r="DJ846" s="136"/>
      <c r="DK846" s="136"/>
      <c r="DL846" s="136"/>
      <c r="DM846" s="136"/>
      <c r="DN846" s="136"/>
      <c r="DO846" s="136"/>
      <c r="DP846" s="136"/>
      <c r="DQ846" s="136"/>
      <c r="DR846" s="136"/>
      <c r="DS846" s="136"/>
      <c r="DT846" s="136"/>
      <c r="DU846" s="136"/>
      <c r="DV846" s="136"/>
      <c r="DW846" s="136"/>
      <c r="DX846" s="136"/>
      <c r="DY846" s="136"/>
      <c r="DZ846" s="136"/>
      <c r="EA846" s="136"/>
      <c r="EB846" s="136"/>
      <c r="EC846" s="136"/>
      <c r="ED846" s="136"/>
      <c r="EE846" s="136"/>
      <c r="EF846" s="136"/>
      <c r="EG846" s="136"/>
      <c r="EH846" s="136"/>
      <c r="EI846" s="136"/>
      <c r="EJ846" s="136"/>
      <c r="EK846" s="136"/>
      <c r="EL846" s="136"/>
      <c r="EM846" s="136"/>
      <c r="EN846" s="136"/>
      <c r="EO846" s="136"/>
      <c r="EP846" s="136"/>
      <c r="EQ846" s="136"/>
      <c r="ER846" s="136"/>
      <c r="ES846" s="136"/>
      <c r="ET846" s="136"/>
      <c r="EU846" s="136"/>
      <c r="EV846" s="136"/>
      <c r="EW846" s="136"/>
      <c r="EX846" s="136"/>
      <c r="EY846" s="136"/>
      <c r="EZ846" s="136"/>
      <c r="FA846" s="136"/>
      <c r="FB846" s="136"/>
      <c r="FC846" s="136"/>
      <c r="FD846" s="136"/>
      <c r="FE846" s="136"/>
      <c r="FF846" s="136"/>
      <c r="FG846" s="136"/>
      <c r="FH846" s="136"/>
      <c r="FI846" s="136"/>
      <c r="FJ846" s="136"/>
      <c r="FK846" s="136"/>
      <c r="FL846" s="136"/>
      <c r="FM846" s="136"/>
      <c r="FN846" s="136"/>
      <c r="FO846" s="136"/>
      <c r="FP846" s="136"/>
      <c r="FQ846" s="136"/>
      <c r="FR846" s="136"/>
      <c r="FS846" s="136"/>
      <c r="FT846" s="136"/>
      <c r="FU846" s="136"/>
      <c r="FV846" s="136"/>
      <c r="FW846" s="136"/>
      <c r="FX846" s="136"/>
      <c r="FY846" s="136"/>
      <c r="FZ846" s="136"/>
      <c r="GA846" s="136"/>
      <c r="GB846" s="136"/>
      <c r="GC846" s="136"/>
      <c r="GD846" s="136"/>
      <c r="GE846" s="136"/>
      <c r="GF846" s="136"/>
      <c r="GG846" s="136"/>
      <c r="GH846" s="136"/>
      <c r="GI846" s="136"/>
      <c r="GJ846" s="136"/>
      <c r="GK846" s="136"/>
      <c r="GL846" s="136"/>
      <c r="GM846" s="136"/>
      <c r="GN846" s="136"/>
      <c r="GO846" s="136"/>
      <c r="GP846" s="136"/>
      <c r="GQ846" s="136"/>
      <c r="GR846" s="136"/>
      <c r="GS846" s="136"/>
      <c r="GT846" s="136"/>
      <c r="GU846" s="136"/>
      <c r="GV846" s="136"/>
      <c r="GW846" s="136"/>
      <c r="GX846" s="136"/>
      <c r="GY846" s="136"/>
      <c r="GZ846" s="136"/>
      <c r="HA846" s="136"/>
      <c r="HB846" s="136"/>
      <c r="HC846" s="136"/>
      <c r="HD846" s="136"/>
      <c r="HE846" s="136"/>
      <c r="HF846" s="136"/>
      <c r="HG846" s="136"/>
      <c r="HH846" s="136"/>
      <c r="HI846" s="136"/>
      <c r="HJ846" s="136"/>
      <c r="HK846" s="136"/>
      <c r="HL846" s="136"/>
      <c r="HM846" s="136"/>
      <c r="HN846" s="136"/>
      <c r="HO846" s="136"/>
      <c r="HP846" s="136"/>
      <c r="HQ846" s="136"/>
      <c r="HR846" s="136"/>
      <c r="HS846" s="136"/>
      <c r="HT846" s="136"/>
      <c r="HU846" s="136"/>
      <c r="HV846" s="136"/>
      <c r="HW846" s="136"/>
      <c r="HX846" s="136"/>
      <c r="HY846" s="136"/>
      <c r="HZ846" s="136"/>
      <c r="IA846" s="136"/>
      <c r="IB846" s="136"/>
      <c r="IC846" s="136"/>
      <c r="ID846" s="136"/>
      <c r="IE846" s="136"/>
      <c r="IF846" s="136"/>
      <c r="IG846" s="136"/>
    </row>
    <row r="847" spans="1:241" ht="15" customHeight="1" x14ac:dyDescent="0.25">
      <c r="A847" s="135" t="s">
        <v>709</v>
      </c>
      <c r="B847" s="205">
        <v>10403798</v>
      </c>
      <c r="C847" s="205">
        <v>3465874</v>
      </c>
      <c r="D847" s="205">
        <v>1176022</v>
      </c>
      <c r="E847" s="205">
        <v>1244396</v>
      </c>
      <c r="F847" s="205">
        <v>1669140</v>
      </c>
      <c r="G847" s="205">
        <v>421367</v>
      </c>
      <c r="H847" s="242">
        <v>18380597</v>
      </c>
      <c r="I847" s="136"/>
      <c r="J847" s="135" t="s">
        <v>718</v>
      </c>
      <c r="K847" s="205">
        <v>3778456</v>
      </c>
      <c r="L847" s="205">
        <v>2138254</v>
      </c>
      <c r="M847" s="205">
        <v>749971</v>
      </c>
      <c r="N847" s="205">
        <v>1145027</v>
      </c>
      <c r="O847" s="205">
        <v>1649209</v>
      </c>
      <c r="P847" s="205">
        <v>452421</v>
      </c>
      <c r="Q847" s="242">
        <v>9913338</v>
      </c>
      <c r="R847" s="136"/>
      <c r="S847" s="136"/>
      <c r="T847" s="136"/>
      <c r="U847" s="136"/>
      <c r="V847" s="136"/>
      <c r="W847" s="136"/>
      <c r="X847" s="136"/>
      <c r="Y847" s="136"/>
      <c r="Z847" s="136"/>
      <c r="AA847" s="136"/>
      <c r="AB847" s="136"/>
      <c r="AC847" s="136"/>
      <c r="AD847" s="136"/>
      <c r="AE847" s="136"/>
      <c r="AF847" s="136"/>
      <c r="AG847" s="136"/>
      <c r="AH847" s="136"/>
      <c r="AI847" s="136"/>
      <c r="AJ847" s="136"/>
      <c r="AK847" s="136"/>
      <c r="AL847" s="136"/>
      <c r="AM847" s="136"/>
      <c r="AN847" s="136"/>
      <c r="AO847" s="136"/>
      <c r="AP847" s="136"/>
      <c r="AQ847" s="136"/>
      <c r="AR847" s="136"/>
      <c r="AS847" s="136"/>
      <c r="AT847" s="136"/>
      <c r="AU847" s="136"/>
      <c r="AV847" s="136"/>
      <c r="AW847" s="136"/>
      <c r="AX847" s="136"/>
      <c r="AY847" s="136"/>
      <c r="AZ847" s="136"/>
      <c r="BA847" s="136"/>
      <c r="BB847" s="136"/>
      <c r="BC847" s="136"/>
      <c r="BD847" s="136"/>
      <c r="BE847" s="136"/>
      <c r="BF847" s="136"/>
      <c r="BG847" s="136"/>
      <c r="BH847" s="136"/>
      <c r="BI847" s="136"/>
      <c r="BJ847" s="136"/>
      <c r="BK847" s="136"/>
      <c r="BL847" s="136"/>
      <c r="BM847" s="136"/>
      <c r="BN847" s="136"/>
      <c r="BO847" s="136"/>
      <c r="BP847" s="136"/>
      <c r="BQ847" s="136"/>
      <c r="BR847" s="136"/>
      <c r="BS847" s="136"/>
      <c r="BT847" s="136"/>
      <c r="BU847" s="136"/>
      <c r="BV847" s="136"/>
      <c r="BW847" s="136"/>
      <c r="BX847" s="136"/>
      <c r="BY847" s="136"/>
      <c r="BZ847" s="136"/>
      <c r="CA847" s="136"/>
      <c r="CB847" s="136"/>
      <c r="CC847" s="136"/>
      <c r="CD847" s="136"/>
      <c r="CE847" s="136"/>
      <c r="CF847" s="136"/>
      <c r="CG847" s="136"/>
      <c r="CH847" s="136"/>
      <c r="CI847" s="136"/>
      <c r="CJ847" s="136"/>
      <c r="CK847" s="136"/>
      <c r="CL847" s="136"/>
      <c r="CM847" s="136"/>
      <c r="CN847" s="136"/>
      <c r="CO847" s="136"/>
      <c r="CP847" s="136"/>
      <c r="CQ847" s="136"/>
      <c r="CR847" s="136"/>
      <c r="CS847" s="136"/>
      <c r="CT847" s="136"/>
      <c r="CU847" s="136"/>
      <c r="CV847" s="136"/>
      <c r="CW847" s="136"/>
      <c r="CX847" s="136"/>
      <c r="CY847" s="136"/>
      <c r="CZ847" s="136"/>
      <c r="DA847" s="136"/>
      <c r="DB847" s="136"/>
      <c r="DC847" s="136"/>
      <c r="DD847" s="136"/>
      <c r="DE847" s="136"/>
      <c r="DF847" s="136"/>
      <c r="DG847" s="136"/>
      <c r="DH847" s="136"/>
      <c r="DI847" s="136"/>
      <c r="DJ847" s="136"/>
      <c r="DK847" s="136"/>
      <c r="DL847" s="136"/>
      <c r="DM847" s="136"/>
      <c r="DN847" s="136"/>
      <c r="DO847" s="136"/>
      <c r="DP847" s="136"/>
      <c r="DQ847" s="136"/>
      <c r="DR847" s="136"/>
      <c r="DS847" s="136"/>
      <c r="DT847" s="136"/>
      <c r="DU847" s="136"/>
      <c r="DV847" s="136"/>
      <c r="DW847" s="136"/>
      <c r="DX847" s="136"/>
      <c r="DY847" s="136"/>
      <c r="DZ847" s="136"/>
      <c r="EA847" s="136"/>
      <c r="EB847" s="136"/>
      <c r="EC847" s="136"/>
      <c r="ED847" s="136"/>
      <c r="EE847" s="136"/>
      <c r="EF847" s="136"/>
      <c r="EG847" s="136"/>
      <c r="EH847" s="136"/>
      <c r="EI847" s="136"/>
      <c r="EJ847" s="136"/>
      <c r="EK847" s="136"/>
      <c r="EL847" s="136"/>
      <c r="EM847" s="136"/>
      <c r="EN847" s="136"/>
      <c r="EO847" s="136"/>
      <c r="EP847" s="136"/>
      <c r="EQ847" s="136"/>
      <c r="ER847" s="136"/>
      <c r="ES847" s="136"/>
      <c r="ET847" s="136"/>
      <c r="EU847" s="136"/>
      <c r="EV847" s="136"/>
      <c r="EW847" s="136"/>
      <c r="EX847" s="136"/>
      <c r="EY847" s="136"/>
      <c r="EZ847" s="136"/>
      <c r="FA847" s="136"/>
      <c r="FB847" s="136"/>
      <c r="FC847" s="136"/>
      <c r="FD847" s="136"/>
      <c r="FE847" s="136"/>
      <c r="FF847" s="136"/>
      <c r="FG847" s="136"/>
      <c r="FH847" s="136"/>
      <c r="FI847" s="136"/>
      <c r="FJ847" s="136"/>
      <c r="FK847" s="136"/>
      <c r="FL847" s="136"/>
      <c r="FM847" s="136"/>
      <c r="FN847" s="136"/>
      <c r="FO847" s="136"/>
      <c r="FP847" s="136"/>
      <c r="FQ847" s="136"/>
      <c r="FR847" s="136"/>
      <c r="FS847" s="136"/>
      <c r="FT847" s="136"/>
      <c r="FU847" s="136"/>
      <c r="FV847" s="136"/>
      <c r="FW847" s="136"/>
      <c r="FX847" s="136"/>
      <c r="FY847" s="136"/>
      <c r="FZ847" s="136"/>
      <c r="GA847" s="136"/>
      <c r="GB847" s="136"/>
      <c r="GC847" s="136"/>
      <c r="GD847" s="136"/>
      <c r="GE847" s="136"/>
      <c r="GF847" s="136"/>
      <c r="GG847" s="136"/>
      <c r="GH847" s="136"/>
      <c r="GI847" s="136"/>
      <c r="GJ847" s="136"/>
      <c r="GK847" s="136"/>
      <c r="GL847" s="136"/>
      <c r="GM847" s="136"/>
      <c r="GN847" s="136"/>
      <c r="GO847" s="136"/>
      <c r="GP847" s="136"/>
      <c r="GQ847" s="136"/>
      <c r="GR847" s="136"/>
      <c r="GS847" s="136"/>
      <c r="GT847" s="136"/>
      <c r="GU847" s="136"/>
      <c r="GV847" s="136"/>
      <c r="GW847" s="136"/>
      <c r="GX847" s="136"/>
      <c r="GY847" s="136"/>
      <c r="GZ847" s="136"/>
      <c r="HA847" s="136"/>
      <c r="HB847" s="136"/>
      <c r="HC847" s="136"/>
      <c r="HD847" s="136"/>
      <c r="HE847" s="136"/>
      <c r="HF847" s="136"/>
      <c r="HG847" s="136"/>
      <c r="HH847" s="136"/>
      <c r="HI847" s="136"/>
      <c r="HJ847" s="136"/>
      <c r="HK847" s="136"/>
      <c r="HL847" s="136"/>
      <c r="HM847" s="136"/>
      <c r="HN847" s="136"/>
      <c r="HO847" s="136"/>
      <c r="HP847" s="136"/>
      <c r="HQ847" s="136"/>
      <c r="HR847" s="136"/>
      <c r="HS847" s="136"/>
      <c r="HT847" s="136"/>
      <c r="HU847" s="136"/>
      <c r="HV847" s="136"/>
      <c r="HW847" s="136"/>
      <c r="HX847" s="136"/>
      <c r="HY847" s="136"/>
      <c r="HZ847" s="136"/>
      <c r="IA847" s="136"/>
      <c r="IB847" s="136"/>
      <c r="IC847" s="136"/>
      <c r="ID847" s="136"/>
      <c r="IE847" s="136"/>
      <c r="IF847" s="136"/>
      <c r="IG847" s="136"/>
    </row>
    <row r="848" spans="1:241" ht="15" customHeight="1" x14ac:dyDescent="0.25">
      <c r="A848" s="135" t="s">
        <v>637</v>
      </c>
      <c r="B848" s="205">
        <v>6645831</v>
      </c>
      <c r="C848" s="205">
        <v>3076630</v>
      </c>
      <c r="D848" s="205">
        <v>951906</v>
      </c>
      <c r="E848" s="205">
        <v>1183182</v>
      </c>
      <c r="F848" s="205">
        <v>1598532</v>
      </c>
      <c r="G848" s="205">
        <v>441262</v>
      </c>
      <c r="H848" s="242">
        <v>13897343</v>
      </c>
      <c r="I848" s="136"/>
      <c r="J848" s="135" t="s">
        <v>645</v>
      </c>
      <c r="K848" s="205">
        <v>3366289</v>
      </c>
      <c r="L848" s="205">
        <v>2368939</v>
      </c>
      <c r="M848" s="205">
        <v>925153</v>
      </c>
      <c r="N848" s="205">
        <v>1030026</v>
      </c>
      <c r="O848" s="205">
        <v>1776964</v>
      </c>
      <c r="P848" s="205">
        <v>581114</v>
      </c>
      <c r="Q848" s="242">
        <v>10048485</v>
      </c>
      <c r="R848" s="136"/>
      <c r="S848" s="136"/>
      <c r="T848" s="136"/>
      <c r="U848" s="136"/>
      <c r="V848" s="136"/>
      <c r="W848" s="136"/>
      <c r="X848" s="136"/>
      <c r="Y848" s="136"/>
      <c r="Z848" s="136"/>
      <c r="AA848" s="136"/>
      <c r="AB848" s="136"/>
      <c r="AC848" s="136"/>
      <c r="AD848" s="136"/>
      <c r="AE848" s="136"/>
      <c r="AF848" s="136"/>
      <c r="AG848" s="136"/>
      <c r="AH848" s="136"/>
      <c r="AI848" s="136"/>
      <c r="AJ848" s="136"/>
      <c r="AK848" s="136"/>
      <c r="AL848" s="136"/>
      <c r="AM848" s="136"/>
      <c r="AN848" s="136"/>
      <c r="AO848" s="136"/>
      <c r="AP848" s="136"/>
      <c r="AQ848" s="136"/>
      <c r="AR848" s="136"/>
      <c r="AS848" s="136"/>
      <c r="AT848" s="136"/>
      <c r="AU848" s="136"/>
      <c r="AV848" s="136"/>
      <c r="AW848" s="136"/>
      <c r="AX848" s="136"/>
      <c r="AY848" s="136"/>
      <c r="AZ848" s="136"/>
      <c r="BA848" s="136"/>
      <c r="BB848" s="136"/>
      <c r="BC848" s="136"/>
      <c r="BD848" s="136"/>
      <c r="BE848" s="136"/>
      <c r="BF848" s="136"/>
      <c r="BG848" s="136"/>
      <c r="BH848" s="136"/>
      <c r="BI848" s="136"/>
      <c r="BJ848" s="136"/>
      <c r="BK848" s="136"/>
      <c r="BL848" s="136"/>
      <c r="BM848" s="136"/>
      <c r="BN848" s="136"/>
      <c r="BO848" s="136"/>
      <c r="BP848" s="136"/>
      <c r="BQ848" s="136"/>
      <c r="BR848" s="136"/>
      <c r="BS848" s="136"/>
      <c r="BT848" s="136"/>
      <c r="BU848" s="136"/>
      <c r="BV848" s="136"/>
      <c r="BW848" s="136"/>
      <c r="BX848" s="136"/>
      <c r="BY848" s="136"/>
      <c r="BZ848" s="136"/>
      <c r="CA848" s="136"/>
      <c r="CB848" s="136"/>
      <c r="CC848" s="136"/>
      <c r="CD848" s="136"/>
      <c r="CE848" s="136"/>
      <c r="CF848" s="136"/>
      <c r="CG848" s="136"/>
      <c r="CH848" s="136"/>
      <c r="CI848" s="136"/>
      <c r="CJ848" s="136"/>
      <c r="CK848" s="136"/>
      <c r="CL848" s="136"/>
      <c r="CM848" s="136"/>
      <c r="CN848" s="136"/>
      <c r="CO848" s="136"/>
      <c r="CP848" s="136"/>
      <c r="CQ848" s="136"/>
      <c r="CR848" s="136"/>
      <c r="CS848" s="136"/>
      <c r="CT848" s="136"/>
      <c r="CU848" s="136"/>
      <c r="CV848" s="136"/>
      <c r="CW848" s="136"/>
      <c r="CX848" s="136"/>
      <c r="CY848" s="136"/>
      <c r="CZ848" s="136"/>
      <c r="DA848" s="136"/>
      <c r="DB848" s="136"/>
      <c r="DC848" s="136"/>
      <c r="DD848" s="136"/>
      <c r="DE848" s="136"/>
      <c r="DF848" s="136"/>
      <c r="DG848" s="136"/>
      <c r="DH848" s="136"/>
      <c r="DI848" s="136"/>
      <c r="DJ848" s="136"/>
      <c r="DK848" s="136"/>
      <c r="DL848" s="136"/>
      <c r="DM848" s="136"/>
      <c r="DN848" s="136"/>
      <c r="DO848" s="136"/>
      <c r="DP848" s="136"/>
      <c r="DQ848" s="136"/>
      <c r="DR848" s="136"/>
      <c r="DS848" s="136"/>
      <c r="DT848" s="136"/>
      <c r="DU848" s="136"/>
      <c r="DV848" s="136"/>
      <c r="DW848" s="136"/>
      <c r="DX848" s="136"/>
      <c r="DY848" s="136"/>
      <c r="DZ848" s="136"/>
      <c r="EA848" s="136"/>
      <c r="EB848" s="136"/>
      <c r="EC848" s="136"/>
      <c r="ED848" s="136"/>
      <c r="EE848" s="136"/>
      <c r="EF848" s="136"/>
      <c r="EG848" s="136"/>
      <c r="EH848" s="136"/>
      <c r="EI848" s="136"/>
      <c r="EJ848" s="136"/>
      <c r="EK848" s="136"/>
      <c r="EL848" s="136"/>
      <c r="EM848" s="136"/>
      <c r="EN848" s="136"/>
      <c r="EO848" s="136"/>
      <c r="EP848" s="136"/>
      <c r="EQ848" s="136"/>
      <c r="ER848" s="136"/>
      <c r="ES848" s="136"/>
      <c r="ET848" s="136"/>
      <c r="EU848" s="136"/>
      <c r="EV848" s="136"/>
      <c r="EW848" s="136"/>
      <c r="EX848" s="136"/>
      <c r="EY848" s="136"/>
      <c r="EZ848" s="136"/>
      <c r="FA848" s="136"/>
      <c r="FB848" s="136"/>
      <c r="FC848" s="136"/>
      <c r="FD848" s="136"/>
      <c r="FE848" s="136"/>
      <c r="FF848" s="136"/>
      <c r="FG848" s="136"/>
      <c r="FH848" s="136"/>
      <c r="FI848" s="136"/>
      <c r="FJ848" s="136"/>
      <c r="FK848" s="136"/>
      <c r="FL848" s="136"/>
      <c r="FM848" s="136"/>
      <c r="FN848" s="136"/>
      <c r="FO848" s="136"/>
      <c r="FP848" s="136"/>
      <c r="FQ848" s="136"/>
      <c r="FR848" s="136"/>
      <c r="FS848" s="136"/>
      <c r="FT848" s="136"/>
      <c r="FU848" s="136"/>
      <c r="FV848" s="136"/>
      <c r="FW848" s="136"/>
      <c r="FX848" s="136"/>
      <c r="FY848" s="136"/>
      <c r="FZ848" s="136"/>
      <c r="GA848" s="136"/>
      <c r="GB848" s="136"/>
      <c r="GC848" s="136"/>
      <c r="GD848" s="136"/>
      <c r="GE848" s="136"/>
      <c r="GF848" s="136"/>
      <c r="GG848" s="136"/>
      <c r="GH848" s="136"/>
      <c r="GI848" s="136"/>
      <c r="GJ848" s="136"/>
      <c r="GK848" s="136"/>
      <c r="GL848" s="136"/>
      <c r="GM848" s="136"/>
      <c r="GN848" s="136"/>
      <c r="GO848" s="136"/>
      <c r="GP848" s="136"/>
      <c r="GQ848" s="136"/>
      <c r="GR848" s="136"/>
      <c r="GS848" s="136"/>
      <c r="GT848" s="136"/>
      <c r="GU848" s="136"/>
      <c r="GV848" s="136"/>
      <c r="GW848" s="136"/>
      <c r="GX848" s="136"/>
      <c r="GY848" s="136"/>
      <c r="GZ848" s="136"/>
      <c r="HA848" s="136"/>
      <c r="HB848" s="136"/>
      <c r="HC848" s="136"/>
      <c r="HD848" s="136"/>
      <c r="HE848" s="136"/>
      <c r="HF848" s="136"/>
      <c r="HG848" s="136"/>
      <c r="HH848" s="136"/>
      <c r="HI848" s="136"/>
      <c r="HJ848" s="136"/>
      <c r="HK848" s="136"/>
      <c r="HL848" s="136"/>
      <c r="HM848" s="136"/>
      <c r="HN848" s="136"/>
      <c r="HO848" s="136"/>
      <c r="HP848" s="136"/>
      <c r="HQ848" s="136"/>
      <c r="HR848" s="136"/>
      <c r="HS848" s="136"/>
      <c r="HT848" s="136"/>
      <c r="HU848" s="136"/>
      <c r="HV848" s="136"/>
      <c r="HW848" s="136"/>
      <c r="HX848" s="136"/>
      <c r="HY848" s="136"/>
      <c r="HZ848" s="136"/>
      <c r="IA848" s="136"/>
      <c r="IB848" s="136"/>
      <c r="IC848" s="136"/>
      <c r="ID848" s="136"/>
      <c r="IE848" s="136"/>
      <c r="IF848" s="136"/>
      <c r="IG848" s="136"/>
    </row>
    <row r="849" spans="1:241" ht="15" customHeight="1" x14ac:dyDescent="0.25">
      <c r="A849" s="212" t="s">
        <v>1003</v>
      </c>
      <c r="B849" s="212">
        <v>122969688</v>
      </c>
      <c r="C849" s="212">
        <v>51042952</v>
      </c>
      <c r="D849" s="212">
        <v>20263657</v>
      </c>
      <c r="E849" s="212">
        <v>24005933</v>
      </c>
      <c r="F849" s="212">
        <v>33262645</v>
      </c>
      <c r="G849" s="212">
        <v>8344743</v>
      </c>
      <c r="H849" s="243">
        <v>259889618</v>
      </c>
      <c r="I849" s="136"/>
      <c r="J849" s="135" t="s">
        <v>486</v>
      </c>
      <c r="K849" s="205">
        <v>3224039</v>
      </c>
      <c r="L849" s="205">
        <v>1992958</v>
      </c>
      <c r="M849" s="205">
        <v>890093</v>
      </c>
      <c r="N849" s="205">
        <v>1043787</v>
      </c>
      <c r="O849" s="205">
        <v>1561457</v>
      </c>
      <c r="P849" s="205">
        <v>674307</v>
      </c>
      <c r="Q849" s="242">
        <v>9386641</v>
      </c>
      <c r="R849" s="136"/>
      <c r="S849" s="136"/>
      <c r="T849" s="136"/>
      <c r="U849" s="136"/>
      <c r="V849" s="136"/>
      <c r="W849" s="136"/>
      <c r="X849" s="136"/>
      <c r="Y849" s="136"/>
      <c r="Z849" s="136"/>
      <c r="AA849" s="136"/>
      <c r="AB849" s="136"/>
      <c r="AC849" s="136"/>
      <c r="AD849" s="136"/>
      <c r="AE849" s="136"/>
      <c r="AF849" s="136"/>
      <c r="AG849" s="136"/>
      <c r="AH849" s="136"/>
      <c r="AI849" s="136"/>
      <c r="AJ849" s="136"/>
      <c r="AK849" s="136"/>
      <c r="AL849" s="136"/>
      <c r="AM849" s="136"/>
      <c r="AN849" s="136"/>
      <c r="AO849" s="136"/>
      <c r="AP849" s="136"/>
      <c r="AQ849" s="136"/>
      <c r="AR849" s="136"/>
      <c r="AS849" s="136"/>
      <c r="AT849" s="136"/>
      <c r="AU849" s="136"/>
      <c r="AV849" s="136"/>
      <c r="AW849" s="136"/>
      <c r="AX849" s="136"/>
      <c r="AY849" s="136"/>
      <c r="AZ849" s="136"/>
      <c r="BA849" s="136"/>
      <c r="BB849" s="136"/>
      <c r="BC849" s="136"/>
      <c r="BD849" s="136"/>
      <c r="BE849" s="136"/>
      <c r="BF849" s="136"/>
      <c r="BG849" s="136"/>
      <c r="BH849" s="136"/>
      <c r="BI849" s="136"/>
      <c r="BJ849" s="136"/>
      <c r="BK849" s="136"/>
      <c r="BL849" s="136"/>
      <c r="BM849" s="136"/>
      <c r="BN849" s="136"/>
      <c r="BO849" s="136"/>
      <c r="BP849" s="136"/>
      <c r="BQ849" s="136"/>
      <c r="BR849" s="136"/>
      <c r="BS849" s="136"/>
      <c r="BT849" s="136"/>
      <c r="BU849" s="136"/>
      <c r="BV849" s="136"/>
      <c r="BW849" s="136"/>
      <c r="BX849" s="136"/>
      <c r="BY849" s="136"/>
      <c r="BZ849" s="136"/>
      <c r="CA849" s="136"/>
      <c r="CB849" s="136"/>
      <c r="CC849" s="136"/>
      <c r="CD849" s="136"/>
      <c r="CE849" s="136"/>
      <c r="CF849" s="136"/>
      <c r="CG849" s="136"/>
      <c r="CH849" s="136"/>
      <c r="CI849" s="136"/>
      <c r="CJ849" s="136"/>
      <c r="CK849" s="136"/>
      <c r="CL849" s="136"/>
      <c r="CM849" s="136"/>
      <c r="CN849" s="136"/>
      <c r="CO849" s="136"/>
      <c r="CP849" s="136"/>
      <c r="CQ849" s="136"/>
      <c r="CR849" s="136"/>
      <c r="CS849" s="136"/>
      <c r="CT849" s="136"/>
      <c r="CU849" s="136"/>
      <c r="CV849" s="136"/>
      <c r="CW849" s="136"/>
      <c r="CX849" s="136"/>
      <c r="CY849" s="136"/>
      <c r="CZ849" s="136"/>
      <c r="DA849" s="136"/>
      <c r="DB849" s="136"/>
      <c r="DC849" s="136"/>
      <c r="DD849" s="136"/>
      <c r="DE849" s="136"/>
      <c r="DF849" s="136"/>
      <c r="DG849" s="136"/>
      <c r="DH849" s="136"/>
      <c r="DI849" s="136"/>
      <c r="DJ849" s="136"/>
      <c r="DK849" s="136"/>
      <c r="DL849" s="136"/>
      <c r="DM849" s="136"/>
      <c r="DN849" s="136"/>
      <c r="DO849" s="136"/>
      <c r="DP849" s="136"/>
      <c r="DQ849" s="136"/>
      <c r="DR849" s="136"/>
      <c r="DS849" s="136"/>
      <c r="DT849" s="136"/>
      <c r="DU849" s="136"/>
      <c r="DV849" s="136"/>
      <c r="DW849" s="136"/>
      <c r="DX849" s="136"/>
      <c r="DY849" s="136"/>
      <c r="DZ849" s="136"/>
      <c r="EA849" s="136"/>
      <c r="EB849" s="136"/>
      <c r="EC849" s="136"/>
      <c r="ED849" s="136"/>
      <c r="EE849" s="136"/>
      <c r="EF849" s="136"/>
      <c r="EG849" s="136"/>
      <c r="EH849" s="136"/>
      <c r="EI849" s="136"/>
      <c r="EJ849" s="136"/>
      <c r="EK849" s="136"/>
      <c r="EL849" s="136"/>
      <c r="EM849" s="136"/>
      <c r="EN849" s="136"/>
      <c r="EO849" s="136"/>
      <c r="EP849" s="136"/>
      <c r="EQ849" s="136"/>
      <c r="ER849" s="136"/>
      <c r="ES849" s="136"/>
      <c r="ET849" s="136"/>
      <c r="EU849" s="136"/>
      <c r="EV849" s="136"/>
      <c r="EW849" s="136"/>
      <c r="EX849" s="136"/>
      <c r="EY849" s="136"/>
      <c r="EZ849" s="136"/>
      <c r="FA849" s="136"/>
      <c r="FB849" s="136"/>
      <c r="FC849" s="136"/>
      <c r="FD849" s="136"/>
      <c r="FE849" s="136"/>
      <c r="FF849" s="136"/>
      <c r="FG849" s="136"/>
      <c r="FH849" s="136"/>
      <c r="FI849" s="136"/>
      <c r="FJ849" s="136"/>
      <c r="FK849" s="136"/>
      <c r="FL849" s="136"/>
      <c r="FM849" s="136"/>
      <c r="FN849" s="136"/>
      <c r="FO849" s="136"/>
      <c r="FP849" s="136"/>
      <c r="FQ849" s="136"/>
      <c r="FR849" s="136"/>
      <c r="FS849" s="136"/>
      <c r="FT849" s="136"/>
      <c r="FU849" s="136"/>
      <c r="FV849" s="136"/>
      <c r="FW849" s="136"/>
      <c r="FX849" s="136"/>
      <c r="FY849" s="136"/>
      <c r="FZ849" s="136"/>
      <c r="GA849" s="136"/>
      <c r="GB849" s="136"/>
      <c r="GC849" s="136"/>
      <c r="GD849" s="136"/>
      <c r="GE849" s="136"/>
      <c r="GF849" s="136"/>
      <c r="GG849" s="136"/>
      <c r="GH849" s="136"/>
      <c r="GI849" s="136"/>
      <c r="GJ849" s="136"/>
      <c r="GK849" s="136"/>
      <c r="GL849" s="136"/>
      <c r="GM849" s="136"/>
      <c r="GN849" s="136"/>
      <c r="GO849" s="136"/>
      <c r="GP849" s="136"/>
      <c r="GQ849" s="136"/>
      <c r="GR849" s="136"/>
      <c r="GS849" s="136"/>
      <c r="GT849" s="136"/>
      <c r="GU849" s="136"/>
      <c r="GV849" s="136"/>
      <c r="GW849" s="136"/>
      <c r="GX849" s="136"/>
      <c r="GY849" s="136"/>
      <c r="GZ849" s="136"/>
      <c r="HA849" s="136"/>
      <c r="HB849" s="136"/>
      <c r="HC849" s="136"/>
      <c r="HD849" s="136"/>
      <c r="HE849" s="136"/>
      <c r="HF849" s="136"/>
      <c r="HG849" s="136"/>
      <c r="HH849" s="136"/>
      <c r="HI849" s="136"/>
      <c r="HJ849" s="136"/>
      <c r="HK849" s="136"/>
      <c r="HL849" s="136"/>
      <c r="HM849" s="136"/>
      <c r="HN849" s="136"/>
      <c r="HO849" s="136"/>
      <c r="HP849" s="136"/>
      <c r="HQ849" s="136"/>
      <c r="HR849" s="136"/>
      <c r="HS849" s="136"/>
      <c r="HT849" s="136"/>
      <c r="HU849" s="136"/>
      <c r="HV849" s="136"/>
      <c r="HW849" s="136"/>
      <c r="HX849" s="136"/>
      <c r="HY849" s="136"/>
      <c r="HZ849" s="136"/>
      <c r="IA849" s="136"/>
      <c r="IB849" s="136"/>
      <c r="IC849" s="136"/>
      <c r="ID849" s="136"/>
      <c r="IE849" s="136"/>
      <c r="IF849" s="136"/>
      <c r="IG849" s="136"/>
    </row>
    <row r="850" spans="1:241" ht="15" customHeight="1" x14ac:dyDescent="0.25">
      <c r="A850" s="208" t="s">
        <v>1004</v>
      </c>
      <c r="B850" s="208">
        <v>6472088.8421052629</v>
      </c>
      <c r="C850" s="208">
        <v>2686471.1578947366</v>
      </c>
      <c r="D850" s="208">
        <v>1066508.2631578948</v>
      </c>
      <c r="E850" s="208">
        <v>1263470.1578947369</v>
      </c>
      <c r="F850" s="208">
        <v>1750665.5263157894</v>
      </c>
      <c r="G850" s="208">
        <v>439197</v>
      </c>
      <c r="H850" s="208">
        <v>13678400.947368421</v>
      </c>
      <c r="I850" s="136"/>
      <c r="J850" s="135" t="s">
        <v>489</v>
      </c>
      <c r="K850" s="205">
        <v>2920015</v>
      </c>
      <c r="L850" s="205">
        <v>1814146</v>
      </c>
      <c r="M850" s="205">
        <v>692488</v>
      </c>
      <c r="N850" s="205">
        <v>1408547</v>
      </c>
      <c r="O850" s="205">
        <v>1442059</v>
      </c>
      <c r="P850" s="205">
        <v>342097</v>
      </c>
      <c r="Q850" s="242">
        <v>8619352</v>
      </c>
      <c r="R850" s="136"/>
      <c r="S850" s="136"/>
      <c r="T850" s="136"/>
      <c r="U850" s="136"/>
      <c r="V850" s="136"/>
      <c r="W850" s="136"/>
      <c r="X850" s="136"/>
      <c r="Y850" s="136"/>
      <c r="Z850" s="136"/>
      <c r="AA850" s="136"/>
      <c r="AB850" s="136"/>
      <c r="AC850" s="136"/>
      <c r="AD850" s="136"/>
      <c r="AE850" s="136"/>
      <c r="AF850" s="136"/>
      <c r="AG850" s="136"/>
      <c r="AH850" s="136"/>
      <c r="AI850" s="136"/>
      <c r="AJ850" s="136"/>
      <c r="AK850" s="136"/>
      <c r="AL850" s="136"/>
      <c r="AM850" s="136"/>
      <c r="AN850" s="136"/>
      <c r="AO850" s="136"/>
      <c r="AP850" s="136"/>
      <c r="AQ850" s="136"/>
      <c r="AR850" s="136"/>
      <c r="AS850" s="136"/>
      <c r="AT850" s="136"/>
      <c r="AU850" s="136"/>
      <c r="AV850" s="136"/>
      <c r="AW850" s="136"/>
      <c r="AX850" s="136"/>
      <c r="AY850" s="136"/>
      <c r="AZ850" s="136"/>
      <c r="BA850" s="136"/>
      <c r="BB850" s="136"/>
      <c r="BC850" s="136"/>
      <c r="BD850" s="136"/>
      <c r="BE850" s="136"/>
      <c r="BF850" s="136"/>
      <c r="BG850" s="136"/>
      <c r="BH850" s="136"/>
      <c r="BI850" s="136"/>
      <c r="BJ850" s="136"/>
      <c r="BK850" s="136"/>
      <c r="BL850" s="136"/>
      <c r="BM850" s="136"/>
      <c r="BN850" s="136"/>
      <c r="BO850" s="136"/>
      <c r="BP850" s="136"/>
      <c r="BQ850" s="136"/>
      <c r="BR850" s="136"/>
      <c r="BS850" s="136"/>
      <c r="BT850" s="136"/>
      <c r="BU850" s="136"/>
      <c r="BV850" s="136"/>
      <c r="BW850" s="136"/>
      <c r="BX850" s="136"/>
      <c r="BY850" s="136"/>
      <c r="BZ850" s="136"/>
      <c r="CA850" s="136"/>
      <c r="CB850" s="136"/>
      <c r="CC850" s="136"/>
      <c r="CD850" s="136"/>
      <c r="CE850" s="136"/>
      <c r="CF850" s="136"/>
      <c r="CG850" s="136"/>
      <c r="CH850" s="136"/>
      <c r="CI850" s="136"/>
      <c r="CJ850" s="136"/>
      <c r="CK850" s="136"/>
      <c r="CL850" s="136"/>
      <c r="CM850" s="136"/>
      <c r="CN850" s="136"/>
      <c r="CO850" s="136"/>
      <c r="CP850" s="136"/>
      <c r="CQ850" s="136"/>
      <c r="CR850" s="136"/>
      <c r="CS850" s="136"/>
      <c r="CT850" s="136"/>
      <c r="CU850" s="136"/>
      <c r="CV850" s="136"/>
      <c r="CW850" s="136"/>
      <c r="CX850" s="136"/>
      <c r="CY850" s="136"/>
      <c r="CZ850" s="136"/>
      <c r="DA850" s="136"/>
      <c r="DB850" s="136"/>
      <c r="DC850" s="136"/>
      <c r="DD850" s="136"/>
      <c r="DE850" s="136"/>
      <c r="DF850" s="136"/>
      <c r="DG850" s="136"/>
      <c r="DH850" s="136"/>
      <c r="DI850" s="136"/>
      <c r="DJ850" s="136"/>
      <c r="DK850" s="136"/>
      <c r="DL850" s="136"/>
      <c r="DM850" s="136"/>
      <c r="DN850" s="136"/>
      <c r="DO850" s="136"/>
      <c r="DP850" s="136"/>
      <c r="DQ850" s="136"/>
      <c r="DR850" s="136"/>
      <c r="DS850" s="136"/>
      <c r="DT850" s="136"/>
      <c r="DU850" s="136"/>
      <c r="DV850" s="136"/>
      <c r="DW850" s="136"/>
      <c r="DX850" s="136"/>
      <c r="DY850" s="136"/>
      <c r="DZ850" s="136"/>
      <c r="EA850" s="136"/>
      <c r="EB850" s="136"/>
      <c r="EC850" s="136"/>
      <c r="ED850" s="136"/>
      <c r="EE850" s="136"/>
      <c r="EF850" s="136"/>
      <c r="EG850" s="136"/>
      <c r="EH850" s="136"/>
      <c r="EI850" s="136"/>
      <c r="EJ850" s="136"/>
      <c r="EK850" s="136"/>
      <c r="EL850" s="136"/>
      <c r="EM850" s="136"/>
      <c r="EN850" s="136"/>
      <c r="EO850" s="136"/>
      <c r="EP850" s="136"/>
      <c r="EQ850" s="136"/>
      <c r="ER850" s="136"/>
      <c r="ES850" s="136"/>
      <c r="ET850" s="136"/>
      <c r="EU850" s="136"/>
      <c r="EV850" s="136"/>
      <c r="EW850" s="136"/>
      <c r="EX850" s="136"/>
      <c r="EY850" s="136"/>
      <c r="EZ850" s="136"/>
      <c r="FA850" s="136"/>
      <c r="FB850" s="136"/>
      <c r="FC850" s="136"/>
      <c r="FD850" s="136"/>
      <c r="FE850" s="136"/>
      <c r="FF850" s="136"/>
      <c r="FG850" s="136"/>
      <c r="FH850" s="136"/>
      <c r="FI850" s="136"/>
      <c r="FJ850" s="136"/>
      <c r="FK850" s="136"/>
      <c r="FL850" s="136"/>
      <c r="FM850" s="136"/>
      <c r="FN850" s="136"/>
      <c r="FO850" s="136"/>
      <c r="FP850" s="136"/>
      <c r="FQ850" s="136"/>
      <c r="FR850" s="136"/>
      <c r="FS850" s="136"/>
      <c r="FT850" s="136"/>
      <c r="FU850" s="136"/>
      <c r="FV850" s="136"/>
      <c r="FW850" s="136"/>
      <c r="FX850" s="136"/>
      <c r="FY850" s="136"/>
      <c r="FZ850" s="136"/>
      <c r="GA850" s="136"/>
      <c r="GB850" s="136"/>
      <c r="GC850" s="136"/>
      <c r="GD850" s="136"/>
      <c r="GE850" s="136"/>
      <c r="GF850" s="136"/>
      <c r="GG850" s="136"/>
      <c r="GH850" s="136"/>
      <c r="GI850" s="136"/>
      <c r="GJ850" s="136"/>
      <c r="GK850" s="136"/>
      <c r="GL850" s="136"/>
      <c r="GM850" s="136"/>
      <c r="GN850" s="136"/>
      <c r="GO850" s="136"/>
      <c r="GP850" s="136"/>
      <c r="GQ850" s="136"/>
      <c r="GR850" s="136"/>
      <c r="GS850" s="136"/>
      <c r="GT850" s="136"/>
      <c r="GU850" s="136"/>
      <c r="GV850" s="136"/>
      <c r="GW850" s="136"/>
      <c r="GX850" s="136"/>
      <c r="GY850" s="136"/>
      <c r="GZ850" s="136"/>
      <c r="HA850" s="136"/>
      <c r="HB850" s="136"/>
      <c r="HC850" s="136"/>
      <c r="HD850" s="136"/>
      <c r="HE850" s="136"/>
      <c r="HF850" s="136"/>
      <c r="HG850" s="136"/>
      <c r="HH850" s="136"/>
      <c r="HI850" s="136"/>
      <c r="HJ850" s="136"/>
      <c r="HK850" s="136"/>
      <c r="HL850" s="136"/>
      <c r="HM850" s="136"/>
      <c r="HN850" s="136"/>
      <c r="HO850" s="136"/>
      <c r="HP850" s="136"/>
      <c r="HQ850" s="136"/>
      <c r="HR850" s="136"/>
      <c r="HS850" s="136"/>
      <c r="HT850" s="136"/>
      <c r="HU850" s="136"/>
      <c r="HV850" s="136"/>
      <c r="HW850" s="136"/>
      <c r="HX850" s="136"/>
      <c r="HY850" s="136"/>
      <c r="HZ850" s="136"/>
      <c r="IA850" s="136"/>
      <c r="IB850" s="136"/>
      <c r="IC850" s="136"/>
      <c r="ID850" s="136"/>
      <c r="IE850" s="136"/>
      <c r="IF850" s="136"/>
      <c r="IG850" s="136"/>
    </row>
    <row r="851" spans="1:241" ht="15" customHeight="1" x14ac:dyDescent="0.25">
      <c r="A851" s="135"/>
      <c r="B851" s="135"/>
      <c r="C851" s="135"/>
      <c r="D851" s="135"/>
      <c r="E851" s="135"/>
      <c r="F851" s="135"/>
      <c r="G851" s="135"/>
      <c r="H851" s="135"/>
      <c r="I851" s="136"/>
      <c r="J851" s="135" t="s">
        <v>490</v>
      </c>
      <c r="K851" s="205">
        <v>4335159</v>
      </c>
      <c r="L851" s="205">
        <v>2197443</v>
      </c>
      <c r="M851" s="205">
        <v>886626</v>
      </c>
      <c r="N851" s="205">
        <v>1199772</v>
      </c>
      <c r="O851" s="205">
        <v>1672007</v>
      </c>
      <c r="P851" s="205">
        <v>336751</v>
      </c>
      <c r="Q851" s="242">
        <v>10627758</v>
      </c>
      <c r="R851" s="136"/>
      <c r="S851" s="136"/>
      <c r="T851" s="136"/>
      <c r="U851" s="136"/>
      <c r="V851" s="136"/>
      <c r="W851" s="136"/>
      <c r="X851" s="136"/>
      <c r="Y851" s="136"/>
      <c r="Z851" s="136"/>
      <c r="AA851" s="136"/>
      <c r="AB851" s="136"/>
      <c r="AC851" s="136"/>
      <c r="AD851" s="136"/>
      <c r="AE851" s="136"/>
      <c r="AF851" s="136"/>
      <c r="AG851" s="136"/>
      <c r="AH851" s="136"/>
      <c r="AI851" s="136"/>
      <c r="AJ851" s="136"/>
      <c r="AK851" s="136"/>
      <c r="AL851" s="136"/>
      <c r="AM851" s="136"/>
      <c r="AN851" s="136"/>
      <c r="AO851" s="136"/>
      <c r="AP851" s="136"/>
      <c r="AQ851" s="136"/>
      <c r="AR851" s="136"/>
      <c r="AS851" s="136"/>
      <c r="AT851" s="136"/>
      <c r="AU851" s="136"/>
      <c r="AV851" s="136"/>
      <c r="AW851" s="136"/>
      <c r="AX851" s="136"/>
      <c r="AY851" s="136"/>
      <c r="AZ851" s="136"/>
      <c r="BA851" s="136"/>
      <c r="BB851" s="136"/>
      <c r="BC851" s="136"/>
      <c r="BD851" s="136"/>
      <c r="BE851" s="136"/>
      <c r="BF851" s="136"/>
      <c r="BG851" s="136"/>
      <c r="BH851" s="136"/>
      <c r="BI851" s="136"/>
      <c r="BJ851" s="136"/>
      <c r="BK851" s="136"/>
      <c r="BL851" s="136"/>
      <c r="BM851" s="136"/>
      <c r="BN851" s="136"/>
      <c r="BO851" s="136"/>
      <c r="BP851" s="136"/>
      <c r="BQ851" s="136"/>
      <c r="BR851" s="136"/>
      <c r="BS851" s="136"/>
      <c r="BT851" s="136"/>
      <c r="BU851" s="136"/>
      <c r="BV851" s="136"/>
      <c r="BW851" s="136"/>
      <c r="BX851" s="136"/>
      <c r="BY851" s="136"/>
      <c r="BZ851" s="136"/>
      <c r="CA851" s="136"/>
      <c r="CB851" s="136"/>
      <c r="CC851" s="136"/>
      <c r="CD851" s="136"/>
      <c r="CE851" s="136"/>
      <c r="CF851" s="136"/>
      <c r="CG851" s="136"/>
      <c r="CH851" s="136"/>
      <c r="CI851" s="136"/>
      <c r="CJ851" s="136"/>
      <c r="CK851" s="136"/>
      <c r="CL851" s="136"/>
      <c r="CM851" s="136"/>
      <c r="CN851" s="136"/>
      <c r="CO851" s="136"/>
      <c r="CP851" s="136"/>
      <c r="CQ851" s="136"/>
      <c r="CR851" s="136"/>
      <c r="CS851" s="136"/>
      <c r="CT851" s="136"/>
      <c r="CU851" s="136"/>
      <c r="CV851" s="136"/>
      <c r="CW851" s="136"/>
      <c r="CX851" s="136"/>
      <c r="CY851" s="136"/>
      <c r="CZ851" s="136"/>
      <c r="DA851" s="136"/>
      <c r="DB851" s="136"/>
      <c r="DC851" s="136"/>
      <c r="DD851" s="136"/>
      <c r="DE851" s="136"/>
      <c r="DF851" s="136"/>
      <c r="DG851" s="136"/>
      <c r="DH851" s="136"/>
      <c r="DI851" s="136"/>
      <c r="DJ851" s="136"/>
      <c r="DK851" s="136"/>
      <c r="DL851" s="136"/>
      <c r="DM851" s="136"/>
      <c r="DN851" s="136"/>
      <c r="DO851" s="136"/>
      <c r="DP851" s="136"/>
      <c r="DQ851" s="136"/>
      <c r="DR851" s="136"/>
      <c r="DS851" s="136"/>
      <c r="DT851" s="136"/>
      <c r="DU851" s="136"/>
      <c r="DV851" s="136"/>
      <c r="DW851" s="136"/>
      <c r="DX851" s="136"/>
      <c r="DY851" s="136"/>
      <c r="DZ851" s="136"/>
      <c r="EA851" s="136"/>
      <c r="EB851" s="136"/>
      <c r="EC851" s="136"/>
      <c r="ED851" s="136"/>
      <c r="EE851" s="136"/>
      <c r="EF851" s="136"/>
      <c r="EG851" s="136"/>
      <c r="EH851" s="136"/>
      <c r="EI851" s="136"/>
      <c r="EJ851" s="136"/>
      <c r="EK851" s="136"/>
      <c r="EL851" s="136"/>
      <c r="EM851" s="136"/>
      <c r="EN851" s="136"/>
      <c r="EO851" s="136"/>
      <c r="EP851" s="136"/>
      <c r="EQ851" s="136"/>
      <c r="ER851" s="136"/>
      <c r="ES851" s="136"/>
      <c r="ET851" s="136"/>
      <c r="EU851" s="136"/>
      <c r="EV851" s="136"/>
      <c r="EW851" s="136"/>
      <c r="EX851" s="136"/>
      <c r="EY851" s="136"/>
      <c r="EZ851" s="136"/>
      <c r="FA851" s="136"/>
      <c r="FB851" s="136"/>
      <c r="FC851" s="136"/>
      <c r="FD851" s="136"/>
      <c r="FE851" s="136"/>
      <c r="FF851" s="136"/>
      <c r="FG851" s="136"/>
      <c r="FH851" s="136"/>
      <c r="FI851" s="136"/>
      <c r="FJ851" s="136"/>
      <c r="FK851" s="136"/>
      <c r="FL851" s="136"/>
      <c r="FM851" s="136"/>
      <c r="FN851" s="136"/>
      <c r="FO851" s="136"/>
      <c r="FP851" s="136"/>
      <c r="FQ851" s="136"/>
      <c r="FR851" s="136"/>
      <c r="FS851" s="136"/>
      <c r="FT851" s="136"/>
      <c r="FU851" s="136"/>
      <c r="FV851" s="136"/>
      <c r="FW851" s="136"/>
      <c r="FX851" s="136"/>
      <c r="FY851" s="136"/>
      <c r="FZ851" s="136"/>
      <c r="GA851" s="136"/>
      <c r="GB851" s="136"/>
      <c r="GC851" s="136"/>
      <c r="GD851" s="136"/>
      <c r="GE851" s="136"/>
      <c r="GF851" s="136"/>
      <c r="GG851" s="136"/>
      <c r="GH851" s="136"/>
      <c r="GI851" s="136"/>
      <c r="GJ851" s="136"/>
      <c r="GK851" s="136"/>
      <c r="GL851" s="136"/>
      <c r="GM851" s="136"/>
      <c r="GN851" s="136"/>
      <c r="GO851" s="136"/>
      <c r="GP851" s="136"/>
      <c r="GQ851" s="136"/>
      <c r="GR851" s="136"/>
      <c r="GS851" s="136"/>
      <c r="GT851" s="136"/>
      <c r="GU851" s="136"/>
      <c r="GV851" s="136"/>
      <c r="GW851" s="136"/>
      <c r="GX851" s="136"/>
      <c r="GY851" s="136"/>
      <c r="GZ851" s="136"/>
      <c r="HA851" s="136"/>
      <c r="HB851" s="136"/>
      <c r="HC851" s="136"/>
      <c r="HD851" s="136"/>
      <c r="HE851" s="136"/>
      <c r="HF851" s="136"/>
      <c r="HG851" s="136"/>
      <c r="HH851" s="136"/>
      <c r="HI851" s="136"/>
      <c r="HJ851" s="136"/>
      <c r="HK851" s="136"/>
      <c r="HL851" s="136"/>
      <c r="HM851" s="136"/>
      <c r="HN851" s="136"/>
      <c r="HO851" s="136"/>
      <c r="HP851" s="136"/>
      <c r="HQ851" s="136"/>
      <c r="HR851" s="136"/>
      <c r="HS851" s="136"/>
      <c r="HT851" s="136"/>
      <c r="HU851" s="136"/>
      <c r="HV851" s="136"/>
      <c r="HW851" s="136"/>
      <c r="HX851" s="136"/>
      <c r="HY851" s="136"/>
      <c r="HZ851" s="136"/>
      <c r="IA851" s="136"/>
      <c r="IB851" s="136"/>
      <c r="IC851" s="136"/>
      <c r="ID851" s="136"/>
      <c r="IE851" s="136"/>
      <c r="IF851" s="136"/>
      <c r="IG851" s="136"/>
    </row>
    <row r="852" spans="1:241" ht="15" customHeight="1" x14ac:dyDescent="0.25">
      <c r="I852" s="136"/>
      <c r="J852" s="212" t="s">
        <v>1005</v>
      </c>
      <c r="K852" s="212">
        <v>93981897</v>
      </c>
      <c r="L852" s="212">
        <v>59841369</v>
      </c>
      <c r="M852" s="212">
        <v>19759889</v>
      </c>
      <c r="N852" s="212">
        <v>26610121</v>
      </c>
      <c r="O852" s="212">
        <v>42552195</v>
      </c>
      <c r="P852" s="212">
        <v>11703089</v>
      </c>
      <c r="Q852" s="243">
        <v>254448560</v>
      </c>
      <c r="R852" s="136"/>
      <c r="S852" s="136"/>
      <c r="T852" s="136"/>
      <c r="U852" s="136"/>
      <c r="V852" s="136"/>
      <c r="W852" s="136"/>
      <c r="X852" s="136"/>
      <c r="Y852" s="136"/>
      <c r="Z852" s="136"/>
      <c r="AA852" s="136"/>
      <c r="AB852" s="136"/>
      <c r="AC852" s="136"/>
      <c r="AD852" s="136"/>
      <c r="AE852" s="136"/>
      <c r="AF852" s="136"/>
      <c r="AG852" s="136"/>
      <c r="AH852" s="136"/>
      <c r="AI852" s="136"/>
      <c r="AJ852" s="136"/>
      <c r="AK852" s="136"/>
      <c r="AL852" s="136"/>
      <c r="AM852" s="136"/>
      <c r="AN852" s="136"/>
      <c r="AO852" s="136"/>
      <c r="AP852" s="136"/>
      <c r="AQ852" s="136"/>
      <c r="AR852" s="136"/>
      <c r="AS852" s="136"/>
      <c r="AT852" s="136"/>
      <c r="AU852" s="136"/>
      <c r="AV852" s="136"/>
      <c r="AW852" s="136"/>
      <c r="AX852" s="136"/>
      <c r="AY852" s="136"/>
      <c r="AZ852" s="136"/>
      <c r="BA852" s="136"/>
      <c r="BB852" s="136"/>
      <c r="BC852" s="136"/>
      <c r="BD852" s="136"/>
      <c r="BE852" s="136"/>
      <c r="BF852" s="136"/>
      <c r="BG852" s="136"/>
      <c r="BH852" s="136"/>
      <c r="BI852" s="136"/>
      <c r="BJ852" s="136"/>
      <c r="BK852" s="136"/>
      <c r="BL852" s="136"/>
      <c r="BM852" s="136"/>
      <c r="BN852" s="136"/>
      <c r="BO852" s="136"/>
      <c r="BP852" s="136"/>
      <c r="BQ852" s="136"/>
      <c r="BR852" s="136"/>
      <c r="BS852" s="136"/>
      <c r="BT852" s="136"/>
      <c r="BU852" s="136"/>
      <c r="BV852" s="136"/>
      <c r="BW852" s="136"/>
      <c r="BX852" s="136"/>
      <c r="BY852" s="136"/>
      <c r="BZ852" s="136"/>
      <c r="CA852" s="136"/>
      <c r="CB852" s="136"/>
      <c r="CC852" s="136"/>
      <c r="CD852" s="136"/>
      <c r="CE852" s="136"/>
      <c r="CF852" s="136"/>
      <c r="CG852" s="136"/>
      <c r="CH852" s="136"/>
      <c r="CI852" s="136"/>
      <c r="CJ852" s="136"/>
      <c r="CK852" s="136"/>
      <c r="CL852" s="136"/>
      <c r="CM852" s="136"/>
      <c r="CN852" s="136"/>
      <c r="CO852" s="136"/>
      <c r="CP852" s="136"/>
      <c r="CQ852" s="136"/>
      <c r="CR852" s="136"/>
      <c r="CS852" s="136"/>
      <c r="CT852" s="136"/>
      <c r="CU852" s="136"/>
      <c r="CV852" s="136"/>
      <c r="CW852" s="136"/>
      <c r="CX852" s="136"/>
      <c r="CY852" s="136"/>
      <c r="CZ852" s="136"/>
      <c r="DA852" s="136"/>
      <c r="DB852" s="136"/>
      <c r="DC852" s="136"/>
      <c r="DD852" s="136"/>
      <c r="DE852" s="136"/>
      <c r="DF852" s="136"/>
      <c r="DG852" s="136"/>
      <c r="DH852" s="136"/>
      <c r="DI852" s="136"/>
      <c r="DJ852" s="136"/>
      <c r="DK852" s="136"/>
      <c r="DL852" s="136"/>
      <c r="DM852" s="136"/>
      <c r="DN852" s="136"/>
      <c r="DO852" s="136"/>
      <c r="DP852" s="136"/>
      <c r="DQ852" s="136"/>
      <c r="DR852" s="136"/>
      <c r="DS852" s="136"/>
      <c r="DT852" s="136"/>
      <c r="DU852" s="136"/>
      <c r="DV852" s="136"/>
      <c r="DW852" s="136"/>
      <c r="DX852" s="136"/>
      <c r="DY852" s="136"/>
      <c r="DZ852" s="136"/>
      <c r="EA852" s="136"/>
      <c r="EB852" s="136"/>
      <c r="EC852" s="136"/>
      <c r="ED852" s="136"/>
      <c r="EE852" s="136"/>
      <c r="EF852" s="136"/>
      <c r="EG852" s="136"/>
      <c r="EH852" s="136"/>
      <c r="EI852" s="136"/>
      <c r="EJ852" s="136"/>
      <c r="EK852" s="136"/>
      <c r="EL852" s="136"/>
      <c r="EM852" s="136"/>
      <c r="EN852" s="136"/>
      <c r="EO852" s="136"/>
      <c r="EP852" s="136"/>
      <c r="EQ852" s="136"/>
      <c r="ER852" s="136"/>
      <c r="ES852" s="136"/>
      <c r="ET852" s="136"/>
      <c r="EU852" s="136"/>
      <c r="EV852" s="136"/>
      <c r="EW852" s="136"/>
      <c r="EX852" s="136"/>
      <c r="EY852" s="136"/>
      <c r="EZ852" s="136"/>
      <c r="FA852" s="136"/>
      <c r="FB852" s="136"/>
      <c r="FC852" s="136"/>
      <c r="FD852" s="136"/>
      <c r="FE852" s="136"/>
      <c r="FF852" s="136"/>
      <c r="FG852" s="136"/>
      <c r="FH852" s="136"/>
      <c r="FI852" s="136"/>
      <c r="FJ852" s="136"/>
      <c r="FK852" s="136"/>
      <c r="FL852" s="136"/>
      <c r="FM852" s="136"/>
      <c r="FN852" s="136"/>
      <c r="FO852" s="136"/>
      <c r="FP852" s="136"/>
      <c r="FQ852" s="136"/>
      <c r="FR852" s="136"/>
      <c r="FS852" s="136"/>
      <c r="FT852" s="136"/>
      <c r="FU852" s="136"/>
      <c r="FV852" s="136"/>
      <c r="FW852" s="136"/>
      <c r="FX852" s="136"/>
      <c r="FY852" s="136"/>
      <c r="FZ852" s="136"/>
      <c r="GA852" s="136"/>
      <c r="GB852" s="136"/>
      <c r="GC852" s="136"/>
      <c r="GD852" s="136"/>
      <c r="GE852" s="136"/>
      <c r="GF852" s="136"/>
      <c r="GG852" s="136"/>
      <c r="GH852" s="136"/>
      <c r="GI852" s="136"/>
      <c r="GJ852" s="136"/>
      <c r="GK852" s="136"/>
      <c r="GL852" s="136"/>
      <c r="GM852" s="136"/>
      <c r="GN852" s="136"/>
      <c r="GO852" s="136"/>
      <c r="GP852" s="136"/>
      <c r="GQ852" s="136"/>
      <c r="GR852" s="136"/>
      <c r="GS852" s="136"/>
      <c r="GT852" s="136"/>
      <c r="GU852" s="136"/>
      <c r="GV852" s="136"/>
      <c r="GW852" s="136"/>
      <c r="GX852" s="136"/>
      <c r="GY852" s="136"/>
      <c r="GZ852" s="136"/>
      <c r="HA852" s="136"/>
      <c r="HB852" s="136"/>
      <c r="HC852" s="136"/>
      <c r="HD852" s="136"/>
      <c r="HE852" s="136"/>
      <c r="HF852" s="136"/>
      <c r="HG852" s="136"/>
      <c r="HH852" s="136"/>
      <c r="HI852" s="136"/>
      <c r="HJ852" s="136"/>
      <c r="HK852" s="136"/>
      <c r="HL852" s="136"/>
      <c r="HM852" s="136"/>
      <c r="HN852" s="136"/>
      <c r="HO852" s="136"/>
      <c r="HP852" s="136"/>
      <c r="HQ852" s="136"/>
      <c r="HR852" s="136"/>
      <c r="HS852" s="136"/>
      <c r="HT852" s="136"/>
      <c r="HU852" s="136"/>
      <c r="HV852" s="136"/>
      <c r="HW852" s="136"/>
      <c r="HX852" s="136"/>
      <c r="HY852" s="136"/>
      <c r="HZ852" s="136"/>
      <c r="IA852" s="136"/>
      <c r="IB852" s="136"/>
      <c r="IC852" s="136"/>
      <c r="ID852" s="136"/>
      <c r="IE852" s="136"/>
      <c r="IF852" s="136"/>
      <c r="IG852" s="136"/>
    </row>
    <row r="853" spans="1:241" ht="15" customHeight="1" x14ac:dyDescent="0.25">
      <c r="I853" s="136"/>
      <c r="J853" s="208" t="s">
        <v>1006</v>
      </c>
      <c r="K853" s="208">
        <v>4271904.4090909092</v>
      </c>
      <c r="L853" s="208">
        <v>2720062.2272727271</v>
      </c>
      <c r="M853" s="208">
        <v>898176.77272727271</v>
      </c>
      <c r="N853" s="208">
        <v>1209550.9545454546</v>
      </c>
      <c r="O853" s="208">
        <v>1934190.6818181819</v>
      </c>
      <c r="P853" s="208">
        <v>531958.59090909094</v>
      </c>
      <c r="Q853" s="208">
        <v>11565843.636363637</v>
      </c>
      <c r="R853" s="136"/>
      <c r="S853" s="136"/>
      <c r="T853" s="136"/>
      <c r="U853" s="136"/>
      <c r="V853" s="136"/>
      <c r="W853" s="136"/>
      <c r="X853" s="136"/>
      <c r="Y853" s="136"/>
      <c r="Z853" s="136"/>
      <c r="AA853" s="136"/>
      <c r="AB853" s="136"/>
      <c r="AC853" s="136"/>
      <c r="AD853" s="136"/>
      <c r="AE853" s="136"/>
      <c r="AF853" s="136"/>
      <c r="AG853" s="136"/>
      <c r="AH853" s="136"/>
      <c r="AI853" s="136"/>
      <c r="AJ853" s="136"/>
      <c r="AK853" s="136"/>
      <c r="AL853" s="136"/>
      <c r="AM853" s="136"/>
      <c r="AN853" s="136"/>
      <c r="AO853" s="136"/>
      <c r="AP853" s="136"/>
      <c r="AQ853" s="136"/>
      <c r="AR853" s="136"/>
      <c r="AS853" s="136"/>
      <c r="AT853" s="136"/>
      <c r="AU853" s="136"/>
      <c r="AV853" s="136"/>
      <c r="AW853" s="136"/>
      <c r="AX853" s="136"/>
      <c r="AY853" s="136"/>
      <c r="AZ853" s="136"/>
      <c r="BA853" s="136"/>
      <c r="BB853" s="136"/>
      <c r="BC853" s="136"/>
      <c r="BD853" s="136"/>
      <c r="BE853" s="136"/>
      <c r="BF853" s="136"/>
      <c r="BG853" s="136"/>
      <c r="BH853" s="136"/>
      <c r="BI853" s="136"/>
      <c r="BJ853" s="136"/>
      <c r="BK853" s="136"/>
      <c r="BL853" s="136"/>
      <c r="BM853" s="136"/>
      <c r="BN853" s="136"/>
      <c r="BO853" s="136"/>
      <c r="BP853" s="136"/>
      <c r="BQ853" s="136"/>
      <c r="BR853" s="136"/>
      <c r="BS853" s="136"/>
      <c r="BT853" s="136"/>
      <c r="BU853" s="136"/>
      <c r="BV853" s="136"/>
      <c r="BW853" s="136"/>
      <c r="BX853" s="136"/>
      <c r="BY853" s="136"/>
      <c r="BZ853" s="136"/>
      <c r="CA853" s="136"/>
      <c r="CB853" s="136"/>
      <c r="CC853" s="136"/>
      <c r="CD853" s="136"/>
      <c r="CE853" s="136"/>
      <c r="CF853" s="136"/>
      <c r="CG853" s="136"/>
      <c r="CH853" s="136"/>
      <c r="CI853" s="136"/>
      <c r="CJ853" s="136"/>
      <c r="CK853" s="136"/>
      <c r="CL853" s="136"/>
      <c r="CM853" s="136"/>
      <c r="CN853" s="136"/>
      <c r="CO853" s="136"/>
      <c r="CP853" s="136"/>
      <c r="CQ853" s="136"/>
      <c r="CR853" s="136"/>
      <c r="CS853" s="136"/>
      <c r="CT853" s="136"/>
      <c r="CU853" s="136"/>
      <c r="CV853" s="136"/>
      <c r="CW853" s="136"/>
      <c r="CX853" s="136"/>
      <c r="CY853" s="136"/>
      <c r="CZ853" s="136"/>
      <c r="DA853" s="136"/>
      <c r="DB853" s="136"/>
      <c r="DC853" s="136"/>
      <c r="DD853" s="136"/>
      <c r="DE853" s="136"/>
      <c r="DF853" s="136"/>
      <c r="DG853" s="136"/>
      <c r="DH853" s="136"/>
      <c r="DI853" s="136"/>
      <c r="DJ853" s="136"/>
      <c r="DK853" s="136"/>
      <c r="DL853" s="136"/>
      <c r="DM853" s="136"/>
      <c r="DN853" s="136"/>
      <c r="DO853" s="136"/>
      <c r="DP853" s="136"/>
      <c r="DQ853" s="136"/>
      <c r="DR853" s="136"/>
      <c r="DS853" s="136"/>
      <c r="DT853" s="136"/>
      <c r="DU853" s="136"/>
      <c r="DV853" s="136"/>
      <c r="DW853" s="136"/>
      <c r="DX853" s="136"/>
      <c r="DY853" s="136"/>
      <c r="DZ853" s="136"/>
      <c r="EA853" s="136"/>
      <c r="EB853" s="136"/>
      <c r="EC853" s="136"/>
      <c r="ED853" s="136"/>
      <c r="EE853" s="136"/>
      <c r="EF853" s="136"/>
      <c r="EG853" s="136"/>
      <c r="EH853" s="136"/>
      <c r="EI853" s="136"/>
      <c r="EJ853" s="136"/>
      <c r="EK853" s="136"/>
      <c r="EL853" s="136"/>
      <c r="EM853" s="136"/>
      <c r="EN853" s="136"/>
      <c r="EO853" s="136"/>
      <c r="EP853" s="136"/>
      <c r="EQ853" s="136"/>
      <c r="ER853" s="136"/>
      <c r="ES853" s="136"/>
      <c r="ET853" s="136"/>
      <c r="EU853" s="136"/>
      <c r="EV853" s="136"/>
      <c r="EW853" s="136"/>
      <c r="EX853" s="136"/>
      <c r="EY853" s="136"/>
      <c r="EZ853" s="136"/>
      <c r="FA853" s="136"/>
      <c r="FB853" s="136"/>
      <c r="FC853" s="136"/>
      <c r="FD853" s="136"/>
      <c r="FE853" s="136"/>
      <c r="FF853" s="136"/>
      <c r="FG853" s="136"/>
      <c r="FH853" s="136"/>
      <c r="FI853" s="136"/>
      <c r="FJ853" s="136"/>
      <c r="FK853" s="136"/>
      <c r="FL853" s="136"/>
      <c r="FM853" s="136"/>
      <c r="FN853" s="136"/>
      <c r="FO853" s="136"/>
      <c r="FP853" s="136"/>
      <c r="FQ853" s="136"/>
      <c r="FR853" s="136"/>
      <c r="FS853" s="136"/>
      <c r="FT853" s="136"/>
      <c r="FU853" s="136"/>
      <c r="FV853" s="136"/>
      <c r="FW853" s="136"/>
      <c r="FX853" s="136"/>
      <c r="FY853" s="136"/>
      <c r="FZ853" s="136"/>
      <c r="GA853" s="136"/>
      <c r="GB853" s="136"/>
      <c r="GC853" s="136"/>
      <c r="GD853" s="136"/>
      <c r="GE853" s="136"/>
      <c r="GF853" s="136"/>
      <c r="GG853" s="136"/>
      <c r="GH853" s="136"/>
      <c r="GI853" s="136"/>
      <c r="GJ853" s="136"/>
      <c r="GK853" s="136"/>
      <c r="GL853" s="136"/>
      <c r="GM853" s="136"/>
      <c r="GN853" s="136"/>
      <c r="GO853" s="136"/>
      <c r="GP853" s="136"/>
      <c r="GQ853" s="136"/>
      <c r="GR853" s="136"/>
      <c r="GS853" s="136"/>
      <c r="GT853" s="136"/>
      <c r="GU853" s="136"/>
      <c r="GV853" s="136"/>
      <c r="GW853" s="136"/>
      <c r="GX853" s="136"/>
      <c r="GY853" s="136"/>
      <c r="GZ853" s="136"/>
      <c r="HA853" s="136"/>
      <c r="HB853" s="136"/>
      <c r="HC853" s="136"/>
      <c r="HD853" s="136"/>
      <c r="HE853" s="136"/>
      <c r="HF853" s="136"/>
      <c r="HG853" s="136"/>
      <c r="HH853" s="136"/>
      <c r="HI853" s="136"/>
      <c r="HJ853" s="136"/>
      <c r="HK853" s="136"/>
      <c r="HL853" s="136"/>
      <c r="HM853" s="136"/>
      <c r="HN853" s="136"/>
      <c r="HO853" s="136"/>
      <c r="HP853" s="136"/>
      <c r="HQ853" s="136"/>
      <c r="HR853" s="136"/>
      <c r="HS853" s="136"/>
      <c r="HT853" s="136"/>
      <c r="HU853" s="136"/>
      <c r="HV853" s="136"/>
      <c r="HW853" s="136"/>
      <c r="HX853" s="136"/>
      <c r="HY853" s="136"/>
      <c r="HZ853" s="136"/>
      <c r="IA853" s="136"/>
      <c r="IB853" s="136"/>
      <c r="IC853" s="136"/>
      <c r="ID853" s="136"/>
      <c r="IE853" s="136"/>
      <c r="IF853" s="136"/>
      <c r="IG853" s="136"/>
    </row>
    <row r="854" spans="1:241" ht="15" customHeight="1" x14ac:dyDescent="0.25">
      <c r="I854" s="136"/>
      <c r="J854" s="136"/>
      <c r="K854" s="136"/>
      <c r="L854" s="136"/>
      <c r="M854" s="136"/>
      <c r="N854" s="136"/>
      <c r="O854" s="136"/>
      <c r="P854" s="136"/>
      <c r="Q854" s="136"/>
      <c r="R854" s="136"/>
      <c r="S854" s="136"/>
      <c r="T854" s="136"/>
      <c r="U854" s="136"/>
      <c r="V854" s="136"/>
      <c r="W854" s="136"/>
      <c r="X854" s="136"/>
      <c r="Y854" s="136"/>
      <c r="Z854" s="136"/>
      <c r="AA854" s="136"/>
      <c r="AB854" s="136"/>
      <c r="AC854" s="136"/>
      <c r="AD854" s="136"/>
      <c r="AE854" s="136"/>
      <c r="AF854" s="136"/>
      <c r="AG854" s="136"/>
      <c r="AH854" s="136"/>
      <c r="AI854" s="136"/>
      <c r="AJ854" s="136"/>
      <c r="AK854" s="136"/>
      <c r="AL854" s="136"/>
      <c r="AM854" s="136"/>
      <c r="AN854" s="136"/>
      <c r="AO854" s="136"/>
      <c r="AP854" s="136"/>
      <c r="AQ854" s="136"/>
      <c r="AR854" s="136"/>
      <c r="AS854" s="136"/>
      <c r="AT854" s="136"/>
      <c r="AU854" s="136"/>
      <c r="AV854" s="136"/>
      <c r="AW854" s="136"/>
      <c r="AX854" s="136"/>
      <c r="AY854" s="136"/>
      <c r="AZ854" s="136"/>
      <c r="BA854" s="136"/>
      <c r="BB854" s="136"/>
      <c r="BC854" s="136"/>
      <c r="BD854" s="136"/>
      <c r="BE854" s="136"/>
      <c r="BF854" s="136"/>
      <c r="BG854" s="136"/>
      <c r="BH854" s="136"/>
      <c r="BI854" s="136"/>
      <c r="BJ854" s="136"/>
      <c r="BK854" s="136"/>
      <c r="BL854" s="136"/>
      <c r="BM854" s="136"/>
      <c r="BN854" s="136"/>
      <c r="BO854" s="136"/>
      <c r="BP854" s="136"/>
      <c r="BQ854" s="136"/>
      <c r="BR854" s="136"/>
      <c r="BS854" s="136"/>
      <c r="BT854" s="136"/>
      <c r="BU854" s="136"/>
      <c r="BV854" s="136"/>
      <c r="BW854" s="136"/>
      <c r="BX854" s="136"/>
      <c r="BY854" s="136"/>
      <c r="BZ854" s="136"/>
      <c r="CA854" s="136"/>
      <c r="CB854" s="136"/>
      <c r="CC854" s="136"/>
      <c r="CD854" s="136"/>
      <c r="CE854" s="136"/>
      <c r="CF854" s="136"/>
      <c r="CG854" s="136"/>
      <c r="CH854" s="136"/>
      <c r="CI854" s="136"/>
      <c r="CJ854" s="136"/>
      <c r="CK854" s="136"/>
      <c r="CL854" s="136"/>
      <c r="CM854" s="136"/>
      <c r="CN854" s="136"/>
      <c r="CO854" s="136"/>
      <c r="CP854" s="136"/>
      <c r="CQ854" s="136"/>
      <c r="CR854" s="136"/>
      <c r="CS854" s="136"/>
      <c r="CT854" s="136"/>
      <c r="CU854" s="136"/>
      <c r="CV854" s="136"/>
      <c r="CW854" s="136"/>
      <c r="CX854" s="136"/>
      <c r="CY854" s="136"/>
      <c r="CZ854" s="136"/>
      <c r="DA854" s="136"/>
      <c r="DB854" s="136"/>
      <c r="DC854" s="136"/>
      <c r="DD854" s="136"/>
      <c r="DE854" s="136"/>
      <c r="DF854" s="136"/>
      <c r="DG854" s="136"/>
      <c r="DH854" s="136"/>
      <c r="DI854" s="136"/>
      <c r="DJ854" s="136"/>
      <c r="DK854" s="136"/>
      <c r="DL854" s="136"/>
      <c r="DM854" s="136"/>
      <c r="DN854" s="136"/>
      <c r="DO854" s="136"/>
      <c r="DP854" s="136"/>
      <c r="DQ854" s="136"/>
      <c r="DR854" s="136"/>
      <c r="DS854" s="136"/>
      <c r="DT854" s="136"/>
      <c r="DU854" s="136"/>
      <c r="DV854" s="136"/>
      <c r="DW854" s="136"/>
      <c r="DX854" s="136"/>
      <c r="DY854" s="136"/>
      <c r="DZ854" s="136"/>
      <c r="EA854" s="136"/>
      <c r="EB854" s="136"/>
      <c r="EC854" s="136"/>
      <c r="ED854" s="136"/>
      <c r="EE854" s="136"/>
      <c r="EF854" s="136"/>
      <c r="EG854" s="136"/>
      <c r="EH854" s="136"/>
      <c r="EI854" s="136"/>
      <c r="EJ854" s="136"/>
      <c r="EK854" s="136"/>
      <c r="EL854" s="136"/>
      <c r="EM854" s="136"/>
      <c r="EN854" s="136"/>
      <c r="EO854" s="136"/>
      <c r="EP854" s="136"/>
      <c r="EQ854" s="136"/>
      <c r="ER854" s="136"/>
      <c r="ES854" s="136"/>
      <c r="ET854" s="136"/>
      <c r="EU854" s="136"/>
      <c r="EV854" s="136"/>
      <c r="EW854" s="136"/>
      <c r="EX854" s="136"/>
      <c r="EY854" s="136"/>
      <c r="EZ854" s="136"/>
      <c r="FA854" s="136"/>
      <c r="FB854" s="136"/>
      <c r="FC854" s="136"/>
      <c r="FD854" s="136"/>
      <c r="FE854" s="136"/>
      <c r="FF854" s="136"/>
      <c r="FG854" s="136"/>
      <c r="FH854" s="136"/>
      <c r="FI854" s="136"/>
      <c r="FJ854" s="136"/>
      <c r="FK854" s="136"/>
      <c r="FL854" s="136"/>
      <c r="FM854" s="136"/>
      <c r="FN854" s="136"/>
      <c r="FO854" s="136"/>
      <c r="FP854" s="136"/>
      <c r="FQ854" s="136"/>
      <c r="FR854" s="136"/>
      <c r="FS854" s="136"/>
      <c r="FT854" s="136"/>
      <c r="FU854" s="136"/>
      <c r="FV854" s="136"/>
      <c r="FW854" s="136"/>
      <c r="FX854" s="136"/>
      <c r="FY854" s="136"/>
      <c r="FZ854" s="136"/>
      <c r="GA854" s="136"/>
      <c r="GB854" s="136"/>
      <c r="GC854" s="136"/>
      <c r="GD854" s="136"/>
      <c r="GE854" s="136"/>
      <c r="GF854" s="136"/>
      <c r="GG854" s="136"/>
      <c r="GH854" s="136"/>
      <c r="GI854" s="136"/>
      <c r="GJ854" s="136"/>
      <c r="GK854" s="136"/>
      <c r="GL854" s="136"/>
      <c r="GM854" s="136"/>
      <c r="GN854" s="136"/>
      <c r="GO854" s="136"/>
      <c r="GP854" s="136"/>
      <c r="GQ854" s="136"/>
      <c r="GR854" s="136"/>
      <c r="GS854" s="136"/>
      <c r="GT854" s="136"/>
      <c r="GU854" s="136"/>
      <c r="GV854" s="136"/>
      <c r="GW854" s="136"/>
      <c r="GX854" s="136"/>
      <c r="GY854" s="136"/>
      <c r="GZ854" s="136"/>
      <c r="HA854" s="136"/>
      <c r="HB854" s="136"/>
      <c r="HC854" s="136"/>
      <c r="HD854" s="136"/>
      <c r="HE854" s="136"/>
      <c r="HF854" s="136"/>
      <c r="HG854" s="136"/>
      <c r="HH854" s="136"/>
      <c r="HI854" s="136"/>
      <c r="HJ854" s="136"/>
      <c r="HK854" s="136"/>
      <c r="HL854" s="136"/>
      <c r="HM854" s="136"/>
      <c r="HN854" s="136"/>
      <c r="HO854" s="136"/>
      <c r="HP854" s="136"/>
      <c r="HQ854" s="136"/>
      <c r="HR854" s="136"/>
      <c r="HS854" s="136"/>
      <c r="HT854" s="136"/>
      <c r="HU854" s="136"/>
      <c r="HV854" s="136"/>
      <c r="HW854" s="136"/>
      <c r="HX854" s="136"/>
      <c r="HY854" s="136"/>
      <c r="HZ854" s="136"/>
      <c r="IA854" s="136"/>
      <c r="IB854" s="136"/>
      <c r="IC854" s="136"/>
      <c r="ID854" s="136"/>
      <c r="IE854" s="136"/>
      <c r="IF854" s="136"/>
      <c r="IG854" s="136"/>
    </row>
    <row r="855" spans="1:241" ht="38.1" customHeight="1" x14ac:dyDescent="0.25">
      <c r="A855" s="461" t="s">
        <v>1162</v>
      </c>
      <c r="B855" s="461"/>
      <c r="C855" s="461"/>
      <c r="D855" s="461"/>
      <c r="E855" s="461"/>
      <c r="F855" s="461"/>
      <c r="G855" s="461"/>
      <c r="H855" s="461"/>
      <c r="I855" s="461"/>
      <c r="J855" s="461"/>
      <c r="K855" s="461"/>
      <c r="L855" s="461"/>
      <c r="M855" s="461"/>
      <c r="N855" s="461"/>
      <c r="O855" s="461"/>
      <c r="P855" s="461"/>
      <c r="Q855" s="461"/>
      <c r="R855" s="136"/>
      <c r="S855" s="136"/>
      <c r="T855" s="136"/>
      <c r="U855" s="136"/>
      <c r="V855" s="136"/>
      <c r="W855" s="136"/>
      <c r="X855" s="136"/>
      <c r="Y855" s="136"/>
      <c r="Z855" s="136"/>
      <c r="AA855" s="136"/>
      <c r="AB855" s="136"/>
      <c r="AC855" s="136"/>
      <c r="AD855" s="136"/>
      <c r="AE855" s="136"/>
      <c r="AF855" s="136"/>
      <c r="AG855" s="136"/>
      <c r="AH855" s="136"/>
      <c r="AI855" s="136"/>
      <c r="AJ855" s="136"/>
      <c r="AK855" s="136"/>
      <c r="AL855" s="136"/>
      <c r="AM855" s="136"/>
      <c r="AN855" s="136"/>
      <c r="AO855" s="136"/>
      <c r="AP855" s="136"/>
      <c r="AQ855" s="136"/>
      <c r="AR855" s="136"/>
      <c r="AS855" s="136"/>
      <c r="AT855" s="136"/>
      <c r="AU855" s="136"/>
      <c r="AV855" s="136"/>
      <c r="AW855" s="136"/>
      <c r="AX855" s="136"/>
      <c r="AY855" s="136"/>
      <c r="AZ855" s="136"/>
      <c r="BA855" s="136"/>
      <c r="BB855" s="136"/>
      <c r="BC855" s="136"/>
      <c r="BD855" s="136"/>
      <c r="BE855" s="136"/>
      <c r="BF855" s="136"/>
      <c r="BG855" s="136"/>
      <c r="BH855" s="136"/>
      <c r="BI855" s="136"/>
      <c r="BJ855" s="136"/>
      <c r="BK855" s="136"/>
      <c r="BL855" s="136"/>
      <c r="BM855" s="136"/>
      <c r="BN855" s="136"/>
      <c r="BO855" s="136"/>
      <c r="BP855" s="136"/>
      <c r="BQ855" s="136"/>
      <c r="BR855" s="136"/>
      <c r="BS855" s="136"/>
      <c r="BT855" s="136"/>
      <c r="BU855" s="136"/>
      <c r="BV855" s="136"/>
      <c r="BW855" s="136"/>
      <c r="BX855" s="136"/>
      <c r="BY855" s="136"/>
      <c r="BZ855" s="136"/>
      <c r="CA855" s="136"/>
      <c r="CB855" s="136"/>
      <c r="CC855" s="136"/>
      <c r="CD855" s="136"/>
      <c r="CE855" s="136"/>
      <c r="CF855" s="136"/>
      <c r="CG855" s="136"/>
      <c r="CH855" s="136"/>
      <c r="CI855" s="136"/>
      <c r="CJ855" s="136"/>
      <c r="CK855" s="136"/>
      <c r="CL855" s="136"/>
      <c r="CM855" s="136"/>
      <c r="CN855" s="136"/>
      <c r="CO855" s="136"/>
      <c r="CP855" s="136"/>
      <c r="CQ855" s="136"/>
      <c r="CR855" s="136"/>
      <c r="CS855" s="136"/>
      <c r="CT855" s="136"/>
      <c r="CU855" s="136"/>
      <c r="CV855" s="136"/>
      <c r="CW855" s="136"/>
      <c r="CX855" s="136"/>
      <c r="CY855" s="136"/>
      <c r="CZ855" s="136"/>
      <c r="DA855" s="136"/>
      <c r="DB855" s="136"/>
      <c r="DC855" s="136"/>
      <c r="DD855" s="136"/>
      <c r="DE855" s="136"/>
      <c r="DF855" s="136"/>
      <c r="DG855" s="136"/>
      <c r="DH855" s="136"/>
      <c r="DI855" s="136"/>
      <c r="DJ855" s="136"/>
      <c r="DK855" s="136"/>
      <c r="DL855" s="136"/>
      <c r="DM855" s="136"/>
      <c r="DN855" s="136"/>
      <c r="DO855" s="136"/>
      <c r="DP855" s="136"/>
      <c r="DQ855" s="136"/>
      <c r="DR855" s="136"/>
      <c r="DS855" s="136"/>
      <c r="DT855" s="136"/>
      <c r="DU855" s="136"/>
      <c r="DV855" s="136"/>
      <c r="DW855" s="136"/>
      <c r="DX855" s="136"/>
      <c r="DY855" s="136"/>
      <c r="DZ855" s="136"/>
      <c r="EA855" s="136"/>
      <c r="EB855" s="136"/>
      <c r="EC855" s="136"/>
      <c r="ED855" s="136"/>
      <c r="EE855" s="136"/>
      <c r="EF855" s="136"/>
      <c r="EG855" s="136"/>
      <c r="EH855" s="136"/>
      <c r="EI855" s="136"/>
      <c r="EJ855" s="136"/>
      <c r="EK855" s="136"/>
      <c r="EL855" s="136"/>
      <c r="EM855" s="136"/>
      <c r="EN855" s="136"/>
      <c r="EO855" s="136"/>
      <c r="EP855" s="136"/>
      <c r="EQ855" s="136"/>
      <c r="ER855" s="136"/>
      <c r="ES855" s="136"/>
      <c r="ET855" s="136"/>
      <c r="EU855" s="136"/>
      <c r="EV855" s="136"/>
      <c r="EW855" s="136"/>
      <c r="EX855" s="136"/>
      <c r="EY855" s="136"/>
      <c r="EZ855" s="136"/>
      <c r="FA855" s="136"/>
      <c r="FB855" s="136"/>
      <c r="FC855" s="136"/>
      <c r="FD855" s="136"/>
      <c r="FE855" s="136"/>
      <c r="FF855" s="136"/>
      <c r="FG855" s="136"/>
      <c r="FH855" s="136"/>
      <c r="FI855" s="136"/>
      <c r="FJ855" s="136"/>
      <c r="FK855" s="136"/>
      <c r="FL855" s="136"/>
      <c r="FM855" s="136"/>
      <c r="FN855" s="136"/>
      <c r="FO855" s="136"/>
      <c r="FP855" s="136"/>
      <c r="FQ855" s="136"/>
      <c r="FR855" s="136"/>
      <c r="FS855" s="136"/>
      <c r="FT855" s="136"/>
      <c r="FU855" s="136"/>
      <c r="FV855" s="136"/>
      <c r="FW855" s="136"/>
      <c r="FX855" s="136"/>
      <c r="FY855" s="136"/>
      <c r="FZ855" s="136"/>
      <c r="GA855" s="136"/>
      <c r="GB855" s="136"/>
      <c r="GC855" s="136"/>
      <c r="GD855" s="136"/>
      <c r="GE855" s="136"/>
      <c r="GF855" s="136"/>
      <c r="GG855" s="136"/>
      <c r="GH855" s="136"/>
      <c r="GI855" s="136"/>
      <c r="GJ855" s="136"/>
      <c r="GK855" s="136"/>
      <c r="GL855" s="136"/>
      <c r="GM855" s="136"/>
      <c r="GN855" s="136"/>
      <c r="GO855" s="136"/>
      <c r="GP855" s="136"/>
      <c r="GQ855" s="136"/>
      <c r="GR855" s="136"/>
      <c r="GS855" s="136"/>
      <c r="GT855" s="136"/>
      <c r="GU855" s="136"/>
      <c r="GV855" s="136"/>
      <c r="GW855" s="136"/>
      <c r="GX855" s="136"/>
      <c r="GY855" s="136"/>
      <c r="GZ855" s="136"/>
      <c r="HA855" s="136"/>
      <c r="HB855" s="136"/>
      <c r="HC855" s="136"/>
      <c r="HD855" s="136"/>
      <c r="HE855" s="136"/>
      <c r="HF855" s="136"/>
      <c r="HG855" s="136"/>
      <c r="HH855" s="136"/>
      <c r="HI855" s="136"/>
      <c r="HJ855" s="136"/>
      <c r="HK855" s="136"/>
      <c r="HL855" s="136"/>
      <c r="HM855" s="136"/>
      <c r="HN855" s="136"/>
      <c r="HO855" s="136"/>
      <c r="HP855" s="136"/>
      <c r="HQ855" s="136"/>
      <c r="HR855" s="136"/>
      <c r="HS855" s="136"/>
      <c r="HT855" s="136"/>
      <c r="HU855" s="136"/>
      <c r="HV855" s="136"/>
      <c r="HW855" s="136"/>
      <c r="HX855" s="136"/>
      <c r="HY855" s="136"/>
      <c r="HZ855" s="136"/>
      <c r="IA855" s="136"/>
      <c r="IB855" s="136"/>
      <c r="IC855" s="136"/>
      <c r="ID855" s="136"/>
      <c r="IE855" s="136"/>
      <c r="IF855" s="136"/>
      <c r="IG855" s="136"/>
    </row>
    <row r="856" spans="1:241" ht="12" customHeight="1" x14ac:dyDescent="0.25">
      <c r="I856" s="136"/>
      <c r="J856" s="136"/>
      <c r="K856" s="136"/>
      <c r="L856" s="136"/>
      <c r="M856" s="136"/>
      <c r="N856" s="136"/>
      <c r="O856" s="136"/>
      <c r="P856" s="136"/>
      <c r="Q856" s="136"/>
      <c r="R856" s="136"/>
      <c r="S856" s="136"/>
      <c r="T856" s="136"/>
      <c r="U856" s="136"/>
      <c r="V856" s="136"/>
      <c r="W856" s="136"/>
      <c r="X856" s="136"/>
      <c r="Y856" s="136"/>
      <c r="Z856" s="136"/>
      <c r="AA856" s="136"/>
      <c r="AB856" s="136"/>
      <c r="AC856" s="136"/>
      <c r="AD856" s="136"/>
      <c r="AE856" s="136"/>
      <c r="AF856" s="136"/>
      <c r="AG856" s="136"/>
      <c r="AH856" s="136"/>
      <c r="AI856" s="136"/>
      <c r="AJ856" s="136"/>
      <c r="AK856" s="136"/>
      <c r="AL856" s="136"/>
      <c r="AM856" s="136"/>
      <c r="AN856" s="136"/>
      <c r="AO856" s="136"/>
      <c r="AP856" s="136"/>
      <c r="AQ856" s="136"/>
      <c r="AR856" s="136"/>
      <c r="AS856" s="136"/>
      <c r="AT856" s="136"/>
      <c r="AU856" s="136"/>
      <c r="AV856" s="136"/>
      <c r="AW856" s="136"/>
      <c r="AX856" s="136"/>
      <c r="AY856" s="136"/>
      <c r="AZ856" s="136"/>
      <c r="BA856" s="136"/>
      <c r="BB856" s="136"/>
      <c r="BC856" s="136"/>
      <c r="BD856" s="136"/>
      <c r="BE856" s="136"/>
      <c r="BF856" s="136"/>
      <c r="BG856" s="136"/>
      <c r="BH856" s="136"/>
      <c r="BI856" s="136"/>
      <c r="BJ856" s="136"/>
      <c r="BK856" s="136"/>
      <c r="BL856" s="136"/>
      <c r="BM856" s="136"/>
      <c r="BN856" s="136"/>
      <c r="BO856" s="136"/>
      <c r="BP856" s="136"/>
      <c r="BQ856" s="136"/>
      <c r="BR856" s="136"/>
      <c r="BS856" s="136"/>
      <c r="BT856" s="136"/>
      <c r="BU856" s="136"/>
      <c r="BV856" s="136"/>
      <c r="BW856" s="136"/>
      <c r="BX856" s="136"/>
      <c r="BY856" s="136"/>
      <c r="BZ856" s="136"/>
      <c r="CA856" s="136"/>
      <c r="CB856" s="136"/>
      <c r="CC856" s="136"/>
      <c r="CD856" s="136"/>
      <c r="CE856" s="136"/>
      <c r="CF856" s="136"/>
      <c r="CG856" s="136"/>
      <c r="CH856" s="136"/>
      <c r="CI856" s="136"/>
      <c r="CJ856" s="136"/>
      <c r="CK856" s="136"/>
      <c r="CL856" s="136"/>
      <c r="CM856" s="136"/>
      <c r="CN856" s="136"/>
      <c r="CO856" s="136"/>
      <c r="CP856" s="136"/>
      <c r="CQ856" s="136"/>
      <c r="CR856" s="136"/>
      <c r="CS856" s="136"/>
      <c r="CT856" s="136"/>
      <c r="CU856" s="136"/>
      <c r="CV856" s="136"/>
      <c r="CW856" s="136"/>
      <c r="CX856" s="136"/>
      <c r="CY856" s="136"/>
      <c r="CZ856" s="136"/>
      <c r="DA856" s="136"/>
      <c r="DB856" s="136"/>
      <c r="DC856" s="136"/>
      <c r="DD856" s="136"/>
      <c r="DE856" s="136"/>
      <c r="DF856" s="136"/>
      <c r="DG856" s="136"/>
      <c r="DH856" s="136"/>
      <c r="DI856" s="136"/>
      <c r="DJ856" s="136"/>
      <c r="DK856" s="136"/>
      <c r="DL856" s="136"/>
      <c r="DM856" s="136"/>
      <c r="DN856" s="136"/>
      <c r="DO856" s="136"/>
      <c r="DP856" s="136"/>
      <c r="DQ856" s="136"/>
      <c r="DR856" s="136"/>
      <c r="DS856" s="136"/>
      <c r="DT856" s="136"/>
      <c r="DU856" s="136"/>
      <c r="DV856" s="136"/>
      <c r="DW856" s="136"/>
      <c r="DX856" s="136"/>
      <c r="DY856" s="136"/>
      <c r="DZ856" s="136"/>
      <c r="EA856" s="136"/>
      <c r="EB856" s="136"/>
      <c r="EC856" s="136"/>
      <c r="ED856" s="136"/>
      <c r="EE856" s="136"/>
      <c r="EF856" s="136"/>
      <c r="EG856" s="136"/>
      <c r="EH856" s="136"/>
      <c r="EI856" s="136"/>
      <c r="EJ856" s="136"/>
      <c r="EK856" s="136"/>
      <c r="EL856" s="136"/>
      <c r="EM856" s="136"/>
      <c r="EN856" s="136"/>
      <c r="EO856" s="136"/>
      <c r="EP856" s="136"/>
      <c r="EQ856" s="136"/>
      <c r="ER856" s="136"/>
      <c r="ES856" s="136"/>
      <c r="ET856" s="136"/>
      <c r="EU856" s="136"/>
      <c r="EV856" s="136"/>
      <c r="EW856" s="136"/>
      <c r="EX856" s="136"/>
      <c r="EY856" s="136"/>
      <c r="EZ856" s="136"/>
      <c r="FA856" s="136"/>
      <c r="FB856" s="136"/>
      <c r="FC856" s="136"/>
      <c r="FD856" s="136"/>
      <c r="FE856" s="136"/>
      <c r="FF856" s="136"/>
      <c r="FG856" s="136"/>
      <c r="FH856" s="136"/>
      <c r="FI856" s="136"/>
      <c r="FJ856" s="136"/>
      <c r="FK856" s="136"/>
      <c r="FL856" s="136"/>
      <c r="FM856" s="136"/>
      <c r="FN856" s="136"/>
      <c r="FO856" s="136"/>
      <c r="FP856" s="136"/>
      <c r="FQ856" s="136"/>
      <c r="FR856" s="136"/>
      <c r="FS856" s="136"/>
      <c r="FT856" s="136"/>
      <c r="FU856" s="136"/>
      <c r="FV856" s="136"/>
      <c r="FW856" s="136"/>
      <c r="FX856" s="136"/>
      <c r="FY856" s="136"/>
      <c r="FZ856" s="136"/>
      <c r="GA856" s="136"/>
      <c r="GB856" s="136"/>
      <c r="GC856" s="136"/>
      <c r="GD856" s="136"/>
      <c r="GE856" s="136"/>
      <c r="GF856" s="136"/>
      <c r="GG856" s="136"/>
      <c r="GH856" s="136"/>
      <c r="GI856" s="136"/>
      <c r="GJ856" s="136"/>
      <c r="GK856" s="136"/>
      <c r="GL856" s="136"/>
      <c r="GM856" s="136"/>
      <c r="GN856" s="136"/>
      <c r="GO856" s="136"/>
      <c r="GP856" s="136"/>
      <c r="GQ856" s="136"/>
      <c r="GR856" s="136"/>
      <c r="GS856" s="136"/>
      <c r="GT856" s="136"/>
      <c r="GU856" s="136"/>
      <c r="GV856" s="136"/>
      <c r="GW856" s="136"/>
      <c r="GX856" s="136"/>
      <c r="GY856" s="136"/>
      <c r="GZ856" s="136"/>
      <c r="HA856" s="136"/>
      <c r="HB856" s="136"/>
      <c r="HC856" s="136"/>
      <c r="HD856" s="136"/>
      <c r="HE856" s="136"/>
      <c r="HF856" s="136"/>
      <c r="HG856" s="136"/>
      <c r="HH856" s="136"/>
      <c r="HI856" s="136"/>
      <c r="HJ856" s="136"/>
      <c r="HK856" s="136"/>
      <c r="HL856" s="136"/>
      <c r="HM856" s="136"/>
      <c r="HN856" s="136"/>
      <c r="HO856" s="136"/>
      <c r="HP856" s="136"/>
      <c r="HQ856" s="136"/>
      <c r="HR856" s="136"/>
      <c r="HS856" s="136"/>
      <c r="HT856" s="136"/>
      <c r="HU856" s="136"/>
      <c r="HV856" s="136"/>
      <c r="HW856" s="136"/>
      <c r="HX856" s="136"/>
      <c r="HY856" s="136"/>
      <c r="HZ856" s="136"/>
      <c r="IA856" s="136"/>
      <c r="IB856" s="136"/>
      <c r="IC856" s="136"/>
      <c r="ID856" s="136"/>
      <c r="IE856" s="136"/>
      <c r="IF856" s="136"/>
      <c r="IG856" s="136"/>
    </row>
    <row r="857" spans="1:241" ht="21" customHeight="1" x14ac:dyDescent="0.3">
      <c r="A857" s="134">
        <v>2013</v>
      </c>
      <c r="B857" s="135"/>
      <c r="C857" s="135"/>
      <c r="D857" s="135"/>
      <c r="E857" s="135"/>
      <c r="F857" s="135"/>
      <c r="G857" s="135"/>
      <c r="H857" s="135"/>
      <c r="I857" s="136"/>
      <c r="J857" s="136"/>
      <c r="K857" s="136"/>
      <c r="L857" s="136"/>
      <c r="M857" s="136"/>
      <c r="N857" s="136"/>
      <c r="O857" s="136"/>
      <c r="P857" s="136"/>
      <c r="Q857" s="136"/>
      <c r="R857" s="136"/>
      <c r="S857" s="136"/>
      <c r="T857" s="136"/>
      <c r="U857" s="136"/>
      <c r="V857" s="136"/>
      <c r="W857" s="136"/>
      <c r="X857" s="136"/>
      <c r="Y857" s="136"/>
      <c r="Z857" s="136"/>
      <c r="AA857" s="136"/>
      <c r="AB857" s="136"/>
      <c r="AC857" s="136"/>
      <c r="AD857" s="136"/>
      <c r="AE857" s="136"/>
      <c r="AF857" s="136"/>
      <c r="AG857" s="136"/>
      <c r="AH857" s="136"/>
      <c r="AI857" s="136"/>
      <c r="AJ857" s="136"/>
      <c r="AK857" s="136"/>
      <c r="AL857" s="136"/>
      <c r="AM857" s="136"/>
      <c r="AN857" s="136"/>
      <c r="AO857" s="136"/>
      <c r="AP857" s="136"/>
      <c r="AQ857" s="136"/>
      <c r="AR857" s="136"/>
      <c r="AS857" s="136"/>
      <c r="AT857" s="136"/>
      <c r="AU857" s="136"/>
      <c r="AV857" s="136"/>
      <c r="AW857" s="136"/>
      <c r="AX857" s="136"/>
      <c r="AY857" s="136"/>
      <c r="AZ857" s="136"/>
      <c r="BA857" s="136"/>
      <c r="BB857" s="136"/>
      <c r="BC857" s="136"/>
      <c r="BD857" s="136"/>
      <c r="BE857" s="136"/>
      <c r="BF857" s="136"/>
      <c r="BG857" s="136"/>
      <c r="BH857" s="136"/>
      <c r="BI857" s="136"/>
      <c r="BJ857" s="136"/>
      <c r="BK857" s="136"/>
      <c r="BL857" s="136"/>
      <c r="BM857" s="136"/>
      <c r="BN857" s="136"/>
      <c r="BO857" s="136"/>
      <c r="BP857" s="136"/>
      <c r="BQ857" s="136"/>
      <c r="BR857" s="136"/>
      <c r="BS857" s="136"/>
      <c r="BT857" s="136"/>
      <c r="BU857" s="136"/>
      <c r="BV857" s="136"/>
      <c r="BW857" s="136"/>
      <c r="BX857" s="136"/>
      <c r="BY857" s="136"/>
      <c r="BZ857" s="136"/>
      <c r="CA857" s="136"/>
      <c r="CB857" s="136"/>
      <c r="CC857" s="136"/>
      <c r="CD857" s="136"/>
      <c r="CE857" s="136"/>
      <c r="CF857" s="136"/>
      <c r="CG857" s="136"/>
      <c r="CH857" s="136"/>
      <c r="CI857" s="136"/>
      <c r="CJ857" s="136"/>
      <c r="CK857" s="136"/>
      <c r="CL857" s="136"/>
      <c r="CM857" s="136"/>
      <c r="CN857" s="136"/>
      <c r="CO857" s="136"/>
      <c r="CP857" s="136"/>
      <c r="CQ857" s="136"/>
      <c r="CR857" s="136"/>
      <c r="CS857" s="136"/>
      <c r="CT857" s="136"/>
      <c r="CU857" s="136"/>
      <c r="CV857" s="136"/>
      <c r="CW857" s="136"/>
      <c r="CX857" s="136"/>
      <c r="CY857" s="136"/>
      <c r="CZ857" s="136"/>
      <c r="DA857" s="136"/>
      <c r="DB857" s="136"/>
      <c r="DC857" s="136"/>
      <c r="DD857" s="136"/>
      <c r="DE857" s="136"/>
      <c r="DF857" s="136"/>
      <c r="DG857" s="136"/>
      <c r="DH857" s="136"/>
      <c r="DI857" s="136"/>
      <c r="DJ857" s="136"/>
      <c r="DK857" s="136"/>
      <c r="DL857" s="136"/>
      <c r="DM857" s="136"/>
      <c r="DN857" s="136"/>
      <c r="DO857" s="136"/>
      <c r="DP857" s="136"/>
      <c r="DQ857" s="136"/>
      <c r="DR857" s="136"/>
      <c r="DS857" s="136"/>
      <c r="DT857" s="136"/>
      <c r="DU857" s="136"/>
      <c r="DV857" s="136"/>
      <c r="DW857" s="136"/>
      <c r="DX857" s="136"/>
      <c r="DY857" s="136"/>
      <c r="DZ857" s="136"/>
      <c r="EA857" s="136"/>
      <c r="EB857" s="136"/>
      <c r="EC857" s="136"/>
      <c r="ED857" s="136"/>
      <c r="EE857" s="136"/>
      <c r="EF857" s="136"/>
      <c r="EG857" s="136"/>
      <c r="EH857" s="136"/>
      <c r="EI857" s="136"/>
      <c r="EJ857" s="136"/>
      <c r="EK857" s="136"/>
      <c r="EL857" s="136"/>
      <c r="EM857" s="136"/>
      <c r="EN857" s="136"/>
      <c r="EO857" s="136"/>
      <c r="EP857" s="136"/>
      <c r="EQ857" s="136"/>
      <c r="ER857" s="136"/>
      <c r="ES857" s="136"/>
      <c r="ET857" s="136"/>
      <c r="EU857" s="136"/>
      <c r="EV857" s="136"/>
      <c r="EW857" s="136"/>
      <c r="EX857" s="136"/>
      <c r="EY857" s="136"/>
      <c r="EZ857" s="136"/>
      <c r="FA857" s="136"/>
      <c r="FB857" s="136"/>
      <c r="FC857" s="136"/>
      <c r="FD857" s="136"/>
      <c r="FE857" s="136"/>
      <c r="FF857" s="136"/>
      <c r="FG857" s="136"/>
      <c r="FH857" s="136"/>
      <c r="FI857" s="136"/>
      <c r="FJ857" s="136"/>
      <c r="FK857" s="136"/>
      <c r="FL857" s="136"/>
      <c r="FM857" s="136"/>
      <c r="FN857" s="136"/>
      <c r="FO857" s="136"/>
      <c r="FP857" s="136"/>
      <c r="FQ857" s="136"/>
      <c r="FR857" s="136"/>
      <c r="FS857" s="136"/>
      <c r="FT857" s="136"/>
      <c r="FU857" s="136"/>
      <c r="FV857" s="136"/>
      <c r="FW857" s="136"/>
      <c r="FX857" s="136"/>
      <c r="FY857" s="136"/>
      <c r="FZ857" s="136"/>
      <c r="GA857" s="136"/>
      <c r="GB857" s="136"/>
      <c r="GC857" s="136"/>
      <c r="GD857" s="136"/>
      <c r="GE857" s="136"/>
      <c r="GF857" s="136"/>
      <c r="GG857" s="136"/>
      <c r="GH857" s="136"/>
      <c r="GI857" s="136"/>
      <c r="GJ857" s="136"/>
      <c r="GK857" s="136"/>
      <c r="GL857" s="136"/>
      <c r="GM857" s="136"/>
      <c r="GN857" s="136"/>
      <c r="GO857" s="136"/>
      <c r="GP857" s="136"/>
      <c r="GQ857" s="136"/>
      <c r="GR857" s="136"/>
      <c r="GS857" s="136"/>
      <c r="GT857" s="136"/>
      <c r="GU857" s="136"/>
      <c r="GV857" s="136"/>
      <c r="GW857" s="136"/>
      <c r="GX857" s="136"/>
      <c r="GY857" s="136"/>
      <c r="GZ857" s="136"/>
      <c r="HA857" s="136"/>
      <c r="HB857" s="136"/>
      <c r="HC857" s="136"/>
      <c r="HD857" s="136"/>
      <c r="HE857" s="136"/>
      <c r="HF857" s="136"/>
      <c r="HG857" s="136"/>
      <c r="HH857" s="136"/>
      <c r="HI857" s="136"/>
      <c r="HJ857" s="136"/>
      <c r="HK857" s="136"/>
      <c r="HL857" s="136"/>
      <c r="HM857" s="136"/>
      <c r="HN857" s="136"/>
      <c r="HO857" s="136"/>
      <c r="HP857" s="136"/>
      <c r="HQ857" s="136"/>
      <c r="HR857" s="136"/>
      <c r="HS857" s="136"/>
      <c r="HT857" s="136"/>
      <c r="HU857" s="136"/>
      <c r="HV857" s="136"/>
      <c r="HW857" s="136"/>
      <c r="HX857" s="136"/>
      <c r="HY857" s="136"/>
      <c r="HZ857" s="136"/>
      <c r="IA857" s="136"/>
      <c r="IB857" s="136"/>
      <c r="IC857" s="136"/>
      <c r="ID857" s="136"/>
      <c r="IE857" s="136"/>
      <c r="IF857" s="136"/>
      <c r="IG857" s="136"/>
    </row>
    <row r="858" spans="1:241" ht="27.95" customHeight="1" x14ac:dyDescent="0.25">
      <c r="A858" s="166" t="s">
        <v>177</v>
      </c>
      <c r="B858" s="167" t="s">
        <v>0</v>
      </c>
      <c r="C858" s="167" t="s">
        <v>1</v>
      </c>
      <c r="D858" s="167" t="s">
        <v>2</v>
      </c>
      <c r="E858" s="167" t="s">
        <v>1158</v>
      </c>
      <c r="F858" s="167" t="s">
        <v>50</v>
      </c>
      <c r="G858" s="167" t="s">
        <v>52</v>
      </c>
      <c r="H858" s="167" t="s">
        <v>13</v>
      </c>
      <c r="I858" s="136"/>
      <c r="J858" s="166" t="s">
        <v>177</v>
      </c>
      <c r="K858" s="167" t="s">
        <v>0</v>
      </c>
      <c r="L858" s="167" t="s">
        <v>1</v>
      </c>
      <c r="M858" s="167" t="s">
        <v>2</v>
      </c>
      <c r="N858" s="167" t="s">
        <v>877</v>
      </c>
      <c r="O858" s="167" t="s">
        <v>50</v>
      </c>
      <c r="P858" s="167" t="s">
        <v>52</v>
      </c>
      <c r="Q858" s="167" t="s">
        <v>13</v>
      </c>
      <c r="R858" s="136"/>
      <c r="S858" s="136"/>
      <c r="T858" s="136"/>
      <c r="U858" s="136"/>
      <c r="V858" s="136"/>
      <c r="W858" s="136"/>
      <c r="X858" s="136"/>
      <c r="Y858" s="136"/>
      <c r="Z858" s="136"/>
      <c r="AA858" s="136"/>
      <c r="AB858" s="136"/>
      <c r="AC858" s="136"/>
      <c r="AD858" s="136"/>
      <c r="AE858" s="136"/>
      <c r="AF858" s="136"/>
      <c r="AG858" s="136"/>
      <c r="AH858" s="136"/>
      <c r="AI858" s="136"/>
      <c r="AJ858" s="136"/>
      <c r="AK858" s="136"/>
      <c r="AL858" s="136"/>
      <c r="AM858" s="136"/>
      <c r="AN858" s="136"/>
      <c r="AO858" s="136"/>
      <c r="AP858" s="136"/>
      <c r="AQ858" s="136"/>
      <c r="AR858" s="136"/>
      <c r="AS858" s="136"/>
      <c r="AT858" s="136"/>
      <c r="AU858" s="136"/>
      <c r="AV858" s="136"/>
      <c r="AW858" s="136"/>
      <c r="AX858" s="136"/>
      <c r="AY858" s="136"/>
      <c r="AZ858" s="136"/>
      <c r="BA858" s="136"/>
      <c r="BB858" s="136"/>
      <c r="BC858" s="136"/>
      <c r="BD858" s="136"/>
      <c r="BE858" s="136"/>
      <c r="BF858" s="136"/>
      <c r="BG858" s="136"/>
      <c r="BH858" s="136"/>
      <c r="BI858" s="136"/>
      <c r="BJ858" s="136"/>
      <c r="BK858" s="136"/>
      <c r="BL858" s="136"/>
      <c r="BM858" s="136"/>
      <c r="BN858" s="136"/>
      <c r="BO858" s="136"/>
      <c r="BP858" s="136"/>
      <c r="BQ858" s="136"/>
      <c r="BR858" s="136"/>
      <c r="BS858" s="136"/>
      <c r="BT858" s="136"/>
      <c r="BU858" s="136"/>
      <c r="BV858" s="136"/>
      <c r="BW858" s="136"/>
      <c r="BX858" s="136"/>
      <c r="BY858" s="136"/>
      <c r="BZ858" s="136"/>
      <c r="CA858" s="136"/>
      <c r="CB858" s="136"/>
      <c r="CC858" s="136"/>
      <c r="CD858" s="136"/>
      <c r="CE858" s="136"/>
      <c r="CF858" s="136"/>
      <c r="CG858" s="136"/>
      <c r="CH858" s="136"/>
      <c r="CI858" s="136"/>
      <c r="CJ858" s="136"/>
      <c r="CK858" s="136"/>
      <c r="CL858" s="136"/>
      <c r="CM858" s="136"/>
      <c r="CN858" s="136"/>
      <c r="CO858" s="136"/>
      <c r="CP858" s="136"/>
      <c r="CQ858" s="136"/>
      <c r="CR858" s="136"/>
      <c r="CS858" s="136"/>
      <c r="CT858" s="136"/>
      <c r="CU858" s="136"/>
      <c r="CV858" s="136"/>
      <c r="CW858" s="136"/>
      <c r="CX858" s="136"/>
      <c r="CY858" s="136"/>
      <c r="CZ858" s="136"/>
      <c r="DA858" s="136"/>
      <c r="DB858" s="136"/>
      <c r="DC858" s="136"/>
      <c r="DD858" s="136"/>
      <c r="DE858" s="136"/>
      <c r="DF858" s="136"/>
      <c r="DG858" s="136"/>
      <c r="DH858" s="136"/>
      <c r="DI858" s="136"/>
      <c r="DJ858" s="136"/>
      <c r="DK858" s="136"/>
      <c r="DL858" s="136"/>
      <c r="DM858" s="136"/>
      <c r="DN858" s="136"/>
      <c r="DO858" s="136"/>
      <c r="DP858" s="136"/>
      <c r="DQ858" s="136"/>
      <c r="DR858" s="136"/>
      <c r="DS858" s="136"/>
      <c r="DT858" s="136"/>
      <c r="DU858" s="136"/>
      <c r="DV858" s="136"/>
      <c r="DW858" s="136"/>
      <c r="DX858" s="136"/>
      <c r="DY858" s="136"/>
      <c r="DZ858" s="136"/>
      <c r="EA858" s="136"/>
      <c r="EB858" s="136"/>
      <c r="EC858" s="136"/>
      <c r="ED858" s="136"/>
      <c r="EE858" s="136"/>
      <c r="EF858" s="136"/>
      <c r="EG858" s="136"/>
      <c r="EH858" s="136"/>
      <c r="EI858" s="136"/>
      <c r="EJ858" s="136"/>
      <c r="EK858" s="136"/>
      <c r="EL858" s="136"/>
      <c r="EM858" s="136"/>
      <c r="EN858" s="136"/>
      <c r="EO858" s="136"/>
      <c r="EP858" s="136"/>
      <c r="EQ858" s="136"/>
      <c r="ER858" s="136"/>
      <c r="ES858" s="136"/>
      <c r="ET858" s="136"/>
      <c r="EU858" s="136"/>
      <c r="EV858" s="136"/>
      <c r="EW858" s="136"/>
      <c r="EX858" s="136"/>
      <c r="EY858" s="136"/>
      <c r="EZ858" s="136"/>
      <c r="FA858" s="136"/>
      <c r="FB858" s="136"/>
      <c r="FC858" s="136"/>
      <c r="FD858" s="136"/>
      <c r="FE858" s="136"/>
      <c r="FF858" s="136"/>
      <c r="FG858" s="136"/>
      <c r="FH858" s="136"/>
      <c r="FI858" s="136"/>
      <c r="FJ858" s="136"/>
      <c r="FK858" s="136"/>
      <c r="FL858" s="136"/>
      <c r="FM858" s="136"/>
      <c r="FN858" s="136"/>
      <c r="FO858" s="136"/>
      <c r="FP858" s="136"/>
      <c r="FQ858" s="136"/>
      <c r="FR858" s="136"/>
      <c r="FS858" s="136"/>
      <c r="FT858" s="136"/>
      <c r="FU858" s="136"/>
      <c r="FV858" s="136"/>
      <c r="FW858" s="136"/>
      <c r="FX858" s="136"/>
      <c r="FY858" s="136"/>
      <c r="FZ858" s="136"/>
      <c r="GA858" s="136"/>
      <c r="GB858" s="136"/>
      <c r="GC858" s="136"/>
      <c r="GD858" s="136"/>
      <c r="GE858" s="136"/>
      <c r="GF858" s="136"/>
      <c r="GG858" s="136"/>
      <c r="GH858" s="136"/>
      <c r="GI858" s="136"/>
      <c r="GJ858" s="136"/>
      <c r="GK858" s="136"/>
      <c r="GL858" s="136"/>
      <c r="GM858" s="136"/>
      <c r="GN858" s="136"/>
      <c r="GO858" s="136"/>
      <c r="GP858" s="136"/>
      <c r="GQ858" s="136"/>
      <c r="GR858" s="136"/>
      <c r="GS858" s="136"/>
      <c r="GT858" s="136"/>
      <c r="GU858" s="136"/>
      <c r="GV858" s="136"/>
      <c r="GW858" s="136"/>
      <c r="GX858" s="136"/>
      <c r="GY858" s="136"/>
      <c r="GZ858" s="136"/>
      <c r="HA858" s="136"/>
      <c r="HB858" s="136"/>
      <c r="HC858" s="136"/>
      <c r="HD858" s="136"/>
      <c r="HE858" s="136"/>
      <c r="HF858" s="136"/>
      <c r="HG858" s="136"/>
      <c r="HH858" s="136"/>
      <c r="HI858" s="136"/>
      <c r="HJ858" s="136"/>
      <c r="HK858" s="136"/>
      <c r="HL858" s="136"/>
      <c r="HM858" s="136"/>
      <c r="HN858" s="136"/>
      <c r="HO858" s="136"/>
      <c r="HP858" s="136"/>
      <c r="HQ858" s="136"/>
      <c r="HR858" s="136"/>
      <c r="HS858" s="136"/>
      <c r="HT858" s="136"/>
      <c r="HU858" s="136"/>
      <c r="HV858" s="136"/>
      <c r="HW858" s="136"/>
      <c r="HX858" s="136"/>
      <c r="HY858" s="136"/>
      <c r="HZ858" s="136"/>
      <c r="IA858" s="136"/>
      <c r="IB858" s="136"/>
      <c r="IC858" s="136"/>
      <c r="ID858" s="136"/>
      <c r="IE858" s="136"/>
      <c r="IF858" s="136"/>
      <c r="IG858" s="136"/>
    </row>
    <row r="859" spans="1:241" ht="15" customHeight="1" x14ac:dyDescent="0.25">
      <c r="A859" s="135" t="s">
        <v>719</v>
      </c>
      <c r="B859" s="205">
        <v>3935840</v>
      </c>
      <c r="C859" s="205">
        <v>2127455</v>
      </c>
      <c r="D859" s="205">
        <v>738262</v>
      </c>
      <c r="E859" s="205">
        <v>900769</v>
      </c>
      <c r="F859" s="205">
        <v>2296884</v>
      </c>
      <c r="G859" s="205">
        <v>390447</v>
      </c>
      <c r="H859" s="242">
        <v>10389657</v>
      </c>
      <c r="I859" s="136"/>
      <c r="J859" s="135" t="s">
        <v>534</v>
      </c>
      <c r="K859" s="205">
        <v>4424040</v>
      </c>
      <c r="L859" s="205">
        <v>2300468</v>
      </c>
      <c r="M859" s="205">
        <v>666193</v>
      </c>
      <c r="N859" s="205">
        <v>1107778</v>
      </c>
      <c r="O859" s="205">
        <v>1401469</v>
      </c>
      <c r="P859" s="205">
        <v>459373</v>
      </c>
      <c r="Q859" s="242">
        <v>10359321</v>
      </c>
      <c r="R859" s="136"/>
      <c r="S859" s="136"/>
      <c r="T859" s="136"/>
      <c r="U859" s="136"/>
      <c r="V859" s="136"/>
      <c r="W859" s="136"/>
      <c r="X859" s="136"/>
      <c r="Y859" s="136"/>
      <c r="Z859" s="136"/>
      <c r="AA859" s="136"/>
      <c r="AB859" s="136"/>
      <c r="AC859" s="136"/>
      <c r="AD859" s="136"/>
      <c r="AE859" s="136"/>
      <c r="AF859" s="136"/>
      <c r="AG859" s="136"/>
      <c r="AH859" s="136"/>
      <c r="AI859" s="136"/>
      <c r="AJ859" s="136"/>
      <c r="AK859" s="136"/>
      <c r="AL859" s="136"/>
      <c r="AM859" s="136"/>
      <c r="AN859" s="136"/>
      <c r="AO859" s="136"/>
      <c r="AP859" s="136"/>
      <c r="AQ859" s="136"/>
      <c r="AR859" s="136"/>
      <c r="AS859" s="136"/>
      <c r="AT859" s="136"/>
      <c r="AU859" s="136"/>
      <c r="AV859" s="136"/>
      <c r="AW859" s="136"/>
      <c r="AX859" s="136"/>
      <c r="AY859" s="136"/>
      <c r="AZ859" s="136"/>
      <c r="BA859" s="136"/>
      <c r="BB859" s="136"/>
      <c r="BC859" s="136"/>
      <c r="BD859" s="136"/>
      <c r="BE859" s="136"/>
      <c r="BF859" s="136"/>
      <c r="BG859" s="136"/>
      <c r="BH859" s="136"/>
      <c r="BI859" s="136"/>
      <c r="BJ859" s="136"/>
      <c r="BK859" s="136"/>
      <c r="BL859" s="136"/>
      <c r="BM859" s="136"/>
      <c r="BN859" s="136"/>
      <c r="BO859" s="136"/>
      <c r="BP859" s="136"/>
      <c r="BQ859" s="136"/>
      <c r="BR859" s="136"/>
      <c r="BS859" s="136"/>
      <c r="BT859" s="136"/>
      <c r="BU859" s="136"/>
      <c r="BV859" s="136"/>
      <c r="BW859" s="136"/>
      <c r="BX859" s="136"/>
      <c r="BY859" s="136"/>
      <c r="BZ859" s="136"/>
      <c r="CA859" s="136"/>
      <c r="CB859" s="136"/>
      <c r="CC859" s="136"/>
      <c r="CD859" s="136"/>
      <c r="CE859" s="136"/>
      <c r="CF859" s="136"/>
      <c r="CG859" s="136"/>
      <c r="CH859" s="136"/>
      <c r="CI859" s="136"/>
      <c r="CJ859" s="136"/>
      <c r="CK859" s="136"/>
      <c r="CL859" s="136"/>
      <c r="CM859" s="136"/>
      <c r="CN859" s="136"/>
      <c r="CO859" s="136"/>
      <c r="CP859" s="136"/>
      <c r="CQ859" s="136"/>
      <c r="CR859" s="136"/>
      <c r="CS859" s="136"/>
      <c r="CT859" s="136"/>
      <c r="CU859" s="136"/>
      <c r="CV859" s="136"/>
      <c r="CW859" s="136"/>
      <c r="CX859" s="136"/>
      <c r="CY859" s="136"/>
      <c r="CZ859" s="136"/>
      <c r="DA859" s="136"/>
      <c r="DB859" s="136"/>
      <c r="DC859" s="136"/>
      <c r="DD859" s="136"/>
      <c r="DE859" s="136"/>
      <c r="DF859" s="136"/>
      <c r="DG859" s="136"/>
      <c r="DH859" s="136"/>
      <c r="DI859" s="136"/>
      <c r="DJ859" s="136"/>
      <c r="DK859" s="136"/>
      <c r="DL859" s="136"/>
      <c r="DM859" s="136"/>
      <c r="DN859" s="136"/>
      <c r="DO859" s="136"/>
      <c r="DP859" s="136"/>
      <c r="DQ859" s="136"/>
      <c r="DR859" s="136"/>
      <c r="DS859" s="136"/>
      <c r="DT859" s="136"/>
      <c r="DU859" s="136"/>
      <c r="DV859" s="136"/>
      <c r="DW859" s="136"/>
      <c r="DX859" s="136"/>
      <c r="DY859" s="136"/>
      <c r="DZ859" s="136"/>
      <c r="EA859" s="136"/>
      <c r="EB859" s="136"/>
      <c r="EC859" s="136"/>
      <c r="ED859" s="136"/>
      <c r="EE859" s="136"/>
      <c r="EF859" s="136"/>
      <c r="EG859" s="136"/>
      <c r="EH859" s="136"/>
      <c r="EI859" s="136"/>
      <c r="EJ859" s="136"/>
      <c r="EK859" s="136"/>
      <c r="EL859" s="136"/>
      <c r="EM859" s="136"/>
      <c r="EN859" s="136"/>
      <c r="EO859" s="136"/>
      <c r="EP859" s="136"/>
      <c r="EQ859" s="136"/>
      <c r="ER859" s="136"/>
      <c r="ES859" s="136"/>
      <c r="ET859" s="136"/>
      <c r="EU859" s="136"/>
      <c r="EV859" s="136"/>
      <c r="EW859" s="136"/>
      <c r="EX859" s="136"/>
      <c r="EY859" s="136"/>
      <c r="EZ859" s="136"/>
      <c r="FA859" s="136"/>
      <c r="FB859" s="136"/>
      <c r="FC859" s="136"/>
      <c r="FD859" s="136"/>
      <c r="FE859" s="136"/>
      <c r="FF859" s="136"/>
      <c r="FG859" s="136"/>
      <c r="FH859" s="136"/>
      <c r="FI859" s="136"/>
      <c r="FJ859" s="136"/>
      <c r="FK859" s="136"/>
      <c r="FL859" s="136"/>
      <c r="FM859" s="136"/>
      <c r="FN859" s="136"/>
      <c r="FO859" s="136"/>
      <c r="FP859" s="136"/>
      <c r="FQ859" s="136"/>
      <c r="FR859" s="136"/>
      <c r="FS859" s="136"/>
      <c r="FT859" s="136"/>
      <c r="FU859" s="136"/>
      <c r="FV859" s="136"/>
      <c r="FW859" s="136"/>
      <c r="FX859" s="136"/>
      <c r="FY859" s="136"/>
      <c r="FZ859" s="136"/>
      <c r="GA859" s="136"/>
      <c r="GB859" s="136"/>
      <c r="GC859" s="136"/>
      <c r="GD859" s="136"/>
      <c r="GE859" s="136"/>
      <c r="GF859" s="136"/>
      <c r="GG859" s="136"/>
      <c r="GH859" s="136"/>
      <c r="GI859" s="136"/>
      <c r="GJ859" s="136"/>
      <c r="GK859" s="136"/>
      <c r="GL859" s="136"/>
      <c r="GM859" s="136"/>
      <c r="GN859" s="136"/>
      <c r="GO859" s="136"/>
      <c r="GP859" s="136"/>
      <c r="GQ859" s="136"/>
      <c r="GR859" s="136"/>
      <c r="GS859" s="136"/>
      <c r="GT859" s="136"/>
      <c r="GU859" s="136"/>
      <c r="GV859" s="136"/>
      <c r="GW859" s="136"/>
      <c r="GX859" s="136"/>
      <c r="GY859" s="136"/>
      <c r="GZ859" s="136"/>
      <c r="HA859" s="136"/>
      <c r="HB859" s="136"/>
      <c r="HC859" s="136"/>
      <c r="HD859" s="136"/>
      <c r="HE859" s="136"/>
      <c r="HF859" s="136"/>
      <c r="HG859" s="136"/>
      <c r="HH859" s="136"/>
      <c r="HI859" s="136"/>
      <c r="HJ859" s="136"/>
      <c r="HK859" s="136"/>
      <c r="HL859" s="136"/>
      <c r="HM859" s="136"/>
      <c r="HN859" s="136"/>
      <c r="HO859" s="136"/>
      <c r="HP859" s="136"/>
      <c r="HQ859" s="136"/>
      <c r="HR859" s="136"/>
      <c r="HS859" s="136"/>
      <c r="HT859" s="136"/>
      <c r="HU859" s="136"/>
      <c r="HV859" s="136"/>
      <c r="HW859" s="136"/>
      <c r="HX859" s="136"/>
      <c r="HY859" s="136"/>
      <c r="HZ859" s="136"/>
      <c r="IA859" s="136"/>
      <c r="IB859" s="136"/>
      <c r="IC859" s="136"/>
      <c r="ID859" s="136"/>
      <c r="IE859" s="136"/>
      <c r="IF859" s="136"/>
      <c r="IG859" s="136"/>
    </row>
    <row r="860" spans="1:241" ht="15" customHeight="1" x14ac:dyDescent="0.25">
      <c r="A860" s="135" t="s">
        <v>646</v>
      </c>
      <c r="B860" s="205">
        <v>3910678</v>
      </c>
      <c r="C860" s="205">
        <v>2336868</v>
      </c>
      <c r="D860" s="205">
        <v>1085281</v>
      </c>
      <c r="E860" s="205">
        <v>773612</v>
      </c>
      <c r="F860" s="205">
        <v>2246100</v>
      </c>
      <c r="G860" s="205">
        <v>368549</v>
      </c>
      <c r="H860" s="242">
        <v>10721088</v>
      </c>
      <c r="I860" s="136"/>
      <c r="J860" s="135" t="s">
        <v>535</v>
      </c>
      <c r="K860" s="205">
        <v>4572285</v>
      </c>
      <c r="L860" s="205">
        <v>2424238</v>
      </c>
      <c r="M860" s="205">
        <v>822333</v>
      </c>
      <c r="N860" s="205">
        <v>979271</v>
      </c>
      <c r="O860" s="205">
        <v>1968280</v>
      </c>
      <c r="P860" s="205">
        <v>360150</v>
      </c>
      <c r="Q860" s="242">
        <v>11126557</v>
      </c>
      <c r="R860" s="136"/>
      <c r="S860" s="136"/>
      <c r="T860" s="136"/>
      <c r="U860" s="136"/>
      <c r="V860" s="136"/>
      <c r="W860" s="136"/>
      <c r="X860" s="136"/>
      <c r="Y860" s="136"/>
      <c r="Z860" s="136"/>
      <c r="AA860" s="136"/>
      <c r="AB860" s="136"/>
      <c r="AC860" s="136"/>
      <c r="AD860" s="136"/>
      <c r="AE860" s="136"/>
      <c r="AF860" s="136"/>
      <c r="AG860" s="136"/>
      <c r="AH860" s="136"/>
      <c r="AI860" s="136"/>
      <c r="AJ860" s="136"/>
      <c r="AK860" s="136"/>
      <c r="AL860" s="136"/>
      <c r="AM860" s="136"/>
      <c r="AN860" s="136"/>
      <c r="AO860" s="136"/>
      <c r="AP860" s="136"/>
      <c r="AQ860" s="136"/>
      <c r="AR860" s="136"/>
      <c r="AS860" s="136"/>
      <c r="AT860" s="136"/>
      <c r="AU860" s="136"/>
      <c r="AV860" s="136"/>
      <c r="AW860" s="136"/>
      <c r="AX860" s="136"/>
      <c r="AY860" s="136"/>
      <c r="AZ860" s="136"/>
      <c r="BA860" s="136"/>
      <c r="BB860" s="136"/>
      <c r="BC860" s="136"/>
      <c r="BD860" s="136"/>
      <c r="BE860" s="136"/>
      <c r="BF860" s="136"/>
      <c r="BG860" s="136"/>
      <c r="BH860" s="136"/>
      <c r="BI860" s="136"/>
      <c r="BJ860" s="136"/>
      <c r="BK860" s="136"/>
      <c r="BL860" s="136"/>
      <c r="BM860" s="136"/>
      <c r="BN860" s="136"/>
      <c r="BO860" s="136"/>
      <c r="BP860" s="136"/>
      <c r="BQ860" s="136"/>
      <c r="BR860" s="136"/>
      <c r="BS860" s="136"/>
      <c r="BT860" s="136"/>
      <c r="BU860" s="136"/>
      <c r="BV860" s="136"/>
      <c r="BW860" s="136"/>
      <c r="BX860" s="136"/>
      <c r="BY860" s="136"/>
      <c r="BZ860" s="136"/>
      <c r="CA860" s="136"/>
      <c r="CB860" s="136"/>
      <c r="CC860" s="136"/>
      <c r="CD860" s="136"/>
      <c r="CE860" s="136"/>
      <c r="CF860" s="136"/>
      <c r="CG860" s="136"/>
      <c r="CH860" s="136"/>
      <c r="CI860" s="136"/>
      <c r="CJ860" s="136"/>
      <c r="CK860" s="136"/>
      <c r="CL860" s="136"/>
      <c r="CM860" s="136"/>
      <c r="CN860" s="136"/>
      <c r="CO860" s="136"/>
      <c r="CP860" s="136"/>
      <c r="CQ860" s="136"/>
      <c r="CR860" s="136"/>
      <c r="CS860" s="136"/>
      <c r="CT860" s="136"/>
      <c r="CU860" s="136"/>
      <c r="CV860" s="136"/>
      <c r="CW860" s="136"/>
      <c r="CX860" s="136"/>
      <c r="CY860" s="136"/>
      <c r="CZ860" s="136"/>
      <c r="DA860" s="136"/>
      <c r="DB860" s="136"/>
      <c r="DC860" s="136"/>
      <c r="DD860" s="136"/>
      <c r="DE860" s="136"/>
      <c r="DF860" s="136"/>
      <c r="DG860" s="136"/>
      <c r="DH860" s="136"/>
      <c r="DI860" s="136"/>
      <c r="DJ860" s="136"/>
      <c r="DK860" s="136"/>
      <c r="DL860" s="136"/>
      <c r="DM860" s="136"/>
      <c r="DN860" s="136"/>
      <c r="DO860" s="136"/>
      <c r="DP860" s="136"/>
      <c r="DQ860" s="136"/>
      <c r="DR860" s="136"/>
      <c r="DS860" s="136"/>
      <c r="DT860" s="136"/>
      <c r="DU860" s="136"/>
      <c r="DV860" s="136"/>
      <c r="DW860" s="136"/>
      <c r="DX860" s="136"/>
      <c r="DY860" s="136"/>
      <c r="DZ860" s="136"/>
      <c r="EA860" s="136"/>
      <c r="EB860" s="136"/>
      <c r="EC860" s="136"/>
      <c r="ED860" s="136"/>
      <c r="EE860" s="136"/>
      <c r="EF860" s="136"/>
      <c r="EG860" s="136"/>
      <c r="EH860" s="136"/>
      <c r="EI860" s="136"/>
      <c r="EJ860" s="136"/>
      <c r="EK860" s="136"/>
      <c r="EL860" s="136"/>
      <c r="EM860" s="136"/>
      <c r="EN860" s="136"/>
      <c r="EO860" s="136"/>
      <c r="EP860" s="136"/>
      <c r="EQ860" s="136"/>
      <c r="ER860" s="136"/>
      <c r="ES860" s="136"/>
      <c r="ET860" s="136"/>
      <c r="EU860" s="136"/>
      <c r="EV860" s="136"/>
      <c r="EW860" s="136"/>
      <c r="EX860" s="136"/>
      <c r="EY860" s="136"/>
      <c r="EZ860" s="136"/>
      <c r="FA860" s="136"/>
      <c r="FB860" s="136"/>
      <c r="FC860" s="136"/>
      <c r="FD860" s="136"/>
      <c r="FE860" s="136"/>
      <c r="FF860" s="136"/>
      <c r="FG860" s="136"/>
      <c r="FH860" s="136"/>
      <c r="FI860" s="136"/>
      <c r="FJ860" s="136"/>
      <c r="FK860" s="136"/>
      <c r="FL860" s="136"/>
      <c r="FM860" s="136"/>
      <c r="FN860" s="136"/>
      <c r="FO860" s="136"/>
      <c r="FP860" s="136"/>
      <c r="FQ860" s="136"/>
      <c r="FR860" s="136"/>
      <c r="FS860" s="136"/>
      <c r="FT860" s="136"/>
      <c r="FU860" s="136"/>
      <c r="FV860" s="136"/>
      <c r="FW860" s="136"/>
      <c r="FX860" s="136"/>
      <c r="FY860" s="136"/>
      <c r="FZ860" s="136"/>
      <c r="GA860" s="136"/>
      <c r="GB860" s="136"/>
      <c r="GC860" s="136"/>
      <c r="GD860" s="136"/>
      <c r="GE860" s="136"/>
      <c r="GF860" s="136"/>
      <c r="GG860" s="136"/>
      <c r="GH860" s="136"/>
      <c r="GI860" s="136"/>
      <c r="GJ860" s="136"/>
      <c r="GK860" s="136"/>
      <c r="GL860" s="136"/>
      <c r="GM860" s="136"/>
      <c r="GN860" s="136"/>
      <c r="GO860" s="136"/>
      <c r="GP860" s="136"/>
      <c r="GQ860" s="136"/>
      <c r="GR860" s="136"/>
      <c r="GS860" s="136"/>
      <c r="GT860" s="136"/>
      <c r="GU860" s="136"/>
      <c r="GV860" s="136"/>
      <c r="GW860" s="136"/>
      <c r="GX860" s="136"/>
      <c r="GY860" s="136"/>
      <c r="GZ860" s="136"/>
      <c r="HA860" s="136"/>
      <c r="HB860" s="136"/>
      <c r="HC860" s="136"/>
      <c r="HD860" s="136"/>
      <c r="HE860" s="136"/>
      <c r="HF860" s="136"/>
      <c r="HG860" s="136"/>
      <c r="HH860" s="136"/>
      <c r="HI860" s="136"/>
      <c r="HJ860" s="136"/>
      <c r="HK860" s="136"/>
      <c r="HL860" s="136"/>
      <c r="HM860" s="136"/>
      <c r="HN860" s="136"/>
      <c r="HO860" s="136"/>
      <c r="HP860" s="136"/>
      <c r="HQ860" s="136"/>
      <c r="HR860" s="136"/>
      <c r="HS860" s="136"/>
      <c r="HT860" s="136"/>
      <c r="HU860" s="136"/>
      <c r="HV860" s="136"/>
      <c r="HW860" s="136"/>
      <c r="HX860" s="136"/>
      <c r="HY860" s="136"/>
      <c r="HZ860" s="136"/>
      <c r="IA860" s="136"/>
      <c r="IB860" s="136"/>
      <c r="IC860" s="136"/>
      <c r="ID860" s="136"/>
      <c r="IE860" s="136"/>
      <c r="IF860" s="136"/>
      <c r="IG860" s="136"/>
    </row>
    <row r="861" spans="1:241" ht="15" customHeight="1" x14ac:dyDescent="0.25">
      <c r="A861" s="135" t="s">
        <v>492</v>
      </c>
      <c r="B861" s="205">
        <v>6920740</v>
      </c>
      <c r="C861" s="205">
        <v>2941694</v>
      </c>
      <c r="D861" s="205">
        <v>978183</v>
      </c>
      <c r="E861" s="205">
        <v>819992</v>
      </c>
      <c r="F861" s="205">
        <v>1744127</v>
      </c>
      <c r="G861" s="205">
        <v>452957</v>
      </c>
      <c r="H861" s="242">
        <v>13857693</v>
      </c>
      <c r="I861" s="136"/>
      <c r="J861" s="135" t="s">
        <v>729</v>
      </c>
      <c r="K861" s="205">
        <v>4774899</v>
      </c>
      <c r="L861" s="205">
        <v>1564618</v>
      </c>
      <c r="M861" s="205">
        <v>854244</v>
      </c>
      <c r="N861" s="205">
        <v>786530</v>
      </c>
      <c r="O861" s="205">
        <v>2245493</v>
      </c>
      <c r="P861" s="205">
        <v>351599</v>
      </c>
      <c r="Q861" s="242">
        <v>10577383</v>
      </c>
      <c r="R861" s="136"/>
      <c r="S861" s="136"/>
      <c r="T861" s="136"/>
      <c r="U861" s="136"/>
      <c r="V861" s="136"/>
      <c r="W861" s="136"/>
      <c r="X861" s="136"/>
      <c r="Y861" s="136"/>
      <c r="Z861" s="136"/>
      <c r="AA861" s="136"/>
      <c r="AB861" s="136"/>
      <c r="AC861" s="136"/>
      <c r="AD861" s="136"/>
      <c r="AE861" s="136"/>
      <c r="AF861" s="136"/>
      <c r="AG861" s="136"/>
      <c r="AH861" s="136"/>
      <c r="AI861" s="136"/>
      <c r="AJ861" s="136"/>
      <c r="AK861" s="136"/>
      <c r="AL861" s="136"/>
      <c r="AM861" s="136"/>
      <c r="AN861" s="136"/>
      <c r="AO861" s="136"/>
      <c r="AP861" s="136"/>
      <c r="AQ861" s="136"/>
      <c r="AR861" s="136"/>
      <c r="AS861" s="136"/>
      <c r="AT861" s="136"/>
      <c r="AU861" s="136"/>
      <c r="AV861" s="136"/>
      <c r="AW861" s="136"/>
      <c r="AX861" s="136"/>
      <c r="AY861" s="136"/>
      <c r="AZ861" s="136"/>
      <c r="BA861" s="136"/>
      <c r="BB861" s="136"/>
      <c r="BC861" s="136"/>
      <c r="BD861" s="136"/>
      <c r="BE861" s="136"/>
      <c r="BF861" s="136"/>
      <c r="BG861" s="136"/>
      <c r="BH861" s="136"/>
      <c r="BI861" s="136"/>
      <c r="BJ861" s="136"/>
      <c r="BK861" s="136"/>
      <c r="BL861" s="136"/>
      <c r="BM861" s="136"/>
      <c r="BN861" s="136"/>
      <c r="BO861" s="136"/>
      <c r="BP861" s="136"/>
      <c r="BQ861" s="136"/>
      <c r="BR861" s="136"/>
      <c r="BS861" s="136"/>
      <c r="BT861" s="136"/>
      <c r="BU861" s="136"/>
      <c r="BV861" s="136"/>
      <c r="BW861" s="136"/>
      <c r="BX861" s="136"/>
      <c r="BY861" s="136"/>
      <c r="BZ861" s="136"/>
      <c r="CA861" s="136"/>
      <c r="CB861" s="136"/>
      <c r="CC861" s="136"/>
      <c r="CD861" s="136"/>
      <c r="CE861" s="136"/>
      <c r="CF861" s="136"/>
      <c r="CG861" s="136"/>
      <c r="CH861" s="136"/>
      <c r="CI861" s="136"/>
      <c r="CJ861" s="136"/>
      <c r="CK861" s="136"/>
      <c r="CL861" s="136"/>
      <c r="CM861" s="136"/>
      <c r="CN861" s="136"/>
      <c r="CO861" s="136"/>
      <c r="CP861" s="136"/>
      <c r="CQ861" s="136"/>
      <c r="CR861" s="136"/>
      <c r="CS861" s="136"/>
      <c r="CT861" s="136"/>
      <c r="CU861" s="136"/>
      <c r="CV861" s="136"/>
      <c r="CW861" s="136"/>
      <c r="CX861" s="136"/>
      <c r="CY861" s="136"/>
      <c r="CZ861" s="136"/>
      <c r="DA861" s="136"/>
      <c r="DB861" s="136"/>
      <c r="DC861" s="136"/>
      <c r="DD861" s="136"/>
      <c r="DE861" s="136"/>
      <c r="DF861" s="136"/>
      <c r="DG861" s="136"/>
      <c r="DH861" s="136"/>
      <c r="DI861" s="136"/>
      <c r="DJ861" s="136"/>
      <c r="DK861" s="136"/>
      <c r="DL861" s="136"/>
      <c r="DM861" s="136"/>
      <c r="DN861" s="136"/>
      <c r="DO861" s="136"/>
      <c r="DP861" s="136"/>
      <c r="DQ861" s="136"/>
      <c r="DR861" s="136"/>
      <c r="DS861" s="136"/>
      <c r="DT861" s="136"/>
      <c r="DU861" s="136"/>
      <c r="DV861" s="136"/>
      <c r="DW861" s="136"/>
      <c r="DX861" s="136"/>
      <c r="DY861" s="136"/>
      <c r="DZ861" s="136"/>
      <c r="EA861" s="136"/>
      <c r="EB861" s="136"/>
      <c r="EC861" s="136"/>
      <c r="ED861" s="136"/>
      <c r="EE861" s="136"/>
      <c r="EF861" s="136"/>
      <c r="EG861" s="136"/>
      <c r="EH861" s="136"/>
      <c r="EI861" s="136"/>
      <c r="EJ861" s="136"/>
      <c r="EK861" s="136"/>
      <c r="EL861" s="136"/>
      <c r="EM861" s="136"/>
      <c r="EN861" s="136"/>
      <c r="EO861" s="136"/>
      <c r="EP861" s="136"/>
      <c r="EQ861" s="136"/>
      <c r="ER861" s="136"/>
      <c r="ES861" s="136"/>
      <c r="ET861" s="136"/>
      <c r="EU861" s="136"/>
      <c r="EV861" s="136"/>
      <c r="EW861" s="136"/>
      <c r="EX861" s="136"/>
      <c r="EY861" s="136"/>
      <c r="EZ861" s="136"/>
      <c r="FA861" s="136"/>
      <c r="FB861" s="136"/>
      <c r="FC861" s="136"/>
      <c r="FD861" s="136"/>
      <c r="FE861" s="136"/>
      <c r="FF861" s="136"/>
      <c r="FG861" s="136"/>
      <c r="FH861" s="136"/>
      <c r="FI861" s="136"/>
      <c r="FJ861" s="136"/>
      <c r="FK861" s="136"/>
      <c r="FL861" s="136"/>
      <c r="FM861" s="136"/>
      <c r="FN861" s="136"/>
      <c r="FO861" s="136"/>
      <c r="FP861" s="136"/>
      <c r="FQ861" s="136"/>
      <c r="FR861" s="136"/>
      <c r="FS861" s="136"/>
      <c r="FT861" s="136"/>
      <c r="FU861" s="136"/>
      <c r="FV861" s="136"/>
      <c r="FW861" s="136"/>
      <c r="FX861" s="136"/>
      <c r="FY861" s="136"/>
      <c r="FZ861" s="136"/>
      <c r="GA861" s="136"/>
      <c r="GB861" s="136"/>
      <c r="GC861" s="136"/>
      <c r="GD861" s="136"/>
      <c r="GE861" s="136"/>
      <c r="GF861" s="136"/>
      <c r="GG861" s="136"/>
      <c r="GH861" s="136"/>
      <c r="GI861" s="136"/>
      <c r="GJ861" s="136"/>
      <c r="GK861" s="136"/>
      <c r="GL861" s="136"/>
      <c r="GM861" s="136"/>
      <c r="GN861" s="136"/>
      <c r="GO861" s="136"/>
      <c r="GP861" s="136"/>
      <c r="GQ861" s="136"/>
      <c r="GR861" s="136"/>
      <c r="GS861" s="136"/>
      <c r="GT861" s="136"/>
      <c r="GU861" s="136"/>
      <c r="GV861" s="136"/>
      <c r="GW861" s="136"/>
      <c r="GX861" s="136"/>
      <c r="GY861" s="136"/>
      <c r="GZ861" s="136"/>
      <c r="HA861" s="136"/>
      <c r="HB861" s="136"/>
      <c r="HC861" s="136"/>
      <c r="HD861" s="136"/>
      <c r="HE861" s="136"/>
      <c r="HF861" s="136"/>
      <c r="HG861" s="136"/>
      <c r="HH861" s="136"/>
      <c r="HI861" s="136"/>
      <c r="HJ861" s="136"/>
      <c r="HK861" s="136"/>
      <c r="HL861" s="136"/>
      <c r="HM861" s="136"/>
      <c r="HN861" s="136"/>
      <c r="HO861" s="136"/>
      <c r="HP861" s="136"/>
      <c r="HQ861" s="136"/>
      <c r="HR861" s="136"/>
      <c r="HS861" s="136"/>
      <c r="HT861" s="136"/>
      <c r="HU861" s="136"/>
      <c r="HV861" s="136"/>
      <c r="HW861" s="136"/>
      <c r="HX861" s="136"/>
      <c r="HY861" s="136"/>
      <c r="HZ861" s="136"/>
      <c r="IA861" s="136"/>
      <c r="IB861" s="136"/>
      <c r="IC861" s="136"/>
      <c r="ID861" s="136"/>
      <c r="IE861" s="136"/>
      <c r="IF861" s="136"/>
      <c r="IG861" s="136"/>
    </row>
    <row r="862" spans="1:241" ht="15" customHeight="1" x14ac:dyDescent="0.25">
      <c r="A862" s="135" t="s">
        <v>495</v>
      </c>
      <c r="B862" s="205">
        <v>3103228</v>
      </c>
      <c r="C862" s="205">
        <v>1445753</v>
      </c>
      <c r="D862" s="205">
        <v>469175</v>
      </c>
      <c r="E862" s="205">
        <v>809807</v>
      </c>
      <c r="F862" s="205">
        <v>1432841</v>
      </c>
      <c r="G862" s="205">
        <v>192111</v>
      </c>
      <c r="H862" s="242">
        <v>7452915</v>
      </c>
      <c r="I862" s="136"/>
      <c r="J862" s="135" t="s">
        <v>655</v>
      </c>
      <c r="K862" s="205">
        <v>9946647</v>
      </c>
      <c r="L862" s="205">
        <v>2662650</v>
      </c>
      <c r="M862" s="205">
        <v>1453910</v>
      </c>
      <c r="N862" s="205">
        <v>670269</v>
      </c>
      <c r="O862" s="205">
        <v>1325320</v>
      </c>
      <c r="P862" s="205">
        <v>439049</v>
      </c>
      <c r="Q862" s="242">
        <v>16497845</v>
      </c>
      <c r="R862" s="136"/>
      <c r="S862" s="136"/>
      <c r="T862" s="136"/>
      <c r="U862" s="136"/>
      <c r="V862" s="136"/>
      <c r="W862" s="136"/>
      <c r="X862" s="136"/>
      <c r="Y862" s="136"/>
      <c r="Z862" s="136"/>
      <c r="AA862" s="136"/>
      <c r="AB862" s="136"/>
      <c r="AC862" s="136"/>
      <c r="AD862" s="136"/>
      <c r="AE862" s="136"/>
      <c r="AF862" s="136"/>
      <c r="AG862" s="136"/>
      <c r="AH862" s="136"/>
      <c r="AI862" s="136"/>
      <c r="AJ862" s="136"/>
      <c r="AK862" s="136"/>
      <c r="AL862" s="136"/>
      <c r="AM862" s="136"/>
      <c r="AN862" s="136"/>
      <c r="AO862" s="136"/>
      <c r="AP862" s="136"/>
      <c r="AQ862" s="136"/>
      <c r="AR862" s="136"/>
      <c r="AS862" s="136"/>
      <c r="AT862" s="136"/>
      <c r="AU862" s="136"/>
      <c r="AV862" s="136"/>
      <c r="AW862" s="136"/>
      <c r="AX862" s="136"/>
      <c r="AY862" s="136"/>
      <c r="AZ862" s="136"/>
      <c r="BA862" s="136"/>
      <c r="BB862" s="136"/>
      <c r="BC862" s="136"/>
      <c r="BD862" s="136"/>
      <c r="BE862" s="136"/>
      <c r="BF862" s="136"/>
      <c r="BG862" s="136"/>
      <c r="BH862" s="136"/>
      <c r="BI862" s="136"/>
      <c r="BJ862" s="136"/>
      <c r="BK862" s="136"/>
      <c r="BL862" s="136"/>
      <c r="BM862" s="136"/>
      <c r="BN862" s="136"/>
      <c r="BO862" s="136"/>
      <c r="BP862" s="136"/>
      <c r="BQ862" s="136"/>
      <c r="BR862" s="136"/>
      <c r="BS862" s="136"/>
      <c r="BT862" s="136"/>
      <c r="BU862" s="136"/>
      <c r="BV862" s="136"/>
      <c r="BW862" s="136"/>
      <c r="BX862" s="136"/>
      <c r="BY862" s="136"/>
      <c r="BZ862" s="136"/>
      <c r="CA862" s="136"/>
      <c r="CB862" s="136"/>
      <c r="CC862" s="136"/>
      <c r="CD862" s="136"/>
      <c r="CE862" s="136"/>
      <c r="CF862" s="136"/>
      <c r="CG862" s="136"/>
      <c r="CH862" s="136"/>
      <c r="CI862" s="136"/>
      <c r="CJ862" s="136"/>
      <c r="CK862" s="136"/>
      <c r="CL862" s="136"/>
      <c r="CM862" s="136"/>
      <c r="CN862" s="136"/>
      <c r="CO862" s="136"/>
      <c r="CP862" s="136"/>
      <c r="CQ862" s="136"/>
      <c r="CR862" s="136"/>
      <c r="CS862" s="136"/>
      <c r="CT862" s="136"/>
      <c r="CU862" s="136"/>
      <c r="CV862" s="136"/>
      <c r="CW862" s="136"/>
      <c r="CX862" s="136"/>
      <c r="CY862" s="136"/>
      <c r="CZ862" s="136"/>
      <c r="DA862" s="136"/>
      <c r="DB862" s="136"/>
      <c r="DC862" s="136"/>
      <c r="DD862" s="136"/>
      <c r="DE862" s="136"/>
      <c r="DF862" s="136"/>
      <c r="DG862" s="136"/>
      <c r="DH862" s="136"/>
      <c r="DI862" s="136"/>
      <c r="DJ862" s="136"/>
      <c r="DK862" s="136"/>
      <c r="DL862" s="136"/>
      <c r="DM862" s="136"/>
      <c r="DN862" s="136"/>
      <c r="DO862" s="136"/>
      <c r="DP862" s="136"/>
      <c r="DQ862" s="136"/>
      <c r="DR862" s="136"/>
      <c r="DS862" s="136"/>
      <c r="DT862" s="136"/>
      <c r="DU862" s="136"/>
      <c r="DV862" s="136"/>
      <c r="DW862" s="136"/>
      <c r="DX862" s="136"/>
      <c r="DY862" s="136"/>
      <c r="DZ862" s="136"/>
      <c r="EA862" s="136"/>
      <c r="EB862" s="136"/>
      <c r="EC862" s="136"/>
      <c r="ED862" s="136"/>
      <c r="EE862" s="136"/>
      <c r="EF862" s="136"/>
      <c r="EG862" s="136"/>
      <c r="EH862" s="136"/>
      <c r="EI862" s="136"/>
      <c r="EJ862" s="136"/>
      <c r="EK862" s="136"/>
      <c r="EL862" s="136"/>
      <c r="EM862" s="136"/>
      <c r="EN862" s="136"/>
      <c r="EO862" s="136"/>
      <c r="EP862" s="136"/>
      <c r="EQ862" s="136"/>
      <c r="ER862" s="136"/>
      <c r="ES862" s="136"/>
      <c r="ET862" s="136"/>
      <c r="EU862" s="136"/>
      <c r="EV862" s="136"/>
      <c r="EW862" s="136"/>
      <c r="EX862" s="136"/>
      <c r="EY862" s="136"/>
      <c r="EZ862" s="136"/>
      <c r="FA862" s="136"/>
      <c r="FB862" s="136"/>
      <c r="FC862" s="136"/>
      <c r="FD862" s="136"/>
      <c r="FE862" s="136"/>
      <c r="FF862" s="136"/>
      <c r="FG862" s="136"/>
      <c r="FH862" s="136"/>
      <c r="FI862" s="136"/>
      <c r="FJ862" s="136"/>
      <c r="FK862" s="136"/>
      <c r="FL862" s="136"/>
      <c r="FM862" s="136"/>
      <c r="FN862" s="136"/>
      <c r="FO862" s="136"/>
      <c r="FP862" s="136"/>
      <c r="FQ862" s="136"/>
      <c r="FR862" s="136"/>
      <c r="FS862" s="136"/>
      <c r="FT862" s="136"/>
      <c r="FU862" s="136"/>
      <c r="FV862" s="136"/>
      <c r="FW862" s="136"/>
      <c r="FX862" s="136"/>
      <c r="FY862" s="136"/>
      <c r="FZ862" s="136"/>
      <c r="GA862" s="136"/>
      <c r="GB862" s="136"/>
      <c r="GC862" s="136"/>
      <c r="GD862" s="136"/>
      <c r="GE862" s="136"/>
      <c r="GF862" s="136"/>
      <c r="GG862" s="136"/>
      <c r="GH862" s="136"/>
      <c r="GI862" s="136"/>
      <c r="GJ862" s="136"/>
      <c r="GK862" s="136"/>
      <c r="GL862" s="136"/>
      <c r="GM862" s="136"/>
      <c r="GN862" s="136"/>
      <c r="GO862" s="136"/>
      <c r="GP862" s="136"/>
      <c r="GQ862" s="136"/>
      <c r="GR862" s="136"/>
      <c r="GS862" s="136"/>
      <c r="GT862" s="136"/>
      <c r="GU862" s="136"/>
      <c r="GV862" s="136"/>
      <c r="GW862" s="136"/>
      <c r="GX862" s="136"/>
      <c r="GY862" s="136"/>
      <c r="GZ862" s="136"/>
      <c r="HA862" s="136"/>
      <c r="HB862" s="136"/>
      <c r="HC862" s="136"/>
      <c r="HD862" s="136"/>
      <c r="HE862" s="136"/>
      <c r="HF862" s="136"/>
      <c r="HG862" s="136"/>
      <c r="HH862" s="136"/>
      <c r="HI862" s="136"/>
      <c r="HJ862" s="136"/>
      <c r="HK862" s="136"/>
      <c r="HL862" s="136"/>
      <c r="HM862" s="136"/>
      <c r="HN862" s="136"/>
      <c r="HO862" s="136"/>
      <c r="HP862" s="136"/>
      <c r="HQ862" s="136"/>
      <c r="HR862" s="136"/>
      <c r="HS862" s="136"/>
      <c r="HT862" s="136"/>
      <c r="HU862" s="136"/>
      <c r="HV862" s="136"/>
      <c r="HW862" s="136"/>
      <c r="HX862" s="136"/>
      <c r="HY862" s="136"/>
      <c r="HZ862" s="136"/>
      <c r="IA862" s="136"/>
      <c r="IB862" s="136"/>
      <c r="IC862" s="136"/>
      <c r="ID862" s="136"/>
      <c r="IE862" s="136"/>
      <c r="IF862" s="136"/>
      <c r="IG862" s="136"/>
    </row>
    <row r="863" spans="1:241" ht="15" customHeight="1" x14ac:dyDescent="0.25">
      <c r="A863" s="135" t="s">
        <v>496</v>
      </c>
      <c r="B863" s="205">
        <v>3673423</v>
      </c>
      <c r="C863" s="205">
        <v>2192677</v>
      </c>
      <c r="D863" s="205">
        <v>742218</v>
      </c>
      <c r="E863" s="205">
        <v>804618</v>
      </c>
      <c r="F863" s="205">
        <v>1708633</v>
      </c>
      <c r="G863" s="205">
        <v>439069</v>
      </c>
      <c r="H863" s="242">
        <v>9560638</v>
      </c>
      <c r="I863" s="136"/>
      <c r="J863" s="135" t="s">
        <v>538</v>
      </c>
      <c r="K863" s="205">
        <v>6429853</v>
      </c>
      <c r="L863" s="205">
        <v>2074169</v>
      </c>
      <c r="M863" s="205">
        <v>655828</v>
      </c>
      <c r="N863" s="205">
        <v>898251</v>
      </c>
      <c r="O863" s="205">
        <v>1749566</v>
      </c>
      <c r="P863" s="205">
        <v>319616</v>
      </c>
      <c r="Q863" s="242">
        <v>12127283</v>
      </c>
      <c r="R863" s="136"/>
      <c r="S863" s="136"/>
      <c r="T863" s="136"/>
      <c r="U863" s="136"/>
      <c r="V863" s="136"/>
      <c r="W863" s="136"/>
      <c r="X863" s="136"/>
      <c r="Y863" s="136"/>
      <c r="Z863" s="136"/>
      <c r="AA863" s="136"/>
      <c r="AB863" s="136"/>
      <c r="AC863" s="136"/>
      <c r="AD863" s="136"/>
      <c r="AE863" s="136"/>
      <c r="AF863" s="136"/>
      <c r="AG863" s="136"/>
      <c r="AH863" s="136"/>
      <c r="AI863" s="136"/>
      <c r="AJ863" s="136"/>
      <c r="AK863" s="136"/>
      <c r="AL863" s="136"/>
      <c r="AM863" s="136"/>
      <c r="AN863" s="136"/>
      <c r="AO863" s="136"/>
      <c r="AP863" s="136"/>
      <c r="AQ863" s="136"/>
      <c r="AR863" s="136"/>
      <c r="AS863" s="136"/>
      <c r="AT863" s="136"/>
      <c r="AU863" s="136"/>
      <c r="AV863" s="136"/>
      <c r="AW863" s="136"/>
      <c r="AX863" s="136"/>
      <c r="AY863" s="136"/>
      <c r="AZ863" s="136"/>
      <c r="BA863" s="136"/>
      <c r="BB863" s="136"/>
      <c r="BC863" s="136"/>
      <c r="BD863" s="136"/>
      <c r="BE863" s="136"/>
      <c r="BF863" s="136"/>
      <c r="BG863" s="136"/>
      <c r="BH863" s="136"/>
      <c r="BI863" s="136"/>
      <c r="BJ863" s="136"/>
      <c r="BK863" s="136"/>
      <c r="BL863" s="136"/>
      <c r="BM863" s="136"/>
      <c r="BN863" s="136"/>
      <c r="BO863" s="136"/>
      <c r="BP863" s="136"/>
      <c r="BQ863" s="136"/>
      <c r="BR863" s="136"/>
      <c r="BS863" s="136"/>
      <c r="BT863" s="136"/>
      <c r="BU863" s="136"/>
      <c r="BV863" s="136"/>
      <c r="BW863" s="136"/>
      <c r="BX863" s="136"/>
      <c r="BY863" s="136"/>
      <c r="BZ863" s="136"/>
      <c r="CA863" s="136"/>
      <c r="CB863" s="136"/>
      <c r="CC863" s="136"/>
      <c r="CD863" s="136"/>
      <c r="CE863" s="136"/>
      <c r="CF863" s="136"/>
      <c r="CG863" s="136"/>
      <c r="CH863" s="136"/>
      <c r="CI863" s="136"/>
      <c r="CJ863" s="136"/>
      <c r="CK863" s="136"/>
      <c r="CL863" s="136"/>
      <c r="CM863" s="136"/>
      <c r="CN863" s="136"/>
      <c r="CO863" s="136"/>
      <c r="CP863" s="136"/>
      <c r="CQ863" s="136"/>
      <c r="CR863" s="136"/>
      <c r="CS863" s="136"/>
      <c r="CT863" s="136"/>
      <c r="CU863" s="136"/>
      <c r="CV863" s="136"/>
      <c r="CW863" s="136"/>
      <c r="CX863" s="136"/>
      <c r="CY863" s="136"/>
      <c r="CZ863" s="136"/>
      <c r="DA863" s="136"/>
      <c r="DB863" s="136"/>
      <c r="DC863" s="136"/>
      <c r="DD863" s="136"/>
      <c r="DE863" s="136"/>
      <c r="DF863" s="136"/>
      <c r="DG863" s="136"/>
      <c r="DH863" s="136"/>
      <c r="DI863" s="136"/>
      <c r="DJ863" s="136"/>
      <c r="DK863" s="136"/>
      <c r="DL863" s="136"/>
      <c r="DM863" s="136"/>
      <c r="DN863" s="136"/>
      <c r="DO863" s="136"/>
      <c r="DP863" s="136"/>
      <c r="DQ863" s="136"/>
      <c r="DR863" s="136"/>
      <c r="DS863" s="136"/>
      <c r="DT863" s="136"/>
      <c r="DU863" s="136"/>
      <c r="DV863" s="136"/>
      <c r="DW863" s="136"/>
      <c r="DX863" s="136"/>
      <c r="DY863" s="136"/>
      <c r="DZ863" s="136"/>
      <c r="EA863" s="136"/>
      <c r="EB863" s="136"/>
      <c r="EC863" s="136"/>
      <c r="ED863" s="136"/>
      <c r="EE863" s="136"/>
      <c r="EF863" s="136"/>
      <c r="EG863" s="136"/>
      <c r="EH863" s="136"/>
      <c r="EI863" s="136"/>
      <c r="EJ863" s="136"/>
      <c r="EK863" s="136"/>
      <c r="EL863" s="136"/>
      <c r="EM863" s="136"/>
      <c r="EN863" s="136"/>
      <c r="EO863" s="136"/>
      <c r="EP863" s="136"/>
      <c r="EQ863" s="136"/>
      <c r="ER863" s="136"/>
      <c r="ES863" s="136"/>
      <c r="ET863" s="136"/>
      <c r="EU863" s="136"/>
      <c r="EV863" s="136"/>
      <c r="EW863" s="136"/>
      <c r="EX863" s="136"/>
      <c r="EY863" s="136"/>
      <c r="EZ863" s="136"/>
      <c r="FA863" s="136"/>
      <c r="FB863" s="136"/>
      <c r="FC863" s="136"/>
      <c r="FD863" s="136"/>
      <c r="FE863" s="136"/>
      <c r="FF863" s="136"/>
      <c r="FG863" s="136"/>
      <c r="FH863" s="136"/>
      <c r="FI863" s="136"/>
      <c r="FJ863" s="136"/>
      <c r="FK863" s="136"/>
      <c r="FL863" s="136"/>
      <c r="FM863" s="136"/>
      <c r="FN863" s="136"/>
      <c r="FO863" s="136"/>
      <c r="FP863" s="136"/>
      <c r="FQ863" s="136"/>
      <c r="FR863" s="136"/>
      <c r="FS863" s="136"/>
      <c r="FT863" s="136"/>
      <c r="FU863" s="136"/>
      <c r="FV863" s="136"/>
      <c r="FW863" s="136"/>
      <c r="FX863" s="136"/>
      <c r="FY863" s="136"/>
      <c r="FZ863" s="136"/>
      <c r="GA863" s="136"/>
      <c r="GB863" s="136"/>
      <c r="GC863" s="136"/>
      <c r="GD863" s="136"/>
      <c r="GE863" s="136"/>
      <c r="GF863" s="136"/>
      <c r="GG863" s="136"/>
      <c r="GH863" s="136"/>
      <c r="GI863" s="136"/>
      <c r="GJ863" s="136"/>
      <c r="GK863" s="136"/>
      <c r="GL863" s="136"/>
      <c r="GM863" s="136"/>
      <c r="GN863" s="136"/>
      <c r="GO863" s="136"/>
      <c r="GP863" s="136"/>
      <c r="GQ863" s="136"/>
      <c r="GR863" s="136"/>
      <c r="GS863" s="136"/>
      <c r="GT863" s="136"/>
      <c r="GU863" s="136"/>
      <c r="GV863" s="136"/>
      <c r="GW863" s="136"/>
      <c r="GX863" s="136"/>
      <c r="GY863" s="136"/>
      <c r="GZ863" s="136"/>
      <c r="HA863" s="136"/>
      <c r="HB863" s="136"/>
      <c r="HC863" s="136"/>
      <c r="HD863" s="136"/>
      <c r="HE863" s="136"/>
      <c r="HF863" s="136"/>
      <c r="HG863" s="136"/>
      <c r="HH863" s="136"/>
      <c r="HI863" s="136"/>
      <c r="HJ863" s="136"/>
      <c r="HK863" s="136"/>
      <c r="HL863" s="136"/>
      <c r="HM863" s="136"/>
      <c r="HN863" s="136"/>
      <c r="HO863" s="136"/>
      <c r="HP863" s="136"/>
      <c r="HQ863" s="136"/>
      <c r="HR863" s="136"/>
      <c r="HS863" s="136"/>
      <c r="HT863" s="136"/>
      <c r="HU863" s="136"/>
      <c r="HV863" s="136"/>
      <c r="HW863" s="136"/>
      <c r="HX863" s="136"/>
      <c r="HY863" s="136"/>
      <c r="HZ863" s="136"/>
      <c r="IA863" s="136"/>
      <c r="IB863" s="136"/>
      <c r="IC863" s="136"/>
      <c r="ID863" s="136"/>
      <c r="IE863" s="136"/>
      <c r="IF863" s="136"/>
      <c r="IG863" s="136"/>
    </row>
    <row r="864" spans="1:241" ht="15" customHeight="1" x14ac:dyDescent="0.25">
      <c r="A864" s="135" t="s">
        <v>720</v>
      </c>
      <c r="B864" s="205">
        <v>4208700</v>
      </c>
      <c r="C864" s="205">
        <v>2314756</v>
      </c>
      <c r="D864" s="205">
        <v>773189</v>
      </c>
      <c r="E864" s="205">
        <v>833685</v>
      </c>
      <c r="F864" s="205">
        <v>1842700</v>
      </c>
      <c r="G864" s="205">
        <v>393278</v>
      </c>
      <c r="H864" s="242">
        <v>10366308</v>
      </c>
      <c r="I864" s="136"/>
      <c r="J864" s="135" t="s">
        <v>539</v>
      </c>
      <c r="K864" s="205">
        <v>4861956</v>
      </c>
      <c r="L864" s="205">
        <v>1922553</v>
      </c>
      <c r="M864" s="205">
        <v>859628</v>
      </c>
      <c r="N864" s="205">
        <v>1193626</v>
      </c>
      <c r="O864" s="205">
        <v>1826857</v>
      </c>
      <c r="P864" s="205">
        <v>345832</v>
      </c>
      <c r="Q864" s="242">
        <v>11010452</v>
      </c>
      <c r="R864" s="136"/>
      <c r="S864" s="136"/>
      <c r="T864" s="136"/>
      <c r="U864" s="136"/>
      <c r="V864" s="136"/>
      <c r="W864" s="136"/>
      <c r="X864" s="136"/>
      <c r="Y864" s="136"/>
      <c r="Z864" s="136"/>
      <c r="AA864" s="136"/>
      <c r="AB864" s="136"/>
      <c r="AC864" s="136"/>
      <c r="AD864" s="136"/>
      <c r="AE864" s="136"/>
      <c r="AF864" s="136"/>
      <c r="AG864" s="136"/>
      <c r="AH864" s="136"/>
      <c r="AI864" s="136"/>
      <c r="AJ864" s="136"/>
      <c r="AK864" s="136"/>
      <c r="AL864" s="136"/>
      <c r="AM864" s="136"/>
      <c r="AN864" s="136"/>
      <c r="AO864" s="136"/>
      <c r="AP864" s="136"/>
      <c r="AQ864" s="136"/>
      <c r="AR864" s="136"/>
      <c r="AS864" s="136"/>
      <c r="AT864" s="136"/>
      <c r="AU864" s="136"/>
      <c r="AV864" s="136"/>
      <c r="AW864" s="136"/>
      <c r="AX864" s="136"/>
      <c r="AY864" s="136"/>
      <c r="AZ864" s="136"/>
      <c r="BA864" s="136"/>
      <c r="BB864" s="136"/>
      <c r="BC864" s="136"/>
      <c r="BD864" s="136"/>
      <c r="BE864" s="136"/>
      <c r="BF864" s="136"/>
      <c r="BG864" s="136"/>
      <c r="BH864" s="136"/>
      <c r="BI864" s="136"/>
      <c r="BJ864" s="136"/>
      <c r="BK864" s="136"/>
      <c r="BL864" s="136"/>
      <c r="BM864" s="136"/>
      <c r="BN864" s="136"/>
      <c r="BO864" s="136"/>
      <c r="BP864" s="136"/>
      <c r="BQ864" s="136"/>
      <c r="BR864" s="136"/>
      <c r="BS864" s="136"/>
      <c r="BT864" s="136"/>
      <c r="BU864" s="136"/>
      <c r="BV864" s="136"/>
      <c r="BW864" s="136"/>
      <c r="BX864" s="136"/>
      <c r="BY864" s="136"/>
      <c r="BZ864" s="136"/>
      <c r="CA864" s="136"/>
      <c r="CB864" s="136"/>
      <c r="CC864" s="136"/>
      <c r="CD864" s="136"/>
      <c r="CE864" s="136"/>
      <c r="CF864" s="136"/>
      <c r="CG864" s="136"/>
      <c r="CH864" s="136"/>
      <c r="CI864" s="136"/>
      <c r="CJ864" s="136"/>
      <c r="CK864" s="136"/>
      <c r="CL864" s="136"/>
      <c r="CM864" s="136"/>
      <c r="CN864" s="136"/>
      <c r="CO864" s="136"/>
      <c r="CP864" s="136"/>
      <c r="CQ864" s="136"/>
      <c r="CR864" s="136"/>
      <c r="CS864" s="136"/>
      <c r="CT864" s="136"/>
      <c r="CU864" s="136"/>
      <c r="CV864" s="136"/>
      <c r="CW864" s="136"/>
      <c r="CX864" s="136"/>
      <c r="CY864" s="136"/>
      <c r="CZ864" s="136"/>
      <c r="DA864" s="136"/>
      <c r="DB864" s="136"/>
      <c r="DC864" s="136"/>
      <c r="DD864" s="136"/>
      <c r="DE864" s="136"/>
      <c r="DF864" s="136"/>
      <c r="DG864" s="136"/>
      <c r="DH864" s="136"/>
      <c r="DI864" s="136"/>
      <c r="DJ864" s="136"/>
      <c r="DK864" s="136"/>
      <c r="DL864" s="136"/>
      <c r="DM864" s="136"/>
      <c r="DN864" s="136"/>
      <c r="DO864" s="136"/>
      <c r="DP864" s="136"/>
      <c r="DQ864" s="136"/>
      <c r="DR864" s="136"/>
      <c r="DS864" s="136"/>
      <c r="DT864" s="136"/>
      <c r="DU864" s="136"/>
      <c r="DV864" s="136"/>
      <c r="DW864" s="136"/>
      <c r="DX864" s="136"/>
      <c r="DY864" s="136"/>
      <c r="DZ864" s="136"/>
      <c r="EA864" s="136"/>
      <c r="EB864" s="136"/>
      <c r="EC864" s="136"/>
      <c r="ED864" s="136"/>
      <c r="EE864" s="136"/>
      <c r="EF864" s="136"/>
      <c r="EG864" s="136"/>
      <c r="EH864" s="136"/>
      <c r="EI864" s="136"/>
      <c r="EJ864" s="136"/>
      <c r="EK864" s="136"/>
      <c r="EL864" s="136"/>
      <c r="EM864" s="136"/>
      <c r="EN864" s="136"/>
      <c r="EO864" s="136"/>
      <c r="EP864" s="136"/>
      <c r="EQ864" s="136"/>
      <c r="ER864" s="136"/>
      <c r="ES864" s="136"/>
      <c r="ET864" s="136"/>
      <c r="EU864" s="136"/>
      <c r="EV864" s="136"/>
      <c r="EW864" s="136"/>
      <c r="EX864" s="136"/>
      <c r="EY864" s="136"/>
      <c r="EZ864" s="136"/>
      <c r="FA864" s="136"/>
      <c r="FB864" s="136"/>
      <c r="FC864" s="136"/>
      <c r="FD864" s="136"/>
      <c r="FE864" s="136"/>
      <c r="FF864" s="136"/>
      <c r="FG864" s="136"/>
      <c r="FH864" s="136"/>
      <c r="FI864" s="136"/>
      <c r="FJ864" s="136"/>
      <c r="FK864" s="136"/>
      <c r="FL864" s="136"/>
      <c r="FM864" s="136"/>
      <c r="FN864" s="136"/>
      <c r="FO864" s="136"/>
      <c r="FP864" s="136"/>
      <c r="FQ864" s="136"/>
      <c r="FR864" s="136"/>
      <c r="FS864" s="136"/>
      <c r="FT864" s="136"/>
      <c r="FU864" s="136"/>
      <c r="FV864" s="136"/>
      <c r="FW864" s="136"/>
      <c r="FX864" s="136"/>
      <c r="FY864" s="136"/>
      <c r="FZ864" s="136"/>
      <c r="GA864" s="136"/>
      <c r="GB864" s="136"/>
      <c r="GC864" s="136"/>
      <c r="GD864" s="136"/>
      <c r="GE864" s="136"/>
      <c r="GF864" s="136"/>
      <c r="GG864" s="136"/>
      <c r="GH864" s="136"/>
      <c r="GI864" s="136"/>
      <c r="GJ864" s="136"/>
      <c r="GK864" s="136"/>
      <c r="GL864" s="136"/>
      <c r="GM864" s="136"/>
      <c r="GN864" s="136"/>
      <c r="GO864" s="136"/>
      <c r="GP864" s="136"/>
      <c r="GQ864" s="136"/>
      <c r="GR864" s="136"/>
      <c r="GS864" s="136"/>
      <c r="GT864" s="136"/>
      <c r="GU864" s="136"/>
      <c r="GV864" s="136"/>
      <c r="GW864" s="136"/>
      <c r="GX864" s="136"/>
      <c r="GY864" s="136"/>
      <c r="GZ864" s="136"/>
      <c r="HA864" s="136"/>
      <c r="HB864" s="136"/>
      <c r="HC864" s="136"/>
      <c r="HD864" s="136"/>
      <c r="HE864" s="136"/>
      <c r="HF864" s="136"/>
      <c r="HG864" s="136"/>
      <c r="HH864" s="136"/>
      <c r="HI864" s="136"/>
      <c r="HJ864" s="136"/>
      <c r="HK864" s="136"/>
      <c r="HL864" s="136"/>
      <c r="HM864" s="136"/>
      <c r="HN864" s="136"/>
      <c r="HO864" s="136"/>
      <c r="HP864" s="136"/>
      <c r="HQ864" s="136"/>
      <c r="HR864" s="136"/>
      <c r="HS864" s="136"/>
      <c r="HT864" s="136"/>
      <c r="HU864" s="136"/>
      <c r="HV864" s="136"/>
      <c r="HW864" s="136"/>
      <c r="HX864" s="136"/>
      <c r="HY864" s="136"/>
      <c r="HZ864" s="136"/>
      <c r="IA864" s="136"/>
      <c r="IB864" s="136"/>
      <c r="IC864" s="136"/>
      <c r="ID864" s="136"/>
      <c r="IE864" s="136"/>
      <c r="IF864" s="136"/>
      <c r="IG864" s="136"/>
    </row>
    <row r="865" spans="1:241" ht="15" customHeight="1" x14ac:dyDescent="0.25">
      <c r="A865" s="135" t="s">
        <v>647</v>
      </c>
      <c r="B865" s="205">
        <v>5796055</v>
      </c>
      <c r="C865" s="205">
        <v>2707961</v>
      </c>
      <c r="D865" s="205">
        <v>1138156</v>
      </c>
      <c r="E865" s="205">
        <v>961047</v>
      </c>
      <c r="F865" s="205">
        <v>1732189</v>
      </c>
      <c r="G865" s="205">
        <v>399099</v>
      </c>
      <c r="H865" s="242">
        <v>12734507</v>
      </c>
      <c r="I865" s="136"/>
      <c r="J865" s="135" t="s">
        <v>730</v>
      </c>
      <c r="K865" s="205">
        <v>5839182</v>
      </c>
      <c r="L865" s="205">
        <v>2167981</v>
      </c>
      <c r="M865" s="205">
        <v>1006034</v>
      </c>
      <c r="N865" s="205">
        <v>1087464</v>
      </c>
      <c r="O865" s="205">
        <v>2361560</v>
      </c>
      <c r="P865" s="205">
        <v>364638</v>
      </c>
      <c r="Q865" s="242">
        <v>12826859</v>
      </c>
      <c r="R865" s="136"/>
      <c r="S865" s="136"/>
      <c r="T865" s="136"/>
      <c r="U865" s="136"/>
      <c r="V865" s="136"/>
      <c r="W865" s="136"/>
      <c r="X865" s="136"/>
      <c r="Y865" s="136"/>
      <c r="Z865" s="136"/>
      <c r="AA865" s="136"/>
      <c r="AB865" s="136"/>
      <c r="AC865" s="136"/>
      <c r="AD865" s="136"/>
      <c r="AE865" s="136"/>
      <c r="AF865" s="136"/>
      <c r="AG865" s="136"/>
      <c r="AH865" s="136"/>
      <c r="AI865" s="136"/>
      <c r="AJ865" s="136"/>
      <c r="AK865" s="136"/>
      <c r="AL865" s="136"/>
      <c r="AM865" s="136"/>
      <c r="AN865" s="136"/>
      <c r="AO865" s="136"/>
      <c r="AP865" s="136"/>
      <c r="AQ865" s="136"/>
      <c r="AR865" s="136"/>
      <c r="AS865" s="136"/>
      <c r="AT865" s="136"/>
      <c r="AU865" s="136"/>
      <c r="AV865" s="136"/>
      <c r="AW865" s="136"/>
      <c r="AX865" s="136"/>
      <c r="AY865" s="136"/>
      <c r="AZ865" s="136"/>
      <c r="BA865" s="136"/>
      <c r="BB865" s="136"/>
      <c r="BC865" s="136"/>
      <c r="BD865" s="136"/>
      <c r="BE865" s="136"/>
      <c r="BF865" s="136"/>
      <c r="BG865" s="136"/>
      <c r="BH865" s="136"/>
      <c r="BI865" s="136"/>
      <c r="BJ865" s="136"/>
      <c r="BK865" s="136"/>
      <c r="BL865" s="136"/>
      <c r="BM865" s="136"/>
      <c r="BN865" s="136"/>
      <c r="BO865" s="136"/>
      <c r="BP865" s="136"/>
      <c r="BQ865" s="136"/>
      <c r="BR865" s="136"/>
      <c r="BS865" s="136"/>
      <c r="BT865" s="136"/>
      <c r="BU865" s="136"/>
      <c r="BV865" s="136"/>
      <c r="BW865" s="136"/>
      <c r="BX865" s="136"/>
      <c r="BY865" s="136"/>
      <c r="BZ865" s="136"/>
      <c r="CA865" s="136"/>
      <c r="CB865" s="136"/>
      <c r="CC865" s="136"/>
      <c r="CD865" s="136"/>
      <c r="CE865" s="136"/>
      <c r="CF865" s="136"/>
      <c r="CG865" s="136"/>
      <c r="CH865" s="136"/>
      <c r="CI865" s="136"/>
      <c r="CJ865" s="136"/>
      <c r="CK865" s="136"/>
      <c r="CL865" s="136"/>
      <c r="CM865" s="136"/>
      <c r="CN865" s="136"/>
      <c r="CO865" s="136"/>
      <c r="CP865" s="136"/>
      <c r="CQ865" s="136"/>
      <c r="CR865" s="136"/>
      <c r="CS865" s="136"/>
      <c r="CT865" s="136"/>
      <c r="CU865" s="136"/>
      <c r="CV865" s="136"/>
      <c r="CW865" s="136"/>
      <c r="CX865" s="136"/>
      <c r="CY865" s="136"/>
      <c r="CZ865" s="136"/>
      <c r="DA865" s="136"/>
      <c r="DB865" s="136"/>
      <c r="DC865" s="136"/>
      <c r="DD865" s="136"/>
      <c r="DE865" s="136"/>
      <c r="DF865" s="136"/>
      <c r="DG865" s="136"/>
      <c r="DH865" s="136"/>
      <c r="DI865" s="136"/>
      <c r="DJ865" s="136"/>
      <c r="DK865" s="136"/>
      <c r="DL865" s="136"/>
      <c r="DM865" s="136"/>
      <c r="DN865" s="136"/>
      <c r="DO865" s="136"/>
      <c r="DP865" s="136"/>
      <c r="DQ865" s="136"/>
      <c r="DR865" s="136"/>
      <c r="DS865" s="136"/>
      <c r="DT865" s="136"/>
      <c r="DU865" s="136"/>
      <c r="DV865" s="136"/>
      <c r="DW865" s="136"/>
      <c r="DX865" s="136"/>
      <c r="DY865" s="136"/>
      <c r="DZ865" s="136"/>
      <c r="EA865" s="136"/>
      <c r="EB865" s="136"/>
      <c r="EC865" s="136"/>
      <c r="ED865" s="136"/>
      <c r="EE865" s="136"/>
      <c r="EF865" s="136"/>
      <c r="EG865" s="136"/>
      <c r="EH865" s="136"/>
      <c r="EI865" s="136"/>
      <c r="EJ865" s="136"/>
      <c r="EK865" s="136"/>
      <c r="EL865" s="136"/>
      <c r="EM865" s="136"/>
      <c r="EN865" s="136"/>
      <c r="EO865" s="136"/>
      <c r="EP865" s="136"/>
      <c r="EQ865" s="136"/>
      <c r="ER865" s="136"/>
      <c r="ES865" s="136"/>
      <c r="ET865" s="136"/>
      <c r="EU865" s="136"/>
      <c r="EV865" s="136"/>
      <c r="EW865" s="136"/>
      <c r="EX865" s="136"/>
      <c r="EY865" s="136"/>
      <c r="EZ865" s="136"/>
      <c r="FA865" s="136"/>
      <c r="FB865" s="136"/>
      <c r="FC865" s="136"/>
      <c r="FD865" s="136"/>
      <c r="FE865" s="136"/>
      <c r="FF865" s="136"/>
      <c r="FG865" s="136"/>
      <c r="FH865" s="136"/>
      <c r="FI865" s="136"/>
      <c r="FJ865" s="136"/>
      <c r="FK865" s="136"/>
      <c r="FL865" s="136"/>
      <c r="FM865" s="136"/>
      <c r="FN865" s="136"/>
      <c r="FO865" s="136"/>
      <c r="FP865" s="136"/>
      <c r="FQ865" s="136"/>
      <c r="FR865" s="136"/>
      <c r="FS865" s="136"/>
      <c r="FT865" s="136"/>
      <c r="FU865" s="136"/>
      <c r="FV865" s="136"/>
      <c r="FW865" s="136"/>
      <c r="FX865" s="136"/>
      <c r="FY865" s="136"/>
      <c r="FZ865" s="136"/>
      <c r="GA865" s="136"/>
      <c r="GB865" s="136"/>
      <c r="GC865" s="136"/>
      <c r="GD865" s="136"/>
      <c r="GE865" s="136"/>
      <c r="GF865" s="136"/>
      <c r="GG865" s="136"/>
      <c r="GH865" s="136"/>
      <c r="GI865" s="136"/>
      <c r="GJ865" s="136"/>
      <c r="GK865" s="136"/>
      <c r="GL865" s="136"/>
      <c r="GM865" s="136"/>
      <c r="GN865" s="136"/>
      <c r="GO865" s="136"/>
      <c r="GP865" s="136"/>
      <c r="GQ865" s="136"/>
      <c r="GR865" s="136"/>
      <c r="GS865" s="136"/>
      <c r="GT865" s="136"/>
      <c r="GU865" s="136"/>
      <c r="GV865" s="136"/>
      <c r="GW865" s="136"/>
      <c r="GX865" s="136"/>
      <c r="GY865" s="136"/>
      <c r="GZ865" s="136"/>
      <c r="HA865" s="136"/>
      <c r="HB865" s="136"/>
      <c r="HC865" s="136"/>
      <c r="HD865" s="136"/>
      <c r="HE865" s="136"/>
      <c r="HF865" s="136"/>
      <c r="HG865" s="136"/>
      <c r="HH865" s="136"/>
      <c r="HI865" s="136"/>
      <c r="HJ865" s="136"/>
      <c r="HK865" s="136"/>
      <c r="HL865" s="136"/>
      <c r="HM865" s="136"/>
      <c r="HN865" s="136"/>
      <c r="HO865" s="136"/>
      <c r="HP865" s="136"/>
      <c r="HQ865" s="136"/>
      <c r="HR865" s="136"/>
      <c r="HS865" s="136"/>
      <c r="HT865" s="136"/>
      <c r="HU865" s="136"/>
      <c r="HV865" s="136"/>
      <c r="HW865" s="136"/>
      <c r="HX865" s="136"/>
      <c r="HY865" s="136"/>
      <c r="HZ865" s="136"/>
      <c r="IA865" s="136"/>
      <c r="IB865" s="136"/>
      <c r="IC865" s="136"/>
      <c r="ID865" s="136"/>
      <c r="IE865" s="136"/>
      <c r="IF865" s="136"/>
      <c r="IG865" s="136"/>
    </row>
    <row r="866" spans="1:241" ht="15" customHeight="1" x14ac:dyDescent="0.25">
      <c r="A866" s="135" t="s">
        <v>497</v>
      </c>
      <c r="B866" s="205">
        <v>8741850</v>
      </c>
      <c r="C866" s="205">
        <v>2457781</v>
      </c>
      <c r="D866" s="205">
        <v>1232659</v>
      </c>
      <c r="E866" s="205">
        <v>1007670</v>
      </c>
      <c r="F866" s="205">
        <v>1774806</v>
      </c>
      <c r="G866" s="205">
        <v>483644</v>
      </c>
      <c r="H866" s="242">
        <v>15698410</v>
      </c>
      <c r="I866" s="136"/>
      <c r="J866" s="135" t="s">
        <v>656</v>
      </c>
      <c r="K866" s="205">
        <v>6260673</v>
      </c>
      <c r="L866" s="205">
        <v>2302919</v>
      </c>
      <c r="M866" s="205">
        <v>1227347</v>
      </c>
      <c r="N866" s="205">
        <v>1104323</v>
      </c>
      <c r="O866" s="205">
        <v>2072187</v>
      </c>
      <c r="P866" s="205">
        <v>467568</v>
      </c>
      <c r="Q866" s="242">
        <v>13435017</v>
      </c>
      <c r="R866" s="136"/>
      <c r="S866" s="136"/>
      <c r="T866" s="136"/>
      <c r="U866" s="136"/>
      <c r="V866" s="136"/>
      <c r="W866" s="136"/>
      <c r="X866" s="136"/>
      <c r="Y866" s="136"/>
      <c r="Z866" s="136"/>
      <c r="AA866" s="136"/>
      <c r="AB866" s="136"/>
      <c r="AC866" s="136"/>
      <c r="AD866" s="136"/>
      <c r="AE866" s="136"/>
      <c r="AF866" s="136"/>
      <c r="AG866" s="136"/>
      <c r="AH866" s="136"/>
      <c r="AI866" s="136"/>
      <c r="AJ866" s="136"/>
      <c r="AK866" s="136"/>
      <c r="AL866" s="136"/>
      <c r="AM866" s="136"/>
      <c r="AN866" s="136"/>
      <c r="AO866" s="136"/>
      <c r="AP866" s="136"/>
      <c r="AQ866" s="136"/>
      <c r="AR866" s="136"/>
      <c r="AS866" s="136"/>
      <c r="AT866" s="136"/>
      <c r="AU866" s="136"/>
      <c r="AV866" s="136"/>
      <c r="AW866" s="136"/>
      <c r="AX866" s="136"/>
      <c r="AY866" s="136"/>
      <c r="AZ866" s="136"/>
      <c r="BA866" s="136"/>
      <c r="BB866" s="136"/>
      <c r="BC866" s="136"/>
      <c r="BD866" s="136"/>
      <c r="BE866" s="136"/>
      <c r="BF866" s="136"/>
      <c r="BG866" s="136"/>
      <c r="BH866" s="136"/>
      <c r="BI866" s="136"/>
      <c r="BJ866" s="136"/>
      <c r="BK866" s="136"/>
      <c r="BL866" s="136"/>
      <c r="BM866" s="136"/>
      <c r="BN866" s="136"/>
      <c r="BO866" s="136"/>
      <c r="BP866" s="136"/>
      <c r="BQ866" s="136"/>
      <c r="BR866" s="136"/>
      <c r="BS866" s="136"/>
      <c r="BT866" s="136"/>
      <c r="BU866" s="136"/>
      <c r="BV866" s="136"/>
      <c r="BW866" s="136"/>
      <c r="BX866" s="136"/>
      <c r="BY866" s="136"/>
      <c r="BZ866" s="136"/>
      <c r="CA866" s="136"/>
      <c r="CB866" s="136"/>
      <c r="CC866" s="136"/>
      <c r="CD866" s="136"/>
      <c r="CE866" s="136"/>
      <c r="CF866" s="136"/>
      <c r="CG866" s="136"/>
      <c r="CH866" s="136"/>
      <c r="CI866" s="136"/>
      <c r="CJ866" s="136"/>
      <c r="CK866" s="136"/>
      <c r="CL866" s="136"/>
      <c r="CM866" s="136"/>
      <c r="CN866" s="136"/>
      <c r="CO866" s="136"/>
      <c r="CP866" s="136"/>
      <c r="CQ866" s="136"/>
      <c r="CR866" s="136"/>
      <c r="CS866" s="136"/>
      <c r="CT866" s="136"/>
      <c r="CU866" s="136"/>
      <c r="CV866" s="136"/>
      <c r="CW866" s="136"/>
      <c r="CX866" s="136"/>
      <c r="CY866" s="136"/>
      <c r="CZ866" s="136"/>
      <c r="DA866" s="136"/>
      <c r="DB866" s="136"/>
      <c r="DC866" s="136"/>
      <c r="DD866" s="136"/>
      <c r="DE866" s="136"/>
      <c r="DF866" s="136"/>
      <c r="DG866" s="136"/>
      <c r="DH866" s="136"/>
      <c r="DI866" s="136"/>
      <c r="DJ866" s="136"/>
      <c r="DK866" s="136"/>
      <c r="DL866" s="136"/>
      <c r="DM866" s="136"/>
      <c r="DN866" s="136"/>
      <c r="DO866" s="136"/>
      <c r="DP866" s="136"/>
      <c r="DQ866" s="136"/>
      <c r="DR866" s="136"/>
      <c r="DS866" s="136"/>
      <c r="DT866" s="136"/>
      <c r="DU866" s="136"/>
      <c r="DV866" s="136"/>
      <c r="DW866" s="136"/>
      <c r="DX866" s="136"/>
      <c r="DY866" s="136"/>
      <c r="DZ866" s="136"/>
      <c r="EA866" s="136"/>
      <c r="EB866" s="136"/>
      <c r="EC866" s="136"/>
      <c r="ED866" s="136"/>
      <c r="EE866" s="136"/>
      <c r="EF866" s="136"/>
      <c r="EG866" s="136"/>
      <c r="EH866" s="136"/>
      <c r="EI866" s="136"/>
      <c r="EJ866" s="136"/>
      <c r="EK866" s="136"/>
      <c r="EL866" s="136"/>
      <c r="EM866" s="136"/>
      <c r="EN866" s="136"/>
      <c r="EO866" s="136"/>
      <c r="EP866" s="136"/>
      <c r="EQ866" s="136"/>
      <c r="ER866" s="136"/>
      <c r="ES866" s="136"/>
      <c r="ET866" s="136"/>
      <c r="EU866" s="136"/>
      <c r="EV866" s="136"/>
      <c r="EW866" s="136"/>
      <c r="EX866" s="136"/>
      <c r="EY866" s="136"/>
      <c r="EZ866" s="136"/>
      <c r="FA866" s="136"/>
      <c r="FB866" s="136"/>
      <c r="FC866" s="136"/>
      <c r="FD866" s="136"/>
      <c r="FE866" s="136"/>
      <c r="FF866" s="136"/>
      <c r="FG866" s="136"/>
      <c r="FH866" s="136"/>
      <c r="FI866" s="136"/>
      <c r="FJ866" s="136"/>
      <c r="FK866" s="136"/>
      <c r="FL866" s="136"/>
      <c r="FM866" s="136"/>
      <c r="FN866" s="136"/>
      <c r="FO866" s="136"/>
      <c r="FP866" s="136"/>
      <c r="FQ866" s="136"/>
      <c r="FR866" s="136"/>
      <c r="FS866" s="136"/>
      <c r="FT866" s="136"/>
      <c r="FU866" s="136"/>
      <c r="FV866" s="136"/>
      <c r="FW866" s="136"/>
      <c r="FX866" s="136"/>
      <c r="FY866" s="136"/>
      <c r="FZ866" s="136"/>
      <c r="GA866" s="136"/>
      <c r="GB866" s="136"/>
      <c r="GC866" s="136"/>
      <c r="GD866" s="136"/>
      <c r="GE866" s="136"/>
      <c r="GF866" s="136"/>
      <c r="GG866" s="136"/>
      <c r="GH866" s="136"/>
      <c r="GI866" s="136"/>
      <c r="GJ866" s="136"/>
      <c r="GK866" s="136"/>
      <c r="GL866" s="136"/>
      <c r="GM866" s="136"/>
      <c r="GN866" s="136"/>
      <c r="GO866" s="136"/>
      <c r="GP866" s="136"/>
      <c r="GQ866" s="136"/>
      <c r="GR866" s="136"/>
      <c r="GS866" s="136"/>
      <c r="GT866" s="136"/>
      <c r="GU866" s="136"/>
      <c r="GV866" s="136"/>
      <c r="GW866" s="136"/>
      <c r="GX866" s="136"/>
      <c r="GY866" s="136"/>
      <c r="GZ866" s="136"/>
      <c r="HA866" s="136"/>
      <c r="HB866" s="136"/>
      <c r="HC866" s="136"/>
      <c r="HD866" s="136"/>
      <c r="HE866" s="136"/>
      <c r="HF866" s="136"/>
      <c r="HG866" s="136"/>
      <c r="HH866" s="136"/>
      <c r="HI866" s="136"/>
      <c r="HJ866" s="136"/>
      <c r="HK866" s="136"/>
      <c r="HL866" s="136"/>
      <c r="HM866" s="136"/>
      <c r="HN866" s="136"/>
      <c r="HO866" s="136"/>
      <c r="HP866" s="136"/>
      <c r="HQ866" s="136"/>
      <c r="HR866" s="136"/>
      <c r="HS866" s="136"/>
      <c r="HT866" s="136"/>
      <c r="HU866" s="136"/>
      <c r="HV866" s="136"/>
      <c r="HW866" s="136"/>
      <c r="HX866" s="136"/>
      <c r="HY866" s="136"/>
      <c r="HZ866" s="136"/>
      <c r="IA866" s="136"/>
      <c r="IB866" s="136"/>
      <c r="IC866" s="136"/>
      <c r="ID866" s="136"/>
      <c r="IE866" s="136"/>
      <c r="IF866" s="136"/>
      <c r="IG866" s="136"/>
    </row>
    <row r="867" spans="1:241" ht="15" customHeight="1" x14ac:dyDescent="0.25">
      <c r="A867" s="135" t="s">
        <v>500</v>
      </c>
      <c r="B867" s="205">
        <v>5802524</v>
      </c>
      <c r="C867" s="205">
        <v>1947398</v>
      </c>
      <c r="D867" s="205">
        <v>832089</v>
      </c>
      <c r="E867" s="205">
        <v>939599</v>
      </c>
      <c r="F867" s="205">
        <v>1522432</v>
      </c>
      <c r="G867" s="205">
        <v>331661</v>
      </c>
      <c r="H867" s="242">
        <v>11375703</v>
      </c>
      <c r="I867" s="136"/>
      <c r="J867" s="135" t="s">
        <v>540</v>
      </c>
      <c r="K867" s="205">
        <v>5669457</v>
      </c>
      <c r="L867" s="205">
        <v>1902589</v>
      </c>
      <c r="M867" s="205">
        <v>746176</v>
      </c>
      <c r="N867" s="205">
        <v>954412</v>
      </c>
      <c r="O867" s="205">
        <v>1617503</v>
      </c>
      <c r="P867" s="205">
        <v>275201</v>
      </c>
      <c r="Q867" s="242">
        <v>11165338</v>
      </c>
      <c r="R867" s="136"/>
      <c r="S867" s="136"/>
      <c r="T867" s="136"/>
      <c r="U867" s="136"/>
      <c r="V867" s="136"/>
      <c r="W867" s="136"/>
      <c r="X867" s="136"/>
      <c r="Y867" s="136"/>
      <c r="Z867" s="136"/>
      <c r="AA867" s="136"/>
      <c r="AB867" s="136"/>
      <c r="AC867" s="136"/>
      <c r="AD867" s="136"/>
      <c r="AE867" s="136"/>
      <c r="AF867" s="136"/>
      <c r="AG867" s="136"/>
      <c r="AH867" s="136"/>
      <c r="AI867" s="136"/>
      <c r="AJ867" s="136"/>
      <c r="AK867" s="136"/>
      <c r="AL867" s="136"/>
      <c r="AM867" s="136"/>
      <c r="AN867" s="136"/>
      <c r="AO867" s="136"/>
      <c r="AP867" s="136"/>
      <c r="AQ867" s="136"/>
      <c r="AR867" s="136"/>
      <c r="AS867" s="136"/>
      <c r="AT867" s="136"/>
      <c r="AU867" s="136"/>
      <c r="AV867" s="136"/>
      <c r="AW867" s="136"/>
      <c r="AX867" s="136"/>
      <c r="AY867" s="136"/>
      <c r="AZ867" s="136"/>
      <c r="BA867" s="136"/>
      <c r="BB867" s="136"/>
      <c r="BC867" s="136"/>
      <c r="BD867" s="136"/>
      <c r="BE867" s="136"/>
      <c r="BF867" s="136"/>
      <c r="BG867" s="136"/>
      <c r="BH867" s="136"/>
      <c r="BI867" s="136"/>
      <c r="BJ867" s="136"/>
      <c r="BK867" s="136"/>
      <c r="BL867" s="136"/>
      <c r="BM867" s="136"/>
      <c r="BN867" s="136"/>
      <c r="BO867" s="136"/>
      <c r="BP867" s="136"/>
      <c r="BQ867" s="136"/>
      <c r="BR867" s="136"/>
      <c r="BS867" s="136"/>
      <c r="BT867" s="136"/>
      <c r="BU867" s="136"/>
      <c r="BV867" s="136"/>
      <c r="BW867" s="136"/>
      <c r="BX867" s="136"/>
      <c r="BY867" s="136"/>
      <c r="BZ867" s="136"/>
      <c r="CA867" s="136"/>
      <c r="CB867" s="136"/>
      <c r="CC867" s="136"/>
      <c r="CD867" s="136"/>
      <c r="CE867" s="136"/>
      <c r="CF867" s="136"/>
      <c r="CG867" s="136"/>
      <c r="CH867" s="136"/>
      <c r="CI867" s="136"/>
      <c r="CJ867" s="136"/>
      <c r="CK867" s="136"/>
      <c r="CL867" s="136"/>
      <c r="CM867" s="136"/>
      <c r="CN867" s="136"/>
      <c r="CO867" s="136"/>
      <c r="CP867" s="136"/>
      <c r="CQ867" s="136"/>
      <c r="CR867" s="136"/>
      <c r="CS867" s="136"/>
      <c r="CT867" s="136"/>
      <c r="CU867" s="136"/>
      <c r="CV867" s="136"/>
      <c r="CW867" s="136"/>
      <c r="CX867" s="136"/>
      <c r="CY867" s="136"/>
      <c r="CZ867" s="136"/>
      <c r="DA867" s="136"/>
      <c r="DB867" s="136"/>
      <c r="DC867" s="136"/>
      <c r="DD867" s="136"/>
      <c r="DE867" s="136"/>
      <c r="DF867" s="136"/>
      <c r="DG867" s="136"/>
      <c r="DH867" s="136"/>
      <c r="DI867" s="136"/>
      <c r="DJ867" s="136"/>
      <c r="DK867" s="136"/>
      <c r="DL867" s="136"/>
      <c r="DM867" s="136"/>
      <c r="DN867" s="136"/>
      <c r="DO867" s="136"/>
      <c r="DP867" s="136"/>
      <c r="DQ867" s="136"/>
      <c r="DR867" s="136"/>
      <c r="DS867" s="136"/>
      <c r="DT867" s="136"/>
      <c r="DU867" s="136"/>
      <c r="DV867" s="136"/>
      <c r="DW867" s="136"/>
      <c r="DX867" s="136"/>
      <c r="DY867" s="136"/>
      <c r="DZ867" s="136"/>
      <c r="EA867" s="136"/>
      <c r="EB867" s="136"/>
      <c r="EC867" s="136"/>
      <c r="ED867" s="136"/>
      <c r="EE867" s="136"/>
      <c r="EF867" s="136"/>
      <c r="EG867" s="136"/>
      <c r="EH867" s="136"/>
      <c r="EI867" s="136"/>
      <c r="EJ867" s="136"/>
      <c r="EK867" s="136"/>
      <c r="EL867" s="136"/>
      <c r="EM867" s="136"/>
      <c r="EN867" s="136"/>
      <c r="EO867" s="136"/>
      <c r="EP867" s="136"/>
      <c r="EQ867" s="136"/>
      <c r="ER867" s="136"/>
      <c r="ES867" s="136"/>
      <c r="ET867" s="136"/>
      <c r="EU867" s="136"/>
      <c r="EV867" s="136"/>
      <c r="EW867" s="136"/>
      <c r="EX867" s="136"/>
      <c r="EY867" s="136"/>
      <c r="EZ867" s="136"/>
      <c r="FA867" s="136"/>
      <c r="FB867" s="136"/>
      <c r="FC867" s="136"/>
      <c r="FD867" s="136"/>
      <c r="FE867" s="136"/>
      <c r="FF867" s="136"/>
      <c r="FG867" s="136"/>
      <c r="FH867" s="136"/>
      <c r="FI867" s="136"/>
      <c r="FJ867" s="136"/>
      <c r="FK867" s="136"/>
      <c r="FL867" s="136"/>
      <c r="FM867" s="136"/>
      <c r="FN867" s="136"/>
      <c r="FO867" s="136"/>
      <c r="FP867" s="136"/>
      <c r="FQ867" s="136"/>
      <c r="FR867" s="136"/>
      <c r="FS867" s="136"/>
      <c r="FT867" s="136"/>
      <c r="FU867" s="136"/>
      <c r="FV867" s="136"/>
      <c r="FW867" s="136"/>
      <c r="FX867" s="136"/>
      <c r="FY867" s="136"/>
      <c r="FZ867" s="136"/>
      <c r="GA867" s="136"/>
      <c r="GB867" s="136"/>
      <c r="GC867" s="136"/>
      <c r="GD867" s="136"/>
      <c r="GE867" s="136"/>
      <c r="GF867" s="136"/>
      <c r="GG867" s="136"/>
      <c r="GH867" s="136"/>
      <c r="GI867" s="136"/>
      <c r="GJ867" s="136"/>
      <c r="GK867" s="136"/>
      <c r="GL867" s="136"/>
      <c r="GM867" s="136"/>
      <c r="GN867" s="136"/>
      <c r="GO867" s="136"/>
      <c r="GP867" s="136"/>
      <c r="GQ867" s="136"/>
      <c r="GR867" s="136"/>
      <c r="GS867" s="136"/>
      <c r="GT867" s="136"/>
      <c r="GU867" s="136"/>
      <c r="GV867" s="136"/>
      <c r="GW867" s="136"/>
      <c r="GX867" s="136"/>
      <c r="GY867" s="136"/>
      <c r="GZ867" s="136"/>
      <c r="HA867" s="136"/>
      <c r="HB867" s="136"/>
      <c r="HC867" s="136"/>
      <c r="HD867" s="136"/>
      <c r="HE867" s="136"/>
      <c r="HF867" s="136"/>
      <c r="HG867" s="136"/>
      <c r="HH867" s="136"/>
      <c r="HI867" s="136"/>
      <c r="HJ867" s="136"/>
      <c r="HK867" s="136"/>
      <c r="HL867" s="136"/>
      <c r="HM867" s="136"/>
      <c r="HN867" s="136"/>
      <c r="HO867" s="136"/>
      <c r="HP867" s="136"/>
      <c r="HQ867" s="136"/>
      <c r="HR867" s="136"/>
      <c r="HS867" s="136"/>
      <c r="HT867" s="136"/>
      <c r="HU867" s="136"/>
      <c r="HV867" s="136"/>
      <c r="HW867" s="136"/>
      <c r="HX867" s="136"/>
      <c r="HY867" s="136"/>
      <c r="HZ867" s="136"/>
      <c r="IA867" s="136"/>
      <c r="IB867" s="136"/>
      <c r="IC867" s="136"/>
      <c r="ID867" s="136"/>
      <c r="IE867" s="136"/>
      <c r="IF867" s="136"/>
      <c r="IG867" s="136"/>
    </row>
    <row r="868" spans="1:241" ht="15" customHeight="1" x14ac:dyDescent="0.25">
      <c r="A868" s="135" t="s">
        <v>501</v>
      </c>
      <c r="B868" s="205">
        <v>6584780</v>
      </c>
      <c r="C868" s="205">
        <v>2971061</v>
      </c>
      <c r="D868" s="205">
        <v>1004213</v>
      </c>
      <c r="E868" s="205">
        <v>690327</v>
      </c>
      <c r="F868" s="205">
        <v>1457192</v>
      </c>
      <c r="G868" s="205">
        <v>397864</v>
      </c>
      <c r="H868" s="242">
        <v>13105437</v>
      </c>
      <c r="I868" s="136"/>
      <c r="J868" s="135" t="s">
        <v>543</v>
      </c>
      <c r="K868" s="205">
        <v>3413200</v>
      </c>
      <c r="L868" s="205">
        <v>1418856</v>
      </c>
      <c r="M868" s="205">
        <v>612793</v>
      </c>
      <c r="N868" s="205">
        <v>784645</v>
      </c>
      <c r="O868" s="205">
        <v>1582361</v>
      </c>
      <c r="P868" s="205">
        <v>260818</v>
      </c>
      <c r="Q868" s="242">
        <v>8072673</v>
      </c>
      <c r="R868" s="136"/>
      <c r="S868" s="136"/>
      <c r="T868" s="136"/>
      <c r="U868" s="136"/>
      <c r="V868" s="136"/>
      <c r="W868" s="136"/>
      <c r="X868" s="136"/>
      <c r="Y868" s="136"/>
      <c r="Z868" s="136"/>
      <c r="AA868" s="136"/>
      <c r="AB868" s="136"/>
      <c r="AC868" s="136"/>
      <c r="AD868" s="136"/>
      <c r="AE868" s="136"/>
      <c r="AF868" s="136"/>
      <c r="AG868" s="136"/>
      <c r="AH868" s="136"/>
      <c r="AI868" s="136"/>
      <c r="AJ868" s="136"/>
      <c r="AK868" s="136"/>
      <c r="AL868" s="136"/>
      <c r="AM868" s="136"/>
      <c r="AN868" s="136"/>
      <c r="AO868" s="136"/>
      <c r="AP868" s="136"/>
      <c r="AQ868" s="136"/>
      <c r="AR868" s="136"/>
      <c r="AS868" s="136"/>
      <c r="AT868" s="136"/>
      <c r="AU868" s="136"/>
      <c r="AV868" s="136"/>
      <c r="AW868" s="136"/>
      <c r="AX868" s="136"/>
      <c r="AY868" s="136"/>
      <c r="AZ868" s="136"/>
      <c r="BA868" s="136"/>
      <c r="BB868" s="136"/>
      <c r="BC868" s="136"/>
      <c r="BD868" s="136"/>
      <c r="BE868" s="136"/>
      <c r="BF868" s="136"/>
      <c r="BG868" s="136"/>
      <c r="BH868" s="136"/>
      <c r="BI868" s="136"/>
      <c r="BJ868" s="136"/>
      <c r="BK868" s="136"/>
      <c r="BL868" s="136"/>
      <c r="BM868" s="136"/>
      <c r="BN868" s="136"/>
      <c r="BO868" s="136"/>
      <c r="BP868" s="136"/>
      <c r="BQ868" s="136"/>
      <c r="BR868" s="136"/>
      <c r="BS868" s="136"/>
      <c r="BT868" s="136"/>
      <c r="BU868" s="136"/>
      <c r="BV868" s="136"/>
      <c r="BW868" s="136"/>
      <c r="BX868" s="136"/>
      <c r="BY868" s="136"/>
      <c r="BZ868" s="136"/>
      <c r="CA868" s="136"/>
      <c r="CB868" s="136"/>
      <c r="CC868" s="136"/>
      <c r="CD868" s="136"/>
      <c r="CE868" s="136"/>
      <c r="CF868" s="136"/>
      <c r="CG868" s="136"/>
      <c r="CH868" s="136"/>
      <c r="CI868" s="136"/>
      <c r="CJ868" s="136"/>
      <c r="CK868" s="136"/>
      <c r="CL868" s="136"/>
      <c r="CM868" s="136"/>
      <c r="CN868" s="136"/>
      <c r="CO868" s="136"/>
      <c r="CP868" s="136"/>
      <c r="CQ868" s="136"/>
      <c r="CR868" s="136"/>
      <c r="CS868" s="136"/>
      <c r="CT868" s="136"/>
      <c r="CU868" s="136"/>
      <c r="CV868" s="136"/>
      <c r="CW868" s="136"/>
      <c r="CX868" s="136"/>
      <c r="CY868" s="136"/>
      <c r="CZ868" s="136"/>
      <c r="DA868" s="136"/>
      <c r="DB868" s="136"/>
      <c r="DC868" s="136"/>
      <c r="DD868" s="136"/>
      <c r="DE868" s="136"/>
      <c r="DF868" s="136"/>
      <c r="DG868" s="136"/>
      <c r="DH868" s="136"/>
      <c r="DI868" s="136"/>
      <c r="DJ868" s="136"/>
      <c r="DK868" s="136"/>
      <c r="DL868" s="136"/>
      <c r="DM868" s="136"/>
      <c r="DN868" s="136"/>
      <c r="DO868" s="136"/>
      <c r="DP868" s="136"/>
      <c r="DQ868" s="136"/>
      <c r="DR868" s="136"/>
      <c r="DS868" s="136"/>
      <c r="DT868" s="136"/>
      <c r="DU868" s="136"/>
      <c r="DV868" s="136"/>
      <c r="DW868" s="136"/>
      <c r="DX868" s="136"/>
      <c r="DY868" s="136"/>
      <c r="DZ868" s="136"/>
      <c r="EA868" s="136"/>
      <c r="EB868" s="136"/>
      <c r="EC868" s="136"/>
      <c r="ED868" s="136"/>
      <c r="EE868" s="136"/>
      <c r="EF868" s="136"/>
      <c r="EG868" s="136"/>
      <c r="EH868" s="136"/>
      <c r="EI868" s="136"/>
      <c r="EJ868" s="136"/>
      <c r="EK868" s="136"/>
      <c r="EL868" s="136"/>
      <c r="EM868" s="136"/>
      <c r="EN868" s="136"/>
      <c r="EO868" s="136"/>
      <c r="EP868" s="136"/>
      <c r="EQ868" s="136"/>
      <c r="ER868" s="136"/>
      <c r="ES868" s="136"/>
      <c r="ET868" s="136"/>
      <c r="EU868" s="136"/>
      <c r="EV868" s="136"/>
      <c r="EW868" s="136"/>
      <c r="EX868" s="136"/>
      <c r="EY868" s="136"/>
      <c r="EZ868" s="136"/>
      <c r="FA868" s="136"/>
      <c r="FB868" s="136"/>
      <c r="FC868" s="136"/>
      <c r="FD868" s="136"/>
      <c r="FE868" s="136"/>
      <c r="FF868" s="136"/>
      <c r="FG868" s="136"/>
      <c r="FH868" s="136"/>
      <c r="FI868" s="136"/>
      <c r="FJ868" s="136"/>
      <c r="FK868" s="136"/>
      <c r="FL868" s="136"/>
      <c r="FM868" s="136"/>
      <c r="FN868" s="136"/>
      <c r="FO868" s="136"/>
      <c r="FP868" s="136"/>
      <c r="FQ868" s="136"/>
      <c r="FR868" s="136"/>
      <c r="FS868" s="136"/>
      <c r="FT868" s="136"/>
      <c r="FU868" s="136"/>
      <c r="FV868" s="136"/>
      <c r="FW868" s="136"/>
      <c r="FX868" s="136"/>
      <c r="FY868" s="136"/>
      <c r="FZ868" s="136"/>
      <c r="GA868" s="136"/>
      <c r="GB868" s="136"/>
      <c r="GC868" s="136"/>
      <c r="GD868" s="136"/>
      <c r="GE868" s="136"/>
      <c r="GF868" s="136"/>
      <c r="GG868" s="136"/>
      <c r="GH868" s="136"/>
      <c r="GI868" s="136"/>
      <c r="GJ868" s="136"/>
      <c r="GK868" s="136"/>
      <c r="GL868" s="136"/>
      <c r="GM868" s="136"/>
      <c r="GN868" s="136"/>
      <c r="GO868" s="136"/>
      <c r="GP868" s="136"/>
      <c r="GQ868" s="136"/>
      <c r="GR868" s="136"/>
      <c r="GS868" s="136"/>
      <c r="GT868" s="136"/>
      <c r="GU868" s="136"/>
      <c r="GV868" s="136"/>
      <c r="GW868" s="136"/>
      <c r="GX868" s="136"/>
      <c r="GY868" s="136"/>
      <c r="GZ868" s="136"/>
      <c r="HA868" s="136"/>
      <c r="HB868" s="136"/>
      <c r="HC868" s="136"/>
      <c r="HD868" s="136"/>
      <c r="HE868" s="136"/>
      <c r="HF868" s="136"/>
      <c r="HG868" s="136"/>
      <c r="HH868" s="136"/>
      <c r="HI868" s="136"/>
      <c r="HJ868" s="136"/>
      <c r="HK868" s="136"/>
      <c r="HL868" s="136"/>
      <c r="HM868" s="136"/>
      <c r="HN868" s="136"/>
      <c r="HO868" s="136"/>
      <c r="HP868" s="136"/>
      <c r="HQ868" s="136"/>
      <c r="HR868" s="136"/>
      <c r="HS868" s="136"/>
      <c r="HT868" s="136"/>
      <c r="HU868" s="136"/>
      <c r="HV868" s="136"/>
      <c r="HW868" s="136"/>
      <c r="HX868" s="136"/>
      <c r="HY868" s="136"/>
      <c r="HZ868" s="136"/>
      <c r="IA868" s="136"/>
      <c r="IB868" s="136"/>
      <c r="IC868" s="136"/>
      <c r="ID868" s="136"/>
      <c r="IE868" s="136"/>
      <c r="IF868" s="136"/>
      <c r="IG868" s="136"/>
    </row>
    <row r="869" spans="1:241" ht="15" customHeight="1" x14ac:dyDescent="0.25">
      <c r="A869" s="135" t="s">
        <v>721</v>
      </c>
      <c r="B869" s="205">
        <v>6616407</v>
      </c>
      <c r="C869" s="205">
        <v>3202843</v>
      </c>
      <c r="D869" s="205">
        <v>1070888</v>
      </c>
      <c r="E869" s="205">
        <v>834898</v>
      </c>
      <c r="F869" s="205">
        <v>1917921</v>
      </c>
      <c r="G869" s="205">
        <v>518749</v>
      </c>
      <c r="H869" s="242">
        <v>14161706</v>
      </c>
      <c r="I869" s="136"/>
      <c r="J869" s="135" t="s">
        <v>544</v>
      </c>
      <c r="K869" s="205">
        <v>4185177</v>
      </c>
      <c r="L869" s="205">
        <v>1779750</v>
      </c>
      <c r="M869" s="205">
        <v>746623</v>
      </c>
      <c r="N869" s="205">
        <v>903250</v>
      </c>
      <c r="O869" s="205">
        <v>1693544</v>
      </c>
      <c r="P869" s="205">
        <v>292975</v>
      </c>
      <c r="Q869" s="242">
        <v>9601319</v>
      </c>
      <c r="R869" s="136"/>
      <c r="S869" s="136"/>
      <c r="T869" s="136"/>
      <c r="U869" s="136"/>
      <c r="V869" s="136"/>
      <c r="W869" s="136"/>
      <c r="X869" s="136"/>
      <c r="Y869" s="136"/>
      <c r="Z869" s="136"/>
      <c r="AA869" s="136"/>
      <c r="AB869" s="136"/>
      <c r="AC869" s="136"/>
      <c r="AD869" s="136"/>
      <c r="AE869" s="136"/>
      <c r="AF869" s="136"/>
      <c r="AG869" s="136"/>
      <c r="AH869" s="136"/>
      <c r="AI869" s="136"/>
      <c r="AJ869" s="136"/>
      <c r="AK869" s="136"/>
      <c r="AL869" s="136"/>
      <c r="AM869" s="136"/>
      <c r="AN869" s="136"/>
      <c r="AO869" s="136"/>
      <c r="AP869" s="136"/>
      <c r="AQ869" s="136"/>
      <c r="AR869" s="136"/>
      <c r="AS869" s="136"/>
      <c r="AT869" s="136"/>
      <c r="AU869" s="136"/>
      <c r="AV869" s="136"/>
      <c r="AW869" s="136"/>
      <c r="AX869" s="136"/>
      <c r="AY869" s="136"/>
      <c r="AZ869" s="136"/>
      <c r="BA869" s="136"/>
      <c r="BB869" s="136"/>
      <c r="BC869" s="136"/>
      <c r="BD869" s="136"/>
      <c r="BE869" s="136"/>
      <c r="BF869" s="136"/>
      <c r="BG869" s="136"/>
      <c r="BH869" s="136"/>
      <c r="BI869" s="136"/>
      <c r="BJ869" s="136"/>
      <c r="BK869" s="136"/>
      <c r="BL869" s="136"/>
      <c r="BM869" s="136"/>
      <c r="BN869" s="136"/>
      <c r="BO869" s="136"/>
      <c r="BP869" s="136"/>
      <c r="BQ869" s="136"/>
      <c r="BR869" s="136"/>
      <c r="BS869" s="136"/>
      <c r="BT869" s="136"/>
      <c r="BU869" s="136"/>
      <c r="BV869" s="136"/>
      <c r="BW869" s="136"/>
      <c r="BX869" s="136"/>
      <c r="BY869" s="136"/>
      <c r="BZ869" s="136"/>
      <c r="CA869" s="136"/>
      <c r="CB869" s="136"/>
      <c r="CC869" s="136"/>
      <c r="CD869" s="136"/>
      <c r="CE869" s="136"/>
      <c r="CF869" s="136"/>
      <c r="CG869" s="136"/>
      <c r="CH869" s="136"/>
      <c r="CI869" s="136"/>
      <c r="CJ869" s="136"/>
      <c r="CK869" s="136"/>
      <c r="CL869" s="136"/>
      <c r="CM869" s="136"/>
      <c r="CN869" s="136"/>
      <c r="CO869" s="136"/>
      <c r="CP869" s="136"/>
      <c r="CQ869" s="136"/>
      <c r="CR869" s="136"/>
      <c r="CS869" s="136"/>
      <c r="CT869" s="136"/>
      <c r="CU869" s="136"/>
      <c r="CV869" s="136"/>
      <c r="CW869" s="136"/>
      <c r="CX869" s="136"/>
      <c r="CY869" s="136"/>
      <c r="CZ869" s="136"/>
      <c r="DA869" s="136"/>
      <c r="DB869" s="136"/>
      <c r="DC869" s="136"/>
      <c r="DD869" s="136"/>
      <c r="DE869" s="136"/>
      <c r="DF869" s="136"/>
      <c r="DG869" s="136"/>
      <c r="DH869" s="136"/>
      <c r="DI869" s="136"/>
      <c r="DJ869" s="136"/>
      <c r="DK869" s="136"/>
      <c r="DL869" s="136"/>
      <c r="DM869" s="136"/>
      <c r="DN869" s="136"/>
      <c r="DO869" s="136"/>
      <c r="DP869" s="136"/>
      <c r="DQ869" s="136"/>
      <c r="DR869" s="136"/>
      <c r="DS869" s="136"/>
      <c r="DT869" s="136"/>
      <c r="DU869" s="136"/>
      <c r="DV869" s="136"/>
      <c r="DW869" s="136"/>
      <c r="DX869" s="136"/>
      <c r="DY869" s="136"/>
      <c r="DZ869" s="136"/>
      <c r="EA869" s="136"/>
      <c r="EB869" s="136"/>
      <c r="EC869" s="136"/>
      <c r="ED869" s="136"/>
      <c r="EE869" s="136"/>
      <c r="EF869" s="136"/>
      <c r="EG869" s="136"/>
      <c r="EH869" s="136"/>
      <c r="EI869" s="136"/>
      <c r="EJ869" s="136"/>
      <c r="EK869" s="136"/>
      <c r="EL869" s="136"/>
      <c r="EM869" s="136"/>
      <c r="EN869" s="136"/>
      <c r="EO869" s="136"/>
      <c r="EP869" s="136"/>
      <c r="EQ869" s="136"/>
      <c r="ER869" s="136"/>
      <c r="ES869" s="136"/>
      <c r="ET869" s="136"/>
      <c r="EU869" s="136"/>
      <c r="EV869" s="136"/>
      <c r="EW869" s="136"/>
      <c r="EX869" s="136"/>
      <c r="EY869" s="136"/>
      <c r="EZ869" s="136"/>
      <c r="FA869" s="136"/>
      <c r="FB869" s="136"/>
      <c r="FC869" s="136"/>
      <c r="FD869" s="136"/>
      <c r="FE869" s="136"/>
      <c r="FF869" s="136"/>
      <c r="FG869" s="136"/>
      <c r="FH869" s="136"/>
      <c r="FI869" s="136"/>
      <c r="FJ869" s="136"/>
      <c r="FK869" s="136"/>
      <c r="FL869" s="136"/>
      <c r="FM869" s="136"/>
      <c r="FN869" s="136"/>
      <c r="FO869" s="136"/>
      <c r="FP869" s="136"/>
      <c r="FQ869" s="136"/>
      <c r="FR869" s="136"/>
      <c r="FS869" s="136"/>
      <c r="FT869" s="136"/>
      <c r="FU869" s="136"/>
      <c r="FV869" s="136"/>
      <c r="FW869" s="136"/>
      <c r="FX869" s="136"/>
      <c r="FY869" s="136"/>
      <c r="FZ869" s="136"/>
      <c r="GA869" s="136"/>
      <c r="GB869" s="136"/>
      <c r="GC869" s="136"/>
      <c r="GD869" s="136"/>
      <c r="GE869" s="136"/>
      <c r="GF869" s="136"/>
      <c r="GG869" s="136"/>
      <c r="GH869" s="136"/>
      <c r="GI869" s="136"/>
      <c r="GJ869" s="136"/>
      <c r="GK869" s="136"/>
      <c r="GL869" s="136"/>
      <c r="GM869" s="136"/>
      <c r="GN869" s="136"/>
      <c r="GO869" s="136"/>
      <c r="GP869" s="136"/>
      <c r="GQ869" s="136"/>
      <c r="GR869" s="136"/>
      <c r="GS869" s="136"/>
      <c r="GT869" s="136"/>
      <c r="GU869" s="136"/>
      <c r="GV869" s="136"/>
      <c r="GW869" s="136"/>
      <c r="GX869" s="136"/>
      <c r="GY869" s="136"/>
      <c r="GZ869" s="136"/>
      <c r="HA869" s="136"/>
      <c r="HB869" s="136"/>
      <c r="HC869" s="136"/>
      <c r="HD869" s="136"/>
      <c r="HE869" s="136"/>
      <c r="HF869" s="136"/>
      <c r="HG869" s="136"/>
      <c r="HH869" s="136"/>
      <c r="HI869" s="136"/>
      <c r="HJ869" s="136"/>
      <c r="HK869" s="136"/>
      <c r="HL869" s="136"/>
      <c r="HM869" s="136"/>
      <c r="HN869" s="136"/>
      <c r="HO869" s="136"/>
      <c r="HP869" s="136"/>
      <c r="HQ869" s="136"/>
      <c r="HR869" s="136"/>
      <c r="HS869" s="136"/>
      <c r="HT869" s="136"/>
      <c r="HU869" s="136"/>
      <c r="HV869" s="136"/>
      <c r="HW869" s="136"/>
      <c r="HX869" s="136"/>
      <c r="HY869" s="136"/>
      <c r="HZ869" s="136"/>
      <c r="IA869" s="136"/>
      <c r="IB869" s="136"/>
      <c r="IC869" s="136"/>
      <c r="ID869" s="136"/>
      <c r="IE869" s="136"/>
      <c r="IF869" s="136"/>
      <c r="IG869" s="136"/>
    </row>
    <row r="870" spans="1:241" ht="15" customHeight="1" x14ac:dyDescent="0.25">
      <c r="A870" s="135" t="s">
        <v>648</v>
      </c>
      <c r="B870" s="205">
        <v>6303868</v>
      </c>
      <c r="C870" s="205">
        <v>2754940</v>
      </c>
      <c r="D870" s="205">
        <v>1013644</v>
      </c>
      <c r="E870" s="205">
        <v>930741</v>
      </c>
      <c r="F870" s="205">
        <v>1988049</v>
      </c>
      <c r="G870" s="205">
        <v>477828</v>
      </c>
      <c r="H870" s="242">
        <v>13469070</v>
      </c>
      <c r="I870" s="136"/>
      <c r="J870" s="135" t="s">
        <v>731</v>
      </c>
      <c r="K870" s="205">
        <v>6581078</v>
      </c>
      <c r="L870" s="205">
        <v>2158855</v>
      </c>
      <c r="M870" s="205">
        <v>935258</v>
      </c>
      <c r="N870" s="205">
        <v>784294</v>
      </c>
      <c r="O870" s="205">
        <v>1753268</v>
      </c>
      <c r="P870" s="205">
        <v>489043</v>
      </c>
      <c r="Q870" s="242">
        <v>12701796</v>
      </c>
      <c r="R870" s="136"/>
      <c r="S870" s="136"/>
      <c r="T870" s="136"/>
      <c r="U870" s="136"/>
      <c r="V870" s="136"/>
      <c r="W870" s="136"/>
      <c r="X870" s="136"/>
      <c r="Y870" s="136"/>
      <c r="Z870" s="136"/>
      <c r="AA870" s="136"/>
      <c r="AB870" s="136"/>
      <c r="AC870" s="136"/>
      <c r="AD870" s="136"/>
      <c r="AE870" s="136"/>
      <c r="AF870" s="136"/>
      <c r="AG870" s="136"/>
      <c r="AH870" s="136"/>
      <c r="AI870" s="136"/>
      <c r="AJ870" s="136"/>
      <c r="AK870" s="136"/>
      <c r="AL870" s="136"/>
      <c r="AM870" s="136"/>
      <c r="AN870" s="136"/>
      <c r="AO870" s="136"/>
      <c r="AP870" s="136"/>
      <c r="AQ870" s="136"/>
      <c r="AR870" s="136"/>
      <c r="AS870" s="136"/>
      <c r="AT870" s="136"/>
      <c r="AU870" s="136"/>
      <c r="AV870" s="136"/>
      <c r="AW870" s="136"/>
      <c r="AX870" s="136"/>
      <c r="AY870" s="136"/>
      <c r="AZ870" s="136"/>
      <c r="BA870" s="136"/>
      <c r="BB870" s="136"/>
      <c r="BC870" s="136"/>
      <c r="BD870" s="136"/>
      <c r="BE870" s="136"/>
      <c r="BF870" s="136"/>
      <c r="BG870" s="136"/>
      <c r="BH870" s="136"/>
      <c r="BI870" s="136"/>
      <c r="BJ870" s="136"/>
      <c r="BK870" s="136"/>
      <c r="BL870" s="136"/>
      <c r="BM870" s="136"/>
      <c r="BN870" s="136"/>
      <c r="BO870" s="136"/>
      <c r="BP870" s="136"/>
      <c r="BQ870" s="136"/>
      <c r="BR870" s="136"/>
      <c r="BS870" s="136"/>
      <c r="BT870" s="136"/>
      <c r="BU870" s="136"/>
      <c r="BV870" s="136"/>
      <c r="BW870" s="136"/>
      <c r="BX870" s="136"/>
      <c r="BY870" s="136"/>
      <c r="BZ870" s="136"/>
      <c r="CA870" s="136"/>
      <c r="CB870" s="136"/>
      <c r="CC870" s="136"/>
      <c r="CD870" s="136"/>
      <c r="CE870" s="136"/>
      <c r="CF870" s="136"/>
      <c r="CG870" s="136"/>
      <c r="CH870" s="136"/>
      <c r="CI870" s="136"/>
      <c r="CJ870" s="136"/>
      <c r="CK870" s="136"/>
      <c r="CL870" s="136"/>
      <c r="CM870" s="136"/>
      <c r="CN870" s="136"/>
      <c r="CO870" s="136"/>
      <c r="CP870" s="136"/>
      <c r="CQ870" s="136"/>
      <c r="CR870" s="136"/>
      <c r="CS870" s="136"/>
      <c r="CT870" s="136"/>
      <c r="CU870" s="136"/>
      <c r="CV870" s="136"/>
      <c r="CW870" s="136"/>
      <c r="CX870" s="136"/>
      <c r="CY870" s="136"/>
      <c r="CZ870" s="136"/>
      <c r="DA870" s="136"/>
      <c r="DB870" s="136"/>
      <c r="DC870" s="136"/>
      <c r="DD870" s="136"/>
      <c r="DE870" s="136"/>
      <c r="DF870" s="136"/>
      <c r="DG870" s="136"/>
      <c r="DH870" s="136"/>
      <c r="DI870" s="136"/>
      <c r="DJ870" s="136"/>
      <c r="DK870" s="136"/>
      <c r="DL870" s="136"/>
      <c r="DM870" s="136"/>
      <c r="DN870" s="136"/>
      <c r="DO870" s="136"/>
      <c r="DP870" s="136"/>
      <c r="DQ870" s="136"/>
      <c r="DR870" s="136"/>
      <c r="DS870" s="136"/>
      <c r="DT870" s="136"/>
      <c r="DU870" s="136"/>
      <c r="DV870" s="136"/>
      <c r="DW870" s="136"/>
      <c r="DX870" s="136"/>
      <c r="DY870" s="136"/>
      <c r="DZ870" s="136"/>
      <c r="EA870" s="136"/>
      <c r="EB870" s="136"/>
      <c r="EC870" s="136"/>
      <c r="ED870" s="136"/>
      <c r="EE870" s="136"/>
      <c r="EF870" s="136"/>
      <c r="EG870" s="136"/>
      <c r="EH870" s="136"/>
      <c r="EI870" s="136"/>
      <c r="EJ870" s="136"/>
      <c r="EK870" s="136"/>
      <c r="EL870" s="136"/>
      <c r="EM870" s="136"/>
      <c r="EN870" s="136"/>
      <c r="EO870" s="136"/>
      <c r="EP870" s="136"/>
      <c r="EQ870" s="136"/>
      <c r="ER870" s="136"/>
      <c r="ES870" s="136"/>
      <c r="ET870" s="136"/>
      <c r="EU870" s="136"/>
      <c r="EV870" s="136"/>
      <c r="EW870" s="136"/>
      <c r="EX870" s="136"/>
      <c r="EY870" s="136"/>
      <c r="EZ870" s="136"/>
      <c r="FA870" s="136"/>
      <c r="FB870" s="136"/>
      <c r="FC870" s="136"/>
      <c r="FD870" s="136"/>
      <c r="FE870" s="136"/>
      <c r="FF870" s="136"/>
      <c r="FG870" s="136"/>
      <c r="FH870" s="136"/>
      <c r="FI870" s="136"/>
      <c r="FJ870" s="136"/>
      <c r="FK870" s="136"/>
      <c r="FL870" s="136"/>
      <c r="FM870" s="136"/>
      <c r="FN870" s="136"/>
      <c r="FO870" s="136"/>
      <c r="FP870" s="136"/>
      <c r="FQ870" s="136"/>
      <c r="FR870" s="136"/>
      <c r="FS870" s="136"/>
      <c r="FT870" s="136"/>
      <c r="FU870" s="136"/>
      <c r="FV870" s="136"/>
      <c r="FW870" s="136"/>
      <c r="FX870" s="136"/>
      <c r="FY870" s="136"/>
      <c r="FZ870" s="136"/>
      <c r="GA870" s="136"/>
      <c r="GB870" s="136"/>
      <c r="GC870" s="136"/>
      <c r="GD870" s="136"/>
      <c r="GE870" s="136"/>
      <c r="GF870" s="136"/>
      <c r="GG870" s="136"/>
      <c r="GH870" s="136"/>
      <c r="GI870" s="136"/>
      <c r="GJ870" s="136"/>
      <c r="GK870" s="136"/>
      <c r="GL870" s="136"/>
      <c r="GM870" s="136"/>
      <c r="GN870" s="136"/>
      <c r="GO870" s="136"/>
      <c r="GP870" s="136"/>
      <c r="GQ870" s="136"/>
      <c r="GR870" s="136"/>
      <c r="GS870" s="136"/>
      <c r="GT870" s="136"/>
      <c r="GU870" s="136"/>
      <c r="GV870" s="136"/>
      <c r="GW870" s="136"/>
      <c r="GX870" s="136"/>
      <c r="GY870" s="136"/>
      <c r="GZ870" s="136"/>
      <c r="HA870" s="136"/>
      <c r="HB870" s="136"/>
      <c r="HC870" s="136"/>
      <c r="HD870" s="136"/>
      <c r="HE870" s="136"/>
      <c r="HF870" s="136"/>
      <c r="HG870" s="136"/>
      <c r="HH870" s="136"/>
      <c r="HI870" s="136"/>
      <c r="HJ870" s="136"/>
      <c r="HK870" s="136"/>
      <c r="HL870" s="136"/>
      <c r="HM870" s="136"/>
      <c r="HN870" s="136"/>
      <c r="HO870" s="136"/>
      <c r="HP870" s="136"/>
      <c r="HQ870" s="136"/>
      <c r="HR870" s="136"/>
      <c r="HS870" s="136"/>
      <c r="HT870" s="136"/>
      <c r="HU870" s="136"/>
      <c r="HV870" s="136"/>
      <c r="HW870" s="136"/>
      <c r="HX870" s="136"/>
      <c r="HY870" s="136"/>
      <c r="HZ870" s="136"/>
      <c r="IA870" s="136"/>
      <c r="IB870" s="136"/>
      <c r="IC870" s="136"/>
      <c r="ID870" s="136"/>
      <c r="IE870" s="136"/>
      <c r="IF870" s="136"/>
      <c r="IG870" s="136"/>
    </row>
    <row r="871" spans="1:241" ht="15" customHeight="1" x14ac:dyDescent="0.25">
      <c r="A871" s="135" t="s">
        <v>502</v>
      </c>
      <c r="B871" s="205">
        <v>5991109</v>
      </c>
      <c r="C871" s="205">
        <v>2854116</v>
      </c>
      <c r="D871" s="205">
        <v>1036571</v>
      </c>
      <c r="E871" s="205">
        <v>1006875</v>
      </c>
      <c r="F871" s="205">
        <v>1618848</v>
      </c>
      <c r="G871" s="205">
        <v>478073</v>
      </c>
      <c r="H871" s="242">
        <v>12985592</v>
      </c>
      <c r="I871" s="136"/>
      <c r="J871" s="135" t="s">
        <v>657</v>
      </c>
      <c r="K871" s="205">
        <v>4750810</v>
      </c>
      <c r="L871" s="205">
        <v>2160786</v>
      </c>
      <c r="M871" s="205">
        <v>660550</v>
      </c>
      <c r="N871" s="205">
        <v>941040</v>
      </c>
      <c r="O871" s="205">
        <v>2023601</v>
      </c>
      <c r="P871" s="205">
        <v>299044</v>
      </c>
      <c r="Q871" s="242">
        <v>10835831</v>
      </c>
      <c r="R871" s="136"/>
      <c r="S871" s="136"/>
      <c r="T871" s="136"/>
      <c r="U871" s="136"/>
      <c r="V871" s="136"/>
      <c r="W871" s="136"/>
      <c r="X871" s="136"/>
      <c r="Y871" s="136"/>
      <c r="Z871" s="136"/>
      <c r="AA871" s="136"/>
      <c r="AB871" s="136"/>
      <c r="AC871" s="136"/>
      <c r="AD871" s="136"/>
      <c r="AE871" s="136"/>
      <c r="AF871" s="136"/>
      <c r="AG871" s="136"/>
      <c r="AH871" s="136"/>
      <c r="AI871" s="136"/>
      <c r="AJ871" s="136"/>
      <c r="AK871" s="136"/>
      <c r="AL871" s="136"/>
      <c r="AM871" s="136"/>
      <c r="AN871" s="136"/>
      <c r="AO871" s="136"/>
      <c r="AP871" s="136"/>
      <c r="AQ871" s="136"/>
      <c r="AR871" s="136"/>
      <c r="AS871" s="136"/>
      <c r="AT871" s="136"/>
      <c r="AU871" s="136"/>
      <c r="AV871" s="136"/>
      <c r="AW871" s="136"/>
      <c r="AX871" s="136"/>
      <c r="AY871" s="136"/>
      <c r="AZ871" s="136"/>
      <c r="BA871" s="136"/>
      <c r="BB871" s="136"/>
      <c r="BC871" s="136"/>
      <c r="BD871" s="136"/>
      <c r="BE871" s="136"/>
      <c r="BF871" s="136"/>
      <c r="BG871" s="136"/>
      <c r="BH871" s="136"/>
      <c r="BI871" s="136"/>
      <c r="BJ871" s="136"/>
      <c r="BK871" s="136"/>
      <c r="BL871" s="136"/>
      <c r="BM871" s="136"/>
      <c r="BN871" s="136"/>
      <c r="BO871" s="136"/>
      <c r="BP871" s="136"/>
      <c r="BQ871" s="136"/>
      <c r="BR871" s="136"/>
      <c r="BS871" s="136"/>
      <c r="BT871" s="136"/>
      <c r="BU871" s="136"/>
      <c r="BV871" s="136"/>
      <c r="BW871" s="136"/>
      <c r="BX871" s="136"/>
      <c r="BY871" s="136"/>
      <c r="BZ871" s="136"/>
      <c r="CA871" s="136"/>
      <c r="CB871" s="136"/>
      <c r="CC871" s="136"/>
      <c r="CD871" s="136"/>
      <c r="CE871" s="136"/>
      <c r="CF871" s="136"/>
      <c r="CG871" s="136"/>
      <c r="CH871" s="136"/>
      <c r="CI871" s="136"/>
      <c r="CJ871" s="136"/>
      <c r="CK871" s="136"/>
      <c r="CL871" s="136"/>
      <c r="CM871" s="136"/>
      <c r="CN871" s="136"/>
      <c r="CO871" s="136"/>
      <c r="CP871" s="136"/>
      <c r="CQ871" s="136"/>
      <c r="CR871" s="136"/>
      <c r="CS871" s="136"/>
      <c r="CT871" s="136"/>
      <c r="CU871" s="136"/>
      <c r="CV871" s="136"/>
      <c r="CW871" s="136"/>
      <c r="CX871" s="136"/>
      <c r="CY871" s="136"/>
      <c r="CZ871" s="136"/>
      <c r="DA871" s="136"/>
      <c r="DB871" s="136"/>
      <c r="DC871" s="136"/>
      <c r="DD871" s="136"/>
      <c r="DE871" s="136"/>
      <c r="DF871" s="136"/>
      <c r="DG871" s="136"/>
      <c r="DH871" s="136"/>
      <c r="DI871" s="136"/>
      <c r="DJ871" s="136"/>
      <c r="DK871" s="136"/>
      <c r="DL871" s="136"/>
      <c r="DM871" s="136"/>
      <c r="DN871" s="136"/>
      <c r="DO871" s="136"/>
      <c r="DP871" s="136"/>
      <c r="DQ871" s="136"/>
      <c r="DR871" s="136"/>
      <c r="DS871" s="136"/>
      <c r="DT871" s="136"/>
      <c r="DU871" s="136"/>
      <c r="DV871" s="136"/>
      <c r="DW871" s="136"/>
      <c r="DX871" s="136"/>
      <c r="DY871" s="136"/>
      <c r="DZ871" s="136"/>
      <c r="EA871" s="136"/>
      <c r="EB871" s="136"/>
      <c r="EC871" s="136"/>
      <c r="ED871" s="136"/>
      <c r="EE871" s="136"/>
      <c r="EF871" s="136"/>
      <c r="EG871" s="136"/>
      <c r="EH871" s="136"/>
      <c r="EI871" s="136"/>
      <c r="EJ871" s="136"/>
      <c r="EK871" s="136"/>
      <c r="EL871" s="136"/>
      <c r="EM871" s="136"/>
      <c r="EN871" s="136"/>
      <c r="EO871" s="136"/>
      <c r="EP871" s="136"/>
      <c r="EQ871" s="136"/>
      <c r="ER871" s="136"/>
      <c r="ES871" s="136"/>
      <c r="ET871" s="136"/>
      <c r="EU871" s="136"/>
      <c r="EV871" s="136"/>
      <c r="EW871" s="136"/>
      <c r="EX871" s="136"/>
      <c r="EY871" s="136"/>
      <c r="EZ871" s="136"/>
      <c r="FA871" s="136"/>
      <c r="FB871" s="136"/>
      <c r="FC871" s="136"/>
      <c r="FD871" s="136"/>
      <c r="FE871" s="136"/>
      <c r="FF871" s="136"/>
      <c r="FG871" s="136"/>
      <c r="FH871" s="136"/>
      <c r="FI871" s="136"/>
      <c r="FJ871" s="136"/>
      <c r="FK871" s="136"/>
      <c r="FL871" s="136"/>
      <c r="FM871" s="136"/>
      <c r="FN871" s="136"/>
      <c r="FO871" s="136"/>
      <c r="FP871" s="136"/>
      <c r="FQ871" s="136"/>
      <c r="FR871" s="136"/>
      <c r="FS871" s="136"/>
      <c r="FT871" s="136"/>
      <c r="FU871" s="136"/>
      <c r="FV871" s="136"/>
      <c r="FW871" s="136"/>
      <c r="FX871" s="136"/>
      <c r="FY871" s="136"/>
      <c r="FZ871" s="136"/>
      <c r="GA871" s="136"/>
      <c r="GB871" s="136"/>
      <c r="GC871" s="136"/>
      <c r="GD871" s="136"/>
      <c r="GE871" s="136"/>
      <c r="GF871" s="136"/>
      <c r="GG871" s="136"/>
      <c r="GH871" s="136"/>
      <c r="GI871" s="136"/>
      <c r="GJ871" s="136"/>
      <c r="GK871" s="136"/>
      <c r="GL871" s="136"/>
      <c r="GM871" s="136"/>
      <c r="GN871" s="136"/>
      <c r="GO871" s="136"/>
      <c r="GP871" s="136"/>
      <c r="GQ871" s="136"/>
      <c r="GR871" s="136"/>
      <c r="GS871" s="136"/>
      <c r="GT871" s="136"/>
      <c r="GU871" s="136"/>
      <c r="GV871" s="136"/>
      <c r="GW871" s="136"/>
      <c r="GX871" s="136"/>
      <c r="GY871" s="136"/>
      <c r="GZ871" s="136"/>
      <c r="HA871" s="136"/>
      <c r="HB871" s="136"/>
      <c r="HC871" s="136"/>
      <c r="HD871" s="136"/>
      <c r="HE871" s="136"/>
      <c r="HF871" s="136"/>
      <c r="HG871" s="136"/>
      <c r="HH871" s="136"/>
      <c r="HI871" s="136"/>
      <c r="HJ871" s="136"/>
      <c r="HK871" s="136"/>
      <c r="HL871" s="136"/>
      <c r="HM871" s="136"/>
      <c r="HN871" s="136"/>
      <c r="HO871" s="136"/>
      <c r="HP871" s="136"/>
      <c r="HQ871" s="136"/>
      <c r="HR871" s="136"/>
      <c r="HS871" s="136"/>
      <c r="HT871" s="136"/>
      <c r="HU871" s="136"/>
      <c r="HV871" s="136"/>
      <c r="HW871" s="136"/>
      <c r="HX871" s="136"/>
      <c r="HY871" s="136"/>
      <c r="HZ871" s="136"/>
      <c r="IA871" s="136"/>
      <c r="IB871" s="136"/>
      <c r="IC871" s="136"/>
      <c r="ID871" s="136"/>
      <c r="IE871" s="136"/>
      <c r="IF871" s="136"/>
      <c r="IG871" s="136"/>
    </row>
    <row r="872" spans="1:241" ht="15" customHeight="1" x14ac:dyDescent="0.25">
      <c r="A872" s="135" t="s">
        <v>505</v>
      </c>
      <c r="B872" s="205">
        <v>5137117</v>
      </c>
      <c r="C872" s="205">
        <v>2516171</v>
      </c>
      <c r="D872" s="205">
        <v>783420</v>
      </c>
      <c r="E872" s="205">
        <v>969635</v>
      </c>
      <c r="F872" s="205">
        <v>1742986</v>
      </c>
      <c r="G872" s="205">
        <v>547261</v>
      </c>
      <c r="H872" s="242">
        <v>11696590</v>
      </c>
      <c r="I872" s="136"/>
      <c r="J872" s="135" t="s">
        <v>545</v>
      </c>
      <c r="K872" s="205">
        <v>2962563</v>
      </c>
      <c r="L872" s="205">
        <v>1904083</v>
      </c>
      <c r="M872" s="205">
        <v>565857</v>
      </c>
      <c r="N872" s="205">
        <v>888904</v>
      </c>
      <c r="O872" s="205">
        <v>1732506</v>
      </c>
      <c r="P872" s="205">
        <v>308685</v>
      </c>
      <c r="Q872" s="242">
        <v>8362598</v>
      </c>
      <c r="R872" s="136"/>
      <c r="S872" s="136"/>
      <c r="T872" s="136"/>
      <c r="U872" s="136"/>
      <c r="V872" s="136"/>
      <c r="W872" s="136"/>
      <c r="X872" s="136"/>
      <c r="Y872" s="136"/>
      <c r="Z872" s="136"/>
      <c r="AA872" s="136"/>
      <c r="AB872" s="136"/>
      <c r="AC872" s="136"/>
      <c r="AD872" s="136"/>
      <c r="AE872" s="136"/>
      <c r="AF872" s="136"/>
      <c r="AG872" s="136"/>
      <c r="AH872" s="136"/>
      <c r="AI872" s="136"/>
      <c r="AJ872" s="136"/>
      <c r="AK872" s="136"/>
      <c r="AL872" s="136"/>
      <c r="AM872" s="136"/>
      <c r="AN872" s="136"/>
      <c r="AO872" s="136"/>
      <c r="AP872" s="136"/>
      <c r="AQ872" s="136"/>
      <c r="AR872" s="136"/>
      <c r="AS872" s="136"/>
      <c r="AT872" s="136"/>
      <c r="AU872" s="136"/>
      <c r="AV872" s="136"/>
      <c r="AW872" s="136"/>
      <c r="AX872" s="136"/>
      <c r="AY872" s="136"/>
      <c r="AZ872" s="136"/>
      <c r="BA872" s="136"/>
      <c r="BB872" s="136"/>
      <c r="BC872" s="136"/>
      <c r="BD872" s="136"/>
      <c r="BE872" s="136"/>
      <c r="BF872" s="136"/>
      <c r="BG872" s="136"/>
      <c r="BH872" s="136"/>
      <c r="BI872" s="136"/>
      <c r="BJ872" s="136"/>
      <c r="BK872" s="136"/>
      <c r="BL872" s="136"/>
      <c r="BM872" s="136"/>
      <c r="BN872" s="136"/>
      <c r="BO872" s="136"/>
      <c r="BP872" s="136"/>
      <c r="BQ872" s="136"/>
      <c r="BR872" s="136"/>
      <c r="BS872" s="136"/>
      <c r="BT872" s="136"/>
      <c r="BU872" s="136"/>
      <c r="BV872" s="136"/>
      <c r="BW872" s="136"/>
      <c r="BX872" s="136"/>
      <c r="BY872" s="136"/>
      <c r="BZ872" s="136"/>
      <c r="CA872" s="136"/>
      <c r="CB872" s="136"/>
      <c r="CC872" s="136"/>
      <c r="CD872" s="136"/>
      <c r="CE872" s="136"/>
      <c r="CF872" s="136"/>
      <c r="CG872" s="136"/>
      <c r="CH872" s="136"/>
      <c r="CI872" s="136"/>
      <c r="CJ872" s="136"/>
      <c r="CK872" s="136"/>
      <c r="CL872" s="136"/>
      <c r="CM872" s="136"/>
      <c r="CN872" s="136"/>
      <c r="CO872" s="136"/>
      <c r="CP872" s="136"/>
      <c r="CQ872" s="136"/>
      <c r="CR872" s="136"/>
      <c r="CS872" s="136"/>
      <c r="CT872" s="136"/>
      <c r="CU872" s="136"/>
      <c r="CV872" s="136"/>
      <c r="CW872" s="136"/>
      <c r="CX872" s="136"/>
      <c r="CY872" s="136"/>
      <c r="CZ872" s="136"/>
      <c r="DA872" s="136"/>
      <c r="DB872" s="136"/>
      <c r="DC872" s="136"/>
      <c r="DD872" s="136"/>
      <c r="DE872" s="136"/>
      <c r="DF872" s="136"/>
      <c r="DG872" s="136"/>
      <c r="DH872" s="136"/>
      <c r="DI872" s="136"/>
      <c r="DJ872" s="136"/>
      <c r="DK872" s="136"/>
      <c r="DL872" s="136"/>
      <c r="DM872" s="136"/>
      <c r="DN872" s="136"/>
      <c r="DO872" s="136"/>
      <c r="DP872" s="136"/>
      <c r="DQ872" s="136"/>
      <c r="DR872" s="136"/>
      <c r="DS872" s="136"/>
      <c r="DT872" s="136"/>
      <c r="DU872" s="136"/>
      <c r="DV872" s="136"/>
      <c r="DW872" s="136"/>
      <c r="DX872" s="136"/>
      <c r="DY872" s="136"/>
      <c r="DZ872" s="136"/>
      <c r="EA872" s="136"/>
      <c r="EB872" s="136"/>
      <c r="EC872" s="136"/>
      <c r="ED872" s="136"/>
      <c r="EE872" s="136"/>
      <c r="EF872" s="136"/>
      <c r="EG872" s="136"/>
      <c r="EH872" s="136"/>
      <c r="EI872" s="136"/>
      <c r="EJ872" s="136"/>
      <c r="EK872" s="136"/>
      <c r="EL872" s="136"/>
      <c r="EM872" s="136"/>
      <c r="EN872" s="136"/>
      <c r="EO872" s="136"/>
      <c r="EP872" s="136"/>
      <c r="EQ872" s="136"/>
      <c r="ER872" s="136"/>
      <c r="ES872" s="136"/>
      <c r="ET872" s="136"/>
      <c r="EU872" s="136"/>
      <c r="EV872" s="136"/>
      <c r="EW872" s="136"/>
      <c r="EX872" s="136"/>
      <c r="EY872" s="136"/>
      <c r="EZ872" s="136"/>
      <c r="FA872" s="136"/>
      <c r="FB872" s="136"/>
      <c r="FC872" s="136"/>
      <c r="FD872" s="136"/>
      <c r="FE872" s="136"/>
      <c r="FF872" s="136"/>
      <c r="FG872" s="136"/>
      <c r="FH872" s="136"/>
      <c r="FI872" s="136"/>
      <c r="FJ872" s="136"/>
      <c r="FK872" s="136"/>
      <c r="FL872" s="136"/>
      <c r="FM872" s="136"/>
      <c r="FN872" s="136"/>
      <c r="FO872" s="136"/>
      <c r="FP872" s="136"/>
      <c r="FQ872" s="136"/>
      <c r="FR872" s="136"/>
      <c r="FS872" s="136"/>
      <c r="FT872" s="136"/>
      <c r="FU872" s="136"/>
      <c r="FV872" s="136"/>
      <c r="FW872" s="136"/>
      <c r="FX872" s="136"/>
      <c r="FY872" s="136"/>
      <c r="FZ872" s="136"/>
      <c r="GA872" s="136"/>
      <c r="GB872" s="136"/>
      <c r="GC872" s="136"/>
      <c r="GD872" s="136"/>
      <c r="GE872" s="136"/>
      <c r="GF872" s="136"/>
      <c r="GG872" s="136"/>
      <c r="GH872" s="136"/>
      <c r="GI872" s="136"/>
      <c r="GJ872" s="136"/>
      <c r="GK872" s="136"/>
      <c r="GL872" s="136"/>
      <c r="GM872" s="136"/>
      <c r="GN872" s="136"/>
      <c r="GO872" s="136"/>
      <c r="GP872" s="136"/>
      <c r="GQ872" s="136"/>
      <c r="GR872" s="136"/>
      <c r="GS872" s="136"/>
      <c r="GT872" s="136"/>
      <c r="GU872" s="136"/>
      <c r="GV872" s="136"/>
      <c r="GW872" s="136"/>
      <c r="GX872" s="136"/>
      <c r="GY872" s="136"/>
      <c r="GZ872" s="136"/>
      <c r="HA872" s="136"/>
      <c r="HB872" s="136"/>
      <c r="HC872" s="136"/>
      <c r="HD872" s="136"/>
      <c r="HE872" s="136"/>
      <c r="HF872" s="136"/>
      <c r="HG872" s="136"/>
      <c r="HH872" s="136"/>
      <c r="HI872" s="136"/>
      <c r="HJ872" s="136"/>
      <c r="HK872" s="136"/>
      <c r="HL872" s="136"/>
      <c r="HM872" s="136"/>
      <c r="HN872" s="136"/>
      <c r="HO872" s="136"/>
      <c r="HP872" s="136"/>
      <c r="HQ872" s="136"/>
      <c r="HR872" s="136"/>
      <c r="HS872" s="136"/>
      <c r="HT872" s="136"/>
      <c r="HU872" s="136"/>
      <c r="HV872" s="136"/>
      <c r="HW872" s="136"/>
      <c r="HX872" s="136"/>
      <c r="HY872" s="136"/>
      <c r="HZ872" s="136"/>
      <c r="IA872" s="136"/>
      <c r="IB872" s="136"/>
      <c r="IC872" s="136"/>
      <c r="ID872" s="136"/>
      <c r="IE872" s="136"/>
      <c r="IF872" s="136"/>
      <c r="IG872" s="136"/>
    </row>
    <row r="873" spans="1:241" ht="15" customHeight="1" x14ac:dyDescent="0.25">
      <c r="A873" s="135" t="s">
        <v>506</v>
      </c>
      <c r="B873" s="205">
        <v>6440281</v>
      </c>
      <c r="C873" s="205">
        <v>2601032</v>
      </c>
      <c r="D873" s="205">
        <v>965000</v>
      </c>
      <c r="E873" s="205">
        <v>1105387</v>
      </c>
      <c r="F873" s="205">
        <v>1584828</v>
      </c>
      <c r="G873" s="205">
        <v>466552</v>
      </c>
      <c r="H873" s="242">
        <v>13163080</v>
      </c>
      <c r="I873" s="136"/>
      <c r="J873" s="135" t="s">
        <v>548</v>
      </c>
      <c r="K873" s="205">
        <v>2958958</v>
      </c>
      <c r="L873" s="205">
        <v>1361416</v>
      </c>
      <c r="M873" s="205">
        <v>624934</v>
      </c>
      <c r="N873" s="205">
        <v>871156</v>
      </c>
      <c r="O873" s="205">
        <v>1925115</v>
      </c>
      <c r="P873" s="205">
        <v>444138</v>
      </c>
      <c r="Q873" s="242">
        <v>8185717</v>
      </c>
      <c r="R873" s="136"/>
      <c r="S873" s="136"/>
      <c r="T873" s="136"/>
      <c r="U873" s="136"/>
      <c r="V873" s="136"/>
      <c r="W873" s="136"/>
      <c r="X873" s="136"/>
      <c r="Y873" s="136"/>
      <c r="Z873" s="136"/>
      <c r="AA873" s="136"/>
      <c r="AB873" s="136"/>
      <c r="AC873" s="136"/>
      <c r="AD873" s="136"/>
      <c r="AE873" s="136"/>
      <c r="AF873" s="136"/>
      <c r="AG873" s="136"/>
      <c r="AH873" s="136"/>
      <c r="AI873" s="136"/>
      <c r="AJ873" s="136"/>
      <c r="AK873" s="136"/>
      <c r="AL873" s="136"/>
      <c r="AM873" s="136"/>
      <c r="AN873" s="136"/>
      <c r="AO873" s="136"/>
      <c r="AP873" s="136"/>
      <c r="AQ873" s="136"/>
      <c r="AR873" s="136"/>
      <c r="AS873" s="136"/>
      <c r="AT873" s="136"/>
      <c r="AU873" s="136"/>
      <c r="AV873" s="136"/>
      <c r="AW873" s="136"/>
      <c r="AX873" s="136"/>
      <c r="AY873" s="136"/>
      <c r="AZ873" s="136"/>
      <c r="BA873" s="136"/>
      <c r="BB873" s="136"/>
      <c r="BC873" s="136"/>
      <c r="BD873" s="136"/>
      <c r="BE873" s="136"/>
      <c r="BF873" s="136"/>
      <c r="BG873" s="136"/>
      <c r="BH873" s="136"/>
      <c r="BI873" s="136"/>
      <c r="BJ873" s="136"/>
      <c r="BK873" s="136"/>
      <c r="BL873" s="136"/>
      <c r="BM873" s="136"/>
      <c r="BN873" s="136"/>
      <c r="BO873" s="136"/>
      <c r="BP873" s="136"/>
      <c r="BQ873" s="136"/>
      <c r="BR873" s="136"/>
      <c r="BS873" s="136"/>
      <c r="BT873" s="136"/>
      <c r="BU873" s="136"/>
      <c r="BV873" s="136"/>
      <c r="BW873" s="136"/>
      <c r="BX873" s="136"/>
      <c r="BY873" s="136"/>
      <c r="BZ873" s="136"/>
      <c r="CA873" s="136"/>
      <c r="CB873" s="136"/>
      <c r="CC873" s="136"/>
      <c r="CD873" s="136"/>
      <c r="CE873" s="136"/>
      <c r="CF873" s="136"/>
      <c r="CG873" s="136"/>
      <c r="CH873" s="136"/>
      <c r="CI873" s="136"/>
      <c r="CJ873" s="136"/>
      <c r="CK873" s="136"/>
      <c r="CL873" s="136"/>
      <c r="CM873" s="136"/>
      <c r="CN873" s="136"/>
      <c r="CO873" s="136"/>
      <c r="CP873" s="136"/>
      <c r="CQ873" s="136"/>
      <c r="CR873" s="136"/>
      <c r="CS873" s="136"/>
      <c r="CT873" s="136"/>
      <c r="CU873" s="136"/>
      <c r="CV873" s="136"/>
      <c r="CW873" s="136"/>
      <c r="CX873" s="136"/>
      <c r="CY873" s="136"/>
      <c r="CZ873" s="136"/>
      <c r="DA873" s="136"/>
      <c r="DB873" s="136"/>
      <c r="DC873" s="136"/>
      <c r="DD873" s="136"/>
      <c r="DE873" s="136"/>
      <c r="DF873" s="136"/>
      <c r="DG873" s="136"/>
      <c r="DH873" s="136"/>
      <c r="DI873" s="136"/>
      <c r="DJ873" s="136"/>
      <c r="DK873" s="136"/>
      <c r="DL873" s="136"/>
      <c r="DM873" s="136"/>
      <c r="DN873" s="136"/>
      <c r="DO873" s="136"/>
      <c r="DP873" s="136"/>
      <c r="DQ873" s="136"/>
      <c r="DR873" s="136"/>
      <c r="DS873" s="136"/>
      <c r="DT873" s="136"/>
      <c r="DU873" s="136"/>
      <c r="DV873" s="136"/>
      <c r="DW873" s="136"/>
      <c r="DX873" s="136"/>
      <c r="DY873" s="136"/>
      <c r="DZ873" s="136"/>
      <c r="EA873" s="136"/>
      <c r="EB873" s="136"/>
      <c r="EC873" s="136"/>
      <c r="ED873" s="136"/>
      <c r="EE873" s="136"/>
      <c r="EF873" s="136"/>
      <c r="EG873" s="136"/>
      <c r="EH873" s="136"/>
      <c r="EI873" s="136"/>
      <c r="EJ873" s="136"/>
      <c r="EK873" s="136"/>
      <c r="EL873" s="136"/>
      <c r="EM873" s="136"/>
      <c r="EN873" s="136"/>
      <c r="EO873" s="136"/>
      <c r="EP873" s="136"/>
      <c r="EQ873" s="136"/>
      <c r="ER873" s="136"/>
      <c r="ES873" s="136"/>
      <c r="ET873" s="136"/>
      <c r="EU873" s="136"/>
      <c r="EV873" s="136"/>
      <c r="EW873" s="136"/>
      <c r="EX873" s="136"/>
      <c r="EY873" s="136"/>
      <c r="EZ873" s="136"/>
      <c r="FA873" s="136"/>
      <c r="FB873" s="136"/>
      <c r="FC873" s="136"/>
      <c r="FD873" s="136"/>
      <c r="FE873" s="136"/>
      <c r="FF873" s="136"/>
      <c r="FG873" s="136"/>
      <c r="FH873" s="136"/>
      <c r="FI873" s="136"/>
      <c r="FJ873" s="136"/>
      <c r="FK873" s="136"/>
      <c r="FL873" s="136"/>
      <c r="FM873" s="136"/>
      <c r="FN873" s="136"/>
      <c r="FO873" s="136"/>
      <c r="FP873" s="136"/>
      <c r="FQ873" s="136"/>
      <c r="FR873" s="136"/>
      <c r="FS873" s="136"/>
      <c r="FT873" s="136"/>
      <c r="FU873" s="136"/>
      <c r="FV873" s="136"/>
      <c r="FW873" s="136"/>
      <c r="FX873" s="136"/>
      <c r="FY873" s="136"/>
      <c r="FZ873" s="136"/>
      <c r="GA873" s="136"/>
      <c r="GB873" s="136"/>
      <c r="GC873" s="136"/>
      <c r="GD873" s="136"/>
      <c r="GE873" s="136"/>
      <c r="GF873" s="136"/>
      <c r="GG873" s="136"/>
      <c r="GH873" s="136"/>
      <c r="GI873" s="136"/>
      <c r="GJ873" s="136"/>
      <c r="GK873" s="136"/>
      <c r="GL873" s="136"/>
      <c r="GM873" s="136"/>
      <c r="GN873" s="136"/>
      <c r="GO873" s="136"/>
      <c r="GP873" s="136"/>
      <c r="GQ873" s="136"/>
      <c r="GR873" s="136"/>
      <c r="GS873" s="136"/>
      <c r="GT873" s="136"/>
      <c r="GU873" s="136"/>
      <c r="GV873" s="136"/>
      <c r="GW873" s="136"/>
      <c r="GX873" s="136"/>
      <c r="GY873" s="136"/>
      <c r="GZ873" s="136"/>
      <c r="HA873" s="136"/>
      <c r="HB873" s="136"/>
      <c r="HC873" s="136"/>
      <c r="HD873" s="136"/>
      <c r="HE873" s="136"/>
      <c r="HF873" s="136"/>
      <c r="HG873" s="136"/>
      <c r="HH873" s="136"/>
      <c r="HI873" s="136"/>
      <c r="HJ873" s="136"/>
      <c r="HK873" s="136"/>
      <c r="HL873" s="136"/>
      <c r="HM873" s="136"/>
      <c r="HN873" s="136"/>
      <c r="HO873" s="136"/>
      <c r="HP873" s="136"/>
      <c r="HQ873" s="136"/>
      <c r="HR873" s="136"/>
      <c r="HS873" s="136"/>
      <c r="HT873" s="136"/>
      <c r="HU873" s="136"/>
      <c r="HV873" s="136"/>
      <c r="HW873" s="136"/>
      <c r="HX873" s="136"/>
      <c r="HY873" s="136"/>
      <c r="HZ873" s="136"/>
      <c r="IA873" s="136"/>
      <c r="IB873" s="136"/>
      <c r="IC873" s="136"/>
      <c r="ID873" s="136"/>
      <c r="IE873" s="136"/>
      <c r="IF873" s="136"/>
      <c r="IG873" s="136"/>
    </row>
    <row r="874" spans="1:241" ht="15" customHeight="1" x14ac:dyDescent="0.25">
      <c r="A874" s="135" t="s">
        <v>722</v>
      </c>
      <c r="B874" s="205">
        <v>12737455</v>
      </c>
      <c r="C874" s="205">
        <v>4430478</v>
      </c>
      <c r="D874" s="205">
        <v>1490354</v>
      </c>
      <c r="E874" s="205">
        <v>1076120</v>
      </c>
      <c r="F874" s="205">
        <v>1686525</v>
      </c>
      <c r="G874" s="205">
        <v>652609</v>
      </c>
      <c r="H874" s="242">
        <v>22073541</v>
      </c>
      <c r="I874" s="136"/>
      <c r="J874" s="135" t="s">
        <v>549</v>
      </c>
      <c r="K874" s="205">
        <v>3327353</v>
      </c>
      <c r="L874" s="205">
        <v>1503786</v>
      </c>
      <c r="M874" s="205">
        <v>665864</v>
      </c>
      <c r="N874" s="205">
        <v>1352046</v>
      </c>
      <c r="O874" s="205">
        <v>1616751</v>
      </c>
      <c r="P874" s="205">
        <v>385014</v>
      </c>
      <c r="Q874" s="242">
        <v>8850814</v>
      </c>
      <c r="R874" s="136"/>
      <c r="S874" s="136"/>
      <c r="T874" s="136"/>
      <c r="U874" s="136"/>
      <c r="V874" s="136"/>
      <c r="W874" s="136"/>
      <c r="X874" s="136"/>
      <c r="Y874" s="136"/>
      <c r="Z874" s="136"/>
      <c r="AA874" s="136"/>
      <c r="AB874" s="136"/>
      <c r="AC874" s="136"/>
      <c r="AD874" s="136"/>
      <c r="AE874" s="136"/>
      <c r="AF874" s="136"/>
      <c r="AG874" s="136"/>
      <c r="AH874" s="136"/>
      <c r="AI874" s="136"/>
      <c r="AJ874" s="136"/>
      <c r="AK874" s="136"/>
      <c r="AL874" s="136"/>
      <c r="AM874" s="136"/>
      <c r="AN874" s="136"/>
      <c r="AO874" s="136"/>
      <c r="AP874" s="136"/>
      <c r="AQ874" s="136"/>
      <c r="AR874" s="136"/>
      <c r="AS874" s="136"/>
      <c r="AT874" s="136"/>
      <c r="AU874" s="136"/>
      <c r="AV874" s="136"/>
      <c r="AW874" s="136"/>
      <c r="AX874" s="136"/>
      <c r="AY874" s="136"/>
      <c r="AZ874" s="136"/>
      <c r="BA874" s="136"/>
      <c r="BB874" s="136"/>
      <c r="BC874" s="136"/>
      <c r="BD874" s="136"/>
      <c r="BE874" s="136"/>
      <c r="BF874" s="136"/>
      <c r="BG874" s="136"/>
      <c r="BH874" s="136"/>
      <c r="BI874" s="136"/>
      <c r="BJ874" s="136"/>
      <c r="BK874" s="136"/>
      <c r="BL874" s="136"/>
      <c r="BM874" s="136"/>
      <c r="BN874" s="136"/>
      <c r="BO874" s="136"/>
      <c r="BP874" s="136"/>
      <c r="BQ874" s="136"/>
      <c r="BR874" s="136"/>
      <c r="BS874" s="136"/>
      <c r="BT874" s="136"/>
      <c r="BU874" s="136"/>
      <c r="BV874" s="136"/>
      <c r="BW874" s="136"/>
      <c r="BX874" s="136"/>
      <c r="BY874" s="136"/>
      <c r="BZ874" s="136"/>
      <c r="CA874" s="136"/>
      <c r="CB874" s="136"/>
      <c r="CC874" s="136"/>
      <c r="CD874" s="136"/>
      <c r="CE874" s="136"/>
      <c r="CF874" s="136"/>
      <c r="CG874" s="136"/>
      <c r="CH874" s="136"/>
      <c r="CI874" s="136"/>
      <c r="CJ874" s="136"/>
      <c r="CK874" s="136"/>
      <c r="CL874" s="136"/>
      <c r="CM874" s="136"/>
      <c r="CN874" s="136"/>
      <c r="CO874" s="136"/>
      <c r="CP874" s="136"/>
      <c r="CQ874" s="136"/>
      <c r="CR874" s="136"/>
      <c r="CS874" s="136"/>
      <c r="CT874" s="136"/>
      <c r="CU874" s="136"/>
      <c r="CV874" s="136"/>
      <c r="CW874" s="136"/>
      <c r="CX874" s="136"/>
      <c r="CY874" s="136"/>
      <c r="CZ874" s="136"/>
      <c r="DA874" s="136"/>
      <c r="DB874" s="136"/>
      <c r="DC874" s="136"/>
      <c r="DD874" s="136"/>
      <c r="DE874" s="136"/>
      <c r="DF874" s="136"/>
      <c r="DG874" s="136"/>
      <c r="DH874" s="136"/>
      <c r="DI874" s="136"/>
      <c r="DJ874" s="136"/>
      <c r="DK874" s="136"/>
      <c r="DL874" s="136"/>
      <c r="DM874" s="136"/>
      <c r="DN874" s="136"/>
      <c r="DO874" s="136"/>
      <c r="DP874" s="136"/>
      <c r="DQ874" s="136"/>
      <c r="DR874" s="136"/>
      <c r="DS874" s="136"/>
      <c r="DT874" s="136"/>
      <c r="DU874" s="136"/>
      <c r="DV874" s="136"/>
      <c r="DW874" s="136"/>
      <c r="DX874" s="136"/>
      <c r="DY874" s="136"/>
      <c r="DZ874" s="136"/>
      <c r="EA874" s="136"/>
      <c r="EB874" s="136"/>
      <c r="EC874" s="136"/>
      <c r="ED874" s="136"/>
      <c r="EE874" s="136"/>
      <c r="EF874" s="136"/>
      <c r="EG874" s="136"/>
      <c r="EH874" s="136"/>
      <c r="EI874" s="136"/>
      <c r="EJ874" s="136"/>
      <c r="EK874" s="136"/>
      <c r="EL874" s="136"/>
      <c r="EM874" s="136"/>
      <c r="EN874" s="136"/>
      <c r="EO874" s="136"/>
      <c r="EP874" s="136"/>
      <c r="EQ874" s="136"/>
      <c r="ER874" s="136"/>
      <c r="ES874" s="136"/>
      <c r="ET874" s="136"/>
      <c r="EU874" s="136"/>
      <c r="EV874" s="136"/>
      <c r="EW874" s="136"/>
      <c r="EX874" s="136"/>
      <c r="EY874" s="136"/>
      <c r="EZ874" s="136"/>
      <c r="FA874" s="136"/>
      <c r="FB874" s="136"/>
      <c r="FC874" s="136"/>
      <c r="FD874" s="136"/>
      <c r="FE874" s="136"/>
      <c r="FF874" s="136"/>
      <c r="FG874" s="136"/>
      <c r="FH874" s="136"/>
      <c r="FI874" s="136"/>
      <c r="FJ874" s="136"/>
      <c r="FK874" s="136"/>
      <c r="FL874" s="136"/>
      <c r="FM874" s="136"/>
      <c r="FN874" s="136"/>
      <c r="FO874" s="136"/>
      <c r="FP874" s="136"/>
      <c r="FQ874" s="136"/>
      <c r="FR874" s="136"/>
      <c r="FS874" s="136"/>
      <c r="FT874" s="136"/>
      <c r="FU874" s="136"/>
      <c r="FV874" s="136"/>
      <c r="FW874" s="136"/>
      <c r="FX874" s="136"/>
      <c r="FY874" s="136"/>
      <c r="FZ874" s="136"/>
      <c r="GA874" s="136"/>
      <c r="GB874" s="136"/>
      <c r="GC874" s="136"/>
      <c r="GD874" s="136"/>
      <c r="GE874" s="136"/>
      <c r="GF874" s="136"/>
      <c r="GG874" s="136"/>
      <c r="GH874" s="136"/>
      <c r="GI874" s="136"/>
      <c r="GJ874" s="136"/>
      <c r="GK874" s="136"/>
      <c r="GL874" s="136"/>
      <c r="GM874" s="136"/>
      <c r="GN874" s="136"/>
      <c r="GO874" s="136"/>
      <c r="GP874" s="136"/>
      <c r="GQ874" s="136"/>
      <c r="GR874" s="136"/>
      <c r="GS874" s="136"/>
      <c r="GT874" s="136"/>
      <c r="GU874" s="136"/>
      <c r="GV874" s="136"/>
      <c r="GW874" s="136"/>
      <c r="GX874" s="136"/>
      <c r="GY874" s="136"/>
      <c r="GZ874" s="136"/>
      <c r="HA874" s="136"/>
      <c r="HB874" s="136"/>
      <c r="HC874" s="136"/>
      <c r="HD874" s="136"/>
      <c r="HE874" s="136"/>
      <c r="HF874" s="136"/>
      <c r="HG874" s="136"/>
      <c r="HH874" s="136"/>
      <c r="HI874" s="136"/>
      <c r="HJ874" s="136"/>
      <c r="HK874" s="136"/>
      <c r="HL874" s="136"/>
      <c r="HM874" s="136"/>
      <c r="HN874" s="136"/>
      <c r="HO874" s="136"/>
      <c r="HP874" s="136"/>
      <c r="HQ874" s="136"/>
      <c r="HR874" s="136"/>
      <c r="HS874" s="136"/>
      <c r="HT874" s="136"/>
      <c r="HU874" s="136"/>
      <c r="HV874" s="136"/>
      <c r="HW874" s="136"/>
      <c r="HX874" s="136"/>
      <c r="HY874" s="136"/>
      <c r="HZ874" s="136"/>
      <c r="IA874" s="136"/>
      <c r="IB874" s="136"/>
      <c r="IC874" s="136"/>
      <c r="ID874" s="136"/>
      <c r="IE874" s="136"/>
      <c r="IF874" s="136"/>
      <c r="IG874" s="136"/>
    </row>
    <row r="875" spans="1:241" ht="15" customHeight="1" x14ac:dyDescent="0.25">
      <c r="A875" s="135" t="s">
        <v>649</v>
      </c>
      <c r="B875" s="205">
        <v>10035154</v>
      </c>
      <c r="C875" s="205">
        <v>3927478</v>
      </c>
      <c r="D875" s="205">
        <v>1459605</v>
      </c>
      <c r="E875" s="205">
        <v>1308900</v>
      </c>
      <c r="F875" s="205">
        <v>1921638</v>
      </c>
      <c r="G875" s="205">
        <v>468157</v>
      </c>
      <c r="H875" s="242">
        <v>19120932</v>
      </c>
      <c r="I875" s="136"/>
      <c r="J875" s="135" t="s">
        <v>732</v>
      </c>
      <c r="K875" s="205">
        <v>5717547</v>
      </c>
      <c r="L875" s="205">
        <v>2260628</v>
      </c>
      <c r="M875" s="205">
        <v>794450</v>
      </c>
      <c r="N875" s="205">
        <v>1246690</v>
      </c>
      <c r="O875" s="205">
        <v>1559414</v>
      </c>
      <c r="P875" s="205">
        <v>413855</v>
      </c>
      <c r="Q875" s="242">
        <v>11992584</v>
      </c>
      <c r="R875" s="136"/>
      <c r="S875" s="136"/>
      <c r="T875" s="136"/>
      <c r="U875" s="136"/>
      <c r="V875" s="136"/>
      <c r="W875" s="136"/>
      <c r="X875" s="136"/>
      <c r="Y875" s="136"/>
      <c r="Z875" s="136"/>
      <c r="AA875" s="136"/>
      <c r="AB875" s="136"/>
      <c r="AC875" s="136"/>
      <c r="AD875" s="136"/>
      <c r="AE875" s="136"/>
      <c r="AF875" s="136"/>
      <c r="AG875" s="136"/>
      <c r="AH875" s="136"/>
      <c r="AI875" s="136"/>
      <c r="AJ875" s="136"/>
      <c r="AK875" s="136"/>
      <c r="AL875" s="136"/>
      <c r="AM875" s="136"/>
      <c r="AN875" s="136"/>
      <c r="AO875" s="136"/>
      <c r="AP875" s="136"/>
      <c r="AQ875" s="136"/>
      <c r="AR875" s="136"/>
      <c r="AS875" s="136"/>
      <c r="AT875" s="136"/>
      <c r="AU875" s="136"/>
      <c r="AV875" s="136"/>
      <c r="AW875" s="136"/>
      <c r="AX875" s="136"/>
      <c r="AY875" s="136"/>
      <c r="AZ875" s="136"/>
      <c r="BA875" s="136"/>
      <c r="BB875" s="136"/>
      <c r="BC875" s="136"/>
      <c r="BD875" s="136"/>
      <c r="BE875" s="136"/>
      <c r="BF875" s="136"/>
      <c r="BG875" s="136"/>
      <c r="BH875" s="136"/>
      <c r="BI875" s="136"/>
      <c r="BJ875" s="136"/>
      <c r="BK875" s="136"/>
      <c r="BL875" s="136"/>
      <c r="BM875" s="136"/>
      <c r="BN875" s="136"/>
      <c r="BO875" s="136"/>
      <c r="BP875" s="136"/>
      <c r="BQ875" s="136"/>
      <c r="BR875" s="136"/>
      <c r="BS875" s="136"/>
      <c r="BT875" s="136"/>
      <c r="BU875" s="136"/>
      <c r="BV875" s="136"/>
      <c r="BW875" s="136"/>
      <c r="BX875" s="136"/>
      <c r="BY875" s="136"/>
      <c r="BZ875" s="136"/>
      <c r="CA875" s="136"/>
      <c r="CB875" s="136"/>
      <c r="CC875" s="136"/>
      <c r="CD875" s="136"/>
      <c r="CE875" s="136"/>
      <c r="CF875" s="136"/>
      <c r="CG875" s="136"/>
      <c r="CH875" s="136"/>
      <c r="CI875" s="136"/>
      <c r="CJ875" s="136"/>
      <c r="CK875" s="136"/>
      <c r="CL875" s="136"/>
      <c r="CM875" s="136"/>
      <c r="CN875" s="136"/>
      <c r="CO875" s="136"/>
      <c r="CP875" s="136"/>
      <c r="CQ875" s="136"/>
      <c r="CR875" s="136"/>
      <c r="CS875" s="136"/>
      <c r="CT875" s="136"/>
      <c r="CU875" s="136"/>
      <c r="CV875" s="136"/>
      <c r="CW875" s="136"/>
      <c r="CX875" s="136"/>
      <c r="CY875" s="136"/>
      <c r="CZ875" s="136"/>
      <c r="DA875" s="136"/>
      <c r="DB875" s="136"/>
      <c r="DC875" s="136"/>
      <c r="DD875" s="136"/>
      <c r="DE875" s="136"/>
      <c r="DF875" s="136"/>
      <c r="DG875" s="136"/>
      <c r="DH875" s="136"/>
      <c r="DI875" s="136"/>
      <c r="DJ875" s="136"/>
      <c r="DK875" s="136"/>
      <c r="DL875" s="136"/>
      <c r="DM875" s="136"/>
      <c r="DN875" s="136"/>
      <c r="DO875" s="136"/>
      <c r="DP875" s="136"/>
      <c r="DQ875" s="136"/>
      <c r="DR875" s="136"/>
      <c r="DS875" s="136"/>
      <c r="DT875" s="136"/>
      <c r="DU875" s="136"/>
      <c r="DV875" s="136"/>
      <c r="DW875" s="136"/>
      <c r="DX875" s="136"/>
      <c r="DY875" s="136"/>
      <c r="DZ875" s="136"/>
      <c r="EA875" s="136"/>
      <c r="EB875" s="136"/>
      <c r="EC875" s="136"/>
      <c r="ED875" s="136"/>
      <c r="EE875" s="136"/>
      <c r="EF875" s="136"/>
      <c r="EG875" s="136"/>
      <c r="EH875" s="136"/>
      <c r="EI875" s="136"/>
      <c r="EJ875" s="136"/>
      <c r="EK875" s="136"/>
      <c r="EL875" s="136"/>
      <c r="EM875" s="136"/>
      <c r="EN875" s="136"/>
      <c r="EO875" s="136"/>
      <c r="EP875" s="136"/>
      <c r="EQ875" s="136"/>
      <c r="ER875" s="136"/>
      <c r="ES875" s="136"/>
      <c r="ET875" s="136"/>
      <c r="EU875" s="136"/>
      <c r="EV875" s="136"/>
      <c r="EW875" s="136"/>
      <c r="EX875" s="136"/>
      <c r="EY875" s="136"/>
      <c r="EZ875" s="136"/>
      <c r="FA875" s="136"/>
      <c r="FB875" s="136"/>
      <c r="FC875" s="136"/>
      <c r="FD875" s="136"/>
      <c r="FE875" s="136"/>
      <c r="FF875" s="136"/>
      <c r="FG875" s="136"/>
      <c r="FH875" s="136"/>
      <c r="FI875" s="136"/>
      <c r="FJ875" s="136"/>
      <c r="FK875" s="136"/>
      <c r="FL875" s="136"/>
      <c r="FM875" s="136"/>
      <c r="FN875" s="136"/>
      <c r="FO875" s="136"/>
      <c r="FP875" s="136"/>
      <c r="FQ875" s="136"/>
      <c r="FR875" s="136"/>
      <c r="FS875" s="136"/>
      <c r="FT875" s="136"/>
      <c r="FU875" s="136"/>
      <c r="FV875" s="136"/>
      <c r="FW875" s="136"/>
      <c r="FX875" s="136"/>
      <c r="FY875" s="136"/>
      <c r="FZ875" s="136"/>
      <c r="GA875" s="136"/>
      <c r="GB875" s="136"/>
      <c r="GC875" s="136"/>
      <c r="GD875" s="136"/>
      <c r="GE875" s="136"/>
      <c r="GF875" s="136"/>
      <c r="GG875" s="136"/>
      <c r="GH875" s="136"/>
      <c r="GI875" s="136"/>
      <c r="GJ875" s="136"/>
      <c r="GK875" s="136"/>
      <c r="GL875" s="136"/>
      <c r="GM875" s="136"/>
      <c r="GN875" s="136"/>
      <c r="GO875" s="136"/>
      <c r="GP875" s="136"/>
      <c r="GQ875" s="136"/>
      <c r="GR875" s="136"/>
      <c r="GS875" s="136"/>
      <c r="GT875" s="136"/>
      <c r="GU875" s="136"/>
      <c r="GV875" s="136"/>
      <c r="GW875" s="136"/>
      <c r="GX875" s="136"/>
      <c r="GY875" s="136"/>
      <c r="GZ875" s="136"/>
      <c r="HA875" s="136"/>
      <c r="HB875" s="136"/>
      <c r="HC875" s="136"/>
      <c r="HD875" s="136"/>
      <c r="HE875" s="136"/>
      <c r="HF875" s="136"/>
      <c r="HG875" s="136"/>
      <c r="HH875" s="136"/>
      <c r="HI875" s="136"/>
      <c r="HJ875" s="136"/>
      <c r="HK875" s="136"/>
      <c r="HL875" s="136"/>
      <c r="HM875" s="136"/>
      <c r="HN875" s="136"/>
      <c r="HO875" s="136"/>
      <c r="HP875" s="136"/>
      <c r="HQ875" s="136"/>
      <c r="HR875" s="136"/>
      <c r="HS875" s="136"/>
      <c r="HT875" s="136"/>
      <c r="HU875" s="136"/>
      <c r="HV875" s="136"/>
      <c r="HW875" s="136"/>
      <c r="HX875" s="136"/>
      <c r="HY875" s="136"/>
      <c r="HZ875" s="136"/>
      <c r="IA875" s="136"/>
      <c r="IB875" s="136"/>
      <c r="IC875" s="136"/>
      <c r="ID875" s="136"/>
      <c r="IE875" s="136"/>
      <c r="IF875" s="136"/>
      <c r="IG875" s="136"/>
    </row>
    <row r="876" spans="1:241" ht="15" customHeight="1" x14ac:dyDescent="0.25">
      <c r="A876" s="135" t="s">
        <v>507</v>
      </c>
      <c r="B876" s="205">
        <v>6329088</v>
      </c>
      <c r="C876" s="205">
        <v>2909800</v>
      </c>
      <c r="D876" s="205">
        <v>1053976</v>
      </c>
      <c r="E876" s="205">
        <v>873290</v>
      </c>
      <c r="F876" s="205">
        <v>1143696</v>
      </c>
      <c r="G876" s="205">
        <v>320480</v>
      </c>
      <c r="H876" s="242">
        <v>12630330</v>
      </c>
      <c r="I876" s="136"/>
      <c r="J876" s="135" t="s">
        <v>658</v>
      </c>
      <c r="K876" s="205">
        <v>5828166</v>
      </c>
      <c r="L876" s="205">
        <v>2119982</v>
      </c>
      <c r="M876" s="205">
        <v>795848</v>
      </c>
      <c r="N876" s="205">
        <v>1396783</v>
      </c>
      <c r="O876" s="205">
        <v>1476325</v>
      </c>
      <c r="P876" s="205">
        <v>388704</v>
      </c>
      <c r="Q876" s="242">
        <v>12005808</v>
      </c>
      <c r="R876" s="136"/>
      <c r="S876" s="136"/>
      <c r="T876" s="136"/>
      <c r="U876" s="136"/>
      <c r="V876" s="136"/>
      <c r="W876" s="136"/>
      <c r="X876" s="136"/>
      <c r="Y876" s="136"/>
      <c r="Z876" s="136"/>
      <c r="AA876" s="136"/>
      <c r="AB876" s="136"/>
      <c r="AC876" s="136"/>
      <c r="AD876" s="136"/>
      <c r="AE876" s="136"/>
      <c r="AF876" s="136"/>
      <c r="AG876" s="136"/>
      <c r="AH876" s="136"/>
      <c r="AI876" s="136"/>
      <c r="AJ876" s="136"/>
      <c r="AK876" s="136"/>
      <c r="AL876" s="136"/>
      <c r="AM876" s="136"/>
      <c r="AN876" s="136"/>
      <c r="AO876" s="136"/>
      <c r="AP876" s="136"/>
      <c r="AQ876" s="136"/>
      <c r="AR876" s="136"/>
      <c r="AS876" s="136"/>
      <c r="AT876" s="136"/>
      <c r="AU876" s="136"/>
      <c r="AV876" s="136"/>
      <c r="AW876" s="136"/>
      <c r="AX876" s="136"/>
      <c r="AY876" s="136"/>
      <c r="AZ876" s="136"/>
      <c r="BA876" s="136"/>
      <c r="BB876" s="136"/>
      <c r="BC876" s="136"/>
      <c r="BD876" s="136"/>
      <c r="BE876" s="136"/>
      <c r="BF876" s="136"/>
      <c r="BG876" s="136"/>
      <c r="BH876" s="136"/>
      <c r="BI876" s="136"/>
      <c r="BJ876" s="136"/>
      <c r="BK876" s="136"/>
      <c r="BL876" s="136"/>
      <c r="BM876" s="136"/>
      <c r="BN876" s="136"/>
      <c r="BO876" s="136"/>
      <c r="BP876" s="136"/>
      <c r="BQ876" s="136"/>
      <c r="BR876" s="136"/>
      <c r="BS876" s="136"/>
      <c r="BT876" s="136"/>
      <c r="BU876" s="136"/>
      <c r="BV876" s="136"/>
      <c r="BW876" s="136"/>
      <c r="BX876" s="136"/>
      <c r="BY876" s="136"/>
      <c r="BZ876" s="136"/>
      <c r="CA876" s="136"/>
      <c r="CB876" s="136"/>
      <c r="CC876" s="136"/>
      <c r="CD876" s="136"/>
      <c r="CE876" s="136"/>
      <c r="CF876" s="136"/>
      <c r="CG876" s="136"/>
      <c r="CH876" s="136"/>
      <c r="CI876" s="136"/>
      <c r="CJ876" s="136"/>
      <c r="CK876" s="136"/>
      <c r="CL876" s="136"/>
      <c r="CM876" s="136"/>
      <c r="CN876" s="136"/>
      <c r="CO876" s="136"/>
      <c r="CP876" s="136"/>
      <c r="CQ876" s="136"/>
      <c r="CR876" s="136"/>
      <c r="CS876" s="136"/>
      <c r="CT876" s="136"/>
      <c r="CU876" s="136"/>
      <c r="CV876" s="136"/>
      <c r="CW876" s="136"/>
      <c r="CX876" s="136"/>
      <c r="CY876" s="136"/>
      <c r="CZ876" s="136"/>
      <c r="DA876" s="136"/>
      <c r="DB876" s="136"/>
      <c r="DC876" s="136"/>
      <c r="DD876" s="136"/>
      <c r="DE876" s="136"/>
      <c r="DF876" s="136"/>
      <c r="DG876" s="136"/>
      <c r="DH876" s="136"/>
      <c r="DI876" s="136"/>
      <c r="DJ876" s="136"/>
      <c r="DK876" s="136"/>
      <c r="DL876" s="136"/>
      <c r="DM876" s="136"/>
      <c r="DN876" s="136"/>
      <c r="DO876" s="136"/>
      <c r="DP876" s="136"/>
      <c r="DQ876" s="136"/>
      <c r="DR876" s="136"/>
      <c r="DS876" s="136"/>
      <c r="DT876" s="136"/>
      <c r="DU876" s="136"/>
      <c r="DV876" s="136"/>
      <c r="DW876" s="136"/>
      <c r="DX876" s="136"/>
      <c r="DY876" s="136"/>
      <c r="DZ876" s="136"/>
      <c r="EA876" s="136"/>
      <c r="EB876" s="136"/>
      <c r="EC876" s="136"/>
      <c r="ED876" s="136"/>
      <c r="EE876" s="136"/>
      <c r="EF876" s="136"/>
      <c r="EG876" s="136"/>
      <c r="EH876" s="136"/>
      <c r="EI876" s="136"/>
      <c r="EJ876" s="136"/>
      <c r="EK876" s="136"/>
      <c r="EL876" s="136"/>
      <c r="EM876" s="136"/>
      <c r="EN876" s="136"/>
      <c r="EO876" s="136"/>
      <c r="EP876" s="136"/>
      <c r="EQ876" s="136"/>
      <c r="ER876" s="136"/>
      <c r="ES876" s="136"/>
      <c r="ET876" s="136"/>
      <c r="EU876" s="136"/>
      <c r="EV876" s="136"/>
      <c r="EW876" s="136"/>
      <c r="EX876" s="136"/>
      <c r="EY876" s="136"/>
      <c r="EZ876" s="136"/>
      <c r="FA876" s="136"/>
      <c r="FB876" s="136"/>
      <c r="FC876" s="136"/>
      <c r="FD876" s="136"/>
      <c r="FE876" s="136"/>
      <c r="FF876" s="136"/>
      <c r="FG876" s="136"/>
      <c r="FH876" s="136"/>
      <c r="FI876" s="136"/>
      <c r="FJ876" s="136"/>
      <c r="FK876" s="136"/>
      <c r="FL876" s="136"/>
      <c r="FM876" s="136"/>
      <c r="FN876" s="136"/>
      <c r="FO876" s="136"/>
      <c r="FP876" s="136"/>
      <c r="FQ876" s="136"/>
      <c r="FR876" s="136"/>
      <c r="FS876" s="136"/>
      <c r="FT876" s="136"/>
      <c r="FU876" s="136"/>
      <c r="FV876" s="136"/>
      <c r="FW876" s="136"/>
      <c r="FX876" s="136"/>
      <c r="FY876" s="136"/>
      <c r="FZ876" s="136"/>
      <c r="GA876" s="136"/>
      <c r="GB876" s="136"/>
      <c r="GC876" s="136"/>
      <c r="GD876" s="136"/>
      <c r="GE876" s="136"/>
      <c r="GF876" s="136"/>
      <c r="GG876" s="136"/>
      <c r="GH876" s="136"/>
      <c r="GI876" s="136"/>
      <c r="GJ876" s="136"/>
      <c r="GK876" s="136"/>
      <c r="GL876" s="136"/>
      <c r="GM876" s="136"/>
      <c r="GN876" s="136"/>
      <c r="GO876" s="136"/>
      <c r="GP876" s="136"/>
      <c r="GQ876" s="136"/>
      <c r="GR876" s="136"/>
      <c r="GS876" s="136"/>
      <c r="GT876" s="136"/>
      <c r="GU876" s="136"/>
      <c r="GV876" s="136"/>
      <c r="GW876" s="136"/>
      <c r="GX876" s="136"/>
      <c r="GY876" s="136"/>
      <c r="GZ876" s="136"/>
      <c r="HA876" s="136"/>
      <c r="HB876" s="136"/>
      <c r="HC876" s="136"/>
      <c r="HD876" s="136"/>
      <c r="HE876" s="136"/>
      <c r="HF876" s="136"/>
      <c r="HG876" s="136"/>
      <c r="HH876" s="136"/>
      <c r="HI876" s="136"/>
      <c r="HJ876" s="136"/>
      <c r="HK876" s="136"/>
      <c r="HL876" s="136"/>
      <c r="HM876" s="136"/>
      <c r="HN876" s="136"/>
      <c r="HO876" s="136"/>
      <c r="HP876" s="136"/>
      <c r="HQ876" s="136"/>
      <c r="HR876" s="136"/>
      <c r="HS876" s="136"/>
      <c r="HT876" s="136"/>
      <c r="HU876" s="136"/>
      <c r="HV876" s="136"/>
      <c r="HW876" s="136"/>
      <c r="HX876" s="136"/>
      <c r="HY876" s="136"/>
      <c r="HZ876" s="136"/>
      <c r="IA876" s="136"/>
      <c r="IB876" s="136"/>
      <c r="IC876" s="136"/>
      <c r="ID876" s="136"/>
      <c r="IE876" s="136"/>
      <c r="IF876" s="136"/>
      <c r="IG876" s="136"/>
    </row>
    <row r="877" spans="1:241" ht="15" customHeight="1" x14ac:dyDescent="0.25">
      <c r="A877" s="135" t="s">
        <v>511</v>
      </c>
      <c r="B877" s="205">
        <v>16786280</v>
      </c>
      <c r="C877" s="205">
        <v>3049824</v>
      </c>
      <c r="D877" s="205">
        <v>1231659</v>
      </c>
      <c r="E877" s="205">
        <v>1093486</v>
      </c>
      <c r="F877" s="205">
        <v>1542659</v>
      </c>
      <c r="G877" s="205">
        <v>683209</v>
      </c>
      <c r="H877" s="242">
        <v>24387117</v>
      </c>
      <c r="I877" s="136"/>
      <c r="J877" s="135" t="s">
        <v>550</v>
      </c>
      <c r="K877" s="205">
        <v>3350331</v>
      </c>
      <c r="L877" s="205">
        <v>2120138</v>
      </c>
      <c r="M877" s="205">
        <v>658772</v>
      </c>
      <c r="N877" s="205">
        <v>965037</v>
      </c>
      <c r="O877" s="205">
        <v>1220529</v>
      </c>
      <c r="P877" s="205">
        <v>405494</v>
      </c>
      <c r="Q877" s="242">
        <v>8720301</v>
      </c>
      <c r="R877" s="136"/>
      <c r="S877" s="136"/>
      <c r="T877" s="136"/>
      <c r="U877" s="136"/>
      <c r="V877" s="136"/>
      <c r="W877" s="136"/>
      <c r="X877" s="136"/>
      <c r="Y877" s="136"/>
      <c r="Z877" s="136"/>
      <c r="AA877" s="136"/>
      <c r="AB877" s="136"/>
      <c r="AC877" s="136"/>
      <c r="AD877" s="136"/>
      <c r="AE877" s="136"/>
      <c r="AF877" s="136"/>
      <c r="AG877" s="136"/>
      <c r="AH877" s="136"/>
      <c r="AI877" s="136"/>
      <c r="AJ877" s="136"/>
      <c r="AK877" s="136"/>
      <c r="AL877" s="136"/>
      <c r="AM877" s="136"/>
      <c r="AN877" s="136"/>
      <c r="AO877" s="136"/>
      <c r="AP877" s="136"/>
      <c r="AQ877" s="136"/>
      <c r="AR877" s="136"/>
      <c r="AS877" s="136"/>
      <c r="AT877" s="136"/>
      <c r="AU877" s="136"/>
      <c r="AV877" s="136"/>
      <c r="AW877" s="136"/>
      <c r="AX877" s="136"/>
      <c r="AY877" s="136"/>
      <c r="AZ877" s="136"/>
      <c r="BA877" s="136"/>
      <c r="BB877" s="136"/>
      <c r="BC877" s="136"/>
      <c r="BD877" s="136"/>
      <c r="BE877" s="136"/>
      <c r="BF877" s="136"/>
      <c r="BG877" s="136"/>
      <c r="BH877" s="136"/>
      <c r="BI877" s="136"/>
      <c r="BJ877" s="136"/>
      <c r="BK877" s="136"/>
      <c r="BL877" s="136"/>
      <c r="BM877" s="136"/>
      <c r="BN877" s="136"/>
      <c r="BO877" s="136"/>
      <c r="BP877" s="136"/>
      <c r="BQ877" s="136"/>
      <c r="BR877" s="136"/>
      <c r="BS877" s="136"/>
      <c r="BT877" s="136"/>
      <c r="BU877" s="136"/>
      <c r="BV877" s="136"/>
      <c r="BW877" s="136"/>
      <c r="BX877" s="136"/>
      <c r="BY877" s="136"/>
      <c r="BZ877" s="136"/>
      <c r="CA877" s="136"/>
      <c r="CB877" s="136"/>
      <c r="CC877" s="136"/>
      <c r="CD877" s="136"/>
      <c r="CE877" s="136"/>
      <c r="CF877" s="136"/>
      <c r="CG877" s="136"/>
      <c r="CH877" s="136"/>
      <c r="CI877" s="136"/>
      <c r="CJ877" s="136"/>
      <c r="CK877" s="136"/>
      <c r="CL877" s="136"/>
      <c r="CM877" s="136"/>
      <c r="CN877" s="136"/>
      <c r="CO877" s="136"/>
      <c r="CP877" s="136"/>
      <c r="CQ877" s="136"/>
      <c r="CR877" s="136"/>
      <c r="CS877" s="136"/>
      <c r="CT877" s="136"/>
      <c r="CU877" s="136"/>
      <c r="CV877" s="136"/>
      <c r="CW877" s="136"/>
      <c r="CX877" s="136"/>
      <c r="CY877" s="136"/>
      <c r="CZ877" s="136"/>
      <c r="DA877" s="136"/>
      <c r="DB877" s="136"/>
      <c r="DC877" s="136"/>
      <c r="DD877" s="136"/>
      <c r="DE877" s="136"/>
      <c r="DF877" s="136"/>
      <c r="DG877" s="136"/>
      <c r="DH877" s="136"/>
      <c r="DI877" s="136"/>
      <c r="DJ877" s="136"/>
      <c r="DK877" s="136"/>
      <c r="DL877" s="136"/>
      <c r="DM877" s="136"/>
      <c r="DN877" s="136"/>
      <c r="DO877" s="136"/>
      <c r="DP877" s="136"/>
      <c r="DQ877" s="136"/>
      <c r="DR877" s="136"/>
      <c r="DS877" s="136"/>
      <c r="DT877" s="136"/>
      <c r="DU877" s="136"/>
      <c r="DV877" s="136"/>
      <c r="DW877" s="136"/>
      <c r="DX877" s="136"/>
      <c r="DY877" s="136"/>
      <c r="DZ877" s="136"/>
      <c r="EA877" s="136"/>
      <c r="EB877" s="136"/>
      <c r="EC877" s="136"/>
      <c r="ED877" s="136"/>
      <c r="EE877" s="136"/>
      <c r="EF877" s="136"/>
      <c r="EG877" s="136"/>
      <c r="EH877" s="136"/>
      <c r="EI877" s="136"/>
      <c r="EJ877" s="136"/>
      <c r="EK877" s="136"/>
      <c r="EL877" s="136"/>
      <c r="EM877" s="136"/>
      <c r="EN877" s="136"/>
      <c r="EO877" s="136"/>
      <c r="EP877" s="136"/>
      <c r="EQ877" s="136"/>
      <c r="ER877" s="136"/>
      <c r="ES877" s="136"/>
      <c r="ET877" s="136"/>
      <c r="EU877" s="136"/>
      <c r="EV877" s="136"/>
      <c r="EW877" s="136"/>
      <c r="EX877" s="136"/>
      <c r="EY877" s="136"/>
      <c r="EZ877" s="136"/>
      <c r="FA877" s="136"/>
      <c r="FB877" s="136"/>
      <c r="FC877" s="136"/>
      <c r="FD877" s="136"/>
      <c r="FE877" s="136"/>
      <c r="FF877" s="136"/>
      <c r="FG877" s="136"/>
      <c r="FH877" s="136"/>
      <c r="FI877" s="136"/>
      <c r="FJ877" s="136"/>
      <c r="FK877" s="136"/>
      <c r="FL877" s="136"/>
      <c r="FM877" s="136"/>
      <c r="FN877" s="136"/>
      <c r="FO877" s="136"/>
      <c r="FP877" s="136"/>
      <c r="FQ877" s="136"/>
      <c r="FR877" s="136"/>
      <c r="FS877" s="136"/>
      <c r="FT877" s="136"/>
      <c r="FU877" s="136"/>
      <c r="FV877" s="136"/>
      <c r="FW877" s="136"/>
      <c r="FX877" s="136"/>
      <c r="FY877" s="136"/>
      <c r="FZ877" s="136"/>
      <c r="GA877" s="136"/>
      <c r="GB877" s="136"/>
      <c r="GC877" s="136"/>
      <c r="GD877" s="136"/>
      <c r="GE877" s="136"/>
      <c r="GF877" s="136"/>
      <c r="GG877" s="136"/>
      <c r="GH877" s="136"/>
      <c r="GI877" s="136"/>
      <c r="GJ877" s="136"/>
      <c r="GK877" s="136"/>
      <c r="GL877" s="136"/>
      <c r="GM877" s="136"/>
      <c r="GN877" s="136"/>
      <c r="GO877" s="136"/>
      <c r="GP877" s="136"/>
      <c r="GQ877" s="136"/>
      <c r="GR877" s="136"/>
      <c r="GS877" s="136"/>
      <c r="GT877" s="136"/>
      <c r="GU877" s="136"/>
      <c r="GV877" s="136"/>
      <c r="GW877" s="136"/>
      <c r="GX877" s="136"/>
      <c r="GY877" s="136"/>
      <c r="GZ877" s="136"/>
      <c r="HA877" s="136"/>
      <c r="HB877" s="136"/>
      <c r="HC877" s="136"/>
      <c r="HD877" s="136"/>
      <c r="HE877" s="136"/>
      <c r="HF877" s="136"/>
      <c r="HG877" s="136"/>
      <c r="HH877" s="136"/>
      <c r="HI877" s="136"/>
      <c r="HJ877" s="136"/>
      <c r="HK877" s="136"/>
      <c r="HL877" s="136"/>
      <c r="HM877" s="136"/>
      <c r="HN877" s="136"/>
      <c r="HO877" s="136"/>
      <c r="HP877" s="136"/>
      <c r="HQ877" s="136"/>
      <c r="HR877" s="136"/>
      <c r="HS877" s="136"/>
      <c r="HT877" s="136"/>
      <c r="HU877" s="136"/>
      <c r="HV877" s="136"/>
      <c r="HW877" s="136"/>
      <c r="HX877" s="136"/>
      <c r="HY877" s="136"/>
      <c r="HZ877" s="136"/>
      <c r="IA877" s="136"/>
      <c r="IB877" s="136"/>
      <c r="IC877" s="136"/>
      <c r="ID877" s="136"/>
      <c r="IE877" s="136"/>
      <c r="IF877" s="136"/>
      <c r="IG877" s="136"/>
    </row>
    <row r="878" spans="1:241" ht="15" customHeight="1" x14ac:dyDescent="0.25">
      <c r="A878" s="135" t="s">
        <v>723</v>
      </c>
      <c r="B878" s="205">
        <v>19417635</v>
      </c>
      <c r="C878" s="205">
        <v>3022326</v>
      </c>
      <c r="D878" s="205">
        <v>1163320</v>
      </c>
      <c r="E878" s="205">
        <v>1301896</v>
      </c>
      <c r="F878" s="205">
        <v>1552875</v>
      </c>
      <c r="G878" s="205">
        <v>489248</v>
      </c>
      <c r="H878" s="242">
        <v>26947300</v>
      </c>
      <c r="I878" s="136"/>
      <c r="J878" s="135" t="s">
        <v>553</v>
      </c>
      <c r="K878" s="205">
        <v>2977358</v>
      </c>
      <c r="L878" s="205">
        <v>1680120</v>
      </c>
      <c r="M878" s="205">
        <v>564428</v>
      </c>
      <c r="N878" s="205">
        <v>875009</v>
      </c>
      <c r="O878" s="205">
        <v>1364170</v>
      </c>
      <c r="P878" s="205">
        <v>384827</v>
      </c>
      <c r="Q878" s="242">
        <v>7845912</v>
      </c>
      <c r="R878" s="136"/>
      <c r="S878" s="136"/>
      <c r="T878" s="136"/>
      <c r="U878" s="136"/>
      <c r="V878" s="136"/>
      <c r="W878" s="136"/>
      <c r="X878" s="136"/>
      <c r="Y878" s="136"/>
      <c r="Z878" s="136"/>
      <c r="AA878" s="136"/>
      <c r="AB878" s="136"/>
      <c r="AC878" s="136"/>
      <c r="AD878" s="136"/>
      <c r="AE878" s="136"/>
      <c r="AF878" s="136"/>
      <c r="AG878" s="136"/>
      <c r="AH878" s="136"/>
      <c r="AI878" s="136"/>
      <c r="AJ878" s="136"/>
      <c r="AK878" s="136"/>
      <c r="AL878" s="136"/>
      <c r="AM878" s="136"/>
      <c r="AN878" s="136"/>
      <c r="AO878" s="136"/>
      <c r="AP878" s="136"/>
      <c r="AQ878" s="136"/>
      <c r="AR878" s="136"/>
      <c r="AS878" s="136"/>
      <c r="AT878" s="136"/>
      <c r="AU878" s="136"/>
      <c r="AV878" s="136"/>
      <c r="AW878" s="136"/>
      <c r="AX878" s="136"/>
      <c r="AY878" s="136"/>
      <c r="AZ878" s="136"/>
      <c r="BA878" s="136"/>
      <c r="BB878" s="136"/>
      <c r="BC878" s="136"/>
      <c r="BD878" s="136"/>
      <c r="BE878" s="136"/>
      <c r="BF878" s="136"/>
      <c r="BG878" s="136"/>
      <c r="BH878" s="136"/>
      <c r="BI878" s="136"/>
      <c r="BJ878" s="136"/>
      <c r="BK878" s="136"/>
      <c r="BL878" s="136"/>
      <c r="BM878" s="136"/>
      <c r="BN878" s="136"/>
      <c r="BO878" s="136"/>
      <c r="BP878" s="136"/>
      <c r="BQ878" s="136"/>
      <c r="BR878" s="136"/>
      <c r="BS878" s="136"/>
      <c r="BT878" s="136"/>
      <c r="BU878" s="136"/>
      <c r="BV878" s="136"/>
      <c r="BW878" s="136"/>
      <c r="BX878" s="136"/>
      <c r="BY878" s="136"/>
      <c r="BZ878" s="136"/>
      <c r="CA878" s="136"/>
      <c r="CB878" s="136"/>
      <c r="CC878" s="136"/>
      <c r="CD878" s="136"/>
      <c r="CE878" s="136"/>
      <c r="CF878" s="136"/>
      <c r="CG878" s="136"/>
      <c r="CH878" s="136"/>
      <c r="CI878" s="136"/>
      <c r="CJ878" s="136"/>
      <c r="CK878" s="136"/>
      <c r="CL878" s="136"/>
      <c r="CM878" s="136"/>
      <c r="CN878" s="136"/>
      <c r="CO878" s="136"/>
      <c r="CP878" s="136"/>
      <c r="CQ878" s="136"/>
      <c r="CR878" s="136"/>
      <c r="CS878" s="136"/>
      <c r="CT878" s="136"/>
      <c r="CU878" s="136"/>
      <c r="CV878" s="136"/>
      <c r="CW878" s="136"/>
      <c r="CX878" s="136"/>
      <c r="CY878" s="136"/>
      <c r="CZ878" s="136"/>
      <c r="DA878" s="136"/>
      <c r="DB878" s="136"/>
      <c r="DC878" s="136"/>
      <c r="DD878" s="136"/>
      <c r="DE878" s="136"/>
      <c r="DF878" s="136"/>
      <c r="DG878" s="136"/>
      <c r="DH878" s="136"/>
      <c r="DI878" s="136"/>
      <c r="DJ878" s="136"/>
      <c r="DK878" s="136"/>
      <c r="DL878" s="136"/>
      <c r="DM878" s="136"/>
      <c r="DN878" s="136"/>
      <c r="DO878" s="136"/>
      <c r="DP878" s="136"/>
      <c r="DQ878" s="136"/>
      <c r="DR878" s="136"/>
      <c r="DS878" s="136"/>
      <c r="DT878" s="136"/>
      <c r="DU878" s="136"/>
      <c r="DV878" s="136"/>
      <c r="DW878" s="136"/>
      <c r="DX878" s="136"/>
      <c r="DY878" s="136"/>
      <c r="DZ878" s="136"/>
      <c r="EA878" s="136"/>
      <c r="EB878" s="136"/>
      <c r="EC878" s="136"/>
      <c r="ED878" s="136"/>
      <c r="EE878" s="136"/>
      <c r="EF878" s="136"/>
      <c r="EG878" s="136"/>
      <c r="EH878" s="136"/>
      <c r="EI878" s="136"/>
      <c r="EJ878" s="136"/>
      <c r="EK878" s="136"/>
      <c r="EL878" s="136"/>
      <c r="EM878" s="136"/>
      <c r="EN878" s="136"/>
      <c r="EO878" s="136"/>
      <c r="EP878" s="136"/>
      <c r="EQ878" s="136"/>
      <c r="ER878" s="136"/>
      <c r="ES878" s="136"/>
      <c r="ET878" s="136"/>
      <c r="EU878" s="136"/>
      <c r="EV878" s="136"/>
      <c r="EW878" s="136"/>
      <c r="EX878" s="136"/>
      <c r="EY878" s="136"/>
      <c r="EZ878" s="136"/>
      <c r="FA878" s="136"/>
      <c r="FB878" s="136"/>
      <c r="FC878" s="136"/>
      <c r="FD878" s="136"/>
      <c r="FE878" s="136"/>
      <c r="FF878" s="136"/>
      <c r="FG878" s="136"/>
      <c r="FH878" s="136"/>
      <c r="FI878" s="136"/>
      <c r="FJ878" s="136"/>
      <c r="FK878" s="136"/>
      <c r="FL878" s="136"/>
      <c r="FM878" s="136"/>
      <c r="FN878" s="136"/>
      <c r="FO878" s="136"/>
      <c r="FP878" s="136"/>
      <c r="FQ878" s="136"/>
      <c r="FR878" s="136"/>
      <c r="FS878" s="136"/>
      <c r="FT878" s="136"/>
      <c r="FU878" s="136"/>
      <c r="FV878" s="136"/>
      <c r="FW878" s="136"/>
      <c r="FX878" s="136"/>
      <c r="FY878" s="136"/>
      <c r="FZ878" s="136"/>
      <c r="GA878" s="136"/>
      <c r="GB878" s="136"/>
      <c r="GC878" s="136"/>
      <c r="GD878" s="136"/>
      <c r="GE878" s="136"/>
      <c r="GF878" s="136"/>
      <c r="GG878" s="136"/>
      <c r="GH878" s="136"/>
      <c r="GI878" s="136"/>
      <c r="GJ878" s="136"/>
      <c r="GK878" s="136"/>
      <c r="GL878" s="136"/>
      <c r="GM878" s="136"/>
      <c r="GN878" s="136"/>
      <c r="GO878" s="136"/>
      <c r="GP878" s="136"/>
      <c r="GQ878" s="136"/>
      <c r="GR878" s="136"/>
      <c r="GS878" s="136"/>
      <c r="GT878" s="136"/>
      <c r="GU878" s="136"/>
      <c r="GV878" s="136"/>
      <c r="GW878" s="136"/>
      <c r="GX878" s="136"/>
      <c r="GY878" s="136"/>
      <c r="GZ878" s="136"/>
      <c r="HA878" s="136"/>
      <c r="HB878" s="136"/>
      <c r="HC878" s="136"/>
      <c r="HD878" s="136"/>
      <c r="HE878" s="136"/>
      <c r="HF878" s="136"/>
      <c r="HG878" s="136"/>
      <c r="HH878" s="136"/>
      <c r="HI878" s="136"/>
      <c r="HJ878" s="136"/>
      <c r="HK878" s="136"/>
      <c r="HL878" s="136"/>
      <c r="HM878" s="136"/>
      <c r="HN878" s="136"/>
      <c r="HO878" s="136"/>
      <c r="HP878" s="136"/>
      <c r="HQ878" s="136"/>
      <c r="HR878" s="136"/>
      <c r="HS878" s="136"/>
      <c r="HT878" s="136"/>
      <c r="HU878" s="136"/>
      <c r="HV878" s="136"/>
      <c r="HW878" s="136"/>
      <c r="HX878" s="136"/>
      <c r="HY878" s="136"/>
      <c r="HZ878" s="136"/>
      <c r="IA878" s="136"/>
      <c r="IB878" s="136"/>
      <c r="IC878" s="136"/>
      <c r="ID878" s="136"/>
      <c r="IE878" s="136"/>
      <c r="IF878" s="136"/>
      <c r="IG878" s="136"/>
    </row>
    <row r="879" spans="1:241" ht="15" customHeight="1" x14ac:dyDescent="0.25">
      <c r="A879" s="135" t="s">
        <v>724</v>
      </c>
      <c r="B879" s="205">
        <v>11123753</v>
      </c>
      <c r="C879" s="205">
        <v>2602084</v>
      </c>
      <c r="D879" s="205">
        <v>1208225</v>
      </c>
      <c r="E879" s="205">
        <v>916054</v>
      </c>
      <c r="F879" s="205">
        <v>1696857</v>
      </c>
      <c r="G879" s="205">
        <v>465511</v>
      </c>
      <c r="H879" s="242">
        <v>18012484</v>
      </c>
      <c r="I879" s="136"/>
      <c r="J879" s="135" t="s">
        <v>554</v>
      </c>
      <c r="K879" s="205">
        <v>3413731</v>
      </c>
      <c r="L879" s="205">
        <v>1966890</v>
      </c>
      <c r="M879" s="205">
        <v>715447</v>
      </c>
      <c r="N879" s="205">
        <v>956872</v>
      </c>
      <c r="O879" s="205">
        <v>1357504</v>
      </c>
      <c r="P879" s="205">
        <v>352046</v>
      </c>
      <c r="Q879" s="242">
        <v>8762490</v>
      </c>
      <c r="R879" s="136"/>
      <c r="S879" s="136"/>
      <c r="T879" s="136"/>
      <c r="U879" s="136"/>
      <c r="V879" s="136"/>
      <c r="W879" s="136"/>
      <c r="X879" s="136"/>
      <c r="Y879" s="136"/>
      <c r="Z879" s="136"/>
      <c r="AA879" s="136"/>
      <c r="AB879" s="136"/>
      <c r="AC879" s="136"/>
      <c r="AD879" s="136"/>
      <c r="AE879" s="136"/>
      <c r="AF879" s="136"/>
      <c r="AG879" s="136"/>
      <c r="AH879" s="136"/>
      <c r="AI879" s="136"/>
      <c r="AJ879" s="136"/>
      <c r="AK879" s="136"/>
      <c r="AL879" s="136"/>
      <c r="AM879" s="136"/>
      <c r="AN879" s="136"/>
      <c r="AO879" s="136"/>
      <c r="AP879" s="136"/>
      <c r="AQ879" s="136"/>
      <c r="AR879" s="136"/>
      <c r="AS879" s="136"/>
      <c r="AT879" s="136"/>
      <c r="AU879" s="136"/>
      <c r="AV879" s="136"/>
      <c r="AW879" s="136"/>
      <c r="AX879" s="136"/>
      <c r="AY879" s="136"/>
      <c r="AZ879" s="136"/>
      <c r="BA879" s="136"/>
      <c r="BB879" s="136"/>
      <c r="BC879" s="136"/>
      <c r="BD879" s="136"/>
      <c r="BE879" s="136"/>
      <c r="BF879" s="136"/>
      <c r="BG879" s="136"/>
      <c r="BH879" s="136"/>
      <c r="BI879" s="136"/>
      <c r="BJ879" s="136"/>
      <c r="BK879" s="136"/>
      <c r="BL879" s="136"/>
      <c r="BM879" s="136"/>
      <c r="BN879" s="136"/>
      <c r="BO879" s="136"/>
      <c r="BP879" s="136"/>
      <c r="BQ879" s="136"/>
      <c r="BR879" s="136"/>
      <c r="BS879" s="136"/>
      <c r="BT879" s="136"/>
      <c r="BU879" s="136"/>
      <c r="BV879" s="136"/>
      <c r="BW879" s="136"/>
      <c r="BX879" s="136"/>
      <c r="BY879" s="136"/>
      <c r="BZ879" s="136"/>
      <c r="CA879" s="136"/>
      <c r="CB879" s="136"/>
      <c r="CC879" s="136"/>
      <c r="CD879" s="136"/>
      <c r="CE879" s="136"/>
      <c r="CF879" s="136"/>
      <c r="CG879" s="136"/>
      <c r="CH879" s="136"/>
      <c r="CI879" s="136"/>
      <c r="CJ879" s="136"/>
      <c r="CK879" s="136"/>
      <c r="CL879" s="136"/>
      <c r="CM879" s="136"/>
      <c r="CN879" s="136"/>
      <c r="CO879" s="136"/>
      <c r="CP879" s="136"/>
      <c r="CQ879" s="136"/>
      <c r="CR879" s="136"/>
      <c r="CS879" s="136"/>
      <c r="CT879" s="136"/>
      <c r="CU879" s="136"/>
      <c r="CV879" s="136"/>
      <c r="CW879" s="136"/>
      <c r="CX879" s="136"/>
      <c r="CY879" s="136"/>
      <c r="CZ879" s="136"/>
      <c r="DA879" s="136"/>
      <c r="DB879" s="136"/>
      <c r="DC879" s="136"/>
      <c r="DD879" s="136"/>
      <c r="DE879" s="136"/>
      <c r="DF879" s="136"/>
      <c r="DG879" s="136"/>
      <c r="DH879" s="136"/>
      <c r="DI879" s="136"/>
      <c r="DJ879" s="136"/>
      <c r="DK879" s="136"/>
      <c r="DL879" s="136"/>
      <c r="DM879" s="136"/>
      <c r="DN879" s="136"/>
      <c r="DO879" s="136"/>
      <c r="DP879" s="136"/>
      <c r="DQ879" s="136"/>
      <c r="DR879" s="136"/>
      <c r="DS879" s="136"/>
      <c r="DT879" s="136"/>
      <c r="DU879" s="136"/>
      <c r="DV879" s="136"/>
      <c r="DW879" s="136"/>
      <c r="DX879" s="136"/>
      <c r="DY879" s="136"/>
      <c r="DZ879" s="136"/>
      <c r="EA879" s="136"/>
      <c r="EB879" s="136"/>
      <c r="EC879" s="136"/>
      <c r="ED879" s="136"/>
      <c r="EE879" s="136"/>
      <c r="EF879" s="136"/>
      <c r="EG879" s="136"/>
      <c r="EH879" s="136"/>
      <c r="EI879" s="136"/>
      <c r="EJ879" s="136"/>
      <c r="EK879" s="136"/>
      <c r="EL879" s="136"/>
      <c r="EM879" s="136"/>
      <c r="EN879" s="136"/>
      <c r="EO879" s="136"/>
      <c r="EP879" s="136"/>
      <c r="EQ879" s="136"/>
      <c r="ER879" s="136"/>
      <c r="ES879" s="136"/>
      <c r="ET879" s="136"/>
      <c r="EU879" s="136"/>
      <c r="EV879" s="136"/>
      <c r="EW879" s="136"/>
      <c r="EX879" s="136"/>
      <c r="EY879" s="136"/>
      <c r="EZ879" s="136"/>
      <c r="FA879" s="136"/>
      <c r="FB879" s="136"/>
      <c r="FC879" s="136"/>
      <c r="FD879" s="136"/>
      <c r="FE879" s="136"/>
      <c r="FF879" s="136"/>
      <c r="FG879" s="136"/>
      <c r="FH879" s="136"/>
      <c r="FI879" s="136"/>
      <c r="FJ879" s="136"/>
      <c r="FK879" s="136"/>
      <c r="FL879" s="136"/>
      <c r="FM879" s="136"/>
      <c r="FN879" s="136"/>
      <c r="FO879" s="136"/>
      <c r="FP879" s="136"/>
      <c r="FQ879" s="136"/>
      <c r="FR879" s="136"/>
      <c r="FS879" s="136"/>
      <c r="FT879" s="136"/>
      <c r="FU879" s="136"/>
      <c r="FV879" s="136"/>
      <c r="FW879" s="136"/>
      <c r="FX879" s="136"/>
      <c r="FY879" s="136"/>
      <c r="FZ879" s="136"/>
      <c r="GA879" s="136"/>
      <c r="GB879" s="136"/>
      <c r="GC879" s="136"/>
      <c r="GD879" s="136"/>
      <c r="GE879" s="136"/>
      <c r="GF879" s="136"/>
      <c r="GG879" s="136"/>
      <c r="GH879" s="136"/>
      <c r="GI879" s="136"/>
      <c r="GJ879" s="136"/>
      <c r="GK879" s="136"/>
      <c r="GL879" s="136"/>
      <c r="GM879" s="136"/>
      <c r="GN879" s="136"/>
      <c r="GO879" s="136"/>
      <c r="GP879" s="136"/>
      <c r="GQ879" s="136"/>
      <c r="GR879" s="136"/>
      <c r="GS879" s="136"/>
      <c r="GT879" s="136"/>
      <c r="GU879" s="136"/>
      <c r="GV879" s="136"/>
      <c r="GW879" s="136"/>
      <c r="GX879" s="136"/>
      <c r="GY879" s="136"/>
      <c r="GZ879" s="136"/>
      <c r="HA879" s="136"/>
      <c r="HB879" s="136"/>
      <c r="HC879" s="136"/>
      <c r="HD879" s="136"/>
      <c r="HE879" s="136"/>
      <c r="HF879" s="136"/>
      <c r="HG879" s="136"/>
      <c r="HH879" s="136"/>
      <c r="HI879" s="136"/>
      <c r="HJ879" s="136"/>
      <c r="HK879" s="136"/>
      <c r="HL879" s="136"/>
      <c r="HM879" s="136"/>
      <c r="HN879" s="136"/>
      <c r="HO879" s="136"/>
      <c r="HP879" s="136"/>
      <c r="HQ879" s="136"/>
      <c r="HR879" s="136"/>
      <c r="HS879" s="136"/>
      <c r="HT879" s="136"/>
      <c r="HU879" s="136"/>
      <c r="HV879" s="136"/>
      <c r="HW879" s="136"/>
      <c r="HX879" s="136"/>
      <c r="HY879" s="136"/>
      <c r="HZ879" s="136"/>
      <c r="IA879" s="136"/>
      <c r="IB879" s="136"/>
      <c r="IC879" s="136"/>
      <c r="ID879" s="136"/>
      <c r="IE879" s="136"/>
      <c r="IF879" s="136"/>
      <c r="IG879" s="136"/>
    </row>
    <row r="880" spans="1:241" ht="15" customHeight="1" x14ac:dyDescent="0.25">
      <c r="A880" s="135" t="s">
        <v>650</v>
      </c>
      <c r="B880" s="205">
        <v>11788828</v>
      </c>
      <c r="C880" s="205">
        <v>3690259</v>
      </c>
      <c r="D880" s="205">
        <v>1204754</v>
      </c>
      <c r="E880" s="205">
        <v>1120825</v>
      </c>
      <c r="F880" s="205">
        <v>1485596</v>
      </c>
      <c r="G880" s="205">
        <v>348593</v>
      </c>
      <c r="H880" s="242">
        <v>19638855</v>
      </c>
      <c r="I880" s="136"/>
      <c r="J880" s="135" t="s">
        <v>733</v>
      </c>
      <c r="K880" s="205">
        <v>7056711</v>
      </c>
      <c r="L880" s="205">
        <v>2874044</v>
      </c>
      <c r="M880" s="205">
        <v>1132210</v>
      </c>
      <c r="N880" s="205">
        <v>909731</v>
      </c>
      <c r="O880" s="205">
        <v>1477229</v>
      </c>
      <c r="P880" s="205">
        <v>466433</v>
      </c>
      <c r="Q880" s="242">
        <v>13916358</v>
      </c>
      <c r="R880" s="136"/>
      <c r="S880" s="136"/>
      <c r="T880" s="136"/>
      <c r="U880" s="136"/>
      <c r="V880" s="136"/>
      <c r="W880" s="136"/>
      <c r="X880" s="136"/>
      <c r="Y880" s="136"/>
      <c r="Z880" s="136"/>
      <c r="AA880" s="136"/>
      <c r="AB880" s="136"/>
      <c r="AC880" s="136"/>
      <c r="AD880" s="136"/>
      <c r="AE880" s="136"/>
      <c r="AF880" s="136"/>
      <c r="AG880" s="136"/>
      <c r="AH880" s="136"/>
      <c r="AI880" s="136"/>
      <c r="AJ880" s="136"/>
      <c r="AK880" s="136"/>
      <c r="AL880" s="136"/>
      <c r="AM880" s="136"/>
      <c r="AN880" s="136"/>
      <c r="AO880" s="136"/>
      <c r="AP880" s="136"/>
      <c r="AQ880" s="136"/>
      <c r="AR880" s="136"/>
      <c r="AS880" s="136"/>
      <c r="AT880" s="136"/>
      <c r="AU880" s="136"/>
      <c r="AV880" s="136"/>
      <c r="AW880" s="136"/>
      <c r="AX880" s="136"/>
      <c r="AY880" s="136"/>
      <c r="AZ880" s="136"/>
      <c r="BA880" s="136"/>
      <c r="BB880" s="136"/>
      <c r="BC880" s="136"/>
      <c r="BD880" s="136"/>
      <c r="BE880" s="136"/>
      <c r="BF880" s="136"/>
      <c r="BG880" s="136"/>
      <c r="BH880" s="136"/>
      <c r="BI880" s="136"/>
      <c r="BJ880" s="136"/>
      <c r="BK880" s="136"/>
      <c r="BL880" s="136"/>
      <c r="BM880" s="136"/>
      <c r="BN880" s="136"/>
      <c r="BO880" s="136"/>
      <c r="BP880" s="136"/>
      <c r="BQ880" s="136"/>
      <c r="BR880" s="136"/>
      <c r="BS880" s="136"/>
      <c r="BT880" s="136"/>
      <c r="BU880" s="136"/>
      <c r="BV880" s="136"/>
      <c r="BW880" s="136"/>
      <c r="BX880" s="136"/>
      <c r="BY880" s="136"/>
      <c r="BZ880" s="136"/>
      <c r="CA880" s="136"/>
      <c r="CB880" s="136"/>
      <c r="CC880" s="136"/>
      <c r="CD880" s="136"/>
      <c r="CE880" s="136"/>
      <c r="CF880" s="136"/>
      <c r="CG880" s="136"/>
      <c r="CH880" s="136"/>
      <c r="CI880" s="136"/>
      <c r="CJ880" s="136"/>
      <c r="CK880" s="136"/>
      <c r="CL880" s="136"/>
      <c r="CM880" s="136"/>
      <c r="CN880" s="136"/>
      <c r="CO880" s="136"/>
      <c r="CP880" s="136"/>
      <c r="CQ880" s="136"/>
      <c r="CR880" s="136"/>
      <c r="CS880" s="136"/>
      <c r="CT880" s="136"/>
      <c r="CU880" s="136"/>
      <c r="CV880" s="136"/>
      <c r="CW880" s="136"/>
      <c r="CX880" s="136"/>
      <c r="CY880" s="136"/>
      <c r="CZ880" s="136"/>
      <c r="DA880" s="136"/>
      <c r="DB880" s="136"/>
      <c r="DC880" s="136"/>
      <c r="DD880" s="136"/>
      <c r="DE880" s="136"/>
      <c r="DF880" s="136"/>
      <c r="DG880" s="136"/>
      <c r="DH880" s="136"/>
      <c r="DI880" s="136"/>
      <c r="DJ880" s="136"/>
      <c r="DK880" s="136"/>
      <c r="DL880" s="136"/>
      <c r="DM880" s="136"/>
      <c r="DN880" s="136"/>
      <c r="DO880" s="136"/>
      <c r="DP880" s="136"/>
      <c r="DQ880" s="136"/>
      <c r="DR880" s="136"/>
      <c r="DS880" s="136"/>
      <c r="DT880" s="136"/>
      <c r="DU880" s="136"/>
      <c r="DV880" s="136"/>
      <c r="DW880" s="136"/>
      <c r="DX880" s="136"/>
      <c r="DY880" s="136"/>
      <c r="DZ880" s="136"/>
      <c r="EA880" s="136"/>
      <c r="EB880" s="136"/>
      <c r="EC880" s="136"/>
      <c r="ED880" s="136"/>
      <c r="EE880" s="136"/>
      <c r="EF880" s="136"/>
      <c r="EG880" s="136"/>
      <c r="EH880" s="136"/>
      <c r="EI880" s="136"/>
      <c r="EJ880" s="136"/>
      <c r="EK880" s="136"/>
      <c r="EL880" s="136"/>
      <c r="EM880" s="136"/>
      <c r="EN880" s="136"/>
      <c r="EO880" s="136"/>
      <c r="EP880" s="136"/>
      <c r="EQ880" s="136"/>
      <c r="ER880" s="136"/>
      <c r="ES880" s="136"/>
      <c r="ET880" s="136"/>
      <c r="EU880" s="136"/>
      <c r="EV880" s="136"/>
      <c r="EW880" s="136"/>
      <c r="EX880" s="136"/>
      <c r="EY880" s="136"/>
      <c r="EZ880" s="136"/>
      <c r="FA880" s="136"/>
      <c r="FB880" s="136"/>
      <c r="FC880" s="136"/>
      <c r="FD880" s="136"/>
      <c r="FE880" s="136"/>
      <c r="FF880" s="136"/>
      <c r="FG880" s="136"/>
      <c r="FH880" s="136"/>
      <c r="FI880" s="136"/>
      <c r="FJ880" s="136"/>
      <c r="FK880" s="136"/>
      <c r="FL880" s="136"/>
      <c r="FM880" s="136"/>
      <c r="FN880" s="136"/>
      <c r="FO880" s="136"/>
      <c r="FP880" s="136"/>
      <c r="FQ880" s="136"/>
      <c r="FR880" s="136"/>
      <c r="FS880" s="136"/>
      <c r="FT880" s="136"/>
      <c r="FU880" s="136"/>
      <c r="FV880" s="136"/>
      <c r="FW880" s="136"/>
      <c r="FX880" s="136"/>
      <c r="FY880" s="136"/>
      <c r="FZ880" s="136"/>
      <c r="GA880" s="136"/>
      <c r="GB880" s="136"/>
      <c r="GC880" s="136"/>
      <c r="GD880" s="136"/>
      <c r="GE880" s="136"/>
      <c r="GF880" s="136"/>
      <c r="GG880" s="136"/>
      <c r="GH880" s="136"/>
      <c r="GI880" s="136"/>
      <c r="GJ880" s="136"/>
      <c r="GK880" s="136"/>
      <c r="GL880" s="136"/>
      <c r="GM880" s="136"/>
      <c r="GN880" s="136"/>
      <c r="GO880" s="136"/>
      <c r="GP880" s="136"/>
      <c r="GQ880" s="136"/>
      <c r="GR880" s="136"/>
      <c r="GS880" s="136"/>
      <c r="GT880" s="136"/>
      <c r="GU880" s="136"/>
      <c r="GV880" s="136"/>
      <c r="GW880" s="136"/>
      <c r="GX880" s="136"/>
      <c r="GY880" s="136"/>
      <c r="GZ880" s="136"/>
      <c r="HA880" s="136"/>
      <c r="HB880" s="136"/>
      <c r="HC880" s="136"/>
      <c r="HD880" s="136"/>
      <c r="HE880" s="136"/>
      <c r="HF880" s="136"/>
      <c r="HG880" s="136"/>
      <c r="HH880" s="136"/>
      <c r="HI880" s="136"/>
      <c r="HJ880" s="136"/>
      <c r="HK880" s="136"/>
      <c r="HL880" s="136"/>
      <c r="HM880" s="136"/>
      <c r="HN880" s="136"/>
      <c r="HO880" s="136"/>
      <c r="HP880" s="136"/>
      <c r="HQ880" s="136"/>
      <c r="HR880" s="136"/>
      <c r="HS880" s="136"/>
      <c r="HT880" s="136"/>
      <c r="HU880" s="136"/>
      <c r="HV880" s="136"/>
      <c r="HW880" s="136"/>
      <c r="HX880" s="136"/>
      <c r="HY880" s="136"/>
      <c r="HZ880" s="136"/>
      <c r="IA880" s="136"/>
      <c r="IB880" s="136"/>
      <c r="IC880" s="136"/>
      <c r="ID880" s="136"/>
      <c r="IE880" s="136"/>
      <c r="IF880" s="136"/>
      <c r="IG880" s="136"/>
    </row>
    <row r="881" spans="1:241" ht="15" customHeight="1" x14ac:dyDescent="0.25">
      <c r="A881" s="212" t="s">
        <v>1007</v>
      </c>
      <c r="B881" s="212">
        <v>171384793</v>
      </c>
      <c r="C881" s="212">
        <v>61004755</v>
      </c>
      <c r="D881" s="212">
        <v>22674841</v>
      </c>
      <c r="E881" s="212">
        <v>21079233</v>
      </c>
      <c r="F881" s="212">
        <v>37640382</v>
      </c>
      <c r="G881" s="212">
        <v>9764949</v>
      </c>
      <c r="H881" s="243">
        <v>323548953</v>
      </c>
      <c r="I881" s="136"/>
      <c r="J881" s="212" t="s">
        <v>1009</v>
      </c>
      <c r="K881" s="212">
        <v>109301975</v>
      </c>
      <c r="L881" s="212">
        <v>44631519</v>
      </c>
      <c r="M881" s="212">
        <v>17764727</v>
      </c>
      <c r="N881" s="212">
        <v>21657381</v>
      </c>
      <c r="O881" s="212">
        <v>37350552</v>
      </c>
      <c r="P881" s="212">
        <v>8274102</v>
      </c>
      <c r="Q881" s="243">
        <v>238980256</v>
      </c>
      <c r="R881" s="136"/>
      <c r="S881" s="136"/>
      <c r="T881" s="136"/>
      <c r="U881" s="136"/>
      <c r="V881" s="136"/>
      <c r="W881" s="136"/>
      <c r="X881" s="136"/>
      <c r="Y881" s="136"/>
      <c r="Z881" s="136"/>
      <c r="AA881" s="136"/>
      <c r="AB881" s="136"/>
      <c r="AC881" s="136"/>
      <c r="AD881" s="136"/>
      <c r="AE881" s="136"/>
      <c r="AF881" s="136"/>
      <c r="AG881" s="136"/>
      <c r="AH881" s="136"/>
      <c r="AI881" s="136"/>
      <c r="AJ881" s="136"/>
      <c r="AK881" s="136"/>
      <c r="AL881" s="136"/>
      <c r="AM881" s="136"/>
      <c r="AN881" s="136"/>
      <c r="AO881" s="136"/>
      <c r="AP881" s="136"/>
      <c r="AQ881" s="136"/>
      <c r="AR881" s="136"/>
      <c r="AS881" s="136"/>
      <c r="AT881" s="136"/>
      <c r="AU881" s="136"/>
      <c r="AV881" s="136"/>
      <c r="AW881" s="136"/>
      <c r="AX881" s="136"/>
      <c r="AY881" s="136"/>
      <c r="AZ881" s="136"/>
      <c r="BA881" s="136"/>
      <c r="BB881" s="136"/>
      <c r="BC881" s="136"/>
      <c r="BD881" s="136"/>
      <c r="BE881" s="136"/>
      <c r="BF881" s="136"/>
      <c r="BG881" s="136"/>
      <c r="BH881" s="136"/>
      <c r="BI881" s="136"/>
      <c r="BJ881" s="136"/>
      <c r="BK881" s="136"/>
      <c r="BL881" s="136"/>
      <c r="BM881" s="136"/>
      <c r="BN881" s="136"/>
      <c r="BO881" s="136"/>
      <c r="BP881" s="136"/>
      <c r="BQ881" s="136"/>
      <c r="BR881" s="136"/>
      <c r="BS881" s="136"/>
      <c r="BT881" s="136"/>
      <c r="BU881" s="136"/>
      <c r="BV881" s="136"/>
      <c r="BW881" s="136"/>
      <c r="BX881" s="136"/>
      <c r="BY881" s="136"/>
      <c r="BZ881" s="136"/>
      <c r="CA881" s="136"/>
      <c r="CB881" s="136"/>
      <c r="CC881" s="136"/>
      <c r="CD881" s="136"/>
      <c r="CE881" s="136"/>
      <c r="CF881" s="136"/>
      <c r="CG881" s="136"/>
      <c r="CH881" s="136"/>
      <c r="CI881" s="136"/>
      <c r="CJ881" s="136"/>
      <c r="CK881" s="136"/>
      <c r="CL881" s="136"/>
      <c r="CM881" s="136"/>
      <c r="CN881" s="136"/>
      <c r="CO881" s="136"/>
      <c r="CP881" s="136"/>
      <c r="CQ881" s="136"/>
      <c r="CR881" s="136"/>
      <c r="CS881" s="136"/>
      <c r="CT881" s="136"/>
      <c r="CU881" s="136"/>
      <c r="CV881" s="136"/>
      <c r="CW881" s="136"/>
      <c r="CX881" s="136"/>
      <c r="CY881" s="136"/>
      <c r="CZ881" s="136"/>
      <c r="DA881" s="136"/>
      <c r="DB881" s="136"/>
      <c r="DC881" s="136"/>
      <c r="DD881" s="136"/>
      <c r="DE881" s="136"/>
      <c r="DF881" s="136"/>
      <c r="DG881" s="136"/>
      <c r="DH881" s="136"/>
      <c r="DI881" s="136"/>
      <c r="DJ881" s="136"/>
      <c r="DK881" s="136"/>
      <c r="DL881" s="136"/>
      <c r="DM881" s="136"/>
      <c r="DN881" s="136"/>
      <c r="DO881" s="136"/>
      <c r="DP881" s="136"/>
      <c r="DQ881" s="136"/>
      <c r="DR881" s="136"/>
      <c r="DS881" s="136"/>
      <c r="DT881" s="136"/>
      <c r="DU881" s="136"/>
      <c r="DV881" s="136"/>
      <c r="DW881" s="136"/>
      <c r="DX881" s="136"/>
      <c r="DY881" s="136"/>
      <c r="DZ881" s="136"/>
      <c r="EA881" s="136"/>
      <c r="EB881" s="136"/>
      <c r="EC881" s="136"/>
      <c r="ED881" s="136"/>
      <c r="EE881" s="136"/>
      <c r="EF881" s="136"/>
      <c r="EG881" s="136"/>
      <c r="EH881" s="136"/>
      <c r="EI881" s="136"/>
      <c r="EJ881" s="136"/>
      <c r="EK881" s="136"/>
      <c r="EL881" s="136"/>
      <c r="EM881" s="136"/>
      <c r="EN881" s="136"/>
      <c r="EO881" s="136"/>
      <c r="EP881" s="136"/>
      <c r="EQ881" s="136"/>
      <c r="ER881" s="136"/>
      <c r="ES881" s="136"/>
      <c r="ET881" s="136"/>
      <c r="EU881" s="136"/>
      <c r="EV881" s="136"/>
      <c r="EW881" s="136"/>
      <c r="EX881" s="136"/>
      <c r="EY881" s="136"/>
      <c r="EZ881" s="136"/>
      <c r="FA881" s="136"/>
      <c r="FB881" s="136"/>
      <c r="FC881" s="136"/>
      <c r="FD881" s="136"/>
      <c r="FE881" s="136"/>
      <c r="FF881" s="136"/>
      <c r="FG881" s="136"/>
      <c r="FH881" s="136"/>
      <c r="FI881" s="136"/>
      <c r="FJ881" s="136"/>
      <c r="FK881" s="136"/>
      <c r="FL881" s="136"/>
      <c r="FM881" s="136"/>
      <c r="FN881" s="136"/>
      <c r="FO881" s="136"/>
      <c r="FP881" s="136"/>
      <c r="FQ881" s="136"/>
      <c r="FR881" s="136"/>
      <c r="FS881" s="136"/>
      <c r="FT881" s="136"/>
      <c r="FU881" s="136"/>
      <c r="FV881" s="136"/>
      <c r="FW881" s="136"/>
      <c r="FX881" s="136"/>
      <c r="FY881" s="136"/>
      <c r="FZ881" s="136"/>
      <c r="GA881" s="136"/>
      <c r="GB881" s="136"/>
      <c r="GC881" s="136"/>
      <c r="GD881" s="136"/>
      <c r="GE881" s="136"/>
      <c r="GF881" s="136"/>
      <c r="GG881" s="136"/>
      <c r="GH881" s="136"/>
      <c r="GI881" s="136"/>
      <c r="GJ881" s="136"/>
      <c r="GK881" s="136"/>
      <c r="GL881" s="136"/>
      <c r="GM881" s="136"/>
      <c r="GN881" s="136"/>
      <c r="GO881" s="136"/>
      <c r="GP881" s="136"/>
      <c r="GQ881" s="136"/>
      <c r="GR881" s="136"/>
      <c r="GS881" s="136"/>
      <c r="GT881" s="136"/>
      <c r="GU881" s="136"/>
      <c r="GV881" s="136"/>
      <c r="GW881" s="136"/>
      <c r="GX881" s="136"/>
      <c r="GY881" s="136"/>
      <c r="GZ881" s="136"/>
      <c r="HA881" s="136"/>
      <c r="HB881" s="136"/>
      <c r="HC881" s="136"/>
      <c r="HD881" s="136"/>
      <c r="HE881" s="136"/>
      <c r="HF881" s="136"/>
      <c r="HG881" s="136"/>
      <c r="HH881" s="136"/>
      <c r="HI881" s="136"/>
      <c r="HJ881" s="136"/>
      <c r="HK881" s="136"/>
      <c r="HL881" s="136"/>
      <c r="HM881" s="136"/>
      <c r="HN881" s="136"/>
      <c r="HO881" s="136"/>
      <c r="HP881" s="136"/>
      <c r="HQ881" s="136"/>
      <c r="HR881" s="136"/>
      <c r="HS881" s="136"/>
      <c r="HT881" s="136"/>
      <c r="HU881" s="136"/>
      <c r="HV881" s="136"/>
      <c r="HW881" s="136"/>
      <c r="HX881" s="136"/>
      <c r="HY881" s="136"/>
      <c r="HZ881" s="136"/>
      <c r="IA881" s="136"/>
      <c r="IB881" s="136"/>
      <c r="IC881" s="136"/>
      <c r="ID881" s="136"/>
      <c r="IE881" s="136"/>
      <c r="IF881" s="136"/>
      <c r="IG881" s="136"/>
    </row>
    <row r="882" spans="1:241" ht="15" customHeight="1" x14ac:dyDescent="0.25">
      <c r="A882" s="208" t="s">
        <v>1008</v>
      </c>
      <c r="B882" s="208">
        <v>7790217.8636363633</v>
      </c>
      <c r="C882" s="208">
        <v>2772943.4090909092</v>
      </c>
      <c r="D882" s="208">
        <v>1030674.5909090909</v>
      </c>
      <c r="E882" s="208">
        <v>958146.95454545459</v>
      </c>
      <c r="F882" s="208">
        <v>1710926.4545454546</v>
      </c>
      <c r="G882" s="208">
        <v>443861.31818181818</v>
      </c>
      <c r="H882" s="208">
        <v>14706770.590909092</v>
      </c>
      <c r="I882" s="136"/>
      <c r="J882" s="208" t="s">
        <v>1010</v>
      </c>
      <c r="K882" s="208">
        <v>4968271.5909090908</v>
      </c>
      <c r="L882" s="208">
        <v>2028705.4090909092</v>
      </c>
      <c r="M882" s="208">
        <v>807487.59090909094</v>
      </c>
      <c r="N882" s="208">
        <v>984426.40909090906</v>
      </c>
      <c r="O882" s="208">
        <v>1697752.3636363635</v>
      </c>
      <c r="P882" s="208">
        <v>376095.54545454547</v>
      </c>
      <c r="Q882" s="208">
        <v>10862738.909090908</v>
      </c>
      <c r="R882" s="136"/>
      <c r="S882" s="136"/>
      <c r="T882" s="136"/>
      <c r="U882" s="136"/>
      <c r="V882" s="136"/>
      <c r="W882" s="136"/>
      <c r="X882" s="136"/>
      <c r="Y882" s="136"/>
      <c r="Z882" s="136"/>
      <c r="AA882" s="136"/>
      <c r="AB882" s="136"/>
      <c r="AC882" s="136"/>
      <c r="AD882" s="136"/>
      <c r="AE882" s="136"/>
      <c r="AF882" s="136"/>
      <c r="AG882" s="136"/>
      <c r="AH882" s="136"/>
      <c r="AI882" s="136"/>
      <c r="AJ882" s="136"/>
      <c r="AK882" s="136"/>
      <c r="AL882" s="136"/>
      <c r="AM882" s="136"/>
      <c r="AN882" s="136"/>
      <c r="AO882" s="136"/>
      <c r="AP882" s="136"/>
      <c r="AQ882" s="136"/>
      <c r="AR882" s="136"/>
      <c r="AS882" s="136"/>
      <c r="AT882" s="136"/>
      <c r="AU882" s="136"/>
      <c r="AV882" s="136"/>
      <c r="AW882" s="136"/>
      <c r="AX882" s="136"/>
      <c r="AY882" s="136"/>
      <c r="AZ882" s="136"/>
      <c r="BA882" s="136"/>
      <c r="BB882" s="136"/>
      <c r="BC882" s="136"/>
      <c r="BD882" s="136"/>
      <c r="BE882" s="136"/>
      <c r="BF882" s="136"/>
      <c r="BG882" s="136"/>
      <c r="BH882" s="136"/>
      <c r="BI882" s="136"/>
      <c r="BJ882" s="136"/>
      <c r="BK882" s="136"/>
      <c r="BL882" s="136"/>
      <c r="BM882" s="136"/>
      <c r="BN882" s="136"/>
      <c r="BO882" s="136"/>
      <c r="BP882" s="136"/>
      <c r="BQ882" s="136"/>
      <c r="BR882" s="136"/>
      <c r="BS882" s="136"/>
      <c r="BT882" s="136"/>
      <c r="BU882" s="136"/>
      <c r="BV882" s="136"/>
      <c r="BW882" s="136"/>
      <c r="BX882" s="136"/>
      <c r="BY882" s="136"/>
      <c r="BZ882" s="136"/>
      <c r="CA882" s="136"/>
      <c r="CB882" s="136"/>
      <c r="CC882" s="136"/>
      <c r="CD882" s="136"/>
      <c r="CE882" s="136"/>
      <c r="CF882" s="136"/>
      <c r="CG882" s="136"/>
      <c r="CH882" s="136"/>
      <c r="CI882" s="136"/>
      <c r="CJ882" s="136"/>
      <c r="CK882" s="136"/>
      <c r="CL882" s="136"/>
      <c r="CM882" s="136"/>
      <c r="CN882" s="136"/>
      <c r="CO882" s="136"/>
      <c r="CP882" s="136"/>
      <c r="CQ882" s="136"/>
      <c r="CR882" s="136"/>
      <c r="CS882" s="136"/>
      <c r="CT882" s="136"/>
      <c r="CU882" s="136"/>
      <c r="CV882" s="136"/>
      <c r="CW882" s="136"/>
      <c r="CX882" s="136"/>
      <c r="CY882" s="136"/>
      <c r="CZ882" s="136"/>
      <c r="DA882" s="136"/>
      <c r="DB882" s="136"/>
      <c r="DC882" s="136"/>
      <c r="DD882" s="136"/>
      <c r="DE882" s="136"/>
      <c r="DF882" s="136"/>
      <c r="DG882" s="136"/>
      <c r="DH882" s="136"/>
      <c r="DI882" s="136"/>
      <c r="DJ882" s="136"/>
      <c r="DK882" s="136"/>
      <c r="DL882" s="136"/>
      <c r="DM882" s="136"/>
      <c r="DN882" s="136"/>
      <c r="DO882" s="136"/>
      <c r="DP882" s="136"/>
      <c r="DQ882" s="136"/>
      <c r="DR882" s="136"/>
      <c r="DS882" s="136"/>
      <c r="DT882" s="136"/>
      <c r="DU882" s="136"/>
      <c r="DV882" s="136"/>
      <c r="DW882" s="136"/>
      <c r="DX882" s="136"/>
      <c r="DY882" s="136"/>
      <c r="DZ882" s="136"/>
      <c r="EA882" s="136"/>
      <c r="EB882" s="136"/>
      <c r="EC882" s="136"/>
      <c r="ED882" s="136"/>
      <c r="EE882" s="136"/>
      <c r="EF882" s="136"/>
      <c r="EG882" s="136"/>
      <c r="EH882" s="136"/>
      <c r="EI882" s="136"/>
      <c r="EJ882" s="136"/>
      <c r="EK882" s="136"/>
      <c r="EL882" s="136"/>
      <c r="EM882" s="136"/>
      <c r="EN882" s="136"/>
      <c r="EO882" s="136"/>
      <c r="EP882" s="136"/>
      <c r="EQ882" s="136"/>
      <c r="ER882" s="136"/>
      <c r="ES882" s="136"/>
      <c r="ET882" s="136"/>
      <c r="EU882" s="136"/>
      <c r="EV882" s="136"/>
      <c r="EW882" s="136"/>
      <c r="EX882" s="136"/>
      <c r="EY882" s="136"/>
      <c r="EZ882" s="136"/>
      <c r="FA882" s="136"/>
      <c r="FB882" s="136"/>
      <c r="FC882" s="136"/>
      <c r="FD882" s="136"/>
      <c r="FE882" s="136"/>
      <c r="FF882" s="136"/>
      <c r="FG882" s="136"/>
      <c r="FH882" s="136"/>
      <c r="FI882" s="136"/>
      <c r="FJ882" s="136"/>
      <c r="FK882" s="136"/>
      <c r="FL882" s="136"/>
      <c r="FM882" s="136"/>
      <c r="FN882" s="136"/>
      <c r="FO882" s="136"/>
      <c r="FP882" s="136"/>
      <c r="FQ882" s="136"/>
      <c r="FR882" s="136"/>
      <c r="FS882" s="136"/>
      <c r="FT882" s="136"/>
      <c r="FU882" s="136"/>
      <c r="FV882" s="136"/>
      <c r="FW882" s="136"/>
      <c r="FX882" s="136"/>
      <c r="FY882" s="136"/>
      <c r="FZ882" s="136"/>
      <c r="GA882" s="136"/>
      <c r="GB882" s="136"/>
      <c r="GC882" s="136"/>
      <c r="GD882" s="136"/>
      <c r="GE882" s="136"/>
      <c r="GF882" s="136"/>
      <c r="GG882" s="136"/>
      <c r="GH882" s="136"/>
      <c r="GI882" s="136"/>
      <c r="GJ882" s="136"/>
      <c r="GK882" s="136"/>
      <c r="GL882" s="136"/>
      <c r="GM882" s="136"/>
      <c r="GN882" s="136"/>
      <c r="GO882" s="136"/>
      <c r="GP882" s="136"/>
      <c r="GQ882" s="136"/>
      <c r="GR882" s="136"/>
      <c r="GS882" s="136"/>
      <c r="GT882" s="136"/>
      <c r="GU882" s="136"/>
      <c r="GV882" s="136"/>
      <c r="GW882" s="136"/>
      <c r="GX882" s="136"/>
      <c r="GY882" s="136"/>
      <c r="GZ882" s="136"/>
      <c r="HA882" s="136"/>
      <c r="HB882" s="136"/>
      <c r="HC882" s="136"/>
      <c r="HD882" s="136"/>
      <c r="HE882" s="136"/>
      <c r="HF882" s="136"/>
      <c r="HG882" s="136"/>
      <c r="HH882" s="136"/>
      <c r="HI882" s="136"/>
      <c r="HJ882" s="136"/>
      <c r="HK882" s="136"/>
      <c r="HL882" s="136"/>
      <c r="HM882" s="136"/>
      <c r="HN882" s="136"/>
      <c r="HO882" s="136"/>
      <c r="HP882" s="136"/>
      <c r="HQ882" s="136"/>
      <c r="HR882" s="136"/>
      <c r="HS882" s="136"/>
      <c r="HT882" s="136"/>
      <c r="HU882" s="136"/>
      <c r="HV882" s="136"/>
      <c r="HW882" s="136"/>
      <c r="HX882" s="136"/>
      <c r="HY882" s="136"/>
      <c r="HZ882" s="136"/>
      <c r="IA882" s="136"/>
      <c r="IB882" s="136"/>
      <c r="IC882" s="136"/>
      <c r="ID882" s="136"/>
      <c r="IE882" s="136"/>
      <c r="IF882" s="136"/>
      <c r="IG882" s="136"/>
    </row>
    <row r="883" spans="1:241" ht="15" customHeight="1" x14ac:dyDescent="0.25">
      <c r="A883" s="135"/>
      <c r="B883" s="135"/>
      <c r="C883" s="135"/>
      <c r="D883" s="135"/>
      <c r="E883" s="135"/>
      <c r="F883" s="135"/>
      <c r="G883" s="135"/>
      <c r="H883" s="135"/>
      <c r="I883" s="136"/>
      <c r="J883" s="136"/>
      <c r="K883" s="136"/>
      <c r="L883" s="136"/>
      <c r="M883" s="136"/>
      <c r="N883" s="136"/>
      <c r="O883" s="136"/>
      <c r="P883" s="136"/>
      <c r="Q883" s="136"/>
      <c r="R883" s="136"/>
      <c r="S883" s="136"/>
      <c r="T883" s="136"/>
      <c r="U883" s="136"/>
      <c r="V883" s="136"/>
      <c r="W883" s="136"/>
      <c r="X883" s="136"/>
      <c r="Y883" s="136"/>
      <c r="Z883" s="136"/>
      <c r="AA883" s="136"/>
      <c r="AB883" s="136"/>
      <c r="AC883" s="136"/>
      <c r="AD883" s="136"/>
      <c r="AE883" s="136"/>
      <c r="AF883" s="136"/>
      <c r="AG883" s="136"/>
      <c r="AH883" s="136"/>
      <c r="AI883" s="136"/>
      <c r="AJ883" s="136"/>
      <c r="AK883" s="136"/>
      <c r="AL883" s="136"/>
      <c r="AM883" s="136"/>
      <c r="AN883" s="136"/>
      <c r="AO883" s="136"/>
      <c r="AP883" s="136"/>
      <c r="AQ883" s="136"/>
      <c r="AR883" s="136"/>
      <c r="AS883" s="136"/>
      <c r="AT883" s="136"/>
      <c r="AU883" s="136"/>
      <c r="AV883" s="136"/>
      <c r="AW883" s="136"/>
      <c r="AX883" s="136"/>
      <c r="AY883" s="136"/>
      <c r="AZ883" s="136"/>
      <c r="BA883" s="136"/>
      <c r="BB883" s="136"/>
      <c r="BC883" s="136"/>
      <c r="BD883" s="136"/>
      <c r="BE883" s="136"/>
      <c r="BF883" s="136"/>
      <c r="BG883" s="136"/>
      <c r="BH883" s="136"/>
      <c r="BI883" s="136"/>
      <c r="BJ883" s="136"/>
      <c r="BK883" s="136"/>
      <c r="BL883" s="136"/>
      <c r="BM883" s="136"/>
      <c r="BN883" s="136"/>
      <c r="BO883" s="136"/>
      <c r="BP883" s="136"/>
      <c r="BQ883" s="136"/>
      <c r="BR883" s="136"/>
      <c r="BS883" s="136"/>
      <c r="BT883" s="136"/>
      <c r="BU883" s="136"/>
      <c r="BV883" s="136"/>
      <c r="BW883" s="136"/>
      <c r="BX883" s="136"/>
      <c r="BY883" s="136"/>
      <c r="BZ883" s="136"/>
      <c r="CA883" s="136"/>
      <c r="CB883" s="136"/>
      <c r="CC883" s="136"/>
      <c r="CD883" s="136"/>
      <c r="CE883" s="136"/>
      <c r="CF883" s="136"/>
      <c r="CG883" s="136"/>
      <c r="CH883" s="136"/>
      <c r="CI883" s="136"/>
      <c r="CJ883" s="136"/>
      <c r="CK883" s="136"/>
      <c r="CL883" s="136"/>
      <c r="CM883" s="136"/>
      <c r="CN883" s="136"/>
      <c r="CO883" s="136"/>
      <c r="CP883" s="136"/>
      <c r="CQ883" s="136"/>
      <c r="CR883" s="136"/>
      <c r="CS883" s="136"/>
      <c r="CT883" s="136"/>
      <c r="CU883" s="136"/>
      <c r="CV883" s="136"/>
      <c r="CW883" s="136"/>
      <c r="CX883" s="136"/>
      <c r="CY883" s="136"/>
      <c r="CZ883" s="136"/>
      <c r="DA883" s="136"/>
      <c r="DB883" s="136"/>
      <c r="DC883" s="136"/>
      <c r="DD883" s="136"/>
      <c r="DE883" s="136"/>
      <c r="DF883" s="136"/>
      <c r="DG883" s="136"/>
      <c r="DH883" s="136"/>
      <c r="DI883" s="136"/>
      <c r="DJ883" s="136"/>
      <c r="DK883" s="136"/>
      <c r="DL883" s="136"/>
      <c r="DM883" s="136"/>
      <c r="DN883" s="136"/>
      <c r="DO883" s="136"/>
      <c r="DP883" s="136"/>
      <c r="DQ883" s="136"/>
      <c r="DR883" s="136"/>
      <c r="DS883" s="136"/>
      <c r="DT883" s="136"/>
      <c r="DU883" s="136"/>
      <c r="DV883" s="136"/>
      <c r="DW883" s="136"/>
      <c r="DX883" s="136"/>
      <c r="DY883" s="136"/>
      <c r="DZ883" s="136"/>
      <c r="EA883" s="136"/>
      <c r="EB883" s="136"/>
      <c r="EC883" s="136"/>
      <c r="ED883" s="136"/>
      <c r="EE883" s="136"/>
      <c r="EF883" s="136"/>
      <c r="EG883" s="136"/>
      <c r="EH883" s="136"/>
      <c r="EI883" s="136"/>
      <c r="EJ883" s="136"/>
      <c r="EK883" s="136"/>
      <c r="EL883" s="136"/>
      <c r="EM883" s="136"/>
      <c r="EN883" s="136"/>
      <c r="EO883" s="136"/>
      <c r="EP883" s="136"/>
      <c r="EQ883" s="136"/>
      <c r="ER883" s="136"/>
      <c r="ES883" s="136"/>
      <c r="ET883" s="136"/>
      <c r="EU883" s="136"/>
      <c r="EV883" s="136"/>
      <c r="EW883" s="136"/>
      <c r="EX883" s="136"/>
      <c r="EY883" s="136"/>
      <c r="EZ883" s="136"/>
      <c r="FA883" s="136"/>
      <c r="FB883" s="136"/>
      <c r="FC883" s="136"/>
      <c r="FD883" s="136"/>
      <c r="FE883" s="136"/>
      <c r="FF883" s="136"/>
      <c r="FG883" s="136"/>
      <c r="FH883" s="136"/>
      <c r="FI883" s="136"/>
      <c r="FJ883" s="136"/>
      <c r="FK883" s="136"/>
      <c r="FL883" s="136"/>
      <c r="FM883" s="136"/>
      <c r="FN883" s="136"/>
      <c r="FO883" s="136"/>
      <c r="FP883" s="136"/>
      <c r="FQ883" s="136"/>
      <c r="FR883" s="136"/>
      <c r="FS883" s="136"/>
      <c r="FT883" s="136"/>
      <c r="FU883" s="136"/>
      <c r="FV883" s="136"/>
      <c r="FW883" s="136"/>
      <c r="FX883" s="136"/>
      <c r="FY883" s="136"/>
      <c r="FZ883" s="136"/>
      <c r="GA883" s="136"/>
      <c r="GB883" s="136"/>
      <c r="GC883" s="136"/>
      <c r="GD883" s="136"/>
      <c r="GE883" s="136"/>
      <c r="GF883" s="136"/>
      <c r="GG883" s="136"/>
      <c r="GH883" s="136"/>
      <c r="GI883" s="136"/>
      <c r="GJ883" s="136"/>
      <c r="GK883" s="136"/>
      <c r="GL883" s="136"/>
      <c r="GM883" s="136"/>
      <c r="GN883" s="136"/>
      <c r="GO883" s="136"/>
      <c r="GP883" s="136"/>
      <c r="GQ883" s="136"/>
      <c r="GR883" s="136"/>
      <c r="GS883" s="136"/>
      <c r="GT883" s="136"/>
      <c r="GU883" s="136"/>
      <c r="GV883" s="136"/>
      <c r="GW883" s="136"/>
      <c r="GX883" s="136"/>
      <c r="GY883" s="136"/>
      <c r="GZ883" s="136"/>
      <c r="HA883" s="136"/>
      <c r="HB883" s="136"/>
      <c r="HC883" s="136"/>
      <c r="HD883" s="136"/>
      <c r="HE883" s="136"/>
      <c r="HF883" s="136"/>
      <c r="HG883" s="136"/>
      <c r="HH883" s="136"/>
      <c r="HI883" s="136"/>
      <c r="HJ883" s="136"/>
      <c r="HK883" s="136"/>
      <c r="HL883" s="136"/>
      <c r="HM883" s="136"/>
      <c r="HN883" s="136"/>
      <c r="HO883" s="136"/>
      <c r="HP883" s="136"/>
      <c r="HQ883" s="136"/>
      <c r="HR883" s="136"/>
      <c r="HS883" s="136"/>
      <c r="HT883" s="136"/>
      <c r="HU883" s="136"/>
      <c r="HV883" s="136"/>
      <c r="HW883" s="136"/>
      <c r="HX883" s="136"/>
      <c r="HY883" s="136"/>
      <c r="HZ883" s="136"/>
      <c r="IA883" s="136"/>
      <c r="IB883" s="136"/>
      <c r="IC883" s="136"/>
      <c r="ID883" s="136"/>
      <c r="IE883" s="136"/>
      <c r="IF883" s="136"/>
      <c r="IG883" s="136"/>
    </row>
    <row r="884" spans="1:241" ht="15" customHeight="1" x14ac:dyDescent="0.25">
      <c r="A884" s="135" t="s">
        <v>514</v>
      </c>
      <c r="B884" s="205">
        <v>8683643</v>
      </c>
      <c r="C884" s="205">
        <v>3732024</v>
      </c>
      <c r="D884" s="205">
        <v>1246955</v>
      </c>
      <c r="E884" s="205">
        <v>1166511</v>
      </c>
      <c r="F884" s="205">
        <v>1846046</v>
      </c>
      <c r="G884" s="205">
        <v>338600</v>
      </c>
      <c r="H884" s="242">
        <v>17013779</v>
      </c>
      <c r="I884" s="136"/>
      <c r="J884" s="135" t="s">
        <v>659</v>
      </c>
      <c r="K884" s="205">
        <v>6315457</v>
      </c>
      <c r="L884" s="205">
        <v>2300998</v>
      </c>
      <c r="M884" s="205">
        <v>954221</v>
      </c>
      <c r="N884" s="205">
        <v>1100839</v>
      </c>
      <c r="O884" s="205">
        <v>1812874</v>
      </c>
      <c r="P884" s="205">
        <v>358074</v>
      </c>
      <c r="Q884" s="242">
        <v>12842463</v>
      </c>
      <c r="R884" s="136"/>
      <c r="S884" s="136"/>
      <c r="T884" s="136"/>
      <c r="U884" s="136"/>
      <c r="V884" s="136"/>
      <c r="W884" s="136"/>
      <c r="X884" s="136"/>
      <c r="Y884" s="136"/>
      <c r="Z884" s="136"/>
      <c r="AA884" s="136"/>
      <c r="AB884" s="136"/>
      <c r="AC884" s="136"/>
      <c r="AD884" s="136"/>
      <c r="AE884" s="136"/>
      <c r="AF884" s="136"/>
      <c r="AG884" s="136"/>
      <c r="AH884" s="136"/>
      <c r="AI884" s="136"/>
      <c r="AJ884" s="136"/>
      <c r="AK884" s="136"/>
      <c r="AL884" s="136"/>
      <c r="AM884" s="136"/>
      <c r="AN884" s="136"/>
      <c r="AO884" s="136"/>
      <c r="AP884" s="136"/>
      <c r="AQ884" s="136"/>
      <c r="AR884" s="136"/>
      <c r="AS884" s="136"/>
      <c r="AT884" s="136"/>
      <c r="AU884" s="136"/>
      <c r="AV884" s="136"/>
      <c r="AW884" s="136"/>
      <c r="AX884" s="136"/>
      <c r="AY884" s="136"/>
      <c r="AZ884" s="136"/>
      <c r="BA884" s="136"/>
      <c r="BB884" s="136"/>
      <c r="BC884" s="136"/>
      <c r="BD884" s="136"/>
      <c r="BE884" s="136"/>
      <c r="BF884" s="136"/>
      <c r="BG884" s="136"/>
      <c r="BH884" s="136"/>
      <c r="BI884" s="136"/>
      <c r="BJ884" s="136"/>
      <c r="BK884" s="136"/>
      <c r="BL884" s="136"/>
      <c r="BM884" s="136"/>
      <c r="BN884" s="136"/>
      <c r="BO884" s="136"/>
      <c r="BP884" s="136"/>
      <c r="BQ884" s="136"/>
      <c r="BR884" s="136"/>
      <c r="BS884" s="136"/>
      <c r="BT884" s="136"/>
      <c r="BU884" s="136"/>
      <c r="BV884" s="136"/>
      <c r="BW884" s="136"/>
      <c r="BX884" s="136"/>
      <c r="BY884" s="136"/>
      <c r="BZ884" s="136"/>
      <c r="CA884" s="136"/>
      <c r="CB884" s="136"/>
      <c r="CC884" s="136"/>
      <c r="CD884" s="136"/>
      <c r="CE884" s="136"/>
      <c r="CF884" s="136"/>
      <c r="CG884" s="136"/>
      <c r="CH884" s="136"/>
      <c r="CI884" s="136"/>
      <c r="CJ884" s="136"/>
      <c r="CK884" s="136"/>
      <c r="CL884" s="136"/>
      <c r="CM884" s="136"/>
      <c r="CN884" s="136"/>
      <c r="CO884" s="136"/>
      <c r="CP884" s="136"/>
      <c r="CQ884" s="136"/>
      <c r="CR884" s="136"/>
      <c r="CS884" s="136"/>
      <c r="CT884" s="136"/>
      <c r="CU884" s="136"/>
      <c r="CV884" s="136"/>
      <c r="CW884" s="136"/>
      <c r="CX884" s="136"/>
      <c r="CY884" s="136"/>
      <c r="CZ884" s="136"/>
      <c r="DA884" s="136"/>
      <c r="DB884" s="136"/>
      <c r="DC884" s="136"/>
      <c r="DD884" s="136"/>
      <c r="DE884" s="136"/>
      <c r="DF884" s="136"/>
      <c r="DG884" s="136"/>
      <c r="DH884" s="136"/>
      <c r="DI884" s="136"/>
      <c r="DJ884" s="136"/>
      <c r="DK884" s="136"/>
      <c r="DL884" s="136"/>
      <c r="DM884" s="136"/>
      <c r="DN884" s="136"/>
      <c r="DO884" s="136"/>
      <c r="DP884" s="136"/>
      <c r="DQ884" s="136"/>
      <c r="DR884" s="136"/>
      <c r="DS884" s="136"/>
      <c r="DT884" s="136"/>
      <c r="DU884" s="136"/>
      <c r="DV884" s="136"/>
      <c r="DW884" s="136"/>
      <c r="DX884" s="136"/>
      <c r="DY884" s="136"/>
      <c r="DZ884" s="136"/>
      <c r="EA884" s="136"/>
      <c r="EB884" s="136"/>
      <c r="EC884" s="136"/>
      <c r="ED884" s="136"/>
      <c r="EE884" s="136"/>
      <c r="EF884" s="136"/>
      <c r="EG884" s="136"/>
      <c r="EH884" s="136"/>
      <c r="EI884" s="136"/>
      <c r="EJ884" s="136"/>
      <c r="EK884" s="136"/>
      <c r="EL884" s="136"/>
      <c r="EM884" s="136"/>
      <c r="EN884" s="136"/>
      <c r="EO884" s="136"/>
      <c r="EP884" s="136"/>
      <c r="EQ884" s="136"/>
      <c r="ER884" s="136"/>
      <c r="ES884" s="136"/>
      <c r="ET884" s="136"/>
      <c r="EU884" s="136"/>
      <c r="EV884" s="136"/>
      <c r="EW884" s="136"/>
      <c r="EX884" s="136"/>
      <c r="EY884" s="136"/>
      <c r="EZ884" s="136"/>
      <c r="FA884" s="136"/>
      <c r="FB884" s="136"/>
      <c r="FC884" s="136"/>
      <c r="FD884" s="136"/>
      <c r="FE884" s="136"/>
      <c r="FF884" s="136"/>
      <c r="FG884" s="136"/>
      <c r="FH884" s="136"/>
      <c r="FI884" s="136"/>
      <c r="FJ884" s="136"/>
      <c r="FK884" s="136"/>
      <c r="FL884" s="136"/>
      <c r="FM884" s="136"/>
      <c r="FN884" s="136"/>
      <c r="FO884" s="136"/>
      <c r="FP884" s="136"/>
      <c r="FQ884" s="136"/>
      <c r="FR884" s="136"/>
      <c r="FS884" s="136"/>
      <c r="FT884" s="136"/>
      <c r="FU884" s="136"/>
      <c r="FV884" s="136"/>
      <c r="FW884" s="136"/>
      <c r="FX884" s="136"/>
      <c r="FY884" s="136"/>
      <c r="FZ884" s="136"/>
      <c r="GA884" s="136"/>
      <c r="GB884" s="136"/>
      <c r="GC884" s="136"/>
      <c r="GD884" s="136"/>
      <c r="GE884" s="136"/>
      <c r="GF884" s="136"/>
      <c r="GG884" s="136"/>
      <c r="GH884" s="136"/>
      <c r="GI884" s="136"/>
      <c r="GJ884" s="136"/>
      <c r="GK884" s="136"/>
      <c r="GL884" s="136"/>
      <c r="GM884" s="136"/>
      <c r="GN884" s="136"/>
      <c r="GO884" s="136"/>
      <c r="GP884" s="136"/>
      <c r="GQ884" s="136"/>
      <c r="GR884" s="136"/>
      <c r="GS884" s="136"/>
      <c r="GT884" s="136"/>
      <c r="GU884" s="136"/>
      <c r="GV884" s="136"/>
      <c r="GW884" s="136"/>
      <c r="GX884" s="136"/>
      <c r="GY884" s="136"/>
      <c r="GZ884" s="136"/>
      <c r="HA884" s="136"/>
      <c r="HB884" s="136"/>
      <c r="HC884" s="136"/>
      <c r="HD884" s="136"/>
      <c r="HE884" s="136"/>
      <c r="HF884" s="136"/>
      <c r="HG884" s="136"/>
      <c r="HH884" s="136"/>
      <c r="HI884" s="136"/>
      <c r="HJ884" s="136"/>
      <c r="HK884" s="136"/>
      <c r="HL884" s="136"/>
      <c r="HM884" s="136"/>
      <c r="HN884" s="136"/>
      <c r="HO884" s="136"/>
      <c r="HP884" s="136"/>
      <c r="HQ884" s="136"/>
      <c r="HR884" s="136"/>
      <c r="HS884" s="136"/>
      <c r="HT884" s="136"/>
      <c r="HU884" s="136"/>
      <c r="HV884" s="136"/>
      <c r="HW884" s="136"/>
      <c r="HX884" s="136"/>
      <c r="HY884" s="136"/>
      <c r="HZ884" s="136"/>
      <c r="IA884" s="136"/>
      <c r="IB884" s="136"/>
      <c r="IC884" s="136"/>
      <c r="ID884" s="136"/>
      <c r="IE884" s="136"/>
      <c r="IF884" s="136"/>
      <c r="IG884" s="136"/>
    </row>
    <row r="885" spans="1:241" ht="15" customHeight="1" x14ac:dyDescent="0.25">
      <c r="A885" s="135" t="s">
        <v>515</v>
      </c>
      <c r="B885" s="205">
        <v>5438330</v>
      </c>
      <c r="C885" s="205">
        <v>3149432</v>
      </c>
      <c r="D885" s="205">
        <v>985685</v>
      </c>
      <c r="E885" s="205">
        <v>974750</v>
      </c>
      <c r="F885" s="205">
        <v>1575799</v>
      </c>
      <c r="G885" s="205">
        <v>277463</v>
      </c>
      <c r="H885" s="242">
        <v>12401459</v>
      </c>
      <c r="I885" s="136"/>
      <c r="J885" s="135" t="s">
        <v>555</v>
      </c>
      <c r="K885" s="205">
        <v>7695268</v>
      </c>
      <c r="L885" s="205">
        <v>1939304</v>
      </c>
      <c r="M885" s="205">
        <v>892224</v>
      </c>
      <c r="N885" s="205">
        <v>1026788</v>
      </c>
      <c r="O885" s="205">
        <v>1347261</v>
      </c>
      <c r="P885" s="205">
        <v>397641</v>
      </c>
      <c r="Q885" s="242">
        <v>13298486</v>
      </c>
      <c r="R885" s="136"/>
      <c r="S885" s="136"/>
      <c r="T885" s="136"/>
      <c r="U885" s="136"/>
      <c r="V885" s="136"/>
      <c r="W885" s="136"/>
      <c r="X885" s="136"/>
      <c r="Y885" s="136"/>
      <c r="Z885" s="136"/>
      <c r="AA885" s="136"/>
      <c r="AB885" s="136"/>
      <c r="AC885" s="136"/>
      <c r="AD885" s="136"/>
      <c r="AE885" s="136"/>
      <c r="AF885" s="136"/>
      <c r="AG885" s="136"/>
      <c r="AH885" s="136"/>
      <c r="AI885" s="136"/>
      <c r="AJ885" s="136"/>
      <c r="AK885" s="136"/>
      <c r="AL885" s="136"/>
      <c r="AM885" s="136"/>
      <c r="AN885" s="136"/>
      <c r="AO885" s="136"/>
      <c r="AP885" s="136"/>
      <c r="AQ885" s="136"/>
      <c r="AR885" s="136"/>
      <c r="AS885" s="136"/>
      <c r="AT885" s="136"/>
      <c r="AU885" s="136"/>
      <c r="AV885" s="136"/>
      <c r="AW885" s="136"/>
      <c r="AX885" s="136"/>
      <c r="AY885" s="136"/>
      <c r="AZ885" s="136"/>
      <c r="BA885" s="136"/>
      <c r="BB885" s="136"/>
      <c r="BC885" s="136"/>
      <c r="BD885" s="136"/>
      <c r="BE885" s="136"/>
      <c r="BF885" s="136"/>
      <c r="BG885" s="136"/>
      <c r="BH885" s="136"/>
      <c r="BI885" s="136"/>
      <c r="BJ885" s="136"/>
      <c r="BK885" s="136"/>
      <c r="BL885" s="136"/>
      <c r="BM885" s="136"/>
      <c r="BN885" s="136"/>
      <c r="BO885" s="136"/>
      <c r="BP885" s="136"/>
      <c r="BQ885" s="136"/>
      <c r="BR885" s="136"/>
      <c r="BS885" s="136"/>
      <c r="BT885" s="136"/>
      <c r="BU885" s="136"/>
      <c r="BV885" s="136"/>
      <c r="BW885" s="136"/>
      <c r="BX885" s="136"/>
      <c r="BY885" s="136"/>
      <c r="BZ885" s="136"/>
      <c r="CA885" s="136"/>
      <c r="CB885" s="136"/>
      <c r="CC885" s="136"/>
      <c r="CD885" s="136"/>
      <c r="CE885" s="136"/>
      <c r="CF885" s="136"/>
      <c r="CG885" s="136"/>
      <c r="CH885" s="136"/>
      <c r="CI885" s="136"/>
      <c r="CJ885" s="136"/>
      <c r="CK885" s="136"/>
      <c r="CL885" s="136"/>
      <c r="CM885" s="136"/>
      <c r="CN885" s="136"/>
      <c r="CO885" s="136"/>
      <c r="CP885" s="136"/>
      <c r="CQ885" s="136"/>
      <c r="CR885" s="136"/>
      <c r="CS885" s="136"/>
      <c r="CT885" s="136"/>
      <c r="CU885" s="136"/>
      <c r="CV885" s="136"/>
      <c r="CW885" s="136"/>
      <c r="CX885" s="136"/>
      <c r="CY885" s="136"/>
      <c r="CZ885" s="136"/>
      <c r="DA885" s="136"/>
      <c r="DB885" s="136"/>
      <c r="DC885" s="136"/>
      <c r="DD885" s="136"/>
      <c r="DE885" s="136"/>
      <c r="DF885" s="136"/>
      <c r="DG885" s="136"/>
      <c r="DH885" s="136"/>
      <c r="DI885" s="136"/>
      <c r="DJ885" s="136"/>
      <c r="DK885" s="136"/>
      <c r="DL885" s="136"/>
      <c r="DM885" s="136"/>
      <c r="DN885" s="136"/>
      <c r="DO885" s="136"/>
      <c r="DP885" s="136"/>
      <c r="DQ885" s="136"/>
      <c r="DR885" s="136"/>
      <c r="DS885" s="136"/>
      <c r="DT885" s="136"/>
      <c r="DU885" s="136"/>
      <c r="DV885" s="136"/>
      <c r="DW885" s="136"/>
      <c r="DX885" s="136"/>
      <c r="DY885" s="136"/>
      <c r="DZ885" s="136"/>
      <c r="EA885" s="136"/>
      <c r="EB885" s="136"/>
      <c r="EC885" s="136"/>
      <c r="ED885" s="136"/>
      <c r="EE885" s="136"/>
      <c r="EF885" s="136"/>
      <c r="EG885" s="136"/>
      <c r="EH885" s="136"/>
      <c r="EI885" s="136"/>
      <c r="EJ885" s="136"/>
      <c r="EK885" s="136"/>
      <c r="EL885" s="136"/>
      <c r="EM885" s="136"/>
      <c r="EN885" s="136"/>
      <c r="EO885" s="136"/>
      <c r="EP885" s="136"/>
      <c r="EQ885" s="136"/>
      <c r="ER885" s="136"/>
      <c r="ES885" s="136"/>
      <c r="ET885" s="136"/>
      <c r="EU885" s="136"/>
      <c r="EV885" s="136"/>
      <c r="EW885" s="136"/>
      <c r="EX885" s="136"/>
      <c r="EY885" s="136"/>
      <c r="EZ885" s="136"/>
      <c r="FA885" s="136"/>
      <c r="FB885" s="136"/>
      <c r="FC885" s="136"/>
      <c r="FD885" s="136"/>
      <c r="FE885" s="136"/>
      <c r="FF885" s="136"/>
      <c r="FG885" s="136"/>
      <c r="FH885" s="136"/>
      <c r="FI885" s="136"/>
      <c r="FJ885" s="136"/>
      <c r="FK885" s="136"/>
      <c r="FL885" s="136"/>
      <c r="FM885" s="136"/>
      <c r="FN885" s="136"/>
      <c r="FO885" s="136"/>
      <c r="FP885" s="136"/>
      <c r="FQ885" s="136"/>
      <c r="FR885" s="136"/>
      <c r="FS885" s="136"/>
      <c r="FT885" s="136"/>
      <c r="FU885" s="136"/>
      <c r="FV885" s="136"/>
      <c r="FW885" s="136"/>
      <c r="FX885" s="136"/>
      <c r="FY885" s="136"/>
      <c r="FZ885" s="136"/>
      <c r="GA885" s="136"/>
      <c r="GB885" s="136"/>
      <c r="GC885" s="136"/>
      <c r="GD885" s="136"/>
      <c r="GE885" s="136"/>
      <c r="GF885" s="136"/>
      <c r="GG885" s="136"/>
      <c r="GH885" s="136"/>
      <c r="GI885" s="136"/>
      <c r="GJ885" s="136"/>
      <c r="GK885" s="136"/>
      <c r="GL885" s="136"/>
      <c r="GM885" s="136"/>
      <c r="GN885" s="136"/>
      <c r="GO885" s="136"/>
      <c r="GP885" s="136"/>
      <c r="GQ885" s="136"/>
      <c r="GR885" s="136"/>
      <c r="GS885" s="136"/>
      <c r="GT885" s="136"/>
      <c r="GU885" s="136"/>
      <c r="GV885" s="136"/>
      <c r="GW885" s="136"/>
      <c r="GX885" s="136"/>
      <c r="GY885" s="136"/>
      <c r="GZ885" s="136"/>
      <c r="HA885" s="136"/>
      <c r="HB885" s="136"/>
      <c r="HC885" s="136"/>
      <c r="HD885" s="136"/>
      <c r="HE885" s="136"/>
      <c r="HF885" s="136"/>
      <c r="HG885" s="136"/>
      <c r="HH885" s="136"/>
      <c r="HI885" s="136"/>
      <c r="HJ885" s="136"/>
      <c r="HK885" s="136"/>
      <c r="HL885" s="136"/>
      <c r="HM885" s="136"/>
      <c r="HN885" s="136"/>
      <c r="HO885" s="136"/>
      <c r="HP885" s="136"/>
      <c r="HQ885" s="136"/>
      <c r="HR885" s="136"/>
      <c r="HS885" s="136"/>
      <c r="HT885" s="136"/>
      <c r="HU885" s="136"/>
      <c r="HV885" s="136"/>
      <c r="HW885" s="136"/>
      <c r="HX885" s="136"/>
      <c r="HY885" s="136"/>
      <c r="HZ885" s="136"/>
      <c r="IA885" s="136"/>
      <c r="IB885" s="136"/>
      <c r="IC885" s="136"/>
      <c r="ID885" s="136"/>
      <c r="IE885" s="136"/>
      <c r="IF885" s="136"/>
      <c r="IG885" s="136"/>
    </row>
    <row r="886" spans="1:241" ht="15" customHeight="1" x14ac:dyDescent="0.25">
      <c r="A886" s="135" t="s">
        <v>725</v>
      </c>
      <c r="B886" s="205">
        <v>6846949</v>
      </c>
      <c r="C886" s="205">
        <v>3893947</v>
      </c>
      <c r="D886" s="205">
        <v>1127749</v>
      </c>
      <c r="E886" s="205">
        <v>1043097</v>
      </c>
      <c r="F886" s="205">
        <v>1427196</v>
      </c>
      <c r="G886" s="205">
        <v>320644</v>
      </c>
      <c r="H886" s="242">
        <v>14659582</v>
      </c>
      <c r="I886" s="136"/>
      <c r="J886" s="135" t="s">
        <v>558</v>
      </c>
      <c r="K886" s="205">
        <v>3347051</v>
      </c>
      <c r="L886" s="205">
        <v>1270329</v>
      </c>
      <c r="M886" s="205">
        <v>593964</v>
      </c>
      <c r="N886" s="205">
        <v>988462</v>
      </c>
      <c r="O886" s="205">
        <v>1147961</v>
      </c>
      <c r="P886" s="205">
        <v>228159</v>
      </c>
      <c r="Q886" s="242">
        <v>7575926</v>
      </c>
      <c r="R886" s="136"/>
      <c r="S886" s="136"/>
      <c r="T886" s="136"/>
      <c r="U886" s="136"/>
      <c r="V886" s="136"/>
      <c r="W886" s="136"/>
      <c r="X886" s="136"/>
      <c r="Y886" s="136"/>
      <c r="Z886" s="136"/>
      <c r="AA886" s="136"/>
      <c r="AB886" s="136"/>
      <c r="AC886" s="136"/>
      <c r="AD886" s="136"/>
      <c r="AE886" s="136"/>
      <c r="AF886" s="136"/>
      <c r="AG886" s="136"/>
      <c r="AH886" s="136"/>
      <c r="AI886" s="136"/>
      <c r="AJ886" s="136"/>
      <c r="AK886" s="136"/>
      <c r="AL886" s="136"/>
      <c r="AM886" s="136"/>
      <c r="AN886" s="136"/>
      <c r="AO886" s="136"/>
      <c r="AP886" s="136"/>
      <c r="AQ886" s="136"/>
      <c r="AR886" s="136"/>
      <c r="AS886" s="136"/>
      <c r="AT886" s="136"/>
      <c r="AU886" s="136"/>
      <c r="AV886" s="136"/>
      <c r="AW886" s="136"/>
      <c r="AX886" s="136"/>
      <c r="AY886" s="136"/>
      <c r="AZ886" s="136"/>
      <c r="BA886" s="136"/>
      <c r="BB886" s="136"/>
      <c r="BC886" s="136"/>
      <c r="BD886" s="136"/>
      <c r="BE886" s="136"/>
      <c r="BF886" s="136"/>
      <c r="BG886" s="136"/>
      <c r="BH886" s="136"/>
      <c r="BI886" s="136"/>
      <c r="BJ886" s="136"/>
      <c r="BK886" s="136"/>
      <c r="BL886" s="136"/>
      <c r="BM886" s="136"/>
      <c r="BN886" s="136"/>
      <c r="BO886" s="136"/>
      <c r="BP886" s="136"/>
      <c r="BQ886" s="136"/>
      <c r="BR886" s="136"/>
      <c r="BS886" s="136"/>
      <c r="BT886" s="136"/>
      <c r="BU886" s="136"/>
      <c r="BV886" s="136"/>
      <c r="BW886" s="136"/>
      <c r="BX886" s="136"/>
      <c r="BY886" s="136"/>
      <c r="BZ886" s="136"/>
      <c r="CA886" s="136"/>
      <c r="CB886" s="136"/>
      <c r="CC886" s="136"/>
      <c r="CD886" s="136"/>
      <c r="CE886" s="136"/>
      <c r="CF886" s="136"/>
      <c r="CG886" s="136"/>
      <c r="CH886" s="136"/>
      <c r="CI886" s="136"/>
      <c r="CJ886" s="136"/>
      <c r="CK886" s="136"/>
      <c r="CL886" s="136"/>
      <c r="CM886" s="136"/>
      <c r="CN886" s="136"/>
      <c r="CO886" s="136"/>
      <c r="CP886" s="136"/>
      <c r="CQ886" s="136"/>
      <c r="CR886" s="136"/>
      <c r="CS886" s="136"/>
      <c r="CT886" s="136"/>
      <c r="CU886" s="136"/>
      <c r="CV886" s="136"/>
      <c r="CW886" s="136"/>
      <c r="CX886" s="136"/>
      <c r="CY886" s="136"/>
      <c r="CZ886" s="136"/>
      <c r="DA886" s="136"/>
      <c r="DB886" s="136"/>
      <c r="DC886" s="136"/>
      <c r="DD886" s="136"/>
      <c r="DE886" s="136"/>
      <c r="DF886" s="136"/>
      <c r="DG886" s="136"/>
      <c r="DH886" s="136"/>
      <c r="DI886" s="136"/>
      <c r="DJ886" s="136"/>
      <c r="DK886" s="136"/>
      <c r="DL886" s="136"/>
      <c r="DM886" s="136"/>
      <c r="DN886" s="136"/>
      <c r="DO886" s="136"/>
      <c r="DP886" s="136"/>
      <c r="DQ886" s="136"/>
      <c r="DR886" s="136"/>
      <c r="DS886" s="136"/>
      <c r="DT886" s="136"/>
      <c r="DU886" s="136"/>
      <c r="DV886" s="136"/>
      <c r="DW886" s="136"/>
      <c r="DX886" s="136"/>
      <c r="DY886" s="136"/>
      <c r="DZ886" s="136"/>
      <c r="EA886" s="136"/>
      <c r="EB886" s="136"/>
      <c r="EC886" s="136"/>
      <c r="ED886" s="136"/>
      <c r="EE886" s="136"/>
      <c r="EF886" s="136"/>
      <c r="EG886" s="136"/>
      <c r="EH886" s="136"/>
      <c r="EI886" s="136"/>
      <c r="EJ886" s="136"/>
      <c r="EK886" s="136"/>
      <c r="EL886" s="136"/>
      <c r="EM886" s="136"/>
      <c r="EN886" s="136"/>
      <c r="EO886" s="136"/>
      <c r="EP886" s="136"/>
      <c r="EQ886" s="136"/>
      <c r="ER886" s="136"/>
      <c r="ES886" s="136"/>
      <c r="ET886" s="136"/>
      <c r="EU886" s="136"/>
      <c r="EV886" s="136"/>
      <c r="EW886" s="136"/>
      <c r="EX886" s="136"/>
      <c r="EY886" s="136"/>
      <c r="EZ886" s="136"/>
      <c r="FA886" s="136"/>
      <c r="FB886" s="136"/>
      <c r="FC886" s="136"/>
      <c r="FD886" s="136"/>
      <c r="FE886" s="136"/>
      <c r="FF886" s="136"/>
      <c r="FG886" s="136"/>
      <c r="FH886" s="136"/>
      <c r="FI886" s="136"/>
      <c r="FJ886" s="136"/>
      <c r="FK886" s="136"/>
      <c r="FL886" s="136"/>
      <c r="FM886" s="136"/>
      <c r="FN886" s="136"/>
      <c r="FO886" s="136"/>
      <c r="FP886" s="136"/>
      <c r="FQ886" s="136"/>
      <c r="FR886" s="136"/>
      <c r="FS886" s="136"/>
      <c r="FT886" s="136"/>
      <c r="FU886" s="136"/>
      <c r="FV886" s="136"/>
      <c r="FW886" s="136"/>
      <c r="FX886" s="136"/>
      <c r="FY886" s="136"/>
      <c r="FZ886" s="136"/>
      <c r="GA886" s="136"/>
      <c r="GB886" s="136"/>
      <c r="GC886" s="136"/>
      <c r="GD886" s="136"/>
      <c r="GE886" s="136"/>
      <c r="GF886" s="136"/>
      <c r="GG886" s="136"/>
      <c r="GH886" s="136"/>
      <c r="GI886" s="136"/>
      <c r="GJ886" s="136"/>
      <c r="GK886" s="136"/>
      <c r="GL886" s="136"/>
      <c r="GM886" s="136"/>
      <c r="GN886" s="136"/>
      <c r="GO886" s="136"/>
      <c r="GP886" s="136"/>
      <c r="GQ886" s="136"/>
      <c r="GR886" s="136"/>
      <c r="GS886" s="136"/>
      <c r="GT886" s="136"/>
      <c r="GU886" s="136"/>
      <c r="GV886" s="136"/>
      <c r="GW886" s="136"/>
      <c r="GX886" s="136"/>
      <c r="GY886" s="136"/>
      <c r="GZ886" s="136"/>
      <c r="HA886" s="136"/>
      <c r="HB886" s="136"/>
      <c r="HC886" s="136"/>
      <c r="HD886" s="136"/>
      <c r="HE886" s="136"/>
      <c r="HF886" s="136"/>
      <c r="HG886" s="136"/>
      <c r="HH886" s="136"/>
      <c r="HI886" s="136"/>
      <c r="HJ886" s="136"/>
      <c r="HK886" s="136"/>
      <c r="HL886" s="136"/>
      <c r="HM886" s="136"/>
      <c r="HN886" s="136"/>
      <c r="HO886" s="136"/>
      <c r="HP886" s="136"/>
      <c r="HQ886" s="136"/>
      <c r="HR886" s="136"/>
      <c r="HS886" s="136"/>
      <c r="HT886" s="136"/>
      <c r="HU886" s="136"/>
      <c r="HV886" s="136"/>
      <c r="HW886" s="136"/>
      <c r="HX886" s="136"/>
      <c r="HY886" s="136"/>
      <c r="HZ886" s="136"/>
      <c r="IA886" s="136"/>
      <c r="IB886" s="136"/>
      <c r="IC886" s="136"/>
      <c r="ID886" s="136"/>
      <c r="IE886" s="136"/>
      <c r="IF886" s="136"/>
      <c r="IG886" s="136"/>
    </row>
    <row r="887" spans="1:241" ht="15" customHeight="1" x14ac:dyDescent="0.25">
      <c r="A887" s="135" t="s">
        <v>651</v>
      </c>
      <c r="B887" s="205">
        <v>8311920</v>
      </c>
      <c r="C887" s="205">
        <v>4131502</v>
      </c>
      <c r="D887" s="205">
        <v>1925549</v>
      </c>
      <c r="E887" s="205">
        <v>909955</v>
      </c>
      <c r="F887" s="205">
        <v>1800965</v>
      </c>
      <c r="G887" s="205">
        <v>383714</v>
      </c>
      <c r="H887" s="242">
        <v>17463605</v>
      </c>
      <c r="I887" s="136"/>
      <c r="J887" s="135" t="s">
        <v>559</v>
      </c>
      <c r="K887" s="205">
        <v>3039459</v>
      </c>
      <c r="L887" s="205">
        <v>1878937</v>
      </c>
      <c r="M887" s="205">
        <v>691110</v>
      </c>
      <c r="N887" s="205">
        <v>946169</v>
      </c>
      <c r="O887" s="205">
        <v>1674671</v>
      </c>
      <c r="P887" s="205">
        <v>322214</v>
      </c>
      <c r="Q887" s="242">
        <v>8552560</v>
      </c>
      <c r="R887" s="136"/>
      <c r="S887" s="136"/>
      <c r="T887" s="136"/>
      <c r="U887" s="136"/>
      <c r="V887" s="136"/>
      <c r="W887" s="136"/>
      <c r="X887" s="136"/>
      <c r="Y887" s="136"/>
      <c r="Z887" s="136"/>
      <c r="AA887" s="136"/>
      <c r="AB887" s="136"/>
      <c r="AC887" s="136"/>
      <c r="AD887" s="136"/>
      <c r="AE887" s="136"/>
      <c r="AF887" s="136"/>
      <c r="AG887" s="136"/>
      <c r="AH887" s="136"/>
      <c r="AI887" s="136"/>
      <c r="AJ887" s="136"/>
      <c r="AK887" s="136"/>
      <c r="AL887" s="136"/>
      <c r="AM887" s="136"/>
      <c r="AN887" s="136"/>
      <c r="AO887" s="136"/>
      <c r="AP887" s="136"/>
      <c r="AQ887" s="136"/>
      <c r="AR887" s="136"/>
      <c r="AS887" s="136"/>
      <c r="AT887" s="136"/>
      <c r="AU887" s="136"/>
      <c r="AV887" s="136"/>
      <c r="AW887" s="136"/>
      <c r="AX887" s="136"/>
      <c r="AY887" s="136"/>
      <c r="AZ887" s="136"/>
      <c r="BA887" s="136"/>
      <c r="BB887" s="136"/>
      <c r="BC887" s="136"/>
      <c r="BD887" s="136"/>
      <c r="BE887" s="136"/>
      <c r="BF887" s="136"/>
      <c r="BG887" s="136"/>
      <c r="BH887" s="136"/>
      <c r="BI887" s="136"/>
      <c r="BJ887" s="136"/>
      <c r="BK887" s="136"/>
      <c r="BL887" s="136"/>
      <c r="BM887" s="136"/>
      <c r="BN887" s="136"/>
      <c r="BO887" s="136"/>
      <c r="BP887" s="136"/>
      <c r="BQ887" s="136"/>
      <c r="BR887" s="136"/>
      <c r="BS887" s="136"/>
      <c r="BT887" s="136"/>
      <c r="BU887" s="136"/>
      <c r="BV887" s="136"/>
      <c r="BW887" s="136"/>
      <c r="BX887" s="136"/>
      <c r="BY887" s="136"/>
      <c r="BZ887" s="136"/>
      <c r="CA887" s="136"/>
      <c r="CB887" s="136"/>
      <c r="CC887" s="136"/>
      <c r="CD887" s="136"/>
      <c r="CE887" s="136"/>
      <c r="CF887" s="136"/>
      <c r="CG887" s="136"/>
      <c r="CH887" s="136"/>
      <c r="CI887" s="136"/>
      <c r="CJ887" s="136"/>
      <c r="CK887" s="136"/>
      <c r="CL887" s="136"/>
      <c r="CM887" s="136"/>
      <c r="CN887" s="136"/>
      <c r="CO887" s="136"/>
      <c r="CP887" s="136"/>
      <c r="CQ887" s="136"/>
      <c r="CR887" s="136"/>
      <c r="CS887" s="136"/>
      <c r="CT887" s="136"/>
      <c r="CU887" s="136"/>
      <c r="CV887" s="136"/>
      <c r="CW887" s="136"/>
      <c r="CX887" s="136"/>
      <c r="CY887" s="136"/>
      <c r="CZ887" s="136"/>
      <c r="DA887" s="136"/>
      <c r="DB887" s="136"/>
      <c r="DC887" s="136"/>
      <c r="DD887" s="136"/>
      <c r="DE887" s="136"/>
      <c r="DF887" s="136"/>
      <c r="DG887" s="136"/>
      <c r="DH887" s="136"/>
      <c r="DI887" s="136"/>
      <c r="DJ887" s="136"/>
      <c r="DK887" s="136"/>
      <c r="DL887" s="136"/>
      <c r="DM887" s="136"/>
      <c r="DN887" s="136"/>
      <c r="DO887" s="136"/>
      <c r="DP887" s="136"/>
      <c r="DQ887" s="136"/>
      <c r="DR887" s="136"/>
      <c r="DS887" s="136"/>
      <c r="DT887" s="136"/>
      <c r="DU887" s="136"/>
      <c r="DV887" s="136"/>
      <c r="DW887" s="136"/>
      <c r="DX887" s="136"/>
      <c r="DY887" s="136"/>
      <c r="DZ887" s="136"/>
      <c r="EA887" s="136"/>
      <c r="EB887" s="136"/>
      <c r="EC887" s="136"/>
      <c r="ED887" s="136"/>
      <c r="EE887" s="136"/>
      <c r="EF887" s="136"/>
      <c r="EG887" s="136"/>
      <c r="EH887" s="136"/>
      <c r="EI887" s="136"/>
      <c r="EJ887" s="136"/>
      <c r="EK887" s="136"/>
      <c r="EL887" s="136"/>
      <c r="EM887" s="136"/>
      <c r="EN887" s="136"/>
      <c r="EO887" s="136"/>
      <c r="EP887" s="136"/>
      <c r="EQ887" s="136"/>
      <c r="ER887" s="136"/>
      <c r="ES887" s="136"/>
      <c r="ET887" s="136"/>
      <c r="EU887" s="136"/>
      <c r="EV887" s="136"/>
      <c r="EW887" s="136"/>
      <c r="EX887" s="136"/>
      <c r="EY887" s="136"/>
      <c r="EZ887" s="136"/>
      <c r="FA887" s="136"/>
      <c r="FB887" s="136"/>
      <c r="FC887" s="136"/>
      <c r="FD887" s="136"/>
      <c r="FE887" s="136"/>
      <c r="FF887" s="136"/>
      <c r="FG887" s="136"/>
      <c r="FH887" s="136"/>
      <c r="FI887" s="136"/>
      <c r="FJ887" s="136"/>
      <c r="FK887" s="136"/>
      <c r="FL887" s="136"/>
      <c r="FM887" s="136"/>
      <c r="FN887" s="136"/>
      <c r="FO887" s="136"/>
      <c r="FP887" s="136"/>
      <c r="FQ887" s="136"/>
      <c r="FR887" s="136"/>
      <c r="FS887" s="136"/>
      <c r="FT887" s="136"/>
      <c r="FU887" s="136"/>
      <c r="FV887" s="136"/>
      <c r="FW887" s="136"/>
      <c r="FX887" s="136"/>
      <c r="FY887" s="136"/>
      <c r="FZ887" s="136"/>
      <c r="GA887" s="136"/>
      <c r="GB887" s="136"/>
      <c r="GC887" s="136"/>
      <c r="GD887" s="136"/>
      <c r="GE887" s="136"/>
      <c r="GF887" s="136"/>
      <c r="GG887" s="136"/>
      <c r="GH887" s="136"/>
      <c r="GI887" s="136"/>
      <c r="GJ887" s="136"/>
      <c r="GK887" s="136"/>
      <c r="GL887" s="136"/>
      <c r="GM887" s="136"/>
      <c r="GN887" s="136"/>
      <c r="GO887" s="136"/>
      <c r="GP887" s="136"/>
      <c r="GQ887" s="136"/>
      <c r="GR887" s="136"/>
      <c r="GS887" s="136"/>
      <c r="GT887" s="136"/>
      <c r="GU887" s="136"/>
      <c r="GV887" s="136"/>
      <c r="GW887" s="136"/>
      <c r="GX887" s="136"/>
      <c r="GY887" s="136"/>
      <c r="GZ887" s="136"/>
      <c r="HA887" s="136"/>
      <c r="HB887" s="136"/>
      <c r="HC887" s="136"/>
      <c r="HD887" s="136"/>
      <c r="HE887" s="136"/>
      <c r="HF887" s="136"/>
      <c r="HG887" s="136"/>
      <c r="HH887" s="136"/>
      <c r="HI887" s="136"/>
      <c r="HJ887" s="136"/>
      <c r="HK887" s="136"/>
      <c r="HL887" s="136"/>
      <c r="HM887" s="136"/>
      <c r="HN887" s="136"/>
      <c r="HO887" s="136"/>
      <c r="HP887" s="136"/>
      <c r="HQ887" s="136"/>
      <c r="HR887" s="136"/>
      <c r="HS887" s="136"/>
      <c r="HT887" s="136"/>
      <c r="HU887" s="136"/>
      <c r="HV887" s="136"/>
      <c r="HW887" s="136"/>
      <c r="HX887" s="136"/>
      <c r="HY887" s="136"/>
      <c r="HZ887" s="136"/>
      <c r="IA887" s="136"/>
      <c r="IB887" s="136"/>
      <c r="IC887" s="136"/>
      <c r="ID887" s="136"/>
      <c r="IE887" s="136"/>
      <c r="IF887" s="136"/>
      <c r="IG887" s="136"/>
    </row>
    <row r="888" spans="1:241" ht="15" customHeight="1" x14ac:dyDescent="0.25">
      <c r="A888" s="135" t="s">
        <v>516</v>
      </c>
      <c r="B888" s="205">
        <v>8834528</v>
      </c>
      <c r="C888" s="205">
        <v>3692652</v>
      </c>
      <c r="D888" s="205">
        <v>1716569</v>
      </c>
      <c r="E888" s="205">
        <v>1188671</v>
      </c>
      <c r="F888" s="205">
        <v>2027629</v>
      </c>
      <c r="G888" s="205">
        <v>469576</v>
      </c>
      <c r="H888" s="242">
        <v>17929625</v>
      </c>
      <c r="I888" s="136"/>
      <c r="J888" s="135" t="s">
        <v>734</v>
      </c>
      <c r="K888" s="205">
        <v>3806233</v>
      </c>
      <c r="L888" s="205">
        <v>2122988</v>
      </c>
      <c r="M888" s="205">
        <v>916668</v>
      </c>
      <c r="N888" s="205">
        <v>1095129</v>
      </c>
      <c r="O888" s="205">
        <v>2038389</v>
      </c>
      <c r="P888" s="205">
        <v>320351</v>
      </c>
      <c r="Q888" s="242">
        <v>10299758</v>
      </c>
      <c r="R888" s="136"/>
      <c r="S888" s="136"/>
      <c r="T888" s="136"/>
      <c r="U888" s="136"/>
      <c r="V888" s="136"/>
      <c r="W888" s="136"/>
      <c r="X888" s="136"/>
      <c r="Y888" s="136"/>
      <c r="Z888" s="136"/>
      <c r="AA888" s="136"/>
      <c r="AB888" s="136"/>
      <c r="AC888" s="136"/>
      <c r="AD888" s="136"/>
      <c r="AE888" s="136"/>
      <c r="AF888" s="136"/>
      <c r="AG888" s="136"/>
      <c r="AH888" s="136"/>
      <c r="AI888" s="136"/>
      <c r="AJ888" s="136"/>
      <c r="AK888" s="136"/>
      <c r="AL888" s="136"/>
      <c r="AM888" s="136"/>
      <c r="AN888" s="136"/>
      <c r="AO888" s="136"/>
      <c r="AP888" s="136"/>
      <c r="AQ888" s="136"/>
      <c r="AR888" s="136"/>
      <c r="AS888" s="136"/>
      <c r="AT888" s="136"/>
      <c r="AU888" s="136"/>
      <c r="AV888" s="136"/>
      <c r="AW888" s="136"/>
      <c r="AX888" s="136"/>
      <c r="AY888" s="136"/>
      <c r="AZ888" s="136"/>
      <c r="BA888" s="136"/>
      <c r="BB888" s="136"/>
      <c r="BC888" s="136"/>
      <c r="BD888" s="136"/>
      <c r="BE888" s="136"/>
      <c r="BF888" s="136"/>
      <c r="BG888" s="136"/>
      <c r="BH888" s="136"/>
      <c r="BI888" s="136"/>
      <c r="BJ888" s="136"/>
      <c r="BK888" s="136"/>
      <c r="BL888" s="136"/>
      <c r="BM888" s="136"/>
      <c r="BN888" s="136"/>
      <c r="BO888" s="136"/>
      <c r="BP888" s="136"/>
      <c r="BQ888" s="136"/>
      <c r="BR888" s="136"/>
      <c r="BS888" s="136"/>
      <c r="BT888" s="136"/>
      <c r="BU888" s="136"/>
      <c r="BV888" s="136"/>
      <c r="BW888" s="136"/>
      <c r="BX888" s="136"/>
      <c r="BY888" s="136"/>
      <c r="BZ888" s="136"/>
      <c r="CA888" s="136"/>
      <c r="CB888" s="136"/>
      <c r="CC888" s="136"/>
      <c r="CD888" s="136"/>
      <c r="CE888" s="136"/>
      <c r="CF888" s="136"/>
      <c r="CG888" s="136"/>
      <c r="CH888" s="136"/>
      <c r="CI888" s="136"/>
      <c r="CJ888" s="136"/>
      <c r="CK888" s="136"/>
      <c r="CL888" s="136"/>
      <c r="CM888" s="136"/>
      <c r="CN888" s="136"/>
      <c r="CO888" s="136"/>
      <c r="CP888" s="136"/>
      <c r="CQ888" s="136"/>
      <c r="CR888" s="136"/>
      <c r="CS888" s="136"/>
      <c r="CT888" s="136"/>
      <c r="CU888" s="136"/>
      <c r="CV888" s="136"/>
      <c r="CW888" s="136"/>
      <c r="CX888" s="136"/>
      <c r="CY888" s="136"/>
      <c r="CZ888" s="136"/>
      <c r="DA888" s="136"/>
      <c r="DB888" s="136"/>
      <c r="DC888" s="136"/>
      <c r="DD888" s="136"/>
      <c r="DE888" s="136"/>
      <c r="DF888" s="136"/>
      <c r="DG888" s="136"/>
      <c r="DH888" s="136"/>
      <c r="DI888" s="136"/>
      <c r="DJ888" s="136"/>
      <c r="DK888" s="136"/>
      <c r="DL888" s="136"/>
      <c r="DM888" s="136"/>
      <c r="DN888" s="136"/>
      <c r="DO888" s="136"/>
      <c r="DP888" s="136"/>
      <c r="DQ888" s="136"/>
      <c r="DR888" s="136"/>
      <c r="DS888" s="136"/>
      <c r="DT888" s="136"/>
      <c r="DU888" s="136"/>
      <c r="DV888" s="136"/>
      <c r="DW888" s="136"/>
      <c r="DX888" s="136"/>
      <c r="DY888" s="136"/>
      <c r="DZ888" s="136"/>
      <c r="EA888" s="136"/>
      <c r="EB888" s="136"/>
      <c r="EC888" s="136"/>
      <c r="ED888" s="136"/>
      <c r="EE888" s="136"/>
      <c r="EF888" s="136"/>
      <c r="EG888" s="136"/>
      <c r="EH888" s="136"/>
      <c r="EI888" s="136"/>
      <c r="EJ888" s="136"/>
      <c r="EK888" s="136"/>
      <c r="EL888" s="136"/>
      <c r="EM888" s="136"/>
      <c r="EN888" s="136"/>
      <c r="EO888" s="136"/>
      <c r="EP888" s="136"/>
      <c r="EQ888" s="136"/>
      <c r="ER888" s="136"/>
      <c r="ES888" s="136"/>
      <c r="ET888" s="136"/>
      <c r="EU888" s="136"/>
      <c r="EV888" s="136"/>
      <c r="EW888" s="136"/>
      <c r="EX888" s="136"/>
      <c r="EY888" s="136"/>
      <c r="EZ888" s="136"/>
      <c r="FA888" s="136"/>
      <c r="FB888" s="136"/>
      <c r="FC888" s="136"/>
      <c r="FD888" s="136"/>
      <c r="FE888" s="136"/>
      <c r="FF888" s="136"/>
      <c r="FG888" s="136"/>
      <c r="FH888" s="136"/>
      <c r="FI888" s="136"/>
      <c r="FJ888" s="136"/>
      <c r="FK888" s="136"/>
      <c r="FL888" s="136"/>
      <c r="FM888" s="136"/>
      <c r="FN888" s="136"/>
      <c r="FO888" s="136"/>
      <c r="FP888" s="136"/>
      <c r="FQ888" s="136"/>
      <c r="FR888" s="136"/>
      <c r="FS888" s="136"/>
      <c r="FT888" s="136"/>
      <c r="FU888" s="136"/>
      <c r="FV888" s="136"/>
      <c r="FW888" s="136"/>
      <c r="FX888" s="136"/>
      <c r="FY888" s="136"/>
      <c r="FZ888" s="136"/>
      <c r="GA888" s="136"/>
      <c r="GB888" s="136"/>
      <c r="GC888" s="136"/>
      <c r="GD888" s="136"/>
      <c r="GE888" s="136"/>
      <c r="GF888" s="136"/>
      <c r="GG888" s="136"/>
      <c r="GH888" s="136"/>
      <c r="GI888" s="136"/>
      <c r="GJ888" s="136"/>
      <c r="GK888" s="136"/>
      <c r="GL888" s="136"/>
      <c r="GM888" s="136"/>
      <c r="GN888" s="136"/>
      <c r="GO888" s="136"/>
      <c r="GP888" s="136"/>
      <c r="GQ888" s="136"/>
      <c r="GR888" s="136"/>
      <c r="GS888" s="136"/>
      <c r="GT888" s="136"/>
      <c r="GU888" s="136"/>
      <c r="GV888" s="136"/>
      <c r="GW888" s="136"/>
      <c r="GX888" s="136"/>
      <c r="GY888" s="136"/>
      <c r="GZ888" s="136"/>
      <c r="HA888" s="136"/>
      <c r="HB888" s="136"/>
      <c r="HC888" s="136"/>
      <c r="HD888" s="136"/>
      <c r="HE888" s="136"/>
      <c r="HF888" s="136"/>
      <c r="HG888" s="136"/>
      <c r="HH888" s="136"/>
      <c r="HI888" s="136"/>
      <c r="HJ888" s="136"/>
      <c r="HK888" s="136"/>
      <c r="HL888" s="136"/>
      <c r="HM888" s="136"/>
      <c r="HN888" s="136"/>
      <c r="HO888" s="136"/>
      <c r="HP888" s="136"/>
      <c r="HQ888" s="136"/>
      <c r="HR888" s="136"/>
      <c r="HS888" s="136"/>
      <c r="HT888" s="136"/>
      <c r="HU888" s="136"/>
      <c r="HV888" s="136"/>
      <c r="HW888" s="136"/>
      <c r="HX888" s="136"/>
      <c r="HY888" s="136"/>
      <c r="HZ888" s="136"/>
      <c r="IA888" s="136"/>
      <c r="IB888" s="136"/>
      <c r="IC888" s="136"/>
      <c r="ID888" s="136"/>
      <c r="IE888" s="136"/>
      <c r="IF888" s="136"/>
      <c r="IG888" s="136"/>
    </row>
    <row r="889" spans="1:241" ht="15" customHeight="1" x14ac:dyDescent="0.25">
      <c r="A889" s="135" t="s">
        <v>519</v>
      </c>
      <c r="B889" s="205">
        <v>7725864</v>
      </c>
      <c r="C889" s="205">
        <v>2768886</v>
      </c>
      <c r="D889" s="205">
        <v>1207211</v>
      </c>
      <c r="E889" s="205">
        <v>1222284</v>
      </c>
      <c r="F889" s="205">
        <v>1609408</v>
      </c>
      <c r="G889" s="205">
        <v>288050</v>
      </c>
      <c r="H889" s="242">
        <v>14821703</v>
      </c>
      <c r="I889" s="136"/>
      <c r="J889" s="135" t="s">
        <v>660</v>
      </c>
      <c r="K889" s="205">
        <v>3538233</v>
      </c>
      <c r="L889" s="205">
        <v>2353578</v>
      </c>
      <c r="M889" s="205">
        <v>822047</v>
      </c>
      <c r="N889" s="205">
        <v>1053732</v>
      </c>
      <c r="O889" s="205">
        <v>2126634</v>
      </c>
      <c r="P889" s="205">
        <v>426847</v>
      </c>
      <c r="Q889" s="242">
        <v>10321071</v>
      </c>
      <c r="R889" s="136"/>
      <c r="S889" s="136"/>
      <c r="T889" s="136"/>
      <c r="U889" s="136"/>
      <c r="V889" s="136"/>
      <c r="W889" s="136"/>
      <c r="X889" s="136"/>
      <c r="Y889" s="136"/>
      <c r="Z889" s="136"/>
      <c r="AA889" s="136"/>
      <c r="AB889" s="136"/>
      <c r="AC889" s="136"/>
      <c r="AD889" s="136"/>
      <c r="AE889" s="136"/>
      <c r="AF889" s="136"/>
      <c r="AG889" s="136"/>
      <c r="AH889" s="136"/>
      <c r="AI889" s="136"/>
      <c r="AJ889" s="136"/>
      <c r="AK889" s="136"/>
      <c r="AL889" s="136"/>
      <c r="AM889" s="136"/>
      <c r="AN889" s="136"/>
      <c r="AO889" s="136"/>
      <c r="AP889" s="136"/>
      <c r="AQ889" s="136"/>
      <c r="AR889" s="136"/>
      <c r="AS889" s="136"/>
      <c r="AT889" s="136"/>
      <c r="AU889" s="136"/>
      <c r="AV889" s="136"/>
      <c r="AW889" s="136"/>
      <c r="AX889" s="136"/>
      <c r="AY889" s="136"/>
      <c r="AZ889" s="136"/>
      <c r="BA889" s="136"/>
      <c r="BB889" s="136"/>
      <c r="BC889" s="136"/>
      <c r="BD889" s="136"/>
      <c r="BE889" s="136"/>
      <c r="BF889" s="136"/>
      <c r="BG889" s="136"/>
      <c r="BH889" s="136"/>
      <c r="BI889" s="136"/>
      <c r="BJ889" s="136"/>
      <c r="BK889" s="136"/>
      <c r="BL889" s="136"/>
      <c r="BM889" s="136"/>
      <c r="BN889" s="136"/>
      <c r="BO889" s="136"/>
      <c r="BP889" s="136"/>
      <c r="BQ889" s="136"/>
      <c r="BR889" s="136"/>
      <c r="BS889" s="136"/>
      <c r="BT889" s="136"/>
      <c r="BU889" s="136"/>
      <c r="BV889" s="136"/>
      <c r="BW889" s="136"/>
      <c r="BX889" s="136"/>
      <c r="BY889" s="136"/>
      <c r="BZ889" s="136"/>
      <c r="CA889" s="136"/>
      <c r="CB889" s="136"/>
      <c r="CC889" s="136"/>
      <c r="CD889" s="136"/>
      <c r="CE889" s="136"/>
      <c r="CF889" s="136"/>
      <c r="CG889" s="136"/>
      <c r="CH889" s="136"/>
      <c r="CI889" s="136"/>
      <c r="CJ889" s="136"/>
      <c r="CK889" s="136"/>
      <c r="CL889" s="136"/>
      <c r="CM889" s="136"/>
      <c r="CN889" s="136"/>
      <c r="CO889" s="136"/>
      <c r="CP889" s="136"/>
      <c r="CQ889" s="136"/>
      <c r="CR889" s="136"/>
      <c r="CS889" s="136"/>
      <c r="CT889" s="136"/>
      <c r="CU889" s="136"/>
      <c r="CV889" s="136"/>
      <c r="CW889" s="136"/>
      <c r="CX889" s="136"/>
      <c r="CY889" s="136"/>
      <c r="CZ889" s="136"/>
      <c r="DA889" s="136"/>
      <c r="DB889" s="136"/>
      <c r="DC889" s="136"/>
      <c r="DD889" s="136"/>
      <c r="DE889" s="136"/>
      <c r="DF889" s="136"/>
      <c r="DG889" s="136"/>
      <c r="DH889" s="136"/>
      <c r="DI889" s="136"/>
      <c r="DJ889" s="136"/>
      <c r="DK889" s="136"/>
      <c r="DL889" s="136"/>
      <c r="DM889" s="136"/>
      <c r="DN889" s="136"/>
      <c r="DO889" s="136"/>
      <c r="DP889" s="136"/>
      <c r="DQ889" s="136"/>
      <c r="DR889" s="136"/>
      <c r="DS889" s="136"/>
      <c r="DT889" s="136"/>
      <c r="DU889" s="136"/>
      <c r="DV889" s="136"/>
      <c r="DW889" s="136"/>
      <c r="DX889" s="136"/>
      <c r="DY889" s="136"/>
      <c r="DZ889" s="136"/>
      <c r="EA889" s="136"/>
      <c r="EB889" s="136"/>
      <c r="EC889" s="136"/>
      <c r="ED889" s="136"/>
      <c r="EE889" s="136"/>
      <c r="EF889" s="136"/>
      <c r="EG889" s="136"/>
      <c r="EH889" s="136"/>
      <c r="EI889" s="136"/>
      <c r="EJ889" s="136"/>
      <c r="EK889" s="136"/>
      <c r="EL889" s="136"/>
      <c r="EM889" s="136"/>
      <c r="EN889" s="136"/>
      <c r="EO889" s="136"/>
      <c r="EP889" s="136"/>
      <c r="EQ889" s="136"/>
      <c r="ER889" s="136"/>
      <c r="ES889" s="136"/>
      <c r="ET889" s="136"/>
      <c r="EU889" s="136"/>
      <c r="EV889" s="136"/>
      <c r="EW889" s="136"/>
      <c r="EX889" s="136"/>
      <c r="EY889" s="136"/>
      <c r="EZ889" s="136"/>
      <c r="FA889" s="136"/>
      <c r="FB889" s="136"/>
      <c r="FC889" s="136"/>
      <c r="FD889" s="136"/>
      <c r="FE889" s="136"/>
      <c r="FF889" s="136"/>
      <c r="FG889" s="136"/>
      <c r="FH889" s="136"/>
      <c r="FI889" s="136"/>
      <c r="FJ889" s="136"/>
      <c r="FK889" s="136"/>
      <c r="FL889" s="136"/>
      <c r="FM889" s="136"/>
      <c r="FN889" s="136"/>
      <c r="FO889" s="136"/>
      <c r="FP889" s="136"/>
      <c r="FQ889" s="136"/>
      <c r="FR889" s="136"/>
      <c r="FS889" s="136"/>
      <c r="FT889" s="136"/>
      <c r="FU889" s="136"/>
      <c r="FV889" s="136"/>
      <c r="FW889" s="136"/>
      <c r="FX889" s="136"/>
      <c r="FY889" s="136"/>
      <c r="FZ889" s="136"/>
      <c r="GA889" s="136"/>
      <c r="GB889" s="136"/>
      <c r="GC889" s="136"/>
      <c r="GD889" s="136"/>
      <c r="GE889" s="136"/>
      <c r="GF889" s="136"/>
      <c r="GG889" s="136"/>
      <c r="GH889" s="136"/>
      <c r="GI889" s="136"/>
      <c r="GJ889" s="136"/>
      <c r="GK889" s="136"/>
      <c r="GL889" s="136"/>
      <c r="GM889" s="136"/>
      <c r="GN889" s="136"/>
      <c r="GO889" s="136"/>
      <c r="GP889" s="136"/>
      <c r="GQ889" s="136"/>
      <c r="GR889" s="136"/>
      <c r="GS889" s="136"/>
      <c r="GT889" s="136"/>
      <c r="GU889" s="136"/>
      <c r="GV889" s="136"/>
      <c r="GW889" s="136"/>
      <c r="GX889" s="136"/>
      <c r="GY889" s="136"/>
      <c r="GZ889" s="136"/>
      <c r="HA889" s="136"/>
      <c r="HB889" s="136"/>
      <c r="HC889" s="136"/>
      <c r="HD889" s="136"/>
      <c r="HE889" s="136"/>
      <c r="HF889" s="136"/>
      <c r="HG889" s="136"/>
      <c r="HH889" s="136"/>
      <c r="HI889" s="136"/>
      <c r="HJ889" s="136"/>
      <c r="HK889" s="136"/>
      <c r="HL889" s="136"/>
      <c r="HM889" s="136"/>
      <c r="HN889" s="136"/>
      <c r="HO889" s="136"/>
      <c r="HP889" s="136"/>
      <c r="HQ889" s="136"/>
      <c r="HR889" s="136"/>
      <c r="HS889" s="136"/>
      <c r="HT889" s="136"/>
      <c r="HU889" s="136"/>
      <c r="HV889" s="136"/>
      <c r="HW889" s="136"/>
      <c r="HX889" s="136"/>
      <c r="HY889" s="136"/>
      <c r="HZ889" s="136"/>
      <c r="IA889" s="136"/>
      <c r="IB889" s="136"/>
      <c r="IC889" s="136"/>
      <c r="ID889" s="136"/>
      <c r="IE889" s="136"/>
      <c r="IF889" s="136"/>
      <c r="IG889" s="136"/>
    </row>
    <row r="890" spans="1:241" ht="15" customHeight="1" x14ac:dyDescent="0.25">
      <c r="A890" s="135" t="s">
        <v>520</v>
      </c>
      <c r="B890" s="205">
        <v>11006079</v>
      </c>
      <c r="C890" s="205">
        <v>3897255</v>
      </c>
      <c r="D890" s="205">
        <v>1792087</v>
      </c>
      <c r="E890" s="205">
        <v>1204304</v>
      </c>
      <c r="F890" s="205">
        <v>1819824</v>
      </c>
      <c r="G890" s="205">
        <v>353565</v>
      </c>
      <c r="H890" s="242">
        <v>20073114</v>
      </c>
      <c r="I890" s="136"/>
      <c r="J890" s="135" t="s">
        <v>560</v>
      </c>
      <c r="K890" s="205">
        <v>2528121</v>
      </c>
      <c r="L890" s="205">
        <v>2474094</v>
      </c>
      <c r="M890" s="205">
        <v>634885</v>
      </c>
      <c r="N890" s="205">
        <v>1015165</v>
      </c>
      <c r="O890" s="205">
        <v>1742548</v>
      </c>
      <c r="P890" s="205">
        <v>320714</v>
      </c>
      <c r="Q890" s="242">
        <v>8715527</v>
      </c>
      <c r="R890" s="136"/>
      <c r="S890" s="136"/>
      <c r="T890" s="136"/>
      <c r="U890" s="136"/>
      <c r="V890" s="136"/>
      <c r="W890" s="136"/>
      <c r="X890" s="136"/>
      <c r="Y890" s="136"/>
      <c r="Z890" s="136"/>
      <c r="AA890" s="136"/>
      <c r="AB890" s="136"/>
      <c r="AC890" s="136"/>
      <c r="AD890" s="136"/>
      <c r="AE890" s="136"/>
      <c r="AF890" s="136"/>
      <c r="AG890" s="136"/>
      <c r="AH890" s="136"/>
      <c r="AI890" s="136"/>
      <c r="AJ890" s="136"/>
      <c r="AK890" s="136"/>
      <c r="AL890" s="136"/>
      <c r="AM890" s="136"/>
      <c r="AN890" s="136"/>
      <c r="AO890" s="136"/>
      <c r="AP890" s="136"/>
      <c r="AQ890" s="136"/>
      <c r="AR890" s="136"/>
      <c r="AS890" s="136"/>
      <c r="AT890" s="136"/>
      <c r="AU890" s="136"/>
      <c r="AV890" s="136"/>
      <c r="AW890" s="136"/>
      <c r="AX890" s="136"/>
      <c r="AY890" s="136"/>
      <c r="AZ890" s="136"/>
      <c r="BA890" s="136"/>
      <c r="BB890" s="136"/>
      <c r="BC890" s="136"/>
      <c r="BD890" s="136"/>
      <c r="BE890" s="136"/>
      <c r="BF890" s="136"/>
      <c r="BG890" s="136"/>
      <c r="BH890" s="136"/>
      <c r="BI890" s="136"/>
      <c r="BJ890" s="136"/>
      <c r="BK890" s="136"/>
      <c r="BL890" s="136"/>
      <c r="BM890" s="136"/>
      <c r="BN890" s="136"/>
      <c r="BO890" s="136"/>
      <c r="BP890" s="136"/>
      <c r="BQ890" s="136"/>
      <c r="BR890" s="136"/>
      <c r="BS890" s="136"/>
      <c r="BT890" s="136"/>
      <c r="BU890" s="136"/>
      <c r="BV890" s="136"/>
      <c r="BW890" s="136"/>
      <c r="BX890" s="136"/>
      <c r="BY890" s="136"/>
      <c r="BZ890" s="136"/>
      <c r="CA890" s="136"/>
      <c r="CB890" s="136"/>
      <c r="CC890" s="136"/>
      <c r="CD890" s="136"/>
      <c r="CE890" s="136"/>
      <c r="CF890" s="136"/>
      <c r="CG890" s="136"/>
      <c r="CH890" s="136"/>
      <c r="CI890" s="136"/>
      <c r="CJ890" s="136"/>
      <c r="CK890" s="136"/>
      <c r="CL890" s="136"/>
      <c r="CM890" s="136"/>
      <c r="CN890" s="136"/>
      <c r="CO890" s="136"/>
      <c r="CP890" s="136"/>
      <c r="CQ890" s="136"/>
      <c r="CR890" s="136"/>
      <c r="CS890" s="136"/>
      <c r="CT890" s="136"/>
      <c r="CU890" s="136"/>
      <c r="CV890" s="136"/>
      <c r="CW890" s="136"/>
      <c r="CX890" s="136"/>
      <c r="CY890" s="136"/>
      <c r="CZ890" s="136"/>
      <c r="DA890" s="136"/>
      <c r="DB890" s="136"/>
      <c r="DC890" s="136"/>
      <c r="DD890" s="136"/>
      <c r="DE890" s="136"/>
      <c r="DF890" s="136"/>
      <c r="DG890" s="136"/>
      <c r="DH890" s="136"/>
      <c r="DI890" s="136"/>
      <c r="DJ890" s="136"/>
      <c r="DK890" s="136"/>
      <c r="DL890" s="136"/>
      <c r="DM890" s="136"/>
      <c r="DN890" s="136"/>
      <c r="DO890" s="136"/>
      <c r="DP890" s="136"/>
      <c r="DQ890" s="136"/>
      <c r="DR890" s="136"/>
      <c r="DS890" s="136"/>
      <c r="DT890" s="136"/>
      <c r="DU890" s="136"/>
      <c r="DV890" s="136"/>
      <c r="DW890" s="136"/>
      <c r="DX890" s="136"/>
      <c r="DY890" s="136"/>
      <c r="DZ890" s="136"/>
      <c r="EA890" s="136"/>
      <c r="EB890" s="136"/>
      <c r="EC890" s="136"/>
      <c r="ED890" s="136"/>
      <c r="EE890" s="136"/>
      <c r="EF890" s="136"/>
      <c r="EG890" s="136"/>
      <c r="EH890" s="136"/>
      <c r="EI890" s="136"/>
      <c r="EJ890" s="136"/>
      <c r="EK890" s="136"/>
      <c r="EL890" s="136"/>
      <c r="EM890" s="136"/>
      <c r="EN890" s="136"/>
      <c r="EO890" s="136"/>
      <c r="EP890" s="136"/>
      <c r="EQ890" s="136"/>
      <c r="ER890" s="136"/>
      <c r="ES890" s="136"/>
      <c r="ET890" s="136"/>
      <c r="EU890" s="136"/>
      <c r="EV890" s="136"/>
      <c r="EW890" s="136"/>
      <c r="EX890" s="136"/>
      <c r="EY890" s="136"/>
      <c r="EZ890" s="136"/>
      <c r="FA890" s="136"/>
      <c r="FB890" s="136"/>
      <c r="FC890" s="136"/>
      <c r="FD890" s="136"/>
      <c r="FE890" s="136"/>
      <c r="FF890" s="136"/>
      <c r="FG890" s="136"/>
      <c r="FH890" s="136"/>
      <c r="FI890" s="136"/>
      <c r="FJ890" s="136"/>
      <c r="FK890" s="136"/>
      <c r="FL890" s="136"/>
      <c r="FM890" s="136"/>
      <c r="FN890" s="136"/>
      <c r="FO890" s="136"/>
      <c r="FP890" s="136"/>
      <c r="FQ890" s="136"/>
      <c r="FR890" s="136"/>
      <c r="FS890" s="136"/>
      <c r="FT890" s="136"/>
      <c r="FU890" s="136"/>
      <c r="FV890" s="136"/>
      <c r="FW890" s="136"/>
      <c r="FX890" s="136"/>
      <c r="FY890" s="136"/>
      <c r="FZ890" s="136"/>
      <c r="GA890" s="136"/>
      <c r="GB890" s="136"/>
      <c r="GC890" s="136"/>
      <c r="GD890" s="136"/>
      <c r="GE890" s="136"/>
      <c r="GF890" s="136"/>
      <c r="GG890" s="136"/>
      <c r="GH890" s="136"/>
      <c r="GI890" s="136"/>
      <c r="GJ890" s="136"/>
      <c r="GK890" s="136"/>
      <c r="GL890" s="136"/>
      <c r="GM890" s="136"/>
      <c r="GN890" s="136"/>
      <c r="GO890" s="136"/>
      <c r="GP890" s="136"/>
      <c r="GQ890" s="136"/>
      <c r="GR890" s="136"/>
      <c r="GS890" s="136"/>
      <c r="GT890" s="136"/>
      <c r="GU890" s="136"/>
      <c r="GV890" s="136"/>
      <c r="GW890" s="136"/>
      <c r="GX890" s="136"/>
      <c r="GY890" s="136"/>
      <c r="GZ890" s="136"/>
      <c r="HA890" s="136"/>
      <c r="HB890" s="136"/>
      <c r="HC890" s="136"/>
      <c r="HD890" s="136"/>
      <c r="HE890" s="136"/>
      <c r="HF890" s="136"/>
      <c r="HG890" s="136"/>
      <c r="HH890" s="136"/>
      <c r="HI890" s="136"/>
      <c r="HJ890" s="136"/>
      <c r="HK890" s="136"/>
      <c r="HL890" s="136"/>
      <c r="HM890" s="136"/>
      <c r="HN890" s="136"/>
      <c r="HO890" s="136"/>
      <c r="HP890" s="136"/>
      <c r="HQ890" s="136"/>
      <c r="HR890" s="136"/>
      <c r="HS890" s="136"/>
      <c r="HT890" s="136"/>
      <c r="HU890" s="136"/>
      <c r="HV890" s="136"/>
      <c r="HW890" s="136"/>
      <c r="HX890" s="136"/>
      <c r="HY890" s="136"/>
      <c r="HZ890" s="136"/>
      <c r="IA890" s="136"/>
      <c r="IB890" s="136"/>
      <c r="IC890" s="136"/>
      <c r="ID890" s="136"/>
      <c r="IE890" s="136"/>
      <c r="IF890" s="136"/>
      <c r="IG890" s="136"/>
    </row>
    <row r="891" spans="1:241" ht="15" customHeight="1" x14ac:dyDescent="0.25">
      <c r="A891" s="135" t="s">
        <v>726</v>
      </c>
      <c r="B891" s="205">
        <v>6879833</v>
      </c>
      <c r="C891" s="205">
        <v>4294996</v>
      </c>
      <c r="D891" s="205">
        <v>1710305</v>
      </c>
      <c r="E891" s="205">
        <v>1395107</v>
      </c>
      <c r="F891" s="205">
        <v>1924408</v>
      </c>
      <c r="G891" s="205">
        <v>304848</v>
      </c>
      <c r="H891" s="242">
        <v>16509497</v>
      </c>
      <c r="I891" s="136"/>
      <c r="J891" s="135" t="s">
        <v>563</v>
      </c>
      <c r="K891" s="205">
        <v>3076219</v>
      </c>
      <c r="L891" s="205">
        <v>1849676</v>
      </c>
      <c r="M891" s="205">
        <v>534370</v>
      </c>
      <c r="N891" s="205">
        <v>1499033</v>
      </c>
      <c r="O891" s="205">
        <v>1641912</v>
      </c>
      <c r="P891" s="205">
        <v>385660</v>
      </c>
      <c r="Q891" s="242">
        <v>8986870</v>
      </c>
      <c r="R891" s="136"/>
      <c r="S891" s="136"/>
      <c r="T891" s="136"/>
      <c r="U891" s="136"/>
      <c r="V891" s="136"/>
      <c r="W891" s="136"/>
      <c r="X891" s="136"/>
      <c r="Y891" s="136"/>
      <c r="Z891" s="136"/>
      <c r="AA891" s="136"/>
      <c r="AB891" s="136"/>
      <c r="AC891" s="136"/>
      <c r="AD891" s="136"/>
      <c r="AE891" s="136"/>
      <c r="AF891" s="136"/>
      <c r="AG891" s="136"/>
      <c r="AH891" s="136"/>
      <c r="AI891" s="136"/>
      <c r="AJ891" s="136"/>
      <c r="AK891" s="136"/>
      <c r="AL891" s="136"/>
      <c r="AM891" s="136"/>
      <c r="AN891" s="136"/>
      <c r="AO891" s="136"/>
      <c r="AP891" s="136"/>
      <c r="AQ891" s="136"/>
      <c r="AR891" s="136"/>
      <c r="AS891" s="136"/>
      <c r="AT891" s="136"/>
      <c r="AU891" s="136"/>
      <c r="AV891" s="136"/>
      <c r="AW891" s="136"/>
      <c r="AX891" s="136"/>
      <c r="AY891" s="136"/>
      <c r="AZ891" s="136"/>
      <c r="BA891" s="136"/>
      <c r="BB891" s="136"/>
      <c r="BC891" s="136"/>
      <c r="BD891" s="136"/>
      <c r="BE891" s="136"/>
      <c r="BF891" s="136"/>
      <c r="BG891" s="136"/>
      <c r="BH891" s="136"/>
      <c r="BI891" s="136"/>
      <c r="BJ891" s="136"/>
      <c r="BK891" s="136"/>
      <c r="BL891" s="136"/>
      <c r="BM891" s="136"/>
      <c r="BN891" s="136"/>
      <c r="BO891" s="136"/>
      <c r="BP891" s="136"/>
      <c r="BQ891" s="136"/>
      <c r="BR891" s="136"/>
      <c r="BS891" s="136"/>
      <c r="BT891" s="136"/>
      <c r="BU891" s="136"/>
      <c r="BV891" s="136"/>
      <c r="BW891" s="136"/>
      <c r="BX891" s="136"/>
      <c r="BY891" s="136"/>
      <c r="BZ891" s="136"/>
      <c r="CA891" s="136"/>
      <c r="CB891" s="136"/>
      <c r="CC891" s="136"/>
      <c r="CD891" s="136"/>
      <c r="CE891" s="136"/>
      <c r="CF891" s="136"/>
      <c r="CG891" s="136"/>
      <c r="CH891" s="136"/>
      <c r="CI891" s="136"/>
      <c r="CJ891" s="136"/>
      <c r="CK891" s="136"/>
      <c r="CL891" s="136"/>
      <c r="CM891" s="136"/>
      <c r="CN891" s="136"/>
      <c r="CO891" s="136"/>
      <c r="CP891" s="136"/>
      <c r="CQ891" s="136"/>
      <c r="CR891" s="136"/>
      <c r="CS891" s="136"/>
      <c r="CT891" s="136"/>
      <c r="CU891" s="136"/>
      <c r="CV891" s="136"/>
      <c r="CW891" s="136"/>
      <c r="CX891" s="136"/>
      <c r="CY891" s="136"/>
      <c r="CZ891" s="136"/>
      <c r="DA891" s="136"/>
      <c r="DB891" s="136"/>
      <c r="DC891" s="136"/>
      <c r="DD891" s="136"/>
      <c r="DE891" s="136"/>
      <c r="DF891" s="136"/>
      <c r="DG891" s="136"/>
      <c r="DH891" s="136"/>
      <c r="DI891" s="136"/>
      <c r="DJ891" s="136"/>
      <c r="DK891" s="136"/>
      <c r="DL891" s="136"/>
      <c r="DM891" s="136"/>
      <c r="DN891" s="136"/>
      <c r="DO891" s="136"/>
      <c r="DP891" s="136"/>
      <c r="DQ891" s="136"/>
      <c r="DR891" s="136"/>
      <c r="DS891" s="136"/>
      <c r="DT891" s="136"/>
      <c r="DU891" s="136"/>
      <c r="DV891" s="136"/>
      <c r="DW891" s="136"/>
      <c r="DX891" s="136"/>
      <c r="DY891" s="136"/>
      <c r="DZ891" s="136"/>
      <c r="EA891" s="136"/>
      <c r="EB891" s="136"/>
      <c r="EC891" s="136"/>
      <c r="ED891" s="136"/>
      <c r="EE891" s="136"/>
      <c r="EF891" s="136"/>
      <c r="EG891" s="136"/>
      <c r="EH891" s="136"/>
      <c r="EI891" s="136"/>
      <c r="EJ891" s="136"/>
      <c r="EK891" s="136"/>
      <c r="EL891" s="136"/>
      <c r="EM891" s="136"/>
      <c r="EN891" s="136"/>
      <c r="EO891" s="136"/>
      <c r="EP891" s="136"/>
      <c r="EQ891" s="136"/>
      <c r="ER891" s="136"/>
      <c r="ES891" s="136"/>
      <c r="ET891" s="136"/>
      <c r="EU891" s="136"/>
      <c r="EV891" s="136"/>
      <c r="EW891" s="136"/>
      <c r="EX891" s="136"/>
      <c r="EY891" s="136"/>
      <c r="EZ891" s="136"/>
      <c r="FA891" s="136"/>
      <c r="FB891" s="136"/>
      <c r="FC891" s="136"/>
      <c r="FD891" s="136"/>
      <c r="FE891" s="136"/>
      <c r="FF891" s="136"/>
      <c r="FG891" s="136"/>
      <c r="FH891" s="136"/>
      <c r="FI891" s="136"/>
      <c r="FJ891" s="136"/>
      <c r="FK891" s="136"/>
      <c r="FL891" s="136"/>
      <c r="FM891" s="136"/>
      <c r="FN891" s="136"/>
      <c r="FO891" s="136"/>
      <c r="FP891" s="136"/>
      <c r="FQ891" s="136"/>
      <c r="FR891" s="136"/>
      <c r="FS891" s="136"/>
      <c r="FT891" s="136"/>
      <c r="FU891" s="136"/>
      <c r="FV891" s="136"/>
      <c r="FW891" s="136"/>
      <c r="FX891" s="136"/>
      <c r="FY891" s="136"/>
      <c r="FZ891" s="136"/>
      <c r="GA891" s="136"/>
      <c r="GB891" s="136"/>
      <c r="GC891" s="136"/>
      <c r="GD891" s="136"/>
      <c r="GE891" s="136"/>
      <c r="GF891" s="136"/>
      <c r="GG891" s="136"/>
      <c r="GH891" s="136"/>
      <c r="GI891" s="136"/>
      <c r="GJ891" s="136"/>
      <c r="GK891" s="136"/>
      <c r="GL891" s="136"/>
      <c r="GM891" s="136"/>
      <c r="GN891" s="136"/>
      <c r="GO891" s="136"/>
      <c r="GP891" s="136"/>
      <c r="GQ891" s="136"/>
      <c r="GR891" s="136"/>
      <c r="GS891" s="136"/>
      <c r="GT891" s="136"/>
      <c r="GU891" s="136"/>
      <c r="GV891" s="136"/>
      <c r="GW891" s="136"/>
      <c r="GX891" s="136"/>
      <c r="GY891" s="136"/>
      <c r="GZ891" s="136"/>
      <c r="HA891" s="136"/>
      <c r="HB891" s="136"/>
      <c r="HC891" s="136"/>
      <c r="HD891" s="136"/>
      <c r="HE891" s="136"/>
      <c r="HF891" s="136"/>
      <c r="HG891" s="136"/>
      <c r="HH891" s="136"/>
      <c r="HI891" s="136"/>
      <c r="HJ891" s="136"/>
      <c r="HK891" s="136"/>
      <c r="HL891" s="136"/>
      <c r="HM891" s="136"/>
      <c r="HN891" s="136"/>
      <c r="HO891" s="136"/>
      <c r="HP891" s="136"/>
      <c r="HQ891" s="136"/>
      <c r="HR891" s="136"/>
      <c r="HS891" s="136"/>
      <c r="HT891" s="136"/>
      <c r="HU891" s="136"/>
      <c r="HV891" s="136"/>
      <c r="HW891" s="136"/>
      <c r="HX891" s="136"/>
      <c r="HY891" s="136"/>
      <c r="HZ891" s="136"/>
      <c r="IA891" s="136"/>
      <c r="IB891" s="136"/>
      <c r="IC891" s="136"/>
      <c r="ID891" s="136"/>
      <c r="IE891" s="136"/>
      <c r="IF891" s="136"/>
      <c r="IG891" s="136"/>
    </row>
    <row r="892" spans="1:241" ht="15" customHeight="1" x14ac:dyDescent="0.25">
      <c r="A892" s="135" t="s">
        <v>652</v>
      </c>
      <c r="B892" s="205">
        <v>8568237</v>
      </c>
      <c r="C892" s="205">
        <v>4559818</v>
      </c>
      <c r="D892" s="205">
        <v>1796813</v>
      </c>
      <c r="E892" s="205">
        <v>1288448</v>
      </c>
      <c r="F892" s="205">
        <v>1846734</v>
      </c>
      <c r="G892" s="205">
        <v>376540</v>
      </c>
      <c r="H892" s="242">
        <v>18436590</v>
      </c>
      <c r="I892" s="136"/>
      <c r="J892" s="135" t="s">
        <v>564</v>
      </c>
      <c r="K892" s="205">
        <v>6117134</v>
      </c>
      <c r="L892" s="205">
        <v>2392188</v>
      </c>
      <c r="M892" s="205">
        <v>761390</v>
      </c>
      <c r="N892" s="205">
        <v>1198162</v>
      </c>
      <c r="O892" s="205">
        <v>1812640</v>
      </c>
      <c r="P892" s="205">
        <v>369583</v>
      </c>
      <c r="Q892" s="242">
        <v>12651097</v>
      </c>
      <c r="R892" s="136"/>
      <c r="S892" s="136"/>
      <c r="T892" s="136"/>
      <c r="U892" s="136"/>
      <c r="V892" s="136"/>
      <c r="W892" s="136"/>
      <c r="X892" s="136"/>
      <c r="Y892" s="136"/>
      <c r="Z892" s="136"/>
      <c r="AA892" s="136"/>
      <c r="AB892" s="136"/>
      <c r="AC892" s="136"/>
      <c r="AD892" s="136"/>
      <c r="AE892" s="136"/>
      <c r="AF892" s="136"/>
      <c r="AG892" s="136"/>
      <c r="AH892" s="136"/>
      <c r="AI892" s="136"/>
      <c r="AJ892" s="136"/>
      <c r="AK892" s="136"/>
      <c r="AL892" s="136"/>
      <c r="AM892" s="136"/>
      <c r="AN892" s="136"/>
      <c r="AO892" s="136"/>
      <c r="AP892" s="136"/>
      <c r="AQ892" s="136"/>
      <c r="AR892" s="136"/>
      <c r="AS892" s="136"/>
      <c r="AT892" s="136"/>
      <c r="AU892" s="136"/>
      <c r="AV892" s="136"/>
      <c r="AW892" s="136"/>
      <c r="AX892" s="136"/>
      <c r="AY892" s="136"/>
      <c r="AZ892" s="136"/>
      <c r="BA892" s="136"/>
      <c r="BB892" s="136"/>
      <c r="BC892" s="136"/>
      <c r="BD892" s="136"/>
      <c r="BE892" s="136"/>
      <c r="BF892" s="136"/>
      <c r="BG892" s="136"/>
      <c r="BH892" s="136"/>
      <c r="BI892" s="136"/>
      <c r="BJ892" s="136"/>
      <c r="BK892" s="136"/>
      <c r="BL892" s="136"/>
      <c r="BM892" s="136"/>
      <c r="BN892" s="136"/>
      <c r="BO892" s="136"/>
      <c r="BP892" s="136"/>
      <c r="BQ892" s="136"/>
      <c r="BR892" s="136"/>
      <c r="BS892" s="136"/>
      <c r="BT892" s="136"/>
      <c r="BU892" s="136"/>
      <c r="BV892" s="136"/>
      <c r="BW892" s="136"/>
      <c r="BX892" s="136"/>
      <c r="BY892" s="136"/>
      <c r="BZ892" s="136"/>
      <c r="CA892" s="136"/>
      <c r="CB892" s="136"/>
      <c r="CC892" s="136"/>
      <c r="CD892" s="136"/>
      <c r="CE892" s="136"/>
      <c r="CF892" s="136"/>
      <c r="CG892" s="136"/>
      <c r="CH892" s="136"/>
      <c r="CI892" s="136"/>
      <c r="CJ892" s="136"/>
      <c r="CK892" s="136"/>
      <c r="CL892" s="136"/>
      <c r="CM892" s="136"/>
      <c r="CN892" s="136"/>
      <c r="CO892" s="136"/>
      <c r="CP892" s="136"/>
      <c r="CQ892" s="136"/>
      <c r="CR892" s="136"/>
      <c r="CS892" s="136"/>
      <c r="CT892" s="136"/>
      <c r="CU892" s="136"/>
      <c r="CV892" s="136"/>
      <c r="CW892" s="136"/>
      <c r="CX892" s="136"/>
      <c r="CY892" s="136"/>
      <c r="CZ892" s="136"/>
      <c r="DA892" s="136"/>
      <c r="DB892" s="136"/>
      <c r="DC892" s="136"/>
      <c r="DD892" s="136"/>
      <c r="DE892" s="136"/>
      <c r="DF892" s="136"/>
      <c r="DG892" s="136"/>
      <c r="DH892" s="136"/>
      <c r="DI892" s="136"/>
      <c r="DJ892" s="136"/>
      <c r="DK892" s="136"/>
      <c r="DL892" s="136"/>
      <c r="DM892" s="136"/>
      <c r="DN892" s="136"/>
      <c r="DO892" s="136"/>
      <c r="DP892" s="136"/>
      <c r="DQ892" s="136"/>
      <c r="DR892" s="136"/>
      <c r="DS892" s="136"/>
      <c r="DT892" s="136"/>
      <c r="DU892" s="136"/>
      <c r="DV892" s="136"/>
      <c r="DW892" s="136"/>
      <c r="DX892" s="136"/>
      <c r="DY892" s="136"/>
      <c r="DZ892" s="136"/>
      <c r="EA892" s="136"/>
      <c r="EB892" s="136"/>
      <c r="EC892" s="136"/>
      <c r="ED892" s="136"/>
      <c r="EE892" s="136"/>
      <c r="EF892" s="136"/>
      <c r="EG892" s="136"/>
      <c r="EH892" s="136"/>
      <c r="EI892" s="136"/>
      <c r="EJ892" s="136"/>
      <c r="EK892" s="136"/>
      <c r="EL892" s="136"/>
      <c r="EM892" s="136"/>
      <c r="EN892" s="136"/>
      <c r="EO892" s="136"/>
      <c r="EP892" s="136"/>
      <c r="EQ892" s="136"/>
      <c r="ER892" s="136"/>
      <c r="ES892" s="136"/>
      <c r="ET892" s="136"/>
      <c r="EU892" s="136"/>
      <c r="EV892" s="136"/>
      <c r="EW892" s="136"/>
      <c r="EX892" s="136"/>
      <c r="EY892" s="136"/>
      <c r="EZ892" s="136"/>
      <c r="FA892" s="136"/>
      <c r="FB892" s="136"/>
      <c r="FC892" s="136"/>
      <c r="FD892" s="136"/>
      <c r="FE892" s="136"/>
      <c r="FF892" s="136"/>
      <c r="FG892" s="136"/>
      <c r="FH892" s="136"/>
      <c r="FI892" s="136"/>
      <c r="FJ892" s="136"/>
      <c r="FK892" s="136"/>
      <c r="FL892" s="136"/>
      <c r="FM892" s="136"/>
      <c r="FN892" s="136"/>
      <c r="FO892" s="136"/>
      <c r="FP892" s="136"/>
      <c r="FQ892" s="136"/>
      <c r="FR892" s="136"/>
      <c r="FS892" s="136"/>
      <c r="FT892" s="136"/>
      <c r="FU892" s="136"/>
      <c r="FV892" s="136"/>
      <c r="FW892" s="136"/>
      <c r="FX892" s="136"/>
      <c r="FY892" s="136"/>
      <c r="FZ892" s="136"/>
      <c r="GA892" s="136"/>
      <c r="GB892" s="136"/>
      <c r="GC892" s="136"/>
      <c r="GD892" s="136"/>
      <c r="GE892" s="136"/>
      <c r="GF892" s="136"/>
      <c r="GG892" s="136"/>
      <c r="GH892" s="136"/>
      <c r="GI892" s="136"/>
      <c r="GJ892" s="136"/>
      <c r="GK892" s="136"/>
      <c r="GL892" s="136"/>
      <c r="GM892" s="136"/>
      <c r="GN892" s="136"/>
      <c r="GO892" s="136"/>
      <c r="GP892" s="136"/>
      <c r="GQ892" s="136"/>
      <c r="GR892" s="136"/>
      <c r="GS892" s="136"/>
      <c r="GT892" s="136"/>
      <c r="GU892" s="136"/>
      <c r="GV892" s="136"/>
      <c r="GW892" s="136"/>
      <c r="GX892" s="136"/>
      <c r="GY892" s="136"/>
      <c r="GZ892" s="136"/>
      <c r="HA892" s="136"/>
      <c r="HB892" s="136"/>
      <c r="HC892" s="136"/>
      <c r="HD892" s="136"/>
      <c r="HE892" s="136"/>
      <c r="HF892" s="136"/>
      <c r="HG892" s="136"/>
      <c r="HH892" s="136"/>
      <c r="HI892" s="136"/>
      <c r="HJ892" s="136"/>
      <c r="HK892" s="136"/>
      <c r="HL892" s="136"/>
      <c r="HM892" s="136"/>
      <c r="HN892" s="136"/>
      <c r="HO892" s="136"/>
      <c r="HP892" s="136"/>
      <c r="HQ892" s="136"/>
      <c r="HR892" s="136"/>
      <c r="HS892" s="136"/>
      <c r="HT892" s="136"/>
      <c r="HU892" s="136"/>
      <c r="HV892" s="136"/>
      <c r="HW892" s="136"/>
      <c r="HX892" s="136"/>
      <c r="HY892" s="136"/>
      <c r="HZ892" s="136"/>
      <c r="IA892" s="136"/>
      <c r="IB892" s="136"/>
      <c r="IC892" s="136"/>
      <c r="ID892" s="136"/>
      <c r="IE892" s="136"/>
      <c r="IF892" s="136"/>
      <c r="IG892" s="136"/>
    </row>
    <row r="893" spans="1:241" ht="15" customHeight="1" x14ac:dyDescent="0.25">
      <c r="A893" s="135" t="s">
        <v>521</v>
      </c>
      <c r="B893" s="205">
        <v>7131855</v>
      </c>
      <c r="C893" s="205">
        <v>4056897</v>
      </c>
      <c r="D893" s="205">
        <v>1225811</v>
      </c>
      <c r="E893" s="205">
        <v>986474</v>
      </c>
      <c r="F893" s="205">
        <v>1816819</v>
      </c>
      <c r="G893" s="205">
        <v>278232</v>
      </c>
      <c r="H893" s="242">
        <v>15496088</v>
      </c>
      <c r="I893" s="136"/>
      <c r="J893" s="135" t="s">
        <v>735</v>
      </c>
      <c r="K893" s="205">
        <v>3752361</v>
      </c>
      <c r="L893" s="205">
        <v>2288307</v>
      </c>
      <c r="M893" s="205">
        <v>632365</v>
      </c>
      <c r="N893" s="205">
        <v>1061937</v>
      </c>
      <c r="O893" s="205">
        <v>1717828</v>
      </c>
      <c r="P893" s="205">
        <v>325851</v>
      </c>
      <c r="Q893" s="242">
        <v>9778649</v>
      </c>
      <c r="R893" s="136"/>
      <c r="S893" s="136"/>
      <c r="T893" s="136"/>
      <c r="U893" s="136"/>
      <c r="V893" s="136"/>
      <c r="W893" s="136"/>
      <c r="X893" s="136"/>
      <c r="Y893" s="136"/>
      <c r="Z893" s="136"/>
      <c r="AA893" s="136"/>
      <c r="AB893" s="136"/>
      <c r="AC893" s="136"/>
      <c r="AD893" s="136"/>
      <c r="AE893" s="136"/>
      <c r="AF893" s="136"/>
      <c r="AG893" s="136"/>
      <c r="AH893" s="136"/>
      <c r="AI893" s="136"/>
      <c r="AJ893" s="136"/>
      <c r="AK893" s="136"/>
      <c r="AL893" s="136"/>
      <c r="AM893" s="136"/>
      <c r="AN893" s="136"/>
      <c r="AO893" s="136"/>
      <c r="AP893" s="136"/>
      <c r="AQ893" s="136"/>
      <c r="AR893" s="136"/>
      <c r="AS893" s="136"/>
      <c r="AT893" s="136"/>
      <c r="AU893" s="136"/>
      <c r="AV893" s="136"/>
      <c r="AW893" s="136"/>
      <c r="AX893" s="136"/>
      <c r="AY893" s="136"/>
      <c r="AZ893" s="136"/>
      <c r="BA893" s="136"/>
      <c r="BB893" s="136"/>
      <c r="BC893" s="136"/>
      <c r="BD893" s="136"/>
      <c r="BE893" s="136"/>
      <c r="BF893" s="136"/>
      <c r="BG893" s="136"/>
      <c r="BH893" s="136"/>
      <c r="BI893" s="136"/>
      <c r="BJ893" s="136"/>
      <c r="BK893" s="136"/>
      <c r="BL893" s="136"/>
      <c r="BM893" s="136"/>
      <c r="BN893" s="136"/>
      <c r="BO893" s="136"/>
      <c r="BP893" s="136"/>
      <c r="BQ893" s="136"/>
      <c r="BR893" s="136"/>
      <c r="BS893" s="136"/>
      <c r="BT893" s="136"/>
      <c r="BU893" s="136"/>
      <c r="BV893" s="136"/>
      <c r="BW893" s="136"/>
      <c r="BX893" s="136"/>
      <c r="BY893" s="136"/>
      <c r="BZ893" s="136"/>
      <c r="CA893" s="136"/>
      <c r="CB893" s="136"/>
      <c r="CC893" s="136"/>
      <c r="CD893" s="136"/>
      <c r="CE893" s="136"/>
      <c r="CF893" s="136"/>
      <c r="CG893" s="136"/>
      <c r="CH893" s="136"/>
      <c r="CI893" s="136"/>
      <c r="CJ893" s="136"/>
      <c r="CK893" s="136"/>
      <c r="CL893" s="136"/>
      <c r="CM893" s="136"/>
      <c r="CN893" s="136"/>
      <c r="CO893" s="136"/>
      <c r="CP893" s="136"/>
      <c r="CQ893" s="136"/>
      <c r="CR893" s="136"/>
      <c r="CS893" s="136"/>
      <c r="CT893" s="136"/>
      <c r="CU893" s="136"/>
      <c r="CV893" s="136"/>
      <c r="CW893" s="136"/>
      <c r="CX893" s="136"/>
      <c r="CY893" s="136"/>
      <c r="CZ893" s="136"/>
      <c r="DA893" s="136"/>
      <c r="DB893" s="136"/>
      <c r="DC893" s="136"/>
      <c r="DD893" s="136"/>
      <c r="DE893" s="136"/>
      <c r="DF893" s="136"/>
      <c r="DG893" s="136"/>
      <c r="DH893" s="136"/>
      <c r="DI893" s="136"/>
      <c r="DJ893" s="136"/>
      <c r="DK893" s="136"/>
      <c r="DL893" s="136"/>
      <c r="DM893" s="136"/>
      <c r="DN893" s="136"/>
      <c r="DO893" s="136"/>
      <c r="DP893" s="136"/>
      <c r="DQ893" s="136"/>
      <c r="DR893" s="136"/>
      <c r="DS893" s="136"/>
      <c r="DT893" s="136"/>
      <c r="DU893" s="136"/>
      <c r="DV893" s="136"/>
      <c r="DW893" s="136"/>
      <c r="DX893" s="136"/>
      <c r="DY893" s="136"/>
      <c r="DZ893" s="136"/>
      <c r="EA893" s="136"/>
      <c r="EB893" s="136"/>
      <c r="EC893" s="136"/>
      <c r="ED893" s="136"/>
      <c r="EE893" s="136"/>
      <c r="EF893" s="136"/>
      <c r="EG893" s="136"/>
      <c r="EH893" s="136"/>
      <c r="EI893" s="136"/>
      <c r="EJ893" s="136"/>
      <c r="EK893" s="136"/>
      <c r="EL893" s="136"/>
      <c r="EM893" s="136"/>
      <c r="EN893" s="136"/>
      <c r="EO893" s="136"/>
      <c r="EP893" s="136"/>
      <c r="EQ893" s="136"/>
      <c r="ER893" s="136"/>
      <c r="ES893" s="136"/>
      <c r="ET893" s="136"/>
      <c r="EU893" s="136"/>
      <c r="EV893" s="136"/>
      <c r="EW893" s="136"/>
      <c r="EX893" s="136"/>
      <c r="EY893" s="136"/>
      <c r="EZ893" s="136"/>
      <c r="FA893" s="136"/>
      <c r="FB893" s="136"/>
      <c r="FC893" s="136"/>
      <c r="FD893" s="136"/>
      <c r="FE893" s="136"/>
      <c r="FF893" s="136"/>
      <c r="FG893" s="136"/>
      <c r="FH893" s="136"/>
      <c r="FI893" s="136"/>
      <c r="FJ893" s="136"/>
      <c r="FK893" s="136"/>
      <c r="FL893" s="136"/>
      <c r="FM893" s="136"/>
      <c r="FN893" s="136"/>
      <c r="FO893" s="136"/>
      <c r="FP893" s="136"/>
      <c r="FQ893" s="136"/>
      <c r="FR893" s="136"/>
      <c r="FS893" s="136"/>
      <c r="FT893" s="136"/>
      <c r="FU893" s="136"/>
      <c r="FV893" s="136"/>
      <c r="FW893" s="136"/>
      <c r="FX893" s="136"/>
      <c r="FY893" s="136"/>
      <c r="FZ893" s="136"/>
      <c r="GA893" s="136"/>
      <c r="GB893" s="136"/>
      <c r="GC893" s="136"/>
      <c r="GD893" s="136"/>
      <c r="GE893" s="136"/>
      <c r="GF893" s="136"/>
      <c r="GG893" s="136"/>
      <c r="GH893" s="136"/>
      <c r="GI893" s="136"/>
      <c r="GJ893" s="136"/>
      <c r="GK893" s="136"/>
      <c r="GL893" s="136"/>
      <c r="GM893" s="136"/>
      <c r="GN893" s="136"/>
      <c r="GO893" s="136"/>
      <c r="GP893" s="136"/>
      <c r="GQ893" s="136"/>
      <c r="GR893" s="136"/>
      <c r="GS893" s="136"/>
      <c r="GT893" s="136"/>
      <c r="GU893" s="136"/>
      <c r="GV893" s="136"/>
      <c r="GW893" s="136"/>
      <c r="GX893" s="136"/>
      <c r="GY893" s="136"/>
      <c r="GZ893" s="136"/>
      <c r="HA893" s="136"/>
      <c r="HB893" s="136"/>
      <c r="HC893" s="136"/>
      <c r="HD893" s="136"/>
      <c r="HE893" s="136"/>
      <c r="HF893" s="136"/>
      <c r="HG893" s="136"/>
      <c r="HH893" s="136"/>
      <c r="HI893" s="136"/>
      <c r="HJ893" s="136"/>
      <c r="HK893" s="136"/>
      <c r="HL893" s="136"/>
      <c r="HM893" s="136"/>
      <c r="HN893" s="136"/>
      <c r="HO893" s="136"/>
      <c r="HP893" s="136"/>
      <c r="HQ893" s="136"/>
      <c r="HR893" s="136"/>
      <c r="HS893" s="136"/>
      <c r="HT893" s="136"/>
      <c r="HU893" s="136"/>
      <c r="HV893" s="136"/>
      <c r="HW893" s="136"/>
      <c r="HX893" s="136"/>
      <c r="HY893" s="136"/>
      <c r="HZ893" s="136"/>
      <c r="IA893" s="136"/>
      <c r="IB893" s="136"/>
      <c r="IC893" s="136"/>
      <c r="ID893" s="136"/>
      <c r="IE893" s="136"/>
      <c r="IF893" s="136"/>
      <c r="IG893" s="136"/>
    </row>
    <row r="894" spans="1:241" ht="15" customHeight="1" x14ac:dyDescent="0.25">
      <c r="A894" s="135" t="s">
        <v>524</v>
      </c>
      <c r="B894" s="205">
        <v>5129241</v>
      </c>
      <c r="C894" s="205">
        <v>4256672</v>
      </c>
      <c r="D894" s="205">
        <v>713084</v>
      </c>
      <c r="E894" s="205">
        <v>1001078</v>
      </c>
      <c r="F894" s="205">
        <v>1684618</v>
      </c>
      <c r="G894" s="205">
        <v>251990</v>
      </c>
      <c r="H894" s="242">
        <v>13036683</v>
      </c>
      <c r="I894" s="136"/>
      <c r="J894" s="135" t="s">
        <v>661</v>
      </c>
      <c r="K894" s="205">
        <v>7645840</v>
      </c>
      <c r="L894" s="205">
        <v>3677240</v>
      </c>
      <c r="M894" s="205">
        <v>1062051</v>
      </c>
      <c r="N894" s="205">
        <v>1391537</v>
      </c>
      <c r="O894" s="205">
        <v>1674286</v>
      </c>
      <c r="P894" s="205">
        <v>532611</v>
      </c>
      <c r="Q894" s="242">
        <v>15983565</v>
      </c>
      <c r="R894" s="136"/>
      <c r="S894" s="136"/>
      <c r="T894" s="136"/>
      <c r="U894" s="136"/>
      <c r="V894" s="136"/>
      <c r="W894" s="136"/>
      <c r="X894" s="136"/>
      <c r="Y894" s="136"/>
      <c r="Z894" s="136"/>
      <c r="AA894" s="136"/>
      <c r="AB894" s="136"/>
      <c r="AC894" s="136"/>
      <c r="AD894" s="136"/>
      <c r="AE894" s="136"/>
      <c r="AF894" s="136"/>
      <c r="AG894" s="136"/>
      <c r="AH894" s="136"/>
      <c r="AI894" s="136"/>
      <c r="AJ894" s="136"/>
      <c r="AK894" s="136"/>
      <c r="AL894" s="136"/>
      <c r="AM894" s="136"/>
      <c r="AN894" s="136"/>
      <c r="AO894" s="136"/>
      <c r="AP894" s="136"/>
      <c r="AQ894" s="136"/>
      <c r="AR894" s="136"/>
      <c r="AS894" s="136"/>
      <c r="AT894" s="136"/>
      <c r="AU894" s="136"/>
      <c r="AV894" s="136"/>
      <c r="AW894" s="136"/>
      <c r="AX894" s="136"/>
      <c r="AY894" s="136"/>
      <c r="AZ894" s="136"/>
      <c r="BA894" s="136"/>
      <c r="BB894" s="136"/>
      <c r="BC894" s="136"/>
      <c r="BD894" s="136"/>
      <c r="BE894" s="136"/>
      <c r="BF894" s="136"/>
      <c r="BG894" s="136"/>
      <c r="BH894" s="136"/>
      <c r="BI894" s="136"/>
      <c r="BJ894" s="136"/>
      <c r="BK894" s="136"/>
      <c r="BL894" s="136"/>
      <c r="BM894" s="136"/>
      <c r="BN894" s="136"/>
      <c r="BO894" s="136"/>
      <c r="BP894" s="136"/>
      <c r="BQ894" s="136"/>
      <c r="BR894" s="136"/>
      <c r="BS894" s="136"/>
      <c r="BT894" s="136"/>
      <c r="BU894" s="136"/>
      <c r="BV894" s="136"/>
      <c r="BW894" s="136"/>
      <c r="BX894" s="136"/>
      <c r="BY894" s="136"/>
      <c r="BZ894" s="136"/>
      <c r="CA894" s="136"/>
      <c r="CB894" s="136"/>
      <c r="CC894" s="136"/>
      <c r="CD894" s="136"/>
      <c r="CE894" s="136"/>
      <c r="CF894" s="136"/>
      <c r="CG894" s="136"/>
      <c r="CH894" s="136"/>
      <c r="CI894" s="136"/>
      <c r="CJ894" s="136"/>
      <c r="CK894" s="136"/>
      <c r="CL894" s="136"/>
      <c r="CM894" s="136"/>
      <c r="CN894" s="136"/>
      <c r="CO894" s="136"/>
      <c r="CP894" s="136"/>
      <c r="CQ894" s="136"/>
      <c r="CR894" s="136"/>
      <c r="CS894" s="136"/>
      <c r="CT894" s="136"/>
      <c r="CU894" s="136"/>
      <c r="CV894" s="136"/>
      <c r="CW894" s="136"/>
      <c r="CX894" s="136"/>
      <c r="CY894" s="136"/>
      <c r="CZ894" s="136"/>
      <c r="DA894" s="136"/>
      <c r="DB894" s="136"/>
      <c r="DC894" s="136"/>
      <c r="DD894" s="136"/>
      <c r="DE894" s="136"/>
      <c r="DF894" s="136"/>
      <c r="DG894" s="136"/>
      <c r="DH894" s="136"/>
      <c r="DI894" s="136"/>
      <c r="DJ894" s="136"/>
      <c r="DK894" s="136"/>
      <c r="DL894" s="136"/>
      <c r="DM894" s="136"/>
      <c r="DN894" s="136"/>
      <c r="DO894" s="136"/>
      <c r="DP894" s="136"/>
      <c r="DQ894" s="136"/>
      <c r="DR894" s="136"/>
      <c r="DS894" s="136"/>
      <c r="DT894" s="136"/>
      <c r="DU894" s="136"/>
      <c r="DV894" s="136"/>
      <c r="DW894" s="136"/>
      <c r="DX894" s="136"/>
      <c r="DY894" s="136"/>
      <c r="DZ894" s="136"/>
      <c r="EA894" s="136"/>
      <c r="EB894" s="136"/>
      <c r="EC894" s="136"/>
      <c r="ED894" s="136"/>
      <c r="EE894" s="136"/>
      <c r="EF894" s="136"/>
      <c r="EG894" s="136"/>
      <c r="EH894" s="136"/>
      <c r="EI894" s="136"/>
      <c r="EJ894" s="136"/>
      <c r="EK894" s="136"/>
      <c r="EL894" s="136"/>
      <c r="EM894" s="136"/>
      <c r="EN894" s="136"/>
      <c r="EO894" s="136"/>
      <c r="EP894" s="136"/>
      <c r="EQ894" s="136"/>
      <c r="ER894" s="136"/>
      <c r="ES894" s="136"/>
      <c r="ET894" s="136"/>
      <c r="EU894" s="136"/>
      <c r="EV894" s="136"/>
      <c r="EW894" s="136"/>
      <c r="EX894" s="136"/>
      <c r="EY894" s="136"/>
      <c r="EZ894" s="136"/>
      <c r="FA894" s="136"/>
      <c r="FB894" s="136"/>
      <c r="FC894" s="136"/>
      <c r="FD894" s="136"/>
      <c r="FE894" s="136"/>
      <c r="FF894" s="136"/>
      <c r="FG894" s="136"/>
      <c r="FH894" s="136"/>
      <c r="FI894" s="136"/>
      <c r="FJ894" s="136"/>
      <c r="FK894" s="136"/>
      <c r="FL894" s="136"/>
      <c r="FM894" s="136"/>
      <c r="FN894" s="136"/>
      <c r="FO894" s="136"/>
      <c r="FP894" s="136"/>
      <c r="FQ894" s="136"/>
      <c r="FR894" s="136"/>
      <c r="FS894" s="136"/>
      <c r="FT894" s="136"/>
      <c r="FU894" s="136"/>
      <c r="FV894" s="136"/>
      <c r="FW894" s="136"/>
      <c r="FX894" s="136"/>
      <c r="FY894" s="136"/>
      <c r="FZ894" s="136"/>
      <c r="GA894" s="136"/>
      <c r="GB894" s="136"/>
      <c r="GC894" s="136"/>
      <c r="GD894" s="136"/>
      <c r="GE894" s="136"/>
      <c r="GF894" s="136"/>
      <c r="GG894" s="136"/>
      <c r="GH894" s="136"/>
      <c r="GI894" s="136"/>
      <c r="GJ894" s="136"/>
      <c r="GK894" s="136"/>
      <c r="GL894" s="136"/>
      <c r="GM894" s="136"/>
      <c r="GN894" s="136"/>
      <c r="GO894" s="136"/>
      <c r="GP894" s="136"/>
      <c r="GQ894" s="136"/>
      <c r="GR894" s="136"/>
      <c r="GS894" s="136"/>
      <c r="GT894" s="136"/>
      <c r="GU894" s="136"/>
      <c r="GV894" s="136"/>
      <c r="GW894" s="136"/>
      <c r="GX894" s="136"/>
      <c r="GY894" s="136"/>
      <c r="GZ894" s="136"/>
      <c r="HA894" s="136"/>
      <c r="HB894" s="136"/>
      <c r="HC894" s="136"/>
      <c r="HD894" s="136"/>
      <c r="HE894" s="136"/>
      <c r="HF894" s="136"/>
      <c r="HG894" s="136"/>
      <c r="HH894" s="136"/>
      <c r="HI894" s="136"/>
      <c r="HJ894" s="136"/>
      <c r="HK894" s="136"/>
      <c r="HL894" s="136"/>
      <c r="HM894" s="136"/>
      <c r="HN894" s="136"/>
      <c r="HO894" s="136"/>
      <c r="HP894" s="136"/>
      <c r="HQ894" s="136"/>
      <c r="HR894" s="136"/>
      <c r="HS894" s="136"/>
      <c r="HT894" s="136"/>
      <c r="HU894" s="136"/>
      <c r="HV894" s="136"/>
      <c r="HW894" s="136"/>
      <c r="HX894" s="136"/>
      <c r="HY894" s="136"/>
      <c r="HZ894" s="136"/>
      <c r="IA894" s="136"/>
      <c r="IB894" s="136"/>
      <c r="IC894" s="136"/>
      <c r="ID894" s="136"/>
      <c r="IE894" s="136"/>
      <c r="IF894" s="136"/>
      <c r="IG894" s="136"/>
    </row>
    <row r="895" spans="1:241" ht="15" customHeight="1" x14ac:dyDescent="0.25">
      <c r="A895" s="135" t="s">
        <v>525</v>
      </c>
      <c r="B895" s="205">
        <v>6497723</v>
      </c>
      <c r="C895" s="205">
        <v>3579427</v>
      </c>
      <c r="D895" s="205">
        <v>792884</v>
      </c>
      <c r="E895" s="205">
        <v>1176020</v>
      </c>
      <c r="F895" s="205">
        <v>1757614</v>
      </c>
      <c r="G895" s="205">
        <v>352721</v>
      </c>
      <c r="H895" s="242">
        <v>14156389</v>
      </c>
      <c r="I895" s="136"/>
      <c r="J895" s="135" t="s">
        <v>565</v>
      </c>
      <c r="K895" s="205">
        <v>6358002</v>
      </c>
      <c r="L895" s="205">
        <v>2647370</v>
      </c>
      <c r="M895" s="205">
        <v>663373</v>
      </c>
      <c r="N895" s="205">
        <v>921467</v>
      </c>
      <c r="O895" s="205">
        <v>1325749</v>
      </c>
      <c r="P895" s="205">
        <v>419280</v>
      </c>
      <c r="Q895" s="242">
        <v>12335241</v>
      </c>
      <c r="R895" s="136"/>
      <c r="S895" s="136"/>
      <c r="T895" s="136"/>
      <c r="U895" s="136"/>
      <c r="V895" s="136"/>
      <c r="W895" s="136"/>
      <c r="X895" s="136"/>
      <c r="Y895" s="136"/>
      <c r="Z895" s="136"/>
      <c r="AA895" s="136"/>
      <c r="AB895" s="136"/>
      <c r="AC895" s="136"/>
      <c r="AD895" s="136"/>
      <c r="AE895" s="136"/>
      <c r="AF895" s="136"/>
      <c r="AG895" s="136"/>
      <c r="AH895" s="136"/>
      <c r="AI895" s="136"/>
      <c r="AJ895" s="136"/>
      <c r="AK895" s="136"/>
      <c r="AL895" s="136"/>
      <c r="AM895" s="136"/>
      <c r="AN895" s="136"/>
      <c r="AO895" s="136"/>
      <c r="AP895" s="136"/>
      <c r="AQ895" s="136"/>
      <c r="AR895" s="136"/>
      <c r="AS895" s="136"/>
      <c r="AT895" s="136"/>
      <c r="AU895" s="136"/>
      <c r="AV895" s="136"/>
      <c r="AW895" s="136"/>
      <c r="AX895" s="136"/>
      <c r="AY895" s="136"/>
      <c r="AZ895" s="136"/>
      <c r="BA895" s="136"/>
      <c r="BB895" s="136"/>
      <c r="BC895" s="136"/>
      <c r="BD895" s="136"/>
      <c r="BE895" s="136"/>
      <c r="BF895" s="136"/>
      <c r="BG895" s="136"/>
      <c r="BH895" s="136"/>
      <c r="BI895" s="136"/>
      <c r="BJ895" s="136"/>
      <c r="BK895" s="136"/>
      <c r="BL895" s="136"/>
      <c r="BM895" s="136"/>
      <c r="BN895" s="136"/>
      <c r="BO895" s="136"/>
      <c r="BP895" s="136"/>
      <c r="BQ895" s="136"/>
      <c r="BR895" s="136"/>
      <c r="BS895" s="136"/>
      <c r="BT895" s="136"/>
      <c r="BU895" s="136"/>
      <c r="BV895" s="136"/>
      <c r="BW895" s="136"/>
      <c r="BX895" s="136"/>
      <c r="BY895" s="136"/>
      <c r="BZ895" s="136"/>
      <c r="CA895" s="136"/>
      <c r="CB895" s="136"/>
      <c r="CC895" s="136"/>
      <c r="CD895" s="136"/>
      <c r="CE895" s="136"/>
      <c r="CF895" s="136"/>
      <c r="CG895" s="136"/>
      <c r="CH895" s="136"/>
      <c r="CI895" s="136"/>
      <c r="CJ895" s="136"/>
      <c r="CK895" s="136"/>
      <c r="CL895" s="136"/>
      <c r="CM895" s="136"/>
      <c r="CN895" s="136"/>
      <c r="CO895" s="136"/>
      <c r="CP895" s="136"/>
      <c r="CQ895" s="136"/>
      <c r="CR895" s="136"/>
      <c r="CS895" s="136"/>
      <c r="CT895" s="136"/>
      <c r="CU895" s="136"/>
      <c r="CV895" s="136"/>
      <c r="CW895" s="136"/>
      <c r="CX895" s="136"/>
      <c r="CY895" s="136"/>
      <c r="CZ895" s="136"/>
      <c r="DA895" s="136"/>
      <c r="DB895" s="136"/>
      <c r="DC895" s="136"/>
      <c r="DD895" s="136"/>
      <c r="DE895" s="136"/>
      <c r="DF895" s="136"/>
      <c r="DG895" s="136"/>
      <c r="DH895" s="136"/>
      <c r="DI895" s="136"/>
      <c r="DJ895" s="136"/>
      <c r="DK895" s="136"/>
      <c r="DL895" s="136"/>
      <c r="DM895" s="136"/>
      <c r="DN895" s="136"/>
      <c r="DO895" s="136"/>
      <c r="DP895" s="136"/>
      <c r="DQ895" s="136"/>
      <c r="DR895" s="136"/>
      <c r="DS895" s="136"/>
      <c r="DT895" s="136"/>
      <c r="DU895" s="136"/>
      <c r="DV895" s="136"/>
      <c r="DW895" s="136"/>
      <c r="DX895" s="136"/>
      <c r="DY895" s="136"/>
      <c r="DZ895" s="136"/>
      <c r="EA895" s="136"/>
      <c r="EB895" s="136"/>
      <c r="EC895" s="136"/>
      <c r="ED895" s="136"/>
      <c r="EE895" s="136"/>
      <c r="EF895" s="136"/>
      <c r="EG895" s="136"/>
      <c r="EH895" s="136"/>
      <c r="EI895" s="136"/>
      <c r="EJ895" s="136"/>
      <c r="EK895" s="136"/>
      <c r="EL895" s="136"/>
      <c r="EM895" s="136"/>
      <c r="EN895" s="136"/>
      <c r="EO895" s="136"/>
      <c r="EP895" s="136"/>
      <c r="EQ895" s="136"/>
      <c r="ER895" s="136"/>
      <c r="ES895" s="136"/>
      <c r="ET895" s="136"/>
      <c r="EU895" s="136"/>
      <c r="EV895" s="136"/>
      <c r="EW895" s="136"/>
      <c r="EX895" s="136"/>
      <c r="EY895" s="136"/>
      <c r="EZ895" s="136"/>
      <c r="FA895" s="136"/>
      <c r="FB895" s="136"/>
      <c r="FC895" s="136"/>
      <c r="FD895" s="136"/>
      <c r="FE895" s="136"/>
      <c r="FF895" s="136"/>
      <c r="FG895" s="136"/>
      <c r="FH895" s="136"/>
      <c r="FI895" s="136"/>
      <c r="FJ895" s="136"/>
      <c r="FK895" s="136"/>
      <c r="FL895" s="136"/>
      <c r="FM895" s="136"/>
      <c r="FN895" s="136"/>
      <c r="FO895" s="136"/>
      <c r="FP895" s="136"/>
      <c r="FQ895" s="136"/>
      <c r="FR895" s="136"/>
      <c r="FS895" s="136"/>
      <c r="FT895" s="136"/>
      <c r="FU895" s="136"/>
      <c r="FV895" s="136"/>
      <c r="FW895" s="136"/>
      <c r="FX895" s="136"/>
      <c r="FY895" s="136"/>
      <c r="FZ895" s="136"/>
      <c r="GA895" s="136"/>
      <c r="GB895" s="136"/>
      <c r="GC895" s="136"/>
      <c r="GD895" s="136"/>
      <c r="GE895" s="136"/>
      <c r="GF895" s="136"/>
      <c r="GG895" s="136"/>
      <c r="GH895" s="136"/>
      <c r="GI895" s="136"/>
      <c r="GJ895" s="136"/>
      <c r="GK895" s="136"/>
      <c r="GL895" s="136"/>
      <c r="GM895" s="136"/>
      <c r="GN895" s="136"/>
      <c r="GO895" s="136"/>
      <c r="GP895" s="136"/>
      <c r="GQ895" s="136"/>
      <c r="GR895" s="136"/>
      <c r="GS895" s="136"/>
      <c r="GT895" s="136"/>
      <c r="GU895" s="136"/>
      <c r="GV895" s="136"/>
      <c r="GW895" s="136"/>
      <c r="GX895" s="136"/>
      <c r="GY895" s="136"/>
      <c r="GZ895" s="136"/>
      <c r="HA895" s="136"/>
      <c r="HB895" s="136"/>
      <c r="HC895" s="136"/>
      <c r="HD895" s="136"/>
      <c r="HE895" s="136"/>
      <c r="HF895" s="136"/>
      <c r="HG895" s="136"/>
      <c r="HH895" s="136"/>
      <c r="HI895" s="136"/>
      <c r="HJ895" s="136"/>
      <c r="HK895" s="136"/>
      <c r="HL895" s="136"/>
      <c r="HM895" s="136"/>
      <c r="HN895" s="136"/>
      <c r="HO895" s="136"/>
      <c r="HP895" s="136"/>
      <c r="HQ895" s="136"/>
      <c r="HR895" s="136"/>
      <c r="HS895" s="136"/>
      <c r="HT895" s="136"/>
      <c r="HU895" s="136"/>
      <c r="HV895" s="136"/>
      <c r="HW895" s="136"/>
      <c r="HX895" s="136"/>
      <c r="HY895" s="136"/>
      <c r="HZ895" s="136"/>
      <c r="IA895" s="136"/>
      <c r="IB895" s="136"/>
      <c r="IC895" s="136"/>
      <c r="ID895" s="136"/>
      <c r="IE895" s="136"/>
      <c r="IF895" s="136"/>
      <c r="IG895" s="136"/>
    </row>
    <row r="896" spans="1:241" ht="15" customHeight="1" x14ac:dyDescent="0.25">
      <c r="A896" s="135" t="s">
        <v>727</v>
      </c>
      <c r="B896" s="205">
        <v>11274734</v>
      </c>
      <c r="C896" s="205">
        <v>4205170</v>
      </c>
      <c r="D896" s="205">
        <v>930905</v>
      </c>
      <c r="E896" s="205">
        <v>1413869</v>
      </c>
      <c r="F896" s="205">
        <v>1592394</v>
      </c>
      <c r="G896" s="205">
        <v>347054</v>
      </c>
      <c r="H896" s="242">
        <v>19764126</v>
      </c>
      <c r="I896" s="136"/>
      <c r="J896" s="135" t="s">
        <v>568</v>
      </c>
      <c r="K896" s="205">
        <v>5556103</v>
      </c>
      <c r="L896" s="205">
        <v>2202753</v>
      </c>
      <c r="M896" s="205">
        <v>527828</v>
      </c>
      <c r="N896" s="205">
        <v>1212416</v>
      </c>
      <c r="O896" s="205">
        <v>1415993</v>
      </c>
      <c r="P896" s="205">
        <v>318457</v>
      </c>
      <c r="Q896" s="242">
        <v>11233550</v>
      </c>
      <c r="R896" s="136"/>
      <c r="S896" s="136"/>
      <c r="T896" s="136"/>
      <c r="U896" s="136"/>
      <c r="V896" s="136"/>
      <c r="W896" s="136"/>
      <c r="X896" s="136"/>
      <c r="Y896" s="136"/>
      <c r="Z896" s="136"/>
      <c r="AA896" s="136"/>
      <c r="AB896" s="136"/>
      <c r="AC896" s="136"/>
      <c r="AD896" s="136"/>
      <c r="AE896" s="136"/>
      <c r="AF896" s="136"/>
      <c r="AG896" s="136"/>
      <c r="AH896" s="136"/>
      <c r="AI896" s="136"/>
      <c r="AJ896" s="136"/>
      <c r="AK896" s="136"/>
      <c r="AL896" s="136"/>
      <c r="AM896" s="136"/>
      <c r="AN896" s="136"/>
      <c r="AO896" s="136"/>
      <c r="AP896" s="136"/>
      <c r="AQ896" s="136"/>
      <c r="AR896" s="136"/>
      <c r="AS896" s="136"/>
      <c r="AT896" s="136"/>
      <c r="AU896" s="136"/>
      <c r="AV896" s="136"/>
      <c r="AW896" s="136"/>
      <c r="AX896" s="136"/>
      <c r="AY896" s="136"/>
      <c r="AZ896" s="136"/>
      <c r="BA896" s="136"/>
      <c r="BB896" s="136"/>
      <c r="BC896" s="136"/>
      <c r="BD896" s="136"/>
      <c r="BE896" s="136"/>
      <c r="BF896" s="136"/>
      <c r="BG896" s="136"/>
      <c r="BH896" s="136"/>
      <c r="BI896" s="136"/>
      <c r="BJ896" s="136"/>
      <c r="BK896" s="136"/>
      <c r="BL896" s="136"/>
      <c r="BM896" s="136"/>
      <c r="BN896" s="136"/>
      <c r="BO896" s="136"/>
      <c r="BP896" s="136"/>
      <c r="BQ896" s="136"/>
      <c r="BR896" s="136"/>
      <c r="BS896" s="136"/>
      <c r="BT896" s="136"/>
      <c r="BU896" s="136"/>
      <c r="BV896" s="136"/>
      <c r="BW896" s="136"/>
      <c r="BX896" s="136"/>
      <c r="BY896" s="136"/>
      <c r="BZ896" s="136"/>
      <c r="CA896" s="136"/>
      <c r="CB896" s="136"/>
      <c r="CC896" s="136"/>
      <c r="CD896" s="136"/>
      <c r="CE896" s="136"/>
      <c r="CF896" s="136"/>
      <c r="CG896" s="136"/>
      <c r="CH896" s="136"/>
      <c r="CI896" s="136"/>
      <c r="CJ896" s="136"/>
      <c r="CK896" s="136"/>
      <c r="CL896" s="136"/>
      <c r="CM896" s="136"/>
      <c r="CN896" s="136"/>
      <c r="CO896" s="136"/>
      <c r="CP896" s="136"/>
      <c r="CQ896" s="136"/>
      <c r="CR896" s="136"/>
      <c r="CS896" s="136"/>
      <c r="CT896" s="136"/>
      <c r="CU896" s="136"/>
      <c r="CV896" s="136"/>
      <c r="CW896" s="136"/>
      <c r="CX896" s="136"/>
      <c r="CY896" s="136"/>
      <c r="CZ896" s="136"/>
      <c r="DA896" s="136"/>
      <c r="DB896" s="136"/>
      <c r="DC896" s="136"/>
      <c r="DD896" s="136"/>
      <c r="DE896" s="136"/>
      <c r="DF896" s="136"/>
      <c r="DG896" s="136"/>
      <c r="DH896" s="136"/>
      <c r="DI896" s="136"/>
      <c r="DJ896" s="136"/>
      <c r="DK896" s="136"/>
      <c r="DL896" s="136"/>
      <c r="DM896" s="136"/>
      <c r="DN896" s="136"/>
      <c r="DO896" s="136"/>
      <c r="DP896" s="136"/>
      <c r="DQ896" s="136"/>
      <c r="DR896" s="136"/>
      <c r="DS896" s="136"/>
      <c r="DT896" s="136"/>
      <c r="DU896" s="136"/>
      <c r="DV896" s="136"/>
      <c r="DW896" s="136"/>
      <c r="DX896" s="136"/>
      <c r="DY896" s="136"/>
      <c r="DZ896" s="136"/>
      <c r="EA896" s="136"/>
      <c r="EB896" s="136"/>
      <c r="EC896" s="136"/>
      <c r="ED896" s="136"/>
      <c r="EE896" s="136"/>
      <c r="EF896" s="136"/>
      <c r="EG896" s="136"/>
      <c r="EH896" s="136"/>
      <c r="EI896" s="136"/>
      <c r="EJ896" s="136"/>
      <c r="EK896" s="136"/>
      <c r="EL896" s="136"/>
      <c r="EM896" s="136"/>
      <c r="EN896" s="136"/>
      <c r="EO896" s="136"/>
      <c r="EP896" s="136"/>
      <c r="EQ896" s="136"/>
      <c r="ER896" s="136"/>
      <c r="ES896" s="136"/>
      <c r="ET896" s="136"/>
      <c r="EU896" s="136"/>
      <c r="EV896" s="136"/>
      <c r="EW896" s="136"/>
      <c r="EX896" s="136"/>
      <c r="EY896" s="136"/>
      <c r="EZ896" s="136"/>
      <c r="FA896" s="136"/>
      <c r="FB896" s="136"/>
      <c r="FC896" s="136"/>
      <c r="FD896" s="136"/>
      <c r="FE896" s="136"/>
      <c r="FF896" s="136"/>
      <c r="FG896" s="136"/>
      <c r="FH896" s="136"/>
      <c r="FI896" s="136"/>
      <c r="FJ896" s="136"/>
      <c r="FK896" s="136"/>
      <c r="FL896" s="136"/>
      <c r="FM896" s="136"/>
      <c r="FN896" s="136"/>
      <c r="FO896" s="136"/>
      <c r="FP896" s="136"/>
      <c r="FQ896" s="136"/>
      <c r="FR896" s="136"/>
      <c r="FS896" s="136"/>
      <c r="FT896" s="136"/>
      <c r="FU896" s="136"/>
      <c r="FV896" s="136"/>
      <c r="FW896" s="136"/>
      <c r="FX896" s="136"/>
      <c r="FY896" s="136"/>
      <c r="FZ896" s="136"/>
      <c r="GA896" s="136"/>
      <c r="GB896" s="136"/>
      <c r="GC896" s="136"/>
      <c r="GD896" s="136"/>
      <c r="GE896" s="136"/>
      <c r="GF896" s="136"/>
      <c r="GG896" s="136"/>
      <c r="GH896" s="136"/>
      <c r="GI896" s="136"/>
      <c r="GJ896" s="136"/>
      <c r="GK896" s="136"/>
      <c r="GL896" s="136"/>
      <c r="GM896" s="136"/>
      <c r="GN896" s="136"/>
      <c r="GO896" s="136"/>
      <c r="GP896" s="136"/>
      <c r="GQ896" s="136"/>
      <c r="GR896" s="136"/>
      <c r="GS896" s="136"/>
      <c r="GT896" s="136"/>
      <c r="GU896" s="136"/>
      <c r="GV896" s="136"/>
      <c r="GW896" s="136"/>
      <c r="GX896" s="136"/>
      <c r="GY896" s="136"/>
      <c r="GZ896" s="136"/>
      <c r="HA896" s="136"/>
      <c r="HB896" s="136"/>
      <c r="HC896" s="136"/>
      <c r="HD896" s="136"/>
      <c r="HE896" s="136"/>
      <c r="HF896" s="136"/>
      <c r="HG896" s="136"/>
      <c r="HH896" s="136"/>
      <c r="HI896" s="136"/>
      <c r="HJ896" s="136"/>
      <c r="HK896" s="136"/>
      <c r="HL896" s="136"/>
      <c r="HM896" s="136"/>
      <c r="HN896" s="136"/>
      <c r="HO896" s="136"/>
      <c r="HP896" s="136"/>
      <c r="HQ896" s="136"/>
      <c r="HR896" s="136"/>
      <c r="HS896" s="136"/>
      <c r="HT896" s="136"/>
      <c r="HU896" s="136"/>
      <c r="HV896" s="136"/>
      <c r="HW896" s="136"/>
      <c r="HX896" s="136"/>
      <c r="HY896" s="136"/>
      <c r="HZ896" s="136"/>
      <c r="IA896" s="136"/>
      <c r="IB896" s="136"/>
      <c r="IC896" s="136"/>
      <c r="ID896" s="136"/>
      <c r="IE896" s="136"/>
      <c r="IF896" s="136"/>
      <c r="IG896" s="136"/>
    </row>
    <row r="897" spans="1:241" ht="15" customHeight="1" x14ac:dyDescent="0.25">
      <c r="A897" s="135" t="s">
        <v>653</v>
      </c>
      <c r="B897" s="205">
        <v>12837019</v>
      </c>
      <c r="C897" s="205">
        <v>6305916</v>
      </c>
      <c r="D897" s="205">
        <v>1393535</v>
      </c>
      <c r="E897" s="205">
        <v>1072215</v>
      </c>
      <c r="F897" s="205">
        <v>2006219</v>
      </c>
      <c r="G897" s="205">
        <v>841385</v>
      </c>
      <c r="H897" s="242">
        <v>24456289</v>
      </c>
      <c r="I897" s="136"/>
      <c r="J897" s="135" t="s">
        <v>569</v>
      </c>
      <c r="K897" s="205">
        <v>4464038</v>
      </c>
      <c r="L897" s="205">
        <v>2233736</v>
      </c>
      <c r="M897" s="205">
        <v>801872</v>
      </c>
      <c r="N897" s="205">
        <v>922133</v>
      </c>
      <c r="O897" s="205">
        <v>1746246</v>
      </c>
      <c r="P897" s="205">
        <v>340486</v>
      </c>
      <c r="Q897" s="242">
        <v>10508511</v>
      </c>
      <c r="R897" s="136"/>
      <c r="S897" s="136"/>
      <c r="T897" s="136"/>
      <c r="U897" s="136"/>
      <c r="V897" s="136"/>
      <c r="W897" s="136"/>
      <c r="X897" s="136"/>
      <c r="Y897" s="136"/>
      <c r="Z897" s="136"/>
      <c r="AA897" s="136"/>
      <c r="AB897" s="136"/>
      <c r="AC897" s="136"/>
      <c r="AD897" s="136"/>
      <c r="AE897" s="136"/>
      <c r="AF897" s="136"/>
      <c r="AG897" s="136"/>
      <c r="AH897" s="136"/>
      <c r="AI897" s="136"/>
      <c r="AJ897" s="136"/>
      <c r="AK897" s="136"/>
      <c r="AL897" s="136"/>
      <c r="AM897" s="136"/>
      <c r="AN897" s="136"/>
      <c r="AO897" s="136"/>
      <c r="AP897" s="136"/>
      <c r="AQ897" s="136"/>
      <c r="AR897" s="136"/>
      <c r="AS897" s="136"/>
      <c r="AT897" s="136"/>
      <c r="AU897" s="136"/>
      <c r="AV897" s="136"/>
      <c r="AW897" s="136"/>
      <c r="AX897" s="136"/>
      <c r="AY897" s="136"/>
      <c r="AZ897" s="136"/>
      <c r="BA897" s="136"/>
      <c r="BB897" s="136"/>
      <c r="BC897" s="136"/>
      <c r="BD897" s="136"/>
      <c r="BE897" s="136"/>
      <c r="BF897" s="136"/>
      <c r="BG897" s="136"/>
      <c r="BH897" s="136"/>
      <c r="BI897" s="136"/>
      <c r="BJ897" s="136"/>
      <c r="BK897" s="136"/>
      <c r="BL897" s="136"/>
      <c r="BM897" s="136"/>
      <c r="BN897" s="136"/>
      <c r="BO897" s="136"/>
      <c r="BP897" s="136"/>
      <c r="BQ897" s="136"/>
      <c r="BR897" s="136"/>
      <c r="BS897" s="136"/>
      <c r="BT897" s="136"/>
      <c r="BU897" s="136"/>
      <c r="BV897" s="136"/>
      <c r="BW897" s="136"/>
      <c r="BX897" s="136"/>
      <c r="BY897" s="136"/>
      <c r="BZ897" s="136"/>
      <c r="CA897" s="136"/>
      <c r="CB897" s="136"/>
      <c r="CC897" s="136"/>
      <c r="CD897" s="136"/>
      <c r="CE897" s="136"/>
      <c r="CF897" s="136"/>
      <c r="CG897" s="136"/>
      <c r="CH897" s="136"/>
      <c r="CI897" s="136"/>
      <c r="CJ897" s="136"/>
      <c r="CK897" s="136"/>
      <c r="CL897" s="136"/>
      <c r="CM897" s="136"/>
      <c r="CN897" s="136"/>
      <c r="CO897" s="136"/>
      <c r="CP897" s="136"/>
      <c r="CQ897" s="136"/>
      <c r="CR897" s="136"/>
      <c r="CS897" s="136"/>
      <c r="CT897" s="136"/>
      <c r="CU897" s="136"/>
      <c r="CV897" s="136"/>
      <c r="CW897" s="136"/>
      <c r="CX897" s="136"/>
      <c r="CY897" s="136"/>
      <c r="CZ897" s="136"/>
      <c r="DA897" s="136"/>
      <c r="DB897" s="136"/>
      <c r="DC897" s="136"/>
      <c r="DD897" s="136"/>
      <c r="DE897" s="136"/>
      <c r="DF897" s="136"/>
      <c r="DG897" s="136"/>
      <c r="DH897" s="136"/>
      <c r="DI897" s="136"/>
      <c r="DJ897" s="136"/>
      <c r="DK897" s="136"/>
      <c r="DL897" s="136"/>
      <c r="DM897" s="136"/>
      <c r="DN897" s="136"/>
      <c r="DO897" s="136"/>
      <c r="DP897" s="136"/>
      <c r="DQ897" s="136"/>
      <c r="DR897" s="136"/>
      <c r="DS897" s="136"/>
      <c r="DT897" s="136"/>
      <c r="DU897" s="136"/>
      <c r="DV897" s="136"/>
      <c r="DW897" s="136"/>
      <c r="DX897" s="136"/>
      <c r="DY897" s="136"/>
      <c r="DZ897" s="136"/>
      <c r="EA897" s="136"/>
      <c r="EB897" s="136"/>
      <c r="EC897" s="136"/>
      <c r="ED897" s="136"/>
      <c r="EE897" s="136"/>
      <c r="EF897" s="136"/>
      <c r="EG897" s="136"/>
      <c r="EH897" s="136"/>
      <c r="EI897" s="136"/>
      <c r="EJ897" s="136"/>
      <c r="EK897" s="136"/>
      <c r="EL897" s="136"/>
      <c r="EM897" s="136"/>
      <c r="EN897" s="136"/>
      <c r="EO897" s="136"/>
      <c r="EP897" s="136"/>
      <c r="EQ897" s="136"/>
      <c r="ER897" s="136"/>
      <c r="ES897" s="136"/>
      <c r="ET897" s="136"/>
      <c r="EU897" s="136"/>
      <c r="EV897" s="136"/>
      <c r="EW897" s="136"/>
      <c r="EX897" s="136"/>
      <c r="EY897" s="136"/>
      <c r="EZ897" s="136"/>
      <c r="FA897" s="136"/>
      <c r="FB897" s="136"/>
      <c r="FC897" s="136"/>
      <c r="FD897" s="136"/>
      <c r="FE897" s="136"/>
      <c r="FF897" s="136"/>
      <c r="FG897" s="136"/>
      <c r="FH897" s="136"/>
      <c r="FI897" s="136"/>
      <c r="FJ897" s="136"/>
      <c r="FK897" s="136"/>
      <c r="FL897" s="136"/>
      <c r="FM897" s="136"/>
      <c r="FN897" s="136"/>
      <c r="FO897" s="136"/>
      <c r="FP897" s="136"/>
      <c r="FQ897" s="136"/>
      <c r="FR897" s="136"/>
      <c r="FS897" s="136"/>
      <c r="FT897" s="136"/>
      <c r="FU897" s="136"/>
      <c r="FV897" s="136"/>
      <c r="FW897" s="136"/>
      <c r="FX897" s="136"/>
      <c r="FY897" s="136"/>
      <c r="FZ897" s="136"/>
      <c r="GA897" s="136"/>
      <c r="GB897" s="136"/>
      <c r="GC897" s="136"/>
      <c r="GD897" s="136"/>
      <c r="GE897" s="136"/>
      <c r="GF897" s="136"/>
      <c r="GG897" s="136"/>
      <c r="GH897" s="136"/>
      <c r="GI897" s="136"/>
      <c r="GJ897" s="136"/>
      <c r="GK897" s="136"/>
      <c r="GL897" s="136"/>
      <c r="GM897" s="136"/>
      <c r="GN897" s="136"/>
      <c r="GO897" s="136"/>
      <c r="GP897" s="136"/>
      <c r="GQ897" s="136"/>
      <c r="GR897" s="136"/>
      <c r="GS897" s="136"/>
      <c r="GT897" s="136"/>
      <c r="GU897" s="136"/>
      <c r="GV897" s="136"/>
      <c r="GW897" s="136"/>
      <c r="GX897" s="136"/>
      <c r="GY897" s="136"/>
      <c r="GZ897" s="136"/>
      <c r="HA897" s="136"/>
      <c r="HB897" s="136"/>
      <c r="HC897" s="136"/>
      <c r="HD897" s="136"/>
      <c r="HE897" s="136"/>
      <c r="HF897" s="136"/>
      <c r="HG897" s="136"/>
      <c r="HH897" s="136"/>
      <c r="HI897" s="136"/>
      <c r="HJ897" s="136"/>
      <c r="HK897" s="136"/>
      <c r="HL897" s="136"/>
      <c r="HM897" s="136"/>
      <c r="HN897" s="136"/>
      <c r="HO897" s="136"/>
      <c r="HP897" s="136"/>
      <c r="HQ897" s="136"/>
      <c r="HR897" s="136"/>
      <c r="HS897" s="136"/>
      <c r="HT897" s="136"/>
      <c r="HU897" s="136"/>
      <c r="HV897" s="136"/>
      <c r="HW897" s="136"/>
      <c r="HX897" s="136"/>
      <c r="HY897" s="136"/>
      <c r="HZ897" s="136"/>
      <c r="IA897" s="136"/>
      <c r="IB897" s="136"/>
      <c r="IC897" s="136"/>
      <c r="ID897" s="136"/>
      <c r="IE897" s="136"/>
      <c r="IF897" s="136"/>
      <c r="IG897" s="136"/>
    </row>
    <row r="898" spans="1:241" ht="15" customHeight="1" x14ac:dyDescent="0.25">
      <c r="A898" s="135" t="s">
        <v>526</v>
      </c>
      <c r="B898" s="205">
        <v>11418501</v>
      </c>
      <c r="C898" s="205">
        <v>4411602</v>
      </c>
      <c r="D898" s="205">
        <v>1017456</v>
      </c>
      <c r="E898" s="205">
        <v>1071699</v>
      </c>
      <c r="F898" s="205">
        <v>1744479</v>
      </c>
      <c r="G898" s="205">
        <v>499076</v>
      </c>
      <c r="H898" s="242">
        <v>20162813</v>
      </c>
      <c r="I898" s="136"/>
      <c r="J898" s="135" t="s">
        <v>736</v>
      </c>
      <c r="K898" s="205">
        <v>6540646</v>
      </c>
      <c r="L898" s="205">
        <v>3124575</v>
      </c>
      <c r="M898" s="205">
        <v>861620</v>
      </c>
      <c r="N898" s="205">
        <v>1149045</v>
      </c>
      <c r="O898" s="205">
        <v>1375459</v>
      </c>
      <c r="P898" s="205">
        <v>376613</v>
      </c>
      <c r="Q898" s="242">
        <v>13427958</v>
      </c>
      <c r="R898" s="136"/>
      <c r="S898" s="136"/>
      <c r="T898" s="136"/>
      <c r="U898" s="136"/>
      <c r="V898" s="136"/>
      <c r="W898" s="136"/>
      <c r="X898" s="136"/>
      <c r="Y898" s="136"/>
      <c r="Z898" s="136"/>
      <c r="AA898" s="136"/>
      <c r="AB898" s="136"/>
      <c r="AC898" s="136"/>
      <c r="AD898" s="136"/>
      <c r="AE898" s="136"/>
      <c r="AF898" s="136"/>
      <c r="AG898" s="136"/>
      <c r="AH898" s="136"/>
      <c r="AI898" s="136"/>
      <c r="AJ898" s="136"/>
      <c r="AK898" s="136"/>
      <c r="AL898" s="136"/>
      <c r="AM898" s="136"/>
      <c r="AN898" s="136"/>
      <c r="AO898" s="136"/>
      <c r="AP898" s="136"/>
      <c r="AQ898" s="136"/>
      <c r="AR898" s="136"/>
      <c r="AS898" s="136"/>
      <c r="AT898" s="136"/>
      <c r="AU898" s="136"/>
      <c r="AV898" s="136"/>
      <c r="AW898" s="136"/>
      <c r="AX898" s="136"/>
      <c r="AY898" s="136"/>
      <c r="AZ898" s="136"/>
      <c r="BA898" s="136"/>
      <c r="BB898" s="136"/>
      <c r="BC898" s="136"/>
      <c r="BD898" s="136"/>
      <c r="BE898" s="136"/>
      <c r="BF898" s="136"/>
      <c r="BG898" s="136"/>
      <c r="BH898" s="136"/>
      <c r="BI898" s="136"/>
      <c r="BJ898" s="136"/>
      <c r="BK898" s="136"/>
      <c r="BL898" s="136"/>
      <c r="BM898" s="136"/>
      <c r="BN898" s="136"/>
      <c r="BO898" s="136"/>
      <c r="BP898" s="136"/>
      <c r="BQ898" s="136"/>
      <c r="BR898" s="136"/>
      <c r="BS898" s="136"/>
      <c r="BT898" s="136"/>
      <c r="BU898" s="136"/>
      <c r="BV898" s="136"/>
      <c r="BW898" s="136"/>
      <c r="BX898" s="136"/>
      <c r="BY898" s="136"/>
      <c r="BZ898" s="136"/>
      <c r="CA898" s="136"/>
      <c r="CB898" s="136"/>
      <c r="CC898" s="136"/>
      <c r="CD898" s="136"/>
      <c r="CE898" s="136"/>
      <c r="CF898" s="136"/>
      <c r="CG898" s="136"/>
      <c r="CH898" s="136"/>
      <c r="CI898" s="136"/>
      <c r="CJ898" s="136"/>
      <c r="CK898" s="136"/>
      <c r="CL898" s="136"/>
      <c r="CM898" s="136"/>
      <c r="CN898" s="136"/>
      <c r="CO898" s="136"/>
      <c r="CP898" s="136"/>
      <c r="CQ898" s="136"/>
      <c r="CR898" s="136"/>
      <c r="CS898" s="136"/>
      <c r="CT898" s="136"/>
      <c r="CU898" s="136"/>
      <c r="CV898" s="136"/>
      <c r="CW898" s="136"/>
      <c r="CX898" s="136"/>
      <c r="CY898" s="136"/>
      <c r="CZ898" s="136"/>
      <c r="DA898" s="136"/>
      <c r="DB898" s="136"/>
      <c r="DC898" s="136"/>
      <c r="DD898" s="136"/>
      <c r="DE898" s="136"/>
      <c r="DF898" s="136"/>
      <c r="DG898" s="136"/>
      <c r="DH898" s="136"/>
      <c r="DI898" s="136"/>
      <c r="DJ898" s="136"/>
      <c r="DK898" s="136"/>
      <c r="DL898" s="136"/>
      <c r="DM898" s="136"/>
      <c r="DN898" s="136"/>
      <c r="DO898" s="136"/>
      <c r="DP898" s="136"/>
      <c r="DQ898" s="136"/>
      <c r="DR898" s="136"/>
      <c r="DS898" s="136"/>
      <c r="DT898" s="136"/>
      <c r="DU898" s="136"/>
      <c r="DV898" s="136"/>
      <c r="DW898" s="136"/>
      <c r="DX898" s="136"/>
      <c r="DY898" s="136"/>
      <c r="DZ898" s="136"/>
      <c r="EA898" s="136"/>
      <c r="EB898" s="136"/>
      <c r="EC898" s="136"/>
      <c r="ED898" s="136"/>
      <c r="EE898" s="136"/>
      <c r="EF898" s="136"/>
      <c r="EG898" s="136"/>
      <c r="EH898" s="136"/>
      <c r="EI898" s="136"/>
      <c r="EJ898" s="136"/>
      <c r="EK898" s="136"/>
      <c r="EL898" s="136"/>
      <c r="EM898" s="136"/>
      <c r="EN898" s="136"/>
      <c r="EO898" s="136"/>
      <c r="EP898" s="136"/>
      <c r="EQ898" s="136"/>
      <c r="ER898" s="136"/>
      <c r="ES898" s="136"/>
      <c r="ET898" s="136"/>
      <c r="EU898" s="136"/>
      <c r="EV898" s="136"/>
      <c r="EW898" s="136"/>
      <c r="EX898" s="136"/>
      <c r="EY898" s="136"/>
      <c r="EZ898" s="136"/>
      <c r="FA898" s="136"/>
      <c r="FB898" s="136"/>
      <c r="FC898" s="136"/>
      <c r="FD898" s="136"/>
      <c r="FE898" s="136"/>
      <c r="FF898" s="136"/>
      <c r="FG898" s="136"/>
      <c r="FH898" s="136"/>
      <c r="FI898" s="136"/>
      <c r="FJ898" s="136"/>
      <c r="FK898" s="136"/>
      <c r="FL898" s="136"/>
      <c r="FM898" s="136"/>
      <c r="FN898" s="136"/>
      <c r="FO898" s="136"/>
      <c r="FP898" s="136"/>
      <c r="FQ898" s="136"/>
      <c r="FR898" s="136"/>
      <c r="FS898" s="136"/>
      <c r="FT898" s="136"/>
      <c r="FU898" s="136"/>
      <c r="FV898" s="136"/>
      <c r="FW898" s="136"/>
      <c r="FX898" s="136"/>
      <c r="FY898" s="136"/>
      <c r="FZ898" s="136"/>
      <c r="GA898" s="136"/>
      <c r="GB898" s="136"/>
      <c r="GC898" s="136"/>
      <c r="GD898" s="136"/>
      <c r="GE898" s="136"/>
      <c r="GF898" s="136"/>
      <c r="GG898" s="136"/>
      <c r="GH898" s="136"/>
      <c r="GI898" s="136"/>
      <c r="GJ898" s="136"/>
      <c r="GK898" s="136"/>
      <c r="GL898" s="136"/>
      <c r="GM898" s="136"/>
      <c r="GN898" s="136"/>
      <c r="GO898" s="136"/>
      <c r="GP898" s="136"/>
      <c r="GQ898" s="136"/>
      <c r="GR898" s="136"/>
      <c r="GS898" s="136"/>
      <c r="GT898" s="136"/>
      <c r="GU898" s="136"/>
      <c r="GV898" s="136"/>
      <c r="GW898" s="136"/>
      <c r="GX898" s="136"/>
      <c r="GY898" s="136"/>
      <c r="GZ898" s="136"/>
      <c r="HA898" s="136"/>
      <c r="HB898" s="136"/>
      <c r="HC898" s="136"/>
      <c r="HD898" s="136"/>
      <c r="HE898" s="136"/>
      <c r="HF898" s="136"/>
      <c r="HG898" s="136"/>
      <c r="HH898" s="136"/>
      <c r="HI898" s="136"/>
      <c r="HJ898" s="136"/>
      <c r="HK898" s="136"/>
      <c r="HL898" s="136"/>
      <c r="HM898" s="136"/>
      <c r="HN898" s="136"/>
      <c r="HO898" s="136"/>
      <c r="HP898" s="136"/>
      <c r="HQ898" s="136"/>
      <c r="HR898" s="136"/>
      <c r="HS898" s="136"/>
      <c r="HT898" s="136"/>
      <c r="HU898" s="136"/>
      <c r="HV898" s="136"/>
      <c r="HW898" s="136"/>
      <c r="HX898" s="136"/>
      <c r="HY898" s="136"/>
      <c r="HZ898" s="136"/>
      <c r="IA898" s="136"/>
      <c r="IB898" s="136"/>
      <c r="IC898" s="136"/>
      <c r="ID898" s="136"/>
      <c r="IE898" s="136"/>
      <c r="IF898" s="136"/>
      <c r="IG898" s="136"/>
    </row>
    <row r="899" spans="1:241" ht="15" customHeight="1" x14ac:dyDescent="0.25">
      <c r="A899" s="135" t="s">
        <v>529</v>
      </c>
      <c r="B899" s="205">
        <v>14874800</v>
      </c>
      <c r="C899" s="205">
        <v>4231339</v>
      </c>
      <c r="D899" s="205">
        <v>1077854</v>
      </c>
      <c r="E899" s="205">
        <v>1131106</v>
      </c>
      <c r="F899" s="205">
        <v>1699623</v>
      </c>
      <c r="G899" s="205">
        <v>461186</v>
      </c>
      <c r="H899" s="242">
        <v>23475908</v>
      </c>
      <c r="I899" s="136"/>
      <c r="J899" s="135" t="s">
        <v>662</v>
      </c>
      <c r="K899" s="205">
        <v>8866740</v>
      </c>
      <c r="L899" s="205">
        <v>2302721</v>
      </c>
      <c r="M899" s="205">
        <v>840028</v>
      </c>
      <c r="N899" s="205">
        <v>1107739</v>
      </c>
      <c r="O899" s="205">
        <v>1368307</v>
      </c>
      <c r="P899" s="205">
        <v>372658</v>
      </c>
      <c r="Q899" s="242">
        <v>14858193</v>
      </c>
      <c r="R899" s="136"/>
      <c r="S899" s="136"/>
      <c r="T899" s="136"/>
      <c r="U899" s="136"/>
      <c r="V899" s="136"/>
      <c r="W899" s="136"/>
      <c r="X899" s="136"/>
      <c r="Y899" s="136"/>
      <c r="Z899" s="136"/>
      <c r="AA899" s="136"/>
      <c r="AB899" s="136"/>
      <c r="AC899" s="136"/>
      <c r="AD899" s="136"/>
      <c r="AE899" s="136"/>
      <c r="AF899" s="136"/>
      <c r="AG899" s="136"/>
      <c r="AH899" s="136"/>
      <c r="AI899" s="136"/>
      <c r="AJ899" s="136"/>
      <c r="AK899" s="136"/>
      <c r="AL899" s="136"/>
      <c r="AM899" s="136"/>
      <c r="AN899" s="136"/>
      <c r="AO899" s="136"/>
      <c r="AP899" s="136"/>
      <c r="AQ899" s="136"/>
      <c r="AR899" s="136"/>
      <c r="AS899" s="136"/>
      <c r="AT899" s="136"/>
      <c r="AU899" s="136"/>
      <c r="AV899" s="136"/>
      <c r="AW899" s="136"/>
      <c r="AX899" s="136"/>
      <c r="AY899" s="136"/>
      <c r="AZ899" s="136"/>
      <c r="BA899" s="136"/>
      <c r="BB899" s="136"/>
      <c r="BC899" s="136"/>
      <c r="BD899" s="136"/>
      <c r="BE899" s="136"/>
      <c r="BF899" s="136"/>
      <c r="BG899" s="136"/>
      <c r="BH899" s="136"/>
      <c r="BI899" s="136"/>
      <c r="BJ899" s="136"/>
      <c r="BK899" s="136"/>
      <c r="BL899" s="136"/>
      <c r="BM899" s="136"/>
      <c r="BN899" s="136"/>
      <c r="BO899" s="136"/>
      <c r="BP899" s="136"/>
      <c r="BQ899" s="136"/>
      <c r="BR899" s="136"/>
      <c r="BS899" s="136"/>
      <c r="BT899" s="136"/>
      <c r="BU899" s="136"/>
      <c r="BV899" s="136"/>
      <c r="BW899" s="136"/>
      <c r="BX899" s="136"/>
      <c r="BY899" s="136"/>
      <c r="BZ899" s="136"/>
      <c r="CA899" s="136"/>
      <c r="CB899" s="136"/>
      <c r="CC899" s="136"/>
      <c r="CD899" s="136"/>
      <c r="CE899" s="136"/>
      <c r="CF899" s="136"/>
      <c r="CG899" s="136"/>
      <c r="CH899" s="136"/>
      <c r="CI899" s="136"/>
      <c r="CJ899" s="136"/>
      <c r="CK899" s="136"/>
      <c r="CL899" s="136"/>
      <c r="CM899" s="136"/>
      <c r="CN899" s="136"/>
      <c r="CO899" s="136"/>
      <c r="CP899" s="136"/>
      <c r="CQ899" s="136"/>
      <c r="CR899" s="136"/>
      <c r="CS899" s="136"/>
      <c r="CT899" s="136"/>
      <c r="CU899" s="136"/>
      <c r="CV899" s="136"/>
      <c r="CW899" s="136"/>
      <c r="CX899" s="136"/>
      <c r="CY899" s="136"/>
      <c r="CZ899" s="136"/>
      <c r="DA899" s="136"/>
      <c r="DB899" s="136"/>
      <c r="DC899" s="136"/>
      <c r="DD899" s="136"/>
      <c r="DE899" s="136"/>
      <c r="DF899" s="136"/>
      <c r="DG899" s="136"/>
      <c r="DH899" s="136"/>
      <c r="DI899" s="136"/>
      <c r="DJ899" s="136"/>
      <c r="DK899" s="136"/>
      <c r="DL899" s="136"/>
      <c r="DM899" s="136"/>
      <c r="DN899" s="136"/>
      <c r="DO899" s="136"/>
      <c r="DP899" s="136"/>
      <c r="DQ899" s="136"/>
      <c r="DR899" s="136"/>
      <c r="DS899" s="136"/>
      <c r="DT899" s="136"/>
      <c r="DU899" s="136"/>
      <c r="DV899" s="136"/>
      <c r="DW899" s="136"/>
      <c r="DX899" s="136"/>
      <c r="DY899" s="136"/>
      <c r="DZ899" s="136"/>
      <c r="EA899" s="136"/>
      <c r="EB899" s="136"/>
      <c r="EC899" s="136"/>
      <c r="ED899" s="136"/>
      <c r="EE899" s="136"/>
      <c r="EF899" s="136"/>
      <c r="EG899" s="136"/>
      <c r="EH899" s="136"/>
      <c r="EI899" s="136"/>
      <c r="EJ899" s="136"/>
      <c r="EK899" s="136"/>
      <c r="EL899" s="136"/>
      <c r="EM899" s="136"/>
      <c r="EN899" s="136"/>
      <c r="EO899" s="136"/>
      <c r="EP899" s="136"/>
      <c r="EQ899" s="136"/>
      <c r="ER899" s="136"/>
      <c r="ES899" s="136"/>
      <c r="ET899" s="136"/>
      <c r="EU899" s="136"/>
      <c r="EV899" s="136"/>
      <c r="EW899" s="136"/>
      <c r="EX899" s="136"/>
      <c r="EY899" s="136"/>
      <c r="EZ899" s="136"/>
      <c r="FA899" s="136"/>
      <c r="FB899" s="136"/>
      <c r="FC899" s="136"/>
      <c r="FD899" s="136"/>
      <c r="FE899" s="136"/>
      <c r="FF899" s="136"/>
      <c r="FG899" s="136"/>
      <c r="FH899" s="136"/>
      <c r="FI899" s="136"/>
      <c r="FJ899" s="136"/>
      <c r="FK899" s="136"/>
      <c r="FL899" s="136"/>
      <c r="FM899" s="136"/>
      <c r="FN899" s="136"/>
      <c r="FO899" s="136"/>
      <c r="FP899" s="136"/>
      <c r="FQ899" s="136"/>
      <c r="FR899" s="136"/>
      <c r="FS899" s="136"/>
      <c r="FT899" s="136"/>
      <c r="FU899" s="136"/>
      <c r="FV899" s="136"/>
      <c r="FW899" s="136"/>
      <c r="FX899" s="136"/>
      <c r="FY899" s="136"/>
      <c r="FZ899" s="136"/>
      <c r="GA899" s="136"/>
      <c r="GB899" s="136"/>
      <c r="GC899" s="136"/>
      <c r="GD899" s="136"/>
      <c r="GE899" s="136"/>
      <c r="GF899" s="136"/>
      <c r="GG899" s="136"/>
      <c r="GH899" s="136"/>
      <c r="GI899" s="136"/>
      <c r="GJ899" s="136"/>
      <c r="GK899" s="136"/>
      <c r="GL899" s="136"/>
      <c r="GM899" s="136"/>
      <c r="GN899" s="136"/>
      <c r="GO899" s="136"/>
      <c r="GP899" s="136"/>
      <c r="GQ899" s="136"/>
      <c r="GR899" s="136"/>
      <c r="GS899" s="136"/>
      <c r="GT899" s="136"/>
      <c r="GU899" s="136"/>
      <c r="GV899" s="136"/>
      <c r="GW899" s="136"/>
      <c r="GX899" s="136"/>
      <c r="GY899" s="136"/>
      <c r="GZ899" s="136"/>
      <c r="HA899" s="136"/>
      <c r="HB899" s="136"/>
      <c r="HC899" s="136"/>
      <c r="HD899" s="136"/>
      <c r="HE899" s="136"/>
      <c r="HF899" s="136"/>
      <c r="HG899" s="136"/>
      <c r="HH899" s="136"/>
      <c r="HI899" s="136"/>
      <c r="HJ899" s="136"/>
      <c r="HK899" s="136"/>
      <c r="HL899" s="136"/>
      <c r="HM899" s="136"/>
      <c r="HN899" s="136"/>
      <c r="HO899" s="136"/>
      <c r="HP899" s="136"/>
      <c r="HQ899" s="136"/>
      <c r="HR899" s="136"/>
      <c r="HS899" s="136"/>
      <c r="HT899" s="136"/>
      <c r="HU899" s="136"/>
      <c r="HV899" s="136"/>
      <c r="HW899" s="136"/>
      <c r="HX899" s="136"/>
      <c r="HY899" s="136"/>
      <c r="HZ899" s="136"/>
      <c r="IA899" s="136"/>
      <c r="IB899" s="136"/>
      <c r="IC899" s="136"/>
      <c r="ID899" s="136"/>
      <c r="IE899" s="136"/>
      <c r="IF899" s="136"/>
      <c r="IG899" s="136"/>
    </row>
    <row r="900" spans="1:241" ht="15" customHeight="1" x14ac:dyDescent="0.25">
      <c r="A900" s="135" t="s">
        <v>530</v>
      </c>
      <c r="B900" s="205">
        <v>9155004</v>
      </c>
      <c r="C900" s="205">
        <v>2950802</v>
      </c>
      <c r="D900" s="205">
        <v>891563</v>
      </c>
      <c r="E900" s="205">
        <v>1013032</v>
      </c>
      <c r="F900" s="205">
        <v>1830536</v>
      </c>
      <c r="G900" s="205">
        <v>521686</v>
      </c>
      <c r="H900" s="242">
        <v>16362623</v>
      </c>
      <c r="I900" s="136"/>
      <c r="J900" s="135" t="s">
        <v>570</v>
      </c>
      <c r="K900" s="205">
        <v>8050528</v>
      </c>
      <c r="L900" s="205">
        <v>1975215</v>
      </c>
      <c r="M900" s="205">
        <v>791563</v>
      </c>
      <c r="N900" s="205">
        <v>1140633</v>
      </c>
      <c r="O900" s="205">
        <v>1395521</v>
      </c>
      <c r="P900" s="205">
        <v>409436</v>
      </c>
      <c r="Q900" s="242">
        <v>13762896</v>
      </c>
      <c r="R900" s="136"/>
      <c r="S900" s="136"/>
      <c r="T900" s="136"/>
      <c r="U900" s="136"/>
      <c r="V900" s="136"/>
      <c r="W900" s="136"/>
      <c r="X900" s="136"/>
      <c r="Y900" s="136"/>
      <c r="Z900" s="136"/>
      <c r="AA900" s="136"/>
      <c r="AB900" s="136"/>
      <c r="AC900" s="136"/>
      <c r="AD900" s="136"/>
      <c r="AE900" s="136"/>
      <c r="AF900" s="136"/>
      <c r="AG900" s="136"/>
      <c r="AH900" s="136"/>
      <c r="AI900" s="136"/>
      <c r="AJ900" s="136"/>
      <c r="AK900" s="136"/>
      <c r="AL900" s="136"/>
      <c r="AM900" s="136"/>
      <c r="AN900" s="136"/>
      <c r="AO900" s="136"/>
      <c r="AP900" s="136"/>
      <c r="AQ900" s="136"/>
      <c r="AR900" s="136"/>
      <c r="AS900" s="136"/>
      <c r="AT900" s="136"/>
      <c r="AU900" s="136"/>
      <c r="AV900" s="136"/>
      <c r="AW900" s="136"/>
      <c r="AX900" s="136"/>
      <c r="AY900" s="136"/>
      <c r="AZ900" s="136"/>
      <c r="BA900" s="136"/>
      <c r="BB900" s="136"/>
      <c r="BC900" s="136"/>
      <c r="BD900" s="136"/>
      <c r="BE900" s="136"/>
      <c r="BF900" s="136"/>
      <c r="BG900" s="136"/>
      <c r="BH900" s="136"/>
      <c r="BI900" s="136"/>
      <c r="BJ900" s="136"/>
      <c r="BK900" s="136"/>
      <c r="BL900" s="136"/>
      <c r="BM900" s="136"/>
      <c r="BN900" s="136"/>
      <c r="BO900" s="136"/>
      <c r="BP900" s="136"/>
      <c r="BQ900" s="136"/>
      <c r="BR900" s="136"/>
      <c r="BS900" s="136"/>
      <c r="BT900" s="136"/>
      <c r="BU900" s="136"/>
      <c r="BV900" s="136"/>
      <c r="BW900" s="136"/>
      <c r="BX900" s="136"/>
      <c r="BY900" s="136"/>
      <c r="BZ900" s="136"/>
      <c r="CA900" s="136"/>
      <c r="CB900" s="136"/>
      <c r="CC900" s="136"/>
      <c r="CD900" s="136"/>
      <c r="CE900" s="136"/>
      <c r="CF900" s="136"/>
      <c r="CG900" s="136"/>
      <c r="CH900" s="136"/>
      <c r="CI900" s="136"/>
      <c r="CJ900" s="136"/>
      <c r="CK900" s="136"/>
      <c r="CL900" s="136"/>
      <c r="CM900" s="136"/>
      <c r="CN900" s="136"/>
      <c r="CO900" s="136"/>
      <c r="CP900" s="136"/>
      <c r="CQ900" s="136"/>
      <c r="CR900" s="136"/>
      <c r="CS900" s="136"/>
      <c r="CT900" s="136"/>
      <c r="CU900" s="136"/>
      <c r="CV900" s="136"/>
      <c r="CW900" s="136"/>
      <c r="CX900" s="136"/>
      <c r="CY900" s="136"/>
      <c r="CZ900" s="136"/>
      <c r="DA900" s="136"/>
      <c r="DB900" s="136"/>
      <c r="DC900" s="136"/>
      <c r="DD900" s="136"/>
      <c r="DE900" s="136"/>
      <c r="DF900" s="136"/>
      <c r="DG900" s="136"/>
      <c r="DH900" s="136"/>
      <c r="DI900" s="136"/>
      <c r="DJ900" s="136"/>
      <c r="DK900" s="136"/>
      <c r="DL900" s="136"/>
      <c r="DM900" s="136"/>
      <c r="DN900" s="136"/>
      <c r="DO900" s="136"/>
      <c r="DP900" s="136"/>
      <c r="DQ900" s="136"/>
      <c r="DR900" s="136"/>
      <c r="DS900" s="136"/>
      <c r="DT900" s="136"/>
      <c r="DU900" s="136"/>
      <c r="DV900" s="136"/>
      <c r="DW900" s="136"/>
      <c r="DX900" s="136"/>
      <c r="DY900" s="136"/>
      <c r="DZ900" s="136"/>
      <c r="EA900" s="136"/>
      <c r="EB900" s="136"/>
      <c r="EC900" s="136"/>
      <c r="ED900" s="136"/>
      <c r="EE900" s="136"/>
      <c r="EF900" s="136"/>
      <c r="EG900" s="136"/>
      <c r="EH900" s="136"/>
      <c r="EI900" s="136"/>
      <c r="EJ900" s="136"/>
      <c r="EK900" s="136"/>
      <c r="EL900" s="136"/>
      <c r="EM900" s="136"/>
      <c r="EN900" s="136"/>
      <c r="EO900" s="136"/>
      <c r="EP900" s="136"/>
      <c r="EQ900" s="136"/>
      <c r="ER900" s="136"/>
      <c r="ES900" s="136"/>
      <c r="ET900" s="136"/>
      <c r="EU900" s="136"/>
      <c r="EV900" s="136"/>
      <c r="EW900" s="136"/>
      <c r="EX900" s="136"/>
      <c r="EY900" s="136"/>
      <c r="EZ900" s="136"/>
      <c r="FA900" s="136"/>
      <c r="FB900" s="136"/>
      <c r="FC900" s="136"/>
      <c r="FD900" s="136"/>
      <c r="FE900" s="136"/>
      <c r="FF900" s="136"/>
      <c r="FG900" s="136"/>
      <c r="FH900" s="136"/>
      <c r="FI900" s="136"/>
      <c r="FJ900" s="136"/>
      <c r="FK900" s="136"/>
      <c r="FL900" s="136"/>
      <c r="FM900" s="136"/>
      <c r="FN900" s="136"/>
      <c r="FO900" s="136"/>
      <c r="FP900" s="136"/>
      <c r="FQ900" s="136"/>
      <c r="FR900" s="136"/>
      <c r="FS900" s="136"/>
      <c r="FT900" s="136"/>
      <c r="FU900" s="136"/>
      <c r="FV900" s="136"/>
      <c r="FW900" s="136"/>
      <c r="FX900" s="136"/>
      <c r="FY900" s="136"/>
      <c r="FZ900" s="136"/>
      <c r="GA900" s="136"/>
      <c r="GB900" s="136"/>
      <c r="GC900" s="136"/>
      <c r="GD900" s="136"/>
      <c r="GE900" s="136"/>
      <c r="GF900" s="136"/>
      <c r="GG900" s="136"/>
      <c r="GH900" s="136"/>
      <c r="GI900" s="136"/>
      <c r="GJ900" s="136"/>
      <c r="GK900" s="136"/>
      <c r="GL900" s="136"/>
      <c r="GM900" s="136"/>
      <c r="GN900" s="136"/>
      <c r="GO900" s="136"/>
      <c r="GP900" s="136"/>
      <c r="GQ900" s="136"/>
      <c r="GR900" s="136"/>
      <c r="GS900" s="136"/>
      <c r="GT900" s="136"/>
      <c r="GU900" s="136"/>
      <c r="GV900" s="136"/>
      <c r="GW900" s="136"/>
      <c r="GX900" s="136"/>
      <c r="GY900" s="136"/>
      <c r="GZ900" s="136"/>
      <c r="HA900" s="136"/>
      <c r="HB900" s="136"/>
      <c r="HC900" s="136"/>
      <c r="HD900" s="136"/>
      <c r="HE900" s="136"/>
      <c r="HF900" s="136"/>
      <c r="HG900" s="136"/>
      <c r="HH900" s="136"/>
      <c r="HI900" s="136"/>
      <c r="HJ900" s="136"/>
      <c r="HK900" s="136"/>
      <c r="HL900" s="136"/>
      <c r="HM900" s="136"/>
      <c r="HN900" s="136"/>
      <c r="HO900" s="136"/>
      <c r="HP900" s="136"/>
      <c r="HQ900" s="136"/>
      <c r="HR900" s="136"/>
      <c r="HS900" s="136"/>
      <c r="HT900" s="136"/>
      <c r="HU900" s="136"/>
      <c r="HV900" s="136"/>
      <c r="HW900" s="136"/>
      <c r="HX900" s="136"/>
      <c r="HY900" s="136"/>
      <c r="HZ900" s="136"/>
      <c r="IA900" s="136"/>
      <c r="IB900" s="136"/>
      <c r="IC900" s="136"/>
      <c r="ID900" s="136"/>
      <c r="IE900" s="136"/>
      <c r="IF900" s="136"/>
      <c r="IG900" s="136"/>
    </row>
    <row r="901" spans="1:241" ht="15" customHeight="1" x14ac:dyDescent="0.25">
      <c r="A901" s="135" t="s">
        <v>728</v>
      </c>
      <c r="B901" s="205">
        <v>7171664</v>
      </c>
      <c r="C901" s="205">
        <v>2564923</v>
      </c>
      <c r="D901" s="205">
        <v>925675</v>
      </c>
      <c r="E901" s="205">
        <v>1085753</v>
      </c>
      <c r="F901" s="205">
        <v>1492626</v>
      </c>
      <c r="G901" s="205">
        <v>780609</v>
      </c>
      <c r="H901" s="242">
        <v>14021250</v>
      </c>
      <c r="I901" s="136"/>
      <c r="J901" s="135" t="s">
        <v>573</v>
      </c>
      <c r="K901" s="205">
        <v>6015538</v>
      </c>
      <c r="L901" s="205">
        <v>1740404</v>
      </c>
      <c r="M901" s="205">
        <v>435769</v>
      </c>
      <c r="N901" s="205">
        <v>1711791</v>
      </c>
      <c r="O901" s="205">
        <v>925482</v>
      </c>
      <c r="P901" s="205">
        <v>297060</v>
      </c>
      <c r="Q901" s="242">
        <v>11126044</v>
      </c>
      <c r="R901" s="136"/>
      <c r="S901" s="136"/>
      <c r="T901" s="136"/>
      <c r="U901" s="136"/>
      <c r="V901" s="136"/>
      <c r="W901" s="136"/>
      <c r="X901" s="136"/>
      <c r="Y901" s="136"/>
      <c r="Z901" s="136"/>
      <c r="AA901" s="136"/>
      <c r="AB901" s="136"/>
      <c r="AC901" s="136"/>
      <c r="AD901" s="136"/>
      <c r="AE901" s="136"/>
      <c r="AF901" s="136"/>
      <c r="AG901" s="136"/>
      <c r="AH901" s="136"/>
      <c r="AI901" s="136"/>
      <c r="AJ901" s="136"/>
      <c r="AK901" s="136"/>
      <c r="AL901" s="136"/>
      <c r="AM901" s="136"/>
      <c r="AN901" s="136"/>
      <c r="AO901" s="136"/>
      <c r="AP901" s="136"/>
      <c r="AQ901" s="136"/>
      <c r="AR901" s="136"/>
      <c r="AS901" s="136"/>
      <c r="AT901" s="136"/>
      <c r="AU901" s="136"/>
      <c r="AV901" s="136"/>
      <c r="AW901" s="136"/>
      <c r="AX901" s="136"/>
      <c r="AY901" s="136"/>
      <c r="AZ901" s="136"/>
      <c r="BA901" s="136"/>
      <c r="BB901" s="136"/>
      <c r="BC901" s="136"/>
      <c r="BD901" s="136"/>
      <c r="BE901" s="136"/>
      <c r="BF901" s="136"/>
      <c r="BG901" s="136"/>
      <c r="BH901" s="136"/>
      <c r="BI901" s="136"/>
      <c r="BJ901" s="136"/>
      <c r="BK901" s="136"/>
      <c r="BL901" s="136"/>
      <c r="BM901" s="136"/>
      <c r="BN901" s="136"/>
      <c r="BO901" s="136"/>
      <c r="BP901" s="136"/>
      <c r="BQ901" s="136"/>
      <c r="BR901" s="136"/>
      <c r="BS901" s="136"/>
      <c r="BT901" s="136"/>
      <c r="BU901" s="136"/>
      <c r="BV901" s="136"/>
      <c r="BW901" s="136"/>
      <c r="BX901" s="136"/>
      <c r="BY901" s="136"/>
      <c r="BZ901" s="136"/>
      <c r="CA901" s="136"/>
      <c r="CB901" s="136"/>
      <c r="CC901" s="136"/>
      <c r="CD901" s="136"/>
      <c r="CE901" s="136"/>
      <c r="CF901" s="136"/>
      <c r="CG901" s="136"/>
      <c r="CH901" s="136"/>
      <c r="CI901" s="136"/>
      <c r="CJ901" s="136"/>
      <c r="CK901" s="136"/>
      <c r="CL901" s="136"/>
      <c r="CM901" s="136"/>
      <c r="CN901" s="136"/>
      <c r="CO901" s="136"/>
      <c r="CP901" s="136"/>
      <c r="CQ901" s="136"/>
      <c r="CR901" s="136"/>
      <c r="CS901" s="136"/>
      <c r="CT901" s="136"/>
      <c r="CU901" s="136"/>
      <c r="CV901" s="136"/>
      <c r="CW901" s="136"/>
      <c r="CX901" s="136"/>
      <c r="CY901" s="136"/>
      <c r="CZ901" s="136"/>
      <c r="DA901" s="136"/>
      <c r="DB901" s="136"/>
      <c r="DC901" s="136"/>
      <c r="DD901" s="136"/>
      <c r="DE901" s="136"/>
      <c r="DF901" s="136"/>
      <c r="DG901" s="136"/>
      <c r="DH901" s="136"/>
      <c r="DI901" s="136"/>
      <c r="DJ901" s="136"/>
      <c r="DK901" s="136"/>
      <c r="DL901" s="136"/>
      <c r="DM901" s="136"/>
      <c r="DN901" s="136"/>
      <c r="DO901" s="136"/>
      <c r="DP901" s="136"/>
      <c r="DQ901" s="136"/>
      <c r="DR901" s="136"/>
      <c r="DS901" s="136"/>
      <c r="DT901" s="136"/>
      <c r="DU901" s="136"/>
      <c r="DV901" s="136"/>
      <c r="DW901" s="136"/>
      <c r="DX901" s="136"/>
      <c r="DY901" s="136"/>
      <c r="DZ901" s="136"/>
      <c r="EA901" s="136"/>
      <c r="EB901" s="136"/>
      <c r="EC901" s="136"/>
      <c r="ED901" s="136"/>
      <c r="EE901" s="136"/>
      <c r="EF901" s="136"/>
      <c r="EG901" s="136"/>
      <c r="EH901" s="136"/>
      <c r="EI901" s="136"/>
      <c r="EJ901" s="136"/>
      <c r="EK901" s="136"/>
      <c r="EL901" s="136"/>
      <c r="EM901" s="136"/>
      <c r="EN901" s="136"/>
      <c r="EO901" s="136"/>
      <c r="EP901" s="136"/>
      <c r="EQ901" s="136"/>
      <c r="ER901" s="136"/>
      <c r="ES901" s="136"/>
      <c r="ET901" s="136"/>
      <c r="EU901" s="136"/>
      <c r="EV901" s="136"/>
      <c r="EW901" s="136"/>
      <c r="EX901" s="136"/>
      <c r="EY901" s="136"/>
      <c r="EZ901" s="136"/>
      <c r="FA901" s="136"/>
      <c r="FB901" s="136"/>
      <c r="FC901" s="136"/>
      <c r="FD901" s="136"/>
      <c r="FE901" s="136"/>
      <c r="FF901" s="136"/>
      <c r="FG901" s="136"/>
      <c r="FH901" s="136"/>
      <c r="FI901" s="136"/>
      <c r="FJ901" s="136"/>
      <c r="FK901" s="136"/>
      <c r="FL901" s="136"/>
      <c r="FM901" s="136"/>
      <c r="FN901" s="136"/>
      <c r="FO901" s="136"/>
      <c r="FP901" s="136"/>
      <c r="FQ901" s="136"/>
      <c r="FR901" s="136"/>
      <c r="FS901" s="136"/>
      <c r="FT901" s="136"/>
      <c r="FU901" s="136"/>
      <c r="FV901" s="136"/>
      <c r="FW901" s="136"/>
      <c r="FX901" s="136"/>
      <c r="FY901" s="136"/>
      <c r="FZ901" s="136"/>
      <c r="GA901" s="136"/>
      <c r="GB901" s="136"/>
      <c r="GC901" s="136"/>
      <c r="GD901" s="136"/>
      <c r="GE901" s="136"/>
      <c r="GF901" s="136"/>
      <c r="GG901" s="136"/>
      <c r="GH901" s="136"/>
      <c r="GI901" s="136"/>
      <c r="GJ901" s="136"/>
      <c r="GK901" s="136"/>
      <c r="GL901" s="136"/>
      <c r="GM901" s="136"/>
      <c r="GN901" s="136"/>
      <c r="GO901" s="136"/>
      <c r="GP901" s="136"/>
      <c r="GQ901" s="136"/>
      <c r="GR901" s="136"/>
      <c r="GS901" s="136"/>
      <c r="GT901" s="136"/>
      <c r="GU901" s="136"/>
      <c r="GV901" s="136"/>
      <c r="GW901" s="136"/>
      <c r="GX901" s="136"/>
      <c r="GY901" s="136"/>
      <c r="GZ901" s="136"/>
      <c r="HA901" s="136"/>
      <c r="HB901" s="136"/>
      <c r="HC901" s="136"/>
      <c r="HD901" s="136"/>
      <c r="HE901" s="136"/>
      <c r="HF901" s="136"/>
      <c r="HG901" s="136"/>
      <c r="HH901" s="136"/>
      <c r="HI901" s="136"/>
      <c r="HJ901" s="136"/>
      <c r="HK901" s="136"/>
      <c r="HL901" s="136"/>
      <c r="HM901" s="136"/>
      <c r="HN901" s="136"/>
      <c r="HO901" s="136"/>
      <c r="HP901" s="136"/>
      <c r="HQ901" s="136"/>
      <c r="HR901" s="136"/>
      <c r="HS901" s="136"/>
      <c r="HT901" s="136"/>
      <c r="HU901" s="136"/>
      <c r="HV901" s="136"/>
      <c r="HW901" s="136"/>
      <c r="HX901" s="136"/>
      <c r="HY901" s="136"/>
      <c r="HZ901" s="136"/>
      <c r="IA901" s="136"/>
      <c r="IB901" s="136"/>
      <c r="IC901" s="136"/>
      <c r="ID901" s="136"/>
      <c r="IE901" s="136"/>
      <c r="IF901" s="136"/>
      <c r="IG901" s="136"/>
    </row>
    <row r="902" spans="1:241" ht="15" customHeight="1" x14ac:dyDescent="0.25">
      <c r="A902" s="135" t="s">
        <v>654</v>
      </c>
      <c r="B902" s="205">
        <v>6992497</v>
      </c>
      <c r="C902" s="205">
        <v>2480058</v>
      </c>
      <c r="D902" s="205">
        <v>832175</v>
      </c>
      <c r="E902" s="205">
        <v>1252582</v>
      </c>
      <c r="F902" s="205">
        <v>1686341</v>
      </c>
      <c r="G902" s="205">
        <v>586377</v>
      </c>
      <c r="H902" s="242">
        <v>13830030</v>
      </c>
      <c r="I902" s="136"/>
      <c r="J902" s="135" t="s">
        <v>574</v>
      </c>
      <c r="K902" s="205">
        <v>8905084</v>
      </c>
      <c r="L902" s="205">
        <v>3344525</v>
      </c>
      <c r="M902" s="205">
        <v>821514</v>
      </c>
      <c r="N902" s="205">
        <v>1296931</v>
      </c>
      <c r="O902" s="205">
        <v>1785680</v>
      </c>
      <c r="P902" s="205">
        <v>500796</v>
      </c>
      <c r="Q902" s="242">
        <v>16654530</v>
      </c>
      <c r="R902" s="136"/>
      <c r="S902" s="136"/>
      <c r="T902" s="136"/>
      <c r="U902" s="136"/>
      <c r="V902" s="136"/>
      <c r="W902" s="136"/>
      <c r="X902" s="136"/>
      <c r="Y902" s="136"/>
      <c r="Z902" s="136"/>
      <c r="AA902" s="136"/>
      <c r="AB902" s="136"/>
      <c r="AC902" s="136"/>
      <c r="AD902" s="136"/>
      <c r="AE902" s="136"/>
      <c r="AF902" s="136"/>
      <c r="AG902" s="136"/>
      <c r="AH902" s="136"/>
      <c r="AI902" s="136"/>
      <c r="AJ902" s="136"/>
      <c r="AK902" s="136"/>
      <c r="AL902" s="136"/>
      <c r="AM902" s="136"/>
      <c r="AN902" s="136"/>
      <c r="AO902" s="136"/>
      <c r="AP902" s="136"/>
      <c r="AQ902" s="136"/>
      <c r="AR902" s="136"/>
      <c r="AS902" s="136"/>
      <c r="AT902" s="136"/>
      <c r="AU902" s="136"/>
      <c r="AV902" s="136"/>
      <c r="AW902" s="136"/>
      <c r="AX902" s="136"/>
      <c r="AY902" s="136"/>
      <c r="AZ902" s="136"/>
      <c r="BA902" s="136"/>
      <c r="BB902" s="136"/>
      <c r="BC902" s="136"/>
      <c r="BD902" s="136"/>
      <c r="BE902" s="136"/>
      <c r="BF902" s="136"/>
      <c r="BG902" s="136"/>
      <c r="BH902" s="136"/>
      <c r="BI902" s="136"/>
      <c r="BJ902" s="136"/>
      <c r="BK902" s="136"/>
      <c r="BL902" s="136"/>
      <c r="BM902" s="136"/>
      <c r="BN902" s="136"/>
      <c r="BO902" s="136"/>
      <c r="BP902" s="136"/>
      <c r="BQ902" s="136"/>
      <c r="BR902" s="136"/>
      <c r="BS902" s="136"/>
      <c r="BT902" s="136"/>
      <c r="BU902" s="136"/>
      <c r="BV902" s="136"/>
      <c r="BW902" s="136"/>
      <c r="BX902" s="136"/>
      <c r="BY902" s="136"/>
      <c r="BZ902" s="136"/>
      <c r="CA902" s="136"/>
      <c r="CB902" s="136"/>
      <c r="CC902" s="136"/>
      <c r="CD902" s="136"/>
      <c r="CE902" s="136"/>
      <c r="CF902" s="136"/>
      <c r="CG902" s="136"/>
      <c r="CH902" s="136"/>
      <c r="CI902" s="136"/>
      <c r="CJ902" s="136"/>
      <c r="CK902" s="136"/>
      <c r="CL902" s="136"/>
      <c r="CM902" s="136"/>
      <c r="CN902" s="136"/>
      <c r="CO902" s="136"/>
      <c r="CP902" s="136"/>
      <c r="CQ902" s="136"/>
      <c r="CR902" s="136"/>
      <c r="CS902" s="136"/>
      <c r="CT902" s="136"/>
      <c r="CU902" s="136"/>
      <c r="CV902" s="136"/>
      <c r="CW902" s="136"/>
      <c r="CX902" s="136"/>
      <c r="CY902" s="136"/>
      <c r="CZ902" s="136"/>
      <c r="DA902" s="136"/>
      <c r="DB902" s="136"/>
      <c r="DC902" s="136"/>
      <c r="DD902" s="136"/>
      <c r="DE902" s="136"/>
      <c r="DF902" s="136"/>
      <c r="DG902" s="136"/>
      <c r="DH902" s="136"/>
      <c r="DI902" s="136"/>
      <c r="DJ902" s="136"/>
      <c r="DK902" s="136"/>
      <c r="DL902" s="136"/>
      <c r="DM902" s="136"/>
      <c r="DN902" s="136"/>
      <c r="DO902" s="136"/>
      <c r="DP902" s="136"/>
      <c r="DQ902" s="136"/>
      <c r="DR902" s="136"/>
      <c r="DS902" s="136"/>
      <c r="DT902" s="136"/>
      <c r="DU902" s="136"/>
      <c r="DV902" s="136"/>
      <c r="DW902" s="136"/>
      <c r="DX902" s="136"/>
      <c r="DY902" s="136"/>
      <c r="DZ902" s="136"/>
      <c r="EA902" s="136"/>
      <c r="EB902" s="136"/>
      <c r="EC902" s="136"/>
      <c r="ED902" s="136"/>
      <c r="EE902" s="136"/>
      <c r="EF902" s="136"/>
      <c r="EG902" s="136"/>
      <c r="EH902" s="136"/>
      <c r="EI902" s="136"/>
      <c r="EJ902" s="136"/>
      <c r="EK902" s="136"/>
      <c r="EL902" s="136"/>
      <c r="EM902" s="136"/>
      <c r="EN902" s="136"/>
      <c r="EO902" s="136"/>
      <c r="EP902" s="136"/>
      <c r="EQ902" s="136"/>
      <c r="ER902" s="136"/>
      <c r="ES902" s="136"/>
      <c r="ET902" s="136"/>
      <c r="EU902" s="136"/>
      <c r="EV902" s="136"/>
      <c r="EW902" s="136"/>
      <c r="EX902" s="136"/>
      <c r="EY902" s="136"/>
      <c r="EZ902" s="136"/>
      <c r="FA902" s="136"/>
      <c r="FB902" s="136"/>
      <c r="FC902" s="136"/>
      <c r="FD902" s="136"/>
      <c r="FE902" s="136"/>
      <c r="FF902" s="136"/>
      <c r="FG902" s="136"/>
      <c r="FH902" s="136"/>
      <c r="FI902" s="136"/>
      <c r="FJ902" s="136"/>
      <c r="FK902" s="136"/>
      <c r="FL902" s="136"/>
      <c r="FM902" s="136"/>
      <c r="FN902" s="136"/>
      <c r="FO902" s="136"/>
      <c r="FP902" s="136"/>
      <c r="FQ902" s="136"/>
      <c r="FR902" s="136"/>
      <c r="FS902" s="136"/>
      <c r="FT902" s="136"/>
      <c r="FU902" s="136"/>
      <c r="FV902" s="136"/>
      <c r="FW902" s="136"/>
      <c r="FX902" s="136"/>
      <c r="FY902" s="136"/>
      <c r="FZ902" s="136"/>
      <c r="GA902" s="136"/>
      <c r="GB902" s="136"/>
      <c r="GC902" s="136"/>
      <c r="GD902" s="136"/>
      <c r="GE902" s="136"/>
      <c r="GF902" s="136"/>
      <c r="GG902" s="136"/>
      <c r="GH902" s="136"/>
      <c r="GI902" s="136"/>
      <c r="GJ902" s="136"/>
      <c r="GK902" s="136"/>
      <c r="GL902" s="136"/>
      <c r="GM902" s="136"/>
      <c r="GN902" s="136"/>
      <c r="GO902" s="136"/>
      <c r="GP902" s="136"/>
      <c r="GQ902" s="136"/>
      <c r="GR902" s="136"/>
      <c r="GS902" s="136"/>
      <c r="GT902" s="136"/>
      <c r="GU902" s="136"/>
      <c r="GV902" s="136"/>
      <c r="GW902" s="136"/>
      <c r="GX902" s="136"/>
      <c r="GY902" s="136"/>
      <c r="GZ902" s="136"/>
      <c r="HA902" s="136"/>
      <c r="HB902" s="136"/>
      <c r="HC902" s="136"/>
      <c r="HD902" s="136"/>
      <c r="HE902" s="136"/>
      <c r="HF902" s="136"/>
      <c r="HG902" s="136"/>
      <c r="HH902" s="136"/>
      <c r="HI902" s="136"/>
      <c r="HJ902" s="136"/>
      <c r="HK902" s="136"/>
      <c r="HL902" s="136"/>
      <c r="HM902" s="136"/>
      <c r="HN902" s="136"/>
      <c r="HO902" s="136"/>
      <c r="HP902" s="136"/>
      <c r="HQ902" s="136"/>
      <c r="HR902" s="136"/>
      <c r="HS902" s="136"/>
      <c r="HT902" s="136"/>
      <c r="HU902" s="136"/>
      <c r="HV902" s="136"/>
      <c r="HW902" s="136"/>
      <c r="HX902" s="136"/>
      <c r="HY902" s="136"/>
      <c r="HZ902" s="136"/>
      <c r="IA902" s="136"/>
      <c r="IB902" s="136"/>
      <c r="IC902" s="136"/>
      <c r="ID902" s="136"/>
      <c r="IE902" s="136"/>
      <c r="IF902" s="136"/>
      <c r="IG902" s="136"/>
    </row>
    <row r="903" spans="1:241" ht="15" customHeight="1" x14ac:dyDescent="0.25">
      <c r="A903" s="135" t="s">
        <v>762</v>
      </c>
      <c r="B903" s="205">
        <v>6843174</v>
      </c>
      <c r="C903" s="205">
        <v>3038477</v>
      </c>
      <c r="D903" s="205">
        <v>948762</v>
      </c>
      <c r="E903" s="205">
        <v>1523764</v>
      </c>
      <c r="F903" s="205">
        <v>1573443</v>
      </c>
      <c r="G903" s="205">
        <v>659749</v>
      </c>
      <c r="H903" s="242">
        <v>14587369</v>
      </c>
      <c r="I903" s="136"/>
      <c r="J903" s="135" t="s">
        <v>737</v>
      </c>
      <c r="K903" s="205">
        <v>11441738</v>
      </c>
      <c r="L903" s="205">
        <v>2319759</v>
      </c>
      <c r="M903" s="205">
        <v>769631</v>
      </c>
      <c r="N903" s="205">
        <v>969691</v>
      </c>
      <c r="O903" s="205">
        <v>1676736</v>
      </c>
      <c r="P903" s="205">
        <v>508930</v>
      </c>
      <c r="Q903" s="242">
        <v>17686485</v>
      </c>
      <c r="R903" s="136"/>
      <c r="S903" s="136"/>
      <c r="T903" s="136"/>
      <c r="U903" s="136"/>
      <c r="V903" s="136"/>
      <c r="W903" s="136"/>
      <c r="X903" s="136"/>
      <c r="Y903" s="136"/>
      <c r="Z903" s="136"/>
      <c r="AA903" s="136"/>
      <c r="AB903" s="136"/>
      <c r="AC903" s="136"/>
      <c r="AD903" s="136"/>
      <c r="AE903" s="136"/>
      <c r="AF903" s="136"/>
      <c r="AG903" s="136"/>
      <c r="AH903" s="136"/>
      <c r="AI903" s="136"/>
      <c r="AJ903" s="136"/>
      <c r="AK903" s="136"/>
      <c r="AL903" s="136"/>
      <c r="AM903" s="136"/>
      <c r="AN903" s="136"/>
      <c r="AO903" s="136"/>
      <c r="AP903" s="136"/>
      <c r="AQ903" s="136"/>
      <c r="AR903" s="136"/>
      <c r="AS903" s="136"/>
      <c r="AT903" s="136"/>
      <c r="AU903" s="136"/>
      <c r="AV903" s="136"/>
      <c r="AW903" s="136"/>
      <c r="AX903" s="136"/>
      <c r="AY903" s="136"/>
      <c r="AZ903" s="136"/>
      <c r="BA903" s="136"/>
      <c r="BB903" s="136"/>
      <c r="BC903" s="136"/>
      <c r="BD903" s="136"/>
      <c r="BE903" s="136"/>
      <c r="BF903" s="136"/>
      <c r="BG903" s="136"/>
      <c r="BH903" s="136"/>
      <c r="BI903" s="136"/>
      <c r="BJ903" s="136"/>
      <c r="BK903" s="136"/>
      <c r="BL903" s="136"/>
      <c r="BM903" s="136"/>
      <c r="BN903" s="136"/>
      <c r="BO903" s="136"/>
      <c r="BP903" s="136"/>
      <c r="BQ903" s="136"/>
      <c r="BR903" s="136"/>
      <c r="BS903" s="136"/>
      <c r="BT903" s="136"/>
      <c r="BU903" s="136"/>
      <c r="BV903" s="136"/>
      <c r="BW903" s="136"/>
      <c r="BX903" s="136"/>
      <c r="BY903" s="136"/>
      <c r="BZ903" s="136"/>
      <c r="CA903" s="136"/>
      <c r="CB903" s="136"/>
      <c r="CC903" s="136"/>
      <c r="CD903" s="136"/>
      <c r="CE903" s="136"/>
      <c r="CF903" s="136"/>
      <c r="CG903" s="136"/>
      <c r="CH903" s="136"/>
      <c r="CI903" s="136"/>
      <c r="CJ903" s="136"/>
      <c r="CK903" s="136"/>
      <c r="CL903" s="136"/>
      <c r="CM903" s="136"/>
      <c r="CN903" s="136"/>
      <c r="CO903" s="136"/>
      <c r="CP903" s="136"/>
      <c r="CQ903" s="136"/>
      <c r="CR903" s="136"/>
      <c r="CS903" s="136"/>
      <c r="CT903" s="136"/>
      <c r="CU903" s="136"/>
      <c r="CV903" s="136"/>
      <c r="CW903" s="136"/>
      <c r="CX903" s="136"/>
      <c r="CY903" s="136"/>
      <c r="CZ903" s="136"/>
      <c r="DA903" s="136"/>
      <c r="DB903" s="136"/>
      <c r="DC903" s="136"/>
      <c r="DD903" s="136"/>
      <c r="DE903" s="136"/>
      <c r="DF903" s="136"/>
      <c r="DG903" s="136"/>
      <c r="DH903" s="136"/>
      <c r="DI903" s="136"/>
      <c r="DJ903" s="136"/>
      <c r="DK903" s="136"/>
      <c r="DL903" s="136"/>
      <c r="DM903" s="136"/>
      <c r="DN903" s="136"/>
      <c r="DO903" s="136"/>
      <c r="DP903" s="136"/>
      <c r="DQ903" s="136"/>
      <c r="DR903" s="136"/>
      <c r="DS903" s="136"/>
      <c r="DT903" s="136"/>
      <c r="DU903" s="136"/>
      <c r="DV903" s="136"/>
      <c r="DW903" s="136"/>
      <c r="DX903" s="136"/>
      <c r="DY903" s="136"/>
      <c r="DZ903" s="136"/>
      <c r="EA903" s="136"/>
      <c r="EB903" s="136"/>
      <c r="EC903" s="136"/>
      <c r="ED903" s="136"/>
      <c r="EE903" s="136"/>
      <c r="EF903" s="136"/>
      <c r="EG903" s="136"/>
      <c r="EH903" s="136"/>
      <c r="EI903" s="136"/>
      <c r="EJ903" s="136"/>
      <c r="EK903" s="136"/>
      <c r="EL903" s="136"/>
      <c r="EM903" s="136"/>
      <c r="EN903" s="136"/>
      <c r="EO903" s="136"/>
      <c r="EP903" s="136"/>
      <c r="EQ903" s="136"/>
      <c r="ER903" s="136"/>
      <c r="ES903" s="136"/>
      <c r="ET903" s="136"/>
      <c r="EU903" s="136"/>
      <c r="EV903" s="136"/>
      <c r="EW903" s="136"/>
      <c r="EX903" s="136"/>
      <c r="EY903" s="136"/>
      <c r="EZ903" s="136"/>
      <c r="FA903" s="136"/>
      <c r="FB903" s="136"/>
      <c r="FC903" s="136"/>
      <c r="FD903" s="136"/>
      <c r="FE903" s="136"/>
      <c r="FF903" s="136"/>
      <c r="FG903" s="136"/>
      <c r="FH903" s="136"/>
      <c r="FI903" s="136"/>
      <c r="FJ903" s="136"/>
      <c r="FK903" s="136"/>
      <c r="FL903" s="136"/>
      <c r="FM903" s="136"/>
      <c r="FN903" s="136"/>
      <c r="FO903" s="136"/>
      <c r="FP903" s="136"/>
      <c r="FQ903" s="136"/>
      <c r="FR903" s="136"/>
      <c r="FS903" s="136"/>
      <c r="FT903" s="136"/>
      <c r="FU903" s="136"/>
      <c r="FV903" s="136"/>
      <c r="FW903" s="136"/>
      <c r="FX903" s="136"/>
      <c r="FY903" s="136"/>
      <c r="FZ903" s="136"/>
      <c r="GA903" s="136"/>
      <c r="GB903" s="136"/>
      <c r="GC903" s="136"/>
      <c r="GD903" s="136"/>
      <c r="GE903" s="136"/>
      <c r="GF903" s="136"/>
      <c r="GG903" s="136"/>
      <c r="GH903" s="136"/>
      <c r="GI903" s="136"/>
      <c r="GJ903" s="136"/>
      <c r="GK903" s="136"/>
      <c r="GL903" s="136"/>
      <c r="GM903" s="136"/>
      <c r="GN903" s="136"/>
      <c r="GO903" s="136"/>
      <c r="GP903" s="136"/>
      <c r="GQ903" s="136"/>
      <c r="GR903" s="136"/>
      <c r="GS903" s="136"/>
      <c r="GT903" s="136"/>
      <c r="GU903" s="136"/>
      <c r="GV903" s="136"/>
      <c r="GW903" s="136"/>
      <c r="GX903" s="136"/>
      <c r="GY903" s="136"/>
      <c r="GZ903" s="136"/>
      <c r="HA903" s="136"/>
      <c r="HB903" s="136"/>
      <c r="HC903" s="136"/>
      <c r="HD903" s="136"/>
      <c r="HE903" s="136"/>
      <c r="HF903" s="136"/>
      <c r="HG903" s="136"/>
      <c r="HH903" s="136"/>
      <c r="HI903" s="136"/>
      <c r="HJ903" s="136"/>
      <c r="HK903" s="136"/>
      <c r="HL903" s="136"/>
      <c r="HM903" s="136"/>
      <c r="HN903" s="136"/>
      <c r="HO903" s="136"/>
      <c r="HP903" s="136"/>
      <c r="HQ903" s="136"/>
      <c r="HR903" s="136"/>
      <c r="HS903" s="136"/>
      <c r="HT903" s="136"/>
      <c r="HU903" s="136"/>
      <c r="HV903" s="136"/>
      <c r="HW903" s="136"/>
      <c r="HX903" s="136"/>
      <c r="HY903" s="136"/>
      <c r="HZ903" s="136"/>
      <c r="IA903" s="136"/>
      <c r="IB903" s="136"/>
      <c r="IC903" s="136"/>
      <c r="ID903" s="136"/>
      <c r="IE903" s="136"/>
      <c r="IF903" s="136"/>
      <c r="IG903" s="136"/>
    </row>
    <row r="904" spans="1:241" ht="15" customHeight="1" x14ac:dyDescent="0.25">
      <c r="A904" s="212" t="s">
        <v>1011</v>
      </c>
      <c r="B904" s="212">
        <v>171621595</v>
      </c>
      <c r="C904" s="212">
        <v>76201795</v>
      </c>
      <c r="D904" s="212">
        <v>24258627</v>
      </c>
      <c r="E904" s="212">
        <v>23120719</v>
      </c>
      <c r="F904" s="212">
        <v>34762721</v>
      </c>
      <c r="G904" s="212">
        <v>8693065</v>
      </c>
      <c r="H904" s="243">
        <v>338658522</v>
      </c>
      <c r="I904" s="136"/>
      <c r="J904" s="135" t="s">
        <v>663</v>
      </c>
      <c r="K904" s="205">
        <v>9694897</v>
      </c>
      <c r="L904" s="205">
        <v>2495396</v>
      </c>
      <c r="M904" s="205">
        <v>742737</v>
      </c>
      <c r="N904" s="205">
        <v>938712</v>
      </c>
      <c r="O904" s="205">
        <v>1430263</v>
      </c>
      <c r="P904" s="205">
        <v>397857</v>
      </c>
      <c r="Q904" s="242">
        <v>15699862</v>
      </c>
      <c r="R904" s="136"/>
      <c r="S904" s="136"/>
      <c r="T904" s="136"/>
      <c r="U904" s="136"/>
      <c r="V904" s="136"/>
      <c r="W904" s="136"/>
      <c r="X904" s="136"/>
      <c r="Y904" s="136"/>
      <c r="Z904" s="136"/>
      <c r="AA904" s="136"/>
      <c r="AB904" s="136"/>
      <c r="AC904" s="136"/>
      <c r="AD904" s="136"/>
      <c r="AE904" s="136"/>
      <c r="AF904" s="136"/>
      <c r="AG904" s="136"/>
      <c r="AH904" s="136"/>
      <c r="AI904" s="136"/>
      <c r="AJ904" s="136"/>
      <c r="AK904" s="136"/>
      <c r="AL904" s="136"/>
      <c r="AM904" s="136"/>
      <c r="AN904" s="136"/>
      <c r="AO904" s="136"/>
      <c r="AP904" s="136"/>
      <c r="AQ904" s="136"/>
      <c r="AR904" s="136"/>
      <c r="AS904" s="136"/>
      <c r="AT904" s="136"/>
      <c r="AU904" s="136"/>
      <c r="AV904" s="136"/>
      <c r="AW904" s="136"/>
      <c r="AX904" s="136"/>
      <c r="AY904" s="136"/>
      <c r="AZ904" s="136"/>
      <c r="BA904" s="136"/>
      <c r="BB904" s="136"/>
      <c r="BC904" s="136"/>
      <c r="BD904" s="136"/>
      <c r="BE904" s="136"/>
      <c r="BF904" s="136"/>
      <c r="BG904" s="136"/>
      <c r="BH904" s="136"/>
      <c r="BI904" s="136"/>
      <c r="BJ904" s="136"/>
      <c r="BK904" s="136"/>
      <c r="BL904" s="136"/>
      <c r="BM904" s="136"/>
      <c r="BN904" s="136"/>
      <c r="BO904" s="136"/>
      <c r="BP904" s="136"/>
      <c r="BQ904" s="136"/>
      <c r="BR904" s="136"/>
      <c r="BS904" s="136"/>
      <c r="BT904" s="136"/>
      <c r="BU904" s="136"/>
      <c r="BV904" s="136"/>
      <c r="BW904" s="136"/>
      <c r="BX904" s="136"/>
      <c r="BY904" s="136"/>
      <c r="BZ904" s="136"/>
      <c r="CA904" s="136"/>
      <c r="CB904" s="136"/>
      <c r="CC904" s="136"/>
      <c r="CD904" s="136"/>
      <c r="CE904" s="136"/>
      <c r="CF904" s="136"/>
      <c r="CG904" s="136"/>
      <c r="CH904" s="136"/>
      <c r="CI904" s="136"/>
      <c r="CJ904" s="136"/>
      <c r="CK904" s="136"/>
      <c r="CL904" s="136"/>
      <c r="CM904" s="136"/>
      <c r="CN904" s="136"/>
      <c r="CO904" s="136"/>
      <c r="CP904" s="136"/>
      <c r="CQ904" s="136"/>
      <c r="CR904" s="136"/>
      <c r="CS904" s="136"/>
      <c r="CT904" s="136"/>
      <c r="CU904" s="136"/>
      <c r="CV904" s="136"/>
      <c r="CW904" s="136"/>
      <c r="CX904" s="136"/>
      <c r="CY904" s="136"/>
      <c r="CZ904" s="136"/>
      <c r="DA904" s="136"/>
      <c r="DB904" s="136"/>
      <c r="DC904" s="136"/>
      <c r="DD904" s="136"/>
      <c r="DE904" s="136"/>
      <c r="DF904" s="136"/>
      <c r="DG904" s="136"/>
      <c r="DH904" s="136"/>
      <c r="DI904" s="136"/>
      <c r="DJ904" s="136"/>
      <c r="DK904" s="136"/>
      <c r="DL904" s="136"/>
      <c r="DM904" s="136"/>
      <c r="DN904" s="136"/>
      <c r="DO904" s="136"/>
      <c r="DP904" s="136"/>
      <c r="DQ904" s="136"/>
      <c r="DR904" s="136"/>
      <c r="DS904" s="136"/>
      <c r="DT904" s="136"/>
      <c r="DU904" s="136"/>
      <c r="DV904" s="136"/>
      <c r="DW904" s="136"/>
      <c r="DX904" s="136"/>
      <c r="DY904" s="136"/>
      <c r="DZ904" s="136"/>
      <c r="EA904" s="136"/>
      <c r="EB904" s="136"/>
      <c r="EC904" s="136"/>
      <c r="ED904" s="136"/>
      <c r="EE904" s="136"/>
      <c r="EF904" s="136"/>
      <c r="EG904" s="136"/>
      <c r="EH904" s="136"/>
      <c r="EI904" s="136"/>
      <c r="EJ904" s="136"/>
      <c r="EK904" s="136"/>
      <c r="EL904" s="136"/>
      <c r="EM904" s="136"/>
      <c r="EN904" s="136"/>
      <c r="EO904" s="136"/>
      <c r="EP904" s="136"/>
      <c r="EQ904" s="136"/>
      <c r="ER904" s="136"/>
      <c r="ES904" s="136"/>
      <c r="ET904" s="136"/>
      <c r="EU904" s="136"/>
      <c r="EV904" s="136"/>
      <c r="EW904" s="136"/>
      <c r="EX904" s="136"/>
      <c r="EY904" s="136"/>
      <c r="EZ904" s="136"/>
      <c r="FA904" s="136"/>
      <c r="FB904" s="136"/>
      <c r="FC904" s="136"/>
      <c r="FD904" s="136"/>
      <c r="FE904" s="136"/>
      <c r="FF904" s="136"/>
      <c r="FG904" s="136"/>
      <c r="FH904" s="136"/>
      <c r="FI904" s="136"/>
      <c r="FJ904" s="136"/>
      <c r="FK904" s="136"/>
      <c r="FL904" s="136"/>
      <c r="FM904" s="136"/>
      <c r="FN904" s="136"/>
      <c r="FO904" s="136"/>
      <c r="FP904" s="136"/>
      <c r="FQ904" s="136"/>
      <c r="FR904" s="136"/>
      <c r="FS904" s="136"/>
      <c r="FT904" s="136"/>
      <c r="FU904" s="136"/>
      <c r="FV904" s="136"/>
      <c r="FW904" s="136"/>
      <c r="FX904" s="136"/>
      <c r="FY904" s="136"/>
      <c r="FZ904" s="136"/>
      <c r="GA904" s="136"/>
      <c r="GB904" s="136"/>
      <c r="GC904" s="136"/>
      <c r="GD904" s="136"/>
      <c r="GE904" s="136"/>
      <c r="GF904" s="136"/>
      <c r="GG904" s="136"/>
      <c r="GH904" s="136"/>
      <c r="GI904" s="136"/>
      <c r="GJ904" s="136"/>
      <c r="GK904" s="136"/>
      <c r="GL904" s="136"/>
      <c r="GM904" s="136"/>
      <c r="GN904" s="136"/>
      <c r="GO904" s="136"/>
      <c r="GP904" s="136"/>
      <c r="GQ904" s="136"/>
      <c r="GR904" s="136"/>
      <c r="GS904" s="136"/>
      <c r="GT904" s="136"/>
      <c r="GU904" s="136"/>
      <c r="GV904" s="136"/>
      <c r="GW904" s="136"/>
      <c r="GX904" s="136"/>
      <c r="GY904" s="136"/>
      <c r="GZ904" s="136"/>
      <c r="HA904" s="136"/>
      <c r="HB904" s="136"/>
      <c r="HC904" s="136"/>
      <c r="HD904" s="136"/>
      <c r="HE904" s="136"/>
      <c r="HF904" s="136"/>
      <c r="HG904" s="136"/>
      <c r="HH904" s="136"/>
      <c r="HI904" s="136"/>
      <c r="HJ904" s="136"/>
      <c r="HK904" s="136"/>
      <c r="HL904" s="136"/>
      <c r="HM904" s="136"/>
      <c r="HN904" s="136"/>
      <c r="HO904" s="136"/>
      <c r="HP904" s="136"/>
      <c r="HQ904" s="136"/>
      <c r="HR904" s="136"/>
      <c r="HS904" s="136"/>
      <c r="HT904" s="136"/>
      <c r="HU904" s="136"/>
      <c r="HV904" s="136"/>
      <c r="HW904" s="136"/>
      <c r="HX904" s="136"/>
      <c r="HY904" s="136"/>
      <c r="HZ904" s="136"/>
      <c r="IA904" s="136"/>
      <c r="IB904" s="136"/>
      <c r="IC904" s="136"/>
      <c r="ID904" s="136"/>
      <c r="IE904" s="136"/>
      <c r="IF904" s="136"/>
      <c r="IG904" s="136"/>
    </row>
    <row r="905" spans="1:241" ht="15" customHeight="1" x14ac:dyDescent="0.25">
      <c r="A905" s="208" t="s">
        <v>1012</v>
      </c>
      <c r="B905" s="208">
        <v>8581079.75</v>
      </c>
      <c r="C905" s="208">
        <v>3810089.75</v>
      </c>
      <c r="D905" s="208">
        <v>1212931.3500000001</v>
      </c>
      <c r="E905" s="208">
        <v>1156035.95</v>
      </c>
      <c r="F905" s="208">
        <v>1738136.05</v>
      </c>
      <c r="G905" s="208">
        <v>434653.25</v>
      </c>
      <c r="H905" s="208">
        <v>16932926.100000001</v>
      </c>
      <c r="I905" s="136"/>
      <c r="J905" s="135" t="s">
        <v>575</v>
      </c>
      <c r="K905" s="205">
        <v>6564481</v>
      </c>
      <c r="L905" s="205">
        <v>2797252</v>
      </c>
      <c r="M905" s="205">
        <v>649624</v>
      </c>
      <c r="N905" s="205">
        <v>836909</v>
      </c>
      <c r="O905" s="205">
        <v>1360613</v>
      </c>
      <c r="P905" s="205">
        <v>296199</v>
      </c>
      <c r="Q905" s="242">
        <v>12505078</v>
      </c>
      <c r="R905" s="136"/>
      <c r="S905" s="136"/>
      <c r="T905" s="136"/>
      <c r="U905" s="136"/>
      <c r="V905" s="136"/>
      <c r="W905" s="136"/>
      <c r="X905" s="136"/>
      <c r="Y905" s="136"/>
      <c r="Z905" s="136"/>
      <c r="AA905" s="136"/>
      <c r="AB905" s="136"/>
      <c r="AC905" s="136"/>
      <c r="AD905" s="136"/>
      <c r="AE905" s="136"/>
      <c r="AF905" s="136"/>
      <c r="AG905" s="136"/>
      <c r="AH905" s="136"/>
      <c r="AI905" s="136"/>
      <c r="AJ905" s="136"/>
      <c r="AK905" s="136"/>
      <c r="AL905" s="136"/>
      <c r="AM905" s="136"/>
      <c r="AN905" s="136"/>
      <c r="AO905" s="136"/>
      <c r="AP905" s="136"/>
      <c r="AQ905" s="136"/>
      <c r="AR905" s="136"/>
      <c r="AS905" s="136"/>
      <c r="AT905" s="136"/>
      <c r="AU905" s="136"/>
      <c r="AV905" s="136"/>
      <c r="AW905" s="136"/>
      <c r="AX905" s="136"/>
      <c r="AY905" s="136"/>
      <c r="AZ905" s="136"/>
      <c r="BA905" s="136"/>
      <c r="BB905" s="136"/>
      <c r="BC905" s="136"/>
      <c r="BD905" s="136"/>
      <c r="BE905" s="136"/>
      <c r="BF905" s="136"/>
      <c r="BG905" s="136"/>
      <c r="BH905" s="136"/>
      <c r="BI905" s="136"/>
      <c r="BJ905" s="136"/>
      <c r="BK905" s="136"/>
      <c r="BL905" s="136"/>
      <c r="BM905" s="136"/>
      <c r="BN905" s="136"/>
      <c r="BO905" s="136"/>
      <c r="BP905" s="136"/>
      <c r="BQ905" s="136"/>
      <c r="BR905" s="136"/>
      <c r="BS905" s="136"/>
      <c r="BT905" s="136"/>
      <c r="BU905" s="136"/>
      <c r="BV905" s="136"/>
      <c r="BW905" s="136"/>
      <c r="BX905" s="136"/>
      <c r="BY905" s="136"/>
      <c r="BZ905" s="136"/>
      <c r="CA905" s="136"/>
      <c r="CB905" s="136"/>
      <c r="CC905" s="136"/>
      <c r="CD905" s="136"/>
      <c r="CE905" s="136"/>
      <c r="CF905" s="136"/>
      <c r="CG905" s="136"/>
      <c r="CH905" s="136"/>
      <c r="CI905" s="136"/>
      <c r="CJ905" s="136"/>
      <c r="CK905" s="136"/>
      <c r="CL905" s="136"/>
      <c r="CM905" s="136"/>
      <c r="CN905" s="136"/>
      <c r="CO905" s="136"/>
      <c r="CP905" s="136"/>
      <c r="CQ905" s="136"/>
      <c r="CR905" s="136"/>
      <c r="CS905" s="136"/>
      <c r="CT905" s="136"/>
      <c r="CU905" s="136"/>
      <c r="CV905" s="136"/>
      <c r="CW905" s="136"/>
      <c r="CX905" s="136"/>
      <c r="CY905" s="136"/>
      <c r="CZ905" s="136"/>
      <c r="DA905" s="136"/>
      <c r="DB905" s="136"/>
      <c r="DC905" s="136"/>
      <c r="DD905" s="136"/>
      <c r="DE905" s="136"/>
      <c r="DF905" s="136"/>
      <c r="DG905" s="136"/>
      <c r="DH905" s="136"/>
      <c r="DI905" s="136"/>
      <c r="DJ905" s="136"/>
      <c r="DK905" s="136"/>
      <c r="DL905" s="136"/>
      <c r="DM905" s="136"/>
      <c r="DN905" s="136"/>
      <c r="DO905" s="136"/>
      <c r="DP905" s="136"/>
      <c r="DQ905" s="136"/>
      <c r="DR905" s="136"/>
      <c r="DS905" s="136"/>
      <c r="DT905" s="136"/>
      <c r="DU905" s="136"/>
      <c r="DV905" s="136"/>
      <c r="DW905" s="136"/>
      <c r="DX905" s="136"/>
      <c r="DY905" s="136"/>
      <c r="DZ905" s="136"/>
      <c r="EA905" s="136"/>
      <c r="EB905" s="136"/>
      <c r="EC905" s="136"/>
      <c r="ED905" s="136"/>
      <c r="EE905" s="136"/>
      <c r="EF905" s="136"/>
      <c r="EG905" s="136"/>
      <c r="EH905" s="136"/>
      <c r="EI905" s="136"/>
      <c r="EJ905" s="136"/>
      <c r="EK905" s="136"/>
      <c r="EL905" s="136"/>
      <c r="EM905" s="136"/>
      <c r="EN905" s="136"/>
      <c r="EO905" s="136"/>
      <c r="EP905" s="136"/>
      <c r="EQ905" s="136"/>
      <c r="ER905" s="136"/>
      <c r="ES905" s="136"/>
      <c r="ET905" s="136"/>
      <c r="EU905" s="136"/>
      <c r="EV905" s="136"/>
      <c r="EW905" s="136"/>
      <c r="EX905" s="136"/>
      <c r="EY905" s="136"/>
      <c r="EZ905" s="136"/>
      <c r="FA905" s="136"/>
      <c r="FB905" s="136"/>
      <c r="FC905" s="136"/>
      <c r="FD905" s="136"/>
      <c r="FE905" s="136"/>
      <c r="FF905" s="136"/>
      <c r="FG905" s="136"/>
      <c r="FH905" s="136"/>
      <c r="FI905" s="136"/>
      <c r="FJ905" s="136"/>
      <c r="FK905" s="136"/>
      <c r="FL905" s="136"/>
      <c r="FM905" s="136"/>
      <c r="FN905" s="136"/>
      <c r="FO905" s="136"/>
      <c r="FP905" s="136"/>
      <c r="FQ905" s="136"/>
      <c r="FR905" s="136"/>
      <c r="FS905" s="136"/>
      <c r="FT905" s="136"/>
      <c r="FU905" s="136"/>
      <c r="FV905" s="136"/>
      <c r="FW905" s="136"/>
      <c r="FX905" s="136"/>
      <c r="FY905" s="136"/>
      <c r="FZ905" s="136"/>
      <c r="GA905" s="136"/>
      <c r="GB905" s="136"/>
      <c r="GC905" s="136"/>
      <c r="GD905" s="136"/>
      <c r="GE905" s="136"/>
      <c r="GF905" s="136"/>
      <c r="GG905" s="136"/>
      <c r="GH905" s="136"/>
      <c r="GI905" s="136"/>
      <c r="GJ905" s="136"/>
      <c r="GK905" s="136"/>
      <c r="GL905" s="136"/>
      <c r="GM905" s="136"/>
      <c r="GN905" s="136"/>
      <c r="GO905" s="136"/>
      <c r="GP905" s="136"/>
      <c r="GQ905" s="136"/>
      <c r="GR905" s="136"/>
      <c r="GS905" s="136"/>
      <c r="GT905" s="136"/>
      <c r="GU905" s="136"/>
      <c r="GV905" s="136"/>
      <c r="GW905" s="136"/>
      <c r="GX905" s="136"/>
      <c r="GY905" s="136"/>
      <c r="GZ905" s="136"/>
      <c r="HA905" s="136"/>
      <c r="HB905" s="136"/>
      <c r="HC905" s="136"/>
      <c r="HD905" s="136"/>
      <c r="HE905" s="136"/>
      <c r="HF905" s="136"/>
      <c r="HG905" s="136"/>
      <c r="HH905" s="136"/>
      <c r="HI905" s="136"/>
      <c r="HJ905" s="136"/>
      <c r="HK905" s="136"/>
      <c r="HL905" s="136"/>
      <c r="HM905" s="136"/>
      <c r="HN905" s="136"/>
      <c r="HO905" s="136"/>
      <c r="HP905" s="136"/>
      <c r="HQ905" s="136"/>
      <c r="HR905" s="136"/>
      <c r="HS905" s="136"/>
      <c r="HT905" s="136"/>
      <c r="HU905" s="136"/>
      <c r="HV905" s="136"/>
      <c r="HW905" s="136"/>
      <c r="HX905" s="136"/>
      <c r="HY905" s="136"/>
      <c r="HZ905" s="136"/>
      <c r="IA905" s="136"/>
      <c r="IB905" s="136"/>
      <c r="IC905" s="136"/>
      <c r="ID905" s="136"/>
      <c r="IE905" s="136"/>
      <c r="IF905" s="136"/>
      <c r="IG905" s="136"/>
    </row>
    <row r="906" spans="1:241" ht="15" customHeight="1" x14ac:dyDescent="0.25">
      <c r="A906" s="135"/>
      <c r="B906" s="135"/>
      <c r="C906" s="135"/>
      <c r="D906" s="135"/>
      <c r="E906" s="135"/>
      <c r="F906" s="135"/>
      <c r="G906" s="135"/>
      <c r="H906" s="135"/>
      <c r="I906" s="136"/>
      <c r="J906" s="212" t="s">
        <v>1013</v>
      </c>
      <c r="K906" s="212">
        <v>133319171</v>
      </c>
      <c r="L906" s="212">
        <v>51731345</v>
      </c>
      <c r="M906" s="212">
        <v>16400854</v>
      </c>
      <c r="N906" s="212">
        <v>24584420</v>
      </c>
      <c r="O906" s="212">
        <v>34543053</v>
      </c>
      <c r="P906" s="212">
        <v>8225477</v>
      </c>
      <c r="Q906" s="243">
        <v>268804320</v>
      </c>
      <c r="R906" s="136"/>
      <c r="S906" s="136"/>
      <c r="T906" s="136"/>
      <c r="U906" s="136"/>
      <c r="V906" s="136"/>
      <c r="W906" s="136"/>
      <c r="X906" s="136"/>
      <c r="Y906" s="136"/>
      <c r="Z906" s="136"/>
      <c r="AA906" s="136"/>
      <c r="AB906" s="136"/>
      <c r="AC906" s="136"/>
      <c r="AD906" s="136"/>
      <c r="AE906" s="136"/>
      <c r="AF906" s="136"/>
      <c r="AG906" s="136"/>
      <c r="AH906" s="136"/>
      <c r="AI906" s="136"/>
      <c r="AJ906" s="136"/>
      <c r="AK906" s="136"/>
      <c r="AL906" s="136"/>
      <c r="AM906" s="136"/>
      <c r="AN906" s="136"/>
      <c r="AO906" s="136"/>
      <c r="AP906" s="136"/>
      <c r="AQ906" s="136"/>
      <c r="AR906" s="136"/>
      <c r="AS906" s="136"/>
      <c r="AT906" s="136"/>
      <c r="AU906" s="136"/>
      <c r="AV906" s="136"/>
      <c r="AW906" s="136"/>
      <c r="AX906" s="136"/>
      <c r="AY906" s="136"/>
      <c r="AZ906" s="136"/>
      <c r="BA906" s="136"/>
      <c r="BB906" s="136"/>
      <c r="BC906" s="136"/>
      <c r="BD906" s="136"/>
      <c r="BE906" s="136"/>
      <c r="BF906" s="136"/>
      <c r="BG906" s="136"/>
      <c r="BH906" s="136"/>
      <c r="BI906" s="136"/>
      <c r="BJ906" s="136"/>
      <c r="BK906" s="136"/>
      <c r="BL906" s="136"/>
      <c r="BM906" s="136"/>
      <c r="BN906" s="136"/>
      <c r="BO906" s="136"/>
      <c r="BP906" s="136"/>
      <c r="BQ906" s="136"/>
      <c r="BR906" s="136"/>
      <c r="BS906" s="136"/>
      <c r="BT906" s="136"/>
      <c r="BU906" s="136"/>
      <c r="BV906" s="136"/>
      <c r="BW906" s="136"/>
      <c r="BX906" s="136"/>
      <c r="BY906" s="136"/>
      <c r="BZ906" s="136"/>
      <c r="CA906" s="136"/>
      <c r="CB906" s="136"/>
      <c r="CC906" s="136"/>
      <c r="CD906" s="136"/>
      <c r="CE906" s="136"/>
      <c r="CF906" s="136"/>
      <c r="CG906" s="136"/>
      <c r="CH906" s="136"/>
      <c r="CI906" s="136"/>
      <c r="CJ906" s="136"/>
      <c r="CK906" s="136"/>
      <c r="CL906" s="136"/>
      <c r="CM906" s="136"/>
      <c r="CN906" s="136"/>
      <c r="CO906" s="136"/>
      <c r="CP906" s="136"/>
      <c r="CQ906" s="136"/>
      <c r="CR906" s="136"/>
      <c r="CS906" s="136"/>
      <c r="CT906" s="136"/>
      <c r="CU906" s="136"/>
      <c r="CV906" s="136"/>
      <c r="CW906" s="136"/>
      <c r="CX906" s="136"/>
      <c r="CY906" s="136"/>
      <c r="CZ906" s="136"/>
      <c r="DA906" s="136"/>
      <c r="DB906" s="136"/>
      <c r="DC906" s="136"/>
      <c r="DD906" s="136"/>
      <c r="DE906" s="136"/>
      <c r="DF906" s="136"/>
      <c r="DG906" s="136"/>
      <c r="DH906" s="136"/>
      <c r="DI906" s="136"/>
      <c r="DJ906" s="136"/>
      <c r="DK906" s="136"/>
      <c r="DL906" s="136"/>
      <c r="DM906" s="136"/>
      <c r="DN906" s="136"/>
      <c r="DO906" s="136"/>
      <c r="DP906" s="136"/>
      <c r="DQ906" s="136"/>
      <c r="DR906" s="136"/>
      <c r="DS906" s="136"/>
      <c r="DT906" s="136"/>
      <c r="DU906" s="136"/>
      <c r="DV906" s="136"/>
      <c r="DW906" s="136"/>
      <c r="DX906" s="136"/>
      <c r="DY906" s="136"/>
      <c r="DZ906" s="136"/>
      <c r="EA906" s="136"/>
      <c r="EB906" s="136"/>
      <c r="EC906" s="136"/>
      <c r="ED906" s="136"/>
      <c r="EE906" s="136"/>
      <c r="EF906" s="136"/>
      <c r="EG906" s="136"/>
      <c r="EH906" s="136"/>
      <c r="EI906" s="136"/>
      <c r="EJ906" s="136"/>
      <c r="EK906" s="136"/>
      <c r="EL906" s="136"/>
      <c r="EM906" s="136"/>
      <c r="EN906" s="136"/>
      <c r="EO906" s="136"/>
      <c r="EP906" s="136"/>
      <c r="EQ906" s="136"/>
      <c r="ER906" s="136"/>
      <c r="ES906" s="136"/>
      <c r="ET906" s="136"/>
      <c r="EU906" s="136"/>
      <c r="EV906" s="136"/>
      <c r="EW906" s="136"/>
      <c r="EX906" s="136"/>
      <c r="EY906" s="136"/>
      <c r="EZ906" s="136"/>
      <c r="FA906" s="136"/>
      <c r="FB906" s="136"/>
      <c r="FC906" s="136"/>
      <c r="FD906" s="136"/>
      <c r="FE906" s="136"/>
      <c r="FF906" s="136"/>
      <c r="FG906" s="136"/>
      <c r="FH906" s="136"/>
      <c r="FI906" s="136"/>
      <c r="FJ906" s="136"/>
      <c r="FK906" s="136"/>
      <c r="FL906" s="136"/>
      <c r="FM906" s="136"/>
      <c r="FN906" s="136"/>
      <c r="FO906" s="136"/>
      <c r="FP906" s="136"/>
      <c r="FQ906" s="136"/>
      <c r="FR906" s="136"/>
      <c r="FS906" s="136"/>
      <c r="FT906" s="136"/>
      <c r="FU906" s="136"/>
      <c r="FV906" s="136"/>
      <c r="FW906" s="136"/>
      <c r="FX906" s="136"/>
      <c r="FY906" s="136"/>
      <c r="FZ906" s="136"/>
      <c r="GA906" s="136"/>
      <c r="GB906" s="136"/>
      <c r="GC906" s="136"/>
      <c r="GD906" s="136"/>
      <c r="GE906" s="136"/>
      <c r="GF906" s="136"/>
      <c r="GG906" s="136"/>
      <c r="GH906" s="136"/>
      <c r="GI906" s="136"/>
      <c r="GJ906" s="136"/>
      <c r="GK906" s="136"/>
      <c r="GL906" s="136"/>
      <c r="GM906" s="136"/>
      <c r="GN906" s="136"/>
      <c r="GO906" s="136"/>
      <c r="GP906" s="136"/>
      <c r="GQ906" s="136"/>
      <c r="GR906" s="136"/>
      <c r="GS906" s="136"/>
      <c r="GT906" s="136"/>
      <c r="GU906" s="136"/>
      <c r="GV906" s="136"/>
      <c r="GW906" s="136"/>
      <c r="GX906" s="136"/>
      <c r="GY906" s="136"/>
      <c r="GZ906" s="136"/>
      <c r="HA906" s="136"/>
      <c r="HB906" s="136"/>
      <c r="HC906" s="136"/>
      <c r="HD906" s="136"/>
      <c r="HE906" s="136"/>
      <c r="HF906" s="136"/>
      <c r="HG906" s="136"/>
      <c r="HH906" s="136"/>
      <c r="HI906" s="136"/>
      <c r="HJ906" s="136"/>
      <c r="HK906" s="136"/>
      <c r="HL906" s="136"/>
      <c r="HM906" s="136"/>
      <c r="HN906" s="136"/>
      <c r="HO906" s="136"/>
      <c r="HP906" s="136"/>
      <c r="HQ906" s="136"/>
      <c r="HR906" s="136"/>
      <c r="HS906" s="136"/>
      <c r="HT906" s="136"/>
      <c r="HU906" s="136"/>
      <c r="HV906" s="136"/>
      <c r="HW906" s="136"/>
      <c r="HX906" s="136"/>
      <c r="HY906" s="136"/>
      <c r="HZ906" s="136"/>
      <c r="IA906" s="136"/>
      <c r="IB906" s="136"/>
      <c r="IC906" s="136"/>
      <c r="ID906" s="136"/>
      <c r="IE906" s="136"/>
      <c r="IF906" s="136"/>
      <c r="IG906" s="136"/>
    </row>
    <row r="907" spans="1:241" ht="15" customHeight="1" x14ac:dyDescent="0.25">
      <c r="I907" s="136"/>
      <c r="J907" s="208" t="s">
        <v>1014</v>
      </c>
      <c r="K907" s="208">
        <v>6059962.3181818184</v>
      </c>
      <c r="L907" s="208">
        <v>2351424.7727272729</v>
      </c>
      <c r="M907" s="208">
        <v>745493.36363636365</v>
      </c>
      <c r="N907" s="208">
        <v>1117473.6363636365</v>
      </c>
      <c r="O907" s="208">
        <v>1570138.7727272727</v>
      </c>
      <c r="P907" s="208">
        <v>373885.31818181818</v>
      </c>
      <c r="Q907" s="208">
        <v>12218378.181818182</v>
      </c>
      <c r="R907" s="136"/>
      <c r="S907" s="136"/>
      <c r="T907" s="136"/>
      <c r="U907" s="136"/>
      <c r="V907" s="136"/>
      <c r="W907" s="136"/>
      <c r="X907" s="136"/>
      <c r="Y907" s="136"/>
      <c r="Z907" s="136"/>
      <c r="AA907" s="136"/>
      <c r="AB907" s="136"/>
      <c r="AC907" s="136"/>
      <c r="AD907" s="136"/>
      <c r="AE907" s="136"/>
      <c r="AF907" s="136"/>
      <c r="AG907" s="136"/>
      <c r="AH907" s="136"/>
      <c r="AI907" s="136"/>
      <c r="AJ907" s="136"/>
      <c r="AK907" s="136"/>
      <c r="AL907" s="136"/>
      <c r="AM907" s="136"/>
      <c r="AN907" s="136"/>
      <c r="AO907" s="136"/>
      <c r="AP907" s="136"/>
      <c r="AQ907" s="136"/>
      <c r="AR907" s="136"/>
      <c r="AS907" s="136"/>
      <c r="AT907" s="136"/>
      <c r="AU907" s="136"/>
      <c r="AV907" s="136"/>
      <c r="AW907" s="136"/>
      <c r="AX907" s="136"/>
      <c r="AY907" s="136"/>
      <c r="AZ907" s="136"/>
      <c r="BA907" s="136"/>
      <c r="BB907" s="136"/>
      <c r="BC907" s="136"/>
      <c r="BD907" s="136"/>
      <c r="BE907" s="136"/>
      <c r="BF907" s="136"/>
      <c r="BG907" s="136"/>
      <c r="BH907" s="136"/>
      <c r="BI907" s="136"/>
      <c r="BJ907" s="136"/>
      <c r="BK907" s="136"/>
      <c r="BL907" s="136"/>
      <c r="BM907" s="136"/>
      <c r="BN907" s="136"/>
      <c r="BO907" s="136"/>
      <c r="BP907" s="136"/>
      <c r="BQ907" s="136"/>
      <c r="BR907" s="136"/>
      <c r="BS907" s="136"/>
      <c r="BT907" s="136"/>
      <c r="BU907" s="136"/>
      <c r="BV907" s="136"/>
      <c r="BW907" s="136"/>
      <c r="BX907" s="136"/>
      <c r="BY907" s="136"/>
      <c r="BZ907" s="136"/>
      <c r="CA907" s="136"/>
      <c r="CB907" s="136"/>
      <c r="CC907" s="136"/>
      <c r="CD907" s="136"/>
      <c r="CE907" s="136"/>
      <c r="CF907" s="136"/>
      <c r="CG907" s="136"/>
      <c r="CH907" s="136"/>
      <c r="CI907" s="136"/>
      <c r="CJ907" s="136"/>
      <c r="CK907" s="136"/>
      <c r="CL907" s="136"/>
      <c r="CM907" s="136"/>
      <c r="CN907" s="136"/>
      <c r="CO907" s="136"/>
      <c r="CP907" s="136"/>
      <c r="CQ907" s="136"/>
      <c r="CR907" s="136"/>
      <c r="CS907" s="136"/>
      <c r="CT907" s="136"/>
      <c r="CU907" s="136"/>
      <c r="CV907" s="136"/>
      <c r="CW907" s="136"/>
      <c r="CX907" s="136"/>
      <c r="CY907" s="136"/>
      <c r="CZ907" s="136"/>
      <c r="DA907" s="136"/>
      <c r="DB907" s="136"/>
      <c r="DC907" s="136"/>
      <c r="DD907" s="136"/>
      <c r="DE907" s="136"/>
      <c r="DF907" s="136"/>
      <c r="DG907" s="136"/>
      <c r="DH907" s="136"/>
      <c r="DI907" s="136"/>
      <c r="DJ907" s="136"/>
      <c r="DK907" s="136"/>
      <c r="DL907" s="136"/>
      <c r="DM907" s="136"/>
      <c r="DN907" s="136"/>
      <c r="DO907" s="136"/>
      <c r="DP907" s="136"/>
      <c r="DQ907" s="136"/>
      <c r="DR907" s="136"/>
      <c r="DS907" s="136"/>
      <c r="DT907" s="136"/>
      <c r="DU907" s="136"/>
      <c r="DV907" s="136"/>
      <c r="DW907" s="136"/>
      <c r="DX907" s="136"/>
      <c r="DY907" s="136"/>
      <c r="DZ907" s="136"/>
      <c r="EA907" s="136"/>
      <c r="EB907" s="136"/>
      <c r="EC907" s="136"/>
      <c r="ED907" s="136"/>
      <c r="EE907" s="136"/>
      <c r="EF907" s="136"/>
      <c r="EG907" s="136"/>
      <c r="EH907" s="136"/>
      <c r="EI907" s="136"/>
      <c r="EJ907" s="136"/>
      <c r="EK907" s="136"/>
      <c r="EL907" s="136"/>
      <c r="EM907" s="136"/>
      <c r="EN907" s="136"/>
      <c r="EO907" s="136"/>
      <c r="EP907" s="136"/>
      <c r="EQ907" s="136"/>
      <c r="ER907" s="136"/>
      <c r="ES907" s="136"/>
      <c r="ET907" s="136"/>
      <c r="EU907" s="136"/>
      <c r="EV907" s="136"/>
      <c r="EW907" s="136"/>
      <c r="EX907" s="136"/>
      <c r="EY907" s="136"/>
      <c r="EZ907" s="136"/>
      <c r="FA907" s="136"/>
      <c r="FB907" s="136"/>
      <c r="FC907" s="136"/>
      <c r="FD907" s="136"/>
      <c r="FE907" s="136"/>
      <c r="FF907" s="136"/>
      <c r="FG907" s="136"/>
      <c r="FH907" s="136"/>
      <c r="FI907" s="136"/>
      <c r="FJ907" s="136"/>
      <c r="FK907" s="136"/>
      <c r="FL907" s="136"/>
      <c r="FM907" s="136"/>
      <c r="FN907" s="136"/>
      <c r="FO907" s="136"/>
      <c r="FP907" s="136"/>
      <c r="FQ907" s="136"/>
      <c r="FR907" s="136"/>
      <c r="FS907" s="136"/>
      <c r="FT907" s="136"/>
      <c r="FU907" s="136"/>
      <c r="FV907" s="136"/>
      <c r="FW907" s="136"/>
      <c r="FX907" s="136"/>
      <c r="FY907" s="136"/>
      <c r="FZ907" s="136"/>
      <c r="GA907" s="136"/>
      <c r="GB907" s="136"/>
      <c r="GC907" s="136"/>
      <c r="GD907" s="136"/>
      <c r="GE907" s="136"/>
      <c r="GF907" s="136"/>
      <c r="GG907" s="136"/>
      <c r="GH907" s="136"/>
      <c r="GI907" s="136"/>
      <c r="GJ907" s="136"/>
      <c r="GK907" s="136"/>
      <c r="GL907" s="136"/>
      <c r="GM907" s="136"/>
      <c r="GN907" s="136"/>
      <c r="GO907" s="136"/>
      <c r="GP907" s="136"/>
      <c r="GQ907" s="136"/>
      <c r="GR907" s="136"/>
      <c r="GS907" s="136"/>
      <c r="GT907" s="136"/>
      <c r="GU907" s="136"/>
      <c r="GV907" s="136"/>
      <c r="GW907" s="136"/>
      <c r="GX907" s="136"/>
      <c r="GY907" s="136"/>
      <c r="GZ907" s="136"/>
      <c r="HA907" s="136"/>
      <c r="HB907" s="136"/>
      <c r="HC907" s="136"/>
      <c r="HD907" s="136"/>
      <c r="HE907" s="136"/>
      <c r="HF907" s="136"/>
      <c r="HG907" s="136"/>
      <c r="HH907" s="136"/>
      <c r="HI907" s="136"/>
      <c r="HJ907" s="136"/>
      <c r="HK907" s="136"/>
      <c r="HL907" s="136"/>
      <c r="HM907" s="136"/>
      <c r="HN907" s="136"/>
      <c r="HO907" s="136"/>
      <c r="HP907" s="136"/>
      <c r="HQ907" s="136"/>
      <c r="HR907" s="136"/>
      <c r="HS907" s="136"/>
      <c r="HT907" s="136"/>
      <c r="HU907" s="136"/>
      <c r="HV907" s="136"/>
      <c r="HW907" s="136"/>
      <c r="HX907" s="136"/>
      <c r="HY907" s="136"/>
      <c r="HZ907" s="136"/>
      <c r="IA907" s="136"/>
      <c r="IB907" s="136"/>
      <c r="IC907" s="136"/>
      <c r="ID907" s="136"/>
      <c r="IE907" s="136"/>
      <c r="IF907" s="136"/>
      <c r="IG907" s="136"/>
    </row>
    <row r="908" spans="1:241" ht="15" customHeight="1" x14ac:dyDescent="0.25">
      <c r="I908" s="136"/>
      <c r="J908" s="136"/>
      <c r="K908" s="136"/>
      <c r="L908" s="136"/>
      <c r="M908" s="136"/>
      <c r="N908" s="136"/>
      <c r="O908" s="136"/>
      <c r="P908" s="136"/>
      <c r="Q908" s="136"/>
      <c r="R908" s="136"/>
      <c r="S908" s="136"/>
      <c r="T908" s="136"/>
      <c r="U908" s="136"/>
      <c r="V908" s="136"/>
      <c r="W908" s="136"/>
      <c r="X908" s="136"/>
      <c r="Y908" s="136"/>
      <c r="Z908" s="136"/>
      <c r="AA908" s="136"/>
      <c r="AB908" s="136"/>
      <c r="AC908" s="136"/>
      <c r="AD908" s="136"/>
      <c r="AE908" s="136"/>
      <c r="AF908" s="136"/>
      <c r="AG908" s="136"/>
      <c r="AH908" s="136"/>
      <c r="AI908" s="136"/>
      <c r="AJ908" s="136"/>
      <c r="AK908" s="136"/>
      <c r="AL908" s="136"/>
      <c r="AM908" s="136"/>
      <c r="AN908" s="136"/>
      <c r="AO908" s="136"/>
      <c r="AP908" s="136"/>
      <c r="AQ908" s="136"/>
      <c r="AR908" s="136"/>
      <c r="AS908" s="136"/>
      <c r="AT908" s="136"/>
      <c r="AU908" s="136"/>
      <c r="AV908" s="136"/>
      <c r="AW908" s="136"/>
      <c r="AX908" s="136"/>
      <c r="AY908" s="136"/>
      <c r="AZ908" s="136"/>
      <c r="BA908" s="136"/>
      <c r="BB908" s="136"/>
      <c r="BC908" s="136"/>
      <c r="BD908" s="136"/>
      <c r="BE908" s="136"/>
      <c r="BF908" s="136"/>
      <c r="BG908" s="136"/>
      <c r="BH908" s="136"/>
      <c r="BI908" s="136"/>
      <c r="BJ908" s="136"/>
      <c r="BK908" s="136"/>
      <c r="BL908" s="136"/>
      <c r="BM908" s="136"/>
      <c r="BN908" s="136"/>
      <c r="BO908" s="136"/>
      <c r="BP908" s="136"/>
      <c r="BQ908" s="136"/>
      <c r="BR908" s="136"/>
      <c r="BS908" s="136"/>
      <c r="BT908" s="136"/>
      <c r="BU908" s="136"/>
      <c r="BV908" s="136"/>
      <c r="BW908" s="136"/>
      <c r="BX908" s="136"/>
      <c r="BY908" s="136"/>
      <c r="BZ908" s="136"/>
      <c r="CA908" s="136"/>
      <c r="CB908" s="136"/>
      <c r="CC908" s="136"/>
      <c r="CD908" s="136"/>
      <c r="CE908" s="136"/>
      <c r="CF908" s="136"/>
      <c r="CG908" s="136"/>
      <c r="CH908" s="136"/>
      <c r="CI908" s="136"/>
      <c r="CJ908" s="136"/>
      <c r="CK908" s="136"/>
      <c r="CL908" s="136"/>
      <c r="CM908" s="136"/>
      <c r="CN908" s="136"/>
      <c r="CO908" s="136"/>
      <c r="CP908" s="136"/>
      <c r="CQ908" s="136"/>
      <c r="CR908" s="136"/>
      <c r="CS908" s="136"/>
      <c r="CT908" s="136"/>
      <c r="CU908" s="136"/>
      <c r="CV908" s="136"/>
      <c r="CW908" s="136"/>
      <c r="CX908" s="136"/>
      <c r="CY908" s="136"/>
      <c r="CZ908" s="136"/>
      <c r="DA908" s="136"/>
      <c r="DB908" s="136"/>
      <c r="DC908" s="136"/>
      <c r="DD908" s="136"/>
      <c r="DE908" s="136"/>
      <c r="DF908" s="136"/>
      <c r="DG908" s="136"/>
      <c r="DH908" s="136"/>
      <c r="DI908" s="136"/>
      <c r="DJ908" s="136"/>
      <c r="DK908" s="136"/>
      <c r="DL908" s="136"/>
      <c r="DM908" s="136"/>
      <c r="DN908" s="136"/>
      <c r="DO908" s="136"/>
      <c r="DP908" s="136"/>
      <c r="DQ908" s="136"/>
      <c r="DR908" s="136"/>
      <c r="DS908" s="136"/>
      <c r="DT908" s="136"/>
      <c r="DU908" s="136"/>
      <c r="DV908" s="136"/>
      <c r="DW908" s="136"/>
      <c r="DX908" s="136"/>
      <c r="DY908" s="136"/>
      <c r="DZ908" s="136"/>
      <c r="EA908" s="136"/>
      <c r="EB908" s="136"/>
      <c r="EC908" s="136"/>
      <c r="ED908" s="136"/>
      <c r="EE908" s="136"/>
      <c r="EF908" s="136"/>
      <c r="EG908" s="136"/>
      <c r="EH908" s="136"/>
      <c r="EI908" s="136"/>
      <c r="EJ908" s="136"/>
      <c r="EK908" s="136"/>
      <c r="EL908" s="136"/>
      <c r="EM908" s="136"/>
      <c r="EN908" s="136"/>
      <c r="EO908" s="136"/>
      <c r="EP908" s="136"/>
      <c r="EQ908" s="136"/>
      <c r="ER908" s="136"/>
      <c r="ES908" s="136"/>
      <c r="ET908" s="136"/>
      <c r="EU908" s="136"/>
      <c r="EV908" s="136"/>
      <c r="EW908" s="136"/>
      <c r="EX908" s="136"/>
      <c r="EY908" s="136"/>
      <c r="EZ908" s="136"/>
      <c r="FA908" s="136"/>
      <c r="FB908" s="136"/>
      <c r="FC908" s="136"/>
      <c r="FD908" s="136"/>
      <c r="FE908" s="136"/>
      <c r="FF908" s="136"/>
      <c r="FG908" s="136"/>
      <c r="FH908" s="136"/>
      <c r="FI908" s="136"/>
      <c r="FJ908" s="136"/>
      <c r="FK908" s="136"/>
      <c r="FL908" s="136"/>
      <c r="FM908" s="136"/>
      <c r="FN908" s="136"/>
      <c r="FO908" s="136"/>
      <c r="FP908" s="136"/>
      <c r="FQ908" s="136"/>
      <c r="FR908" s="136"/>
      <c r="FS908" s="136"/>
      <c r="FT908" s="136"/>
      <c r="FU908" s="136"/>
      <c r="FV908" s="136"/>
      <c r="FW908" s="136"/>
      <c r="FX908" s="136"/>
      <c r="FY908" s="136"/>
      <c r="FZ908" s="136"/>
      <c r="GA908" s="136"/>
      <c r="GB908" s="136"/>
      <c r="GC908" s="136"/>
      <c r="GD908" s="136"/>
      <c r="GE908" s="136"/>
      <c r="GF908" s="136"/>
      <c r="GG908" s="136"/>
      <c r="GH908" s="136"/>
      <c r="GI908" s="136"/>
      <c r="GJ908" s="136"/>
      <c r="GK908" s="136"/>
      <c r="GL908" s="136"/>
      <c r="GM908" s="136"/>
      <c r="GN908" s="136"/>
      <c r="GO908" s="136"/>
      <c r="GP908" s="136"/>
      <c r="GQ908" s="136"/>
      <c r="GR908" s="136"/>
      <c r="GS908" s="136"/>
      <c r="GT908" s="136"/>
      <c r="GU908" s="136"/>
      <c r="GV908" s="136"/>
      <c r="GW908" s="136"/>
      <c r="GX908" s="136"/>
      <c r="GY908" s="136"/>
      <c r="GZ908" s="136"/>
      <c r="HA908" s="136"/>
      <c r="HB908" s="136"/>
      <c r="HC908" s="136"/>
      <c r="HD908" s="136"/>
      <c r="HE908" s="136"/>
      <c r="HF908" s="136"/>
      <c r="HG908" s="136"/>
      <c r="HH908" s="136"/>
      <c r="HI908" s="136"/>
      <c r="HJ908" s="136"/>
      <c r="HK908" s="136"/>
      <c r="HL908" s="136"/>
      <c r="HM908" s="136"/>
      <c r="HN908" s="136"/>
      <c r="HO908" s="136"/>
      <c r="HP908" s="136"/>
      <c r="HQ908" s="136"/>
      <c r="HR908" s="136"/>
      <c r="HS908" s="136"/>
      <c r="HT908" s="136"/>
      <c r="HU908" s="136"/>
      <c r="HV908" s="136"/>
      <c r="HW908" s="136"/>
      <c r="HX908" s="136"/>
      <c r="HY908" s="136"/>
      <c r="HZ908" s="136"/>
      <c r="IA908" s="136"/>
      <c r="IB908" s="136"/>
      <c r="IC908" s="136"/>
      <c r="ID908" s="136"/>
      <c r="IE908" s="136"/>
      <c r="IF908" s="136"/>
      <c r="IG908" s="136"/>
    </row>
    <row r="909" spans="1:241" ht="38.1" customHeight="1" x14ac:dyDescent="0.25">
      <c r="A909" s="461" t="s">
        <v>1162</v>
      </c>
      <c r="B909" s="461"/>
      <c r="C909" s="461"/>
      <c r="D909" s="461"/>
      <c r="E909" s="461"/>
      <c r="F909" s="461"/>
      <c r="G909" s="461"/>
      <c r="H909" s="461"/>
      <c r="I909" s="461"/>
      <c r="J909" s="461"/>
      <c r="K909" s="461"/>
      <c r="L909" s="461"/>
      <c r="M909" s="461"/>
      <c r="N909" s="461"/>
      <c r="O909" s="461"/>
      <c r="P909" s="461"/>
      <c r="Q909" s="461"/>
      <c r="R909" s="136"/>
      <c r="S909" s="136"/>
      <c r="T909" s="136"/>
      <c r="U909" s="136"/>
      <c r="V909" s="136"/>
      <c r="W909" s="136"/>
      <c r="X909" s="136"/>
      <c r="Y909" s="136"/>
      <c r="Z909" s="136"/>
      <c r="AA909" s="136"/>
      <c r="AB909" s="136"/>
      <c r="AC909" s="136"/>
      <c r="AD909" s="136"/>
      <c r="AE909" s="136"/>
      <c r="AF909" s="136"/>
      <c r="AG909" s="136"/>
      <c r="AH909" s="136"/>
      <c r="AI909" s="136"/>
      <c r="AJ909" s="136"/>
      <c r="AK909" s="136"/>
      <c r="AL909" s="136"/>
      <c r="AM909" s="136"/>
      <c r="AN909" s="136"/>
      <c r="AO909" s="136"/>
      <c r="AP909" s="136"/>
      <c r="AQ909" s="136"/>
      <c r="AR909" s="136"/>
      <c r="AS909" s="136"/>
      <c r="AT909" s="136"/>
      <c r="AU909" s="136"/>
      <c r="AV909" s="136"/>
      <c r="AW909" s="136"/>
      <c r="AX909" s="136"/>
      <c r="AY909" s="136"/>
      <c r="AZ909" s="136"/>
      <c r="BA909" s="136"/>
      <c r="BB909" s="136"/>
      <c r="BC909" s="136"/>
      <c r="BD909" s="136"/>
      <c r="BE909" s="136"/>
      <c r="BF909" s="136"/>
      <c r="BG909" s="136"/>
      <c r="BH909" s="136"/>
      <c r="BI909" s="136"/>
      <c r="BJ909" s="136"/>
      <c r="BK909" s="136"/>
      <c r="BL909" s="136"/>
      <c r="BM909" s="136"/>
      <c r="BN909" s="136"/>
      <c r="BO909" s="136"/>
      <c r="BP909" s="136"/>
      <c r="BQ909" s="136"/>
      <c r="BR909" s="136"/>
      <c r="BS909" s="136"/>
      <c r="BT909" s="136"/>
      <c r="BU909" s="136"/>
      <c r="BV909" s="136"/>
      <c r="BW909" s="136"/>
      <c r="BX909" s="136"/>
      <c r="BY909" s="136"/>
      <c r="BZ909" s="136"/>
      <c r="CA909" s="136"/>
      <c r="CB909" s="136"/>
      <c r="CC909" s="136"/>
      <c r="CD909" s="136"/>
      <c r="CE909" s="136"/>
      <c r="CF909" s="136"/>
      <c r="CG909" s="136"/>
      <c r="CH909" s="136"/>
      <c r="CI909" s="136"/>
      <c r="CJ909" s="136"/>
      <c r="CK909" s="136"/>
      <c r="CL909" s="136"/>
      <c r="CM909" s="136"/>
      <c r="CN909" s="136"/>
      <c r="CO909" s="136"/>
      <c r="CP909" s="136"/>
      <c r="CQ909" s="136"/>
      <c r="CR909" s="136"/>
      <c r="CS909" s="136"/>
      <c r="CT909" s="136"/>
      <c r="CU909" s="136"/>
      <c r="CV909" s="136"/>
      <c r="CW909" s="136"/>
      <c r="CX909" s="136"/>
      <c r="CY909" s="136"/>
      <c r="CZ909" s="136"/>
      <c r="DA909" s="136"/>
      <c r="DB909" s="136"/>
      <c r="DC909" s="136"/>
      <c r="DD909" s="136"/>
      <c r="DE909" s="136"/>
      <c r="DF909" s="136"/>
      <c r="DG909" s="136"/>
      <c r="DH909" s="136"/>
      <c r="DI909" s="136"/>
      <c r="DJ909" s="136"/>
      <c r="DK909" s="136"/>
      <c r="DL909" s="136"/>
      <c r="DM909" s="136"/>
      <c r="DN909" s="136"/>
      <c r="DO909" s="136"/>
      <c r="DP909" s="136"/>
      <c r="DQ909" s="136"/>
      <c r="DR909" s="136"/>
      <c r="DS909" s="136"/>
      <c r="DT909" s="136"/>
      <c r="DU909" s="136"/>
      <c r="DV909" s="136"/>
      <c r="DW909" s="136"/>
      <c r="DX909" s="136"/>
      <c r="DY909" s="136"/>
      <c r="DZ909" s="136"/>
      <c r="EA909" s="136"/>
      <c r="EB909" s="136"/>
      <c r="EC909" s="136"/>
      <c r="ED909" s="136"/>
      <c r="EE909" s="136"/>
      <c r="EF909" s="136"/>
      <c r="EG909" s="136"/>
      <c r="EH909" s="136"/>
      <c r="EI909" s="136"/>
      <c r="EJ909" s="136"/>
      <c r="EK909" s="136"/>
      <c r="EL909" s="136"/>
      <c r="EM909" s="136"/>
      <c r="EN909" s="136"/>
      <c r="EO909" s="136"/>
      <c r="EP909" s="136"/>
      <c r="EQ909" s="136"/>
      <c r="ER909" s="136"/>
      <c r="ES909" s="136"/>
      <c r="ET909" s="136"/>
      <c r="EU909" s="136"/>
      <c r="EV909" s="136"/>
      <c r="EW909" s="136"/>
      <c r="EX909" s="136"/>
      <c r="EY909" s="136"/>
      <c r="EZ909" s="136"/>
      <c r="FA909" s="136"/>
      <c r="FB909" s="136"/>
      <c r="FC909" s="136"/>
      <c r="FD909" s="136"/>
      <c r="FE909" s="136"/>
      <c r="FF909" s="136"/>
      <c r="FG909" s="136"/>
      <c r="FH909" s="136"/>
      <c r="FI909" s="136"/>
      <c r="FJ909" s="136"/>
      <c r="FK909" s="136"/>
      <c r="FL909" s="136"/>
      <c r="FM909" s="136"/>
      <c r="FN909" s="136"/>
      <c r="FO909" s="136"/>
      <c r="FP909" s="136"/>
      <c r="FQ909" s="136"/>
      <c r="FR909" s="136"/>
      <c r="FS909" s="136"/>
      <c r="FT909" s="136"/>
      <c r="FU909" s="136"/>
      <c r="FV909" s="136"/>
      <c r="FW909" s="136"/>
      <c r="FX909" s="136"/>
      <c r="FY909" s="136"/>
      <c r="FZ909" s="136"/>
      <c r="GA909" s="136"/>
      <c r="GB909" s="136"/>
      <c r="GC909" s="136"/>
      <c r="GD909" s="136"/>
      <c r="GE909" s="136"/>
      <c r="GF909" s="136"/>
      <c r="GG909" s="136"/>
      <c r="GH909" s="136"/>
      <c r="GI909" s="136"/>
      <c r="GJ909" s="136"/>
      <c r="GK909" s="136"/>
      <c r="GL909" s="136"/>
      <c r="GM909" s="136"/>
      <c r="GN909" s="136"/>
      <c r="GO909" s="136"/>
      <c r="GP909" s="136"/>
      <c r="GQ909" s="136"/>
      <c r="GR909" s="136"/>
      <c r="GS909" s="136"/>
      <c r="GT909" s="136"/>
      <c r="GU909" s="136"/>
      <c r="GV909" s="136"/>
      <c r="GW909" s="136"/>
      <c r="GX909" s="136"/>
      <c r="GY909" s="136"/>
      <c r="GZ909" s="136"/>
      <c r="HA909" s="136"/>
      <c r="HB909" s="136"/>
      <c r="HC909" s="136"/>
      <c r="HD909" s="136"/>
      <c r="HE909" s="136"/>
      <c r="HF909" s="136"/>
      <c r="HG909" s="136"/>
      <c r="HH909" s="136"/>
      <c r="HI909" s="136"/>
      <c r="HJ909" s="136"/>
      <c r="HK909" s="136"/>
      <c r="HL909" s="136"/>
      <c r="HM909" s="136"/>
      <c r="HN909" s="136"/>
      <c r="HO909" s="136"/>
      <c r="HP909" s="136"/>
      <c r="HQ909" s="136"/>
      <c r="HR909" s="136"/>
      <c r="HS909" s="136"/>
      <c r="HT909" s="136"/>
      <c r="HU909" s="136"/>
      <c r="HV909" s="136"/>
      <c r="HW909" s="136"/>
      <c r="HX909" s="136"/>
      <c r="HY909" s="136"/>
      <c r="HZ909" s="136"/>
      <c r="IA909" s="136"/>
      <c r="IB909" s="136"/>
      <c r="IC909" s="136"/>
      <c r="ID909" s="136"/>
      <c r="IE909" s="136"/>
      <c r="IF909" s="136"/>
      <c r="IG909" s="136"/>
    </row>
    <row r="910" spans="1:241" ht="12" customHeight="1" x14ac:dyDescent="0.25">
      <c r="I910" s="136"/>
      <c r="J910" s="136"/>
      <c r="K910" s="136"/>
      <c r="L910" s="136"/>
      <c r="M910" s="136"/>
      <c r="N910" s="136"/>
      <c r="O910" s="136"/>
      <c r="P910" s="136"/>
      <c r="Q910" s="136"/>
      <c r="R910" s="136"/>
      <c r="S910" s="136"/>
      <c r="T910" s="136"/>
      <c r="U910" s="136"/>
      <c r="V910" s="136"/>
      <c r="W910" s="136"/>
      <c r="X910" s="136"/>
      <c r="Y910" s="136"/>
      <c r="Z910" s="136"/>
      <c r="AA910" s="136"/>
      <c r="AB910" s="136"/>
      <c r="AC910" s="136"/>
      <c r="AD910" s="136"/>
      <c r="AE910" s="136"/>
      <c r="AF910" s="136"/>
      <c r="AG910" s="136"/>
      <c r="AH910" s="136"/>
      <c r="AI910" s="136"/>
      <c r="AJ910" s="136"/>
      <c r="AK910" s="136"/>
      <c r="AL910" s="136"/>
      <c r="AM910" s="136"/>
      <c r="AN910" s="136"/>
      <c r="AO910" s="136"/>
      <c r="AP910" s="136"/>
      <c r="AQ910" s="136"/>
      <c r="AR910" s="136"/>
      <c r="AS910" s="136"/>
      <c r="AT910" s="136"/>
      <c r="AU910" s="136"/>
      <c r="AV910" s="136"/>
      <c r="AW910" s="136"/>
      <c r="AX910" s="136"/>
      <c r="AY910" s="136"/>
      <c r="AZ910" s="136"/>
      <c r="BA910" s="136"/>
      <c r="BB910" s="136"/>
      <c r="BC910" s="136"/>
      <c r="BD910" s="136"/>
      <c r="BE910" s="136"/>
      <c r="BF910" s="136"/>
      <c r="BG910" s="136"/>
      <c r="BH910" s="136"/>
      <c r="BI910" s="136"/>
      <c r="BJ910" s="136"/>
      <c r="BK910" s="136"/>
      <c r="BL910" s="136"/>
      <c r="BM910" s="136"/>
      <c r="BN910" s="136"/>
      <c r="BO910" s="136"/>
      <c r="BP910" s="136"/>
      <c r="BQ910" s="136"/>
      <c r="BR910" s="136"/>
      <c r="BS910" s="136"/>
      <c r="BT910" s="136"/>
      <c r="BU910" s="136"/>
      <c r="BV910" s="136"/>
      <c r="BW910" s="136"/>
      <c r="BX910" s="136"/>
      <c r="BY910" s="136"/>
      <c r="BZ910" s="136"/>
      <c r="CA910" s="136"/>
      <c r="CB910" s="136"/>
      <c r="CC910" s="136"/>
      <c r="CD910" s="136"/>
      <c r="CE910" s="136"/>
      <c r="CF910" s="136"/>
      <c r="CG910" s="136"/>
      <c r="CH910" s="136"/>
      <c r="CI910" s="136"/>
      <c r="CJ910" s="136"/>
      <c r="CK910" s="136"/>
      <c r="CL910" s="136"/>
      <c r="CM910" s="136"/>
      <c r="CN910" s="136"/>
      <c r="CO910" s="136"/>
      <c r="CP910" s="136"/>
      <c r="CQ910" s="136"/>
      <c r="CR910" s="136"/>
      <c r="CS910" s="136"/>
      <c r="CT910" s="136"/>
      <c r="CU910" s="136"/>
      <c r="CV910" s="136"/>
      <c r="CW910" s="136"/>
      <c r="CX910" s="136"/>
      <c r="CY910" s="136"/>
      <c r="CZ910" s="136"/>
      <c r="DA910" s="136"/>
      <c r="DB910" s="136"/>
      <c r="DC910" s="136"/>
      <c r="DD910" s="136"/>
      <c r="DE910" s="136"/>
      <c r="DF910" s="136"/>
      <c r="DG910" s="136"/>
      <c r="DH910" s="136"/>
      <c r="DI910" s="136"/>
      <c r="DJ910" s="136"/>
      <c r="DK910" s="136"/>
      <c r="DL910" s="136"/>
      <c r="DM910" s="136"/>
      <c r="DN910" s="136"/>
      <c r="DO910" s="136"/>
      <c r="DP910" s="136"/>
      <c r="DQ910" s="136"/>
      <c r="DR910" s="136"/>
      <c r="DS910" s="136"/>
      <c r="DT910" s="136"/>
      <c r="DU910" s="136"/>
      <c r="DV910" s="136"/>
      <c r="DW910" s="136"/>
      <c r="DX910" s="136"/>
      <c r="DY910" s="136"/>
      <c r="DZ910" s="136"/>
      <c r="EA910" s="136"/>
      <c r="EB910" s="136"/>
      <c r="EC910" s="136"/>
      <c r="ED910" s="136"/>
      <c r="EE910" s="136"/>
      <c r="EF910" s="136"/>
      <c r="EG910" s="136"/>
      <c r="EH910" s="136"/>
      <c r="EI910" s="136"/>
      <c r="EJ910" s="136"/>
      <c r="EK910" s="136"/>
      <c r="EL910" s="136"/>
      <c r="EM910" s="136"/>
      <c r="EN910" s="136"/>
      <c r="EO910" s="136"/>
      <c r="EP910" s="136"/>
      <c r="EQ910" s="136"/>
      <c r="ER910" s="136"/>
      <c r="ES910" s="136"/>
      <c r="ET910" s="136"/>
      <c r="EU910" s="136"/>
      <c r="EV910" s="136"/>
      <c r="EW910" s="136"/>
      <c r="EX910" s="136"/>
      <c r="EY910" s="136"/>
      <c r="EZ910" s="136"/>
      <c r="FA910" s="136"/>
      <c r="FB910" s="136"/>
      <c r="FC910" s="136"/>
      <c r="FD910" s="136"/>
      <c r="FE910" s="136"/>
      <c r="FF910" s="136"/>
      <c r="FG910" s="136"/>
      <c r="FH910" s="136"/>
      <c r="FI910" s="136"/>
      <c r="FJ910" s="136"/>
      <c r="FK910" s="136"/>
      <c r="FL910" s="136"/>
      <c r="FM910" s="136"/>
      <c r="FN910" s="136"/>
      <c r="FO910" s="136"/>
      <c r="FP910" s="136"/>
      <c r="FQ910" s="136"/>
      <c r="FR910" s="136"/>
      <c r="FS910" s="136"/>
      <c r="FT910" s="136"/>
      <c r="FU910" s="136"/>
      <c r="FV910" s="136"/>
      <c r="FW910" s="136"/>
      <c r="FX910" s="136"/>
      <c r="FY910" s="136"/>
      <c r="FZ910" s="136"/>
      <c r="GA910" s="136"/>
      <c r="GB910" s="136"/>
      <c r="GC910" s="136"/>
      <c r="GD910" s="136"/>
      <c r="GE910" s="136"/>
      <c r="GF910" s="136"/>
      <c r="GG910" s="136"/>
      <c r="GH910" s="136"/>
      <c r="GI910" s="136"/>
      <c r="GJ910" s="136"/>
      <c r="GK910" s="136"/>
      <c r="GL910" s="136"/>
      <c r="GM910" s="136"/>
      <c r="GN910" s="136"/>
      <c r="GO910" s="136"/>
      <c r="GP910" s="136"/>
      <c r="GQ910" s="136"/>
      <c r="GR910" s="136"/>
      <c r="GS910" s="136"/>
      <c r="GT910" s="136"/>
      <c r="GU910" s="136"/>
      <c r="GV910" s="136"/>
      <c r="GW910" s="136"/>
      <c r="GX910" s="136"/>
      <c r="GY910" s="136"/>
      <c r="GZ910" s="136"/>
      <c r="HA910" s="136"/>
      <c r="HB910" s="136"/>
      <c r="HC910" s="136"/>
      <c r="HD910" s="136"/>
      <c r="HE910" s="136"/>
      <c r="HF910" s="136"/>
      <c r="HG910" s="136"/>
      <c r="HH910" s="136"/>
      <c r="HI910" s="136"/>
      <c r="HJ910" s="136"/>
      <c r="HK910" s="136"/>
      <c r="HL910" s="136"/>
      <c r="HM910" s="136"/>
      <c r="HN910" s="136"/>
      <c r="HO910" s="136"/>
      <c r="HP910" s="136"/>
      <c r="HQ910" s="136"/>
      <c r="HR910" s="136"/>
      <c r="HS910" s="136"/>
      <c r="HT910" s="136"/>
      <c r="HU910" s="136"/>
      <c r="HV910" s="136"/>
      <c r="HW910" s="136"/>
      <c r="HX910" s="136"/>
      <c r="HY910" s="136"/>
      <c r="HZ910" s="136"/>
      <c r="IA910" s="136"/>
      <c r="IB910" s="136"/>
      <c r="IC910" s="136"/>
      <c r="ID910" s="136"/>
      <c r="IE910" s="136"/>
      <c r="IF910" s="136"/>
      <c r="IG910" s="136"/>
    </row>
    <row r="911" spans="1:241" ht="21" customHeight="1" x14ac:dyDescent="0.3">
      <c r="A911" s="134">
        <v>2013</v>
      </c>
      <c r="B911" s="135"/>
      <c r="C911" s="135"/>
      <c r="D911" s="135"/>
      <c r="E911" s="135"/>
      <c r="F911" s="135"/>
      <c r="G911" s="135"/>
      <c r="H911" s="135"/>
      <c r="I911" s="136"/>
      <c r="J911" s="136"/>
      <c r="K911" s="136"/>
      <c r="L911" s="136"/>
      <c r="M911" s="136"/>
      <c r="N911" s="136"/>
      <c r="O911" s="136"/>
      <c r="P911" s="136"/>
      <c r="Q911" s="136"/>
      <c r="R911" s="136"/>
      <c r="S911" s="136"/>
      <c r="T911" s="136"/>
      <c r="U911" s="136"/>
      <c r="V911" s="136"/>
      <c r="W911" s="136"/>
      <c r="X911" s="136"/>
      <c r="Y911" s="136"/>
      <c r="Z911" s="136"/>
      <c r="AA911" s="136"/>
      <c r="AB911" s="136"/>
      <c r="AC911" s="136"/>
      <c r="AD911" s="136"/>
      <c r="AE911" s="136"/>
      <c r="AF911" s="136"/>
      <c r="AG911" s="136"/>
      <c r="AH911" s="136"/>
      <c r="AI911" s="136"/>
      <c r="AJ911" s="136"/>
      <c r="AK911" s="136"/>
      <c r="AL911" s="136"/>
      <c r="AM911" s="136"/>
      <c r="AN911" s="136"/>
      <c r="AO911" s="136"/>
      <c r="AP911" s="136"/>
      <c r="AQ911" s="136"/>
      <c r="AR911" s="136"/>
      <c r="AS911" s="136"/>
      <c r="AT911" s="136"/>
      <c r="AU911" s="136"/>
      <c r="AV911" s="136"/>
      <c r="AW911" s="136"/>
      <c r="AX911" s="136"/>
      <c r="AY911" s="136"/>
      <c r="AZ911" s="136"/>
      <c r="BA911" s="136"/>
      <c r="BB911" s="136"/>
      <c r="BC911" s="136"/>
      <c r="BD911" s="136"/>
      <c r="BE911" s="136"/>
      <c r="BF911" s="136"/>
      <c r="BG911" s="136"/>
      <c r="BH911" s="136"/>
      <c r="BI911" s="136"/>
      <c r="BJ911" s="136"/>
      <c r="BK911" s="136"/>
      <c r="BL911" s="136"/>
      <c r="BM911" s="136"/>
      <c r="BN911" s="136"/>
      <c r="BO911" s="136"/>
      <c r="BP911" s="136"/>
      <c r="BQ911" s="136"/>
      <c r="BR911" s="136"/>
      <c r="BS911" s="136"/>
      <c r="BT911" s="136"/>
      <c r="BU911" s="136"/>
      <c r="BV911" s="136"/>
      <c r="BW911" s="136"/>
      <c r="BX911" s="136"/>
      <c r="BY911" s="136"/>
      <c r="BZ911" s="136"/>
      <c r="CA911" s="136"/>
      <c r="CB911" s="136"/>
      <c r="CC911" s="136"/>
      <c r="CD911" s="136"/>
      <c r="CE911" s="136"/>
      <c r="CF911" s="136"/>
      <c r="CG911" s="136"/>
      <c r="CH911" s="136"/>
      <c r="CI911" s="136"/>
      <c r="CJ911" s="136"/>
      <c r="CK911" s="136"/>
      <c r="CL911" s="136"/>
      <c r="CM911" s="136"/>
      <c r="CN911" s="136"/>
      <c r="CO911" s="136"/>
      <c r="CP911" s="136"/>
      <c r="CQ911" s="136"/>
      <c r="CR911" s="136"/>
      <c r="CS911" s="136"/>
      <c r="CT911" s="136"/>
      <c r="CU911" s="136"/>
      <c r="CV911" s="136"/>
      <c r="CW911" s="136"/>
      <c r="CX911" s="136"/>
      <c r="CY911" s="136"/>
      <c r="CZ911" s="136"/>
      <c r="DA911" s="136"/>
      <c r="DB911" s="136"/>
      <c r="DC911" s="136"/>
      <c r="DD911" s="136"/>
      <c r="DE911" s="136"/>
      <c r="DF911" s="136"/>
      <c r="DG911" s="136"/>
      <c r="DH911" s="136"/>
      <c r="DI911" s="136"/>
      <c r="DJ911" s="136"/>
      <c r="DK911" s="136"/>
      <c r="DL911" s="136"/>
      <c r="DM911" s="136"/>
      <c r="DN911" s="136"/>
      <c r="DO911" s="136"/>
      <c r="DP911" s="136"/>
      <c r="DQ911" s="136"/>
      <c r="DR911" s="136"/>
      <c r="DS911" s="136"/>
      <c r="DT911" s="136"/>
      <c r="DU911" s="136"/>
      <c r="DV911" s="136"/>
      <c r="DW911" s="136"/>
      <c r="DX911" s="136"/>
      <c r="DY911" s="136"/>
      <c r="DZ911" s="136"/>
      <c r="EA911" s="136"/>
      <c r="EB911" s="136"/>
      <c r="EC911" s="136"/>
      <c r="ED911" s="136"/>
      <c r="EE911" s="136"/>
      <c r="EF911" s="136"/>
      <c r="EG911" s="136"/>
      <c r="EH911" s="136"/>
      <c r="EI911" s="136"/>
      <c r="EJ911" s="136"/>
      <c r="EK911" s="136"/>
      <c r="EL911" s="136"/>
      <c r="EM911" s="136"/>
      <c r="EN911" s="136"/>
      <c r="EO911" s="136"/>
      <c r="EP911" s="136"/>
      <c r="EQ911" s="136"/>
      <c r="ER911" s="136"/>
      <c r="ES911" s="136"/>
      <c r="ET911" s="136"/>
      <c r="EU911" s="136"/>
      <c r="EV911" s="136"/>
      <c r="EW911" s="136"/>
      <c r="EX911" s="136"/>
      <c r="EY911" s="136"/>
      <c r="EZ911" s="136"/>
      <c r="FA911" s="136"/>
      <c r="FB911" s="136"/>
      <c r="FC911" s="136"/>
      <c r="FD911" s="136"/>
      <c r="FE911" s="136"/>
      <c r="FF911" s="136"/>
      <c r="FG911" s="136"/>
      <c r="FH911" s="136"/>
      <c r="FI911" s="136"/>
      <c r="FJ911" s="136"/>
      <c r="FK911" s="136"/>
      <c r="FL911" s="136"/>
      <c r="FM911" s="136"/>
      <c r="FN911" s="136"/>
      <c r="FO911" s="136"/>
      <c r="FP911" s="136"/>
      <c r="FQ911" s="136"/>
      <c r="FR911" s="136"/>
      <c r="FS911" s="136"/>
      <c r="FT911" s="136"/>
      <c r="FU911" s="136"/>
      <c r="FV911" s="136"/>
      <c r="FW911" s="136"/>
      <c r="FX911" s="136"/>
      <c r="FY911" s="136"/>
      <c r="FZ911" s="136"/>
      <c r="GA911" s="136"/>
      <c r="GB911" s="136"/>
      <c r="GC911" s="136"/>
      <c r="GD911" s="136"/>
      <c r="GE911" s="136"/>
      <c r="GF911" s="136"/>
      <c r="GG911" s="136"/>
      <c r="GH911" s="136"/>
      <c r="GI911" s="136"/>
      <c r="GJ911" s="136"/>
      <c r="GK911" s="136"/>
      <c r="GL911" s="136"/>
      <c r="GM911" s="136"/>
      <c r="GN911" s="136"/>
      <c r="GO911" s="136"/>
      <c r="GP911" s="136"/>
      <c r="GQ911" s="136"/>
      <c r="GR911" s="136"/>
      <c r="GS911" s="136"/>
      <c r="GT911" s="136"/>
      <c r="GU911" s="136"/>
      <c r="GV911" s="136"/>
      <c r="GW911" s="136"/>
      <c r="GX911" s="136"/>
      <c r="GY911" s="136"/>
      <c r="GZ911" s="136"/>
      <c r="HA911" s="136"/>
      <c r="HB911" s="136"/>
      <c r="HC911" s="136"/>
      <c r="HD911" s="136"/>
      <c r="HE911" s="136"/>
      <c r="HF911" s="136"/>
      <c r="HG911" s="136"/>
      <c r="HH911" s="136"/>
      <c r="HI911" s="136"/>
      <c r="HJ911" s="136"/>
      <c r="HK911" s="136"/>
      <c r="HL911" s="136"/>
      <c r="HM911" s="136"/>
      <c r="HN911" s="136"/>
      <c r="HO911" s="136"/>
      <c r="HP911" s="136"/>
      <c r="HQ911" s="136"/>
      <c r="HR911" s="136"/>
      <c r="HS911" s="136"/>
      <c r="HT911" s="136"/>
      <c r="HU911" s="136"/>
      <c r="HV911" s="136"/>
      <c r="HW911" s="136"/>
      <c r="HX911" s="136"/>
      <c r="HY911" s="136"/>
      <c r="HZ911" s="136"/>
      <c r="IA911" s="136"/>
      <c r="IB911" s="136"/>
      <c r="IC911" s="136"/>
      <c r="ID911" s="136"/>
      <c r="IE911" s="136"/>
      <c r="IF911" s="136"/>
      <c r="IG911" s="136"/>
    </row>
    <row r="912" spans="1:241" ht="27.95" customHeight="1" x14ac:dyDescent="0.25">
      <c r="A912" s="166" t="s">
        <v>177</v>
      </c>
      <c r="B912" s="167" t="s">
        <v>0</v>
      </c>
      <c r="C912" s="167" t="s">
        <v>1</v>
      </c>
      <c r="D912" s="167" t="s">
        <v>2</v>
      </c>
      <c r="E912" s="167" t="s">
        <v>877</v>
      </c>
      <c r="F912" s="167" t="s">
        <v>50</v>
      </c>
      <c r="G912" s="167" t="s">
        <v>52</v>
      </c>
      <c r="H912" s="167" t="s">
        <v>13</v>
      </c>
      <c r="I912" s="136"/>
      <c r="J912" s="166" t="s">
        <v>177</v>
      </c>
      <c r="K912" s="167" t="s">
        <v>0</v>
      </c>
      <c r="L912" s="167" t="s">
        <v>1</v>
      </c>
      <c r="M912" s="167" t="s">
        <v>2</v>
      </c>
      <c r="N912" s="167" t="s">
        <v>877</v>
      </c>
      <c r="O912" s="167" t="s">
        <v>50</v>
      </c>
      <c r="P912" s="167" t="s">
        <v>52</v>
      </c>
      <c r="Q912" s="167" t="s">
        <v>13</v>
      </c>
      <c r="R912" s="136"/>
      <c r="S912" s="136"/>
      <c r="T912" s="136"/>
      <c r="U912" s="136"/>
      <c r="V912" s="136"/>
      <c r="W912" s="136"/>
      <c r="X912" s="136"/>
      <c r="Y912" s="136"/>
      <c r="Z912" s="136"/>
      <c r="AA912" s="136"/>
      <c r="AB912" s="136"/>
      <c r="AC912" s="136"/>
      <c r="AD912" s="136"/>
      <c r="AE912" s="136"/>
      <c r="AF912" s="136"/>
      <c r="AG912" s="136"/>
      <c r="AH912" s="136"/>
      <c r="AI912" s="136"/>
      <c r="AJ912" s="136"/>
      <c r="AK912" s="136"/>
      <c r="AL912" s="136"/>
      <c r="AM912" s="136"/>
      <c r="AN912" s="136"/>
      <c r="AO912" s="136"/>
      <c r="AP912" s="136"/>
      <c r="AQ912" s="136"/>
      <c r="AR912" s="136"/>
      <c r="AS912" s="136"/>
      <c r="AT912" s="136"/>
      <c r="AU912" s="136"/>
      <c r="AV912" s="136"/>
      <c r="AW912" s="136"/>
      <c r="AX912" s="136"/>
      <c r="AY912" s="136"/>
      <c r="AZ912" s="136"/>
      <c r="BA912" s="136"/>
      <c r="BB912" s="136"/>
      <c r="BC912" s="136"/>
      <c r="BD912" s="136"/>
      <c r="BE912" s="136"/>
      <c r="BF912" s="136"/>
      <c r="BG912" s="136"/>
      <c r="BH912" s="136"/>
      <c r="BI912" s="136"/>
      <c r="BJ912" s="136"/>
      <c r="BK912" s="136"/>
      <c r="BL912" s="136"/>
      <c r="BM912" s="136"/>
      <c r="BN912" s="136"/>
      <c r="BO912" s="136"/>
      <c r="BP912" s="136"/>
      <c r="BQ912" s="136"/>
      <c r="BR912" s="136"/>
      <c r="BS912" s="136"/>
      <c r="BT912" s="136"/>
      <c r="BU912" s="136"/>
      <c r="BV912" s="136"/>
      <c r="BW912" s="136"/>
      <c r="BX912" s="136"/>
      <c r="BY912" s="136"/>
      <c r="BZ912" s="136"/>
      <c r="CA912" s="136"/>
      <c r="CB912" s="136"/>
      <c r="CC912" s="136"/>
      <c r="CD912" s="136"/>
      <c r="CE912" s="136"/>
      <c r="CF912" s="136"/>
      <c r="CG912" s="136"/>
      <c r="CH912" s="136"/>
      <c r="CI912" s="136"/>
      <c r="CJ912" s="136"/>
      <c r="CK912" s="136"/>
      <c r="CL912" s="136"/>
      <c r="CM912" s="136"/>
      <c r="CN912" s="136"/>
      <c r="CO912" s="136"/>
      <c r="CP912" s="136"/>
      <c r="CQ912" s="136"/>
      <c r="CR912" s="136"/>
      <c r="CS912" s="136"/>
      <c r="CT912" s="136"/>
      <c r="CU912" s="136"/>
      <c r="CV912" s="136"/>
      <c r="CW912" s="136"/>
      <c r="CX912" s="136"/>
      <c r="CY912" s="136"/>
      <c r="CZ912" s="136"/>
      <c r="DA912" s="136"/>
      <c r="DB912" s="136"/>
      <c r="DC912" s="136"/>
      <c r="DD912" s="136"/>
      <c r="DE912" s="136"/>
      <c r="DF912" s="136"/>
      <c r="DG912" s="136"/>
      <c r="DH912" s="136"/>
      <c r="DI912" s="136"/>
      <c r="DJ912" s="136"/>
      <c r="DK912" s="136"/>
      <c r="DL912" s="136"/>
      <c r="DM912" s="136"/>
      <c r="DN912" s="136"/>
      <c r="DO912" s="136"/>
      <c r="DP912" s="136"/>
      <c r="DQ912" s="136"/>
      <c r="DR912" s="136"/>
      <c r="DS912" s="136"/>
      <c r="DT912" s="136"/>
      <c r="DU912" s="136"/>
      <c r="DV912" s="136"/>
      <c r="DW912" s="136"/>
      <c r="DX912" s="136"/>
      <c r="DY912" s="136"/>
      <c r="DZ912" s="136"/>
      <c r="EA912" s="136"/>
      <c r="EB912" s="136"/>
      <c r="EC912" s="136"/>
      <c r="ED912" s="136"/>
      <c r="EE912" s="136"/>
      <c r="EF912" s="136"/>
      <c r="EG912" s="136"/>
      <c r="EH912" s="136"/>
      <c r="EI912" s="136"/>
      <c r="EJ912" s="136"/>
      <c r="EK912" s="136"/>
      <c r="EL912" s="136"/>
      <c r="EM912" s="136"/>
      <c r="EN912" s="136"/>
      <c r="EO912" s="136"/>
      <c r="EP912" s="136"/>
      <c r="EQ912" s="136"/>
      <c r="ER912" s="136"/>
      <c r="ES912" s="136"/>
      <c r="ET912" s="136"/>
      <c r="EU912" s="136"/>
      <c r="EV912" s="136"/>
      <c r="EW912" s="136"/>
      <c r="EX912" s="136"/>
      <c r="EY912" s="136"/>
      <c r="EZ912" s="136"/>
      <c r="FA912" s="136"/>
      <c r="FB912" s="136"/>
      <c r="FC912" s="136"/>
      <c r="FD912" s="136"/>
      <c r="FE912" s="136"/>
      <c r="FF912" s="136"/>
      <c r="FG912" s="136"/>
      <c r="FH912" s="136"/>
      <c r="FI912" s="136"/>
      <c r="FJ912" s="136"/>
      <c r="FK912" s="136"/>
      <c r="FL912" s="136"/>
      <c r="FM912" s="136"/>
      <c r="FN912" s="136"/>
      <c r="FO912" s="136"/>
      <c r="FP912" s="136"/>
      <c r="FQ912" s="136"/>
      <c r="FR912" s="136"/>
      <c r="FS912" s="136"/>
      <c r="FT912" s="136"/>
      <c r="FU912" s="136"/>
      <c r="FV912" s="136"/>
      <c r="FW912" s="136"/>
      <c r="FX912" s="136"/>
      <c r="FY912" s="136"/>
      <c r="FZ912" s="136"/>
      <c r="GA912" s="136"/>
      <c r="GB912" s="136"/>
      <c r="GC912" s="136"/>
      <c r="GD912" s="136"/>
      <c r="GE912" s="136"/>
      <c r="GF912" s="136"/>
      <c r="GG912" s="136"/>
      <c r="GH912" s="136"/>
      <c r="GI912" s="136"/>
      <c r="GJ912" s="136"/>
      <c r="GK912" s="136"/>
      <c r="GL912" s="136"/>
      <c r="GM912" s="136"/>
      <c r="GN912" s="136"/>
      <c r="GO912" s="136"/>
      <c r="GP912" s="136"/>
      <c r="GQ912" s="136"/>
      <c r="GR912" s="136"/>
      <c r="GS912" s="136"/>
      <c r="GT912" s="136"/>
      <c r="GU912" s="136"/>
      <c r="GV912" s="136"/>
      <c r="GW912" s="136"/>
      <c r="GX912" s="136"/>
      <c r="GY912" s="136"/>
      <c r="GZ912" s="136"/>
      <c r="HA912" s="136"/>
      <c r="HB912" s="136"/>
      <c r="HC912" s="136"/>
      <c r="HD912" s="136"/>
      <c r="HE912" s="136"/>
      <c r="HF912" s="136"/>
      <c r="HG912" s="136"/>
      <c r="HH912" s="136"/>
      <c r="HI912" s="136"/>
      <c r="HJ912" s="136"/>
      <c r="HK912" s="136"/>
      <c r="HL912" s="136"/>
      <c r="HM912" s="136"/>
      <c r="HN912" s="136"/>
      <c r="HO912" s="136"/>
      <c r="HP912" s="136"/>
      <c r="HQ912" s="136"/>
      <c r="HR912" s="136"/>
      <c r="HS912" s="136"/>
      <c r="HT912" s="136"/>
      <c r="HU912" s="136"/>
      <c r="HV912" s="136"/>
      <c r="HW912" s="136"/>
      <c r="HX912" s="136"/>
      <c r="HY912" s="136"/>
      <c r="HZ912" s="136"/>
      <c r="IA912" s="136"/>
      <c r="IB912" s="136"/>
      <c r="IC912" s="136"/>
      <c r="ID912" s="136"/>
      <c r="IE912" s="136"/>
      <c r="IF912" s="136"/>
      <c r="IG912" s="136"/>
    </row>
    <row r="913" spans="1:241" ht="15" customHeight="1" x14ac:dyDescent="0.25">
      <c r="A913" s="135" t="s">
        <v>579</v>
      </c>
      <c r="B913" s="205">
        <v>7997829</v>
      </c>
      <c r="C913" s="205">
        <v>3292650</v>
      </c>
      <c r="D913" s="205">
        <v>1144256</v>
      </c>
      <c r="E913" s="205">
        <v>1034368</v>
      </c>
      <c r="F913" s="205">
        <v>1572049</v>
      </c>
      <c r="G913" s="205">
        <v>437289</v>
      </c>
      <c r="H913" s="242">
        <v>15478441</v>
      </c>
      <c r="I913" s="136"/>
      <c r="J913" s="135" t="s">
        <v>608</v>
      </c>
      <c r="K913" s="205">
        <v>5513304</v>
      </c>
      <c r="L913" s="205">
        <v>2454576</v>
      </c>
      <c r="M913" s="205">
        <v>828411</v>
      </c>
      <c r="N913" s="205">
        <v>1134937</v>
      </c>
      <c r="O913" s="205">
        <v>1696700</v>
      </c>
      <c r="P913" s="205">
        <v>302519</v>
      </c>
      <c r="Q913" s="242">
        <v>11930447</v>
      </c>
      <c r="R913" s="136"/>
      <c r="S913" s="136"/>
      <c r="T913" s="136"/>
      <c r="U913" s="136"/>
      <c r="V913" s="136"/>
      <c r="W913" s="136"/>
      <c r="X913" s="136"/>
      <c r="Y913" s="136"/>
      <c r="Z913" s="136"/>
      <c r="AA913" s="136"/>
      <c r="AB913" s="136"/>
      <c r="AC913" s="136"/>
      <c r="AD913" s="136"/>
      <c r="AE913" s="136"/>
      <c r="AF913" s="136"/>
      <c r="AG913" s="136"/>
      <c r="AH913" s="136"/>
      <c r="AI913" s="136"/>
      <c r="AJ913" s="136"/>
      <c r="AK913" s="136"/>
      <c r="AL913" s="136"/>
      <c r="AM913" s="136"/>
      <c r="AN913" s="136"/>
      <c r="AO913" s="136"/>
      <c r="AP913" s="136"/>
      <c r="AQ913" s="136"/>
      <c r="AR913" s="136"/>
      <c r="AS913" s="136"/>
      <c r="AT913" s="136"/>
      <c r="AU913" s="136"/>
      <c r="AV913" s="136"/>
      <c r="AW913" s="136"/>
      <c r="AX913" s="136"/>
      <c r="AY913" s="136"/>
      <c r="AZ913" s="136"/>
      <c r="BA913" s="136"/>
      <c r="BB913" s="136"/>
      <c r="BC913" s="136"/>
      <c r="BD913" s="136"/>
      <c r="BE913" s="136"/>
      <c r="BF913" s="136"/>
      <c r="BG913" s="136"/>
      <c r="BH913" s="136"/>
      <c r="BI913" s="136"/>
      <c r="BJ913" s="136"/>
      <c r="BK913" s="136"/>
      <c r="BL913" s="136"/>
      <c r="BM913" s="136"/>
      <c r="BN913" s="136"/>
      <c r="BO913" s="136"/>
      <c r="BP913" s="136"/>
      <c r="BQ913" s="136"/>
      <c r="BR913" s="136"/>
      <c r="BS913" s="136"/>
      <c r="BT913" s="136"/>
      <c r="BU913" s="136"/>
      <c r="BV913" s="136"/>
      <c r="BW913" s="136"/>
      <c r="BX913" s="136"/>
      <c r="BY913" s="136"/>
      <c r="BZ913" s="136"/>
      <c r="CA913" s="136"/>
      <c r="CB913" s="136"/>
      <c r="CC913" s="136"/>
      <c r="CD913" s="136"/>
      <c r="CE913" s="136"/>
      <c r="CF913" s="136"/>
      <c r="CG913" s="136"/>
      <c r="CH913" s="136"/>
      <c r="CI913" s="136"/>
      <c r="CJ913" s="136"/>
      <c r="CK913" s="136"/>
      <c r="CL913" s="136"/>
      <c r="CM913" s="136"/>
      <c r="CN913" s="136"/>
      <c r="CO913" s="136"/>
      <c r="CP913" s="136"/>
      <c r="CQ913" s="136"/>
      <c r="CR913" s="136"/>
      <c r="CS913" s="136"/>
      <c r="CT913" s="136"/>
      <c r="CU913" s="136"/>
      <c r="CV913" s="136"/>
      <c r="CW913" s="136"/>
      <c r="CX913" s="136"/>
      <c r="CY913" s="136"/>
      <c r="CZ913" s="136"/>
      <c r="DA913" s="136"/>
      <c r="DB913" s="136"/>
      <c r="DC913" s="136"/>
      <c r="DD913" s="136"/>
      <c r="DE913" s="136"/>
      <c r="DF913" s="136"/>
      <c r="DG913" s="136"/>
      <c r="DH913" s="136"/>
      <c r="DI913" s="136"/>
      <c r="DJ913" s="136"/>
      <c r="DK913" s="136"/>
      <c r="DL913" s="136"/>
      <c r="DM913" s="136"/>
      <c r="DN913" s="136"/>
      <c r="DO913" s="136"/>
      <c r="DP913" s="136"/>
      <c r="DQ913" s="136"/>
      <c r="DR913" s="136"/>
      <c r="DS913" s="136"/>
      <c r="DT913" s="136"/>
      <c r="DU913" s="136"/>
      <c r="DV913" s="136"/>
      <c r="DW913" s="136"/>
      <c r="DX913" s="136"/>
      <c r="DY913" s="136"/>
      <c r="DZ913" s="136"/>
      <c r="EA913" s="136"/>
      <c r="EB913" s="136"/>
      <c r="EC913" s="136"/>
      <c r="ED913" s="136"/>
      <c r="EE913" s="136"/>
      <c r="EF913" s="136"/>
      <c r="EG913" s="136"/>
      <c r="EH913" s="136"/>
      <c r="EI913" s="136"/>
      <c r="EJ913" s="136"/>
      <c r="EK913" s="136"/>
      <c r="EL913" s="136"/>
      <c r="EM913" s="136"/>
      <c r="EN913" s="136"/>
      <c r="EO913" s="136"/>
      <c r="EP913" s="136"/>
      <c r="EQ913" s="136"/>
      <c r="ER913" s="136"/>
      <c r="ES913" s="136"/>
      <c r="ET913" s="136"/>
      <c r="EU913" s="136"/>
      <c r="EV913" s="136"/>
      <c r="EW913" s="136"/>
      <c r="EX913" s="136"/>
      <c r="EY913" s="136"/>
      <c r="EZ913" s="136"/>
      <c r="FA913" s="136"/>
      <c r="FB913" s="136"/>
      <c r="FC913" s="136"/>
      <c r="FD913" s="136"/>
      <c r="FE913" s="136"/>
      <c r="FF913" s="136"/>
      <c r="FG913" s="136"/>
      <c r="FH913" s="136"/>
      <c r="FI913" s="136"/>
      <c r="FJ913" s="136"/>
      <c r="FK913" s="136"/>
      <c r="FL913" s="136"/>
      <c r="FM913" s="136"/>
      <c r="FN913" s="136"/>
      <c r="FO913" s="136"/>
      <c r="FP913" s="136"/>
      <c r="FQ913" s="136"/>
      <c r="FR913" s="136"/>
      <c r="FS913" s="136"/>
      <c r="FT913" s="136"/>
      <c r="FU913" s="136"/>
      <c r="FV913" s="136"/>
      <c r="FW913" s="136"/>
      <c r="FX913" s="136"/>
      <c r="FY913" s="136"/>
      <c r="FZ913" s="136"/>
      <c r="GA913" s="136"/>
      <c r="GB913" s="136"/>
      <c r="GC913" s="136"/>
      <c r="GD913" s="136"/>
      <c r="GE913" s="136"/>
      <c r="GF913" s="136"/>
      <c r="GG913" s="136"/>
      <c r="GH913" s="136"/>
      <c r="GI913" s="136"/>
      <c r="GJ913" s="136"/>
      <c r="GK913" s="136"/>
      <c r="GL913" s="136"/>
      <c r="GM913" s="136"/>
      <c r="GN913" s="136"/>
      <c r="GO913" s="136"/>
      <c r="GP913" s="136"/>
      <c r="GQ913" s="136"/>
      <c r="GR913" s="136"/>
      <c r="GS913" s="136"/>
      <c r="GT913" s="136"/>
      <c r="GU913" s="136"/>
      <c r="GV913" s="136"/>
      <c r="GW913" s="136"/>
      <c r="GX913" s="136"/>
      <c r="GY913" s="136"/>
      <c r="GZ913" s="136"/>
      <c r="HA913" s="136"/>
      <c r="HB913" s="136"/>
      <c r="HC913" s="136"/>
      <c r="HD913" s="136"/>
      <c r="HE913" s="136"/>
      <c r="HF913" s="136"/>
      <c r="HG913" s="136"/>
      <c r="HH913" s="136"/>
      <c r="HI913" s="136"/>
      <c r="HJ913" s="136"/>
      <c r="HK913" s="136"/>
      <c r="HL913" s="136"/>
      <c r="HM913" s="136"/>
      <c r="HN913" s="136"/>
      <c r="HO913" s="136"/>
      <c r="HP913" s="136"/>
      <c r="HQ913" s="136"/>
      <c r="HR913" s="136"/>
      <c r="HS913" s="136"/>
      <c r="HT913" s="136"/>
      <c r="HU913" s="136"/>
      <c r="HV913" s="136"/>
      <c r="HW913" s="136"/>
      <c r="HX913" s="136"/>
      <c r="HY913" s="136"/>
      <c r="HZ913" s="136"/>
      <c r="IA913" s="136"/>
      <c r="IB913" s="136"/>
      <c r="IC913" s="136"/>
      <c r="ID913" s="136"/>
      <c r="IE913" s="136"/>
      <c r="IF913" s="136"/>
      <c r="IG913" s="136"/>
    </row>
    <row r="914" spans="1:241" ht="15" customHeight="1" x14ac:dyDescent="0.25">
      <c r="A914" s="135" t="s">
        <v>738</v>
      </c>
      <c r="B914" s="205">
        <v>6364633</v>
      </c>
      <c r="C914" s="205">
        <v>2369466</v>
      </c>
      <c r="D914" s="205">
        <v>750381</v>
      </c>
      <c r="E914" s="205">
        <v>985698</v>
      </c>
      <c r="F914" s="205">
        <v>1743147</v>
      </c>
      <c r="G914" s="205">
        <v>316570</v>
      </c>
      <c r="H914" s="242">
        <v>12529895</v>
      </c>
      <c r="I914" s="136"/>
      <c r="J914" s="135" t="s">
        <v>611</v>
      </c>
      <c r="K914" s="205">
        <v>2660690</v>
      </c>
      <c r="L914" s="205">
        <v>1499269</v>
      </c>
      <c r="M914" s="205">
        <v>463281</v>
      </c>
      <c r="N914" s="205">
        <v>916295</v>
      </c>
      <c r="O914" s="205">
        <v>1531034</v>
      </c>
      <c r="P914" s="205">
        <v>214938</v>
      </c>
      <c r="Q914" s="242">
        <v>7285507</v>
      </c>
      <c r="R914" s="136"/>
      <c r="S914" s="136"/>
      <c r="T914" s="136"/>
      <c r="U914" s="136"/>
      <c r="V914" s="136"/>
      <c r="W914" s="136"/>
      <c r="X914" s="136"/>
      <c r="Y914" s="136"/>
      <c r="Z914" s="136"/>
      <c r="AA914" s="136"/>
      <c r="AB914" s="136"/>
      <c r="AC914" s="136"/>
      <c r="AD914" s="136"/>
      <c r="AE914" s="136"/>
      <c r="AF914" s="136"/>
      <c r="AG914" s="136"/>
      <c r="AH914" s="136"/>
      <c r="AI914" s="136"/>
      <c r="AJ914" s="136"/>
      <c r="AK914" s="136"/>
      <c r="AL914" s="136"/>
      <c r="AM914" s="136"/>
      <c r="AN914" s="136"/>
      <c r="AO914" s="136"/>
      <c r="AP914" s="136"/>
      <c r="AQ914" s="136"/>
      <c r="AR914" s="136"/>
      <c r="AS914" s="136"/>
      <c r="AT914" s="136"/>
      <c r="AU914" s="136"/>
      <c r="AV914" s="136"/>
      <c r="AW914" s="136"/>
      <c r="AX914" s="136"/>
      <c r="AY914" s="136"/>
      <c r="AZ914" s="136"/>
      <c r="BA914" s="136"/>
      <c r="BB914" s="136"/>
      <c r="BC914" s="136"/>
      <c r="BD914" s="136"/>
      <c r="BE914" s="136"/>
      <c r="BF914" s="136"/>
      <c r="BG914" s="136"/>
      <c r="BH914" s="136"/>
      <c r="BI914" s="136"/>
      <c r="BJ914" s="136"/>
      <c r="BK914" s="136"/>
      <c r="BL914" s="136"/>
      <c r="BM914" s="136"/>
      <c r="BN914" s="136"/>
      <c r="BO914" s="136"/>
      <c r="BP914" s="136"/>
      <c r="BQ914" s="136"/>
      <c r="BR914" s="136"/>
      <c r="BS914" s="136"/>
      <c r="BT914" s="136"/>
      <c r="BU914" s="136"/>
      <c r="BV914" s="136"/>
      <c r="BW914" s="136"/>
      <c r="BX914" s="136"/>
      <c r="BY914" s="136"/>
      <c r="BZ914" s="136"/>
      <c r="CA914" s="136"/>
      <c r="CB914" s="136"/>
      <c r="CC914" s="136"/>
      <c r="CD914" s="136"/>
      <c r="CE914" s="136"/>
      <c r="CF914" s="136"/>
      <c r="CG914" s="136"/>
      <c r="CH914" s="136"/>
      <c r="CI914" s="136"/>
      <c r="CJ914" s="136"/>
      <c r="CK914" s="136"/>
      <c r="CL914" s="136"/>
      <c r="CM914" s="136"/>
      <c r="CN914" s="136"/>
      <c r="CO914" s="136"/>
      <c r="CP914" s="136"/>
      <c r="CQ914" s="136"/>
      <c r="CR914" s="136"/>
      <c r="CS914" s="136"/>
      <c r="CT914" s="136"/>
      <c r="CU914" s="136"/>
      <c r="CV914" s="136"/>
      <c r="CW914" s="136"/>
      <c r="CX914" s="136"/>
      <c r="CY914" s="136"/>
      <c r="CZ914" s="136"/>
      <c r="DA914" s="136"/>
      <c r="DB914" s="136"/>
      <c r="DC914" s="136"/>
      <c r="DD914" s="136"/>
      <c r="DE914" s="136"/>
      <c r="DF914" s="136"/>
      <c r="DG914" s="136"/>
      <c r="DH914" s="136"/>
      <c r="DI914" s="136"/>
      <c r="DJ914" s="136"/>
      <c r="DK914" s="136"/>
      <c r="DL914" s="136"/>
      <c r="DM914" s="136"/>
      <c r="DN914" s="136"/>
      <c r="DO914" s="136"/>
      <c r="DP914" s="136"/>
      <c r="DQ914" s="136"/>
      <c r="DR914" s="136"/>
      <c r="DS914" s="136"/>
      <c r="DT914" s="136"/>
      <c r="DU914" s="136"/>
      <c r="DV914" s="136"/>
      <c r="DW914" s="136"/>
      <c r="DX914" s="136"/>
      <c r="DY914" s="136"/>
      <c r="DZ914" s="136"/>
      <c r="EA914" s="136"/>
      <c r="EB914" s="136"/>
      <c r="EC914" s="136"/>
      <c r="ED914" s="136"/>
      <c r="EE914" s="136"/>
      <c r="EF914" s="136"/>
      <c r="EG914" s="136"/>
      <c r="EH914" s="136"/>
      <c r="EI914" s="136"/>
      <c r="EJ914" s="136"/>
      <c r="EK914" s="136"/>
      <c r="EL914" s="136"/>
      <c r="EM914" s="136"/>
      <c r="EN914" s="136"/>
      <c r="EO914" s="136"/>
      <c r="EP914" s="136"/>
      <c r="EQ914" s="136"/>
      <c r="ER914" s="136"/>
      <c r="ES914" s="136"/>
      <c r="ET914" s="136"/>
      <c r="EU914" s="136"/>
      <c r="EV914" s="136"/>
      <c r="EW914" s="136"/>
      <c r="EX914" s="136"/>
      <c r="EY914" s="136"/>
      <c r="EZ914" s="136"/>
      <c r="FA914" s="136"/>
      <c r="FB914" s="136"/>
      <c r="FC914" s="136"/>
      <c r="FD914" s="136"/>
      <c r="FE914" s="136"/>
      <c r="FF914" s="136"/>
      <c r="FG914" s="136"/>
      <c r="FH914" s="136"/>
      <c r="FI914" s="136"/>
      <c r="FJ914" s="136"/>
      <c r="FK914" s="136"/>
      <c r="FL914" s="136"/>
      <c r="FM914" s="136"/>
      <c r="FN914" s="136"/>
      <c r="FO914" s="136"/>
      <c r="FP914" s="136"/>
      <c r="FQ914" s="136"/>
      <c r="FR914" s="136"/>
      <c r="FS914" s="136"/>
      <c r="FT914" s="136"/>
      <c r="FU914" s="136"/>
      <c r="FV914" s="136"/>
      <c r="FW914" s="136"/>
      <c r="FX914" s="136"/>
      <c r="FY914" s="136"/>
      <c r="FZ914" s="136"/>
      <c r="GA914" s="136"/>
      <c r="GB914" s="136"/>
      <c r="GC914" s="136"/>
      <c r="GD914" s="136"/>
      <c r="GE914" s="136"/>
      <c r="GF914" s="136"/>
      <c r="GG914" s="136"/>
      <c r="GH914" s="136"/>
      <c r="GI914" s="136"/>
      <c r="GJ914" s="136"/>
      <c r="GK914" s="136"/>
      <c r="GL914" s="136"/>
      <c r="GM914" s="136"/>
      <c r="GN914" s="136"/>
      <c r="GO914" s="136"/>
      <c r="GP914" s="136"/>
      <c r="GQ914" s="136"/>
      <c r="GR914" s="136"/>
      <c r="GS914" s="136"/>
      <c r="GT914" s="136"/>
      <c r="GU914" s="136"/>
      <c r="GV914" s="136"/>
      <c r="GW914" s="136"/>
      <c r="GX914" s="136"/>
      <c r="GY914" s="136"/>
      <c r="GZ914" s="136"/>
      <c r="HA914" s="136"/>
      <c r="HB914" s="136"/>
      <c r="HC914" s="136"/>
      <c r="HD914" s="136"/>
      <c r="HE914" s="136"/>
      <c r="HF914" s="136"/>
      <c r="HG914" s="136"/>
      <c r="HH914" s="136"/>
      <c r="HI914" s="136"/>
      <c r="HJ914" s="136"/>
      <c r="HK914" s="136"/>
      <c r="HL914" s="136"/>
      <c r="HM914" s="136"/>
      <c r="HN914" s="136"/>
      <c r="HO914" s="136"/>
      <c r="HP914" s="136"/>
      <c r="HQ914" s="136"/>
      <c r="HR914" s="136"/>
      <c r="HS914" s="136"/>
      <c r="HT914" s="136"/>
      <c r="HU914" s="136"/>
      <c r="HV914" s="136"/>
      <c r="HW914" s="136"/>
      <c r="HX914" s="136"/>
      <c r="HY914" s="136"/>
      <c r="HZ914" s="136"/>
      <c r="IA914" s="136"/>
      <c r="IB914" s="136"/>
      <c r="IC914" s="136"/>
      <c r="ID914" s="136"/>
      <c r="IE914" s="136"/>
      <c r="IF914" s="136"/>
      <c r="IG914" s="136"/>
    </row>
    <row r="915" spans="1:241" ht="15" customHeight="1" x14ac:dyDescent="0.25">
      <c r="A915" s="135" t="s">
        <v>739</v>
      </c>
      <c r="B915" s="205">
        <v>9034274</v>
      </c>
      <c r="C915" s="205">
        <v>1826142</v>
      </c>
      <c r="D915" s="205">
        <v>1021016</v>
      </c>
      <c r="E915" s="205">
        <v>965503</v>
      </c>
      <c r="F915" s="205">
        <v>1335693</v>
      </c>
      <c r="G915" s="205">
        <v>335181</v>
      </c>
      <c r="H915" s="242">
        <v>14517809</v>
      </c>
      <c r="I915" s="136"/>
      <c r="J915" s="135" t="s">
        <v>612</v>
      </c>
      <c r="K915" s="205">
        <v>5476904</v>
      </c>
      <c r="L915" s="205">
        <v>2136523</v>
      </c>
      <c r="M915" s="205">
        <v>704167</v>
      </c>
      <c r="N915" s="205">
        <v>1004455</v>
      </c>
      <c r="O915" s="205">
        <v>1677391</v>
      </c>
      <c r="P915" s="205">
        <v>254851</v>
      </c>
      <c r="Q915" s="242">
        <v>11254291</v>
      </c>
      <c r="R915" s="136"/>
      <c r="S915" s="136"/>
      <c r="T915" s="136"/>
      <c r="U915" s="136"/>
      <c r="V915" s="136"/>
      <c r="W915" s="136"/>
      <c r="X915" s="136"/>
      <c r="Y915" s="136"/>
      <c r="Z915" s="136"/>
      <c r="AA915" s="136"/>
      <c r="AB915" s="136"/>
      <c r="AC915" s="136"/>
      <c r="AD915" s="136"/>
      <c r="AE915" s="136"/>
      <c r="AF915" s="136"/>
      <c r="AG915" s="136"/>
      <c r="AH915" s="136"/>
      <c r="AI915" s="136"/>
      <c r="AJ915" s="136"/>
      <c r="AK915" s="136"/>
      <c r="AL915" s="136"/>
      <c r="AM915" s="136"/>
      <c r="AN915" s="136"/>
      <c r="AO915" s="136"/>
      <c r="AP915" s="136"/>
      <c r="AQ915" s="136"/>
      <c r="AR915" s="136"/>
      <c r="AS915" s="136"/>
      <c r="AT915" s="136"/>
      <c r="AU915" s="136"/>
      <c r="AV915" s="136"/>
      <c r="AW915" s="136"/>
      <c r="AX915" s="136"/>
      <c r="AY915" s="136"/>
      <c r="AZ915" s="136"/>
      <c r="BA915" s="136"/>
      <c r="BB915" s="136"/>
      <c r="BC915" s="136"/>
      <c r="BD915" s="136"/>
      <c r="BE915" s="136"/>
      <c r="BF915" s="136"/>
      <c r="BG915" s="136"/>
      <c r="BH915" s="136"/>
      <c r="BI915" s="136"/>
      <c r="BJ915" s="136"/>
      <c r="BK915" s="136"/>
      <c r="BL915" s="136"/>
      <c r="BM915" s="136"/>
      <c r="BN915" s="136"/>
      <c r="BO915" s="136"/>
      <c r="BP915" s="136"/>
      <c r="BQ915" s="136"/>
      <c r="BR915" s="136"/>
      <c r="BS915" s="136"/>
      <c r="BT915" s="136"/>
      <c r="BU915" s="136"/>
      <c r="BV915" s="136"/>
      <c r="BW915" s="136"/>
      <c r="BX915" s="136"/>
      <c r="BY915" s="136"/>
      <c r="BZ915" s="136"/>
      <c r="CA915" s="136"/>
      <c r="CB915" s="136"/>
      <c r="CC915" s="136"/>
      <c r="CD915" s="136"/>
      <c r="CE915" s="136"/>
      <c r="CF915" s="136"/>
      <c r="CG915" s="136"/>
      <c r="CH915" s="136"/>
      <c r="CI915" s="136"/>
      <c r="CJ915" s="136"/>
      <c r="CK915" s="136"/>
      <c r="CL915" s="136"/>
      <c r="CM915" s="136"/>
      <c r="CN915" s="136"/>
      <c r="CO915" s="136"/>
      <c r="CP915" s="136"/>
      <c r="CQ915" s="136"/>
      <c r="CR915" s="136"/>
      <c r="CS915" s="136"/>
      <c r="CT915" s="136"/>
      <c r="CU915" s="136"/>
      <c r="CV915" s="136"/>
      <c r="CW915" s="136"/>
      <c r="CX915" s="136"/>
      <c r="CY915" s="136"/>
      <c r="CZ915" s="136"/>
      <c r="DA915" s="136"/>
      <c r="DB915" s="136"/>
      <c r="DC915" s="136"/>
      <c r="DD915" s="136"/>
      <c r="DE915" s="136"/>
      <c r="DF915" s="136"/>
      <c r="DG915" s="136"/>
      <c r="DH915" s="136"/>
      <c r="DI915" s="136"/>
      <c r="DJ915" s="136"/>
      <c r="DK915" s="136"/>
      <c r="DL915" s="136"/>
      <c r="DM915" s="136"/>
      <c r="DN915" s="136"/>
      <c r="DO915" s="136"/>
      <c r="DP915" s="136"/>
      <c r="DQ915" s="136"/>
      <c r="DR915" s="136"/>
      <c r="DS915" s="136"/>
      <c r="DT915" s="136"/>
      <c r="DU915" s="136"/>
      <c r="DV915" s="136"/>
      <c r="DW915" s="136"/>
      <c r="DX915" s="136"/>
      <c r="DY915" s="136"/>
      <c r="DZ915" s="136"/>
      <c r="EA915" s="136"/>
      <c r="EB915" s="136"/>
      <c r="EC915" s="136"/>
      <c r="ED915" s="136"/>
      <c r="EE915" s="136"/>
      <c r="EF915" s="136"/>
      <c r="EG915" s="136"/>
      <c r="EH915" s="136"/>
      <c r="EI915" s="136"/>
      <c r="EJ915" s="136"/>
      <c r="EK915" s="136"/>
      <c r="EL915" s="136"/>
      <c r="EM915" s="136"/>
      <c r="EN915" s="136"/>
      <c r="EO915" s="136"/>
      <c r="EP915" s="136"/>
      <c r="EQ915" s="136"/>
      <c r="ER915" s="136"/>
      <c r="ES915" s="136"/>
      <c r="ET915" s="136"/>
      <c r="EU915" s="136"/>
      <c r="EV915" s="136"/>
      <c r="EW915" s="136"/>
      <c r="EX915" s="136"/>
      <c r="EY915" s="136"/>
      <c r="EZ915" s="136"/>
      <c r="FA915" s="136"/>
      <c r="FB915" s="136"/>
      <c r="FC915" s="136"/>
      <c r="FD915" s="136"/>
      <c r="FE915" s="136"/>
      <c r="FF915" s="136"/>
      <c r="FG915" s="136"/>
      <c r="FH915" s="136"/>
      <c r="FI915" s="136"/>
      <c r="FJ915" s="136"/>
      <c r="FK915" s="136"/>
      <c r="FL915" s="136"/>
      <c r="FM915" s="136"/>
      <c r="FN915" s="136"/>
      <c r="FO915" s="136"/>
      <c r="FP915" s="136"/>
      <c r="FQ915" s="136"/>
      <c r="FR915" s="136"/>
      <c r="FS915" s="136"/>
      <c r="FT915" s="136"/>
      <c r="FU915" s="136"/>
      <c r="FV915" s="136"/>
      <c r="FW915" s="136"/>
      <c r="FX915" s="136"/>
      <c r="FY915" s="136"/>
      <c r="FZ915" s="136"/>
      <c r="GA915" s="136"/>
      <c r="GB915" s="136"/>
      <c r="GC915" s="136"/>
      <c r="GD915" s="136"/>
      <c r="GE915" s="136"/>
      <c r="GF915" s="136"/>
      <c r="GG915" s="136"/>
      <c r="GH915" s="136"/>
      <c r="GI915" s="136"/>
      <c r="GJ915" s="136"/>
      <c r="GK915" s="136"/>
      <c r="GL915" s="136"/>
      <c r="GM915" s="136"/>
      <c r="GN915" s="136"/>
      <c r="GO915" s="136"/>
      <c r="GP915" s="136"/>
      <c r="GQ915" s="136"/>
      <c r="GR915" s="136"/>
      <c r="GS915" s="136"/>
      <c r="GT915" s="136"/>
      <c r="GU915" s="136"/>
      <c r="GV915" s="136"/>
      <c r="GW915" s="136"/>
      <c r="GX915" s="136"/>
      <c r="GY915" s="136"/>
      <c r="GZ915" s="136"/>
      <c r="HA915" s="136"/>
      <c r="HB915" s="136"/>
      <c r="HC915" s="136"/>
      <c r="HD915" s="136"/>
      <c r="HE915" s="136"/>
      <c r="HF915" s="136"/>
      <c r="HG915" s="136"/>
      <c r="HH915" s="136"/>
      <c r="HI915" s="136"/>
      <c r="HJ915" s="136"/>
      <c r="HK915" s="136"/>
      <c r="HL915" s="136"/>
      <c r="HM915" s="136"/>
      <c r="HN915" s="136"/>
      <c r="HO915" s="136"/>
      <c r="HP915" s="136"/>
      <c r="HQ915" s="136"/>
      <c r="HR915" s="136"/>
      <c r="HS915" s="136"/>
      <c r="HT915" s="136"/>
      <c r="HU915" s="136"/>
      <c r="HV915" s="136"/>
      <c r="HW915" s="136"/>
      <c r="HX915" s="136"/>
      <c r="HY915" s="136"/>
      <c r="HZ915" s="136"/>
      <c r="IA915" s="136"/>
      <c r="IB915" s="136"/>
      <c r="IC915" s="136"/>
      <c r="ID915" s="136"/>
      <c r="IE915" s="136"/>
      <c r="IF915" s="136"/>
      <c r="IG915" s="136"/>
    </row>
    <row r="916" spans="1:241" ht="15" customHeight="1" x14ac:dyDescent="0.25">
      <c r="A916" s="135" t="s">
        <v>664</v>
      </c>
      <c r="B916" s="205">
        <v>9353114</v>
      </c>
      <c r="C916" s="205">
        <v>3679025</v>
      </c>
      <c r="D916" s="205">
        <v>1043486</v>
      </c>
      <c r="E916" s="205">
        <v>824187</v>
      </c>
      <c r="F916" s="205">
        <v>1356939</v>
      </c>
      <c r="G916" s="205">
        <v>313896</v>
      </c>
      <c r="H916" s="242">
        <v>16570647</v>
      </c>
      <c r="I916" s="136"/>
      <c r="J916" s="135" t="s">
        <v>753</v>
      </c>
      <c r="K916" s="205">
        <v>6393927</v>
      </c>
      <c r="L916" s="205">
        <v>2036462</v>
      </c>
      <c r="M916" s="205">
        <v>591227</v>
      </c>
      <c r="N916" s="205">
        <v>1049420</v>
      </c>
      <c r="O916" s="205">
        <v>1665389</v>
      </c>
      <c r="P916" s="205">
        <v>267978</v>
      </c>
      <c r="Q916" s="242">
        <v>12004403</v>
      </c>
      <c r="R916" s="136"/>
      <c r="S916" s="136"/>
      <c r="T916" s="136"/>
      <c r="U916" s="136"/>
      <c r="V916" s="136"/>
      <c r="W916" s="136"/>
      <c r="X916" s="136"/>
      <c r="Y916" s="136"/>
      <c r="Z916" s="136"/>
      <c r="AA916" s="136"/>
      <c r="AB916" s="136"/>
      <c r="AC916" s="136"/>
      <c r="AD916" s="136"/>
      <c r="AE916" s="136"/>
      <c r="AF916" s="136"/>
      <c r="AG916" s="136"/>
      <c r="AH916" s="136"/>
      <c r="AI916" s="136"/>
      <c r="AJ916" s="136"/>
      <c r="AK916" s="136"/>
      <c r="AL916" s="136"/>
      <c r="AM916" s="136"/>
      <c r="AN916" s="136"/>
      <c r="AO916" s="136"/>
      <c r="AP916" s="136"/>
      <c r="AQ916" s="136"/>
      <c r="AR916" s="136"/>
      <c r="AS916" s="136"/>
      <c r="AT916" s="136"/>
      <c r="AU916" s="136"/>
      <c r="AV916" s="136"/>
      <c r="AW916" s="136"/>
      <c r="AX916" s="136"/>
      <c r="AY916" s="136"/>
      <c r="AZ916" s="136"/>
      <c r="BA916" s="136"/>
      <c r="BB916" s="136"/>
      <c r="BC916" s="136"/>
      <c r="BD916" s="136"/>
      <c r="BE916" s="136"/>
      <c r="BF916" s="136"/>
      <c r="BG916" s="136"/>
      <c r="BH916" s="136"/>
      <c r="BI916" s="136"/>
      <c r="BJ916" s="136"/>
      <c r="BK916" s="136"/>
      <c r="BL916" s="136"/>
      <c r="BM916" s="136"/>
      <c r="BN916" s="136"/>
      <c r="BO916" s="136"/>
      <c r="BP916" s="136"/>
      <c r="BQ916" s="136"/>
      <c r="BR916" s="136"/>
      <c r="BS916" s="136"/>
      <c r="BT916" s="136"/>
      <c r="BU916" s="136"/>
      <c r="BV916" s="136"/>
      <c r="BW916" s="136"/>
      <c r="BX916" s="136"/>
      <c r="BY916" s="136"/>
      <c r="BZ916" s="136"/>
      <c r="CA916" s="136"/>
      <c r="CB916" s="136"/>
      <c r="CC916" s="136"/>
      <c r="CD916" s="136"/>
      <c r="CE916" s="136"/>
      <c r="CF916" s="136"/>
      <c r="CG916" s="136"/>
      <c r="CH916" s="136"/>
      <c r="CI916" s="136"/>
      <c r="CJ916" s="136"/>
      <c r="CK916" s="136"/>
      <c r="CL916" s="136"/>
      <c r="CM916" s="136"/>
      <c r="CN916" s="136"/>
      <c r="CO916" s="136"/>
      <c r="CP916" s="136"/>
      <c r="CQ916" s="136"/>
      <c r="CR916" s="136"/>
      <c r="CS916" s="136"/>
      <c r="CT916" s="136"/>
      <c r="CU916" s="136"/>
      <c r="CV916" s="136"/>
      <c r="CW916" s="136"/>
      <c r="CX916" s="136"/>
      <c r="CY916" s="136"/>
      <c r="CZ916" s="136"/>
      <c r="DA916" s="136"/>
      <c r="DB916" s="136"/>
      <c r="DC916" s="136"/>
      <c r="DD916" s="136"/>
      <c r="DE916" s="136"/>
      <c r="DF916" s="136"/>
      <c r="DG916" s="136"/>
      <c r="DH916" s="136"/>
      <c r="DI916" s="136"/>
      <c r="DJ916" s="136"/>
      <c r="DK916" s="136"/>
      <c r="DL916" s="136"/>
      <c r="DM916" s="136"/>
      <c r="DN916" s="136"/>
      <c r="DO916" s="136"/>
      <c r="DP916" s="136"/>
      <c r="DQ916" s="136"/>
      <c r="DR916" s="136"/>
      <c r="DS916" s="136"/>
      <c r="DT916" s="136"/>
      <c r="DU916" s="136"/>
      <c r="DV916" s="136"/>
      <c r="DW916" s="136"/>
      <c r="DX916" s="136"/>
      <c r="DY916" s="136"/>
      <c r="DZ916" s="136"/>
      <c r="EA916" s="136"/>
      <c r="EB916" s="136"/>
      <c r="EC916" s="136"/>
      <c r="ED916" s="136"/>
      <c r="EE916" s="136"/>
      <c r="EF916" s="136"/>
      <c r="EG916" s="136"/>
      <c r="EH916" s="136"/>
      <c r="EI916" s="136"/>
      <c r="EJ916" s="136"/>
      <c r="EK916" s="136"/>
      <c r="EL916" s="136"/>
      <c r="EM916" s="136"/>
      <c r="EN916" s="136"/>
      <c r="EO916" s="136"/>
      <c r="EP916" s="136"/>
      <c r="EQ916" s="136"/>
      <c r="ER916" s="136"/>
      <c r="ES916" s="136"/>
      <c r="ET916" s="136"/>
      <c r="EU916" s="136"/>
      <c r="EV916" s="136"/>
      <c r="EW916" s="136"/>
      <c r="EX916" s="136"/>
      <c r="EY916" s="136"/>
      <c r="EZ916" s="136"/>
      <c r="FA916" s="136"/>
      <c r="FB916" s="136"/>
      <c r="FC916" s="136"/>
      <c r="FD916" s="136"/>
      <c r="FE916" s="136"/>
      <c r="FF916" s="136"/>
      <c r="FG916" s="136"/>
      <c r="FH916" s="136"/>
      <c r="FI916" s="136"/>
      <c r="FJ916" s="136"/>
      <c r="FK916" s="136"/>
      <c r="FL916" s="136"/>
      <c r="FM916" s="136"/>
      <c r="FN916" s="136"/>
      <c r="FO916" s="136"/>
      <c r="FP916" s="136"/>
      <c r="FQ916" s="136"/>
      <c r="FR916" s="136"/>
      <c r="FS916" s="136"/>
      <c r="FT916" s="136"/>
      <c r="FU916" s="136"/>
      <c r="FV916" s="136"/>
      <c r="FW916" s="136"/>
      <c r="FX916" s="136"/>
      <c r="FY916" s="136"/>
      <c r="FZ916" s="136"/>
      <c r="GA916" s="136"/>
      <c r="GB916" s="136"/>
      <c r="GC916" s="136"/>
      <c r="GD916" s="136"/>
      <c r="GE916" s="136"/>
      <c r="GF916" s="136"/>
      <c r="GG916" s="136"/>
      <c r="GH916" s="136"/>
      <c r="GI916" s="136"/>
      <c r="GJ916" s="136"/>
      <c r="GK916" s="136"/>
      <c r="GL916" s="136"/>
      <c r="GM916" s="136"/>
      <c r="GN916" s="136"/>
      <c r="GO916" s="136"/>
      <c r="GP916" s="136"/>
      <c r="GQ916" s="136"/>
      <c r="GR916" s="136"/>
      <c r="GS916" s="136"/>
      <c r="GT916" s="136"/>
      <c r="GU916" s="136"/>
      <c r="GV916" s="136"/>
      <c r="GW916" s="136"/>
      <c r="GX916" s="136"/>
      <c r="GY916" s="136"/>
      <c r="GZ916" s="136"/>
      <c r="HA916" s="136"/>
      <c r="HB916" s="136"/>
      <c r="HC916" s="136"/>
      <c r="HD916" s="136"/>
      <c r="HE916" s="136"/>
      <c r="HF916" s="136"/>
      <c r="HG916" s="136"/>
      <c r="HH916" s="136"/>
      <c r="HI916" s="136"/>
      <c r="HJ916" s="136"/>
      <c r="HK916" s="136"/>
      <c r="HL916" s="136"/>
      <c r="HM916" s="136"/>
      <c r="HN916" s="136"/>
      <c r="HO916" s="136"/>
      <c r="HP916" s="136"/>
      <c r="HQ916" s="136"/>
      <c r="HR916" s="136"/>
      <c r="HS916" s="136"/>
      <c r="HT916" s="136"/>
      <c r="HU916" s="136"/>
      <c r="HV916" s="136"/>
      <c r="HW916" s="136"/>
      <c r="HX916" s="136"/>
      <c r="HY916" s="136"/>
      <c r="HZ916" s="136"/>
      <c r="IA916" s="136"/>
      <c r="IB916" s="136"/>
      <c r="IC916" s="136"/>
      <c r="ID916" s="136"/>
      <c r="IE916" s="136"/>
      <c r="IF916" s="136"/>
      <c r="IG916" s="136"/>
    </row>
    <row r="917" spans="1:241" ht="15" customHeight="1" x14ac:dyDescent="0.25">
      <c r="A917" s="135" t="s">
        <v>582</v>
      </c>
      <c r="B917" s="205">
        <v>5415599</v>
      </c>
      <c r="C917" s="205">
        <v>2232097</v>
      </c>
      <c r="D917" s="205">
        <v>807261</v>
      </c>
      <c r="E917" s="205">
        <v>747300</v>
      </c>
      <c r="F917" s="205">
        <v>1525054</v>
      </c>
      <c r="G917" s="205">
        <v>190908</v>
      </c>
      <c r="H917" s="242">
        <v>10918219</v>
      </c>
      <c r="I917" s="136"/>
      <c r="J917" s="135" t="s">
        <v>689</v>
      </c>
      <c r="K917" s="205">
        <v>7619955</v>
      </c>
      <c r="L917" s="205">
        <v>3842848</v>
      </c>
      <c r="M917" s="205">
        <v>1320028</v>
      </c>
      <c r="N917" s="205">
        <v>1553130</v>
      </c>
      <c r="O917" s="205">
        <v>1607995</v>
      </c>
      <c r="P917" s="205">
        <v>427844</v>
      </c>
      <c r="Q917" s="242">
        <v>16371800</v>
      </c>
      <c r="R917" s="136"/>
      <c r="S917" s="136"/>
      <c r="T917" s="136"/>
      <c r="U917" s="136"/>
      <c r="V917" s="136"/>
      <c r="W917" s="136"/>
      <c r="X917" s="136"/>
      <c r="Y917" s="136"/>
      <c r="Z917" s="136"/>
      <c r="AA917" s="136"/>
      <c r="AB917" s="136"/>
      <c r="AC917" s="136"/>
      <c r="AD917" s="136"/>
      <c r="AE917" s="136"/>
      <c r="AF917" s="136"/>
      <c r="AG917" s="136"/>
      <c r="AH917" s="136"/>
      <c r="AI917" s="136"/>
      <c r="AJ917" s="136"/>
      <c r="AK917" s="136"/>
      <c r="AL917" s="136"/>
      <c r="AM917" s="136"/>
      <c r="AN917" s="136"/>
      <c r="AO917" s="136"/>
      <c r="AP917" s="136"/>
      <c r="AQ917" s="136"/>
      <c r="AR917" s="136"/>
      <c r="AS917" s="136"/>
      <c r="AT917" s="136"/>
      <c r="AU917" s="136"/>
      <c r="AV917" s="136"/>
      <c r="AW917" s="136"/>
      <c r="AX917" s="136"/>
      <c r="AY917" s="136"/>
      <c r="AZ917" s="136"/>
      <c r="BA917" s="136"/>
      <c r="BB917" s="136"/>
      <c r="BC917" s="136"/>
      <c r="BD917" s="136"/>
      <c r="BE917" s="136"/>
      <c r="BF917" s="136"/>
      <c r="BG917" s="136"/>
      <c r="BH917" s="136"/>
      <c r="BI917" s="136"/>
      <c r="BJ917" s="136"/>
      <c r="BK917" s="136"/>
      <c r="BL917" s="136"/>
      <c r="BM917" s="136"/>
      <c r="BN917" s="136"/>
      <c r="BO917" s="136"/>
      <c r="BP917" s="136"/>
      <c r="BQ917" s="136"/>
      <c r="BR917" s="136"/>
      <c r="BS917" s="136"/>
      <c r="BT917" s="136"/>
      <c r="BU917" s="136"/>
      <c r="BV917" s="136"/>
      <c r="BW917" s="136"/>
      <c r="BX917" s="136"/>
      <c r="BY917" s="136"/>
      <c r="BZ917" s="136"/>
      <c r="CA917" s="136"/>
      <c r="CB917" s="136"/>
      <c r="CC917" s="136"/>
      <c r="CD917" s="136"/>
      <c r="CE917" s="136"/>
      <c r="CF917" s="136"/>
      <c r="CG917" s="136"/>
      <c r="CH917" s="136"/>
      <c r="CI917" s="136"/>
      <c r="CJ917" s="136"/>
      <c r="CK917" s="136"/>
      <c r="CL917" s="136"/>
      <c r="CM917" s="136"/>
      <c r="CN917" s="136"/>
      <c r="CO917" s="136"/>
      <c r="CP917" s="136"/>
      <c r="CQ917" s="136"/>
      <c r="CR917" s="136"/>
      <c r="CS917" s="136"/>
      <c r="CT917" s="136"/>
      <c r="CU917" s="136"/>
      <c r="CV917" s="136"/>
      <c r="CW917" s="136"/>
      <c r="CX917" s="136"/>
      <c r="CY917" s="136"/>
      <c r="CZ917" s="136"/>
      <c r="DA917" s="136"/>
      <c r="DB917" s="136"/>
      <c r="DC917" s="136"/>
      <c r="DD917" s="136"/>
      <c r="DE917" s="136"/>
      <c r="DF917" s="136"/>
      <c r="DG917" s="136"/>
      <c r="DH917" s="136"/>
      <c r="DI917" s="136"/>
      <c r="DJ917" s="136"/>
      <c r="DK917" s="136"/>
      <c r="DL917" s="136"/>
      <c r="DM917" s="136"/>
      <c r="DN917" s="136"/>
      <c r="DO917" s="136"/>
      <c r="DP917" s="136"/>
      <c r="DQ917" s="136"/>
      <c r="DR917" s="136"/>
      <c r="DS917" s="136"/>
      <c r="DT917" s="136"/>
      <c r="DU917" s="136"/>
      <c r="DV917" s="136"/>
      <c r="DW917" s="136"/>
      <c r="DX917" s="136"/>
      <c r="DY917" s="136"/>
      <c r="DZ917" s="136"/>
      <c r="EA917" s="136"/>
      <c r="EB917" s="136"/>
      <c r="EC917" s="136"/>
      <c r="ED917" s="136"/>
      <c r="EE917" s="136"/>
      <c r="EF917" s="136"/>
      <c r="EG917" s="136"/>
      <c r="EH917" s="136"/>
      <c r="EI917" s="136"/>
      <c r="EJ917" s="136"/>
      <c r="EK917" s="136"/>
      <c r="EL917" s="136"/>
      <c r="EM917" s="136"/>
      <c r="EN917" s="136"/>
      <c r="EO917" s="136"/>
      <c r="EP917" s="136"/>
      <c r="EQ917" s="136"/>
      <c r="ER917" s="136"/>
      <c r="ES917" s="136"/>
      <c r="ET917" s="136"/>
      <c r="EU917" s="136"/>
      <c r="EV917" s="136"/>
      <c r="EW917" s="136"/>
      <c r="EX917" s="136"/>
      <c r="EY917" s="136"/>
      <c r="EZ917" s="136"/>
      <c r="FA917" s="136"/>
      <c r="FB917" s="136"/>
      <c r="FC917" s="136"/>
      <c r="FD917" s="136"/>
      <c r="FE917" s="136"/>
      <c r="FF917" s="136"/>
      <c r="FG917" s="136"/>
      <c r="FH917" s="136"/>
      <c r="FI917" s="136"/>
      <c r="FJ917" s="136"/>
      <c r="FK917" s="136"/>
      <c r="FL917" s="136"/>
      <c r="FM917" s="136"/>
      <c r="FN917" s="136"/>
      <c r="FO917" s="136"/>
      <c r="FP917" s="136"/>
      <c r="FQ917" s="136"/>
      <c r="FR917" s="136"/>
      <c r="FS917" s="136"/>
      <c r="FT917" s="136"/>
      <c r="FU917" s="136"/>
      <c r="FV917" s="136"/>
      <c r="FW917" s="136"/>
      <c r="FX917" s="136"/>
      <c r="FY917" s="136"/>
      <c r="FZ917" s="136"/>
      <c r="GA917" s="136"/>
      <c r="GB917" s="136"/>
      <c r="GC917" s="136"/>
      <c r="GD917" s="136"/>
      <c r="GE917" s="136"/>
      <c r="GF917" s="136"/>
      <c r="GG917" s="136"/>
      <c r="GH917" s="136"/>
      <c r="GI917" s="136"/>
      <c r="GJ917" s="136"/>
      <c r="GK917" s="136"/>
      <c r="GL917" s="136"/>
      <c r="GM917" s="136"/>
      <c r="GN917" s="136"/>
      <c r="GO917" s="136"/>
      <c r="GP917" s="136"/>
      <c r="GQ917" s="136"/>
      <c r="GR917" s="136"/>
      <c r="GS917" s="136"/>
      <c r="GT917" s="136"/>
      <c r="GU917" s="136"/>
      <c r="GV917" s="136"/>
      <c r="GW917" s="136"/>
      <c r="GX917" s="136"/>
      <c r="GY917" s="136"/>
      <c r="GZ917" s="136"/>
      <c r="HA917" s="136"/>
      <c r="HB917" s="136"/>
      <c r="HC917" s="136"/>
      <c r="HD917" s="136"/>
      <c r="HE917" s="136"/>
      <c r="HF917" s="136"/>
      <c r="HG917" s="136"/>
      <c r="HH917" s="136"/>
      <c r="HI917" s="136"/>
      <c r="HJ917" s="136"/>
      <c r="HK917" s="136"/>
      <c r="HL917" s="136"/>
      <c r="HM917" s="136"/>
      <c r="HN917" s="136"/>
      <c r="HO917" s="136"/>
      <c r="HP917" s="136"/>
      <c r="HQ917" s="136"/>
      <c r="HR917" s="136"/>
      <c r="HS917" s="136"/>
      <c r="HT917" s="136"/>
      <c r="HU917" s="136"/>
      <c r="HV917" s="136"/>
      <c r="HW917" s="136"/>
      <c r="HX917" s="136"/>
      <c r="HY917" s="136"/>
      <c r="HZ917" s="136"/>
      <c r="IA917" s="136"/>
      <c r="IB917" s="136"/>
      <c r="IC917" s="136"/>
      <c r="ID917" s="136"/>
      <c r="IE917" s="136"/>
      <c r="IF917" s="136"/>
      <c r="IG917" s="136"/>
    </row>
    <row r="918" spans="1:241" ht="15" customHeight="1" x14ac:dyDescent="0.25">
      <c r="A918" s="135" t="s">
        <v>583</v>
      </c>
      <c r="B918" s="205">
        <v>5564038</v>
      </c>
      <c r="C918" s="205">
        <v>2907347</v>
      </c>
      <c r="D918" s="205">
        <v>1092900</v>
      </c>
      <c r="E918" s="205">
        <v>887926</v>
      </c>
      <c r="F918" s="205">
        <v>1687112</v>
      </c>
      <c r="G918" s="205">
        <v>289648</v>
      </c>
      <c r="H918" s="242">
        <v>12428971</v>
      </c>
      <c r="I918" s="136"/>
      <c r="J918" s="135" t="s">
        <v>613</v>
      </c>
      <c r="K918" s="205">
        <v>8715987</v>
      </c>
      <c r="L918" s="205">
        <v>3211804</v>
      </c>
      <c r="M918" s="205">
        <v>992614</v>
      </c>
      <c r="N918" s="205">
        <v>1981805</v>
      </c>
      <c r="O918" s="205">
        <v>1385826</v>
      </c>
      <c r="P918" s="205">
        <v>431391</v>
      </c>
      <c r="Q918" s="242">
        <v>16719427</v>
      </c>
      <c r="R918" s="136"/>
      <c r="S918" s="136"/>
      <c r="T918" s="136"/>
      <c r="U918" s="136"/>
      <c r="V918" s="136"/>
      <c r="W918" s="136"/>
      <c r="X918" s="136"/>
      <c r="Y918" s="136"/>
      <c r="Z918" s="136"/>
      <c r="AA918" s="136"/>
      <c r="AB918" s="136"/>
      <c r="AC918" s="136"/>
      <c r="AD918" s="136"/>
      <c r="AE918" s="136"/>
      <c r="AF918" s="136"/>
      <c r="AG918" s="136"/>
      <c r="AH918" s="136"/>
      <c r="AI918" s="136"/>
      <c r="AJ918" s="136"/>
      <c r="AK918" s="136"/>
      <c r="AL918" s="136"/>
      <c r="AM918" s="136"/>
      <c r="AN918" s="136"/>
      <c r="AO918" s="136"/>
      <c r="AP918" s="136"/>
      <c r="AQ918" s="136"/>
      <c r="AR918" s="136"/>
      <c r="AS918" s="136"/>
      <c r="AT918" s="136"/>
      <c r="AU918" s="136"/>
      <c r="AV918" s="136"/>
      <c r="AW918" s="136"/>
      <c r="AX918" s="136"/>
      <c r="AY918" s="136"/>
      <c r="AZ918" s="136"/>
      <c r="BA918" s="136"/>
      <c r="BB918" s="136"/>
      <c r="BC918" s="136"/>
      <c r="BD918" s="136"/>
      <c r="BE918" s="136"/>
      <c r="BF918" s="136"/>
      <c r="BG918" s="136"/>
      <c r="BH918" s="136"/>
      <c r="BI918" s="136"/>
      <c r="BJ918" s="136"/>
      <c r="BK918" s="136"/>
      <c r="BL918" s="136"/>
      <c r="BM918" s="136"/>
      <c r="BN918" s="136"/>
      <c r="BO918" s="136"/>
      <c r="BP918" s="136"/>
      <c r="BQ918" s="136"/>
      <c r="BR918" s="136"/>
      <c r="BS918" s="136"/>
      <c r="BT918" s="136"/>
      <c r="BU918" s="136"/>
      <c r="BV918" s="136"/>
      <c r="BW918" s="136"/>
      <c r="BX918" s="136"/>
      <c r="BY918" s="136"/>
      <c r="BZ918" s="136"/>
      <c r="CA918" s="136"/>
      <c r="CB918" s="136"/>
      <c r="CC918" s="136"/>
      <c r="CD918" s="136"/>
      <c r="CE918" s="136"/>
      <c r="CF918" s="136"/>
      <c r="CG918" s="136"/>
      <c r="CH918" s="136"/>
      <c r="CI918" s="136"/>
      <c r="CJ918" s="136"/>
      <c r="CK918" s="136"/>
      <c r="CL918" s="136"/>
      <c r="CM918" s="136"/>
      <c r="CN918" s="136"/>
      <c r="CO918" s="136"/>
      <c r="CP918" s="136"/>
      <c r="CQ918" s="136"/>
      <c r="CR918" s="136"/>
      <c r="CS918" s="136"/>
      <c r="CT918" s="136"/>
      <c r="CU918" s="136"/>
      <c r="CV918" s="136"/>
      <c r="CW918" s="136"/>
      <c r="CX918" s="136"/>
      <c r="CY918" s="136"/>
      <c r="CZ918" s="136"/>
      <c r="DA918" s="136"/>
      <c r="DB918" s="136"/>
      <c r="DC918" s="136"/>
      <c r="DD918" s="136"/>
      <c r="DE918" s="136"/>
      <c r="DF918" s="136"/>
      <c r="DG918" s="136"/>
      <c r="DH918" s="136"/>
      <c r="DI918" s="136"/>
      <c r="DJ918" s="136"/>
      <c r="DK918" s="136"/>
      <c r="DL918" s="136"/>
      <c r="DM918" s="136"/>
      <c r="DN918" s="136"/>
      <c r="DO918" s="136"/>
      <c r="DP918" s="136"/>
      <c r="DQ918" s="136"/>
      <c r="DR918" s="136"/>
      <c r="DS918" s="136"/>
      <c r="DT918" s="136"/>
      <c r="DU918" s="136"/>
      <c r="DV918" s="136"/>
      <c r="DW918" s="136"/>
      <c r="DX918" s="136"/>
      <c r="DY918" s="136"/>
      <c r="DZ918" s="136"/>
      <c r="EA918" s="136"/>
      <c r="EB918" s="136"/>
      <c r="EC918" s="136"/>
      <c r="ED918" s="136"/>
      <c r="EE918" s="136"/>
      <c r="EF918" s="136"/>
      <c r="EG918" s="136"/>
      <c r="EH918" s="136"/>
      <c r="EI918" s="136"/>
      <c r="EJ918" s="136"/>
      <c r="EK918" s="136"/>
      <c r="EL918" s="136"/>
      <c r="EM918" s="136"/>
      <c r="EN918" s="136"/>
      <c r="EO918" s="136"/>
      <c r="EP918" s="136"/>
      <c r="EQ918" s="136"/>
      <c r="ER918" s="136"/>
      <c r="ES918" s="136"/>
      <c r="ET918" s="136"/>
      <c r="EU918" s="136"/>
      <c r="EV918" s="136"/>
      <c r="EW918" s="136"/>
      <c r="EX918" s="136"/>
      <c r="EY918" s="136"/>
      <c r="EZ918" s="136"/>
      <c r="FA918" s="136"/>
      <c r="FB918" s="136"/>
      <c r="FC918" s="136"/>
      <c r="FD918" s="136"/>
      <c r="FE918" s="136"/>
      <c r="FF918" s="136"/>
      <c r="FG918" s="136"/>
      <c r="FH918" s="136"/>
      <c r="FI918" s="136"/>
      <c r="FJ918" s="136"/>
      <c r="FK918" s="136"/>
      <c r="FL918" s="136"/>
      <c r="FM918" s="136"/>
      <c r="FN918" s="136"/>
      <c r="FO918" s="136"/>
      <c r="FP918" s="136"/>
      <c r="FQ918" s="136"/>
      <c r="FR918" s="136"/>
      <c r="FS918" s="136"/>
      <c r="FT918" s="136"/>
      <c r="FU918" s="136"/>
      <c r="FV918" s="136"/>
      <c r="FW918" s="136"/>
      <c r="FX918" s="136"/>
      <c r="FY918" s="136"/>
      <c r="FZ918" s="136"/>
      <c r="GA918" s="136"/>
      <c r="GB918" s="136"/>
      <c r="GC918" s="136"/>
      <c r="GD918" s="136"/>
      <c r="GE918" s="136"/>
      <c r="GF918" s="136"/>
      <c r="GG918" s="136"/>
      <c r="GH918" s="136"/>
      <c r="GI918" s="136"/>
      <c r="GJ918" s="136"/>
      <c r="GK918" s="136"/>
      <c r="GL918" s="136"/>
      <c r="GM918" s="136"/>
      <c r="GN918" s="136"/>
      <c r="GO918" s="136"/>
      <c r="GP918" s="136"/>
      <c r="GQ918" s="136"/>
      <c r="GR918" s="136"/>
      <c r="GS918" s="136"/>
      <c r="GT918" s="136"/>
      <c r="GU918" s="136"/>
      <c r="GV918" s="136"/>
      <c r="GW918" s="136"/>
      <c r="GX918" s="136"/>
      <c r="GY918" s="136"/>
      <c r="GZ918" s="136"/>
      <c r="HA918" s="136"/>
      <c r="HB918" s="136"/>
      <c r="HC918" s="136"/>
      <c r="HD918" s="136"/>
      <c r="HE918" s="136"/>
      <c r="HF918" s="136"/>
      <c r="HG918" s="136"/>
      <c r="HH918" s="136"/>
      <c r="HI918" s="136"/>
      <c r="HJ918" s="136"/>
      <c r="HK918" s="136"/>
      <c r="HL918" s="136"/>
      <c r="HM918" s="136"/>
      <c r="HN918" s="136"/>
      <c r="HO918" s="136"/>
      <c r="HP918" s="136"/>
      <c r="HQ918" s="136"/>
      <c r="HR918" s="136"/>
      <c r="HS918" s="136"/>
      <c r="HT918" s="136"/>
      <c r="HU918" s="136"/>
      <c r="HV918" s="136"/>
      <c r="HW918" s="136"/>
      <c r="HX918" s="136"/>
      <c r="HY918" s="136"/>
      <c r="HZ918" s="136"/>
      <c r="IA918" s="136"/>
      <c r="IB918" s="136"/>
      <c r="IC918" s="136"/>
      <c r="ID918" s="136"/>
      <c r="IE918" s="136"/>
      <c r="IF918" s="136"/>
      <c r="IG918" s="136"/>
    </row>
    <row r="919" spans="1:241" ht="15" customHeight="1" x14ac:dyDescent="0.25">
      <c r="A919" s="135" t="s">
        <v>740</v>
      </c>
      <c r="B919" s="205">
        <v>5984774</v>
      </c>
      <c r="C919" s="205">
        <v>3024740</v>
      </c>
      <c r="D919" s="205">
        <v>1319761</v>
      </c>
      <c r="E919" s="205">
        <v>875796</v>
      </c>
      <c r="F919" s="205">
        <v>1518296</v>
      </c>
      <c r="G919" s="205">
        <v>241417</v>
      </c>
      <c r="H919" s="242">
        <v>12964784</v>
      </c>
      <c r="I919" s="136"/>
      <c r="J919" s="135" t="s">
        <v>616</v>
      </c>
      <c r="K919" s="205">
        <v>794948</v>
      </c>
      <c r="L919" s="205">
        <v>1508335</v>
      </c>
      <c r="M919" s="205">
        <v>403432</v>
      </c>
      <c r="N919" s="205">
        <v>1417534</v>
      </c>
      <c r="O919" s="205">
        <v>1225618</v>
      </c>
      <c r="P919" s="205">
        <v>266543</v>
      </c>
      <c r="Q919" s="242">
        <v>5616410</v>
      </c>
      <c r="R919" s="136"/>
      <c r="S919" s="136"/>
      <c r="T919" s="136"/>
      <c r="U919" s="136"/>
      <c r="V919" s="136"/>
      <c r="W919" s="136"/>
      <c r="X919" s="136"/>
      <c r="Y919" s="136"/>
      <c r="Z919" s="136"/>
      <c r="AA919" s="136"/>
      <c r="AB919" s="136"/>
      <c r="AC919" s="136"/>
      <c r="AD919" s="136"/>
      <c r="AE919" s="136"/>
      <c r="AF919" s="136"/>
      <c r="AG919" s="136"/>
      <c r="AH919" s="136"/>
      <c r="AI919" s="136"/>
      <c r="AJ919" s="136"/>
      <c r="AK919" s="136"/>
      <c r="AL919" s="136"/>
      <c r="AM919" s="136"/>
      <c r="AN919" s="136"/>
      <c r="AO919" s="136"/>
      <c r="AP919" s="136"/>
      <c r="AQ919" s="136"/>
      <c r="AR919" s="136"/>
      <c r="AS919" s="136"/>
      <c r="AT919" s="136"/>
      <c r="AU919" s="136"/>
      <c r="AV919" s="136"/>
      <c r="AW919" s="136"/>
      <c r="AX919" s="136"/>
      <c r="AY919" s="136"/>
      <c r="AZ919" s="136"/>
      <c r="BA919" s="136"/>
      <c r="BB919" s="136"/>
      <c r="BC919" s="136"/>
      <c r="BD919" s="136"/>
      <c r="BE919" s="136"/>
      <c r="BF919" s="136"/>
      <c r="BG919" s="136"/>
      <c r="BH919" s="136"/>
      <c r="BI919" s="136"/>
      <c r="BJ919" s="136"/>
      <c r="BK919" s="136"/>
      <c r="BL919" s="136"/>
      <c r="BM919" s="136"/>
      <c r="BN919" s="136"/>
      <c r="BO919" s="136"/>
      <c r="BP919" s="136"/>
      <c r="BQ919" s="136"/>
      <c r="BR919" s="136"/>
      <c r="BS919" s="136"/>
      <c r="BT919" s="136"/>
      <c r="BU919" s="136"/>
      <c r="BV919" s="136"/>
      <c r="BW919" s="136"/>
      <c r="BX919" s="136"/>
      <c r="BY919" s="136"/>
      <c r="BZ919" s="136"/>
      <c r="CA919" s="136"/>
      <c r="CB919" s="136"/>
      <c r="CC919" s="136"/>
      <c r="CD919" s="136"/>
      <c r="CE919" s="136"/>
      <c r="CF919" s="136"/>
      <c r="CG919" s="136"/>
      <c r="CH919" s="136"/>
      <c r="CI919" s="136"/>
      <c r="CJ919" s="136"/>
      <c r="CK919" s="136"/>
      <c r="CL919" s="136"/>
      <c r="CM919" s="136"/>
      <c r="CN919" s="136"/>
      <c r="CO919" s="136"/>
      <c r="CP919" s="136"/>
      <c r="CQ919" s="136"/>
      <c r="CR919" s="136"/>
      <c r="CS919" s="136"/>
      <c r="CT919" s="136"/>
      <c r="CU919" s="136"/>
      <c r="CV919" s="136"/>
      <c r="CW919" s="136"/>
      <c r="CX919" s="136"/>
      <c r="CY919" s="136"/>
      <c r="CZ919" s="136"/>
      <c r="DA919" s="136"/>
      <c r="DB919" s="136"/>
      <c r="DC919" s="136"/>
      <c r="DD919" s="136"/>
      <c r="DE919" s="136"/>
      <c r="DF919" s="136"/>
      <c r="DG919" s="136"/>
      <c r="DH919" s="136"/>
      <c r="DI919" s="136"/>
      <c r="DJ919" s="136"/>
      <c r="DK919" s="136"/>
      <c r="DL919" s="136"/>
      <c r="DM919" s="136"/>
      <c r="DN919" s="136"/>
      <c r="DO919" s="136"/>
      <c r="DP919" s="136"/>
      <c r="DQ919" s="136"/>
      <c r="DR919" s="136"/>
      <c r="DS919" s="136"/>
      <c r="DT919" s="136"/>
      <c r="DU919" s="136"/>
      <c r="DV919" s="136"/>
      <c r="DW919" s="136"/>
      <c r="DX919" s="136"/>
      <c r="DY919" s="136"/>
      <c r="DZ919" s="136"/>
      <c r="EA919" s="136"/>
      <c r="EB919" s="136"/>
      <c r="EC919" s="136"/>
      <c r="ED919" s="136"/>
      <c r="EE919" s="136"/>
      <c r="EF919" s="136"/>
      <c r="EG919" s="136"/>
      <c r="EH919" s="136"/>
      <c r="EI919" s="136"/>
      <c r="EJ919" s="136"/>
      <c r="EK919" s="136"/>
      <c r="EL919" s="136"/>
      <c r="EM919" s="136"/>
      <c r="EN919" s="136"/>
      <c r="EO919" s="136"/>
      <c r="EP919" s="136"/>
      <c r="EQ919" s="136"/>
      <c r="ER919" s="136"/>
      <c r="ES919" s="136"/>
      <c r="ET919" s="136"/>
      <c r="EU919" s="136"/>
      <c r="EV919" s="136"/>
      <c r="EW919" s="136"/>
      <c r="EX919" s="136"/>
      <c r="EY919" s="136"/>
      <c r="EZ919" s="136"/>
      <c r="FA919" s="136"/>
      <c r="FB919" s="136"/>
      <c r="FC919" s="136"/>
      <c r="FD919" s="136"/>
      <c r="FE919" s="136"/>
      <c r="FF919" s="136"/>
      <c r="FG919" s="136"/>
      <c r="FH919" s="136"/>
      <c r="FI919" s="136"/>
      <c r="FJ919" s="136"/>
      <c r="FK919" s="136"/>
      <c r="FL919" s="136"/>
      <c r="FM919" s="136"/>
      <c r="FN919" s="136"/>
      <c r="FO919" s="136"/>
      <c r="FP919" s="136"/>
      <c r="FQ919" s="136"/>
      <c r="FR919" s="136"/>
      <c r="FS919" s="136"/>
      <c r="FT919" s="136"/>
      <c r="FU919" s="136"/>
      <c r="FV919" s="136"/>
      <c r="FW919" s="136"/>
      <c r="FX919" s="136"/>
      <c r="FY919" s="136"/>
      <c r="FZ919" s="136"/>
      <c r="GA919" s="136"/>
      <c r="GB919" s="136"/>
      <c r="GC919" s="136"/>
      <c r="GD919" s="136"/>
      <c r="GE919" s="136"/>
      <c r="GF919" s="136"/>
      <c r="GG919" s="136"/>
      <c r="GH919" s="136"/>
      <c r="GI919" s="136"/>
      <c r="GJ919" s="136"/>
      <c r="GK919" s="136"/>
      <c r="GL919" s="136"/>
      <c r="GM919" s="136"/>
      <c r="GN919" s="136"/>
      <c r="GO919" s="136"/>
      <c r="GP919" s="136"/>
      <c r="GQ919" s="136"/>
      <c r="GR919" s="136"/>
      <c r="GS919" s="136"/>
      <c r="GT919" s="136"/>
      <c r="GU919" s="136"/>
      <c r="GV919" s="136"/>
      <c r="GW919" s="136"/>
      <c r="GX919" s="136"/>
      <c r="GY919" s="136"/>
      <c r="GZ919" s="136"/>
      <c r="HA919" s="136"/>
      <c r="HB919" s="136"/>
      <c r="HC919" s="136"/>
      <c r="HD919" s="136"/>
      <c r="HE919" s="136"/>
      <c r="HF919" s="136"/>
      <c r="HG919" s="136"/>
      <c r="HH919" s="136"/>
      <c r="HI919" s="136"/>
      <c r="HJ919" s="136"/>
      <c r="HK919" s="136"/>
      <c r="HL919" s="136"/>
      <c r="HM919" s="136"/>
      <c r="HN919" s="136"/>
      <c r="HO919" s="136"/>
      <c r="HP919" s="136"/>
      <c r="HQ919" s="136"/>
      <c r="HR919" s="136"/>
      <c r="HS919" s="136"/>
      <c r="HT919" s="136"/>
      <c r="HU919" s="136"/>
      <c r="HV919" s="136"/>
      <c r="HW919" s="136"/>
      <c r="HX919" s="136"/>
      <c r="HY919" s="136"/>
      <c r="HZ919" s="136"/>
      <c r="IA919" s="136"/>
      <c r="IB919" s="136"/>
      <c r="IC919" s="136"/>
      <c r="ID919" s="136"/>
      <c r="IE919" s="136"/>
      <c r="IF919" s="136"/>
      <c r="IG919" s="136"/>
    </row>
    <row r="920" spans="1:241" ht="15" customHeight="1" x14ac:dyDescent="0.25">
      <c r="A920" s="135" t="s">
        <v>665</v>
      </c>
      <c r="B920" s="205">
        <v>6023437</v>
      </c>
      <c r="C920" s="205">
        <v>3093525</v>
      </c>
      <c r="D920" s="205">
        <v>1219410</v>
      </c>
      <c r="E920" s="205">
        <v>1379265</v>
      </c>
      <c r="F920" s="205">
        <v>1689793</v>
      </c>
      <c r="G920" s="205">
        <v>397353</v>
      </c>
      <c r="H920" s="242">
        <v>13802783</v>
      </c>
      <c r="I920" s="136"/>
      <c r="J920" s="135" t="s">
        <v>617</v>
      </c>
      <c r="K920" s="205">
        <v>4764735</v>
      </c>
      <c r="L920" s="205">
        <v>2146807</v>
      </c>
      <c r="M920" s="205">
        <v>764495</v>
      </c>
      <c r="N920" s="205">
        <v>1275680</v>
      </c>
      <c r="O920" s="205">
        <v>1934011</v>
      </c>
      <c r="P920" s="205">
        <v>391217</v>
      </c>
      <c r="Q920" s="242">
        <v>11276945</v>
      </c>
      <c r="R920" s="136"/>
      <c r="S920" s="136"/>
      <c r="T920" s="136"/>
      <c r="U920" s="136"/>
      <c r="V920" s="136"/>
      <c r="W920" s="136"/>
      <c r="X920" s="136"/>
      <c r="Y920" s="136"/>
      <c r="Z920" s="136"/>
      <c r="AA920" s="136"/>
      <c r="AB920" s="136"/>
      <c r="AC920" s="136"/>
      <c r="AD920" s="136"/>
      <c r="AE920" s="136"/>
      <c r="AF920" s="136"/>
      <c r="AG920" s="136"/>
      <c r="AH920" s="136"/>
      <c r="AI920" s="136"/>
      <c r="AJ920" s="136"/>
      <c r="AK920" s="136"/>
      <c r="AL920" s="136"/>
      <c r="AM920" s="136"/>
      <c r="AN920" s="136"/>
      <c r="AO920" s="136"/>
      <c r="AP920" s="136"/>
      <c r="AQ920" s="136"/>
      <c r="AR920" s="136"/>
      <c r="AS920" s="136"/>
      <c r="AT920" s="136"/>
      <c r="AU920" s="136"/>
      <c r="AV920" s="136"/>
      <c r="AW920" s="136"/>
      <c r="AX920" s="136"/>
      <c r="AY920" s="136"/>
      <c r="AZ920" s="136"/>
      <c r="BA920" s="136"/>
      <c r="BB920" s="136"/>
      <c r="BC920" s="136"/>
      <c r="BD920" s="136"/>
      <c r="BE920" s="136"/>
      <c r="BF920" s="136"/>
      <c r="BG920" s="136"/>
      <c r="BH920" s="136"/>
      <c r="BI920" s="136"/>
      <c r="BJ920" s="136"/>
      <c r="BK920" s="136"/>
      <c r="BL920" s="136"/>
      <c r="BM920" s="136"/>
      <c r="BN920" s="136"/>
      <c r="BO920" s="136"/>
      <c r="BP920" s="136"/>
      <c r="BQ920" s="136"/>
      <c r="BR920" s="136"/>
      <c r="BS920" s="136"/>
      <c r="BT920" s="136"/>
      <c r="BU920" s="136"/>
      <c r="BV920" s="136"/>
      <c r="BW920" s="136"/>
      <c r="BX920" s="136"/>
      <c r="BY920" s="136"/>
      <c r="BZ920" s="136"/>
      <c r="CA920" s="136"/>
      <c r="CB920" s="136"/>
      <c r="CC920" s="136"/>
      <c r="CD920" s="136"/>
      <c r="CE920" s="136"/>
      <c r="CF920" s="136"/>
      <c r="CG920" s="136"/>
      <c r="CH920" s="136"/>
      <c r="CI920" s="136"/>
      <c r="CJ920" s="136"/>
      <c r="CK920" s="136"/>
      <c r="CL920" s="136"/>
      <c r="CM920" s="136"/>
      <c r="CN920" s="136"/>
      <c r="CO920" s="136"/>
      <c r="CP920" s="136"/>
      <c r="CQ920" s="136"/>
      <c r="CR920" s="136"/>
      <c r="CS920" s="136"/>
      <c r="CT920" s="136"/>
      <c r="CU920" s="136"/>
      <c r="CV920" s="136"/>
      <c r="CW920" s="136"/>
      <c r="CX920" s="136"/>
      <c r="CY920" s="136"/>
      <c r="CZ920" s="136"/>
      <c r="DA920" s="136"/>
      <c r="DB920" s="136"/>
      <c r="DC920" s="136"/>
      <c r="DD920" s="136"/>
      <c r="DE920" s="136"/>
      <c r="DF920" s="136"/>
      <c r="DG920" s="136"/>
      <c r="DH920" s="136"/>
      <c r="DI920" s="136"/>
      <c r="DJ920" s="136"/>
      <c r="DK920" s="136"/>
      <c r="DL920" s="136"/>
      <c r="DM920" s="136"/>
      <c r="DN920" s="136"/>
      <c r="DO920" s="136"/>
      <c r="DP920" s="136"/>
      <c r="DQ920" s="136"/>
      <c r="DR920" s="136"/>
      <c r="DS920" s="136"/>
      <c r="DT920" s="136"/>
      <c r="DU920" s="136"/>
      <c r="DV920" s="136"/>
      <c r="DW920" s="136"/>
      <c r="DX920" s="136"/>
      <c r="DY920" s="136"/>
      <c r="DZ920" s="136"/>
      <c r="EA920" s="136"/>
      <c r="EB920" s="136"/>
      <c r="EC920" s="136"/>
      <c r="ED920" s="136"/>
      <c r="EE920" s="136"/>
      <c r="EF920" s="136"/>
      <c r="EG920" s="136"/>
      <c r="EH920" s="136"/>
      <c r="EI920" s="136"/>
      <c r="EJ920" s="136"/>
      <c r="EK920" s="136"/>
      <c r="EL920" s="136"/>
      <c r="EM920" s="136"/>
      <c r="EN920" s="136"/>
      <c r="EO920" s="136"/>
      <c r="EP920" s="136"/>
      <c r="EQ920" s="136"/>
      <c r="ER920" s="136"/>
      <c r="ES920" s="136"/>
      <c r="ET920" s="136"/>
      <c r="EU920" s="136"/>
      <c r="EV920" s="136"/>
      <c r="EW920" s="136"/>
      <c r="EX920" s="136"/>
      <c r="EY920" s="136"/>
      <c r="EZ920" s="136"/>
      <c r="FA920" s="136"/>
      <c r="FB920" s="136"/>
      <c r="FC920" s="136"/>
      <c r="FD920" s="136"/>
      <c r="FE920" s="136"/>
      <c r="FF920" s="136"/>
      <c r="FG920" s="136"/>
      <c r="FH920" s="136"/>
      <c r="FI920" s="136"/>
      <c r="FJ920" s="136"/>
      <c r="FK920" s="136"/>
      <c r="FL920" s="136"/>
      <c r="FM920" s="136"/>
      <c r="FN920" s="136"/>
      <c r="FO920" s="136"/>
      <c r="FP920" s="136"/>
      <c r="FQ920" s="136"/>
      <c r="FR920" s="136"/>
      <c r="FS920" s="136"/>
      <c r="FT920" s="136"/>
      <c r="FU920" s="136"/>
      <c r="FV920" s="136"/>
      <c r="FW920" s="136"/>
      <c r="FX920" s="136"/>
      <c r="FY920" s="136"/>
      <c r="FZ920" s="136"/>
      <c r="GA920" s="136"/>
      <c r="GB920" s="136"/>
      <c r="GC920" s="136"/>
      <c r="GD920" s="136"/>
      <c r="GE920" s="136"/>
      <c r="GF920" s="136"/>
      <c r="GG920" s="136"/>
      <c r="GH920" s="136"/>
      <c r="GI920" s="136"/>
      <c r="GJ920" s="136"/>
      <c r="GK920" s="136"/>
      <c r="GL920" s="136"/>
      <c r="GM920" s="136"/>
      <c r="GN920" s="136"/>
      <c r="GO920" s="136"/>
      <c r="GP920" s="136"/>
      <c r="GQ920" s="136"/>
      <c r="GR920" s="136"/>
      <c r="GS920" s="136"/>
      <c r="GT920" s="136"/>
      <c r="GU920" s="136"/>
      <c r="GV920" s="136"/>
      <c r="GW920" s="136"/>
      <c r="GX920" s="136"/>
      <c r="GY920" s="136"/>
      <c r="GZ920" s="136"/>
      <c r="HA920" s="136"/>
      <c r="HB920" s="136"/>
      <c r="HC920" s="136"/>
      <c r="HD920" s="136"/>
      <c r="HE920" s="136"/>
      <c r="HF920" s="136"/>
      <c r="HG920" s="136"/>
      <c r="HH920" s="136"/>
      <c r="HI920" s="136"/>
      <c r="HJ920" s="136"/>
      <c r="HK920" s="136"/>
      <c r="HL920" s="136"/>
      <c r="HM920" s="136"/>
      <c r="HN920" s="136"/>
      <c r="HO920" s="136"/>
      <c r="HP920" s="136"/>
      <c r="HQ920" s="136"/>
      <c r="HR920" s="136"/>
      <c r="HS920" s="136"/>
      <c r="HT920" s="136"/>
      <c r="HU920" s="136"/>
      <c r="HV920" s="136"/>
      <c r="HW920" s="136"/>
      <c r="HX920" s="136"/>
      <c r="HY920" s="136"/>
      <c r="HZ920" s="136"/>
      <c r="IA920" s="136"/>
      <c r="IB920" s="136"/>
      <c r="IC920" s="136"/>
      <c r="ID920" s="136"/>
      <c r="IE920" s="136"/>
      <c r="IF920" s="136"/>
      <c r="IG920" s="136"/>
    </row>
    <row r="921" spans="1:241" ht="15" customHeight="1" x14ac:dyDescent="0.25">
      <c r="A921" s="135" t="s">
        <v>584</v>
      </c>
      <c r="B921" s="205">
        <v>4864481</v>
      </c>
      <c r="C921" s="205">
        <v>2971623</v>
      </c>
      <c r="D921" s="205">
        <v>920724</v>
      </c>
      <c r="E921" s="205">
        <v>900513</v>
      </c>
      <c r="F921" s="205">
        <v>1430727</v>
      </c>
      <c r="G921" s="205">
        <v>356975</v>
      </c>
      <c r="H921" s="242">
        <v>11445043</v>
      </c>
      <c r="I921" s="136"/>
      <c r="J921" s="135" t="s">
        <v>754</v>
      </c>
      <c r="K921" s="205">
        <v>4757431</v>
      </c>
      <c r="L921" s="205">
        <v>2627414</v>
      </c>
      <c r="M921" s="205">
        <v>726801</v>
      </c>
      <c r="N921" s="205">
        <v>1316243</v>
      </c>
      <c r="O921" s="205">
        <v>1784346</v>
      </c>
      <c r="P921" s="205">
        <v>444785</v>
      </c>
      <c r="Q921" s="242">
        <v>11657020</v>
      </c>
      <c r="R921" s="136"/>
      <c r="S921" s="136"/>
      <c r="T921" s="136"/>
      <c r="U921" s="136"/>
      <c r="V921" s="136"/>
      <c r="W921" s="136"/>
      <c r="X921" s="136"/>
      <c r="Y921" s="136"/>
      <c r="Z921" s="136"/>
      <c r="AA921" s="136"/>
      <c r="AB921" s="136"/>
      <c r="AC921" s="136"/>
      <c r="AD921" s="136"/>
      <c r="AE921" s="136"/>
      <c r="AF921" s="136"/>
      <c r="AG921" s="136"/>
      <c r="AH921" s="136"/>
      <c r="AI921" s="136"/>
      <c r="AJ921" s="136"/>
      <c r="AK921" s="136"/>
      <c r="AL921" s="136"/>
      <c r="AM921" s="136"/>
      <c r="AN921" s="136"/>
      <c r="AO921" s="136"/>
      <c r="AP921" s="136"/>
      <c r="AQ921" s="136"/>
      <c r="AR921" s="136"/>
      <c r="AS921" s="136"/>
      <c r="AT921" s="136"/>
      <c r="AU921" s="136"/>
      <c r="AV921" s="136"/>
      <c r="AW921" s="136"/>
      <c r="AX921" s="136"/>
      <c r="AY921" s="136"/>
      <c r="AZ921" s="136"/>
      <c r="BA921" s="136"/>
      <c r="BB921" s="136"/>
      <c r="BC921" s="136"/>
      <c r="BD921" s="136"/>
      <c r="BE921" s="136"/>
      <c r="BF921" s="136"/>
      <c r="BG921" s="136"/>
      <c r="BH921" s="136"/>
      <c r="BI921" s="136"/>
      <c r="BJ921" s="136"/>
      <c r="BK921" s="136"/>
      <c r="BL921" s="136"/>
      <c r="BM921" s="136"/>
      <c r="BN921" s="136"/>
      <c r="BO921" s="136"/>
      <c r="BP921" s="136"/>
      <c r="BQ921" s="136"/>
      <c r="BR921" s="136"/>
      <c r="BS921" s="136"/>
      <c r="BT921" s="136"/>
      <c r="BU921" s="136"/>
      <c r="BV921" s="136"/>
      <c r="BW921" s="136"/>
      <c r="BX921" s="136"/>
      <c r="BY921" s="136"/>
      <c r="BZ921" s="136"/>
      <c r="CA921" s="136"/>
      <c r="CB921" s="136"/>
      <c r="CC921" s="136"/>
      <c r="CD921" s="136"/>
      <c r="CE921" s="136"/>
      <c r="CF921" s="136"/>
      <c r="CG921" s="136"/>
      <c r="CH921" s="136"/>
      <c r="CI921" s="136"/>
      <c r="CJ921" s="136"/>
      <c r="CK921" s="136"/>
      <c r="CL921" s="136"/>
      <c r="CM921" s="136"/>
      <c r="CN921" s="136"/>
      <c r="CO921" s="136"/>
      <c r="CP921" s="136"/>
      <c r="CQ921" s="136"/>
      <c r="CR921" s="136"/>
      <c r="CS921" s="136"/>
      <c r="CT921" s="136"/>
      <c r="CU921" s="136"/>
      <c r="CV921" s="136"/>
      <c r="CW921" s="136"/>
      <c r="CX921" s="136"/>
      <c r="CY921" s="136"/>
      <c r="CZ921" s="136"/>
      <c r="DA921" s="136"/>
      <c r="DB921" s="136"/>
      <c r="DC921" s="136"/>
      <c r="DD921" s="136"/>
      <c r="DE921" s="136"/>
      <c r="DF921" s="136"/>
      <c r="DG921" s="136"/>
      <c r="DH921" s="136"/>
      <c r="DI921" s="136"/>
      <c r="DJ921" s="136"/>
      <c r="DK921" s="136"/>
      <c r="DL921" s="136"/>
      <c r="DM921" s="136"/>
      <c r="DN921" s="136"/>
      <c r="DO921" s="136"/>
      <c r="DP921" s="136"/>
      <c r="DQ921" s="136"/>
      <c r="DR921" s="136"/>
      <c r="DS921" s="136"/>
      <c r="DT921" s="136"/>
      <c r="DU921" s="136"/>
      <c r="DV921" s="136"/>
      <c r="DW921" s="136"/>
      <c r="DX921" s="136"/>
      <c r="DY921" s="136"/>
      <c r="DZ921" s="136"/>
      <c r="EA921" s="136"/>
      <c r="EB921" s="136"/>
      <c r="EC921" s="136"/>
      <c r="ED921" s="136"/>
      <c r="EE921" s="136"/>
      <c r="EF921" s="136"/>
      <c r="EG921" s="136"/>
      <c r="EH921" s="136"/>
      <c r="EI921" s="136"/>
      <c r="EJ921" s="136"/>
      <c r="EK921" s="136"/>
      <c r="EL921" s="136"/>
      <c r="EM921" s="136"/>
      <c r="EN921" s="136"/>
      <c r="EO921" s="136"/>
      <c r="EP921" s="136"/>
      <c r="EQ921" s="136"/>
      <c r="ER921" s="136"/>
      <c r="ES921" s="136"/>
      <c r="ET921" s="136"/>
      <c r="EU921" s="136"/>
      <c r="EV921" s="136"/>
      <c r="EW921" s="136"/>
      <c r="EX921" s="136"/>
      <c r="EY921" s="136"/>
      <c r="EZ921" s="136"/>
      <c r="FA921" s="136"/>
      <c r="FB921" s="136"/>
      <c r="FC921" s="136"/>
      <c r="FD921" s="136"/>
      <c r="FE921" s="136"/>
      <c r="FF921" s="136"/>
      <c r="FG921" s="136"/>
      <c r="FH921" s="136"/>
      <c r="FI921" s="136"/>
      <c r="FJ921" s="136"/>
      <c r="FK921" s="136"/>
      <c r="FL921" s="136"/>
      <c r="FM921" s="136"/>
      <c r="FN921" s="136"/>
      <c r="FO921" s="136"/>
      <c r="FP921" s="136"/>
      <c r="FQ921" s="136"/>
      <c r="FR921" s="136"/>
      <c r="FS921" s="136"/>
      <c r="FT921" s="136"/>
      <c r="FU921" s="136"/>
      <c r="FV921" s="136"/>
      <c r="FW921" s="136"/>
      <c r="FX921" s="136"/>
      <c r="FY921" s="136"/>
      <c r="FZ921" s="136"/>
      <c r="GA921" s="136"/>
      <c r="GB921" s="136"/>
      <c r="GC921" s="136"/>
      <c r="GD921" s="136"/>
      <c r="GE921" s="136"/>
      <c r="GF921" s="136"/>
      <c r="GG921" s="136"/>
      <c r="GH921" s="136"/>
      <c r="GI921" s="136"/>
      <c r="GJ921" s="136"/>
      <c r="GK921" s="136"/>
      <c r="GL921" s="136"/>
      <c r="GM921" s="136"/>
      <c r="GN921" s="136"/>
      <c r="GO921" s="136"/>
      <c r="GP921" s="136"/>
      <c r="GQ921" s="136"/>
      <c r="GR921" s="136"/>
      <c r="GS921" s="136"/>
      <c r="GT921" s="136"/>
      <c r="GU921" s="136"/>
      <c r="GV921" s="136"/>
      <c r="GW921" s="136"/>
      <c r="GX921" s="136"/>
      <c r="GY921" s="136"/>
      <c r="GZ921" s="136"/>
      <c r="HA921" s="136"/>
      <c r="HB921" s="136"/>
      <c r="HC921" s="136"/>
      <c r="HD921" s="136"/>
      <c r="HE921" s="136"/>
      <c r="HF921" s="136"/>
      <c r="HG921" s="136"/>
      <c r="HH921" s="136"/>
      <c r="HI921" s="136"/>
      <c r="HJ921" s="136"/>
      <c r="HK921" s="136"/>
      <c r="HL921" s="136"/>
      <c r="HM921" s="136"/>
      <c r="HN921" s="136"/>
      <c r="HO921" s="136"/>
      <c r="HP921" s="136"/>
      <c r="HQ921" s="136"/>
      <c r="HR921" s="136"/>
      <c r="HS921" s="136"/>
      <c r="HT921" s="136"/>
      <c r="HU921" s="136"/>
      <c r="HV921" s="136"/>
      <c r="HW921" s="136"/>
      <c r="HX921" s="136"/>
      <c r="HY921" s="136"/>
      <c r="HZ921" s="136"/>
      <c r="IA921" s="136"/>
      <c r="IB921" s="136"/>
      <c r="IC921" s="136"/>
      <c r="ID921" s="136"/>
      <c r="IE921" s="136"/>
      <c r="IF921" s="136"/>
      <c r="IG921" s="136"/>
    </row>
    <row r="922" spans="1:241" ht="15" customHeight="1" x14ac:dyDescent="0.25">
      <c r="A922" s="135" t="s">
        <v>587</v>
      </c>
      <c r="B922" s="205">
        <v>9201021</v>
      </c>
      <c r="C922" s="205">
        <v>4417727</v>
      </c>
      <c r="D922" s="205">
        <v>650044</v>
      </c>
      <c r="E922" s="205">
        <v>802355</v>
      </c>
      <c r="F922" s="205">
        <v>1653975</v>
      </c>
      <c r="G922" s="205">
        <v>307433</v>
      </c>
      <c r="H922" s="242">
        <v>17032555</v>
      </c>
      <c r="I922" s="136"/>
      <c r="J922" s="135" t="s">
        <v>690</v>
      </c>
      <c r="K922" s="205">
        <v>6615698</v>
      </c>
      <c r="L922" s="205">
        <v>2647905</v>
      </c>
      <c r="M922" s="205">
        <v>780620</v>
      </c>
      <c r="N922" s="205">
        <v>1073109</v>
      </c>
      <c r="O922" s="205">
        <v>2091387</v>
      </c>
      <c r="P922" s="205">
        <v>462959</v>
      </c>
      <c r="Q922" s="242">
        <v>13671678</v>
      </c>
      <c r="R922" s="136"/>
      <c r="S922" s="136"/>
      <c r="T922" s="136"/>
      <c r="U922" s="136"/>
      <c r="V922" s="136"/>
      <c r="W922" s="136"/>
      <c r="X922" s="136"/>
      <c r="Y922" s="136"/>
      <c r="Z922" s="136"/>
      <c r="AA922" s="136"/>
      <c r="AB922" s="136"/>
      <c r="AC922" s="136"/>
      <c r="AD922" s="136"/>
      <c r="AE922" s="136"/>
      <c r="AF922" s="136"/>
      <c r="AG922" s="136"/>
      <c r="AH922" s="136"/>
      <c r="AI922" s="136"/>
      <c r="AJ922" s="136"/>
      <c r="AK922" s="136"/>
      <c r="AL922" s="136"/>
      <c r="AM922" s="136"/>
      <c r="AN922" s="136"/>
      <c r="AO922" s="136"/>
      <c r="AP922" s="136"/>
      <c r="AQ922" s="136"/>
      <c r="AR922" s="136"/>
      <c r="AS922" s="136"/>
      <c r="AT922" s="136"/>
      <c r="AU922" s="136"/>
      <c r="AV922" s="136"/>
      <c r="AW922" s="136"/>
      <c r="AX922" s="136"/>
      <c r="AY922" s="136"/>
      <c r="AZ922" s="136"/>
      <c r="BA922" s="136"/>
      <c r="BB922" s="136"/>
      <c r="BC922" s="136"/>
      <c r="BD922" s="136"/>
      <c r="BE922" s="136"/>
      <c r="BF922" s="136"/>
      <c r="BG922" s="136"/>
      <c r="BH922" s="136"/>
      <c r="BI922" s="136"/>
      <c r="BJ922" s="136"/>
      <c r="BK922" s="136"/>
      <c r="BL922" s="136"/>
      <c r="BM922" s="136"/>
      <c r="BN922" s="136"/>
      <c r="BO922" s="136"/>
      <c r="BP922" s="136"/>
      <c r="BQ922" s="136"/>
      <c r="BR922" s="136"/>
      <c r="BS922" s="136"/>
      <c r="BT922" s="136"/>
      <c r="BU922" s="136"/>
      <c r="BV922" s="136"/>
      <c r="BW922" s="136"/>
      <c r="BX922" s="136"/>
      <c r="BY922" s="136"/>
      <c r="BZ922" s="136"/>
      <c r="CA922" s="136"/>
      <c r="CB922" s="136"/>
      <c r="CC922" s="136"/>
      <c r="CD922" s="136"/>
      <c r="CE922" s="136"/>
      <c r="CF922" s="136"/>
      <c r="CG922" s="136"/>
      <c r="CH922" s="136"/>
      <c r="CI922" s="136"/>
      <c r="CJ922" s="136"/>
      <c r="CK922" s="136"/>
      <c r="CL922" s="136"/>
      <c r="CM922" s="136"/>
      <c r="CN922" s="136"/>
      <c r="CO922" s="136"/>
      <c r="CP922" s="136"/>
      <c r="CQ922" s="136"/>
      <c r="CR922" s="136"/>
      <c r="CS922" s="136"/>
      <c r="CT922" s="136"/>
      <c r="CU922" s="136"/>
      <c r="CV922" s="136"/>
      <c r="CW922" s="136"/>
      <c r="CX922" s="136"/>
      <c r="CY922" s="136"/>
      <c r="CZ922" s="136"/>
      <c r="DA922" s="136"/>
      <c r="DB922" s="136"/>
      <c r="DC922" s="136"/>
      <c r="DD922" s="136"/>
      <c r="DE922" s="136"/>
      <c r="DF922" s="136"/>
      <c r="DG922" s="136"/>
      <c r="DH922" s="136"/>
      <c r="DI922" s="136"/>
      <c r="DJ922" s="136"/>
      <c r="DK922" s="136"/>
      <c r="DL922" s="136"/>
      <c r="DM922" s="136"/>
      <c r="DN922" s="136"/>
      <c r="DO922" s="136"/>
      <c r="DP922" s="136"/>
      <c r="DQ922" s="136"/>
      <c r="DR922" s="136"/>
      <c r="DS922" s="136"/>
      <c r="DT922" s="136"/>
      <c r="DU922" s="136"/>
      <c r="DV922" s="136"/>
      <c r="DW922" s="136"/>
      <c r="DX922" s="136"/>
      <c r="DY922" s="136"/>
      <c r="DZ922" s="136"/>
      <c r="EA922" s="136"/>
      <c r="EB922" s="136"/>
      <c r="EC922" s="136"/>
      <c r="ED922" s="136"/>
      <c r="EE922" s="136"/>
      <c r="EF922" s="136"/>
      <c r="EG922" s="136"/>
      <c r="EH922" s="136"/>
      <c r="EI922" s="136"/>
      <c r="EJ922" s="136"/>
      <c r="EK922" s="136"/>
      <c r="EL922" s="136"/>
      <c r="EM922" s="136"/>
      <c r="EN922" s="136"/>
      <c r="EO922" s="136"/>
      <c r="EP922" s="136"/>
      <c r="EQ922" s="136"/>
      <c r="ER922" s="136"/>
      <c r="ES922" s="136"/>
      <c r="ET922" s="136"/>
      <c r="EU922" s="136"/>
      <c r="EV922" s="136"/>
      <c r="EW922" s="136"/>
      <c r="EX922" s="136"/>
      <c r="EY922" s="136"/>
      <c r="EZ922" s="136"/>
      <c r="FA922" s="136"/>
      <c r="FB922" s="136"/>
      <c r="FC922" s="136"/>
      <c r="FD922" s="136"/>
      <c r="FE922" s="136"/>
      <c r="FF922" s="136"/>
      <c r="FG922" s="136"/>
      <c r="FH922" s="136"/>
      <c r="FI922" s="136"/>
      <c r="FJ922" s="136"/>
      <c r="FK922" s="136"/>
      <c r="FL922" s="136"/>
      <c r="FM922" s="136"/>
      <c r="FN922" s="136"/>
      <c r="FO922" s="136"/>
      <c r="FP922" s="136"/>
      <c r="FQ922" s="136"/>
      <c r="FR922" s="136"/>
      <c r="FS922" s="136"/>
      <c r="FT922" s="136"/>
      <c r="FU922" s="136"/>
      <c r="FV922" s="136"/>
      <c r="FW922" s="136"/>
      <c r="FX922" s="136"/>
      <c r="FY922" s="136"/>
      <c r="FZ922" s="136"/>
      <c r="GA922" s="136"/>
      <c r="GB922" s="136"/>
      <c r="GC922" s="136"/>
      <c r="GD922" s="136"/>
      <c r="GE922" s="136"/>
      <c r="GF922" s="136"/>
      <c r="GG922" s="136"/>
      <c r="GH922" s="136"/>
      <c r="GI922" s="136"/>
      <c r="GJ922" s="136"/>
      <c r="GK922" s="136"/>
      <c r="GL922" s="136"/>
      <c r="GM922" s="136"/>
      <c r="GN922" s="136"/>
      <c r="GO922" s="136"/>
      <c r="GP922" s="136"/>
      <c r="GQ922" s="136"/>
      <c r="GR922" s="136"/>
      <c r="GS922" s="136"/>
      <c r="GT922" s="136"/>
      <c r="GU922" s="136"/>
      <c r="GV922" s="136"/>
      <c r="GW922" s="136"/>
      <c r="GX922" s="136"/>
      <c r="GY922" s="136"/>
      <c r="GZ922" s="136"/>
      <c r="HA922" s="136"/>
      <c r="HB922" s="136"/>
      <c r="HC922" s="136"/>
      <c r="HD922" s="136"/>
      <c r="HE922" s="136"/>
      <c r="HF922" s="136"/>
      <c r="HG922" s="136"/>
      <c r="HH922" s="136"/>
      <c r="HI922" s="136"/>
      <c r="HJ922" s="136"/>
      <c r="HK922" s="136"/>
      <c r="HL922" s="136"/>
      <c r="HM922" s="136"/>
      <c r="HN922" s="136"/>
      <c r="HO922" s="136"/>
      <c r="HP922" s="136"/>
      <c r="HQ922" s="136"/>
      <c r="HR922" s="136"/>
      <c r="HS922" s="136"/>
      <c r="HT922" s="136"/>
      <c r="HU922" s="136"/>
      <c r="HV922" s="136"/>
      <c r="HW922" s="136"/>
      <c r="HX922" s="136"/>
      <c r="HY922" s="136"/>
      <c r="HZ922" s="136"/>
      <c r="IA922" s="136"/>
      <c r="IB922" s="136"/>
      <c r="IC922" s="136"/>
      <c r="ID922" s="136"/>
      <c r="IE922" s="136"/>
      <c r="IF922" s="136"/>
      <c r="IG922" s="136"/>
    </row>
    <row r="923" spans="1:241" ht="15" customHeight="1" x14ac:dyDescent="0.25">
      <c r="A923" s="135" t="s">
        <v>588</v>
      </c>
      <c r="B923" s="205">
        <v>6867983</v>
      </c>
      <c r="C923" s="205">
        <v>3067427</v>
      </c>
      <c r="D923" s="205">
        <v>481564</v>
      </c>
      <c r="E923" s="205">
        <v>956580</v>
      </c>
      <c r="F923" s="205">
        <v>2056015</v>
      </c>
      <c r="G923" s="205">
        <v>273400</v>
      </c>
      <c r="H923" s="242">
        <v>13702969</v>
      </c>
      <c r="I923" s="136"/>
      <c r="J923" s="135" t="s">
        <v>618</v>
      </c>
      <c r="K923" s="205">
        <v>3994601</v>
      </c>
      <c r="L923" s="205">
        <v>2069506</v>
      </c>
      <c r="M923" s="205">
        <v>567380</v>
      </c>
      <c r="N923" s="205">
        <v>1237418</v>
      </c>
      <c r="O923" s="205">
        <v>1275698</v>
      </c>
      <c r="P923" s="205">
        <v>260633</v>
      </c>
      <c r="Q923" s="242">
        <v>9405236</v>
      </c>
      <c r="R923" s="136"/>
      <c r="S923" s="136"/>
      <c r="T923" s="136"/>
      <c r="U923" s="136"/>
      <c r="V923" s="136"/>
      <c r="W923" s="136"/>
      <c r="X923" s="136"/>
      <c r="Y923" s="136"/>
      <c r="Z923" s="136"/>
      <c r="AA923" s="136"/>
      <c r="AB923" s="136"/>
      <c r="AC923" s="136"/>
      <c r="AD923" s="136"/>
      <c r="AE923" s="136"/>
      <c r="AF923" s="136"/>
      <c r="AG923" s="136"/>
      <c r="AH923" s="136"/>
      <c r="AI923" s="136"/>
      <c r="AJ923" s="136"/>
      <c r="AK923" s="136"/>
      <c r="AL923" s="136"/>
      <c r="AM923" s="136"/>
      <c r="AN923" s="136"/>
      <c r="AO923" s="136"/>
      <c r="AP923" s="136"/>
      <c r="AQ923" s="136"/>
      <c r="AR923" s="136"/>
      <c r="AS923" s="136"/>
      <c r="AT923" s="136"/>
      <c r="AU923" s="136"/>
      <c r="AV923" s="136"/>
      <c r="AW923" s="136"/>
      <c r="AX923" s="136"/>
      <c r="AY923" s="136"/>
      <c r="AZ923" s="136"/>
      <c r="BA923" s="136"/>
      <c r="BB923" s="136"/>
      <c r="BC923" s="136"/>
      <c r="BD923" s="136"/>
      <c r="BE923" s="136"/>
      <c r="BF923" s="136"/>
      <c r="BG923" s="136"/>
      <c r="BH923" s="136"/>
      <c r="BI923" s="136"/>
      <c r="BJ923" s="136"/>
      <c r="BK923" s="136"/>
      <c r="BL923" s="136"/>
      <c r="BM923" s="136"/>
      <c r="BN923" s="136"/>
      <c r="BO923" s="136"/>
      <c r="BP923" s="136"/>
      <c r="BQ923" s="136"/>
      <c r="BR923" s="136"/>
      <c r="BS923" s="136"/>
      <c r="BT923" s="136"/>
      <c r="BU923" s="136"/>
      <c r="BV923" s="136"/>
      <c r="BW923" s="136"/>
      <c r="BX923" s="136"/>
      <c r="BY923" s="136"/>
      <c r="BZ923" s="136"/>
      <c r="CA923" s="136"/>
      <c r="CB923" s="136"/>
      <c r="CC923" s="136"/>
      <c r="CD923" s="136"/>
      <c r="CE923" s="136"/>
      <c r="CF923" s="136"/>
      <c r="CG923" s="136"/>
      <c r="CH923" s="136"/>
      <c r="CI923" s="136"/>
      <c r="CJ923" s="136"/>
      <c r="CK923" s="136"/>
      <c r="CL923" s="136"/>
      <c r="CM923" s="136"/>
      <c r="CN923" s="136"/>
      <c r="CO923" s="136"/>
      <c r="CP923" s="136"/>
      <c r="CQ923" s="136"/>
      <c r="CR923" s="136"/>
      <c r="CS923" s="136"/>
      <c r="CT923" s="136"/>
      <c r="CU923" s="136"/>
      <c r="CV923" s="136"/>
      <c r="CW923" s="136"/>
      <c r="CX923" s="136"/>
      <c r="CY923" s="136"/>
      <c r="CZ923" s="136"/>
      <c r="DA923" s="136"/>
      <c r="DB923" s="136"/>
      <c r="DC923" s="136"/>
      <c r="DD923" s="136"/>
      <c r="DE923" s="136"/>
      <c r="DF923" s="136"/>
      <c r="DG923" s="136"/>
      <c r="DH923" s="136"/>
      <c r="DI923" s="136"/>
      <c r="DJ923" s="136"/>
      <c r="DK923" s="136"/>
      <c r="DL923" s="136"/>
      <c r="DM923" s="136"/>
      <c r="DN923" s="136"/>
      <c r="DO923" s="136"/>
      <c r="DP923" s="136"/>
      <c r="DQ923" s="136"/>
      <c r="DR923" s="136"/>
      <c r="DS923" s="136"/>
      <c r="DT923" s="136"/>
      <c r="DU923" s="136"/>
      <c r="DV923" s="136"/>
      <c r="DW923" s="136"/>
      <c r="DX923" s="136"/>
      <c r="DY923" s="136"/>
      <c r="DZ923" s="136"/>
      <c r="EA923" s="136"/>
      <c r="EB923" s="136"/>
      <c r="EC923" s="136"/>
      <c r="ED923" s="136"/>
      <c r="EE923" s="136"/>
      <c r="EF923" s="136"/>
      <c r="EG923" s="136"/>
      <c r="EH923" s="136"/>
      <c r="EI923" s="136"/>
      <c r="EJ923" s="136"/>
      <c r="EK923" s="136"/>
      <c r="EL923" s="136"/>
      <c r="EM923" s="136"/>
      <c r="EN923" s="136"/>
      <c r="EO923" s="136"/>
      <c r="EP923" s="136"/>
      <c r="EQ923" s="136"/>
      <c r="ER923" s="136"/>
      <c r="ES923" s="136"/>
      <c r="ET923" s="136"/>
      <c r="EU923" s="136"/>
      <c r="EV923" s="136"/>
      <c r="EW923" s="136"/>
      <c r="EX923" s="136"/>
      <c r="EY923" s="136"/>
      <c r="EZ923" s="136"/>
      <c r="FA923" s="136"/>
      <c r="FB923" s="136"/>
      <c r="FC923" s="136"/>
      <c r="FD923" s="136"/>
      <c r="FE923" s="136"/>
      <c r="FF923" s="136"/>
      <c r="FG923" s="136"/>
      <c r="FH923" s="136"/>
      <c r="FI923" s="136"/>
      <c r="FJ923" s="136"/>
      <c r="FK923" s="136"/>
      <c r="FL923" s="136"/>
      <c r="FM923" s="136"/>
      <c r="FN923" s="136"/>
      <c r="FO923" s="136"/>
      <c r="FP923" s="136"/>
      <c r="FQ923" s="136"/>
      <c r="FR923" s="136"/>
      <c r="FS923" s="136"/>
      <c r="FT923" s="136"/>
      <c r="FU923" s="136"/>
      <c r="FV923" s="136"/>
      <c r="FW923" s="136"/>
      <c r="FX923" s="136"/>
      <c r="FY923" s="136"/>
      <c r="FZ923" s="136"/>
      <c r="GA923" s="136"/>
      <c r="GB923" s="136"/>
      <c r="GC923" s="136"/>
      <c r="GD923" s="136"/>
      <c r="GE923" s="136"/>
      <c r="GF923" s="136"/>
      <c r="GG923" s="136"/>
      <c r="GH923" s="136"/>
      <c r="GI923" s="136"/>
      <c r="GJ923" s="136"/>
      <c r="GK923" s="136"/>
      <c r="GL923" s="136"/>
      <c r="GM923" s="136"/>
      <c r="GN923" s="136"/>
      <c r="GO923" s="136"/>
      <c r="GP923" s="136"/>
      <c r="GQ923" s="136"/>
      <c r="GR923" s="136"/>
      <c r="GS923" s="136"/>
      <c r="GT923" s="136"/>
      <c r="GU923" s="136"/>
      <c r="GV923" s="136"/>
      <c r="GW923" s="136"/>
      <c r="GX923" s="136"/>
      <c r="GY923" s="136"/>
      <c r="GZ923" s="136"/>
      <c r="HA923" s="136"/>
      <c r="HB923" s="136"/>
      <c r="HC923" s="136"/>
      <c r="HD923" s="136"/>
      <c r="HE923" s="136"/>
      <c r="HF923" s="136"/>
      <c r="HG923" s="136"/>
      <c r="HH923" s="136"/>
      <c r="HI923" s="136"/>
      <c r="HJ923" s="136"/>
      <c r="HK923" s="136"/>
      <c r="HL923" s="136"/>
      <c r="HM923" s="136"/>
      <c r="HN923" s="136"/>
      <c r="HO923" s="136"/>
      <c r="HP923" s="136"/>
      <c r="HQ923" s="136"/>
      <c r="HR923" s="136"/>
      <c r="HS923" s="136"/>
      <c r="HT923" s="136"/>
      <c r="HU923" s="136"/>
      <c r="HV923" s="136"/>
      <c r="HW923" s="136"/>
      <c r="HX923" s="136"/>
      <c r="HY923" s="136"/>
      <c r="HZ923" s="136"/>
      <c r="IA923" s="136"/>
      <c r="IB923" s="136"/>
      <c r="IC923" s="136"/>
      <c r="ID923" s="136"/>
      <c r="IE923" s="136"/>
      <c r="IF923" s="136"/>
      <c r="IG923" s="136"/>
    </row>
    <row r="924" spans="1:241" ht="15" customHeight="1" x14ac:dyDescent="0.25">
      <c r="A924" s="135" t="s">
        <v>741</v>
      </c>
      <c r="B924" s="205">
        <v>11346634</v>
      </c>
      <c r="C924" s="205">
        <v>4262033</v>
      </c>
      <c r="D924" s="205">
        <v>952595</v>
      </c>
      <c r="E924" s="205">
        <v>745470</v>
      </c>
      <c r="F924" s="205">
        <v>1738265</v>
      </c>
      <c r="G924" s="205">
        <v>480546</v>
      </c>
      <c r="H924" s="242">
        <v>19525543</v>
      </c>
      <c r="I924" s="136"/>
      <c r="J924" s="135" t="s">
        <v>621</v>
      </c>
      <c r="K924" s="205">
        <v>4415224</v>
      </c>
      <c r="L924" s="205">
        <v>2357572</v>
      </c>
      <c r="M924" s="205">
        <v>507643</v>
      </c>
      <c r="N924" s="205">
        <v>1273693</v>
      </c>
      <c r="O924" s="205">
        <v>1296944</v>
      </c>
      <c r="P924" s="205">
        <v>322221</v>
      </c>
      <c r="Q924" s="242">
        <v>10173297</v>
      </c>
      <c r="R924" s="136"/>
      <c r="S924" s="136"/>
      <c r="T924" s="136"/>
      <c r="U924" s="136"/>
      <c r="V924" s="136"/>
      <c r="W924" s="136"/>
      <c r="X924" s="136"/>
      <c r="Y924" s="136"/>
      <c r="Z924" s="136"/>
      <c r="AA924" s="136"/>
      <c r="AB924" s="136"/>
      <c r="AC924" s="136"/>
      <c r="AD924" s="136"/>
      <c r="AE924" s="136"/>
      <c r="AF924" s="136"/>
      <c r="AG924" s="136"/>
      <c r="AH924" s="136"/>
      <c r="AI924" s="136"/>
      <c r="AJ924" s="136"/>
      <c r="AK924" s="136"/>
      <c r="AL924" s="136"/>
      <c r="AM924" s="136"/>
      <c r="AN924" s="136"/>
      <c r="AO924" s="136"/>
      <c r="AP924" s="136"/>
      <c r="AQ924" s="136"/>
      <c r="AR924" s="136"/>
      <c r="AS924" s="136"/>
      <c r="AT924" s="136"/>
      <c r="AU924" s="136"/>
      <c r="AV924" s="136"/>
      <c r="AW924" s="136"/>
      <c r="AX924" s="136"/>
      <c r="AY924" s="136"/>
      <c r="AZ924" s="136"/>
      <c r="BA924" s="136"/>
      <c r="BB924" s="136"/>
      <c r="BC924" s="136"/>
      <c r="BD924" s="136"/>
      <c r="BE924" s="136"/>
      <c r="BF924" s="136"/>
      <c r="BG924" s="136"/>
      <c r="BH924" s="136"/>
      <c r="BI924" s="136"/>
      <c r="BJ924" s="136"/>
      <c r="BK924" s="136"/>
      <c r="BL924" s="136"/>
      <c r="BM924" s="136"/>
      <c r="BN924" s="136"/>
      <c r="BO924" s="136"/>
      <c r="BP924" s="136"/>
      <c r="BQ924" s="136"/>
      <c r="BR924" s="136"/>
      <c r="BS924" s="136"/>
      <c r="BT924" s="136"/>
      <c r="BU924" s="136"/>
      <c r="BV924" s="136"/>
      <c r="BW924" s="136"/>
      <c r="BX924" s="136"/>
      <c r="BY924" s="136"/>
      <c r="BZ924" s="136"/>
      <c r="CA924" s="136"/>
      <c r="CB924" s="136"/>
      <c r="CC924" s="136"/>
      <c r="CD924" s="136"/>
      <c r="CE924" s="136"/>
      <c r="CF924" s="136"/>
      <c r="CG924" s="136"/>
      <c r="CH924" s="136"/>
      <c r="CI924" s="136"/>
      <c r="CJ924" s="136"/>
      <c r="CK924" s="136"/>
      <c r="CL924" s="136"/>
      <c r="CM924" s="136"/>
      <c r="CN924" s="136"/>
      <c r="CO924" s="136"/>
      <c r="CP924" s="136"/>
      <c r="CQ924" s="136"/>
      <c r="CR924" s="136"/>
      <c r="CS924" s="136"/>
      <c r="CT924" s="136"/>
      <c r="CU924" s="136"/>
      <c r="CV924" s="136"/>
      <c r="CW924" s="136"/>
      <c r="CX924" s="136"/>
      <c r="CY924" s="136"/>
      <c r="CZ924" s="136"/>
      <c r="DA924" s="136"/>
      <c r="DB924" s="136"/>
      <c r="DC924" s="136"/>
      <c r="DD924" s="136"/>
      <c r="DE924" s="136"/>
      <c r="DF924" s="136"/>
      <c r="DG924" s="136"/>
      <c r="DH924" s="136"/>
      <c r="DI924" s="136"/>
      <c r="DJ924" s="136"/>
      <c r="DK924" s="136"/>
      <c r="DL924" s="136"/>
      <c r="DM924" s="136"/>
      <c r="DN924" s="136"/>
      <c r="DO924" s="136"/>
      <c r="DP924" s="136"/>
      <c r="DQ924" s="136"/>
      <c r="DR924" s="136"/>
      <c r="DS924" s="136"/>
      <c r="DT924" s="136"/>
      <c r="DU924" s="136"/>
      <c r="DV924" s="136"/>
      <c r="DW924" s="136"/>
      <c r="DX924" s="136"/>
      <c r="DY924" s="136"/>
      <c r="DZ924" s="136"/>
      <c r="EA924" s="136"/>
      <c r="EB924" s="136"/>
      <c r="EC924" s="136"/>
      <c r="ED924" s="136"/>
      <c r="EE924" s="136"/>
      <c r="EF924" s="136"/>
      <c r="EG924" s="136"/>
      <c r="EH924" s="136"/>
      <c r="EI924" s="136"/>
      <c r="EJ924" s="136"/>
      <c r="EK924" s="136"/>
      <c r="EL924" s="136"/>
      <c r="EM924" s="136"/>
      <c r="EN924" s="136"/>
      <c r="EO924" s="136"/>
      <c r="EP924" s="136"/>
      <c r="EQ924" s="136"/>
      <c r="ER924" s="136"/>
      <c r="ES924" s="136"/>
      <c r="ET924" s="136"/>
      <c r="EU924" s="136"/>
      <c r="EV924" s="136"/>
      <c r="EW924" s="136"/>
      <c r="EX924" s="136"/>
      <c r="EY924" s="136"/>
      <c r="EZ924" s="136"/>
      <c r="FA924" s="136"/>
      <c r="FB924" s="136"/>
      <c r="FC924" s="136"/>
      <c r="FD924" s="136"/>
      <c r="FE924" s="136"/>
      <c r="FF924" s="136"/>
      <c r="FG924" s="136"/>
      <c r="FH924" s="136"/>
      <c r="FI924" s="136"/>
      <c r="FJ924" s="136"/>
      <c r="FK924" s="136"/>
      <c r="FL924" s="136"/>
      <c r="FM924" s="136"/>
      <c r="FN924" s="136"/>
      <c r="FO924" s="136"/>
      <c r="FP924" s="136"/>
      <c r="FQ924" s="136"/>
      <c r="FR924" s="136"/>
      <c r="FS924" s="136"/>
      <c r="FT924" s="136"/>
      <c r="FU924" s="136"/>
      <c r="FV924" s="136"/>
      <c r="FW924" s="136"/>
      <c r="FX924" s="136"/>
      <c r="FY924" s="136"/>
      <c r="FZ924" s="136"/>
      <c r="GA924" s="136"/>
      <c r="GB924" s="136"/>
      <c r="GC924" s="136"/>
      <c r="GD924" s="136"/>
      <c r="GE924" s="136"/>
      <c r="GF924" s="136"/>
      <c r="GG924" s="136"/>
      <c r="GH924" s="136"/>
      <c r="GI924" s="136"/>
      <c r="GJ924" s="136"/>
      <c r="GK924" s="136"/>
      <c r="GL924" s="136"/>
      <c r="GM924" s="136"/>
      <c r="GN924" s="136"/>
      <c r="GO924" s="136"/>
      <c r="GP924" s="136"/>
      <c r="GQ924" s="136"/>
      <c r="GR924" s="136"/>
      <c r="GS924" s="136"/>
      <c r="GT924" s="136"/>
      <c r="GU924" s="136"/>
      <c r="GV924" s="136"/>
      <c r="GW924" s="136"/>
      <c r="GX924" s="136"/>
      <c r="GY924" s="136"/>
      <c r="GZ924" s="136"/>
      <c r="HA924" s="136"/>
      <c r="HB924" s="136"/>
      <c r="HC924" s="136"/>
      <c r="HD924" s="136"/>
      <c r="HE924" s="136"/>
      <c r="HF924" s="136"/>
      <c r="HG924" s="136"/>
      <c r="HH924" s="136"/>
      <c r="HI924" s="136"/>
      <c r="HJ924" s="136"/>
      <c r="HK924" s="136"/>
      <c r="HL924" s="136"/>
      <c r="HM924" s="136"/>
      <c r="HN924" s="136"/>
      <c r="HO924" s="136"/>
      <c r="HP924" s="136"/>
      <c r="HQ924" s="136"/>
      <c r="HR924" s="136"/>
      <c r="HS924" s="136"/>
      <c r="HT924" s="136"/>
      <c r="HU924" s="136"/>
      <c r="HV924" s="136"/>
      <c r="HW924" s="136"/>
      <c r="HX924" s="136"/>
      <c r="HY924" s="136"/>
      <c r="HZ924" s="136"/>
      <c r="IA924" s="136"/>
      <c r="IB924" s="136"/>
      <c r="IC924" s="136"/>
      <c r="ID924" s="136"/>
      <c r="IE924" s="136"/>
      <c r="IF924" s="136"/>
      <c r="IG924" s="136"/>
    </row>
    <row r="925" spans="1:241" ht="15" customHeight="1" x14ac:dyDescent="0.25">
      <c r="A925" s="135" t="s">
        <v>666</v>
      </c>
      <c r="B925" s="205">
        <v>8843176</v>
      </c>
      <c r="C925" s="205">
        <v>3370576</v>
      </c>
      <c r="D925" s="205">
        <v>962792</v>
      </c>
      <c r="E925" s="205">
        <v>892169</v>
      </c>
      <c r="F925" s="205">
        <v>1885885</v>
      </c>
      <c r="G925" s="205">
        <v>388141</v>
      </c>
      <c r="H925" s="242">
        <v>16342739</v>
      </c>
      <c r="I925" s="136"/>
      <c r="J925" s="135" t="s">
        <v>622</v>
      </c>
      <c r="K925" s="205">
        <v>4219612</v>
      </c>
      <c r="L925" s="205">
        <v>2369970</v>
      </c>
      <c r="M925" s="205">
        <v>621495</v>
      </c>
      <c r="N925" s="205">
        <v>1410337</v>
      </c>
      <c r="O925" s="205">
        <v>1570633</v>
      </c>
      <c r="P925" s="205">
        <v>363522</v>
      </c>
      <c r="Q925" s="242">
        <v>10555569</v>
      </c>
      <c r="R925" s="136"/>
      <c r="S925" s="136"/>
      <c r="T925" s="136"/>
      <c r="U925" s="136"/>
      <c r="V925" s="136"/>
      <c r="W925" s="136"/>
      <c r="X925" s="136"/>
      <c r="Y925" s="136"/>
      <c r="Z925" s="136"/>
      <c r="AA925" s="136"/>
      <c r="AB925" s="136"/>
      <c r="AC925" s="136"/>
      <c r="AD925" s="136"/>
      <c r="AE925" s="136"/>
      <c r="AF925" s="136"/>
      <c r="AG925" s="136"/>
      <c r="AH925" s="136"/>
      <c r="AI925" s="136"/>
      <c r="AJ925" s="136"/>
      <c r="AK925" s="136"/>
      <c r="AL925" s="136"/>
      <c r="AM925" s="136"/>
      <c r="AN925" s="136"/>
      <c r="AO925" s="136"/>
      <c r="AP925" s="136"/>
      <c r="AQ925" s="136"/>
      <c r="AR925" s="136"/>
      <c r="AS925" s="136"/>
      <c r="AT925" s="136"/>
      <c r="AU925" s="136"/>
      <c r="AV925" s="136"/>
      <c r="AW925" s="136"/>
      <c r="AX925" s="136"/>
      <c r="AY925" s="136"/>
      <c r="AZ925" s="136"/>
      <c r="BA925" s="136"/>
      <c r="BB925" s="136"/>
      <c r="BC925" s="136"/>
      <c r="BD925" s="136"/>
      <c r="BE925" s="136"/>
      <c r="BF925" s="136"/>
      <c r="BG925" s="136"/>
      <c r="BH925" s="136"/>
      <c r="BI925" s="136"/>
      <c r="BJ925" s="136"/>
      <c r="BK925" s="136"/>
      <c r="BL925" s="136"/>
      <c r="BM925" s="136"/>
      <c r="BN925" s="136"/>
      <c r="BO925" s="136"/>
      <c r="BP925" s="136"/>
      <c r="BQ925" s="136"/>
      <c r="BR925" s="136"/>
      <c r="BS925" s="136"/>
      <c r="BT925" s="136"/>
      <c r="BU925" s="136"/>
      <c r="BV925" s="136"/>
      <c r="BW925" s="136"/>
      <c r="BX925" s="136"/>
      <c r="BY925" s="136"/>
      <c r="BZ925" s="136"/>
      <c r="CA925" s="136"/>
      <c r="CB925" s="136"/>
      <c r="CC925" s="136"/>
      <c r="CD925" s="136"/>
      <c r="CE925" s="136"/>
      <c r="CF925" s="136"/>
      <c r="CG925" s="136"/>
      <c r="CH925" s="136"/>
      <c r="CI925" s="136"/>
      <c r="CJ925" s="136"/>
      <c r="CK925" s="136"/>
      <c r="CL925" s="136"/>
      <c r="CM925" s="136"/>
      <c r="CN925" s="136"/>
      <c r="CO925" s="136"/>
      <c r="CP925" s="136"/>
      <c r="CQ925" s="136"/>
      <c r="CR925" s="136"/>
      <c r="CS925" s="136"/>
      <c r="CT925" s="136"/>
      <c r="CU925" s="136"/>
      <c r="CV925" s="136"/>
      <c r="CW925" s="136"/>
      <c r="CX925" s="136"/>
      <c r="CY925" s="136"/>
      <c r="CZ925" s="136"/>
      <c r="DA925" s="136"/>
      <c r="DB925" s="136"/>
      <c r="DC925" s="136"/>
      <c r="DD925" s="136"/>
      <c r="DE925" s="136"/>
      <c r="DF925" s="136"/>
      <c r="DG925" s="136"/>
      <c r="DH925" s="136"/>
      <c r="DI925" s="136"/>
      <c r="DJ925" s="136"/>
      <c r="DK925" s="136"/>
      <c r="DL925" s="136"/>
      <c r="DM925" s="136"/>
      <c r="DN925" s="136"/>
      <c r="DO925" s="136"/>
      <c r="DP925" s="136"/>
      <c r="DQ925" s="136"/>
      <c r="DR925" s="136"/>
      <c r="DS925" s="136"/>
      <c r="DT925" s="136"/>
      <c r="DU925" s="136"/>
      <c r="DV925" s="136"/>
      <c r="DW925" s="136"/>
      <c r="DX925" s="136"/>
      <c r="DY925" s="136"/>
      <c r="DZ925" s="136"/>
      <c r="EA925" s="136"/>
      <c r="EB925" s="136"/>
      <c r="EC925" s="136"/>
      <c r="ED925" s="136"/>
      <c r="EE925" s="136"/>
      <c r="EF925" s="136"/>
      <c r="EG925" s="136"/>
      <c r="EH925" s="136"/>
      <c r="EI925" s="136"/>
      <c r="EJ925" s="136"/>
      <c r="EK925" s="136"/>
      <c r="EL925" s="136"/>
      <c r="EM925" s="136"/>
      <c r="EN925" s="136"/>
      <c r="EO925" s="136"/>
      <c r="EP925" s="136"/>
      <c r="EQ925" s="136"/>
      <c r="ER925" s="136"/>
      <c r="ES925" s="136"/>
      <c r="ET925" s="136"/>
      <c r="EU925" s="136"/>
      <c r="EV925" s="136"/>
      <c r="EW925" s="136"/>
      <c r="EX925" s="136"/>
      <c r="EY925" s="136"/>
      <c r="EZ925" s="136"/>
      <c r="FA925" s="136"/>
      <c r="FB925" s="136"/>
      <c r="FC925" s="136"/>
      <c r="FD925" s="136"/>
      <c r="FE925" s="136"/>
      <c r="FF925" s="136"/>
      <c r="FG925" s="136"/>
      <c r="FH925" s="136"/>
      <c r="FI925" s="136"/>
      <c r="FJ925" s="136"/>
      <c r="FK925" s="136"/>
      <c r="FL925" s="136"/>
      <c r="FM925" s="136"/>
      <c r="FN925" s="136"/>
      <c r="FO925" s="136"/>
      <c r="FP925" s="136"/>
      <c r="FQ925" s="136"/>
      <c r="FR925" s="136"/>
      <c r="FS925" s="136"/>
      <c r="FT925" s="136"/>
      <c r="FU925" s="136"/>
      <c r="FV925" s="136"/>
      <c r="FW925" s="136"/>
      <c r="FX925" s="136"/>
      <c r="FY925" s="136"/>
      <c r="FZ925" s="136"/>
      <c r="GA925" s="136"/>
      <c r="GB925" s="136"/>
      <c r="GC925" s="136"/>
      <c r="GD925" s="136"/>
      <c r="GE925" s="136"/>
      <c r="GF925" s="136"/>
      <c r="GG925" s="136"/>
      <c r="GH925" s="136"/>
      <c r="GI925" s="136"/>
      <c r="GJ925" s="136"/>
      <c r="GK925" s="136"/>
      <c r="GL925" s="136"/>
      <c r="GM925" s="136"/>
      <c r="GN925" s="136"/>
      <c r="GO925" s="136"/>
      <c r="GP925" s="136"/>
      <c r="GQ925" s="136"/>
      <c r="GR925" s="136"/>
      <c r="GS925" s="136"/>
      <c r="GT925" s="136"/>
      <c r="GU925" s="136"/>
      <c r="GV925" s="136"/>
      <c r="GW925" s="136"/>
      <c r="GX925" s="136"/>
      <c r="GY925" s="136"/>
      <c r="GZ925" s="136"/>
      <c r="HA925" s="136"/>
      <c r="HB925" s="136"/>
      <c r="HC925" s="136"/>
      <c r="HD925" s="136"/>
      <c r="HE925" s="136"/>
      <c r="HF925" s="136"/>
      <c r="HG925" s="136"/>
      <c r="HH925" s="136"/>
      <c r="HI925" s="136"/>
      <c r="HJ925" s="136"/>
      <c r="HK925" s="136"/>
      <c r="HL925" s="136"/>
      <c r="HM925" s="136"/>
      <c r="HN925" s="136"/>
      <c r="HO925" s="136"/>
      <c r="HP925" s="136"/>
      <c r="HQ925" s="136"/>
      <c r="HR925" s="136"/>
      <c r="HS925" s="136"/>
      <c r="HT925" s="136"/>
      <c r="HU925" s="136"/>
      <c r="HV925" s="136"/>
      <c r="HW925" s="136"/>
      <c r="HX925" s="136"/>
      <c r="HY925" s="136"/>
      <c r="HZ925" s="136"/>
      <c r="IA925" s="136"/>
      <c r="IB925" s="136"/>
      <c r="IC925" s="136"/>
      <c r="ID925" s="136"/>
      <c r="IE925" s="136"/>
      <c r="IF925" s="136"/>
      <c r="IG925" s="136"/>
    </row>
    <row r="926" spans="1:241" ht="15" customHeight="1" x14ac:dyDescent="0.25">
      <c r="A926" s="135" t="s">
        <v>589</v>
      </c>
      <c r="B926" s="205">
        <v>5204954</v>
      </c>
      <c r="C926" s="205">
        <v>2707154</v>
      </c>
      <c r="D926" s="205">
        <v>652690</v>
      </c>
      <c r="E926" s="205">
        <v>938934</v>
      </c>
      <c r="F926" s="205">
        <v>1349098</v>
      </c>
      <c r="G926" s="205">
        <v>389563</v>
      </c>
      <c r="H926" s="242">
        <v>11242393</v>
      </c>
      <c r="I926" s="136"/>
      <c r="J926" s="135" t="s">
        <v>755</v>
      </c>
      <c r="K926" s="205">
        <v>8179742</v>
      </c>
      <c r="L926" s="205">
        <v>2987461</v>
      </c>
      <c r="M926" s="205">
        <v>887836</v>
      </c>
      <c r="N926" s="205">
        <v>1008040</v>
      </c>
      <c r="O926" s="205">
        <v>1563584</v>
      </c>
      <c r="P926" s="205">
        <v>495027</v>
      </c>
      <c r="Q926" s="242">
        <v>15121690</v>
      </c>
      <c r="R926" s="136"/>
      <c r="S926" s="136"/>
      <c r="T926" s="136"/>
      <c r="U926" s="136"/>
      <c r="V926" s="136"/>
      <c r="W926" s="136"/>
      <c r="X926" s="136"/>
      <c r="Y926" s="136"/>
      <c r="Z926" s="136"/>
      <c r="AA926" s="136"/>
      <c r="AB926" s="136"/>
      <c r="AC926" s="136"/>
      <c r="AD926" s="136"/>
      <c r="AE926" s="136"/>
      <c r="AF926" s="136"/>
      <c r="AG926" s="136"/>
      <c r="AH926" s="136"/>
      <c r="AI926" s="136"/>
      <c r="AJ926" s="136"/>
      <c r="AK926" s="136"/>
      <c r="AL926" s="136"/>
      <c r="AM926" s="136"/>
      <c r="AN926" s="136"/>
      <c r="AO926" s="136"/>
      <c r="AP926" s="136"/>
      <c r="AQ926" s="136"/>
      <c r="AR926" s="136"/>
      <c r="AS926" s="136"/>
      <c r="AT926" s="136"/>
      <c r="AU926" s="136"/>
      <c r="AV926" s="136"/>
      <c r="AW926" s="136"/>
      <c r="AX926" s="136"/>
      <c r="AY926" s="136"/>
      <c r="AZ926" s="136"/>
      <c r="BA926" s="136"/>
      <c r="BB926" s="136"/>
      <c r="BC926" s="136"/>
      <c r="BD926" s="136"/>
      <c r="BE926" s="136"/>
      <c r="BF926" s="136"/>
      <c r="BG926" s="136"/>
      <c r="BH926" s="136"/>
      <c r="BI926" s="136"/>
      <c r="BJ926" s="136"/>
      <c r="BK926" s="136"/>
      <c r="BL926" s="136"/>
      <c r="BM926" s="136"/>
      <c r="BN926" s="136"/>
      <c r="BO926" s="136"/>
      <c r="BP926" s="136"/>
      <c r="BQ926" s="136"/>
      <c r="BR926" s="136"/>
      <c r="BS926" s="136"/>
      <c r="BT926" s="136"/>
      <c r="BU926" s="136"/>
      <c r="BV926" s="136"/>
      <c r="BW926" s="136"/>
      <c r="BX926" s="136"/>
      <c r="BY926" s="136"/>
      <c r="BZ926" s="136"/>
      <c r="CA926" s="136"/>
      <c r="CB926" s="136"/>
      <c r="CC926" s="136"/>
      <c r="CD926" s="136"/>
      <c r="CE926" s="136"/>
      <c r="CF926" s="136"/>
      <c r="CG926" s="136"/>
      <c r="CH926" s="136"/>
      <c r="CI926" s="136"/>
      <c r="CJ926" s="136"/>
      <c r="CK926" s="136"/>
      <c r="CL926" s="136"/>
      <c r="CM926" s="136"/>
      <c r="CN926" s="136"/>
      <c r="CO926" s="136"/>
      <c r="CP926" s="136"/>
      <c r="CQ926" s="136"/>
      <c r="CR926" s="136"/>
      <c r="CS926" s="136"/>
      <c r="CT926" s="136"/>
      <c r="CU926" s="136"/>
      <c r="CV926" s="136"/>
      <c r="CW926" s="136"/>
      <c r="CX926" s="136"/>
      <c r="CY926" s="136"/>
      <c r="CZ926" s="136"/>
      <c r="DA926" s="136"/>
      <c r="DB926" s="136"/>
      <c r="DC926" s="136"/>
      <c r="DD926" s="136"/>
      <c r="DE926" s="136"/>
      <c r="DF926" s="136"/>
      <c r="DG926" s="136"/>
      <c r="DH926" s="136"/>
      <c r="DI926" s="136"/>
      <c r="DJ926" s="136"/>
      <c r="DK926" s="136"/>
      <c r="DL926" s="136"/>
      <c r="DM926" s="136"/>
      <c r="DN926" s="136"/>
      <c r="DO926" s="136"/>
      <c r="DP926" s="136"/>
      <c r="DQ926" s="136"/>
      <c r="DR926" s="136"/>
      <c r="DS926" s="136"/>
      <c r="DT926" s="136"/>
      <c r="DU926" s="136"/>
      <c r="DV926" s="136"/>
      <c r="DW926" s="136"/>
      <c r="DX926" s="136"/>
      <c r="DY926" s="136"/>
      <c r="DZ926" s="136"/>
      <c r="EA926" s="136"/>
      <c r="EB926" s="136"/>
      <c r="EC926" s="136"/>
      <c r="ED926" s="136"/>
      <c r="EE926" s="136"/>
      <c r="EF926" s="136"/>
      <c r="EG926" s="136"/>
      <c r="EH926" s="136"/>
      <c r="EI926" s="136"/>
      <c r="EJ926" s="136"/>
      <c r="EK926" s="136"/>
      <c r="EL926" s="136"/>
      <c r="EM926" s="136"/>
      <c r="EN926" s="136"/>
      <c r="EO926" s="136"/>
      <c r="EP926" s="136"/>
      <c r="EQ926" s="136"/>
      <c r="ER926" s="136"/>
      <c r="ES926" s="136"/>
      <c r="ET926" s="136"/>
      <c r="EU926" s="136"/>
      <c r="EV926" s="136"/>
      <c r="EW926" s="136"/>
      <c r="EX926" s="136"/>
      <c r="EY926" s="136"/>
      <c r="EZ926" s="136"/>
      <c r="FA926" s="136"/>
      <c r="FB926" s="136"/>
      <c r="FC926" s="136"/>
      <c r="FD926" s="136"/>
      <c r="FE926" s="136"/>
      <c r="FF926" s="136"/>
      <c r="FG926" s="136"/>
      <c r="FH926" s="136"/>
      <c r="FI926" s="136"/>
      <c r="FJ926" s="136"/>
      <c r="FK926" s="136"/>
      <c r="FL926" s="136"/>
      <c r="FM926" s="136"/>
      <c r="FN926" s="136"/>
      <c r="FO926" s="136"/>
      <c r="FP926" s="136"/>
      <c r="FQ926" s="136"/>
      <c r="FR926" s="136"/>
      <c r="FS926" s="136"/>
      <c r="FT926" s="136"/>
      <c r="FU926" s="136"/>
      <c r="FV926" s="136"/>
      <c r="FW926" s="136"/>
      <c r="FX926" s="136"/>
      <c r="FY926" s="136"/>
      <c r="FZ926" s="136"/>
      <c r="GA926" s="136"/>
      <c r="GB926" s="136"/>
      <c r="GC926" s="136"/>
      <c r="GD926" s="136"/>
      <c r="GE926" s="136"/>
      <c r="GF926" s="136"/>
      <c r="GG926" s="136"/>
      <c r="GH926" s="136"/>
      <c r="GI926" s="136"/>
      <c r="GJ926" s="136"/>
      <c r="GK926" s="136"/>
      <c r="GL926" s="136"/>
      <c r="GM926" s="136"/>
      <c r="GN926" s="136"/>
      <c r="GO926" s="136"/>
      <c r="GP926" s="136"/>
      <c r="GQ926" s="136"/>
      <c r="GR926" s="136"/>
      <c r="GS926" s="136"/>
      <c r="GT926" s="136"/>
      <c r="GU926" s="136"/>
      <c r="GV926" s="136"/>
      <c r="GW926" s="136"/>
      <c r="GX926" s="136"/>
      <c r="GY926" s="136"/>
      <c r="GZ926" s="136"/>
      <c r="HA926" s="136"/>
      <c r="HB926" s="136"/>
      <c r="HC926" s="136"/>
      <c r="HD926" s="136"/>
      <c r="HE926" s="136"/>
      <c r="HF926" s="136"/>
      <c r="HG926" s="136"/>
      <c r="HH926" s="136"/>
      <c r="HI926" s="136"/>
      <c r="HJ926" s="136"/>
      <c r="HK926" s="136"/>
      <c r="HL926" s="136"/>
      <c r="HM926" s="136"/>
      <c r="HN926" s="136"/>
      <c r="HO926" s="136"/>
      <c r="HP926" s="136"/>
      <c r="HQ926" s="136"/>
      <c r="HR926" s="136"/>
      <c r="HS926" s="136"/>
      <c r="HT926" s="136"/>
      <c r="HU926" s="136"/>
      <c r="HV926" s="136"/>
      <c r="HW926" s="136"/>
      <c r="HX926" s="136"/>
      <c r="HY926" s="136"/>
      <c r="HZ926" s="136"/>
      <c r="IA926" s="136"/>
      <c r="IB926" s="136"/>
      <c r="IC926" s="136"/>
      <c r="ID926" s="136"/>
      <c r="IE926" s="136"/>
      <c r="IF926" s="136"/>
      <c r="IG926" s="136"/>
    </row>
    <row r="927" spans="1:241" ht="15" customHeight="1" x14ac:dyDescent="0.25">
      <c r="A927" s="135" t="s">
        <v>592</v>
      </c>
      <c r="B927" s="205">
        <v>4139447</v>
      </c>
      <c r="C927" s="205">
        <v>2403758</v>
      </c>
      <c r="D927" s="205">
        <v>539645</v>
      </c>
      <c r="E927" s="205">
        <v>665854</v>
      </c>
      <c r="F927" s="205">
        <v>1378470</v>
      </c>
      <c r="G927" s="205">
        <v>324644</v>
      </c>
      <c r="H927" s="242">
        <v>9451818</v>
      </c>
      <c r="I927" s="136"/>
      <c r="J927" s="135" t="s">
        <v>691</v>
      </c>
      <c r="K927" s="205">
        <v>8263163</v>
      </c>
      <c r="L927" s="205">
        <v>2140158</v>
      </c>
      <c r="M927" s="205">
        <v>878495</v>
      </c>
      <c r="N927" s="205">
        <v>1266480</v>
      </c>
      <c r="O927" s="205">
        <v>1645212</v>
      </c>
      <c r="P927" s="205">
        <v>520787</v>
      </c>
      <c r="Q927" s="242">
        <v>14714295</v>
      </c>
      <c r="R927" s="136"/>
      <c r="S927" s="136"/>
      <c r="T927" s="136"/>
      <c r="U927" s="136"/>
      <c r="V927" s="136"/>
      <c r="W927" s="136"/>
      <c r="X927" s="136"/>
      <c r="Y927" s="136"/>
      <c r="Z927" s="136"/>
      <c r="AA927" s="136"/>
      <c r="AB927" s="136"/>
      <c r="AC927" s="136"/>
      <c r="AD927" s="136"/>
      <c r="AE927" s="136"/>
      <c r="AF927" s="136"/>
      <c r="AG927" s="136"/>
      <c r="AH927" s="136"/>
      <c r="AI927" s="136"/>
      <c r="AJ927" s="136"/>
      <c r="AK927" s="136"/>
      <c r="AL927" s="136"/>
      <c r="AM927" s="136"/>
      <c r="AN927" s="136"/>
      <c r="AO927" s="136"/>
      <c r="AP927" s="136"/>
      <c r="AQ927" s="136"/>
      <c r="AR927" s="136"/>
      <c r="AS927" s="136"/>
      <c r="AT927" s="136"/>
      <c r="AU927" s="136"/>
      <c r="AV927" s="136"/>
      <c r="AW927" s="136"/>
      <c r="AX927" s="136"/>
      <c r="AY927" s="136"/>
      <c r="AZ927" s="136"/>
      <c r="BA927" s="136"/>
      <c r="BB927" s="136"/>
      <c r="BC927" s="136"/>
      <c r="BD927" s="136"/>
      <c r="BE927" s="136"/>
      <c r="BF927" s="136"/>
      <c r="BG927" s="136"/>
      <c r="BH927" s="136"/>
      <c r="BI927" s="136"/>
      <c r="BJ927" s="136"/>
      <c r="BK927" s="136"/>
      <c r="BL927" s="136"/>
      <c r="BM927" s="136"/>
      <c r="BN927" s="136"/>
      <c r="BO927" s="136"/>
      <c r="BP927" s="136"/>
      <c r="BQ927" s="136"/>
      <c r="BR927" s="136"/>
      <c r="BS927" s="136"/>
      <c r="BT927" s="136"/>
      <c r="BU927" s="136"/>
      <c r="BV927" s="136"/>
      <c r="BW927" s="136"/>
      <c r="BX927" s="136"/>
      <c r="BY927" s="136"/>
      <c r="BZ927" s="136"/>
      <c r="CA927" s="136"/>
      <c r="CB927" s="136"/>
      <c r="CC927" s="136"/>
      <c r="CD927" s="136"/>
      <c r="CE927" s="136"/>
      <c r="CF927" s="136"/>
      <c r="CG927" s="136"/>
      <c r="CH927" s="136"/>
      <c r="CI927" s="136"/>
      <c r="CJ927" s="136"/>
      <c r="CK927" s="136"/>
      <c r="CL927" s="136"/>
      <c r="CM927" s="136"/>
      <c r="CN927" s="136"/>
      <c r="CO927" s="136"/>
      <c r="CP927" s="136"/>
      <c r="CQ927" s="136"/>
      <c r="CR927" s="136"/>
      <c r="CS927" s="136"/>
      <c r="CT927" s="136"/>
      <c r="CU927" s="136"/>
      <c r="CV927" s="136"/>
      <c r="CW927" s="136"/>
      <c r="CX927" s="136"/>
      <c r="CY927" s="136"/>
      <c r="CZ927" s="136"/>
      <c r="DA927" s="136"/>
      <c r="DB927" s="136"/>
      <c r="DC927" s="136"/>
      <c r="DD927" s="136"/>
      <c r="DE927" s="136"/>
      <c r="DF927" s="136"/>
      <c r="DG927" s="136"/>
      <c r="DH927" s="136"/>
      <c r="DI927" s="136"/>
      <c r="DJ927" s="136"/>
      <c r="DK927" s="136"/>
      <c r="DL927" s="136"/>
      <c r="DM927" s="136"/>
      <c r="DN927" s="136"/>
      <c r="DO927" s="136"/>
      <c r="DP927" s="136"/>
      <c r="DQ927" s="136"/>
      <c r="DR927" s="136"/>
      <c r="DS927" s="136"/>
      <c r="DT927" s="136"/>
      <c r="DU927" s="136"/>
      <c r="DV927" s="136"/>
      <c r="DW927" s="136"/>
      <c r="DX927" s="136"/>
      <c r="DY927" s="136"/>
      <c r="DZ927" s="136"/>
      <c r="EA927" s="136"/>
      <c r="EB927" s="136"/>
      <c r="EC927" s="136"/>
      <c r="ED927" s="136"/>
      <c r="EE927" s="136"/>
      <c r="EF927" s="136"/>
      <c r="EG927" s="136"/>
      <c r="EH927" s="136"/>
      <c r="EI927" s="136"/>
      <c r="EJ927" s="136"/>
      <c r="EK927" s="136"/>
      <c r="EL927" s="136"/>
      <c r="EM927" s="136"/>
      <c r="EN927" s="136"/>
      <c r="EO927" s="136"/>
      <c r="EP927" s="136"/>
      <c r="EQ927" s="136"/>
      <c r="ER927" s="136"/>
      <c r="ES927" s="136"/>
      <c r="ET927" s="136"/>
      <c r="EU927" s="136"/>
      <c r="EV927" s="136"/>
      <c r="EW927" s="136"/>
      <c r="EX927" s="136"/>
      <c r="EY927" s="136"/>
      <c r="EZ927" s="136"/>
      <c r="FA927" s="136"/>
      <c r="FB927" s="136"/>
      <c r="FC927" s="136"/>
      <c r="FD927" s="136"/>
      <c r="FE927" s="136"/>
      <c r="FF927" s="136"/>
      <c r="FG927" s="136"/>
      <c r="FH927" s="136"/>
      <c r="FI927" s="136"/>
      <c r="FJ927" s="136"/>
      <c r="FK927" s="136"/>
      <c r="FL927" s="136"/>
      <c r="FM927" s="136"/>
      <c r="FN927" s="136"/>
      <c r="FO927" s="136"/>
      <c r="FP927" s="136"/>
      <c r="FQ927" s="136"/>
      <c r="FR927" s="136"/>
      <c r="FS927" s="136"/>
      <c r="FT927" s="136"/>
      <c r="FU927" s="136"/>
      <c r="FV927" s="136"/>
      <c r="FW927" s="136"/>
      <c r="FX927" s="136"/>
      <c r="FY927" s="136"/>
      <c r="FZ927" s="136"/>
      <c r="GA927" s="136"/>
      <c r="GB927" s="136"/>
      <c r="GC927" s="136"/>
      <c r="GD927" s="136"/>
      <c r="GE927" s="136"/>
      <c r="GF927" s="136"/>
      <c r="GG927" s="136"/>
      <c r="GH927" s="136"/>
      <c r="GI927" s="136"/>
      <c r="GJ927" s="136"/>
      <c r="GK927" s="136"/>
      <c r="GL927" s="136"/>
      <c r="GM927" s="136"/>
      <c r="GN927" s="136"/>
      <c r="GO927" s="136"/>
      <c r="GP927" s="136"/>
      <c r="GQ927" s="136"/>
      <c r="GR927" s="136"/>
      <c r="GS927" s="136"/>
      <c r="GT927" s="136"/>
      <c r="GU927" s="136"/>
      <c r="GV927" s="136"/>
      <c r="GW927" s="136"/>
      <c r="GX927" s="136"/>
      <c r="GY927" s="136"/>
      <c r="GZ927" s="136"/>
      <c r="HA927" s="136"/>
      <c r="HB927" s="136"/>
      <c r="HC927" s="136"/>
      <c r="HD927" s="136"/>
      <c r="HE927" s="136"/>
      <c r="HF927" s="136"/>
      <c r="HG927" s="136"/>
      <c r="HH927" s="136"/>
      <c r="HI927" s="136"/>
      <c r="HJ927" s="136"/>
      <c r="HK927" s="136"/>
      <c r="HL927" s="136"/>
      <c r="HM927" s="136"/>
      <c r="HN927" s="136"/>
      <c r="HO927" s="136"/>
      <c r="HP927" s="136"/>
      <c r="HQ927" s="136"/>
      <c r="HR927" s="136"/>
      <c r="HS927" s="136"/>
      <c r="HT927" s="136"/>
      <c r="HU927" s="136"/>
      <c r="HV927" s="136"/>
      <c r="HW927" s="136"/>
      <c r="HX927" s="136"/>
      <c r="HY927" s="136"/>
      <c r="HZ927" s="136"/>
      <c r="IA927" s="136"/>
      <c r="IB927" s="136"/>
      <c r="IC927" s="136"/>
      <c r="ID927" s="136"/>
      <c r="IE927" s="136"/>
      <c r="IF927" s="136"/>
      <c r="IG927" s="136"/>
    </row>
    <row r="928" spans="1:241" ht="15" customHeight="1" x14ac:dyDescent="0.25">
      <c r="A928" s="135" t="s">
        <v>593</v>
      </c>
      <c r="B928" s="205">
        <v>5337360</v>
      </c>
      <c r="C928" s="205">
        <v>2106610</v>
      </c>
      <c r="D928" s="205">
        <v>558469</v>
      </c>
      <c r="E928" s="205">
        <v>819164</v>
      </c>
      <c r="F928" s="205">
        <v>1726311</v>
      </c>
      <c r="G928" s="205">
        <v>335211</v>
      </c>
      <c r="H928" s="242">
        <v>10883125</v>
      </c>
      <c r="I928" s="136"/>
      <c r="J928" s="135" t="s">
        <v>623</v>
      </c>
      <c r="K928" s="205">
        <v>5653386</v>
      </c>
      <c r="L928" s="205">
        <v>1993391</v>
      </c>
      <c r="M928" s="205">
        <v>677437</v>
      </c>
      <c r="N928" s="205">
        <v>1404036</v>
      </c>
      <c r="O928" s="205">
        <v>1642837</v>
      </c>
      <c r="P928" s="205">
        <v>397705</v>
      </c>
      <c r="Q928" s="242">
        <v>11768792</v>
      </c>
      <c r="R928" s="136"/>
      <c r="S928" s="136"/>
      <c r="T928" s="136"/>
      <c r="U928" s="136"/>
      <c r="V928" s="136"/>
      <c r="W928" s="136"/>
      <c r="X928" s="136"/>
      <c r="Y928" s="136"/>
      <c r="Z928" s="136"/>
      <c r="AA928" s="136"/>
      <c r="AB928" s="136"/>
      <c r="AC928" s="136"/>
      <c r="AD928" s="136"/>
      <c r="AE928" s="136"/>
      <c r="AF928" s="136"/>
      <c r="AG928" s="136"/>
      <c r="AH928" s="136"/>
      <c r="AI928" s="136"/>
      <c r="AJ928" s="136"/>
      <c r="AK928" s="136"/>
      <c r="AL928" s="136"/>
      <c r="AM928" s="136"/>
      <c r="AN928" s="136"/>
      <c r="AO928" s="136"/>
      <c r="AP928" s="136"/>
      <c r="AQ928" s="136"/>
      <c r="AR928" s="136"/>
      <c r="AS928" s="136"/>
      <c r="AT928" s="136"/>
      <c r="AU928" s="136"/>
      <c r="AV928" s="136"/>
      <c r="AW928" s="136"/>
      <c r="AX928" s="136"/>
      <c r="AY928" s="136"/>
      <c r="AZ928" s="136"/>
      <c r="BA928" s="136"/>
      <c r="BB928" s="136"/>
      <c r="BC928" s="136"/>
      <c r="BD928" s="136"/>
      <c r="BE928" s="136"/>
      <c r="BF928" s="136"/>
      <c r="BG928" s="136"/>
      <c r="BH928" s="136"/>
      <c r="BI928" s="136"/>
      <c r="BJ928" s="136"/>
      <c r="BK928" s="136"/>
      <c r="BL928" s="136"/>
      <c r="BM928" s="136"/>
      <c r="BN928" s="136"/>
      <c r="BO928" s="136"/>
      <c r="BP928" s="136"/>
      <c r="BQ928" s="136"/>
      <c r="BR928" s="136"/>
      <c r="BS928" s="136"/>
      <c r="BT928" s="136"/>
      <c r="BU928" s="136"/>
      <c r="BV928" s="136"/>
      <c r="BW928" s="136"/>
      <c r="BX928" s="136"/>
      <c r="BY928" s="136"/>
      <c r="BZ928" s="136"/>
      <c r="CA928" s="136"/>
      <c r="CB928" s="136"/>
      <c r="CC928" s="136"/>
      <c r="CD928" s="136"/>
      <c r="CE928" s="136"/>
      <c r="CF928" s="136"/>
      <c r="CG928" s="136"/>
      <c r="CH928" s="136"/>
      <c r="CI928" s="136"/>
      <c r="CJ928" s="136"/>
      <c r="CK928" s="136"/>
      <c r="CL928" s="136"/>
      <c r="CM928" s="136"/>
      <c r="CN928" s="136"/>
      <c r="CO928" s="136"/>
      <c r="CP928" s="136"/>
      <c r="CQ928" s="136"/>
      <c r="CR928" s="136"/>
      <c r="CS928" s="136"/>
      <c r="CT928" s="136"/>
      <c r="CU928" s="136"/>
      <c r="CV928" s="136"/>
      <c r="CW928" s="136"/>
      <c r="CX928" s="136"/>
      <c r="CY928" s="136"/>
      <c r="CZ928" s="136"/>
      <c r="DA928" s="136"/>
      <c r="DB928" s="136"/>
      <c r="DC928" s="136"/>
      <c r="DD928" s="136"/>
      <c r="DE928" s="136"/>
      <c r="DF928" s="136"/>
      <c r="DG928" s="136"/>
      <c r="DH928" s="136"/>
      <c r="DI928" s="136"/>
      <c r="DJ928" s="136"/>
      <c r="DK928" s="136"/>
      <c r="DL928" s="136"/>
      <c r="DM928" s="136"/>
      <c r="DN928" s="136"/>
      <c r="DO928" s="136"/>
      <c r="DP928" s="136"/>
      <c r="DQ928" s="136"/>
      <c r="DR928" s="136"/>
      <c r="DS928" s="136"/>
      <c r="DT928" s="136"/>
      <c r="DU928" s="136"/>
      <c r="DV928" s="136"/>
      <c r="DW928" s="136"/>
      <c r="DX928" s="136"/>
      <c r="DY928" s="136"/>
      <c r="DZ928" s="136"/>
      <c r="EA928" s="136"/>
      <c r="EB928" s="136"/>
      <c r="EC928" s="136"/>
      <c r="ED928" s="136"/>
      <c r="EE928" s="136"/>
      <c r="EF928" s="136"/>
      <c r="EG928" s="136"/>
      <c r="EH928" s="136"/>
      <c r="EI928" s="136"/>
      <c r="EJ928" s="136"/>
      <c r="EK928" s="136"/>
      <c r="EL928" s="136"/>
      <c r="EM928" s="136"/>
      <c r="EN928" s="136"/>
      <c r="EO928" s="136"/>
      <c r="EP928" s="136"/>
      <c r="EQ928" s="136"/>
      <c r="ER928" s="136"/>
      <c r="ES928" s="136"/>
      <c r="ET928" s="136"/>
      <c r="EU928" s="136"/>
      <c r="EV928" s="136"/>
      <c r="EW928" s="136"/>
      <c r="EX928" s="136"/>
      <c r="EY928" s="136"/>
      <c r="EZ928" s="136"/>
      <c r="FA928" s="136"/>
      <c r="FB928" s="136"/>
      <c r="FC928" s="136"/>
      <c r="FD928" s="136"/>
      <c r="FE928" s="136"/>
      <c r="FF928" s="136"/>
      <c r="FG928" s="136"/>
      <c r="FH928" s="136"/>
      <c r="FI928" s="136"/>
      <c r="FJ928" s="136"/>
      <c r="FK928" s="136"/>
      <c r="FL928" s="136"/>
      <c r="FM928" s="136"/>
      <c r="FN928" s="136"/>
      <c r="FO928" s="136"/>
      <c r="FP928" s="136"/>
      <c r="FQ928" s="136"/>
      <c r="FR928" s="136"/>
      <c r="FS928" s="136"/>
      <c r="FT928" s="136"/>
      <c r="FU928" s="136"/>
      <c r="FV928" s="136"/>
      <c r="FW928" s="136"/>
      <c r="FX928" s="136"/>
      <c r="FY928" s="136"/>
      <c r="FZ928" s="136"/>
      <c r="GA928" s="136"/>
      <c r="GB928" s="136"/>
      <c r="GC928" s="136"/>
      <c r="GD928" s="136"/>
      <c r="GE928" s="136"/>
      <c r="GF928" s="136"/>
      <c r="GG928" s="136"/>
      <c r="GH928" s="136"/>
      <c r="GI928" s="136"/>
      <c r="GJ928" s="136"/>
      <c r="GK928" s="136"/>
      <c r="GL928" s="136"/>
      <c r="GM928" s="136"/>
      <c r="GN928" s="136"/>
      <c r="GO928" s="136"/>
      <c r="GP928" s="136"/>
      <c r="GQ928" s="136"/>
      <c r="GR928" s="136"/>
      <c r="GS928" s="136"/>
      <c r="GT928" s="136"/>
      <c r="GU928" s="136"/>
      <c r="GV928" s="136"/>
      <c r="GW928" s="136"/>
      <c r="GX928" s="136"/>
      <c r="GY928" s="136"/>
      <c r="GZ928" s="136"/>
      <c r="HA928" s="136"/>
      <c r="HB928" s="136"/>
      <c r="HC928" s="136"/>
      <c r="HD928" s="136"/>
      <c r="HE928" s="136"/>
      <c r="HF928" s="136"/>
      <c r="HG928" s="136"/>
      <c r="HH928" s="136"/>
      <c r="HI928" s="136"/>
      <c r="HJ928" s="136"/>
      <c r="HK928" s="136"/>
      <c r="HL928" s="136"/>
      <c r="HM928" s="136"/>
      <c r="HN928" s="136"/>
      <c r="HO928" s="136"/>
      <c r="HP928" s="136"/>
      <c r="HQ928" s="136"/>
      <c r="HR928" s="136"/>
      <c r="HS928" s="136"/>
      <c r="HT928" s="136"/>
      <c r="HU928" s="136"/>
      <c r="HV928" s="136"/>
      <c r="HW928" s="136"/>
      <c r="HX928" s="136"/>
      <c r="HY928" s="136"/>
      <c r="HZ928" s="136"/>
      <c r="IA928" s="136"/>
      <c r="IB928" s="136"/>
      <c r="IC928" s="136"/>
      <c r="ID928" s="136"/>
      <c r="IE928" s="136"/>
      <c r="IF928" s="136"/>
      <c r="IG928" s="136"/>
    </row>
    <row r="929" spans="1:241" ht="15" customHeight="1" x14ac:dyDescent="0.25">
      <c r="A929" s="135" t="s">
        <v>742</v>
      </c>
      <c r="B929" s="205">
        <v>4973124</v>
      </c>
      <c r="C929" s="205">
        <v>2394779</v>
      </c>
      <c r="D929" s="205">
        <v>552724</v>
      </c>
      <c r="E929" s="205">
        <v>913753</v>
      </c>
      <c r="F929" s="205">
        <v>1612102</v>
      </c>
      <c r="G929" s="205">
        <v>313923</v>
      </c>
      <c r="H929" s="242">
        <v>10760405</v>
      </c>
      <c r="I929" s="136"/>
      <c r="J929" s="135" t="s">
        <v>692</v>
      </c>
      <c r="K929" s="205">
        <v>8882032</v>
      </c>
      <c r="L929" s="205">
        <v>1733534</v>
      </c>
      <c r="M929" s="205">
        <v>591446</v>
      </c>
      <c r="N929" s="205">
        <v>1042742</v>
      </c>
      <c r="O929" s="205">
        <v>1791198</v>
      </c>
      <c r="P929" s="205">
        <v>504472</v>
      </c>
      <c r="Q929" s="242">
        <v>14545424</v>
      </c>
      <c r="R929" s="136"/>
      <c r="S929" s="136"/>
      <c r="T929" s="136"/>
      <c r="U929" s="136"/>
      <c r="V929" s="136"/>
      <c r="W929" s="136"/>
      <c r="X929" s="136"/>
      <c r="Y929" s="136"/>
      <c r="Z929" s="136"/>
      <c r="AA929" s="136"/>
      <c r="AB929" s="136"/>
      <c r="AC929" s="136"/>
      <c r="AD929" s="136"/>
      <c r="AE929" s="136"/>
      <c r="AF929" s="136"/>
      <c r="AG929" s="136"/>
      <c r="AH929" s="136"/>
      <c r="AI929" s="136"/>
      <c r="AJ929" s="136"/>
      <c r="AK929" s="136"/>
      <c r="AL929" s="136"/>
      <c r="AM929" s="136"/>
      <c r="AN929" s="136"/>
      <c r="AO929" s="136"/>
      <c r="AP929" s="136"/>
      <c r="AQ929" s="136"/>
      <c r="AR929" s="136"/>
      <c r="AS929" s="136"/>
      <c r="AT929" s="136"/>
      <c r="AU929" s="136"/>
      <c r="AV929" s="136"/>
      <c r="AW929" s="136"/>
      <c r="AX929" s="136"/>
      <c r="AY929" s="136"/>
      <c r="AZ929" s="136"/>
      <c r="BA929" s="136"/>
      <c r="BB929" s="136"/>
      <c r="BC929" s="136"/>
      <c r="BD929" s="136"/>
      <c r="BE929" s="136"/>
      <c r="BF929" s="136"/>
      <c r="BG929" s="136"/>
      <c r="BH929" s="136"/>
      <c r="BI929" s="136"/>
      <c r="BJ929" s="136"/>
      <c r="BK929" s="136"/>
      <c r="BL929" s="136"/>
      <c r="BM929" s="136"/>
      <c r="BN929" s="136"/>
      <c r="BO929" s="136"/>
      <c r="BP929" s="136"/>
      <c r="BQ929" s="136"/>
      <c r="BR929" s="136"/>
      <c r="BS929" s="136"/>
      <c r="BT929" s="136"/>
      <c r="BU929" s="136"/>
      <c r="BV929" s="136"/>
      <c r="BW929" s="136"/>
      <c r="BX929" s="136"/>
      <c r="BY929" s="136"/>
      <c r="BZ929" s="136"/>
      <c r="CA929" s="136"/>
      <c r="CB929" s="136"/>
      <c r="CC929" s="136"/>
      <c r="CD929" s="136"/>
      <c r="CE929" s="136"/>
      <c r="CF929" s="136"/>
      <c r="CG929" s="136"/>
      <c r="CH929" s="136"/>
      <c r="CI929" s="136"/>
      <c r="CJ929" s="136"/>
      <c r="CK929" s="136"/>
      <c r="CL929" s="136"/>
      <c r="CM929" s="136"/>
      <c r="CN929" s="136"/>
      <c r="CO929" s="136"/>
      <c r="CP929" s="136"/>
      <c r="CQ929" s="136"/>
      <c r="CR929" s="136"/>
      <c r="CS929" s="136"/>
      <c r="CT929" s="136"/>
      <c r="CU929" s="136"/>
      <c r="CV929" s="136"/>
      <c r="CW929" s="136"/>
      <c r="CX929" s="136"/>
      <c r="CY929" s="136"/>
      <c r="CZ929" s="136"/>
      <c r="DA929" s="136"/>
      <c r="DB929" s="136"/>
      <c r="DC929" s="136"/>
      <c r="DD929" s="136"/>
      <c r="DE929" s="136"/>
      <c r="DF929" s="136"/>
      <c r="DG929" s="136"/>
      <c r="DH929" s="136"/>
      <c r="DI929" s="136"/>
      <c r="DJ929" s="136"/>
      <c r="DK929" s="136"/>
      <c r="DL929" s="136"/>
      <c r="DM929" s="136"/>
      <c r="DN929" s="136"/>
      <c r="DO929" s="136"/>
      <c r="DP929" s="136"/>
      <c r="DQ929" s="136"/>
      <c r="DR929" s="136"/>
      <c r="DS929" s="136"/>
      <c r="DT929" s="136"/>
      <c r="DU929" s="136"/>
      <c r="DV929" s="136"/>
      <c r="DW929" s="136"/>
      <c r="DX929" s="136"/>
      <c r="DY929" s="136"/>
      <c r="DZ929" s="136"/>
      <c r="EA929" s="136"/>
      <c r="EB929" s="136"/>
      <c r="EC929" s="136"/>
      <c r="ED929" s="136"/>
      <c r="EE929" s="136"/>
      <c r="EF929" s="136"/>
      <c r="EG929" s="136"/>
      <c r="EH929" s="136"/>
      <c r="EI929" s="136"/>
      <c r="EJ929" s="136"/>
      <c r="EK929" s="136"/>
      <c r="EL929" s="136"/>
      <c r="EM929" s="136"/>
      <c r="EN929" s="136"/>
      <c r="EO929" s="136"/>
      <c r="EP929" s="136"/>
      <c r="EQ929" s="136"/>
      <c r="ER929" s="136"/>
      <c r="ES929" s="136"/>
      <c r="ET929" s="136"/>
      <c r="EU929" s="136"/>
      <c r="EV929" s="136"/>
      <c r="EW929" s="136"/>
      <c r="EX929" s="136"/>
      <c r="EY929" s="136"/>
      <c r="EZ929" s="136"/>
      <c r="FA929" s="136"/>
      <c r="FB929" s="136"/>
      <c r="FC929" s="136"/>
      <c r="FD929" s="136"/>
      <c r="FE929" s="136"/>
      <c r="FF929" s="136"/>
      <c r="FG929" s="136"/>
      <c r="FH929" s="136"/>
      <c r="FI929" s="136"/>
      <c r="FJ929" s="136"/>
      <c r="FK929" s="136"/>
      <c r="FL929" s="136"/>
      <c r="FM929" s="136"/>
      <c r="FN929" s="136"/>
      <c r="FO929" s="136"/>
      <c r="FP929" s="136"/>
      <c r="FQ929" s="136"/>
      <c r="FR929" s="136"/>
      <c r="FS929" s="136"/>
      <c r="FT929" s="136"/>
      <c r="FU929" s="136"/>
      <c r="FV929" s="136"/>
      <c r="FW929" s="136"/>
      <c r="FX929" s="136"/>
      <c r="FY929" s="136"/>
      <c r="FZ929" s="136"/>
      <c r="GA929" s="136"/>
      <c r="GB929" s="136"/>
      <c r="GC929" s="136"/>
      <c r="GD929" s="136"/>
      <c r="GE929" s="136"/>
      <c r="GF929" s="136"/>
      <c r="GG929" s="136"/>
      <c r="GH929" s="136"/>
      <c r="GI929" s="136"/>
      <c r="GJ929" s="136"/>
      <c r="GK929" s="136"/>
      <c r="GL929" s="136"/>
      <c r="GM929" s="136"/>
      <c r="GN929" s="136"/>
      <c r="GO929" s="136"/>
      <c r="GP929" s="136"/>
      <c r="GQ929" s="136"/>
      <c r="GR929" s="136"/>
      <c r="GS929" s="136"/>
      <c r="GT929" s="136"/>
      <c r="GU929" s="136"/>
      <c r="GV929" s="136"/>
      <c r="GW929" s="136"/>
      <c r="GX929" s="136"/>
      <c r="GY929" s="136"/>
      <c r="GZ929" s="136"/>
      <c r="HA929" s="136"/>
      <c r="HB929" s="136"/>
      <c r="HC929" s="136"/>
      <c r="HD929" s="136"/>
      <c r="HE929" s="136"/>
      <c r="HF929" s="136"/>
      <c r="HG929" s="136"/>
      <c r="HH929" s="136"/>
      <c r="HI929" s="136"/>
      <c r="HJ929" s="136"/>
      <c r="HK929" s="136"/>
      <c r="HL929" s="136"/>
      <c r="HM929" s="136"/>
      <c r="HN929" s="136"/>
      <c r="HO929" s="136"/>
      <c r="HP929" s="136"/>
      <c r="HQ929" s="136"/>
      <c r="HR929" s="136"/>
      <c r="HS929" s="136"/>
      <c r="HT929" s="136"/>
      <c r="HU929" s="136"/>
      <c r="HV929" s="136"/>
      <c r="HW929" s="136"/>
      <c r="HX929" s="136"/>
      <c r="HY929" s="136"/>
      <c r="HZ929" s="136"/>
      <c r="IA929" s="136"/>
      <c r="IB929" s="136"/>
      <c r="IC929" s="136"/>
      <c r="ID929" s="136"/>
      <c r="IE929" s="136"/>
      <c r="IF929" s="136"/>
      <c r="IG929" s="136"/>
    </row>
    <row r="930" spans="1:241" ht="15" customHeight="1" x14ac:dyDescent="0.25">
      <c r="A930" s="135" t="s">
        <v>667</v>
      </c>
      <c r="B930" s="205">
        <v>4393897</v>
      </c>
      <c r="C930" s="205">
        <v>2177532</v>
      </c>
      <c r="D930" s="205">
        <v>588318</v>
      </c>
      <c r="E930" s="205">
        <v>774398</v>
      </c>
      <c r="F930" s="205">
        <v>1396718</v>
      </c>
      <c r="G930" s="205">
        <v>327964</v>
      </c>
      <c r="H930" s="242">
        <v>9658827</v>
      </c>
      <c r="I930" s="136"/>
      <c r="J930" s="135" t="s">
        <v>626</v>
      </c>
      <c r="K930" s="205">
        <v>11618867</v>
      </c>
      <c r="L930" s="205">
        <v>1675517</v>
      </c>
      <c r="M930" s="205">
        <v>655900</v>
      </c>
      <c r="N930" s="205">
        <v>1267026</v>
      </c>
      <c r="O930" s="205">
        <v>1228394</v>
      </c>
      <c r="P930" s="205">
        <v>543447</v>
      </c>
      <c r="Q930" s="242">
        <v>16989151</v>
      </c>
      <c r="R930" s="136"/>
      <c r="S930" s="136"/>
      <c r="T930" s="136"/>
      <c r="U930" s="136"/>
      <c r="V930" s="136"/>
      <c r="W930" s="136"/>
      <c r="X930" s="136"/>
      <c r="Y930" s="136"/>
      <c r="Z930" s="136"/>
      <c r="AA930" s="136"/>
      <c r="AB930" s="136"/>
      <c r="AC930" s="136"/>
      <c r="AD930" s="136"/>
      <c r="AE930" s="136"/>
      <c r="AF930" s="136"/>
      <c r="AG930" s="136"/>
      <c r="AH930" s="136"/>
      <c r="AI930" s="136"/>
      <c r="AJ930" s="136"/>
      <c r="AK930" s="136"/>
      <c r="AL930" s="136"/>
      <c r="AM930" s="136"/>
      <c r="AN930" s="136"/>
      <c r="AO930" s="136"/>
      <c r="AP930" s="136"/>
      <c r="AQ930" s="136"/>
      <c r="AR930" s="136"/>
      <c r="AS930" s="136"/>
      <c r="AT930" s="136"/>
      <c r="AU930" s="136"/>
      <c r="AV930" s="136"/>
      <c r="AW930" s="136"/>
      <c r="AX930" s="136"/>
      <c r="AY930" s="136"/>
      <c r="AZ930" s="136"/>
      <c r="BA930" s="136"/>
      <c r="BB930" s="136"/>
      <c r="BC930" s="136"/>
      <c r="BD930" s="136"/>
      <c r="BE930" s="136"/>
      <c r="BF930" s="136"/>
      <c r="BG930" s="136"/>
      <c r="BH930" s="136"/>
      <c r="BI930" s="136"/>
      <c r="BJ930" s="136"/>
      <c r="BK930" s="136"/>
      <c r="BL930" s="136"/>
      <c r="BM930" s="136"/>
      <c r="BN930" s="136"/>
      <c r="BO930" s="136"/>
      <c r="BP930" s="136"/>
      <c r="BQ930" s="136"/>
      <c r="BR930" s="136"/>
      <c r="BS930" s="136"/>
      <c r="BT930" s="136"/>
      <c r="BU930" s="136"/>
      <c r="BV930" s="136"/>
      <c r="BW930" s="136"/>
      <c r="BX930" s="136"/>
      <c r="BY930" s="136"/>
      <c r="BZ930" s="136"/>
      <c r="CA930" s="136"/>
      <c r="CB930" s="136"/>
      <c r="CC930" s="136"/>
      <c r="CD930" s="136"/>
      <c r="CE930" s="136"/>
      <c r="CF930" s="136"/>
      <c r="CG930" s="136"/>
      <c r="CH930" s="136"/>
      <c r="CI930" s="136"/>
      <c r="CJ930" s="136"/>
      <c r="CK930" s="136"/>
      <c r="CL930" s="136"/>
      <c r="CM930" s="136"/>
      <c r="CN930" s="136"/>
      <c r="CO930" s="136"/>
      <c r="CP930" s="136"/>
      <c r="CQ930" s="136"/>
      <c r="CR930" s="136"/>
      <c r="CS930" s="136"/>
      <c r="CT930" s="136"/>
      <c r="CU930" s="136"/>
      <c r="CV930" s="136"/>
      <c r="CW930" s="136"/>
      <c r="CX930" s="136"/>
      <c r="CY930" s="136"/>
      <c r="CZ930" s="136"/>
      <c r="DA930" s="136"/>
      <c r="DB930" s="136"/>
      <c r="DC930" s="136"/>
      <c r="DD930" s="136"/>
      <c r="DE930" s="136"/>
      <c r="DF930" s="136"/>
      <c r="DG930" s="136"/>
      <c r="DH930" s="136"/>
      <c r="DI930" s="136"/>
      <c r="DJ930" s="136"/>
      <c r="DK930" s="136"/>
      <c r="DL930" s="136"/>
      <c r="DM930" s="136"/>
      <c r="DN930" s="136"/>
      <c r="DO930" s="136"/>
      <c r="DP930" s="136"/>
      <c r="DQ930" s="136"/>
      <c r="DR930" s="136"/>
      <c r="DS930" s="136"/>
      <c r="DT930" s="136"/>
      <c r="DU930" s="136"/>
      <c r="DV930" s="136"/>
      <c r="DW930" s="136"/>
      <c r="DX930" s="136"/>
      <c r="DY930" s="136"/>
      <c r="DZ930" s="136"/>
      <c r="EA930" s="136"/>
      <c r="EB930" s="136"/>
      <c r="EC930" s="136"/>
      <c r="ED930" s="136"/>
      <c r="EE930" s="136"/>
      <c r="EF930" s="136"/>
      <c r="EG930" s="136"/>
      <c r="EH930" s="136"/>
      <c r="EI930" s="136"/>
      <c r="EJ930" s="136"/>
      <c r="EK930" s="136"/>
      <c r="EL930" s="136"/>
      <c r="EM930" s="136"/>
      <c r="EN930" s="136"/>
      <c r="EO930" s="136"/>
      <c r="EP930" s="136"/>
      <c r="EQ930" s="136"/>
      <c r="ER930" s="136"/>
      <c r="ES930" s="136"/>
      <c r="ET930" s="136"/>
      <c r="EU930" s="136"/>
      <c r="EV930" s="136"/>
      <c r="EW930" s="136"/>
      <c r="EX930" s="136"/>
      <c r="EY930" s="136"/>
      <c r="EZ930" s="136"/>
      <c r="FA930" s="136"/>
      <c r="FB930" s="136"/>
      <c r="FC930" s="136"/>
      <c r="FD930" s="136"/>
      <c r="FE930" s="136"/>
      <c r="FF930" s="136"/>
      <c r="FG930" s="136"/>
      <c r="FH930" s="136"/>
      <c r="FI930" s="136"/>
      <c r="FJ930" s="136"/>
      <c r="FK930" s="136"/>
      <c r="FL930" s="136"/>
      <c r="FM930" s="136"/>
      <c r="FN930" s="136"/>
      <c r="FO930" s="136"/>
      <c r="FP930" s="136"/>
      <c r="FQ930" s="136"/>
      <c r="FR930" s="136"/>
      <c r="FS930" s="136"/>
      <c r="FT930" s="136"/>
      <c r="FU930" s="136"/>
      <c r="FV930" s="136"/>
      <c r="FW930" s="136"/>
      <c r="FX930" s="136"/>
      <c r="FY930" s="136"/>
      <c r="FZ930" s="136"/>
      <c r="GA930" s="136"/>
      <c r="GB930" s="136"/>
      <c r="GC930" s="136"/>
      <c r="GD930" s="136"/>
      <c r="GE930" s="136"/>
      <c r="GF930" s="136"/>
      <c r="GG930" s="136"/>
      <c r="GH930" s="136"/>
      <c r="GI930" s="136"/>
      <c r="GJ930" s="136"/>
      <c r="GK930" s="136"/>
      <c r="GL930" s="136"/>
      <c r="GM930" s="136"/>
      <c r="GN930" s="136"/>
      <c r="GO930" s="136"/>
      <c r="GP930" s="136"/>
      <c r="GQ930" s="136"/>
      <c r="GR930" s="136"/>
      <c r="GS930" s="136"/>
      <c r="GT930" s="136"/>
      <c r="GU930" s="136"/>
      <c r="GV930" s="136"/>
      <c r="GW930" s="136"/>
      <c r="GX930" s="136"/>
      <c r="GY930" s="136"/>
      <c r="GZ930" s="136"/>
      <c r="HA930" s="136"/>
      <c r="HB930" s="136"/>
      <c r="HC930" s="136"/>
      <c r="HD930" s="136"/>
      <c r="HE930" s="136"/>
      <c r="HF930" s="136"/>
      <c r="HG930" s="136"/>
      <c r="HH930" s="136"/>
      <c r="HI930" s="136"/>
      <c r="HJ930" s="136"/>
      <c r="HK930" s="136"/>
      <c r="HL930" s="136"/>
      <c r="HM930" s="136"/>
      <c r="HN930" s="136"/>
      <c r="HO930" s="136"/>
      <c r="HP930" s="136"/>
      <c r="HQ930" s="136"/>
      <c r="HR930" s="136"/>
      <c r="HS930" s="136"/>
      <c r="HT930" s="136"/>
      <c r="HU930" s="136"/>
      <c r="HV930" s="136"/>
      <c r="HW930" s="136"/>
      <c r="HX930" s="136"/>
      <c r="HY930" s="136"/>
      <c r="HZ930" s="136"/>
      <c r="IA930" s="136"/>
      <c r="IB930" s="136"/>
      <c r="IC930" s="136"/>
      <c r="ID930" s="136"/>
      <c r="IE930" s="136"/>
      <c r="IF930" s="136"/>
      <c r="IG930" s="136"/>
    </row>
    <row r="931" spans="1:241" ht="15" customHeight="1" x14ac:dyDescent="0.25">
      <c r="A931" s="135" t="s">
        <v>594</v>
      </c>
      <c r="B931" s="205">
        <v>4728891</v>
      </c>
      <c r="C931" s="205">
        <v>2318799</v>
      </c>
      <c r="D931" s="205">
        <v>589336</v>
      </c>
      <c r="E931" s="205">
        <v>890724</v>
      </c>
      <c r="F931" s="205">
        <v>1232608</v>
      </c>
      <c r="G931" s="205">
        <v>284907</v>
      </c>
      <c r="H931" s="242">
        <v>10045265</v>
      </c>
      <c r="I931" s="136"/>
      <c r="J931" s="135" t="s">
        <v>756</v>
      </c>
      <c r="K931" s="205">
        <v>8751769</v>
      </c>
      <c r="L931" s="205">
        <v>1378991</v>
      </c>
      <c r="M931" s="205">
        <v>672692</v>
      </c>
      <c r="N931" s="205">
        <v>1193790</v>
      </c>
      <c r="O931" s="205">
        <v>1372334</v>
      </c>
      <c r="P931" s="205">
        <v>442147</v>
      </c>
      <c r="Q931" s="242">
        <v>13811723</v>
      </c>
      <c r="R931" s="136"/>
      <c r="S931" s="136"/>
      <c r="T931" s="136"/>
      <c r="U931" s="136"/>
      <c r="V931" s="136"/>
      <c r="W931" s="136"/>
      <c r="X931" s="136"/>
      <c r="Y931" s="136"/>
      <c r="Z931" s="136"/>
      <c r="AA931" s="136"/>
      <c r="AB931" s="136"/>
      <c r="AC931" s="136"/>
      <c r="AD931" s="136"/>
      <c r="AE931" s="136"/>
      <c r="AF931" s="136"/>
      <c r="AG931" s="136"/>
      <c r="AH931" s="136"/>
      <c r="AI931" s="136"/>
      <c r="AJ931" s="136"/>
      <c r="AK931" s="136"/>
      <c r="AL931" s="136"/>
      <c r="AM931" s="136"/>
      <c r="AN931" s="136"/>
      <c r="AO931" s="136"/>
      <c r="AP931" s="136"/>
      <c r="AQ931" s="136"/>
      <c r="AR931" s="136"/>
      <c r="AS931" s="136"/>
      <c r="AT931" s="136"/>
      <c r="AU931" s="136"/>
      <c r="AV931" s="136"/>
      <c r="AW931" s="136"/>
      <c r="AX931" s="136"/>
      <c r="AY931" s="136"/>
      <c r="AZ931" s="136"/>
      <c r="BA931" s="136"/>
      <c r="BB931" s="136"/>
      <c r="BC931" s="136"/>
      <c r="BD931" s="136"/>
      <c r="BE931" s="136"/>
      <c r="BF931" s="136"/>
      <c r="BG931" s="136"/>
      <c r="BH931" s="136"/>
      <c r="BI931" s="136"/>
      <c r="BJ931" s="136"/>
      <c r="BK931" s="136"/>
      <c r="BL931" s="136"/>
      <c r="BM931" s="136"/>
      <c r="BN931" s="136"/>
      <c r="BO931" s="136"/>
      <c r="BP931" s="136"/>
      <c r="BQ931" s="136"/>
      <c r="BR931" s="136"/>
      <c r="BS931" s="136"/>
      <c r="BT931" s="136"/>
      <c r="BU931" s="136"/>
      <c r="BV931" s="136"/>
      <c r="BW931" s="136"/>
      <c r="BX931" s="136"/>
      <c r="BY931" s="136"/>
      <c r="BZ931" s="136"/>
      <c r="CA931" s="136"/>
      <c r="CB931" s="136"/>
      <c r="CC931" s="136"/>
      <c r="CD931" s="136"/>
      <c r="CE931" s="136"/>
      <c r="CF931" s="136"/>
      <c r="CG931" s="136"/>
      <c r="CH931" s="136"/>
      <c r="CI931" s="136"/>
      <c r="CJ931" s="136"/>
      <c r="CK931" s="136"/>
      <c r="CL931" s="136"/>
      <c r="CM931" s="136"/>
      <c r="CN931" s="136"/>
      <c r="CO931" s="136"/>
      <c r="CP931" s="136"/>
      <c r="CQ931" s="136"/>
      <c r="CR931" s="136"/>
      <c r="CS931" s="136"/>
      <c r="CT931" s="136"/>
      <c r="CU931" s="136"/>
      <c r="CV931" s="136"/>
      <c r="CW931" s="136"/>
      <c r="CX931" s="136"/>
      <c r="CY931" s="136"/>
      <c r="CZ931" s="136"/>
      <c r="DA931" s="136"/>
      <c r="DB931" s="136"/>
      <c r="DC931" s="136"/>
      <c r="DD931" s="136"/>
      <c r="DE931" s="136"/>
      <c r="DF931" s="136"/>
      <c r="DG931" s="136"/>
      <c r="DH931" s="136"/>
      <c r="DI931" s="136"/>
      <c r="DJ931" s="136"/>
      <c r="DK931" s="136"/>
      <c r="DL931" s="136"/>
      <c r="DM931" s="136"/>
      <c r="DN931" s="136"/>
      <c r="DO931" s="136"/>
      <c r="DP931" s="136"/>
      <c r="DQ931" s="136"/>
      <c r="DR931" s="136"/>
      <c r="DS931" s="136"/>
      <c r="DT931" s="136"/>
      <c r="DU931" s="136"/>
      <c r="DV931" s="136"/>
      <c r="DW931" s="136"/>
      <c r="DX931" s="136"/>
      <c r="DY931" s="136"/>
      <c r="DZ931" s="136"/>
      <c r="EA931" s="136"/>
      <c r="EB931" s="136"/>
      <c r="EC931" s="136"/>
      <c r="ED931" s="136"/>
      <c r="EE931" s="136"/>
      <c r="EF931" s="136"/>
      <c r="EG931" s="136"/>
      <c r="EH931" s="136"/>
      <c r="EI931" s="136"/>
      <c r="EJ931" s="136"/>
      <c r="EK931" s="136"/>
      <c r="EL931" s="136"/>
      <c r="EM931" s="136"/>
      <c r="EN931" s="136"/>
      <c r="EO931" s="136"/>
      <c r="EP931" s="136"/>
      <c r="EQ931" s="136"/>
      <c r="ER931" s="136"/>
      <c r="ES931" s="136"/>
      <c r="ET931" s="136"/>
      <c r="EU931" s="136"/>
      <c r="EV931" s="136"/>
      <c r="EW931" s="136"/>
      <c r="EX931" s="136"/>
      <c r="EY931" s="136"/>
      <c r="EZ931" s="136"/>
      <c r="FA931" s="136"/>
      <c r="FB931" s="136"/>
      <c r="FC931" s="136"/>
      <c r="FD931" s="136"/>
      <c r="FE931" s="136"/>
      <c r="FF931" s="136"/>
      <c r="FG931" s="136"/>
      <c r="FH931" s="136"/>
      <c r="FI931" s="136"/>
      <c r="FJ931" s="136"/>
      <c r="FK931" s="136"/>
      <c r="FL931" s="136"/>
      <c r="FM931" s="136"/>
      <c r="FN931" s="136"/>
      <c r="FO931" s="136"/>
      <c r="FP931" s="136"/>
      <c r="FQ931" s="136"/>
      <c r="FR931" s="136"/>
      <c r="FS931" s="136"/>
      <c r="FT931" s="136"/>
      <c r="FU931" s="136"/>
      <c r="FV931" s="136"/>
      <c r="FW931" s="136"/>
      <c r="FX931" s="136"/>
      <c r="FY931" s="136"/>
      <c r="FZ931" s="136"/>
      <c r="GA931" s="136"/>
      <c r="GB931" s="136"/>
      <c r="GC931" s="136"/>
      <c r="GD931" s="136"/>
      <c r="GE931" s="136"/>
      <c r="GF931" s="136"/>
      <c r="GG931" s="136"/>
      <c r="GH931" s="136"/>
      <c r="GI931" s="136"/>
      <c r="GJ931" s="136"/>
      <c r="GK931" s="136"/>
      <c r="GL931" s="136"/>
      <c r="GM931" s="136"/>
      <c r="GN931" s="136"/>
      <c r="GO931" s="136"/>
      <c r="GP931" s="136"/>
      <c r="GQ931" s="136"/>
      <c r="GR931" s="136"/>
      <c r="GS931" s="136"/>
      <c r="GT931" s="136"/>
      <c r="GU931" s="136"/>
      <c r="GV931" s="136"/>
      <c r="GW931" s="136"/>
      <c r="GX931" s="136"/>
      <c r="GY931" s="136"/>
      <c r="GZ931" s="136"/>
      <c r="HA931" s="136"/>
      <c r="HB931" s="136"/>
      <c r="HC931" s="136"/>
      <c r="HD931" s="136"/>
      <c r="HE931" s="136"/>
      <c r="HF931" s="136"/>
      <c r="HG931" s="136"/>
      <c r="HH931" s="136"/>
      <c r="HI931" s="136"/>
      <c r="HJ931" s="136"/>
      <c r="HK931" s="136"/>
      <c r="HL931" s="136"/>
      <c r="HM931" s="136"/>
      <c r="HN931" s="136"/>
      <c r="HO931" s="136"/>
      <c r="HP931" s="136"/>
      <c r="HQ931" s="136"/>
      <c r="HR931" s="136"/>
      <c r="HS931" s="136"/>
      <c r="HT931" s="136"/>
      <c r="HU931" s="136"/>
      <c r="HV931" s="136"/>
      <c r="HW931" s="136"/>
      <c r="HX931" s="136"/>
      <c r="HY931" s="136"/>
      <c r="HZ931" s="136"/>
      <c r="IA931" s="136"/>
      <c r="IB931" s="136"/>
      <c r="IC931" s="136"/>
      <c r="ID931" s="136"/>
      <c r="IE931" s="136"/>
      <c r="IF931" s="136"/>
      <c r="IG931" s="136"/>
    </row>
    <row r="932" spans="1:241" ht="15" customHeight="1" x14ac:dyDescent="0.25">
      <c r="A932" s="135" t="s">
        <v>597</v>
      </c>
      <c r="B932" s="205">
        <v>5431463</v>
      </c>
      <c r="C932" s="205">
        <v>3145816</v>
      </c>
      <c r="D932" s="205">
        <v>654481</v>
      </c>
      <c r="E932" s="205">
        <v>1352234</v>
      </c>
      <c r="F932" s="205">
        <v>1212632</v>
      </c>
      <c r="G932" s="205">
        <v>238430</v>
      </c>
      <c r="H932" s="242">
        <v>12035056</v>
      </c>
      <c r="I932" s="136"/>
      <c r="J932" s="135" t="s">
        <v>627</v>
      </c>
      <c r="K932" s="205">
        <v>3049441</v>
      </c>
      <c r="L932" s="205">
        <v>1446754</v>
      </c>
      <c r="M932" s="205">
        <v>722910</v>
      </c>
      <c r="N932" s="205">
        <v>574444</v>
      </c>
      <c r="O932" s="205">
        <v>666358</v>
      </c>
      <c r="P932" s="205">
        <v>256882</v>
      </c>
      <c r="Q932" s="242">
        <v>6716789</v>
      </c>
      <c r="R932" s="136"/>
      <c r="S932" s="136"/>
      <c r="T932" s="136"/>
      <c r="U932" s="136"/>
      <c r="V932" s="136"/>
      <c r="W932" s="136"/>
      <c r="X932" s="136"/>
      <c r="Y932" s="136"/>
      <c r="Z932" s="136"/>
      <c r="AA932" s="136"/>
      <c r="AB932" s="136"/>
      <c r="AC932" s="136"/>
      <c r="AD932" s="136"/>
      <c r="AE932" s="136"/>
      <c r="AF932" s="136"/>
      <c r="AG932" s="136"/>
      <c r="AH932" s="136"/>
      <c r="AI932" s="136"/>
      <c r="AJ932" s="136"/>
      <c r="AK932" s="136"/>
      <c r="AL932" s="136"/>
      <c r="AM932" s="136"/>
      <c r="AN932" s="136"/>
      <c r="AO932" s="136"/>
      <c r="AP932" s="136"/>
      <c r="AQ932" s="136"/>
      <c r="AR932" s="136"/>
      <c r="AS932" s="136"/>
      <c r="AT932" s="136"/>
      <c r="AU932" s="136"/>
      <c r="AV932" s="136"/>
      <c r="AW932" s="136"/>
      <c r="AX932" s="136"/>
      <c r="AY932" s="136"/>
      <c r="AZ932" s="136"/>
      <c r="BA932" s="136"/>
      <c r="BB932" s="136"/>
      <c r="BC932" s="136"/>
      <c r="BD932" s="136"/>
      <c r="BE932" s="136"/>
      <c r="BF932" s="136"/>
      <c r="BG932" s="136"/>
      <c r="BH932" s="136"/>
      <c r="BI932" s="136"/>
      <c r="BJ932" s="136"/>
      <c r="BK932" s="136"/>
      <c r="BL932" s="136"/>
      <c r="BM932" s="136"/>
      <c r="BN932" s="136"/>
      <c r="BO932" s="136"/>
      <c r="BP932" s="136"/>
      <c r="BQ932" s="136"/>
      <c r="BR932" s="136"/>
      <c r="BS932" s="136"/>
      <c r="BT932" s="136"/>
      <c r="BU932" s="136"/>
      <c r="BV932" s="136"/>
      <c r="BW932" s="136"/>
      <c r="BX932" s="136"/>
      <c r="BY932" s="136"/>
      <c r="BZ932" s="136"/>
      <c r="CA932" s="136"/>
      <c r="CB932" s="136"/>
      <c r="CC932" s="136"/>
      <c r="CD932" s="136"/>
      <c r="CE932" s="136"/>
      <c r="CF932" s="136"/>
      <c r="CG932" s="136"/>
      <c r="CH932" s="136"/>
      <c r="CI932" s="136"/>
      <c r="CJ932" s="136"/>
      <c r="CK932" s="136"/>
      <c r="CL932" s="136"/>
      <c r="CM932" s="136"/>
      <c r="CN932" s="136"/>
      <c r="CO932" s="136"/>
      <c r="CP932" s="136"/>
      <c r="CQ932" s="136"/>
      <c r="CR932" s="136"/>
      <c r="CS932" s="136"/>
      <c r="CT932" s="136"/>
      <c r="CU932" s="136"/>
      <c r="CV932" s="136"/>
      <c r="CW932" s="136"/>
      <c r="CX932" s="136"/>
      <c r="CY932" s="136"/>
      <c r="CZ932" s="136"/>
      <c r="DA932" s="136"/>
      <c r="DB932" s="136"/>
      <c r="DC932" s="136"/>
      <c r="DD932" s="136"/>
      <c r="DE932" s="136"/>
      <c r="DF932" s="136"/>
      <c r="DG932" s="136"/>
      <c r="DH932" s="136"/>
      <c r="DI932" s="136"/>
      <c r="DJ932" s="136"/>
      <c r="DK932" s="136"/>
      <c r="DL932" s="136"/>
      <c r="DM932" s="136"/>
      <c r="DN932" s="136"/>
      <c r="DO932" s="136"/>
      <c r="DP932" s="136"/>
      <c r="DQ932" s="136"/>
      <c r="DR932" s="136"/>
      <c r="DS932" s="136"/>
      <c r="DT932" s="136"/>
      <c r="DU932" s="136"/>
      <c r="DV932" s="136"/>
      <c r="DW932" s="136"/>
      <c r="DX932" s="136"/>
      <c r="DY932" s="136"/>
      <c r="DZ932" s="136"/>
      <c r="EA932" s="136"/>
      <c r="EB932" s="136"/>
      <c r="EC932" s="136"/>
      <c r="ED932" s="136"/>
      <c r="EE932" s="136"/>
      <c r="EF932" s="136"/>
      <c r="EG932" s="136"/>
      <c r="EH932" s="136"/>
      <c r="EI932" s="136"/>
      <c r="EJ932" s="136"/>
      <c r="EK932" s="136"/>
      <c r="EL932" s="136"/>
      <c r="EM932" s="136"/>
      <c r="EN932" s="136"/>
      <c r="EO932" s="136"/>
      <c r="EP932" s="136"/>
      <c r="EQ932" s="136"/>
      <c r="ER932" s="136"/>
      <c r="ES932" s="136"/>
      <c r="ET932" s="136"/>
      <c r="EU932" s="136"/>
      <c r="EV932" s="136"/>
      <c r="EW932" s="136"/>
      <c r="EX932" s="136"/>
      <c r="EY932" s="136"/>
      <c r="EZ932" s="136"/>
      <c r="FA932" s="136"/>
      <c r="FB932" s="136"/>
      <c r="FC932" s="136"/>
      <c r="FD932" s="136"/>
      <c r="FE932" s="136"/>
      <c r="FF932" s="136"/>
      <c r="FG932" s="136"/>
      <c r="FH932" s="136"/>
      <c r="FI932" s="136"/>
      <c r="FJ932" s="136"/>
      <c r="FK932" s="136"/>
      <c r="FL932" s="136"/>
      <c r="FM932" s="136"/>
      <c r="FN932" s="136"/>
      <c r="FO932" s="136"/>
      <c r="FP932" s="136"/>
      <c r="FQ932" s="136"/>
      <c r="FR932" s="136"/>
      <c r="FS932" s="136"/>
      <c r="FT932" s="136"/>
      <c r="FU932" s="136"/>
      <c r="FV932" s="136"/>
      <c r="FW932" s="136"/>
      <c r="FX932" s="136"/>
      <c r="FY932" s="136"/>
      <c r="FZ932" s="136"/>
      <c r="GA932" s="136"/>
      <c r="GB932" s="136"/>
      <c r="GC932" s="136"/>
      <c r="GD932" s="136"/>
      <c r="GE932" s="136"/>
      <c r="GF932" s="136"/>
      <c r="GG932" s="136"/>
      <c r="GH932" s="136"/>
      <c r="GI932" s="136"/>
      <c r="GJ932" s="136"/>
      <c r="GK932" s="136"/>
      <c r="GL932" s="136"/>
      <c r="GM932" s="136"/>
      <c r="GN932" s="136"/>
      <c r="GO932" s="136"/>
      <c r="GP932" s="136"/>
      <c r="GQ932" s="136"/>
      <c r="GR932" s="136"/>
      <c r="GS932" s="136"/>
      <c r="GT932" s="136"/>
      <c r="GU932" s="136"/>
      <c r="GV932" s="136"/>
      <c r="GW932" s="136"/>
      <c r="GX932" s="136"/>
      <c r="GY932" s="136"/>
      <c r="GZ932" s="136"/>
      <c r="HA932" s="136"/>
      <c r="HB932" s="136"/>
      <c r="HC932" s="136"/>
      <c r="HD932" s="136"/>
      <c r="HE932" s="136"/>
      <c r="HF932" s="136"/>
      <c r="HG932" s="136"/>
      <c r="HH932" s="136"/>
      <c r="HI932" s="136"/>
      <c r="HJ932" s="136"/>
      <c r="HK932" s="136"/>
      <c r="HL932" s="136"/>
      <c r="HM932" s="136"/>
      <c r="HN932" s="136"/>
      <c r="HO932" s="136"/>
      <c r="HP932" s="136"/>
      <c r="HQ932" s="136"/>
      <c r="HR932" s="136"/>
      <c r="HS932" s="136"/>
      <c r="HT932" s="136"/>
      <c r="HU932" s="136"/>
      <c r="HV932" s="136"/>
      <c r="HW932" s="136"/>
      <c r="HX932" s="136"/>
      <c r="HY932" s="136"/>
      <c r="HZ932" s="136"/>
      <c r="IA932" s="136"/>
      <c r="IB932" s="136"/>
      <c r="IC932" s="136"/>
      <c r="ID932" s="136"/>
      <c r="IE932" s="136"/>
      <c r="IF932" s="136"/>
      <c r="IG932" s="136"/>
    </row>
    <row r="933" spans="1:241" ht="15" customHeight="1" x14ac:dyDescent="0.25">
      <c r="A933" s="212" t="s">
        <v>1015</v>
      </c>
      <c r="B933" s="212">
        <v>131070129</v>
      </c>
      <c r="C933" s="212">
        <v>57768826</v>
      </c>
      <c r="D933" s="212">
        <v>16501853</v>
      </c>
      <c r="E933" s="212">
        <v>18352191</v>
      </c>
      <c r="F933" s="212">
        <v>31100889</v>
      </c>
      <c r="G933" s="212">
        <v>6543399</v>
      </c>
      <c r="H933" s="243">
        <v>261337287</v>
      </c>
      <c r="I933" s="136"/>
      <c r="J933" s="212" t="s">
        <v>1017</v>
      </c>
      <c r="K933" s="212">
        <v>120341416</v>
      </c>
      <c r="L933" s="212">
        <v>44264797</v>
      </c>
      <c r="M933" s="212">
        <v>14358310</v>
      </c>
      <c r="N933" s="212">
        <v>24400614</v>
      </c>
      <c r="O933" s="212">
        <v>30652889</v>
      </c>
      <c r="P933" s="212">
        <v>7571868</v>
      </c>
      <c r="Q933" s="243">
        <v>241589894</v>
      </c>
      <c r="R933" s="136"/>
      <c r="S933" s="136"/>
      <c r="T933" s="136"/>
      <c r="U933" s="136"/>
      <c r="V933" s="136"/>
      <c r="W933" s="136"/>
      <c r="X933" s="136"/>
      <c r="Y933" s="136"/>
      <c r="Z933" s="136"/>
      <c r="AA933" s="136"/>
      <c r="AB933" s="136"/>
      <c r="AC933" s="136"/>
      <c r="AD933" s="136"/>
      <c r="AE933" s="136"/>
      <c r="AF933" s="136"/>
      <c r="AG933" s="136"/>
      <c r="AH933" s="136"/>
      <c r="AI933" s="136"/>
      <c r="AJ933" s="136"/>
      <c r="AK933" s="136"/>
      <c r="AL933" s="136"/>
      <c r="AM933" s="136"/>
      <c r="AN933" s="136"/>
      <c r="AO933" s="136"/>
      <c r="AP933" s="136"/>
      <c r="AQ933" s="136"/>
      <c r="AR933" s="136"/>
      <c r="AS933" s="136"/>
      <c r="AT933" s="136"/>
      <c r="AU933" s="136"/>
      <c r="AV933" s="136"/>
      <c r="AW933" s="136"/>
      <c r="AX933" s="136"/>
      <c r="AY933" s="136"/>
      <c r="AZ933" s="136"/>
      <c r="BA933" s="136"/>
      <c r="BB933" s="136"/>
      <c r="BC933" s="136"/>
      <c r="BD933" s="136"/>
      <c r="BE933" s="136"/>
      <c r="BF933" s="136"/>
      <c r="BG933" s="136"/>
      <c r="BH933" s="136"/>
      <c r="BI933" s="136"/>
      <c r="BJ933" s="136"/>
      <c r="BK933" s="136"/>
      <c r="BL933" s="136"/>
      <c r="BM933" s="136"/>
      <c r="BN933" s="136"/>
      <c r="BO933" s="136"/>
      <c r="BP933" s="136"/>
      <c r="BQ933" s="136"/>
      <c r="BR933" s="136"/>
      <c r="BS933" s="136"/>
      <c r="BT933" s="136"/>
      <c r="BU933" s="136"/>
      <c r="BV933" s="136"/>
      <c r="BW933" s="136"/>
      <c r="BX933" s="136"/>
      <c r="BY933" s="136"/>
      <c r="BZ933" s="136"/>
      <c r="CA933" s="136"/>
      <c r="CB933" s="136"/>
      <c r="CC933" s="136"/>
      <c r="CD933" s="136"/>
      <c r="CE933" s="136"/>
      <c r="CF933" s="136"/>
      <c r="CG933" s="136"/>
      <c r="CH933" s="136"/>
      <c r="CI933" s="136"/>
      <c r="CJ933" s="136"/>
      <c r="CK933" s="136"/>
      <c r="CL933" s="136"/>
      <c r="CM933" s="136"/>
      <c r="CN933" s="136"/>
      <c r="CO933" s="136"/>
      <c r="CP933" s="136"/>
      <c r="CQ933" s="136"/>
      <c r="CR933" s="136"/>
      <c r="CS933" s="136"/>
      <c r="CT933" s="136"/>
      <c r="CU933" s="136"/>
      <c r="CV933" s="136"/>
      <c r="CW933" s="136"/>
      <c r="CX933" s="136"/>
      <c r="CY933" s="136"/>
      <c r="CZ933" s="136"/>
      <c r="DA933" s="136"/>
      <c r="DB933" s="136"/>
      <c r="DC933" s="136"/>
      <c r="DD933" s="136"/>
      <c r="DE933" s="136"/>
      <c r="DF933" s="136"/>
      <c r="DG933" s="136"/>
      <c r="DH933" s="136"/>
      <c r="DI933" s="136"/>
      <c r="DJ933" s="136"/>
      <c r="DK933" s="136"/>
      <c r="DL933" s="136"/>
      <c r="DM933" s="136"/>
      <c r="DN933" s="136"/>
      <c r="DO933" s="136"/>
      <c r="DP933" s="136"/>
      <c r="DQ933" s="136"/>
      <c r="DR933" s="136"/>
      <c r="DS933" s="136"/>
      <c r="DT933" s="136"/>
      <c r="DU933" s="136"/>
      <c r="DV933" s="136"/>
      <c r="DW933" s="136"/>
      <c r="DX933" s="136"/>
      <c r="DY933" s="136"/>
      <c r="DZ933" s="136"/>
      <c r="EA933" s="136"/>
      <c r="EB933" s="136"/>
      <c r="EC933" s="136"/>
      <c r="ED933" s="136"/>
      <c r="EE933" s="136"/>
      <c r="EF933" s="136"/>
      <c r="EG933" s="136"/>
      <c r="EH933" s="136"/>
      <c r="EI933" s="136"/>
      <c r="EJ933" s="136"/>
      <c r="EK933" s="136"/>
      <c r="EL933" s="136"/>
      <c r="EM933" s="136"/>
      <c r="EN933" s="136"/>
      <c r="EO933" s="136"/>
      <c r="EP933" s="136"/>
      <c r="EQ933" s="136"/>
      <c r="ER933" s="136"/>
      <c r="ES933" s="136"/>
      <c r="ET933" s="136"/>
      <c r="EU933" s="136"/>
      <c r="EV933" s="136"/>
      <c r="EW933" s="136"/>
      <c r="EX933" s="136"/>
      <c r="EY933" s="136"/>
      <c r="EZ933" s="136"/>
      <c r="FA933" s="136"/>
      <c r="FB933" s="136"/>
      <c r="FC933" s="136"/>
      <c r="FD933" s="136"/>
      <c r="FE933" s="136"/>
      <c r="FF933" s="136"/>
      <c r="FG933" s="136"/>
      <c r="FH933" s="136"/>
      <c r="FI933" s="136"/>
      <c r="FJ933" s="136"/>
      <c r="FK933" s="136"/>
      <c r="FL933" s="136"/>
      <c r="FM933" s="136"/>
      <c r="FN933" s="136"/>
      <c r="FO933" s="136"/>
      <c r="FP933" s="136"/>
      <c r="FQ933" s="136"/>
      <c r="FR933" s="136"/>
      <c r="FS933" s="136"/>
      <c r="FT933" s="136"/>
      <c r="FU933" s="136"/>
      <c r="FV933" s="136"/>
      <c r="FW933" s="136"/>
      <c r="FX933" s="136"/>
      <c r="FY933" s="136"/>
      <c r="FZ933" s="136"/>
      <c r="GA933" s="136"/>
      <c r="GB933" s="136"/>
      <c r="GC933" s="136"/>
      <c r="GD933" s="136"/>
      <c r="GE933" s="136"/>
      <c r="GF933" s="136"/>
      <c r="GG933" s="136"/>
      <c r="GH933" s="136"/>
      <c r="GI933" s="136"/>
      <c r="GJ933" s="136"/>
      <c r="GK933" s="136"/>
      <c r="GL933" s="136"/>
      <c r="GM933" s="136"/>
      <c r="GN933" s="136"/>
      <c r="GO933" s="136"/>
      <c r="GP933" s="136"/>
      <c r="GQ933" s="136"/>
      <c r="GR933" s="136"/>
      <c r="GS933" s="136"/>
      <c r="GT933" s="136"/>
      <c r="GU933" s="136"/>
      <c r="GV933" s="136"/>
      <c r="GW933" s="136"/>
      <c r="GX933" s="136"/>
      <c r="GY933" s="136"/>
      <c r="GZ933" s="136"/>
      <c r="HA933" s="136"/>
      <c r="HB933" s="136"/>
      <c r="HC933" s="136"/>
      <c r="HD933" s="136"/>
      <c r="HE933" s="136"/>
      <c r="HF933" s="136"/>
      <c r="HG933" s="136"/>
      <c r="HH933" s="136"/>
      <c r="HI933" s="136"/>
      <c r="HJ933" s="136"/>
      <c r="HK933" s="136"/>
      <c r="HL933" s="136"/>
      <c r="HM933" s="136"/>
      <c r="HN933" s="136"/>
      <c r="HO933" s="136"/>
      <c r="HP933" s="136"/>
      <c r="HQ933" s="136"/>
      <c r="HR933" s="136"/>
      <c r="HS933" s="136"/>
      <c r="HT933" s="136"/>
      <c r="HU933" s="136"/>
      <c r="HV933" s="136"/>
      <c r="HW933" s="136"/>
      <c r="HX933" s="136"/>
      <c r="HY933" s="136"/>
      <c r="HZ933" s="136"/>
      <c r="IA933" s="136"/>
      <c r="IB933" s="136"/>
      <c r="IC933" s="136"/>
      <c r="ID933" s="136"/>
      <c r="IE933" s="136"/>
      <c r="IF933" s="136"/>
      <c r="IG933" s="136"/>
    </row>
    <row r="934" spans="1:241" ht="15" customHeight="1" x14ac:dyDescent="0.25">
      <c r="A934" s="208" t="s">
        <v>1016</v>
      </c>
      <c r="B934" s="208">
        <v>6553506.4500000002</v>
      </c>
      <c r="C934" s="208">
        <v>2888441.3</v>
      </c>
      <c r="D934" s="208">
        <v>825092.65</v>
      </c>
      <c r="E934" s="208">
        <v>917609.55</v>
      </c>
      <c r="F934" s="208">
        <v>1555044.45</v>
      </c>
      <c r="G934" s="208">
        <v>327169.95</v>
      </c>
      <c r="H934" s="208">
        <v>13066864.35</v>
      </c>
      <c r="I934" s="136"/>
      <c r="J934" s="208" t="s">
        <v>1018</v>
      </c>
      <c r="K934" s="208">
        <v>6017070.7999999998</v>
      </c>
      <c r="L934" s="208">
        <v>2213239.85</v>
      </c>
      <c r="M934" s="208">
        <v>717915.5</v>
      </c>
      <c r="N934" s="208">
        <v>1220030.7</v>
      </c>
      <c r="O934" s="208">
        <v>1532644.45</v>
      </c>
      <c r="P934" s="208">
        <v>378593.4</v>
      </c>
      <c r="Q934" s="208">
        <v>12079494.699999999</v>
      </c>
      <c r="R934" s="136"/>
      <c r="S934" s="136"/>
      <c r="T934" s="136"/>
      <c r="U934" s="136"/>
      <c r="V934" s="136"/>
      <c r="W934" s="136"/>
      <c r="X934" s="136"/>
      <c r="Y934" s="136"/>
      <c r="Z934" s="136"/>
      <c r="AA934" s="136"/>
      <c r="AB934" s="136"/>
      <c r="AC934" s="136"/>
      <c r="AD934" s="136"/>
      <c r="AE934" s="136"/>
      <c r="AF934" s="136"/>
      <c r="AG934" s="136"/>
      <c r="AH934" s="136"/>
      <c r="AI934" s="136"/>
      <c r="AJ934" s="136"/>
      <c r="AK934" s="136"/>
      <c r="AL934" s="136"/>
      <c r="AM934" s="136"/>
      <c r="AN934" s="136"/>
      <c r="AO934" s="136"/>
      <c r="AP934" s="136"/>
      <c r="AQ934" s="136"/>
      <c r="AR934" s="136"/>
      <c r="AS934" s="136"/>
      <c r="AT934" s="136"/>
      <c r="AU934" s="136"/>
      <c r="AV934" s="136"/>
      <c r="AW934" s="136"/>
      <c r="AX934" s="136"/>
      <c r="AY934" s="136"/>
      <c r="AZ934" s="136"/>
      <c r="BA934" s="136"/>
      <c r="BB934" s="136"/>
      <c r="BC934" s="136"/>
      <c r="BD934" s="136"/>
      <c r="BE934" s="136"/>
      <c r="BF934" s="136"/>
      <c r="BG934" s="136"/>
      <c r="BH934" s="136"/>
      <c r="BI934" s="136"/>
      <c r="BJ934" s="136"/>
      <c r="BK934" s="136"/>
      <c r="BL934" s="136"/>
      <c r="BM934" s="136"/>
      <c r="BN934" s="136"/>
      <c r="BO934" s="136"/>
      <c r="BP934" s="136"/>
      <c r="BQ934" s="136"/>
      <c r="BR934" s="136"/>
      <c r="BS934" s="136"/>
      <c r="BT934" s="136"/>
      <c r="BU934" s="136"/>
      <c r="BV934" s="136"/>
      <c r="BW934" s="136"/>
      <c r="BX934" s="136"/>
      <c r="BY934" s="136"/>
      <c r="BZ934" s="136"/>
      <c r="CA934" s="136"/>
      <c r="CB934" s="136"/>
      <c r="CC934" s="136"/>
      <c r="CD934" s="136"/>
      <c r="CE934" s="136"/>
      <c r="CF934" s="136"/>
      <c r="CG934" s="136"/>
      <c r="CH934" s="136"/>
      <c r="CI934" s="136"/>
      <c r="CJ934" s="136"/>
      <c r="CK934" s="136"/>
      <c r="CL934" s="136"/>
      <c r="CM934" s="136"/>
      <c r="CN934" s="136"/>
      <c r="CO934" s="136"/>
      <c r="CP934" s="136"/>
      <c r="CQ934" s="136"/>
      <c r="CR934" s="136"/>
      <c r="CS934" s="136"/>
      <c r="CT934" s="136"/>
      <c r="CU934" s="136"/>
      <c r="CV934" s="136"/>
      <c r="CW934" s="136"/>
      <c r="CX934" s="136"/>
      <c r="CY934" s="136"/>
      <c r="CZ934" s="136"/>
      <c r="DA934" s="136"/>
      <c r="DB934" s="136"/>
      <c r="DC934" s="136"/>
      <c r="DD934" s="136"/>
      <c r="DE934" s="136"/>
      <c r="DF934" s="136"/>
      <c r="DG934" s="136"/>
      <c r="DH934" s="136"/>
      <c r="DI934" s="136"/>
      <c r="DJ934" s="136"/>
      <c r="DK934" s="136"/>
      <c r="DL934" s="136"/>
      <c r="DM934" s="136"/>
      <c r="DN934" s="136"/>
      <c r="DO934" s="136"/>
      <c r="DP934" s="136"/>
      <c r="DQ934" s="136"/>
      <c r="DR934" s="136"/>
      <c r="DS934" s="136"/>
      <c r="DT934" s="136"/>
      <c r="DU934" s="136"/>
      <c r="DV934" s="136"/>
      <c r="DW934" s="136"/>
      <c r="DX934" s="136"/>
      <c r="DY934" s="136"/>
      <c r="DZ934" s="136"/>
      <c r="EA934" s="136"/>
      <c r="EB934" s="136"/>
      <c r="EC934" s="136"/>
      <c r="ED934" s="136"/>
      <c r="EE934" s="136"/>
      <c r="EF934" s="136"/>
      <c r="EG934" s="136"/>
      <c r="EH934" s="136"/>
      <c r="EI934" s="136"/>
      <c r="EJ934" s="136"/>
      <c r="EK934" s="136"/>
      <c r="EL934" s="136"/>
      <c r="EM934" s="136"/>
      <c r="EN934" s="136"/>
      <c r="EO934" s="136"/>
      <c r="EP934" s="136"/>
      <c r="EQ934" s="136"/>
      <c r="ER934" s="136"/>
      <c r="ES934" s="136"/>
      <c r="ET934" s="136"/>
      <c r="EU934" s="136"/>
      <c r="EV934" s="136"/>
      <c r="EW934" s="136"/>
      <c r="EX934" s="136"/>
      <c r="EY934" s="136"/>
      <c r="EZ934" s="136"/>
      <c r="FA934" s="136"/>
      <c r="FB934" s="136"/>
      <c r="FC934" s="136"/>
      <c r="FD934" s="136"/>
      <c r="FE934" s="136"/>
      <c r="FF934" s="136"/>
      <c r="FG934" s="136"/>
      <c r="FH934" s="136"/>
      <c r="FI934" s="136"/>
      <c r="FJ934" s="136"/>
      <c r="FK934" s="136"/>
      <c r="FL934" s="136"/>
      <c r="FM934" s="136"/>
      <c r="FN934" s="136"/>
      <c r="FO934" s="136"/>
      <c r="FP934" s="136"/>
      <c r="FQ934" s="136"/>
      <c r="FR934" s="136"/>
      <c r="FS934" s="136"/>
      <c r="FT934" s="136"/>
      <c r="FU934" s="136"/>
      <c r="FV934" s="136"/>
      <c r="FW934" s="136"/>
      <c r="FX934" s="136"/>
      <c r="FY934" s="136"/>
      <c r="FZ934" s="136"/>
      <c r="GA934" s="136"/>
      <c r="GB934" s="136"/>
      <c r="GC934" s="136"/>
      <c r="GD934" s="136"/>
      <c r="GE934" s="136"/>
      <c r="GF934" s="136"/>
      <c r="GG934" s="136"/>
      <c r="GH934" s="136"/>
      <c r="GI934" s="136"/>
      <c r="GJ934" s="136"/>
      <c r="GK934" s="136"/>
      <c r="GL934" s="136"/>
      <c r="GM934" s="136"/>
      <c r="GN934" s="136"/>
      <c r="GO934" s="136"/>
      <c r="GP934" s="136"/>
      <c r="GQ934" s="136"/>
      <c r="GR934" s="136"/>
      <c r="GS934" s="136"/>
      <c r="GT934" s="136"/>
      <c r="GU934" s="136"/>
      <c r="GV934" s="136"/>
      <c r="GW934" s="136"/>
      <c r="GX934" s="136"/>
      <c r="GY934" s="136"/>
      <c r="GZ934" s="136"/>
      <c r="HA934" s="136"/>
      <c r="HB934" s="136"/>
      <c r="HC934" s="136"/>
      <c r="HD934" s="136"/>
      <c r="HE934" s="136"/>
      <c r="HF934" s="136"/>
      <c r="HG934" s="136"/>
      <c r="HH934" s="136"/>
      <c r="HI934" s="136"/>
      <c r="HJ934" s="136"/>
      <c r="HK934" s="136"/>
      <c r="HL934" s="136"/>
      <c r="HM934" s="136"/>
      <c r="HN934" s="136"/>
      <c r="HO934" s="136"/>
      <c r="HP934" s="136"/>
      <c r="HQ934" s="136"/>
      <c r="HR934" s="136"/>
      <c r="HS934" s="136"/>
      <c r="HT934" s="136"/>
      <c r="HU934" s="136"/>
      <c r="HV934" s="136"/>
      <c r="HW934" s="136"/>
      <c r="HX934" s="136"/>
      <c r="HY934" s="136"/>
      <c r="HZ934" s="136"/>
      <c r="IA934" s="136"/>
      <c r="IB934" s="136"/>
      <c r="IC934" s="136"/>
      <c r="ID934" s="136"/>
      <c r="IE934" s="136"/>
      <c r="IF934" s="136"/>
      <c r="IG934" s="136"/>
    </row>
    <row r="935" spans="1:241" ht="15" customHeight="1" x14ac:dyDescent="0.25">
      <c r="A935" s="135"/>
      <c r="B935" s="135"/>
      <c r="C935" s="135"/>
      <c r="D935" s="135"/>
      <c r="E935" s="135"/>
      <c r="F935" s="135"/>
      <c r="G935" s="135"/>
      <c r="H935" s="135"/>
      <c r="I935" s="136"/>
      <c r="J935" s="136"/>
      <c r="K935" s="136"/>
      <c r="L935" s="136"/>
      <c r="M935" s="136"/>
      <c r="N935" s="136"/>
      <c r="O935" s="136"/>
      <c r="P935" s="136"/>
      <c r="Q935" s="136"/>
      <c r="R935" s="136"/>
      <c r="S935" s="136"/>
      <c r="T935" s="136"/>
      <c r="U935" s="136"/>
      <c r="V935" s="136"/>
      <c r="W935" s="136"/>
      <c r="X935" s="136"/>
      <c r="Y935" s="136"/>
      <c r="Z935" s="136"/>
      <c r="AA935" s="136"/>
      <c r="AB935" s="136"/>
      <c r="AC935" s="136"/>
      <c r="AD935" s="136"/>
      <c r="AE935" s="136"/>
      <c r="AF935" s="136"/>
      <c r="AG935" s="136"/>
      <c r="AH935" s="136"/>
      <c r="AI935" s="136"/>
      <c r="AJ935" s="136"/>
      <c r="AK935" s="136"/>
      <c r="AL935" s="136"/>
      <c r="AM935" s="136"/>
      <c r="AN935" s="136"/>
      <c r="AO935" s="136"/>
      <c r="AP935" s="136"/>
      <c r="AQ935" s="136"/>
      <c r="AR935" s="136"/>
      <c r="AS935" s="136"/>
      <c r="AT935" s="136"/>
      <c r="AU935" s="136"/>
      <c r="AV935" s="136"/>
      <c r="AW935" s="136"/>
      <c r="AX935" s="136"/>
      <c r="AY935" s="136"/>
      <c r="AZ935" s="136"/>
      <c r="BA935" s="136"/>
      <c r="BB935" s="136"/>
      <c r="BC935" s="136"/>
      <c r="BD935" s="136"/>
      <c r="BE935" s="136"/>
      <c r="BF935" s="136"/>
      <c r="BG935" s="136"/>
      <c r="BH935" s="136"/>
      <c r="BI935" s="136"/>
      <c r="BJ935" s="136"/>
      <c r="BK935" s="136"/>
      <c r="BL935" s="136"/>
      <c r="BM935" s="136"/>
      <c r="BN935" s="136"/>
      <c r="BO935" s="136"/>
      <c r="BP935" s="136"/>
      <c r="BQ935" s="136"/>
      <c r="BR935" s="136"/>
      <c r="BS935" s="136"/>
      <c r="BT935" s="136"/>
      <c r="BU935" s="136"/>
      <c r="BV935" s="136"/>
      <c r="BW935" s="136"/>
      <c r="BX935" s="136"/>
      <c r="BY935" s="136"/>
      <c r="BZ935" s="136"/>
      <c r="CA935" s="136"/>
      <c r="CB935" s="136"/>
      <c r="CC935" s="136"/>
      <c r="CD935" s="136"/>
      <c r="CE935" s="136"/>
      <c r="CF935" s="136"/>
      <c r="CG935" s="136"/>
      <c r="CH935" s="136"/>
      <c r="CI935" s="136"/>
      <c r="CJ935" s="136"/>
      <c r="CK935" s="136"/>
      <c r="CL935" s="136"/>
      <c r="CM935" s="136"/>
      <c r="CN935" s="136"/>
      <c r="CO935" s="136"/>
      <c r="CP935" s="136"/>
      <c r="CQ935" s="136"/>
      <c r="CR935" s="136"/>
      <c r="CS935" s="136"/>
      <c r="CT935" s="136"/>
      <c r="CU935" s="136"/>
      <c r="CV935" s="136"/>
      <c r="CW935" s="136"/>
      <c r="CX935" s="136"/>
      <c r="CY935" s="136"/>
      <c r="CZ935" s="136"/>
      <c r="DA935" s="136"/>
      <c r="DB935" s="136"/>
      <c r="DC935" s="136"/>
      <c r="DD935" s="136"/>
      <c r="DE935" s="136"/>
      <c r="DF935" s="136"/>
      <c r="DG935" s="136"/>
      <c r="DH935" s="136"/>
      <c r="DI935" s="136"/>
      <c r="DJ935" s="136"/>
      <c r="DK935" s="136"/>
      <c r="DL935" s="136"/>
      <c r="DM935" s="136"/>
      <c r="DN935" s="136"/>
      <c r="DO935" s="136"/>
      <c r="DP935" s="136"/>
      <c r="DQ935" s="136"/>
      <c r="DR935" s="136"/>
      <c r="DS935" s="136"/>
      <c r="DT935" s="136"/>
      <c r="DU935" s="136"/>
      <c r="DV935" s="136"/>
      <c r="DW935" s="136"/>
      <c r="DX935" s="136"/>
      <c r="DY935" s="136"/>
      <c r="DZ935" s="136"/>
      <c r="EA935" s="136"/>
      <c r="EB935" s="136"/>
      <c r="EC935" s="136"/>
      <c r="ED935" s="136"/>
      <c r="EE935" s="136"/>
      <c r="EF935" s="136"/>
      <c r="EG935" s="136"/>
      <c r="EH935" s="136"/>
      <c r="EI935" s="136"/>
      <c r="EJ935" s="136"/>
      <c r="EK935" s="136"/>
      <c r="EL935" s="136"/>
      <c r="EM935" s="136"/>
      <c r="EN935" s="136"/>
      <c r="EO935" s="136"/>
      <c r="EP935" s="136"/>
      <c r="EQ935" s="136"/>
      <c r="ER935" s="136"/>
      <c r="ES935" s="136"/>
      <c r="ET935" s="136"/>
      <c r="EU935" s="136"/>
      <c r="EV935" s="136"/>
      <c r="EW935" s="136"/>
      <c r="EX935" s="136"/>
      <c r="EY935" s="136"/>
      <c r="EZ935" s="136"/>
      <c r="FA935" s="136"/>
      <c r="FB935" s="136"/>
      <c r="FC935" s="136"/>
      <c r="FD935" s="136"/>
      <c r="FE935" s="136"/>
      <c r="FF935" s="136"/>
      <c r="FG935" s="136"/>
      <c r="FH935" s="136"/>
      <c r="FI935" s="136"/>
      <c r="FJ935" s="136"/>
      <c r="FK935" s="136"/>
      <c r="FL935" s="136"/>
      <c r="FM935" s="136"/>
      <c r="FN935" s="136"/>
      <c r="FO935" s="136"/>
      <c r="FP935" s="136"/>
      <c r="FQ935" s="136"/>
      <c r="FR935" s="136"/>
      <c r="FS935" s="136"/>
      <c r="FT935" s="136"/>
      <c r="FU935" s="136"/>
      <c r="FV935" s="136"/>
      <c r="FW935" s="136"/>
      <c r="FX935" s="136"/>
      <c r="FY935" s="136"/>
      <c r="FZ935" s="136"/>
      <c r="GA935" s="136"/>
      <c r="GB935" s="136"/>
      <c r="GC935" s="136"/>
      <c r="GD935" s="136"/>
      <c r="GE935" s="136"/>
      <c r="GF935" s="136"/>
      <c r="GG935" s="136"/>
      <c r="GH935" s="136"/>
      <c r="GI935" s="136"/>
      <c r="GJ935" s="136"/>
      <c r="GK935" s="136"/>
      <c r="GL935" s="136"/>
      <c r="GM935" s="136"/>
      <c r="GN935" s="136"/>
      <c r="GO935" s="136"/>
      <c r="GP935" s="136"/>
      <c r="GQ935" s="136"/>
      <c r="GR935" s="136"/>
      <c r="GS935" s="136"/>
      <c r="GT935" s="136"/>
      <c r="GU935" s="136"/>
      <c r="GV935" s="136"/>
      <c r="GW935" s="136"/>
      <c r="GX935" s="136"/>
      <c r="GY935" s="136"/>
      <c r="GZ935" s="136"/>
      <c r="HA935" s="136"/>
      <c r="HB935" s="136"/>
      <c r="HC935" s="136"/>
      <c r="HD935" s="136"/>
      <c r="HE935" s="136"/>
      <c r="HF935" s="136"/>
      <c r="HG935" s="136"/>
      <c r="HH935" s="136"/>
      <c r="HI935" s="136"/>
      <c r="HJ935" s="136"/>
      <c r="HK935" s="136"/>
      <c r="HL935" s="136"/>
      <c r="HM935" s="136"/>
      <c r="HN935" s="136"/>
      <c r="HO935" s="136"/>
      <c r="HP935" s="136"/>
      <c r="HQ935" s="136"/>
      <c r="HR935" s="136"/>
      <c r="HS935" s="136"/>
      <c r="HT935" s="136"/>
      <c r="HU935" s="136"/>
      <c r="HV935" s="136"/>
      <c r="HW935" s="136"/>
      <c r="HX935" s="136"/>
      <c r="HY935" s="136"/>
      <c r="HZ935" s="136"/>
      <c r="IA935" s="136"/>
      <c r="IB935" s="136"/>
      <c r="IC935" s="136"/>
      <c r="ID935" s="136"/>
      <c r="IE935" s="136"/>
      <c r="IF935" s="136"/>
      <c r="IG935" s="136"/>
    </row>
    <row r="936" spans="1:241" ht="15" customHeight="1" x14ac:dyDescent="0.25">
      <c r="A936" s="135" t="s">
        <v>743</v>
      </c>
      <c r="B936" s="205">
        <v>5356753</v>
      </c>
      <c r="C936" s="205">
        <v>2588551</v>
      </c>
      <c r="D936" s="205">
        <v>759575</v>
      </c>
      <c r="E936" s="205">
        <v>1255290</v>
      </c>
      <c r="F936" s="205">
        <v>1488187</v>
      </c>
      <c r="G936" s="205">
        <v>416129</v>
      </c>
      <c r="H936" s="242">
        <v>11864485</v>
      </c>
      <c r="I936" s="136"/>
      <c r="J936" s="197" t="s">
        <v>280</v>
      </c>
      <c r="K936" s="205">
        <v>5554614</v>
      </c>
      <c r="L936" s="205">
        <v>2074447</v>
      </c>
      <c r="M936" s="205">
        <v>799568</v>
      </c>
      <c r="N936" s="205">
        <v>842604</v>
      </c>
      <c r="O936" s="205">
        <v>1327118</v>
      </c>
      <c r="P936" s="205">
        <v>324431</v>
      </c>
      <c r="Q936" s="242">
        <v>10922782</v>
      </c>
      <c r="R936" s="136"/>
      <c r="S936" s="136"/>
      <c r="T936" s="136"/>
      <c r="U936" s="136"/>
      <c r="V936" s="136"/>
      <c r="W936" s="136"/>
      <c r="X936" s="136"/>
      <c r="Y936" s="136"/>
      <c r="Z936" s="136"/>
      <c r="AA936" s="136"/>
      <c r="AB936" s="136"/>
      <c r="AC936" s="136"/>
      <c r="AD936" s="136"/>
      <c r="AE936" s="136"/>
      <c r="AF936" s="136"/>
      <c r="AG936" s="136"/>
      <c r="AH936" s="136"/>
      <c r="AI936" s="136"/>
      <c r="AJ936" s="136"/>
      <c r="AK936" s="136"/>
      <c r="AL936" s="136"/>
      <c r="AM936" s="136"/>
      <c r="AN936" s="136"/>
      <c r="AO936" s="136"/>
      <c r="AP936" s="136"/>
      <c r="AQ936" s="136"/>
      <c r="AR936" s="136"/>
      <c r="AS936" s="136"/>
      <c r="AT936" s="136"/>
      <c r="AU936" s="136"/>
      <c r="AV936" s="136"/>
      <c r="AW936" s="136"/>
      <c r="AX936" s="136"/>
      <c r="AY936" s="136"/>
      <c r="AZ936" s="136"/>
      <c r="BA936" s="136"/>
      <c r="BB936" s="136"/>
      <c r="BC936" s="136"/>
      <c r="BD936" s="136"/>
      <c r="BE936" s="136"/>
      <c r="BF936" s="136"/>
      <c r="BG936" s="136"/>
      <c r="BH936" s="136"/>
      <c r="BI936" s="136"/>
      <c r="BJ936" s="136"/>
      <c r="BK936" s="136"/>
      <c r="BL936" s="136"/>
      <c r="BM936" s="136"/>
      <c r="BN936" s="136"/>
      <c r="BO936" s="136"/>
      <c r="BP936" s="136"/>
      <c r="BQ936" s="136"/>
      <c r="BR936" s="136"/>
      <c r="BS936" s="136"/>
      <c r="BT936" s="136"/>
      <c r="BU936" s="136"/>
      <c r="BV936" s="136"/>
      <c r="BW936" s="136"/>
      <c r="BX936" s="136"/>
      <c r="BY936" s="136"/>
      <c r="BZ936" s="136"/>
      <c r="CA936" s="136"/>
      <c r="CB936" s="136"/>
      <c r="CC936" s="136"/>
      <c r="CD936" s="136"/>
      <c r="CE936" s="136"/>
      <c r="CF936" s="136"/>
      <c r="CG936" s="136"/>
      <c r="CH936" s="136"/>
      <c r="CI936" s="136"/>
      <c r="CJ936" s="136"/>
      <c r="CK936" s="136"/>
      <c r="CL936" s="136"/>
      <c r="CM936" s="136"/>
      <c r="CN936" s="136"/>
      <c r="CO936" s="136"/>
      <c r="CP936" s="136"/>
      <c r="CQ936" s="136"/>
      <c r="CR936" s="136"/>
      <c r="CS936" s="136"/>
      <c r="CT936" s="136"/>
      <c r="CU936" s="136"/>
      <c r="CV936" s="136"/>
      <c r="CW936" s="136"/>
      <c r="CX936" s="136"/>
      <c r="CY936" s="136"/>
      <c r="CZ936" s="136"/>
      <c r="DA936" s="136"/>
      <c r="DB936" s="136"/>
      <c r="DC936" s="136"/>
      <c r="DD936" s="136"/>
      <c r="DE936" s="136"/>
      <c r="DF936" s="136"/>
      <c r="DG936" s="136"/>
      <c r="DH936" s="136"/>
      <c r="DI936" s="136"/>
      <c r="DJ936" s="136"/>
      <c r="DK936" s="136"/>
      <c r="DL936" s="136"/>
      <c r="DM936" s="136"/>
      <c r="DN936" s="136"/>
      <c r="DO936" s="136"/>
      <c r="DP936" s="136"/>
      <c r="DQ936" s="136"/>
      <c r="DR936" s="136"/>
      <c r="DS936" s="136"/>
      <c r="DT936" s="136"/>
      <c r="DU936" s="136"/>
      <c r="DV936" s="136"/>
      <c r="DW936" s="136"/>
      <c r="DX936" s="136"/>
      <c r="DY936" s="136"/>
      <c r="DZ936" s="136"/>
      <c r="EA936" s="136"/>
      <c r="EB936" s="136"/>
      <c r="EC936" s="136"/>
      <c r="ED936" s="136"/>
      <c r="EE936" s="136"/>
      <c r="EF936" s="136"/>
      <c r="EG936" s="136"/>
      <c r="EH936" s="136"/>
      <c r="EI936" s="136"/>
      <c r="EJ936" s="136"/>
      <c r="EK936" s="136"/>
      <c r="EL936" s="136"/>
      <c r="EM936" s="136"/>
      <c r="EN936" s="136"/>
      <c r="EO936" s="136"/>
      <c r="EP936" s="136"/>
      <c r="EQ936" s="136"/>
      <c r="ER936" s="136"/>
      <c r="ES936" s="136"/>
      <c r="ET936" s="136"/>
      <c r="EU936" s="136"/>
      <c r="EV936" s="136"/>
      <c r="EW936" s="136"/>
      <c r="EX936" s="136"/>
      <c r="EY936" s="136"/>
      <c r="EZ936" s="136"/>
      <c r="FA936" s="136"/>
      <c r="FB936" s="136"/>
      <c r="FC936" s="136"/>
      <c r="FD936" s="136"/>
      <c r="FE936" s="136"/>
      <c r="FF936" s="136"/>
      <c r="FG936" s="136"/>
      <c r="FH936" s="136"/>
      <c r="FI936" s="136"/>
      <c r="FJ936" s="136"/>
      <c r="FK936" s="136"/>
      <c r="FL936" s="136"/>
      <c r="FM936" s="136"/>
      <c r="FN936" s="136"/>
      <c r="FO936" s="136"/>
      <c r="FP936" s="136"/>
      <c r="FQ936" s="136"/>
      <c r="FR936" s="136"/>
      <c r="FS936" s="136"/>
      <c r="FT936" s="136"/>
      <c r="FU936" s="136"/>
      <c r="FV936" s="136"/>
      <c r="FW936" s="136"/>
      <c r="FX936" s="136"/>
      <c r="FY936" s="136"/>
      <c r="FZ936" s="136"/>
      <c r="GA936" s="136"/>
      <c r="GB936" s="136"/>
      <c r="GC936" s="136"/>
      <c r="GD936" s="136"/>
      <c r="GE936" s="136"/>
      <c r="GF936" s="136"/>
      <c r="GG936" s="136"/>
      <c r="GH936" s="136"/>
      <c r="GI936" s="136"/>
      <c r="GJ936" s="136"/>
      <c r="GK936" s="136"/>
      <c r="GL936" s="136"/>
      <c r="GM936" s="136"/>
      <c r="GN936" s="136"/>
      <c r="GO936" s="136"/>
      <c r="GP936" s="136"/>
      <c r="GQ936" s="136"/>
      <c r="GR936" s="136"/>
      <c r="GS936" s="136"/>
      <c r="GT936" s="136"/>
      <c r="GU936" s="136"/>
      <c r="GV936" s="136"/>
      <c r="GW936" s="136"/>
      <c r="GX936" s="136"/>
      <c r="GY936" s="136"/>
      <c r="GZ936" s="136"/>
      <c r="HA936" s="136"/>
      <c r="HB936" s="136"/>
      <c r="HC936" s="136"/>
      <c r="HD936" s="136"/>
      <c r="HE936" s="136"/>
      <c r="HF936" s="136"/>
      <c r="HG936" s="136"/>
      <c r="HH936" s="136"/>
      <c r="HI936" s="136"/>
      <c r="HJ936" s="136"/>
      <c r="HK936" s="136"/>
      <c r="HL936" s="136"/>
      <c r="HM936" s="136"/>
      <c r="HN936" s="136"/>
      <c r="HO936" s="136"/>
      <c r="HP936" s="136"/>
      <c r="HQ936" s="136"/>
      <c r="HR936" s="136"/>
      <c r="HS936" s="136"/>
      <c r="HT936" s="136"/>
      <c r="HU936" s="136"/>
      <c r="HV936" s="136"/>
      <c r="HW936" s="136"/>
      <c r="HX936" s="136"/>
      <c r="HY936" s="136"/>
      <c r="HZ936" s="136"/>
      <c r="IA936" s="136"/>
      <c r="IB936" s="136"/>
      <c r="IC936" s="136"/>
      <c r="ID936" s="136"/>
      <c r="IE936" s="136"/>
      <c r="IF936" s="136"/>
      <c r="IG936" s="136"/>
    </row>
    <row r="937" spans="1:241" ht="15" customHeight="1" x14ac:dyDescent="0.25">
      <c r="A937" s="135" t="s">
        <v>744</v>
      </c>
      <c r="B937" s="205">
        <v>7207587</v>
      </c>
      <c r="C937" s="205">
        <v>2593700</v>
      </c>
      <c r="D937" s="205">
        <v>772226</v>
      </c>
      <c r="E937" s="205">
        <v>1016854</v>
      </c>
      <c r="F937" s="205">
        <v>1697420</v>
      </c>
      <c r="G937" s="205">
        <v>330545</v>
      </c>
      <c r="H937" s="242">
        <v>13618332</v>
      </c>
      <c r="I937" s="136"/>
      <c r="J937" s="197" t="s">
        <v>279</v>
      </c>
      <c r="K937" s="205">
        <v>4498252</v>
      </c>
      <c r="L937" s="205">
        <v>2607621</v>
      </c>
      <c r="M937" s="205">
        <v>758024</v>
      </c>
      <c r="N937" s="205">
        <v>893894</v>
      </c>
      <c r="O937" s="205">
        <v>1874057</v>
      </c>
      <c r="P937" s="205">
        <v>256502</v>
      </c>
      <c r="Q937" s="242">
        <v>10888350</v>
      </c>
      <c r="R937" s="136"/>
      <c r="S937" s="136"/>
      <c r="T937" s="136"/>
      <c r="U937" s="136"/>
      <c r="V937" s="136"/>
      <c r="W937" s="136"/>
      <c r="X937" s="136"/>
      <c r="Y937" s="136"/>
      <c r="Z937" s="136"/>
      <c r="AA937" s="136"/>
      <c r="AB937" s="136"/>
      <c r="AC937" s="136"/>
      <c r="AD937" s="136"/>
      <c r="AE937" s="136"/>
      <c r="AF937" s="136"/>
      <c r="AG937" s="136"/>
      <c r="AH937" s="136"/>
      <c r="AI937" s="136"/>
      <c r="AJ937" s="136"/>
      <c r="AK937" s="136"/>
      <c r="AL937" s="136"/>
      <c r="AM937" s="136"/>
      <c r="AN937" s="136"/>
      <c r="AO937" s="136"/>
      <c r="AP937" s="136"/>
      <c r="AQ937" s="136"/>
      <c r="AR937" s="136"/>
      <c r="AS937" s="136"/>
      <c r="AT937" s="136"/>
      <c r="AU937" s="136"/>
      <c r="AV937" s="136"/>
      <c r="AW937" s="136"/>
      <c r="AX937" s="136"/>
      <c r="AY937" s="136"/>
      <c r="AZ937" s="136"/>
      <c r="BA937" s="136"/>
      <c r="BB937" s="136"/>
      <c r="BC937" s="136"/>
      <c r="BD937" s="136"/>
      <c r="BE937" s="136"/>
      <c r="BF937" s="136"/>
      <c r="BG937" s="136"/>
      <c r="BH937" s="136"/>
      <c r="BI937" s="136"/>
      <c r="BJ937" s="136"/>
      <c r="BK937" s="136"/>
      <c r="BL937" s="136"/>
      <c r="BM937" s="136"/>
      <c r="BN937" s="136"/>
      <c r="BO937" s="136"/>
      <c r="BP937" s="136"/>
      <c r="BQ937" s="136"/>
      <c r="BR937" s="136"/>
      <c r="BS937" s="136"/>
      <c r="BT937" s="136"/>
      <c r="BU937" s="136"/>
      <c r="BV937" s="136"/>
      <c r="BW937" s="136"/>
      <c r="BX937" s="136"/>
      <c r="BY937" s="136"/>
      <c r="BZ937" s="136"/>
      <c r="CA937" s="136"/>
      <c r="CB937" s="136"/>
      <c r="CC937" s="136"/>
      <c r="CD937" s="136"/>
      <c r="CE937" s="136"/>
      <c r="CF937" s="136"/>
      <c r="CG937" s="136"/>
      <c r="CH937" s="136"/>
      <c r="CI937" s="136"/>
      <c r="CJ937" s="136"/>
      <c r="CK937" s="136"/>
      <c r="CL937" s="136"/>
      <c r="CM937" s="136"/>
      <c r="CN937" s="136"/>
      <c r="CO937" s="136"/>
      <c r="CP937" s="136"/>
      <c r="CQ937" s="136"/>
      <c r="CR937" s="136"/>
      <c r="CS937" s="136"/>
      <c r="CT937" s="136"/>
      <c r="CU937" s="136"/>
      <c r="CV937" s="136"/>
      <c r="CW937" s="136"/>
      <c r="CX937" s="136"/>
      <c r="CY937" s="136"/>
      <c r="CZ937" s="136"/>
      <c r="DA937" s="136"/>
      <c r="DB937" s="136"/>
      <c r="DC937" s="136"/>
      <c r="DD937" s="136"/>
      <c r="DE937" s="136"/>
      <c r="DF937" s="136"/>
      <c r="DG937" s="136"/>
      <c r="DH937" s="136"/>
      <c r="DI937" s="136"/>
      <c r="DJ937" s="136"/>
      <c r="DK937" s="136"/>
      <c r="DL937" s="136"/>
      <c r="DM937" s="136"/>
      <c r="DN937" s="136"/>
      <c r="DO937" s="136"/>
      <c r="DP937" s="136"/>
      <c r="DQ937" s="136"/>
      <c r="DR937" s="136"/>
      <c r="DS937" s="136"/>
      <c r="DT937" s="136"/>
      <c r="DU937" s="136"/>
      <c r="DV937" s="136"/>
      <c r="DW937" s="136"/>
      <c r="DX937" s="136"/>
      <c r="DY937" s="136"/>
      <c r="DZ937" s="136"/>
      <c r="EA937" s="136"/>
      <c r="EB937" s="136"/>
      <c r="EC937" s="136"/>
      <c r="ED937" s="136"/>
      <c r="EE937" s="136"/>
      <c r="EF937" s="136"/>
      <c r="EG937" s="136"/>
      <c r="EH937" s="136"/>
      <c r="EI937" s="136"/>
      <c r="EJ937" s="136"/>
      <c r="EK937" s="136"/>
      <c r="EL937" s="136"/>
      <c r="EM937" s="136"/>
      <c r="EN937" s="136"/>
      <c r="EO937" s="136"/>
      <c r="EP937" s="136"/>
      <c r="EQ937" s="136"/>
      <c r="ER937" s="136"/>
      <c r="ES937" s="136"/>
      <c r="ET937" s="136"/>
      <c r="EU937" s="136"/>
      <c r="EV937" s="136"/>
      <c r="EW937" s="136"/>
      <c r="EX937" s="136"/>
      <c r="EY937" s="136"/>
      <c r="EZ937" s="136"/>
      <c r="FA937" s="136"/>
      <c r="FB937" s="136"/>
      <c r="FC937" s="136"/>
      <c r="FD937" s="136"/>
      <c r="FE937" s="136"/>
      <c r="FF937" s="136"/>
      <c r="FG937" s="136"/>
      <c r="FH937" s="136"/>
      <c r="FI937" s="136"/>
      <c r="FJ937" s="136"/>
      <c r="FK937" s="136"/>
      <c r="FL937" s="136"/>
      <c r="FM937" s="136"/>
      <c r="FN937" s="136"/>
      <c r="FO937" s="136"/>
      <c r="FP937" s="136"/>
      <c r="FQ937" s="136"/>
      <c r="FR937" s="136"/>
      <c r="FS937" s="136"/>
      <c r="FT937" s="136"/>
      <c r="FU937" s="136"/>
      <c r="FV937" s="136"/>
      <c r="FW937" s="136"/>
      <c r="FX937" s="136"/>
      <c r="FY937" s="136"/>
      <c r="FZ937" s="136"/>
      <c r="GA937" s="136"/>
      <c r="GB937" s="136"/>
      <c r="GC937" s="136"/>
      <c r="GD937" s="136"/>
      <c r="GE937" s="136"/>
      <c r="GF937" s="136"/>
      <c r="GG937" s="136"/>
      <c r="GH937" s="136"/>
      <c r="GI937" s="136"/>
      <c r="GJ937" s="136"/>
      <c r="GK937" s="136"/>
      <c r="GL937" s="136"/>
      <c r="GM937" s="136"/>
      <c r="GN937" s="136"/>
      <c r="GO937" s="136"/>
      <c r="GP937" s="136"/>
      <c r="GQ937" s="136"/>
      <c r="GR937" s="136"/>
      <c r="GS937" s="136"/>
      <c r="GT937" s="136"/>
      <c r="GU937" s="136"/>
      <c r="GV937" s="136"/>
      <c r="GW937" s="136"/>
      <c r="GX937" s="136"/>
      <c r="GY937" s="136"/>
      <c r="GZ937" s="136"/>
      <c r="HA937" s="136"/>
      <c r="HB937" s="136"/>
      <c r="HC937" s="136"/>
      <c r="HD937" s="136"/>
      <c r="HE937" s="136"/>
      <c r="HF937" s="136"/>
      <c r="HG937" s="136"/>
      <c r="HH937" s="136"/>
      <c r="HI937" s="136"/>
      <c r="HJ937" s="136"/>
      <c r="HK937" s="136"/>
      <c r="HL937" s="136"/>
      <c r="HM937" s="136"/>
      <c r="HN937" s="136"/>
      <c r="HO937" s="136"/>
      <c r="HP937" s="136"/>
      <c r="HQ937" s="136"/>
      <c r="HR937" s="136"/>
      <c r="HS937" s="136"/>
      <c r="HT937" s="136"/>
      <c r="HU937" s="136"/>
      <c r="HV937" s="136"/>
      <c r="HW937" s="136"/>
      <c r="HX937" s="136"/>
      <c r="HY937" s="136"/>
      <c r="HZ937" s="136"/>
      <c r="IA937" s="136"/>
      <c r="IB937" s="136"/>
      <c r="IC937" s="136"/>
      <c r="ID937" s="136"/>
      <c r="IE937" s="136"/>
      <c r="IF937" s="136"/>
      <c r="IG937" s="136"/>
    </row>
    <row r="938" spans="1:241" ht="15" customHeight="1" x14ac:dyDescent="0.25">
      <c r="A938" s="135" t="s">
        <v>668</v>
      </c>
      <c r="B938" s="205">
        <v>5654430</v>
      </c>
      <c r="C938" s="205">
        <v>3532697</v>
      </c>
      <c r="D938" s="205">
        <v>663111</v>
      </c>
      <c r="E938" s="205">
        <v>923131</v>
      </c>
      <c r="F938" s="205">
        <v>1464963</v>
      </c>
      <c r="G938" s="205">
        <v>257183</v>
      </c>
      <c r="H938" s="242">
        <v>12495515</v>
      </c>
      <c r="I938" s="136"/>
      <c r="J938" s="197" t="s">
        <v>278</v>
      </c>
      <c r="K938" s="205">
        <v>7588312</v>
      </c>
      <c r="L938" s="205">
        <v>3157100</v>
      </c>
      <c r="M938" s="205">
        <v>965067</v>
      </c>
      <c r="N938" s="205">
        <v>993735</v>
      </c>
      <c r="O938" s="205">
        <v>1881133</v>
      </c>
      <c r="P938" s="205">
        <v>393418</v>
      </c>
      <c r="Q938" s="242">
        <v>14978765</v>
      </c>
      <c r="R938" s="136"/>
      <c r="S938" s="136"/>
      <c r="T938" s="136"/>
      <c r="U938" s="136"/>
      <c r="V938" s="136"/>
      <c r="W938" s="136"/>
      <c r="X938" s="136"/>
      <c r="Y938" s="136"/>
      <c r="Z938" s="136"/>
      <c r="AA938" s="136"/>
      <c r="AB938" s="136"/>
      <c r="AC938" s="136"/>
      <c r="AD938" s="136"/>
      <c r="AE938" s="136"/>
      <c r="AF938" s="136"/>
      <c r="AG938" s="136"/>
      <c r="AH938" s="136"/>
      <c r="AI938" s="136"/>
      <c r="AJ938" s="136"/>
      <c r="AK938" s="136"/>
      <c r="AL938" s="136"/>
      <c r="AM938" s="136"/>
      <c r="AN938" s="136"/>
      <c r="AO938" s="136"/>
      <c r="AP938" s="136"/>
      <c r="AQ938" s="136"/>
      <c r="AR938" s="136"/>
      <c r="AS938" s="136"/>
      <c r="AT938" s="136"/>
      <c r="AU938" s="136"/>
      <c r="AV938" s="136"/>
      <c r="AW938" s="136"/>
      <c r="AX938" s="136"/>
      <c r="AY938" s="136"/>
      <c r="AZ938" s="136"/>
      <c r="BA938" s="136"/>
      <c r="BB938" s="136"/>
      <c r="BC938" s="136"/>
      <c r="BD938" s="136"/>
      <c r="BE938" s="136"/>
      <c r="BF938" s="136"/>
      <c r="BG938" s="136"/>
      <c r="BH938" s="136"/>
      <c r="BI938" s="136"/>
      <c r="BJ938" s="136"/>
      <c r="BK938" s="136"/>
      <c r="BL938" s="136"/>
      <c r="BM938" s="136"/>
      <c r="BN938" s="136"/>
      <c r="BO938" s="136"/>
      <c r="BP938" s="136"/>
      <c r="BQ938" s="136"/>
      <c r="BR938" s="136"/>
      <c r="BS938" s="136"/>
      <c r="BT938" s="136"/>
      <c r="BU938" s="136"/>
      <c r="BV938" s="136"/>
      <c r="BW938" s="136"/>
      <c r="BX938" s="136"/>
      <c r="BY938" s="136"/>
      <c r="BZ938" s="136"/>
      <c r="CA938" s="136"/>
      <c r="CB938" s="136"/>
      <c r="CC938" s="136"/>
      <c r="CD938" s="136"/>
      <c r="CE938" s="136"/>
      <c r="CF938" s="136"/>
      <c r="CG938" s="136"/>
      <c r="CH938" s="136"/>
      <c r="CI938" s="136"/>
      <c r="CJ938" s="136"/>
      <c r="CK938" s="136"/>
      <c r="CL938" s="136"/>
      <c r="CM938" s="136"/>
      <c r="CN938" s="136"/>
      <c r="CO938" s="136"/>
      <c r="CP938" s="136"/>
      <c r="CQ938" s="136"/>
      <c r="CR938" s="136"/>
      <c r="CS938" s="136"/>
      <c r="CT938" s="136"/>
      <c r="CU938" s="136"/>
      <c r="CV938" s="136"/>
      <c r="CW938" s="136"/>
      <c r="CX938" s="136"/>
      <c r="CY938" s="136"/>
      <c r="CZ938" s="136"/>
      <c r="DA938" s="136"/>
      <c r="DB938" s="136"/>
      <c r="DC938" s="136"/>
      <c r="DD938" s="136"/>
      <c r="DE938" s="136"/>
      <c r="DF938" s="136"/>
      <c r="DG938" s="136"/>
      <c r="DH938" s="136"/>
      <c r="DI938" s="136"/>
      <c r="DJ938" s="136"/>
      <c r="DK938" s="136"/>
      <c r="DL938" s="136"/>
      <c r="DM938" s="136"/>
      <c r="DN938" s="136"/>
      <c r="DO938" s="136"/>
      <c r="DP938" s="136"/>
      <c r="DQ938" s="136"/>
      <c r="DR938" s="136"/>
      <c r="DS938" s="136"/>
      <c r="DT938" s="136"/>
      <c r="DU938" s="136"/>
      <c r="DV938" s="136"/>
      <c r="DW938" s="136"/>
      <c r="DX938" s="136"/>
      <c r="DY938" s="136"/>
      <c r="DZ938" s="136"/>
      <c r="EA938" s="136"/>
      <c r="EB938" s="136"/>
      <c r="EC938" s="136"/>
      <c r="ED938" s="136"/>
      <c r="EE938" s="136"/>
      <c r="EF938" s="136"/>
      <c r="EG938" s="136"/>
      <c r="EH938" s="136"/>
      <c r="EI938" s="136"/>
      <c r="EJ938" s="136"/>
      <c r="EK938" s="136"/>
      <c r="EL938" s="136"/>
      <c r="EM938" s="136"/>
      <c r="EN938" s="136"/>
      <c r="EO938" s="136"/>
      <c r="EP938" s="136"/>
      <c r="EQ938" s="136"/>
      <c r="ER938" s="136"/>
      <c r="ES938" s="136"/>
      <c r="ET938" s="136"/>
      <c r="EU938" s="136"/>
      <c r="EV938" s="136"/>
      <c r="EW938" s="136"/>
      <c r="EX938" s="136"/>
      <c r="EY938" s="136"/>
      <c r="EZ938" s="136"/>
      <c r="FA938" s="136"/>
      <c r="FB938" s="136"/>
      <c r="FC938" s="136"/>
      <c r="FD938" s="136"/>
      <c r="FE938" s="136"/>
      <c r="FF938" s="136"/>
      <c r="FG938" s="136"/>
      <c r="FH938" s="136"/>
      <c r="FI938" s="136"/>
      <c r="FJ938" s="136"/>
      <c r="FK938" s="136"/>
      <c r="FL938" s="136"/>
      <c r="FM938" s="136"/>
      <c r="FN938" s="136"/>
      <c r="FO938" s="136"/>
      <c r="FP938" s="136"/>
      <c r="FQ938" s="136"/>
      <c r="FR938" s="136"/>
      <c r="FS938" s="136"/>
      <c r="FT938" s="136"/>
      <c r="FU938" s="136"/>
      <c r="FV938" s="136"/>
      <c r="FW938" s="136"/>
      <c r="FX938" s="136"/>
      <c r="FY938" s="136"/>
      <c r="FZ938" s="136"/>
      <c r="GA938" s="136"/>
      <c r="GB938" s="136"/>
      <c r="GC938" s="136"/>
      <c r="GD938" s="136"/>
      <c r="GE938" s="136"/>
      <c r="GF938" s="136"/>
      <c r="GG938" s="136"/>
      <c r="GH938" s="136"/>
      <c r="GI938" s="136"/>
      <c r="GJ938" s="136"/>
      <c r="GK938" s="136"/>
      <c r="GL938" s="136"/>
      <c r="GM938" s="136"/>
      <c r="GN938" s="136"/>
      <c r="GO938" s="136"/>
      <c r="GP938" s="136"/>
      <c r="GQ938" s="136"/>
      <c r="GR938" s="136"/>
      <c r="GS938" s="136"/>
      <c r="GT938" s="136"/>
      <c r="GU938" s="136"/>
      <c r="GV938" s="136"/>
      <c r="GW938" s="136"/>
      <c r="GX938" s="136"/>
      <c r="GY938" s="136"/>
      <c r="GZ938" s="136"/>
      <c r="HA938" s="136"/>
      <c r="HB938" s="136"/>
      <c r="HC938" s="136"/>
      <c r="HD938" s="136"/>
      <c r="HE938" s="136"/>
      <c r="HF938" s="136"/>
      <c r="HG938" s="136"/>
      <c r="HH938" s="136"/>
      <c r="HI938" s="136"/>
      <c r="HJ938" s="136"/>
      <c r="HK938" s="136"/>
      <c r="HL938" s="136"/>
      <c r="HM938" s="136"/>
      <c r="HN938" s="136"/>
      <c r="HO938" s="136"/>
      <c r="HP938" s="136"/>
      <c r="HQ938" s="136"/>
      <c r="HR938" s="136"/>
      <c r="HS938" s="136"/>
      <c r="HT938" s="136"/>
      <c r="HU938" s="136"/>
      <c r="HV938" s="136"/>
      <c r="HW938" s="136"/>
      <c r="HX938" s="136"/>
      <c r="HY938" s="136"/>
      <c r="HZ938" s="136"/>
      <c r="IA938" s="136"/>
      <c r="IB938" s="136"/>
      <c r="IC938" s="136"/>
      <c r="ID938" s="136"/>
      <c r="IE938" s="136"/>
      <c r="IF938" s="136"/>
      <c r="IG938" s="136"/>
    </row>
    <row r="939" spans="1:241" ht="15" customHeight="1" x14ac:dyDescent="0.25">
      <c r="A939" s="135" t="s">
        <v>669</v>
      </c>
      <c r="B939" s="205">
        <v>4172551</v>
      </c>
      <c r="C939" s="205">
        <v>2368357</v>
      </c>
      <c r="D939" s="205">
        <v>623448</v>
      </c>
      <c r="E939" s="205">
        <v>774451</v>
      </c>
      <c r="F939" s="205">
        <v>1053802</v>
      </c>
      <c r="G939" s="205">
        <v>225573</v>
      </c>
      <c r="H939" s="242">
        <v>9218182</v>
      </c>
      <c r="I939" s="136"/>
      <c r="J939" s="197" t="s">
        <v>277</v>
      </c>
      <c r="K939" s="205">
        <v>6554453</v>
      </c>
      <c r="L939" s="205">
        <v>2428249</v>
      </c>
      <c r="M939" s="205">
        <v>1060494</v>
      </c>
      <c r="N939" s="205">
        <v>840875</v>
      </c>
      <c r="O939" s="205">
        <v>1992167</v>
      </c>
      <c r="P939" s="205">
        <v>312270</v>
      </c>
      <c r="Q939" s="242">
        <v>13188508</v>
      </c>
      <c r="R939" s="136"/>
      <c r="S939" s="136"/>
      <c r="T939" s="136"/>
      <c r="U939" s="136"/>
      <c r="V939" s="136"/>
      <c r="W939" s="136"/>
      <c r="X939" s="136"/>
      <c r="Y939" s="136"/>
      <c r="Z939" s="136"/>
      <c r="AA939" s="136"/>
      <c r="AB939" s="136"/>
      <c r="AC939" s="136"/>
      <c r="AD939" s="136"/>
      <c r="AE939" s="136"/>
      <c r="AF939" s="136"/>
      <c r="AG939" s="136"/>
      <c r="AH939" s="136"/>
      <c r="AI939" s="136"/>
      <c r="AJ939" s="136"/>
      <c r="AK939" s="136"/>
      <c r="AL939" s="136"/>
      <c r="AM939" s="136"/>
      <c r="AN939" s="136"/>
      <c r="AO939" s="136"/>
      <c r="AP939" s="136"/>
      <c r="AQ939" s="136"/>
      <c r="AR939" s="136"/>
      <c r="AS939" s="136"/>
      <c r="AT939" s="136"/>
      <c r="AU939" s="136"/>
      <c r="AV939" s="136"/>
      <c r="AW939" s="136"/>
      <c r="AX939" s="136"/>
      <c r="AY939" s="136"/>
      <c r="AZ939" s="136"/>
      <c r="BA939" s="136"/>
      <c r="BB939" s="136"/>
      <c r="BC939" s="136"/>
      <c r="BD939" s="136"/>
      <c r="BE939" s="136"/>
      <c r="BF939" s="136"/>
      <c r="BG939" s="136"/>
      <c r="BH939" s="136"/>
      <c r="BI939" s="136"/>
      <c r="BJ939" s="136"/>
      <c r="BK939" s="136"/>
      <c r="BL939" s="136"/>
      <c r="BM939" s="136"/>
      <c r="BN939" s="136"/>
      <c r="BO939" s="136"/>
      <c r="BP939" s="136"/>
      <c r="BQ939" s="136"/>
      <c r="BR939" s="136"/>
      <c r="BS939" s="136"/>
      <c r="BT939" s="136"/>
      <c r="BU939" s="136"/>
      <c r="BV939" s="136"/>
      <c r="BW939" s="136"/>
      <c r="BX939" s="136"/>
      <c r="BY939" s="136"/>
      <c r="BZ939" s="136"/>
      <c r="CA939" s="136"/>
      <c r="CB939" s="136"/>
      <c r="CC939" s="136"/>
      <c r="CD939" s="136"/>
      <c r="CE939" s="136"/>
      <c r="CF939" s="136"/>
      <c r="CG939" s="136"/>
      <c r="CH939" s="136"/>
      <c r="CI939" s="136"/>
      <c r="CJ939" s="136"/>
      <c r="CK939" s="136"/>
      <c r="CL939" s="136"/>
      <c r="CM939" s="136"/>
      <c r="CN939" s="136"/>
      <c r="CO939" s="136"/>
      <c r="CP939" s="136"/>
      <c r="CQ939" s="136"/>
      <c r="CR939" s="136"/>
      <c r="CS939" s="136"/>
      <c r="CT939" s="136"/>
      <c r="CU939" s="136"/>
      <c r="CV939" s="136"/>
      <c r="CW939" s="136"/>
      <c r="CX939" s="136"/>
      <c r="CY939" s="136"/>
      <c r="CZ939" s="136"/>
      <c r="DA939" s="136"/>
      <c r="DB939" s="136"/>
      <c r="DC939" s="136"/>
      <c r="DD939" s="136"/>
      <c r="DE939" s="136"/>
      <c r="DF939" s="136"/>
      <c r="DG939" s="136"/>
      <c r="DH939" s="136"/>
      <c r="DI939" s="136"/>
      <c r="DJ939" s="136"/>
      <c r="DK939" s="136"/>
      <c r="DL939" s="136"/>
      <c r="DM939" s="136"/>
      <c r="DN939" s="136"/>
      <c r="DO939" s="136"/>
      <c r="DP939" s="136"/>
      <c r="DQ939" s="136"/>
      <c r="DR939" s="136"/>
      <c r="DS939" s="136"/>
      <c r="DT939" s="136"/>
      <c r="DU939" s="136"/>
      <c r="DV939" s="136"/>
      <c r="DW939" s="136"/>
      <c r="DX939" s="136"/>
      <c r="DY939" s="136"/>
      <c r="DZ939" s="136"/>
      <c r="EA939" s="136"/>
      <c r="EB939" s="136"/>
      <c r="EC939" s="136"/>
      <c r="ED939" s="136"/>
      <c r="EE939" s="136"/>
      <c r="EF939" s="136"/>
      <c r="EG939" s="136"/>
      <c r="EH939" s="136"/>
      <c r="EI939" s="136"/>
      <c r="EJ939" s="136"/>
      <c r="EK939" s="136"/>
      <c r="EL939" s="136"/>
      <c r="EM939" s="136"/>
      <c r="EN939" s="136"/>
      <c r="EO939" s="136"/>
      <c r="EP939" s="136"/>
      <c r="EQ939" s="136"/>
      <c r="ER939" s="136"/>
      <c r="ES939" s="136"/>
      <c r="ET939" s="136"/>
      <c r="EU939" s="136"/>
      <c r="EV939" s="136"/>
      <c r="EW939" s="136"/>
      <c r="EX939" s="136"/>
      <c r="EY939" s="136"/>
      <c r="EZ939" s="136"/>
      <c r="FA939" s="136"/>
      <c r="FB939" s="136"/>
      <c r="FC939" s="136"/>
      <c r="FD939" s="136"/>
      <c r="FE939" s="136"/>
      <c r="FF939" s="136"/>
      <c r="FG939" s="136"/>
      <c r="FH939" s="136"/>
      <c r="FI939" s="136"/>
      <c r="FJ939" s="136"/>
      <c r="FK939" s="136"/>
      <c r="FL939" s="136"/>
      <c r="FM939" s="136"/>
      <c r="FN939" s="136"/>
      <c r="FO939" s="136"/>
      <c r="FP939" s="136"/>
      <c r="FQ939" s="136"/>
      <c r="FR939" s="136"/>
      <c r="FS939" s="136"/>
      <c r="FT939" s="136"/>
      <c r="FU939" s="136"/>
      <c r="FV939" s="136"/>
      <c r="FW939" s="136"/>
      <c r="FX939" s="136"/>
      <c r="FY939" s="136"/>
      <c r="FZ939" s="136"/>
      <c r="GA939" s="136"/>
      <c r="GB939" s="136"/>
      <c r="GC939" s="136"/>
      <c r="GD939" s="136"/>
      <c r="GE939" s="136"/>
      <c r="GF939" s="136"/>
      <c r="GG939" s="136"/>
      <c r="GH939" s="136"/>
      <c r="GI939" s="136"/>
      <c r="GJ939" s="136"/>
      <c r="GK939" s="136"/>
      <c r="GL939" s="136"/>
      <c r="GM939" s="136"/>
      <c r="GN939" s="136"/>
      <c r="GO939" s="136"/>
      <c r="GP939" s="136"/>
      <c r="GQ939" s="136"/>
      <c r="GR939" s="136"/>
      <c r="GS939" s="136"/>
      <c r="GT939" s="136"/>
      <c r="GU939" s="136"/>
      <c r="GV939" s="136"/>
      <c r="GW939" s="136"/>
      <c r="GX939" s="136"/>
      <c r="GY939" s="136"/>
      <c r="GZ939" s="136"/>
      <c r="HA939" s="136"/>
      <c r="HB939" s="136"/>
      <c r="HC939" s="136"/>
      <c r="HD939" s="136"/>
      <c r="HE939" s="136"/>
      <c r="HF939" s="136"/>
      <c r="HG939" s="136"/>
      <c r="HH939" s="136"/>
      <c r="HI939" s="136"/>
      <c r="HJ939" s="136"/>
      <c r="HK939" s="136"/>
      <c r="HL939" s="136"/>
      <c r="HM939" s="136"/>
      <c r="HN939" s="136"/>
      <c r="HO939" s="136"/>
      <c r="HP939" s="136"/>
      <c r="HQ939" s="136"/>
      <c r="HR939" s="136"/>
      <c r="HS939" s="136"/>
      <c r="HT939" s="136"/>
      <c r="HU939" s="136"/>
      <c r="HV939" s="136"/>
      <c r="HW939" s="136"/>
      <c r="HX939" s="136"/>
      <c r="HY939" s="136"/>
      <c r="HZ939" s="136"/>
      <c r="IA939" s="136"/>
      <c r="IB939" s="136"/>
      <c r="IC939" s="136"/>
      <c r="ID939" s="136"/>
      <c r="IE939" s="136"/>
      <c r="IF939" s="136"/>
      <c r="IG939" s="136"/>
    </row>
    <row r="940" spans="1:241" ht="15" customHeight="1" x14ac:dyDescent="0.25">
      <c r="A940" s="135" t="s">
        <v>672</v>
      </c>
      <c r="B940" s="205">
        <v>3408054</v>
      </c>
      <c r="C940" s="205">
        <v>2417925</v>
      </c>
      <c r="D940" s="205">
        <v>500524</v>
      </c>
      <c r="E940" s="205">
        <v>956309</v>
      </c>
      <c r="F940" s="205">
        <v>1801891</v>
      </c>
      <c r="G940" s="205">
        <v>215933</v>
      </c>
      <c r="H940" s="242">
        <v>9300636</v>
      </c>
      <c r="I940" s="136"/>
      <c r="J940" s="197" t="s">
        <v>763</v>
      </c>
      <c r="K940" s="205">
        <v>8947288</v>
      </c>
      <c r="L940" s="205">
        <v>2886151</v>
      </c>
      <c r="M940" s="205">
        <v>1077894</v>
      </c>
      <c r="N940" s="205">
        <v>799257</v>
      </c>
      <c r="O940" s="205">
        <v>1813624</v>
      </c>
      <c r="P940" s="205">
        <v>343004</v>
      </c>
      <c r="Q940" s="242">
        <v>15867218</v>
      </c>
      <c r="R940" s="136"/>
      <c r="S940" s="136"/>
      <c r="T940" s="136"/>
      <c r="U940" s="136"/>
      <c r="V940" s="136"/>
      <c r="W940" s="136"/>
      <c r="X940" s="136"/>
      <c r="Y940" s="136"/>
      <c r="Z940" s="136"/>
      <c r="AA940" s="136"/>
      <c r="AB940" s="136"/>
      <c r="AC940" s="136"/>
      <c r="AD940" s="136"/>
      <c r="AE940" s="136"/>
      <c r="AF940" s="136"/>
      <c r="AG940" s="136"/>
      <c r="AH940" s="136"/>
      <c r="AI940" s="136"/>
      <c r="AJ940" s="136"/>
      <c r="AK940" s="136"/>
      <c r="AL940" s="136"/>
      <c r="AM940" s="136"/>
      <c r="AN940" s="136"/>
      <c r="AO940" s="136"/>
      <c r="AP940" s="136"/>
      <c r="AQ940" s="136"/>
      <c r="AR940" s="136"/>
      <c r="AS940" s="136"/>
      <c r="AT940" s="136"/>
      <c r="AU940" s="136"/>
      <c r="AV940" s="136"/>
      <c r="AW940" s="136"/>
      <c r="AX940" s="136"/>
      <c r="AY940" s="136"/>
      <c r="AZ940" s="136"/>
      <c r="BA940" s="136"/>
      <c r="BB940" s="136"/>
      <c r="BC940" s="136"/>
      <c r="BD940" s="136"/>
      <c r="BE940" s="136"/>
      <c r="BF940" s="136"/>
      <c r="BG940" s="136"/>
      <c r="BH940" s="136"/>
      <c r="BI940" s="136"/>
      <c r="BJ940" s="136"/>
      <c r="BK940" s="136"/>
      <c r="BL940" s="136"/>
      <c r="BM940" s="136"/>
      <c r="BN940" s="136"/>
      <c r="BO940" s="136"/>
      <c r="BP940" s="136"/>
      <c r="BQ940" s="136"/>
      <c r="BR940" s="136"/>
      <c r="BS940" s="136"/>
      <c r="BT940" s="136"/>
      <c r="BU940" s="136"/>
      <c r="BV940" s="136"/>
      <c r="BW940" s="136"/>
      <c r="BX940" s="136"/>
      <c r="BY940" s="136"/>
      <c r="BZ940" s="136"/>
      <c r="CA940" s="136"/>
      <c r="CB940" s="136"/>
      <c r="CC940" s="136"/>
      <c r="CD940" s="136"/>
      <c r="CE940" s="136"/>
      <c r="CF940" s="136"/>
      <c r="CG940" s="136"/>
      <c r="CH940" s="136"/>
      <c r="CI940" s="136"/>
      <c r="CJ940" s="136"/>
      <c r="CK940" s="136"/>
      <c r="CL940" s="136"/>
      <c r="CM940" s="136"/>
      <c r="CN940" s="136"/>
      <c r="CO940" s="136"/>
      <c r="CP940" s="136"/>
      <c r="CQ940" s="136"/>
      <c r="CR940" s="136"/>
      <c r="CS940" s="136"/>
      <c r="CT940" s="136"/>
      <c r="CU940" s="136"/>
      <c r="CV940" s="136"/>
      <c r="CW940" s="136"/>
      <c r="CX940" s="136"/>
      <c r="CY940" s="136"/>
      <c r="CZ940" s="136"/>
      <c r="DA940" s="136"/>
      <c r="DB940" s="136"/>
      <c r="DC940" s="136"/>
      <c r="DD940" s="136"/>
      <c r="DE940" s="136"/>
      <c r="DF940" s="136"/>
      <c r="DG940" s="136"/>
      <c r="DH940" s="136"/>
      <c r="DI940" s="136"/>
      <c r="DJ940" s="136"/>
      <c r="DK940" s="136"/>
      <c r="DL940" s="136"/>
      <c r="DM940" s="136"/>
      <c r="DN940" s="136"/>
      <c r="DO940" s="136"/>
      <c r="DP940" s="136"/>
      <c r="DQ940" s="136"/>
      <c r="DR940" s="136"/>
      <c r="DS940" s="136"/>
      <c r="DT940" s="136"/>
      <c r="DU940" s="136"/>
      <c r="DV940" s="136"/>
      <c r="DW940" s="136"/>
      <c r="DX940" s="136"/>
      <c r="DY940" s="136"/>
      <c r="DZ940" s="136"/>
      <c r="EA940" s="136"/>
      <c r="EB940" s="136"/>
      <c r="EC940" s="136"/>
      <c r="ED940" s="136"/>
      <c r="EE940" s="136"/>
      <c r="EF940" s="136"/>
      <c r="EG940" s="136"/>
      <c r="EH940" s="136"/>
      <c r="EI940" s="136"/>
      <c r="EJ940" s="136"/>
      <c r="EK940" s="136"/>
      <c r="EL940" s="136"/>
      <c r="EM940" s="136"/>
      <c r="EN940" s="136"/>
      <c r="EO940" s="136"/>
      <c r="EP940" s="136"/>
      <c r="EQ940" s="136"/>
      <c r="ER940" s="136"/>
      <c r="ES940" s="136"/>
      <c r="ET940" s="136"/>
      <c r="EU940" s="136"/>
      <c r="EV940" s="136"/>
      <c r="EW940" s="136"/>
      <c r="EX940" s="136"/>
      <c r="EY940" s="136"/>
      <c r="EZ940" s="136"/>
      <c r="FA940" s="136"/>
      <c r="FB940" s="136"/>
      <c r="FC940" s="136"/>
      <c r="FD940" s="136"/>
      <c r="FE940" s="136"/>
      <c r="FF940" s="136"/>
      <c r="FG940" s="136"/>
      <c r="FH940" s="136"/>
      <c r="FI940" s="136"/>
      <c r="FJ940" s="136"/>
      <c r="FK940" s="136"/>
      <c r="FL940" s="136"/>
      <c r="FM940" s="136"/>
      <c r="FN940" s="136"/>
      <c r="FO940" s="136"/>
      <c r="FP940" s="136"/>
      <c r="FQ940" s="136"/>
      <c r="FR940" s="136"/>
      <c r="FS940" s="136"/>
      <c r="FT940" s="136"/>
      <c r="FU940" s="136"/>
      <c r="FV940" s="136"/>
      <c r="FW940" s="136"/>
      <c r="FX940" s="136"/>
      <c r="FY940" s="136"/>
      <c r="FZ940" s="136"/>
      <c r="GA940" s="136"/>
      <c r="GB940" s="136"/>
      <c r="GC940" s="136"/>
      <c r="GD940" s="136"/>
      <c r="GE940" s="136"/>
      <c r="GF940" s="136"/>
      <c r="GG940" s="136"/>
      <c r="GH940" s="136"/>
      <c r="GI940" s="136"/>
      <c r="GJ940" s="136"/>
      <c r="GK940" s="136"/>
      <c r="GL940" s="136"/>
      <c r="GM940" s="136"/>
      <c r="GN940" s="136"/>
      <c r="GO940" s="136"/>
      <c r="GP940" s="136"/>
      <c r="GQ940" s="136"/>
      <c r="GR940" s="136"/>
      <c r="GS940" s="136"/>
      <c r="GT940" s="136"/>
      <c r="GU940" s="136"/>
      <c r="GV940" s="136"/>
      <c r="GW940" s="136"/>
      <c r="GX940" s="136"/>
      <c r="GY940" s="136"/>
      <c r="GZ940" s="136"/>
      <c r="HA940" s="136"/>
      <c r="HB940" s="136"/>
      <c r="HC940" s="136"/>
      <c r="HD940" s="136"/>
      <c r="HE940" s="136"/>
      <c r="HF940" s="136"/>
      <c r="HG940" s="136"/>
      <c r="HH940" s="136"/>
      <c r="HI940" s="136"/>
      <c r="HJ940" s="136"/>
      <c r="HK940" s="136"/>
      <c r="HL940" s="136"/>
      <c r="HM940" s="136"/>
      <c r="HN940" s="136"/>
      <c r="HO940" s="136"/>
      <c r="HP940" s="136"/>
      <c r="HQ940" s="136"/>
      <c r="HR940" s="136"/>
      <c r="HS940" s="136"/>
      <c r="HT940" s="136"/>
      <c r="HU940" s="136"/>
      <c r="HV940" s="136"/>
      <c r="HW940" s="136"/>
      <c r="HX940" s="136"/>
      <c r="HY940" s="136"/>
      <c r="HZ940" s="136"/>
      <c r="IA940" s="136"/>
      <c r="IB940" s="136"/>
      <c r="IC940" s="136"/>
      <c r="ID940" s="136"/>
      <c r="IE940" s="136"/>
      <c r="IF940" s="136"/>
      <c r="IG940" s="136"/>
    </row>
    <row r="941" spans="1:241" ht="15" customHeight="1" x14ac:dyDescent="0.25">
      <c r="A941" s="135" t="s">
        <v>745</v>
      </c>
      <c r="B941" s="205">
        <v>5061471</v>
      </c>
      <c r="C941" s="205">
        <v>3727197</v>
      </c>
      <c r="D941" s="205">
        <v>578804</v>
      </c>
      <c r="E941" s="205">
        <v>1031728</v>
      </c>
      <c r="F941" s="205">
        <v>1578184</v>
      </c>
      <c r="G941" s="205">
        <v>245314</v>
      </c>
      <c r="H941" s="242">
        <v>12222698</v>
      </c>
      <c r="I941" s="136"/>
      <c r="J941" s="197" t="s">
        <v>275</v>
      </c>
      <c r="K941" s="205">
        <v>3728628</v>
      </c>
      <c r="L941" s="205">
        <v>1810617</v>
      </c>
      <c r="M941" s="205">
        <v>796895</v>
      </c>
      <c r="N941" s="205">
        <v>890315</v>
      </c>
      <c r="O941" s="205">
        <v>1640322</v>
      </c>
      <c r="P941" s="205">
        <v>202303</v>
      </c>
      <c r="Q941" s="242">
        <v>9069080</v>
      </c>
      <c r="R941" s="136"/>
      <c r="S941" s="136"/>
      <c r="T941" s="136"/>
      <c r="U941" s="136"/>
      <c r="V941" s="136"/>
      <c r="W941" s="136"/>
      <c r="X941" s="136"/>
      <c r="Y941" s="136"/>
      <c r="Z941" s="136"/>
      <c r="AA941" s="136"/>
      <c r="AB941" s="136"/>
      <c r="AC941" s="136"/>
      <c r="AD941" s="136"/>
      <c r="AE941" s="136"/>
      <c r="AF941" s="136"/>
      <c r="AG941" s="136"/>
      <c r="AH941" s="136"/>
      <c r="AI941" s="136"/>
      <c r="AJ941" s="136"/>
      <c r="AK941" s="136"/>
      <c r="AL941" s="136"/>
      <c r="AM941" s="136"/>
      <c r="AN941" s="136"/>
      <c r="AO941" s="136"/>
      <c r="AP941" s="136"/>
      <c r="AQ941" s="136"/>
      <c r="AR941" s="136"/>
      <c r="AS941" s="136"/>
      <c r="AT941" s="136"/>
      <c r="AU941" s="136"/>
      <c r="AV941" s="136"/>
      <c r="AW941" s="136"/>
      <c r="AX941" s="136"/>
      <c r="AY941" s="136"/>
      <c r="AZ941" s="136"/>
      <c r="BA941" s="136"/>
      <c r="BB941" s="136"/>
      <c r="BC941" s="136"/>
      <c r="BD941" s="136"/>
      <c r="BE941" s="136"/>
      <c r="BF941" s="136"/>
      <c r="BG941" s="136"/>
      <c r="BH941" s="136"/>
      <c r="BI941" s="136"/>
      <c r="BJ941" s="136"/>
      <c r="BK941" s="136"/>
      <c r="BL941" s="136"/>
      <c r="BM941" s="136"/>
      <c r="BN941" s="136"/>
      <c r="BO941" s="136"/>
      <c r="BP941" s="136"/>
      <c r="BQ941" s="136"/>
      <c r="BR941" s="136"/>
      <c r="BS941" s="136"/>
      <c r="BT941" s="136"/>
      <c r="BU941" s="136"/>
      <c r="BV941" s="136"/>
      <c r="BW941" s="136"/>
      <c r="BX941" s="136"/>
      <c r="BY941" s="136"/>
      <c r="BZ941" s="136"/>
      <c r="CA941" s="136"/>
      <c r="CB941" s="136"/>
      <c r="CC941" s="136"/>
      <c r="CD941" s="136"/>
      <c r="CE941" s="136"/>
      <c r="CF941" s="136"/>
      <c r="CG941" s="136"/>
      <c r="CH941" s="136"/>
      <c r="CI941" s="136"/>
      <c r="CJ941" s="136"/>
      <c r="CK941" s="136"/>
      <c r="CL941" s="136"/>
      <c r="CM941" s="136"/>
      <c r="CN941" s="136"/>
      <c r="CO941" s="136"/>
      <c r="CP941" s="136"/>
      <c r="CQ941" s="136"/>
      <c r="CR941" s="136"/>
      <c r="CS941" s="136"/>
      <c r="CT941" s="136"/>
      <c r="CU941" s="136"/>
      <c r="CV941" s="136"/>
      <c r="CW941" s="136"/>
      <c r="CX941" s="136"/>
      <c r="CY941" s="136"/>
      <c r="CZ941" s="136"/>
      <c r="DA941" s="136"/>
      <c r="DB941" s="136"/>
      <c r="DC941" s="136"/>
      <c r="DD941" s="136"/>
      <c r="DE941" s="136"/>
      <c r="DF941" s="136"/>
      <c r="DG941" s="136"/>
      <c r="DH941" s="136"/>
      <c r="DI941" s="136"/>
      <c r="DJ941" s="136"/>
      <c r="DK941" s="136"/>
      <c r="DL941" s="136"/>
      <c r="DM941" s="136"/>
      <c r="DN941" s="136"/>
      <c r="DO941" s="136"/>
      <c r="DP941" s="136"/>
      <c r="DQ941" s="136"/>
      <c r="DR941" s="136"/>
      <c r="DS941" s="136"/>
      <c r="DT941" s="136"/>
      <c r="DU941" s="136"/>
      <c r="DV941" s="136"/>
      <c r="DW941" s="136"/>
      <c r="DX941" s="136"/>
      <c r="DY941" s="136"/>
      <c r="DZ941" s="136"/>
      <c r="EA941" s="136"/>
      <c r="EB941" s="136"/>
      <c r="EC941" s="136"/>
      <c r="ED941" s="136"/>
      <c r="EE941" s="136"/>
      <c r="EF941" s="136"/>
      <c r="EG941" s="136"/>
      <c r="EH941" s="136"/>
      <c r="EI941" s="136"/>
      <c r="EJ941" s="136"/>
      <c r="EK941" s="136"/>
      <c r="EL941" s="136"/>
      <c r="EM941" s="136"/>
      <c r="EN941" s="136"/>
      <c r="EO941" s="136"/>
      <c r="EP941" s="136"/>
      <c r="EQ941" s="136"/>
      <c r="ER941" s="136"/>
      <c r="ES941" s="136"/>
      <c r="ET941" s="136"/>
      <c r="EU941" s="136"/>
      <c r="EV941" s="136"/>
      <c r="EW941" s="136"/>
      <c r="EX941" s="136"/>
      <c r="EY941" s="136"/>
      <c r="EZ941" s="136"/>
      <c r="FA941" s="136"/>
      <c r="FB941" s="136"/>
      <c r="FC941" s="136"/>
      <c r="FD941" s="136"/>
      <c r="FE941" s="136"/>
      <c r="FF941" s="136"/>
      <c r="FG941" s="136"/>
      <c r="FH941" s="136"/>
      <c r="FI941" s="136"/>
      <c r="FJ941" s="136"/>
      <c r="FK941" s="136"/>
      <c r="FL941" s="136"/>
      <c r="FM941" s="136"/>
      <c r="FN941" s="136"/>
      <c r="FO941" s="136"/>
      <c r="FP941" s="136"/>
      <c r="FQ941" s="136"/>
      <c r="FR941" s="136"/>
      <c r="FS941" s="136"/>
      <c r="FT941" s="136"/>
      <c r="FU941" s="136"/>
      <c r="FV941" s="136"/>
      <c r="FW941" s="136"/>
      <c r="FX941" s="136"/>
      <c r="FY941" s="136"/>
      <c r="FZ941" s="136"/>
      <c r="GA941" s="136"/>
      <c r="GB941" s="136"/>
      <c r="GC941" s="136"/>
      <c r="GD941" s="136"/>
      <c r="GE941" s="136"/>
      <c r="GF941" s="136"/>
      <c r="GG941" s="136"/>
      <c r="GH941" s="136"/>
      <c r="GI941" s="136"/>
      <c r="GJ941" s="136"/>
      <c r="GK941" s="136"/>
      <c r="GL941" s="136"/>
      <c r="GM941" s="136"/>
      <c r="GN941" s="136"/>
      <c r="GO941" s="136"/>
      <c r="GP941" s="136"/>
      <c r="GQ941" s="136"/>
      <c r="GR941" s="136"/>
      <c r="GS941" s="136"/>
      <c r="GT941" s="136"/>
      <c r="GU941" s="136"/>
      <c r="GV941" s="136"/>
      <c r="GW941" s="136"/>
      <c r="GX941" s="136"/>
      <c r="GY941" s="136"/>
      <c r="GZ941" s="136"/>
      <c r="HA941" s="136"/>
      <c r="HB941" s="136"/>
      <c r="HC941" s="136"/>
      <c r="HD941" s="136"/>
      <c r="HE941" s="136"/>
      <c r="HF941" s="136"/>
      <c r="HG941" s="136"/>
      <c r="HH941" s="136"/>
      <c r="HI941" s="136"/>
      <c r="HJ941" s="136"/>
      <c r="HK941" s="136"/>
      <c r="HL941" s="136"/>
      <c r="HM941" s="136"/>
      <c r="HN941" s="136"/>
      <c r="HO941" s="136"/>
      <c r="HP941" s="136"/>
      <c r="HQ941" s="136"/>
      <c r="HR941" s="136"/>
      <c r="HS941" s="136"/>
      <c r="HT941" s="136"/>
      <c r="HU941" s="136"/>
      <c r="HV941" s="136"/>
      <c r="HW941" s="136"/>
      <c r="HX941" s="136"/>
      <c r="HY941" s="136"/>
      <c r="HZ941" s="136"/>
      <c r="IA941" s="136"/>
      <c r="IB941" s="136"/>
      <c r="IC941" s="136"/>
      <c r="ID941" s="136"/>
      <c r="IE941" s="136"/>
      <c r="IF941" s="136"/>
      <c r="IG941" s="136"/>
    </row>
    <row r="942" spans="1:241" ht="15" customHeight="1" x14ac:dyDescent="0.25">
      <c r="A942" s="135" t="s">
        <v>746</v>
      </c>
      <c r="B942" s="205">
        <v>5404292</v>
      </c>
      <c r="C942" s="205">
        <v>4030601</v>
      </c>
      <c r="D942" s="205">
        <v>731520</v>
      </c>
      <c r="E942" s="205">
        <v>937702</v>
      </c>
      <c r="F942" s="205">
        <v>1757675</v>
      </c>
      <c r="G942" s="205">
        <v>326207</v>
      </c>
      <c r="H942" s="242">
        <v>13187997</v>
      </c>
      <c r="I942" s="136"/>
      <c r="J942" s="197" t="s">
        <v>274</v>
      </c>
      <c r="K942" s="205">
        <v>4732504</v>
      </c>
      <c r="L942" s="205">
        <v>2037485</v>
      </c>
      <c r="M942" s="205">
        <v>1085514</v>
      </c>
      <c r="N942" s="205">
        <v>1178337</v>
      </c>
      <c r="O942" s="205">
        <v>2041937</v>
      </c>
      <c r="P942" s="205">
        <v>338055</v>
      </c>
      <c r="Q942" s="242">
        <v>11413832</v>
      </c>
      <c r="R942" s="136"/>
      <c r="S942" s="136"/>
      <c r="T942" s="136"/>
      <c r="U942" s="136"/>
      <c r="V942" s="136"/>
      <c r="W942" s="136"/>
      <c r="X942" s="136"/>
      <c r="Y942" s="136"/>
      <c r="Z942" s="136"/>
      <c r="AA942" s="136"/>
      <c r="AB942" s="136"/>
      <c r="AC942" s="136"/>
      <c r="AD942" s="136"/>
      <c r="AE942" s="136"/>
      <c r="AF942" s="136"/>
      <c r="AG942" s="136"/>
      <c r="AH942" s="136"/>
      <c r="AI942" s="136"/>
      <c r="AJ942" s="136"/>
      <c r="AK942" s="136"/>
      <c r="AL942" s="136"/>
      <c r="AM942" s="136"/>
      <c r="AN942" s="136"/>
      <c r="AO942" s="136"/>
      <c r="AP942" s="136"/>
      <c r="AQ942" s="136"/>
      <c r="AR942" s="136"/>
      <c r="AS942" s="136"/>
      <c r="AT942" s="136"/>
      <c r="AU942" s="136"/>
      <c r="AV942" s="136"/>
      <c r="AW942" s="136"/>
      <c r="AX942" s="136"/>
      <c r="AY942" s="136"/>
      <c r="AZ942" s="136"/>
      <c r="BA942" s="136"/>
      <c r="BB942" s="136"/>
      <c r="BC942" s="136"/>
      <c r="BD942" s="136"/>
      <c r="BE942" s="136"/>
      <c r="BF942" s="136"/>
      <c r="BG942" s="136"/>
      <c r="BH942" s="136"/>
      <c r="BI942" s="136"/>
      <c r="BJ942" s="136"/>
      <c r="BK942" s="136"/>
      <c r="BL942" s="136"/>
      <c r="BM942" s="136"/>
      <c r="BN942" s="136"/>
      <c r="BO942" s="136"/>
      <c r="BP942" s="136"/>
      <c r="BQ942" s="136"/>
      <c r="BR942" s="136"/>
      <c r="BS942" s="136"/>
      <c r="BT942" s="136"/>
      <c r="BU942" s="136"/>
      <c r="BV942" s="136"/>
      <c r="BW942" s="136"/>
      <c r="BX942" s="136"/>
      <c r="BY942" s="136"/>
      <c r="BZ942" s="136"/>
      <c r="CA942" s="136"/>
      <c r="CB942" s="136"/>
      <c r="CC942" s="136"/>
      <c r="CD942" s="136"/>
      <c r="CE942" s="136"/>
      <c r="CF942" s="136"/>
      <c r="CG942" s="136"/>
      <c r="CH942" s="136"/>
      <c r="CI942" s="136"/>
      <c r="CJ942" s="136"/>
      <c r="CK942" s="136"/>
      <c r="CL942" s="136"/>
      <c r="CM942" s="136"/>
      <c r="CN942" s="136"/>
      <c r="CO942" s="136"/>
      <c r="CP942" s="136"/>
      <c r="CQ942" s="136"/>
      <c r="CR942" s="136"/>
      <c r="CS942" s="136"/>
      <c r="CT942" s="136"/>
      <c r="CU942" s="136"/>
      <c r="CV942" s="136"/>
      <c r="CW942" s="136"/>
      <c r="CX942" s="136"/>
      <c r="CY942" s="136"/>
      <c r="CZ942" s="136"/>
      <c r="DA942" s="136"/>
      <c r="DB942" s="136"/>
      <c r="DC942" s="136"/>
      <c r="DD942" s="136"/>
      <c r="DE942" s="136"/>
      <c r="DF942" s="136"/>
      <c r="DG942" s="136"/>
      <c r="DH942" s="136"/>
      <c r="DI942" s="136"/>
      <c r="DJ942" s="136"/>
      <c r="DK942" s="136"/>
      <c r="DL942" s="136"/>
      <c r="DM942" s="136"/>
      <c r="DN942" s="136"/>
      <c r="DO942" s="136"/>
      <c r="DP942" s="136"/>
      <c r="DQ942" s="136"/>
      <c r="DR942" s="136"/>
      <c r="DS942" s="136"/>
      <c r="DT942" s="136"/>
      <c r="DU942" s="136"/>
      <c r="DV942" s="136"/>
      <c r="DW942" s="136"/>
      <c r="DX942" s="136"/>
      <c r="DY942" s="136"/>
      <c r="DZ942" s="136"/>
      <c r="EA942" s="136"/>
      <c r="EB942" s="136"/>
      <c r="EC942" s="136"/>
      <c r="ED942" s="136"/>
      <c r="EE942" s="136"/>
      <c r="EF942" s="136"/>
      <c r="EG942" s="136"/>
      <c r="EH942" s="136"/>
      <c r="EI942" s="136"/>
      <c r="EJ942" s="136"/>
      <c r="EK942" s="136"/>
      <c r="EL942" s="136"/>
      <c r="EM942" s="136"/>
      <c r="EN942" s="136"/>
      <c r="EO942" s="136"/>
      <c r="EP942" s="136"/>
      <c r="EQ942" s="136"/>
      <c r="ER942" s="136"/>
      <c r="ES942" s="136"/>
      <c r="ET942" s="136"/>
      <c r="EU942" s="136"/>
      <c r="EV942" s="136"/>
      <c r="EW942" s="136"/>
      <c r="EX942" s="136"/>
      <c r="EY942" s="136"/>
      <c r="EZ942" s="136"/>
      <c r="FA942" s="136"/>
      <c r="FB942" s="136"/>
      <c r="FC942" s="136"/>
      <c r="FD942" s="136"/>
      <c r="FE942" s="136"/>
      <c r="FF942" s="136"/>
      <c r="FG942" s="136"/>
      <c r="FH942" s="136"/>
      <c r="FI942" s="136"/>
      <c r="FJ942" s="136"/>
      <c r="FK942" s="136"/>
      <c r="FL942" s="136"/>
      <c r="FM942" s="136"/>
      <c r="FN942" s="136"/>
      <c r="FO942" s="136"/>
      <c r="FP942" s="136"/>
      <c r="FQ942" s="136"/>
      <c r="FR942" s="136"/>
      <c r="FS942" s="136"/>
      <c r="FT942" s="136"/>
      <c r="FU942" s="136"/>
      <c r="FV942" s="136"/>
      <c r="FW942" s="136"/>
      <c r="FX942" s="136"/>
      <c r="FY942" s="136"/>
      <c r="FZ942" s="136"/>
      <c r="GA942" s="136"/>
      <c r="GB942" s="136"/>
      <c r="GC942" s="136"/>
      <c r="GD942" s="136"/>
      <c r="GE942" s="136"/>
      <c r="GF942" s="136"/>
      <c r="GG942" s="136"/>
      <c r="GH942" s="136"/>
      <c r="GI942" s="136"/>
      <c r="GJ942" s="136"/>
      <c r="GK942" s="136"/>
      <c r="GL942" s="136"/>
      <c r="GM942" s="136"/>
      <c r="GN942" s="136"/>
      <c r="GO942" s="136"/>
      <c r="GP942" s="136"/>
      <c r="GQ942" s="136"/>
      <c r="GR942" s="136"/>
      <c r="GS942" s="136"/>
      <c r="GT942" s="136"/>
      <c r="GU942" s="136"/>
      <c r="GV942" s="136"/>
      <c r="GW942" s="136"/>
      <c r="GX942" s="136"/>
      <c r="GY942" s="136"/>
      <c r="GZ942" s="136"/>
      <c r="HA942" s="136"/>
      <c r="HB942" s="136"/>
      <c r="HC942" s="136"/>
      <c r="HD942" s="136"/>
      <c r="HE942" s="136"/>
      <c r="HF942" s="136"/>
      <c r="HG942" s="136"/>
      <c r="HH942" s="136"/>
      <c r="HI942" s="136"/>
      <c r="HJ942" s="136"/>
      <c r="HK942" s="136"/>
      <c r="HL942" s="136"/>
      <c r="HM942" s="136"/>
      <c r="HN942" s="136"/>
      <c r="HO942" s="136"/>
      <c r="HP942" s="136"/>
      <c r="HQ942" s="136"/>
      <c r="HR942" s="136"/>
      <c r="HS942" s="136"/>
      <c r="HT942" s="136"/>
      <c r="HU942" s="136"/>
      <c r="HV942" s="136"/>
      <c r="HW942" s="136"/>
      <c r="HX942" s="136"/>
      <c r="HY942" s="136"/>
      <c r="HZ942" s="136"/>
      <c r="IA942" s="136"/>
      <c r="IB942" s="136"/>
      <c r="IC942" s="136"/>
      <c r="ID942" s="136"/>
      <c r="IE942" s="136"/>
      <c r="IF942" s="136"/>
      <c r="IG942" s="136"/>
    </row>
    <row r="943" spans="1:241" ht="15" customHeight="1" x14ac:dyDescent="0.25">
      <c r="A943" s="135" t="s">
        <v>673</v>
      </c>
      <c r="B943" s="205">
        <v>5735523</v>
      </c>
      <c r="C943" s="205">
        <v>3649910</v>
      </c>
      <c r="D943" s="205">
        <v>630630</v>
      </c>
      <c r="E943" s="205">
        <v>997803</v>
      </c>
      <c r="F943" s="205">
        <v>2008223</v>
      </c>
      <c r="G943" s="205">
        <v>303296</v>
      </c>
      <c r="H943" s="242">
        <v>13325385</v>
      </c>
      <c r="I943" s="136"/>
      <c r="J943" s="197" t="s">
        <v>273</v>
      </c>
      <c r="K943" s="205">
        <v>4586880</v>
      </c>
      <c r="L943" s="205">
        <v>3503634</v>
      </c>
      <c r="M943" s="205">
        <v>1540266</v>
      </c>
      <c r="N943" s="205">
        <v>825891</v>
      </c>
      <c r="O943" s="205">
        <v>2190992</v>
      </c>
      <c r="P943" s="205">
        <v>268627</v>
      </c>
      <c r="Q943" s="242">
        <v>12916290</v>
      </c>
      <c r="R943" s="136"/>
      <c r="S943" s="136"/>
      <c r="T943" s="136"/>
      <c r="U943" s="136"/>
      <c r="V943" s="136"/>
      <c r="W943" s="136"/>
      <c r="X943" s="136"/>
      <c r="Y943" s="136"/>
      <c r="Z943" s="136"/>
      <c r="AA943" s="136"/>
      <c r="AB943" s="136"/>
      <c r="AC943" s="136"/>
      <c r="AD943" s="136"/>
      <c r="AE943" s="136"/>
      <c r="AF943" s="136"/>
      <c r="AG943" s="136"/>
      <c r="AH943" s="136"/>
      <c r="AI943" s="136"/>
      <c r="AJ943" s="136"/>
      <c r="AK943" s="136"/>
      <c r="AL943" s="136"/>
      <c r="AM943" s="136"/>
      <c r="AN943" s="136"/>
      <c r="AO943" s="136"/>
      <c r="AP943" s="136"/>
      <c r="AQ943" s="136"/>
      <c r="AR943" s="136"/>
      <c r="AS943" s="136"/>
      <c r="AT943" s="136"/>
      <c r="AU943" s="136"/>
      <c r="AV943" s="136"/>
      <c r="AW943" s="136"/>
      <c r="AX943" s="136"/>
      <c r="AY943" s="136"/>
      <c r="AZ943" s="136"/>
      <c r="BA943" s="136"/>
      <c r="BB943" s="136"/>
      <c r="BC943" s="136"/>
      <c r="BD943" s="136"/>
      <c r="BE943" s="136"/>
      <c r="BF943" s="136"/>
      <c r="BG943" s="136"/>
      <c r="BH943" s="136"/>
      <c r="BI943" s="136"/>
      <c r="BJ943" s="136"/>
      <c r="BK943" s="136"/>
      <c r="BL943" s="136"/>
      <c r="BM943" s="136"/>
      <c r="BN943" s="136"/>
      <c r="BO943" s="136"/>
      <c r="BP943" s="136"/>
      <c r="BQ943" s="136"/>
      <c r="BR943" s="136"/>
      <c r="BS943" s="136"/>
      <c r="BT943" s="136"/>
      <c r="BU943" s="136"/>
      <c r="BV943" s="136"/>
      <c r="BW943" s="136"/>
      <c r="BX943" s="136"/>
      <c r="BY943" s="136"/>
      <c r="BZ943" s="136"/>
      <c r="CA943" s="136"/>
      <c r="CB943" s="136"/>
      <c r="CC943" s="136"/>
      <c r="CD943" s="136"/>
      <c r="CE943" s="136"/>
      <c r="CF943" s="136"/>
      <c r="CG943" s="136"/>
      <c r="CH943" s="136"/>
      <c r="CI943" s="136"/>
      <c r="CJ943" s="136"/>
      <c r="CK943" s="136"/>
      <c r="CL943" s="136"/>
      <c r="CM943" s="136"/>
      <c r="CN943" s="136"/>
      <c r="CO943" s="136"/>
      <c r="CP943" s="136"/>
      <c r="CQ943" s="136"/>
      <c r="CR943" s="136"/>
      <c r="CS943" s="136"/>
      <c r="CT943" s="136"/>
      <c r="CU943" s="136"/>
      <c r="CV943" s="136"/>
      <c r="CW943" s="136"/>
      <c r="CX943" s="136"/>
      <c r="CY943" s="136"/>
      <c r="CZ943" s="136"/>
      <c r="DA943" s="136"/>
      <c r="DB943" s="136"/>
      <c r="DC943" s="136"/>
      <c r="DD943" s="136"/>
      <c r="DE943" s="136"/>
      <c r="DF943" s="136"/>
      <c r="DG943" s="136"/>
      <c r="DH943" s="136"/>
      <c r="DI943" s="136"/>
      <c r="DJ943" s="136"/>
      <c r="DK943" s="136"/>
      <c r="DL943" s="136"/>
      <c r="DM943" s="136"/>
      <c r="DN943" s="136"/>
      <c r="DO943" s="136"/>
      <c r="DP943" s="136"/>
      <c r="DQ943" s="136"/>
      <c r="DR943" s="136"/>
      <c r="DS943" s="136"/>
      <c r="DT943" s="136"/>
      <c r="DU943" s="136"/>
      <c r="DV943" s="136"/>
      <c r="DW943" s="136"/>
      <c r="DX943" s="136"/>
      <c r="DY943" s="136"/>
      <c r="DZ943" s="136"/>
      <c r="EA943" s="136"/>
      <c r="EB943" s="136"/>
      <c r="EC943" s="136"/>
      <c r="ED943" s="136"/>
      <c r="EE943" s="136"/>
      <c r="EF943" s="136"/>
      <c r="EG943" s="136"/>
      <c r="EH943" s="136"/>
      <c r="EI943" s="136"/>
      <c r="EJ943" s="136"/>
      <c r="EK943" s="136"/>
      <c r="EL943" s="136"/>
      <c r="EM943" s="136"/>
      <c r="EN943" s="136"/>
      <c r="EO943" s="136"/>
      <c r="EP943" s="136"/>
      <c r="EQ943" s="136"/>
      <c r="ER943" s="136"/>
      <c r="ES943" s="136"/>
      <c r="ET943" s="136"/>
      <c r="EU943" s="136"/>
      <c r="EV943" s="136"/>
      <c r="EW943" s="136"/>
      <c r="EX943" s="136"/>
      <c r="EY943" s="136"/>
      <c r="EZ943" s="136"/>
      <c r="FA943" s="136"/>
      <c r="FB943" s="136"/>
      <c r="FC943" s="136"/>
      <c r="FD943" s="136"/>
      <c r="FE943" s="136"/>
      <c r="FF943" s="136"/>
      <c r="FG943" s="136"/>
      <c r="FH943" s="136"/>
      <c r="FI943" s="136"/>
      <c r="FJ943" s="136"/>
      <c r="FK943" s="136"/>
      <c r="FL943" s="136"/>
      <c r="FM943" s="136"/>
      <c r="FN943" s="136"/>
      <c r="FO943" s="136"/>
      <c r="FP943" s="136"/>
      <c r="FQ943" s="136"/>
      <c r="FR943" s="136"/>
      <c r="FS943" s="136"/>
      <c r="FT943" s="136"/>
      <c r="FU943" s="136"/>
      <c r="FV943" s="136"/>
      <c r="FW943" s="136"/>
      <c r="FX943" s="136"/>
      <c r="FY943" s="136"/>
      <c r="FZ943" s="136"/>
      <c r="GA943" s="136"/>
      <c r="GB943" s="136"/>
      <c r="GC943" s="136"/>
      <c r="GD943" s="136"/>
      <c r="GE943" s="136"/>
      <c r="GF943" s="136"/>
      <c r="GG943" s="136"/>
      <c r="GH943" s="136"/>
      <c r="GI943" s="136"/>
      <c r="GJ943" s="136"/>
      <c r="GK943" s="136"/>
      <c r="GL943" s="136"/>
      <c r="GM943" s="136"/>
      <c r="GN943" s="136"/>
      <c r="GO943" s="136"/>
      <c r="GP943" s="136"/>
      <c r="GQ943" s="136"/>
      <c r="GR943" s="136"/>
      <c r="GS943" s="136"/>
      <c r="GT943" s="136"/>
      <c r="GU943" s="136"/>
      <c r="GV943" s="136"/>
      <c r="GW943" s="136"/>
      <c r="GX943" s="136"/>
      <c r="GY943" s="136"/>
      <c r="GZ943" s="136"/>
      <c r="HA943" s="136"/>
      <c r="HB943" s="136"/>
      <c r="HC943" s="136"/>
      <c r="HD943" s="136"/>
      <c r="HE943" s="136"/>
      <c r="HF943" s="136"/>
      <c r="HG943" s="136"/>
      <c r="HH943" s="136"/>
      <c r="HI943" s="136"/>
      <c r="HJ943" s="136"/>
      <c r="HK943" s="136"/>
      <c r="HL943" s="136"/>
      <c r="HM943" s="136"/>
      <c r="HN943" s="136"/>
      <c r="HO943" s="136"/>
      <c r="HP943" s="136"/>
      <c r="HQ943" s="136"/>
      <c r="HR943" s="136"/>
      <c r="HS943" s="136"/>
      <c r="HT943" s="136"/>
      <c r="HU943" s="136"/>
      <c r="HV943" s="136"/>
      <c r="HW943" s="136"/>
      <c r="HX943" s="136"/>
      <c r="HY943" s="136"/>
      <c r="HZ943" s="136"/>
      <c r="IA943" s="136"/>
      <c r="IB943" s="136"/>
      <c r="IC943" s="136"/>
      <c r="ID943" s="136"/>
      <c r="IE943" s="136"/>
      <c r="IF943" s="136"/>
      <c r="IG943" s="136"/>
    </row>
    <row r="944" spans="1:241" ht="15" customHeight="1" x14ac:dyDescent="0.25">
      <c r="A944" s="135" t="s">
        <v>674</v>
      </c>
      <c r="B944" s="205">
        <v>4651005</v>
      </c>
      <c r="C944" s="205">
        <v>2631987</v>
      </c>
      <c r="D944" s="205">
        <v>569549</v>
      </c>
      <c r="E944" s="205">
        <v>995670</v>
      </c>
      <c r="F944" s="205">
        <v>1822797</v>
      </c>
      <c r="G944" s="205">
        <v>367907</v>
      </c>
      <c r="H944" s="242">
        <v>11038915</v>
      </c>
      <c r="I944" s="136"/>
      <c r="J944" s="197" t="s">
        <v>272</v>
      </c>
      <c r="K944" s="205">
        <v>6729791</v>
      </c>
      <c r="L944" s="205">
        <v>3904032</v>
      </c>
      <c r="M944" s="205">
        <v>1608251</v>
      </c>
      <c r="N944" s="205">
        <v>1097730</v>
      </c>
      <c r="O944" s="205">
        <v>2017622</v>
      </c>
      <c r="P944" s="205">
        <v>381289</v>
      </c>
      <c r="Q944" s="242">
        <v>15738715</v>
      </c>
      <c r="R944" s="136"/>
      <c r="S944" s="136"/>
      <c r="T944" s="136"/>
      <c r="U944" s="136"/>
      <c r="V944" s="136"/>
      <c r="W944" s="136"/>
      <c r="X944" s="136"/>
      <c r="Y944" s="136"/>
      <c r="Z944" s="136"/>
      <c r="AA944" s="136"/>
      <c r="AB944" s="136"/>
      <c r="AC944" s="136"/>
      <c r="AD944" s="136"/>
      <c r="AE944" s="136"/>
      <c r="AF944" s="136"/>
      <c r="AG944" s="136"/>
      <c r="AH944" s="136"/>
      <c r="AI944" s="136"/>
      <c r="AJ944" s="136"/>
      <c r="AK944" s="136"/>
      <c r="AL944" s="136"/>
      <c r="AM944" s="136"/>
      <c r="AN944" s="136"/>
      <c r="AO944" s="136"/>
      <c r="AP944" s="136"/>
      <c r="AQ944" s="136"/>
      <c r="AR944" s="136"/>
      <c r="AS944" s="136"/>
      <c r="AT944" s="136"/>
      <c r="AU944" s="136"/>
      <c r="AV944" s="136"/>
      <c r="AW944" s="136"/>
      <c r="AX944" s="136"/>
      <c r="AY944" s="136"/>
      <c r="AZ944" s="136"/>
      <c r="BA944" s="136"/>
      <c r="BB944" s="136"/>
      <c r="BC944" s="136"/>
      <c r="BD944" s="136"/>
      <c r="BE944" s="136"/>
      <c r="BF944" s="136"/>
      <c r="BG944" s="136"/>
      <c r="BH944" s="136"/>
      <c r="BI944" s="136"/>
      <c r="BJ944" s="136"/>
      <c r="BK944" s="136"/>
      <c r="BL944" s="136"/>
      <c r="BM944" s="136"/>
      <c r="BN944" s="136"/>
      <c r="BO944" s="136"/>
      <c r="BP944" s="136"/>
      <c r="BQ944" s="136"/>
      <c r="BR944" s="136"/>
      <c r="BS944" s="136"/>
      <c r="BT944" s="136"/>
      <c r="BU944" s="136"/>
      <c r="BV944" s="136"/>
      <c r="BW944" s="136"/>
      <c r="BX944" s="136"/>
      <c r="BY944" s="136"/>
      <c r="BZ944" s="136"/>
      <c r="CA944" s="136"/>
      <c r="CB944" s="136"/>
      <c r="CC944" s="136"/>
      <c r="CD944" s="136"/>
      <c r="CE944" s="136"/>
      <c r="CF944" s="136"/>
      <c r="CG944" s="136"/>
      <c r="CH944" s="136"/>
      <c r="CI944" s="136"/>
      <c r="CJ944" s="136"/>
      <c r="CK944" s="136"/>
      <c r="CL944" s="136"/>
      <c r="CM944" s="136"/>
      <c r="CN944" s="136"/>
      <c r="CO944" s="136"/>
      <c r="CP944" s="136"/>
      <c r="CQ944" s="136"/>
      <c r="CR944" s="136"/>
      <c r="CS944" s="136"/>
      <c r="CT944" s="136"/>
      <c r="CU944" s="136"/>
      <c r="CV944" s="136"/>
      <c r="CW944" s="136"/>
      <c r="CX944" s="136"/>
      <c r="CY944" s="136"/>
      <c r="CZ944" s="136"/>
      <c r="DA944" s="136"/>
      <c r="DB944" s="136"/>
      <c r="DC944" s="136"/>
      <c r="DD944" s="136"/>
      <c r="DE944" s="136"/>
      <c r="DF944" s="136"/>
      <c r="DG944" s="136"/>
      <c r="DH944" s="136"/>
      <c r="DI944" s="136"/>
      <c r="DJ944" s="136"/>
      <c r="DK944" s="136"/>
      <c r="DL944" s="136"/>
      <c r="DM944" s="136"/>
      <c r="DN944" s="136"/>
      <c r="DO944" s="136"/>
      <c r="DP944" s="136"/>
      <c r="DQ944" s="136"/>
      <c r="DR944" s="136"/>
      <c r="DS944" s="136"/>
      <c r="DT944" s="136"/>
      <c r="DU944" s="136"/>
      <c r="DV944" s="136"/>
      <c r="DW944" s="136"/>
      <c r="DX944" s="136"/>
      <c r="DY944" s="136"/>
      <c r="DZ944" s="136"/>
      <c r="EA944" s="136"/>
      <c r="EB944" s="136"/>
      <c r="EC944" s="136"/>
      <c r="ED944" s="136"/>
      <c r="EE944" s="136"/>
      <c r="EF944" s="136"/>
      <c r="EG944" s="136"/>
      <c r="EH944" s="136"/>
      <c r="EI944" s="136"/>
      <c r="EJ944" s="136"/>
      <c r="EK944" s="136"/>
      <c r="EL944" s="136"/>
      <c r="EM944" s="136"/>
      <c r="EN944" s="136"/>
      <c r="EO944" s="136"/>
      <c r="EP944" s="136"/>
      <c r="EQ944" s="136"/>
      <c r="ER944" s="136"/>
      <c r="ES944" s="136"/>
      <c r="ET944" s="136"/>
      <c r="EU944" s="136"/>
      <c r="EV944" s="136"/>
      <c r="EW944" s="136"/>
      <c r="EX944" s="136"/>
      <c r="EY944" s="136"/>
      <c r="EZ944" s="136"/>
      <c r="FA944" s="136"/>
      <c r="FB944" s="136"/>
      <c r="FC944" s="136"/>
      <c r="FD944" s="136"/>
      <c r="FE944" s="136"/>
      <c r="FF944" s="136"/>
      <c r="FG944" s="136"/>
      <c r="FH944" s="136"/>
      <c r="FI944" s="136"/>
      <c r="FJ944" s="136"/>
      <c r="FK944" s="136"/>
      <c r="FL944" s="136"/>
      <c r="FM944" s="136"/>
      <c r="FN944" s="136"/>
      <c r="FO944" s="136"/>
      <c r="FP944" s="136"/>
      <c r="FQ944" s="136"/>
      <c r="FR944" s="136"/>
      <c r="FS944" s="136"/>
      <c r="FT944" s="136"/>
      <c r="FU944" s="136"/>
      <c r="FV944" s="136"/>
      <c r="FW944" s="136"/>
      <c r="FX944" s="136"/>
      <c r="FY944" s="136"/>
      <c r="FZ944" s="136"/>
      <c r="GA944" s="136"/>
      <c r="GB944" s="136"/>
      <c r="GC944" s="136"/>
      <c r="GD944" s="136"/>
      <c r="GE944" s="136"/>
      <c r="GF944" s="136"/>
      <c r="GG944" s="136"/>
      <c r="GH944" s="136"/>
      <c r="GI944" s="136"/>
      <c r="GJ944" s="136"/>
      <c r="GK944" s="136"/>
      <c r="GL944" s="136"/>
      <c r="GM944" s="136"/>
      <c r="GN944" s="136"/>
      <c r="GO944" s="136"/>
      <c r="GP944" s="136"/>
      <c r="GQ944" s="136"/>
      <c r="GR944" s="136"/>
      <c r="GS944" s="136"/>
      <c r="GT944" s="136"/>
      <c r="GU944" s="136"/>
      <c r="GV944" s="136"/>
      <c r="GW944" s="136"/>
      <c r="GX944" s="136"/>
      <c r="GY944" s="136"/>
      <c r="GZ944" s="136"/>
      <c r="HA944" s="136"/>
      <c r="HB944" s="136"/>
      <c r="HC944" s="136"/>
      <c r="HD944" s="136"/>
      <c r="HE944" s="136"/>
      <c r="HF944" s="136"/>
      <c r="HG944" s="136"/>
      <c r="HH944" s="136"/>
      <c r="HI944" s="136"/>
      <c r="HJ944" s="136"/>
      <c r="HK944" s="136"/>
      <c r="HL944" s="136"/>
      <c r="HM944" s="136"/>
      <c r="HN944" s="136"/>
      <c r="HO944" s="136"/>
      <c r="HP944" s="136"/>
      <c r="HQ944" s="136"/>
      <c r="HR944" s="136"/>
      <c r="HS944" s="136"/>
      <c r="HT944" s="136"/>
      <c r="HU944" s="136"/>
      <c r="HV944" s="136"/>
      <c r="HW944" s="136"/>
      <c r="HX944" s="136"/>
      <c r="HY944" s="136"/>
      <c r="HZ944" s="136"/>
      <c r="IA944" s="136"/>
      <c r="IB944" s="136"/>
      <c r="IC944" s="136"/>
      <c r="ID944" s="136"/>
      <c r="IE944" s="136"/>
      <c r="IF944" s="136"/>
      <c r="IG944" s="136"/>
    </row>
    <row r="945" spans="1:241" ht="15" customHeight="1" x14ac:dyDescent="0.25">
      <c r="A945" s="135" t="s">
        <v>677</v>
      </c>
      <c r="B945" s="205">
        <v>873354</v>
      </c>
      <c r="C945" s="205">
        <v>2372552</v>
      </c>
      <c r="D945" s="205">
        <v>355141</v>
      </c>
      <c r="E945" s="205">
        <v>706185</v>
      </c>
      <c r="F945" s="205">
        <v>1234569</v>
      </c>
      <c r="G945" s="205">
        <v>233030</v>
      </c>
      <c r="H945" s="242">
        <v>5774831</v>
      </c>
      <c r="I945" s="136"/>
      <c r="J945" s="197" t="s">
        <v>764</v>
      </c>
      <c r="K945" s="205">
        <v>4072594</v>
      </c>
      <c r="L945" s="205">
        <v>3820874</v>
      </c>
      <c r="M945" s="205">
        <v>974575</v>
      </c>
      <c r="N945" s="205">
        <v>751363</v>
      </c>
      <c r="O945" s="205">
        <v>1689323</v>
      </c>
      <c r="P945" s="205">
        <v>273871</v>
      </c>
      <c r="Q945" s="242">
        <v>11582600</v>
      </c>
      <c r="R945" s="136"/>
      <c r="S945" s="136"/>
      <c r="T945" s="136"/>
      <c r="U945" s="136"/>
      <c r="V945" s="136"/>
      <c r="W945" s="136"/>
      <c r="X945" s="136"/>
      <c r="Y945" s="136"/>
      <c r="Z945" s="136"/>
      <c r="AA945" s="136"/>
      <c r="AB945" s="136"/>
      <c r="AC945" s="136"/>
      <c r="AD945" s="136"/>
      <c r="AE945" s="136"/>
      <c r="AF945" s="136"/>
      <c r="AG945" s="136"/>
      <c r="AH945" s="136"/>
      <c r="AI945" s="136"/>
      <c r="AJ945" s="136"/>
      <c r="AK945" s="136"/>
      <c r="AL945" s="136"/>
      <c r="AM945" s="136"/>
      <c r="AN945" s="136"/>
      <c r="AO945" s="136"/>
      <c r="AP945" s="136"/>
      <c r="AQ945" s="136"/>
      <c r="AR945" s="136"/>
      <c r="AS945" s="136"/>
      <c r="AT945" s="136"/>
      <c r="AU945" s="136"/>
      <c r="AV945" s="136"/>
      <c r="AW945" s="136"/>
      <c r="AX945" s="136"/>
      <c r="AY945" s="136"/>
      <c r="AZ945" s="136"/>
      <c r="BA945" s="136"/>
      <c r="BB945" s="136"/>
      <c r="BC945" s="136"/>
      <c r="BD945" s="136"/>
      <c r="BE945" s="136"/>
      <c r="BF945" s="136"/>
      <c r="BG945" s="136"/>
      <c r="BH945" s="136"/>
      <c r="BI945" s="136"/>
      <c r="BJ945" s="136"/>
      <c r="BK945" s="136"/>
      <c r="BL945" s="136"/>
      <c r="BM945" s="136"/>
      <c r="BN945" s="136"/>
      <c r="BO945" s="136"/>
      <c r="BP945" s="136"/>
      <c r="BQ945" s="136"/>
      <c r="BR945" s="136"/>
      <c r="BS945" s="136"/>
      <c r="BT945" s="136"/>
      <c r="BU945" s="136"/>
      <c r="BV945" s="136"/>
      <c r="BW945" s="136"/>
      <c r="BX945" s="136"/>
      <c r="BY945" s="136"/>
      <c r="BZ945" s="136"/>
      <c r="CA945" s="136"/>
      <c r="CB945" s="136"/>
      <c r="CC945" s="136"/>
      <c r="CD945" s="136"/>
      <c r="CE945" s="136"/>
      <c r="CF945" s="136"/>
      <c r="CG945" s="136"/>
      <c r="CH945" s="136"/>
      <c r="CI945" s="136"/>
      <c r="CJ945" s="136"/>
      <c r="CK945" s="136"/>
      <c r="CL945" s="136"/>
      <c r="CM945" s="136"/>
      <c r="CN945" s="136"/>
      <c r="CO945" s="136"/>
      <c r="CP945" s="136"/>
      <c r="CQ945" s="136"/>
      <c r="CR945" s="136"/>
      <c r="CS945" s="136"/>
      <c r="CT945" s="136"/>
      <c r="CU945" s="136"/>
      <c r="CV945" s="136"/>
      <c r="CW945" s="136"/>
      <c r="CX945" s="136"/>
      <c r="CY945" s="136"/>
      <c r="CZ945" s="136"/>
      <c r="DA945" s="136"/>
      <c r="DB945" s="136"/>
      <c r="DC945" s="136"/>
      <c r="DD945" s="136"/>
      <c r="DE945" s="136"/>
      <c r="DF945" s="136"/>
      <c r="DG945" s="136"/>
      <c r="DH945" s="136"/>
      <c r="DI945" s="136"/>
      <c r="DJ945" s="136"/>
      <c r="DK945" s="136"/>
      <c r="DL945" s="136"/>
      <c r="DM945" s="136"/>
      <c r="DN945" s="136"/>
      <c r="DO945" s="136"/>
      <c r="DP945" s="136"/>
      <c r="DQ945" s="136"/>
      <c r="DR945" s="136"/>
      <c r="DS945" s="136"/>
      <c r="DT945" s="136"/>
      <c r="DU945" s="136"/>
      <c r="DV945" s="136"/>
      <c r="DW945" s="136"/>
      <c r="DX945" s="136"/>
      <c r="DY945" s="136"/>
      <c r="DZ945" s="136"/>
      <c r="EA945" s="136"/>
      <c r="EB945" s="136"/>
      <c r="EC945" s="136"/>
      <c r="ED945" s="136"/>
      <c r="EE945" s="136"/>
      <c r="EF945" s="136"/>
      <c r="EG945" s="136"/>
      <c r="EH945" s="136"/>
      <c r="EI945" s="136"/>
      <c r="EJ945" s="136"/>
      <c r="EK945" s="136"/>
      <c r="EL945" s="136"/>
      <c r="EM945" s="136"/>
      <c r="EN945" s="136"/>
      <c r="EO945" s="136"/>
      <c r="EP945" s="136"/>
      <c r="EQ945" s="136"/>
      <c r="ER945" s="136"/>
      <c r="ES945" s="136"/>
      <c r="ET945" s="136"/>
      <c r="EU945" s="136"/>
      <c r="EV945" s="136"/>
      <c r="EW945" s="136"/>
      <c r="EX945" s="136"/>
      <c r="EY945" s="136"/>
      <c r="EZ945" s="136"/>
      <c r="FA945" s="136"/>
      <c r="FB945" s="136"/>
      <c r="FC945" s="136"/>
      <c r="FD945" s="136"/>
      <c r="FE945" s="136"/>
      <c r="FF945" s="136"/>
      <c r="FG945" s="136"/>
      <c r="FH945" s="136"/>
      <c r="FI945" s="136"/>
      <c r="FJ945" s="136"/>
      <c r="FK945" s="136"/>
      <c r="FL945" s="136"/>
      <c r="FM945" s="136"/>
      <c r="FN945" s="136"/>
      <c r="FO945" s="136"/>
      <c r="FP945" s="136"/>
      <c r="FQ945" s="136"/>
      <c r="FR945" s="136"/>
      <c r="FS945" s="136"/>
      <c r="FT945" s="136"/>
      <c r="FU945" s="136"/>
      <c r="FV945" s="136"/>
      <c r="FW945" s="136"/>
      <c r="FX945" s="136"/>
      <c r="FY945" s="136"/>
      <c r="FZ945" s="136"/>
      <c r="GA945" s="136"/>
      <c r="GB945" s="136"/>
      <c r="GC945" s="136"/>
      <c r="GD945" s="136"/>
      <c r="GE945" s="136"/>
      <c r="GF945" s="136"/>
      <c r="GG945" s="136"/>
      <c r="GH945" s="136"/>
      <c r="GI945" s="136"/>
      <c r="GJ945" s="136"/>
      <c r="GK945" s="136"/>
      <c r="GL945" s="136"/>
      <c r="GM945" s="136"/>
      <c r="GN945" s="136"/>
      <c r="GO945" s="136"/>
      <c r="GP945" s="136"/>
      <c r="GQ945" s="136"/>
      <c r="GR945" s="136"/>
      <c r="GS945" s="136"/>
      <c r="GT945" s="136"/>
      <c r="GU945" s="136"/>
      <c r="GV945" s="136"/>
      <c r="GW945" s="136"/>
      <c r="GX945" s="136"/>
      <c r="GY945" s="136"/>
      <c r="GZ945" s="136"/>
      <c r="HA945" s="136"/>
      <c r="HB945" s="136"/>
      <c r="HC945" s="136"/>
      <c r="HD945" s="136"/>
      <c r="HE945" s="136"/>
      <c r="HF945" s="136"/>
      <c r="HG945" s="136"/>
      <c r="HH945" s="136"/>
      <c r="HI945" s="136"/>
      <c r="HJ945" s="136"/>
      <c r="HK945" s="136"/>
      <c r="HL945" s="136"/>
      <c r="HM945" s="136"/>
      <c r="HN945" s="136"/>
      <c r="HO945" s="136"/>
      <c r="HP945" s="136"/>
      <c r="HQ945" s="136"/>
      <c r="HR945" s="136"/>
      <c r="HS945" s="136"/>
      <c r="HT945" s="136"/>
      <c r="HU945" s="136"/>
      <c r="HV945" s="136"/>
      <c r="HW945" s="136"/>
      <c r="HX945" s="136"/>
      <c r="HY945" s="136"/>
      <c r="HZ945" s="136"/>
      <c r="IA945" s="136"/>
      <c r="IB945" s="136"/>
      <c r="IC945" s="136"/>
      <c r="ID945" s="136"/>
      <c r="IE945" s="136"/>
      <c r="IF945" s="136"/>
      <c r="IG945" s="136"/>
    </row>
    <row r="946" spans="1:241" ht="15" customHeight="1" x14ac:dyDescent="0.25">
      <c r="A946" s="135" t="s">
        <v>747</v>
      </c>
      <c r="B946" s="205">
        <v>4126364</v>
      </c>
      <c r="C946" s="205">
        <v>2985507</v>
      </c>
      <c r="D946" s="205">
        <v>672853</v>
      </c>
      <c r="E946" s="205">
        <v>851484</v>
      </c>
      <c r="F946" s="205">
        <v>1617244</v>
      </c>
      <c r="G946" s="205">
        <v>397060</v>
      </c>
      <c r="H946" s="242">
        <v>10650512</v>
      </c>
      <c r="I946" s="136"/>
      <c r="J946" s="197" t="s">
        <v>270</v>
      </c>
      <c r="K946" s="205">
        <v>3930059</v>
      </c>
      <c r="L946" s="205">
        <v>3814070</v>
      </c>
      <c r="M946" s="205">
        <v>587918</v>
      </c>
      <c r="N946" s="205">
        <v>905371</v>
      </c>
      <c r="O946" s="205">
        <v>1517516</v>
      </c>
      <c r="P946" s="205">
        <v>255477</v>
      </c>
      <c r="Q946" s="242">
        <v>11010411</v>
      </c>
      <c r="R946" s="136"/>
      <c r="S946" s="136"/>
      <c r="T946" s="136"/>
      <c r="U946" s="136"/>
      <c r="V946" s="136"/>
      <c r="W946" s="136"/>
      <c r="X946" s="136"/>
      <c r="Y946" s="136"/>
      <c r="Z946" s="136"/>
      <c r="AA946" s="136"/>
      <c r="AB946" s="136"/>
      <c r="AC946" s="136"/>
      <c r="AD946" s="136"/>
      <c r="AE946" s="136"/>
      <c r="AF946" s="136"/>
      <c r="AG946" s="136"/>
      <c r="AH946" s="136"/>
      <c r="AI946" s="136"/>
      <c r="AJ946" s="136"/>
      <c r="AK946" s="136"/>
      <c r="AL946" s="136"/>
      <c r="AM946" s="136"/>
      <c r="AN946" s="136"/>
      <c r="AO946" s="136"/>
      <c r="AP946" s="136"/>
      <c r="AQ946" s="136"/>
      <c r="AR946" s="136"/>
      <c r="AS946" s="136"/>
      <c r="AT946" s="136"/>
      <c r="AU946" s="136"/>
      <c r="AV946" s="136"/>
      <c r="AW946" s="136"/>
      <c r="AX946" s="136"/>
      <c r="AY946" s="136"/>
      <c r="AZ946" s="136"/>
      <c r="BA946" s="136"/>
      <c r="BB946" s="136"/>
      <c r="BC946" s="136"/>
      <c r="BD946" s="136"/>
      <c r="BE946" s="136"/>
      <c r="BF946" s="136"/>
      <c r="BG946" s="136"/>
      <c r="BH946" s="136"/>
      <c r="BI946" s="136"/>
      <c r="BJ946" s="136"/>
      <c r="BK946" s="136"/>
      <c r="BL946" s="136"/>
      <c r="BM946" s="136"/>
      <c r="BN946" s="136"/>
      <c r="BO946" s="136"/>
      <c r="BP946" s="136"/>
      <c r="BQ946" s="136"/>
      <c r="BR946" s="136"/>
      <c r="BS946" s="136"/>
      <c r="BT946" s="136"/>
      <c r="BU946" s="136"/>
      <c r="BV946" s="136"/>
      <c r="BW946" s="136"/>
      <c r="BX946" s="136"/>
      <c r="BY946" s="136"/>
      <c r="BZ946" s="136"/>
      <c r="CA946" s="136"/>
      <c r="CB946" s="136"/>
      <c r="CC946" s="136"/>
      <c r="CD946" s="136"/>
      <c r="CE946" s="136"/>
      <c r="CF946" s="136"/>
      <c r="CG946" s="136"/>
      <c r="CH946" s="136"/>
      <c r="CI946" s="136"/>
      <c r="CJ946" s="136"/>
      <c r="CK946" s="136"/>
      <c r="CL946" s="136"/>
      <c r="CM946" s="136"/>
      <c r="CN946" s="136"/>
      <c r="CO946" s="136"/>
      <c r="CP946" s="136"/>
      <c r="CQ946" s="136"/>
      <c r="CR946" s="136"/>
      <c r="CS946" s="136"/>
      <c r="CT946" s="136"/>
      <c r="CU946" s="136"/>
      <c r="CV946" s="136"/>
      <c r="CW946" s="136"/>
      <c r="CX946" s="136"/>
      <c r="CY946" s="136"/>
      <c r="CZ946" s="136"/>
      <c r="DA946" s="136"/>
      <c r="DB946" s="136"/>
      <c r="DC946" s="136"/>
      <c r="DD946" s="136"/>
      <c r="DE946" s="136"/>
      <c r="DF946" s="136"/>
      <c r="DG946" s="136"/>
      <c r="DH946" s="136"/>
      <c r="DI946" s="136"/>
      <c r="DJ946" s="136"/>
      <c r="DK946" s="136"/>
      <c r="DL946" s="136"/>
      <c r="DM946" s="136"/>
      <c r="DN946" s="136"/>
      <c r="DO946" s="136"/>
      <c r="DP946" s="136"/>
      <c r="DQ946" s="136"/>
      <c r="DR946" s="136"/>
      <c r="DS946" s="136"/>
      <c r="DT946" s="136"/>
      <c r="DU946" s="136"/>
      <c r="DV946" s="136"/>
      <c r="DW946" s="136"/>
      <c r="DX946" s="136"/>
      <c r="DY946" s="136"/>
      <c r="DZ946" s="136"/>
      <c r="EA946" s="136"/>
      <c r="EB946" s="136"/>
      <c r="EC946" s="136"/>
      <c r="ED946" s="136"/>
      <c r="EE946" s="136"/>
      <c r="EF946" s="136"/>
      <c r="EG946" s="136"/>
      <c r="EH946" s="136"/>
      <c r="EI946" s="136"/>
      <c r="EJ946" s="136"/>
      <c r="EK946" s="136"/>
      <c r="EL946" s="136"/>
      <c r="EM946" s="136"/>
      <c r="EN946" s="136"/>
      <c r="EO946" s="136"/>
      <c r="EP946" s="136"/>
      <c r="EQ946" s="136"/>
      <c r="ER946" s="136"/>
      <c r="ES946" s="136"/>
      <c r="ET946" s="136"/>
      <c r="EU946" s="136"/>
      <c r="EV946" s="136"/>
      <c r="EW946" s="136"/>
      <c r="EX946" s="136"/>
      <c r="EY946" s="136"/>
      <c r="EZ946" s="136"/>
      <c r="FA946" s="136"/>
      <c r="FB946" s="136"/>
      <c r="FC946" s="136"/>
      <c r="FD946" s="136"/>
      <c r="FE946" s="136"/>
      <c r="FF946" s="136"/>
      <c r="FG946" s="136"/>
      <c r="FH946" s="136"/>
      <c r="FI946" s="136"/>
      <c r="FJ946" s="136"/>
      <c r="FK946" s="136"/>
      <c r="FL946" s="136"/>
      <c r="FM946" s="136"/>
      <c r="FN946" s="136"/>
      <c r="FO946" s="136"/>
      <c r="FP946" s="136"/>
      <c r="FQ946" s="136"/>
      <c r="FR946" s="136"/>
      <c r="FS946" s="136"/>
      <c r="FT946" s="136"/>
      <c r="FU946" s="136"/>
      <c r="FV946" s="136"/>
      <c r="FW946" s="136"/>
      <c r="FX946" s="136"/>
      <c r="FY946" s="136"/>
      <c r="FZ946" s="136"/>
      <c r="GA946" s="136"/>
      <c r="GB946" s="136"/>
      <c r="GC946" s="136"/>
      <c r="GD946" s="136"/>
      <c r="GE946" s="136"/>
      <c r="GF946" s="136"/>
      <c r="GG946" s="136"/>
      <c r="GH946" s="136"/>
      <c r="GI946" s="136"/>
      <c r="GJ946" s="136"/>
      <c r="GK946" s="136"/>
      <c r="GL946" s="136"/>
      <c r="GM946" s="136"/>
      <c r="GN946" s="136"/>
      <c r="GO946" s="136"/>
      <c r="GP946" s="136"/>
      <c r="GQ946" s="136"/>
      <c r="GR946" s="136"/>
      <c r="GS946" s="136"/>
      <c r="GT946" s="136"/>
      <c r="GU946" s="136"/>
      <c r="GV946" s="136"/>
      <c r="GW946" s="136"/>
      <c r="GX946" s="136"/>
      <c r="GY946" s="136"/>
      <c r="GZ946" s="136"/>
      <c r="HA946" s="136"/>
      <c r="HB946" s="136"/>
      <c r="HC946" s="136"/>
      <c r="HD946" s="136"/>
      <c r="HE946" s="136"/>
      <c r="HF946" s="136"/>
      <c r="HG946" s="136"/>
      <c r="HH946" s="136"/>
      <c r="HI946" s="136"/>
      <c r="HJ946" s="136"/>
      <c r="HK946" s="136"/>
      <c r="HL946" s="136"/>
      <c r="HM946" s="136"/>
      <c r="HN946" s="136"/>
      <c r="HO946" s="136"/>
      <c r="HP946" s="136"/>
      <c r="HQ946" s="136"/>
      <c r="HR946" s="136"/>
      <c r="HS946" s="136"/>
      <c r="HT946" s="136"/>
      <c r="HU946" s="136"/>
      <c r="HV946" s="136"/>
      <c r="HW946" s="136"/>
      <c r="HX946" s="136"/>
      <c r="HY946" s="136"/>
      <c r="HZ946" s="136"/>
      <c r="IA946" s="136"/>
      <c r="IB946" s="136"/>
      <c r="IC946" s="136"/>
      <c r="ID946" s="136"/>
      <c r="IE946" s="136"/>
      <c r="IF946" s="136"/>
      <c r="IG946" s="136"/>
    </row>
    <row r="947" spans="1:241" ht="15" customHeight="1" x14ac:dyDescent="0.25">
      <c r="A947" s="135" t="s">
        <v>748</v>
      </c>
      <c r="B947" s="205">
        <v>5345910</v>
      </c>
      <c r="C947" s="205">
        <v>2824298</v>
      </c>
      <c r="D947" s="205">
        <v>730442</v>
      </c>
      <c r="E947" s="205">
        <v>922455</v>
      </c>
      <c r="F947" s="205">
        <v>2057611</v>
      </c>
      <c r="G947" s="205">
        <v>326161</v>
      </c>
      <c r="H947" s="242">
        <v>12206877</v>
      </c>
      <c r="I947" s="136"/>
      <c r="J947" s="197" t="s">
        <v>269</v>
      </c>
      <c r="K947" s="205">
        <v>4997529</v>
      </c>
      <c r="L947" s="205">
        <v>3523092</v>
      </c>
      <c r="M947" s="205">
        <v>556461</v>
      </c>
      <c r="N947" s="205">
        <v>908141</v>
      </c>
      <c r="O947" s="205">
        <v>1714886</v>
      </c>
      <c r="P947" s="205">
        <v>307065</v>
      </c>
      <c r="Q947" s="242">
        <v>12007174</v>
      </c>
      <c r="R947" s="136"/>
      <c r="S947" s="136"/>
      <c r="T947" s="136"/>
      <c r="U947" s="136"/>
      <c r="V947" s="136"/>
      <c r="W947" s="136"/>
      <c r="X947" s="136"/>
      <c r="Y947" s="136"/>
      <c r="Z947" s="136"/>
      <c r="AA947" s="136"/>
      <c r="AB947" s="136"/>
      <c r="AC947" s="136"/>
      <c r="AD947" s="136"/>
      <c r="AE947" s="136"/>
      <c r="AF947" s="136"/>
      <c r="AG947" s="136"/>
      <c r="AH947" s="136"/>
      <c r="AI947" s="136"/>
      <c r="AJ947" s="136"/>
      <c r="AK947" s="136"/>
      <c r="AL947" s="136"/>
      <c r="AM947" s="136"/>
      <c r="AN947" s="136"/>
      <c r="AO947" s="136"/>
      <c r="AP947" s="136"/>
      <c r="AQ947" s="136"/>
      <c r="AR947" s="136"/>
      <c r="AS947" s="136"/>
      <c r="AT947" s="136"/>
      <c r="AU947" s="136"/>
      <c r="AV947" s="136"/>
      <c r="AW947" s="136"/>
      <c r="AX947" s="136"/>
      <c r="AY947" s="136"/>
      <c r="AZ947" s="136"/>
      <c r="BA947" s="136"/>
      <c r="BB947" s="136"/>
      <c r="BC947" s="136"/>
      <c r="BD947" s="136"/>
      <c r="BE947" s="136"/>
      <c r="BF947" s="136"/>
      <c r="BG947" s="136"/>
      <c r="BH947" s="136"/>
      <c r="BI947" s="136"/>
      <c r="BJ947" s="136"/>
      <c r="BK947" s="136"/>
      <c r="BL947" s="136"/>
      <c r="BM947" s="136"/>
      <c r="BN947" s="136"/>
      <c r="BO947" s="136"/>
      <c r="BP947" s="136"/>
      <c r="BQ947" s="136"/>
      <c r="BR947" s="136"/>
      <c r="BS947" s="136"/>
      <c r="BT947" s="136"/>
      <c r="BU947" s="136"/>
      <c r="BV947" s="136"/>
      <c r="BW947" s="136"/>
      <c r="BX947" s="136"/>
      <c r="BY947" s="136"/>
      <c r="BZ947" s="136"/>
      <c r="CA947" s="136"/>
      <c r="CB947" s="136"/>
      <c r="CC947" s="136"/>
      <c r="CD947" s="136"/>
      <c r="CE947" s="136"/>
      <c r="CF947" s="136"/>
      <c r="CG947" s="136"/>
      <c r="CH947" s="136"/>
      <c r="CI947" s="136"/>
      <c r="CJ947" s="136"/>
      <c r="CK947" s="136"/>
      <c r="CL947" s="136"/>
      <c r="CM947" s="136"/>
      <c r="CN947" s="136"/>
      <c r="CO947" s="136"/>
      <c r="CP947" s="136"/>
      <c r="CQ947" s="136"/>
      <c r="CR947" s="136"/>
      <c r="CS947" s="136"/>
      <c r="CT947" s="136"/>
      <c r="CU947" s="136"/>
      <c r="CV947" s="136"/>
      <c r="CW947" s="136"/>
      <c r="CX947" s="136"/>
      <c r="CY947" s="136"/>
      <c r="CZ947" s="136"/>
      <c r="DA947" s="136"/>
      <c r="DB947" s="136"/>
      <c r="DC947" s="136"/>
      <c r="DD947" s="136"/>
      <c r="DE947" s="136"/>
      <c r="DF947" s="136"/>
      <c r="DG947" s="136"/>
      <c r="DH947" s="136"/>
      <c r="DI947" s="136"/>
      <c r="DJ947" s="136"/>
      <c r="DK947" s="136"/>
      <c r="DL947" s="136"/>
      <c r="DM947" s="136"/>
      <c r="DN947" s="136"/>
      <c r="DO947" s="136"/>
      <c r="DP947" s="136"/>
      <c r="DQ947" s="136"/>
      <c r="DR947" s="136"/>
      <c r="DS947" s="136"/>
      <c r="DT947" s="136"/>
      <c r="DU947" s="136"/>
      <c r="DV947" s="136"/>
      <c r="DW947" s="136"/>
      <c r="DX947" s="136"/>
      <c r="DY947" s="136"/>
      <c r="DZ947" s="136"/>
      <c r="EA947" s="136"/>
      <c r="EB947" s="136"/>
      <c r="EC947" s="136"/>
      <c r="ED947" s="136"/>
      <c r="EE947" s="136"/>
      <c r="EF947" s="136"/>
      <c r="EG947" s="136"/>
      <c r="EH947" s="136"/>
      <c r="EI947" s="136"/>
      <c r="EJ947" s="136"/>
      <c r="EK947" s="136"/>
      <c r="EL947" s="136"/>
      <c r="EM947" s="136"/>
      <c r="EN947" s="136"/>
      <c r="EO947" s="136"/>
      <c r="EP947" s="136"/>
      <c r="EQ947" s="136"/>
      <c r="ER947" s="136"/>
      <c r="ES947" s="136"/>
      <c r="ET947" s="136"/>
      <c r="EU947" s="136"/>
      <c r="EV947" s="136"/>
      <c r="EW947" s="136"/>
      <c r="EX947" s="136"/>
      <c r="EY947" s="136"/>
      <c r="EZ947" s="136"/>
      <c r="FA947" s="136"/>
      <c r="FB947" s="136"/>
      <c r="FC947" s="136"/>
      <c r="FD947" s="136"/>
      <c r="FE947" s="136"/>
      <c r="FF947" s="136"/>
      <c r="FG947" s="136"/>
      <c r="FH947" s="136"/>
      <c r="FI947" s="136"/>
      <c r="FJ947" s="136"/>
      <c r="FK947" s="136"/>
      <c r="FL947" s="136"/>
      <c r="FM947" s="136"/>
      <c r="FN947" s="136"/>
      <c r="FO947" s="136"/>
      <c r="FP947" s="136"/>
      <c r="FQ947" s="136"/>
      <c r="FR947" s="136"/>
      <c r="FS947" s="136"/>
      <c r="FT947" s="136"/>
      <c r="FU947" s="136"/>
      <c r="FV947" s="136"/>
      <c r="FW947" s="136"/>
      <c r="FX947" s="136"/>
      <c r="FY947" s="136"/>
      <c r="FZ947" s="136"/>
      <c r="GA947" s="136"/>
      <c r="GB947" s="136"/>
      <c r="GC947" s="136"/>
      <c r="GD947" s="136"/>
      <c r="GE947" s="136"/>
      <c r="GF947" s="136"/>
      <c r="GG947" s="136"/>
      <c r="GH947" s="136"/>
      <c r="GI947" s="136"/>
      <c r="GJ947" s="136"/>
      <c r="GK947" s="136"/>
      <c r="GL947" s="136"/>
      <c r="GM947" s="136"/>
      <c r="GN947" s="136"/>
      <c r="GO947" s="136"/>
      <c r="GP947" s="136"/>
      <c r="GQ947" s="136"/>
      <c r="GR947" s="136"/>
      <c r="GS947" s="136"/>
      <c r="GT947" s="136"/>
      <c r="GU947" s="136"/>
      <c r="GV947" s="136"/>
      <c r="GW947" s="136"/>
      <c r="GX947" s="136"/>
      <c r="GY947" s="136"/>
      <c r="GZ947" s="136"/>
      <c r="HA947" s="136"/>
      <c r="HB947" s="136"/>
      <c r="HC947" s="136"/>
      <c r="HD947" s="136"/>
      <c r="HE947" s="136"/>
      <c r="HF947" s="136"/>
      <c r="HG947" s="136"/>
      <c r="HH947" s="136"/>
      <c r="HI947" s="136"/>
      <c r="HJ947" s="136"/>
      <c r="HK947" s="136"/>
      <c r="HL947" s="136"/>
      <c r="HM947" s="136"/>
      <c r="HN947" s="136"/>
      <c r="HO947" s="136"/>
      <c r="HP947" s="136"/>
      <c r="HQ947" s="136"/>
      <c r="HR947" s="136"/>
      <c r="HS947" s="136"/>
      <c r="HT947" s="136"/>
      <c r="HU947" s="136"/>
      <c r="HV947" s="136"/>
      <c r="HW947" s="136"/>
      <c r="HX947" s="136"/>
      <c r="HY947" s="136"/>
      <c r="HZ947" s="136"/>
      <c r="IA947" s="136"/>
      <c r="IB947" s="136"/>
      <c r="IC947" s="136"/>
      <c r="ID947" s="136"/>
      <c r="IE947" s="136"/>
      <c r="IF947" s="136"/>
      <c r="IG947" s="136"/>
    </row>
    <row r="948" spans="1:241" ht="15" customHeight="1" x14ac:dyDescent="0.25">
      <c r="A948" s="135" t="s">
        <v>678</v>
      </c>
      <c r="B948" s="205">
        <v>6452358</v>
      </c>
      <c r="C948" s="205">
        <v>2762574</v>
      </c>
      <c r="D948" s="205">
        <v>840129</v>
      </c>
      <c r="E948" s="205">
        <v>1021690</v>
      </c>
      <c r="F948" s="205">
        <v>2015951</v>
      </c>
      <c r="G948" s="205">
        <v>415286</v>
      </c>
      <c r="H948" s="242">
        <v>13507988</v>
      </c>
      <c r="I948" s="136"/>
      <c r="J948" s="197" t="s">
        <v>268</v>
      </c>
      <c r="K948" s="205">
        <v>9046560</v>
      </c>
      <c r="L948" s="205">
        <v>4918622</v>
      </c>
      <c r="M948" s="205">
        <v>963418</v>
      </c>
      <c r="N948" s="205">
        <v>916646</v>
      </c>
      <c r="O948" s="205">
        <v>1712971</v>
      </c>
      <c r="P948" s="205">
        <v>347469</v>
      </c>
      <c r="Q948" s="242">
        <v>17905686</v>
      </c>
      <c r="R948" s="136"/>
      <c r="S948" s="136"/>
      <c r="T948" s="136"/>
      <c r="U948" s="136"/>
      <c r="V948" s="136"/>
      <c r="W948" s="136"/>
      <c r="X948" s="136"/>
      <c r="Y948" s="136"/>
      <c r="Z948" s="136"/>
      <c r="AA948" s="136"/>
      <c r="AB948" s="136"/>
      <c r="AC948" s="136"/>
      <c r="AD948" s="136"/>
      <c r="AE948" s="136"/>
      <c r="AF948" s="136"/>
      <c r="AG948" s="136"/>
      <c r="AH948" s="136"/>
      <c r="AI948" s="136"/>
      <c r="AJ948" s="136"/>
      <c r="AK948" s="136"/>
      <c r="AL948" s="136"/>
      <c r="AM948" s="136"/>
      <c r="AN948" s="136"/>
      <c r="AO948" s="136"/>
      <c r="AP948" s="136"/>
      <c r="AQ948" s="136"/>
      <c r="AR948" s="136"/>
      <c r="AS948" s="136"/>
      <c r="AT948" s="136"/>
      <c r="AU948" s="136"/>
      <c r="AV948" s="136"/>
      <c r="AW948" s="136"/>
      <c r="AX948" s="136"/>
      <c r="AY948" s="136"/>
      <c r="AZ948" s="136"/>
      <c r="BA948" s="136"/>
      <c r="BB948" s="136"/>
      <c r="BC948" s="136"/>
      <c r="BD948" s="136"/>
      <c r="BE948" s="136"/>
      <c r="BF948" s="136"/>
      <c r="BG948" s="136"/>
      <c r="BH948" s="136"/>
      <c r="BI948" s="136"/>
      <c r="BJ948" s="136"/>
      <c r="BK948" s="136"/>
      <c r="BL948" s="136"/>
      <c r="BM948" s="136"/>
      <c r="BN948" s="136"/>
      <c r="BO948" s="136"/>
      <c r="BP948" s="136"/>
      <c r="BQ948" s="136"/>
      <c r="BR948" s="136"/>
      <c r="BS948" s="136"/>
      <c r="BT948" s="136"/>
      <c r="BU948" s="136"/>
      <c r="BV948" s="136"/>
      <c r="BW948" s="136"/>
      <c r="BX948" s="136"/>
      <c r="BY948" s="136"/>
      <c r="BZ948" s="136"/>
      <c r="CA948" s="136"/>
      <c r="CB948" s="136"/>
      <c r="CC948" s="136"/>
      <c r="CD948" s="136"/>
      <c r="CE948" s="136"/>
      <c r="CF948" s="136"/>
      <c r="CG948" s="136"/>
      <c r="CH948" s="136"/>
      <c r="CI948" s="136"/>
      <c r="CJ948" s="136"/>
      <c r="CK948" s="136"/>
      <c r="CL948" s="136"/>
      <c r="CM948" s="136"/>
      <c r="CN948" s="136"/>
      <c r="CO948" s="136"/>
      <c r="CP948" s="136"/>
      <c r="CQ948" s="136"/>
      <c r="CR948" s="136"/>
      <c r="CS948" s="136"/>
      <c r="CT948" s="136"/>
      <c r="CU948" s="136"/>
      <c r="CV948" s="136"/>
      <c r="CW948" s="136"/>
      <c r="CX948" s="136"/>
      <c r="CY948" s="136"/>
      <c r="CZ948" s="136"/>
      <c r="DA948" s="136"/>
      <c r="DB948" s="136"/>
      <c r="DC948" s="136"/>
      <c r="DD948" s="136"/>
      <c r="DE948" s="136"/>
      <c r="DF948" s="136"/>
      <c r="DG948" s="136"/>
      <c r="DH948" s="136"/>
      <c r="DI948" s="136"/>
      <c r="DJ948" s="136"/>
      <c r="DK948" s="136"/>
      <c r="DL948" s="136"/>
      <c r="DM948" s="136"/>
      <c r="DN948" s="136"/>
      <c r="DO948" s="136"/>
      <c r="DP948" s="136"/>
      <c r="DQ948" s="136"/>
      <c r="DR948" s="136"/>
      <c r="DS948" s="136"/>
      <c r="DT948" s="136"/>
      <c r="DU948" s="136"/>
      <c r="DV948" s="136"/>
      <c r="DW948" s="136"/>
      <c r="DX948" s="136"/>
      <c r="DY948" s="136"/>
      <c r="DZ948" s="136"/>
      <c r="EA948" s="136"/>
      <c r="EB948" s="136"/>
      <c r="EC948" s="136"/>
      <c r="ED948" s="136"/>
      <c r="EE948" s="136"/>
      <c r="EF948" s="136"/>
      <c r="EG948" s="136"/>
      <c r="EH948" s="136"/>
      <c r="EI948" s="136"/>
      <c r="EJ948" s="136"/>
      <c r="EK948" s="136"/>
      <c r="EL948" s="136"/>
      <c r="EM948" s="136"/>
      <c r="EN948" s="136"/>
      <c r="EO948" s="136"/>
      <c r="EP948" s="136"/>
      <c r="EQ948" s="136"/>
      <c r="ER948" s="136"/>
      <c r="ES948" s="136"/>
      <c r="ET948" s="136"/>
      <c r="EU948" s="136"/>
      <c r="EV948" s="136"/>
      <c r="EW948" s="136"/>
      <c r="EX948" s="136"/>
      <c r="EY948" s="136"/>
      <c r="EZ948" s="136"/>
      <c r="FA948" s="136"/>
      <c r="FB948" s="136"/>
      <c r="FC948" s="136"/>
      <c r="FD948" s="136"/>
      <c r="FE948" s="136"/>
      <c r="FF948" s="136"/>
      <c r="FG948" s="136"/>
      <c r="FH948" s="136"/>
      <c r="FI948" s="136"/>
      <c r="FJ948" s="136"/>
      <c r="FK948" s="136"/>
      <c r="FL948" s="136"/>
      <c r="FM948" s="136"/>
      <c r="FN948" s="136"/>
      <c r="FO948" s="136"/>
      <c r="FP948" s="136"/>
      <c r="FQ948" s="136"/>
      <c r="FR948" s="136"/>
      <c r="FS948" s="136"/>
      <c r="FT948" s="136"/>
      <c r="FU948" s="136"/>
      <c r="FV948" s="136"/>
      <c r="FW948" s="136"/>
      <c r="FX948" s="136"/>
      <c r="FY948" s="136"/>
      <c r="FZ948" s="136"/>
      <c r="GA948" s="136"/>
      <c r="GB948" s="136"/>
      <c r="GC948" s="136"/>
      <c r="GD948" s="136"/>
      <c r="GE948" s="136"/>
      <c r="GF948" s="136"/>
      <c r="GG948" s="136"/>
      <c r="GH948" s="136"/>
      <c r="GI948" s="136"/>
      <c r="GJ948" s="136"/>
      <c r="GK948" s="136"/>
      <c r="GL948" s="136"/>
      <c r="GM948" s="136"/>
      <c r="GN948" s="136"/>
      <c r="GO948" s="136"/>
      <c r="GP948" s="136"/>
      <c r="GQ948" s="136"/>
      <c r="GR948" s="136"/>
      <c r="GS948" s="136"/>
      <c r="GT948" s="136"/>
      <c r="GU948" s="136"/>
      <c r="GV948" s="136"/>
      <c r="GW948" s="136"/>
      <c r="GX948" s="136"/>
      <c r="GY948" s="136"/>
      <c r="GZ948" s="136"/>
      <c r="HA948" s="136"/>
      <c r="HB948" s="136"/>
      <c r="HC948" s="136"/>
      <c r="HD948" s="136"/>
      <c r="HE948" s="136"/>
      <c r="HF948" s="136"/>
      <c r="HG948" s="136"/>
      <c r="HH948" s="136"/>
      <c r="HI948" s="136"/>
      <c r="HJ948" s="136"/>
      <c r="HK948" s="136"/>
      <c r="HL948" s="136"/>
      <c r="HM948" s="136"/>
      <c r="HN948" s="136"/>
      <c r="HO948" s="136"/>
      <c r="HP948" s="136"/>
      <c r="HQ948" s="136"/>
      <c r="HR948" s="136"/>
      <c r="HS948" s="136"/>
      <c r="HT948" s="136"/>
      <c r="HU948" s="136"/>
      <c r="HV948" s="136"/>
      <c r="HW948" s="136"/>
      <c r="HX948" s="136"/>
      <c r="HY948" s="136"/>
      <c r="HZ948" s="136"/>
      <c r="IA948" s="136"/>
      <c r="IB948" s="136"/>
      <c r="IC948" s="136"/>
      <c r="ID948" s="136"/>
      <c r="IE948" s="136"/>
      <c r="IF948" s="136"/>
      <c r="IG948" s="136"/>
    </row>
    <row r="949" spans="1:241" ht="15" customHeight="1" x14ac:dyDescent="0.25">
      <c r="A949" s="135" t="s">
        <v>679</v>
      </c>
      <c r="B949" s="205">
        <v>5369170</v>
      </c>
      <c r="C949" s="205">
        <v>2776441</v>
      </c>
      <c r="D949" s="205">
        <v>499443</v>
      </c>
      <c r="E949" s="205">
        <v>925129</v>
      </c>
      <c r="F949" s="205">
        <v>1385405</v>
      </c>
      <c r="G949" s="205">
        <v>225781</v>
      </c>
      <c r="H949" s="242">
        <v>11181369</v>
      </c>
      <c r="I949" s="136"/>
      <c r="J949" s="197" t="s">
        <v>267</v>
      </c>
      <c r="K949" s="205">
        <v>8290206</v>
      </c>
      <c r="L949" s="205">
        <v>3107836</v>
      </c>
      <c r="M949" s="205">
        <v>651233</v>
      </c>
      <c r="N949" s="205">
        <v>822691</v>
      </c>
      <c r="O949" s="205">
        <v>2108919</v>
      </c>
      <c r="P949" s="205">
        <v>430764</v>
      </c>
      <c r="Q949" s="242">
        <v>15411649</v>
      </c>
      <c r="R949" s="136"/>
      <c r="S949" s="136"/>
      <c r="T949" s="136"/>
      <c r="U949" s="136"/>
      <c r="V949" s="136"/>
      <c r="W949" s="136"/>
      <c r="X949" s="136"/>
      <c r="Y949" s="136"/>
      <c r="Z949" s="136"/>
      <c r="AA949" s="136"/>
      <c r="AB949" s="136"/>
      <c r="AC949" s="136"/>
      <c r="AD949" s="136"/>
      <c r="AE949" s="136"/>
      <c r="AF949" s="136"/>
      <c r="AG949" s="136"/>
      <c r="AH949" s="136"/>
      <c r="AI949" s="136"/>
      <c r="AJ949" s="136"/>
      <c r="AK949" s="136"/>
      <c r="AL949" s="136"/>
      <c r="AM949" s="136"/>
      <c r="AN949" s="136"/>
      <c r="AO949" s="136"/>
      <c r="AP949" s="136"/>
      <c r="AQ949" s="136"/>
      <c r="AR949" s="136"/>
      <c r="AS949" s="136"/>
      <c r="AT949" s="136"/>
      <c r="AU949" s="136"/>
      <c r="AV949" s="136"/>
      <c r="AW949" s="136"/>
      <c r="AX949" s="136"/>
      <c r="AY949" s="136"/>
      <c r="AZ949" s="136"/>
      <c r="BA949" s="136"/>
      <c r="BB949" s="136"/>
      <c r="BC949" s="136"/>
      <c r="BD949" s="136"/>
      <c r="BE949" s="136"/>
      <c r="BF949" s="136"/>
      <c r="BG949" s="136"/>
      <c r="BH949" s="136"/>
      <c r="BI949" s="136"/>
      <c r="BJ949" s="136"/>
      <c r="BK949" s="136"/>
      <c r="BL949" s="136"/>
      <c r="BM949" s="136"/>
      <c r="BN949" s="136"/>
      <c r="BO949" s="136"/>
      <c r="BP949" s="136"/>
      <c r="BQ949" s="136"/>
      <c r="BR949" s="136"/>
      <c r="BS949" s="136"/>
      <c r="BT949" s="136"/>
      <c r="BU949" s="136"/>
      <c r="BV949" s="136"/>
      <c r="BW949" s="136"/>
      <c r="BX949" s="136"/>
      <c r="BY949" s="136"/>
      <c r="BZ949" s="136"/>
      <c r="CA949" s="136"/>
      <c r="CB949" s="136"/>
      <c r="CC949" s="136"/>
      <c r="CD949" s="136"/>
      <c r="CE949" s="136"/>
      <c r="CF949" s="136"/>
      <c r="CG949" s="136"/>
      <c r="CH949" s="136"/>
      <c r="CI949" s="136"/>
      <c r="CJ949" s="136"/>
      <c r="CK949" s="136"/>
      <c r="CL949" s="136"/>
      <c r="CM949" s="136"/>
      <c r="CN949" s="136"/>
      <c r="CO949" s="136"/>
      <c r="CP949" s="136"/>
      <c r="CQ949" s="136"/>
      <c r="CR949" s="136"/>
      <c r="CS949" s="136"/>
      <c r="CT949" s="136"/>
      <c r="CU949" s="136"/>
      <c r="CV949" s="136"/>
      <c r="CW949" s="136"/>
      <c r="CX949" s="136"/>
      <c r="CY949" s="136"/>
      <c r="CZ949" s="136"/>
      <c r="DA949" s="136"/>
      <c r="DB949" s="136"/>
      <c r="DC949" s="136"/>
      <c r="DD949" s="136"/>
      <c r="DE949" s="136"/>
      <c r="DF949" s="136"/>
      <c r="DG949" s="136"/>
      <c r="DH949" s="136"/>
      <c r="DI949" s="136"/>
      <c r="DJ949" s="136"/>
      <c r="DK949" s="136"/>
      <c r="DL949" s="136"/>
      <c r="DM949" s="136"/>
      <c r="DN949" s="136"/>
      <c r="DO949" s="136"/>
      <c r="DP949" s="136"/>
      <c r="DQ949" s="136"/>
      <c r="DR949" s="136"/>
      <c r="DS949" s="136"/>
      <c r="DT949" s="136"/>
      <c r="DU949" s="136"/>
      <c r="DV949" s="136"/>
      <c r="DW949" s="136"/>
      <c r="DX949" s="136"/>
      <c r="DY949" s="136"/>
      <c r="DZ949" s="136"/>
      <c r="EA949" s="136"/>
      <c r="EB949" s="136"/>
      <c r="EC949" s="136"/>
      <c r="ED949" s="136"/>
      <c r="EE949" s="136"/>
      <c r="EF949" s="136"/>
      <c r="EG949" s="136"/>
      <c r="EH949" s="136"/>
      <c r="EI949" s="136"/>
      <c r="EJ949" s="136"/>
      <c r="EK949" s="136"/>
      <c r="EL949" s="136"/>
      <c r="EM949" s="136"/>
      <c r="EN949" s="136"/>
      <c r="EO949" s="136"/>
      <c r="EP949" s="136"/>
      <c r="EQ949" s="136"/>
      <c r="ER949" s="136"/>
      <c r="ES949" s="136"/>
      <c r="ET949" s="136"/>
      <c r="EU949" s="136"/>
      <c r="EV949" s="136"/>
      <c r="EW949" s="136"/>
      <c r="EX949" s="136"/>
      <c r="EY949" s="136"/>
      <c r="EZ949" s="136"/>
      <c r="FA949" s="136"/>
      <c r="FB949" s="136"/>
      <c r="FC949" s="136"/>
      <c r="FD949" s="136"/>
      <c r="FE949" s="136"/>
      <c r="FF949" s="136"/>
      <c r="FG949" s="136"/>
      <c r="FH949" s="136"/>
      <c r="FI949" s="136"/>
      <c r="FJ949" s="136"/>
      <c r="FK949" s="136"/>
      <c r="FL949" s="136"/>
      <c r="FM949" s="136"/>
      <c r="FN949" s="136"/>
      <c r="FO949" s="136"/>
      <c r="FP949" s="136"/>
      <c r="FQ949" s="136"/>
      <c r="FR949" s="136"/>
      <c r="FS949" s="136"/>
      <c r="FT949" s="136"/>
      <c r="FU949" s="136"/>
      <c r="FV949" s="136"/>
      <c r="FW949" s="136"/>
      <c r="FX949" s="136"/>
      <c r="FY949" s="136"/>
      <c r="FZ949" s="136"/>
      <c r="GA949" s="136"/>
      <c r="GB949" s="136"/>
      <c r="GC949" s="136"/>
      <c r="GD949" s="136"/>
      <c r="GE949" s="136"/>
      <c r="GF949" s="136"/>
      <c r="GG949" s="136"/>
      <c r="GH949" s="136"/>
      <c r="GI949" s="136"/>
      <c r="GJ949" s="136"/>
      <c r="GK949" s="136"/>
      <c r="GL949" s="136"/>
      <c r="GM949" s="136"/>
      <c r="GN949" s="136"/>
      <c r="GO949" s="136"/>
      <c r="GP949" s="136"/>
      <c r="GQ949" s="136"/>
      <c r="GR949" s="136"/>
      <c r="GS949" s="136"/>
      <c r="GT949" s="136"/>
      <c r="GU949" s="136"/>
      <c r="GV949" s="136"/>
      <c r="GW949" s="136"/>
      <c r="GX949" s="136"/>
      <c r="GY949" s="136"/>
      <c r="GZ949" s="136"/>
      <c r="HA949" s="136"/>
      <c r="HB949" s="136"/>
      <c r="HC949" s="136"/>
      <c r="HD949" s="136"/>
      <c r="HE949" s="136"/>
      <c r="HF949" s="136"/>
      <c r="HG949" s="136"/>
      <c r="HH949" s="136"/>
      <c r="HI949" s="136"/>
      <c r="HJ949" s="136"/>
      <c r="HK949" s="136"/>
      <c r="HL949" s="136"/>
      <c r="HM949" s="136"/>
      <c r="HN949" s="136"/>
      <c r="HO949" s="136"/>
      <c r="HP949" s="136"/>
      <c r="HQ949" s="136"/>
      <c r="HR949" s="136"/>
      <c r="HS949" s="136"/>
      <c r="HT949" s="136"/>
      <c r="HU949" s="136"/>
      <c r="HV949" s="136"/>
      <c r="HW949" s="136"/>
      <c r="HX949" s="136"/>
      <c r="HY949" s="136"/>
      <c r="HZ949" s="136"/>
      <c r="IA949" s="136"/>
      <c r="IB949" s="136"/>
      <c r="IC949" s="136"/>
      <c r="ID949" s="136"/>
      <c r="IE949" s="136"/>
      <c r="IF949" s="136"/>
      <c r="IG949" s="136"/>
    </row>
    <row r="950" spans="1:241" ht="15" customHeight="1" x14ac:dyDescent="0.25">
      <c r="A950" s="135" t="s">
        <v>682</v>
      </c>
      <c r="B950" s="205">
        <v>3220628</v>
      </c>
      <c r="C950" s="205">
        <v>1792541</v>
      </c>
      <c r="D950" s="205">
        <v>393059</v>
      </c>
      <c r="E950" s="205">
        <v>767653</v>
      </c>
      <c r="F950" s="205">
        <v>1426028</v>
      </c>
      <c r="G950" s="205">
        <v>200511</v>
      </c>
      <c r="H950" s="242">
        <v>7800420</v>
      </c>
      <c r="I950" s="136"/>
      <c r="J950" s="197" t="s">
        <v>765</v>
      </c>
      <c r="K950" s="205">
        <v>6848311</v>
      </c>
      <c r="L950" s="205">
        <v>2424565</v>
      </c>
      <c r="M950" s="205">
        <v>650233</v>
      </c>
      <c r="N950" s="205">
        <v>821789</v>
      </c>
      <c r="O950" s="205">
        <v>1495501</v>
      </c>
      <c r="P950" s="205">
        <v>304721</v>
      </c>
      <c r="Q950" s="242">
        <v>12545120</v>
      </c>
      <c r="R950" s="136"/>
      <c r="S950" s="136"/>
      <c r="T950" s="136"/>
      <c r="U950" s="136"/>
      <c r="V950" s="136"/>
      <c r="W950" s="136"/>
      <c r="X950" s="136"/>
      <c r="Y950" s="136"/>
      <c r="Z950" s="136"/>
      <c r="AA950" s="136"/>
      <c r="AB950" s="136"/>
      <c r="AC950" s="136"/>
      <c r="AD950" s="136"/>
      <c r="AE950" s="136"/>
      <c r="AF950" s="136"/>
      <c r="AG950" s="136"/>
      <c r="AH950" s="136"/>
      <c r="AI950" s="136"/>
      <c r="AJ950" s="136"/>
      <c r="AK950" s="136"/>
      <c r="AL950" s="136"/>
      <c r="AM950" s="136"/>
      <c r="AN950" s="136"/>
      <c r="AO950" s="136"/>
      <c r="AP950" s="136"/>
      <c r="AQ950" s="136"/>
      <c r="AR950" s="136"/>
      <c r="AS950" s="136"/>
      <c r="AT950" s="136"/>
      <c r="AU950" s="136"/>
      <c r="AV950" s="136"/>
      <c r="AW950" s="136"/>
      <c r="AX950" s="136"/>
      <c r="AY950" s="136"/>
      <c r="AZ950" s="136"/>
      <c r="BA950" s="136"/>
      <c r="BB950" s="136"/>
      <c r="BC950" s="136"/>
      <c r="BD950" s="136"/>
      <c r="BE950" s="136"/>
      <c r="BF950" s="136"/>
      <c r="BG950" s="136"/>
      <c r="BH950" s="136"/>
      <c r="BI950" s="136"/>
      <c r="BJ950" s="136"/>
      <c r="BK950" s="136"/>
      <c r="BL950" s="136"/>
      <c r="BM950" s="136"/>
      <c r="BN950" s="136"/>
      <c r="BO950" s="136"/>
      <c r="BP950" s="136"/>
      <c r="BQ950" s="136"/>
      <c r="BR950" s="136"/>
      <c r="BS950" s="136"/>
      <c r="BT950" s="136"/>
      <c r="BU950" s="136"/>
      <c r="BV950" s="136"/>
      <c r="BW950" s="136"/>
      <c r="BX950" s="136"/>
      <c r="BY950" s="136"/>
      <c r="BZ950" s="136"/>
      <c r="CA950" s="136"/>
      <c r="CB950" s="136"/>
      <c r="CC950" s="136"/>
      <c r="CD950" s="136"/>
      <c r="CE950" s="136"/>
      <c r="CF950" s="136"/>
      <c r="CG950" s="136"/>
      <c r="CH950" s="136"/>
      <c r="CI950" s="136"/>
      <c r="CJ950" s="136"/>
      <c r="CK950" s="136"/>
      <c r="CL950" s="136"/>
      <c r="CM950" s="136"/>
      <c r="CN950" s="136"/>
      <c r="CO950" s="136"/>
      <c r="CP950" s="136"/>
      <c r="CQ950" s="136"/>
      <c r="CR950" s="136"/>
      <c r="CS950" s="136"/>
      <c r="CT950" s="136"/>
      <c r="CU950" s="136"/>
      <c r="CV950" s="136"/>
      <c r="CW950" s="136"/>
      <c r="CX950" s="136"/>
      <c r="CY950" s="136"/>
      <c r="CZ950" s="136"/>
      <c r="DA950" s="136"/>
      <c r="DB950" s="136"/>
      <c r="DC950" s="136"/>
      <c r="DD950" s="136"/>
      <c r="DE950" s="136"/>
      <c r="DF950" s="136"/>
      <c r="DG950" s="136"/>
      <c r="DH950" s="136"/>
      <c r="DI950" s="136"/>
      <c r="DJ950" s="136"/>
      <c r="DK950" s="136"/>
      <c r="DL950" s="136"/>
      <c r="DM950" s="136"/>
      <c r="DN950" s="136"/>
      <c r="DO950" s="136"/>
      <c r="DP950" s="136"/>
      <c r="DQ950" s="136"/>
      <c r="DR950" s="136"/>
      <c r="DS950" s="136"/>
      <c r="DT950" s="136"/>
      <c r="DU950" s="136"/>
      <c r="DV950" s="136"/>
      <c r="DW950" s="136"/>
      <c r="DX950" s="136"/>
      <c r="DY950" s="136"/>
      <c r="DZ950" s="136"/>
      <c r="EA950" s="136"/>
      <c r="EB950" s="136"/>
      <c r="EC950" s="136"/>
      <c r="ED950" s="136"/>
      <c r="EE950" s="136"/>
      <c r="EF950" s="136"/>
      <c r="EG950" s="136"/>
      <c r="EH950" s="136"/>
      <c r="EI950" s="136"/>
      <c r="EJ950" s="136"/>
      <c r="EK950" s="136"/>
      <c r="EL950" s="136"/>
      <c r="EM950" s="136"/>
      <c r="EN950" s="136"/>
      <c r="EO950" s="136"/>
      <c r="EP950" s="136"/>
      <c r="EQ950" s="136"/>
      <c r="ER950" s="136"/>
      <c r="ES950" s="136"/>
      <c r="ET950" s="136"/>
      <c r="EU950" s="136"/>
      <c r="EV950" s="136"/>
      <c r="EW950" s="136"/>
      <c r="EX950" s="136"/>
      <c r="EY950" s="136"/>
      <c r="EZ950" s="136"/>
      <c r="FA950" s="136"/>
      <c r="FB950" s="136"/>
      <c r="FC950" s="136"/>
      <c r="FD950" s="136"/>
      <c r="FE950" s="136"/>
      <c r="FF950" s="136"/>
      <c r="FG950" s="136"/>
      <c r="FH950" s="136"/>
      <c r="FI950" s="136"/>
      <c r="FJ950" s="136"/>
      <c r="FK950" s="136"/>
      <c r="FL950" s="136"/>
      <c r="FM950" s="136"/>
      <c r="FN950" s="136"/>
      <c r="FO950" s="136"/>
      <c r="FP950" s="136"/>
      <c r="FQ950" s="136"/>
      <c r="FR950" s="136"/>
      <c r="FS950" s="136"/>
      <c r="FT950" s="136"/>
      <c r="FU950" s="136"/>
      <c r="FV950" s="136"/>
      <c r="FW950" s="136"/>
      <c r="FX950" s="136"/>
      <c r="FY950" s="136"/>
      <c r="FZ950" s="136"/>
      <c r="GA950" s="136"/>
      <c r="GB950" s="136"/>
      <c r="GC950" s="136"/>
      <c r="GD950" s="136"/>
      <c r="GE950" s="136"/>
      <c r="GF950" s="136"/>
      <c r="GG950" s="136"/>
      <c r="GH950" s="136"/>
      <c r="GI950" s="136"/>
      <c r="GJ950" s="136"/>
      <c r="GK950" s="136"/>
      <c r="GL950" s="136"/>
      <c r="GM950" s="136"/>
      <c r="GN950" s="136"/>
      <c r="GO950" s="136"/>
      <c r="GP950" s="136"/>
      <c r="GQ950" s="136"/>
      <c r="GR950" s="136"/>
      <c r="GS950" s="136"/>
      <c r="GT950" s="136"/>
      <c r="GU950" s="136"/>
      <c r="GV950" s="136"/>
      <c r="GW950" s="136"/>
      <c r="GX950" s="136"/>
      <c r="GY950" s="136"/>
      <c r="GZ950" s="136"/>
      <c r="HA950" s="136"/>
      <c r="HB950" s="136"/>
      <c r="HC950" s="136"/>
      <c r="HD950" s="136"/>
      <c r="HE950" s="136"/>
      <c r="HF950" s="136"/>
      <c r="HG950" s="136"/>
      <c r="HH950" s="136"/>
      <c r="HI950" s="136"/>
      <c r="HJ950" s="136"/>
      <c r="HK950" s="136"/>
      <c r="HL950" s="136"/>
      <c r="HM950" s="136"/>
      <c r="HN950" s="136"/>
      <c r="HO950" s="136"/>
      <c r="HP950" s="136"/>
      <c r="HQ950" s="136"/>
      <c r="HR950" s="136"/>
      <c r="HS950" s="136"/>
      <c r="HT950" s="136"/>
      <c r="HU950" s="136"/>
      <c r="HV950" s="136"/>
      <c r="HW950" s="136"/>
      <c r="HX950" s="136"/>
      <c r="HY950" s="136"/>
      <c r="HZ950" s="136"/>
      <c r="IA950" s="136"/>
      <c r="IB950" s="136"/>
      <c r="IC950" s="136"/>
      <c r="ID950" s="136"/>
      <c r="IE950" s="136"/>
      <c r="IF950" s="136"/>
      <c r="IG950" s="136"/>
    </row>
    <row r="951" spans="1:241" ht="15" customHeight="1" x14ac:dyDescent="0.25">
      <c r="A951" s="135" t="s">
        <v>749</v>
      </c>
      <c r="B951" s="205">
        <v>6221228</v>
      </c>
      <c r="C951" s="205">
        <v>3001544</v>
      </c>
      <c r="D951" s="205">
        <v>742854</v>
      </c>
      <c r="E951" s="205">
        <v>785814</v>
      </c>
      <c r="F951" s="205">
        <v>1946358</v>
      </c>
      <c r="G951" s="205">
        <v>364351</v>
      </c>
      <c r="H951" s="242">
        <v>13062149</v>
      </c>
      <c r="I951" s="136"/>
      <c r="J951" s="197" t="s">
        <v>265</v>
      </c>
      <c r="K951" s="205">
        <v>3352370</v>
      </c>
      <c r="L951" s="205">
        <v>1285432</v>
      </c>
      <c r="M951" s="205">
        <v>323019</v>
      </c>
      <c r="N951" s="205">
        <v>561994</v>
      </c>
      <c r="O951" s="205">
        <v>1069839</v>
      </c>
      <c r="P951" s="205">
        <v>188056</v>
      </c>
      <c r="Q951" s="242">
        <v>6780710</v>
      </c>
      <c r="R951" s="136"/>
      <c r="S951" s="136"/>
      <c r="T951" s="136"/>
      <c r="U951" s="136"/>
      <c r="V951" s="136"/>
      <c r="W951" s="136"/>
      <c r="X951" s="136"/>
      <c r="Y951" s="136"/>
      <c r="Z951" s="136"/>
      <c r="AA951" s="136"/>
      <c r="AB951" s="136"/>
      <c r="AC951" s="136"/>
      <c r="AD951" s="136"/>
      <c r="AE951" s="136"/>
      <c r="AF951" s="136"/>
      <c r="AG951" s="136"/>
      <c r="AH951" s="136"/>
      <c r="AI951" s="136"/>
      <c r="AJ951" s="136"/>
      <c r="AK951" s="136"/>
      <c r="AL951" s="136"/>
      <c r="AM951" s="136"/>
      <c r="AN951" s="136"/>
      <c r="AO951" s="136"/>
      <c r="AP951" s="136"/>
      <c r="AQ951" s="136"/>
      <c r="AR951" s="136"/>
      <c r="AS951" s="136"/>
      <c r="AT951" s="136"/>
      <c r="AU951" s="136"/>
      <c r="AV951" s="136"/>
      <c r="AW951" s="136"/>
      <c r="AX951" s="136"/>
      <c r="AY951" s="136"/>
      <c r="AZ951" s="136"/>
      <c r="BA951" s="136"/>
      <c r="BB951" s="136"/>
      <c r="BC951" s="136"/>
      <c r="BD951" s="136"/>
      <c r="BE951" s="136"/>
      <c r="BF951" s="136"/>
      <c r="BG951" s="136"/>
      <c r="BH951" s="136"/>
      <c r="BI951" s="136"/>
      <c r="BJ951" s="136"/>
      <c r="BK951" s="136"/>
      <c r="BL951" s="136"/>
      <c r="BM951" s="136"/>
      <c r="BN951" s="136"/>
      <c r="BO951" s="136"/>
      <c r="BP951" s="136"/>
      <c r="BQ951" s="136"/>
      <c r="BR951" s="136"/>
      <c r="BS951" s="136"/>
      <c r="BT951" s="136"/>
      <c r="BU951" s="136"/>
      <c r="BV951" s="136"/>
      <c r="BW951" s="136"/>
      <c r="BX951" s="136"/>
      <c r="BY951" s="136"/>
      <c r="BZ951" s="136"/>
      <c r="CA951" s="136"/>
      <c r="CB951" s="136"/>
      <c r="CC951" s="136"/>
      <c r="CD951" s="136"/>
      <c r="CE951" s="136"/>
      <c r="CF951" s="136"/>
      <c r="CG951" s="136"/>
      <c r="CH951" s="136"/>
      <c r="CI951" s="136"/>
      <c r="CJ951" s="136"/>
      <c r="CK951" s="136"/>
      <c r="CL951" s="136"/>
      <c r="CM951" s="136"/>
      <c r="CN951" s="136"/>
      <c r="CO951" s="136"/>
      <c r="CP951" s="136"/>
      <c r="CQ951" s="136"/>
      <c r="CR951" s="136"/>
      <c r="CS951" s="136"/>
      <c r="CT951" s="136"/>
      <c r="CU951" s="136"/>
      <c r="CV951" s="136"/>
      <c r="CW951" s="136"/>
      <c r="CX951" s="136"/>
      <c r="CY951" s="136"/>
      <c r="CZ951" s="136"/>
      <c r="DA951" s="136"/>
      <c r="DB951" s="136"/>
      <c r="DC951" s="136"/>
      <c r="DD951" s="136"/>
      <c r="DE951" s="136"/>
      <c r="DF951" s="136"/>
      <c r="DG951" s="136"/>
      <c r="DH951" s="136"/>
      <c r="DI951" s="136"/>
      <c r="DJ951" s="136"/>
      <c r="DK951" s="136"/>
      <c r="DL951" s="136"/>
      <c r="DM951" s="136"/>
      <c r="DN951" s="136"/>
      <c r="DO951" s="136"/>
      <c r="DP951" s="136"/>
      <c r="DQ951" s="136"/>
      <c r="DR951" s="136"/>
      <c r="DS951" s="136"/>
      <c r="DT951" s="136"/>
      <c r="DU951" s="136"/>
      <c r="DV951" s="136"/>
      <c r="DW951" s="136"/>
      <c r="DX951" s="136"/>
      <c r="DY951" s="136"/>
      <c r="DZ951" s="136"/>
      <c r="EA951" s="136"/>
      <c r="EB951" s="136"/>
      <c r="EC951" s="136"/>
      <c r="ED951" s="136"/>
      <c r="EE951" s="136"/>
      <c r="EF951" s="136"/>
      <c r="EG951" s="136"/>
      <c r="EH951" s="136"/>
      <c r="EI951" s="136"/>
      <c r="EJ951" s="136"/>
      <c r="EK951" s="136"/>
      <c r="EL951" s="136"/>
      <c r="EM951" s="136"/>
      <c r="EN951" s="136"/>
      <c r="EO951" s="136"/>
      <c r="EP951" s="136"/>
      <c r="EQ951" s="136"/>
      <c r="ER951" s="136"/>
      <c r="ES951" s="136"/>
      <c r="ET951" s="136"/>
      <c r="EU951" s="136"/>
      <c r="EV951" s="136"/>
      <c r="EW951" s="136"/>
      <c r="EX951" s="136"/>
      <c r="EY951" s="136"/>
      <c r="EZ951" s="136"/>
      <c r="FA951" s="136"/>
      <c r="FB951" s="136"/>
      <c r="FC951" s="136"/>
      <c r="FD951" s="136"/>
      <c r="FE951" s="136"/>
      <c r="FF951" s="136"/>
      <c r="FG951" s="136"/>
      <c r="FH951" s="136"/>
      <c r="FI951" s="136"/>
      <c r="FJ951" s="136"/>
      <c r="FK951" s="136"/>
      <c r="FL951" s="136"/>
      <c r="FM951" s="136"/>
      <c r="FN951" s="136"/>
      <c r="FO951" s="136"/>
      <c r="FP951" s="136"/>
      <c r="FQ951" s="136"/>
      <c r="FR951" s="136"/>
      <c r="FS951" s="136"/>
      <c r="FT951" s="136"/>
      <c r="FU951" s="136"/>
      <c r="FV951" s="136"/>
      <c r="FW951" s="136"/>
      <c r="FX951" s="136"/>
      <c r="FY951" s="136"/>
      <c r="FZ951" s="136"/>
      <c r="GA951" s="136"/>
      <c r="GB951" s="136"/>
      <c r="GC951" s="136"/>
      <c r="GD951" s="136"/>
      <c r="GE951" s="136"/>
      <c r="GF951" s="136"/>
      <c r="GG951" s="136"/>
      <c r="GH951" s="136"/>
      <c r="GI951" s="136"/>
      <c r="GJ951" s="136"/>
      <c r="GK951" s="136"/>
      <c r="GL951" s="136"/>
      <c r="GM951" s="136"/>
      <c r="GN951" s="136"/>
      <c r="GO951" s="136"/>
      <c r="GP951" s="136"/>
      <c r="GQ951" s="136"/>
      <c r="GR951" s="136"/>
      <c r="GS951" s="136"/>
      <c r="GT951" s="136"/>
      <c r="GU951" s="136"/>
      <c r="GV951" s="136"/>
      <c r="GW951" s="136"/>
      <c r="GX951" s="136"/>
      <c r="GY951" s="136"/>
      <c r="GZ951" s="136"/>
      <c r="HA951" s="136"/>
      <c r="HB951" s="136"/>
      <c r="HC951" s="136"/>
      <c r="HD951" s="136"/>
      <c r="HE951" s="136"/>
      <c r="HF951" s="136"/>
      <c r="HG951" s="136"/>
      <c r="HH951" s="136"/>
      <c r="HI951" s="136"/>
      <c r="HJ951" s="136"/>
      <c r="HK951" s="136"/>
      <c r="HL951" s="136"/>
      <c r="HM951" s="136"/>
      <c r="HN951" s="136"/>
      <c r="HO951" s="136"/>
      <c r="HP951" s="136"/>
      <c r="HQ951" s="136"/>
      <c r="HR951" s="136"/>
      <c r="HS951" s="136"/>
      <c r="HT951" s="136"/>
      <c r="HU951" s="136"/>
      <c r="HV951" s="136"/>
      <c r="HW951" s="136"/>
      <c r="HX951" s="136"/>
      <c r="HY951" s="136"/>
      <c r="HZ951" s="136"/>
      <c r="IA951" s="136"/>
      <c r="IB951" s="136"/>
      <c r="IC951" s="136"/>
      <c r="ID951" s="136"/>
      <c r="IE951" s="136"/>
      <c r="IF951" s="136"/>
      <c r="IG951" s="136"/>
    </row>
    <row r="952" spans="1:241" ht="15" customHeight="1" x14ac:dyDescent="0.25">
      <c r="A952" s="135" t="s">
        <v>750</v>
      </c>
      <c r="B952" s="205">
        <v>5826425</v>
      </c>
      <c r="C952" s="205">
        <v>2358676</v>
      </c>
      <c r="D952" s="205">
        <v>746468</v>
      </c>
      <c r="E952" s="205">
        <v>1039533</v>
      </c>
      <c r="F952" s="205">
        <v>1933585</v>
      </c>
      <c r="G952" s="205">
        <v>253175</v>
      </c>
      <c r="H952" s="242">
        <v>12157862</v>
      </c>
      <c r="I952" s="136"/>
      <c r="J952" s="197" t="s">
        <v>264</v>
      </c>
      <c r="K952" s="205">
        <v>2130583</v>
      </c>
      <c r="L952" s="205">
        <v>599741</v>
      </c>
      <c r="M952" s="205">
        <v>167893</v>
      </c>
      <c r="N952" s="205">
        <v>296924</v>
      </c>
      <c r="O952" s="205">
        <v>640714</v>
      </c>
      <c r="P952" s="205">
        <v>111056</v>
      </c>
      <c r="Q952" s="242">
        <v>3946911</v>
      </c>
      <c r="R952" s="136"/>
      <c r="S952" s="136"/>
      <c r="T952" s="136"/>
      <c r="U952" s="136"/>
      <c r="V952" s="136"/>
      <c r="W952" s="136"/>
      <c r="X952" s="136"/>
      <c r="Y952" s="136"/>
      <c r="Z952" s="136"/>
      <c r="AA952" s="136"/>
      <c r="AB952" s="136"/>
      <c r="AC952" s="136"/>
      <c r="AD952" s="136"/>
      <c r="AE952" s="136"/>
      <c r="AF952" s="136"/>
      <c r="AG952" s="136"/>
      <c r="AH952" s="136"/>
      <c r="AI952" s="136"/>
      <c r="AJ952" s="136"/>
      <c r="AK952" s="136"/>
      <c r="AL952" s="136"/>
      <c r="AM952" s="136"/>
      <c r="AN952" s="136"/>
      <c r="AO952" s="136"/>
      <c r="AP952" s="136"/>
      <c r="AQ952" s="136"/>
      <c r="AR952" s="136"/>
      <c r="AS952" s="136"/>
      <c r="AT952" s="136"/>
      <c r="AU952" s="136"/>
      <c r="AV952" s="136"/>
      <c r="AW952" s="136"/>
      <c r="AX952" s="136"/>
      <c r="AY952" s="136"/>
      <c r="AZ952" s="136"/>
      <c r="BA952" s="136"/>
      <c r="BB952" s="136"/>
      <c r="BC952" s="136"/>
      <c r="BD952" s="136"/>
      <c r="BE952" s="136"/>
      <c r="BF952" s="136"/>
      <c r="BG952" s="136"/>
      <c r="BH952" s="136"/>
      <c r="BI952" s="136"/>
      <c r="BJ952" s="136"/>
      <c r="BK952" s="136"/>
      <c r="BL952" s="136"/>
      <c r="BM952" s="136"/>
      <c r="BN952" s="136"/>
      <c r="BO952" s="136"/>
      <c r="BP952" s="136"/>
      <c r="BQ952" s="136"/>
      <c r="BR952" s="136"/>
      <c r="BS952" s="136"/>
      <c r="BT952" s="136"/>
      <c r="BU952" s="136"/>
      <c r="BV952" s="136"/>
      <c r="BW952" s="136"/>
      <c r="BX952" s="136"/>
      <c r="BY952" s="136"/>
      <c r="BZ952" s="136"/>
      <c r="CA952" s="136"/>
      <c r="CB952" s="136"/>
      <c r="CC952" s="136"/>
      <c r="CD952" s="136"/>
      <c r="CE952" s="136"/>
      <c r="CF952" s="136"/>
      <c r="CG952" s="136"/>
      <c r="CH952" s="136"/>
      <c r="CI952" s="136"/>
      <c r="CJ952" s="136"/>
      <c r="CK952" s="136"/>
      <c r="CL952" s="136"/>
      <c r="CM952" s="136"/>
      <c r="CN952" s="136"/>
      <c r="CO952" s="136"/>
      <c r="CP952" s="136"/>
      <c r="CQ952" s="136"/>
      <c r="CR952" s="136"/>
      <c r="CS952" s="136"/>
      <c r="CT952" s="136"/>
      <c r="CU952" s="136"/>
      <c r="CV952" s="136"/>
      <c r="CW952" s="136"/>
      <c r="CX952" s="136"/>
      <c r="CY952" s="136"/>
      <c r="CZ952" s="136"/>
      <c r="DA952" s="136"/>
      <c r="DB952" s="136"/>
      <c r="DC952" s="136"/>
      <c r="DD952" s="136"/>
      <c r="DE952" s="136"/>
      <c r="DF952" s="136"/>
      <c r="DG952" s="136"/>
      <c r="DH952" s="136"/>
      <c r="DI952" s="136"/>
      <c r="DJ952" s="136"/>
      <c r="DK952" s="136"/>
      <c r="DL952" s="136"/>
      <c r="DM952" s="136"/>
      <c r="DN952" s="136"/>
      <c r="DO952" s="136"/>
      <c r="DP952" s="136"/>
      <c r="DQ952" s="136"/>
      <c r="DR952" s="136"/>
      <c r="DS952" s="136"/>
      <c r="DT952" s="136"/>
      <c r="DU952" s="136"/>
      <c r="DV952" s="136"/>
      <c r="DW952" s="136"/>
      <c r="DX952" s="136"/>
      <c r="DY952" s="136"/>
      <c r="DZ952" s="136"/>
      <c r="EA952" s="136"/>
      <c r="EB952" s="136"/>
      <c r="EC952" s="136"/>
      <c r="ED952" s="136"/>
      <c r="EE952" s="136"/>
      <c r="EF952" s="136"/>
      <c r="EG952" s="136"/>
      <c r="EH952" s="136"/>
      <c r="EI952" s="136"/>
      <c r="EJ952" s="136"/>
      <c r="EK952" s="136"/>
      <c r="EL952" s="136"/>
      <c r="EM952" s="136"/>
      <c r="EN952" s="136"/>
      <c r="EO952" s="136"/>
      <c r="EP952" s="136"/>
      <c r="EQ952" s="136"/>
      <c r="ER952" s="136"/>
      <c r="ES952" s="136"/>
      <c r="ET952" s="136"/>
      <c r="EU952" s="136"/>
      <c r="EV952" s="136"/>
      <c r="EW952" s="136"/>
      <c r="EX952" s="136"/>
      <c r="EY952" s="136"/>
      <c r="EZ952" s="136"/>
      <c r="FA952" s="136"/>
      <c r="FB952" s="136"/>
      <c r="FC952" s="136"/>
      <c r="FD952" s="136"/>
      <c r="FE952" s="136"/>
      <c r="FF952" s="136"/>
      <c r="FG952" s="136"/>
      <c r="FH952" s="136"/>
      <c r="FI952" s="136"/>
      <c r="FJ952" s="136"/>
      <c r="FK952" s="136"/>
      <c r="FL952" s="136"/>
      <c r="FM952" s="136"/>
      <c r="FN952" s="136"/>
      <c r="FO952" s="136"/>
      <c r="FP952" s="136"/>
      <c r="FQ952" s="136"/>
      <c r="FR952" s="136"/>
      <c r="FS952" s="136"/>
      <c r="FT952" s="136"/>
      <c r="FU952" s="136"/>
      <c r="FV952" s="136"/>
      <c r="FW952" s="136"/>
      <c r="FX952" s="136"/>
      <c r="FY952" s="136"/>
      <c r="FZ952" s="136"/>
      <c r="GA952" s="136"/>
      <c r="GB952" s="136"/>
      <c r="GC952" s="136"/>
      <c r="GD952" s="136"/>
      <c r="GE952" s="136"/>
      <c r="GF952" s="136"/>
      <c r="GG952" s="136"/>
      <c r="GH952" s="136"/>
      <c r="GI952" s="136"/>
      <c r="GJ952" s="136"/>
      <c r="GK952" s="136"/>
      <c r="GL952" s="136"/>
      <c r="GM952" s="136"/>
      <c r="GN952" s="136"/>
      <c r="GO952" s="136"/>
      <c r="GP952" s="136"/>
      <c r="GQ952" s="136"/>
      <c r="GR952" s="136"/>
      <c r="GS952" s="136"/>
      <c r="GT952" s="136"/>
      <c r="GU952" s="136"/>
      <c r="GV952" s="136"/>
      <c r="GW952" s="136"/>
      <c r="GX952" s="136"/>
      <c r="GY952" s="136"/>
      <c r="GZ952" s="136"/>
      <c r="HA952" s="136"/>
      <c r="HB952" s="136"/>
      <c r="HC952" s="136"/>
      <c r="HD952" s="136"/>
      <c r="HE952" s="136"/>
      <c r="HF952" s="136"/>
      <c r="HG952" s="136"/>
      <c r="HH952" s="136"/>
      <c r="HI952" s="136"/>
      <c r="HJ952" s="136"/>
      <c r="HK952" s="136"/>
      <c r="HL952" s="136"/>
      <c r="HM952" s="136"/>
      <c r="HN952" s="136"/>
      <c r="HO952" s="136"/>
      <c r="HP952" s="136"/>
      <c r="HQ952" s="136"/>
      <c r="HR952" s="136"/>
      <c r="HS952" s="136"/>
      <c r="HT952" s="136"/>
      <c r="HU952" s="136"/>
      <c r="HV952" s="136"/>
      <c r="HW952" s="136"/>
      <c r="HX952" s="136"/>
      <c r="HY952" s="136"/>
      <c r="HZ952" s="136"/>
      <c r="IA952" s="136"/>
      <c r="IB952" s="136"/>
      <c r="IC952" s="136"/>
      <c r="ID952" s="136"/>
      <c r="IE952" s="136"/>
      <c r="IF952" s="136"/>
      <c r="IG952" s="136"/>
    </row>
    <row r="953" spans="1:241" ht="15" customHeight="1" x14ac:dyDescent="0.25">
      <c r="A953" s="135" t="s">
        <v>683</v>
      </c>
      <c r="B953" s="205">
        <v>4092401</v>
      </c>
      <c r="C953" s="205">
        <v>1905283</v>
      </c>
      <c r="D953" s="205">
        <v>660254</v>
      </c>
      <c r="E953" s="205">
        <v>970861</v>
      </c>
      <c r="F953" s="205">
        <v>1617575</v>
      </c>
      <c r="G953" s="205">
        <v>305956</v>
      </c>
      <c r="H953" s="242">
        <v>9552330</v>
      </c>
      <c r="I953" s="136"/>
      <c r="J953" s="197" t="s">
        <v>263</v>
      </c>
      <c r="K953" s="205">
        <v>1741157</v>
      </c>
      <c r="L953" s="205">
        <v>867063</v>
      </c>
      <c r="M953" s="205">
        <v>137668</v>
      </c>
      <c r="N953" s="205">
        <v>484048</v>
      </c>
      <c r="O953" s="205">
        <v>720744</v>
      </c>
      <c r="P953" s="205">
        <v>132993</v>
      </c>
      <c r="Q953" s="242">
        <v>4083673</v>
      </c>
      <c r="R953" s="136"/>
      <c r="S953" s="136"/>
      <c r="T953" s="136"/>
      <c r="U953" s="136"/>
      <c r="V953" s="136"/>
      <c r="W953" s="136"/>
      <c r="X953" s="136"/>
      <c r="Y953" s="136"/>
      <c r="Z953" s="136"/>
      <c r="AA953" s="136"/>
      <c r="AB953" s="136"/>
      <c r="AC953" s="136"/>
      <c r="AD953" s="136"/>
      <c r="AE953" s="136"/>
      <c r="AF953" s="136"/>
      <c r="AG953" s="136"/>
      <c r="AH953" s="136"/>
      <c r="AI953" s="136"/>
      <c r="AJ953" s="136"/>
      <c r="AK953" s="136"/>
      <c r="AL953" s="136"/>
      <c r="AM953" s="136"/>
      <c r="AN953" s="136"/>
      <c r="AO953" s="136"/>
      <c r="AP953" s="136"/>
      <c r="AQ953" s="136"/>
      <c r="AR953" s="136"/>
      <c r="AS953" s="136"/>
      <c r="AT953" s="136"/>
      <c r="AU953" s="136"/>
      <c r="AV953" s="136"/>
      <c r="AW953" s="136"/>
      <c r="AX953" s="136"/>
      <c r="AY953" s="136"/>
      <c r="AZ953" s="136"/>
      <c r="BA953" s="136"/>
      <c r="BB953" s="136"/>
      <c r="BC953" s="136"/>
      <c r="BD953" s="136"/>
      <c r="BE953" s="136"/>
      <c r="BF953" s="136"/>
      <c r="BG953" s="136"/>
      <c r="BH953" s="136"/>
      <c r="BI953" s="136"/>
      <c r="BJ953" s="136"/>
      <c r="BK953" s="136"/>
      <c r="BL953" s="136"/>
      <c r="BM953" s="136"/>
      <c r="BN953" s="136"/>
      <c r="BO953" s="136"/>
      <c r="BP953" s="136"/>
      <c r="BQ953" s="136"/>
      <c r="BR953" s="136"/>
      <c r="BS953" s="136"/>
      <c r="BT953" s="136"/>
      <c r="BU953" s="136"/>
      <c r="BV953" s="136"/>
      <c r="BW953" s="136"/>
      <c r="BX953" s="136"/>
      <c r="BY953" s="136"/>
      <c r="BZ953" s="136"/>
      <c r="CA953" s="136"/>
      <c r="CB953" s="136"/>
      <c r="CC953" s="136"/>
      <c r="CD953" s="136"/>
      <c r="CE953" s="136"/>
      <c r="CF953" s="136"/>
      <c r="CG953" s="136"/>
      <c r="CH953" s="136"/>
      <c r="CI953" s="136"/>
      <c r="CJ953" s="136"/>
      <c r="CK953" s="136"/>
      <c r="CL953" s="136"/>
      <c r="CM953" s="136"/>
      <c r="CN953" s="136"/>
      <c r="CO953" s="136"/>
      <c r="CP953" s="136"/>
      <c r="CQ953" s="136"/>
      <c r="CR953" s="136"/>
      <c r="CS953" s="136"/>
      <c r="CT953" s="136"/>
      <c r="CU953" s="136"/>
      <c r="CV953" s="136"/>
      <c r="CW953" s="136"/>
      <c r="CX953" s="136"/>
      <c r="CY953" s="136"/>
      <c r="CZ953" s="136"/>
      <c r="DA953" s="136"/>
      <c r="DB953" s="136"/>
      <c r="DC953" s="136"/>
      <c r="DD953" s="136"/>
      <c r="DE953" s="136"/>
      <c r="DF953" s="136"/>
      <c r="DG953" s="136"/>
      <c r="DH953" s="136"/>
      <c r="DI953" s="136"/>
      <c r="DJ953" s="136"/>
      <c r="DK953" s="136"/>
      <c r="DL953" s="136"/>
      <c r="DM953" s="136"/>
      <c r="DN953" s="136"/>
      <c r="DO953" s="136"/>
      <c r="DP953" s="136"/>
      <c r="DQ953" s="136"/>
      <c r="DR953" s="136"/>
      <c r="DS953" s="136"/>
      <c r="DT953" s="136"/>
      <c r="DU953" s="136"/>
      <c r="DV953" s="136"/>
      <c r="DW953" s="136"/>
      <c r="DX953" s="136"/>
      <c r="DY953" s="136"/>
      <c r="DZ953" s="136"/>
      <c r="EA953" s="136"/>
      <c r="EB953" s="136"/>
      <c r="EC953" s="136"/>
      <c r="ED953" s="136"/>
      <c r="EE953" s="136"/>
      <c r="EF953" s="136"/>
      <c r="EG953" s="136"/>
      <c r="EH953" s="136"/>
      <c r="EI953" s="136"/>
      <c r="EJ953" s="136"/>
      <c r="EK953" s="136"/>
      <c r="EL953" s="136"/>
      <c r="EM953" s="136"/>
      <c r="EN953" s="136"/>
      <c r="EO953" s="136"/>
      <c r="EP953" s="136"/>
      <c r="EQ953" s="136"/>
      <c r="ER953" s="136"/>
      <c r="ES953" s="136"/>
      <c r="ET953" s="136"/>
      <c r="EU953" s="136"/>
      <c r="EV953" s="136"/>
      <c r="EW953" s="136"/>
      <c r="EX953" s="136"/>
      <c r="EY953" s="136"/>
      <c r="EZ953" s="136"/>
      <c r="FA953" s="136"/>
      <c r="FB953" s="136"/>
      <c r="FC953" s="136"/>
      <c r="FD953" s="136"/>
      <c r="FE953" s="136"/>
      <c r="FF953" s="136"/>
      <c r="FG953" s="136"/>
      <c r="FH953" s="136"/>
      <c r="FI953" s="136"/>
      <c r="FJ953" s="136"/>
      <c r="FK953" s="136"/>
      <c r="FL953" s="136"/>
      <c r="FM953" s="136"/>
      <c r="FN953" s="136"/>
      <c r="FO953" s="136"/>
      <c r="FP953" s="136"/>
      <c r="FQ953" s="136"/>
      <c r="FR953" s="136"/>
      <c r="FS953" s="136"/>
      <c r="FT953" s="136"/>
      <c r="FU953" s="136"/>
      <c r="FV953" s="136"/>
      <c r="FW953" s="136"/>
      <c r="FX953" s="136"/>
      <c r="FY953" s="136"/>
      <c r="FZ953" s="136"/>
      <c r="GA953" s="136"/>
      <c r="GB953" s="136"/>
      <c r="GC953" s="136"/>
      <c r="GD953" s="136"/>
      <c r="GE953" s="136"/>
      <c r="GF953" s="136"/>
      <c r="GG953" s="136"/>
      <c r="GH953" s="136"/>
      <c r="GI953" s="136"/>
      <c r="GJ953" s="136"/>
      <c r="GK953" s="136"/>
      <c r="GL953" s="136"/>
      <c r="GM953" s="136"/>
      <c r="GN953" s="136"/>
      <c r="GO953" s="136"/>
      <c r="GP953" s="136"/>
      <c r="GQ953" s="136"/>
      <c r="GR953" s="136"/>
      <c r="GS953" s="136"/>
      <c r="GT953" s="136"/>
      <c r="GU953" s="136"/>
      <c r="GV953" s="136"/>
      <c r="GW953" s="136"/>
      <c r="GX953" s="136"/>
      <c r="GY953" s="136"/>
      <c r="GZ953" s="136"/>
      <c r="HA953" s="136"/>
      <c r="HB953" s="136"/>
      <c r="HC953" s="136"/>
      <c r="HD953" s="136"/>
      <c r="HE953" s="136"/>
      <c r="HF953" s="136"/>
      <c r="HG953" s="136"/>
      <c r="HH953" s="136"/>
      <c r="HI953" s="136"/>
      <c r="HJ953" s="136"/>
      <c r="HK953" s="136"/>
      <c r="HL953" s="136"/>
      <c r="HM953" s="136"/>
      <c r="HN953" s="136"/>
      <c r="HO953" s="136"/>
      <c r="HP953" s="136"/>
      <c r="HQ953" s="136"/>
      <c r="HR953" s="136"/>
      <c r="HS953" s="136"/>
      <c r="HT953" s="136"/>
      <c r="HU953" s="136"/>
      <c r="HV953" s="136"/>
      <c r="HW953" s="136"/>
      <c r="HX953" s="136"/>
      <c r="HY953" s="136"/>
      <c r="HZ953" s="136"/>
      <c r="IA953" s="136"/>
      <c r="IB953" s="136"/>
      <c r="IC953" s="136"/>
      <c r="ID953" s="136"/>
      <c r="IE953" s="136"/>
      <c r="IF953" s="136"/>
      <c r="IG953" s="136"/>
    </row>
    <row r="954" spans="1:241" ht="15" customHeight="1" x14ac:dyDescent="0.25">
      <c r="A954" s="135" t="s">
        <v>684</v>
      </c>
      <c r="B954" s="205">
        <v>3534353</v>
      </c>
      <c r="C954" s="205">
        <v>2004913</v>
      </c>
      <c r="D954" s="205">
        <v>569098</v>
      </c>
      <c r="E954" s="205">
        <v>962466</v>
      </c>
      <c r="F954" s="205">
        <v>1236794</v>
      </c>
      <c r="G954" s="205">
        <v>282343</v>
      </c>
      <c r="H954" s="242">
        <v>8589967</v>
      </c>
      <c r="I954" s="136"/>
      <c r="J954" s="197" t="s">
        <v>766</v>
      </c>
      <c r="K954" s="205">
        <v>2893106</v>
      </c>
      <c r="L954" s="205">
        <v>1215731</v>
      </c>
      <c r="M954" s="205">
        <v>583789</v>
      </c>
      <c r="N954" s="205">
        <v>586762</v>
      </c>
      <c r="O954" s="205">
        <v>1048438</v>
      </c>
      <c r="P954" s="205">
        <v>213212</v>
      </c>
      <c r="Q954" s="242">
        <v>6541038</v>
      </c>
      <c r="R954" s="136"/>
      <c r="S954" s="136"/>
      <c r="T954" s="136"/>
      <c r="U954" s="136"/>
      <c r="V954" s="136"/>
      <c r="W954" s="136"/>
      <c r="X954" s="136"/>
      <c r="Y954" s="136"/>
      <c r="Z954" s="136"/>
      <c r="AA954" s="136"/>
      <c r="AB954" s="136"/>
      <c r="AC954" s="136"/>
      <c r="AD954" s="136"/>
      <c r="AE954" s="136"/>
      <c r="AF954" s="136"/>
      <c r="AG954" s="136"/>
      <c r="AH954" s="136"/>
      <c r="AI954" s="136"/>
      <c r="AJ954" s="136"/>
      <c r="AK954" s="136"/>
      <c r="AL954" s="136"/>
      <c r="AM954" s="136"/>
      <c r="AN954" s="136"/>
      <c r="AO954" s="136"/>
      <c r="AP954" s="136"/>
      <c r="AQ954" s="136"/>
      <c r="AR954" s="136"/>
      <c r="AS954" s="136"/>
      <c r="AT954" s="136"/>
      <c r="AU954" s="136"/>
      <c r="AV954" s="136"/>
      <c r="AW954" s="136"/>
      <c r="AX954" s="136"/>
      <c r="AY954" s="136"/>
      <c r="AZ954" s="136"/>
      <c r="BA954" s="136"/>
      <c r="BB954" s="136"/>
      <c r="BC954" s="136"/>
      <c r="BD954" s="136"/>
      <c r="BE954" s="136"/>
      <c r="BF954" s="136"/>
      <c r="BG954" s="136"/>
      <c r="BH954" s="136"/>
      <c r="BI954" s="136"/>
      <c r="BJ954" s="136"/>
      <c r="BK954" s="136"/>
      <c r="BL954" s="136"/>
      <c r="BM954" s="136"/>
      <c r="BN954" s="136"/>
      <c r="BO954" s="136"/>
      <c r="BP954" s="136"/>
      <c r="BQ954" s="136"/>
      <c r="BR954" s="136"/>
      <c r="BS954" s="136"/>
      <c r="BT954" s="136"/>
      <c r="BU954" s="136"/>
      <c r="BV954" s="136"/>
      <c r="BW954" s="136"/>
      <c r="BX954" s="136"/>
      <c r="BY954" s="136"/>
      <c r="BZ954" s="136"/>
      <c r="CA954" s="136"/>
      <c r="CB954" s="136"/>
      <c r="CC954" s="136"/>
      <c r="CD954" s="136"/>
      <c r="CE954" s="136"/>
      <c r="CF954" s="136"/>
      <c r="CG954" s="136"/>
      <c r="CH954" s="136"/>
      <c r="CI954" s="136"/>
      <c r="CJ954" s="136"/>
      <c r="CK954" s="136"/>
      <c r="CL954" s="136"/>
      <c r="CM954" s="136"/>
      <c r="CN954" s="136"/>
      <c r="CO954" s="136"/>
      <c r="CP954" s="136"/>
      <c r="CQ954" s="136"/>
      <c r="CR954" s="136"/>
      <c r="CS954" s="136"/>
      <c r="CT954" s="136"/>
      <c r="CU954" s="136"/>
      <c r="CV954" s="136"/>
      <c r="CW954" s="136"/>
      <c r="CX954" s="136"/>
      <c r="CY954" s="136"/>
      <c r="CZ954" s="136"/>
      <c r="DA954" s="136"/>
      <c r="DB954" s="136"/>
      <c r="DC954" s="136"/>
      <c r="DD954" s="136"/>
      <c r="DE954" s="136"/>
      <c r="DF954" s="136"/>
      <c r="DG954" s="136"/>
      <c r="DH954" s="136"/>
      <c r="DI954" s="136"/>
      <c r="DJ954" s="136"/>
      <c r="DK954" s="136"/>
      <c r="DL954" s="136"/>
      <c r="DM954" s="136"/>
      <c r="DN954" s="136"/>
      <c r="DO954" s="136"/>
      <c r="DP954" s="136"/>
      <c r="DQ954" s="136"/>
      <c r="DR954" s="136"/>
      <c r="DS954" s="136"/>
      <c r="DT954" s="136"/>
      <c r="DU954" s="136"/>
      <c r="DV954" s="136"/>
      <c r="DW954" s="136"/>
      <c r="DX954" s="136"/>
      <c r="DY954" s="136"/>
      <c r="DZ954" s="136"/>
      <c r="EA954" s="136"/>
      <c r="EB954" s="136"/>
      <c r="EC954" s="136"/>
      <c r="ED954" s="136"/>
      <c r="EE954" s="136"/>
      <c r="EF954" s="136"/>
      <c r="EG954" s="136"/>
      <c r="EH954" s="136"/>
      <c r="EI954" s="136"/>
      <c r="EJ954" s="136"/>
      <c r="EK954" s="136"/>
      <c r="EL954" s="136"/>
      <c r="EM954" s="136"/>
      <c r="EN954" s="136"/>
      <c r="EO954" s="136"/>
      <c r="EP954" s="136"/>
      <c r="EQ954" s="136"/>
      <c r="ER954" s="136"/>
      <c r="ES954" s="136"/>
      <c r="ET954" s="136"/>
      <c r="EU954" s="136"/>
      <c r="EV954" s="136"/>
      <c r="EW954" s="136"/>
      <c r="EX954" s="136"/>
      <c r="EY954" s="136"/>
      <c r="EZ954" s="136"/>
      <c r="FA954" s="136"/>
      <c r="FB954" s="136"/>
      <c r="FC954" s="136"/>
      <c r="FD954" s="136"/>
      <c r="FE954" s="136"/>
      <c r="FF954" s="136"/>
      <c r="FG954" s="136"/>
      <c r="FH954" s="136"/>
      <c r="FI954" s="136"/>
      <c r="FJ954" s="136"/>
      <c r="FK954" s="136"/>
      <c r="FL954" s="136"/>
      <c r="FM954" s="136"/>
      <c r="FN954" s="136"/>
      <c r="FO954" s="136"/>
      <c r="FP954" s="136"/>
      <c r="FQ954" s="136"/>
      <c r="FR954" s="136"/>
      <c r="FS954" s="136"/>
      <c r="FT954" s="136"/>
      <c r="FU954" s="136"/>
      <c r="FV954" s="136"/>
      <c r="FW954" s="136"/>
      <c r="FX954" s="136"/>
      <c r="FY954" s="136"/>
      <c r="FZ954" s="136"/>
      <c r="GA954" s="136"/>
      <c r="GB954" s="136"/>
      <c r="GC954" s="136"/>
      <c r="GD954" s="136"/>
      <c r="GE954" s="136"/>
      <c r="GF954" s="136"/>
      <c r="GG954" s="136"/>
      <c r="GH954" s="136"/>
      <c r="GI954" s="136"/>
      <c r="GJ954" s="136"/>
      <c r="GK954" s="136"/>
      <c r="GL954" s="136"/>
      <c r="GM954" s="136"/>
      <c r="GN954" s="136"/>
      <c r="GO954" s="136"/>
      <c r="GP954" s="136"/>
      <c r="GQ954" s="136"/>
      <c r="GR954" s="136"/>
      <c r="GS954" s="136"/>
      <c r="GT954" s="136"/>
      <c r="GU954" s="136"/>
      <c r="GV954" s="136"/>
      <c r="GW954" s="136"/>
      <c r="GX954" s="136"/>
      <c r="GY954" s="136"/>
      <c r="GZ954" s="136"/>
      <c r="HA954" s="136"/>
      <c r="HB954" s="136"/>
      <c r="HC954" s="136"/>
      <c r="HD954" s="136"/>
      <c r="HE954" s="136"/>
      <c r="HF954" s="136"/>
      <c r="HG954" s="136"/>
      <c r="HH954" s="136"/>
      <c r="HI954" s="136"/>
      <c r="HJ954" s="136"/>
      <c r="HK954" s="136"/>
      <c r="HL954" s="136"/>
      <c r="HM954" s="136"/>
      <c r="HN954" s="136"/>
      <c r="HO954" s="136"/>
      <c r="HP954" s="136"/>
      <c r="HQ954" s="136"/>
      <c r="HR954" s="136"/>
      <c r="HS954" s="136"/>
      <c r="HT954" s="136"/>
      <c r="HU954" s="136"/>
      <c r="HV954" s="136"/>
      <c r="HW954" s="136"/>
      <c r="HX954" s="136"/>
      <c r="HY954" s="136"/>
      <c r="HZ954" s="136"/>
      <c r="IA954" s="136"/>
      <c r="IB954" s="136"/>
      <c r="IC954" s="136"/>
      <c r="ID954" s="136"/>
      <c r="IE954" s="136"/>
      <c r="IF954" s="136"/>
      <c r="IG954" s="136"/>
    </row>
    <row r="955" spans="1:241" ht="15" customHeight="1" x14ac:dyDescent="0.25">
      <c r="A955" s="135" t="s">
        <v>687</v>
      </c>
      <c r="B955" s="205">
        <v>3292296</v>
      </c>
      <c r="C955" s="205">
        <v>1819737</v>
      </c>
      <c r="D955" s="205">
        <v>424501</v>
      </c>
      <c r="E955" s="205">
        <v>1230774</v>
      </c>
      <c r="F955" s="205">
        <v>1765361</v>
      </c>
      <c r="G955" s="205">
        <v>254077</v>
      </c>
      <c r="H955" s="242">
        <v>8786746</v>
      </c>
      <c r="I955" s="136"/>
      <c r="J955" s="197" t="s">
        <v>261</v>
      </c>
      <c r="K955" s="205">
        <v>2886401</v>
      </c>
      <c r="L955" s="205">
        <v>1004096</v>
      </c>
      <c r="M955" s="205">
        <v>388976</v>
      </c>
      <c r="N955" s="205">
        <v>619261</v>
      </c>
      <c r="O955" s="205">
        <v>1040094</v>
      </c>
      <c r="P955" s="205">
        <v>174787</v>
      </c>
      <c r="Q955" s="242">
        <v>6113615</v>
      </c>
      <c r="R955" s="136"/>
      <c r="S955" s="136"/>
      <c r="T955" s="136"/>
      <c r="U955" s="136"/>
      <c r="V955" s="136"/>
      <c r="W955" s="136"/>
      <c r="X955" s="136"/>
      <c r="Y955" s="136"/>
      <c r="Z955" s="136"/>
      <c r="AA955" s="136"/>
      <c r="AB955" s="136"/>
      <c r="AC955" s="136"/>
      <c r="AD955" s="136"/>
      <c r="AE955" s="136"/>
      <c r="AF955" s="136"/>
      <c r="AG955" s="136"/>
      <c r="AH955" s="136"/>
      <c r="AI955" s="136"/>
      <c r="AJ955" s="136"/>
      <c r="AK955" s="136"/>
      <c r="AL955" s="136"/>
      <c r="AM955" s="136"/>
      <c r="AN955" s="136"/>
      <c r="AO955" s="136"/>
      <c r="AP955" s="136"/>
      <c r="AQ955" s="136"/>
      <c r="AR955" s="136"/>
      <c r="AS955" s="136"/>
      <c r="AT955" s="136"/>
      <c r="AU955" s="136"/>
      <c r="AV955" s="136"/>
      <c r="AW955" s="136"/>
      <c r="AX955" s="136"/>
      <c r="AY955" s="136"/>
      <c r="AZ955" s="136"/>
      <c r="BA955" s="136"/>
      <c r="BB955" s="136"/>
      <c r="BC955" s="136"/>
      <c r="BD955" s="136"/>
      <c r="BE955" s="136"/>
      <c r="BF955" s="136"/>
      <c r="BG955" s="136"/>
      <c r="BH955" s="136"/>
      <c r="BI955" s="136"/>
      <c r="BJ955" s="136"/>
      <c r="BK955" s="136"/>
      <c r="BL955" s="136"/>
      <c r="BM955" s="136"/>
      <c r="BN955" s="136"/>
      <c r="BO955" s="136"/>
      <c r="BP955" s="136"/>
      <c r="BQ955" s="136"/>
      <c r="BR955" s="136"/>
      <c r="BS955" s="136"/>
      <c r="BT955" s="136"/>
      <c r="BU955" s="136"/>
      <c r="BV955" s="136"/>
      <c r="BW955" s="136"/>
      <c r="BX955" s="136"/>
      <c r="BY955" s="136"/>
      <c r="BZ955" s="136"/>
      <c r="CA955" s="136"/>
      <c r="CB955" s="136"/>
      <c r="CC955" s="136"/>
      <c r="CD955" s="136"/>
      <c r="CE955" s="136"/>
      <c r="CF955" s="136"/>
      <c r="CG955" s="136"/>
      <c r="CH955" s="136"/>
      <c r="CI955" s="136"/>
      <c r="CJ955" s="136"/>
      <c r="CK955" s="136"/>
      <c r="CL955" s="136"/>
      <c r="CM955" s="136"/>
      <c r="CN955" s="136"/>
      <c r="CO955" s="136"/>
      <c r="CP955" s="136"/>
      <c r="CQ955" s="136"/>
      <c r="CR955" s="136"/>
      <c r="CS955" s="136"/>
      <c r="CT955" s="136"/>
      <c r="CU955" s="136"/>
      <c r="CV955" s="136"/>
      <c r="CW955" s="136"/>
      <c r="CX955" s="136"/>
      <c r="CY955" s="136"/>
      <c r="CZ955" s="136"/>
      <c r="DA955" s="136"/>
      <c r="DB955" s="136"/>
      <c r="DC955" s="136"/>
      <c r="DD955" s="136"/>
      <c r="DE955" s="136"/>
      <c r="DF955" s="136"/>
      <c r="DG955" s="136"/>
      <c r="DH955" s="136"/>
      <c r="DI955" s="136"/>
      <c r="DJ955" s="136"/>
      <c r="DK955" s="136"/>
      <c r="DL955" s="136"/>
      <c r="DM955" s="136"/>
      <c r="DN955" s="136"/>
      <c r="DO955" s="136"/>
      <c r="DP955" s="136"/>
      <c r="DQ955" s="136"/>
      <c r="DR955" s="136"/>
      <c r="DS955" s="136"/>
      <c r="DT955" s="136"/>
      <c r="DU955" s="136"/>
      <c r="DV955" s="136"/>
      <c r="DW955" s="136"/>
      <c r="DX955" s="136"/>
      <c r="DY955" s="136"/>
      <c r="DZ955" s="136"/>
      <c r="EA955" s="136"/>
      <c r="EB955" s="136"/>
      <c r="EC955" s="136"/>
      <c r="ED955" s="136"/>
      <c r="EE955" s="136"/>
      <c r="EF955" s="136"/>
      <c r="EG955" s="136"/>
      <c r="EH955" s="136"/>
      <c r="EI955" s="136"/>
      <c r="EJ955" s="136"/>
      <c r="EK955" s="136"/>
      <c r="EL955" s="136"/>
      <c r="EM955" s="136"/>
      <c r="EN955" s="136"/>
      <c r="EO955" s="136"/>
      <c r="EP955" s="136"/>
      <c r="EQ955" s="136"/>
      <c r="ER955" s="136"/>
      <c r="ES955" s="136"/>
      <c r="ET955" s="136"/>
      <c r="EU955" s="136"/>
      <c r="EV955" s="136"/>
      <c r="EW955" s="136"/>
      <c r="EX955" s="136"/>
      <c r="EY955" s="136"/>
      <c r="EZ955" s="136"/>
      <c r="FA955" s="136"/>
      <c r="FB955" s="136"/>
      <c r="FC955" s="136"/>
      <c r="FD955" s="136"/>
      <c r="FE955" s="136"/>
      <c r="FF955" s="136"/>
      <c r="FG955" s="136"/>
      <c r="FH955" s="136"/>
      <c r="FI955" s="136"/>
      <c r="FJ955" s="136"/>
      <c r="FK955" s="136"/>
      <c r="FL955" s="136"/>
      <c r="FM955" s="136"/>
      <c r="FN955" s="136"/>
      <c r="FO955" s="136"/>
      <c r="FP955" s="136"/>
      <c r="FQ955" s="136"/>
      <c r="FR955" s="136"/>
      <c r="FS955" s="136"/>
      <c r="FT955" s="136"/>
      <c r="FU955" s="136"/>
      <c r="FV955" s="136"/>
      <c r="FW955" s="136"/>
      <c r="FX955" s="136"/>
      <c r="FY955" s="136"/>
      <c r="FZ955" s="136"/>
      <c r="GA955" s="136"/>
      <c r="GB955" s="136"/>
      <c r="GC955" s="136"/>
      <c r="GD955" s="136"/>
      <c r="GE955" s="136"/>
      <c r="GF955" s="136"/>
      <c r="GG955" s="136"/>
      <c r="GH955" s="136"/>
      <c r="GI955" s="136"/>
      <c r="GJ955" s="136"/>
      <c r="GK955" s="136"/>
      <c r="GL955" s="136"/>
      <c r="GM955" s="136"/>
      <c r="GN955" s="136"/>
      <c r="GO955" s="136"/>
      <c r="GP955" s="136"/>
      <c r="GQ955" s="136"/>
      <c r="GR955" s="136"/>
      <c r="GS955" s="136"/>
      <c r="GT955" s="136"/>
      <c r="GU955" s="136"/>
      <c r="GV955" s="136"/>
      <c r="GW955" s="136"/>
      <c r="GX955" s="136"/>
      <c r="GY955" s="136"/>
      <c r="GZ955" s="136"/>
      <c r="HA955" s="136"/>
      <c r="HB955" s="136"/>
      <c r="HC955" s="136"/>
      <c r="HD955" s="136"/>
      <c r="HE955" s="136"/>
      <c r="HF955" s="136"/>
      <c r="HG955" s="136"/>
      <c r="HH955" s="136"/>
      <c r="HI955" s="136"/>
      <c r="HJ955" s="136"/>
      <c r="HK955" s="136"/>
      <c r="HL955" s="136"/>
      <c r="HM955" s="136"/>
      <c r="HN955" s="136"/>
      <c r="HO955" s="136"/>
      <c r="HP955" s="136"/>
      <c r="HQ955" s="136"/>
      <c r="HR955" s="136"/>
      <c r="HS955" s="136"/>
      <c r="HT955" s="136"/>
      <c r="HU955" s="136"/>
      <c r="HV955" s="136"/>
      <c r="HW955" s="136"/>
      <c r="HX955" s="136"/>
      <c r="HY955" s="136"/>
      <c r="HZ955" s="136"/>
      <c r="IA955" s="136"/>
      <c r="IB955" s="136"/>
      <c r="IC955" s="136"/>
      <c r="ID955" s="136"/>
      <c r="IE955" s="136"/>
      <c r="IF955" s="136"/>
      <c r="IG955" s="136"/>
    </row>
    <row r="956" spans="1:241" ht="15" customHeight="1" x14ac:dyDescent="0.25">
      <c r="A956" s="135" t="s">
        <v>751</v>
      </c>
      <c r="B956" s="205">
        <v>4041738</v>
      </c>
      <c r="C956" s="205">
        <v>1909051</v>
      </c>
      <c r="D956" s="205">
        <v>707623</v>
      </c>
      <c r="E956" s="205">
        <v>1055007</v>
      </c>
      <c r="F956" s="205">
        <v>1293350</v>
      </c>
      <c r="G956" s="205">
        <v>283623</v>
      </c>
      <c r="H956" s="242">
        <v>9290392</v>
      </c>
      <c r="I956" s="136"/>
      <c r="J956" s="197" t="s">
        <v>260</v>
      </c>
      <c r="K956" s="205">
        <v>2118742</v>
      </c>
      <c r="L956" s="205">
        <v>1237751</v>
      </c>
      <c r="M956" s="205">
        <v>287764</v>
      </c>
      <c r="N956" s="205">
        <v>605743</v>
      </c>
      <c r="O956" s="205">
        <v>939119</v>
      </c>
      <c r="P956" s="205">
        <v>239426</v>
      </c>
      <c r="Q956" s="242">
        <v>5428545</v>
      </c>
      <c r="R956" s="136"/>
      <c r="S956" s="136"/>
      <c r="T956" s="136"/>
      <c r="U956" s="136"/>
      <c r="V956" s="136"/>
      <c r="W956" s="136"/>
      <c r="X956" s="136"/>
      <c r="Y956" s="136"/>
      <c r="Z956" s="136"/>
      <c r="AA956" s="136"/>
      <c r="AB956" s="136"/>
      <c r="AC956" s="136"/>
      <c r="AD956" s="136"/>
      <c r="AE956" s="136"/>
      <c r="AF956" s="136"/>
      <c r="AG956" s="136"/>
      <c r="AH956" s="136"/>
      <c r="AI956" s="136"/>
      <c r="AJ956" s="136"/>
      <c r="AK956" s="136"/>
      <c r="AL956" s="136"/>
      <c r="AM956" s="136"/>
      <c r="AN956" s="136"/>
      <c r="AO956" s="136"/>
      <c r="AP956" s="136"/>
      <c r="AQ956" s="136"/>
      <c r="AR956" s="136"/>
      <c r="AS956" s="136"/>
      <c r="AT956" s="136"/>
      <c r="AU956" s="136"/>
      <c r="AV956" s="136"/>
      <c r="AW956" s="136"/>
      <c r="AX956" s="136"/>
      <c r="AY956" s="136"/>
      <c r="AZ956" s="136"/>
      <c r="BA956" s="136"/>
      <c r="BB956" s="136"/>
      <c r="BC956" s="136"/>
      <c r="BD956" s="136"/>
      <c r="BE956" s="136"/>
      <c r="BF956" s="136"/>
      <c r="BG956" s="136"/>
      <c r="BH956" s="136"/>
      <c r="BI956" s="136"/>
      <c r="BJ956" s="136"/>
      <c r="BK956" s="136"/>
      <c r="BL956" s="136"/>
      <c r="BM956" s="136"/>
      <c r="BN956" s="136"/>
      <c r="BO956" s="136"/>
      <c r="BP956" s="136"/>
      <c r="BQ956" s="136"/>
      <c r="BR956" s="136"/>
      <c r="BS956" s="136"/>
      <c r="BT956" s="136"/>
      <c r="BU956" s="136"/>
      <c r="BV956" s="136"/>
      <c r="BW956" s="136"/>
      <c r="BX956" s="136"/>
      <c r="BY956" s="136"/>
      <c r="BZ956" s="136"/>
      <c r="CA956" s="136"/>
      <c r="CB956" s="136"/>
      <c r="CC956" s="136"/>
      <c r="CD956" s="136"/>
      <c r="CE956" s="136"/>
      <c r="CF956" s="136"/>
      <c r="CG956" s="136"/>
      <c r="CH956" s="136"/>
      <c r="CI956" s="136"/>
      <c r="CJ956" s="136"/>
      <c r="CK956" s="136"/>
      <c r="CL956" s="136"/>
      <c r="CM956" s="136"/>
      <c r="CN956" s="136"/>
      <c r="CO956" s="136"/>
      <c r="CP956" s="136"/>
      <c r="CQ956" s="136"/>
      <c r="CR956" s="136"/>
      <c r="CS956" s="136"/>
      <c r="CT956" s="136"/>
      <c r="CU956" s="136"/>
      <c r="CV956" s="136"/>
      <c r="CW956" s="136"/>
      <c r="CX956" s="136"/>
      <c r="CY956" s="136"/>
      <c r="CZ956" s="136"/>
      <c r="DA956" s="136"/>
      <c r="DB956" s="136"/>
      <c r="DC956" s="136"/>
      <c r="DD956" s="136"/>
      <c r="DE956" s="136"/>
      <c r="DF956" s="136"/>
      <c r="DG956" s="136"/>
      <c r="DH956" s="136"/>
      <c r="DI956" s="136"/>
      <c r="DJ956" s="136"/>
      <c r="DK956" s="136"/>
      <c r="DL956" s="136"/>
      <c r="DM956" s="136"/>
      <c r="DN956" s="136"/>
      <c r="DO956" s="136"/>
      <c r="DP956" s="136"/>
      <c r="DQ956" s="136"/>
      <c r="DR956" s="136"/>
      <c r="DS956" s="136"/>
      <c r="DT956" s="136"/>
      <c r="DU956" s="136"/>
      <c r="DV956" s="136"/>
      <c r="DW956" s="136"/>
      <c r="DX956" s="136"/>
      <c r="DY956" s="136"/>
      <c r="DZ956" s="136"/>
      <c r="EA956" s="136"/>
      <c r="EB956" s="136"/>
      <c r="EC956" s="136"/>
      <c r="ED956" s="136"/>
      <c r="EE956" s="136"/>
      <c r="EF956" s="136"/>
      <c r="EG956" s="136"/>
      <c r="EH956" s="136"/>
      <c r="EI956" s="136"/>
      <c r="EJ956" s="136"/>
      <c r="EK956" s="136"/>
      <c r="EL956" s="136"/>
      <c r="EM956" s="136"/>
      <c r="EN956" s="136"/>
      <c r="EO956" s="136"/>
      <c r="EP956" s="136"/>
      <c r="EQ956" s="136"/>
      <c r="ER956" s="136"/>
      <c r="ES956" s="136"/>
      <c r="ET956" s="136"/>
      <c r="EU956" s="136"/>
      <c r="EV956" s="136"/>
      <c r="EW956" s="136"/>
      <c r="EX956" s="136"/>
      <c r="EY956" s="136"/>
      <c r="EZ956" s="136"/>
      <c r="FA956" s="136"/>
      <c r="FB956" s="136"/>
      <c r="FC956" s="136"/>
      <c r="FD956" s="136"/>
      <c r="FE956" s="136"/>
      <c r="FF956" s="136"/>
      <c r="FG956" s="136"/>
      <c r="FH956" s="136"/>
      <c r="FI956" s="136"/>
      <c r="FJ956" s="136"/>
      <c r="FK956" s="136"/>
      <c r="FL956" s="136"/>
      <c r="FM956" s="136"/>
      <c r="FN956" s="136"/>
      <c r="FO956" s="136"/>
      <c r="FP956" s="136"/>
      <c r="FQ956" s="136"/>
      <c r="FR956" s="136"/>
      <c r="FS956" s="136"/>
      <c r="FT956" s="136"/>
      <c r="FU956" s="136"/>
      <c r="FV956" s="136"/>
      <c r="FW956" s="136"/>
      <c r="FX956" s="136"/>
      <c r="FY956" s="136"/>
      <c r="FZ956" s="136"/>
      <c r="GA956" s="136"/>
      <c r="GB956" s="136"/>
      <c r="GC956" s="136"/>
      <c r="GD956" s="136"/>
      <c r="GE956" s="136"/>
      <c r="GF956" s="136"/>
      <c r="GG956" s="136"/>
      <c r="GH956" s="136"/>
      <c r="GI956" s="136"/>
      <c r="GJ956" s="136"/>
      <c r="GK956" s="136"/>
      <c r="GL956" s="136"/>
      <c r="GM956" s="136"/>
      <c r="GN956" s="136"/>
      <c r="GO956" s="136"/>
      <c r="GP956" s="136"/>
      <c r="GQ956" s="136"/>
      <c r="GR956" s="136"/>
      <c r="GS956" s="136"/>
      <c r="GT956" s="136"/>
      <c r="GU956" s="136"/>
      <c r="GV956" s="136"/>
      <c r="GW956" s="136"/>
      <c r="GX956" s="136"/>
      <c r="GY956" s="136"/>
      <c r="GZ956" s="136"/>
      <c r="HA956" s="136"/>
      <c r="HB956" s="136"/>
      <c r="HC956" s="136"/>
      <c r="HD956" s="136"/>
      <c r="HE956" s="136"/>
      <c r="HF956" s="136"/>
      <c r="HG956" s="136"/>
      <c r="HH956" s="136"/>
      <c r="HI956" s="136"/>
      <c r="HJ956" s="136"/>
      <c r="HK956" s="136"/>
      <c r="HL956" s="136"/>
      <c r="HM956" s="136"/>
      <c r="HN956" s="136"/>
      <c r="HO956" s="136"/>
      <c r="HP956" s="136"/>
      <c r="HQ956" s="136"/>
      <c r="HR956" s="136"/>
      <c r="HS956" s="136"/>
      <c r="HT956" s="136"/>
      <c r="HU956" s="136"/>
      <c r="HV956" s="136"/>
      <c r="HW956" s="136"/>
      <c r="HX956" s="136"/>
      <c r="HY956" s="136"/>
      <c r="HZ956" s="136"/>
      <c r="IA956" s="136"/>
      <c r="IB956" s="136"/>
      <c r="IC956" s="136"/>
      <c r="ID956" s="136"/>
      <c r="IE956" s="136"/>
      <c r="IF956" s="136"/>
      <c r="IG956" s="136"/>
    </row>
    <row r="957" spans="1:241" ht="15" customHeight="1" x14ac:dyDescent="0.25">
      <c r="A957" s="135" t="s">
        <v>752</v>
      </c>
      <c r="B957" s="205">
        <v>6271426</v>
      </c>
      <c r="C957" s="205">
        <v>2776145</v>
      </c>
      <c r="D957" s="205">
        <v>718141</v>
      </c>
      <c r="E957" s="205">
        <v>1019976</v>
      </c>
      <c r="F957" s="205">
        <v>1638744</v>
      </c>
      <c r="G957" s="205">
        <v>365234</v>
      </c>
      <c r="H957" s="242">
        <v>12789666</v>
      </c>
      <c r="I957" s="136"/>
      <c r="J957" s="212" t="s">
        <v>1021</v>
      </c>
      <c r="K957" s="212">
        <v>105228340</v>
      </c>
      <c r="L957" s="212">
        <v>52228209</v>
      </c>
      <c r="M957" s="212">
        <v>15964920</v>
      </c>
      <c r="N957" s="212">
        <v>16643371</v>
      </c>
      <c r="O957" s="212">
        <v>32477036</v>
      </c>
      <c r="P957" s="212">
        <v>5798796</v>
      </c>
      <c r="Q957" s="243">
        <v>228340672</v>
      </c>
      <c r="R957" s="136"/>
      <c r="S957" s="136"/>
      <c r="T957" s="136"/>
      <c r="U957" s="136"/>
      <c r="V957" s="136"/>
      <c r="W957" s="136"/>
      <c r="X957" s="136"/>
      <c r="Y957" s="136"/>
      <c r="Z957" s="136"/>
      <c r="AA957" s="136"/>
      <c r="AB957" s="136"/>
      <c r="AC957" s="136"/>
      <c r="AD957" s="136"/>
      <c r="AE957" s="136"/>
      <c r="AF957" s="136"/>
      <c r="AG957" s="136"/>
      <c r="AH957" s="136"/>
      <c r="AI957" s="136"/>
      <c r="AJ957" s="136"/>
      <c r="AK957" s="136"/>
      <c r="AL957" s="136"/>
      <c r="AM957" s="136"/>
      <c r="AN957" s="136"/>
      <c r="AO957" s="136"/>
      <c r="AP957" s="136"/>
      <c r="AQ957" s="136"/>
      <c r="AR957" s="136"/>
      <c r="AS957" s="136"/>
      <c r="AT957" s="136"/>
      <c r="AU957" s="136"/>
      <c r="AV957" s="136"/>
      <c r="AW957" s="136"/>
      <c r="AX957" s="136"/>
      <c r="AY957" s="136"/>
      <c r="AZ957" s="136"/>
      <c r="BA957" s="136"/>
      <c r="BB957" s="136"/>
      <c r="BC957" s="136"/>
      <c r="BD957" s="136"/>
      <c r="BE957" s="136"/>
      <c r="BF957" s="136"/>
      <c r="BG957" s="136"/>
      <c r="BH957" s="136"/>
      <c r="BI957" s="136"/>
      <c r="BJ957" s="136"/>
      <c r="BK957" s="136"/>
      <c r="BL957" s="136"/>
      <c r="BM957" s="136"/>
      <c r="BN957" s="136"/>
      <c r="BO957" s="136"/>
      <c r="BP957" s="136"/>
      <c r="BQ957" s="136"/>
      <c r="BR957" s="136"/>
      <c r="BS957" s="136"/>
      <c r="BT957" s="136"/>
      <c r="BU957" s="136"/>
      <c r="BV957" s="136"/>
      <c r="BW957" s="136"/>
      <c r="BX957" s="136"/>
      <c r="BY957" s="136"/>
      <c r="BZ957" s="136"/>
      <c r="CA957" s="136"/>
      <c r="CB957" s="136"/>
      <c r="CC957" s="136"/>
      <c r="CD957" s="136"/>
      <c r="CE957" s="136"/>
      <c r="CF957" s="136"/>
      <c r="CG957" s="136"/>
      <c r="CH957" s="136"/>
      <c r="CI957" s="136"/>
      <c r="CJ957" s="136"/>
      <c r="CK957" s="136"/>
      <c r="CL957" s="136"/>
      <c r="CM957" s="136"/>
      <c r="CN957" s="136"/>
      <c r="CO957" s="136"/>
      <c r="CP957" s="136"/>
      <c r="CQ957" s="136"/>
      <c r="CR957" s="136"/>
      <c r="CS957" s="136"/>
      <c r="CT957" s="136"/>
      <c r="CU957" s="136"/>
      <c r="CV957" s="136"/>
      <c r="CW957" s="136"/>
      <c r="CX957" s="136"/>
      <c r="CY957" s="136"/>
      <c r="CZ957" s="136"/>
      <c r="DA957" s="136"/>
      <c r="DB957" s="136"/>
      <c r="DC957" s="136"/>
      <c r="DD957" s="136"/>
      <c r="DE957" s="136"/>
      <c r="DF957" s="136"/>
      <c r="DG957" s="136"/>
      <c r="DH957" s="136"/>
      <c r="DI957" s="136"/>
      <c r="DJ957" s="136"/>
      <c r="DK957" s="136"/>
      <c r="DL957" s="136"/>
      <c r="DM957" s="136"/>
      <c r="DN957" s="136"/>
      <c r="DO957" s="136"/>
      <c r="DP957" s="136"/>
      <c r="DQ957" s="136"/>
      <c r="DR957" s="136"/>
      <c r="DS957" s="136"/>
      <c r="DT957" s="136"/>
      <c r="DU957" s="136"/>
      <c r="DV957" s="136"/>
      <c r="DW957" s="136"/>
      <c r="DX957" s="136"/>
      <c r="DY957" s="136"/>
      <c r="DZ957" s="136"/>
      <c r="EA957" s="136"/>
      <c r="EB957" s="136"/>
      <c r="EC957" s="136"/>
      <c r="ED957" s="136"/>
      <c r="EE957" s="136"/>
      <c r="EF957" s="136"/>
      <c r="EG957" s="136"/>
      <c r="EH957" s="136"/>
      <c r="EI957" s="136"/>
      <c r="EJ957" s="136"/>
      <c r="EK957" s="136"/>
      <c r="EL957" s="136"/>
      <c r="EM957" s="136"/>
      <c r="EN957" s="136"/>
      <c r="EO957" s="136"/>
      <c r="EP957" s="136"/>
      <c r="EQ957" s="136"/>
      <c r="ER957" s="136"/>
      <c r="ES957" s="136"/>
      <c r="ET957" s="136"/>
      <c r="EU957" s="136"/>
      <c r="EV957" s="136"/>
      <c r="EW957" s="136"/>
      <c r="EX957" s="136"/>
      <c r="EY957" s="136"/>
      <c r="EZ957" s="136"/>
      <c r="FA957" s="136"/>
      <c r="FB957" s="136"/>
      <c r="FC957" s="136"/>
      <c r="FD957" s="136"/>
      <c r="FE957" s="136"/>
      <c r="FF957" s="136"/>
      <c r="FG957" s="136"/>
      <c r="FH957" s="136"/>
      <c r="FI957" s="136"/>
      <c r="FJ957" s="136"/>
      <c r="FK957" s="136"/>
      <c r="FL957" s="136"/>
      <c r="FM957" s="136"/>
      <c r="FN957" s="136"/>
      <c r="FO957" s="136"/>
      <c r="FP957" s="136"/>
      <c r="FQ957" s="136"/>
      <c r="FR957" s="136"/>
      <c r="FS957" s="136"/>
      <c r="FT957" s="136"/>
      <c r="FU957" s="136"/>
      <c r="FV957" s="136"/>
      <c r="FW957" s="136"/>
      <c r="FX957" s="136"/>
      <c r="FY957" s="136"/>
      <c r="FZ957" s="136"/>
      <c r="GA957" s="136"/>
      <c r="GB957" s="136"/>
      <c r="GC957" s="136"/>
      <c r="GD957" s="136"/>
      <c r="GE957" s="136"/>
      <c r="GF957" s="136"/>
      <c r="GG957" s="136"/>
      <c r="GH957" s="136"/>
      <c r="GI957" s="136"/>
      <c r="GJ957" s="136"/>
      <c r="GK957" s="136"/>
      <c r="GL957" s="136"/>
      <c r="GM957" s="136"/>
      <c r="GN957" s="136"/>
      <c r="GO957" s="136"/>
      <c r="GP957" s="136"/>
      <c r="GQ957" s="136"/>
      <c r="GR957" s="136"/>
      <c r="GS957" s="136"/>
      <c r="GT957" s="136"/>
      <c r="GU957" s="136"/>
      <c r="GV957" s="136"/>
      <c r="GW957" s="136"/>
      <c r="GX957" s="136"/>
      <c r="GY957" s="136"/>
      <c r="GZ957" s="136"/>
      <c r="HA957" s="136"/>
      <c r="HB957" s="136"/>
      <c r="HC957" s="136"/>
      <c r="HD957" s="136"/>
      <c r="HE957" s="136"/>
      <c r="HF957" s="136"/>
      <c r="HG957" s="136"/>
      <c r="HH957" s="136"/>
      <c r="HI957" s="136"/>
      <c r="HJ957" s="136"/>
      <c r="HK957" s="136"/>
      <c r="HL957" s="136"/>
      <c r="HM957" s="136"/>
      <c r="HN957" s="136"/>
      <c r="HO957" s="136"/>
      <c r="HP957" s="136"/>
      <c r="HQ957" s="136"/>
      <c r="HR957" s="136"/>
      <c r="HS957" s="136"/>
      <c r="HT957" s="136"/>
      <c r="HU957" s="136"/>
      <c r="HV957" s="136"/>
      <c r="HW957" s="136"/>
      <c r="HX957" s="136"/>
      <c r="HY957" s="136"/>
      <c r="HZ957" s="136"/>
      <c r="IA957" s="136"/>
      <c r="IB957" s="136"/>
      <c r="IC957" s="136"/>
      <c r="ID957" s="136"/>
      <c r="IE957" s="136"/>
      <c r="IF957" s="136"/>
      <c r="IG957" s="136"/>
    </row>
    <row r="958" spans="1:241" ht="15" customHeight="1" x14ac:dyDescent="0.25">
      <c r="A958" s="135" t="s">
        <v>688</v>
      </c>
      <c r="B958" s="205">
        <v>6651975</v>
      </c>
      <c r="C958" s="205">
        <v>2844500</v>
      </c>
      <c r="D958" s="205">
        <v>919788</v>
      </c>
      <c r="E958" s="205">
        <v>1309315</v>
      </c>
      <c r="F958" s="205">
        <v>1547951</v>
      </c>
      <c r="G958" s="205">
        <v>341787</v>
      </c>
      <c r="H958" s="242">
        <v>13615316</v>
      </c>
      <c r="I958" s="136"/>
      <c r="J958" s="208" t="s">
        <v>1022</v>
      </c>
      <c r="K958" s="208">
        <v>5010873.333333333</v>
      </c>
      <c r="L958" s="208">
        <v>2487057.5714285714</v>
      </c>
      <c r="M958" s="208">
        <v>760234.28571428568</v>
      </c>
      <c r="N958" s="208">
        <v>792541.47619047621</v>
      </c>
      <c r="O958" s="208">
        <v>1546525.5238095238</v>
      </c>
      <c r="P958" s="208">
        <v>276133.14285714284</v>
      </c>
      <c r="Q958" s="208">
        <v>10873365.333333334</v>
      </c>
      <c r="R958" s="136"/>
      <c r="S958" s="136"/>
      <c r="T958" s="136"/>
      <c r="U958" s="136"/>
      <c r="V958" s="136"/>
      <c r="W958" s="136"/>
      <c r="X958" s="136"/>
      <c r="Y958" s="136"/>
      <c r="Z958" s="136"/>
      <c r="AA958" s="136"/>
      <c r="AB958" s="136"/>
      <c r="AC958" s="136"/>
      <c r="AD958" s="136"/>
      <c r="AE958" s="136"/>
      <c r="AF958" s="136"/>
      <c r="AG958" s="136"/>
      <c r="AH958" s="136"/>
      <c r="AI958" s="136"/>
      <c r="AJ958" s="136"/>
      <c r="AK958" s="136"/>
      <c r="AL958" s="136"/>
      <c r="AM958" s="136"/>
      <c r="AN958" s="136"/>
      <c r="AO958" s="136"/>
      <c r="AP958" s="136"/>
      <c r="AQ958" s="136"/>
      <c r="AR958" s="136"/>
      <c r="AS958" s="136"/>
      <c r="AT958" s="136"/>
      <c r="AU958" s="136"/>
      <c r="AV958" s="136"/>
      <c r="AW958" s="136"/>
      <c r="AX958" s="136"/>
      <c r="AY958" s="136"/>
      <c r="AZ958" s="136"/>
      <c r="BA958" s="136"/>
      <c r="BB958" s="136"/>
      <c r="BC958" s="136"/>
      <c r="BD958" s="136"/>
      <c r="BE958" s="136"/>
      <c r="BF958" s="136"/>
      <c r="BG958" s="136"/>
      <c r="BH958" s="136"/>
      <c r="BI958" s="136"/>
      <c r="BJ958" s="136"/>
      <c r="BK958" s="136"/>
      <c r="BL958" s="136"/>
      <c r="BM958" s="136"/>
      <c r="BN958" s="136"/>
      <c r="BO958" s="136"/>
      <c r="BP958" s="136"/>
      <c r="BQ958" s="136"/>
      <c r="BR958" s="136"/>
      <c r="BS958" s="136"/>
      <c r="BT958" s="136"/>
      <c r="BU958" s="136"/>
      <c r="BV958" s="136"/>
      <c r="BW958" s="136"/>
      <c r="BX958" s="136"/>
      <c r="BY958" s="136"/>
      <c r="BZ958" s="136"/>
      <c r="CA958" s="136"/>
      <c r="CB958" s="136"/>
      <c r="CC958" s="136"/>
      <c r="CD958" s="136"/>
      <c r="CE958" s="136"/>
      <c r="CF958" s="136"/>
      <c r="CG958" s="136"/>
      <c r="CH958" s="136"/>
      <c r="CI958" s="136"/>
      <c r="CJ958" s="136"/>
      <c r="CK958" s="136"/>
      <c r="CL958" s="136"/>
      <c r="CM958" s="136"/>
      <c r="CN958" s="136"/>
      <c r="CO958" s="136"/>
      <c r="CP958" s="136"/>
      <c r="CQ958" s="136"/>
      <c r="CR958" s="136"/>
      <c r="CS958" s="136"/>
      <c r="CT958" s="136"/>
      <c r="CU958" s="136"/>
      <c r="CV958" s="136"/>
      <c r="CW958" s="136"/>
      <c r="CX958" s="136"/>
      <c r="CY958" s="136"/>
      <c r="CZ958" s="136"/>
      <c r="DA958" s="136"/>
      <c r="DB958" s="136"/>
      <c r="DC958" s="136"/>
      <c r="DD958" s="136"/>
      <c r="DE958" s="136"/>
      <c r="DF958" s="136"/>
      <c r="DG958" s="136"/>
      <c r="DH958" s="136"/>
      <c r="DI958" s="136"/>
      <c r="DJ958" s="136"/>
      <c r="DK958" s="136"/>
      <c r="DL958" s="136"/>
      <c r="DM958" s="136"/>
      <c r="DN958" s="136"/>
      <c r="DO958" s="136"/>
      <c r="DP958" s="136"/>
      <c r="DQ958" s="136"/>
      <c r="DR958" s="136"/>
      <c r="DS958" s="136"/>
      <c r="DT958" s="136"/>
      <c r="DU958" s="136"/>
      <c r="DV958" s="136"/>
      <c r="DW958" s="136"/>
      <c r="DX958" s="136"/>
      <c r="DY958" s="136"/>
      <c r="DZ958" s="136"/>
      <c r="EA958" s="136"/>
      <c r="EB958" s="136"/>
      <c r="EC958" s="136"/>
      <c r="ED958" s="136"/>
      <c r="EE958" s="136"/>
      <c r="EF958" s="136"/>
      <c r="EG958" s="136"/>
      <c r="EH958" s="136"/>
      <c r="EI958" s="136"/>
      <c r="EJ958" s="136"/>
      <c r="EK958" s="136"/>
      <c r="EL958" s="136"/>
      <c r="EM958" s="136"/>
      <c r="EN958" s="136"/>
      <c r="EO958" s="136"/>
      <c r="EP958" s="136"/>
      <c r="EQ958" s="136"/>
      <c r="ER958" s="136"/>
      <c r="ES958" s="136"/>
      <c r="ET958" s="136"/>
      <c r="EU958" s="136"/>
      <c r="EV958" s="136"/>
      <c r="EW958" s="136"/>
      <c r="EX958" s="136"/>
      <c r="EY958" s="136"/>
      <c r="EZ958" s="136"/>
      <c r="FA958" s="136"/>
      <c r="FB958" s="136"/>
      <c r="FC958" s="136"/>
      <c r="FD958" s="136"/>
      <c r="FE958" s="136"/>
      <c r="FF958" s="136"/>
      <c r="FG958" s="136"/>
      <c r="FH958" s="136"/>
      <c r="FI958" s="136"/>
      <c r="FJ958" s="136"/>
      <c r="FK958" s="136"/>
      <c r="FL958" s="136"/>
      <c r="FM958" s="136"/>
      <c r="FN958" s="136"/>
      <c r="FO958" s="136"/>
      <c r="FP958" s="136"/>
      <c r="FQ958" s="136"/>
      <c r="FR958" s="136"/>
      <c r="FS958" s="136"/>
      <c r="FT958" s="136"/>
      <c r="FU958" s="136"/>
      <c r="FV958" s="136"/>
      <c r="FW958" s="136"/>
      <c r="FX958" s="136"/>
      <c r="FY958" s="136"/>
      <c r="FZ958" s="136"/>
      <c r="GA958" s="136"/>
      <c r="GB958" s="136"/>
      <c r="GC958" s="136"/>
      <c r="GD958" s="136"/>
      <c r="GE958" s="136"/>
      <c r="GF958" s="136"/>
      <c r="GG958" s="136"/>
      <c r="GH958" s="136"/>
      <c r="GI958" s="136"/>
      <c r="GJ958" s="136"/>
      <c r="GK958" s="136"/>
      <c r="GL958" s="136"/>
      <c r="GM958" s="136"/>
      <c r="GN958" s="136"/>
      <c r="GO958" s="136"/>
      <c r="GP958" s="136"/>
      <c r="GQ958" s="136"/>
      <c r="GR958" s="136"/>
      <c r="GS958" s="136"/>
      <c r="GT958" s="136"/>
      <c r="GU958" s="136"/>
      <c r="GV958" s="136"/>
      <c r="GW958" s="136"/>
      <c r="GX958" s="136"/>
      <c r="GY958" s="136"/>
      <c r="GZ958" s="136"/>
      <c r="HA958" s="136"/>
      <c r="HB958" s="136"/>
      <c r="HC958" s="136"/>
      <c r="HD958" s="136"/>
      <c r="HE958" s="136"/>
      <c r="HF958" s="136"/>
      <c r="HG958" s="136"/>
      <c r="HH958" s="136"/>
      <c r="HI958" s="136"/>
      <c r="HJ958" s="136"/>
      <c r="HK958" s="136"/>
      <c r="HL958" s="136"/>
      <c r="HM958" s="136"/>
      <c r="HN958" s="136"/>
      <c r="HO958" s="136"/>
      <c r="HP958" s="136"/>
      <c r="HQ958" s="136"/>
      <c r="HR958" s="136"/>
      <c r="HS958" s="136"/>
      <c r="HT958" s="136"/>
      <c r="HU958" s="136"/>
      <c r="HV958" s="136"/>
      <c r="HW958" s="136"/>
      <c r="HX958" s="136"/>
      <c r="HY958" s="136"/>
      <c r="HZ958" s="136"/>
      <c r="IA958" s="136"/>
      <c r="IB958" s="136"/>
      <c r="IC958" s="136"/>
      <c r="ID958" s="136"/>
      <c r="IE958" s="136"/>
      <c r="IF958" s="136"/>
      <c r="IG958" s="136"/>
    </row>
    <row r="959" spans="1:241" ht="15" customHeight="1" x14ac:dyDescent="0.25">
      <c r="A959" s="212" t="s">
        <v>1019</v>
      </c>
      <c r="B959" s="212">
        <v>111971292</v>
      </c>
      <c r="C959" s="212">
        <v>61674687</v>
      </c>
      <c r="D959" s="212">
        <v>14809181</v>
      </c>
      <c r="E959" s="212">
        <v>22457280</v>
      </c>
      <c r="F959" s="212">
        <v>37389668</v>
      </c>
      <c r="G959" s="212">
        <v>6936462</v>
      </c>
      <c r="H959" s="243">
        <v>255238570</v>
      </c>
      <c r="I959" s="136"/>
      <c r="J959" s="136"/>
      <c r="K959" s="136"/>
      <c r="L959" s="136"/>
      <c r="M959" s="136"/>
      <c r="N959" s="136"/>
      <c r="O959" s="136"/>
      <c r="P959" s="136"/>
      <c r="Q959" s="136"/>
      <c r="R959" s="136"/>
      <c r="S959" s="136"/>
      <c r="T959" s="136"/>
      <c r="U959" s="136"/>
      <c r="V959" s="136"/>
      <c r="W959" s="136"/>
      <c r="X959" s="136"/>
      <c r="Y959" s="136"/>
      <c r="Z959" s="136"/>
      <c r="AA959" s="136"/>
      <c r="AB959" s="136"/>
      <c r="AC959" s="136"/>
      <c r="AD959" s="136"/>
      <c r="AE959" s="136"/>
      <c r="AF959" s="136"/>
      <c r="AG959" s="136"/>
      <c r="AH959" s="136"/>
      <c r="AI959" s="136"/>
      <c r="AJ959" s="136"/>
      <c r="AK959" s="136"/>
      <c r="AL959" s="136"/>
      <c r="AM959" s="136"/>
      <c r="AN959" s="136"/>
      <c r="AO959" s="136"/>
      <c r="AP959" s="136"/>
      <c r="AQ959" s="136"/>
      <c r="AR959" s="136"/>
      <c r="AS959" s="136"/>
      <c r="AT959" s="136"/>
      <c r="AU959" s="136"/>
      <c r="AV959" s="136"/>
      <c r="AW959" s="136"/>
      <c r="AX959" s="136"/>
      <c r="AY959" s="136"/>
      <c r="AZ959" s="136"/>
      <c r="BA959" s="136"/>
      <c r="BB959" s="136"/>
      <c r="BC959" s="136"/>
      <c r="BD959" s="136"/>
      <c r="BE959" s="136"/>
      <c r="BF959" s="136"/>
      <c r="BG959" s="136"/>
      <c r="BH959" s="136"/>
      <c r="BI959" s="136"/>
      <c r="BJ959" s="136"/>
      <c r="BK959" s="136"/>
      <c r="BL959" s="136"/>
      <c r="BM959" s="136"/>
      <c r="BN959" s="136"/>
      <c r="BO959" s="136"/>
      <c r="BP959" s="136"/>
      <c r="BQ959" s="136"/>
      <c r="BR959" s="136"/>
      <c r="BS959" s="136"/>
      <c r="BT959" s="136"/>
      <c r="BU959" s="136"/>
      <c r="BV959" s="136"/>
      <c r="BW959" s="136"/>
      <c r="BX959" s="136"/>
      <c r="BY959" s="136"/>
      <c r="BZ959" s="136"/>
      <c r="CA959" s="136"/>
      <c r="CB959" s="136"/>
      <c r="CC959" s="136"/>
      <c r="CD959" s="136"/>
      <c r="CE959" s="136"/>
      <c r="CF959" s="136"/>
      <c r="CG959" s="136"/>
      <c r="CH959" s="136"/>
      <c r="CI959" s="136"/>
      <c r="CJ959" s="136"/>
      <c r="CK959" s="136"/>
      <c r="CL959" s="136"/>
      <c r="CM959" s="136"/>
      <c r="CN959" s="136"/>
      <c r="CO959" s="136"/>
      <c r="CP959" s="136"/>
      <c r="CQ959" s="136"/>
      <c r="CR959" s="136"/>
      <c r="CS959" s="136"/>
      <c r="CT959" s="136"/>
      <c r="CU959" s="136"/>
      <c r="CV959" s="136"/>
      <c r="CW959" s="136"/>
      <c r="CX959" s="136"/>
      <c r="CY959" s="136"/>
      <c r="CZ959" s="136"/>
      <c r="DA959" s="136"/>
      <c r="DB959" s="136"/>
      <c r="DC959" s="136"/>
      <c r="DD959" s="136"/>
      <c r="DE959" s="136"/>
      <c r="DF959" s="136"/>
      <c r="DG959" s="136"/>
      <c r="DH959" s="136"/>
      <c r="DI959" s="136"/>
      <c r="DJ959" s="136"/>
      <c r="DK959" s="136"/>
      <c r="DL959" s="136"/>
      <c r="DM959" s="136"/>
      <c r="DN959" s="136"/>
      <c r="DO959" s="136"/>
      <c r="DP959" s="136"/>
      <c r="DQ959" s="136"/>
      <c r="DR959" s="136"/>
      <c r="DS959" s="136"/>
      <c r="DT959" s="136"/>
      <c r="DU959" s="136"/>
      <c r="DV959" s="136"/>
      <c r="DW959" s="136"/>
      <c r="DX959" s="136"/>
      <c r="DY959" s="136"/>
      <c r="DZ959" s="136"/>
      <c r="EA959" s="136"/>
      <c r="EB959" s="136"/>
      <c r="EC959" s="136"/>
      <c r="ED959" s="136"/>
      <c r="EE959" s="136"/>
      <c r="EF959" s="136"/>
      <c r="EG959" s="136"/>
      <c r="EH959" s="136"/>
      <c r="EI959" s="136"/>
      <c r="EJ959" s="136"/>
      <c r="EK959" s="136"/>
      <c r="EL959" s="136"/>
      <c r="EM959" s="136"/>
      <c r="EN959" s="136"/>
      <c r="EO959" s="136"/>
      <c r="EP959" s="136"/>
      <c r="EQ959" s="136"/>
      <c r="ER959" s="136"/>
      <c r="ES959" s="136"/>
      <c r="ET959" s="136"/>
      <c r="EU959" s="136"/>
      <c r="EV959" s="136"/>
      <c r="EW959" s="136"/>
      <c r="EX959" s="136"/>
      <c r="EY959" s="136"/>
      <c r="EZ959" s="136"/>
      <c r="FA959" s="136"/>
      <c r="FB959" s="136"/>
      <c r="FC959" s="136"/>
      <c r="FD959" s="136"/>
      <c r="FE959" s="136"/>
      <c r="FF959" s="136"/>
      <c r="FG959" s="136"/>
      <c r="FH959" s="136"/>
      <c r="FI959" s="136"/>
      <c r="FJ959" s="136"/>
      <c r="FK959" s="136"/>
      <c r="FL959" s="136"/>
      <c r="FM959" s="136"/>
      <c r="FN959" s="136"/>
      <c r="FO959" s="136"/>
      <c r="FP959" s="136"/>
      <c r="FQ959" s="136"/>
      <c r="FR959" s="136"/>
      <c r="FS959" s="136"/>
      <c r="FT959" s="136"/>
      <c r="FU959" s="136"/>
      <c r="FV959" s="136"/>
      <c r="FW959" s="136"/>
      <c r="FX959" s="136"/>
      <c r="FY959" s="136"/>
      <c r="FZ959" s="136"/>
      <c r="GA959" s="136"/>
      <c r="GB959" s="136"/>
      <c r="GC959" s="136"/>
      <c r="GD959" s="136"/>
      <c r="GE959" s="136"/>
      <c r="GF959" s="136"/>
      <c r="GG959" s="136"/>
      <c r="GH959" s="136"/>
      <c r="GI959" s="136"/>
      <c r="GJ959" s="136"/>
      <c r="GK959" s="136"/>
      <c r="GL959" s="136"/>
      <c r="GM959" s="136"/>
      <c r="GN959" s="136"/>
      <c r="GO959" s="136"/>
      <c r="GP959" s="136"/>
      <c r="GQ959" s="136"/>
      <c r="GR959" s="136"/>
      <c r="GS959" s="136"/>
      <c r="GT959" s="136"/>
      <c r="GU959" s="136"/>
      <c r="GV959" s="136"/>
      <c r="GW959" s="136"/>
      <c r="GX959" s="136"/>
      <c r="GY959" s="136"/>
      <c r="GZ959" s="136"/>
      <c r="HA959" s="136"/>
      <c r="HB959" s="136"/>
      <c r="HC959" s="136"/>
      <c r="HD959" s="136"/>
      <c r="HE959" s="136"/>
      <c r="HF959" s="136"/>
      <c r="HG959" s="136"/>
      <c r="HH959" s="136"/>
      <c r="HI959" s="136"/>
      <c r="HJ959" s="136"/>
      <c r="HK959" s="136"/>
      <c r="HL959" s="136"/>
      <c r="HM959" s="136"/>
      <c r="HN959" s="136"/>
      <c r="HO959" s="136"/>
      <c r="HP959" s="136"/>
      <c r="HQ959" s="136"/>
      <c r="HR959" s="136"/>
      <c r="HS959" s="136"/>
      <c r="HT959" s="136"/>
      <c r="HU959" s="136"/>
      <c r="HV959" s="136"/>
      <c r="HW959" s="136"/>
      <c r="HX959" s="136"/>
      <c r="HY959" s="136"/>
      <c r="HZ959" s="136"/>
      <c r="IA959" s="136"/>
      <c r="IB959" s="136"/>
      <c r="IC959" s="136"/>
      <c r="ID959" s="136"/>
      <c r="IE959" s="136"/>
      <c r="IF959" s="136"/>
      <c r="IG959" s="136"/>
    </row>
    <row r="960" spans="1:241" ht="15" customHeight="1" x14ac:dyDescent="0.25">
      <c r="A960" s="208" t="s">
        <v>1020</v>
      </c>
      <c r="B960" s="208">
        <v>4868317.0434782607</v>
      </c>
      <c r="C960" s="208">
        <v>2681508.1304347827</v>
      </c>
      <c r="D960" s="208">
        <v>643877.43478260865</v>
      </c>
      <c r="E960" s="208">
        <v>976403.47826086951</v>
      </c>
      <c r="F960" s="208">
        <v>1625637.7391304348</v>
      </c>
      <c r="G960" s="208">
        <v>301585.30434782611</v>
      </c>
      <c r="H960" s="208">
        <v>11097329.130434783</v>
      </c>
      <c r="I960" s="136"/>
      <c r="J960" s="136"/>
      <c r="K960" s="136"/>
      <c r="L960" s="136"/>
      <c r="M960" s="136"/>
      <c r="N960" s="136"/>
      <c r="O960" s="136"/>
      <c r="P960" s="136"/>
      <c r="Q960" s="136"/>
      <c r="R960" s="136"/>
      <c r="S960" s="136"/>
      <c r="T960" s="136"/>
      <c r="U960" s="136"/>
      <c r="V960" s="136"/>
      <c r="W960" s="136"/>
      <c r="X960" s="136"/>
      <c r="Y960" s="136"/>
      <c r="Z960" s="136"/>
      <c r="AA960" s="136"/>
      <c r="AB960" s="136"/>
      <c r="AC960" s="136"/>
      <c r="AD960" s="136"/>
      <c r="AE960" s="136"/>
      <c r="AF960" s="136"/>
      <c r="AG960" s="136"/>
      <c r="AH960" s="136"/>
      <c r="AI960" s="136"/>
      <c r="AJ960" s="136"/>
      <c r="AK960" s="136"/>
      <c r="AL960" s="136"/>
      <c r="AM960" s="136"/>
      <c r="AN960" s="136"/>
      <c r="AO960" s="136"/>
      <c r="AP960" s="136"/>
      <c r="AQ960" s="136"/>
      <c r="AR960" s="136"/>
      <c r="AS960" s="136"/>
      <c r="AT960" s="136"/>
      <c r="AU960" s="136"/>
      <c r="AV960" s="136"/>
      <c r="AW960" s="136"/>
      <c r="AX960" s="136"/>
      <c r="AY960" s="136"/>
      <c r="AZ960" s="136"/>
      <c r="BA960" s="136"/>
      <c r="BB960" s="136"/>
      <c r="BC960" s="136"/>
      <c r="BD960" s="136"/>
      <c r="BE960" s="136"/>
      <c r="BF960" s="136"/>
      <c r="BG960" s="136"/>
      <c r="BH960" s="136"/>
      <c r="BI960" s="136"/>
      <c r="BJ960" s="136"/>
      <c r="BK960" s="136"/>
      <c r="BL960" s="136"/>
      <c r="BM960" s="136"/>
      <c r="BN960" s="136"/>
      <c r="BO960" s="136"/>
      <c r="BP960" s="136"/>
      <c r="BQ960" s="136"/>
      <c r="BR960" s="136"/>
      <c r="BS960" s="136"/>
      <c r="BT960" s="136"/>
      <c r="BU960" s="136"/>
      <c r="BV960" s="136"/>
      <c r="BW960" s="136"/>
      <c r="BX960" s="136"/>
      <c r="BY960" s="136"/>
      <c r="BZ960" s="136"/>
      <c r="CA960" s="136"/>
      <c r="CB960" s="136"/>
      <c r="CC960" s="136"/>
      <c r="CD960" s="136"/>
      <c r="CE960" s="136"/>
      <c r="CF960" s="136"/>
      <c r="CG960" s="136"/>
      <c r="CH960" s="136"/>
      <c r="CI960" s="136"/>
      <c r="CJ960" s="136"/>
      <c r="CK960" s="136"/>
      <c r="CL960" s="136"/>
      <c r="CM960" s="136"/>
      <c r="CN960" s="136"/>
      <c r="CO960" s="136"/>
      <c r="CP960" s="136"/>
      <c r="CQ960" s="136"/>
      <c r="CR960" s="136"/>
      <c r="CS960" s="136"/>
      <c r="CT960" s="136"/>
      <c r="CU960" s="136"/>
      <c r="CV960" s="136"/>
      <c r="CW960" s="136"/>
      <c r="CX960" s="136"/>
      <c r="CY960" s="136"/>
      <c r="CZ960" s="136"/>
      <c r="DA960" s="136"/>
      <c r="DB960" s="136"/>
      <c r="DC960" s="136"/>
      <c r="DD960" s="136"/>
      <c r="DE960" s="136"/>
      <c r="DF960" s="136"/>
      <c r="DG960" s="136"/>
      <c r="DH960" s="136"/>
      <c r="DI960" s="136"/>
      <c r="DJ960" s="136"/>
      <c r="DK960" s="136"/>
      <c r="DL960" s="136"/>
      <c r="DM960" s="136"/>
      <c r="DN960" s="136"/>
      <c r="DO960" s="136"/>
      <c r="DP960" s="136"/>
      <c r="DQ960" s="136"/>
      <c r="DR960" s="136"/>
      <c r="DS960" s="136"/>
      <c r="DT960" s="136"/>
      <c r="DU960" s="136"/>
      <c r="DV960" s="136"/>
      <c r="DW960" s="136"/>
      <c r="DX960" s="136"/>
      <c r="DY960" s="136"/>
      <c r="DZ960" s="136"/>
      <c r="EA960" s="136"/>
      <c r="EB960" s="136"/>
      <c r="EC960" s="136"/>
      <c r="ED960" s="136"/>
      <c r="EE960" s="136"/>
      <c r="EF960" s="136"/>
      <c r="EG960" s="136"/>
      <c r="EH960" s="136"/>
      <c r="EI960" s="136"/>
      <c r="EJ960" s="136"/>
      <c r="EK960" s="136"/>
      <c r="EL960" s="136"/>
      <c r="EM960" s="136"/>
      <c r="EN960" s="136"/>
      <c r="EO960" s="136"/>
      <c r="EP960" s="136"/>
      <c r="EQ960" s="136"/>
      <c r="ER960" s="136"/>
      <c r="ES960" s="136"/>
      <c r="ET960" s="136"/>
      <c r="EU960" s="136"/>
      <c r="EV960" s="136"/>
      <c r="EW960" s="136"/>
      <c r="EX960" s="136"/>
      <c r="EY960" s="136"/>
      <c r="EZ960" s="136"/>
      <c r="FA960" s="136"/>
      <c r="FB960" s="136"/>
      <c r="FC960" s="136"/>
      <c r="FD960" s="136"/>
      <c r="FE960" s="136"/>
      <c r="FF960" s="136"/>
      <c r="FG960" s="136"/>
      <c r="FH960" s="136"/>
      <c r="FI960" s="136"/>
      <c r="FJ960" s="136"/>
      <c r="FK960" s="136"/>
      <c r="FL960" s="136"/>
      <c r="FM960" s="136"/>
      <c r="FN960" s="136"/>
      <c r="FO960" s="136"/>
      <c r="FP960" s="136"/>
      <c r="FQ960" s="136"/>
      <c r="FR960" s="136"/>
      <c r="FS960" s="136"/>
      <c r="FT960" s="136"/>
      <c r="FU960" s="136"/>
      <c r="FV960" s="136"/>
      <c r="FW960" s="136"/>
      <c r="FX960" s="136"/>
      <c r="FY960" s="136"/>
      <c r="FZ960" s="136"/>
      <c r="GA960" s="136"/>
      <c r="GB960" s="136"/>
      <c r="GC960" s="136"/>
      <c r="GD960" s="136"/>
      <c r="GE960" s="136"/>
      <c r="GF960" s="136"/>
      <c r="GG960" s="136"/>
      <c r="GH960" s="136"/>
      <c r="GI960" s="136"/>
      <c r="GJ960" s="136"/>
      <c r="GK960" s="136"/>
      <c r="GL960" s="136"/>
      <c r="GM960" s="136"/>
      <c r="GN960" s="136"/>
      <c r="GO960" s="136"/>
      <c r="GP960" s="136"/>
      <c r="GQ960" s="136"/>
      <c r="GR960" s="136"/>
      <c r="GS960" s="136"/>
      <c r="GT960" s="136"/>
      <c r="GU960" s="136"/>
      <c r="GV960" s="136"/>
      <c r="GW960" s="136"/>
      <c r="GX960" s="136"/>
      <c r="GY960" s="136"/>
      <c r="GZ960" s="136"/>
      <c r="HA960" s="136"/>
      <c r="HB960" s="136"/>
      <c r="HC960" s="136"/>
      <c r="HD960" s="136"/>
      <c r="HE960" s="136"/>
      <c r="HF960" s="136"/>
      <c r="HG960" s="136"/>
      <c r="HH960" s="136"/>
      <c r="HI960" s="136"/>
      <c r="HJ960" s="136"/>
      <c r="HK960" s="136"/>
      <c r="HL960" s="136"/>
      <c r="HM960" s="136"/>
      <c r="HN960" s="136"/>
      <c r="HO960" s="136"/>
      <c r="HP960" s="136"/>
      <c r="HQ960" s="136"/>
      <c r="HR960" s="136"/>
      <c r="HS960" s="136"/>
      <c r="HT960" s="136"/>
      <c r="HU960" s="136"/>
      <c r="HV960" s="136"/>
      <c r="HW960" s="136"/>
      <c r="HX960" s="136"/>
      <c r="HY960" s="136"/>
      <c r="HZ960" s="136"/>
      <c r="IA960" s="136"/>
      <c r="IB960" s="136"/>
      <c r="IC960" s="136"/>
      <c r="ID960" s="136"/>
      <c r="IE960" s="136"/>
      <c r="IF960" s="136"/>
      <c r="IG960" s="136"/>
    </row>
    <row r="961" spans="1:241" ht="15" customHeight="1" x14ac:dyDescent="0.25">
      <c r="A961" s="135"/>
      <c r="B961" s="135"/>
      <c r="C961" s="135"/>
      <c r="D961" s="135"/>
      <c r="E961" s="135"/>
      <c r="F961" s="135"/>
      <c r="G961" s="135"/>
      <c r="H961" s="135"/>
      <c r="I961" s="136"/>
      <c r="J961" s="136"/>
      <c r="K961" s="136"/>
      <c r="L961" s="136"/>
      <c r="M961" s="136"/>
      <c r="N961" s="136"/>
      <c r="O961" s="136"/>
      <c r="P961" s="136"/>
      <c r="Q961" s="136"/>
      <c r="R961" s="136"/>
      <c r="S961" s="136"/>
      <c r="T961" s="136"/>
      <c r="U961" s="136"/>
      <c r="V961" s="136"/>
      <c r="W961" s="136"/>
      <c r="X961" s="136"/>
      <c r="Y961" s="136"/>
      <c r="Z961" s="136"/>
      <c r="AA961" s="136"/>
      <c r="AB961" s="136"/>
      <c r="AC961" s="136"/>
      <c r="AD961" s="136"/>
      <c r="AE961" s="136"/>
      <c r="AF961" s="136"/>
      <c r="AG961" s="136"/>
      <c r="AH961" s="136"/>
      <c r="AI961" s="136"/>
      <c r="AJ961" s="136"/>
      <c r="AK961" s="136"/>
      <c r="AL961" s="136"/>
      <c r="AM961" s="136"/>
      <c r="AN961" s="136"/>
      <c r="AO961" s="136"/>
      <c r="AP961" s="136"/>
      <c r="AQ961" s="136"/>
      <c r="AR961" s="136"/>
      <c r="AS961" s="136"/>
      <c r="AT961" s="136"/>
      <c r="AU961" s="136"/>
      <c r="AV961" s="136"/>
      <c r="AW961" s="136"/>
      <c r="AX961" s="136"/>
      <c r="AY961" s="136"/>
      <c r="AZ961" s="136"/>
      <c r="BA961" s="136"/>
      <c r="BB961" s="136"/>
      <c r="BC961" s="136"/>
      <c r="BD961" s="136"/>
      <c r="BE961" s="136"/>
      <c r="BF961" s="136"/>
      <c r="BG961" s="136"/>
      <c r="BH961" s="136"/>
      <c r="BI961" s="136"/>
      <c r="BJ961" s="136"/>
      <c r="BK961" s="136"/>
      <c r="BL961" s="136"/>
      <c r="BM961" s="136"/>
      <c r="BN961" s="136"/>
      <c r="BO961" s="136"/>
      <c r="BP961" s="136"/>
      <c r="BQ961" s="136"/>
      <c r="BR961" s="136"/>
      <c r="BS961" s="136"/>
      <c r="BT961" s="136"/>
      <c r="BU961" s="136"/>
      <c r="BV961" s="136"/>
      <c r="BW961" s="136"/>
      <c r="BX961" s="136"/>
      <c r="BY961" s="136"/>
      <c r="BZ961" s="136"/>
      <c r="CA961" s="136"/>
      <c r="CB961" s="136"/>
      <c r="CC961" s="136"/>
      <c r="CD961" s="136"/>
      <c r="CE961" s="136"/>
      <c r="CF961" s="136"/>
      <c r="CG961" s="136"/>
      <c r="CH961" s="136"/>
      <c r="CI961" s="136"/>
      <c r="CJ961" s="136"/>
      <c r="CK961" s="136"/>
      <c r="CL961" s="136"/>
      <c r="CM961" s="136"/>
      <c r="CN961" s="136"/>
      <c r="CO961" s="136"/>
      <c r="CP961" s="136"/>
      <c r="CQ961" s="136"/>
      <c r="CR961" s="136"/>
      <c r="CS961" s="136"/>
      <c r="CT961" s="136"/>
      <c r="CU961" s="136"/>
      <c r="CV961" s="136"/>
      <c r="CW961" s="136"/>
      <c r="CX961" s="136"/>
      <c r="CY961" s="136"/>
      <c r="CZ961" s="136"/>
      <c r="DA961" s="136"/>
      <c r="DB961" s="136"/>
      <c r="DC961" s="136"/>
      <c r="DD961" s="136"/>
      <c r="DE961" s="136"/>
      <c r="DF961" s="136"/>
      <c r="DG961" s="136"/>
      <c r="DH961" s="136"/>
      <c r="DI961" s="136"/>
      <c r="DJ961" s="136"/>
      <c r="DK961" s="136"/>
      <c r="DL961" s="136"/>
      <c r="DM961" s="136"/>
      <c r="DN961" s="136"/>
      <c r="DO961" s="136"/>
      <c r="DP961" s="136"/>
      <c r="DQ961" s="136"/>
      <c r="DR961" s="136"/>
      <c r="DS961" s="136"/>
      <c r="DT961" s="136"/>
      <c r="DU961" s="136"/>
      <c r="DV961" s="136"/>
      <c r="DW961" s="136"/>
      <c r="DX961" s="136"/>
      <c r="DY961" s="136"/>
      <c r="DZ961" s="136"/>
      <c r="EA961" s="136"/>
      <c r="EB961" s="136"/>
      <c r="EC961" s="136"/>
      <c r="ED961" s="136"/>
      <c r="EE961" s="136"/>
      <c r="EF961" s="136"/>
      <c r="EG961" s="136"/>
      <c r="EH961" s="136"/>
      <c r="EI961" s="136"/>
      <c r="EJ961" s="136"/>
      <c r="EK961" s="136"/>
      <c r="EL961" s="136"/>
      <c r="EM961" s="136"/>
      <c r="EN961" s="136"/>
      <c r="EO961" s="136"/>
      <c r="EP961" s="136"/>
      <c r="EQ961" s="136"/>
      <c r="ER961" s="136"/>
      <c r="ES961" s="136"/>
      <c r="ET961" s="136"/>
      <c r="EU961" s="136"/>
      <c r="EV961" s="136"/>
      <c r="EW961" s="136"/>
      <c r="EX961" s="136"/>
      <c r="EY961" s="136"/>
      <c r="EZ961" s="136"/>
      <c r="FA961" s="136"/>
      <c r="FB961" s="136"/>
      <c r="FC961" s="136"/>
      <c r="FD961" s="136"/>
      <c r="FE961" s="136"/>
      <c r="FF961" s="136"/>
      <c r="FG961" s="136"/>
      <c r="FH961" s="136"/>
      <c r="FI961" s="136"/>
      <c r="FJ961" s="136"/>
      <c r="FK961" s="136"/>
      <c r="FL961" s="136"/>
      <c r="FM961" s="136"/>
      <c r="FN961" s="136"/>
      <c r="FO961" s="136"/>
      <c r="FP961" s="136"/>
      <c r="FQ961" s="136"/>
      <c r="FR961" s="136"/>
      <c r="FS961" s="136"/>
      <c r="FT961" s="136"/>
      <c r="FU961" s="136"/>
      <c r="FV961" s="136"/>
      <c r="FW961" s="136"/>
      <c r="FX961" s="136"/>
      <c r="FY961" s="136"/>
      <c r="FZ961" s="136"/>
      <c r="GA961" s="136"/>
      <c r="GB961" s="136"/>
      <c r="GC961" s="136"/>
      <c r="GD961" s="136"/>
      <c r="GE961" s="136"/>
      <c r="GF961" s="136"/>
      <c r="GG961" s="136"/>
      <c r="GH961" s="136"/>
      <c r="GI961" s="136"/>
      <c r="GJ961" s="136"/>
      <c r="GK961" s="136"/>
      <c r="GL961" s="136"/>
      <c r="GM961" s="136"/>
      <c r="GN961" s="136"/>
      <c r="GO961" s="136"/>
      <c r="GP961" s="136"/>
      <c r="GQ961" s="136"/>
      <c r="GR961" s="136"/>
      <c r="GS961" s="136"/>
      <c r="GT961" s="136"/>
      <c r="GU961" s="136"/>
      <c r="GV961" s="136"/>
      <c r="GW961" s="136"/>
      <c r="GX961" s="136"/>
      <c r="GY961" s="136"/>
      <c r="GZ961" s="136"/>
      <c r="HA961" s="136"/>
      <c r="HB961" s="136"/>
      <c r="HC961" s="136"/>
      <c r="HD961" s="136"/>
      <c r="HE961" s="136"/>
      <c r="HF961" s="136"/>
      <c r="HG961" s="136"/>
      <c r="HH961" s="136"/>
      <c r="HI961" s="136"/>
      <c r="HJ961" s="136"/>
      <c r="HK961" s="136"/>
      <c r="HL961" s="136"/>
      <c r="HM961" s="136"/>
      <c r="HN961" s="136"/>
      <c r="HO961" s="136"/>
      <c r="HP961" s="136"/>
      <c r="HQ961" s="136"/>
      <c r="HR961" s="136"/>
      <c r="HS961" s="136"/>
      <c r="HT961" s="136"/>
      <c r="HU961" s="136"/>
      <c r="HV961" s="136"/>
      <c r="HW961" s="136"/>
      <c r="HX961" s="136"/>
      <c r="HY961" s="136"/>
      <c r="HZ961" s="136"/>
      <c r="IA961" s="136"/>
      <c r="IB961" s="136"/>
      <c r="IC961" s="136"/>
      <c r="ID961" s="136"/>
      <c r="IE961" s="136"/>
      <c r="IF961" s="136"/>
      <c r="IG961" s="136"/>
    </row>
    <row r="962" spans="1:241" ht="38.1" customHeight="1" x14ac:dyDescent="0.25">
      <c r="A962" s="461" t="s">
        <v>1162</v>
      </c>
      <c r="B962" s="461"/>
      <c r="C962" s="461"/>
      <c r="D962" s="461"/>
      <c r="E962" s="461"/>
      <c r="F962" s="461"/>
      <c r="G962" s="461"/>
      <c r="H962" s="461"/>
      <c r="I962" s="461"/>
      <c r="J962" s="461"/>
      <c r="K962" s="461"/>
      <c r="L962" s="461"/>
      <c r="M962" s="461"/>
      <c r="N962" s="461"/>
      <c r="O962" s="461"/>
      <c r="P962" s="461"/>
      <c r="Q962" s="461"/>
      <c r="R962" s="136"/>
      <c r="S962" s="136"/>
      <c r="T962" s="136"/>
      <c r="U962" s="136"/>
      <c r="V962" s="136"/>
      <c r="W962" s="136"/>
      <c r="X962" s="136"/>
      <c r="Y962" s="136"/>
      <c r="Z962" s="136"/>
      <c r="AA962" s="136"/>
      <c r="AB962" s="136"/>
      <c r="AC962" s="136"/>
      <c r="AD962" s="136"/>
      <c r="AE962" s="136"/>
      <c r="AF962" s="136"/>
      <c r="AG962" s="136"/>
      <c r="AH962" s="136"/>
      <c r="AI962" s="136"/>
      <c r="AJ962" s="136"/>
      <c r="AK962" s="136"/>
      <c r="AL962" s="136"/>
      <c r="AM962" s="136"/>
      <c r="AN962" s="136"/>
      <c r="AO962" s="136"/>
      <c r="AP962" s="136"/>
      <c r="AQ962" s="136"/>
      <c r="AR962" s="136"/>
      <c r="AS962" s="136"/>
      <c r="AT962" s="136"/>
      <c r="AU962" s="136"/>
      <c r="AV962" s="136"/>
      <c r="AW962" s="136"/>
      <c r="AX962" s="136"/>
      <c r="AY962" s="136"/>
      <c r="AZ962" s="136"/>
      <c r="BA962" s="136"/>
      <c r="BB962" s="136"/>
      <c r="BC962" s="136"/>
      <c r="BD962" s="136"/>
      <c r="BE962" s="136"/>
      <c r="BF962" s="136"/>
      <c r="BG962" s="136"/>
      <c r="BH962" s="136"/>
      <c r="BI962" s="136"/>
      <c r="BJ962" s="136"/>
      <c r="BK962" s="136"/>
      <c r="BL962" s="136"/>
      <c r="BM962" s="136"/>
      <c r="BN962" s="136"/>
      <c r="BO962" s="136"/>
      <c r="BP962" s="136"/>
      <c r="BQ962" s="136"/>
      <c r="BR962" s="136"/>
      <c r="BS962" s="136"/>
      <c r="BT962" s="136"/>
      <c r="BU962" s="136"/>
      <c r="BV962" s="136"/>
      <c r="BW962" s="136"/>
      <c r="BX962" s="136"/>
      <c r="BY962" s="136"/>
      <c r="BZ962" s="136"/>
      <c r="CA962" s="136"/>
      <c r="CB962" s="136"/>
      <c r="CC962" s="136"/>
      <c r="CD962" s="136"/>
      <c r="CE962" s="136"/>
      <c r="CF962" s="136"/>
      <c r="CG962" s="136"/>
      <c r="CH962" s="136"/>
      <c r="CI962" s="136"/>
      <c r="CJ962" s="136"/>
      <c r="CK962" s="136"/>
      <c r="CL962" s="136"/>
      <c r="CM962" s="136"/>
      <c r="CN962" s="136"/>
      <c r="CO962" s="136"/>
      <c r="CP962" s="136"/>
      <c r="CQ962" s="136"/>
      <c r="CR962" s="136"/>
      <c r="CS962" s="136"/>
      <c r="CT962" s="136"/>
      <c r="CU962" s="136"/>
      <c r="CV962" s="136"/>
      <c r="CW962" s="136"/>
      <c r="CX962" s="136"/>
      <c r="CY962" s="136"/>
      <c r="CZ962" s="136"/>
      <c r="DA962" s="136"/>
      <c r="DB962" s="136"/>
      <c r="DC962" s="136"/>
      <c r="DD962" s="136"/>
      <c r="DE962" s="136"/>
      <c r="DF962" s="136"/>
      <c r="DG962" s="136"/>
      <c r="DH962" s="136"/>
      <c r="DI962" s="136"/>
      <c r="DJ962" s="136"/>
      <c r="DK962" s="136"/>
      <c r="DL962" s="136"/>
      <c r="DM962" s="136"/>
      <c r="DN962" s="136"/>
      <c r="DO962" s="136"/>
      <c r="DP962" s="136"/>
      <c r="DQ962" s="136"/>
      <c r="DR962" s="136"/>
      <c r="DS962" s="136"/>
      <c r="DT962" s="136"/>
      <c r="DU962" s="136"/>
      <c r="DV962" s="136"/>
      <c r="DW962" s="136"/>
      <c r="DX962" s="136"/>
      <c r="DY962" s="136"/>
      <c r="DZ962" s="136"/>
      <c r="EA962" s="136"/>
      <c r="EB962" s="136"/>
      <c r="EC962" s="136"/>
      <c r="ED962" s="136"/>
      <c r="EE962" s="136"/>
      <c r="EF962" s="136"/>
      <c r="EG962" s="136"/>
      <c r="EH962" s="136"/>
      <c r="EI962" s="136"/>
      <c r="EJ962" s="136"/>
      <c r="EK962" s="136"/>
      <c r="EL962" s="136"/>
      <c r="EM962" s="136"/>
      <c r="EN962" s="136"/>
      <c r="EO962" s="136"/>
      <c r="EP962" s="136"/>
      <c r="EQ962" s="136"/>
      <c r="ER962" s="136"/>
      <c r="ES962" s="136"/>
      <c r="ET962" s="136"/>
      <c r="EU962" s="136"/>
      <c r="EV962" s="136"/>
      <c r="EW962" s="136"/>
      <c r="EX962" s="136"/>
      <c r="EY962" s="136"/>
      <c r="EZ962" s="136"/>
      <c r="FA962" s="136"/>
      <c r="FB962" s="136"/>
      <c r="FC962" s="136"/>
      <c r="FD962" s="136"/>
      <c r="FE962" s="136"/>
      <c r="FF962" s="136"/>
      <c r="FG962" s="136"/>
      <c r="FH962" s="136"/>
      <c r="FI962" s="136"/>
      <c r="FJ962" s="136"/>
      <c r="FK962" s="136"/>
      <c r="FL962" s="136"/>
      <c r="FM962" s="136"/>
      <c r="FN962" s="136"/>
      <c r="FO962" s="136"/>
      <c r="FP962" s="136"/>
      <c r="FQ962" s="136"/>
      <c r="FR962" s="136"/>
      <c r="FS962" s="136"/>
      <c r="FT962" s="136"/>
      <c r="FU962" s="136"/>
      <c r="FV962" s="136"/>
      <c r="FW962" s="136"/>
      <c r="FX962" s="136"/>
      <c r="FY962" s="136"/>
      <c r="FZ962" s="136"/>
      <c r="GA962" s="136"/>
      <c r="GB962" s="136"/>
      <c r="GC962" s="136"/>
      <c r="GD962" s="136"/>
      <c r="GE962" s="136"/>
      <c r="GF962" s="136"/>
      <c r="GG962" s="136"/>
      <c r="GH962" s="136"/>
      <c r="GI962" s="136"/>
      <c r="GJ962" s="136"/>
      <c r="GK962" s="136"/>
      <c r="GL962" s="136"/>
      <c r="GM962" s="136"/>
      <c r="GN962" s="136"/>
      <c r="GO962" s="136"/>
      <c r="GP962" s="136"/>
      <c r="GQ962" s="136"/>
      <c r="GR962" s="136"/>
      <c r="GS962" s="136"/>
      <c r="GT962" s="136"/>
      <c r="GU962" s="136"/>
      <c r="GV962" s="136"/>
      <c r="GW962" s="136"/>
      <c r="GX962" s="136"/>
      <c r="GY962" s="136"/>
      <c r="GZ962" s="136"/>
      <c r="HA962" s="136"/>
      <c r="HB962" s="136"/>
      <c r="HC962" s="136"/>
      <c r="HD962" s="136"/>
      <c r="HE962" s="136"/>
      <c r="HF962" s="136"/>
      <c r="HG962" s="136"/>
      <c r="HH962" s="136"/>
      <c r="HI962" s="136"/>
      <c r="HJ962" s="136"/>
      <c r="HK962" s="136"/>
      <c r="HL962" s="136"/>
      <c r="HM962" s="136"/>
      <c r="HN962" s="136"/>
      <c r="HO962" s="136"/>
      <c r="HP962" s="136"/>
      <c r="HQ962" s="136"/>
      <c r="HR962" s="136"/>
      <c r="HS962" s="136"/>
      <c r="HT962" s="136"/>
      <c r="HU962" s="136"/>
      <c r="HV962" s="136"/>
      <c r="HW962" s="136"/>
      <c r="HX962" s="136"/>
      <c r="HY962" s="136"/>
      <c r="HZ962" s="136"/>
      <c r="IA962" s="136"/>
      <c r="IB962" s="136"/>
      <c r="IC962" s="136"/>
      <c r="ID962" s="136"/>
      <c r="IE962" s="136"/>
      <c r="IF962" s="136"/>
      <c r="IG962" s="136"/>
    </row>
    <row r="963" spans="1:241" ht="12" customHeight="1" x14ac:dyDescent="0.25">
      <c r="A963" s="135"/>
      <c r="B963" s="135"/>
      <c r="C963" s="135"/>
      <c r="D963" s="135"/>
      <c r="E963" s="135"/>
      <c r="F963" s="135"/>
      <c r="G963" s="135"/>
      <c r="H963" s="135"/>
      <c r="I963" s="136"/>
      <c r="J963" s="136"/>
      <c r="K963" s="136"/>
      <c r="L963" s="136"/>
      <c r="M963" s="136"/>
      <c r="N963" s="136"/>
      <c r="O963" s="136"/>
      <c r="P963" s="136"/>
      <c r="Q963" s="136"/>
      <c r="R963" s="136"/>
      <c r="S963" s="136"/>
      <c r="T963" s="136"/>
      <c r="U963" s="136"/>
      <c r="V963" s="136"/>
      <c r="W963" s="136"/>
      <c r="X963" s="136"/>
      <c r="Y963" s="136"/>
      <c r="Z963" s="136"/>
      <c r="AA963" s="136"/>
      <c r="AB963" s="136"/>
      <c r="AC963" s="136"/>
      <c r="AD963" s="136"/>
      <c r="AE963" s="136"/>
      <c r="AF963" s="136"/>
      <c r="AG963" s="136"/>
      <c r="AH963" s="136"/>
      <c r="AI963" s="136"/>
      <c r="AJ963" s="136"/>
      <c r="AK963" s="136"/>
      <c r="AL963" s="136"/>
      <c r="AM963" s="136"/>
      <c r="AN963" s="136"/>
      <c r="AO963" s="136"/>
      <c r="AP963" s="136"/>
      <c r="AQ963" s="136"/>
      <c r="AR963" s="136"/>
      <c r="AS963" s="136"/>
      <c r="AT963" s="136"/>
      <c r="AU963" s="136"/>
      <c r="AV963" s="136"/>
      <c r="AW963" s="136"/>
      <c r="AX963" s="136"/>
      <c r="AY963" s="136"/>
      <c r="AZ963" s="136"/>
      <c r="BA963" s="136"/>
      <c r="BB963" s="136"/>
      <c r="BC963" s="136"/>
      <c r="BD963" s="136"/>
      <c r="BE963" s="136"/>
      <c r="BF963" s="136"/>
      <c r="BG963" s="136"/>
      <c r="BH963" s="136"/>
      <c r="BI963" s="136"/>
      <c r="BJ963" s="136"/>
      <c r="BK963" s="136"/>
      <c r="BL963" s="136"/>
      <c r="BM963" s="136"/>
      <c r="BN963" s="136"/>
      <c r="BO963" s="136"/>
      <c r="BP963" s="136"/>
      <c r="BQ963" s="136"/>
      <c r="BR963" s="136"/>
      <c r="BS963" s="136"/>
      <c r="BT963" s="136"/>
      <c r="BU963" s="136"/>
      <c r="BV963" s="136"/>
      <c r="BW963" s="136"/>
      <c r="BX963" s="136"/>
      <c r="BY963" s="136"/>
      <c r="BZ963" s="136"/>
      <c r="CA963" s="136"/>
      <c r="CB963" s="136"/>
      <c r="CC963" s="136"/>
      <c r="CD963" s="136"/>
      <c r="CE963" s="136"/>
      <c r="CF963" s="136"/>
      <c r="CG963" s="136"/>
      <c r="CH963" s="136"/>
      <c r="CI963" s="136"/>
      <c r="CJ963" s="136"/>
      <c r="CK963" s="136"/>
      <c r="CL963" s="136"/>
      <c r="CM963" s="136"/>
      <c r="CN963" s="136"/>
      <c r="CO963" s="136"/>
      <c r="CP963" s="136"/>
      <c r="CQ963" s="136"/>
      <c r="CR963" s="136"/>
      <c r="CS963" s="136"/>
      <c r="CT963" s="136"/>
      <c r="CU963" s="136"/>
      <c r="CV963" s="136"/>
      <c r="CW963" s="136"/>
      <c r="CX963" s="136"/>
      <c r="CY963" s="136"/>
      <c r="CZ963" s="136"/>
      <c r="DA963" s="136"/>
      <c r="DB963" s="136"/>
      <c r="DC963" s="136"/>
      <c r="DD963" s="136"/>
      <c r="DE963" s="136"/>
      <c r="DF963" s="136"/>
      <c r="DG963" s="136"/>
      <c r="DH963" s="136"/>
      <c r="DI963" s="136"/>
      <c r="DJ963" s="136"/>
      <c r="DK963" s="136"/>
      <c r="DL963" s="136"/>
      <c r="DM963" s="136"/>
      <c r="DN963" s="136"/>
      <c r="DO963" s="136"/>
      <c r="DP963" s="136"/>
      <c r="DQ963" s="136"/>
      <c r="DR963" s="136"/>
      <c r="DS963" s="136"/>
      <c r="DT963" s="136"/>
      <c r="DU963" s="136"/>
      <c r="DV963" s="136"/>
      <c r="DW963" s="136"/>
      <c r="DX963" s="136"/>
      <c r="DY963" s="136"/>
      <c r="DZ963" s="136"/>
      <c r="EA963" s="136"/>
      <c r="EB963" s="136"/>
      <c r="EC963" s="136"/>
      <c r="ED963" s="136"/>
      <c r="EE963" s="136"/>
      <c r="EF963" s="136"/>
      <c r="EG963" s="136"/>
      <c r="EH963" s="136"/>
      <c r="EI963" s="136"/>
      <c r="EJ963" s="136"/>
      <c r="EK963" s="136"/>
      <c r="EL963" s="136"/>
      <c r="EM963" s="136"/>
      <c r="EN963" s="136"/>
      <c r="EO963" s="136"/>
      <c r="EP963" s="136"/>
      <c r="EQ963" s="136"/>
      <c r="ER963" s="136"/>
      <c r="ES963" s="136"/>
      <c r="ET963" s="136"/>
      <c r="EU963" s="136"/>
      <c r="EV963" s="136"/>
      <c r="EW963" s="136"/>
      <c r="EX963" s="136"/>
      <c r="EY963" s="136"/>
      <c r="EZ963" s="136"/>
      <c r="FA963" s="136"/>
      <c r="FB963" s="136"/>
      <c r="FC963" s="136"/>
      <c r="FD963" s="136"/>
      <c r="FE963" s="136"/>
      <c r="FF963" s="136"/>
      <c r="FG963" s="136"/>
      <c r="FH963" s="136"/>
      <c r="FI963" s="136"/>
      <c r="FJ963" s="136"/>
      <c r="FK963" s="136"/>
      <c r="FL963" s="136"/>
      <c r="FM963" s="136"/>
      <c r="FN963" s="136"/>
      <c r="FO963" s="136"/>
      <c r="FP963" s="136"/>
      <c r="FQ963" s="136"/>
      <c r="FR963" s="136"/>
      <c r="FS963" s="136"/>
      <c r="FT963" s="136"/>
      <c r="FU963" s="136"/>
      <c r="FV963" s="136"/>
      <c r="FW963" s="136"/>
      <c r="FX963" s="136"/>
      <c r="FY963" s="136"/>
      <c r="FZ963" s="136"/>
      <c r="GA963" s="136"/>
      <c r="GB963" s="136"/>
      <c r="GC963" s="136"/>
      <c r="GD963" s="136"/>
      <c r="GE963" s="136"/>
      <c r="GF963" s="136"/>
      <c r="GG963" s="136"/>
      <c r="GH963" s="136"/>
      <c r="GI963" s="136"/>
      <c r="GJ963" s="136"/>
      <c r="GK963" s="136"/>
      <c r="GL963" s="136"/>
      <c r="GM963" s="136"/>
      <c r="GN963" s="136"/>
      <c r="GO963" s="136"/>
      <c r="GP963" s="136"/>
      <c r="GQ963" s="136"/>
      <c r="GR963" s="136"/>
      <c r="GS963" s="136"/>
      <c r="GT963" s="136"/>
      <c r="GU963" s="136"/>
      <c r="GV963" s="136"/>
      <c r="GW963" s="136"/>
      <c r="GX963" s="136"/>
      <c r="GY963" s="136"/>
      <c r="GZ963" s="136"/>
      <c r="HA963" s="136"/>
      <c r="HB963" s="136"/>
      <c r="HC963" s="136"/>
      <c r="HD963" s="136"/>
      <c r="HE963" s="136"/>
      <c r="HF963" s="136"/>
      <c r="HG963" s="136"/>
      <c r="HH963" s="136"/>
      <c r="HI963" s="136"/>
      <c r="HJ963" s="136"/>
      <c r="HK963" s="136"/>
      <c r="HL963" s="136"/>
      <c r="HM963" s="136"/>
      <c r="HN963" s="136"/>
      <c r="HO963" s="136"/>
      <c r="HP963" s="136"/>
      <c r="HQ963" s="136"/>
      <c r="HR963" s="136"/>
      <c r="HS963" s="136"/>
      <c r="HT963" s="136"/>
      <c r="HU963" s="136"/>
      <c r="HV963" s="136"/>
      <c r="HW963" s="136"/>
      <c r="HX963" s="136"/>
      <c r="HY963" s="136"/>
      <c r="HZ963" s="136"/>
      <c r="IA963" s="136"/>
      <c r="IB963" s="136"/>
      <c r="IC963" s="136"/>
      <c r="ID963" s="136"/>
      <c r="IE963" s="136"/>
      <c r="IF963" s="136"/>
      <c r="IG963" s="136"/>
    </row>
    <row r="964" spans="1:241" ht="21" customHeight="1" x14ac:dyDescent="0.3">
      <c r="A964" s="134">
        <v>2014</v>
      </c>
      <c r="B964" s="135"/>
      <c r="C964" s="135"/>
      <c r="D964" s="135"/>
      <c r="E964" s="135"/>
      <c r="F964" s="135"/>
      <c r="G964" s="135"/>
      <c r="H964" s="135"/>
      <c r="I964" s="136"/>
      <c r="J964" s="136"/>
      <c r="K964" s="136"/>
      <c r="L964" s="136"/>
      <c r="M964" s="136"/>
      <c r="N964" s="136"/>
      <c r="O964" s="136"/>
      <c r="P964" s="136"/>
      <c r="Q964" s="136"/>
      <c r="R964" s="136"/>
      <c r="S964" s="136"/>
      <c r="T964" s="136"/>
      <c r="U964" s="136"/>
      <c r="V964" s="136"/>
      <c r="W964" s="136"/>
      <c r="X964" s="136"/>
      <c r="Y964" s="136"/>
      <c r="Z964" s="136"/>
      <c r="AA964" s="136"/>
      <c r="AB964" s="136"/>
      <c r="AC964" s="136"/>
      <c r="AD964" s="136"/>
      <c r="AE964" s="136"/>
      <c r="AF964" s="136"/>
      <c r="AG964" s="136"/>
      <c r="AH964" s="136"/>
      <c r="AI964" s="136"/>
      <c r="AJ964" s="136"/>
      <c r="AK964" s="136"/>
      <c r="AL964" s="136"/>
      <c r="AM964" s="136"/>
      <c r="AN964" s="136"/>
      <c r="AO964" s="136"/>
      <c r="AP964" s="136"/>
      <c r="AQ964" s="136"/>
      <c r="AR964" s="136"/>
      <c r="AS964" s="136"/>
      <c r="AT964" s="136"/>
      <c r="AU964" s="136"/>
      <c r="AV964" s="136"/>
      <c r="AW964" s="136"/>
      <c r="AX964" s="136"/>
      <c r="AY964" s="136"/>
      <c r="AZ964" s="136"/>
      <c r="BA964" s="136"/>
      <c r="BB964" s="136"/>
      <c r="BC964" s="136"/>
      <c r="BD964" s="136"/>
      <c r="BE964" s="136"/>
      <c r="BF964" s="136"/>
      <c r="BG964" s="136"/>
      <c r="BH964" s="136"/>
      <c r="BI964" s="136"/>
      <c r="BJ964" s="136"/>
      <c r="BK964" s="136"/>
      <c r="BL964" s="136"/>
      <c r="BM964" s="136"/>
      <c r="BN964" s="136"/>
      <c r="BO964" s="136"/>
      <c r="BP964" s="136"/>
      <c r="BQ964" s="136"/>
      <c r="BR964" s="136"/>
      <c r="BS964" s="136"/>
      <c r="BT964" s="136"/>
      <c r="BU964" s="136"/>
      <c r="BV964" s="136"/>
      <c r="BW964" s="136"/>
      <c r="BX964" s="136"/>
      <c r="BY964" s="136"/>
      <c r="BZ964" s="136"/>
      <c r="CA964" s="136"/>
      <c r="CB964" s="136"/>
      <c r="CC964" s="136"/>
      <c r="CD964" s="136"/>
      <c r="CE964" s="136"/>
      <c r="CF964" s="136"/>
      <c r="CG964" s="136"/>
      <c r="CH964" s="136"/>
      <c r="CI964" s="136"/>
      <c r="CJ964" s="136"/>
      <c r="CK964" s="136"/>
      <c r="CL964" s="136"/>
      <c r="CM964" s="136"/>
      <c r="CN964" s="136"/>
      <c r="CO964" s="136"/>
      <c r="CP964" s="136"/>
      <c r="CQ964" s="136"/>
      <c r="CR964" s="136"/>
      <c r="CS964" s="136"/>
      <c r="CT964" s="136"/>
      <c r="CU964" s="136"/>
      <c r="CV964" s="136"/>
      <c r="CW964" s="136"/>
      <c r="CX964" s="136"/>
      <c r="CY964" s="136"/>
      <c r="CZ964" s="136"/>
      <c r="DA964" s="136"/>
      <c r="DB964" s="136"/>
      <c r="DC964" s="136"/>
      <c r="DD964" s="136"/>
      <c r="DE964" s="136"/>
      <c r="DF964" s="136"/>
      <c r="DG964" s="136"/>
      <c r="DH964" s="136"/>
      <c r="DI964" s="136"/>
      <c r="DJ964" s="136"/>
      <c r="DK964" s="136"/>
      <c r="DL964" s="136"/>
      <c r="DM964" s="136"/>
      <c r="DN964" s="136"/>
      <c r="DO964" s="136"/>
      <c r="DP964" s="136"/>
      <c r="DQ964" s="136"/>
      <c r="DR964" s="136"/>
      <c r="DS964" s="136"/>
      <c r="DT964" s="136"/>
      <c r="DU964" s="136"/>
      <c r="DV964" s="136"/>
      <c r="DW964" s="136"/>
      <c r="DX964" s="136"/>
      <c r="DY964" s="136"/>
      <c r="DZ964" s="136"/>
      <c r="EA964" s="136"/>
      <c r="EB964" s="136"/>
      <c r="EC964" s="136"/>
      <c r="ED964" s="136"/>
      <c r="EE964" s="136"/>
      <c r="EF964" s="136"/>
      <c r="EG964" s="136"/>
      <c r="EH964" s="136"/>
      <c r="EI964" s="136"/>
      <c r="EJ964" s="136"/>
      <c r="EK964" s="136"/>
      <c r="EL964" s="136"/>
      <c r="EM964" s="136"/>
      <c r="EN964" s="136"/>
      <c r="EO964" s="136"/>
      <c r="EP964" s="136"/>
      <c r="EQ964" s="136"/>
      <c r="ER964" s="136"/>
      <c r="ES964" s="136"/>
      <c r="ET964" s="136"/>
      <c r="EU964" s="136"/>
      <c r="EV964" s="136"/>
      <c r="EW964" s="136"/>
      <c r="EX964" s="136"/>
      <c r="EY964" s="136"/>
      <c r="EZ964" s="136"/>
      <c r="FA964" s="136"/>
      <c r="FB964" s="136"/>
      <c r="FC964" s="136"/>
      <c r="FD964" s="136"/>
      <c r="FE964" s="136"/>
      <c r="FF964" s="136"/>
      <c r="FG964" s="136"/>
      <c r="FH964" s="136"/>
      <c r="FI964" s="136"/>
      <c r="FJ964" s="136"/>
      <c r="FK964" s="136"/>
      <c r="FL964" s="136"/>
      <c r="FM964" s="136"/>
      <c r="FN964" s="136"/>
      <c r="FO964" s="136"/>
      <c r="FP964" s="136"/>
      <c r="FQ964" s="136"/>
      <c r="FR964" s="136"/>
      <c r="FS964" s="136"/>
      <c r="FT964" s="136"/>
      <c r="FU964" s="136"/>
      <c r="FV964" s="136"/>
      <c r="FW964" s="136"/>
      <c r="FX964" s="136"/>
      <c r="FY964" s="136"/>
      <c r="FZ964" s="136"/>
      <c r="GA964" s="136"/>
      <c r="GB964" s="136"/>
      <c r="GC964" s="136"/>
      <c r="GD964" s="136"/>
      <c r="GE964" s="136"/>
      <c r="GF964" s="136"/>
      <c r="GG964" s="136"/>
      <c r="GH964" s="136"/>
      <c r="GI964" s="136"/>
      <c r="GJ964" s="136"/>
      <c r="GK964" s="136"/>
      <c r="GL964" s="136"/>
      <c r="GM964" s="136"/>
      <c r="GN964" s="136"/>
      <c r="GO964" s="136"/>
      <c r="GP964" s="136"/>
      <c r="GQ964" s="136"/>
      <c r="GR964" s="136"/>
      <c r="GS964" s="136"/>
      <c r="GT964" s="136"/>
      <c r="GU964" s="136"/>
      <c r="GV964" s="136"/>
      <c r="GW964" s="136"/>
      <c r="GX964" s="136"/>
      <c r="GY964" s="136"/>
      <c r="GZ964" s="136"/>
      <c r="HA964" s="136"/>
      <c r="HB964" s="136"/>
      <c r="HC964" s="136"/>
      <c r="HD964" s="136"/>
      <c r="HE964" s="136"/>
      <c r="HF964" s="136"/>
      <c r="HG964" s="136"/>
      <c r="HH964" s="136"/>
      <c r="HI964" s="136"/>
      <c r="HJ964" s="136"/>
      <c r="HK964" s="136"/>
      <c r="HL964" s="136"/>
      <c r="HM964" s="136"/>
      <c r="HN964" s="136"/>
      <c r="HO964" s="136"/>
      <c r="HP964" s="136"/>
      <c r="HQ964" s="136"/>
      <c r="HR964" s="136"/>
      <c r="HS964" s="136"/>
      <c r="HT964" s="136"/>
      <c r="HU964" s="136"/>
      <c r="HV964" s="136"/>
      <c r="HW964" s="136"/>
      <c r="HX964" s="136"/>
      <c r="HY964" s="136"/>
      <c r="HZ964" s="136"/>
      <c r="IA964" s="136"/>
      <c r="IB964" s="136"/>
      <c r="IC964" s="136"/>
      <c r="ID964" s="136"/>
      <c r="IE964" s="136"/>
      <c r="IF964" s="136"/>
      <c r="IG964" s="136"/>
    </row>
    <row r="965" spans="1:241" ht="27.95" customHeight="1" x14ac:dyDescent="0.25">
      <c r="A965" s="166" t="s">
        <v>177</v>
      </c>
      <c r="B965" s="167" t="s">
        <v>0</v>
      </c>
      <c r="C965" s="167" t="s">
        <v>1</v>
      </c>
      <c r="D965" s="167" t="s">
        <v>2</v>
      </c>
      <c r="E965" s="167" t="s">
        <v>877</v>
      </c>
      <c r="F965" s="167" t="s">
        <v>50</v>
      </c>
      <c r="G965" s="167" t="s">
        <v>52</v>
      </c>
      <c r="H965" s="167" t="s">
        <v>13</v>
      </c>
      <c r="I965" s="136"/>
      <c r="J965" s="166" t="s">
        <v>177</v>
      </c>
      <c r="K965" s="167" t="s">
        <v>0</v>
      </c>
      <c r="L965" s="167" t="s">
        <v>1</v>
      </c>
      <c r="M965" s="167" t="s">
        <v>2</v>
      </c>
      <c r="N965" s="167" t="s">
        <v>877</v>
      </c>
      <c r="O965" s="167" t="s">
        <v>50</v>
      </c>
      <c r="P965" s="167" t="s">
        <v>52</v>
      </c>
      <c r="Q965" s="167" t="s">
        <v>13</v>
      </c>
      <c r="R965" s="136"/>
      <c r="S965" s="136"/>
      <c r="T965" s="136"/>
      <c r="U965" s="136"/>
      <c r="V965" s="136"/>
      <c r="W965" s="136"/>
      <c r="X965" s="136"/>
      <c r="Y965" s="136"/>
      <c r="Z965" s="136"/>
      <c r="AA965" s="136"/>
      <c r="AB965" s="136"/>
      <c r="AC965" s="136"/>
      <c r="AD965" s="136"/>
      <c r="AE965" s="136"/>
      <c r="AF965" s="136"/>
      <c r="AG965" s="136"/>
      <c r="AH965" s="136"/>
      <c r="AI965" s="136"/>
      <c r="AJ965" s="136"/>
      <c r="AK965" s="136"/>
      <c r="AL965" s="136"/>
      <c r="AM965" s="136"/>
      <c r="AN965" s="136"/>
      <c r="AO965" s="136"/>
      <c r="AP965" s="136"/>
      <c r="AQ965" s="136"/>
      <c r="AR965" s="136"/>
      <c r="AS965" s="136"/>
      <c r="AT965" s="136"/>
      <c r="AU965" s="136"/>
      <c r="AV965" s="136"/>
      <c r="AW965" s="136"/>
      <c r="AX965" s="136"/>
      <c r="AY965" s="136"/>
      <c r="AZ965" s="136"/>
      <c r="BA965" s="136"/>
      <c r="BB965" s="136"/>
      <c r="BC965" s="136"/>
      <c r="BD965" s="136"/>
      <c r="BE965" s="136"/>
      <c r="BF965" s="136"/>
      <c r="BG965" s="136"/>
      <c r="BH965" s="136"/>
      <c r="BI965" s="136"/>
      <c r="BJ965" s="136"/>
      <c r="BK965" s="136"/>
      <c r="BL965" s="136"/>
      <c r="BM965" s="136"/>
      <c r="BN965" s="136"/>
      <c r="BO965" s="136"/>
      <c r="BP965" s="136"/>
      <c r="BQ965" s="136"/>
      <c r="BR965" s="136"/>
      <c r="BS965" s="136"/>
      <c r="BT965" s="136"/>
      <c r="BU965" s="136"/>
      <c r="BV965" s="136"/>
      <c r="BW965" s="136"/>
      <c r="BX965" s="136"/>
      <c r="BY965" s="136"/>
      <c r="BZ965" s="136"/>
      <c r="CA965" s="136"/>
      <c r="CB965" s="136"/>
      <c r="CC965" s="136"/>
      <c r="CD965" s="136"/>
      <c r="CE965" s="136"/>
      <c r="CF965" s="136"/>
      <c r="CG965" s="136"/>
      <c r="CH965" s="136"/>
      <c r="CI965" s="136"/>
      <c r="CJ965" s="136"/>
      <c r="CK965" s="136"/>
      <c r="CL965" s="136"/>
      <c r="CM965" s="136"/>
      <c r="CN965" s="136"/>
      <c r="CO965" s="136"/>
      <c r="CP965" s="136"/>
      <c r="CQ965" s="136"/>
      <c r="CR965" s="136"/>
      <c r="CS965" s="136"/>
      <c r="CT965" s="136"/>
      <c r="CU965" s="136"/>
      <c r="CV965" s="136"/>
      <c r="CW965" s="136"/>
      <c r="CX965" s="136"/>
      <c r="CY965" s="136"/>
      <c r="CZ965" s="136"/>
      <c r="DA965" s="136"/>
      <c r="DB965" s="136"/>
      <c r="DC965" s="136"/>
      <c r="DD965" s="136"/>
      <c r="DE965" s="136"/>
      <c r="DF965" s="136"/>
      <c r="DG965" s="136"/>
      <c r="DH965" s="136"/>
      <c r="DI965" s="136"/>
      <c r="DJ965" s="136"/>
      <c r="DK965" s="136"/>
      <c r="DL965" s="136"/>
      <c r="DM965" s="136"/>
      <c r="DN965" s="136"/>
      <c r="DO965" s="136"/>
      <c r="DP965" s="136"/>
      <c r="DQ965" s="136"/>
      <c r="DR965" s="136"/>
      <c r="DS965" s="136"/>
      <c r="DT965" s="136"/>
      <c r="DU965" s="136"/>
      <c r="DV965" s="136"/>
      <c r="DW965" s="136"/>
      <c r="DX965" s="136"/>
      <c r="DY965" s="136"/>
      <c r="DZ965" s="136"/>
      <c r="EA965" s="136"/>
      <c r="EB965" s="136"/>
      <c r="EC965" s="136"/>
      <c r="ED965" s="136"/>
      <c r="EE965" s="136"/>
      <c r="EF965" s="136"/>
      <c r="EG965" s="136"/>
      <c r="EH965" s="136"/>
      <c r="EI965" s="136"/>
      <c r="EJ965" s="136"/>
      <c r="EK965" s="136"/>
      <c r="EL965" s="136"/>
      <c r="EM965" s="136"/>
      <c r="EN965" s="136"/>
      <c r="EO965" s="136"/>
      <c r="EP965" s="136"/>
      <c r="EQ965" s="136"/>
      <c r="ER965" s="136"/>
      <c r="ES965" s="136"/>
      <c r="ET965" s="136"/>
      <c r="EU965" s="136"/>
      <c r="EV965" s="136"/>
      <c r="EW965" s="136"/>
      <c r="EX965" s="136"/>
      <c r="EY965" s="136"/>
      <c r="EZ965" s="136"/>
      <c r="FA965" s="136"/>
      <c r="FB965" s="136"/>
      <c r="FC965" s="136"/>
      <c r="FD965" s="136"/>
      <c r="FE965" s="136"/>
      <c r="FF965" s="136"/>
      <c r="FG965" s="136"/>
      <c r="FH965" s="136"/>
      <c r="FI965" s="136"/>
      <c r="FJ965" s="136"/>
      <c r="FK965" s="136"/>
      <c r="FL965" s="136"/>
      <c r="FM965" s="136"/>
      <c r="FN965" s="136"/>
      <c r="FO965" s="136"/>
      <c r="FP965" s="136"/>
      <c r="FQ965" s="136"/>
      <c r="FR965" s="136"/>
      <c r="FS965" s="136"/>
      <c r="FT965" s="136"/>
      <c r="FU965" s="136"/>
      <c r="FV965" s="136"/>
      <c r="FW965" s="136"/>
      <c r="FX965" s="136"/>
      <c r="FY965" s="136"/>
      <c r="FZ965" s="136"/>
      <c r="GA965" s="136"/>
      <c r="GB965" s="136"/>
      <c r="GC965" s="136"/>
      <c r="GD965" s="136"/>
      <c r="GE965" s="136"/>
      <c r="GF965" s="136"/>
      <c r="GG965" s="136"/>
      <c r="GH965" s="136"/>
      <c r="GI965" s="136"/>
      <c r="GJ965" s="136"/>
      <c r="GK965" s="136"/>
      <c r="GL965" s="136"/>
      <c r="GM965" s="136"/>
      <c r="GN965" s="136"/>
      <c r="GO965" s="136"/>
      <c r="GP965" s="136"/>
      <c r="GQ965" s="136"/>
      <c r="GR965" s="136"/>
      <c r="GS965" s="136"/>
      <c r="GT965" s="136"/>
      <c r="GU965" s="136"/>
      <c r="GV965" s="136"/>
      <c r="GW965" s="136"/>
      <c r="GX965" s="136"/>
      <c r="GY965" s="136"/>
      <c r="GZ965" s="136"/>
      <c r="HA965" s="136"/>
      <c r="HB965" s="136"/>
      <c r="HC965" s="136"/>
      <c r="HD965" s="136"/>
      <c r="HE965" s="136"/>
      <c r="HF965" s="136"/>
      <c r="HG965" s="136"/>
      <c r="HH965" s="136"/>
      <c r="HI965" s="136"/>
      <c r="HJ965" s="136"/>
      <c r="HK965" s="136"/>
      <c r="HL965" s="136"/>
      <c r="HM965" s="136"/>
      <c r="HN965" s="136"/>
      <c r="HO965" s="136"/>
      <c r="HP965" s="136"/>
      <c r="HQ965" s="136"/>
      <c r="HR965" s="136"/>
      <c r="HS965" s="136"/>
      <c r="HT965" s="136"/>
      <c r="HU965" s="136"/>
      <c r="HV965" s="136"/>
      <c r="HW965" s="136"/>
      <c r="HX965" s="136"/>
      <c r="HY965" s="136"/>
      <c r="HZ965" s="136"/>
      <c r="IA965" s="136"/>
      <c r="IB965" s="136"/>
      <c r="IC965" s="136"/>
      <c r="ID965" s="136"/>
      <c r="IE965" s="136"/>
      <c r="IF965" s="136"/>
      <c r="IG965" s="136"/>
    </row>
    <row r="966" spans="1:241" ht="15" customHeight="1" x14ac:dyDescent="0.25">
      <c r="A966" s="197" t="s">
        <v>758</v>
      </c>
      <c r="B966" s="205">
        <v>3206738</v>
      </c>
      <c r="C966" s="205">
        <v>2062746</v>
      </c>
      <c r="D966" s="205">
        <v>623613</v>
      </c>
      <c r="E966" s="205">
        <v>960804</v>
      </c>
      <c r="F966" s="205">
        <v>1384768</v>
      </c>
      <c r="G966" s="205">
        <v>299941</v>
      </c>
      <c r="H966" s="242">
        <v>8538610</v>
      </c>
      <c r="I966" s="136"/>
      <c r="J966" s="197" t="s">
        <v>446</v>
      </c>
      <c r="K966" s="205">
        <v>6749790</v>
      </c>
      <c r="L966" s="205">
        <v>3668197</v>
      </c>
      <c r="M966" s="205">
        <v>725725</v>
      </c>
      <c r="N966" s="205">
        <v>1658956</v>
      </c>
      <c r="O966" s="205">
        <v>1741501</v>
      </c>
      <c r="P966" s="205">
        <v>348084</v>
      </c>
      <c r="Q966" s="242">
        <v>14892253</v>
      </c>
      <c r="R966" s="136"/>
      <c r="S966" s="136"/>
      <c r="T966" s="136"/>
      <c r="U966" s="136"/>
      <c r="V966" s="136"/>
      <c r="W966" s="136"/>
      <c r="X966" s="136"/>
      <c r="Y966" s="136"/>
      <c r="Z966" s="136"/>
      <c r="AA966" s="136"/>
      <c r="AB966" s="136"/>
      <c r="AC966" s="136"/>
      <c r="AD966" s="136"/>
      <c r="AE966" s="136"/>
      <c r="AF966" s="136"/>
      <c r="AG966" s="136"/>
      <c r="AH966" s="136"/>
      <c r="AI966" s="136"/>
      <c r="AJ966" s="136"/>
      <c r="AK966" s="136"/>
      <c r="AL966" s="136"/>
      <c r="AM966" s="136"/>
      <c r="AN966" s="136"/>
      <c r="AO966" s="136"/>
      <c r="AP966" s="136"/>
      <c r="AQ966" s="136"/>
      <c r="AR966" s="136"/>
      <c r="AS966" s="136"/>
      <c r="AT966" s="136"/>
      <c r="AU966" s="136"/>
      <c r="AV966" s="136"/>
      <c r="AW966" s="136"/>
      <c r="AX966" s="136"/>
      <c r="AY966" s="136"/>
      <c r="AZ966" s="136"/>
      <c r="BA966" s="136"/>
      <c r="BB966" s="136"/>
      <c r="BC966" s="136"/>
      <c r="BD966" s="136"/>
      <c r="BE966" s="136"/>
      <c r="BF966" s="136"/>
      <c r="BG966" s="136"/>
      <c r="BH966" s="136"/>
      <c r="BI966" s="136"/>
      <c r="BJ966" s="136"/>
      <c r="BK966" s="136"/>
      <c r="BL966" s="136"/>
      <c r="BM966" s="136"/>
      <c r="BN966" s="136"/>
      <c r="BO966" s="136"/>
      <c r="BP966" s="136"/>
      <c r="BQ966" s="136"/>
      <c r="BR966" s="136"/>
      <c r="BS966" s="136"/>
      <c r="BT966" s="136"/>
      <c r="BU966" s="136"/>
      <c r="BV966" s="136"/>
      <c r="BW966" s="136"/>
      <c r="BX966" s="136"/>
      <c r="BY966" s="136"/>
      <c r="BZ966" s="136"/>
      <c r="CA966" s="136"/>
      <c r="CB966" s="136"/>
      <c r="CC966" s="136"/>
      <c r="CD966" s="136"/>
      <c r="CE966" s="136"/>
      <c r="CF966" s="136"/>
      <c r="CG966" s="136"/>
      <c r="CH966" s="136"/>
      <c r="CI966" s="136"/>
      <c r="CJ966" s="136"/>
      <c r="CK966" s="136"/>
      <c r="CL966" s="136"/>
      <c r="CM966" s="136"/>
      <c r="CN966" s="136"/>
      <c r="CO966" s="136"/>
      <c r="CP966" s="136"/>
      <c r="CQ966" s="136"/>
      <c r="CR966" s="136"/>
      <c r="CS966" s="136"/>
      <c r="CT966" s="136"/>
      <c r="CU966" s="136"/>
      <c r="CV966" s="136"/>
      <c r="CW966" s="136"/>
      <c r="CX966" s="136"/>
      <c r="CY966" s="136"/>
      <c r="CZ966" s="136"/>
      <c r="DA966" s="136"/>
      <c r="DB966" s="136"/>
      <c r="DC966" s="136"/>
      <c r="DD966" s="136"/>
      <c r="DE966" s="136"/>
      <c r="DF966" s="136"/>
      <c r="DG966" s="136"/>
      <c r="DH966" s="136"/>
      <c r="DI966" s="136"/>
      <c r="DJ966" s="136"/>
      <c r="DK966" s="136"/>
      <c r="DL966" s="136"/>
      <c r="DM966" s="136"/>
      <c r="DN966" s="136"/>
      <c r="DO966" s="136"/>
      <c r="DP966" s="136"/>
      <c r="DQ966" s="136"/>
      <c r="DR966" s="136"/>
      <c r="DS966" s="136"/>
      <c r="DT966" s="136"/>
      <c r="DU966" s="136"/>
      <c r="DV966" s="136"/>
      <c r="DW966" s="136"/>
      <c r="DX966" s="136"/>
      <c r="DY966" s="136"/>
      <c r="DZ966" s="136"/>
      <c r="EA966" s="136"/>
      <c r="EB966" s="136"/>
      <c r="EC966" s="136"/>
      <c r="ED966" s="136"/>
      <c r="EE966" s="136"/>
      <c r="EF966" s="136"/>
      <c r="EG966" s="136"/>
      <c r="EH966" s="136"/>
      <c r="EI966" s="136"/>
      <c r="EJ966" s="136"/>
      <c r="EK966" s="136"/>
      <c r="EL966" s="136"/>
      <c r="EM966" s="136"/>
      <c r="EN966" s="136"/>
      <c r="EO966" s="136"/>
      <c r="EP966" s="136"/>
      <c r="EQ966" s="136"/>
      <c r="ER966" s="136"/>
      <c r="ES966" s="136"/>
      <c r="ET966" s="136"/>
      <c r="EU966" s="136"/>
      <c r="EV966" s="136"/>
      <c r="EW966" s="136"/>
      <c r="EX966" s="136"/>
      <c r="EY966" s="136"/>
      <c r="EZ966" s="136"/>
      <c r="FA966" s="136"/>
      <c r="FB966" s="136"/>
      <c r="FC966" s="136"/>
      <c r="FD966" s="136"/>
      <c r="FE966" s="136"/>
      <c r="FF966" s="136"/>
      <c r="FG966" s="136"/>
      <c r="FH966" s="136"/>
      <c r="FI966" s="136"/>
      <c r="FJ966" s="136"/>
      <c r="FK966" s="136"/>
      <c r="FL966" s="136"/>
      <c r="FM966" s="136"/>
      <c r="FN966" s="136"/>
      <c r="FO966" s="136"/>
      <c r="FP966" s="136"/>
      <c r="FQ966" s="136"/>
      <c r="FR966" s="136"/>
      <c r="FS966" s="136"/>
      <c r="FT966" s="136"/>
      <c r="FU966" s="136"/>
      <c r="FV966" s="136"/>
      <c r="FW966" s="136"/>
      <c r="FX966" s="136"/>
      <c r="FY966" s="136"/>
      <c r="FZ966" s="136"/>
      <c r="GA966" s="136"/>
      <c r="GB966" s="136"/>
      <c r="GC966" s="136"/>
      <c r="GD966" s="136"/>
      <c r="GE966" s="136"/>
      <c r="GF966" s="136"/>
      <c r="GG966" s="136"/>
      <c r="GH966" s="136"/>
      <c r="GI966" s="136"/>
      <c r="GJ966" s="136"/>
      <c r="GK966" s="136"/>
      <c r="GL966" s="136"/>
      <c r="GM966" s="136"/>
      <c r="GN966" s="136"/>
      <c r="GO966" s="136"/>
      <c r="GP966" s="136"/>
      <c r="GQ966" s="136"/>
      <c r="GR966" s="136"/>
      <c r="GS966" s="136"/>
      <c r="GT966" s="136"/>
      <c r="GU966" s="136"/>
      <c r="GV966" s="136"/>
      <c r="GW966" s="136"/>
      <c r="GX966" s="136"/>
      <c r="GY966" s="136"/>
      <c r="GZ966" s="136"/>
      <c r="HA966" s="136"/>
      <c r="HB966" s="136"/>
      <c r="HC966" s="136"/>
      <c r="HD966" s="136"/>
      <c r="HE966" s="136"/>
      <c r="HF966" s="136"/>
      <c r="HG966" s="136"/>
      <c r="HH966" s="136"/>
      <c r="HI966" s="136"/>
      <c r="HJ966" s="136"/>
      <c r="HK966" s="136"/>
      <c r="HL966" s="136"/>
      <c r="HM966" s="136"/>
      <c r="HN966" s="136"/>
      <c r="HO966" s="136"/>
      <c r="HP966" s="136"/>
      <c r="HQ966" s="136"/>
      <c r="HR966" s="136"/>
      <c r="HS966" s="136"/>
      <c r="HT966" s="136"/>
      <c r="HU966" s="136"/>
      <c r="HV966" s="136"/>
      <c r="HW966" s="136"/>
      <c r="HX966" s="136"/>
      <c r="HY966" s="136"/>
      <c r="HZ966" s="136"/>
      <c r="IA966" s="136"/>
      <c r="IB966" s="136"/>
      <c r="IC966" s="136"/>
      <c r="ID966" s="136"/>
      <c r="IE966" s="136"/>
      <c r="IF966" s="136"/>
      <c r="IG966" s="136"/>
    </row>
    <row r="967" spans="1:241" ht="15" customHeight="1" x14ac:dyDescent="0.25">
      <c r="A967" s="197" t="s">
        <v>697</v>
      </c>
      <c r="B967" s="205">
        <v>3928126</v>
      </c>
      <c r="C967" s="205">
        <v>1756597</v>
      </c>
      <c r="D967" s="205">
        <v>639170</v>
      </c>
      <c r="E967" s="205">
        <v>745562</v>
      </c>
      <c r="F967" s="205">
        <v>1506823</v>
      </c>
      <c r="G967" s="205">
        <v>237759</v>
      </c>
      <c r="H967" s="242">
        <v>8814037</v>
      </c>
      <c r="I967" s="136"/>
      <c r="J967" s="197" t="s">
        <v>447</v>
      </c>
      <c r="K967" s="205">
        <v>5893174</v>
      </c>
      <c r="L967" s="205">
        <v>2940248</v>
      </c>
      <c r="M967" s="205">
        <v>666822</v>
      </c>
      <c r="N967" s="205">
        <v>1241539</v>
      </c>
      <c r="O967" s="205">
        <v>1513360</v>
      </c>
      <c r="P967" s="205">
        <v>320178</v>
      </c>
      <c r="Q967" s="242">
        <v>12575321</v>
      </c>
      <c r="R967" s="136"/>
      <c r="S967" s="136"/>
      <c r="T967" s="136"/>
      <c r="U967" s="136"/>
      <c r="V967" s="136"/>
      <c r="W967" s="136"/>
      <c r="X967" s="136"/>
      <c r="Y967" s="136"/>
      <c r="Z967" s="136"/>
      <c r="AA967" s="136"/>
      <c r="AB967" s="136"/>
      <c r="AC967" s="136"/>
      <c r="AD967" s="136"/>
      <c r="AE967" s="136"/>
      <c r="AF967" s="136"/>
      <c r="AG967" s="136"/>
      <c r="AH967" s="136"/>
      <c r="AI967" s="136"/>
      <c r="AJ967" s="136"/>
      <c r="AK967" s="136"/>
      <c r="AL967" s="136"/>
      <c r="AM967" s="136"/>
      <c r="AN967" s="136"/>
      <c r="AO967" s="136"/>
      <c r="AP967" s="136"/>
      <c r="AQ967" s="136"/>
      <c r="AR967" s="136"/>
      <c r="AS967" s="136"/>
      <c r="AT967" s="136"/>
      <c r="AU967" s="136"/>
      <c r="AV967" s="136"/>
      <c r="AW967" s="136"/>
      <c r="AX967" s="136"/>
      <c r="AY967" s="136"/>
      <c r="AZ967" s="136"/>
      <c r="BA967" s="136"/>
      <c r="BB967" s="136"/>
      <c r="BC967" s="136"/>
      <c r="BD967" s="136"/>
      <c r="BE967" s="136"/>
      <c r="BF967" s="136"/>
      <c r="BG967" s="136"/>
      <c r="BH967" s="136"/>
      <c r="BI967" s="136"/>
      <c r="BJ967" s="136"/>
      <c r="BK967" s="136"/>
      <c r="BL967" s="136"/>
      <c r="BM967" s="136"/>
      <c r="BN967" s="136"/>
      <c r="BO967" s="136"/>
      <c r="BP967" s="136"/>
      <c r="BQ967" s="136"/>
      <c r="BR967" s="136"/>
      <c r="BS967" s="136"/>
      <c r="BT967" s="136"/>
      <c r="BU967" s="136"/>
      <c r="BV967" s="136"/>
      <c r="BW967" s="136"/>
      <c r="BX967" s="136"/>
      <c r="BY967" s="136"/>
      <c r="BZ967" s="136"/>
      <c r="CA967" s="136"/>
      <c r="CB967" s="136"/>
      <c r="CC967" s="136"/>
      <c r="CD967" s="136"/>
      <c r="CE967" s="136"/>
      <c r="CF967" s="136"/>
      <c r="CG967" s="136"/>
      <c r="CH967" s="136"/>
      <c r="CI967" s="136"/>
      <c r="CJ967" s="136"/>
      <c r="CK967" s="136"/>
      <c r="CL967" s="136"/>
      <c r="CM967" s="136"/>
      <c r="CN967" s="136"/>
      <c r="CO967" s="136"/>
      <c r="CP967" s="136"/>
      <c r="CQ967" s="136"/>
      <c r="CR967" s="136"/>
      <c r="CS967" s="136"/>
      <c r="CT967" s="136"/>
      <c r="CU967" s="136"/>
      <c r="CV967" s="136"/>
      <c r="CW967" s="136"/>
      <c r="CX967" s="136"/>
      <c r="CY967" s="136"/>
      <c r="CZ967" s="136"/>
      <c r="DA967" s="136"/>
      <c r="DB967" s="136"/>
      <c r="DC967" s="136"/>
      <c r="DD967" s="136"/>
      <c r="DE967" s="136"/>
      <c r="DF967" s="136"/>
      <c r="DG967" s="136"/>
      <c r="DH967" s="136"/>
      <c r="DI967" s="136"/>
      <c r="DJ967" s="136"/>
      <c r="DK967" s="136"/>
      <c r="DL967" s="136"/>
      <c r="DM967" s="136"/>
      <c r="DN967" s="136"/>
      <c r="DO967" s="136"/>
      <c r="DP967" s="136"/>
      <c r="DQ967" s="136"/>
      <c r="DR967" s="136"/>
      <c r="DS967" s="136"/>
      <c r="DT967" s="136"/>
      <c r="DU967" s="136"/>
      <c r="DV967" s="136"/>
      <c r="DW967" s="136"/>
      <c r="DX967" s="136"/>
      <c r="DY967" s="136"/>
      <c r="DZ967" s="136"/>
      <c r="EA967" s="136"/>
      <c r="EB967" s="136"/>
      <c r="EC967" s="136"/>
      <c r="ED967" s="136"/>
      <c r="EE967" s="136"/>
      <c r="EF967" s="136"/>
      <c r="EG967" s="136"/>
      <c r="EH967" s="136"/>
      <c r="EI967" s="136"/>
      <c r="EJ967" s="136"/>
      <c r="EK967" s="136"/>
      <c r="EL967" s="136"/>
      <c r="EM967" s="136"/>
      <c r="EN967" s="136"/>
      <c r="EO967" s="136"/>
      <c r="EP967" s="136"/>
      <c r="EQ967" s="136"/>
      <c r="ER967" s="136"/>
      <c r="ES967" s="136"/>
      <c r="ET967" s="136"/>
      <c r="EU967" s="136"/>
      <c r="EV967" s="136"/>
      <c r="EW967" s="136"/>
      <c r="EX967" s="136"/>
      <c r="EY967" s="136"/>
      <c r="EZ967" s="136"/>
      <c r="FA967" s="136"/>
      <c r="FB967" s="136"/>
      <c r="FC967" s="136"/>
      <c r="FD967" s="136"/>
      <c r="FE967" s="136"/>
      <c r="FF967" s="136"/>
      <c r="FG967" s="136"/>
      <c r="FH967" s="136"/>
      <c r="FI967" s="136"/>
      <c r="FJ967" s="136"/>
      <c r="FK967" s="136"/>
      <c r="FL967" s="136"/>
      <c r="FM967" s="136"/>
      <c r="FN967" s="136"/>
      <c r="FO967" s="136"/>
      <c r="FP967" s="136"/>
      <c r="FQ967" s="136"/>
      <c r="FR967" s="136"/>
      <c r="FS967" s="136"/>
      <c r="FT967" s="136"/>
      <c r="FU967" s="136"/>
      <c r="FV967" s="136"/>
      <c r="FW967" s="136"/>
      <c r="FX967" s="136"/>
      <c r="FY967" s="136"/>
      <c r="FZ967" s="136"/>
      <c r="GA967" s="136"/>
      <c r="GB967" s="136"/>
      <c r="GC967" s="136"/>
      <c r="GD967" s="136"/>
      <c r="GE967" s="136"/>
      <c r="GF967" s="136"/>
      <c r="GG967" s="136"/>
      <c r="GH967" s="136"/>
      <c r="GI967" s="136"/>
      <c r="GJ967" s="136"/>
      <c r="GK967" s="136"/>
      <c r="GL967" s="136"/>
      <c r="GM967" s="136"/>
      <c r="GN967" s="136"/>
      <c r="GO967" s="136"/>
      <c r="GP967" s="136"/>
      <c r="GQ967" s="136"/>
      <c r="GR967" s="136"/>
      <c r="GS967" s="136"/>
      <c r="GT967" s="136"/>
      <c r="GU967" s="136"/>
      <c r="GV967" s="136"/>
      <c r="GW967" s="136"/>
      <c r="GX967" s="136"/>
      <c r="GY967" s="136"/>
      <c r="GZ967" s="136"/>
      <c r="HA967" s="136"/>
      <c r="HB967" s="136"/>
      <c r="HC967" s="136"/>
      <c r="HD967" s="136"/>
      <c r="HE967" s="136"/>
      <c r="HF967" s="136"/>
      <c r="HG967" s="136"/>
      <c r="HH967" s="136"/>
      <c r="HI967" s="136"/>
      <c r="HJ967" s="136"/>
      <c r="HK967" s="136"/>
      <c r="HL967" s="136"/>
      <c r="HM967" s="136"/>
      <c r="HN967" s="136"/>
      <c r="HO967" s="136"/>
      <c r="HP967" s="136"/>
      <c r="HQ967" s="136"/>
      <c r="HR967" s="136"/>
      <c r="HS967" s="136"/>
      <c r="HT967" s="136"/>
      <c r="HU967" s="136"/>
      <c r="HV967" s="136"/>
      <c r="HW967" s="136"/>
      <c r="HX967" s="136"/>
      <c r="HY967" s="136"/>
      <c r="HZ967" s="136"/>
      <c r="IA967" s="136"/>
      <c r="IB967" s="136"/>
      <c r="IC967" s="136"/>
      <c r="ID967" s="136"/>
      <c r="IE967" s="136"/>
      <c r="IF967" s="136"/>
      <c r="IG967" s="136"/>
    </row>
    <row r="968" spans="1:241" ht="15" customHeight="1" x14ac:dyDescent="0.25">
      <c r="A968" s="197" t="s">
        <v>408</v>
      </c>
      <c r="B968" s="205">
        <v>4380442</v>
      </c>
      <c r="C968" s="205">
        <v>2190798</v>
      </c>
      <c r="D968" s="205">
        <v>662652</v>
      </c>
      <c r="E968" s="205">
        <v>689286</v>
      </c>
      <c r="F968" s="205">
        <v>1351107</v>
      </c>
      <c r="G968" s="205">
        <v>302535</v>
      </c>
      <c r="H968" s="242">
        <v>9576820</v>
      </c>
      <c r="I968" s="136"/>
      <c r="J968" s="197" t="s">
        <v>448</v>
      </c>
      <c r="K968" s="205">
        <v>5613596</v>
      </c>
      <c r="L968" s="205">
        <v>2036045</v>
      </c>
      <c r="M968" s="205">
        <v>655443</v>
      </c>
      <c r="N968" s="205">
        <v>1386268</v>
      </c>
      <c r="O968" s="205">
        <v>1538764</v>
      </c>
      <c r="P968" s="205">
        <v>243590</v>
      </c>
      <c r="Q968" s="242">
        <v>11473706</v>
      </c>
      <c r="R968" s="136"/>
      <c r="S968" s="136"/>
      <c r="T968" s="136"/>
      <c r="U968" s="136"/>
      <c r="V968" s="136"/>
      <c r="W968" s="136"/>
      <c r="X968" s="136"/>
      <c r="Y968" s="136"/>
      <c r="Z968" s="136"/>
      <c r="AA968" s="136"/>
      <c r="AB968" s="136"/>
      <c r="AC968" s="136"/>
      <c r="AD968" s="136"/>
      <c r="AE968" s="136"/>
      <c r="AF968" s="136"/>
      <c r="AG968" s="136"/>
      <c r="AH968" s="136"/>
      <c r="AI968" s="136"/>
      <c r="AJ968" s="136"/>
      <c r="AK968" s="136"/>
      <c r="AL968" s="136"/>
      <c r="AM968" s="136"/>
      <c r="AN968" s="136"/>
      <c r="AO968" s="136"/>
      <c r="AP968" s="136"/>
      <c r="AQ968" s="136"/>
      <c r="AR968" s="136"/>
      <c r="AS968" s="136"/>
      <c r="AT968" s="136"/>
      <c r="AU968" s="136"/>
      <c r="AV968" s="136"/>
      <c r="AW968" s="136"/>
      <c r="AX968" s="136"/>
      <c r="AY968" s="136"/>
      <c r="AZ968" s="136"/>
      <c r="BA968" s="136"/>
      <c r="BB968" s="136"/>
      <c r="BC968" s="136"/>
      <c r="BD968" s="136"/>
      <c r="BE968" s="136"/>
      <c r="BF968" s="136"/>
      <c r="BG968" s="136"/>
      <c r="BH968" s="136"/>
      <c r="BI968" s="136"/>
      <c r="BJ968" s="136"/>
      <c r="BK968" s="136"/>
      <c r="BL968" s="136"/>
      <c r="BM968" s="136"/>
      <c r="BN968" s="136"/>
      <c r="BO968" s="136"/>
      <c r="BP968" s="136"/>
      <c r="BQ968" s="136"/>
      <c r="BR968" s="136"/>
      <c r="BS968" s="136"/>
      <c r="BT968" s="136"/>
      <c r="BU968" s="136"/>
      <c r="BV968" s="136"/>
      <c r="BW968" s="136"/>
      <c r="BX968" s="136"/>
      <c r="BY968" s="136"/>
      <c r="BZ968" s="136"/>
      <c r="CA968" s="136"/>
      <c r="CB968" s="136"/>
      <c r="CC968" s="136"/>
      <c r="CD968" s="136"/>
      <c r="CE968" s="136"/>
      <c r="CF968" s="136"/>
      <c r="CG968" s="136"/>
      <c r="CH968" s="136"/>
      <c r="CI968" s="136"/>
      <c r="CJ968" s="136"/>
      <c r="CK968" s="136"/>
      <c r="CL968" s="136"/>
      <c r="CM968" s="136"/>
      <c r="CN968" s="136"/>
      <c r="CO968" s="136"/>
      <c r="CP968" s="136"/>
      <c r="CQ968" s="136"/>
      <c r="CR968" s="136"/>
      <c r="CS968" s="136"/>
      <c r="CT968" s="136"/>
      <c r="CU968" s="136"/>
      <c r="CV968" s="136"/>
      <c r="CW968" s="136"/>
      <c r="CX968" s="136"/>
      <c r="CY968" s="136"/>
      <c r="CZ968" s="136"/>
      <c r="DA968" s="136"/>
      <c r="DB968" s="136"/>
      <c r="DC968" s="136"/>
      <c r="DD968" s="136"/>
      <c r="DE968" s="136"/>
      <c r="DF968" s="136"/>
      <c r="DG968" s="136"/>
      <c r="DH968" s="136"/>
      <c r="DI968" s="136"/>
      <c r="DJ968" s="136"/>
      <c r="DK968" s="136"/>
      <c r="DL968" s="136"/>
      <c r="DM968" s="136"/>
      <c r="DN968" s="136"/>
      <c r="DO968" s="136"/>
      <c r="DP968" s="136"/>
      <c r="DQ968" s="136"/>
      <c r="DR968" s="136"/>
      <c r="DS968" s="136"/>
      <c r="DT968" s="136"/>
      <c r="DU968" s="136"/>
      <c r="DV968" s="136"/>
      <c r="DW968" s="136"/>
      <c r="DX968" s="136"/>
      <c r="DY968" s="136"/>
      <c r="DZ968" s="136"/>
      <c r="EA968" s="136"/>
      <c r="EB968" s="136"/>
      <c r="EC968" s="136"/>
      <c r="ED968" s="136"/>
      <c r="EE968" s="136"/>
      <c r="EF968" s="136"/>
      <c r="EG968" s="136"/>
      <c r="EH968" s="136"/>
      <c r="EI968" s="136"/>
      <c r="EJ968" s="136"/>
      <c r="EK968" s="136"/>
      <c r="EL968" s="136"/>
      <c r="EM968" s="136"/>
      <c r="EN968" s="136"/>
      <c r="EO968" s="136"/>
      <c r="EP968" s="136"/>
      <c r="EQ968" s="136"/>
      <c r="ER968" s="136"/>
      <c r="ES968" s="136"/>
      <c r="ET968" s="136"/>
      <c r="EU968" s="136"/>
      <c r="EV968" s="136"/>
      <c r="EW968" s="136"/>
      <c r="EX968" s="136"/>
      <c r="EY968" s="136"/>
      <c r="EZ968" s="136"/>
      <c r="FA968" s="136"/>
      <c r="FB968" s="136"/>
      <c r="FC968" s="136"/>
      <c r="FD968" s="136"/>
      <c r="FE968" s="136"/>
      <c r="FF968" s="136"/>
      <c r="FG968" s="136"/>
      <c r="FH968" s="136"/>
      <c r="FI968" s="136"/>
      <c r="FJ968" s="136"/>
      <c r="FK968" s="136"/>
      <c r="FL968" s="136"/>
      <c r="FM968" s="136"/>
      <c r="FN968" s="136"/>
      <c r="FO968" s="136"/>
      <c r="FP968" s="136"/>
      <c r="FQ968" s="136"/>
      <c r="FR968" s="136"/>
      <c r="FS968" s="136"/>
      <c r="FT968" s="136"/>
      <c r="FU968" s="136"/>
      <c r="FV968" s="136"/>
      <c r="FW968" s="136"/>
      <c r="FX968" s="136"/>
      <c r="FY968" s="136"/>
      <c r="FZ968" s="136"/>
      <c r="GA968" s="136"/>
      <c r="GB968" s="136"/>
      <c r="GC968" s="136"/>
      <c r="GD968" s="136"/>
      <c r="GE968" s="136"/>
      <c r="GF968" s="136"/>
      <c r="GG968" s="136"/>
      <c r="GH968" s="136"/>
      <c r="GI968" s="136"/>
      <c r="GJ968" s="136"/>
      <c r="GK968" s="136"/>
      <c r="GL968" s="136"/>
      <c r="GM968" s="136"/>
      <c r="GN968" s="136"/>
      <c r="GO968" s="136"/>
      <c r="GP968" s="136"/>
      <c r="GQ968" s="136"/>
      <c r="GR968" s="136"/>
      <c r="GS968" s="136"/>
      <c r="GT968" s="136"/>
      <c r="GU968" s="136"/>
      <c r="GV968" s="136"/>
      <c r="GW968" s="136"/>
      <c r="GX968" s="136"/>
      <c r="GY968" s="136"/>
      <c r="GZ968" s="136"/>
      <c r="HA968" s="136"/>
      <c r="HB968" s="136"/>
      <c r="HC968" s="136"/>
      <c r="HD968" s="136"/>
      <c r="HE968" s="136"/>
      <c r="HF968" s="136"/>
      <c r="HG968" s="136"/>
      <c r="HH968" s="136"/>
      <c r="HI968" s="136"/>
      <c r="HJ968" s="136"/>
      <c r="HK968" s="136"/>
      <c r="HL968" s="136"/>
      <c r="HM968" s="136"/>
      <c r="HN968" s="136"/>
      <c r="HO968" s="136"/>
      <c r="HP968" s="136"/>
      <c r="HQ968" s="136"/>
      <c r="HR968" s="136"/>
      <c r="HS968" s="136"/>
      <c r="HT968" s="136"/>
      <c r="HU968" s="136"/>
      <c r="HV968" s="136"/>
      <c r="HW968" s="136"/>
      <c r="HX968" s="136"/>
      <c r="HY968" s="136"/>
      <c r="HZ968" s="136"/>
      <c r="IA968" s="136"/>
      <c r="IB968" s="136"/>
      <c r="IC968" s="136"/>
      <c r="ID968" s="136"/>
      <c r="IE968" s="136"/>
      <c r="IF968" s="136"/>
      <c r="IG968" s="136"/>
    </row>
    <row r="969" spans="1:241" ht="15" customHeight="1" x14ac:dyDescent="0.25">
      <c r="A969" s="197" t="s">
        <v>409</v>
      </c>
      <c r="B969" s="205">
        <v>4692468</v>
      </c>
      <c r="C969" s="205">
        <v>1790393</v>
      </c>
      <c r="D969" s="205">
        <v>675855</v>
      </c>
      <c r="E969" s="205">
        <v>851117</v>
      </c>
      <c r="F969" s="205">
        <v>1610849</v>
      </c>
      <c r="G969" s="205">
        <v>298802</v>
      </c>
      <c r="H969" s="242">
        <v>9919484</v>
      </c>
      <c r="I969" s="136"/>
      <c r="J969" s="197" t="s">
        <v>711</v>
      </c>
      <c r="K969" s="205">
        <v>5150354</v>
      </c>
      <c r="L969" s="205">
        <v>2262075</v>
      </c>
      <c r="M969" s="205">
        <v>1126745</v>
      </c>
      <c r="N969" s="205">
        <v>1089140</v>
      </c>
      <c r="O969" s="205">
        <v>1714677</v>
      </c>
      <c r="P969" s="205">
        <v>318919</v>
      </c>
      <c r="Q969" s="242">
        <v>11661910</v>
      </c>
      <c r="R969" s="136"/>
      <c r="S969" s="136"/>
      <c r="T969" s="136"/>
      <c r="U969" s="136"/>
      <c r="V969" s="136"/>
      <c r="W969" s="136"/>
      <c r="X969" s="136"/>
      <c r="Y969" s="136"/>
      <c r="Z969" s="136"/>
      <c r="AA969" s="136"/>
      <c r="AB969" s="136"/>
      <c r="AC969" s="136"/>
      <c r="AD969" s="136"/>
      <c r="AE969" s="136"/>
      <c r="AF969" s="136"/>
      <c r="AG969" s="136"/>
      <c r="AH969" s="136"/>
      <c r="AI969" s="136"/>
      <c r="AJ969" s="136"/>
      <c r="AK969" s="136"/>
      <c r="AL969" s="136"/>
      <c r="AM969" s="136"/>
      <c r="AN969" s="136"/>
      <c r="AO969" s="136"/>
      <c r="AP969" s="136"/>
      <c r="AQ969" s="136"/>
      <c r="AR969" s="136"/>
      <c r="AS969" s="136"/>
      <c r="AT969" s="136"/>
      <c r="AU969" s="136"/>
      <c r="AV969" s="136"/>
      <c r="AW969" s="136"/>
      <c r="AX969" s="136"/>
      <c r="AY969" s="136"/>
      <c r="AZ969" s="136"/>
      <c r="BA969" s="136"/>
      <c r="BB969" s="136"/>
      <c r="BC969" s="136"/>
      <c r="BD969" s="136"/>
      <c r="BE969" s="136"/>
      <c r="BF969" s="136"/>
      <c r="BG969" s="136"/>
      <c r="BH969" s="136"/>
      <c r="BI969" s="136"/>
      <c r="BJ969" s="136"/>
      <c r="BK969" s="136"/>
      <c r="BL969" s="136"/>
      <c r="BM969" s="136"/>
      <c r="BN969" s="136"/>
      <c r="BO969" s="136"/>
      <c r="BP969" s="136"/>
      <c r="BQ969" s="136"/>
      <c r="BR969" s="136"/>
      <c r="BS969" s="136"/>
      <c r="BT969" s="136"/>
      <c r="BU969" s="136"/>
      <c r="BV969" s="136"/>
      <c r="BW969" s="136"/>
      <c r="BX969" s="136"/>
      <c r="BY969" s="136"/>
      <c r="BZ969" s="136"/>
      <c r="CA969" s="136"/>
      <c r="CB969" s="136"/>
      <c r="CC969" s="136"/>
      <c r="CD969" s="136"/>
      <c r="CE969" s="136"/>
      <c r="CF969" s="136"/>
      <c r="CG969" s="136"/>
      <c r="CH969" s="136"/>
      <c r="CI969" s="136"/>
      <c r="CJ969" s="136"/>
      <c r="CK969" s="136"/>
      <c r="CL969" s="136"/>
      <c r="CM969" s="136"/>
      <c r="CN969" s="136"/>
      <c r="CO969" s="136"/>
      <c r="CP969" s="136"/>
      <c r="CQ969" s="136"/>
      <c r="CR969" s="136"/>
      <c r="CS969" s="136"/>
      <c r="CT969" s="136"/>
      <c r="CU969" s="136"/>
      <c r="CV969" s="136"/>
      <c r="CW969" s="136"/>
      <c r="CX969" s="136"/>
      <c r="CY969" s="136"/>
      <c r="CZ969" s="136"/>
      <c r="DA969" s="136"/>
      <c r="DB969" s="136"/>
      <c r="DC969" s="136"/>
      <c r="DD969" s="136"/>
      <c r="DE969" s="136"/>
      <c r="DF969" s="136"/>
      <c r="DG969" s="136"/>
      <c r="DH969" s="136"/>
      <c r="DI969" s="136"/>
      <c r="DJ969" s="136"/>
      <c r="DK969" s="136"/>
      <c r="DL969" s="136"/>
      <c r="DM969" s="136"/>
      <c r="DN969" s="136"/>
      <c r="DO969" s="136"/>
      <c r="DP969" s="136"/>
      <c r="DQ969" s="136"/>
      <c r="DR969" s="136"/>
      <c r="DS969" s="136"/>
      <c r="DT969" s="136"/>
      <c r="DU969" s="136"/>
      <c r="DV969" s="136"/>
      <c r="DW969" s="136"/>
      <c r="DX969" s="136"/>
      <c r="DY969" s="136"/>
      <c r="DZ969" s="136"/>
      <c r="EA969" s="136"/>
      <c r="EB969" s="136"/>
      <c r="EC969" s="136"/>
      <c r="ED969" s="136"/>
      <c r="EE969" s="136"/>
      <c r="EF969" s="136"/>
      <c r="EG969" s="136"/>
      <c r="EH969" s="136"/>
      <c r="EI969" s="136"/>
      <c r="EJ969" s="136"/>
      <c r="EK969" s="136"/>
      <c r="EL969" s="136"/>
      <c r="EM969" s="136"/>
      <c r="EN969" s="136"/>
      <c r="EO969" s="136"/>
      <c r="EP969" s="136"/>
      <c r="EQ969" s="136"/>
      <c r="ER969" s="136"/>
      <c r="ES969" s="136"/>
      <c r="ET969" s="136"/>
      <c r="EU969" s="136"/>
      <c r="EV969" s="136"/>
      <c r="EW969" s="136"/>
      <c r="EX969" s="136"/>
      <c r="EY969" s="136"/>
      <c r="EZ969" s="136"/>
      <c r="FA969" s="136"/>
      <c r="FB969" s="136"/>
      <c r="FC969" s="136"/>
      <c r="FD969" s="136"/>
      <c r="FE969" s="136"/>
      <c r="FF969" s="136"/>
      <c r="FG969" s="136"/>
      <c r="FH969" s="136"/>
      <c r="FI969" s="136"/>
      <c r="FJ969" s="136"/>
      <c r="FK969" s="136"/>
      <c r="FL969" s="136"/>
      <c r="FM969" s="136"/>
      <c r="FN969" s="136"/>
      <c r="FO969" s="136"/>
      <c r="FP969" s="136"/>
      <c r="FQ969" s="136"/>
      <c r="FR969" s="136"/>
      <c r="FS969" s="136"/>
      <c r="FT969" s="136"/>
      <c r="FU969" s="136"/>
      <c r="FV969" s="136"/>
      <c r="FW969" s="136"/>
      <c r="FX969" s="136"/>
      <c r="FY969" s="136"/>
      <c r="FZ969" s="136"/>
      <c r="GA969" s="136"/>
      <c r="GB969" s="136"/>
      <c r="GC969" s="136"/>
      <c r="GD969" s="136"/>
      <c r="GE969" s="136"/>
      <c r="GF969" s="136"/>
      <c r="GG969" s="136"/>
      <c r="GH969" s="136"/>
      <c r="GI969" s="136"/>
      <c r="GJ969" s="136"/>
      <c r="GK969" s="136"/>
      <c r="GL969" s="136"/>
      <c r="GM969" s="136"/>
      <c r="GN969" s="136"/>
      <c r="GO969" s="136"/>
      <c r="GP969" s="136"/>
      <c r="GQ969" s="136"/>
      <c r="GR969" s="136"/>
      <c r="GS969" s="136"/>
      <c r="GT969" s="136"/>
      <c r="GU969" s="136"/>
      <c r="GV969" s="136"/>
      <c r="GW969" s="136"/>
      <c r="GX969" s="136"/>
      <c r="GY969" s="136"/>
      <c r="GZ969" s="136"/>
      <c r="HA969" s="136"/>
      <c r="HB969" s="136"/>
      <c r="HC969" s="136"/>
      <c r="HD969" s="136"/>
      <c r="HE969" s="136"/>
      <c r="HF969" s="136"/>
      <c r="HG969" s="136"/>
      <c r="HH969" s="136"/>
      <c r="HI969" s="136"/>
      <c r="HJ969" s="136"/>
      <c r="HK969" s="136"/>
      <c r="HL969" s="136"/>
      <c r="HM969" s="136"/>
      <c r="HN969" s="136"/>
      <c r="HO969" s="136"/>
      <c r="HP969" s="136"/>
      <c r="HQ969" s="136"/>
      <c r="HR969" s="136"/>
      <c r="HS969" s="136"/>
      <c r="HT969" s="136"/>
      <c r="HU969" s="136"/>
      <c r="HV969" s="136"/>
      <c r="HW969" s="136"/>
      <c r="HX969" s="136"/>
      <c r="HY969" s="136"/>
      <c r="HZ969" s="136"/>
      <c r="IA969" s="136"/>
      <c r="IB969" s="136"/>
      <c r="IC969" s="136"/>
      <c r="ID969" s="136"/>
      <c r="IE969" s="136"/>
      <c r="IF969" s="136"/>
      <c r="IG969" s="136"/>
    </row>
    <row r="970" spans="1:241" ht="15" customHeight="1" x14ac:dyDescent="0.25">
      <c r="A970" s="197" t="s">
        <v>410</v>
      </c>
      <c r="B970" s="205">
        <v>9047781</v>
      </c>
      <c r="C970" s="205">
        <v>1995573</v>
      </c>
      <c r="D970" s="205">
        <v>786952</v>
      </c>
      <c r="E970" s="205">
        <v>1115813</v>
      </c>
      <c r="F970" s="205">
        <v>1762541</v>
      </c>
      <c r="G970" s="205">
        <v>341201</v>
      </c>
      <c r="H970" s="242">
        <v>15049861</v>
      </c>
      <c r="I970" s="136"/>
      <c r="J970" s="197" t="s">
        <v>638</v>
      </c>
      <c r="K970" s="205">
        <v>8428716</v>
      </c>
      <c r="L970" s="205">
        <v>3108987</v>
      </c>
      <c r="M970" s="205">
        <v>977041</v>
      </c>
      <c r="N970" s="205">
        <v>1366265</v>
      </c>
      <c r="O970" s="205">
        <v>1293895</v>
      </c>
      <c r="P970" s="205">
        <v>428809</v>
      </c>
      <c r="Q970" s="242">
        <v>15603713</v>
      </c>
      <c r="R970" s="136"/>
      <c r="S970" s="136"/>
      <c r="T970" s="136"/>
      <c r="U970" s="136"/>
      <c r="V970" s="136"/>
      <c r="W970" s="136"/>
      <c r="X970" s="136"/>
      <c r="Y970" s="136"/>
      <c r="Z970" s="136"/>
      <c r="AA970" s="136"/>
      <c r="AB970" s="136"/>
      <c r="AC970" s="136"/>
      <c r="AD970" s="136"/>
      <c r="AE970" s="136"/>
      <c r="AF970" s="136"/>
      <c r="AG970" s="136"/>
      <c r="AH970" s="136"/>
      <c r="AI970" s="136"/>
      <c r="AJ970" s="136"/>
      <c r="AK970" s="136"/>
      <c r="AL970" s="136"/>
      <c r="AM970" s="136"/>
      <c r="AN970" s="136"/>
      <c r="AO970" s="136"/>
      <c r="AP970" s="136"/>
      <c r="AQ970" s="136"/>
      <c r="AR970" s="136"/>
      <c r="AS970" s="136"/>
      <c r="AT970" s="136"/>
      <c r="AU970" s="136"/>
      <c r="AV970" s="136"/>
      <c r="AW970" s="136"/>
      <c r="AX970" s="136"/>
      <c r="AY970" s="136"/>
      <c r="AZ970" s="136"/>
      <c r="BA970" s="136"/>
      <c r="BB970" s="136"/>
      <c r="BC970" s="136"/>
      <c r="BD970" s="136"/>
      <c r="BE970" s="136"/>
      <c r="BF970" s="136"/>
      <c r="BG970" s="136"/>
      <c r="BH970" s="136"/>
      <c r="BI970" s="136"/>
      <c r="BJ970" s="136"/>
      <c r="BK970" s="136"/>
      <c r="BL970" s="136"/>
      <c r="BM970" s="136"/>
      <c r="BN970" s="136"/>
      <c r="BO970" s="136"/>
      <c r="BP970" s="136"/>
      <c r="BQ970" s="136"/>
      <c r="BR970" s="136"/>
      <c r="BS970" s="136"/>
      <c r="BT970" s="136"/>
      <c r="BU970" s="136"/>
      <c r="BV970" s="136"/>
      <c r="BW970" s="136"/>
      <c r="BX970" s="136"/>
      <c r="BY970" s="136"/>
      <c r="BZ970" s="136"/>
      <c r="CA970" s="136"/>
      <c r="CB970" s="136"/>
      <c r="CC970" s="136"/>
      <c r="CD970" s="136"/>
      <c r="CE970" s="136"/>
      <c r="CF970" s="136"/>
      <c r="CG970" s="136"/>
      <c r="CH970" s="136"/>
      <c r="CI970" s="136"/>
      <c r="CJ970" s="136"/>
      <c r="CK970" s="136"/>
      <c r="CL970" s="136"/>
      <c r="CM970" s="136"/>
      <c r="CN970" s="136"/>
      <c r="CO970" s="136"/>
      <c r="CP970" s="136"/>
      <c r="CQ970" s="136"/>
      <c r="CR970" s="136"/>
      <c r="CS970" s="136"/>
      <c r="CT970" s="136"/>
      <c r="CU970" s="136"/>
      <c r="CV970" s="136"/>
      <c r="CW970" s="136"/>
      <c r="CX970" s="136"/>
      <c r="CY970" s="136"/>
      <c r="CZ970" s="136"/>
      <c r="DA970" s="136"/>
      <c r="DB970" s="136"/>
      <c r="DC970" s="136"/>
      <c r="DD970" s="136"/>
      <c r="DE970" s="136"/>
      <c r="DF970" s="136"/>
      <c r="DG970" s="136"/>
      <c r="DH970" s="136"/>
      <c r="DI970" s="136"/>
      <c r="DJ970" s="136"/>
      <c r="DK970" s="136"/>
      <c r="DL970" s="136"/>
      <c r="DM970" s="136"/>
      <c r="DN970" s="136"/>
      <c r="DO970" s="136"/>
      <c r="DP970" s="136"/>
      <c r="DQ970" s="136"/>
      <c r="DR970" s="136"/>
      <c r="DS970" s="136"/>
      <c r="DT970" s="136"/>
      <c r="DU970" s="136"/>
      <c r="DV970" s="136"/>
      <c r="DW970" s="136"/>
      <c r="DX970" s="136"/>
      <c r="DY970" s="136"/>
      <c r="DZ970" s="136"/>
      <c r="EA970" s="136"/>
      <c r="EB970" s="136"/>
      <c r="EC970" s="136"/>
      <c r="ED970" s="136"/>
      <c r="EE970" s="136"/>
      <c r="EF970" s="136"/>
      <c r="EG970" s="136"/>
      <c r="EH970" s="136"/>
      <c r="EI970" s="136"/>
      <c r="EJ970" s="136"/>
      <c r="EK970" s="136"/>
      <c r="EL970" s="136"/>
      <c r="EM970" s="136"/>
      <c r="EN970" s="136"/>
      <c r="EO970" s="136"/>
      <c r="EP970" s="136"/>
      <c r="EQ970" s="136"/>
      <c r="ER970" s="136"/>
      <c r="ES970" s="136"/>
      <c r="ET970" s="136"/>
      <c r="EU970" s="136"/>
      <c r="EV970" s="136"/>
      <c r="EW970" s="136"/>
      <c r="EX970" s="136"/>
      <c r="EY970" s="136"/>
      <c r="EZ970" s="136"/>
      <c r="FA970" s="136"/>
      <c r="FB970" s="136"/>
      <c r="FC970" s="136"/>
      <c r="FD970" s="136"/>
      <c r="FE970" s="136"/>
      <c r="FF970" s="136"/>
      <c r="FG970" s="136"/>
      <c r="FH970" s="136"/>
      <c r="FI970" s="136"/>
      <c r="FJ970" s="136"/>
      <c r="FK970" s="136"/>
      <c r="FL970" s="136"/>
      <c r="FM970" s="136"/>
      <c r="FN970" s="136"/>
      <c r="FO970" s="136"/>
      <c r="FP970" s="136"/>
      <c r="FQ970" s="136"/>
      <c r="FR970" s="136"/>
      <c r="FS970" s="136"/>
      <c r="FT970" s="136"/>
      <c r="FU970" s="136"/>
      <c r="FV970" s="136"/>
      <c r="FW970" s="136"/>
      <c r="FX970" s="136"/>
      <c r="FY970" s="136"/>
      <c r="FZ970" s="136"/>
      <c r="GA970" s="136"/>
      <c r="GB970" s="136"/>
      <c r="GC970" s="136"/>
      <c r="GD970" s="136"/>
      <c r="GE970" s="136"/>
      <c r="GF970" s="136"/>
      <c r="GG970" s="136"/>
      <c r="GH970" s="136"/>
      <c r="GI970" s="136"/>
      <c r="GJ970" s="136"/>
      <c r="GK970" s="136"/>
      <c r="GL970" s="136"/>
      <c r="GM970" s="136"/>
      <c r="GN970" s="136"/>
      <c r="GO970" s="136"/>
      <c r="GP970" s="136"/>
      <c r="GQ970" s="136"/>
      <c r="GR970" s="136"/>
      <c r="GS970" s="136"/>
      <c r="GT970" s="136"/>
      <c r="GU970" s="136"/>
      <c r="GV970" s="136"/>
      <c r="GW970" s="136"/>
      <c r="GX970" s="136"/>
      <c r="GY970" s="136"/>
      <c r="GZ970" s="136"/>
      <c r="HA970" s="136"/>
      <c r="HB970" s="136"/>
      <c r="HC970" s="136"/>
      <c r="HD970" s="136"/>
      <c r="HE970" s="136"/>
      <c r="HF970" s="136"/>
      <c r="HG970" s="136"/>
      <c r="HH970" s="136"/>
      <c r="HI970" s="136"/>
      <c r="HJ970" s="136"/>
      <c r="HK970" s="136"/>
      <c r="HL970" s="136"/>
      <c r="HM970" s="136"/>
      <c r="HN970" s="136"/>
      <c r="HO970" s="136"/>
      <c r="HP970" s="136"/>
      <c r="HQ970" s="136"/>
      <c r="HR970" s="136"/>
      <c r="HS970" s="136"/>
      <c r="HT970" s="136"/>
      <c r="HU970" s="136"/>
      <c r="HV970" s="136"/>
      <c r="HW970" s="136"/>
      <c r="HX970" s="136"/>
      <c r="HY970" s="136"/>
      <c r="HZ970" s="136"/>
      <c r="IA970" s="136"/>
      <c r="IB970" s="136"/>
      <c r="IC970" s="136"/>
      <c r="ID970" s="136"/>
      <c r="IE970" s="136"/>
      <c r="IF970" s="136"/>
      <c r="IG970" s="136"/>
    </row>
    <row r="971" spans="1:241" ht="15" customHeight="1" x14ac:dyDescent="0.25">
      <c r="A971" s="197" t="s">
        <v>698</v>
      </c>
      <c r="B971" s="205">
        <v>7573373</v>
      </c>
      <c r="C971" s="205">
        <v>2079158</v>
      </c>
      <c r="D971" s="205">
        <v>725756</v>
      </c>
      <c r="E971" s="205">
        <v>1294986</v>
      </c>
      <c r="F971" s="205">
        <v>2019574</v>
      </c>
      <c r="G971" s="205">
        <v>316516</v>
      </c>
      <c r="H971" s="242">
        <v>14009363</v>
      </c>
      <c r="I971" s="136"/>
      <c r="J971" s="197" t="s">
        <v>451</v>
      </c>
      <c r="K971" s="205">
        <v>4901935</v>
      </c>
      <c r="L971" s="205">
        <v>1961572</v>
      </c>
      <c r="M971" s="205">
        <v>755832</v>
      </c>
      <c r="N971" s="205">
        <v>1179167</v>
      </c>
      <c r="O971" s="205">
        <v>1368145</v>
      </c>
      <c r="P971" s="205">
        <v>332919</v>
      </c>
      <c r="Q971" s="242">
        <v>10499570</v>
      </c>
      <c r="R971" s="136"/>
      <c r="S971" s="136"/>
      <c r="T971" s="136"/>
      <c r="U971" s="136"/>
      <c r="V971" s="136"/>
      <c r="W971" s="136"/>
      <c r="X971" s="136"/>
      <c r="Y971" s="136"/>
      <c r="Z971" s="136"/>
      <c r="AA971" s="136"/>
      <c r="AB971" s="136"/>
      <c r="AC971" s="136"/>
      <c r="AD971" s="136"/>
      <c r="AE971" s="136"/>
      <c r="AF971" s="136"/>
      <c r="AG971" s="136"/>
      <c r="AH971" s="136"/>
      <c r="AI971" s="136"/>
      <c r="AJ971" s="136"/>
      <c r="AK971" s="136"/>
      <c r="AL971" s="136"/>
      <c r="AM971" s="136"/>
      <c r="AN971" s="136"/>
      <c r="AO971" s="136"/>
      <c r="AP971" s="136"/>
      <c r="AQ971" s="136"/>
      <c r="AR971" s="136"/>
      <c r="AS971" s="136"/>
      <c r="AT971" s="136"/>
      <c r="AU971" s="136"/>
      <c r="AV971" s="136"/>
      <c r="AW971" s="136"/>
      <c r="AX971" s="136"/>
      <c r="AY971" s="136"/>
      <c r="AZ971" s="136"/>
      <c r="BA971" s="136"/>
      <c r="BB971" s="136"/>
      <c r="BC971" s="136"/>
      <c r="BD971" s="136"/>
      <c r="BE971" s="136"/>
      <c r="BF971" s="136"/>
      <c r="BG971" s="136"/>
      <c r="BH971" s="136"/>
      <c r="BI971" s="136"/>
      <c r="BJ971" s="136"/>
      <c r="BK971" s="136"/>
      <c r="BL971" s="136"/>
      <c r="BM971" s="136"/>
      <c r="BN971" s="136"/>
      <c r="BO971" s="136"/>
      <c r="BP971" s="136"/>
      <c r="BQ971" s="136"/>
      <c r="BR971" s="136"/>
      <c r="BS971" s="136"/>
      <c r="BT971" s="136"/>
      <c r="BU971" s="136"/>
      <c r="BV971" s="136"/>
      <c r="BW971" s="136"/>
      <c r="BX971" s="136"/>
      <c r="BY971" s="136"/>
      <c r="BZ971" s="136"/>
      <c r="CA971" s="136"/>
      <c r="CB971" s="136"/>
      <c r="CC971" s="136"/>
      <c r="CD971" s="136"/>
      <c r="CE971" s="136"/>
      <c r="CF971" s="136"/>
      <c r="CG971" s="136"/>
      <c r="CH971" s="136"/>
      <c r="CI971" s="136"/>
      <c r="CJ971" s="136"/>
      <c r="CK971" s="136"/>
      <c r="CL971" s="136"/>
      <c r="CM971" s="136"/>
      <c r="CN971" s="136"/>
      <c r="CO971" s="136"/>
      <c r="CP971" s="136"/>
      <c r="CQ971" s="136"/>
      <c r="CR971" s="136"/>
      <c r="CS971" s="136"/>
      <c r="CT971" s="136"/>
      <c r="CU971" s="136"/>
      <c r="CV971" s="136"/>
      <c r="CW971" s="136"/>
      <c r="CX971" s="136"/>
      <c r="CY971" s="136"/>
      <c r="CZ971" s="136"/>
      <c r="DA971" s="136"/>
      <c r="DB971" s="136"/>
      <c r="DC971" s="136"/>
      <c r="DD971" s="136"/>
      <c r="DE971" s="136"/>
      <c r="DF971" s="136"/>
      <c r="DG971" s="136"/>
      <c r="DH971" s="136"/>
      <c r="DI971" s="136"/>
      <c r="DJ971" s="136"/>
      <c r="DK971" s="136"/>
      <c r="DL971" s="136"/>
      <c r="DM971" s="136"/>
      <c r="DN971" s="136"/>
      <c r="DO971" s="136"/>
      <c r="DP971" s="136"/>
      <c r="DQ971" s="136"/>
      <c r="DR971" s="136"/>
      <c r="DS971" s="136"/>
      <c r="DT971" s="136"/>
      <c r="DU971" s="136"/>
      <c r="DV971" s="136"/>
      <c r="DW971" s="136"/>
      <c r="DX971" s="136"/>
      <c r="DY971" s="136"/>
      <c r="DZ971" s="136"/>
      <c r="EA971" s="136"/>
      <c r="EB971" s="136"/>
      <c r="EC971" s="136"/>
      <c r="ED971" s="136"/>
      <c r="EE971" s="136"/>
      <c r="EF971" s="136"/>
      <c r="EG971" s="136"/>
      <c r="EH971" s="136"/>
      <c r="EI971" s="136"/>
      <c r="EJ971" s="136"/>
      <c r="EK971" s="136"/>
      <c r="EL971" s="136"/>
      <c r="EM971" s="136"/>
      <c r="EN971" s="136"/>
      <c r="EO971" s="136"/>
      <c r="EP971" s="136"/>
      <c r="EQ971" s="136"/>
      <c r="ER971" s="136"/>
      <c r="ES971" s="136"/>
      <c r="ET971" s="136"/>
      <c r="EU971" s="136"/>
      <c r="EV971" s="136"/>
      <c r="EW971" s="136"/>
      <c r="EX971" s="136"/>
      <c r="EY971" s="136"/>
      <c r="EZ971" s="136"/>
      <c r="FA971" s="136"/>
      <c r="FB971" s="136"/>
      <c r="FC971" s="136"/>
      <c r="FD971" s="136"/>
      <c r="FE971" s="136"/>
      <c r="FF971" s="136"/>
      <c r="FG971" s="136"/>
      <c r="FH971" s="136"/>
      <c r="FI971" s="136"/>
      <c r="FJ971" s="136"/>
      <c r="FK971" s="136"/>
      <c r="FL971" s="136"/>
      <c r="FM971" s="136"/>
      <c r="FN971" s="136"/>
      <c r="FO971" s="136"/>
      <c r="FP971" s="136"/>
      <c r="FQ971" s="136"/>
      <c r="FR971" s="136"/>
      <c r="FS971" s="136"/>
      <c r="FT971" s="136"/>
      <c r="FU971" s="136"/>
      <c r="FV971" s="136"/>
      <c r="FW971" s="136"/>
      <c r="FX971" s="136"/>
      <c r="FY971" s="136"/>
      <c r="FZ971" s="136"/>
      <c r="GA971" s="136"/>
      <c r="GB971" s="136"/>
      <c r="GC971" s="136"/>
      <c r="GD971" s="136"/>
      <c r="GE971" s="136"/>
      <c r="GF971" s="136"/>
      <c r="GG971" s="136"/>
      <c r="GH971" s="136"/>
      <c r="GI971" s="136"/>
      <c r="GJ971" s="136"/>
      <c r="GK971" s="136"/>
      <c r="GL971" s="136"/>
      <c r="GM971" s="136"/>
      <c r="GN971" s="136"/>
      <c r="GO971" s="136"/>
      <c r="GP971" s="136"/>
      <c r="GQ971" s="136"/>
      <c r="GR971" s="136"/>
      <c r="GS971" s="136"/>
      <c r="GT971" s="136"/>
      <c r="GU971" s="136"/>
      <c r="GV971" s="136"/>
      <c r="GW971" s="136"/>
      <c r="GX971" s="136"/>
      <c r="GY971" s="136"/>
      <c r="GZ971" s="136"/>
      <c r="HA971" s="136"/>
      <c r="HB971" s="136"/>
      <c r="HC971" s="136"/>
      <c r="HD971" s="136"/>
      <c r="HE971" s="136"/>
      <c r="HF971" s="136"/>
      <c r="HG971" s="136"/>
      <c r="HH971" s="136"/>
      <c r="HI971" s="136"/>
      <c r="HJ971" s="136"/>
      <c r="HK971" s="136"/>
      <c r="HL971" s="136"/>
      <c r="HM971" s="136"/>
      <c r="HN971" s="136"/>
      <c r="HO971" s="136"/>
      <c r="HP971" s="136"/>
      <c r="HQ971" s="136"/>
      <c r="HR971" s="136"/>
      <c r="HS971" s="136"/>
      <c r="HT971" s="136"/>
      <c r="HU971" s="136"/>
      <c r="HV971" s="136"/>
      <c r="HW971" s="136"/>
      <c r="HX971" s="136"/>
      <c r="HY971" s="136"/>
      <c r="HZ971" s="136"/>
      <c r="IA971" s="136"/>
      <c r="IB971" s="136"/>
      <c r="IC971" s="136"/>
      <c r="ID971" s="136"/>
      <c r="IE971" s="136"/>
      <c r="IF971" s="136"/>
      <c r="IG971" s="136"/>
    </row>
    <row r="972" spans="1:241" ht="15" customHeight="1" x14ac:dyDescent="0.25">
      <c r="A972" s="197" t="s">
        <v>699</v>
      </c>
      <c r="B972" s="205">
        <v>9321307</v>
      </c>
      <c r="C972" s="205">
        <v>2422288</v>
      </c>
      <c r="D972" s="205">
        <v>1004339</v>
      </c>
      <c r="E972" s="205">
        <v>1858664</v>
      </c>
      <c r="F972" s="205">
        <v>1788843</v>
      </c>
      <c r="G972" s="205">
        <v>379229</v>
      </c>
      <c r="H972" s="242">
        <v>16774670</v>
      </c>
      <c r="I972" s="136"/>
      <c r="J972" s="197" t="s">
        <v>452</v>
      </c>
      <c r="K972" s="205">
        <v>5144152</v>
      </c>
      <c r="L972" s="205">
        <v>2936797</v>
      </c>
      <c r="M972" s="205">
        <v>1148900</v>
      </c>
      <c r="N972" s="205">
        <v>1229763</v>
      </c>
      <c r="O972" s="205">
        <v>1591444</v>
      </c>
      <c r="P972" s="205">
        <v>385407</v>
      </c>
      <c r="Q972" s="242">
        <v>12436463</v>
      </c>
      <c r="R972" s="136"/>
      <c r="S972" s="136"/>
      <c r="T972" s="136"/>
      <c r="U972" s="136"/>
      <c r="V972" s="136"/>
      <c r="W972" s="136"/>
      <c r="X972" s="136"/>
      <c r="Y972" s="136"/>
      <c r="Z972" s="136"/>
      <c r="AA972" s="136"/>
      <c r="AB972" s="136"/>
      <c r="AC972" s="136"/>
      <c r="AD972" s="136"/>
      <c r="AE972" s="136"/>
      <c r="AF972" s="136"/>
      <c r="AG972" s="136"/>
      <c r="AH972" s="136"/>
      <c r="AI972" s="136"/>
      <c r="AJ972" s="136"/>
      <c r="AK972" s="136"/>
      <c r="AL972" s="136"/>
      <c r="AM972" s="136"/>
      <c r="AN972" s="136"/>
      <c r="AO972" s="136"/>
      <c r="AP972" s="136"/>
      <c r="AQ972" s="136"/>
      <c r="AR972" s="136"/>
      <c r="AS972" s="136"/>
      <c r="AT972" s="136"/>
      <c r="AU972" s="136"/>
      <c r="AV972" s="136"/>
      <c r="AW972" s="136"/>
      <c r="AX972" s="136"/>
      <c r="AY972" s="136"/>
      <c r="AZ972" s="136"/>
      <c r="BA972" s="136"/>
      <c r="BB972" s="136"/>
      <c r="BC972" s="136"/>
      <c r="BD972" s="136"/>
      <c r="BE972" s="136"/>
      <c r="BF972" s="136"/>
      <c r="BG972" s="136"/>
      <c r="BH972" s="136"/>
      <c r="BI972" s="136"/>
      <c r="BJ972" s="136"/>
      <c r="BK972" s="136"/>
      <c r="BL972" s="136"/>
      <c r="BM972" s="136"/>
      <c r="BN972" s="136"/>
      <c r="BO972" s="136"/>
      <c r="BP972" s="136"/>
      <c r="BQ972" s="136"/>
      <c r="BR972" s="136"/>
      <c r="BS972" s="136"/>
      <c r="BT972" s="136"/>
      <c r="BU972" s="136"/>
      <c r="BV972" s="136"/>
      <c r="BW972" s="136"/>
      <c r="BX972" s="136"/>
      <c r="BY972" s="136"/>
      <c r="BZ972" s="136"/>
      <c r="CA972" s="136"/>
      <c r="CB972" s="136"/>
      <c r="CC972" s="136"/>
      <c r="CD972" s="136"/>
      <c r="CE972" s="136"/>
      <c r="CF972" s="136"/>
      <c r="CG972" s="136"/>
      <c r="CH972" s="136"/>
      <c r="CI972" s="136"/>
      <c r="CJ972" s="136"/>
      <c r="CK972" s="136"/>
      <c r="CL972" s="136"/>
      <c r="CM972" s="136"/>
      <c r="CN972" s="136"/>
      <c r="CO972" s="136"/>
      <c r="CP972" s="136"/>
      <c r="CQ972" s="136"/>
      <c r="CR972" s="136"/>
      <c r="CS972" s="136"/>
      <c r="CT972" s="136"/>
      <c r="CU972" s="136"/>
      <c r="CV972" s="136"/>
      <c r="CW972" s="136"/>
      <c r="CX972" s="136"/>
      <c r="CY972" s="136"/>
      <c r="CZ972" s="136"/>
      <c r="DA972" s="136"/>
      <c r="DB972" s="136"/>
      <c r="DC972" s="136"/>
      <c r="DD972" s="136"/>
      <c r="DE972" s="136"/>
      <c r="DF972" s="136"/>
      <c r="DG972" s="136"/>
      <c r="DH972" s="136"/>
      <c r="DI972" s="136"/>
      <c r="DJ972" s="136"/>
      <c r="DK972" s="136"/>
      <c r="DL972" s="136"/>
      <c r="DM972" s="136"/>
      <c r="DN972" s="136"/>
      <c r="DO972" s="136"/>
      <c r="DP972" s="136"/>
      <c r="DQ972" s="136"/>
      <c r="DR972" s="136"/>
      <c r="DS972" s="136"/>
      <c r="DT972" s="136"/>
      <c r="DU972" s="136"/>
      <c r="DV972" s="136"/>
      <c r="DW972" s="136"/>
      <c r="DX972" s="136"/>
      <c r="DY972" s="136"/>
      <c r="DZ972" s="136"/>
      <c r="EA972" s="136"/>
      <c r="EB972" s="136"/>
      <c r="EC972" s="136"/>
      <c r="ED972" s="136"/>
      <c r="EE972" s="136"/>
      <c r="EF972" s="136"/>
      <c r="EG972" s="136"/>
      <c r="EH972" s="136"/>
      <c r="EI972" s="136"/>
      <c r="EJ972" s="136"/>
      <c r="EK972" s="136"/>
      <c r="EL972" s="136"/>
      <c r="EM972" s="136"/>
      <c r="EN972" s="136"/>
      <c r="EO972" s="136"/>
      <c r="EP972" s="136"/>
      <c r="EQ972" s="136"/>
      <c r="ER972" s="136"/>
      <c r="ES972" s="136"/>
      <c r="ET972" s="136"/>
      <c r="EU972" s="136"/>
      <c r="EV972" s="136"/>
      <c r="EW972" s="136"/>
      <c r="EX972" s="136"/>
      <c r="EY972" s="136"/>
      <c r="EZ972" s="136"/>
      <c r="FA972" s="136"/>
      <c r="FB972" s="136"/>
      <c r="FC972" s="136"/>
      <c r="FD972" s="136"/>
      <c r="FE972" s="136"/>
      <c r="FF972" s="136"/>
      <c r="FG972" s="136"/>
      <c r="FH972" s="136"/>
      <c r="FI972" s="136"/>
      <c r="FJ972" s="136"/>
      <c r="FK972" s="136"/>
      <c r="FL972" s="136"/>
      <c r="FM972" s="136"/>
      <c r="FN972" s="136"/>
      <c r="FO972" s="136"/>
      <c r="FP972" s="136"/>
      <c r="FQ972" s="136"/>
      <c r="FR972" s="136"/>
      <c r="FS972" s="136"/>
      <c r="FT972" s="136"/>
      <c r="FU972" s="136"/>
      <c r="FV972" s="136"/>
      <c r="FW972" s="136"/>
      <c r="FX972" s="136"/>
      <c r="FY972" s="136"/>
      <c r="FZ972" s="136"/>
      <c r="GA972" s="136"/>
      <c r="GB972" s="136"/>
      <c r="GC972" s="136"/>
      <c r="GD972" s="136"/>
      <c r="GE972" s="136"/>
      <c r="GF972" s="136"/>
      <c r="GG972" s="136"/>
      <c r="GH972" s="136"/>
      <c r="GI972" s="136"/>
      <c r="GJ972" s="136"/>
      <c r="GK972" s="136"/>
      <c r="GL972" s="136"/>
      <c r="GM972" s="136"/>
      <c r="GN972" s="136"/>
      <c r="GO972" s="136"/>
      <c r="GP972" s="136"/>
      <c r="GQ972" s="136"/>
      <c r="GR972" s="136"/>
      <c r="GS972" s="136"/>
      <c r="GT972" s="136"/>
      <c r="GU972" s="136"/>
      <c r="GV972" s="136"/>
      <c r="GW972" s="136"/>
      <c r="GX972" s="136"/>
      <c r="GY972" s="136"/>
      <c r="GZ972" s="136"/>
      <c r="HA972" s="136"/>
      <c r="HB972" s="136"/>
      <c r="HC972" s="136"/>
      <c r="HD972" s="136"/>
      <c r="HE972" s="136"/>
      <c r="HF972" s="136"/>
      <c r="HG972" s="136"/>
      <c r="HH972" s="136"/>
      <c r="HI972" s="136"/>
      <c r="HJ972" s="136"/>
      <c r="HK972" s="136"/>
      <c r="HL972" s="136"/>
      <c r="HM972" s="136"/>
      <c r="HN972" s="136"/>
      <c r="HO972" s="136"/>
      <c r="HP972" s="136"/>
      <c r="HQ972" s="136"/>
      <c r="HR972" s="136"/>
      <c r="HS972" s="136"/>
      <c r="HT972" s="136"/>
      <c r="HU972" s="136"/>
      <c r="HV972" s="136"/>
      <c r="HW972" s="136"/>
      <c r="HX972" s="136"/>
      <c r="HY972" s="136"/>
      <c r="HZ972" s="136"/>
      <c r="IA972" s="136"/>
      <c r="IB972" s="136"/>
      <c r="IC972" s="136"/>
      <c r="ID972" s="136"/>
      <c r="IE972" s="136"/>
      <c r="IF972" s="136"/>
      <c r="IG972" s="136"/>
    </row>
    <row r="973" spans="1:241" ht="15" customHeight="1" x14ac:dyDescent="0.25">
      <c r="A973" s="197" t="s">
        <v>413</v>
      </c>
      <c r="B973" s="205">
        <v>4896789</v>
      </c>
      <c r="C973" s="205">
        <v>2761229</v>
      </c>
      <c r="D973" s="205">
        <v>700660</v>
      </c>
      <c r="E973" s="205">
        <v>1168643</v>
      </c>
      <c r="F973" s="205">
        <v>1776142</v>
      </c>
      <c r="G973" s="205">
        <v>287732</v>
      </c>
      <c r="H973" s="242">
        <v>11591195</v>
      </c>
      <c r="I973" s="136"/>
      <c r="J973" s="197" t="s">
        <v>453</v>
      </c>
      <c r="K973" s="205">
        <v>5255132</v>
      </c>
      <c r="L973" s="205">
        <v>3048461</v>
      </c>
      <c r="M973" s="205">
        <v>1427549</v>
      </c>
      <c r="N973" s="205">
        <v>1359213</v>
      </c>
      <c r="O973" s="205">
        <v>2480465</v>
      </c>
      <c r="P973" s="205">
        <v>527862</v>
      </c>
      <c r="Q973" s="242">
        <v>14098682</v>
      </c>
      <c r="R973" s="136"/>
      <c r="S973" s="136"/>
      <c r="T973" s="136"/>
      <c r="U973" s="136"/>
      <c r="V973" s="136"/>
      <c r="W973" s="136"/>
      <c r="X973" s="136"/>
      <c r="Y973" s="136"/>
      <c r="Z973" s="136"/>
      <c r="AA973" s="136"/>
      <c r="AB973" s="136"/>
      <c r="AC973" s="136"/>
      <c r="AD973" s="136"/>
      <c r="AE973" s="136"/>
      <c r="AF973" s="136"/>
      <c r="AG973" s="136"/>
      <c r="AH973" s="136"/>
      <c r="AI973" s="136"/>
      <c r="AJ973" s="136"/>
      <c r="AK973" s="136"/>
      <c r="AL973" s="136"/>
      <c r="AM973" s="136"/>
      <c r="AN973" s="136"/>
      <c r="AO973" s="136"/>
      <c r="AP973" s="136"/>
      <c r="AQ973" s="136"/>
      <c r="AR973" s="136"/>
      <c r="AS973" s="136"/>
      <c r="AT973" s="136"/>
      <c r="AU973" s="136"/>
      <c r="AV973" s="136"/>
      <c r="AW973" s="136"/>
      <c r="AX973" s="136"/>
      <c r="AY973" s="136"/>
      <c r="AZ973" s="136"/>
      <c r="BA973" s="136"/>
      <c r="BB973" s="136"/>
      <c r="BC973" s="136"/>
      <c r="BD973" s="136"/>
      <c r="BE973" s="136"/>
      <c r="BF973" s="136"/>
      <c r="BG973" s="136"/>
      <c r="BH973" s="136"/>
      <c r="BI973" s="136"/>
      <c r="BJ973" s="136"/>
      <c r="BK973" s="136"/>
      <c r="BL973" s="136"/>
      <c r="BM973" s="136"/>
      <c r="BN973" s="136"/>
      <c r="BO973" s="136"/>
      <c r="BP973" s="136"/>
      <c r="BQ973" s="136"/>
      <c r="BR973" s="136"/>
      <c r="BS973" s="136"/>
      <c r="BT973" s="136"/>
      <c r="BU973" s="136"/>
      <c r="BV973" s="136"/>
      <c r="BW973" s="136"/>
      <c r="BX973" s="136"/>
      <c r="BY973" s="136"/>
      <c r="BZ973" s="136"/>
      <c r="CA973" s="136"/>
      <c r="CB973" s="136"/>
      <c r="CC973" s="136"/>
      <c r="CD973" s="136"/>
      <c r="CE973" s="136"/>
      <c r="CF973" s="136"/>
      <c r="CG973" s="136"/>
      <c r="CH973" s="136"/>
      <c r="CI973" s="136"/>
      <c r="CJ973" s="136"/>
      <c r="CK973" s="136"/>
      <c r="CL973" s="136"/>
      <c r="CM973" s="136"/>
      <c r="CN973" s="136"/>
      <c r="CO973" s="136"/>
      <c r="CP973" s="136"/>
      <c r="CQ973" s="136"/>
      <c r="CR973" s="136"/>
      <c r="CS973" s="136"/>
      <c r="CT973" s="136"/>
      <c r="CU973" s="136"/>
      <c r="CV973" s="136"/>
      <c r="CW973" s="136"/>
      <c r="CX973" s="136"/>
      <c r="CY973" s="136"/>
      <c r="CZ973" s="136"/>
      <c r="DA973" s="136"/>
      <c r="DB973" s="136"/>
      <c r="DC973" s="136"/>
      <c r="DD973" s="136"/>
      <c r="DE973" s="136"/>
      <c r="DF973" s="136"/>
      <c r="DG973" s="136"/>
      <c r="DH973" s="136"/>
      <c r="DI973" s="136"/>
      <c r="DJ973" s="136"/>
      <c r="DK973" s="136"/>
      <c r="DL973" s="136"/>
      <c r="DM973" s="136"/>
      <c r="DN973" s="136"/>
      <c r="DO973" s="136"/>
      <c r="DP973" s="136"/>
      <c r="DQ973" s="136"/>
      <c r="DR973" s="136"/>
      <c r="DS973" s="136"/>
      <c r="DT973" s="136"/>
      <c r="DU973" s="136"/>
      <c r="DV973" s="136"/>
      <c r="DW973" s="136"/>
      <c r="DX973" s="136"/>
      <c r="DY973" s="136"/>
      <c r="DZ973" s="136"/>
      <c r="EA973" s="136"/>
      <c r="EB973" s="136"/>
      <c r="EC973" s="136"/>
      <c r="ED973" s="136"/>
      <c r="EE973" s="136"/>
      <c r="EF973" s="136"/>
      <c r="EG973" s="136"/>
      <c r="EH973" s="136"/>
      <c r="EI973" s="136"/>
      <c r="EJ973" s="136"/>
      <c r="EK973" s="136"/>
      <c r="EL973" s="136"/>
      <c r="EM973" s="136"/>
      <c r="EN973" s="136"/>
      <c r="EO973" s="136"/>
      <c r="EP973" s="136"/>
      <c r="EQ973" s="136"/>
      <c r="ER973" s="136"/>
      <c r="ES973" s="136"/>
      <c r="ET973" s="136"/>
      <c r="EU973" s="136"/>
      <c r="EV973" s="136"/>
      <c r="EW973" s="136"/>
      <c r="EX973" s="136"/>
      <c r="EY973" s="136"/>
      <c r="EZ973" s="136"/>
      <c r="FA973" s="136"/>
      <c r="FB973" s="136"/>
      <c r="FC973" s="136"/>
      <c r="FD973" s="136"/>
      <c r="FE973" s="136"/>
      <c r="FF973" s="136"/>
      <c r="FG973" s="136"/>
      <c r="FH973" s="136"/>
      <c r="FI973" s="136"/>
      <c r="FJ973" s="136"/>
      <c r="FK973" s="136"/>
      <c r="FL973" s="136"/>
      <c r="FM973" s="136"/>
      <c r="FN973" s="136"/>
      <c r="FO973" s="136"/>
      <c r="FP973" s="136"/>
      <c r="FQ973" s="136"/>
      <c r="FR973" s="136"/>
      <c r="FS973" s="136"/>
      <c r="FT973" s="136"/>
      <c r="FU973" s="136"/>
      <c r="FV973" s="136"/>
      <c r="FW973" s="136"/>
      <c r="FX973" s="136"/>
      <c r="FY973" s="136"/>
      <c r="FZ973" s="136"/>
      <c r="GA973" s="136"/>
      <c r="GB973" s="136"/>
      <c r="GC973" s="136"/>
      <c r="GD973" s="136"/>
      <c r="GE973" s="136"/>
      <c r="GF973" s="136"/>
      <c r="GG973" s="136"/>
      <c r="GH973" s="136"/>
      <c r="GI973" s="136"/>
      <c r="GJ973" s="136"/>
      <c r="GK973" s="136"/>
      <c r="GL973" s="136"/>
      <c r="GM973" s="136"/>
      <c r="GN973" s="136"/>
      <c r="GO973" s="136"/>
      <c r="GP973" s="136"/>
      <c r="GQ973" s="136"/>
      <c r="GR973" s="136"/>
      <c r="GS973" s="136"/>
      <c r="GT973" s="136"/>
      <c r="GU973" s="136"/>
      <c r="GV973" s="136"/>
      <c r="GW973" s="136"/>
      <c r="GX973" s="136"/>
      <c r="GY973" s="136"/>
      <c r="GZ973" s="136"/>
      <c r="HA973" s="136"/>
      <c r="HB973" s="136"/>
      <c r="HC973" s="136"/>
      <c r="HD973" s="136"/>
      <c r="HE973" s="136"/>
      <c r="HF973" s="136"/>
      <c r="HG973" s="136"/>
      <c r="HH973" s="136"/>
      <c r="HI973" s="136"/>
      <c r="HJ973" s="136"/>
      <c r="HK973" s="136"/>
      <c r="HL973" s="136"/>
      <c r="HM973" s="136"/>
      <c r="HN973" s="136"/>
      <c r="HO973" s="136"/>
      <c r="HP973" s="136"/>
      <c r="HQ973" s="136"/>
      <c r="HR973" s="136"/>
      <c r="HS973" s="136"/>
      <c r="HT973" s="136"/>
      <c r="HU973" s="136"/>
      <c r="HV973" s="136"/>
      <c r="HW973" s="136"/>
      <c r="HX973" s="136"/>
      <c r="HY973" s="136"/>
      <c r="HZ973" s="136"/>
      <c r="IA973" s="136"/>
      <c r="IB973" s="136"/>
      <c r="IC973" s="136"/>
      <c r="ID973" s="136"/>
      <c r="IE973" s="136"/>
      <c r="IF973" s="136"/>
      <c r="IG973" s="136"/>
    </row>
    <row r="974" spans="1:241" ht="15" customHeight="1" x14ac:dyDescent="0.25">
      <c r="A974" s="197" t="s">
        <v>414</v>
      </c>
      <c r="B974" s="205">
        <v>5025268</v>
      </c>
      <c r="C974" s="205">
        <v>2517550</v>
      </c>
      <c r="D974" s="205">
        <v>723597</v>
      </c>
      <c r="E974" s="205">
        <v>1093473</v>
      </c>
      <c r="F974" s="205">
        <v>1987046</v>
      </c>
      <c r="G974" s="205">
        <v>325187</v>
      </c>
      <c r="H974" s="242">
        <v>11672121</v>
      </c>
      <c r="I974" s="136"/>
      <c r="J974" s="197" t="s">
        <v>712</v>
      </c>
      <c r="K974" s="205">
        <v>9284449</v>
      </c>
      <c r="L974" s="205">
        <v>5518922</v>
      </c>
      <c r="M974" s="205">
        <v>1869719</v>
      </c>
      <c r="N974" s="205">
        <v>1168709</v>
      </c>
      <c r="O974" s="205">
        <v>1668859</v>
      </c>
      <c r="P974" s="205">
        <v>382627</v>
      </c>
      <c r="Q974" s="242">
        <v>19893285</v>
      </c>
      <c r="R974" s="136"/>
      <c r="S974" s="136"/>
      <c r="T974" s="136"/>
      <c r="U974" s="136"/>
      <c r="V974" s="136"/>
      <c r="W974" s="136"/>
      <c r="X974" s="136"/>
      <c r="Y974" s="136"/>
      <c r="Z974" s="136"/>
      <c r="AA974" s="136"/>
      <c r="AB974" s="136"/>
      <c r="AC974" s="136"/>
      <c r="AD974" s="136"/>
      <c r="AE974" s="136"/>
      <c r="AF974" s="136"/>
      <c r="AG974" s="136"/>
      <c r="AH974" s="136"/>
      <c r="AI974" s="136"/>
      <c r="AJ974" s="136"/>
      <c r="AK974" s="136"/>
      <c r="AL974" s="136"/>
      <c r="AM974" s="136"/>
      <c r="AN974" s="136"/>
      <c r="AO974" s="136"/>
      <c r="AP974" s="136"/>
      <c r="AQ974" s="136"/>
      <c r="AR974" s="136"/>
      <c r="AS974" s="136"/>
      <c r="AT974" s="136"/>
      <c r="AU974" s="136"/>
      <c r="AV974" s="136"/>
      <c r="AW974" s="136"/>
      <c r="AX974" s="136"/>
      <c r="AY974" s="136"/>
      <c r="AZ974" s="136"/>
      <c r="BA974" s="136"/>
      <c r="BB974" s="136"/>
      <c r="BC974" s="136"/>
      <c r="BD974" s="136"/>
      <c r="BE974" s="136"/>
      <c r="BF974" s="136"/>
      <c r="BG974" s="136"/>
      <c r="BH974" s="136"/>
      <c r="BI974" s="136"/>
      <c r="BJ974" s="136"/>
      <c r="BK974" s="136"/>
      <c r="BL974" s="136"/>
      <c r="BM974" s="136"/>
      <c r="BN974" s="136"/>
      <c r="BO974" s="136"/>
      <c r="BP974" s="136"/>
      <c r="BQ974" s="136"/>
      <c r="BR974" s="136"/>
      <c r="BS974" s="136"/>
      <c r="BT974" s="136"/>
      <c r="BU974" s="136"/>
      <c r="BV974" s="136"/>
      <c r="BW974" s="136"/>
      <c r="BX974" s="136"/>
      <c r="BY974" s="136"/>
      <c r="BZ974" s="136"/>
      <c r="CA974" s="136"/>
      <c r="CB974" s="136"/>
      <c r="CC974" s="136"/>
      <c r="CD974" s="136"/>
      <c r="CE974" s="136"/>
      <c r="CF974" s="136"/>
      <c r="CG974" s="136"/>
      <c r="CH974" s="136"/>
      <c r="CI974" s="136"/>
      <c r="CJ974" s="136"/>
      <c r="CK974" s="136"/>
      <c r="CL974" s="136"/>
      <c r="CM974" s="136"/>
      <c r="CN974" s="136"/>
      <c r="CO974" s="136"/>
      <c r="CP974" s="136"/>
      <c r="CQ974" s="136"/>
      <c r="CR974" s="136"/>
      <c r="CS974" s="136"/>
      <c r="CT974" s="136"/>
      <c r="CU974" s="136"/>
      <c r="CV974" s="136"/>
      <c r="CW974" s="136"/>
      <c r="CX974" s="136"/>
      <c r="CY974" s="136"/>
      <c r="CZ974" s="136"/>
      <c r="DA974" s="136"/>
      <c r="DB974" s="136"/>
      <c r="DC974" s="136"/>
      <c r="DD974" s="136"/>
      <c r="DE974" s="136"/>
      <c r="DF974" s="136"/>
      <c r="DG974" s="136"/>
      <c r="DH974" s="136"/>
      <c r="DI974" s="136"/>
      <c r="DJ974" s="136"/>
      <c r="DK974" s="136"/>
      <c r="DL974" s="136"/>
      <c r="DM974" s="136"/>
      <c r="DN974" s="136"/>
      <c r="DO974" s="136"/>
      <c r="DP974" s="136"/>
      <c r="DQ974" s="136"/>
      <c r="DR974" s="136"/>
      <c r="DS974" s="136"/>
      <c r="DT974" s="136"/>
      <c r="DU974" s="136"/>
      <c r="DV974" s="136"/>
      <c r="DW974" s="136"/>
      <c r="DX974" s="136"/>
      <c r="DY974" s="136"/>
      <c r="DZ974" s="136"/>
      <c r="EA974" s="136"/>
      <c r="EB974" s="136"/>
      <c r="EC974" s="136"/>
      <c r="ED974" s="136"/>
      <c r="EE974" s="136"/>
      <c r="EF974" s="136"/>
      <c r="EG974" s="136"/>
      <c r="EH974" s="136"/>
      <c r="EI974" s="136"/>
      <c r="EJ974" s="136"/>
      <c r="EK974" s="136"/>
      <c r="EL974" s="136"/>
      <c r="EM974" s="136"/>
      <c r="EN974" s="136"/>
      <c r="EO974" s="136"/>
      <c r="EP974" s="136"/>
      <c r="EQ974" s="136"/>
      <c r="ER974" s="136"/>
      <c r="ES974" s="136"/>
      <c r="ET974" s="136"/>
      <c r="EU974" s="136"/>
      <c r="EV974" s="136"/>
      <c r="EW974" s="136"/>
      <c r="EX974" s="136"/>
      <c r="EY974" s="136"/>
      <c r="EZ974" s="136"/>
      <c r="FA974" s="136"/>
      <c r="FB974" s="136"/>
      <c r="FC974" s="136"/>
      <c r="FD974" s="136"/>
      <c r="FE974" s="136"/>
      <c r="FF974" s="136"/>
      <c r="FG974" s="136"/>
      <c r="FH974" s="136"/>
      <c r="FI974" s="136"/>
      <c r="FJ974" s="136"/>
      <c r="FK974" s="136"/>
      <c r="FL974" s="136"/>
      <c r="FM974" s="136"/>
      <c r="FN974" s="136"/>
      <c r="FO974" s="136"/>
      <c r="FP974" s="136"/>
      <c r="FQ974" s="136"/>
      <c r="FR974" s="136"/>
      <c r="FS974" s="136"/>
      <c r="FT974" s="136"/>
      <c r="FU974" s="136"/>
      <c r="FV974" s="136"/>
      <c r="FW974" s="136"/>
      <c r="FX974" s="136"/>
      <c r="FY974" s="136"/>
      <c r="FZ974" s="136"/>
      <c r="GA974" s="136"/>
      <c r="GB974" s="136"/>
      <c r="GC974" s="136"/>
      <c r="GD974" s="136"/>
      <c r="GE974" s="136"/>
      <c r="GF974" s="136"/>
      <c r="GG974" s="136"/>
      <c r="GH974" s="136"/>
      <c r="GI974" s="136"/>
      <c r="GJ974" s="136"/>
      <c r="GK974" s="136"/>
      <c r="GL974" s="136"/>
      <c r="GM974" s="136"/>
      <c r="GN974" s="136"/>
      <c r="GO974" s="136"/>
      <c r="GP974" s="136"/>
      <c r="GQ974" s="136"/>
      <c r="GR974" s="136"/>
      <c r="GS974" s="136"/>
      <c r="GT974" s="136"/>
      <c r="GU974" s="136"/>
      <c r="GV974" s="136"/>
      <c r="GW974" s="136"/>
      <c r="GX974" s="136"/>
      <c r="GY974" s="136"/>
      <c r="GZ974" s="136"/>
      <c r="HA974" s="136"/>
      <c r="HB974" s="136"/>
      <c r="HC974" s="136"/>
      <c r="HD974" s="136"/>
      <c r="HE974" s="136"/>
      <c r="HF974" s="136"/>
      <c r="HG974" s="136"/>
      <c r="HH974" s="136"/>
      <c r="HI974" s="136"/>
      <c r="HJ974" s="136"/>
      <c r="HK974" s="136"/>
      <c r="HL974" s="136"/>
      <c r="HM974" s="136"/>
      <c r="HN974" s="136"/>
      <c r="HO974" s="136"/>
      <c r="HP974" s="136"/>
      <c r="HQ974" s="136"/>
      <c r="HR974" s="136"/>
      <c r="HS974" s="136"/>
      <c r="HT974" s="136"/>
      <c r="HU974" s="136"/>
      <c r="HV974" s="136"/>
      <c r="HW974" s="136"/>
      <c r="HX974" s="136"/>
      <c r="HY974" s="136"/>
      <c r="HZ974" s="136"/>
      <c r="IA974" s="136"/>
      <c r="IB974" s="136"/>
      <c r="IC974" s="136"/>
      <c r="ID974" s="136"/>
      <c r="IE974" s="136"/>
      <c r="IF974" s="136"/>
      <c r="IG974" s="136"/>
    </row>
    <row r="975" spans="1:241" ht="15" customHeight="1" x14ac:dyDescent="0.25">
      <c r="A975" s="197" t="s">
        <v>415</v>
      </c>
      <c r="B975" s="205">
        <v>5710309</v>
      </c>
      <c r="C975" s="205">
        <v>2119518</v>
      </c>
      <c r="D975" s="205">
        <v>769769</v>
      </c>
      <c r="E975" s="205">
        <v>1016323</v>
      </c>
      <c r="F975" s="205">
        <v>1956186</v>
      </c>
      <c r="G975" s="205">
        <v>264384</v>
      </c>
      <c r="H975" s="242">
        <v>11836489</v>
      </c>
      <c r="I975" s="136"/>
      <c r="J975" s="197" t="s">
        <v>639</v>
      </c>
      <c r="K975" s="205">
        <v>8422211</v>
      </c>
      <c r="L975" s="205">
        <v>5315781</v>
      </c>
      <c r="M975" s="205">
        <v>1152227</v>
      </c>
      <c r="N975" s="205">
        <v>987704</v>
      </c>
      <c r="O975" s="205">
        <v>1290264</v>
      </c>
      <c r="P975" s="205">
        <v>397241</v>
      </c>
      <c r="Q975" s="242">
        <v>17565428</v>
      </c>
      <c r="R975" s="136"/>
      <c r="S975" s="136"/>
      <c r="T975" s="136"/>
      <c r="U975" s="136"/>
      <c r="V975" s="136"/>
      <c r="W975" s="136"/>
      <c r="X975" s="136"/>
      <c r="Y975" s="136"/>
      <c r="Z975" s="136"/>
      <c r="AA975" s="136"/>
      <c r="AB975" s="136"/>
      <c r="AC975" s="136"/>
      <c r="AD975" s="136"/>
      <c r="AE975" s="136"/>
      <c r="AF975" s="136"/>
      <c r="AG975" s="136"/>
      <c r="AH975" s="136"/>
      <c r="AI975" s="136"/>
      <c r="AJ975" s="136"/>
      <c r="AK975" s="136"/>
      <c r="AL975" s="136"/>
      <c r="AM975" s="136"/>
      <c r="AN975" s="136"/>
      <c r="AO975" s="136"/>
      <c r="AP975" s="136"/>
      <c r="AQ975" s="136"/>
      <c r="AR975" s="136"/>
      <c r="AS975" s="136"/>
      <c r="AT975" s="136"/>
      <c r="AU975" s="136"/>
      <c r="AV975" s="136"/>
      <c r="AW975" s="136"/>
      <c r="AX975" s="136"/>
      <c r="AY975" s="136"/>
      <c r="AZ975" s="136"/>
      <c r="BA975" s="136"/>
      <c r="BB975" s="136"/>
      <c r="BC975" s="136"/>
      <c r="BD975" s="136"/>
      <c r="BE975" s="136"/>
      <c r="BF975" s="136"/>
      <c r="BG975" s="136"/>
      <c r="BH975" s="136"/>
      <c r="BI975" s="136"/>
      <c r="BJ975" s="136"/>
      <c r="BK975" s="136"/>
      <c r="BL975" s="136"/>
      <c r="BM975" s="136"/>
      <c r="BN975" s="136"/>
      <c r="BO975" s="136"/>
      <c r="BP975" s="136"/>
      <c r="BQ975" s="136"/>
      <c r="BR975" s="136"/>
      <c r="BS975" s="136"/>
      <c r="BT975" s="136"/>
      <c r="BU975" s="136"/>
      <c r="BV975" s="136"/>
      <c r="BW975" s="136"/>
      <c r="BX975" s="136"/>
      <c r="BY975" s="136"/>
      <c r="BZ975" s="136"/>
      <c r="CA975" s="136"/>
      <c r="CB975" s="136"/>
      <c r="CC975" s="136"/>
      <c r="CD975" s="136"/>
      <c r="CE975" s="136"/>
      <c r="CF975" s="136"/>
      <c r="CG975" s="136"/>
      <c r="CH975" s="136"/>
      <c r="CI975" s="136"/>
      <c r="CJ975" s="136"/>
      <c r="CK975" s="136"/>
      <c r="CL975" s="136"/>
      <c r="CM975" s="136"/>
      <c r="CN975" s="136"/>
      <c r="CO975" s="136"/>
      <c r="CP975" s="136"/>
      <c r="CQ975" s="136"/>
      <c r="CR975" s="136"/>
      <c r="CS975" s="136"/>
      <c r="CT975" s="136"/>
      <c r="CU975" s="136"/>
      <c r="CV975" s="136"/>
      <c r="CW975" s="136"/>
      <c r="CX975" s="136"/>
      <c r="CY975" s="136"/>
      <c r="CZ975" s="136"/>
      <c r="DA975" s="136"/>
      <c r="DB975" s="136"/>
      <c r="DC975" s="136"/>
      <c r="DD975" s="136"/>
      <c r="DE975" s="136"/>
      <c r="DF975" s="136"/>
      <c r="DG975" s="136"/>
      <c r="DH975" s="136"/>
      <c r="DI975" s="136"/>
      <c r="DJ975" s="136"/>
      <c r="DK975" s="136"/>
      <c r="DL975" s="136"/>
      <c r="DM975" s="136"/>
      <c r="DN975" s="136"/>
      <c r="DO975" s="136"/>
      <c r="DP975" s="136"/>
      <c r="DQ975" s="136"/>
      <c r="DR975" s="136"/>
      <c r="DS975" s="136"/>
      <c r="DT975" s="136"/>
      <c r="DU975" s="136"/>
      <c r="DV975" s="136"/>
      <c r="DW975" s="136"/>
      <c r="DX975" s="136"/>
      <c r="DY975" s="136"/>
      <c r="DZ975" s="136"/>
      <c r="EA975" s="136"/>
      <c r="EB975" s="136"/>
      <c r="EC975" s="136"/>
      <c r="ED975" s="136"/>
      <c r="EE975" s="136"/>
      <c r="EF975" s="136"/>
      <c r="EG975" s="136"/>
      <c r="EH975" s="136"/>
      <c r="EI975" s="136"/>
      <c r="EJ975" s="136"/>
      <c r="EK975" s="136"/>
      <c r="EL975" s="136"/>
      <c r="EM975" s="136"/>
      <c r="EN975" s="136"/>
      <c r="EO975" s="136"/>
      <c r="EP975" s="136"/>
      <c r="EQ975" s="136"/>
      <c r="ER975" s="136"/>
      <c r="ES975" s="136"/>
      <c r="ET975" s="136"/>
      <c r="EU975" s="136"/>
      <c r="EV975" s="136"/>
      <c r="EW975" s="136"/>
      <c r="EX975" s="136"/>
      <c r="EY975" s="136"/>
      <c r="EZ975" s="136"/>
      <c r="FA975" s="136"/>
      <c r="FB975" s="136"/>
      <c r="FC975" s="136"/>
      <c r="FD975" s="136"/>
      <c r="FE975" s="136"/>
      <c r="FF975" s="136"/>
      <c r="FG975" s="136"/>
      <c r="FH975" s="136"/>
      <c r="FI975" s="136"/>
      <c r="FJ975" s="136"/>
      <c r="FK975" s="136"/>
      <c r="FL975" s="136"/>
      <c r="FM975" s="136"/>
      <c r="FN975" s="136"/>
      <c r="FO975" s="136"/>
      <c r="FP975" s="136"/>
      <c r="FQ975" s="136"/>
      <c r="FR975" s="136"/>
      <c r="FS975" s="136"/>
      <c r="FT975" s="136"/>
      <c r="FU975" s="136"/>
      <c r="FV975" s="136"/>
      <c r="FW975" s="136"/>
      <c r="FX975" s="136"/>
      <c r="FY975" s="136"/>
      <c r="FZ975" s="136"/>
      <c r="GA975" s="136"/>
      <c r="GB975" s="136"/>
      <c r="GC975" s="136"/>
      <c r="GD975" s="136"/>
      <c r="GE975" s="136"/>
      <c r="GF975" s="136"/>
      <c r="GG975" s="136"/>
      <c r="GH975" s="136"/>
      <c r="GI975" s="136"/>
      <c r="GJ975" s="136"/>
      <c r="GK975" s="136"/>
      <c r="GL975" s="136"/>
      <c r="GM975" s="136"/>
      <c r="GN975" s="136"/>
      <c r="GO975" s="136"/>
      <c r="GP975" s="136"/>
      <c r="GQ975" s="136"/>
      <c r="GR975" s="136"/>
      <c r="GS975" s="136"/>
      <c r="GT975" s="136"/>
      <c r="GU975" s="136"/>
      <c r="GV975" s="136"/>
      <c r="GW975" s="136"/>
      <c r="GX975" s="136"/>
      <c r="GY975" s="136"/>
      <c r="GZ975" s="136"/>
      <c r="HA975" s="136"/>
      <c r="HB975" s="136"/>
      <c r="HC975" s="136"/>
      <c r="HD975" s="136"/>
      <c r="HE975" s="136"/>
      <c r="HF975" s="136"/>
      <c r="HG975" s="136"/>
      <c r="HH975" s="136"/>
      <c r="HI975" s="136"/>
      <c r="HJ975" s="136"/>
      <c r="HK975" s="136"/>
      <c r="HL975" s="136"/>
      <c r="HM975" s="136"/>
      <c r="HN975" s="136"/>
      <c r="HO975" s="136"/>
      <c r="HP975" s="136"/>
      <c r="HQ975" s="136"/>
      <c r="HR975" s="136"/>
      <c r="HS975" s="136"/>
      <c r="HT975" s="136"/>
      <c r="HU975" s="136"/>
      <c r="HV975" s="136"/>
      <c r="HW975" s="136"/>
      <c r="HX975" s="136"/>
      <c r="HY975" s="136"/>
      <c r="HZ975" s="136"/>
      <c r="IA975" s="136"/>
      <c r="IB975" s="136"/>
      <c r="IC975" s="136"/>
      <c r="ID975" s="136"/>
      <c r="IE975" s="136"/>
      <c r="IF975" s="136"/>
      <c r="IG975" s="136"/>
    </row>
    <row r="976" spans="1:241" ht="15" customHeight="1" x14ac:dyDescent="0.25">
      <c r="A976" s="197" t="s">
        <v>759</v>
      </c>
      <c r="B976" s="205">
        <v>5453857</v>
      </c>
      <c r="C976" s="205">
        <v>1622876</v>
      </c>
      <c r="D976" s="205">
        <v>765824</v>
      </c>
      <c r="E976" s="205">
        <v>1037396</v>
      </c>
      <c r="F976" s="205">
        <v>2244753</v>
      </c>
      <c r="G976" s="205">
        <v>269339</v>
      </c>
      <c r="H976" s="242">
        <v>11394045</v>
      </c>
      <c r="I976" s="136"/>
      <c r="J976" s="197" t="s">
        <v>456</v>
      </c>
      <c r="K976" s="205">
        <v>4413545</v>
      </c>
      <c r="L976" s="205">
        <v>3863532</v>
      </c>
      <c r="M976" s="205">
        <v>590102</v>
      </c>
      <c r="N976" s="205">
        <v>706962</v>
      </c>
      <c r="O976" s="205">
        <v>1424549</v>
      </c>
      <c r="P976" s="205">
        <v>307472</v>
      </c>
      <c r="Q976" s="242">
        <v>11306162</v>
      </c>
      <c r="R976" s="136"/>
      <c r="S976" s="136"/>
      <c r="T976" s="136"/>
      <c r="U976" s="136"/>
      <c r="V976" s="136"/>
      <c r="W976" s="136"/>
      <c r="X976" s="136"/>
      <c r="Y976" s="136"/>
      <c r="Z976" s="136"/>
      <c r="AA976" s="136"/>
      <c r="AB976" s="136"/>
      <c r="AC976" s="136"/>
      <c r="AD976" s="136"/>
      <c r="AE976" s="136"/>
      <c r="AF976" s="136"/>
      <c r="AG976" s="136"/>
      <c r="AH976" s="136"/>
      <c r="AI976" s="136"/>
      <c r="AJ976" s="136"/>
      <c r="AK976" s="136"/>
      <c r="AL976" s="136"/>
      <c r="AM976" s="136"/>
      <c r="AN976" s="136"/>
      <c r="AO976" s="136"/>
      <c r="AP976" s="136"/>
      <c r="AQ976" s="136"/>
      <c r="AR976" s="136"/>
      <c r="AS976" s="136"/>
      <c r="AT976" s="136"/>
      <c r="AU976" s="136"/>
      <c r="AV976" s="136"/>
      <c r="AW976" s="136"/>
      <c r="AX976" s="136"/>
      <c r="AY976" s="136"/>
      <c r="AZ976" s="136"/>
      <c r="BA976" s="136"/>
      <c r="BB976" s="136"/>
      <c r="BC976" s="136"/>
      <c r="BD976" s="136"/>
      <c r="BE976" s="136"/>
      <c r="BF976" s="136"/>
      <c r="BG976" s="136"/>
      <c r="BH976" s="136"/>
      <c r="BI976" s="136"/>
      <c r="BJ976" s="136"/>
      <c r="BK976" s="136"/>
      <c r="BL976" s="136"/>
      <c r="BM976" s="136"/>
      <c r="BN976" s="136"/>
      <c r="BO976" s="136"/>
      <c r="BP976" s="136"/>
      <c r="BQ976" s="136"/>
      <c r="BR976" s="136"/>
      <c r="BS976" s="136"/>
      <c r="BT976" s="136"/>
      <c r="BU976" s="136"/>
      <c r="BV976" s="136"/>
      <c r="BW976" s="136"/>
      <c r="BX976" s="136"/>
      <c r="BY976" s="136"/>
      <c r="BZ976" s="136"/>
      <c r="CA976" s="136"/>
      <c r="CB976" s="136"/>
      <c r="CC976" s="136"/>
      <c r="CD976" s="136"/>
      <c r="CE976" s="136"/>
      <c r="CF976" s="136"/>
      <c r="CG976" s="136"/>
      <c r="CH976" s="136"/>
      <c r="CI976" s="136"/>
      <c r="CJ976" s="136"/>
      <c r="CK976" s="136"/>
      <c r="CL976" s="136"/>
      <c r="CM976" s="136"/>
      <c r="CN976" s="136"/>
      <c r="CO976" s="136"/>
      <c r="CP976" s="136"/>
      <c r="CQ976" s="136"/>
      <c r="CR976" s="136"/>
      <c r="CS976" s="136"/>
      <c r="CT976" s="136"/>
      <c r="CU976" s="136"/>
      <c r="CV976" s="136"/>
      <c r="CW976" s="136"/>
      <c r="CX976" s="136"/>
      <c r="CY976" s="136"/>
      <c r="CZ976" s="136"/>
      <c r="DA976" s="136"/>
      <c r="DB976" s="136"/>
      <c r="DC976" s="136"/>
      <c r="DD976" s="136"/>
      <c r="DE976" s="136"/>
      <c r="DF976" s="136"/>
      <c r="DG976" s="136"/>
      <c r="DH976" s="136"/>
      <c r="DI976" s="136"/>
      <c r="DJ976" s="136"/>
      <c r="DK976" s="136"/>
      <c r="DL976" s="136"/>
      <c r="DM976" s="136"/>
      <c r="DN976" s="136"/>
      <c r="DO976" s="136"/>
      <c r="DP976" s="136"/>
      <c r="DQ976" s="136"/>
      <c r="DR976" s="136"/>
      <c r="DS976" s="136"/>
      <c r="DT976" s="136"/>
      <c r="DU976" s="136"/>
      <c r="DV976" s="136"/>
      <c r="DW976" s="136"/>
      <c r="DX976" s="136"/>
      <c r="DY976" s="136"/>
      <c r="DZ976" s="136"/>
      <c r="EA976" s="136"/>
      <c r="EB976" s="136"/>
      <c r="EC976" s="136"/>
      <c r="ED976" s="136"/>
      <c r="EE976" s="136"/>
      <c r="EF976" s="136"/>
      <c r="EG976" s="136"/>
      <c r="EH976" s="136"/>
      <c r="EI976" s="136"/>
      <c r="EJ976" s="136"/>
      <c r="EK976" s="136"/>
      <c r="EL976" s="136"/>
      <c r="EM976" s="136"/>
      <c r="EN976" s="136"/>
      <c r="EO976" s="136"/>
      <c r="EP976" s="136"/>
      <c r="EQ976" s="136"/>
      <c r="ER976" s="136"/>
      <c r="ES976" s="136"/>
      <c r="ET976" s="136"/>
      <c r="EU976" s="136"/>
      <c r="EV976" s="136"/>
      <c r="EW976" s="136"/>
      <c r="EX976" s="136"/>
      <c r="EY976" s="136"/>
      <c r="EZ976" s="136"/>
      <c r="FA976" s="136"/>
      <c r="FB976" s="136"/>
      <c r="FC976" s="136"/>
      <c r="FD976" s="136"/>
      <c r="FE976" s="136"/>
      <c r="FF976" s="136"/>
      <c r="FG976" s="136"/>
      <c r="FH976" s="136"/>
      <c r="FI976" s="136"/>
      <c r="FJ976" s="136"/>
      <c r="FK976" s="136"/>
      <c r="FL976" s="136"/>
      <c r="FM976" s="136"/>
      <c r="FN976" s="136"/>
      <c r="FO976" s="136"/>
      <c r="FP976" s="136"/>
      <c r="FQ976" s="136"/>
      <c r="FR976" s="136"/>
      <c r="FS976" s="136"/>
      <c r="FT976" s="136"/>
      <c r="FU976" s="136"/>
      <c r="FV976" s="136"/>
      <c r="FW976" s="136"/>
      <c r="FX976" s="136"/>
      <c r="FY976" s="136"/>
      <c r="FZ976" s="136"/>
      <c r="GA976" s="136"/>
      <c r="GB976" s="136"/>
      <c r="GC976" s="136"/>
      <c r="GD976" s="136"/>
      <c r="GE976" s="136"/>
      <c r="GF976" s="136"/>
      <c r="GG976" s="136"/>
      <c r="GH976" s="136"/>
      <c r="GI976" s="136"/>
      <c r="GJ976" s="136"/>
      <c r="GK976" s="136"/>
      <c r="GL976" s="136"/>
      <c r="GM976" s="136"/>
      <c r="GN976" s="136"/>
      <c r="GO976" s="136"/>
      <c r="GP976" s="136"/>
      <c r="GQ976" s="136"/>
      <c r="GR976" s="136"/>
      <c r="GS976" s="136"/>
      <c r="GT976" s="136"/>
      <c r="GU976" s="136"/>
      <c r="GV976" s="136"/>
      <c r="GW976" s="136"/>
      <c r="GX976" s="136"/>
      <c r="GY976" s="136"/>
      <c r="GZ976" s="136"/>
      <c r="HA976" s="136"/>
      <c r="HB976" s="136"/>
      <c r="HC976" s="136"/>
      <c r="HD976" s="136"/>
      <c r="HE976" s="136"/>
      <c r="HF976" s="136"/>
      <c r="HG976" s="136"/>
      <c r="HH976" s="136"/>
      <c r="HI976" s="136"/>
      <c r="HJ976" s="136"/>
      <c r="HK976" s="136"/>
      <c r="HL976" s="136"/>
      <c r="HM976" s="136"/>
      <c r="HN976" s="136"/>
      <c r="HO976" s="136"/>
      <c r="HP976" s="136"/>
      <c r="HQ976" s="136"/>
      <c r="HR976" s="136"/>
      <c r="HS976" s="136"/>
      <c r="HT976" s="136"/>
      <c r="HU976" s="136"/>
      <c r="HV976" s="136"/>
      <c r="HW976" s="136"/>
      <c r="HX976" s="136"/>
      <c r="HY976" s="136"/>
      <c r="HZ976" s="136"/>
      <c r="IA976" s="136"/>
      <c r="IB976" s="136"/>
      <c r="IC976" s="136"/>
      <c r="ID976" s="136"/>
      <c r="IE976" s="136"/>
      <c r="IF976" s="136"/>
      <c r="IG976" s="136"/>
    </row>
    <row r="977" spans="1:241" ht="15" customHeight="1" x14ac:dyDescent="0.25">
      <c r="A977" s="197" t="s">
        <v>700</v>
      </c>
      <c r="B977" s="205">
        <v>4631522</v>
      </c>
      <c r="C977" s="205">
        <v>2256273</v>
      </c>
      <c r="D977" s="205">
        <v>700694</v>
      </c>
      <c r="E977" s="205">
        <v>746876</v>
      </c>
      <c r="F977" s="205">
        <v>1514505</v>
      </c>
      <c r="G977" s="205">
        <v>253122</v>
      </c>
      <c r="H977" s="242">
        <v>10102992</v>
      </c>
      <c r="I977" s="136"/>
      <c r="J977" s="197" t="s">
        <v>457</v>
      </c>
      <c r="K977" s="205">
        <v>5063329</v>
      </c>
      <c r="L977" s="205">
        <v>4292642</v>
      </c>
      <c r="M977" s="205">
        <v>672789</v>
      </c>
      <c r="N977" s="205">
        <v>849912</v>
      </c>
      <c r="O977" s="205">
        <v>1474030</v>
      </c>
      <c r="P977" s="205">
        <v>337581</v>
      </c>
      <c r="Q977" s="242">
        <v>12690283</v>
      </c>
      <c r="R977" s="136"/>
      <c r="S977" s="136"/>
      <c r="T977" s="136"/>
      <c r="U977" s="136"/>
      <c r="V977" s="136"/>
      <c r="W977" s="136"/>
      <c r="X977" s="136"/>
      <c r="Y977" s="136"/>
      <c r="Z977" s="136"/>
      <c r="AA977" s="136"/>
      <c r="AB977" s="136"/>
      <c r="AC977" s="136"/>
      <c r="AD977" s="136"/>
      <c r="AE977" s="136"/>
      <c r="AF977" s="136"/>
      <c r="AG977" s="136"/>
      <c r="AH977" s="136"/>
      <c r="AI977" s="136"/>
      <c r="AJ977" s="136"/>
      <c r="AK977" s="136"/>
      <c r="AL977" s="136"/>
      <c r="AM977" s="136"/>
      <c r="AN977" s="136"/>
      <c r="AO977" s="136"/>
      <c r="AP977" s="136"/>
      <c r="AQ977" s="136"/>
      <c r="AR977" s="136"/>
      <c r="AS977" s="136"/>
      <c r="AT977" s="136"/>
      <c r="AU977" s="136"/>
      <c r="AV977" s="136"/>
      <c r="AW977" s="136"/>
      <c r="AX977" s="136"/>
      <c r="AY977" s="136"/>
      <c r="AZ977" s="136"/>
      <c r="BA977" s="136"/>
      <c r="BB977" s="136"/>
      <c r="BC977" s="136"/>
      <c r="BD977" s="136"/>
      <c r="BE977" s="136"/>
      <c r="BF977" s="136"/>
      <c r="BG977" s="136"/>
      <c r="BH977" s="136"/>
      <c r="BI977" s="136"/>
      <c r="BJ977" s="136"/>
      <c r="BK977" s="136"/>
      <c r="BL977" s="136"/>
      <c r="BM977" s="136"/>
      <c r="BN977" s="136"/>
      <c r="BO977" s="136"/>
      <c r="BP977" s="136"/>
      <c r="BQ977" s="136"/>
      <c r="BR977" s="136"/>
      <c r="BS977" s="136"/>
      <c r="BT977" s="136"/>
      <c r="BU977" s="136"/>
      <c r="BV977" s="136"/>
      <c r="BW977" s="136"/>
      <c r="BX977" s="136"/>
      <c r="BY977" s="136"/>
      <c r="BZ977" s="136"/>
      <c r="CA977" s="136"/>
      <c r="CB977" s="136"/>
      <c r="CC977" s="136"/>
      <c r="CD977" s="136"/>
      <c r="CE977" s="136"/>
      <c r="CF977" s="136"/>
      <c r="CG977" s="136"/>
      <c r="CH977" s="136"/>
      <c r="CI977" s="136"/>
      <c r="CJ977" s="136"/>
      <c r="CK977" s="136"/>
      <c r="CL977" s="136"/>
      <c r="CM977" s="136"/>
      <c r="CN977" s="136"/>
      <c r="CO977" s="136"/>
      <c r="CP977" s="136"/>
      <c r="CQ977" s="136"/>
      <c r="CR977" s="136"/>
      <c r="CS977" s="136"/>
      <c r="CT977" s="136"/>
      <c r="CU977" s="136"/>
      <c r="CV977" s="136"/>
      <c r="CW977" s="136"/>
      <c r="CX977" s="136"/>
      <c r="CY977" s="136"/>
      <c r="CZ977" s="136"/>
      <c r="DA977" s="136"/>
      <c r="DB977" s="136"/>
      <c r="DC977" s="136"/>
      <c r="DD977" s="136"/>
      <c r="DE977" s="136"/>
      <c r="DF977" s="136"/>
      <c r="DG977" s="136"/>
      <c r="DH977" s="136"/>
      <c r="DI977" s="136"/>
      <c r="DJ977" s="136"/>
      <c r="DK977" s="136"/>
      <c r="DL977" s="136"/>
      <c r="DM977" s="136"/>
      <c r="DN977" s="136"/>
      <c r="DO977" s="136"/>
      <c r="DP977" s="136"/>
      <c r="DQ977" s="136"/>
      <c r="DR977" s="136"/>
      <c r="DS977" s="136"/>
      <c r="DT977" s="136"/>
      <c r="DU977" s="136"/>
      <c r="DV977" s="136"/>
      <c r="DW977" s="136"/>
      <c r="DX977" s="136"/>
      <c r="DY977" s="136"/>
      <c r="DZ977" s="136"/>
      <c r="EA977" s="136"/>
      <c r="EB977" s="136"/>
      <c r="EC977" s="136"/>
      <c r="ED977" s="136"/>
      <c r="EE977" s="136"/>
      <c r="EF977" s="136"/>
      <c r="EG977" s="136"/>
      <c r="EH977" s="136"/>
      <c r="EI977" s="136"/>
      <c r="EJ977" s="136"/>
      <c r="EK977" s="136"/>
      <c r="EL977" s="136"/>
      <c r="EM977" s="136"/>
      <c r="EN977" s="136"/>
      <c r="EO977" s="136"/>
      <c r="EP977" s="136"/>
      <c r="EQ977" s="136"/>
      <c r="ER977" s="136"/>
      <c r="ES977" s="136"/>
      <c r="ET977" s="136"/>
      <c r="EU977" s="136"/>
      <c r="EV977" s="136"/>
      <c r="EW977" s="136"/>
      <c r="EX977" s="136"/>
      <c r="EY977" s="136"/>
      <c r="EZ977" s="136"/>
      <c r="FA977" s="136"/>
      <c r="FB977" s="136"/>
      <c r="FC977" s="136"/>
      <c r="FD977" s="136"/>
      <c r="FE977" s="136"/>
      <c r="FF977" s="136"/>
      <c r="FG977" s="136"/>
      <c r="FH977" s="136"/>
      <c r="FI977" s="136"/>
      <c r="FJ977" s="136"/>
      <c r="FK977" s="136"/>
      <c r="FL977" s="136"/>
      <c r="FM977" s="136"/>
      <c r="FN977" s="136"/>
      <c r="FO977" s="136"/>
      <c r="FP977" s="136"/>
      <c r="FQ977" s="136"/>
      <c r="FR977" s="136"/>
      <c r="FS977" s="136"/>
      <c r="FT977" s="136"/>
      <c r="FU977" s="136"/>
      <c r="FV977" s="136"/>
      <c r="FW977" s="136"/>
      <c r="FX977" s="136"/>
      <c r="FY977" s="136"/>
      <c r="FZ977" s="136"/>
      <c r="GA977" s="136"/>
      <c r="GB977" s="136"/>
      <c r="GC977" s="136"/>
      <c r="GD977" s="136"/>
      <c r="GE977" s="136"/>
      <c r="GF977" s="136"/>
      <c r="GG977" s="136"/>
      <c r="GH977" s="136"/>
      <c r="GI977" s="136"/>
      <c r="GJ977" s="136"/>
      <c r="GK977" s="136"/>
      <c r="GL977" s="136"/>
      <c r="GM977" s="136"/>
      <c r="GN977" s="136"/>
      <c r="GO977" s="136"/>
      <c r="GP977" s="136"/>
      <c r="GQ977" s="136"/>
      <c r="GR977" s="136"/>
      <c r="GS977" s="136"/>
      <c r="GT977" s="136"/>
      <c r="GU977" s="136"/>
      <c r="GV977" s="136"/>
      <c r="GW977" s="136"/>
      <c r="GX977" s="136"/>
      <c r="GY977" s="136"/>
      <c r="GZ977" s="136"/>
      <c r="HA977" s="136"/>
      <c r="HB977" s="136"/>
      <c r="HC977" s="136"/>
      <c r="HD977" s="136"/>
      <c r="HE977" s="136"/>
      <c r="HF977" s="136"/>
      <c r="HG977" s="136"/>
      <c r="HH977" s="136"/>
      <c r="HI977" s="136"/>
      <c r="HJ977" s="136"/>
      <c r="HK977" s="136"/>
      <c r="HL977" s="136"/>
      <c r="HM977" s="136"/>
      <c r="HN977" s="136"/>
      <c r="HO977" s="136"/>
      <c r="HP977" s="136"/>
      <c r="HQ977" s="136"/>
      <c r="HR977" s="136"/>
      <c r="HS977" s="136"/>
      <c r="HT977" s="136"/>
      <c r="HU977" s="136"/>
      <c r="HV977" s="136"/>
      <c r="HW977" s="136"/>
      <c r="HX977" s="136"/>
      <c r="HY977" s="136"/>
      <c r="HZ977" s="136"/>
      <c r="IA977" s="136"/>
      <c r="IB977" s="136"/>
      <c r="IC977" s="136"/>
      <c r="ID977" s="136"/>
      <c r="IE977" s="136"/>
      <c r="IF977" s="136"/>
      <c r="IG977" s="136"/>
    </row>
    <row r="978" spans="1:241" ht="15" customHeight="1" x14ac:dyDescent="0.25">
      <c r="A978" s="197" t="s">
        <v>418</v>
      </c>
      <c r="B978" s="205">
        <v>5069476</v>
      </c>
      <c r="C978" s="205">
        <v>2128885</v>
      </c>
      <c r="D978" s="205">
        <v>931904</v>
      </c>
      <c r="E978" s="205">
        <v>1072277</v>
      </c>
      <c r="F978" s="205">
        <v>2006884</v>
      </c>
      <c r="G978" s="205">
        <v>386794</v>
      </c>
      <c r="H978" s="242">
        <v>11596220</v>
      </c>
      <c r="I978" s="136"/>
      <c r="J978" s="197" t="s">
        <v>458</v>
      </c>
      <c r="K978" s="205">
        <v>11924670</v>
      </c>
      <c r="L978" s="205">
        <v>3981561</v>
      </c>
      <c r="M978" s="205">
        <v>811557</v>
      </c>
      <c r="N978" s="205">
        <v>1013929</v>
      </c>
      <c r="O978" s="205">
        <v>1431658</v>
      </c>
      <c r="P978" s="205">
        <v>483308</v>
      </c>
      <c r="Q978" s="242">
        <v>19646683</v>
      </c>
      <c r="R978" s="136"/>
      <c r="S978" s="136"/>
      <c r="T978" s="136"/>
      <c r="U978" s="136"/>
      <c r="V978" s="136"/>
      <c r="W978" s="136"/>
      <c r="X978" s="136"/>
      <c r="Y978" s="136"/>
      <c r="Z978" s="136"/>
      <c r="AA978" s="136"/>
      <c r="AB978" s="136"/>
      <c r="AC978" s="136"/>
      <c r="AD978" s="136"/>
      <c r="AE978" s="136"/>
      <c r="AF978" s="136"/>
      <c r="AG978" s="136"/>
      <c r="AH978" s="136"/>
      <c r="AI978" s="136"/>
      <c r="AJ978" s="136"/>
      <c r="AK978" s="136"/>
      <c r="AL978" s="136"/>
      <c r="AM978" s="136"/>
      <c r="AN978" s="136"/>
      <c r="AO978" s="136"/>
      <c r="AP978" s="136"/>
      <c r="AQ978" s="136"/>
      <c r="AR978" s="136"/>
      <c r="AS978" s="136"/>
      <c r="AT978" s="136"/>
      <c r="AU978" s="136"/>
      <c r="AV978" s="136"/>
      <c r="AW978" s="136"/>
      <c r="AX978" s="136"/>
      <c r="AY978" s="136"/>
      <c r="AZ978" s="136"/>
      <c r="BA978" s="136"/>
      <c r="BB978" s="136"/>
      <c r="BC978" s="136"/>
      <c r="BD978" s="136"/>
      <c r="BE978" s="136"/>
      <c r="BF978" s="136"/>
      <c r="BG978" s="136"/>
      <c r="BH978" s="136"/>
      <c r="BI978" s="136"/>
      <c r="BJ978" s="136"/>
      <c r="BK978" s="136"/>
      <c r="BL978" s="136"/>
      <c r="BM978" s="136"/>
      <c r="BN978" s="136"/>
      <c r="BO978" s="136"/>
      <c r="BP978" s="136"/>
      <c r="BQ978" s="136"/>
      <c r="BR978" s="136"/>
      <c r="BS978" s="136"/>
      <c r="BT978" s="136"/>
      <c r="BU978" s="136"/>
      <c r="BV978" s="136"/>
      <c r="BW978" s="136"/>
      <c r="BX978" s="136"/>
      <c r="BY978" s="136"/>
      <c r="BZ978" s="136"/>
      <c r="CA978" s="136"/>
      <c r="CB978" s="136"/>
      <c r="CC978" s="136"/>
      <c r="CD978" s="136"/>
      <c r="CE978" s="136"/>
      <c r="CF978" s="136"/>
      <c r="CG978" s="136"/>
      <c r="CH978" s="136"/>
      <c r="CI978" s="136"/>
      <c r="CJ978" s="136"/>
      <c r="CK978" s="136"/>
      <c r="CL978" s="136"/>
      <c r="CM978" s="136"/>
      <c r="CN978" s="136"/>
      <c r="CO978" s="136"/>
      <c r="CP978" s="136"/>
      <c r="CQ978" s="136"/>
      <c r="CR978" s="136"/>
      <c r="CS978" s="136"/>
      <c r="CT978" s="136"/>
      <c r="CU978" s="136"/>
      <c r="CV978" s="136"/>
      <c r="CW978" s="136"/>
      <c r="CX978" s="136"/>
      <c r="CY978" s="136"/>
      <c r="CZ978" s="136"/>
      <c r="DA978" s="136"/>
      <c r="DB978" s="136"/>
      <c r="DC978" s="136"/>
      <c r="DD978" s="136"/>
      <c r="DE978" s="136"/>
      <c r="DF978" s="136"/>
      <c r="DG978" s="136"/>
      <c r="DH978" s="136"/>
      <c r="DI978" s="136"/>
      <c r="DJ978" s="136"/>
      <c r="DK978" s="136"/>
      <c r="DL978" s="136"/>
      <c r="DM978" s="136"/>
      <c r="DN978" s="136"/>
      <c r="DO978" s="136"/>
      <c r="DP978" s="136"/>
      <c r="DQ978" s="136"/>
      <c r="DR978" s="136"/>
      <c r="DS978" s="136"/>
      <c r="DT978" s="136"/>
      <c r="DU978" s="136"/>
      <c r="DV978" s="136"/>
      <c r="DW978" s="136"/>
      <c r="DX978" s="136"/>
      <c r="DY978" s="136"/>
      <c r="DZ978" s="136"/>
      <c r="EA978" s="136"/>
      <c r="EB978" s="136"/>
      <c r="EC978" s="136"/>
      <c r="ED978" s="136"/>
      <c r="EE978" s="136"/>
      <c r="EF978" s="136"/>
      <c r="EG978" s="136"/>
      <c r="EH978" s="136"/>
      <c r="EI978" s="136"/>
      <c r="EJ978" s="136"/>
      <c r="EK978" s="136"/>
      <c r="EL978" s="136"/>
      <c r="EM978" s="136"/>
      <c r="EN978" s="136"/>
      <c r="EO978" s="136"/>
      <c r="EP978" s="136"/>
      <c r="EQ978" s="136"/>
      <c r="ER978" s="136"/>
      <c r="ES978" s="136"/>
      <c r="ET978" s="136"/>
      <c r="EU978" s="136"/>
      <c r="EV978" s="136"/>
      <c r="EW978" s="136"/>
      <c r="EX978" s="136"/>
      <c r="EY978" s="136"/>
      <c r="EZ978" s="136"/>
      <c r="FA978" s="136"/>
      <c r="FB978" s="136"/>
      <c r="FC978" s="136"/>
      <c r="FD978" s="136"/>
      <c r="FE978" s="136"/>
      <c r="FF978" s="136"/>
      <c r="FG978" s="136"/>
      <c r="FH978" s="136"/>
      <c r="FI978" s="136"/>
      <c r="FJ978" s="136"/>
      <c r="FK978" s="136"/>
      <c r="FL978" s="136"/>
      <c r="FM978" s="136"/>
      <c r="FN978" s="136"/>
      <c r="FO978" s="136"/>
      <c r="FP978" s="136"/>
      <c r="FQ978" s="136"/>
      <c r="FR978" s="136"/>
      <c r="FS978" s="136"/>
      <c r="FT978" s="136"/>
      <c r="FU978" s="136"/>
      <c r="FV978" s="136"/>
      <c r="FW978" s="136"/>
      <c r="FX978" s="136"/>
      <c r="FY978" s="136"/>
      <c r="FZ978" s="136"/>
      <c r="GA978" s="136"/>
      <c r="GB978" s="136"/>
      <c r="GC978" s="136"/>
      <c r="GD978" s="136"/>
      <c r="GE978" s="136"/>
      <c r="GF978" s="136"/>
      <c r="GG978" s="136"/>
      <c r="GH978" s="136"/>
      <c r="GI978" s="136"/>
      <c r="GJ978" s="136"/>
      <c r="GK978" s="136"/>
      <c r="GL978" s="136"/>
      <c r="GM978" s="136"/>
      <c r="GN978" s="136"/>
      <c r="GO978" s="136"/>
      <c r="GP978" s="136"/>
      <c r="GQ978" s="136"/>
      <c r="GR978" s="136"/>
      <c r="GS978" s="136"/>
      <c r="GT978" s="136"/>
      <c r="GU978" s="136"/>
      <c r="GV978" s="136"/>
      <c r="GW978" s="136"/>
      <c r="GX978" s="136"/>
      <c r="GY978" s="136"/>
      <c r="GZ978" s="136"/>
      <c r="HA978" s="136"/>
      <c r="HB978" s="136"/>
      <c r="HC978" s="136"/>
      <c r="HD978" s="136"/>
      <c r="HE978" s="136"/>
      <c r="HF978" s="136"/>
      <c r="HG978" s="136"/>
      <c r="HH978" s="136"/>
      <c r="HI978" s="136"/>
      <c r="HJ978" s="136"/>
      <c r="HK978" s="136"/>
      <c r="HL978" s="136"/>
      <c r="HM978" s="136"/>
      <c r="HN978" s="136"/>
      <c r="HO978" s="136"/>
      <c r="HP978" s="136"/>
      <c r="HQ978" s="136"/>
      <c r="HR978" s="136"/>
      <c r="HS978" s="136"/>
      <c r="HT978" s="136"/>
      <c r="HU978" s="136"/>
      <c r="HV978" s="136"/>
      <c r="HW978" s="136"/>
      <c r="HX978" s="136"/>
      <c r="HY978" s="136"/>
      <c r="HZ978" s="136"/>
      <c r="IA978" s="136"/>
      <c r="IB978" s="136"/>
      <c r="IC978" s="136"/>
      <c r="ID978" s="136"/>
      <c r="IE978" s="136"/>
      <c r="IF978" s="136"/>
      <c r="IG978" s="136"/>
    </row>
    <row r="979" spans="1:241" ht="15" customHeight="1" x14ac:dyDescent="0.25">
      <c r="A979" s="197" t="s">
        <v>419</v>
      </c>
      <c r="B979" s="205">
        <v>6669016</v>
      </c>
      <c r="C979" s="205">
        <v>1570667</v>
      </c>
      <c r="D979" s="205">
        <v>711002</v>
      </c>
      <c r="E979" s="205">
        <v>1019308</v>
      </c>
      <c r="F979" s="205">
        <v>1932872</v>
      </c>
      <c r="G979" s="205">
        <v>226956</v>
      </c>
      <c r="H979" s="242">
        <v>12129821</v>
      </c>
      <c r="I979" s="136"/>
      <c r="J979" s="197" t="s">
        <v>713</v>
      </c>
      <c r="K979" s="205">
        <v>12646503</v>
      </c>
      <c r="L979" s="205">
        <v>3168097</v>
      </c>
      <c r="M979" s="205">
        <v>706738</v>
      </c>
      <c r="N979" s="205">
        <v>1195383</v>
      </c>
      <c r="O979" s="205">
        <v>1475801</v>
      </c>
      <c r="P979" s="205">
        <v>394519</v>
      </c>
      <c r="Q979" s="242">
        <v>19587041</v>
      </c>
      <c r="R979" s="136"/>
      <c r="S979" s="136"/>
      <c r="T979" s="136"/>
      <c r="U979" s="136"/>
      <c r="V979" s="136"/>
      <c r="W979" s="136"/>
      <c r="X979" s="136"/>
      <c r="Y979" s="136"/>
      <c r="Z979" s="136"/>
      <c r="AA979" s="136"/>
      <c r="AB979" s="136"/>
      <c r="AC979" s="136"/>
      <c r="AD979" s="136"/>
      <c r="AE979" s="136"/>
      <c r="AF979" s="136"/>
      <c r="AG979" s="136"/>
      <c r="AH979" s="136"/>
      <c r="AI979" s="136"/>
      <c r="AJ979" s="136"/>
      <c r="AK979" s="136"/>
      <c r="AL979" s="136"/>
      <c r="AM979" s="136"/>
      <c r="AN979" s="136"/>
      <c r="AO979" s="136"/>
      <c r="AP979" s="136"/>
      <c r="AQ979" s="136"/>
      <c r="AR979" s="136"/>
      <c r="AS979" s="136"/>
      <c r="AT979" s="136"/>
      <c r="AU979" s="136"/>
      <c r="AV979" s="136"/>
      <c r="AW979" s="136"/>
      <c r="AX979" s="136"/>
      <c r="AY979" s="136"/>
      <c r="AZ979" s="136"/>
      <c r="BA979" s="136"/>
      <c r="BB979" s="136"/>
      <c r="BC979" s="136"/>
      <c r="BD979" s="136"/>
      <c r="BE979" s="136"/>
      <c r="BF979" s="136"/>
      <c r="BG979" s="136"/>
      <c r="BH979" s="136"/>
      <c r="BI979" s="136"/>
      <c r="BJ979" s="136"/>
      <c r="BK979" s="136"/>
      <c r="BL979" s="136"/>
      <c r="BM979" s="136"/>
      <c r="BN979" s="136"/>
      <c r="BO979" s="136"/>
      <c r="BP979" s="136"/>
      <c r="BQ979" s="136"/>
      <c r="BR979" s="136"/>
      <c r="BS979" s="136"/>
      <c r="BT979" s="136"/>
      <c r="BU979" s="136"/>
      <c r="BV979" s="136"/>
      <c r="BW979" s="136"/>
      <c r="BX979" s="136"/>
      <c r="BY979" s="136"/>
      <c r="BZ979" s="136"/>
      <c r="CA979" s="136"/>
      <c r="CB979" s="136"/>
      <c r="CC979" s="136"/>
      <c r="CD979" s="136"/>
      <c r="CE979" s="136"/>
      <c r="CF979" s="136"/>
      <c r="CG979" s="136"/>
      <c r="CH979" s="136"/>
      <c r="CI979" s="136"/>
      <c r="CJ979" s="136"/>
      <c r="CK979" s="136"/>
      <c r="CL979" s="136"/>
      <c r="CM979" s="136"/>
      <c r="CN979" s="136"/>
      <c r="CO979" s="136"/>
      <c r="CP979" s="136"/>
      <c r="CQ979" s="136"/>
      <c r="CR979" s="136"/>
      <c r="CS979" s="136"/>
      <c r="CT979" s="136"/>
      <c r="CU979" s="136"/>
      <c r="CV979" s="136"/>
      <c r="CW979" s="136"/>
      <c r="CX979" s="136"/>
      <c r="CY979" s="136"/>
      <c r="CZ979" s="136"/>
      <c r="DA979" s="136"/>
      <c r="DB979" s="136"/>
      <c r="DC979" s="136"/>
      <c r="DD979" s="136"/>
      <c r="DE979" s="136"/>
      <c r="DF979" s="136"/>
      <c r="DG979" s="136"/>
      <c r="DH979" s="136"/>
      <c r="DI979" s="136"/>
      <c r="DJ979" s="136"/>
      <c r="DK979" s="136"/>
      <c r="DL979" s="136"/>
      <c r="DM979" s="136"/>
      <c r="DN979" s="136"/>
      <c r="DO979" s="136"/>
      <c r="DP979" s="136"/>
      <c r="DQ979" s="136"/>
      <c r="DR979" s="136"/>
      <c r="DS979" s="136"/>
      <c r="DT979" s="136"/>
      <c r="DU979" s="136"/>
      <c r="DV979" s="136"/>
      <c r="DW979" s="136"/>
      <c r="DX979" s="136"/>
      <c r="DY979" s="136"/>
      <c r="DZ979" s="136"/>
      <c r="EA979" s="136"/>
      <c r="EB979" s="136"/>
      <c r="EC979" s="136"/>
      <c r="ED979" s="136"/>
      <c r="EE979" s="136"/>
      <c r="EF979" s="136"/>
      <c r="EG979" s="136"/>
      <c r="EH979" s="136"/>
      <c r="EI979" s="136"/>
      <c r="EJ979" s="136"/>
      <c r="EK979" s="136"/>
      <c r="EL979" s="136"/>
      <c r="EM979" s="136"/>
      <c r="EN979" s="136"/>
      <c r="EO979" s="136"/>
      <c r="EP979" s="136"/>
      <c r="EQ979" s="136"/>
      <c r="ER979" s="136"/>
      <c r="ES979" s="136"/>
      <c r="ET979" s="136"/>
      <c r="EU979" s="136"/>
      <c r="EV979" s="136"/>
      <c r="EW979" s="136"/>
      <c r="EX979" s="136"/>
      <c r="EY979" s="136"/>
      <c r="EZ979" s="136"/>
      <c r="FA979" s="136"/>
      <c r="FB979" s="136"/>
      <c r="FC979" s="136"/>
      <c r="FD979" s="136"/>
      <c r="FE979" s="136"/>
      <c r="FF979" s="136"/>
      <c r="FG979" s="136"/>
      <c r="FH979" s="136"/>
      <c r="FI979" s="136"/>
      <c r="FJ979" s="136"/>
      <c r="FK979" s="136"/>
      <c r="FL979" s="136"/>
      <c r="FM979" s="136"/>
      <c r="FN979" s="136"/>
      <c r="FO979" s="136"/>
      <c r="FP979" s="136"/>
      <c r="FQ979" s="136"/>
      <c r="FR979" s="136"/>
      <c r="FS979" s="136"/>
      <c r="FT979" s="136"/>
      <c r="FU979" s="136"/>
      <c r="FV979" s="136"/>
      <c r="FW979" s="136"/>
      <c r="FX979" s="136"/>
      <c r="FY979" s="136"/>
      <c r="FZ979" s="136"/>
      <c r="GA979" s="136"/>
      <c r="GB979" s="136"/>
      <c r="GC979" s="136"/>
      <c r="GD979" s="136"/>
      <c r="GE979" s="136"/>
      <c r="GF979" s="136"/>
      <c r="GG979" s="136"/>
      <c r="GH979" s="136"/>
      <c r="GI979" s="136"/>
      <c r="GJ979" s="136"/>
      <c r="GK979" s="136"/>
      <c r="GL979" s="136"/>
      <c r="GM979" s="136"/>
      <c r="GN979" s="136"/>
      <c r="GO979" s="136"/>
      <c r="GP979" s="136"/>
      <c r="GQ979" s="136"/>
      <c r="GR979" s="136"/>
      <c r="GS979" s="136"/>
      <c r="GT979" s="136"/>
      <c r="GU979" s="136"/>
      <c r="GV979" s="136"/>
      <c r="GW979" s="136"/>
      <c r="GX979" s="136"/>
      <c r="GY979" s="136"/>
      <c r="GZ979" s="136"/>
      <c r="HA979" s="136"/>
      <c r="HB979" s="136"/>
      <c r="HC979" s="136"/>
      <c r="HD979" s="136"/>
      <c r="HE979" s="136"/>
      <c r="HF979" s="136"/>
      <c r="HG979" s="136"/>
      <c r="HH979" s="136"/>
      <c r="HI979" s="136"/>
      <c r="HJ979" s="136"/>
      <c r="HK979" s="136"/>
      <c r="HL979" s="136"/>
      <c r="HM979" s="136"/>
      <c r="HN979" s="136"/>
      <c r="HO979" s="136"/>
      <c r="HP979" s="136"/>
      <c r="HQ979" s="136"/>
      <c r="HR979" s="136"/>
      <c r="HS979" s="136"/>
      <c r="HT979" s="136"/>
      <c r="HU979" s="136"/>
      <c r="HV979" s="136"/>
      <c r="HW979" s="136"/>
      <c r="HX979" s="136"/>
      <c r="HY979" s="136"/>
      <c r="HZ979" s="136"/>
      <c r="IA979" s="136"/>
      <c r="IB979" s="136"/>
      <c r="IC979" s="136"/>
      <c r="ID979" s="136"/>
      <c r="IE979" s="136"/>
      <c r="IF979" s="136"/>
      <c r="IG979" s="136"/>
    </row>
    <row r="980" spans="1:241" ht="15" customHeight="1" x14ac:dyDescent="0.25">
      <c r="A980" s="197" t="s">
        <v>702</v>
      </c>
      <c r="B980" s="205">
        <v>8354830</v>
      </c>
      <c r="C980" s="205">
        <v>3014126</v>
      </c>
      <c r="D980" s="205">
        <v>1270860</v>
      </c>
      <c r="E980" s="205">
        <v>1099956</v>
      </c>
      <c r="F980" s="205">
        <v>2195859</v>
      </c>
      <c r="G980" s="205">
        <v>467669</v>
      </c>
      <c r="H980" s="242">
        <v>16403300</v>
      </c>
      <c r="I980" s="136"/>
      <c r="J980" s="197" t="s">
        <v>640</v>
      </c>
      <c r="K980" s="205">
        <v>7056929</v>
      </c>
      <c r="L980" s="205">
        <v>3027886</v>
      </c>
      <c r="M980" s="205">
        <v>561766</v>
      </c>
      <c r="N980" s="205">
        <v>845155</v>
      </c>
      <c r="O980" s="205">
        <v>1089100</v>
      </c>
      <c r="P980" s="205">
        <v>344285</v>
      </c>
      <c r="Q980" s="242">
        <v>12925121</v>
      </c>
      <c r="R980" s="136"/>
      <c r="S980" s="136"/>
      <c r="T980" s="136"/>
      <c r="U980" s="136"/>
      <c r="V980" s="136"/>
      <c r="W980" s="136"/>
      <c r="X980" s="136"/>
      <c r="Y980" s="136"/>
      <c r="Z980" s="136"/>
      <c r="AA980" s="136"/>
      <c r="AB980" s="136"/>
      <c r="AC980" s="136"/>
      <c r="AD980" s="136"/>
      <c r="AE980" s="136"/>
      <c r="AF980" s="136"/>
      <c r="AG980" s="136"/>
      <c r="AH980" s="136"/>
      <c r="AI980" s="136"/>
      <c r="AJ980" s="136"/>
      <c r="AK980" s="136"/>
      <c r="AL980" s="136"/>
      <c r="AM980" s="136"/>
      <c r="AN980" s="136"/>
      <c r="AO980" s="136"/>
      <c r="AP980" s="136"/>
      <c r="AQ980" s="136"/>
      <c r="AR980" s="136"/>
      <c r="AS980" s="136"/>
      <c r="AT980" s="136"/>
      <c r="AU980" s="136"/>
      <c r="AV980" s="136"/>
      <c r="AW980" s="136"/>
      <c r="AX980" s="136"/>
      <c r="AY980" s="136"/>
      <c r="AZ980" s="136"/>
      <c r="BA980" s="136"/>
      <c r="BB980" s="136"/>
      <c r="BC980" s="136"/>
      <c r="BD980" s="136"/>
      <c r="BE980" s="136"/>
      <c r="BF980" s="136"/>
      <c r="BG980" s="136"/>
      <c r="BH980" s="136"/>
      <c r="BI980" s="136"/>
      <c r="BJ980" s="136"/>
      <c r="BK980" s="136"/>
      <c r="BL980" s="136"/>
      <c r="BM980" s="136"/>
      <c r="BN980" s="136"/>
      <c r="BO980" s="136"/>
      <c r="BP980" s="136"/>
      <c r="BQ980" s="136"/>
      <c r="BR980" s="136"/>
      <c r="BS980" s="136"/>
      <c r="BT980" s="136"/>
      <c r="BU980" s="136"/>
      <c r="BV980" s="136"/>
      <c r="BW980" s="136"/>
      <c r="BX980" s="136"/>
      <c r="BY980" s="136"/>
      <c r="BZ980" s="136"/>
      <c r="CA980" s="136"/>
      <c r="CB980" s="136"/>
      <c r="CC980" s="136"/>
      <c r="CD980" s="136"/>
      <c r="CE980" s="136"/>
      <c r="CF980" s="136"/>
      <c r="CG980" s="136"/>
      <c r="CH980" s="136"/>
      <c r="CI980" s="136"/>
      <c r="CJ980" s="136"/>
      <c r="CK980" s="136"/>
      <c r="CL980" s="136"/>
      <c r="CM980" s="136"/>
      <c r="CN980" s="136"/>
      <c r="CO980" s="136"/>
      <c r="CP980" s="136"/>
      <c r="CQ980" s="136"/>
      <c r="CR980" s="136"/>
      <c r="CS980" s="136"/>
      <c r="CT980" s="136"/>
      <c r="CU980" s="136"/>
      <c r="CV980" s="136"/>
      <c r="CW980" s="136"/>
      <c r="CX980" s="136"/>
      <c r="CY980" s="136"/>
      <c r="CZ980" s="136"/>
      <c r="DA980" s="136"/>
      <c r="DB980" s="136"/>
      <c r="DC980" s="136"/>
      <c r="DD980" s="136"/>
      <c r="DE980" s="136"/>
      <c r="DF980" s="136"/>
      <c r="DG980" s="136"/>
      <c r="DH980" s="136"/>
      <c r="DI980" s="136"/>
      <c r="DJ980" s="136"/>
      <c r="DK980" s="136"/>
      <c r="DL980" s="136"/>
      <c r="DM980" s="136"/>
      <c r="DN980" s="136"/>
      <c r="DO980" s="136"/>
      <c r="DP980" s="136"/>
      <c r="DQ980" s="136"/>
      <c r="DR980" s="136"/>
      <c r="DS980" s="136"/>
      <c r="DT980" s="136"/>
      <c r="DU980" s="136"/>
      <c r="DV980" s="136"/>
      <c r="DW980" s="136"/>
      <c r="DX980" s="136"/>
      <c r="DY980" s="136"/>
      <c r="DZ980" s="136"/>
      <c r="EA980" s="136"/>
      <c r="EB980" s="136"/>
      <c r="EC980" s="136"/>
      <c r="ED980" s="136"/>
      <c r="EE980" s="136"/>
      <c r="EF980" s="136"/>
      <c r="EG980" s="136"/>
      <c r="EH980" s="136"/>
      <c r="EI980" s="136"/>
      <c r="EJ980" s="136"/>
      <c r="EK980" s="136"/>
      <c r="EL980" s="136"/>
      <c r="EM980" s="136"/>
      <c r="EN980" s="136"/>
      <c r="EO980" s="136"/>
      <c r="EP980" s="136"/>
      <c r="EQ980" s="136"/>
      <c r="ER980" s="136"/>
      <c r="ES980" s="136"/>
      <c r="ET980" s="136"/>
      <c r="EU980" s="136"/>
      <c r="EV980" s="136"/>
      <c r="EW980" s="136"/>
      <c r="EX980" s="136"/>
      <c r="EY980" s="136"/>
      <c r="EZ980" s="136"/>
      <c r="FA980" s="136"/>
      <c r="FB980" s="136"/>
      <c r="FC980" s="136"/>
      <c r="FD980" s="136"/>
      <c r="FE980" s="136"/>
      <c r="FF980" s="136"/>
      <c r="FG980" s="136"/>
      <c r="FH980" s="136"/>
      <c r="FI980" s="136"/>
      <c r="FJ980" s="136"/>
      <c r="FK980" s="136"/>
      <c r="FL980" s="136"/>
      <c r="FM980" s="136"/>
      <c r="FN980" s="136"/>
      <c r="FO980" s="136"/>
      <c r="FP980" s="136"/>
      <c r="FQ980" s="136"/>
      <c r="FR980" s="136"/>
      <c r="FS980" s="136"/>
      <c r="FT980" s="136"/>
      <c r="FU980" s="136"/>
      <c r="FV980" s="136"/>
      <c r="FW980" s="136"/>
      <c r="FX980" s="136"/>
      <c r="FY980" s="136"/>
      <c r="FZ980" s="136"/>
      <c r="GA980" s="136"/>
      <c r="GB980" s="136"/>
      <c r="GC980" s="136"/>
      <c r="GD980" s="136"/>
      <c r="GE980" s="136"/>
      <c r="GF980" s="136"/>
      <c r="GG980" s="136"/>
      <c r="GH980" s="136"/>
      <c r="GI980" s="136"/>
      <c r="GJ980" s="136"/>
      <c r="GK980" s="136"/>
      <c r="GL980" s="136"/>
      <c r="GM980" s="136"/>
      <c r="GN980" s="136"/>
      <c r="GO980" s="136"/>
      <c r="GP980" s="136"/>
      <c r="GQ980" s="136"/>
      <c r="GR980" s="136"/>
      <c r="GS980" s="136"/>
      <c r="GT980" s="136"/>
      <c r="GU980" s="136"/>
      <c r="GV980" s="136"/>
      <c r="GW980" s="136"/>
      <c r="GX980" s="136"/>
      <c r="GY980" s="136"/>
      <c r="GZ980" s="136"/>
      <c r="HA980" s="136"/>
      <c r="HB980" s="136"/>
      <c r="HC980" s="136"/>
      <c r="HD980" s="136"/>
      <c r="HE980" s="136"/>
      <c r="HF980" s="136"/>
      <c r="HG980" s="136"/>
      <c r="HH980" s="136"/>
      <c r="HI980" s="136"/>
      <c r="HJ980" s="136"/>
      <c r="HK980" s="136"/>
      <c r="HL980" s="136"/>
      <c r="HM980" s="136"/>
      <c r="HN980" s="136"/>
      <c r="HO980" s="136"/>
      <c r="HP980" s="136"/>
      <c r="HQ980" s="136"/>
      <c r="HR980" s="136"/>
      <c r="HS980" s="136"/>
      <c r="HT980" s="136"/>
      <c r="HU980" s="136"/>
      <c r="HV980" s="136"/>
      <c r="HW980" s="136"/>
      <c r="HX980" s="136"/>
      <c r="HY980" s="136"/>
      <c r="HZ980" s="136"/>
      <c r="IA980" s="136"/>
      <c r="IB980" s="136"/>
      <c r="IC980" s="136"/>
      <c r="ID980" s="136"/>
      <c r="IE980" s="136"/>
      <c r="IF980" s="136"/>
      <c r="IG980" s="136"/>
    </row>
    <row r="981" spans="1:241" ht="15" customHeight="1" x14ac:dyDescent="0.25">
      <c r="A981" s="197" t="s">
        <v>703</v>
      </c>
      <c r="B981" s="205">
        <v>10391294</v>
      </c>
      <c r="C981" s="205">
        <v>4446290</v>
      </c>
      <c r="D981" s="205">
        <v>1157678</v>
      </c>
      <c r="E981" s="205">
        <v>1009455</v>
      </c>
      <c r="F981" s="205">
        <v>2362608</v>
      </c>
      <c r="G981" s="205">
        <v>383613</v>
      </c>
      <c r="H981" s="242">
        <v>19750938</v>
      </c>
      <c r="I981" s="136"/>
      <c r="J981" s="197" t="s">
        <v>461</v>
      </c>
      <c r="K981" s="205">
        <v>8498988</v>
      </c>
      <c r="L981" s="205">
        <v>2830175</v>
      </c>
      <c r="M981" s="205">
        <v>636973</v>
      </c>
      <c r="N981" s="205">
        <v>861402</v>
      </c>
      <c r="O981" s="205">
        <v>1047912</v>
      </c>
      <c r="P981" s="205">
        <v>421298</v>
      </c>
      <c r="Q981" s="242">
        <v>14296748</v>
      </c>
      <c r="R981" s="136"/>
      <c r="S981" s="136"/>
      <c r="T981" s="136"/>
      <c r="U981" s="136"/>
      <c r="V981" s="136"/>
      <c r="W981" s="136"/>
      <c r="X981" s="136"/>
      <c r="Y981" s="136"/>
      <c r="Z981" s="136"/>
      <c r="AA981" s="136"/>
      <c r="AB981" s="136"/>
      <c r="AC981" s="136"/>
      <c r="AD981" s="136"/>
      <c r="AE981" s="136"/>
      <c r="AF981" s="136"/>
      <c r="AG981" s="136"/>
      <c r="AH981" s="136"/>
      <c r="AI981" s="136"/>
      <c r="AJ981" s="136"/>
      <c r="AK981" s="136"/>
      <c r="AL981" s="136"/>
      <c r="AM981" s="136"/>
      <c r="AN981" s="136"/>
      <c r="AO981" s="136"/>
      <c r="AP981" s="136"/>
      <c r="AQ981" s="136"/>
      <c r="AR981" s="136"/>
      <c r="AS981" s="136"/>
      <c r="AT981" s="136"/>
      <c r="AU981" s="136"/>
      <c r="AV981" s="136"/>
      <c r="AW981" s="136"/>
      <c r="AX981" s="136"/>
      <c r="AY981" s="136"/>
      <c r="AZ981" s="136"/>
      <c r="BA981" s="136"/>
      <c r="BB981" s="136"/>
      <c r="BC981" s="136"/>
      <c r="BD981" s="136"/>
      <c r="BE981" s="136"/>
      <c r="BF981" s="136"/>
      <c r="BG981" s="136"/>
      <c r="BH981" s="136"/>
      <c r="BI981" s="136"/>
      <c r="BJ981" s="136"/>
      <c r="BK981" s="136"/>
      <c r="BL981" s="136"/>
      <c r="BM981" s="136"/>
      <c r="BN981" s="136"/>
      <c r="BO981" s="136"/>
      <c r="BP981" s="136"/>
      <c r="BQ981" s="136"/>
      <c r="BR981" s="136"/>
      <c r="BS981" s="136"/>
      <c r="BT981" s="136"/>
      <c r="BU981" s="136"/>
      <c r="BV981" s="136"/>
      <c r="BW981" s="136"/>
      <c r="BX981" s="136"/>
      <c r="BY981" s="136"/>
      <c r="BZ981" s="136"/>
      <c r="CA981" s="136"/>
      <c r="CB981" s="136"/>
      <c r="CC981" s="136"/>
      <c r="CD981" s="136"/>
      <c r="CE981" s="136"/>
      <c r="CF981" s="136"/>
      <c r="CG981" s="136"/>
      <c r="CH981" s="136"/>
      <c r="CI981" s="136"/>
      <c r="CJ981" s="136"/>
      <c r="CK981" s="136"/>
      <c r="CL981" s="136"/>
      <c r="CM981" s="136"/>
      <c r="CN981" s="136"/>
      <c r="CO981" s="136"/>
      <c r="CP981" s="136"/>
      <c r="CQ981" s="136"/>
      <c r="CR981" s="136"/>
      <c r="CS981" s="136"/>
      <c r="CT981" s="136"/>
      <c r="CU981" s="136"/>
      <c r="CV981" s="136"/>
      <c r="CW981" s="136"/>
      <c r="CX981" s="136"/>
      <c r="CY981" s="136"/>
      <c r="CZ981" s="136"/>
      <c r="DA981" s="136"/>
      <c r="DB981" s="136"/>
      <c r="DC981" s="136"/>
      <c r="DD981" s="136"/>
      <c r="DE981" s="136"/>
      <c r="DF981" s="136"/>
      <c r="DG981" s="136"/>
      <c r="DH981" s="136"/>
      <c r="DI981" s="136"/>
      <c r="DJ981" s="136"/>
      <c r="DK981" s="136"/>
      <c r="DL981" s="136"/>
      <c r="DM981" s="136"/>
      <c r="DN981" s="136"/>
      <c r="DO981" s="136"/>
      <c r="DP981" s="136"/>
      <c r="DQ981" s="136"/>
      <c r="DR981" s="136"/>
      <c r="DS981" s="136"/>
      <c r="DT981" s="136"/>
      <c r="DU981" s="136"/>
      <c r="DV981" s="136"/>
      <c r="DW981" s="136"/>
      <c r="DX981" s="136"/>
      <c r="DY981" s="136"/>
      <c r="DZ981" s="136"/>
      <c r="EA981" s="136"/>
      <c r="EB981" s="136"/>
      <c r="EC981" s="136"/>
      <c r="ED981" s="136"/>
      <c r="EE981" s="136"/>
      <c r="EF981" s="136"/>
      <c r="EG981" s="136"/>
      <c r="EH981" s="136"/>
      <c r="EI981" s="136"/>
      <c r="EJ981" s="136"/>
      <c r="EK981" s="136"/>
      <c r="EL981" s="136"/>
      <c r="EM981" s="136"/>
      <c r="EN981" s="136"/>
      <c r="EO981" s="136"/>
      <c r="EP981" s="136"/>
      <c r="EQ981" s="136"/>
      <c r="ER981" s="136"/>
      <c r="ES981" s="136"/>
      <c r="ET981" s="136"/>
      <c r="EU981" s="136"/>
      <c r="EV981" s="136"/>
      <c r="EW981" s="136"/>
      <c r="EX981" s="136"/>
      <c r="EY981" s="136"/>
      <c r="EZ981" s="136"/>
      <c r="FA981" s="136"/>
      <c r="FB981" s="136"/>
      <c r="FC981" s="136"/>
      <c r="FD981" s="136"/>
      <c r="FE981" s="136"/>
      <c r="FF981" s="136"/>
      <c r="FG981" s="136"/>
      <c r="FH981" s="136"/>
      <c r="FI981" s="136"/>
      <c r="FJ981" s="136"/>
      <c r="FK981" s="136"/>
      <c r="FL981" s="136"/>
      <c r="FM981" s="136"/>
      <c r="FN981" s="136"/>
      <c r="FO981" s="136"/>
      <c r="FP981" s="136"/>
      <c r="FQ981" s="136"/>
      <c r="FR981" s="136"/>
      <c r="FS981" s="136"/>
      <c r="FT981" s="136"/>
      <c r="FU981" s="136"/>
      <c r="FV981" s="136"/>
      <c r="FW981" s="136"/>
      <c r="FX981" s="136"/>
      <c r="FY981" s="136"/>
      <c r="FZ981" s="136"/>
      <c r="GA981" s="136"/>
      <c r="GB981" s="136"/>
      <c r="GC981" s="136"/>
      <c r="GD981" s="136"/>
      <c r="GE981" s="136"/>
      <c r="GF981" s="136"/>
      <c r="GG981" s="136"/>
      <c r="GH981" s="136"/>
      <c r="GI981" s="136"/>
      <c r="GJ981" s="136"/>
      <c r="GK981" s="136"/>
      <c r="GL981" s="136"/>
      <c r="GM981" s="136"/>
      <c r="GN981" s="136"/>
      <c r="GO981" s="136"/>
      <c r="GP981" s="136"/>
      <c r="GQ981" s="136"/>
      <c r="GR981" s="136"/>
      <c r="GS981" s="136"/>
      <c r="GT981" s="136"/>
      <c r="GU981" s="136"/>
      <c r="GV981" s="136"/>
      <c r="GW981" s="136"/>
      <c r="GX981" s="136"/>
      <c r="GY981" s="136"/>
      <c r="GZ981" s="136"/>
      <c r="HA981" s="136"/>
      <c r="HB981" s="136"/>
      <c r="HC981" s="136"/>
      <c r="HD981" s="136"/>
      <c r="HE981" s="136"/>
      <c r="HF981" s="136"/>
      <c r="HG981" s="136"/>
      <c r="HH981" s="136"/>
      <c r="HI981" s="136"/>
      <c r="HJ981" s="136"/>
      <c r="HK981" s="136"/>
      <c r="HL981" s="136"/>
      <c r="HM981" s="136"/>
      <c r="HN981" s="136"/>
      <c r="HO981" s="136"/>
      <c r="HP981" s="136"/>
      <c r="HQ981" s="136"/>
      <c r="HR981" s="136"/>
      <c r="HS981" s="136"/>
      <c r="HT981" s="136"/>
      <c r="HU981" s="136"/>
      <c r="HV981" s="136"/>
      <c r="HW981" s="136"/>
      <c r="HX981" s="136"/>
      <c r="HY981" s="136"/>
      <c r="HZ981" s="136"/>
      <c r="IA981" s="136"/>
      <c r="IB981" s="136"/>
      <c r="IC981" s="136"/>
      <c r="ID981" s="136"/>
      <c r="IE981" s="136"/>
      <c r="IF981" s="136"/>
      <c r="IG981" s="136"/>
    </row>
    <row r="982" spans="1:241" ht="15" customHeight="1" x14ac:dyDescent="0.25">
      <c r="A982" s="197" t="s">
        <v>422</v>
      </c>
      <c r="B982" s="205">
        <v>6463736</v>
      </c>
      <c r="C982" s="205">
        <v>4428003</v>
      </c>
      <c r="D982" s="205">
        <v>773865</v>
      </c>
      <c r="E982" s="205">
        <v>868578</v>
      </c>
      <c r="F982" s="205">
        <v>2001188</v>
      </c>
      <c r="G982" s="205">
        <v>405535</v>
      </c>
      <c r="H982" s="242">
        <v>14940905</v>
      </c>
      <c r="I982" s="136"/>
      <c r="J982" s="197" t="s">
        <v>462</v>
      </c>
      <c r="K982" s="205">
        <v>6496595</v>
      </c>
      <c r="L982" s="205">
        <v>2622431</v>
      </c>
      <c r="M982" s="205">
        <v>705220</v>
      </c>
      <c r="N982" s="205">
        <v>764232</v>
      </c>
      <c r="O982" s="205">
        <v>1306212</v>
      </c>
      <c r="P982" s="205">
        <v>406998</v>
      </c>
      <c r="Q982" s="242">
        <v>12301688</v>
      </c>
      <c r="R982" s="136"/>
      <c r="S982" s="136"/>
      <c r="T982" s="136"/>
      <c r="U982" s="136"/>
      <c r="V982" s="136"/>
      <c r="W982" s="136"/>
      <c r="X982" s="136"/>
      <c r="Y982" s="136"/>
      <c r="Z982" s="136"/>
      <c r="AA982" s="136"/>
      <c r="AB982" s="136"/>
      <c r="AC982" s="136"/>
      <c r="AD982" s="136"/>
      <c r="AE982" s="136"/>
      <c r="AF982" s="136"/>
      <c r="AG982" s="136"/>
      <c r="AH982" s="136"/>
      <c r="AI982" s="136"/>
      <c r="AJ982" s="136"/>
      <c r="AK982" s="136"/>
      <c r="AL982" s="136"/>
      <c r="AM982" s="136"/>
      <c r="AN982" s="136"/>
      <c r="AO982" s="136"/>
      <c r="AP982" s="136"/>
      <c r="AQ982" s="136"/>
      <c r="AR982" s="136"/>
      <c r="AS982" s="136"/>
      <c r="AT982" s="136"/>
      <c r="AU982" s="136"/>
      <c r="AV982" s="136"/>
      <c r="AW982" s="136"/>
      <c r="AX982" s="136"/>
      <c r="AY982" s="136"/>
      <c r="AZ982" s="136"/>
      <c r="BA982" s="136"/>
      <c r="BB982" s="136"/>
      <c r="BC982" s="136"/>
      <c r="BD982" s="136"/>
      <c r="BE982" s="136"/>
      <c r="BF982" s="136"/>
      <c r="BG982" s="136"/>
      <c r="BH982" s="136"/>
      <c r="BI982" s="136"/>
      <c r="BJ982" s="136"/>
      <c r="BK982" s="136"/>
      <c r="BL982" s="136"/>
      <c r="BM982" s="136"/>
      <c r="BN982" s="136"/>
      <c r="BO982" s="136"/>
      <c r="BP982" s="136"/>
      <c r="BQ982" s="136"/>
      <c r="BR982" s="136"/>
      <c r="BS982" s="136"/>
      <c r="BT982" s="136"/>
      <c r="BU982" s="136"/>
      <c r="BV982" s="136"/>
      <c r="BW982" s="136"/>
      <c r="BX982" s="136"/>
      <c r="BY982" s="136"/>
      <c r="BZ982" s="136"/>
      <c r="CA982" s="136"/>
      <c r="CB982" s="136"/>
      <c r="CC982" s="136"/>
      <c r="CD982" s="136"/>
      <c r="CE982" s="136"/>
      <c r="CF982" s="136"/>
      <c r="CG982" s="136"/>
      <c r="CH982" s="136"/>
      <c r="CI982" s="136"/>
      <c r="CJ982" s="136"/>
      <c r="CK982" s="136"/>
      <c r="CL982" s="136"/>
      <c r="CM982" s="136"/>
      <c r="CN982" s="136"/>
      <c r="CO982" s="136"/>
      <c r="CP982" s="136"/>
      <c r="CQ982" s="136"/>
      <c r="CR982" s="136"/>
      <c r="CS982" s="136"/>
      <c r="CT982" s="136"/>
      <c r="CU982" s="136"/>
      <c r="CV982" s="136"/>
      <c r="CW982" s="136"/>
      <c r="CX982" s="136"/>
      <c r="CY982" s="136"/>
      <c r="CZ982" s="136"/>
      <c r="DA982" s="136"/>
      <c r="DB982" s="136"/>
      <c r="DC982" s="136"/>
      <c r="DD982" s="136"/>
      <c r="DE982" s="136"/>
      <c r="DF982" s="136"/>
      <c r="DG982" s="136"/>
      <c r="DH982" s="136"/>
      <c r="DI982" s="136"/>
      <c r="DJ982" s="136"/>
      <c r="DK982" s="136"/>
      <c r="DL982" s="136"/>
      <c r="DM982" s="136"/>
      <c r="DN982" s="136"/>
      <c r="DO982" s="136"/>
      <c r="DP982" s="136"/>
      <c r="DQ982" s="136"/>
      <c r="DR982" s="136"/>
      <c r="DS982" s="136"/>
      <c r="DT982" s="136"/>
      <c r="DU982" s="136"/>
      <c r="DV982" s="136"/>
      <c r="DW982" s="136"/>
      <c r="DX982" s="136"/>
      <c r="DY982" s="136"/>
      <c r="DZ982" s="136"/>
      <c r="EA982" s="136"/>
      <c r="EB982" s="136"/>
      <c r="EC982" s="136"/>
      <c r="ED982" s="136"/>
      <c r="EE982" s="136"/>
      <c r="EF982" s="136"/>
      <c r="EG982" s="136"/>
      <c r="EH982" s="136"/>
      <c r="EI982" s="136"/>
      <c r="EJ982" s="136"/>
      <c r="EK982" s="136"/>
      <c r="EL982" s="136"/>
      <c r="EM982" s="136"/>
      <c r="EN982" s="136"/>
      <c r="EO982" s="136"/>
      <c r="EP982" s="136"/>
      <c r="EQ982" s="136"/>
      <c r="ER982" s="136"/>
      <c r="ES982" s="136"/>
      <c r="ET982" s="136"/>
      <c r="EU982" s="136"/>
      <c r="EV982" s="136"/>
      <c r="EW982" s="136"/>
      <c r="EX982" s="136"/>
      <c r="EY982" s="136"/>
      <c r="EZ982" s="136"/>
      <c r="FA982" s="136"/>
      <c r="FB982" s="136"/>
      <c r="FC982" s="136"/>
      <c r="FD982" s="136"/>
      <c r="FE982" s="136"/>
      <c r="FF982" s="136"/>
      <c r="FG982" s="136"/>
      <c r="FH982" s="136"/>
      <c r="FI982" s="136"/>
      <c r="FJ982" s="136"/>
      <c r="FK982" s="136"/>
      <c r="FL982" s="136"/>
      <c r="FM982" s="136"/>
      <c r="FN982" s="136"/>
      <c r="FO982" s="136"/>
      <c r="FP982" s="136"/>
      <c r="FQ982" s="136"/>
      <c r="FR982" s="136"/>
      <c r="FS982" s="136"/>
      <c r="FT982" s="136"/>
      <c r="FU982" s="136"/>
      <c r="FV982" s="136"/>
      <c r="FW982" s="136"/>
      <c r="FX982" s="136"/>
      <c r="FY982" s="136"/>
      <c r="FZ982" s="136"/>
      <c r="GA982" s="136"/>
      <c r="GB982" s="136"/>
      <c r="GC982" s="136"/>
      <c r="GD982" s="136"/>
      <c r="GE982" s="136"/>
      <c r="GF982" s="136"/>
      <c r="GG982" s="136"/>
      <c r="GH982" s="136"/>
      <c r="GI982" s="136"/>
      <c r="GJ982" s="136"/>
      <c r="GK982" s="136"/>
      <c r="GL982" s="136"/>
      <c r="GM982" s="136"/>
      <c r="GN982" s="136"/>
      <c r="GO982" s="136"/>
      <c r="GP982" s="136"/>
      <c r="GQ982" s="136"/>
      <c r="GR982" s="136"/>
      <c r="GS982" s="136"/>
      <c r="GT982" s="136"/>
      <c r="GU982" s="136"/>
      <c r="GV982" s="136"/>
      <c r="GW982" s="136"/>
      <c r="GX982" s="136"/>
      <c r="GY982" s="136"/>
      <c r="GZ982" s="136"/>
      <c r="HA982" s="136"/>
      <c r="HB982" s="136"/>
      <c r="HC982" s="136"/>
      <c r="HD982" s="136"/>
      <c r="HE982" s="136"/>
      <c r="HF982" s="136"/>
      <c r="HG982" s="136"/>
      <c r="HH982" s="136"/>
      <c r="HI982" s="136"/>
      <c r="HJ982" s="136"/>
      <c r="HK982" s="136"/>
      <c r="HL982" s="136"/>
      <c r="HM982" s="136"/>
      <c r="HN982" s="136"/>
      <c r="HO982" s="136"/>
      <c r="HP982" s="136"/>
      <c r="HQ982" s="136"/>
      <c r="HR982" s="136"/>
      <c r="HS982" s="136"/>
      <c r="HT982" s="136"/>
      <c r="HU982" s="136"/>
      <c r="HV982" s="136"/>
      <c r="HW982" s="136"/>
      <c r="HX982" s="136"/>
      <c r="HY982" s="136"/>
      <c r="HZ982" s="136"/>
      <c r="IA982" s="136"/>
      <c r="IB982" s="136"/>
      <c r="IC982" s="136"/>
      <c r="ID982" s="136"/>
      <c r="IE982" s="136"/>
      <c r="IF982" s="136"/>
      <c r="IG982" s="136"/>
    </row>
    <row r="983" spans="1:241" ht="15" customHeight="1" x14ac:dyDescent="0.25">
      <c r="A983" s="197" t="s">
        <v>423</v>
      </c>
      <c r="B983" s="205">
        <v>6084632</v>
      </c>
      <c r="C983" s="205">
        <v>2619649</v>
      </c>
      <c r="D983" s="205">
        <v>679618</v>
      </c>
      <c r="E983" s="205">
        <v>808610</v>
      </c>
      <c r="F983" s="205">
        <v>1869560</v>
      </c>
      <c r="G983" s="205">
        <v>417658</v>
      </c>
      <c r="H983" s="242">
        <v>12479727</v>
      </c>
      <c r="I983" s="136"/>
      <c r="J983" s="197" t="s">
        <v>463</v>
      </c>
      <c r="K983" s="205">
        <v>7338658</v>
      </c>
      <c r="L983" s="205">
        <v>2918284</v>
      </c>
      <c r="M983" s="205">
        <v>636898</v>
      </c>
      <c r="N983" s="205">
        <v>848003</v>
      </c>
      <c r="O983" s="205">
        <v>1343323</v>
      </c>
      <c r="P983" s="205">
        <v>422160</v>
      </c>
      <c r="Q983" s="242">
        <v>13507326</v>
      </c>
      <c r="R983" s="136"/>
      <c r="S983" s="136"/>
      <c r="T983" s="136"/>
      <c r="U983" s="136"/>
      <c r="V983" s="136"/>
      <c r="W983" s="136"/>
      <c r="X983" s="136"/>
      <c r="Y983" s="136"/>
      <c r="Z983" s="136"/>
      <c r="AA983" s="136"/>
      <c r="AB983" s="136"/>
      <c r="AC983" s="136"/>
      <c r="AD983" s="136"/>
      <c r="AE983" s="136"/>
      <c r="AF983" s="136"/>
      <c r="AG983" s="136"/>
      <c r="AH983" s="136"/>
      <c r="AI983" s="136"/>
      <c r="AJ983" s="136"/>
      <c r="AK983" s="136"/>
      <c r="AL983" s="136"/>
      <c r="AM983" s="136"/>
      <c r="AN983" s="136"/>
      <c r="AO983" s="136"/>
      <c r="AP983" s="136"/>
      <c r="AQ983" s="136"/>
      <c r="AR983" s="136"/>
      <c r="AS983" s="136"/>
      <c r="AT983" s="136"/>
      <c r="AU983" s="136"/>
      <c r="AV983" s="136"/>
      <c r="AW983" s="136"/>
      <c r="AX983" s="136"/>
      <c r="AY983" s="136"/>
      <c r="AZ983" s="136"/>
      <c r="BA983" s="136"/>
      <c r="BB983" s="136"/>
      <c r="BC983" s="136"/>
      <c r="BD983" s="136"/>
      <c r="BE983" s="136"/>
      <c r="BF983" s="136"/>
      <c r="BG983" s="136"/>
      <c r="BH983" s="136"/>
      <c r="BI983" s="136"/>
      <c r="BJ983" s="136"/>
      <c r="BK983" s="136"/>
      <c r="BL983" s="136"/>
      <c r="BM983" s="136"/>
      <c r="BN983" s="136"/>
      <c r="BO983" s="136"/>
      <c r="BP983" s="136"/>
      <c r="BQ983" s="136"/>
      <c r="BR983" s="136"/>
      <c r="BS983" s="136"/>
      <c r="BT983" s="136"/>
      <c r="BU983" s="136"/>
      <c r="BV983" s="136"/>
      <c r="BW983" s="136"/>
      <c r="BX983" s="136"/>
      <c r="BY983" s="136"/>
      <c r="BZ983" s="136"/>
      <c r="CA983" s="136"/>
      <c r="CB983" s="136"/>
      <c r="CC983" s="136"/>
      <c r="CD983" s="136"/>
      <c r="CE983" s="136"/>
      <c r="CF983" s="136"/>
      <c r="CG983" s="136"/>
      <c r="CH983" s="136"/>
      <c r="CI983" s="136"/>
      <c r="CJ983" s="136"/>
      <c r="CK983" s="136"/>
      <c r="CL983" s="136"/>
      <c r="CM983" s="136"/>
      <c r="CN983" s="136"/>
      <c r="CO983" s="136"/>
      <c r="CP983" s="136"/>
      <c r="CQ983" s="136"/>
      <c r="CR983" s="136"/>
      <c r="CS983" s="136"/>
      <c r="CT983" s="136"/>
      <c r="CU983" s="136"/>
      <c r="CV983" s="136"/>
      <c r="CW983" s="136"/>
      <c r="CX983" s="136"/>
      <c r="CY983" s="136"/>
      <c r="CZ983" s="136"/>
      <c r="DA983" s="136"/>
      <c r="DB983" s="136"/>
      <c r="DC983" s="136"/>
      <c r="DD983" s="136"/>
      <c r="DE983" s="136"/>
      <c r="DF983" s="136"/>
      <c r="DG983" s="136"/>
      <c r="DH983" s="136"/>
      <c r="DI983" s="136"/>
      <c r="DJ983" s="136"/>
      <c r="DK983" s="136"/>
      <c r="DL983" s="136"/>
      <c r="DM983" s="136"/>
      <c r="DN983" s="136"/>
      <c r="DO983" s="136"/>
      <c r="DP983" s="136"/>
      <c r="DQ983" s="136"/>
      <c r="DR983" s="136"/>
      <c r="DS983" s="136"/>
      <c r="DT983" s="136"/>
      <c r="DU983" s="136"/>
      <c r="DV983" s="136"/>
      <c r="DW983" s="136"/>
      <c r="DX983" s="136"/>
      <c r="DY983" s="136"/>
      <c r="DZ983" s="136"/>
      <c r="EA983" s="136"/>
      <c r="EB983" s="136"/>
      <c r="EC983" s="136"/>
      <c r="ED983" s="136"/>
      <c r="EE983" s="136"/>
      <c r="EF983" s="136"/>
      <c r="EG983" s="136"/>
      <c r="EH983" s="136"/>
      <c r="EI983" s="136"/>
      <c r="EJ983" s="136"/>
      <c r="EK983" s="136"/>
      <c r="EL983" s="136"/>
      <c r="EM983" s="136"/>
      <c r="EN983" s="136"/>
      <c r="EO983" s="136"/>
      <c r="EP983" s="136"/>
      <c r="EQ983" s="136"/>
      <c r="ER983" s="136"/>
      <c r="ES983" s="136"/>
      <c r="ET983" s="136"/>
      <c r="EU983" s="136"/>
      <c r="EV983" s="136"/>
      <c r="EW983" s="136"/>
      <c r="EX983" s="136"/>
      <c r="EY983" s="136"/>
      <c r="EZ983" s="136"/>
      <c r="FA983" s="136"/>
      <c r="FB983" s="136"/>
      <c r="FC983" s="136"/>
      <c r="FD983" s="136"/>
      <c r="FE983" s="136"/>
      <c r="FF983" s="136"/>
      <c r="FG983" s="136"/>
      <c r="FH983" s="136"/>
      <c r="FI983" s="136"/>
      <c r="FJ983" s="136"/>
      <c r="FK983" s="136"/>
      <c r="FL983" s="136"/>
      <c r="FM983" s="136"/>
      <c r="FN983" s="136"/>
      <c r="FO983" s="136"/>
      <c r="FP983" s="136"/>
      <c r="FQ983" s="136"/>
      <c r="FR983" s="136"/>
      <c r="FS983" s="136"/>
      <c r="FT983" s="136"/>
      <c r="FU983" s="136"/>
      <c r="FV983" s="136"/>
      <c r="FW983" s="136"/>
      <c r="FX983" s="136"/>
      <c r="FY983" s="136"/>
      <c r="FZ983" s="136"/>
      <c r="GA983" s="136"/>
      <c r="GB983" s="136"/>
      <c r="GC983" s="136"/>
      <c r="GD983" s="136"/>
      <c r="GE983" s="136"/>
      <c r="GF983" s="136"/>
      <c r="GG983" s="136"/>
      <c r="GH983" s="136"/>
      <c r="GI983" s="136"/>
      <c r="GJ983" s="136"/>
      <c r="GK983" s="136"/>
      <c r="GL983" s="136"/>
      <c r="GM983" s="136"/>
      <c r="GN983" s="136"/>
      <c r="GO983" s="136"/>
      <c r="GP983" s="136"/>
      <c r="GQ983" s="136"/>
      <c r="GR983" s="136"/>
      <c r="GS983" s="136"/>
      <c r="GT983" s="136"/>
      <c r="GU983" s="136"/>
      <c r="GV983" s="136"/>
      <c r="GW983" s="136"/>
      <c r="GX983" s="136"/>
      <c r="GY983" s="136"/>
      <c r="GZ983" s="136"/>
      <c r="HA983" s="136"/>
      <c r="HB983" s="136"/>
      <c r="HC983" s="136"/>
      <c r="HD983" s="136"/>
      <c r="HE983" s="136"/>
      <c r="HF983" s="136"/>
      <c r="HG983" s="136"/>
      <c r="HH983" s="136"/>
      <c r="HI983" s="136"/>
      <c r="HJ983" s="136"/>
      <c r="HK983" s="136"/>
      <c r="HL983" s="136"/>
      <c r="HM983" s="136"/>
      <c r="HN983" s="136"/>
      <c r="HO983" s="136"/>
      <c r="HP983" s="136"/>
      <c r="HQ983" s="136"/>
      <c r="HR983" s="136"/>
      <c r="HS983" s="136"/>
      <c r="HT983" s="136"/>
      <c r="HU983" s="136"/>
      <c r="HV983" s="136"/>
      <c r="HW983" s="136"/>
      <c r="HX983" s="136"/>
      <c r="HY983" s="136"/>
      <c r="HZ983" s="136"/>
      <c r="IA983" s="136"/>
      <c r="IB983" s="136"/>
      <c r="IC983" s="136"/>
      <c r="ID983" s="136"/>
      <c r="IE983" s="136"/>
      <c r="IF983" s="136"/>
      <c r="IG983" s="136"/>
    </row>
    <row r="984" spans="1:241" ht="15" customHeight="1" x14ac:dyDescent="0.25">
      <c r="A984" s="197" t="s">
        <v>424</v>
      </c>
      <c r="B984" s="205">
        <v>8671305</v>
      </c>
      <c r="C984" s="205">
        <v>4196398</v>
      </c>
      <c r="D984" s="205">
        <v>1010364</v>
      </c>
      <c r="E984" s="205">
        <v>1040193</v>
      </c>
      <c r="F984" s="205">
        <v>1899730</v>
      </c>
      <c r="G984" s="205">
        <v>430406</v>
      </c>
      <c r="H984" s="242">
        <v>17248396</v>
      </c>
      <c r="I984" s="136"/>
      <c r="J984" s="197" t="s">
        <v>714</v>
      </c>
      <c r="K984" s="205">
        <v>7663613</v>
      </c>
      <c r="L984" s="205">
        <v>3232763</v>
      </c>
      <c r="M984" s="205">
        <v>749284</v>
      </c>
      <c r="N984" s="205">
        <v>964277</v>
      </c>
      <c r="O984" s="205">
        <v>1475130</v>
      </c>
      <c r="P984" s="205">
        <v>500207</v>
      </c>
      <c r="Q984" s="242">
        <v>14585274</v>
      </c>
      <c r="R984" s="136"/>
      <c r="S984" s="136"/>
      <c r="T984" s="136"/>
      <c r="U984" s="136"/>
      <c r="V984" s="136"/>
      <c r="W984" s="136"/>
      <c r="X984" s="136"/>
      <c r="Y984" s="136"/>
      <c r="Z984" s="136"/>
      <c r="AA984" s="136"/>
      <c r="AB984" s="136"/>
      <c r="AC984" s="136"/>
      <c r="AD984" s="136"/>
      <c r="AE984" s="136"/>
      <c r="AF984" s="136"/>
      <c r="AG984" s="136"/>
      <c r="AH984" s="136"/>
      <c r="AI984" s="136"/>
      <c r="AJ984" s="136"/>
      <c r="AK984" s="136"/>
      <c r="AL984" s="136"/>
      <c r="AM984" s="136"/>
      <c r="AN984" s="136"/>
      <c r="AO984" s="136"/>
      <c r="AP984" s="136"/>
      <c r="AQ984" s="136"/>
      <c r="AR984" s="136"/>
      <c r="AS984" s="136"/>
      <c r="AT984" s="136"/>
      <c r="AU984" s="136"/>
      <c r="AV984" s="136"/>
      <c r="AW984" s="136"/>
      <c r="AX984" s="136"/>
      <c r="AY984" s="136"/>
      <c r="AZ984" s="136"/>
      <c r="BA984" s="136"/>
      <c r="BB984" s="136"/>
      <c r="BC984" s="136"/>
      <c r="BD984" s="136"/>
      <c r="BE984" s="136"/>
      <c r="BF984" s="136"/>
      <c r="BG984" s="136"/>
      <c r="BH984" s="136"/>
      <c r="BI984" s="136"/>
      <c r="BJ984" s="136"/>
      <c r="BK984" s="136"/>
      <c r="BL984" s="136"/>
      <c r="BM984" s="136"/>
      <c r="BN984" s="136"/>
      <c r="BO984" s="136"/>
      <c r="BP984" s="136"/>
      <c r="BQ984" s="136"/>
      <c r="BR984" s="136"/>
      <c r="BS984" s="136"/>
      <c r="BT984" s="136"/>
      <c r="BU984" s="136"/>
      <c r="BV984" s="136"/>
      <c r="BW984" s="136"/>
      <c r="BX984" s="136"/>
      <c r="BY984" s="136"/>
      <c r="BZ984" s="136"/>
      <c r="CA984" s="136"/>
      <c r="CB984" s="136"/>
      <c r="CC984" s="136"/>
      <c r="CD984" s="136"/>
      <c r="CE984" s="136"/>
      <c r="CF984" s="136"/>
      <c r="CG984" s="136"/>
      <c r="CH984" s="136"/>
      <c r="CI984" s="136"/>
      <c r="CJ984" s="136"/>
      <c r="CK984" s="136"/>
      <c r="CL984" s="136"/>
      <c r="CM984" s="136"/>
      <c r="CN984" s="136"/>
      <c r="CO984" s="136"/>
      <c r="CP984" s="136"/>
      <c r="CQ984" s="136"/>
      <c r="CR984" s="136"/>
      <c r="CS984" s="136"/>
      <c r="CT984" s="136"/>
      <c r="CU984" s="136"/>
      <c r="CV984" s="136"/>
      <c r="CW984" s="136"/>
      <c r="CX984" s="136"/>
      <c r="CY984" s="136"/>
      <c r="CZ984" s="136"/>
      <c r="DA984" s="136"/>
      <c r="DB984" s="136"/>
      <c r="DC984" s="136"/>
      <c r="DD984" s="136"/>
      <c r="DE984" s="136"/>
      <c r="DF984" s="136"/>
      <c r="DG984" s="136"/>
      <c r="DH984" s="136"/>
      <c r="DI984" s="136"/>
      <c r="DJ984" s="136"/>
      <c r="DK984" s="136"/>
      <c r="DL984" s="136"/>
      <c r="DM984" s="136"/>
      <c r="DN984" s="136"/>
      <c r="DO984" s="136"/>
      <c r="DP984" s="136"/>
      <c r="DQ984" s="136"/>
      <c r="DR984" s="136"/>
      <c r="DS984" s="136"/>
      <c r="DT984" s="136"/>
      <c r="DU984" s="136"/>
      <c r="DV984" s="136"/>
      <c r="DW984" s="136"/>
      <c r="DX984" s="136"/>
      <c r="DY984" s="136"/>
      <c r="DZ984" s="136"/>
      <c r="EA984" s="136"/>
      <c r="EB984" s="136"/>
      <c r="EC984" s="136"/>
      <c r="ED984" s="136"/>
      <c r="EE984" s="136"/>
      <c r="EF984" s="136"/>
      <c r="EG984" s="136"/>
      <c r="EH984" s="136"/>
      <c r="EI984" s="136"/>
      <c r="EJ984" s="136"/>
      <c r="EK984" s="136"/>
      <c r="EL984" s="136"/>
      <c r="EM984" s="136"/>
      <c r="EN984" s="136"/>
      <c r="EO984" s="136"/>
      <c r="EP984" s="136"/>
      <c r="EQ984" s="136"/>
      <c r="ER984" s="136"/>
      <c r="ES984" s="136"/>
      <c r="ET984" s="136"/>
      <c r="EU984" s="136"/>
      <c r="EV984" s="136"/>
      <c r="EW984" s="136"/>
      <c r="EX984" s="136"/>
      <c r="EY984" s="136"/>
      <c r="EZ984" s="136"/>
      <c r="FA984" s="136"/>
      <c r="FB984" s="136"/>
      <c r="FC984" s="136"/>
      <c r="FD984" s="136"/>
      <c r="FE984" s="136"/>
      <c r="FF984" s="136"/>
      <c r="FG984" s="136"/>
      <c r="FH984" s="136"/>
      <c r="FI984" s="136"/>
      <c r="FJ984" s="136"/>
      <c r="FK984" s="136"/>
      <c r="FL984" s="136"/>
      <c r="FM984" s="136"/>
      <c r="FN984" s="136"/>
      <c r="FO984" s="136"/>
      <c r="FP984" s="136"/>
      <c r="FQ984" s="136"/>
      <c r="FR984" s="136"/>
      <c r="FS984" s="136"/>
      <c r="FT984" s="136"/>
      <c r="FU984" s="136"/>
      <c r="FV984" s="136"/>
      <c r="FW984" s="136"/>
      <c r="FX984" s="136"/>
      <c r="FY984" s="136"/>
      <c r="FZ984" s="136"/>
      <c r="GA984" s="136"/>
      <c r="GB984" s="136"/>
      <c r="GC984" s="136"/>
      <c r="GD984" s="136"/>
      <c r="GE984" s="136"/>
      <c r="GF984" s="136"/>
      <c r="GG984" s="136"/>
      <c r="GH984" s="136"/>
      <c r="GI984" s="136"/>
      <c r="GJ984" s="136"/>
      <c r="GK984" s="136"/>
      <c r="GL984" s="136"/>
      <c r="GM984" s="136"/>
      <c r="GN984" s="136"/>
      <c r="GO984" s="136"/>
      <c r="GP984" s="136"/>
      <c r="GQ984" s="136"/>
      <c r="GR984" s="136"/>
      <c r="GS984" s="136"/>
      <c r="GT984" s="136"/>
      <c r="GU984" s="136"/>
      <c r="GV984" s="136"/>
      <c r="GW984" s="136"/>
      <c r="GX984" s="136"/>
      <c r="GY984" s="136"/>
      <c r="GZ984" s="136"/>
      <c r="HA984" s="136"/>
      <c r="HB984" s="136"/>
      <c r="HC984" s="136"/>
      <c r="HD984" s="136"/>
      <c r="HE984" s="136"/>
      <c r="HF984" s="136"/>
      <c r="HG984" s="136"/>
      <c r="HH984" s="136"/>
      <c r="HI984" s="136"/>
      <c r="HJ984" s="136"/>
      <c r="HK984" s="136"/>
      <c r="HL984" s="136"/>
      <c r="HM984" s="136"/>
      <c r="HN984" s="136"/>
      <c r="HO984" s="136"/>
      <c r="HP984" s="136"/>
      <c r="HQ984" s="136"/>
      <c r="HR984" s="136"/>
      <c r="HS984" s="136"/>
      <c r="HT984" s="136"/>
      <c r="HU984" s="136"/>
      <c r="HV984" s="136"/>
      <c r="HW984" s="136"/>
      <c r="HX984" s="136"/>
      <c r="HY984" s="136"/>
      <c r="HZ984" s="136"/>
      <c r="IA984" s="136"/>
      <c r="IB984" s="136"/>
      <c r="IC984" s="136"/>
      <c r="ID984" s="136"/>
      <c r="IE984" s="136"/>
      <c r="IF984" s="136"/>
      <c r="IG984" s="136"/>
    </row>
    <row r="985" spans="1:241" ht="15" customHeight="1" x14ac:dyDescent="0.25">
      <c r="A985" s="197" t="s">
        <v>704</v>
      </c>
      <c r="B985" s="205">
        <v>5926446</v>
      </c>
      <c r="C985" s="205">
        <v>2931341</v>
      </c>
      <c r="D985" s="205">
        <v>884224</v>
      </c>
      <c r="E985" s="205">
        <v>1189984</v>
      </c>
      <c r="F985" s="205">
        <v>1924821</v>
      </c>
      <c r="G985" s="205">
        <v>394466</v>
      </c>
      <c r="H985" s="242">
        <v>13251282</v>
      </c>
      <c r="I985" s="136"/>
      <c r="J985" s="197" t="s">
        <v>641</v>
      </c>
      <c r="K985" s="205">
        <v>4891203</v>
      </c>
      <c r="L985" s="205">
        <v>2594262</v>
      </c>
      <c r="M985" s="205">
        <v>647733</v>
      </c>
      <c r="N985" s="205">
        <v>975437</v>
      </c>
      <c r="O985" s="205">
        <v>1120049</v>
      </c>
      <c r="P985" s="205">
        <v>423711</v>
      </c>
      <c r="Q985" s="242">
        <v>10652395</v>
      </c>
      <c r="R985" s="136"/>
      <c r="S985" s="136"/>
      <c r="T985" s="136"/>
      <c r="U985" s="136"/>
      <c r="V985" s="136"/>
      <c r="W985" s="136"/>
      <c r="X985" s="136"/>
      <c r="Y985" s="136"/>
      <c r="Z985" s="136"/>
      <c r="AA985" s="136"/>
      <c r="AB985" s="136"/>
      <c r="AC985" s="136"/>
      <c r="AD985" s="136"/>
      <c r="AE985" s="136"/>
      <c r="AF985" s="136"/>
      <c r="AG985" s="136"/>
      <c r="AH985" s="136"/>
      <c r="AI985" s="136"/>
      <c r="AJ985" s="136"/>
      <c r="AK985" s="136"/>
      <c r="AL985" s="136"/>
      <c r="AM985" s="136"/>
      <c r="AN985" s="136"/>
      <c r="AO985" s="136"/>
      <c r="AP985" s="136"/>
      <c r="AQ985" s="136"/>
      <c r="AR985" s="136"/>
      <c r="AS985" s="136"/>
      <c r="AT985" s="136"/>
      <c r="AU985" s="136"/>
      <c r="AV985" s="136"/>
      <c r="AW985" s="136"/>
      <c r="AX985" s="136"/>
      <c r="AY985" s="136"/>
      <c r="AZ985" s="136"/>
      <c r="BA985" s="136"/>
      <c r="BB985" s="136"/>
      <c r="BC985" s="136"/>
      <c r="BD985" s="136"/>
      <c r="BE985" s="136"/>
      <c r="BF985" s="136"/>
      <c r="BG985" s="136"/>
      <c r="BH985" s="136"/>
      <c r="BI985" s="136"/>
      <c r="BJ985" s="136"/>
      <c r="BK985" s="136"/>
      <c r="BL985" s="136"/>
      <c r="BM985" s="136"/>
      <c r="BN985" s="136"/>
      <c r="BO985" s="136"/>
      <c r="BP985" s="136"/>
      <c r="BQ985" s="136"/>
      <c r="BR985" s="136"/>
      <c r="BS985" s="136"/>
      <c r="BT985" s="136"/>
      <c r="BU985" s="136"/>
      <c r="BV985" s="136"/>
      <c r="BW985" s="136"/>
      <c r="BX985" s="136"/>
      <c r="BY985" s="136"/>
      <c r="BZ985" s="136"/>
      <c r="CA985" s="136"/>
      <c r="CB985" s="136"/>
      <c r="CC985" s="136"/>
      <c r="CD985" s="136"/>
      <c r="CE985" s="136"/>
      <c r="CF985" s="136"/>
      <c r="CG985" s="136"/>
      <c r="CH985" s="136"/>
      <c r="CI985" s="136"/>
      <c r="CJ985" s="136"/>
      <c r="CK985" s="136"/>
      <c r="CL985" s="136"/>
      <c r="CM985" s="136"/>
      <c r="CN985" s="136"/>
      <c r="CO985" s="136"/>
      <c r="CP985" s="136"/>
      <c r="CQ985" s="136"/>
      <c r="CR985" s="136"/>
      <c r="CS985" s="136"/>
      <c r="CT985" s="136"/>
      <c r="CU985" s="136"/>
      <c r="CV985" s="136"/>
      <c r="CW985" s="136"/>
      <c r="CX985" s="136"/>
      <c r="CY985" s="136"/>
      <c r="CZ985" s="136"/>
      <c r="DA985" s="136"/>
      <c r="DB985" s="136"/>
      <c r="DC985" s="136"/>
      <c r="DD985" s="136"/>
      <c r="DE985" s="136"/>
      <c r="DF985" s="136"/>
      <c r="DG985" s="136"/>
      <c r="DH985" s="136"/>
      <c r="DI985" s="136"/>
      <c r="DJ985" s="136"/>
      <c r="DK985" s="136"/>
      <c r="DL985" s="136"/>
      <c r="DM985" s="136"/>
      <c r="DN985" s="136"/>
      <c r="DO985" s="136"/>
      <c r="DP985" s="136"/>
      <c r="DQ985" s="136"/>
      <c r="DR985" s="136"/>
      <c r="DS985" s="136"/>
      <c r="DT985" s="136"/>
      <c r="DU985" s="136"/>
      <c r="DV985" s="136"/>
      <c r="DW985" s="136"/>
      <c r="DX985" s="136"/>
      <c r="DY985" s="136"/>
      <c r="DZ985" s="136"/>
      <c r="EA985" s="136"/>
      <c r="EB985" s="136"/>
      <c r="EC985" s="136"/>
      <c r="ED985" s="136"/>
      <c r="EE985" s="136"/>
      <c r="EF985" s="136"/>
      <c r="EG985" s="136"/>
      <c r="EH985" s="136"/>
      <c r="EI985" s="136"/>
      <c r="EJ985" s="136"/>
      <c r="EK985" s="136"/>
      <c r="EL985" s="136"/>
      <c r="EM985" s="136"/>
      <c r="EN985" s="136"/>
      <c r="EO985" s="136"/>
      <c r="EP985" s="136"/>
      <c r="EQ985" s="136"/>
      <c r="ER985" s="136"/>
      <c r="ES985" s="136"/>
      <c r="ET985" s="136"/>
      <c r="EU985" s="136"/>
      <c r="EV985" s="136"/>
      <c r="EW985" s="136"/>
      <c r="EX985" s="136"/>
      <c r="EY985" s="136"/>
      <c r="EZ985" s="136"/>
      <c r="FA985" s="136"/>
      <c r="FB985" s="136"/>
      <c r="FC985" s="136"/>
      <c r="FD985" s="136"/>
      <c r="FE985" s="136"/>
      <c r="FF985" s="136"/>
      <c r="FG985" s="136"/>
      <c r="FH985" s="136"/>
      <c r="FI985" s="136"/>
      <c r="FJ985" s="136"/>
      <c r="FK985" s="136"/>
      <c r="FL985" s="136"/>
      <c r="FM985" s="136"/>
      <c r="FN985" s="136"/>
      <c r="FO985" s="136"/>
      <c r="FP985" s="136"/>
      <c r="FQ985" s="136"/>
      <c r="FR985" s="136"/>
      <c r="FS985" s="136"/>
      <c r="FT985" s="136"/>
      <c r="FU985" s="136"/>
      <c r="FV985" s="136"/>
      <c r="FW985" s="136"/>
      <c r="FX985" s="136"/>
      <c r="FY985" s="136"/>
      <c r="FZ985" s="136"/>
      <c r="GA985" s="136"/>
      <c r="GB985" s="136"/>
      <c r="GC985" s="136"/>
      <c r="GD985" s="136"/>
      <c r="GE985" s="136"/>
      <c r="GF985" s="136"/>
      <c r="GG985" s="136"/>
      <c r="GH985" s="136"/>
      <c r="GI985" s="136"/>
      <c r="GJ985" s="136"/>
      <c r="GK985" s="136"/>
      <c r="GL985" s="136"/>
      <c r="GM985" s="136"/>
      <c r="GN985" s="136"/>
      <c r="GO985" s="136"/>
      <c r="GP985" s="136"/>
      <c r="GQ985" s="136"/>
      <c r="GR985" s="136"/>
      <c r="GS985" s="136"/>
      <c r="GT985" s="136"/>
      <c r="GU985" s="136"/>
      <c r="GV985" s="136"/>
      <c r="GW985" s="136"/>
      <c r="GX985" s="136"/>
      <c r="GY985" s="136"/>
      <c r="GZ985" s="136"/>
      <c r="HA985" s="136"/>
      <c r="HB985" s="136"/>
      <c r="HC985" s="136"/>
      <c r="HD985" s="136"/>
      <c r="HE985" s="136"/>
      <c r="HF985" s="136"/>
      <c r="HG985" s="136"/>
      <c r="HH985" s="136"/>
      <c r="HI985" s="136"/>
      <c r="HJ985" s="136"/>
      <c r="HK985" s="136"/>
      <c r="HL985" s="136"/>
      <c r="HM985" s="136"/>
      <c r="HN985" s="136"/>
      <c r="HO985" s="136"/>
      <c r="HP985" s="136"/>
      <c r="HQ985" s="136"/>
      <c r="HR985" s="136"/>
      <c r="HS985" s="136"/>
      <c r="HT985" s="136"/>
      <c r="HU985" s="136"/>
      <c r="HV985" s="136"/>
      <c r="HW985" s="136"/>
      <c r="HX985" s="136"/>
      <c r="HY985" s="136"/>
      <c r="HZ985" s="136"/>
      <c r="IA985" s="136"/>
      <c r="IB985" s="136"/>
      <c r="IC985" s="136"/>
      <c r="ID985" s="136"/>
      <c r="IE985" s="136"/>
      <c r="IF985" s="136"/>
      <c r="IG985" s="136"/>
    </row>
    <row r="986" spans="1:241" ht="15" customHeight="1" x14ac:dyDescent="0.25">
      <c r="A986" s="197" t="s">
        <v>705</v>
      </c>
      <c r="B986" s="205">
        <v>6862417</v>
      </c>
      <c r="C986" s="205">
        <v>3902963</v>
      </c>
      <c r="D986" s="205">
        <v>1060487</v>
      </c>
      <c r="E986" s="205">
        <v>960644</v>
      </c>
      <c r="F986" s="205">
        <v>1730366</v>
      </c>
      <c r="G986" s="205">
        <v>266928</v>
      </c>
      <c r="H986" s="242">
        <v>14783805</v>
      </c>
      <c r="I986" s="136"/>
      <c r="J986" s="197" t="s">
        <v>466</v>
      </c>
      <c r="K986" s="205">
        <v>6924583</v>
      </c>
      <c r="L986" s="205">
        <v>2426914</v>
      </c>
      <c r="M986" s="205">
        <v>729514</v>
      </c>
      <c r="N986" s="205">
        <v>1638082</v>
      </c>
      <c r="O986" s="205">
        <v>1098890</v>
      </c>
      <c r="P986" s="205">
        <v>284534</v>
      </c>
      <c r="Q986" s="242">
        <v>13102517</v>
      </c>
      <c r="R986" s="136"/>
      <c r="S986" s="136"/>
      <c r="T986" s="136"/>
      <c r="U986" s="136"/>
      <c r="V986" s="136"/>
      <c r="W986" s="136"/>
      <c r="X986" s="136"/>
      <c r="Y986" s="136"/>
      <c r="Z986" s="136"/>
      <c r="AA986" s="136"/>
      <c r="AB986" s="136"/>
      <c r="AC986" s="136"/>
      <c r="AD986" s="136"/>
      <c r="AE986" s="136"/>
      <c r="AF986" s="136"/>
      <c r="AG986" s="136"/>
      <c r="AH986" s="136"/>
      <c r="AI986" s="136"/>
      <c r="AJ986" s="136"/>
      <c r="AK986" s="136"/>
      <c r="AL986" s="136"/>
      <c r="AM986" s="136"/>
      <c r="AN986" s="136"/>
      <c r="AO986" s="136"/>
      <c r="AP986" s="136"/>
      <c r="AQ986" s="136"/>
      <c r="AR986" s="136"/>
      <c r="AS986" s="136"/>
      <c r="AT986" s="136"/>
      <c r="AU986" s="136"/>
      <c r="AV986" s="136"/>
      <c r="AW986" s="136"/>
      <c r="AX986" s="136"/>
      <c r="AY986" s="136"/>
      <c r="AZ986" s="136"/>
      <c r="BA986" s="136"/>
      <c r="BB986" s="136"/>
      <c r="BC986" s="136"/>
      <c r="BD986" s="136"/>
      <c r="BE986" s="136"/>
      <c r="BF986" s="136"/>
      <c r="BG986" s="136"/>
      <c r="BH986" s="136"/>
      <c r="BI986" s="136"/>
      <c r="BJ986" s="136"/>
      <c r="BK986" s="136"/>
      <c r="BL986" s="136"/>
      <c r="BM986" s="136"/>
      <c r="BN986" s="136"/>
      <c r="BO986" s="136"/>
      <c r="BP986" s="136"/>
      <c r="BQ986" s="136"/>
      <c r="BR986" s="136"/>
      <c r="BS986" s="136"/>
      <c r="BT986" s="136"/>
      <c r="BU986" s="136"/>
      <c r="BV986" s="136"/>
      <c r="BW986" s="136"/>
      <c r="BX986" s="136"/>
      <c r="BY986" s="136"/>
      <c r="BZ986" s="136"/>
      <c r="CA986" s="136"/>
      <c r="CB986" s="136"/>
      <c r="CC986" s="136"/>
      <c r="CD986" s="136"/>
      <c r="CE986" s="136"/>
      <c r="CF986" s="136"/>
      <c r="CG986" s="136"/>
      <c r="CH986" s="136"/>
      <c r="CI986" s="136"/>
      <c r="CJ986" s="136"/>
      <c r="CK986" s="136"/>
      <c r="CL986" s="136"/>
      <c r="CM986" s="136"/>
      <c r="CN986" s="136"/>
      <c r="CO986" s="136"/>
      <c r="CP986" s="136"/>
      <c r="CQ986" s="136"/>
      <c r="CR986" s="136"/>
      <c r="CS986" s="136"/>
      <c r="CT986" s="136"/>
      <c r="CU986" s="136"/>
      <c r="CV986" s="136"/>
      <c r="CW986" s="136"/>
      <c r="CX986" s="136"/>
      <c r="CY986" s="136"/>
      <c r="CZ986" s="136"/>
      <c r="DA986" s="136"/>
      <c r="DB986" s="136"/>
      <c r="DC986" s="136"/>
      <c r="DD986" s="136"/>
      <c r="DE986" s="136"/>
      <c r="DF986" s="136"/>
      <c r="DG986" s="136"/>
      <c r="DH986" s="136"/>
      <c r="DI986" s="136"/>
      <c r="DJ986" s="136"/>
      <c r="DK986" s="136"/>
      <c r="DL986" s="136"/>
      <c r="DM986" s="136"/>
      <c r="DN986" s="136"/>
      <c r="DO986" s="136"/>
      <c r="DP986" s="136"/>
      <c r="DQ986" s="136"/>
      <c r="DR986" s="136"/>
      <c r="DS986" s="136"/>
      <c r="DT986" s="136"/>
      <c r="DU986" s="136"/>
      <c r="DV986" s="136"/>
      <c r="DW986" s="136"/>
      <c r="DX986" s="136"/>
      <c r="DY986" s="136"/>
      <c r="DZ986" s="136"/>
      <c r="EA986" s="136"/>
      <c r="EB986" s="136"/>
      <c r="EC986" s="136"/>
      <c r="ED986" s="136"/>
      <c r="EE986" s="136"/>
      <c r="EF986" s="136"/>
      <c r="EG986" s="136"/>
      <c r="EH986" s="136"/>
      <c r="EI986" s="136"/>
      <c r="EJ986" s="136"/>
      <c r="EK986" s="136"/>
      <c r="EL986" s="136"/>
      <c r="EM986" s="136"/>
      <c r="EN986" s="136"/>
      <c r="EO986" s="136"/>
      <c r="EP986" s="136"/>
      <c r="EQ986" s="136"/>
      <c r="ER986" s="136"/>
      <c r="ES986" s="136"/>
      <c r="ET986" s="136"/>
      <c r="EU986" s="136"/>
      <c r="EV986" s="136"/>
      <c r="EW986" s="136"/>
      <c r="EX986" s="136"/>
      <c r="EY986" s="136"/>
      <c r="EZ986" s="136"/>
      <c r="FA986" s="136"/>
      <c r="FB986" s="136"/>
      <c r="FC986" s="136"/>
      <c r="FD986" s="136"/>
      <c r="FE986" s="136"/>
      <c r="FF986" s="136"/>
      <c r="FG986" s="136"/>
      <c r="FH986" s="136"/>
      <c r="FI986" s="136"/>
      <c r="FJ986" s="136"/>
      <c r="FK986" s="136"/>
      <c r="FL986" s="136"/>
      <c r="FM986" s="136"/>
      <c r="FN986" s="136"/>
      <c r="FO986" s="136"/>
      <c r="FP986" s="136"/>
      <c r="FQ986" s="136"/>
      <c r="FR986" s="136"/>
      <c r="FS986" s="136"/>
      <c r="FT986" s="136"/>
      <c r="FU986" s="136"/>
      <c r="FV986" s="136"/>
      <c r="FW986" s="136"/>
      <c r="FX986" s="136"/>
      <c r="FY986" s="136"/>
      <c r="FZ986" s="136"/>
      <c r="GA986" s="136"/>
      <c r="GB986" s="136"/>
      <c r="GC986" s="136"/>
      <c r="GD986" s="136"/>
      <c r="GE986" s="136"/>
      <c r="GF986" s="136"/>
      <c r="GG986" s="136"/>
      <c r="GH986" s="136"/>
      <c r="GI986" s="136"/>
      <c r="GJ986" s="136"/>
      <c r="GK986" s="136"/>
      <c r="GL986" s="136"/>
      <c r="GM986" s="136"/>
      <c r="GN986" s="136"/>
      <c r="GO986" s="136"/>
      <c r="GP986" s="136"/>
      <c r="GQ986" s="136"/>
      <c r="GR986" s="136"/>
      <c r="GS986" s="136"/>
      <c r="GT986" s="136"/>
      <c r="GU986" s="136"/>
      <c r="GV986" s="136"/>
      <c r="GW986" s="136"/>
      <c r="GX986" s="136"/>
      <c r="GY986" s="136"/>
      <c r="GZ986" s="136"/>
      <c r="HA986" s="136"/>
      <c r="HB986" s="136"/>
      <c r="HC986" s="136"/>
      <c r="HD986" s="136"/>
      <c r="HE986" s="136"/>
      <c r="HF986" s="136"/>
      <c r="HG986" s="136"/>
      <c r="HH986" s="136"/>
      <c r="HI986" s="136"/>
      <c r="HJ986" s="136"/>
      <c r="HK986" s="136"/>
      <c r="HL986" s="136"/>
      <c r="HM986" s="136"/>
      <c r="HN986" s="136"/>
      <c r="HO986" s="136"/>
      <c r="HP986" s="136"/>
      <c r="HQ986" s="136"/>
      <c r="HR986" s="136"/>
      <c r="HS986" s="136"/>
      <c r="HT986" s="136"/>
      <c r="HU986" s="136"/>
      <c r="HV986" s="136"/>
      <c r="HW986" s="136"/>
      <c r="HX986" s="136"/>
      <c r="HY986" s="136"/>
      <c r="HZ986" s="136"/>
      <c r="IA986" s="136"/>
      <c r="IB986" s="136"/>
      <c r="IC986" s="136"/>
      <c r="ID986" s="136"/>
      <c r="IE986" s="136"/>
      <c r="IF986" s="136"/>
      <c r="IG986" s="136"/>
    </row>
    <row r="987" spans="1:241" ht="15" customHeight="1" x14ac:dyDescent="0.25">
      <c r="A987" s="212" t="s">
        <v>1023</v>
      </c>
      <c r="B987" s="212">
        <v>132361132</v>
      </c>
      <c r="C987" s="212">
        <v>54813321</v>
      </c>
      <c r="D987" s="212">
        <v>17258883</v>
      </c>
      <c r="E987" s="212">
        <v>21647948</v>
      </c>
      <c r="F987" s="212">
        <v>38827025</v>
      </c>
      <c r="G987" s="212">
        <v>6955772</v>
      </c>
      <c r="H987" s="243">
        <v>271864081</v>
      </c>
      <c r="I987" s="136"/>
      <c r="J987" s="212" t="s">
        <v>1025</v>
      </c>
      <c r="K987" s="212">
        <v>147762125</v>
      </c>
      <c r="L987" s="212">
        <v>67755632</v>
      </c>
      <c r="M987" s="212">
        <v>17954577</v>
      </c>
      <c r="N987" s="212">
        <v>23329498</v>
      </c>
      <c r="O987" s="212">
        <v>30488028</v>
      </c>
      <c r="P987" s="212">
        <v>8011709</v>
      </c>
      <c r="Q987" s="243">
        <v>295301569</v>
      </c>
      <c r="R987" s="136"/>
      <c r="S987" s="136"/>
      <c r="T987" s="136"/>
      <c r="U987" s="136"/>
      <c r="V987" s="136"/>
      <c r="W987" s="136"/>
      <c r="X987" s="136"/>
      <c r="Y987" s="136"/>
      <c r="Z987" s="136"/>
      <c r="AA987" s="136"/>
      <c r="AB987" s="136"/>
      <c r="AC987" s="136"/>
      <c r="AD987" s="136"/>
      <c r="AE987" s="136"/>
      <c r="AF987" s="136"/>
      <c r="AG987" s="136"/>
      <c r="AH987" s="136"/>
      <c r="AI987" s="136"/>
      <c r="AJ987" s="136"/>
      <c r="AK987" s="136"/>
      <c r="AL987" s="136"/>
      <c r="AM987" s="136"/>
      <c r="AN987" s="136"/>
      <c r="AO987" s="136"/>
      <c r="AP987" s="136"/>
      <c r="AQ987" s="136"/>
      <c r="AR987" s="136"/>
      <c r="AS987" s="136"/>
      <c r="AT987" s="136"/>
      <c r="AU987" s="136"/>
      <c r="AV987" s="136"/>
      <c r="AW987" s="136"/>
      <c r="AX987" s="136"/>
      <c r="AY987" s="136"/>
      <c r="AZ987" s="136"/>
      <c r="BA987" s="136"/>
      <c r="BB987" s="136"/>
      <c r="BC987" s="136"/>
      <c r="BD987" s="136"/>
      <c r="BE987" s="136"/>
      <c r="BF987" s="136"/>
      <c r="BG987" s="136"/>
      <c r="BH987" s="136"/>
      <c r="BI987" s="136"/>
      <c r="BJ987" s="136"/>
      <c r="BK987" s="136"/>
      <c r="BL987" s="136"/>
      <c r="BM987" s="136"/>
      <c r="BN987" s="136"/>
      <c r="BO987" s="136"/>
      <c r="BP987" s="136"/>
      <c r="BQ987" s="136"/>
      <c r="BR987" s="136"/>
      <c r="BS987" s="136"/>
      <c r="BT987" s="136"/>
      <c r="BU987" s="136"/>
      <c r="BV987" s="136"/>
      <c r="BW987" s="136"/>
      <c r="BX987" s="136"/>
      <c r="BY987" s="136"/>
      <c r="BZ987" s="136"/>
      <c r="CA987" s="136"/>
      <c r="CB987" s="136"/>
      <c r="CC987" s="136"/>
      <c r="CD987" s="136"/>
      <c r="CE987" s="136"/>
      <c r="CF987" s="136"/>
      <c r="CG987" s="136"/>
      <c r="CH987" s="136"/>
      <c r="CI987" s="136"/>
      <c r="CJ987" s="136"/>
      <c r="CK987" s="136"/>
      <c r="CL987" s="136"/>
      <c r="CM987" s="136"/>
      <c r="CN987" s="136"/>
      <c r="CO987" s="136"/>
      <c r="CP987" s="136"/>
      <c r="CQ987" s="136"/>
      <c r="CR987" s="136"/>
      <c r="CS987" s="136"/>
      <c r="CT987" s="136"/>
      <c r="CU987" s="136"/>
      <c r="CV987" s="136"/>
      <c r="CW987" s="136"/>
      <c r="CX987" s="136"/>
      <c r="CY987" s="136"/>
      <c r="CZ987" s="136"/>
      <c r="DA987" s="136"/>
      <c r="DB987" s="136"/>
      <c r="DC987" s="136"/>
      <c r="DD987" s="136"/>
      <c r="DE987" s="136"/>
      <c r="DF987" s="136"/>
      <c r="DG987" s="136"/>
      <c r="DH987" s="136"/>
      <c r="DI987" s="136"/>
      <c r="DJ987" s="136"/>
      <c r="DK987" s="136"/>
      <c r="DL987" s="136"/>
      <c r="DM987" s="136"/>
      <c r="DN987" s="136"/>
      <c r="DO987" s="136"/>
      <c r="DP987" s="136"/>
      <c r="DQ987" s="136"/>
      <c r="DR987" s="136"/>
      <c r="DS987" s="136"/>
      <c r="DT987" s="136"/>
      <c r="DU987" s="136"/>
      <c r="DV987" s="136"/>
      <c r="DW987" s="136"/>
      <c r="DX987" s="136"/>
      <c r="DY987" s="136"/>
      <c r="DZ987" s="136"/>
      <c r="EA987" s="136"/>
      <c r="EB987" s="136"/>
      <c r="EC987" s="136"/>
      <c r="ED987" s="136"/>
      <c r="EE987" s="136"/>
      <c r="EF987" s="136"/>
      <c r="EG987" s="136"/>
      <c r="EH987" s="136"/>
      <c r="EI987" s="136"/>
      <c r="EJ987" s="136"/>
      <c r="EK987" s="136"/>
      <c r="EL987" s="136"/>
      <c r="EM987" s="136"/>
      <c r="EN987" s="136"/>
      <c r="EO987" s="136"/>
      <c r="EP987" s="136"/>
      <c r="EQ987" s="136"/>
      <c r="ER987" s="136"/>
      <c r="ES987" s="136"/>
      <c r="ET987" s="136"/>
      <c r="EU987" s="136"/>
      <c r="EV987" s="136"/>
      <c r="EW987" s="136"/>
      <c r="EX987" s="136"/>
      <c r="EY987" s="136"/>
      <c r="EZ987" s="136"/>
      <c r="FA987" s="136"/>
      <c r="FB987" s="136"/>
      <c r="FC987" s="136"/>
      <c r="FD987" s="136"/>
      <c r="FE987" s="136"/>
      <c r="FF987" s="136"/>
      <c r="FG987" s="136"/>
      <c r="FH987" s="136"/>
      <c r="FI987" s="136"/>
      <c r="FJ987" s="136"/>
      <c r="FK987" s="136"/>
      <c r="FL987" s="136"/>
      <c r="FM987" s="136"/>
      <c r="FN987" s="136"/>
      <c r="FO987" s="136"/>
      <c r="FP987" s="136"/>
      <c r="FQ987" s="136"/>
      <c r="FR987" s="136"/>
      <c r="FS987" s="136"/>
      <c r="FT987" s="136"/>
      <c r="FU987" s="136"/>
      <c r="FV987" s="136"/>
      <c r="FW987" s="136"/>
      <c r="FX987" s="136"/>
      <c r="FY987" s="136"/>
      <c r="FZ987" s="136"/>
      <c r="GA987" s="136"/>
      <c r="GB987" s="136"/>
      <c r="GC987" s="136"/>
      <c r="GD987" s="136"/>
      <c r="GE987" s="136"/>
      <c r="GF987" s="136"/>
      <c r="GG987" s="136"/>
      <c r="GH987" s="136"/>
      <c r="GI987" s="136"/>
      <c r="GJ987" s="136"/>
      <c r="GK987" s="136"/>
      <c r="GL987" s="136"/>
      <c r="GM987" s="136"/>
      <c r="GN987" s="136"/>
      <c r="GO987" s="136"/>
      <c r="GP987" s="136"/>
      <c r="GQ987" s="136"/>
      <c r="GR987" s="136"/>
      <c r="GS987" s="136"/>
      <c r="GT987" s="136"/>
      <c r="GU987" s="136"/>
      <c r="GV987" s="136"/>
      <c r="GW987" s="136"/>
      <c r="GX987" s="136"/>
      <c r="GY987" s="136"/>
      <c r="GZ987" s="136"/>
      <c r="HA987" s="136"/>
      <c r="HB987" s="136"/>
      <c r="HC987" s="136"/>
      <c r="HD987" s="136"/>
      <c r="HE987" s="136"/>
      <c r="HF987" s="136"/>
      <c r="HG987" s="136"/>
      <c r="HH987" s="136"/>
      <c r="HI987" s="136"/>
      <c r="HJ987" s="136"/>
      <c r="HK987" s="136"/>
      <c r="HL987" s="136"/>
      <c r="HM987" s="136"/>
      <c r="HN987" s="136"/>
      <c r="HO987" s="136"/>
      <c r="HP987" s="136"/>
      <c r="HQ987" s="136"/>
      <c r="HR987" s="136"/>
      <c r="HS987" s="136"/>
      <c r="HT987" s="136"/>
      <c r="HU987" s="136"/>
      <c r="HV987" s="136"/>
      <c r="HW987" s="136"/>
      <c r="HX987" s="136"/>
      <c r="HY987" s="136"/>
      <c r="HZ987" s="136"/>
      <c r="IA987" s="136"/>
      <c r="IB987" s="136"/>
      <c r="IC987" s="136"/>
      <c r="ID987" s="136"/>
      <c r="IE987" s="136"/>
      <c r="IF987" s="136"/>
      <c r="IG987" s="136"/>
    </row>
    <row r="988" spans="1:241" ht="15" customHeight="1" x14ac:dyDescent="0.25">
      <c r="A988" s="208" t="s">
        <v>1024</v>
      </c>
      <c r="B988" s="208">
        <v>6302911.0476190476</v>
      </c>
      <c r="C988" s="208">
        <v>2610158.1428571427</v>
      </c>
      <c r="D988" s="208">
        <v>821851.57142857148</v>
      </c>
      <c r="E988" s="208">
        <v>1030854.6666666666</v>
      </c>
      <c r="F988" s="208">
        <v>1848905.9523809524</v>
      </c>
      <c r="G988" s="208">
        <v>331227.23809523811</v>
      </c>
      <c r="H988" s="208">
        <v>12945908.619047619</v>
      </c>
      <c r="I988" s="136"/>
      <c r="J988" s="208" t="s">
        <v>1026</v>
      </c>
      <c r="K988" s="208">
        <v>7036291.666666667</v>
      </c>
      <c r="L988" s="208">
        <v>3226458.6666666665</v>
      </c>
      <c r="M988" s="208">
        <v>854979.85714285716</v>
      </c>
      <c r="N988" s="208">
        <v>1110928.4761904762</v>
      </c>
      <c r="O988" s="208">
        <v>1451810.857142857</v>
      </c>
      <c r="P988" s="208">
        <v>381509.95238095237</v>
      </c>
      <c r="Q988" s="208">
        <v>14061979.476190476</v>
      </c>
      <c r="R988" s="136"/>
      <c r="S988" s="136"/>
      <c r="T988" s="136"/>
      <c r="U988" s="136"/>
      <c r="V988" s="136"/>
      <c r="W988" s="136"/>
      <c r="X988" s="136"/>
      <c r="Y988" s="136"/>
      <c r="Z988" s="136"/>
      <c r="AA988" s="136"/>
      <c r="AB988" s="136"/>
      <c r="AC988" s="136"/>
      <c r="AD988" s="136"/>
      <c r="AE988" s="136"/>
      <c r="AF988" s="136"/>
      <c r="AG988" s="136"/>
      <c r="AH988" s="136"/>
      <c r="AI988" s="136"/>
      <c r="AJ988" s="136"/>
      <c r="AK988" s="136"/>
      <c r="AL988" s="136"/>
      <c r="AM988" s="136"/>
      <c r="AN988" s="136"/>
      <c r="AO988" s="136"/>
      <c r="AP988" s="136"/>
      <c r="AQ988" s="136"/>
      <c r="AR988" s="136"/>
      <c r="AS988" s="136"/>
      <c r="AT988" s="136"/>
      <c r="AU988" s="136"/>
      <c r="AV988" s="136"/>
      <c r="AW988" s="136"/>
      <c r="AX988" s="136"/>
      <c r="AY988" s="136"/>
      <c r="AZ988" s="136"/>
      <c r="BA988" s="136"/>
      <c r="BB988" s="136"/>
      <c r="BC988" s="136"/>
      <c r="BD988" s="136"/>
      <c r="BE988" s="136"/>
      <c r="BF988" s="136"/>
      <c r="BG988" s="136"/>
      <c r="BH988" s="136"/>
      <c r="BI988" s="136"/>
      <c r="BJ988" s="136"/>
      <c r="BK988" s="136"/>
      <c r="BL988" s="136"/>
      <c r="BM988" s="136"/>
      <c r="BN988" s="136"/>
      <c r="BO988" s="136"/>
      <c r="BP988" s="136"/>
      <c r="BQ988" s="136"/>
      <c r="BR988" s="136"/>
      <c r="BS988" s="136"/>
      <c r="BT988" s="136"/>
      <c r="BU988" s="136"/>
      <c r="BV988" s="136"/>
      <c r="BW988" s="136"/>
      <c r="BX988" s="136"/>
      <c r="BY988" s="136"/>
      <c r="BZ988" s="136"/>
      <c r="CA988" s="136"/>
      <c r="CB988" s="136"/>
      <c r="CC988" s="136"/>
      <c r="CD988" s="136"/>
      <c r="CE988" s="136"/>
      <c r="CF988" s="136"/>
      <c r="CG988" s="136"/>
      <c r="CH988" s="136"/>
      <c r="CI988" s="136"/>
      <c r="CJ988" s="136"/>
      <c r="CK988" s="136"/>
      <c r="CL988" s="136"/>
      <c r="CM988" s="136"/>
      <c r="CN988" s="136"/>
      <c r="CO988" s="136"/>
      <c r="CP988" s="136"/>
      <c r="CQ988" s="136"/>
      <c r="CR988" s="136"/>
      <c r="CS988" s="136"/>
      <c r="CT988" s="136"/>
      <c r="CU988" s="136"/>
      <c r="CV988" s="136"/>
      <c r="CW988" s="136"/>
      <c r="CX988" s="136"/>
      <c r="CY988" s="136"/>
      <c r="CZ988" s="136"/>
      <c r="DA988" s="136"/>
      <c r="DB988" s="136"/>
      <c r="DC988" s="136"/>
      <c r="DD988" s="136"/>
      <c r="DE988" s="136"/>
      <c r="DF988" s="136"/>
      <c r="DG988" s="136"/>
      <c r="DH988" s="136"/>
      <c r="DI988" s="136"/>
      <c r="DJ988" s="136"/>
      <c r="DK988" s="136"/>
      <c r="DL988" s="136"/>
      <c r="DM988" s="136"/>
      <c r="DN988" s="136"/>
      <c r="DO988" s="136"/>
      <c r="DP988" s="136"/>
      <c r="DQ988" s="136"/>
      <c r="DR988" s="136"/>
      <c r="DS988" s="136"/>
      <c r="DT988" s="136"/>
      <c r="DU988" s="136"/>
      <c r="DV988" s="136"/>
      <c r="DW988" s="136"/>
      <c r="DX988" s="136"/>
      <c r="DY988" s="136"/>
      <c r="DZ988" s="136"/>
      <c r="EA988" s="136"/>
      <c r="EB988" s="136"/>
      <c r="EC988" s="136"/>
      <c r="ED988" s="136"/>
      <c r="EE988" s="136"/>
      <c r="EF988" s="136"/>
      <c r="EG988" s="136"/>
      <c r="EH988" s="136"/>
      <c r="EI988" s="136"/>
      <c r="EJ988" s="136"/>
      <c r="EK988" s="136"/>
      <c r="EL988" s="136"/>
      <c r="EM988" s="136"/>
      <c r="EN988" s="136"/>
      <c r="EO988" s="136"/>
      <c r="EP988" s="136"/>
      <c r="EQ988" s="136"/>
      <c r="ER988" s="136"/>
      <c r="ES988" s="136"/>
      <c r="ET988" s="136"/>
      <c r="EU988" s="136"/>
      <c r="EV988" s="136"/>
      <c r="EW988" s="136"/>
      <c r="EX988" s="136"/>
      <c r="EY988" s="136"/>
      <c r="EZ988" s="136"/>
      <c r="FA988" s="136"/>
      <c r="FB988" s="136"/>
      <c r="FC988" s="136"/>
      <c r="FD988" s="136"/>
      <c r="FE988" s="136"/>
      <c r="FF988" s="136"/>
      <c r="FG988" s="136"/>
      <c r="FH988" s="136"/>
      <c r="FI988" s="136"/>
      <c r="FJ988" s="136"/>
      <c r="FK988" s="136"/>
      <c r="FL988" s="136"/>
      <c r="FM988" s="136"/>
      <c r="FN988" s="136"/>
      <c r="FO988" s="136"/>
      <c r="FP988" s="136"/>
      <c r="FQ988" s="136"/>
      <c r="FR988" s="136"/>
      <c r="FS988" s="136"/>
      <c r="FT988" s="136"/>
      <c r="FU988" s="136"/>
      <c r="FV988" s="136"/>
      <c r="FW988" s="136"/>
      <c r="FX988" s="136"/>
      <c r="FY988" s="136"/>
      <c r="FZ988" s="136"/>
      <c r="GA988" s="136"/>
      <c r="GB988" s="136"/>
      <c r="GC988" s="136"/>
      <c r="GD988" s="136"/>
      <c r="GE988" s="136"/>
      <c r="GF988" s="136"/>
      <c r="GG988" s="136"/>
      <c r="GH988" s="136"/>
      <c r="GI988" s="136"/>
      <c r="GJ988" s="136"/>
      <c r="GK988" s="136"/>
      <c r="GL988" s="136"/>
      <c r="GM988" s="136"/>
      <c r="GN988" s="136"/>
      <c r="GO988" s="136"/>
      <c r="GP988" s="136"/>
      <c r="GQ988" s="136"/>
      <c r="GR988" s="136"/>
      <c r="GS988" s="136"/>
      <c r="GT988" s="136"/>
      <c r="GU988" s="136"/>
      <c r="GV988" s="136"/>
      <c r="GW988" s="136"/>
      <c r="GX988" s="136"/>
      <c r="GY988" s="136"/>
      <c r="GZ988" s="136"/>
      <c r="HA988" s="136"/>
      <c r="HB988" s="136"/>
      <c r="HC988" s="136"/>
      <c r="HD988" s="136"/>
      <c r="HE988" s="136"/>
      <c r="HF988" s="136"/>
      <c r="HG988" s="136"/>
      <c r="HH988" s="136"/>
      <c r="HI988" s="136"/>
      <c r="HJ988" s="136"/>
      <c r="HK988" s="136"/>
      <c r="HL988" s="136"/>
      <c r="HM988" s="136"/>
      <c r="HN988" s="136"/>
      <c r="HO988" s="136"/>
      <c r="HP988" s="136"/>
      <c r="HQ988" s="136"/>
      <c r="HR988" s="136"/>
      <c r="HS988" s="136"/>
      <c r="HT988" s="136"/>
      <c r="HU988" s="136"/>
      <c r="HV988" s="136"/>
      <c r="HW988" s="136"/>
      <c r="HX988" s="136"/>
      <c r="HY988" s="136"/>
      <c r="HZ988" s="136"/>
      <c r="IA988" s="136"/>
      <c r="IB988" s="136"/>
      <c r="IC988" s="136"/>
      <c r="ID988" s="136"/>
      <c r="IE988" s="136"/>
      <c r="IF988" s="136"/>
      <c r="IG988" s="136"/>
    </row>
    <row r="989" spans="1:241" ht="15" customHeight="1" x14ac:dyDescent="0.25">
      <c r="A989" s="135"/>
      <c r="B989" s="135"/>
      <c r="C989" s="135"/>
      <c r="D989" s="135"/>
      <c r="E989" s="135"/>
      <c r="F989" s="135"/>
      <c r="G989" s="135"/>
      <c r="H989" s="135"/>
      <c r="I989" s="136"/>
      <c r="J989" s="136"/>
      <c r="K989" s="136"/>
      <c r="L989" s="136"/>
      <c r="M989" s="136"/>
      <c r="N989" s="136"/>
      <c r="O989" s="136"/>
      <c r="P989" s="136"/>
      <c r="Q989" s="136"/>
      <c r="R989" s="136"/>
      <c r="S989" s="136"/>
      <c r="T989" s="136"/>
      <c r="U989" s="136"/>
      <c r="V989" s="136"/>
      <c r="W989" s="136"/>
      <c r="X989" s="136"/>
      <c r="Y989" s="136"/>
      <c r="Z989" s="136"/>
      <c r="AA989" s="136"/>
      <c r="AB989" s="136"/>
      <c r="AC989" s="136"/>
      <c r="AD989" s="136"/>
      <c r="AE989" s="136"/>
      <c r="AF989" s="136"/>
      <c r="AG989" s="136"/>
      <c r="AH989" s="136"/>
      <c r="AI989" s="136"/>
      <c r="AJ989" s="136"/>
      <c r="AK989" s="136"/>
      <c r="AL989" s="136"/>
      <c r="AM989" s="136"/>
      <c r="AN989" s="136"/>
      <c r="AO989" s="136"/>
      <c r="AP989" s="136"/>
      <c r="AQ989" s="136"/>
      <c r="AR989" s="136"/>
      <c r="AS989" s="136"/>
      <c r="AT989" s="136"/>
      <c r="AU989" s="136"/>
      <c r="AV989" s="136"/>
      <c r="AW989" s="136"/>
      <c r="AX989" s="136"/>
      <c r="AY989" s="136"/>
      <c r="AZ989" s="136"/>
      <c r="BA989" s="136"/>
      <c r="BB989" s="136"/>
      <c r="BC989" s="136"/>
      <c r="BD989" s="136"/>
      <c r="BE989" s="136"/>
      <c r="BF989" s="136"/>
      <c r="BG989" s="136"/>
      <c r="BH989" s="136"/>
      <c r="BI989" s="136"/>
      <c r="BJ989" s="136"/>
      <c r="BK989" s="136"/>
      <c r="BL989" s="136"/>
      <c r="BM989" s="136"/>
      <c r="BN989" s="136"/>
      <c r="BO989" s="136"/>
      <c r="BP989" s="136"/>
      <c r="BQ989" s="136"/>
      <c r="BR989" s="136"/>
      <c r="BS989" s="136"/>
      <c r="BT989" s="136"/>
      <c r="BU989" s="136"/>
      <c r="BV989" s="136"/>
      <c r="BW989" s="136"/>
      <c r="BX989" s="136"/>
      <c r="BY989" s="136"/>
      <c r="BZ989" s="136"/>
      <c r="CA989" s="136"/>
      <c r="CB989" s="136"/>
      <c r="CC989" s="136"/>
      <c r="CD989" s="136"/>
      <c r="CE989" s="136"/>
      <c r="CF989" s="136"/>
      <c r="CG989" s="136"/>
      <c r="CH989" s="136"/>
      <c r="CI989" s="136"/>
      <c r="CJ989" s="136"/>
      <c r="CK989" s="136"/>
      <c r="CL989" s="136"/>
      <c r="CM989" s="136"/>
      <c r="CN989" s="136"/>
      <c r="CO989" s="136"/>
      <c r="CP989" s="136"/>
      <c r="CQ989" s="136"/>
      <c r="CR989" s="136"/>
      <c r="CS989" s="136"/>
      <c r="CT989" s="136"/>
      <c r="CU989" s="136"/>
      <c r="CV989" s="136"/>
      <c r="CW989" s="136"/>
      <c r="CX989" s="136"/>
      <c r="CY989" s="136"/>
      <c r="CZ989" s="136"/>
      <c r="DA989" s="136"/>
      <c r="DB989" s="136"/>
      <c r="DC989" s="136"/>
      <c r="DD989" s="136"/>
      <c r="DE989" s="136"/>
      <c r="DF989" s="136"/>
      <c r="DG989" s="136"/>
      <c r="DH989" s="136"/>
      <c r="DI989" s="136"/>
      <c r="DJ989" s="136"/>
      <c r="DK989" s="136"/>
      <c r="DL989" s="136"/>
      <c r="DM989" s="136"/>
      <c r="DN989" s="136"/>
      <c r="DO989" s="136"/>
      <c r="DP989" s="136"/>
      <c r="DQ989" s="136"/>
      <c r="DR989" s="136"/>
      <c r="DS989" s="136"/>
      <c r="DT989" s="136"/>
      <c r="DU989" s="136"/>
      <c r="DV989" s="136"/>
      <c r="DW989" s="136"/>
      <c r="DX989" s="136"/>
      <c r="DY989" s="136"/>
      <c r="DZ989" s="136"/>
      <c r="EA989" s="136"/>
      <c r="EB989" s="136"/>
      <c r="EC989" s="136"/>
      <c r="ED989" s="136"/>
      <c r="EE989" s="136"/>
      <c r="EF989" s="136"/>
      <c r="EG989" s="136"/>
      <c r="EH989" s="136"/>
      <c r="EI989" s="136"/>
      <c r="EJ989" s="136"/>
      <c r="EK989" s="136"/>
      <c r="EL989" s="136"/>
      <c r="EM989" s="136"/>
      <c r="EN989" s="136"/>
      <c r="EO989" s="136"/>
      <c r="EP989" s="136"/>
      <c r="EQ989" s="136"/>
      <c r="ER989" s="136"/>
      <c r="ES989" s="136"/>
      <c r="ET989" s="136"/>
      <c r="EU989" s="136"/>
      <c r="EV989" s="136"/>
      <c r="EW989" s="136"/>
      <c r="EX989" s="136"/>
      <c r="EY989" s="136"/>
      <c r="EZ989" s="136"/>
      <c r="FA989" s="136"/>
      <c r="FB989" s="136"/>
      <c r="FC989" s="136"/>
      <c r="FD989" s="136"/>
      <c r="FE989" s="136"/>
      <c r="FF989" s="136"/>
      <c r="FG989" s="136"/>
      <c r="FH989" s="136"/>
      <c r="FI989" s="136"/>
      <c r="FJ989" s="136"/>
      <c r="FK989" s="136"/>
      <c r="FL989" s="136"/>
      <c r="FM989" s="136"/>
      <c r="FN989" s="136"/>
      <c r="FO989" s="136"/>
      <c r="FP989" s="136"/>
      <c r="FQ989" s="136"/>
      <c r="FR989" s="136"/>
      <c r="FS989" s="136"/>
      <c r="FT989" s="136"/>
      <c r="FU989" s="136"/>
      <c r="FV989" s="136"/>
      <c r="FW989" s="136"/>
      <c r="FX989" s="136"/>
      <c r="FY989" s="136"/>
      <c r="FZ989" s="136"/>
      <c r="GA989" s="136"/>
      <c r="GB989" s="136"/>
      <c r="GC989" s="136"/>
      <c r="GD989" s="136"/>
      <c r="GE989" s="136"/>
      <c r="GF989" s="136"/>
      <c r="GG989" s="136"/>
      <c r="GH989" s="136"/>
      <c r="GI989" s="136"/>
      <c r="GJ989" s="136"/>
      <c r="GK989" s="136"/>
      <c r="GL989" s="136"/>
      <c r="GM989" s="136"/>
      <c r="GN989" s="136"/>
      <c r="GO989" s="136"/>
      <c r="GP989" s="136"/>
      <c r="GQ989" s="136"/>
      <c r="GR989" s="136"/>
      <c r="GS989" s="136"/>
      <c r="GT989" s="136"/>
      <c r="GU989" s="136"/>
      <c r="GV989" s="136"/>
      <c r="GW989" s="136"/>
      <c r="GX989" s="136"/>
      <c r="GY989" s="136"/>
      <c r="GZ989" s="136"/>
      <c r="HA989" s="136"/>
      <c r="HB989" s="136"/>
      <c r="HC989" s="136"/>
      <c r="HD989" s="136"/>
      <c r="HE989" s="136"/>
      <c r="HF989" s="136"/>
      <c r="HG989" s="136"/>
      <c r="HH989" s="136"/>
      <c r="HI989" s="136"/>
      <c r="HJ989" s="136"/>
      <c r="HK989" s="136"/>
      <c r="HL989" s="136"/>
      <c r="HM989" s="136"/>
      <c r="HN989" s="136"/>
      <c r="HO989" s="136"/>
      <c r="HP989" s="136"/>
      <c r="HQ989" s="136"/>
      <c r="HR989" s="136"/>
      <c r="HS989" s="136"/>
      <c r="HT989" s="136"/>
      <c r="HU989" s="136"/>
      <c r="HV989" s="136"/>
      <c r="HW989" s="136"/>
      <c r="HX989" s="136"/>
      <c r="HY989" s="136"/>
      <c r="HZ989" s="136"/>
      <c r="IA989" s="136"/>
      <c r="IB989" s="136"/>
      <c r="IC989" s="136"/>
      <c r="ID989" s="136"/>
      <c r="IE989" s="136"/>
      <c r="IF989" s="136"/>
      <c r="IG989" s="136"/>
    </row>
    <row r="990" spans="1:241" ht="15" customHeight="1" x14ac:dyDescent="0.25">
      <c r="A990" s="197" t="s">
        <v>427</v>
      </c>
      <c r="B990" s="205">
        <v>7312358</v>
      </c>
      <c r="C990" s="205">
        <v>4783806</v>
      </c>
      <c r="D990" s="205">
        <v>978311</v>
      </c>
      <c r="E990" s="205">
        <v>1011474</v>
      </c>
      <c r="F990" s="205">
        <v>1574915</v>
      </c>
      <c r="G990" s="205">
        <v>272674</v>
      </c>
      <c r="H990" s="242">
        <v>15933538</v>
      </c>
      <c r="I990" s="136"/>
      <c r="J990" s="197" t="s">
        <v>469</v>
      </c>
      <c r="K990" s="205">
        <v>5151734</v>
      </c>
      <c r="L990" s="205">
        <v>1997188</v>
      </c>
      <c r="M990" s="205">
        <v>509170</v>
      </c>
      <c r="N990" s="205">
        <v>1434757</v>
      </c>
      <c r="O990" s="205">
        <v>1725051</v>
      </c>
      <c r="P990" s="205">
        <v>253922</v>
      </c>
      <c r="Q990" s="242">
        <v>11071822</v>
      </c>
      <c r="R990" s="136"/>
      <c r="S990" s="136"/>
      <c r="T990" s="136"/>
      <c r="U990" s="136"/>
      <c r="V990" s="136"/>
      <c r="W990" s="136"/>
      <c r="X990" s="136"/>
      <c r="Y990" s="136"/>
      <c r="Z990" s="136"/>
      <c r="AA990" s="136"/>
      <c r="AB990" s="136"/>
      <c r="AC990" s="136"/>
      <c r="AD990" s="136"/>
      <c r="AE990" s="136"/>
      <c r="AF990" s="136"/>
      <c r="AG990" s="136"/>
      <c r="AH990" s="136"/>
      <c r="AI990" s="136"/>
      <c r="AJ990" s="136"/>
      <c r="AK990" s="136"/>
      <c r="AL990" s="136"/>
      <c r="AM990" s="136"/>
      <c r="AN990" s="136"/>
      <c r="AO990" s="136"/>
      <c r="AP990" s="136"/>
      <c r="AQ990" s="136"/>
      <c r="AR990" s="136"/>
      <c r="AS990" s="136"/>
      <c r="AT990" s="136"/>
      <c r="AU990" s="136"/>
      <c r="AV990" s="136"/>
      <c r="AW990" s="136"/>
      <c r="AX990" s="136"/>
      <c r="AY990" s="136"/>
      <c r="AZ990" s="136"/>
      <c r="BA990" s="136"/>
      <c r="BB990" s="136"/>
      <c r="BC990" s="136"/>
      <c r="BD990" s="136"/>
      <c r="BE990" s="136"/>
      <c r="BF990" s="136"/>
      <c r="BG990" s="136"/>
      <c r="BH990" s="136"/>
      <c r="BI990" s="136"/>
      <c r="BJ990" s="136"/>
      <c r="BK990" s="136"/>
      <c r="BL990" s="136"/>
      <c r="BM990" s="136"/>
      <c r="BN990" s="136"/>
      <c r="BO990" s="136"/>
      <c r="BP990" s="136"/>
      <c r="BQ990" s="136"/>
      <c r="BR990" s="136"/>
      <c r="BS990" s="136"/>
      <c r="BT990" s="136"/>
      <c r="BU990" s="136"/>
      <c r="BV990" s="136"/>
      <c r="BW990" s="136"/>
      <c r="BX990" s="136"/>
      <c r="BY990" s="136"/>
      <c r="BZ990" s="136"/>
      <c r="CA990" s="136"/>
      <c r="CB990" s="136"/>
      <c r="CC990" s="136"/>
      <c r="CD990" s="136"/>
      <c r="CE990" s="136"/>
      <c r="CF990" s="136"/>
      <c r="CG990" s="136"/>
      <c r="CH990" s="136"/>
      <c r="CI990" s="136"/>
      <c r="CJ990" s="136"/>
      <c r="CK990" s="136"/>
      <c r="CL990" s="136"/>
      <c r="CM990" s="136"/>
      <c r="CN990" s="136"/>
      <c r="CO990" s="136"/>
      <c r="CP990" s="136"/>
      <c r="CQ990" s="136"/>
      <c r="CR990" s="136"/>
      <c r="CS990" s="136"/>
      <c r="CT990" s="136"/>
      <c r="CU990" s="136"/>
      <c r="CV990" s="136"/>
      <c r="CW990" s="136"/>
      <c r="CX990" s="136"/>
      <c r="CY990" s="136"/>
      <c r="CZ990" s="136"/>
      <c r="DA990" s="136"/>
      <c r="DB990" s="136"/>
      <c r="DC990" s="136"/>
      <c r="DD990" s="136"/>
      <c r="DE990" s="136"/>
      <c r="DF990" s="136"/>
      <c r="DG990" s="136"/>
      <c r="DH990" s="136"/>
      <c r="DI990" s="136"/>
      <c r="DJ990" s="136"/>
      <c r="DK990" s="136"/>
      <c r="DL990" s="136"/>
      <c r="DM990" s="136"/>
      <c r="DN990" s="136"/>
      <c r="DO990" s="136"/>
      <c r="DP990" s="136"/>
      <c r="DQ990" s="136"/>
      <c r="DR990" s="136"/>
      <c r="DS990" s="136"/>
      <c r="DT990" s="136"/>
      <c r="DU990" s="136"/>
      <c r="DV990" s="136"/>
      <c r="DW990" s="136"/>
      <c r="DX990" s="136"/>
      <c r="DY990" s="136"/>
      <c r="DZ990" s="136"/>
      <c r="EA990" s="136"/>
      <c r="EB990" s="136"/>
      <c r="EC990" s="136"/>
      <c r="ED990" s="136"/>
      <c r="EE990" s="136"/>
      <c r="EF990" s="136"/>
      <c r="EG990" s="136"/>
      <c r="EH990" s="136"/>
      <c r="EI990" s="136"/>
      <c r="EJ990" s="136"/>
      <c r="EK990" s="136"/>
      <c r="EL990" s="136"/>
      <c r="EM990" s="136"/>
      <c r="EN990" s="136"/>
      <c r="EO990" s="136"/>
      <c r="EP990" s="136"/>
      <c r="EQ990" s="136"/>
      <c r="ER990" s="136"/>
      <c r="ES990" s="136"/>
      <c r="ET990" s="136"/>
      <c r="EU990" s="136"/>
      <c r="EV990" s="136"/>
      <c r="EW990" s="136"/>
      <c r="EX990" s="136"/>
      <c r="EY990" s="136"/>
      <c r="EZ990" s="136"/>
      <c r="FA990" s="136"/>
      <c r="FB990" s="136"/>
      <c r="FC990" s="136"/>
      <c r="FD990" s="136"/>
      <c r="FE990" s="136"/>
      <c r="FF990" s="136"/>
      <c r="FG990" s="136"/>
      <c r="FH990" s="136"/>
      <c r="FI990" s="136"/>
      <c r="FJ990" s="136"/>
      <c r="FK990" s="136"/>
      <c r="FL990" s="136"/>
      <c r="FM990" s="136"/>
      <c r="FN990" s="136"/>
      <c r="FO990" s="136"/>
      <c r="FP990" s="136"/>
      <c r="FQ990" s="136"/>
      <c r="FR990" s="136"/>
      <c r="FS990" s="136"/>
      <c r="FT990" s="136"/>
      <c r="FU990" s="136"/>
      <c r="FV990" s="136"/>
      <c r="FW990" s="136"/>
      <c r="FX990" s="136"/>
      <c r="FY990" s="136"/>
      <c r="FZ990" s="136"/>
      <c r="GA990" s="136"/>
      <c r="GB990" s="136"/>
      <c r="GC990" s="136"/>
      <c r="GD990" s="136"/>
      <c r="GE990" s="136"/>
      <c r="GF990" s="136"/>
      <c r="GG990" s="136"/>
      <c r="GH990" s="136"/>
      <c r="GI990" s="136"/>
      <c r="GJ990" s="136"/>
      <c r="GK990" s="136"/>
      <c r="GL990" s="136"/>
      <c r="GM990" s="136"/>
      <c r="GN990" s="136"/>
      <c r="GO990" s="136"/>
      <c r="GP990" s="136"/>
      <c r="GQ990" s="136"/>
      <c r="GR990" s="136"/>
      <c r="GS990" s="136"/>
      <c r="GT990" s="136"/>
      <c r="GU990" s="136"/>
      <c r="GV990" s="136"/>
      <c r="GW990" s="136"/>
      <c r="GX990" s="136"/>
      <c r="GY990" s="136"/>
      <c r="GZ990" s="136"/>
      <c r="HA990" s="136"/>
      <c r="HB990" s="136"/>
      <c r="HC990" s="136"/>
      <c r="HD990" s="136"/>
      <c r="HE990" s="136"/>
      <c r="HF990" s="136"/>
      <c r="HG990" s="136"/>
      <c r="HH990" s="136"/>
      <c r="HI990" s="136"/>
      <c r="HJ990" s="136"/>
      <c r="HK990" s="136"/>
      <c r="HL990" s="136"/>
      <c r="HM990" s="136"/>
      <c r="HN990" s="136"/>
      <c r="HO990" s="136"/>
      <c r="HP990" s="136"/>
      <c r="HQ990" s="136"/>
      <c r="HR990" s="136"/>
      <c r="HS990" s="136"/>
      <c r="HT990" s="136"/>
      <c r="HU990" s="136"/>
      <c r="HV990" s="136"/>
      <c r="HW990" s="136"/>
      <c r="HX990" s="136"/>
      <c r="HY990" s="136"/>
      <c r="HZ990" s="136"/>
      <c r="IA990" s="136"/>
      <c r="IB990" s="136"/>
      <c r="IC990" s="136"/>
      <c r="ID990" s="136"/>
      <c r="IE990" s="136"/>
      <c r="IF990" s="136"/>
      <c r="IG990" s="136"/>
    </row>
    <row r="991" spans="1:241" ht="15" customHeight="1" x14ac:dyDescent="0.25">
      <c r="A991" s="197" t="s">
        <v>428</v>
      </c>
      <c r="B991" s="205">
        <v>6561297</v>
      </c>
      <c r="C991" s="205">
        <v>3558387</v>
      </c>
      <c r="D991" s="205">
        <v>888262</v>
      </c>
      <c r="E991" s="205">
        <v>1251140</v>
      </c>
      <c r="F991" s="205">
        <v>1675555</v>
      </c>
      <c r="G991" s="205">
        <v>238155</v>
      </c>
      <c r="H991" s="242">
        <v>14172796</v>
      </c>
      <c r="I991" s="136"/>
      <c r="J991" s="197" t="s">
        <v>470</v>
      </c>
      <c r="K991" s="205">
        <v>7145692</v>
      </c>
      <c r="L991" s="205">
        <v>1968524</v>
      </c>
      <c r="M991" s="205">
        <v>487623</v>
      </c>
      <c r="N991" s="205">
        <v>1320929</v>
      </c>
      <c r="O991" s="205">
        <v>1394904</v>
      </c>
      <c r="P991" s="205">
        <v>300521</v>
      </c>
      <c r="Q991" s="242">
        <v>12618193</v>
      </c>
      <c r="R991" s="136"/>
      <c r="S991" s="136"/>
      <c r="T991" s="136"/>
      <c r="U991" s="136"/>
      <c r="V991" s="136"/>
      <c r="W991" s="136"/>
      <c r="X991" s="136"/>
      <c r="Y991" s="136"/>
      <c r="Z991" s="136"/>
      <c r="AA991" s="136"/>
      <c r="AB991" s="136"/>
      <c r="AC991" s="136"/>
      <c r="AD991" s="136"/>
      <c r="AE991" s="136"/>
      <c r="AF991" s="136"/>
      <c r="AG991" s="136"/>
      <c r="AH991" s="136"/>
      <c r="AI991" s="136"/>
      <c r="AJ991" s="136"/>
      <c r="AK991" s="136"/>
      <c r="AL991" s="136"/>
      <c r="AM991" s="136"/>
      <c r="AN991" s="136"/>
      <c r="AO991" s="136"/>
      <c r="AP991" s="136"/>
      <c r="AQ991" s="136"/>
      <c r="AR991" s="136"/>
      <c r="AS991" s="136"/>
      <c r="AT991" s="136"/>
      <c r="AU991" s="136"/>
      <c r="AV991" s="136"/>
      <c r="AW991" s="136"/>
      <c r="AX991" s="136"/>
      <c r="AY991" s="136"/>
      <c r="AZ991" s="136"/>
      <c r="BA991" s="136"/>
      <c r="BB991" s="136"/>
      <c r="BC991" s="136"/>
      <c r="BD991" s="136"/>
      <c r="BE991" s="136"/>
      <c r="BF991" s="136"/>
      <c r="BG991" s="136"/>
      <c r="BH991" s="136"/>
      <c r="BI991" s="136"/>
      <c r="BJ991" s="136"/>
      <c r="BK991" s="136"/>
      <c r="BL991" s="136"/>
      <c r="BM991" s="136"/>
      <c r="BN991" s="136"/>
      <c r="BO991" s="136"/>
      <c r="BP991" s="136"/>
      <c r="BQ991" s="136"/>
      <c r="BR991" s="136"/>
      <c r="BS991" s="136"/>
      <c r="BT991" s="136"/>
      <c r="BU991" s="136"/>
      <c r="BV991" s="136"/>
      <c r="BW991" s="136"/>
      <c r="BX991" s="136"/>
      <c r="BY991" s="136"/>
      <c r="BZ991" s="136"/>
      <c r="CA991" s="136"/>
      <c r="CB991" s="136"/>
      <c r="CC991" s="136"/>
      <c r="CD991" s="136"/>
      <c r="CE991" s="136"/>
      <c r="CF991" s="136"/>
      <c r="CG991" s="136"/>
      <c r="CH991" s="136"/>
      <c r="CI991" s="136"/>
      <c r="CJ991" s="136"/>
      <c r="CK991" s="136"/>
      <c r="CL991" s="136"/>
      <c r="CM991" s="136"/>
      <c r="CN991" s="136"/>
      <c r="CO991" s="136"/>
      <c r="CP991" s="136"/>
      <c r="CQ991" s="136"/>
      <c r="CR991" s="136"/>
      <c r="CS991" s="136"/>
      <c r="CT991" s="136"/>
      <c r="CU991" s="136"/>
      <c r="CV991" s="136"/>
      <c r="CW991" s="136"/>
      <c r="CX991" s="136"/>
      <c r="CY991" s="136"/>
      <c r="CZ991" s="136"/>
      <c r="DA991" s="136"/>
      <c r="DB991" s="136"/>
      <c r="DC991" s="136"/>
      <c r="DD991" s="136"/>
      <c r="DE991" s="136"/>
      <c r="DF991" s="136"/>
      <c r="DG991" s="136"/>
      <c r="DH991" s="136"/>
      <c r="DI991" s="136"/>
      <c r="DJ991" s="136"/>
      <c r="DK991" s="136"/>
      <c r="DL991" s="136"/>
      <c r="DM991" s="136"/>
      <c r="DN991" s="136"/>
      <c r="DO991" s="136"/>
      <c r="DP991" s="136"/>
      <c r="DQ991" s="136"/>
      <c r="DR991" s="136"/>
      <c r="DS991" s="136"/>
      <c r="DT991" s="136"/>
      <c r="DU991" s="136"/>
      <c r="DV991" s="136"/>
      <c r="DW991" s="136"/>
      <c r="DX991" s="136"/>
      <c r="DY991" s="136"/>
      <c r="DZ991" s="136"/>
      <c r="EA991" s="136"/>
      <c r="EB991" s="136"/>
      <c r="EC991" s="136"/>
      <c r="ED991" s="136"/>
      <c r="EE991" s="136"/>
      <c r="EF991" s="136"/>
      <c r="EG991" s="136"/>
      <c r="EH991" s="136"/>
      <c r="EI991" s="136"/>
      <c r="EJ991" s="136"/>
      <c r="EK991" s="136"/>
      <c r="EL991" s="136"/>
      <c r="EM991" s="136"/>
      <c r="EN991" s="136"/>
      <c r="EO991" s="136"/>
      <c r="EP991" s="136"/>
      <c r="EQ991" s="136"/>
      <c r="ER991" s="136"/>
      <c r="ES991" s="136"/>
      <c r="ET991" s="136"/>
      <c r="EU991" s="136"/>
      <c r="EV991" s="136"/>
      <c r="EW991" s="136"/>
      <c r="EX991" s="136"/>
      <c r="EY991" s="136"/>
      <c r="EZ991" s="136"/>
      <c r="FA991" s="136"/>
      <c r="FB991" s="136"/>
      <c r="FC991" s="136"/>
      <c r="FD991" s="136"/>
      <c r="FE991" s="136"/>
      <c r="FF991" s="136"/>
      <c r="FG991" s="136"/>
      <c r="FH991" s="136"/>
      <c r="FI991" s="136"/>
      <c r="FJ991" s="136"/>
      <c r="FK991" s="136"/>
      <c r="FL991" s="136"/>
      <c r="FM991" s="136"/>
      <c r="FN991" s="136"/>
      <c r="FO991" s="136"/>
      <c r="FP991" s="136"/>
      <c r="FQ991" s="136"/>
      <c r="FR991" s="136"/>
      <c r="FS991" s="136"/>
      <c r="FT991" s="136"/>
      <c r="FU991" s="136"/>
      <c r="FV991" s="136"/>
      <c r="FW991" s="136"/>
      <c r="FX991" s="136"/>
      <c r="FY991" s="136"/>
      <c r="FZ991" s="136"/>
      <c r="GA991" s="136"/>
      <c r="GB991" s="136"/>
      <c r="GC991" s="136"/>
      <c r="GD991" s="136"/>
      <c r="GE991" s="136"/>
      <c r="GF991" s="136"/>
      <c r="GG991" s="136"/>
      <c r="GH991" s="136"/>
      <c r="GI991" s="136"/>
      <c r="GJ991" s="136"/>
      <c r="GK991" s="136"/>
      <c r="GL991" s="136"/>
      <c r="GM991" s="136"/>
      <c r="GN991" s="136"/>
      <c r="GO991" s="136"/>
      <c r="GP991" s="136"/>
      <c r="GQ991" s="136"/>
      <c r="GR991" s="136"/>
      <c r="GS991" s="136"/>
      <c r="GT991" s="136"/>
      <c r="GU991" s="136"/>
      <c r="GV991" s="136"/>
      <c r="GW991" s="136"/>
      <c r="GX991" s="136"/>
      <c r="GY991" s="136"/>
      <c r="GZ991" s="136"/>
      <c r="HA991" s="136"/>
      <c r="HB991" s="136"/>
      <c r="HC991" s="136"/>
      <c r="HD991" s="136"/>
      <c r="HE991" s="136"/>
      <c r="HF991" s="136"/>
      <c r="HG991" s="136"/>
      <c r="HH991" s="136"/>
      <c r="HI991" s="136"/>
      <c r="HJ991" s="136"/>
      <c r="HK991" s="136"/>
      <c r="HL991" s="136"/>
      <c r="HM991" s="136"/>
      <c r="HN991" s="136"/>
      <c r="HO991" s="136"/>
      <c r="HP991" s="136"/>
      <c r="HQ991" s="136"/>
      <c r="HR991" s="136"/>
      <c r="HS991" s="136"/>
      <c r="HT991" s="136"/>
      <c r="HU991" s="136"/>
      <c r="HV991" s="136"/>
      <c r="HW991" s="136"/>
      <c r="HX991" s="136"/>
      <c r="HY991" s="136"/>
      <c r="HZ991" s="136"/>
      <c r="IA991" s="136"/>
      <c r="IB991" s="136"/>
      <c r="IC991" s="136"/>
      <c r="ID991" s="136"/>
      <c r="IE991" s="136"/>
      <c r="IF991" s="136"/>
      <c r="IG991" s="136"/>
    </row>
    <row r="992" spans="1:241" ht="15" customHeight="1" x14ac:dyDescent="0.25">
      <c r="A992" s="197" t="s">
        <v>429</v>
      </c>
      <c r="B992" s="205">
        <v>6880050</v>
      </c>
      <c r="C992" s="205">
        <v>3272858</v>
      </c>
      <c r="D992" s="205">
        <v>862624</v>
      </c>
      <c r="E992" s="205">
        <v>1212223</v>
      </c>
      <c r="F992" s="205">
        <v>1887776</v>
      </c>
      <c r="G992" s="205">
        <v>293494</v>
      </c>
      <c r="H992" s="242">
        <v>14409025</v>
      </c>
      <c r="I992" s="136"/>
      <c r="J992" s="197" t="s">
        <v>715</v>
      </c>
      <c r="K992" s="205">
        <v>5197914</v>
      </c>
      <c r="L992" s="205">
        <v>2046610</v>
      </c>
      <c r="M992" s="205">
        <v>767339</v>
      </c>
      <c r="N992" s="205">
        <v>1015722</v>
      </c>
      <c r="O992" s="205">
        <v>1191887</v>
      </c>
      <c r="P992" s="205">
        <v>242104</v>
      </c>
      <c r="Q992" s="242">
        <v>10461576</v>
      </c>
      <c r="R992" s="136"/>
      <c r="S992" s="136"/>
      <c r="T992" s="136"/>
      <c r="U992" s="136"/>
      <c r="V992" s="136"/>
      <c r="W992" s="136"/>
      <c r="X992" s="136"/>
      <c r="Y992" s="136"/>
      <c r="Z992" s="136"/>
      <c r="AA992" s="136"/>
      <c r="AB992" s="136"/>
      <c r="AC992" s="136"/>
      <c r="AD992" s="136"/>
      <c r="AE992" s="136"/>
      <c r="AF992" s="136"/>
      <c r="AG992" s="136"/>
      <c r="AH992" s="136"/>
      <c r="AI992" s="136"/>
      <c r="AJ992" s="136"/>
      <c r="AK992" s="136"/>
      <c r="AL992" s="136"/>
      <c r="AM992" s="136"/>
      <c r="AN992" s="136"/>
      <c r="AO992" s="136"/>
      <c r="AP992" s="136"/>
      <c r="AQ992" s="136"/>
      <c r="AR992" s="136"/>
      <c r="AS992" s="136"/>
      <c r="AT992" s="136"/>
      <c r="AU992" s="136"/>
      <c r="AV992" s="136"/>
      <c r="AW992" s="136"/>
      <c r="AX992" s="136"/>
      <c r="AY992" s="136"/>
      <c r="AZ992" s="136"/>
      <c r="BA992" s="136"/>
      <c r="BB992" s="136"/>
      <c r="BC992" s="136"/>
      <c r="BD992" s="136"/>
      <c r="BE992" s="136"/>
      <c r="BF992" s="136"/>
      <c r="BG992" s="136"/>
      <c r="BH992" s="136"/>
      <c r="BI992" s="136"/>
      <c r="BJ992" s="136"/>
      <c r="BK992" s="136"/>
      <c r="BL992" s="136"/>
      <c r="BM992" s="136"/>
      <c r="BN992" s="136"/>
      <c r="BO992" s="136"/>
      <c r="BP992" s="136"/>
      <c r="BQ992" s="136"/>
      <c r="BR992" s="136"/>
      <c r="BS992" s="136"/>
      <c r="BT992" s="136"/>
      <c r="BU992" s="136"/>
      <c r="BV992" s="136"/>
      <c r="BW992" s="136"/>
      <c r="BX992" s="136"/>
      <c r="BY992" s="136"/>
      <c r="BZ992" s="136"/>
      <c r="CA992" s="136"/>
      <c r="CB992" s="136"/>
      <c r="CC992" s="136"/>
      <c r="CD992" s="136"/>
      <c r="CE992" s="136"/>
      <c r="CF992" s="136"/>
      <c r="CG992" s="136"/>
      <c r="CH992" s="136"/>
      <c r="CI992" s="136"/>
      <c r="CJ992" s="136"/>
      <c r="CK992" s="136"/>
      <c r="CL992" s="136"/>
      <c r="CM992" s="136"/>
      <c r="CN992" s="136"/>
      <c r="CO992" s="136"/>
      <c r="CP992" s="136"/>
      <c r="CQ992" s="136"/>
      <c r="CR992" s="136"/>
      <c r="CS992" s="136"/>
      <c r="CT992" s="136"/>
      <c r="CU992" s="136"/>
      <c r="CV992" s="136"/>
      <c r="CW992" s="136"/>
      <c r="CX992" s="136"/>
      <c r="CY992" s="136"/>
      <c r="CZ992" s="136"/>
      <c r="DA992" s="136"/>
      <c r="DB992" s="136"/>
      <c r="DC992" s="136"/>
      <c r="DD992" s="136"/>
      <c r="DE992" s="136"/>
      <c r="DF992" s="136"/>
      <c r="DG992" s="136"/>
      <c r="DH992" s="136"/>
      <c r="DI992" s="136"/>
      <c r="DJ992" s="136"/>
      <c r="DK992" s="136"/>
      <c r="DL992" s="136"/>
      <c r="DM992" s="136"/>
      <c r="DN992" s="136"/>
      <c r="DO992" s="136"/>
      <c r="DP992" s="136"/>
      <c r="DQ992" s="136"/>
      <c r="DR992" s="136"/>
      <c r="DS992" s="136"/>
      <c r="DT992" s="136"/>
      <c r="DU992" s="136"/>
      <c r="DV992" s="136"/>
      <c r="DW992" s="136"/>
      <c r="DX992" s="136"/>
      <c r="DY992" s="136"/>
      <c r="DZ992" s="136"/>
      <c r="EA992" s="136"/>
      <c r="EB992" s="136"/>
      <c r="EC992" s="136"/>
      <c r="ED992" s="136"/>
      <c r="EE992" s="136"/>
      <c r="EF992" s="136"/>
      <c r="EG992" s="136"/>
      <c r="EH992" s="136"/>
      <c r="EI992" s="136"/>
      <c r="EJ992" s="136"/>
      <c r="EK992" s="136"/>
      <c r="EL992" s="136"/>
      <c r="EM992" s="136"/>
      <c r="EN992" s="136"/>
      <c r="EO992" s="136"/>
      <c r="EP992" s="136"/>
      <c r="EQ992" s="136"/>
      <c r="ER992" s="136"/>
      <c r="ES992" s="136"/>
      <c r="ET992" s="136"/>
      <c r="EU992" s="136"/>
      <c r="EV992" s="136"/>
      <c r="EW992" s="136"/>
      <c r="EX992" s="136"/>
      <c r="EY992" s="136"/>
      <c r="EZ992" s="136"/>
      <c r="FA992" s="136"/>
      <c r="FB992" s="136"/>
      <c r="FC992" s="136"/>
      <c r="FD992" s="136"/>
      <c r="FE992" s="136"/>
      <c r="FF992" s="136"/>
      <c r="FG992" s="136"/>
      <c r="FH992" s="136"/>
      <c r="FI992" s="136"/>
      <c r="FJ992" s="136"/>
      <c r="FK992" s="136"/>
      <c r="FL992" s="136"/>
      <c r="FM992" s="136"/>
      <c r="FN992" s="136"/>
      <c r="FO992" s="136"/>
      <c r="FP992" s="136"/>
      <c r="FQ992" s="136"/>
      <c r="FR992" s="136"/>
      <c r="FS992" s="136"/>
      <c r="FT992" s="136"/>
      <c r="FU992" s="136"/>
      <c r="FV992" s="136"/>
      <c r="FW992" s="136"/>
      <c r="FX992" s="136"/>
      <c r="FY992" s="136"/>
      <c r="FZ992" s="136"/>
      <c r="GA992" s="136"/>
      <c r="GB992" s="136"/>
      <c r="GC992" s="136"/>
      <c r="GD992" s="136"/>
      <c r="GE992" s="136"/>
      <c r="GF992" s="136"/>
      <c r="GG992" s="136"/>
      <c r="GH992" s="136"/>
      <c r="GI992" s="136"/>
      <c r="GJ992" s="136"/>
      <c r="GK992" s="136"/>
      <c r="GL992" s="136"/>
      <c r="GM992" s="136"/>
      <c r="GN992" s="136"/>
      <c r="GO992" s="136"/>
      <c r="GP992" s="136"/>
      <c r="GQ992" s="136"/>
      <c r="GR992" s="136"/>
      <c r="GS992" s="136"/>
      <c r="GT992" s="136"/>
      <c r="GU992" s="136"/>
      <c r="GV992" s="136"/>
      <c r="GW992" s="136"/>
      <c r="GX992" s="136"/>
      <c r="GY992" s="136"/>
      <c r="GZ992" s="136"/>
      <c r="HA992" s="136"/>
      <c r="HB992" s="136"/>
      <c r="HC992" s="136"/>
      <c r="HD992" s="136"/>
      <c r="HE992" s="136"/>
      <c r="HF992" s="136"/>
      <c r="HG992" s="136"/>
      <c r="HH992" s="136"/>
      <c r="HI992" s="136"/>
      <c r="HJ992" s="136"/>
      <c r="HK992" s="136"/>
      <c r="HL992" s="136"/>
      <c r="HM992" s="136"/>
      <c r="HN992" s="136"/>
      <c r="HO992" s="136"/>
      <c r="HP992" s="136"/>
      <c r="HQ992" s="136"/>
      <c r="HR992" s="136"/>
      <c r="HS992" s="136"/>
      <c r="HT992" s="136"/>
      <c r="HU992" s="136"/>
      <c r="HV992" s="136"/>
      <c r="HW992" s="136"/>
      <c r="HX992" s="136"/>
      <c r="HY992" s="136"/>
      <c r="HZ992" s="136"/>
      <c r="IA992" s="136"/>
      <c r="IB992" s="136"/>
      <c r="IC992" s="136"/>
      <c r="ID992" s="136"/>
      <c r="IE992" s="136"/>
      <c r="IF992" s="136"/>
      <c r="IG992" s="136"/>
    </row>
    <row r="993" spans="1:241" ht="15" customHeight="1" x14ac:dyDescent="0.25">
      <c r="A993" s="197" t="s">
        <v>706</v>
      </c>
      <c r="B993" s="205">
        <v>6434884</v>
      </c>
      <c r="C993" s="205">
        <v>2918313</v>
      </c>
      <c r="D993" s="205">
        <v>881124</v>
      </c>
      <c r="E993" s="205">
        <v>1389615</v>
      </c>
      <c r="F993" s="205">
        <v>1863076</v>
      </c>
      <c r="G993" s="205">
        <v>245462</v>
      </c>
      <c r="H993" s="242">
        <v>13732474</v>
      </c>
      <c r="I993" s="136"/>
      <c r="J993" s="197" t="s">
        <v>642</v>
      </c>
      <c r="K993" s="205">
        <v>10951204</v>
      </c>
      <c r="L993" s="205">
        <v>4371952</v>
      </c>
      <c r="M993" s="205">
        <v>830560</v>
      </c>
      <c r="N993" s="205">
        <v>964053</v>
      </c>
      <c r="O993" s="205">
        <v>1123686</v>
      </c>
      <c r="P993" s="205">
        <v>324070</v>
      </c>
      <c r="Q993" s="242">
        <v>18565525</v>
      </c>
      <c r="R993" s="136"/>
      <c r="S993" s="136"/>
      <c r="T993" s="136"/>
      <c r="U993" s="136"/>
      <c r="V993" s="136"/>
      <c r="W993" s="136"/>
      <c r="X993" s="136"/>
      <c r="Y993" s="136"/>
      <c r="Z993" s="136"/>
      <c r="AA993" s="136"/>
      <c r="AB993" s="136"/>
      <c r="AC993" s="136"/>
      <c r="AD993" s="136"/>
      <c r="AE993" s="136"/>
      <c r="AF993" s="136"/>
      <c r="AG993" s="136"/>
      <c r="AH993" s="136"/>
      <c r="AI993" s="136"/>
      <c r="AJ993" s="136"/>
      <c r="AK993" s="136"/>
      <c r="AL993" s="136"/>
      <c r="AM993" s="136"/>
      <c r="AN993" s="136"/>
      <c r="AO993" s="136"/>
      <c r="AP993" s="136"/>
      <c r="AQ993" s="136"/>
      <c r="AR993" s="136"/>
      <c r="AS993" s="136"/>
      <c r="AT993" s="136"/>
      <c r="AU993" s="136"/>
      <c r="AV993" s="136"/>
      <c r="AW993" s="136"/>
      <c r="AX993" s="136"/>
      <c r="AY993" s="136"/>
      <c r="AZ993" s="136"/>
      <c r="BA993" s="136"/>
      <c r="BB993" s="136"/>
      <c r="BC993" s="136"/>
      <c r="BD993" s="136"/>
      <c r="BE993" s="136"/>
      <c r="BF993" s="136"/>
      <c r="BG993" s="136"/>
      <c r="BH993" s="136"/>
      <c r="BI993" s="136"/>
      <c r="BJ993" s="136"/>
      <c r="BK993" s="136"/>
      <c r="BL993" s="136"/>
      <c r="BM993" s="136"/>
      <c r="BN993" s="136"/>
      <c r="BO993" s="136"/>
      <c r="BP993" s="136"/>
      <c r="BQ993" s="136"/>
      <c r="BR993" s="136"/>
      <c r="BS993" s="136"/>
      <c r="BT993" s="136"/>
      <c r="BU993" s="136"/>
      <c r="BV993" s="136"/>
      <c r="BW993" s="136"/>
      <c r="BX993" s="136"/>
      <c r="BY993" s="136"/>
      <c r="BZ993" s="136"/>
      <c r="CA993" s="136"/>
      <c r="CB993" s="136"/>
      <c r="CC993" s="136"/>
      <c r="CD993" s="136"/>
      <c r="CE993" s="136"/>
      <c r="CF993" s="136"/>
      <c r="CG993" s="136"/>
      <c r="CH993" s="136"/>
      <c r="CI993" s="136"/>
      <c r="CJ993" s="136"/>
      <c r="CK993" s="136"/>
      <c r="CL993" s="136"/>
      <c r="CM993" s="136"/>
      <c r="CN993" s="136"/>
      <c r="CO993" s="136"/>
      <c r="CP993" s="136"/>
      <c r="CQ993" s="136"/>
      <c r="CR993" s="136"/>
      <c r="CS993" s="136"/>
      <c r="CT993" s="136"/>
      <c r="CU993" s="136"/>
      <c r="CV993" s="136"/>
      <c r="CW993" s="136"/>
      <c r="CX993" s="136"/>
      <c r="CY993" s="136"/>
      <c r="CZ993" s="136"/>
      <c r="DA993" s="136"/>
      <c r="DB993" s="136"/>
      <c r="DC993" s="136"/>
      <c r="DD993" s="136"/>
      <c r="DE993" s="136"/>
      <c r="DF993" s="136"/>
      <c r="DG993" s="136"/>
      <c r="DH993" s="136"/>
      <c r="DI993" s="136"/>
      <c r="DJ993" s="136"/>
      <c r="DK993" s="136"/>
      <c r="DL993" s="136"/>
      <c r="DM993" s="136"/>
      <c r="DN993" s="136"/>
      <c r="DO993" s="136"/>
      <c r="DP993" s="136"/>
      <c r="DQ993" s="136"/>
      <c r="DR993" s="136"/>
      <c r="DS993" s="136"/>
      <c r="DT993" s="136"/>
      <c r="DU993" s="136"/>
      <c r="DV993" s="136"/>
      <c r="DW993" s="136"/>
      <c r="DX993" s="136"/>
      <c r="DY993" s="136"/>
      <c r="DZ993" s="136"/>
      <c r="EA993" s="136"/>
      <c r="EB993" s="136"/>
      <c r="EC993" s="136"/>
      <c r="ED993" s="136"/>
      <c r="EE993" s="136"/>
      <c r="EF993" s="136"/>
      <c r="EG993" s="136"/>
      <c r="EH993" s="136"/>
      <c r="EI993" s="136"/>
      <c r="EJ993" s="136"/>
      <c r="EK993" s="136"/>
      <c r="EL993" s="136"/>
      <c r="EM993" s="136"/>
      <c r="EN993" s="136"/>
      <c r="EO993" s="136"/>
      <c r="EP993" s="136"/>
      <c r="EQ993" s="136"/>
      <c r="ER993" s="136"/>
      <c r="ES993" s="136"/>
      <c r="ET993" s="136"/>
      <c r="EU993" s="136"/>
      <c r="EV993" s="136"/>
      <c r="EW993" s="136"/>
      <c r="EX993" s="136"/>
      <c r="EY993" s="136"/>
      <c r="EZ993" s="136"/>
      <c r="FA993" s="136"/>
      <c r="FB993" s="136"/>
      <c r="FC993" s="136"/>
      <c r="FD993" s="136"/>
      <c r="FE993" s="136"/>
      <c r="FF993" s="136"/>
      <c r="FG993" s="136"/>
      <c r="FH993" s="136"/>
      <c r="FI993" s="136"/>
      <c r="FJ993" s="136"/>
      <c r="FK993" s="136"/>
      <c r="FL993" s="136"/>
      <c r="FM993" s="136"/>
      <c r="FN993" s="136"/>
      <c r="FO993" s="136"/>
      <c r="FP993" s="136"/>
      <c r="FQ993" s="136"/>
      <c r="FR993" s="136"/>
      <c r="FS993" s="136"/>
      <c r="FT993" s="136"/>
      <c r="FU993" s="136"/>
      <c r="FV993" s="136"/>
      <c r="FW993" s="136"/>
      <c r="FX993" s="136"/>
      <c r="FY993" s="136"/>
      <c r="FZ993" s="136"/>
      <c r="GA993" s="136"/>
      <c r="GB993" s="136"/>
      <c r="GC993" s="136"/>
      <c r="GD993" s="136"/>
      <c r="GE993" s="136"/>
      <c r="GF993" s="136"/>
      <c r="GG993" s="136"/>
      <c r="GH993" s="136"/>
      <c r="GI993" s="136"/>
      <c r="GJ993" s="136"/>
      <c r="GK993" s="136"/>
      <c r="GL993" s="136"/>
      <c r="GM993" s="136"/>
      <c r="GN993" s="136"/>
      <c r="GO993" s="136"/>
      <c r="GP993" s="136"/>
      <c r="GQ993" s="136"/>
      <c r="GR993" s="136"/>
      <c r="GS993" s="136"/>
      <c r="GT993" s="136"/>
      <c r="GU993" s="136"/>
      <c r="GV993" s="136"/>
      <c r="GW993" s="136"/>
      <c r="GX993" s="136"/>
      <c r="GY993" s="136"/>
      <c r="GZ993" s="136"/>
      <c r="HA993" s="136"/>
      <c r="HB993" s="136"/>
      <c r="HC993" s="136"/>
      <c r="HD993" s="136"/>
      <c r="HE993" s="136"/>
      <c r="HF993" s="136"/>
      <c r="HG993" s="136"/>
      <c r="HH993" s="136"/>
      <c r="HI993" s="136"/>
      <c r="HJ993" s="136"/>
      <c r="HK993" s="136"/>
      <c r="HL993" s="136"/>
      <c r="HM993" s="136"/>
      <c r="HN993" s="136"/>
      <c r="HO993" s="136"/>
      <c r="HP993" s="136"/>
      <c r="HQ993" s="136"/>
      <c r="HR993" s="136"/>
      <c r="HS993" s="136"/>
      <c r="HT993" s="136"/>
      <c r="HU993" s="136"/>
      <c r="HV993" s="136"/>
      <c r="HW993" s="136"/>
      <c r="HX993" s="136"/>
      <c r="HY993" s="136"/>
      <c r="HZ993" s="136"/>
      <c r="IA993" s="136"/>
      <c r="IB993" s="136"/>
      <c r="IC993" s="136"/>
      <c r="ID993" s="136"/>
      <c r="IE993" s="136"/>
      <c r="IF993" s="136"/>
      <c r="IG993" s="136"/>
    </row>
    <row r="994" spans="1:241" ht="15" customHeight="1" x14ac:dyDescent="0.25">
      <c r="A994" s="197" t="s">
        <v>634</v>
      </c>
      <c r="B994" s="205">
        <v>8239538</v>
      </c>
      <c r="C994" s="205">
        <v>3926466</v>
      </c>
      <c r="D994" s="205">
        <v>893307</v>
      </c>
      <c r="E994" s="205">
        <v>1343795</v>
      </c>
      <c r="F994" s="205">
        <v>1937876</v>
      </c>
      <c r="G994" s="205">
        <v>325935</v>
      </c>
      <c r="H994" s="242">
        <v>16666917</v>
      </c>
      <c r="I994" s="136"/>
      <c r="J994" s="197" t="s">
        <v>473</v>
      </c>
      <c r="K994" s="205">
        <v>6147102</v>
      </c>
      <c r="L994" s="205">
        <v>3578139</v>
      </c>
      <c r="M994" s="205">
        <v>472752</v>
      </c>
      <c r="N994" s="205">
        <v>1109506</v>
      </c>
      <c r="O994" s="205">
        <v>1369762</v>
      </c>
      <c r="P994" s="205">
        <v>256094</v>
      </c>
      <c r="Q994" s="242">
        <v>12933355</v>
      </c>
      <c r="R994" s="136"/>
      <c r="S994" s="136"/>
      <c r="T994" s="136"/>
      <c r="U994" s="136"/>
      <c r="V994" s="136"/>
      <c r="W994" s="136"/>
      <c r="X994" s="136"/>
      <c r="Y994" s="136"/>
      <c r="Z994" s="136"/>
      <c r="AA994" s="136"/>
      <c r="AB994" s="136"/>
      <c r="AC994" s="136"/>
      <c r="AD994" s="136"/>
      <c r="AE994" s="136"/>
      <c r="AF994" s="136"/>
      <c r="AG994" s="136"/>
      <c r="AH994" s="136"/>
      <c r="AI994" s="136"/>
      <c r="AJ994" s="136"/>
      <c r="AK994" s="136"/>
      <c r="AL994" s="136"/>
      <c r="AM994" s="136"/>
      <c r="AN994" s="136"/>
      <c r="AO994" s="136"/>
      <c r="AP994" s="136"/>
      <c r="AQ994" s="136"/>
      <c r="AR994" s="136"/>
      <c r="AS994" s="136"/>
      <c r="AT994" s="136"/>
      <c r="AU994" s="136"/>
      <c r="AV994" s="136"/>
      <c r="AW994" s="136"/>
      <c r="AX994" s="136"/>
      <c r="AY994" s="136"/>
      <c r="AZ994" s="136"/>
      <c r="BA994" s="136"/>
      <c r="BB994" s="136"/>
      <c r="BC994" s="136"/>
      <c r="BD994" s="136"/>
      <c r="BE994" s="136"/>
      <c r="BF994" s="136"/>
      <c r="BG994" s="136"/>
      <c r="BH994" s="136"/>
      <c r="BI994" s="136"/>
      <c r="BJ994" s="136"/>
      <c r="BK994" s="136"/>
      <c r="BL994" s="136"/>
      <c r="BM994" s="136"/>
      <c r="BN994" s="136"/>
      <c r="BO994" s="136"/>
      <c r="BP994" s="136"/>
      <c r="BQ994" s="136"/>
      <c r="BR994" s="136"/>
      <c r="BS994" s="136"/>
      <c r="BT994" s="136"/>
      <c r="BU994" s="136"/>
      <c r="BV994" s="136"/>
      <c r="BW994" s="136"/>
      <c r="BX994" s="136"/>
      <c r="BY994" s="136"/>
      <c r="BZ994" s="136"/>
      <c r="CA994" s="136"/>
      <c r="CB994" s="136"/>
      <c r="CC994" s="136"/>
      <c r="CD994" s="136"/>
      <c r="CE994" s="136"/>
      <c r="CF994" s="136"/>
      <c r="CG994" s="136"/>
      <c r="CH994" s="136"/>
      <c r="CI994" s="136"/>
      <c r="CJ994" s="136"/>
      <c r="CK994" s="136"/>
      <c r="CL994" s="136"/>
      <c r="CM994" s="136"/>
      <c r="CN994" s="136"/>
      <c r="CO994" s="136"/>
      <c r="CP994" s="136"/>
      <c r="CQ994" s="136"/>
      <c r="CR994" s="136"/>
      <c r="CS994" s="136"/>
      <c r="CT994" s="136"/>
      <c r="CU994" s="136"/>
      <c r="CV994" s="136"/>
      <c r="CW994" s="136"/>
      <c r="CX994" s="136"/>
      <c r="CY994" s="136"/>
      <c r="CZ994" s="136"/>
      <c r="DA994" s="136"/>
      <c r="DB994" s="136"/>
      <c r="DC994" s="136"/>
      <c r="DD994" s="136"/>
      <c r="DE994" s="136"/>
      <c r="DF994" s="136"/>
      <c r="DG994" s="136"/>
      <c r="DH994" s="136"/>
      <c r="DI994" s="136"/>
      <c r="DJ994" s="136"/>
      <c r="DK994" s="136"/>
      <c r="DL994" s="136"/>
      <c r="DM994" s="136"/>
      <c r="DN994" s="136"/>
      <c r="DO994" s="136"/>
      <c r="DP994" s="136"/>
      <c r="DQ994" s="136"/>
      <c r="DR994" s="136"/>
      <c r="DS994" s="136"/>
      <c r="DT994" s="136"/>
      <c r="DU994" s="136"/>
      <c r="DV994" s="136"/>
      <c r="DW994" s="136"/>
      <c r="DX994" s="136"/>
      <c r="DY994" s="136"/>
      <c r="DZ994" s="136"/>
      <c r="EA994" s="136"/>
      <c r="EB994" s="136"/>
      <c r="EC994" s="136"/>
      <c r="ED994" s="136"/>
      <c r="EE994" s="136"/>
      <c r="EF994" s="136"/>
      <c r="EG994" s="136"/>
      <c r="EH994" s="136"/>
      <c r="EI994" s="136"/>
      <c r="EJ994" s="136"/>
      <c r="EK994" s="136"/>
      <c r="EL994" s="136"/>
      <c r="EM994" s="136"/>
      <c r="EN994" s="136"/>
      <c r="EO994" s="136"/>
      <c r="EP994" s="136"/>
      <c r="EQ994" s="136"/>
      <c r="ER994" s="136"/>
      <c r="ES994" s="136"/>
      <c r="ET994" s="136"/>
      <c r="EU994" s="136"/>
      <c r="EV994" s="136"/>
      <c r="EW994" s="136"/>
      <c r="EX994" s="136"/>
      <c r="EY994" s="136"/>
      <c r="EZ994" s="136"/>
      <c r="FA994" s="136"/>
      <c r="FB994" s="136"/>
      <c r="FC994" s="136"/>
      <c r="FD994" s="136"/>
      <c r="FE994" s="136"/>
      <c r="FF994" s="136"/>
      <c r="FG994" s="136"/>
      <c r="FH994" s="136"/>
      <c r="FI994" s="136"/>
      <c r="FJ994" s="136"/>
      <c r="FK994" s="136"/>
      <c r="FL994" s="136"/>
      <c r="FM994" s="136"/>
      <c r="FN994" s="136"/>
      <c r="FO994" s="136"/>
      <c r="FP994" s="136"/>
      <c r="FQ994" s="136"/>
      <c r="FR994" s="136"/>
      <c r="FS994" s="136"/>
      <c r="FT994" s="136"/>
      <c r="FU994" s="136"/>
      <c r="FV994" s="136"/>
      <c r="FW994" s="136"/>
      <c r="FX994" s="136"/>
      <c r="FY994" s="136"/>
      <c r="FZ994" s="136"/>
      <c r="GA994" s="136"/>
      <c r="GB994" s="136"/>
      <c r="GC994" s="136"/>
      <c r="GD994" s="136"/>
      <c r="GE994" s="136"/>
      <c r="GF994" s="136"/>
      <c r="GG994" s="136"/>
      <c r="GH994" s="136"/>
      <c r="GI994" s="136"/>
      <c r="GJ994" s="136"/>
      <c r="GK994" s="136"/>
      <c r="GL994" s="136"/>
      <c r="GM994" s="136"/>
      <c r="GN994" s="136"/>
      <c r="GO994" s="136"/>
      <c r="GP994" s="136"/>
      <c r="GQ994" s="136"/>
      <c r="GR994" s="136"/>
      <c r="GS994" s="136"/>
      <c r="GT994" s="136"/>
      <c r="GU994" s="136"/>
      <c r="GV994" s="136"/>
      <c r="GW994" s="136"/>
      <c r="GX994" s="136"/>
      <c r="GY994" s="136"/>
      <c r="GZ994" s="136"/>
      <c r="HA994" s="136"/>
      <c r="HB994" s="136"/>
      <c r="HC994" s="136"/>
      <c r="HD994" s="136"/>
      <c r="HE994" s="136"/>
      <c r="HF994" s="136"/>
      <c r="HG994" s="136"/>
      <c r="HH994" s="136"/>
      <c r="HI994" s="136"/>
      <c r="HJ994" s="136"/>
      <c r="HK994" s="136"/>
      <c r="HL994" s="136"/>
      <c r="HM994" s="136"/>
      <c r="HN994" s="136"/>
      <c r="HO994" s="136"/>
      <c r="HP994" s="136"/>
      <c r="HQ994" s="136"/>
      <c r="HR994" s="136"/>
      <c r="HS994" s="136"/>
      <c r="HT994" s="136"/>
      <c r="HU994" s="136"/>
      <c r="HV994" s="136"/>
      <c r="HW994" s="136"/>
      <c r="HX994" s="136"/>
      <c r="HY994" s="136"/>
      <c r="HZ994" s="136"/>
      <c r="IA994" s="136"/>
      <c r="IB994" s="136"/>
      <c r="IC994" s="136"/>
      <c r="ID994" s="136"/>
      <c r="IE994" s="136"/>
      <c r="IF994" s="136"/>
      <c r="IG994" s="136"/>
    </row>
    <row r="995" spans="1:241" ht="15" customHeight="1" x14ac:dyDescent="0.25">
      <c r="A995" s="197" t="s">
        <v>432</v>
      </c>
      <c r="B995" s="205">
        <v>3478427</v>
      </c>
      <c r="C995" s="205">
        <v>1812260</v>
      </c>
      <c r="D995" s="205">
        <v>470826</v>
      </c>
      <c r="E995" s="205">
        <v>1678077</v>
      </c>
      <c r="F995" s="205">
        <v>1784782</v>
      </c>
      <c r="G995" s="205">
        <v>287811</v>
      </c>
      <c r="H995" s="242">
        <v>9512183</v>
      </c>
      <c r="I995" s="136"/>
      <c r="J995" s="197" t="s">
        <v>474</v>
      </c>
      <c r="K995" s="205">
        <v>5141074</v>
      </c>
      <c r="L995" s="205">
        <v>2908695</v>
      </c>
      <c r="M995" s="205">
        <v>834254</v>
      </c>
      <c r="N995" s="205">
        <v>1138409</v>
      </c>
      <c r="O995" s="205">
        <v>1760441</v>
      </c>
      <c r="P995" s="205">
        <v>338538</v>
      </c>
      <c r="Q995" s="242">
        <v>12121411</v>
      </c>
      <c r="R995" s="136"/>
      <c r="S995" s="136"/>
      <c r="T995" s="136"/>
      <c r="U995" s="136"/>
      <c r="V995" s="136"/>
      <c r="W995" s="136"/>
      <c r="X995" s="136"/>
      <c r="Y995" s="136"/>
      <c r="Z995" s="136"/>
      <c r="AA995" s="136"/>
      <c r="AB995" s="136"/>
      <c r="AC995" s="136"/>
      <c r="AD995" s="136"/>
      <c r="AE995" s="136"/>
      <c r="AF995" s="136"/>
      <c r="AG995" s="136"/>
      <c r="AH995" s="136"/>
      <c r="AI995" s="136"/>
      <c r="AJ995" s="136"/>
      <c r="AK995" s="136"/>
      <c r="AL995" s="136"/>
      <c r="AM995" s="136"/>
      <c r="AN995" s="136"/>
      <c r="AO995" s="136"/>
      <c r="AP995" s="136"/>
      <c r="AQ995" s="136"/>
      <c r="AR995" s="136"/>
      <c r="AS995" s="136"/>
      <c r="AT995" s="136"/>
      <c r="AU995" s="136"/>
      <c r="AV995" s="136"/>
      <c r="AW995" s="136"/>
      <c r="AX995" s="136"/>
      <c r="AY995" s="136"/>
      <c r="AZ995" s="136"/>
      <c r="BA995" s="136"/>
      <c r="BB995" s="136"/>
      <c r="BC995" s="136"/>
      <c r="BD995" s="136"/>
      <c r="BE995" s="136"/>
      <c r="BF995" s="136"/>
      <c r="BG995" s="136"/>
      <c r="BH995" s="136"/>
      <c r="BI995" s="136"/>
      <c r="BJ995" s="136"/>
      <c r="BK995" s="136"/>
      <c r="BL995" s="136"/>
      <c r="BM995" s="136"/>
      <c r="BN995" s="136"/>
      <c r="BO995" s="136"/>
      <c r="BP995" s="136"/>
      <c r="BQ995" s="136"/>
      <c r="BR995" s="136"/>
      <c r="BS995" s="136"/>
      <c r="BT995" s="136"/>
      <c r="BU995" s="136"/>
      <c r="BV995" s="136"/>
      <c r="BW995" s="136"/>
      <c r="BX995" s="136"/>
      <c r="BY995" s="136"/>
      <c r="BZ995" s="136"/>
      <c r="CA995" s="136"/>
      <c r="CB995" s="136"/>
      <c r="CC995" s="136"/>
      <c r="CD995" s="136"/>
      <c r="CE995" s="136"/>
      <c r="CF995" s="136"/>
      <c r="CG995" s="136"/>
      <c r="CH995" s="136"/>
      <c r="CI995" s="136"/>
      <c r="CJ995" s="136"/>
      <c r="CK995" s="136"/>
      <c r="CL995" s="136"/>
      <c r="CM995" s="136"/>
      <c r="CN995" s="136"/>
      <c r="CO995" s="136"/>
      <c r="CP995" s="136"/>
      <c r="CQ995" s="136"/>
      <c r="CR995" s="136"/>
      <c r="CS995" s="136"/>
      <c r="CT995" s="136"/>
      <c r="CU995" s="136"/>
      <c r="CV995" s="136"/>
      <c r="CW995" s="136"/>
      <c r="CX995" s="136"/>
      <c r="CY995" s="136"/>
      <c r="CZ995" s="136"/>
      <c r="DA995" s="136"/>
      <c r="DB995" s="136"/>
      <c r="DC995" s="136"/>
      <c r="DD995" s="136"/>
      <c r="DE995" s="136"/>
      <c r="DF995" s="136"/>
      <c r="DG995" s="136"/>
      <c r="DH995" s="136"/>
      <c r="DI995" s="136"/>
      <c r="DJ995" s="136"/>
      <c r="DK995" s="136"/>
      <c r="DL995" s="136"/>
      <c r="DM995" s="136"/>
      <c r="DN995" s="136"/>
      <c r="DO995" s="136"/>
      <c r="DP995" s="136"/>
      <c r="DQ995" s="136"/>
      <c r="DR995" s="136"/>
      <c r="DS995" s="136"/>
      <c r="DT995" s="136"/>
      <c r="DU995" s="136"/>
      <c r="DV995" s="136"/>
      <c r="DW995" s="136"/>
      <c r="DX995" s="136"/>
      <c r="DY995" s="136"/>
      <c r="DZ995" s="136"/>
      <c r="EA995" s="136"/>
      <c r="EB995" s="136"/>
      <c r="EC995" s="136"/>
      <c r="ED995" s="136"/>
      <c r="EE995" s="136"/>
      <c r="EF995" s="136"/>
      <c r="EG995" s="136"/>
      <c r="EH995" s="136"/>
      <c r="EI995" s="136"/>
      <c r="EJ995" s="136"/>
      <c r="EK995" s="136"/>
      <c r="EL995" s="136"/>
      <c r="EM995" s="136"/>
      <c r="EN995" s="136"/>
      <c r="EO995" s="136"/>
      <c r="EP995" s="136"/>
      <c r="EQ995" s="136"/>
      <c r="ER995" s="136"/>
      <c r="ES995" s="136"/>
      <c r="ET995" s="136"/>
      <c r="EU995" s="136"/>
      <c r="EV995" s="136"/>
      <c r="EW995" s="136"/>
      <c r="EX995" s="136"/>
      <c r="EY995" s="136"/>
      <c r="EZ995" s="136"/>
      <c r="FA995" s="136"/>
      <c r="FB995" s="136"/>
      <c r="FC995" s="136"/>
      <c r="FD995" s="136"/>
      <c r="FE995" s="136"/>
      <c r="FF995" s="136"/>
      <c r="FG995" s="136"/>
      <c r="FH995" s="136"/>
      <c r="FI995" s="136"/>
      <c r="FJ995" s="136"/>
      <c r="FK995" s="136"/>
      <c r="FL995" s="136"/>
      <c r="FM995" s="136"/>
      <c r="FN995" s="136"/>
      <c r="FO995" s="136"/>
      <c r="FP995" s="136"/>
      <c r="FQ995" s="136"/>
      <c r="FR995" s="136"/>
      <c r="FS995" s="136"/>
      <c r="FT995" s="136"/>
      <c r="FU995" s="136"/>
      <c r="FV995" s="136"/>
      <c r="FW995" s="136"/>
      <c r="FX995" s="136"/>
      <c r="FY995" s="136"/>
      <c r="FZ995" s="136"/>
      <c r="GA995" s="136"/>
      <c r="GB995" s="136"/>
      <c r="GC995" s="136"/>
      <c r="GD995" s="136"/>
      <c r="GE995" s="136"/>
      <c r="GF995" s="136"/>
      <c r="GG995" s="136"/>
      <c r="GH995" s="136"/>
      <c r="GI995" s="136"/>
      <c r="GJ995" s="136"/>
      <c r="GK995" s="136"/>
      <c r="GL995" s="136"/>
      <c r="GM995" s="136"/>
      <c r="GN995" s="136"/>
      <c r="GO995" s="136"/>
      <c r="GP995" s="136"/>
      <c r="GQ995" s="136"/>
      <c r="GR995" s="136"/>
      <c r="GS995" s="136"/>
      <c r="GT995" s="136"/>
      <c r="GU995" s="136"/>
      <c r="GV995" s="136"/>
      <c r="GW995" s="136"/>
      <c r="GX995" s="136"/>
      <c r="GY995" s="136"/>
      <c r="GZ995" s="136"/>
      <c r="HA995" s="136"/>
      <c r="HB995" s="136"/>
      <c r="HC995" s="136"/>
      <c r="HD995" s="136"/>
      <c r="HE995" s="136"/>
      <c r="HF995" s="136"/>
      <c r="HG995" s="136"/>
      <c r="HH995" s="136"/>
      <c r="HI995" s="136"/>
      <c r="HJ995" s="136"/>
      <c r="HK995" s="136"/>
      <c r="HL995" s="136"/>
      <c r="HM995" s="136"/>
      <c r="HN995" s="136"/>
      <c r="HO995" s="136"/>
      <c r="HP995" s="136"/>
      <c r="HQ995" s="136"/>
      <c r="HR995" s="136"/>
      <c r="HS995" s="136"/>
      <c r="HT995" s="136"/>
      <c r="HU995" s="136"/>
      <c r="HV995" s="136"/>
      <c r="HW995" s="136"/>
      <c r="HX995" s="136"/>
      <c r="HY995" s="136"/>
      <c r="HZ995" s="136"/>
      <c r="IA995" s="136"/>
      <c r="IB995" s="136"/>
      <c r="IC995" s="136"/>
      <c r="ID995" s="136"/>
      <c r="IE995" s="136"/>
      <c r="IF995" s="136"/>
      <c r="IG995" s="136"/>
    </row>
    <row r="996" spans="1:241" ht="15" customHeight="1" x14ac:dyDescent="0.25">
      <c r="A996" s="197" t="s">
        <v>433</v>
      </c>
      <c r="B996" s="205">
        <v>5927510</v>
      </c>
      <c r="C996" s="205">
        <v>2887734</v>
      </c>
      <c r="D996" s="205">
        <v>705668</v>
      </c>
      <c r="E996" s="205">
        <v>1515294</v>
      </c>
      <c r="F996" s="205">
        <v>2402759</v>
      </c>
      <c r="G996" s="205">
        <v>367682</v>
      </c>
      <c r="H996" s="242">
        <v>13806647</v>
      </c>
      <c r="I996" s="136"/>
      <c r="J996" s="197" t="s">
        <v>475</v>
      </c>
      <c r="K996" s="205">
        <v>7353076</v>
      </c>
      <c r="L996" s="205">
        <v>2431451</v>
      </c>
      <c r="M996" s="205">
        <v>628458</v>
      </c>
      <c r="N996" s="205">
        <v>1830517</v>
      </c>
      <c r="O996" s="205">
        <v>1914061</v>
      </c>
      <c r="P996" s="205">
        <v>361903</v>
      </c>
      <c r="Q996" s="242">
        <v>14519466</v>
      </c>
      <c r="R996" s="136"/>
      <c r="S996" s="136"/>
      <c r="T996" s="136"/>
      <c r="U996" s="136"/>
      <c r="V996" s="136"/>
      <c r="W996" s="136"/>
      <c r="X996" s="136"/>
      <c r="Y996" s="136"/>
      <c r="Z996" s="136"/>
      <c r="AA996" s="136"/>
      <c r="AB996" s="136"/>
      <c r="AC996" s="136"/>
      <c r="AD996" s="136"/>
      <c r="AE996" s="136"/>
      <c r="AF996" s="136"/>
      <c r="AG996" s="136"/>
      <c r="AH996" s="136"/>
      <c r="AI996" s="136"/>
      <c r="AJ996" s="136"/>
      <c r="AK996" s="136"/>
      <c r="AL996" s="136"/>
      <c r="AM996" s="136"/>
      <c r="AN996" s="136"/>
      <c r="AO996" s="136"/>
      <c r="AP996" s="136"/>
      <c r="AQ996" s="136"/>
      <c r="AR996" s="136"/>
      <c r="AS996" s="136"/>
      <c r="AT996" s="136"/>
      <c r="AU996" s="136"/>
      <c r="AV996" s="136"/>
      <c r="AW996" s="136"/>
      <c r="AX996" s="136"/>
      <c r="AY996" s="136"/>
      <c r="AZ996" s="136"/>
      <c r="BA996" s="136"/>
      <c r="BB996" s="136"/>
      <c r="BC996" s="136"/>
      <c r="BD996" s="136"/>
      <c r="BE996" s="136"/>
      <c r="BF996" s="136"/>
      <c r="BG996" s="136"/>
      <c r="BH996" s="136"/>
      <c r="BI996" s="136"/>
      <c r="BJ996" s="136"/>
      <c r="BK996" s="136"/>
      <c r="BL996" s="136"/>
      <c r="BM996" s="136"/>
      <c r="BN996" s="136"/>
      <c r="BO996" s="136"/>
      <c r="BP996" s="136"/>
      <c r="BQ996" s="136"/>
      <c r="BR996" s="136"/>
      <c r="BS996" s="136"/>
      <c r="BT996" s="136"/>
      <c r="BU996" s="136"/>
      <c r="BV996" s="136"/>
      <c r="BW996" s="136"/>
      <c r="BX996" s="136"/>
      <c r="BY996" s="136"/>
      <c r="BZ996" s="136"/>
      <c r="CA996" s="136"/>
      <c r="CB996" s="136"/>
      <c r="CC996" s="136"/>
      <c r="CD996" s="136"/>
      <c r="CE996" s="136"/>
      <c r="CF996" s="136"/>
      <c r="CG996" s="136"/>
      <c r="CH996" s="136"/>
      <c r="CI996" s="136"/>
      <c r="CJ996" s="136"/>
      <c r="CK996" s="136"/>
      <c r="CL996" s="136"/>
      <c r="CM996" s="136"/>
      <c r="CN996" s="136"/>
      <c r="CO996" s="136"/>
      <c r="CP996" s="136"/>
      <c r="CQ996" s="136"/>
      <c r="CR996" s="136"/>
      <c r="CS996" s="136"/>
      <c r="CT996" s="136"/>
      <c r="CU996" s="136"/>
      <c r="CV996" s="136"/>
      <c r="CW996" s="136"/>
      <c r="CX996" s="136"/>
      <c r="CY996" s="136"/>
      <c r="CZ996" s="136"/>
      <c r="DA996" s="136"/>
      <c r="DB996" s="136"/>
      <c r="DC996" s="136"/>
      <c r="DD996" s="136"/>
      <c r="DE996" s="136"/>
      <c r="DF996" s="136"/>
      <c r="DG996" s="136"/>
      <c r="DH996" s="136"/>
      <c r="DI996" s="136"/>
      <c r="DJ996" s="136"/>
      <c r="DK996" s="136"/>
      <c r="DL996" s="136"/>
      <c r="DM996" s="136"/>
      <c r="DN996" s="136"/>
      <c r="DO996" s="136"/>
      <c r="DP996" s="136"/>
      <c r="DQ996" s="136"/>
      <c r="DR996" s="136"/>
      <c r="DS996" s="136"/>
      <c r="DT996" s="136"/>
      <c r="DU996" s="136"/>
      <c r="DV996" s="136"/>
      <c r="DW996" s="136"/>
      <c r="DX996" s="136"/>
      <c r="DY996" s="136"/>
      <c r="DZ996" s="136"/>
      <c r="EA996" s="136"/>
      <c r="EB996" s="136"/>
      <c r="EC996" s="136"/>
      <c r="ED996" s="136"/>
      <c r="EE996" s="136"/>
      <c r="EF996" s="136"/>
      <c r="EG996" s="136"/>
      <c r="EH996" s="136"/>
      <c r="EI996" s="136"/>
      <c r="EJ996" s="136"/>
      <c r="EK996" s="136"/>
      <c r="EL996" s="136"/>
      <c r="EM996" s="136"/>
      <c r="EN996" s="136"/>
      <c r="EO996" s="136"/>
      <c r="EP996" s="136"/>
      <c r="EQ996" s="136"/>
      <c r="ER996" s="136"/>
      <c r="ES996" s="136"/>
      <c r="ET996" s="136"/>
      <c r="EU996" s="136"/>
      <c r="EV996" s="136"/>
      <c r="EW996" s="136"/>
      <c r="EX996" s="136"/>
      <c r="EY996" s="136"/>
      <c r="EZ996" s="136"/>
      <c r="FA996" s="136"/>
      <c r="FB996" s="136"/>
      <c r="FC996" s="136"/>
      <c r="FD996" s="136"/>
      <c r="FE996" s="136"/>
      <c r="FF996" s="136"/>
      <c r="FG996" s="136"/>
      <c r="FH996" s="136"/>
      <c r="FI996" s="136"/>
      <c r="FJ996" s="136"/>
      <c r="FK996" s="136"/>
      <c r="FL996" s="136"/>
      <c r="FM996" s="136"/>
      <c r="FN996" s="136"/>
      <c r="FO996" s="136"/>
      <c r="FP996" s="136"/>
      <c r="FQ996" s="136"/>
      <c r="FR996" s="136"/>
      <c r="FS996" s="136"/>
      <c r="FT996" s="136"/>
      <c r="FU996" s="136"/>
      <c r="FV996" s="136"/>
      <c r="FW996" s="136"/>
      <c r="FX996" s="136"/>
      <c r="FY996" s="136"/>
      <c r="FZ996" s="136"/>
      <c r="GA996" s="136"/>
      <c r="GB996" s="136"/>
      <c r="GC996" s="136"/>
      <c r="GD996" s="136"/>
      <c r="GE996" s="136"/>
      <c r="GF996" s="136"/>
      <c r="GG996" s="136"/>
      <c r="GH996" s="136"/>
      <c r="GI996" s="136"/>
      <c r="GJ996" s="136"/>
      <c r="GK996" s="136"/>
      <c r="GL996" s="136"/>
      <c r="GM996" s="136"/>
      <c r="GN996" s="136"/>
      <c r="GO996" s="136"/>
      <c r="GP996" s="136"/>
      <c r="GQ996" s="136"/>
      <c r="GR996" s="136"/>
      <c r="GS996" s="136"/>
      <c r="GT996" s="136"/>
      <c r="GU996" s="136"/>
      <c r="GV996" s="136"/>
      <c r="GW996" s="136"/>
      <c r="GX996" s="136"/>
      <c r="GY996" s="136"/>
      <c r="GZ996" s="136"/>
      <c r="HA996" s="136"/>
      <c r="HB996" s="136"/>
      <c r="HC996" s="136"/>
      <c r="HD996" s="136"/>
      <c r="HE996" s="136"/>
      <c r="HF996" s="136"/>
      <c r="HG996" s="136"/>
      <c r="HH996" s="136"/>
      <c r="HI996" s="136"/>
      <c r="HJ996" s="136"/>
      <c r="HK996" s="136"/>
      <c r="HL996" s="136"/>
      <c r="HM996" s="136"/>
      <c r="HN996" s="136"/>
      <c r="HO996" s="136"/>
      <c r="HP996" s="136"/>
      <c r="HQ996" s="136"/>
      <c r="HR996" s="136"/>
      <c r="HS996" s="136"/>
      <c r="HT996" s="136"/>
      <c r="HU996" s="136"/>
      <c r="HV996" s="136"/>
      <c r="HW996" s="136"/>
      <c r="HX996" s="136"/>
      <c r="HY996" s="136"/>
      <c r="HZ996" s="136"/>
      <c r="IA996" s="136"/>
      <c r="IB996" s="136"/>
      <c r="IC996" s="136"/>
      <c r="ID996" s="136"/>
      <c r="IE996" s="136"/>
      <c r="IF996" s="136"/>
      <c r="IG996" s="136"/>
    </row>
    <row r="997" spans="1:241" ht="15" customHeight="1" x14ac:dyDescent="0.25">
      <c r="A997" s="197" t="s">
        <v>434</v>
      </c>
      <c r="B997" s="205">
        <v>6263553</v>
      </c>
      <c r="C997" s="205">
        <v>2274900</v>
      </c>
      <c r="D997" s="205">
        <v>758584</v>
      </c>
      <c r="E997" s="205">
        <v>1479593</v>
      </c>
      <c r="F997" s="205">
        <v>2258696</v>
      </c>
      <c r="G997" s="205">
        <v>376545</v>
      </c>
      <c r="H997" s="242">
        <v>13411871</v>
      </c>
      <c r="I997" s="136"/>
      <c r="J997" s="197" t="s">
        <v>716</v>
      </c>
      <c r="K997" s="205">
        <v>10277694</v>
      </c>
      <c r="L997" s="205">
        <v>4038084</v>
      </c>
      <c r="M997" s="205">
        <v>652303</v>
      </c>
      <c r="N997" s="205">
        <v>1234958</v>
      </c>
      <c r="O997" s="205">
        <v>1674220</v>
      </c>
      <c r="P997" s="205">
        <v>354994</v>
      </c>
      <c r="Q997" s="242">
        <v>18232253</v>
      </c>
      <c r="R997" s="136"/>
      <c r="S997" s="136"/>
      <c r="T997" s="136"/>
      <c r="U997" s="136"/>
      <c r="V997" s="136"/>
      <c r="W997" s="136"/>
      <c r="X997" s="136"/>
      <c r="Y997" s="136"/>
      <c r="Z997" s="136"/>
      <c r="AA997" s="136"/>
      <c r="AB997" s="136"/>
      <c r="AC997" s="136"/>
      <c r="AD997" s="136"/>
      <c r="AE997" s="136"/>
      <c r="AF997" s="136"/>
      <c r="AG997" s="136"/>
      <c r="AH997" s="136"/>
      <c r="AI997" s="136"/>
      <c r="AJ997" s="136"/>
      <c r="AK997" s="136"/>
      <c r="AL997" s="136"/>
      <c r="AM997" s="136"/>
      <c r="AN997" s="136"/>
      <c r="AO997" s="136"/>
      <c r="AP997" s="136"/>
      <c r="AQ997" s="136"/>
      <c r="AR997" s="136"/>
      <c r="AS997" s="136"/>
      <c r="AT997" s="136"/>
      <c r="AU997" s="136"/>
      <c r="AV997" s="136"/>
      <c r="AW997" s="136"/>
      <c r="AX997" s="136"/>
      <c r="AY997" s="136"/>
      <c r="AZ997" s="136"/>
      <c r="BA997" s="136"/>
      <c r="BB997" s="136"/>
      <c r="BC997" s="136"/>
      <c r="BD997" s="136"/>
      <c r="BE997" s="136"/>
      <c r="BF997" s="136"/>
      <c r="BG997" s="136"/>
      <c r="BH997" s="136"/>
      <c r="BI997" s="136"/>
      <c r="BJ997" s="136"/>
      <c r="BK997" s="136"/>
      <c r="BL997" s="136"/>
      <c r="BM997" s="136"/>
      <c r="BN997" s="136"/>
      <c r="BO997" s="136"/>
      <c r="BP997" s="136"/>
      <c r="BQ997" s="136"/>
      <c r="BR997" s="136"/>
      <c r="BS997" s="136"/>
      <c r="BT997" s="136"/>
      <c r="BU997" s="136"/>
      <c r="BV997" s="136"/>
      <c r="BW997" s="136"/>
      <c r="BX997" s="136"/>
      <c r="BY997" s="136"/>
      <c r="BZ997" s="136"/>
      <c r="CA997" s="136"/>
      <c r="CB997" s="136"/>
      <c r="CC997" s="136"/>
      <c r="CD997" s="136"/>
      <c r="CE997" s="136"/>
      <c r="CF997" s="136"/>
      <c r="CG997" s="136"/>
      <c r="CH997" s="136"/>
      <c r="CI997" s="136"/>
      <c r="CJ997" s="136"/>
      <c r="CK997" s="136"/>
      <c r="CL997" s="136"/>
      <c r="CM997" s="136"/>
      <c r="CN997" s="136"/>
      <c r="CO997" s="136"/>
      <c r="CP997" s="136"/>
      <c r="CQ997" s="136"/>
      <c r="CR997" s="136"/>
      <c r="CS997" s="136"/>
      <c r="CT997" s="136"/>
      <c r="CU997" s="136"/>
      <c r="CV997" s="136"/>
      <c r="CW997" s="136"/>
      <c r="CX997" s="136"/>
      <c r="CY997" s="136"/>
      <c r="CZ997" s="136"/>
      <c r="DA997" s="136"/>
      <c r="DB997" s="136"/>
      <c r="DC997" s="136"/>
      <c r="DD997" s="136"/>
      <c r="DE997" s="136"/>
      <c r="DF997" s="136"/>
      <c r="DG997" s="136"/>
      <c r="DH997" s="136"/>
      <c r="DI997" s="136"/>
      <c r="DJ997" s="136"/>
      <c r="DK997" s="136"/>
      <c r="DL997" s="136"/>
      <c r="DM997" s="136"/>
      <c r="DN997" s="136"/>
      <c r="DO997" s="136"/>
      <c r="DP997" s="136"/>
      <c r="DQ997" s="136"/>
      <c r="DR997" s="136"/>
      <c r="DS997" s="136"/>
      <c r="DT997" s="136"/>
      <c r="DU997" s="136"/>
      <c r="DV997" s="136"/>
      <c r="DW997" s="136"/>
      <c r="DX997" s="136"/>
      <c r="DY997" s="136"/>
      <c r="DZ997" s="136"/>
      <c r="EA997" s="136"/>
      <c r="EB997" s="136"/>
      <c r="EC997" s="136"/>
      <c r="ED997" s="136"/>
      <c r="EE997" s="136"/>
      <c r="EF997" s="136"/>
      <c r="EG997" s="136"/>
      <c r="EH997" s="136"/>
      <c r="EI997" s="136"/>
      <c r="EJ997" s="136"/>
      <c r="EK997" s="136"/>
      <c r="EL997" s="136"/>
      <c r="EM997" s="136"/>
      <c r="EN997" s="136"/>
      <c r="EO997" s="136"/>
      <c r="EP997" s="136"/>
      <c r="EQ997" s="136"/>
      <c r="ER997" s="136"/>
      <c r="ES997" s="136"/>
      <c r="ET997" s="136"/>
      <c r="EU997" s="136"/>
      <c r="EV997" s="136"/>
      <c r="EW997" s="136"/>
      <c r="EX997" s="136"/>
      <c r="EY997" s="136"/>
      <c r="EZ997" s="136"/>
      <c r="FA997" s="136"/>
      <c r="FB997" s="136"/>
      <c r="FC997" s="136"/>
      <c r="FD997" s="136"/>
      <c r="FE997" s="136"/>
      <c r="FF997" s="136"/>
      <c r="FG997" s="136"/>
      <c r="FH997" s="136"/>
      <c r="FI997" s="136"/>
      <c r="FJ997" s="136"/>
      <c r="FK997" s="136"/>
      <c r="FL997" s="136"/>
      <c r="FM997" s="136"/>
      <c r="FN997" s="136"/>
      <c r="FO997" s="136"/>
      <c r="FP997" s="136"/>
      <c r="FQ997" s="136"/>
      <c r="FR997" s="136"/>
      <c r="FS997" s="136"/>
      <c r="FT997" s="136"/>
      <c r="FU997" s="136"/>
      <c r="FV997" s="136"/>
      <c r="FW997" s="136"/>
      <c r="FX997" s="136"/>
      <c r="FY997" s="136"/>
      <c r="FZ997" s="136"/>
      <c r="GA997" s="136"/>
      <c r="GB997" s="136"/>
      <c r="GC997" s="136"/>
      <c r="GD997" s="136"/>
      <c r="GE997" s="136"/>
      <c r="GF997" s="136"/>
      <c r="GG997" s="136"/>
      <c r="GH997" s="136"/>
      <c r="GI997" s="136"/>
      <c r="GJ997" s="136"/>
      <c r="GK997" s="136"/>
      <c r="GL997" s="136"/>
      <c r="GM997" s="136"/>
      <c r="GN997" s="136"/>
      <c r="GO997" s="136"/>
      <c r="GP997" s="136"/>
      <c r="GQ997" s="136"/>
      <c r="GR997" s="136"/>
      <c r="GS997" s="136"/>
      <c r="GT997" s="136"/>
      <c r="GU997" s="136"/>
      <c r="GV997" s="136"/>
      <c r="GW997" s="136"/>
      <c r="GX997" s="136"/>
      <c r="GY997" s="136"/>
      <c r="GZ997" s="136"/>
      <c r="HA997" s="136"/>
      <c r="HB997" s="136"/>
      <c r="HC997" s="136"/>
      <c r="HD997" s="136"/>
      <c r="HE997" s="136"/>
      <c r="HF997" s="136"/>
      <c r="HG997" s="136"/>
      <c r="HH997" s="136"/>
      <c r="HI997" s="136"/>
      <c r="HJ997" s="136"/>
      <c r="HK997" s="136"/>
      <c r="HL997" s="136"/>
      <c r="HM997" s="136"/>
      <c r="HN997" s="136"/>
      <c r="HO997" s="136"/>
      <c r="HP997" s="136"/>
      <c r="HQ997" s="136"/>
      <c r="HR997" s="136"/>
      <c r="HS997" s="136"/>
      <c r="HT997" s="136"/>
      <c r="HU997" s="136"/>
      <c r="HV997" s="136"/>
      <c r="HW997" s="136"/>
      <c r="HX997" s="136"/>
      <c r="HY997" s="136"/>
      <c r="HZ997" s="136"/>
      <c r="IA997" s="136"/>
      <c r="IB997" s="136"/>
      <c r="IC997" s="136"/>
      <c r="ID997" s="136"/>
      <c r="IE997" s="136"/>
      <c r="IF997" s="136"/>
      <c r="IG997" s="136"/>
    </row>
    <row r="998" spans="1:241" ht="15" customHeight="1" x14ac:dyDescent="0.25">
      <c r="A998" s="197" t="s">
        <v>707</v>
      </c>
      <c r="B998" s="205">
        <v>6140887</v>
      </c>
      <c r="C998" s="205">
        <v>2677516</v>
      </c>
      <c r="D998" s="205">
        <v>829443</v>
      </c>
      <c r="E998" s="205">
        <v>1547305</v>
      </c>
      <c r="F998" s="205">
        <v>1901969</v>
      </c>
      <c r="G998" s="205">
        <v>343737</v>
      </c>
      <c r="H998" s="242">
        <v>13440857</v>
      </c>
      <c r="I998" s="136"/>
      <c r="J998" s="197" t="s">
        <v>643</v>
      </c>
      <c r="K998" s="205">
        <v>6842644</v>
      </c>
      <c r="L998" s="205">
        <v>4339660</v>
      </c>
      <c r="M998" s="205">
        <v>524127</v>
      </c>
      <c r="N998" s="205">
        <v>1118985</v>
      </c>
      <c r="O998" s="205">
        <v>1623379</v>
      </c>
      <c r="P998" s="205">
        <v>300835</v>
      </c>
      <c r="Q998" s="242">
        <v>14749630</v>
      </c>
      <c r="R998" s="136"/>
      <c r="S998" s="136"/>
      <c r="T998" s="136"/>
      <c r="U998" s="136"/>
      <c r="V998" s="136"/>
      <c r="W998" s="136"/>
      <c r="X998" s="136"/>
      <c r="Y998" s="136"/>
      <c r="Z998" s="136"/>
      <c r="AA998" s="136"/>
      <c r="AB998" s="136"/>
      <c r="AC998" s="136"/>
      <c r="AD998" s="136"/>
      <c r="AE998" s="136"/>
      <c r="AF998" s="136"/>
      <c r="AG998" s="136"/>
      <c r="AH998" s="136"/>
      <c r="AI998" s="136"/>
      <c r="AJ998" s="136"/>
      <c r="AK998" s="136"/>
      <c r="AL998" s="136"/>
      <c r="AM998" s="136"/>
      <c r="AN998" s="136"/>
      <c r="AO998" s="136"/>
      <c r="AP998" s="136"/>
      <c r="AQ998" s="136"/>
      <c r="AR998" s="136"/>
      <c r="AS998" s="136"/>
      <c r="AT998" s="136"/>
      <c r="AU998" s="136"/>
      <c r="AV998" s="136"/>
      <c r="AW998" s="136"/>
      <c r="AX998" s="136"/>
      <c r="AY998" s="136"/>
      <c r="AZ998" s="136"/>
      <c r="BA998" s="136"/>
      <c r="BB998" s="136"/>
      <c r="BC998" s="136"/>
      <c r="BD998" s="136"/>
      <c r="BE998" s="136"/>
      <c r="BF998" s="136"/>
      <c r="BG998" s="136"/>
      <c r="BH998" s="136"/>
      <c r="BI998" s="136"/>
      <c r="BJ998" s="136"/>
      <c r="BK998" s="136"/>
      <c r="BL998" s="136"/>
      <c r="BM998" s="136"/>
      <c r="BN998" s="136"/>
      <c r="BO998" s="136"/>
      <c r="BP998" s="136"/>
      <c r="BQ998" s="136"/>
      <c r="BR998" s="136"/>
      <c r="BS998" s="136"/>
      <c r="BT998" s="136"/>
      <c r="BU998" s="136"/>
      <c r="BV998" s="136"/>
      <c r="BW998" s="136"/>
      <c r="BX998" s="136"/>
      <c r="BY998" s="136"/>
      <c r="BZ998" s="136"/>
      <c r="CA998" s="136"/>
      <c r="CB998" s="136"/>
      <c r="CC998" s="136"/>
      <c r="CD998" s="136"/>
      <c r="CE998" s="136"/>
      <c r="CF998" s="136"/>
      <c r="CG998" s="136"/>
      <c r="CH998" s="136"/>
      <c r="CI998" s="136"/>
      <c r="CJ998" s="136"/>
      <c r="CK998" s="136"/>
      <c r="CL998" s="136"/>
      <c r="CM998" s="136"/>
      <c r="CN998" s="136"/>
      <c r="CO998" s="136"/>
      <c r="CP998" s="136"/>
      <c r="CQ998" s="136"/>
      <c r="CR998" s="136"/>
      <c r="CS998" s="136"/>
      <c r="CT998" s="136"/>
      <c r="CU998" s="136"/>
      <c r="CV998" s="136"/>
      <c r="CW998" s="136"/>
      <c r="CX998" s="136"/>
      <c r="CY998" s="136"/>
      <c r="CZ998" s="136"/>
      <c r="DA998" s="136"/>
      <c r="DB998" s="136"/>
      <c r="DC998" s="136"/>
      <c r="DD998" s="136"/>
      <c r="DE998" s="136"/>
      <c r="DF998" s="136"/>
      <c r="DG998" s="136"/>
      <c r="DH998" s="136"/>
      <c r="DI998" s="136"/>
      <c r="DJ998" s="136"/>
      <c r="DK998" s="136"/>
      <c r="DL998" s="136"/>
      <c r="DM998" s="136"/>
      <c r="DN998" s="136"/>
      <c r="DO998" s="136"/>
      <c r="DP998" s="136"/>
      <c r="DQ998" s="136"/>
      <c r="DR998" s="136"/>
      <c r="DS998" s="136"/>
      <c r="DT998" s="136"/>
      <c r="DU998" s="136"/>
      <c r="DV998" s="136"/>
      <c r="DW998" s="136"/>
      <c r="DX998" s="136"/>
      <c r="DY998" s="136"/>
      <c r="DZ998" s="136"/>
      <c r="EA998" s="136"/>
      <c r="EB998" s="136"/>
      <c r="EC998" s="136"/>
      <c r="ED998" s="136"/>
      <c r="EE998" s="136"/>
      <c r="EF998" s="136"/>
      <c r="EG998" s="136"/>
      <c r="EH998" s="136"/>
      <c r="EI998" s="136"/>
      <c r="EJ998" s="136"/>
      <c r="EK998" s="136"/>
      <c r="EL998" s="136"/>
      <c r="EM998" s="136"/>
      <c r="EN998" s="136"/>
      <c r="EO998" s="136"/>
      <c r="EP998" s="136"/>
      <c r="EQ998" s="136"/>
      <c r="ER998" s="136"/>
      <c r="ES998" s="136"/>
      <c r="ET998" s="136"/>
      <c r="EU998" s="136"/>
      <c r="EV998" s="136"/>
      <c r="EW998" s="136"/>
      <c r="EX998" s="136"/>
      <c r="EY998" s="136"/>
      <c r="EZ998" s="136"/>
      <c r="FA998" s="136"/>
      <c r="FB998" s="136"/>
      <c r="FC998" s="136"/>
      <c r="FD998" s="136"/>
      <c r="FE998" s="136"/>
      <c r="FF998" s="136"/>
      <c r="FG998" s="136"/>
      <c r="FH998" s="136"/>
      <c r="FI998" s="136"/>
      <c r="FJ998" s="136"/>
      <c r="FK998" s="136"/>
      <c r="FL998" s="136"/>
      <c r="FM998" s="136"/>
      <c r="FN998" s="136"/>
      <c r="FO998" s="136"/>
      <c r="FP998" s="136"/>
      <c r="FQ998" s="136"/>
      <c r="FR998" s="136"/>
      <c r="FS998" s="136"/>
      <c r="FT998" s="136"/>
      <c r="FU998" s="136"/>
      <c r="FV998" s="136"/>
      <c r="FW998" s="136"/>
      <c r="FX998" s="136"/>
      <c r="FY998" s="136"/>
      <c r="FZ998" s="136"/>
      <c r="GA998" s="136"/>
      <c r="GB998" s="136"/>
      <c r="GC998" s="136"/>
      <c r="GD998" s="136"/>
      <c r="GE998" s="136"/>
      <c r="GF998" s="136"/>
      <c r="GG998" s="136"/>
      <c r="GH998" s="136"/>
      <c r="GI998" s="136"/>
      <c r="GJ998" s="136"/>
      <c r="GK998" s="136"/>
      <c r="GL998" s="136"/>
      <c r="GM998" s="136"/>
      <c r="GN998" s="136"/>
      <c r="GO998" s="136"/>
      <c r="GP998" s="136"/>
      <c r="GQ998" s="136"/>
      <c r="GR998" s="136"/>
      <c r="GS998" s="136"/>
      <c r="GT998" s="136"/>
      <c r="GU998" s="136"/>
      <c r="GV998" s="136"/>
      <c r="GW998" s="136"/>
      <c r="GX998" s="136"/>
      <c r="GY998" s="136"/>
      <c r="GZ998" s="136"/>
      <c r="HA998" s="136"/>
      <c r="HB998" s="136"/>
      <c r="HC998" s="136"/>
      <c r="HD998" s="136"/>
      <c r="HE998" s="136"/>
      <c r="HF998" s="136"/>
      <c r="HG998" s="136"/>
      <c r="HH998" s="136"/>
      <c r="HI998" s="136"/>
      <c r="HJ998" s="136"/>
      <c r="HK998" s="136"/>
      <c r="HL998" s="136"/>
      <c r="HM998" s="136"/>
      <c r="HN998" s="136"/>
      <c r="HO998" s="136"/>
      <c r="HP998" s="136"/>
      <c r="HQ998" s="136"/>
      <c r="HR998" s="136"/>
      <c r="HS998" s="136"/>
      <c r="HT998" s="136"/>
      <c r="HU998" s="136"/>
      <c r="HV998" s="136"/>
      <c r="HW998" s="136"/>
      <c r="HX998" s="136"/>
      <c r="HY998" s="136"/>
      <c r="HZ998" s="136"/>
      <c r="IA998" s="136"/>
      <c r="IB998" s="136"/>
      <c r="IC998" s="136"/>
      <c r="ID998" s="136"/>
      <c r="IE998" s="136"/>
      <c r="IF998" s="136"/>
      <c r="IG998" s="136"/>
    </row>
    <row r="999" spans="1:241" ht="15" customHeight="1" x14ac:dyDescent="0.25">
      <c r="A999" s="197" t="s">
        <v>635</v>
      </c>
      <c r="B999" s="205">
        <v>4050251</v>
      </c>
      <c r="C999" s="205">
        <v>2429340</v>
      </c>
      <c r="D999" s="205">
        <v>649569</v>
      </c>
      <c r="E999" s="205">
        <v>1281172</v>
      </c>
      <c r="F999" s="205">
        <v>1838981</v>
      </c>
      <c r="G999" s="205">
        <v>435199</v>
      </c>
      <c r="H999" s="242">
        <v>10684512</v>
      </c>
      <c r="I999" s="136"/>
      <c r="J999" s="197" t="s">
        <v>478</v>
      </c>
      <c r="K999" s="205">
        <v>5108239</v>
      </c>
      <c r="L999" s="205">
        <v>3122603</v>
      </c>
      <c r="M999" s="205">
        <v>472117</v>
      </c>
      <c r="N999" s="205">
        <v>1000659</v>
      </c>
      <c r="O999" s="205">
        <v>1282540</v>
      </c>
      <c r="P999" s="205">
        <v>279637</v>
      </c>
      <c r="Q999" s="242">
        <v>11265795</v>
      </c>
      <c r="R999" s="136"/>
      <c r="S999" s="136"/>
      <c r="T999" s="136"/>
      <c r="U999" s="136"/>
      <c r="V999" s="136"/>
      <c r="W999" s="136"/>
      <c r="X999" s="136"/>
      <c r="Y999" s="136"/>
      <c r="Z999" s="136"/>
      <c r="AA999" s="136"/>
      <c r="AB999" s="136"/>
      <c r="AC999" s="136"/>
      <c r="AD999" s="136"/>
      <c r="AE999" s="136"/>
      <c r="AF999" s="136"/>
      <c r="AG999" s="136"/>
      <c r="AH999" s="136"/>
      <c r="AI999" s="136"/>
      <c r="AJ999" s="136"/>
      <c r="AK999" s="136"/>
      <c r="AL999" s="136"/>
      <c r="AM999" s="136"/>
      <c r="AN999" s="136"/>
      <c r="AO999" s="136"/>
      <c r="AP999" s="136"/>
      <c r="AQ999" s="136"/>
      <c r="AR999" s="136"/>
      <c r="AS999" s="136"/>
      <c r="AT999" s="136"/>
      <c r="AU999" s="136"/>
      <c r="AV999" s="136"/>
      <c r="AW999" s="136"/>
      <c r="AX999" s="136"/>
      <c r="AY999" s="136"/>
      <c r="AZ999" s="136"/>
      <c r="BA999" s="136"/>
      <c r="BB999" s="136"/>
      <c r="BC999" s="136"/>
      <c r="BD999" s="136"/>
      <c r="BE999" s="136"/>
      <c r="BF999" s="136"/>
      <c r="BG999" s="136"/>
      <c r="BH999" s="136"/>
      <c r="BI999" s="136"/>
      <c r="BJ999" s="136"/>
      <c r="BK999" s="136"/>
      <c r="BL999" s="136"/>
      <c r="BM999" s="136"/>
      <c r="BN999" s="136"/>
      <c r="BO999" s="136"/>
      <c r="BP999" s="136"/>
      <c r="BQ999" s="136"/>
      <c r="BR999" s="136"/>
      <c r="BS999" s="136"/>
      <c r="BT999" s="136"/>
      <c r="BU999" s="136"/>
      <c r="BV999" s="136"/>
      <c r="BW999" s="136"/>
      <c r="BX999" s="136"/>
      <c r="BY999" s="136"/>
      <c r="BZ999" s="136"/>
      <c r="CA999" s="136"/>
      <c r="CB999" s="136"/>
      <c r="CC999" s="136"/>
      <c r="CD999" s="136"/>
      <c r="CE999" s="136"/>
      <c r="CF999" s="136"/>
      <c r="CG999" s="136"/>
      <c r="CH999" s="136"/>
      <c r="CI999" s="136"/>
      <c r="CJ999" s="136"/>
      <c r="CK999" s="136"/>
      <c r="CL999" s="136"/>
      <c r="CM999" s="136"/>
      <c r="CN999" s="136"/>
      <c r="CO999" s="136"/>
      <c r="CP999" s="136"/>
      <c r="CQ999" s="136"/>
      <c r="CR999" s="136"/>
      <c r="CS999" s="136"/>
      <c r="CT999" s="136"/>
      <c r="CU999" s="136"/>
      <c r="CV999" s="136"/>
      <c r="CW999" s="136"/>
      <c r="CX999" s="136"/>
      <c r="CY999" s="136"/>
      <c r="CZ999" s="136"/>
      <c r="DA999" s="136"/>
      <c r="DB999" s="136"/>
      <c r="DC999" s="136"/>
      <c r="DD999" s="136"/>
      <c r="DE999" s="136"/>
      <c r="DF999" s="136"/>
      <c r="DG999" s="136"/>
      <c r="DH999" s="136"/>
      <c r="DI999" s="136"/>
      <c r="DJ999" s="136"/>
      <c r="DK999" s="136"/>
      <c r="DL999" s="136"/>
      <c r="DM999" s="136"/>
      <c r="DN999" s="136"/>
      <c r="DO999" s="136"/>
      <c r="DP999" s="136"/>
      <c r="DQ999" s="136"/>
      <c r="DR999" s="136"/>
      <c r="DS999" s="136"/>
      <c r="DT999" s="136"/>
      <c r="DU999" s="136"/>
      <c r="DV999" s="136"/>
      <c r="DW999" s="136"/>
      <c r="DX999" s="136"/>
      <c r="DY999" s="136"/>
      <c r="DZ999" s="136"/>
      <c r="EA999" s="136"/>
      <c r="EB999" s="136"/>
      <c r="EC999" s="136"/>
      <c r="ED999" s="136"/>
      <c r="EE999" s="136"/>
      <c r="EF999" s="136"/>
      <c r="EG999" s="136"/>
      <c r="EH999" s="136"/>
      <c r="EI999" s="136"/>
      <c r="EJ999" s="136"/>
      <c r="EK999" s="136"/>
      <c r="EL999" s="136"/>
      <c r="EM999" s="136"/>
      <c r="EN999" s="136"/>
      <c r="EO999" s="136"/>
      <c r="EP999" s="136"/>
      <c r="EQ999" s="136"/>
      <c r="ER999" s="136"/>
      <c r="ES999" s="136"/>
      <c r="ET999" s="136"/>
      <c r="EU999" s="136"/>
      <c r="EV999" s="136"/>
      <c r="EW999" s="136"/>
      <c r="EX999" s="136"/>
      <c r="EY999" s="136"/>
      <c r="EZ999" s="136"/>
      <c r="FA999" s="136"/>
      <c r="FB999" s="136"/>
      <c r="FC999" s="136"/>
      <c r="FD999" s="136"/>
      <c r="FE999" s="136"/>
      <c r="FF999" s="136"/>
      <c r="FG999" s="136"/>
      <c r="FH999" s="136"/>
      <c r="FI999" s="136"/>
      <c r="FJ999" s="136"/>
      <c r="FK999" s="136"/>
      <c r="FL999" s="136"/>
      <c r="FM999" s="136"/>
      <c r="FN999" s="136"/>
      <c r="FO999" s="136"/>
      <c r="FP999" s="136"/>
      <c r="FQ999" s="136"/>
      <c r="FR999" s="136"/>
      <c r="FS999" s="136"/>
      <c r="FT999" s="136"/>
      <c r="FU999" s="136"/>
      <c r="FV999" s="136"/>
      <c r="FW999" s="136"/>
      <c r="FX999" s="136"/>
      <c r="FY999" s="136"/>
      <c r="FZ999" s="136"/>
      <c r="GA999" s="136"/>
      <c r="GB999" s="136"/>
      <c r="GC999" s="136"/>
      <c r="GD999" s="136"/>
      <c r="GE999" s="136"/>
      <c r="GF999" s="136"/>
      <c r="GG999" s="136"/>
      <c r="GH999" s="136"/>
      <c r="GI999" s="136"/>
      <c r="GJ999" s="136"/>
      <c r="GK999" s="136"/>
      <c r="GL999" s="136"/>
      <c r="GM999" s="136"/>
      <c r="GN999" s="136"/>
      <c r="GO999" s="136"/>
      <c r="GP999" s="136"/>
      <c r="GQ999" s="136"/>
      <c r="GR999" s="136"/>
      <c r="GS999" s="136"/>
      <c r="GT999" s="136"/>
      <c r="GU999" s="136"/>
      <c r="GV999" s="136"/>
      <c r="GW999" s="136"/>
      <c r="GX999" s="136"/>
      <c r="GY999" s="136"/>
      <c r="GZ999" s="136"/>
      <c r="HA999" s="136"/>
      <c r="HB999" s="136"/>
      <c r="HC999" s="136"/>
      <c r="HD999" s="136"/>
      <c r="HE999" s="136"/>
      <c r="HF999" s="136"/>
      <c r="HG999" s="136"/>
      <c r="HH999" s="136"/>
      <c r="HI999" s="136"/>
      <c r="HJ999" s="136"/>
      <c r="HK999" s="136"/>
      <c r="HL999" s="136"/>
      <c r="HM999" s="136"/>
      <c r="HN999" s="136"/>
      <c r="HO999" s="136"/>
      <c r="HP999" s="136"/>
      <c r="HQ999" s="136"/>
      <c r="HR999" s="136"/>
      <c r="HS999" s="136"/>
      <c r="HT999" s="136"/>
      <c r="HU999" s="136"/>
      <c r="HV999" s="136"/>
      <c r="HW999" s="136"/>
      <c r="HX999" s="136"/>
      <c r="HY999" s="136"/>
      <c r="HZ999" s="136"/>
      <c r="IA999" s="136"/>
      <c r="IB999" s="136"/>
      <c r="IC999" s="136"/>
      <c r="ID999" s="136"/>
      <c r="IE999" s="136"/>
      <c r="IF999" s="136"/>
      <c r="IG999" s="136"/>
    </row>
    <row r="1000" spans="1:241" ht="15" customHeight="1" x14ac:dyDescent="0.25">
      <c r="A1000" s="197" t="s">
        <v>437</v>
      </c>
      <c r="B1000" s="205">
        <v>4894387</v>
      </c>
      <c r="C1000" s="205">
        <v>2071623</v>
      </c>
      <c r="D1000" s="205">
        <v>1024091</v>
      </c>
      <c r="E1000" s="205">
        <v>1296627</v>
      </c>
      <c r="F1000" s="205">
        <v>1961457</v>
      </c>
      <c r="G1000" s="205">
        <v>490114</v>
      </c>
      <c r="H1000" s="242">
        <v>11738299</v>
      </c>
      <c r="I1000" s="136"/>
      <c r="J1000" s="197" t="s">
        <v>479</v>
      </c>
      <c r="K1000" s="205">
        <v>6379221</v>
      </c>
      <c r="L1000" s="205">
        <v>4317238</v>
      </c>
      <c r="M1000" s="205">
        <v>555039</v>
      </c>
      <c r="N1000" s="205">
        <v>1269249</v>
      </c>
      <c r="O1000" s="205">
        <v>1365670</v>
      </c>
      <c r="P1000" s="205">
        <v>500261</v>
      </c>
      <c r="Q1000" s="242">
        <v>14386678</v>
      </c>
      <c r="R1000" s="136"/>
      <c r="S1000" s="136"/>
      <c r="T1000" s="136"/>
      <c r="U1000" s="136"/>
      <c r="V1000" s="136"/>
      <c r="W1000" s="136"/>
      <c r="X1000" s="136"/>
      <c r="Y1000" s="136"/>
      <c r="Z1000" s="136"/>
      <c r="AA1000" s="136"/>
      <c r="AB1000" s="136"/>
      <c r="AC1000" s="136"/>
      <c r="AD1000" s="136"/>
      <c r="AE1000" s="136"/>
      <c r="AF1000" s="136"/>
      <c r="AG1000" s="136"/>
      <c r="AH1000" s="136"/>
      <c r="AI1000" s="136"/>
      <c r="AJ1000" s="136"/>
      <c r="AK1000" s="136"/>
      <c r="AL1000" s="136"/>
      <c r="AM1000" s="136"/>
      <c r="AN1000" s="136"/>
      <c r="AO1000" s="136"/>
      <c r="AP1000" s="136"/>
      <c r="AQ1000" s="136"/>
      <c r="AR1000" s="136"/>
      <c r="AS1000" s="136"/>
      <c r="AT1000" s="136"/>
      <c r="AU1000" s="136"/>
      <c r="AV1000" s="136"/>
      <c r="AW1000" s="136"/>
      <c r="AX1000" s="136"/>
      <c r="AY1000" s="136"/>
      <c r="AZ1000" s="136"/>
      <c r="BA1000" s="136"/>
      <c r="BB1000" s="136"/>
      <c r="BC1000" s="136"/>
      <c r="BD1000" s="136"/>
      <c r="BE1000" s="136"/>
      <c r="BF1000" s="136"/>
      <c r="BG1000" s="136"/>
      <c r="BH1000" s="136"/>
      <c r="BI1000" s="136"/>
      <c r="BJ1000" s="136"/>
      <c r="BK1000" s="136"/>
      <c r="BL1000" s="136"/>
      <c r="BM1000" s="136"/>
      <c r="BN1000" s="136"/>
      <c r="BO1000" s="136"/>
      <c r="BP1000" s="136"/>
      <c r="BQ1000" s="136"/>
      <c r="BR1000" s="136"/>
      <c r="BS1000" s="136"/>
      <c r="BT1000" s="136"/>
      <c r="BU1000" s="136"/>
      <c r="BV1000" s="136"/>
      <c r="BW1000" s="136"/>
      <c r="BX1000" s="136"/>
      <c r="BY1000" s="136"/>
      <c r="BZ1000" s="136"/>
      <c r="CA1000" s="136"/>
      <c r="CB1000" s="136"/>
      <c r="CC1000" s="136"/>
      <c r="CD1000" s="136"/>
      <c r="CE1000" s="136"/>
      <c r="CF1000" s="136"/>
      <c r="CG1000" s="136"/>
      <c r="CH1000" s="136"/>
      <c r="CI1000" s="136"/>
      <c r="CJ1000" s="136"/>
      <c r="CK1000" s="136"/>
      <c r="CL1000" s="136"/>
      <c r="CM1000" s="136"/>
      <c r="CN1000" s="136"/>
      <c r="CO1000" s="136"/>
      <c r="CP1000" s="136"/>
      <c r="CQ1000" s="136"/>
      <c r="CR1000" s="136"/>
      <c r="CS1000" s="136"/>
      <c r="CT1000" s="136"/>
      <c r="CU1000" s="136"/>
      <c r="CV1000" s="136"/>
      <c r="CW1000" s="136"/>
      <c r="CX1000" s="136"/>
      <c r="CY1000" s="136"/>
      <c r="CZ1000" s="136"/>
      <c r="DA1000" s="136"/>
      <c r="DB1000" s="136"/>
      <c r="DC1000" s="136"/>
      <c r="DD1000" s="136"/>
      <c r="DE1000" s="136"/>
      <c r="DF1000" s="136"/>
      <c r="DG1000" s="136"/>
      <c r="DH1000" s="136"/>
      <c r="DI1000" s="136"/>
      <c r="DJ1000" s="136"/>
      <c r="DK1000" s="136"/>
      <c r="DL1000" s="136"/>
      <c r="DM1000" s="136"/>
      <c r="DN1000" s="136"/>
      <c r="DO1000" s="136"/>
      <c r="DP1000" s="136"/>
      <c r="DQ1000" s="136"/>
      <c r="DR1000" s="136"/>
      <c r="DS1000" s="136"/>
      <c r="DT1000" s="136"/>
      <c r="DU1000" s="136"/>
      <c r="DV1000" s="136"/>
      <c r="DW1000" s="136"/>
      <c r="DX1000" s="136"/>
      <c r="DY1000" s="136"/>
      <c r="DZ1000" s="136"/>
      <c r="EA1000" s="136"/>
      <c r="EB1000" s="136"/>
      <c r="EC1000" s="136"/>
      <c r="ED1000" s="136"/>
      <c r="EE1000" s="136"/>
      <c r="EF1000" s="136"/>
      <c r="EG1000" s="136"/>
      <c r="EH1000" s="136"/>
      <c r="EI1000" s="136"/>
      <c r="EJ1000" s="136"/>
      <c r="EK1000" s="136"/>
      <c r="EL1000" s="136"/>
      <c r="EM1000" s="136"/>
      <c r="EN1000" s="136"/>
      <c r="EO1000" s="136"/>
      <c r="EP1000" s="136"/>
      <c r="EQ1000" s="136"/>
      <c r="ER1000" s="136"/>
      <c r="ES1000" s="136"/>
      <c r="ET1000" s="136"/>
      <c r="EU1000" s="136"/>
      <c r="EV1000" s="136"/>
      <c r="EW1000" s="136"/>
      <c r="EX1000" s="136"/>
      <c r="EY1000" s="136"/>
      <c r="EZ1000" s="136"/>
      <c r="FA1000" s="136"/>
      <c r="FB1000" s="136"/>
      <c r="FC1000" s="136"/>
      <c r="FD1000" s="136"/>
      <c r="FE1000" s="136"/>
      <c r="FF1000" s="136"/>
      <c r="FG1000" s="136"/>
      <c r="FH1000" s="136"/>
      <c r="FI1000" s="136"/>
      <c r="FJ1000" s="136"/>
      <c r="FK1000" s="136"/>
      <c r="FL1000" s="136"/>
      <c r="FM1000" s="136"/>
      <c r="FN1000" s="136"/>
      <c r="FO1000" s="136"/>
      <c r="FP1000" s="136"/>
      <c r="FQ1000" s="136"/>
      <c r="FR1000" s="136"/>
      <c r="FS1000" s="136"/>
      <c r="FT1000" s="136"/>
      <c r="FU1000" s="136"/>
      <c r="FV1000" s="136"/>
      <c r="FW1000" s="136"/>
      <c r="FX1000" s="136"/>
      <c r="FY1000" s="136"/>
      <c r="FZ1000" s="136"/>
      <c r="GA1000" s="136"/>
      <c r="GB1000" s="136"/>
      <c r="GC1000" s="136"/>
      <c r="GD1000" s="136"/>
      <c r="GE1000" s="136"/>
      <c r="GF1000" s="136"/>
      <c r="GG1000" s="136"/>
      <c r="GH1000" s="136"/>
      <c r="GI1000" s="136"/>
      <c r="GJ1000" s="136"/>
      <c r="GK1000" s="136"/>
      <c r="GL1000" s="136"/>
      <c r="GM1000" s="136"/>
      <c r="GN1000" s="136"/>
      <c r="GO1000" s="136"/>
      <c r="GP1000" s="136"/>
      <c r="GQ1000" s="136"/>
      <c r="GR1000" s="136"/>
      <c r="GS1000" s="136"/>
      <c r="GT1000" s="136"/>
      <c r="GU1000" s="136"/>
      <c r="GV1000" s="136"/>
      <c r="GW1000" s="136"/>
      <c r="GX1000" s="136"/>
      <c r="GY1000" s="136"/>
      <c r="GZ1000" s="136"/>
      <c r="HA1000" s="136"/>
      <c r="HB1000" s="136"/>
      <c r="HC1000" s="136"/>
      <c r="HD1000" s="136"/>
      <c r="HE1000" s="136"/>
      <c r="HF1000" s="136"/>
      <c r="HG1000" s="136"/>
      <c r="HH1000" s="136"/>
      <c r="HI1000" s="136"/>
      <c r="HJ1000" s="136"/>
      <c r="HK1000" s="136"/>
      <c r="HL1000" s="136"/>
      <c r="HM1000" s="136"/>
      <c r="HN1000" s="136"/>
      <c r="HO1000" s="136"/>
      <c r="HP1000" s="136"/>
      <c r="HQ1000" s="136"/>
      <c r="HR1000" s="136"/>
      <c r="HS1000" s="136"/>
      <c r="HT1000" s="136"/>
      <c r="HU1000" s="136"/>
      <c r="HV1000" s="136"/>
      <c r="HW1000" s="136"/>
      <c r="HX1000" s="136"/>
      <c r="HY1000" s="136"/>
      <c r="HZ1000" s="136"/>
      <c r="IA1000" s="136"/>
      <c r="IB1000" s="136"/>
      <c r="IC1000" s="136"/>
      <c r="ID1000" s="136"/>
      <c r="IE1000" s="136"/>
      <c r="IF1000" s="136"/>
      <c r="IG1000" s="136"/>
    </row>
    <row r="1001" spans="1:241" ht="15" customHeight="1" x14ac:dyDescent="0.25">
      <c r="A1001" s="197" t="s">
        <v>438</v>
      </c>
      <c r="B1001" s="205">
        <v>5345731</v>
      </c>
      <c r="C1001" s="205">
        <v>2886415</v>
      </c>
      <c r="D1001" s="205">
        <v>702659</v>
      </c>
      <c r="E1001" s="205">
        <v>1570918</v>
      </c>
      <c r="F1001" s="205">
        <v>2453682</v>
      </c>
      <c r="G1001" s="205">
        <v>344458</v>
      </c>
      <c r="H1001" s="242">
        <v>13303863</v>
      </c>
      <c r="I1001" s="136"/>
      <c r="J1001" s="197" t="s">
        <v>480</v>
      </c>
      <c r="K1001" s="205">
        <v>4987910</v>
      </c>
      <c r="L1001" s="205">
        <v>2801023</v>
      </c>
      <c r="M1001" s="205">
        <v>539612</v>
      </c>
      <c r="N1001" s="205">
        <v>1178678</v>
      </c>
      <c r="O1001" s="205">
        <v>1607338</v>
      </c>
      <c r="P1001" s="205">
        <v>342263</v>
      </c>
      <c r="Q1001" s="242">
        <v>11456824</v>
      </c>
      <c r="R1001" s="136"/>
      <c r="S1001" s="136"/>
      <c r="T1001" s="136"/>
      <c r="U1001" s="136"/>
      <c r="V1001" s="136"/>
      <c r="W1001" s="136"/>
      <c r="X1001" s="136"/>
      <c r="Y1001" s="136"/>
      <c r="Z1001" s="136"/>
      <c r="AA1001" s="136"/>
      <c r="AB1001" s="136"/>
      <c r="AC1001" s="136"/>
      <c r="AD1001" s="136"/>
      <c r="AE1001" s="136"/>
      <c r="AF1001" s="136"/>
      <c r="AG1001" s="136"/>
      <c r="AH1001" s="136"/>
      <c r="AI1001" s="136"/>
      <c r="AJ1001" s="136"/>
      <c r="AK1001" s="136"/>
      <c r="AL1001" s="136"/>
      <c r="AM1001" s="136"/>
      <c r="AN1001" s="136"/>
      <c r="AO1001" s="136"/>
      <c r="AP1001" s="136"/>
      <c r="AQ1001" s="136"/>
      <c r="AR1001" s="136"/>
      <c r="AS1001" s="136"/>
      <c r="AT1001" s="136"/>
      <c r="AU1001" s="136"/>
      <c r="AV1001" s="136"/>
      <c r="AW1001" s="136"/>
      <c r="AX1001" s="136"/>
      <c r="AY1001" s="136"/>
      <c r="AZ1001" s="136"/>
      <c r="BA1001" s="136"/>
      <c r="BB1001" s="136"/>
      <c r="BC1001" s="136"/>
      <c r="BD1001" s="136"/>
      <c r="BE1001" s="136"/>
      <c r="BF1001" s="136"/>
      <c r="BG1001" s="136"/>
      <c r="BH1001" s="136"/>
      <c r="BI1001" s="136"/>
      <c r="BJ1001" s="136"/>
      <c r="BK1001" s="136"/>
      <c r="BL1001" s="136"/>
      <c r="BM1001" s="136"/>
      <c r="BN1001" s="136"/>
      <c r="BO1001" s="136"/>
      <c r="BP1001" s="136"/>
      <c r="BQ1001" s="136"/>
      <c r="BR1001" s="136"/>
      <c r="BS1001" s="136"/>
      <c r="BT1001" s="136"/>
      <c r="BU1001" s="136"/>
      <c r="BV1001" s="136"/>
      <c r="BW1001" s="136"/>
      <c r="BX1001" s="136"/>
      <c r="BY1001" s="136"/>
      <c r="BZ1001" s="136"/>
      <c r="CA1001" s="136"/>
      <c r="CB1001" s="136"/>
      <c r="CC1001" s="136"/>
      <c r="CD1001" s="136"/>
      <c r="CE1001" s="136"/>
      <c r="CF1001" s="136"/>
      <c r="CG1001" s="136"/>
      <c r="CH1001" s="136"/>
      <c r="CI1001" s="136"/>
      <c r="CJ1001" s="136"/>
      <c r="CK1001" s="136"/>
      <c r="CL1001" s="136"/>
      <c r="CM1001" s="136"/>
      <c r="CN1001" s="136"/>
      <c r="CO1001" s="136"/>
      <c r="CP1001" s="136"/>
      <c r="CQ1001" s="136"/>
      <c r="CR1001" s="136"/>
      <c r="CS1001" s="136"/>
      <c r="CT1001" s="136"/>
      <c r="CU1001" s="136"/>
      <c r="CV1001" s="136"/>
      <c r="CW1001" s="136"/>
      <c r="CX1001" s="136"/>
      <c r="CY1001" s="136"/>
      <c r="CZ1001" s="136"/>
      <c r="DA1001" s="136"/>
      <c r="DB1001" s="136"/>
      <c r="DC1001" s="136"/>
      <c r="DD1001" s="136"/>
      <c r="DE1001" s="136"/>
      <c r="DF1001" s="136"/>
      <c r="DG1001" s="136"/>
      <c r="DH1001" s="136"/>
      <c r="DI1001" s="136"/>
      <c r="DJ1001" s="136"/>
      <c r="DK1001" s="136"/>
      <c r="DL1001" s="136"/>
      <c r="DM1001" s="136"/>
      <c r="DN1001" s="136"/>
      <c r="DO1001" s="136"/>
      <c r="DP1001" s="136"/>
      <c r="DQ1001" s="136"/>
      <c r="DR1001" s="136"/>
      <c r="DS1001" s="136"/>
      <c r="DT1001" s="136"/>
      <c r="DU1001" s="136"/>
      <c r="DV1001" s="136"/>
      <c r="DW1001" s="136"/>
      <c r="DX1001" s="136"/>
      <c r="DY1001" s="136"/>
      <c r="DZ1001" s="136"/>
      <c r="EA1001" s="136"/>
      <c r="EB1001" s="136"/>
      <c r="EC1001" s="136"/>
      <c r="ED1001" s="136"/>
      <c r="EE1001" s="136"/>
      <c r="EF1001" s="136"/>
      <c r="EG1001" s="136"/>
      <c r="EH1001" s="136"/>
      <c r="EI1001" s="136"/>
      <c r="EJ1001" s="136"/>
      <c r="EK1001" s="136"/>
      <c r="EL1001" s="136"/>
      <c r="EM1001" s="136"/>
      <c r="EN1001" s="136"/>
      <c r="EO1001" s="136"/>
      <c r="EP1001" s="136"/>
      <c r="EQ1001" s="136"/>
      <c r="ER1001" s="136"/>
      <c r="ES1001" s="136"/>
      <c r="ET1001" s="136"/>
      <c r="EU1001" s="136"/>
      <c r="EV1001" s="136"/>
      <c r="EW1001" s="136"/>
      <c r="EX1001" s="136"/>
      <c r="EY1001" s="136"/>
      <c r="EZ1001" s="136"/>
      <c r="FA1001" s="136"/>
      <c r="FB1001" s="136"/>
      <c r="FC1001" s="136"/>
      <c r="FD1001" s="136"/>
      <c r="FE1001" s="136"/>
      <c r="FF1001" s="136"/>
      <c r="FG1001" s="136"/>
      <c r="FH1001" s="136"/>
      <c r="FI1001" s="136"/>
      <c r="FJ1001" s="136"/>
      <c r="FK1001" s="136"/>
      <c r="FL1001" s="136"/>
      <c r="FM1001" s="136"/>
      <c r="FN1001" s="136"/>
      <c r="FO1001" s="136"/>
      <c r="FP1001" s="136"/>
      <c r="FQ1001" s="136"/>
      <c r="FR1001" s="136"/>
      <c r="FS1001" s="136"/>
      <c r="FT1001" s="136"/>
      <c r="FU1001" s="136"/>
      <c r="FV1001" s="136"/>
      <c r="FW1001" s="136"/>
      <c r="FX1001" s="136"/>
      <c r="FY1001" s="136"/>
      <c r="FZ1001" s="136"/>
      <c r="GA1001" s="136"/>
      <c r="GB1001" s="136"/>
      <c r="GC1001" s="136"/>
      <c r="GD1001" s="136"/>
      <c r="GE1001" s="136"/>
      <c r="GF1001" s="136"/>
      <c r="GG1001" s="136"/>
      <c r="GH1001" s="136"/>
      <c r="GI1001" s="136"/>
      <c r="GJ1001" s="136"/>
      <c r="GK1001" s="136"/>
      <c r="GL1001" s="136"/>
      <c r="GM1001" s="136"/>
      <c r="GN1001" s="136"/>
      <c r="GO1001" s="136"/>
      <c r="GP1001" s="136"/>
      <c r="GQ1001" s="136"/>
      <c r="GR1001" s="136"/>
      <c r="GS1001" s="136"/>
      <c r="GT1001" s="136"/>
      <c r="GU1001" s="136"/>
      <c r="GV1001" s="136"/>
      <c r="GW1001" s="136"/>
      <c r="GX1001" s="136"/>
      <c r="GY1001" s="136"/>
      <c r="GZ1001" s="136"/>
      <c r="HA1001" s="136"/>
      <c r="HB1001" s="136"/>
      <c r="HC1001" s="136"/>
      <c r="HD1001" s="136"/>
      <c r="HE1001" s="136"/>
      <c r="HF1001" s="136"/>
      <c r="HG1001" s="136"/>
      <c r="HH1001" s="136"/>
      <c r="HI1001" s="136"/>
      <c r="HJ1001" s="136"/>
      <c r="HK1001" s="136"/>
      <c r="HL1001" s="136"/>
      <c r="HM1001" s="136"/>
      <c r="HN1001" s="136"/>
      <c r="HO1001" s="136"/>
      <c r="HP1001" s="136"/>
      <c r="HQ1001" s="136"/>
      <c r="HR1001" s="136"/>
      <c r="HS1001" s="136"/>
      <c r="HT1001" s="136"/>
      <c r="HU1001" s="136"/>
      <c r="HV1001" s="136"/>
      <c r="HW1001" s="136"/>
      <c r="HX1001" s="136"/>
      <c r="HY1001" s="136"/>
      <c r="HZ1001" s="136"/>
      <c r="IA1001" s="136"/>
      <c r="IB1001" s="136"/>
      <c r="IC1001" s="136"/>
      <c r="ID1001" s="136"/>
      <c r="IE1001" s="136"/>
      <c r="IF1001" s="136"/>
      <c r="IG1001" s="136"/>
    </row>
    <row r="1002" spans="1:241" ht="15" customHeight="1" x14ac:dyDescent="0.25">
      <c r="A1002" s="197" t="s">
        <v>760</v>
      </c>
      <c r="B1002" s="205">
        <v>6746042</v>
      </c>
      <c r="C1002" s="205">
        <v>2626716</v>
      </c>
      <c r="D1002" s="205">
        <v>739171</v>
      </c>
      <c r="E1002" s="205">
        <v>1449967</v>
      </c>
      <c r="F1002" s="205">
        <v>1851041</v>
      </c>
      <c r="G1002" s="205">
        <v>369115</v>
      </c>
      <c r="H1002" s="242">
        <v>13782052</v>
      </c>
      <c r="I1002" s="136"/>
      <c r="J1002" s="197" t="s">
        <v>717</v>
      </c>
      <c r="K1002" s="205">
        <v>6171601</v>
      </c>
      <c r="L1002" s="205">
        <v>2379572</v>
      </c>
      <c r="M1002" s="205">
        <v>435285</v>
      </c>
      <c r="N1002" s="205">
        <v>1067395</v>
      </c>
      <c r="O1002" s="205">
        <v>1596665</v>
      </c>
      <c r="P1002" s="205">
        <v>248266</v>
      </c>
      <c r="Q1002" s="242">
        <v>11898784</v>
      </c>
      <c r="R1002" s="136"/>
      <c r="S1002" s="136"/>
      <c r="T1002" s="136"/>
      <c r="U1002" s="136"/>
      <c r="V1002" s="136"/>
      <c r="W1002" s="136"/>
      <c r="X1002" s="136"/>
      <c r="Y1002" s="136"/>
      <c r="Z1002" s="136"/>
      <c r="AA1002" s="136"/>
      <c r="AB1002" s="136"/>
      <c r="AC1002" s="136"/>
      <c r="AD1002" s="136"/>
      <c r="AE1002" s="136"/>
      <c r="AF1002" s="136"/>
      <c r="AG1002" s="136"/>
      <c r="AH1002" s="136"/>
      <c r="AI1002" s="136"/>
      <c r="AJ1002" s="136"/>
      <c r="AK1002" s="136"/>
      <c r="AL1002" s="136"/>
      <c r="AM1002" s="136"/>
      <c r="AN1002" s="136"/>
      <c r="AO1002" s="136"/>
      <c r="AP1002" s="136"/>
      <c r="AQ1002" s="136"/>
      <c r="AR1002" s="136"/>
      <c r="AS1002" s="136"/>
      <c r="AT1002" s="136"/>
      <c r="AU1002" s="136"/>
      <c r="AV1002" s="136"/>
      <c r="AW1002" s="136"/>
      <c r="AX1002" s="136"/>
      <c r="AY1002" s="136"/>
      <c r="AZ1002" s="136"/>
      <c r="BA1002" s="136"/>
      <c r="BB1002" s="136"/>
      <c r="BC1002" s="136"/>
      <c r="BD1002" s="136"/>
      <c r="BE1002" s="136"/>
      <c r="BF1002" s="136"/>
      <c r="BG1002" s="136"/>
      <c r="BH1002" s="136"/>
      <c r="BI1002" s="136"/>
      <c r="BJ1002" s="136"/>
      <c r="BK1002" s="136"/>
      <c r="BL1002" s="136"/>
      <c r="BM1002" s="136"/>
      <c r="BN1002" s="136"/>
      <c r="BO1002" s="136"/>
      <c r="BP1002" s="136"/>
      <c r="BQ1002" s="136"/>
      <c r="BR1002" s="136"/>
      <c r="BS1002" s="136"/>
      <c r="BT1002" s="136"/>
      <c r="BU1002" s="136"/>
      <c r="BV1002" s="136"/>
      <c r="BW1002" s="136"/>
      <c r="BX1002" s="136"/>
      <c r="BY1002" s="136"/>
      <c r="BZ1002" s="136"/>
      <c r="CA1002" s="136"/>
      <c r="CB1002" s="136"/>
      <c r="CC1002" s="136"/>
      <c r="CD1002" s="136"/>
      <c r="CE1002" s="136"/>
      <c r="CF1002" s="136"/>
      <c r="CG1002" s="136"/>
      <c r="CH1002" s="136"/>
      <c r="CI1002" s="136"/>
      <c r="CJ1002" s="136"/>
      <c r="CK1002" s="136"/>
      <c r="CL1002" s="136"/>
      <c r="CM1002" s="136"/>
      <c r="CN1002" s="136"/>
      <c r="CO1002" s="136"/>
      <c r="CP1002" s="136"/>
      <c r="CQ1002" s="136"/>
      <c r="CR1002" s="136"/>
      <c r="CS1002" s="136"/>
      <c r="CT1002" s="136"/>
      <c r="CU1002" s="136"/>
      <c r="CV1002" s="136"/>
      <c r="CW1002" s="136"/>
      <c r="CX1002" s="136"/>
      <c r="CY1002" s="136"/>
      <c r="CZ1002" s="136"/>
      <c r="DA1002" s="136"/>
      <c r="DB1002" s="136"/>
      <c r="DC1002" s="136"/>
      <c r="DD1002" s="136"/>
      <c r="DE1002" s="136"/>
      <c r="DF1002" s="136"/>
      <c r="DG1002" s="136"/>
      <c r="DH1002" s="136"/>
      <c r="DI1002" s="136"/>
      <c r="DJ1002" s="136"/>
      <c r="DK1002" s="136"/>
      <c r="DL1002" s="136"/>
      <c r="DM1002" s="136"/>
      <c r="DN1002" s="136"/>
      <c r="DO1002" s="136"/>
      <c r="DP1002" s="136"/>
      <c r="DQ1002" s="136"/>
      <c r="DR1002" s="136"/>
      <c r="DS1002" s="136"/>
      <c r="DT1002" s="136"/>
      <c r="DU1002" s="136"/>
      <c r="DV1002" s="136"/>
      <c r="DW1002" s="136"/>
      <c r="DX1002" s="136"/>
      <c r="DY1002" s="136"/>
      <c r="DZ1002" s="136"/>
      <c r="EA1002" s="136"/>
      <c r="EB1002" s="136"/>
      <c r="EC1002" s="136"/>
      <c r="ED1002" s="136"/>
      <c r="EE1002" s="136"/>
      <c r="EF1002" s="136"/>
      <c r="EG1002" s="136"/>
      <c r="EH1002" s="136"/>
      <c r="EI1002" s="136"/>
      <c r="EJ1002" s="136"/>
      <c r="EK1002" s="136"/>
      <c r="EL1002" s="136"/>
      <c r="EM1002" s="136"/>
      <c r="EN1002" s="136"/>
      <c r="EO1002" s="136"/>
      <c r="EP1002" s="136"/>
      <c r="EQ1002" s="136"/>
      <c r="ER1002" s="136"/>
      <c r="ES1002" s="136"/>
      <c r="ET1002" s="136"/>
      <c r="EU1002" s="136"/>
      <c r="EV1002" s="136"/>
      <c r="EW1002" s="136"/>
      <c r="EX1002" s="136"/>
      <c r="EY1002" s="136"/>
      <c r="EZ1002" s="136"/>
      <c r="FA1002" s="136"/>
      <c r="FB1002" s="136"/>
      <c r="FC1002" s="136"/>
      <c r="FD1002" s="136"/>
      <c r="FE1002" s="136"/>
      <c r="FF1002" s="136"/>
      <c r="FG1002" s="136"/>
      <c r="FH1002" s="136"/>
      <c r="FI1002" s="136"/>
      <c r="FJ1002" s="136"/>
      <c r="FK1002" s="136"/>
      <c r="FL1002" s="136"/>
      <c r="FM1002" s="136"/>
      <c r="FN1002" s="136"/>
      <c r="FO1002" s="136"/>
      <c r="FP1002" s="136"/>
      <c r="FQ1002" s="136"/>
      <c r="FR1002" s="136"/>
      <c r="FS1002" s="136"/>
      <c r="FT1002" s="136"/>
      <c r="FU1002" s="136"/>
      <c r="FV1002" s="136"/>
      <c r="FW1002" s="136"/>
      <c r="FX1002" s="136"/>
      <c r="FY1002" s="136"/>
      <c r="FZ1002" s="136"/>
      <c r="GA1002" s="136"/>
      <c r="GB1002" s="136"/>
      <c r="GC1002" s="136"/>
      <c r="GD1002" s="136"/>
      <c r="GE1002" s="136"/>
      <c r="GF1002" s="136"/>
      <c r="GG1002" s="136"/>
      <c r="GH1002" s="136"/>
      <c r="GI1002" s="136"/>
      <c r="GJ1002" s="136"/>
      <c r="GK1002" s="136"/>
      <c r="GL1002" s="136"/>
      <c r="GM1002" s="136"/>
      <c r="GN1002" s="136"/>
      <c r="GO1002" s="136"/>
      <c r="GP1002" s="136"/>
      <c r="GQ1002" s="136"/>
      <c r="GR1002" s="136"/>
      <c r="GS1002" s="136"/>
      <c r="GT1002" s="136"/>
      <c r="GU1002" s="136"/>
      <c r="GV1002" s="136"/>
      <c r="GW1002" s="136"/>
      <c r="GX1002" s="136"/>
      <c r="GY1002" s="136"/>
      <c r="GZ1002" s="136"/>
      <c r="HA1002" s="136"/>
      <c r="HB1002" s="136"/>
      <c r="HC1002" s="136"/>
      <c r="HD1002" s="136"/>
      <c r="HE1002" s="136"/>
      <c r="HF1002" s="136"/>
      <c r="HG1002" s="136"/>
      <c r="HH1002" s="136"/>
      <c r="HI1002" s="136"/>
      <c r="HJ1002" s="136"/>
      <c r="HK1002" s="136"/>
      <c r="HL1002" s="136"/>
      <c r="HM1002" s="136"/>
      <c r="HN1002" s="136"/>
      <c r="HO1002" s="136"/>
      <c r="HP1002" s="136"/>
      <c r="HQ1002" s="136"/>
      <c r="HR1002" s="136"/>
      <c r="HS1002" s="136"/>
      <c r="HT1002" s="136"/>
      <c r="HU1002" s="136"/>
      <c r="HV1002" s="136"/>
      <c r="HW1002" s="136"/>
      <c r="HX1002" s="136"/>
      <c r="HY1002" s="136"/>
      <c r="HZ1002" s="136"/>
      <c r="IA1002" s="136"/>
      <c r="IB1002" s="136"/>
      <c r="IC1002" s="136"/>
      <c r="ID1002" s="136"/>
      <c r="IE1002" s="136"/>
      <c r="IF1002" s="136"/>
      <c r="IG1002" s="136"/>
    </row>
    <row r="1003" spans="1:241" ht="15" customHeight="1" x14ac:dyDescent="0.25">
      <c r="A1003" s="197" t="s">
        <v>708</v>
      </c>
      <c r="B1003" s="205">
        <v>5188276</v>
      </c>
      <c r="C1003" s="205">
        <v>2369171</v>
      </c>
      <c r="D1003" s="205">
        <v>632332</v>
      </c>
      <c r="E1003" s="205">
        <v>1308083</v>
      </c>
      <c r="F1003" s="205">
        <v>1800306</v>
      </c>
      <c r="G1003" s="205">
        <v>349745</v>
      </c>
      <c r="H1003" s="242">
        <v>11647913</v>
      </c>
      <c r="I1003" s="136"/>
      <c r="J1003" s="197" t="s">
        <v>483</v>
      </c>
      <c r="K1003" s="205">
        <v>2803280</v>
      </c>
      <c r="L1003" s="205">
        <v>983030</v>
      </c>
      <c r="M1003" s="205">
        <v>205245</v>
      </c>
      <c r="N1003" s="205">
        <v>977550</v>
      </c>
      <c r="O1003" s="205">
        <v>1098118</v>
      </c>
      <c r="P1003" s="205">
        <v>216526</v>
      </c>
      <c r="Q1003" s="242">
        <v>6283749</v>
      </c>
      <c r="R1003" s="136"/>
      <c r="S1003" s="136"/>
      <c r="T1003" s="136"/>
      <c r="U1003" s="136"/>
      <c r="V1003" s="136"/>
      <c r="W1003" s="136"/>
      <c r="X1003" s="136"/>
      <c r="Y1003" s="136"/>
      <c r="Z1003" s="136"/>
      <c r="AA1003" s="136"/>
      <c r="AB1003" s="136"/>
      <c r="AC1003" s="136"/>
      <c r="AD1003" s="136"/>
      <c r="AE1003" s="136"/>
      <c r="AF1003" s="136"/>
      <c r="AG1003" s="136"/>
      <c r="AH1003" s="136"/>
      <c r="AI1003" s="136"/>
      <c r="AJ1003" s="136"/>
      <c r="AK1003" s="136"/>
      <c r="AL1003" s="136"/>
      <c r="AM1003" s="136"/>
      <c r="AN1003" s="136"/>
      <c r="AO1003" s="136"/>
      <c r="AP1003" s="136"/>
      <c r="AQ1003" s="136"/>
      <c r="AR1003" s="136"/>
      <c r="AS1003" s="136"/>
      <c r="AT1003" s="136"/>
      <c r="AU1003" s="136"/>
      <c r="AV1003" s="136"/>
      <c r="AW1003" s="136"/>
      <c r="AX1003" s="136"/>
      <c r="AY1003" s="136"/>
      <c r="AZ1003" s="136"/>
      <c r="BA1003" s="136"/>
      <c r="BB1003" s="136"/>
      <c r="BC1003" s="136"/>
      <c r="BD1003" s="136"/>
      <c r="BE1003" s="136"/>
      <c r="BF1003" s="136"/>
      <c r="BG1003" s="136"/>
      <c r="BH1003" s="136"/>
      <c r="BI1003" s="136"/>
      <c r="BJ1003" s="136"/>
      <c r="BK1003" s="136"/>
      <c r="BL1003" s="136"/>
      <c r="BM1003" s="136"/>
      <c r="BN1003" s="136"/>
      <c r="BO1003" s="136"/>
      <c r="BP1003" s="136"/>
      <c r="BQ1003" s="136"/>
      <c r="BR1003" s="136"/>
      <c r="BS1003" s="136"/>
      <c r="BT1003" s="136"/>
      <c r="BU1003" s="136"/>
      <c r="BV1003" s="136"/>
      <c r="BW1003" s="136"/>
      <c r="BX1003" s="136"/>
      <c r="BY1003" s="136"/>
      <c r="BZ1003" s="136"/>
      <c r="CA1003" s="136"/>
      <c r="CB1003" s="136"/>
      <c r="CC1003" s="136"/>
      <c r="CD1003" s="136"/>
      <c r="CE1003" s="136"/>
      <c r="CF1003" s="136"/>
      <c r="CG1003" s="136"/>
      <c r="CH1003" s="136"/>
      <c r="CI1003" s="136"/>
      <c r="CJ1003" s="136"/>
      <c r="CK1003" s="136"/>
      <c r="CL1003" s="136"/>
      <c r="CM1003" s="136"/>
      <c r="CN1003" s="136"/>
      <c r="CO1003" s="136"/>
      <c r="CP1003" s="136"/>
      <c r="CQ1003" s="136"/>
      <c r="CR1003" s="136"/>
      <c r="CS1003" s="136"/>
      <c r="CT1003" s="136"/>
      <c r="CU1003" s="136"/>
      <c r="CV1003" s="136"/>
      <c r="CW1003" s="136"/>
      <c r="CX1003" s="136"/>
      <c r="CY1003" s="136"/>
      <c r="CZ1003" s="136"/>
      <c r="DA1003" s="136"/>
      <c r="DB1003" s="136"/>
      <c r="DC1003" s="136"/>
      <c r="DD1003" s="136"/>
      <c r="DE1003" s="136"/>
      <c r="DF1003" s="136"/>
      <c r="DG1003" s="136"/>
      <c r="DH1003" s="136"/>
      <c r="DI1003" s="136"/>
      <c r="DJ1003" s="136"/>
      <c r="DK1003" s="136"/>
      <c r="DL1003" s="136"/>
      <c r="DM1003" s="136"/>
      <c r="DN1003" s="136"/>
      <c r="DO1003" s="136"/>
      <c r="DP1003" s="136"/>
      <c r="DQ1003" s="136"/>
      <c r="DR1003" s="136"/>
      <c r="DS1003" s="136"/>
      <c r="DT1003" s="136"/>
      <c r="DU1003" s="136"/>
      <c r="DV1003" s="136"/>
      <c r="DW1003" s="136"/>
      <c r="DX1003" s="136"/>
      <c r="DY1003" s="136"/>
      <c r="DZ1003" s="136"/>
      <c r="EA1003" s="136"/>
      <c r="EB1003" s="136"/>
      <c r="EC1003" s="136"/>
      <c r="ED1003" s="136"/>
      <c r="EE1003" s="136"/>
      <c r="EF1003" s="136"/>
      <c r="EG1003" s="136"/>
      <c r="EH1003" s="136"/>
      <c r="EI1003" s="136"/>
      <c r="EJ1003" s="136"/>
      <c r="EK1003" s="136"/>
      <c r="EL1003" s="136"/>
      <c r="EM1003" s="136"/>
      <c r="EN1003" s="136"/>
      <c r="EO1003" s="136"/>
      <c r="EP1003" s="136"/>
      <c r="EQ1003" s="136"/>
      <c r="ER1003" s="136"/>
      <c r="ES1003" s="136"/>
      <c r="ET1003" s="136"/>
      <c r="EU1003" s="136"/>
      <c r="EV1003" s="136"/>
      <c r="EW1003" s="136"/>
      <c r="EX1003" s="136"/>
      <c r="EY1003" s="136"/>
      <c r="EZ1003" s="136"/>
      <c r="FA1003" s="136"/>
      <c r="FB1003" s="136"/>
      <c r="FC1003" s="136"/>
      <c r="FD1003" s="136"/>
      <c r="FE1003" s="136"/>
      <c r="FF1003" s="136"/>
      <c r="FG1003" s="136"/>
      <c r="FH1003" s="136"/>
      <c r="FI1003" s="136"/>
      <c r="FJ1003" s="136"/>
      <c r="FK1003" s="136"/>
      <c r="FL1003" s="136"/>
      <c r="FM1003" s="136"/>
      <c r="FN1003" s="136"/>
      <c r="FO1003" s="136"/>
      <c r="FP1003" s="136"/>
      <c r="FQ1003" s="136"/>
      <c r="FR1003" s="136"/>
      <c r="FS1003" s="136"/>
      <c r="FT1003" s="136"/>
      <c r="FU1003" s="136"/>
      <c r="FV1003" s="136"/>
      <c r="FW1003" s="136"/>
      <c r="FX1003" s="136"/>
      <c r="FY1003" s="136"/>
      <c r="FZ1003" s="136"/>
      <c r="GA1003" s="136"/>
      <c r="GB1003" s="136"/>
      <c r="GC1003" s="136"/>
      <c r="GD1003" s="136"/>
      <c r="GE1003" s="136"/>
      <c r="GF1003" s="136"/>
      <c r="GG1003" s="136"/>
      <c r="GH1003" s="136"/>
      <c r="GI1003" s="136"/>
      <c r="GJ1003" s="136"/>
      <c r="GK1003" s="136"/>
      <c r="GL1003" s="136"/>
      <c r="GM1003" s="136"/>
      <c r="GN1003" s="136"/>
      <c r="GO1003" s="136"/>
      <c r="GP1003" s="136"/>
      <c r="GQ1003" s="136"/>
      <c r="GR1003" s="136"/>
      <c r="GS1003" s="136"/>
      <c r="GT1003" s="136"/>
      <c r="GU1003" s="136"/>
      <c r="GV1003" s="136"/>
      <c r="GW1003" s="136"/>
      <c r="GX1003" s="136"/>
      <c r="GY1003" s="136"/>
      <c r="GZ1003" s="136"/>
      <c r="HA1003" s="136"/>
      <c r="HB1003" s="136"/>
      <c r="HC1003" s="136"/>
      <c r="HD1003" s="136"/>
      <c r="HE1003" s="136"/>
      <c r="HF1003" s="136"/>
      <c r="HG1003" s="136"/>
      <c r="HH1003" s="136"/>
      <c r="HI1003" s="136"/>
      <c r="HJ1003" s="136"/>
      <c r="HK1003" s="136"/>
      <c r="HL1003" s="136"/>
      <c r="HM1003" s="136"/>
      <c r="HN1003" s="136"/>
      <c r="HO1003" s="136"/>
      <c r="HP1003" s="136"/>
      <c r="HQ1003" s="136"/>
      <c r="HR1003" s="136"/>
      <c r="HS1003" s="136"/>
      <c r="HT1003" s="136"/>
      <c r="HU1003" s="136"/>
      <c r="HV1003" s="136"/>
      <c r="HW1003" s="136"/>
      <c r="HX1003" s="136"/>
      <c r="HY1003" s="136"/>
      <c r="HZ1003" s="136"/>
      <c r="IA1003" s="136"/>
      <c r="IB1003" s="136"/>
      <c r="IC1003" s="136"/>
      <c r="ID1003" s="136"/>
      <c r="IE1003" s="136"/>
      <c r="IF1003" s="136"/>
      <c r="IG1003" s="136"/>
    </row>
    <row r="1004" spans="1:241" ht="15" customHeight="1" x14ac:dyDescent="0.25">
      <c r="A1004" s="197" t="s">
        <v>441</v>
      </c>
      <c r="B1004" s="205">
        <v>6227954</v>
      </c>
      <c r="C1004" s="205">
        <v>2518167</v>
      </c>
      <c r="D1004" s="205">
        <v>533127</v>
      </c>
      <c r="E1004" s="205">
        <v>1286271</v>
      </c>
      <c r="F1004" s="205">
        <v>1645219</v>
      </c>
      <c r="G1004" s="205">
        <v>405367</v>
      </c>
      <c r="H1004" s="242">
        <v>12616105</v>
      </c>
      <c r="I1004" s="136"/>
      <c r="J1004" s="197" t="s">
        <v>484</v>
      </c>
      <c r="K1004" s="205">
        <v>4741870</v>
      </c>
      <c r="L1004" s="205">
        <v>1910807</v>
      </c>
      <c r="M1004" s="205">
        <v>416080</v>
      </c>
      <c r="N1004" s="205">
        <v>1297449</v>
      </c>
      <c r="O1004" s="205">
        <v>1627121</v>
      </c>
      <c r="P1004" s="205">
        <v>358775</v>
      </c>
      <c r="Q1004" s="242">
        <v>10352102</v>
      </c>
      <c r="R1004" s="136"/>
      <c r="S1004" s="136"/>
      <c r="T1004" s="136"/>
      <c r="U1004" s="136"/>
      <c r="V1004" s="136"/>
      <c r="W1004" s="136"/>
      <c r="X1004" s="136"/>
      <c r="Y1004" s="136"/>
      <c r="Z1004" s="136"/>
      <c r="AA1004" s="136"/>
      <c r="AB1004" s="136"/>
      <c r="AC1004" s="136"/>
      <c r="AD1004" s="136"/>
      <c r="AE1004" s="136"/>
      <c r="AF1004" s="136"/>
      <c r="AG1004" s="136"/>
      <c r="AH1004" s="136"/>
      <c r="AI1004" s="136"/>
      <c r="AJ1004" s="136"/>
      <c r="AK1004" s="136"/>
      <c r="AL1004" s="136"/>
      <c r="AM1004" s="136"/>
      <c r="AN1004" s="136"/>
      <c r="AO1004" s="136"/>
      <c r="AP1004" s="136"/>
      <c r="AQ1004" s="136"/>
      <c r="AR1004" s="136"/>
      <c r="AS1004" s="136"/>
      <c r="AT1004" s="136"/>
      <c r="AU1004" s="136"/>
      <c r="AV1004" s="136"/>
      <c r="AW1004" s="136"/>
      <c r="AX1004" s="136"/>
      <c r="AY1004" s="136"/>
      <c r="AZ1004" s="136"/>
      <c r="BA1004" s="136"/>
      <c r="BB1004" s="136"/>
      <c r="BC1004" s="136"/>
      <c r="BD1004" s="136"/>
      <c r="BE1004" s="136"/>
      <c r="BF1004" s="136"/>
      <c r="BG1004" s="136"/>
      <c r="BH1004" s="136"/>
      <c r="BI1004" s="136"/>
      <c r="BJ1004" s="136"/>
      <c r="BK1004" s="136"/>
      <c r="BL1004" s="136"/>
      <c r="BM1004" s="136"/>
      <c r="BN1004" s="136"/>
      <c r="BO1004" s="136"/>
      <c r="BP1004" s="136"/>
      <c r="BQ1004" s="136"/>
      <c r="BR1004" s="136"/>
      <c r="BS1004" s="136"/>
      <c r="BT1004" s="136"/>
      <c r="BU1004" s="136"/>
      <c r="BV1004" s="136"/>
      <c r="BW1004" s="136"/>
      <c r="BX1004" s="136"/>
      <c r="BY1004" s="136"/>
      <c r="BZ1004" s="136"/>
      <c r="CA1004" s="136"/>
      <c r="CB1004" s="136"/>
      <c r="CC1004" s="136"/>
      <c r="CD1004" s="136"/>
      <c r="CE1004" s="136"/>
      <c r="CF1004" s="136"/>
      <c r="CG1004" s="136"/>
      <c r="CH1004" s="136"/>
      <c r="CI1004" s="136"/>
      <c r="CJ1004" s="136"/>
      <c r="CK1004" s="136"/>
      <c r="CL1004" s="136"/>
      <c r="CM1004" s="136"/>
      <c r="CN1004" s="136"/>
      <c r="CO1004" s="136"/>
      <c r="CP1004" s="136"/>
      <c r="CQ1004" s="136"/>
      <c r="CR1004" s="136"/>
      <c r="CS1004" s="136"/>
      <c r="CT1004" s="136"/>
      <c r="CU1004" s="136"/>
      <c r="CV1004" s="136"/>
      <c r="CW1004" s="136"/>
      <c r="CX1004" s="136"/>
      <c r="CY1004" s="136"/>
      <c r="CZ1004" s="136"/>
      <c r="DA1004" s="136"/>
      <c r="DB1004" s="136"/>
      <c r="DC1004" s="136"/>
      <c r="DD1004" s="136"/>
      <c r="DE1004" s="136"/>
      <c r="DF1004" s="136"/>
      <c r="DG1004" s="136"/>
      <c r="DH1004" s="136"/>
      <c r="DI1004" s="136"/>
      <c r="DJ1004" s="136"/>
      <c r="DK1004" s="136"/>
      <c r="DL1004" s="136"/>
      <c r="DM1004" s="136"/>
      <c r="DN1004" s="136"/>
      <c r="DO1004" s="136"/>
      <c r="DP1004" s="136"/>
      <c r="DQ1004" s="136"/>
      <c r="DR1004" s="136"/>
      <c r="DS1004" s="136"/>
      <c r="DT1004" s="136"/>
      <c r="DU1004" s="136"/>
      <c r="DV1004" s="136"/>
      <c r="DW1004" s="136"/>
      <c r="DX1004" s="136"/>
      <c r="DY1004" s="136"/>
      <c r="DZ1004" s="136"/>
      <c r="EA1004" s="136"/>
      <c r="EB1004" s="136"/>
      <c r="EC1004" s="136"/>
      <c r="ED1004" s="136"/>
      <c r="EE1004" s="136"/>
      <c r="EF1004" s="136"/>
      <c r="EG1004" s="136"/>
      <c r="EH1004" s="136"/>
      <c r="EI1004" s="136"/>
      <c r="EJ1004" s="136"/>
      <c r="EK1004" s="136"/>
      <c r="EL1004" s="136"/>
      <c r="EM1004" s="136"/>
      <c r="EN1004" s="136"/>
      <c r="EO1004" s="136"/>
      <c r="EP1004" s="136"/>
      <c r="EQ1004" s="136"/>
      <c r="ER1004" s="136"/>
      <c r="ES1004" s="136"/>
      <c r="ET1004" s="136"/>
      <c r="EU1004" s="136"/>
      <c r="EV1004" s="136"/>
      <c r="EW1004" s="136"/>
      <c r="EX1004" s="136"/>
      <c r="EY1004" s="136"/>
      <c r="EZ1004" s="136"/>
      <c r="FA1004" s="136"/>
      <c r="FB1004" s="136"/>
      <c r="FC1004" s="136"/>
      <c r="FD1004" s="136"/>
      <c r="FE1004" s="136"/>
      <c r="FF1004" s="136"/>
      <c r="FG1004" s="136"/>
      <c r="FH1004" s="136"/>
      <c r="FI1004" s="136"/>
      <c r="FJ1004" s="136"/>
      <c r="FK1004" s="136"/>
      <c r="FL1004" s="136"/>
      <c r="FM1004" s="136"/>
      <c r="FN1004" s="136"/>
      <c r="FO1004" s="136"/>
      <c r="FP1004" s="136"/>
      <c r="FQ1004" s="136"/>
      <c r="FR1004" s="136"/>
      <c r="FS1004" s="136"/>
      <c r="FT1004" s="136"/>
      <c r="FU1004" s="136"/>
      <c r="FV1004" s="136"/>
      <c r="FW1004" s="136"/>
      <c r="FX1004" s="136"/>
      <c r="FY1004" s="136"/>
      <c r="FZ1004" s="136"/>
      <c r="GA1004" s="136"/>
      <c r="GB1004" s="136"/>
      <c r="GC1004" s="136"/>
      <c r="GD1004" s="136"/>
      <c r="GE1004" s="136"/>
      <c r="GF1004" s="136"/>
      <c r="GG1004" s="136"/>
      <c r="GH1004" s="136"/>
      <c r="GI1004" s="136"/>
      <c r="GJ1004" s="136"/>
      <c r="GK1004" s="136"/>
      <c r="GL1004" s="136"/>
      <c r="GM1004" s="136"/>
      <c r="GN1004" s="136"/>
      <c r="GO1004" s="136"/>
      <c r="GP1004" s="136"/>
      <c r="GQ1004" s="136"/>
      <c r="GR1004" s="136"/>
      <c r="GS1004" s="136"/>
      <c r="GT1004" s="136"/>
      <c r="GU1004" s="136"/>
      <c r="GV1004" s="136"/>
      <c r="GW1004" s="136"/>
      <c r="GX1004" s="136"/>
      <c r="GY1004" s="136"/>
      <c r="GZ1004" s="136"/>
      <c r="HA1004" s="136"/>
      <c r="HB1004" s="136"/>
      <c r="HC1004" s="136"/>
      <c r="HD1004" s="136"/>
      <c r="HE1004" s="136"/>
      <c r="HF1004" s="136"/>
      <c r="HG1004" s="136"/>
      <c r="HH1004" s="136"/>
      <c r="HI1004" s="136"/>
      <c r="HJ1004" s="136"/>
      <c r="HK1004" s="136"/>
      <c r="HL1004" s="136"/>
      <c r="HM1004" s="136"/>
      <c r="HN1004" s="136"/>
      <c r="HO1004" s="136"/>
      <c r="HP1004" s="136"/>
      <c r="HQ1004" s="136"/>
      <c r="HR1004" s="136"/>
      <c r="HS1004" s="136"/>
      <c r="HT1004" s="136"/>
      <c r="HU1004" s="136"/>
      <c r="HV1004" s="136"/>
      <c r="HW1004" s="136"/>
      <c r="HX1004" s="136"/>
      <c r="HY1004" s="136"/>
      <c r="HZ1004" s="136"/>
      <c r="IA1004" s="136"/>
      <c r="IB1004" s="136"/>
      <c r="IC1004" s="136"/>
      <c r="ID1004" s="136"/>
      <c r="IE1004" s="136"/>
      <c r="IF1004" s="136"/>
      <c r="IG1004" s="136"/>
    </row>
    <row r="1005" spans="1:241" ht="15" customHeight="1" x14ac:dyDescent="0.25">
      <c r="A1005" s="197" t="s">
        <v>442</v>
      </c>
      <c r="B1005" s="205">
        <v>9259670</v>
      </c>
      <c r="C1005" s="205">
        <v>2344401</v>
      </c>
      <c r="D1005" s="205">
        <v>632429</v>
      </c>
      <c r="E1005" s="205">
        <v>1306268</v>
      </c>
      <c r="F1005" s="205">
        <v>1649063</v>
      </c>
      <c r="G1005" s="205">
        <v>403740</v>
      </c>
      <c r="H1005" s="242">
        <v>15595571</v>
      </c>
      <c r="I1005" s="136"/>
      <c r="J1005" s="197" t="s">
        <v>485</v>
      </c>
      <c r="K1005" s="205">
        <v>5033888</v>
      </c>
      <c r="L1005" s="205">
        <v>1666270</v>
      </c>
      <c r="M1005" s="205">
        <v>589547</v>
      </c>
      <c r="N1005" s="205">
        <v>1071970</v>
      </c>
      <c r="O1005" s="205">
        <v>1481777</v>
      </c>
      <c r="P1005" s="205">
        <v>310269</v>
      </c>
      <c r="Q1005" s="242">
        <v>10153721</v>
      </c>
      <c r="R1005" s="136"/>
      <c r="S1005" s="136"/>
      <c r="T1005" s="136"/>
      <c r="U1005" s="136"/>
      <c r="V1005" s="136"/>
      <c r="W1005" s="136"/>
      <c r="X1005" s="136"/>
      <c r="Y1005" s="136"/>
      <c r="Z1005" s="136"/>
      <c r="AA1005" s="136"/>
      <c r="AB1005" s="136"/>
      <c r="AC1005" s="136"/>
      <c r="AD1005" s="136"/>
      <c r="AE1005" s="136"/>
      <c r="AF1005" s="136"/>
      <c r="AG1005" s="136"/>
      <c r="AH1005" s="136"/>
      <c r="AI1005" s="136"/>
      <c r="AJ1005" s="136"/>
      <c r="AK1005" s="136"/>
      <c r="AL1005" s="136"/>
      <c r="AM1005" s="136"/>
      <c r="AN1005" s="136"/>
      <c r="AO1005" s="136"/>
      <c r="AP1005" s="136"/>
      <c r="AQ1005" s="136"/>
      <c r="AR1005" s="136"/>
      <c r="AS1005" s="136"/>
      <c r="AT1005" s="136"/>
      <c r="AU1005" s="136"/>
      <c r="AV1005" s="136"/>
      <c r="AW1005" s="136"/>
      <c r="AX1005" s="136"/>
      <c r="AY1005" s="136"/>
      <c r="AZ1005" s="136"/>
      <c r="BA1005" s="136"/>
      <c r="BB1005" s="136"/>
      <c r="BC1005" s="136"/>
      <c r="BD1005" s="136"/>
      <c r="BE1005" s="136"/>
      <c r="BF1005" s="136"/>
      <c r="BG1005" s="136"/>
      <c r="BH1005" s="136"/>
      <c r="BI1005" s="136"/>
      <c r="BJ1005" s="136"/>
      <c r="BK1005" s="136"/>
      <c r="BL1005" s="136"/>
      <c r="BM1005" s="136"/>
      <c r="BN1005" s="136"/>
      <c r="BO1005" s="136"/>
      <c r="BP1005" s="136"/>
      <c r="BQ1005" s="136"/>
      <c r="BR1005" s="136"/>
      <c r="BS1005" s="136"/>
      <c r="BT1005" s="136"/>
      <c r="BU1005" s="136"/>
      <c r="BV1005" s="136"/>
      <c r="BW1005" s="136"/>
      <c r="BX1005" s="136"/>
      <c r="BY1005" s="136"/>
      <c r="BZ1005" s="136"/>
      <c r="CA1005" s="136"/>
      <c r="CB1005" s="136"/>
      <c r="CC1005" s="136"/>
      <c r="CD1005" s="136"/>
      <c r="CE1005" s="136"/>
      <c r="CF1005" s="136"/>
      <c r="CG1005" s="136"/>
      <c r="CH1005" s="136"/>
      <c r="CI1005" s="136"/>
      <c r="CJ1005" s="136"/>
      <c r="CK1005" s="136"/>
      <c r="CL1005" s="136"/>
      <c r="CM1005" s="136"/>
      <c r="CN1005" s="136"/>
      <c r="CO1005" s="136"/>
      <c r="CP1005" s="136"/>
      <c r="CQ1005" s="136"/>
      <c r="CR1005" s="136"/>
      <c r="CS1005" s="136"/>
      <c r="CT1005" s="136"/>
      <c r="CU1005" s="136"/>
      <c r="CV1005" s="136"/>
      <c r="CW1005" s="136"/>
      <c r="CX1005" s="136"/>
      <c r="CY1005" s="136"/>
      <c r="CZ1005" s="136"/>
      <c r="DA1005" s="136"/>
      <c r="DB1005" s="136"/>
      <c r="DC1005" s="136"/>
      <c r="DD1005" s="136"/>
      <c r="DE1005" s="136"/>
      <c r="DF1005" s="136"/>
      <c r="DG1005" s="136"/>
      <c r="DH1005" s="136"/>
      <c r="DI1005" s="136"/>
      <c r="DJ1005" s="136"/>
      <c r="DK1005" s="136"/>
      <c r="DL1005" s="136"/>
      <c r="DM1005" s="136"/>
      <c r="DN1005" s="136"/>
      <c r="DO1005" s="136"/>
      <c r="DP1005" s="136"/>
      <c r="DQ1005" s="136"/>
      <c r="DR1005" s="136"/>
      <c r="DS1005" s="136"/>
      <c r="DT1005" s="136"/>
      <c r="DU1005" s="136"/>
      <c r="DV1005" s="136"/>
      <c r="DW1005" s="136"/>
      <c r="DX1005" s="136"/>
      <c r="DY1005" s="136"/>
      <c r="DZ1005" s="136"/>
      <c r="EA1005" s="136"/>
      <c r="EB1005" s="136"/>
      <c r="EC1005" s="136"/>
      <c r="ED1005" s="136"/>
      <c r="EE1005" s="136"/>
      <c r="EF1005" s="136"/>
      <c r="EG1005" s="136"/>
      <c r="EH1005" s="136"/>
      <c r="EI1005" s="136"/>
      <c r="EJ1005" s="136"/>
      <c r="EK1005" s="136"/>
      <c r="EL1005" s="136"/>
      <c r="EM1005" s="136"/>
      <c r="EN1005" s="136"/>
      <c r="EO1005" s="136"/>
      <c r="EP1005" s="136"/>
      <c r="EQ1005" s="136"/>
      <c r="ER1005" s="136"/>
      <c r="ES1005" s="136"/>
      <c r="ET1005" s="136"/>
      <c r="EU1005" s="136"/>
      <c r="EV1005" s="136"/>
      <c r="EW1005" s="136"/>
      <c r="EX1005" s="136"/>
      <c r="EY1005" s="136"/>
      <c r="EZ1005" s="136"/>
      <c r="FA1005" s="136"/>
      <c r="FB1005" s="136"/>
      <c r="FC1005" s="136"/>
      <c r="FD1005" s="136"/>
      <c r="FE1005" s="136"/>
      <c r="FF1005" s="136"/>
      <c r="FG1005" s="136"/>
      <c r="FH1005" s="136"/>
      <c r="FI1005" s="136"/>
      <c r="FJ1005" s="136"/>
      <c r="FK1005" s="136"/>
      <c r="FL1005" s="136"/>
      <c r="FM1005" s="136"/>
      <c r="FN1005" s="136"/>
      <c r="FO1005" s="136"/>
      <c r="FP1005" s="136"/>
      <c r="FQ1005" s="136"/>
      <c r="FR1005" s="136"/>
      <c r="FS1005" s="136"/>
      <c r="FT1005" s="136"/>
      <c r="FU1005" s="136"/>
      <c r="FV1005" s="136"/>
      <c r="FW1005" s="136"/>
      <c r="FX1005" s="136"/>
      <c r="FY1005" s="136"/>
      <c r="FZ1005" s="136"/>
      <c r="GA1005" s="136"/>
      <c r="GB1005" s="136"/>
      <c r="GC1005" s="136"/>
      <c r="GD1005" s="136"/>
      <c r="GE1005" s="136"/>
      <c r="GF1005" s="136"/>
      <c r="GG1005" s="136"/>
      <c r="GH1005" s="136"/>
      <c r="GI1005" s="136"/>
      <c r="GJ1005" s="136"/>
      <c r="GK1005" s="136"/>
      <c r="GL1005" s="136"/>
      <c r="GM1005" s="136"/>
      <c r="GN1005" s="136"/>
      <c r="GO1005" s="136"/>
      <c r="GP1005" s="136"/>
      <c r="GQ1005" s="136"/>
      <c r="GR1005" s="136"/>
      <c r="GS1005" s="136"/>
      <c r="GT1005" s="136"/>
      <c r="GU1005" s="136"/>
      <c r="GV1005" s="136"/>
      <c r="GW1005" s="136"/>
      <c r="GX1005" s="136"/>
      <c r="GY1005" s="136"/>
      <c r="GZ1005" s="136"/>
      <c r="HA1005" s="136"/>
      <c r="HB1005" s="136"/>
      <c r="HC1005" s="136"/>
      <c r="HD1005" s="136"/>
      <c r="HE1005" s="136"/>
      <c r="HF1005" s="136"/>
      <c r="HG1005" s="136"/>
      <c r="HH1005" s="136"/>
      <c r="HI1005" s="136"/>
      <c r="HJ1005" s="136"/>
      <c r="HK1005" s="136"/>
      <c r="HL1005" s="136"/>
      <c r="HM1005" s="136"/>
      <c r="HN1005" s="136"/>
      <c r="HO1005" s="136"/>
      <c r="HP1005" s="136"/>
      <c r="HQ1005" s="136"/>
      <c r="HR1005" s="136"/>
      <c r="HS1005" s="136"/>
      <c r="HT1005" s="136"/>
      <c r="HU1005" s="136"/>
      <c r="HV1005" s="136"/>
      <c r="HW1005" s="136"/>
      <c r="HX1005" s="136"/>
      <c r="HY1005" s="136"/>
      <c r="HZ1005" s="136"/>
      <c r="IA1005" s="136"/>
      <c r="IB1005" s="136"/>
      <c r="IC1005" s="136"/>
      <c r="ID1005" s="136"/>
      <c r="IE1005" s="136"/>
      <c r="IF1005" s="136"/>
      <c r="IG1005" s="136"/>
    </row>
    <row r="1006" spans="1:241" ht="15" customHeight="1" x14ac:dyDescent="0.25">
      <c r="A1006" s="197" t="s">
        <v>443</v>
      </c>
      <c r="B1006" s="205">
        <v>12549055</v>
      </c>
      <c r="C1006" s="205">
        <v>2266817</v>
      </c>
      <c r="D1006" s="205">
        <v>720058</v>
      </c>
      <c r="E1006" s="205">
        <v>1495891</v>
      </c>
      <c r="F1006" s="205">
        <v>1636962</v>
      </c>
      <c r="G1006" s="205">
        <v>464148</v>
      </c>
      <c r="H1006" s="242">
        <v>19132931</v>
      </c>
      <c r="I1006" s="136"/>
      <c r="J1006" s="197" t="s">
        <v>718</v>
      </c>
      <c r="K1006" s="205">
        <v>5298439</v>
      </c>
      <c r="L1006" s="205">
        <v>2644347</v>
      </c>
      <c r="M1006" s="205">
        <v>553364</v>
      </c>
      <c r="N1006" s="205">
        <v>1077735</v>
      </c>
      <c r="O1006" s="205">
        <v>1456395</v>
      </c>
      <c r="P1006" s="205">
        <v>500997</v>
      </c>
      <c r="Q1006" s="242">
        <v>11531277</v>
      </c>
      <c r="R1006" s="136"/>
      <c r="S1006" s="136"/>
      <c r="T1006" s="136"/>
      <c r="U1006" s="136"/>
      <c r="V1006" s="136"/>
      <c r="W1006" s="136"/>
      <c r="X1006" s="136"/>
      <c r="Y1006" s="136"/>
      <c r="Z1006" s="136"/>
      <c r="AA1006" s="136"/>
      <c r="AB1006" s="136"/>
      <c r="AC1006" s="136"/>
      <c r="AD1006" s="136"/>
      <c r="AE1006" s="136"/>
      <c r="AF1006" s="136"/>
      <c r="AG1006" s="136"/>
      <c r="AH1006" s="136"/>
      <c r="AI1006" s="136"/>
      <c r="AJ1006" s="136"/>
      <c r="AK1006" s="136"/>
      <c r="AL1006" s="136"/>
      <c r="AM1006" s="136"/>
      <c r="AN1006" s="136"/>
      <c r="AO1006" s="136"/>
      <c r="AP1006" s="136"/>
      <c r="AQ1006" s="136"/>
      <c r="AR1006" s="136"/>
      <c r="AS1006" s="136"/>
      <c r="AT1006" s="136"/>
      <c r="AU1006" s="136"/>
      <c r="AV1006" s="136"/>
      <c r="AW1006" s="136"/>
      <c r="AX1006" s="136"/>
      <c r="AY1006" s="136"/>
      <c r="AZ1006" s="136"/>
      <c r="BA1006" s="136"/>
      <c r="BB1006" s="136"/>
      <c r="BC1006" s="136"/>
      <c r="BD1006" s="136"/>
      <c r="BE1006" s="136"/>
      <c r="BF1006" s="136"/>
      <c r="BG1006" s="136"/>
      <c r="BH1006" s="136"/>
      <c r="BI1006" s="136"/>
      <c r="BJ1006" s="136"/>
      <c r="BK1006" s="136"/>
      <c r="BL1006" s="136"/>
      <c r="BM1006" s="136"/>
      <c r="BN1006" s="136"/>
      <c r="BO1006" s="136"/>
      <c r="BP1006" s="136"/>
      <c r="BQ1006" s="136"/>
      <c r="BR1006" s="136"/>
      <c r="BS1006" s="136"/>
      <c r="BT1006" s="136"/>
      <c r="BU1006" s="136"/>
      <c r="BV1006" s="136"/>
      <c r="BW1006" s="136"/>
      <c r="BX1006" s="136"/>
      <c r="BY1006" s="136"/>
      <c r="BZ1006" s="136"/>
      <c r="CA1006" s="136"/>
      <c r="CB1006" s="136"/>
      <c r="CC1006" s="136"/>
      <c r="CD1006" s="136"/>
      <c r="CE1006" s="136"/>
      <c r="CF1006" s="136"/>
      <c r="CG1006" s="136"/>
      <c r="CH1006" s="136"/>
      <c r="CI1006" s="136"/>
      <c r="CJ1006" s="136"/>
      <c r="CK1006" s="136"/>
      <c r="CL1006" s="136"/>
      <c r="CM1006" s="136"/>
      <c r="CN1006" s="136"/>
      <c r="CO1006" s="136"/>
      <c r="CP1006" s="136"/>
      <c r="CQ1006" s="136"/>
      <c r="CR1006" s="136"/>
      <c r="CS1006" s="136"/>
      <c r="CT1006" s="136"/>
      <c r="CU1006" s="136"/>
      <c r="CV1006" s="136"/>
      <c r="CW1006" s="136"/>
      <c r="CX1006" s="136"/>
      <c r="CY1006" s="136"/>
      <c r="CZ1006" s="136"/>
      <c r="DA1006" s="136"/>
      <c r="DB1006" s="136"/>
      <c r="DC1006" s="136"/>
      <c r="DD1006" s="136"/>
      <c r="DE1006" s="136"/>
      <c r="DF1006" s="136"/>
      <c r="DG1006" s="136"/>
      <c r="DH1006" s="136"/>
      <c r="DI1006" s="136"/>
      <c r="DJ1006" s="136"/>
      <c r="DK1006" s="136"/>
      <c r="DL1006" s="136"/>
      <c r="DM1006" s="136"/>
      <c r="DN1006" s="136"/>
      <c r="DO1006" s="136"/>
      <c r="DP1006" s="136"/>
      <c r="DQ1006" s="136"/>
      <c r="DR1006" s="136"/>
      <c r="DS1006" s="136"/>
      <c r="DT1006" s="136"/>
      <c r="DU1006" s="136"/>
      <c r="DV1006" s="136"/>
      <c r="DW1006" s="136"/>
      <c r="DX1006" s="136"/>
      <c r="DY1006" s="136"/>
      <c r="DZ1006" s="136"/>
      <c r="EA1006" s="136"/>
      <c r="EB1006" s="136"/>
      <c r="EC1006" s="136"/>
      <c r="ED1006" s="136"/>
      <c r="EE1006" s="136"/>
      <c r="EF1006" s="136"/>
      <c r="EG1006" s="136"/>
      <c r="EH1006" s="136"/>
      <c r="EI1006" s="136"/>
      <c r="EJ1006" s="136"/>
      <c r="EK1006" s="136"/>
      <c r="EL1006" s="136"/>
      <c r="EM1006" s="136"/>
      <c r="EN1006" s="136"/>
      <c r="EO1006" s="136"/>
      <c r="EP1006" s="136"/>
      <c r="EQ1006" s="136"/>
      <c r="ER1006" s="136"/>
      <c r="ES1006" s="136"/>
      <c r="ET1006" s="136"/>
      <c r="EU1006" s="136"/>
      <c r="EV1006" s="136"/>
      <c r="EW1006" s="136"/>
      <c r="EX1006" s="136"/>
      <c r="EY1006" s="136"/>
      <c r="EZ1006" s="136"/>
      <c r="FA1006" s="136"/>
      <c r="FB1006" s="136"/>
      <c r="FC1006" s="136"/>
      <c r="FD1006" s="136"/>
      <c r="FE1006" s="136"/>
      <c r="FF1006" s="136"/>
      <c r="FG1006" s="136"/>
      <c r="FH1006" s="136"/>
      <c r="FI1006" s="136"/>
      <c r="FJ1006" s="136"/>
      <c r="FK1006" s="136"/>
      <c r="FL1006" s="136"/>
      <c r="FM1006" s="136"/>
      <c r="FN1006" s="136"/>
      <c r="FO1006" s="136"/>
      <c r="FP1006" s="136"/>
      <c r="FQ1006" s="136"/>
      <c r="FR1006" s="136"/>
      <c r="FS1006" s="136"/>
      <c r="FT1006" s="136"/>
      <c r="FU1006" s="136"/>
      <c r="FV1006" s="136"/>
      <c r="FW1006" s="136"/>
      <c r="FX1006" s="136"/>
      <c r="FY1006" s="136"/>
      <c r="FZ1006" s="136"/>
      <c r="GA1006" s="136"/>
      <c r="GB1006" s="136"/>
      <c r="GC1006" s="136"/>
      <c r="GD1006" s="136"/>
      <c r="GE1006" s="136"/>
      <c r="GF1006" s="136"/>
      <c r="GG1006" s="136"/>
      <c r="GH1006" s="136"/>
      <c r="GI1006" s="136"/>
      <c r="GJ1006" s="136"/>
      <c r="GK1006" s="136"/>
      <c r="GL1006" s="136"/>
      <c r="GM1006" s="136"/>
      <c r="GN1006" s="136"/>
      <c r="GO1006" s="136"/>
      <c r="GP1006" s="136"/>
      <c r="GQ1006" s="136"/>
      <c r="GR1006" s="136"/>
      <c r="GS1006" s="136"/>
      <c r="GT1006" s="136"/>
      <c r="GU1006" s="136"/>
      <c r="GV1006" s="136"/>
      <c r="GW1006" s="136"/>
      <c r="GX1006" s="136"/>
      <c r="GY1006" s="136"/>
      <c r="GZ1006" s="136"/>
      <c r="HA1006" s="136"/>
      <c r="HB1006" s="136"/>
      <c r="HC1006" s="136"/>
      <c r="HD1006" s="136"/>
      <c r="HE1006" s="136"/>
      <c r="HF1006" s="136"/>
      <c r="HG1006" s="136"/>
      <c r="HH1006" s="136"/>
      <c r="HI1006" s="136"/>
      <c r="HJ1006" s="136"/>
      <c r="HK1006" s="136"/>
      <c r="HL1006" s="136"/>
      <c r="HM1006" s="136"/>
      <c r="HN1006" s="136"/>
      <c r="HO1006" s="136"/>
      <c r="HP1006" s="136"/>
      <c r="HQ1006" s="136"/>
      <c r="HR1006" s="136"/>
      <c r="HS1006" s="136"/>
      <c r="HT1006" s="136"/>
      <c r="HU1006" s="136"/>
      <c r="HV1006" s="136"/>
      <c r="HW1006" s="136"/>
      <c r="HX1006" s="136"/>
      <c r="HY1006" s="136"/>
      <c r="HZ1006" s="136"/>
      <c r="IA1006" s="136"/>
      <c r="IB1006" s="136"/>
      <c r="IC1006" s="136"/>
      <c r="ID1006" s="136"/>
      <c r="IE1006" s="136"/>
      <c r="IF1006" s="136"/>
      <c r="IG1006" s="136"/>
    </row>
    <row r="1007" spans="1:241" ht="15" customHeight="1" x14ac:dyDescent="0.25">
      <c r="A1007" s="197" t="s">
        <v>709</v>
      </c>
      <c r="B1007" s="205">
        <v>11008243</v>
      </c>
      <c r="C1007" s="205">
        <v>2613404</v>
      </c>
      <c r="D1007" s="205">
        <v>755987</v>
      </c>
      <c r="E1007" s="205">
        <v>1731725</v>
      </c>
      <c r="F1007" s="205">
        <v>1392278</v>
      </c>
      <c r="G1007" s="205">
        <v>345873</v>
      </c>
      <c r="H1007" s="242">
        <v>17847510</v>
      </c>
      <c r="I1007" s="136"/>
      <c r="J1007" s="197" t="s">
        <v>645</v>
      </c>
      <c r="K1007" s="205">
        <v>4240789</v>
      </c>
      <c r="L1007" s="205">
        <v>2602093</v>
      </c>
      <c r="M1007" s="205">
        <v>429896</v>
      </c>
      <c r="N1007" s="205">
        <v>1131810</v>
      </c>
      <c r="O1007" s="205">
        <v>1194749</v>
      </c>
      <c r="P1007" s="205">
        <v>317011</v>
      </c>
      <c r="Q1007" s="242">
        <v>9916348</v>
      </c>
      <c r="R1007" s="136"/>
      <c r="S1007" s="136"/>
      <c r="T1007" s="136"/>
      <c r="U1007" s="136"/>
      <c r="V1007" s="136"/>
      <c r="W1007" s="136"/>
      <c r="X1007" s="136"/>
      <c r="Y1007" s="136"/>
      <c r="Z1007" s="136"/>
      <c r="AA1007" s="136"/>
      <c r="AB1007" s="136"/>
      <c r="AC1007" s="136"/>
      <c r="AD1007" s="136"/>
      <c r="AE1007" s="136"/>
      <c r="AF1007" s="136"/>
      <c r="AG1007" s="136"/>
      <c r="AH1007" s="136"/>
      <c r="AI1007" s="136"/>
      <c r="AJ1007" s="136"/>
      <c r="AK1007" s="136"/>
      <c r="AL1007" s="136"/>
      <c r="AM1007" s="136"/>
      <c r="AN1007" s="136"/>
      <c r="AO1007" s="136"/>
      <c r="AP1007" s="136"/>
      <c r="AQ1007" s="136"/>
      <c r="AR1007" s="136"/>
      <c r="AS1007" s="136"/>
      <c r="AT1007" s="136"/>
      <c r="AU1007" s="136"/>
      <c r="AV1007" s="136"/>
      <c r="AW1007" s="136"/>
      <c r="AX1007" s="136"/>
      <c r="AY1007" s="136"/>
      <c r="AZ1007" s="136"/>
      <c r="BA1007" s="136"/>
      <c r="BB1007" s="136"/>
      <c r="BC1007" s="136"/>
      <c r="BD1007" s="136"/>
      <c r="BE1007" s="136"/>
      <c r="BF1007" s="136"/>
      <c r="BG1007" s="136"/>
      <c r="BH1007" s="136"/>
      <c r="BI1007" s="136"/>
      <c r="BJ1007" s="136"/>
      <c r="BK1007" s="136"/>
      <c r="BL1007" s="136"/>
      <c r="BM1007" s="136"/>
      <c r="BN1007" s="136"/>
      <c r="BO1007" s="136"/>
      <c r="BP1007" s="136"/>
      <c r="BQ1007" s="136"/>
      <c r="BR1007" s="136"/>
      <c r="BS1007" s="136"/>
      <c r="BT1007" s="136"/>
      <c r="BU1007" s="136"/>
      <c r="BV1007" s="136"/>
      <c r="BW1007" s="136"/>
      <c r="BX1007" s="136"/>
      <c r="BY1007" s="136"/>
      <c r="BZ1007" s="136"/>
      <c r="CA1007" s="136"/>
      <c r="CB1007" s="136"/>
      <c r="CC1007" s="136"/>
      <c r="CD1007" s="136"/>
      <c r="CE1007" s="136"/>
      <c r="CF1007" s="136"/>
      <c r="CG1007" s="136"/>
      <c r="CH1007" s="136"/>
      <c r="CI1007" s="136"/>
      <c r="CJ1007" s="136"/>
      <c r="CK1007" s="136"/>
      <c r="CL1007" s="136"/>
      <c r="CM1007" s="136"/>
      <c r="CN1007" s="136"/>
      <c r="CO1007" s="136"/>
      <c r="CP1007" s="136"/>
      <c r="CQ1007" s="136"/>
      <c r="CR1007" s="136"/>
      <c r="CS1007" s="136"/>
      <c r="CT1007" s="136"/>
      <c r="CU1007" s="136"/>
      <c r="CV1007" s="136"/>
      <c r="CW1007" s="136"/>
      <c r="CX1007" s="136"/>
      <c r="CY1007" s="136"/>
      <c r="CZ1007" s="136"/>
      <c r="DA1007" s="136"/>
      <c r="DB1007" s="136"/>
      <c r="DC1007" s="136"/>
      <c r="DD1007" s="136"/>
      <c r="DE1007" s="136"/>
      <c r="DF1007" s="136"/>
      <c r="DG1007" s="136"/>
      <c r="DH1007" s="136"/>
      <c r="DI1007" s="136"/>
      <c r="DJ1007" s="136"/>
      <c r="DK1007" s="136"/>
      <c r="DL1007" s="136"/>
      <c r="DM1007" s="136"/>
      <c r="DN1007" s="136"/>
      <c r="DO1007" s="136"/>
      <c r="DP1007" s="136"/>
      <c r="DQ1007" s="136"/>
      <c r="DR1007" s="136"/>
      <c r="DS1007" s="136"/>
      <c r="DT1007" s="136"/>
      <c r="DU1007" s="136"/>
      <c r="DV1007" s="136"/>
      <c r="DW1007" s="136"/>
      <c r="DX1007" s="136"/>
      <c r="DY1007" s="136"/>
      <c r="DZ1007" s="136"/>
      <c r="EA1007" s="136"/>
      <c r="EB1007" s="136"/>
      <c r="EC1007" s="136"/>
      <c r="ED1007" s="136"/>
      <c r="EE1007" s="136"/>
      <c r="EF1007" s="136"/>
      <c r="EG1007" s="136"/>
      <c r="EH1007" s="136"/>
      <c r="EI1007" s="136"/>
      <c r="EJ1007" s="136"/>
      <c r="EK1007" s="136"/>
      <c r="EL1007" s="136"/>
      <c r="EM1007" s="136"/>
      <c r="EN1007" s="136"/>
      <c r="EO1007" s="136"/>
      <c r="EP1007" s="136"/>
      <c r="EQ1007" s="136"/>
      <c r="ER1007" s="136"/>
      <c r="ES1007" s="136"/>
      <c r="ET1007" s="136"/>
      <c r="EU1007" s="136"/>
      <c r="EV1007" s="136"/>
      <c r="EW1007" s="136"/>
      <c r="EX1007" s="136"/>
      <c r="EY1007" s="136"/>
      <c r="EZ1007" s="136"/>
      <c r="FA1007" s="136"/>
      <c r="FB1007" s="136"/>
      <c r="FC1007" s="136"/>
      <c r="FD1007" s="136"/>
      <c r="FE1007" s="136"/>
      <c r="FF1007" s="136"/>
      <c r="FG1007" s="136"/>
      <c r="FH1007" s="136"/>
      <c r="FI1007" s="136"/>
      <c r="FJ1007" s="136"/>
      <c r="FK1007" s="136"/>
      <c r="FL1007" s="136"/>
      <c r="FM1007" s="136"/>
      <c r="FN1007" s="136"/>
      <c r="FO1007" s="136"/>
      <c r="FP1007" s="136"/>
      <c r="FQ1007" s="136"/>
      <c r="FR1007" s="136"/>
      <c r="FS1007" s="136"/>
      <c r="FT1007" s="136"/>
      <c r="FU1007" s="136"/>
      <c r="FV1007" s="136"/>
      <c r="FW1007" s="136"/>
      <c r="FX1007" s="136"/>
      <c r="FY1007" s="136"/>
      <c r="FZ1007" s="136"/>
      <c r="GA1007" s="136"/>
      <c r="GB1007" s="136"/>
      <c r="GC1007" s="136"/>
      <c r="GD1007" s="136"/>
      <c r="GE1007" s="136"/>
      <c r="GF1007" s="136"/>
      <c r="GG1007" s="136"/>
      <c r="GH1007" s="136"/>
      <c r="GI1007" s="136"/>
      <c r="GJ1007" s="136"/>
      <c r="GK1007" s="136"/>
      <c r="GL1007" s="136"/>
      <c r="GM1007" s="136"/>
      <c r="GN1007" s="136"/>
      <c r="GO1007" s="136"/>
      <c r="GP1007" s="136"/>
      <c r="GQ1007" s="136"/>
      <c r="GR1007" s="136"/>
      <c r="GS1007" s="136"/>
      <c r="GT1007" s="136"/>
      <c r="GU1007" s="136"/>
      <c r="GV1007" s="136"/>
      <c r="GW1007" s="136"/>
      <c r="GX1007" s="136"/>
      <c r="GY1007" s="136"/>
      <c r="GZ1007" s="136"/>
      <c r="HA1007" s="136"/>
      <c r="HB1007" s="136"/>
      <c r="HC1007" s="136"/>
      <c r="HD1007" s="136"/>
      <c r="HE1007" s="136"/>
      <c r="HF1007" s="136"/>
      <c r="HG1007" s="136"/>
      <c r="HH1007" s="136"/>
      <c r="HI1007" s="136"/>
      <c r="HJ1007" s="136"/>
      <c r="HK1007" s="136"/>
      <c r="HL1007" s="136"/>
      <c r="HM1007" s="136"/>
      <c r="HN1007" s="136"/>
      <c r="HO1007" s="136"/>
      <c r="HP1007" s="136"/>
      <c r="HQ1007" s="136"/>
      <c r="HR1007" s="136"/>
      <c r="HS1007" s="136"/>
      <c r="HT1007" s="136"/>
      <c r="HU1007" s="136"/>
      <c r="HV1007" s="136"/>
      <c r="HW1007" s="136"/>
      <c r="HX1007" s="136"/>
      <c r="HY1007" s="136"/>
      <c r="HZ1007" s="136"/>
      <c r="IA1007" s="136"/>
      <c r="IB1007" s="136"/>
      <c r="IC1007" s="136"/>
      <c r="ID1007" s="136"/>
      <c r="IE1007" s="136"/>
      <c r="IF1007" s="136"/>
      <c r="IG1007" s="136"/>
    </row>
    <row r="1008" spans="1:241" ht="15" customHeight="1" x14ac:dyDescent="0.25">
      <c r="A1008" s="197" t="s">
        <v>637</v>
      </c>
      <c r="B1008" s="205">
        <v>7567392</v>
      </c>
      <c r="C1008" s="205">
        <v>3508963</v>
      </c>
      <c r="D1008" s="205">
        <v>946661</v>
      </c>
      <c r="E1008" s="205">
        <v>1114414</v>
      </c>
      <c r="F1008" s="205">
        <v>1158127</v>
      </c>
      <c r="G1008" s="205">
        <v>304219</v>
      </c>
      <c r="H1008" s="242">
        <v>14599776</v>
      </c>
      <c r="I1008" s="136"/>
      <c r="J1008" s="197" t="s">
        <v>488</v>
      </c>
      <c r="K1008" s="205">
        <v>4919967</v>
      </c>
      <c r="L1008" s="205">
        <v>3346787</v>
      </c>
      <c r="M1008" s="205">
        <v>547353</v>
      </c>
      <c r="N1008" s="205">
        <v>1113516</v>
      </c>
      <c r="O1008" s="205">
        <v>1242480</v>
      </c>
      <c r="P1008" s="205">
        <v>313118</v>
      </c>
      <c r="Q1008" s="242">
        <v>11483221</v>
      </c>
      <c r="R1008" s="136"/>
      <c r="S1008" s="136"/>
      <c r="T1008" s="136"/>
      <c r="U1008" s="136"/>
      <c r="V1008" s="136"/>
      <c r="W1008" s="136"/>
      <c r="X1008" s="136"/>
      <c r="Y1008" s="136"/>
      <c r="Z1008" s="136"/>
      <c r="AA1008" s="136"/>
      <c r="AB1008" s="136"/>
      <c r="AC1008" s="136"/>
      <c r="AD1008" s="136"/>
      <c r="AE1008" s="136"/>
      <c r="AF1008" s="136"/>
      <c r="AG1008" s="136"/>
      <c r="AH1008" s="136"/>
      <c r="AI1008" s="136"/>
      <c r="AJ1008" s="136"/>
      <c r="AK1008" s="136"/>
      <c r="AL1008" s="136"/>
      <c r="AM1008" s="136"/>
      <c r="AN1008" s="136"/>
      <c r="AO1008" s="136"/>
      <c r="AP1008" s="136"/>
      <c r="AQ1008" s="136"/>
      <c r="AR1008" s="136"/>
      <c r="AS1008" s="136"/>
      <c r="AT1008" s="136"/>
      <c r="AU1008" s="136"/>
      <c r="AV1008" s="136"/>
      <c r="AW1008" s="136"/>
      <c r="AX1008" s="136"/>
      <c r="AY1008" s="136"/>
      <c r="AZ1008" s="136"/>
      <c r="BA1008" s="136"/>
      <c r="BB1008" s="136"/>
      <c r="BC1008" s="136"/>
      <c r="BD1008" s="136"/>
      <c r="BE1008" s="136"/>
      <c r="BF1008" s="136"/>
      <c r="BG1008" s="136"/>
      <c r="BH1008" s="136"/>
      <c r="BI1008" s="136"/>
      <c r="BJ1008" s="136"/>
      <c r="BK1008" s="136"/>
      <c r="BL1008" s="136"/>
      <c r="BM1008" s="136"/>
      <c r="BN1008" s="136"/>
      <c r="BO1008" s="136"/>
      <c r="BP1008" s="136"/>
      <c r="BQ1008" s="136"/>
      <c r="BR1008" s="136"/>
      <c r="BS1008" s="136"/>
      <c r="BT1008" s="136"/>
      <c r="BU1008" s="136"/>
      <c r="BV1008" s="136"/>
      <c r="BW1008" s="136"/>
      <c r="BX1008" s="136"/>
      <c r="BY1008" s="136"/>
      <c r="BZ1008" s="136"/>
      <c r="CA1008" s="136"/>
      <c r="CB1008" s="136"/>
      <c r="CC1008" s="136"/>
      <c r="CD1008" s="136"/>
      <c r="CE1008" s="136"/>
      <c r="CF1008" s="136"/>
      <c r="CG1008" s="136"/>
      <c r="CH1008" s="136"/>
      <c r="CI1008" s="136"/>
      <c r="CJ1008" s="136"/>
      <c r="CK1008" s="136"/>
      <c r="CL1008" s="136"/>
      <c r="CM1008" s="136"/>
      <c r="CN1008" s="136"/>
      <c r="CO1008" s="136"/>
      <c r="CP1008" s="136"/>
      <c r="CQ1008" s="136"/>
      <c r="CR1008" s="136"/>
      <c r="CS1008" s="136"/>
      <c r="CT1008" s="136"/>
      <c r="CU1008" s="136"/>
      <c r="CV1008" s="136"/>
      <c r="CW1008" s="136"/>
      <c r="CX1008" s="136"/>
      <c r="CY1008" s="136"/>
      <c r="CZ1008" s="136"/>
      <c r="DA1008" s="136"/>
      <c r="DB1008" s="136"/>
      <c r="DC1008" s="136"/>
      <c r="DD1008" s="136"/>
      <c r="DE1008" s="136"/>
      <c r="DF1008" s="136"/>
      <c r="DG1008" s="136"/>
      <c r="DH1008" s="136"/>
      <c r="DI1008" s="136"/>
      <c r="DJ1008" s="136"/>
      <c r="DK1008" s="136"/>
      <c r="DL1008" s="136"/>
      <c r="DM1008" s="136"/>
      <c r="DN1008" s="136"/>
      <c r="DO1008" s="136"/>
      <c r="DP1008" s="136"/>
      <c r="DQ1008" s="136"/>
      <c r="DR1008" s="136"/>
      <c r="DS1008" s="136"/>
      <c r="DT1008" s="136"/>
      <c r="DU1008" s="136"/>
      <c r="DV1008" s="136"/>
      <c r="DW1008" s="136"/>
      <c r="DX1008" s="136"/>
      <c r="DY1008" s="136"/>
      <c r="DZ1008" s="136"/>
      <c r="EA1008" s="136"/>
      <c r="EB1008" s="136"/>
      <c r="EC1008" s="136"/>
      <c r="ED1008" s="136"/>
      <c r="EE1008" s="136"/>
      <c r="EF1008" s="136"/>
      <c r="EG1008" s="136"/>
      <c r="EH1008" s="136"/>
      <c r="EI1008" s="136"/>
      <c r="EJ1008" s="136"/>
      <c r="EK1008" s="136"/>
      <c r="EL1008" s="136"/>
      <c r="EM1008" s="136"/>
      <c r="EN1008" s="136"/>
      <c r="EO1008" s="136"/>
      <c r="EP1008" s="136"/>
      <c r="EQ1008" s="136"/>
      <c r="ER1008" s="136"/>
      <c r="ES1008" s="136"/>
      <c r="ET1008" s="136"/>
      <c r="EU1008" s="136"/>
      <c r="EV1008" s="136"/>
      <c r="EW1008" s="136"/>
      <c r="EX1008" s="136"/>
      <c r="EY1008" s="136"/>
      <c r="EZ1008" s="136"/>
      <c r="FA1008" s="136"/>
      <c r="FB1008" s="136"/>
      <c r="FC1008" s="136"/>
      <c r="FD1008" s="136"/>
      <c r="FE1008" s="136"/>
      <c r="FF1008" s="136"/>
      <c r="FG1008" s="136"/>
      <c r="FH1008" s="136"/>
      <c r="FI1008" s="136"/>
      <c r="FJ1008" s="136"/>
      <c r="FK1008" s="136"/>
      <c r="FL1008" s="136"/>
      <c r="FM1008" s="136"/>
      <c r="FN1008" s="136"/>
      <c r="FO1008" s="136"/>
      <c r="FP1008" s="136"/>
      <c r="FQ1008" s="136"/>
      <c r="FR1008" s="136"/>
      <c r="FS1008" s="136"/>
      <c r="FT1008" s="136"/>
      <c r="FU1008" s="136"/>
      <c r="FV1008" s="136"/>
      <c r="FW1008" s="136"/>
      <c r="FX1008" s="136"/>
      <c r="FY1008" s="136"/>
      <c r="FZ1008" s="136"/>
      <c r="GA1008" s="136"/>
      <c r="GB1008" s="136"/>
      <c r="GC1008" s="136"/>
      <c r="GD1008" s="136"/>
      <c r="GE1008" s="136"/>
      <c r="GF1008" s="136"/>
      <c r="GG1008" s="136"/>
      <c r="GH1008" s="136"/>
      <c r="GI1008" s="136"/>
      <c r="GJ1008" s="136"/>
      <c r="GK1008" s="136"/>
      <c r="GL1008" s="136"/>
      <c r="GM1008" s="136"/>
      <c r="GN1008" s="136"/>
      <c r="GO1008" s="136"/>
      <c r="GP1008" s="136"/>
      <c r="GQ1008" s="136"/>
      <c r="GR1008" s="136"/>
      <c r="GS1008" s="136"/>
      <c r="GT1008" s="136"/>
      <c r="GU1008" s="136"/>
      <c r="GV1008" s="136"/>
      <c r="GW1008" s="136"/>
      <c r="GX1008" s="136"/>
      <c r="GY1008" s="136"/>
      <c r="GZ1008" s="136"/>
      <c r="HA1008" s="136"/>
      <c r="HB1008" s="136"/>
      <c r="HC1008" s="136"/>
      <c r="HD1008" s="136"/>
      <c r="HE1008" s="136"/>
      <c r="HF1008" s="136"/>
      <c r="HG1008" s="136"/>
      <c r="HH1008" s="136"/>
      <c r="HI1008" s="136"/>
      <c r="HJ1008" s="136"/>
      <c r="HK1008" s="136"/>
      <c r="HL1008" s="136"/>
      <c r="HM1008" s="136"/>
      <c r="HN1008" s="136"/>
      <c r="HO1008" s="136"/>
      <c r="HP1008" s="136"/>
      <c r="HQ1008" s="136"/>
      <c r="HR1008" s="136"/>
      <c r="HS1008" s="136"/>
      <c r="HT1008" s="136"/>
      <c r="HU1008" s="136"/>
      <c r="HV1008" s="136"/>
      <c r="HW1008" s="136"/>
      <c r="HX1008" s="136"/>
      <c r="HY1008" s="136"/>
      <c r="HZ1008" s="136"/>
      <c r="IA1008" s="136"/>
      <c r="IB1008" s="136"/>
      <c r="IC1008" s="136"/>
      <c r="ID1008" s="136"/>
      <c r="IE1008" s="136"/>
      <c r="IF1008" s="136"/>
      <c r="IG1008" s="136"/>
    </row>
    <row r="1009" spans="1:241" ht="15" customHeight="1" x14ac:dyDescent="0.25">
      <c r="A1009" s="212" t="s">
        <v>1027</v>
      </c>
      <c r="B1009" s="212">
        <v>130075505</v>
      </c>
      <c r="C1009" s="212">
        <v>53747257</v>
      </c>
      <c r="D1009" s="212">
        <v>14604233</v>
      </c>
      <c r="E1009" s="212">
        <v>26269852</v>
      </c>
      <c r="F1009" s="212">
        <v>34674520</v>
      </c>
      <c r="G1009" s="212">
        <v>6663473</v>
      </c>
      <c r="H1009" s="243">
        <v>266034840</v>
      </c>
      <c r="I1009" s="136"/>
      <c r="J1009" s="197" t="s">
        <v>489</v>
      </c>
      <c r="K1009" s="205">
        <v>4574187</v>
      </c>
      <c r="L1009" s="205">
        <v>1987063</v>
      </c>
      <c r="M1009" s="205">
        <v>572939</v>
      </c>
      <c r="N1009" s="205">
        <v>1076625</v>
      </c>
      <c r="O1009" s="205">
        <v>1286700</v>
      </c>
      <c r="P1009" s="205">
        <v>304796</v>
      </c>
      <c r="Q1009" s="242">
        <v>9802310</v>
      </c>
      <c r="R1009" s="136"/>
      <c r="S1009" s="136"/>
      <c r="T1009" s="136"/>
      <c r="U1009" s="136"/>
      <c r="V1009" s="136"/>
      <c r="W1009" s="136"/>
      <c r="X1009" s="136"/>
      <c r="Y1009" s="136"/>
      <c r="Z1009" s="136"/>
      <c r="AA1009" s="136"/>
      <c r="AB1009" s="136"/>
      <c r="AC1009" s="136"/>
      <c r="AD1009" s="136"/>
      <c r="AE1009" s="136"/>
      <c r="AF1009" s="136"/>
      <c r="AG1009" s="136"/>
      <c r="AH1009" s="136"/>
      <c r="AI1009" s="136"/>
      <c r="AJ1009" s="136"/>
      <c r="AK1009" s="136"/>
      <c r="AL1009" s="136"/>
      <c r="AM1009" s="136"/>
      <c r="AN1009" s="136"/>
      <c r="AO1009" s="136"/>
      <c r="AP1009" s="136"/>
      <c r="AQ1009" s="136"/>
      <c r="AR1009" s="136"/>
      <c r="AS1009" s="136"/>
      <c r="AT1009" s="136"/>
      <c r="AU1009" s="136"/>
      <c r="AV1009" s="136"/>
      <c r="AW1009" s="136"/>
      <c r="AX1009" s="136"/>
      <c r="AY1009" s="136"/>
      <c r="AZ1009" s="136"/>
      <c r="BA1009" s="136"/>
      <c r="BB1009" s="136"/>
      <c r="BC1009" s="136"/>
      <c r="BD1009" s="136"/>
      <c r="BE1009" s="136"/>
      <c r="BF1009" s="136"/>
      <c r="BG1009" s="136"/>
      <c r="BH1009" s="136"/>
      <c r="BI1009" s="136"/>
      <c r="BJ1009" s="136"/>
      <c r="BK1009" s="136"/>
      <c r="BL1009" s="136"/>
      <c r="BM1009" s="136"/>
      <c r="BN1009" s="136"/>
      <c r="BO1009" s="136"/>
      <c r="BP1009" s="136"/>
      <c r="BQ1009" s="136"/>
      <c r="BR1009" s="136"/>
      <c r="BS1009" s="136"/>
      <c r="BT1009" s="136"/>
      <c r="BU1009" s="136"/>
      <c r="BV1009" s="136"/>
      <c r="BW1009" s="136"/>
      <c r="BX1009" s="136"/>
      <c r="BY1009" s="136"/>
      <c r="BZ1009" s="136"/>
      <c r="CA1009" s="136"/>
      <c r="CB1009" s="136"/>
      <c r="CC1009" s="136"/>
      <c r="CD1009" s="136"/>
      <c r="CE1009" s="136"/>
      <c r="CF1009" s="136"/>
      <c r="CG1009" s="136"/>
      <c r="CH1009" s="136"/>
      <c r="CI1009" s="136"/>
      <c r="CJ1009" s="136"/>
      <c r="CK1009" s="136"/>
      <c r="CL1009" s="136"/>
      <c r="CM1009" s="136"/>
      <c r="CN1009" s="136"/>
      <c r="CO1009" s="136"/>
      <c r="CP1009" s="136"/>
      <c r="CQ1009" s="136"/>
      <c r="CR1009" s="136"/>
      <c r="CS1009" s="136"/>
      <c r="CT1009" s="136"/>
      <c r="CU1009" s="136"/>
      <c r="CV1009" s="136"/>
      <c r="CW1009" s="136"/>
      <c r="CX1009" s="136"/>
      <c r="CY1009" s="136"/>
      <c r="CZ1009" s="136"/>
      <c r="DA1009" s="136"/>
      <c r="DB1009" s="136"/>
      <c r="DC1009" s="136"/>
      <c r="DD1009" s="136"/>
      <c r="DE1009" s="136"/>
      <c r="DF1009" s="136"/>
      <c r="DG1009" s="136"/>
      <c r="DH1009" s="136"/>
      <c r="DI1009" s="136"/>
      <c r="DJ1009" s="136"/>
      <c r="DK1009" s="136"/>
      <c r="DL1009" s="136"/>
      <c r="DM1009" s="136"/>
      <c r="DN1009" s="136"/>
      <c r="DO1009" s="136"/>
      <c r="DP1009" s="136"/>
      <c r="DQ1009" s="136"/>
      <c r="DR1009" s="136"/>
      <c r="DS1009" s="136"/>
      <c r="DT1009" s="136"/>
      <c r="DU1009" s="136"/>
      <c r="DV1009" s="136"/>
      <c r="DW1009" s="136"/>
      <c r="DX1009" s="136"/>
      <c r="DY1009" s="136"/>
      <c r="DZ1009" s="136"/>
      <c r="EA1009" s="136"/>
      <c r="EB1009" s="136"/>
      <c r="EC1009" s="136"/>
      <c r="ED1009" s="136"/>
      <c r="EE1009" s="136"/>
      <c r="EF1009" s="136"/>
      <c r="EG1009" s="136"/>
      <c r="EH1009" s="136"/>
      <c r="EI1009" s="136"/>
      <c r="EJ1009" s="136"/>
      <c r="EK1009" s="136"/>
      <c r="EL1009" s="136"/>
      <c r="EM1009" s="136"/>
      <c r="EN1009" s="136"/>
      <c r="EO1009" s="136"/>
      <c r="EP1009" s="136"/>
      <c r="EQ1009" s="136"/>
      <c r="ER1009" s="136"/>
      <c r="ES1009" s="136"/>
      <c r="ET1009" s="136"/>
      <c r="EU1009" s="136"/>
      <c r="EV1009" s="136"/>
      <c r="EW1009" s="136"/>
      <c r="EX1009" s="136"/>
      <c r="EY1009" s="136"/>
      <c r="EZ1009" s="136"/>
      <c r="FA1009" s="136"/>
      <c r="FB1009" s="136"/>
      <c r="FC1009" s="136"/>
      <c r="FD1009" s="136"/>
      <c r="FE1009" s="136"/>
      <c r="FF1009" s="136"/>
      <c r="FG1009" s="136"/>
      <c r="FH1009" s="136"/>
      <c r="FI1009" s="136"/>
      <c r="FJ1009" s="136"/>
      <c r="FK1009" s="136"/>
      <c r="FL1009" s="136"/>
      <c r="FM1009" s="136"/>
      <c r="FN1009" s="136"/>
      <c r="FO1009" s="136"/>
      <c r="FP1009" s="136"/>
      <c r="FQ1009" s="136"/>
      <c r="FR1009" s="136"/>
      <c r="FS1009" s="136"/>
      <c r="FT1009" s="136"/>
      <c r="FU1009" s="136"/>
      <c r="FV1009" s="136"/>
      <c r="FW1009" s="136"/>
      <c r="FX1009" s="136"/>
      <c r="FY1009" s="136"/>
      <c r="FZ1009" s="136"/>
      <c r="GA1009" s="136"/>
      <c r="GB1009" s="136"/>
      <c r="GC1009" s="136"/>
      <c r="GD1009" s="136"/>
      <c r="GE1009" s="136"/>
      <c r="GF1009" s="136"/>
      <c r="GG1009" s="136"/>
      <c r="GH1009" s="136"/>
      <c r="GI1009" s="136"/>
      <c r="GJ1009" s="136"/>
      <c r="GK1009" s="136"/>
      <c r="GL1009" s="136"/>
      <c r="GM1009" s="136"/>
      <c r="GN1009" s="136"/>
      <c r="GO1009" s="136"/>
      <c r="GP1009" s="136"/>
      <c r="GQ1009" s="136"/>
      <c r="GR1009" s="136"/>
      <c r="GS1009" s="136"/>
      <c r="GT1009" s="136"/>
      <c r="GU1009" s="136"/>
      <c r="GV1009" s="136"/>
      <c r="GW1009" s="136"/>
      <c r="GX1009" s="136"/>
      <c r="GY1009" s="136"/>
      <c r="GZ1009" s="136"/>
      <c r="HA1009" s="136"/>
      <c r="HB1009" s="136"/>
      <c r="HC1009" s="136"/>
      <c r="HD1009" s="136"/>
      <c r="HE1009" s="136"/>
      <c r="HF1009" s="136"/>
      <c r="HG1009" s="136"/>
      <c r="HH1009" s="136"/>
      <c r="HI1009" s="136"/>
      <c r="HJ1009" s="136"/>
      <c r="HK1009" s="136"/>
      <c r="HL1009" s="136"/>
      <c r="HM1009" s="136"/>
      <c r="HN1009" s="136"/>
      <c r="HO1009" s="136"/>
      <c r="HP1009" s="136"/>
      <c r="HQ1009" s="136"/>
      <c r="HR1009" s="136"/>
      <c r="HS1009" s="136"/>
      <c r="HT1009" s="136"/>
      <c r="HU1009" s="136"/>
      <c r="HV1009" s="136"/>
      <c r="HW1009" s="136"/>
      <c r="HX1009" s="136"/>
      <c r="HY1009" s="136"/>
      <c r="HZ1009" s="136"/>
      <c r="IA1009" s="136"/>
      <c r="IB1009" s="136"/>
      <c r="IC1009" s="136"/>
      <c r="ID1009" s="136"/>
      <c r="IE1009" s="136"/>
      <c r="IF1009" s="136"/>
      <c r="IG1009" s="136"/>
    </row>
    <row r="1010" spans="1:241" ht="15" customHeight="1" x14ac:dyDescent="0.25">
      <c r="A1010" s="208" t="s">
        <v>1028</v>
      </c>
      <c r="B1010" s="208">
        <v>6846079.2105263155</v>
      </c>
      <c r="C1010" s="208">
        <v>2828803</v>
      </c>
      <c r="D1010" s="208">
        <v>768643.84210526315</v>
      </c>
      <c r="E1010" s="208">
        <v>1382623.7894736843</v>
      </c>
      <c r="F1010" s="208">
        <v>1824974.7368421052</v>
      </c>
      <c r="G1010" s="208">
        <v>350709.10526315792</v>
      </c>
      <c r="H1010" s="208">
        <v>14001833.684210526</v>
      </c>
      <c r="I1010" s="136"/>
      <c r="J1010" s="197" t="s">
        <v>490</v>
      </c>
      <c r="K1010" s="205">
        <v>7031240</v>
      </c>
      <c r="L1010" s="205">
        <v>2301583</v>
      </c>
      <c r="M1010" s="205">
        <v>707170</v>
      </c>
      <c r="N1010" s="205">
        <v>917448</v>
      </c>
      <c r="O1010" s="205">
        <v>1484914</v>
      </c>
      <c r="P1010" s="205">
        <v>321924</v>
      </c>
      <c r="Q1010" s="242">
        <v>12764279</v>
      </c>
      <c r="R1010" s="136"/>
      <c r="S1010" s="136"/>
      <c r="T1010" s="136"/>
      <c r="U1010" s="136"/>
      <c r="V1010" s="136"/>
      <c r="W1010" s="136"/>
      <c r="X1010" s="136"/>
      <c r="Y1010" s="136"/>
      <c r="Z1010" s="136"/>
      <c r="AA1010" s="136"/>
      <c r="AB1010" s="136"/>
      <c r="AC1010" s="136"/>
      <c r="AD1010" s="136"/>
      <c r="AE1010" s="136"/>
      <c r="AF1010" s="136"/>
      <c r="AG1010" s="136"/>
      <c r="AH1010" s="136"/>
      <c r="AI1010" s="136"/>
      <c r="AJ1010" s="136"/>
      <c r="AK1010" s="136"/>
      <c r="AL1010" s="136"/>
      <c r="AM1010" s="136"/>
      <c r="AN1010" s="136"/>
      <c r="AO1010" s="136"/>
      <c r="AP1010" s="136"/>
      <c r="AQ1010" s="136"/>
      <c r="AR1010" s="136"/>
      <c r="AS1010" s="136"/>
      <c r="AT1010" s="136"/>
      <c r="AU1010" s="136"/>
      <c r="AV1010" s="136"/>
      <c r="AW1010" s="136"/>
      <c r="AX1010" s="136"/>
      <c r="AY1010" s="136"/>
      <c r="AZ1010" s="136"/>
      <c r="BA1010" s="136"/>
      <c r="BB1010" s="136"/>
      <c r="BC1010" s="136"/>
      <c r="BD1010" s="136"/>
      <c r="BE1010" s="136"/>
      <c r="BF1010" s="136"/>
      <c r="BG1010" s="136"/>
      <c r="BH1010" s="136"/>
      <c r="BI1010" s="136"/>
      <c r="BJ1010" s="136"/>
      <c r="BK1010" s="136"/>
      <c r="BL1010" s="136"/>
      <c r="BM1010" s="136"/>
      <c r="BN1010" s="136"/>
      <c r="BO1010" s="136"/>
      <c r="BP1010" s="136"/>
      <c r="BQ1010" s="136"/>
      <c r="BR1010" s="136"/>
      <c r="BS1010" s="136"/>
      <c r="BT1010" s="136"/>
      <c r="BU1010" s="136"/>
      <c r="BV1010" s="136"/>
      <c r="BW1010" s="136"/>
      <c r="BX1010" s="136"/>
      <c r="BY1010" s="136"/>
      <c r="BZ1010" s="136"/>
      <c r="CA1010" s="136"/>
      <c r="CB1010" s="136"/>
      <c r="CC1010" s="136"/>
      <c r="CD1010" s="136"/>
      <c r="CE1010" s="136"/>
      <c r="CF1010" s="136"/>
      <c r="CG1010" s="136"/>
      <c r="CH1010" s="136"/>
      <c r="CI1010" s="136"/>
      <c r="CJ1010" s="136"/>
      <c r="CK1010" s="136"/>
      <c r="CL1010" s="136"/>
      <c r="CM1010" s="136"/>
      <c r="CN1010" s="136"/>
      <c r="CO1010" s="136"/>
      <c r="CP1010" s="136"/>
      <c r="CQ1010" s="136"/>
      <c r="CR1010" s="136"/>
      <c r="CS1010" s="136"/>
      <c r="CT1010" s="136"/>
      <c r="CU1010" s="136"/>
      <c r="CV1010" s="136"/>
      <c r="CW1010" s="136"/>
      <c r="CX1010" s="136"/>
      <c r="CY1010" s="136"/>
      <c r="CZ1010" s="136"/>
      <c r="DA1010" s="136"/>
      <c r="DB1010" s="136"/>
      <c r="DC1010" s="136"/>
      <c r="DD1010" s="136"/>
      <c r="DE1010" s="136"/>
      <c r="DF1010" s="136"/>
      <c r="DG1010" s="136"/>
      <c r="DH1010" s="136"/>
      <c r="DI1010" s="136"/>
      <c r="DJ1010" s="136"/>
      <c r="DK1010" s="136"/>
      <c r="DL1010" s="136"/>
      <c r="DM1010" s="136"/>
      <c r="DN1010" s="136"/>
      <c r="DO1010" s="136"/>
      <c r="DP1010" s="136"/>
      <c r="DQ1010" s="136"/>
      <c r="DR1010" s="136"/>
      <c r="DS1010" s="136"/>
      <c r="DT1010" s="136"/>
      <c r="DU1010" s="136"/>
      <c r="DV1010" s="136"/>
      <c r="DW1010" s="136"/>
      <c r="DX1010" s="136"/>
      <c r="DY1010" s="136"/>
      <c r="DZ1010" s="136"/>
      <c r="EA1010" s="136"/>
      <c r="EB1010" s="136"/>
      <c r="EC1010" s="136"/>
      <c r="ED1010" s="136"/>
      <c r="EE1010" s="136"/>
      <c r="EF1010" s="136"/>
      <c r="EG1010" s="136"/>
      <c r="EH1010" s="136"/>
      <c r="EI1010" s="136"/>
      <c r="EJ1010" s="136"/>
      <c r="EK1010" s="136"/>
      <c r="EL1010" s="136"/>
      <c r="EM1010" s="136"/>
      <c r="EN1010" s="136"/>
      <c r="EO1010" s="136"/>
      <c r="EP1010" s="136"/>
      <c r="EQ1010" s="136"/>
      <c r="ER1010" s="136"/>
      <c r="ES1010" s="136"/>
      <c r="ET1010" s="136"/>
      <c r="EU1010" s="136"/>
      <c r="EV1010" s="136"/>
      <c r="EW1010" s="136"/>
      <c r="EX1010" s="136"/>
      <c r="EY1010" s="136"/>
      <c r="EZ1010" s="136"/>
      <c r="FA1010" s="136"/>
      <c r="FB1010" s="136"/>
      <c r="FC1010" s="136"/>
      <c r="FD1010" s="136"/>
      <c r="FE1010" s="136"/>
      <c r="FF1010" s="136"/>
      <c r="FG1010" s="136"/>
      <c r="FH1010" s="136"/>
      <c r="FI1010" s="136"/>
      <c r="FJ1010" s="136"/>
      <c r="FK1010" s="136"/>
      <c r="FL1010" s="136"/>
      <c r="FM1010" s="136"/>
      <c r="FN1010" s="136"/>
      <c r="FO1010" s="136"/>
      <c r="FP1010" s="136"/>
      <c r="FQ1010" s="136"/>
      <c r="FR1010" s="136"/>
      <c r="FS1010" s="136"/>
      <c r="FT1010" s="136"/>
      <c r="FU1010" s="136"/>
      <c r="FV1010" s="136"/>
      <c r="FW1010" s="136"/>
      <c r="FX1010" s="136"/>
      <c r="FY1010" s="136"/>
      <c r="FZ1010" s="136"/>
      <c r="GA1010" s="136"/>
      <c r="GB1010" s="136"/>
      <c r="GC1010" s="136"/>
      <c r="GD1010" s="136"/>
      <c r="GE1010" s="136"/>
      <c r="GF1010" s="136"/>
      <c r="GG1010" s="136"/>
      <c r="GH1010" s="136"/>
      <c r="GI1010" s="136"/>
      <c r="GJ1010" s="136"/>
      <c r="GK1010" s="136"/>
      <c r="GL1010" s="136"/>
      <c r="GM1010" s="136"/>
      <c r="GN1010" s="136"/>
      <c r="GO1010" s="136"/>
      <c r="GP1010" s="136"/>
      <c r="GQ1010" s="136"/>
      <c r="GR1010" s="136"/>
      <c r="GS1010" s="136"/>
      <c r="GT1010" s="136"/>
      <c r="GU1010" s="136"/>
      <c r="GV1010" s="136"/>
      <c r="GW1010" s="136"/>
      <c r="GX1010" s="136"/>
      <c r="GY1010" s="136"/>
      <c r="GZ1010" s="136"/>
      <c r="HA1010" s="136"/>
      <c r="HB1010" s="136"/>
      <c r="HC1010" s="136"/>
      <c r="HD1010" s="136"/>
      <c r="HE1010" s="136"/>
      <c r="HF1010" s="136"/>
      <c r="HG1010" s="136"/>
      <c r="HH1010" s="136"/>
      <c r="HI1010" s="136"/>
      <c r="HJ1010" s="136"/>
      <c r="HK1010" s="136"/>
      <c r="HL1010" s="136"/>
      <c r="HM1010" s="136"/>
      <c r="HN1010" s="136"/>
      <c r="HO1010" s="136"/>
      <c r="HP1010" s="136"/>
      <c r="HQ1010" s="136"/>
      <c r="HR1010" s="136"/>
      <c r="HS1010" s="136"/>
      <c r="HT1010" s="136"/>
      <c r="HU1010" s="136"/>
      <c r="HV1010" s="136"/>
      <c r="HW1010" s="136"/>
      <c r="HX1010" s="136"/>
      <c r="HY1010" s="136"/>
      <c r="HZ1010" s="136"/>
      <c r="IA1010" s="136"/>
      <c r="IB1010" s="136"/>
      <c r="IC1010" s="136"/>
      <c r="ID1010" s="136"/>
      <c r="IE1010" s="136"/>
      <c r="IF1010" s="136"/>
      <c r="IG1010" s="136"/>
    </row>
    <row r="1011" spans="1:241" ht="15" customHeight="1" x14ac:dyDescent="0.25">
      <c r="I1011" s="136"/>
      <c r="J1011" s="212" t="s">
        <v>1029</v>
      </c>
      <c r="K1011" s="212">
        <v>125498765</v>
      </c>
      <c r="L1011" s="212">
        <v>57742719</v>
      </c>
      <c r="M1011" s="212">
        <v>11730233</v>
      </c>
      <c r="N1011" s="212">
        <v>24347920</v>
      </c>
      <c r="O1011" s="212">
        <v>30501858</v>
      </c>
      <c r="P1011" s="212">
        <v>6746824</v>
      </c>
      <c r="Q1011" s="243">
        <v>256568319</v>
      </c>
      <c r="R1011" s="136"/>
      <c r="S1011" s="136"/>
      <c r="T1011" s="136"/>
      <c r="U1011" s="136"/>
      <c r="V1011" s="136"/>
      <c r="W1011" s="136"/>
      <c r="X1011" s="136"/>
      <c r="Y1011" s="136"/>
      <c r="Z1011" s="136"/>
      <c r="AA1011" s="136"/>
      <c r="AB1011" s="136"/>
      <c r="AC1011" s="136"/>
      <c r="AD1011" s="136"/>
      <c r="AE1011" s="136"/>
      <c r="AF1011" s="136"/>
      <c r="AG1011" s="136"/>
      <c r="AH1011" s="136"/>
      <c r="AI1011" s="136"/>
      <c r="AJ1011" s="136"/>
      <c r="AK1011" s="136"/>
      <c r="AL1011" s="136"/>
      <c r="AM1011" s="136"/>
      <c r="AN1011" s="136"/>
      <c r="AO1011" s="136"/>
      <c r="AP1011" s="136"/>
      <c r="AQ1011" s="136"/>
      <c r="AR1011" s="136"/>
      <c r="AS1011" s="136"/>
      <c r="AT1011" s="136"/>
      <c r="AU1011" s="136"/>
      <c r="AV1011" s="136"/>
      <c r="AW1011" s="136"/>
      <c r="AX1011" s="136"/>
      <c r="AY1011" s="136"/>
      <c r="AZ1011" s="136"/>
      <c r="BA1011" s="136"/>
      <c r="BB1011" s="136"/>
      <c r="BC1011" s="136"/>
      <c r="BD1011" s="136"/>
      <c r="BE1011" s="136"/>
      <c r="BF1011" s="136"/>
      <c r="BG1011" s="136"/>
      <c r="BH1011" s="136"/>
      <c r="BI1011" s="136"/>
      <c r="BJ1011" s="136"/>
      <c r="BK1011" s="136"/>
      <c r="BL1011" s="136"/>
      <c r="BM1011" s="136"/>
      <c r="BN1011" s="136"/>
      <c r="BO1011" s="136"/>
      <c r="BP1011" s="136"/>
      <c r="BQ1011" s="136"/>
      <c r="BR1011" s="136"/>
      <c r="BS1011" s="136"/>
      <c r="BT1011" s="136"/>
      <c r="BU1011" s="136"/>
      <c r="BV1011" s="136"/>
      <c r="BW1011" s="136"/>
      <c r="BX1011" s="136"/>
      <c r="BY1011" s="136"/>
      <c r="BZ1011" s="136"/>
      <c r="CA1011" s="136"/>
      <c r="CB1011" s="136"/>
      <c r="CC1011" s="136"/>
      <c r="CD1011" s="136"/>
      <c r="CE1011" s="136"/>
      <c r="CF1011" s="136"/>
      <c r="CG1011" s="136"/>
      <c r="CH1011" s="136"/>
      <c r="CI1011" s="136"/>
      <c r="CJ1011" s="136"/>
      <c r="CK1011" s="136"/>
      <c r="CL1011" s="136"/>
      <c r="CM1011" s="136"/>
      <c r="CN1011" s="136"/>
      <c r="CO1011" s="136"/>
      <c r="CP1011" s="136"/>
      <c r="CQ1011" s="136"/>
      <c r="CR1011" s="136"/>
      <c r="CS1011" s="136"/>
      <c r="CT1011" s="136"/>
      <c r="CU1011" s="136"/>
      <c r="CV1011" s="136"/>
      <c r="CW1011" s="136"/>
      <c r="CX1011" s="136"/>
      <c r="CY1011" s="136"/>
      <c r="CZ1011" s="136"/>
      <c r="DA1011" s="136"/>
      <c r="DB1011" s="136"/>
      <c r="DC1011" s="136"/>
      <c r="DD1011" s="136"/>
      <c r="DE1011" s="136"/>
      <c r="DF1011" s="136"/>
      <c r="DG1011" s="136"/>
      <c r="DH1011" s="136"/>
      <c r="DI1011" s="136"/>
      <c r="DJ1011" s="136"/>
      <c r="DK1011" s="136"/>
      <c r="DL1011" s="136"/>
      <c r="DM1011" s="136"/>
      <c r="DN1011" s="136"/>
      <c r="DO1011" s="136"/>
      <c r="DP1011" s="136"/>
      <c r="DQ1011" s="136"/>
      <c r="DR1011" s="136"/>
      <c r="DS1011" s="136"/>
      <c r="DT1011" s="136"/>
      <c r="DU1011" s="136"/>
      <c r="DV1011" s="136"/>
      <c r="DW1011" s="136"/>
      <c r="DX1011" s="136"/>
      <c r="DY1011" s="136"/>
      <c r="DZ1011" s="136"/>
      <c r="EA1011" s="136"/>
      <c r="EB1011" s="136"/>
      <c r="EC1011" s="136"/>
      <c r="ED1011" s="136"/>
      <c r="EE1011" s="136"/>
      <c r="EF1011" s="136"/>
      <c r="EG1011" s="136"/>
      <c r="EH1011" s="136"/>
      <c r="EI1011" s="136"/>
      <c r="EJ1011" s="136"/>
      <c r="EK1011" s="136"/>
      <c r="EL1011" s="136"/>
      <c r="EM1011" s="136"/>
      <c r="EN1011" s="136"/>
      <c r="EO1011" s="136"/>
      <c r="EP1011" s="136"/>
      <c r="EQ1011" s="136"/>
      <c r="ER1011" s="136"/>
      <c r="ES1011" s="136"/>
      <c r="ET1011" s="136"/>
      <c r="EU1011" s="136"/>
      <c r="EV1011" s="136"/>
      <c r="EW1011" s="136"/>
      <c r="EX1011" s="136"/>
      <c r="EY1011" s="136"/>
      <c r="EZ1011" s="136"/>
      <c r="FA1011" s="136"/>
      <c r="FB1011" s="136"/>
      <c r="FC1011" s="136"/>
      <c r="FD1011" s="136"/>
      <c r="FE1011" s="136"/>
      <c r="FF1011" s="136"/>
      <c r="FG1011" s="136"/>
      <c r="FH1011" s="136"/>
      <c r="FI1011" s="136"/>
      <c r="FJ1011" s="136"/>
      <c r="FK1011" s="136"/>
      <c r="FL1011" s="136"/>
      <c r="FM1011" s="136"/>
      <c r="FN1011" s="136"/>
      <c r="FO1011" s="136"/>
      <c r="FP1011" s="136"/>
      <c r="FQ1011" s="136"/>
      <c r="FR1011" s="136"/>
      <c r="FS1011" s="136"/>
      <c r="FT1011" s="136"/>
      <c r="FU1011" s="136"/>
      <c r="FV1011" s="136"/>
      <c r="FW1011" s="136"/>
      <c r="FX1011" s="136"/>
      <c r="FY1011" s="136"/>
      <c r="FZ1011" s="136"/>
      <c r="GA1011" s="136"/>
      <c r="GB1011" s="136"/>
      <c r="GC1011" s="136"/>
      <c r="GD1011" s="136"/>
      <c r="GE1011" s="136"/>
      <c r="GF1011" s="136"/>
      <c r="GG1011" s="136"/>
      <c r="GH1011" s="136"/>
      <c r="GI1011" s="136"/>
      <c r="GJ1011" s="136"/>
      <c r="GK1011" s="136"/>
      <c r="GL1011" s="136"/>
      <c r="GM1011" s="136"/>
      <c r="GN1011" s="136"/>
      <c r="GO1011" s="136"/>
      <c r="GP1011" s="136"/>
      <c r="GQ1011" s="136"/>
      <c r="GR1011" s="136"/>
      <c r="GS1011" s="136"/>
      <c r="GT1011" s="136"/>
      <c r="GU1011" s="136"/>
      <c r="GV1011" s="136"/>
      <c r="GW1011" s="136"/>
      <c r="GX1011" s="136"/>
      <c r="GY1011" s="136"/>
      <c r="GZ1011" s="136"/>
      <c r="HA1011" s="136"/>
      <c r="HB1011" s="136"/>
      <c r="HC1011" s="136"/>
      <c r="HD1011" s="136"/>
      <c r="HE1011" s="136"/>
      <c r="HF1011" s="136"/>
      <c r="HG1011" s="136"/>
      <c r="HH1011" s="136"/>
      <c r="HI1011" s="136"/>
      <c r="HJ1011" s="136"/>
      <c r="HK1011" s="136"/>
      <c r="HL1011" s="136"/>
      <c r="HM1011" s="136"/>
      <c r="HN1011" s="136"/>
      <c r="HO1011" s="136"/>
      <c r="HP1011" s="136"/>
      <c r="HQ1011" s="136"/>
      <c r="HR1011" s="136"/>
      <c r="HS1011" s="136"/>
      <c r="HT1011" s="136"/>
      <c r="HU1011" s="136"/>
      <c r="HV1011" s="136"/>
      <c r="HW1011" s="136"/>
      <c r="HX1011" s="136"/>
      <c r="HY1011" s="136"/>
      <c r="HZ1011" s="136"/>
      <c r="IA1011" s="136"/>
      <c r="IB1011" s="136"/>
      <c r="IC1011" s="136"/>
      <c r="ID1011" s="136"/>
      <c r="IE1011" s="136"/>
      <c r="IF1011" s="136"/>
      <c r="IG1011" s="136"/>
    </row>
    <row r="1012" spans="1:241" ht="15" customHeight="1" x14ac:dyDescent="0.25">
      <c r="I1012" s="136"/>
      <c r="J1012" s="208" t="s">
        <v>1030</v>
      </c>
      <c r="K1012" s="208">
        <v>5976131.666666667</v>
      </c>
      <c r="L1012" s="208">
        <v>2749653.2857142859</v>
      </c>
      <c r="M1012" s="208">
        <v>558582.52380952379</v>
      </c>
      <c r="N1012" s="208">
        <v>1159424.7619047619</v>
      </c>
      <c r="O1012" s="208">
        <v>1452469.4285714286</v>
      </c>
      <c r="P1012" s="208">
        <v>321277.33333333331</v>
      </c>
      <c r="Q1012" s="208">
        <v>12217539</v>
      </c>
      <c r="R1012" s="136"/>
      <c r="S1012" s="136"/>
      <c r="T1012" s="136"/>
      <c r="U1012" s="136"/>
      <c r="V1012" s="136"/>
      <c r="W1012" s="136"/>
      <c r="X1012" s="136"/>
      <c r="Y1012" s="136"/>
      <c r="Z1012" s="136"/>
      <c r="AA1012" s="136"/>
      <c r="AB1012" s="136"/>
      <c r="AC1012" s="136"/>
      <c r="AD1012" s="136"/>
      <c r="AE1012" s="136"/>
      <c r="AF1012" s="136"/>
      <c r="AG1012" s="136"/>
      <c r="AH1012" s="136"/>
      <c r="AI1012" s="136"/>
      <c r="AJ1012" s="136"/>
      <c r="AK1012" s="136"/>
      <c r="AL1012" s="136"/>
      <c r="AM1012" s="136"/>
      <c r="AN1012" s="136"/>
      <c r="AO1012" s="136"/>
      <c r="AP1012" s="136"/>
      <c r="AQ1012" s="136"/>
      <c r="AR1012" s="136"/>
      <c r="AS1012" s="136"/>
      <c r="AT1012" s="136"/>
      <c r="AU1012" s="136"/>
      <c r="AV1012" s="136"/>
      <c r="AW1012" s="136"/>
      <c r="AX1012" s="136"/>
      <c r="AY1012" s="136"/>
      <c r="AZ1012" s="136"/>
      <c r="BA1012" s="136"/>
      <c r="BB1012" s="136"/>
      <c r="BC1012" s="136"/>
      <c r="BD1012" s="136"/>
      <c r="BE1012" s="136"/>
      <c r="BF1012" s="136"/>
      <c r="BG1012" s="136"/>
      <c r="BH1012" s="136"/>
      <c r="BI1012" s="136"/>
      <c r="BJ1012" s="136"/>
      <c r="BK1012" s="136"/>
      <c r="BL1012" s="136"/>
      <c r="BM1012" s="136"/>
      <c r="BN1012" s="136"/>
      <c r="BO1012" s="136"/>
      <c r="BP1012" s="136"/>
      <c r="BQ1012" s="136"/>
      <c r="BR1012" s="136"/>
      <c r="BS1012" s="136"/>
      <c r="BT1012" s="136"/>
      <c r="BU1012" s="136"/>
      <c r="BV1012" s="136"/>
      <c r="BW1012" s="136"/>
      <c r="BX1012" s="136"/>
      <c r="BY1012" s="136"/>
      <c r="BZ1012" s="136"/>
      <c r="CA1012" s="136"/>
      <c r="CB1012" s="136"/>
      <c r="CC1012" s="136"/>
      <c r="CD1012" s="136"/>
      <c r="CE1012" s="136"/>
      <c r="CF1012" s="136"/>
      <c r="CG1012" s="136"/>
      <c r="CH1012" s="136"/>
      <c r="CI1012" s="136"/>
      <c r="CJ1012" s="136"/>
      <c r="CK1012" s="136"/>
      <c r="CL1012" s="136"/>
      <c r="CM1012" s="136"/>
      <c r="CN1012" s="136"/>
      <c r="CO1012" s="136"/>
      <c r="CP1012" s="136"/>
      <c r="CQ1012" s="136"/>
      <c r="CR1012" s="136"/>
      <c r="CS1012" s="136"/>
      <c r="CT1012" s="136"/>
      <c r="CU1012" s="136"/>
      <c r="CV1012" s="136"/>
      <c r="CW1012" s="136"/>
      <c r="CX1012" s="136"/>
      <c r="CY1012" s="136"/>
      <c r="CZ1012" s="136"/>
      <c r="DA1012" s="136"/>
      <c r="DB1012" s="136"/>
      <c r="DC1012" s="136"/>
      <c r="DD1012" s="136"/>
      <c r="DE1012" s="136"/>
      <c r="DF1012" s="136"/>
      <c r="DG1012" s="136"/>
      <c r="DH1012" s="136"/>
      <c r="DI1012" s="136"/>
      <c r="DJ1012" s="136"/>
      <c r="DK1012" s="136"/>
      <c r="DL1012" s="136"/>
      <c r="DM1012" s="136"/>
      <c r="DN1012" s="136"/>
      <c r="DO1012" s="136"/>
      <c r="DP1012" s="136"/>
      <c r="DQ1012" s="136"/>
      <c r="DR1012" s="136"/>
      <c r="DS1012" s="136"/>
      <c r="DT1012" s="136"/>
      <c r="DU1012" s="136"/>
      <c r="DV1012" s="136"/>
      <c r="DW1012" s="136"/>
      <c r="DX1012" s="136"/>
      <c r="DY1012" s="136"/>
      <c r="DZ1012" s="136"/>
      <c r="EA1012" s="136"/>
      <c r="EB1012" s="136"/>
      <c r="EC1012" s="136"/>
      <c r="ED1012" s="136"/>
      <c r="EE1012" s="136"/>
      <c r="EF1012" s="136"/>
      <c r="EG1012" s="136"/>
      <c r="EH1012" s="136"/>
      <c r="EI1012" s="136"/>
      <c r="EJ1012" s="136"/>
      <c r="EK1012" s="136"/>
      <c r="EL1012" s="136"/>
      <c r="EM1012" s="136"/>
      <c r="EN1012" s="136"/>
      <c r="EO1012" s="136"/>
      <c r="EP1012" s="136"/>
      <c r="EQ1012" s="136"/>
      <c r="ER1012" s="136"/>
      <c r="ES1012" s="136"/>
      <c r="ET1012" s="136"/>
      <c r="EU1012" s="136"/>
      <c r="EV1012" s="136"/>
      <c r="EW1012" s="136"/>
      <c r="EX1012" s="136"/>
      <c r="EY1012" s="136"/>
      <c r="EZ1012" s="136"/>
      <c r="FA1012" s="136"/>
      <c r="FB1012" s="136"/>
      <c r="FC1012" s="136"/>
      <c r="FD1012" s="136"/>
      <c r="FE1012" s="136"/>
      <c r="FF1012" s="136"/>
      <c r="FG1012" s="136"/>
      <c r="FH1012" s="136"/>
      <c r="FI1012" s="136"/>
      <c r="FJ1012" s="136"/>
      <c r="FK1012" s="136"/>
      <c r="FL1012" s="136"/>
      <c r="FM1012" s="136"/>
      <c r="FN1012" s="136"/>
      <c r="FO1012" s="136"/>
      <c r="FP1012" s="136"/>
      <c r="FQ1012" s="136"/>
      <c r="FR1012" s="136"/>
      <c r="FS1012" s="136"/>
      <c r="FT1012" s="136"/>
      <c r="FU1012" s="136"/>
      <c r="FV1012" s="136"/>
      <c r="FW1012" s="136"/>
      <c r="FX1012" s="136"/>
      <c r="FY1012" s="136"/>
      <c r="FZ1012" s="136"/>
      <c r="GA1012" s="136"/>
      <c r="GB1012" s="136"/>
      <c r="GC1012" s="136"/>
      <c r="GD1012" s="136"/>
      <c r="GE1012" s="136"/>
      <c r="GF1012" s="136"/>
      <c r="GG1012" s="136"/>
      <c r="GH1012" s="136"/>
      <c r="GI1012" s="136"/>
      <c r="GJ1012" s="136"/>
      <c r="GK1012" s="136"/>
      <c r="GL1012" s="136"/>
      <c r="GM1012" s="136"/>
      <c r="GN1012" s="136"/>
      <c r="GO1012" s="136"/>
      <c r="GP1012" s="136"/>
      <c r="GQ1012" s="136"/>
      <c r="GR1012" s="136"/>
      <c r="GS1012" s="136"/>
      <c r="GT1012" s="136"/>
      <c r="GU1012" s="136"/>
      <c r="GV1012" s="136"/>
      <c r="GW1012" s="136"/>
      <c r="GX1012" s="136"/>
      <c r="GY1012" s="136"/>
      <c r="GZ1012" s="136"/>
      <c r="HA1012" s="136"/>
      <c r="HB1012" s="136"/>
      <c r="HC1012" s="136"/>
      <c r="HD1012" s="136"/>
      <c r="HE1012" s="136"/>
      <c r="HF1012" s="136"/>
      <c r="HG1012" s="136"/>
      <c r="HH1012" s="136"/>
      <c r="HI1012" s="136"/>
      <c r="HJ1012" s="136"/>
      <c r="HK1012" s="136"/>
      <c r="HL1012" s="136"/>
      <c r="HM1012" s="136"/>
      <c r="HN1012" s="136"/>
      <c r="HO1012" s="136"/>
      <c r="HP1012" s="136"/>
      <c r="HQ1012" s="136"/>
      <c r="HR1012" s="136"/>
      <c r="HS1012" s="136"/>
      <c r="HT1012" s="136"/>
      <c r="HU1012" s="136"/>
      <c r="HV1012" s="136"/>
      <c r="HW1012" s="136"/>
      <c r="HX1012" s="136"/>
      <c r="HY1012" s="136"/>
      <c r="HZ1012" s="136"/>
      <c r="IA1012" s="136"/>
      <c r="IB1012" s="136"/>
      <c r="IC1012" s="136"/>
      <c r="ID1012" s="136"/>
      <c r="IE1012" s="136"/>
      <c r="IF1012" s="136"/>
      <c r="IG1012" s="136"/>
    </row>
    <row r="1013" spans="1:241" ht="15" customHeight="1" x14ac:dyDescent="0.25">
      <c r="I1013" s="136"/>
      <c r="J1013" s="136"/>
      <c r="K1013" s="136"/>
      <c r="L1013" s="136"/>
      <c r="M1013" s="136"/>
      <c r="N1013" s="136"/>
      <c r="O1013" s="136"/>
      <c r="P1013" s="136"/>
      <c r="Q1013" s="136"/>
      <c r="R1013" s="136"/>
      <c r="S1013" s="136"/>
      <c r="T1013" s="136"/>
      <c r="U1013" s="136"/>
      <c r="V1013" s="136"/>
      <c r="W1013" s="136"/>
      <c r="X1013" s="136"/>
      <c r="Y1013" s="136"/>
      <c r="Z1013" s="136"/>
      <c r="AA1013" s="136"/>
      <c r="AB1013" s="136"/>
      <c r="AC1013" s="136"/>
      <c r="AD1013" s="136"/>
      <c r="AE1013" s="136"/>
      <c r="AF1013" s="136"/>
      <c r="AG1013" s="136"/>
      <c r="AH1013" s="136"/>
      <c r="AI1013" s="136"/>
      <c r="AJ1013" s="136"/>
      <c r="AK1013" s="136"/>
      <c r="AL1013" s="136"/>
      <c r="AM1013" s="136"/>
      <c r="AN1013" s="136"/>
      <c r="AO1013" s="136"/>
      <c r="AP1013" s="136"/>
      <c r="AQ1013" s="136"/>
      <c r="AR1013" s="136"/>
      <c r="AS1013" s="136"/>
      <c r="AT1013" s="136"/>
      <c r="AU1013" s="136"/>
      <c r="AV1013" s="136"/>
      <c r="AW1013" s="136"/>
      <c r="AX1013" s="136"/>
      <c r="AY1013" s="136"/>
      <c r="AZ1013" s="136"/>
      <c r="BA1013" s="136"/>
      <c r="BB1013" s="136"/>
      <c r="BC1013" s="136"/>
      <c r="BD1013" s="136"/>
      <c r="BE1013" s="136"/>
      <c r="BF1013" s="136"/>
      <c r="BG1013" s="136"/>
      <c r="BH1013" s="136"/>
      <c r="BI1013" s="136"/>
      <c r="BJ1013" s="136"/>
      <c r="BK1013" s="136"/>
      <c r="BL1013" s="136"/>
      <c r="BM1013" s="136"/>
      <c r="BN1013" s="136"/>
      <c r="BO1013" s="136"/>
      <c r="BP1013" s="136"/>
      <c r="BQ1013" s="136"/>
      <c r="BR1013" s="136"/>
      <c r="BS1013" s="136"/>
      <c r="BT1013" s="136"/>
      <c r="BU1013" s="136"/>
      <c r="BV1013" s="136"/>
      <c r="BW1013" s="136"/>
      <c r="BX1013" s="136"/>
      <c r="BY1013" s="136"/>
      <c r="BZ1013" s="136"/>
      <c r="CA1013" s="136"/>
      <c r="CB1013" s="136"/>
      <c r="CC1013" s="136"/>
      <c r="CD1013" s="136"/>
      <c r="CE1013" s="136"/>
      <c r="CF1013" s="136"/>
      <c r="CG1013" s="136"/>
      <c r="CH1013" s="136"/>
      <c r="CI1013" s="136"/>
      <c r="CJ1013" s="136"/>
      <c r="CK1013" s="136"/>
      <c r="CL1013" s="136"/>
      <c r="CM1013" s="136"/>
      <c r="CN1013" s="136"/>
      <c r="CO1013" s="136"/>
      <c r="CP1013" s="136"/>
      <c r="CQ1013" s="136"/>
      <c r="CR1013" s="136"/>
      <c r="CS1013" s="136"/>
      <c r="CT1013" s="136"/>
      <c r="CU1013" s="136"/>
      <c r="CV1013" s="136"/>
      <c r="CW1013" s="136"/>
      <c r="CX1013" s="136"/>
      <c r="CY1013" s="136"/>
      <c r="CZ1013" s="136"/>
      <c r="DA1013" s="136"/>
      <c r="DB1013" s="136"/>
      <c r="DC1013" s="136"/>
      <c r="DD1013" s="136"/>
      <c r="DE1013" s="136"/>
      <c r="DF1013" s="136"/>
      <c r="DG1013" s="136"/>
      <c r="DH1013" s="136"/>
      <c r="DI1013" s="136"/>
      <c r="DJ1013" s="136"/>
      <c r="DK1013" s="136"/>
      <c r="DL1013" s="136"/>
      <c r="DM1013" s="136"/>
      <c r="DN1013" s="136"/>
      <c r="DO1013" s="136"/>
      <c r="DP1013" s="136"/>
      <c r="DQ1013" s="136"/>
      <c r="DR1013" s="136"/>
      <c r="DS1013" s="136"/>
      <c r="DT1013" s="136"/>
      <c r="DU1013" s="136"/>
      <c r="DV1013" s="136"/>
      <c r="DW1013" s="136"/>
      <c r="DX1013" s="136"/>
      <c r="DY1013" s="136"/>
      <c r="DZ1013" s="136"/>
      <c r="EA1013" s="136"/>
      <c r="EB1013" s="136"/>
      <c r="EC1013" s="136"/>
      <c r="ED1013" s="136"/>
      <c r="EE1013" s="136"/>
      <c r="EF1013" s="136"/>
      <c r="EG1013" s="136"/>
      <c r="EH1013" s="136"/>
      <c r="EI1013" s="136"/>
      <c r="EJ1013" s="136"/>
      <c r="EK1013" s="136"/>
      <c r="EL1013" s="136"/>
      <c r="EM1013" s="136"/>
      <c r="EN1013" s="136"/>
      <c r="EO1013" s="136"/>
      <c r="EP1013" s="136"/>
      <c r="EQ1013" s="136"/>
      <c r="ER1013" s="136"/>
      <c r="ES1013" s="136"/>
      <c r="ET1013" s="136"/>
      <c r="EU1013" s="136"/>
      <c r="EV1013" s="136"/>
      <c r="EW1013" s="136"/>
      <c r="EX1013" s="136"/>
      <c r="EY1013" s="136"/>
      <c r="EZ1013" s="136"/>
      <c r="FA1013" s="136"/>
      <c r="FB1013" s="136"/>
      <c r="FC1013" s="136"/>
      <c r="FD1013" s="136"/>
      <c r="FE1013" s="136"/>
      <c r="FF1013" s="136"/>
      <c r="FG1013" s="136"/>
      <c r="FH1013" s="136"/>
      <c r="FI1013" s="136"/>
      <c r="FJ1013" s="136"/>
      <c r="FK1013" s="136"/>
      <c r="FL1013" s="136"/>
      <c r="FM1013" s="136"/>
      <c r="FN1013" s="136"/>
      <c r="FO1013" s="136"/>
      <c r="FP1013" s="136"/>
      <c r="FQ1013" s="136"/>
      <c r="FR1013" s="136"/>
      <c r="FS1013" s="136"/>
      <c r="FT1013" s="136"/>
      <c r="FU1013" s="136"/>
      <c r="FV1013" s="136"/>
      <c r="FW1013" s="136"/>
      <c r="FX1013" s="136"/>
      <c r="FY1013" s="136"/>
      <c r="FZ1013" s="136"/>
      <c r="GA1013" s="136"/>
      <c r="GB1013" s="136"/>
      <c r="GC1013" s="136"/>
      <c r="GD1013" s="136"/>
      <c r="GE1013" s="136"/>
      <c r="GF1013" s="136"/>
      <c r="GG1013" s="136"/>
      <c r="GH1013" s="136"/>
      <c r="GI1013" s="136"/>
      <c r="GJ1013" s="136"/>
      <c r="GK1013" s="136"/>
      <c r="GL1013" s="136"/>
      <c r="GM1013" s="136"/>
      <c r="GN1013" s="136"/>
      <c r="GO1013" s="136"/>
      <c r="GP1013" s="136"/>
      <c r="GQ1013" s="136"/>
      <c r="GR1013" s="136"/>
      <c r="GS1013" s="136"/>
      <c r="GT1013" s="136"/>
      <c r="GU1013" s="136"/>
      <c r="GV1013" s="136"/>
      <c r="GW1013" s="136"/>
      <c r="GX1013" s="136"/>
      <c r="GY1013" s="136"/>
      <c r="GZ1013" s="136"/>
      <c r="HA1013" s="136"/>
      <c r="HB1013" s="136"/>
      <c r="HC1013" s="136"/>
      <c r="HD1013" s="136"/>
      <c r="HE1013" s="136"/>
      <c r="HF1013" s="136"/>
      <c r="HG1013" s="136"/>
      <c r="HH1013" s="136"/>
      <c r="HI1013" s="136"/>
      <c r="HJ1013" s="136"/>
      <c r="HK1013" s="136"/>
      <c r="HL1013" s="136"/>
      <c r="HM1013" s="136"/>
      <c r="HN1013" s="136"/>
      <c r="HO1013" s="136"/>
      <c r="HP1013" s="136"/>
      <c r="HQ1013" s="136"/>
      <c r="HR1013" s="136"/>
      <c r="HS1013" s="136"/>
      <c r="HT1013" s="136"/>
      <c r="HU1013" s="136"/>
      <c r="HV1013" s="136"/>
      <c r="HW1013" s="136"/>
      <c r="HX1013" s="136"/>
      <c r="HY1013" s="136"/>
      <c r="HZ1013" s="136"/>
      <c r="IA1013" s="136"/>
      <c r="IB1013" s="136"/>
      <c r="IC1013" s="136"/>
      <c r="ID1013" s="136"/>
      <c r="IE1013" s="136"/>
      <c r="IF1013" s="136"/>
      <c r="IG1013" s="136"/>
    </row>
    <row r="1014" spans="1:241" ht="38.1" customHeight="1" x14ac:dyDescent="0.25">
      <c r="A1014" s="461" t="s">
        <v>1162</v>
      </c>
      <c r="B1014" s="461"/>
      <c r="C1014" s="461"/>
      <c r="D1014" s="461"/>
      <c r="E1014" s="461"/>
      <c r="F1014" s="461"/>
      <c r="G1014" s="461"/>
      <c r="H1014" s="461"/>
      <c r="I1014" s="461"/>
      <c r="J1014" s="461"/>
      <c r="K1014" s="461"/>
      <c r="L1014" s="461"/>
      <c r="M1014" s="461"/>
      <c r="N1014" s="461"/>
      <c r="O1014" s="461"/>
      <c r="P1014" s="461"/>
      <c r="Q1014" s="461"/>
      <c r="R1014" s="136"/>
      <c r="S1014" s="136"/>
      <c r="T1014" s="136"/>
      <c r="U1014" s="136"/>
      <c r="V1014" s="136"/>
      <c r="W1014" s="136"/>
      <c r="X1014" s="136"/>
      <c r="Y1014" s="136"/>
      <c r="Z1014" s="136"/>
      <c r="AA1014" s="136"/>
      <c r="AB1014" s="136"/>
      <c r="AC1014" s="136"/>
      <c r="AD1014" s="136"/>
      <c r="AE1014" s="136"/>
      <c r="AF1014" s="136"/>
      <c r="AG1014" s="136"/>
      <c r="AH1014" s="136"/>
      <c r="AI1014" s="136"/>
      <c r="AJ1014" s="136"/>
      <c r="AK1014" s="136"/>
      <c r="AL1014" s="136"/>
      <c r="AM1014" s="136"/>
      <c r="AN1014" s="136"/>
      <c r="AO1014" s="136"/>
      <c r="AP1014" s="136"/>
      <c r="AQ1014" s="136"/>
      <c r="AR1014" s="136"/>
      <c r="AS1014" s="136"/>
      <c r="AT1014" s="136"/>
      <c r="AU1014" s="136"/>
      <c r="AV1014" s="136"/>
      <c r="AW1014" s="136"/>
      <c r="AX1014" s="136"/>
      <c r="AY1014" s="136"/>
      <c r="AZ1014" s="136"/>
      <c r="BA1014" s="136"/>
      <c r="BB1014" s="136"/>
      <c r="BC1014" s="136"/>
      <c r="BD1014" s="136"/>
      <c r="BE1014" s="136"/>
      <c r="BF1014" s="136"/>
      <c r="BG1014" s="136"/>
      <c r="BH1014" s="136"/>
      <c r="BI1014" s="136"/>
      <c r="BJ1014" s="136"/>
      <c r="BK1014" s="136"/>
      <c r="BL1014" s="136"/>
      <c r="BM1014" s="136"/>
      <c r="BN1014" s="136"/>
      <c r="BO1014" s="136"/>
      <c r="BP1014" s="136"/>
      <c r="BQ1014" s="136"/>
      <c r="BR1014" s="136"/>
      <c r="BS1014" s="136"/>
      <c r="BT1014" s="136"/>
      <c r="BU1014" s="136"/>
      <c r="BV1014" s="136"/>
      <c r="BW1014" s="136"/>
      <c r="BX1014" s="136"/>
      <c r="BY1014" s="136"/>
      <c r="BZ1014" s="136"/>
      <c r="CA1014" s="136"/>
      <c r="CB1014" s="136"/>
      <c r="CC1014" s="136"/>
      <c r="CD1014" s="136"/>
      <c r="CE1014" s="136"/>
      <c r="CF1014" s="136"/>
      <c r="CG1014" s="136"/>
      <c r="CH1014" s="136"/>
      <c r="CI1014" s="136"/>
      <c r="CJ1014" s="136"/>
      <c r="CK1014" s="136"/>
      <c r="CL1014" s="136"/>
      <c r="CM1014" s="136"/>
      <c r="CN1014" s="136"/>
      <c r="CO1014" s="136"/>
      <c r="CP1014" s="136"/>
      <c r="CQ1014" s="136"/>
      <c r="CR1014" s="136"/>
      <c r="CS1014" s="136"/>
      <c r="CT1014" s="136"/>
      <c r="CU1014" s="136"/>
      <c r="CV1014" s="136"/>
      <c r="CW1014" s="136"/>
      <c r="CX1014" s="136"/>
      <c r="CY1014" s="136"/>
      <c r="CZ1014" s="136"/>
      <c r="DA1014" s="136"/>
      <c r="DB1014" s="136"/>
      <c r="DC1014" s="136"/>
      <c r="DD1014" s="136"/>
      <c r="DE1014" s="136"/>
      <c r="DF1014" s="136"/>
      <c r="DG1014" s="136"/>
      <c r="DH1014" s="136"/>
      <c r="DI1014" s="136"/>
      <c r="DJ1014" s="136"/>
      <c r="DK1014" s="136"/>
      <c r="DL1014" s="136"/>
      <c r="DM1014" s="136"/>
      <c r="DN1014" s="136"/>
      <c r="DO1014" s="136"/>
      <c r="DP1014" s="136"/>
      <c r="DQ1014" s="136"/>
      <c r="DR1014" s="136"/>
      <c r="DS1014" s="136"/>
      <c r="DT1014" s="136"/>
      <c r="DU1014" s="136"/>
      <c r="DV1014" s="136"/>
      <c r="DW1014" s="136"/>
      <c r="DX1014" s="136"/>
      <c r="DY1014" s="136"/>
      <c r="DZ1014" s="136"/>
      <c r="EA1014" s="136"/>
      <c r="EB1014" s="136"/>
      <c r="EC1014" s="136"/>
      <c r="ED1014" s="136"/>
      <c r="EE1014" s="136"/>
      <c r="EF1014" s="136"/>
      <c r="EG1014" s="136"/>
      <c r="EH1014" s="136"/>
      <c r="EI1014" s="136"/>
      <c r="EJ1014" s="136"/>
      <c r="EK1014" s="136"/>
      <c r="EL1014" s="136"/>
      <c r="EM1014" s="136"/>
      <c r="EN1014" s="136"/>
      <c r="EO1014" s="136"/>
      <c r="EP1014" s="136"/>
      <c r="EQ1014" s="136"/>
      <c r="ER1014" s="136"/>
      <c r="ES1014" s="136"/>
      <c r="ET1014" s="136"/>
      <c r="EU1014" s="136"/>
      <c r="EV1014" s="136"/>
      <c r="EW1014" s="136"/>
      <c r="EX1014" s="136"/>
      <c r="EY1014" s="136"/>
      <c r="EZ1014" s="136"/>
      <c r="FA1014" s="136"/>
      <c r="FB1014" s="136"/>
      <c r="FC1014" s="136"/>
      <c r="FD1014" s="136"/>
      <c r="FE1014" s="136"/>
      <c r="FF1014" s="136"/>
      <c r="FG1014" s="136"/>
      <c r="FH1014" s="136"/>
      <c r="FI1014" s="136"/>
      <c r="FJ1014" s="136"/>
      <c r="FK1014" s="136"/>
      <c r="FL1014" s="136"/>
      <c r="FM1014" s="136"/>
      <c r="FN1014" s="136"/>
      <c r="FO1014" s="136"/>
      <c r="FP1014" s="136"/>
      <c r="FQ1014" s="136"/>
      <c r="FR1014" s="136"/>
      <c r="FS1014" s="136"/>
      <c r="FT1014" s="136"/>
      <c r="FU1014" s="136"/>
      <c r="FV1014" s="136"/>
      <c r="FW1014" s="136"/>
      <c r="FX1014" s="136"/>
      <c r="FY1014" s="136"/>
      <c r="FZ1014" s="136"/>
      <c r="GA1014" s="136"/>
      <c r="GB1014" s="136"/>
      <c r="GC1014" s="136"/>
      <c r="GD1014" s="136"/>
      <c r="GE1014" s="136"/>
      <c r="GF1014" s="136"/>
      <c r="GG1014" s="136"/>
      <c r="GH1014" s="136"/>
      <c r="GI1014" s="136"/>
      <c r="GJ1014" s="136"/>
      <c r="GK1014" s="136"/>
      <c r="GL1014" s="136"/>
      <c r="GM1014" s="136"/>
      <c r="GN1014" s="136"/>
      <c r="GO1014" s="136"/>
      <c r="GP1014" s="136"/>
      <c r="GQ1014" s="136"/>
      <c r="GR1014" s="136"/>
      <c r="GS1014" s="136"/>
      <c r="GT1014" s="136"/>
      <c r="GU1014" s="136"/>
      <c r="GV1014" s="136"/>
      <c r="GW1014" s="136"/>
      <c r="GX1014" s="136"/>
      <c r="GY1014" s="136"/>
      <c r="GZ1014" s="136"/>
      <c r="HA1014" s="136"/>
      <c r="HB1014" s="136"/>
      <c r="HC1014" s="136"/>
      <c r="HD1014" s="136"/>
      <c r="HE1014" s="136"/>
      <c r="HF1014" s="136"/>
      <c r="HG1014" s="136"/>
      <c r="HH1014" s="136"/>
      <c r="HI1014" s="136"/>
      <c r="HJ1014" s="136"/>
      <c r="HK1014" s="136"/>
      <c r="HL1014" s="136"/>
      <c r="HM1014" s="136"/>
      <c r="HN1014" s="136"/>
      <c r="HO1014" s="136"/>
      <c r="HP1014" s="136"/>
      <c r="HQ1014" s="136"/>
      <c r="HR1014" s="136"/>
      <c r="HS1014" s="136"/>
      <c r="HT1014" s="136"/>
      <c r="HU1014" s="136"/>
      <c r="HV1014" s="136"/>
      <c r="HW1014" s="136"/>
      <c r="HX1014" s="136"/>
      <c r="HY1014" s="136"/>
      <c r="HZ1014" s="136"/>
      <c r="IA1014" s="136"/>
      <c r="IB1014" s="136"/>
      <c r="IC1014" s="136"/>
      <c r="ID1014" s="136"/>
      <c r="IE1014" s="136"/>
      <c r="IF1014" s="136"/>
      <c r="IG1014" s="136"/>
    </row>
    <row r="1015" spans="1:241" ht="12" customHeight="1" x14ac:dyDescent="0.25">
      <c r="I1015" s="136"/>
      <c r="J1015" s="136"/>
      <c r="K1015" s="136"/>
      <c r="L1015" s="136"/>
      <c r="M1015" s="136"/>
      <c r="N1015" s="136"/>
      <c r="O1015" s="136"/>
      <c r="P1015" s="136"/>
      <c r="Q1015" s="136"/>
      <c r="R1015" s="136"/>
      <c r="S1015" s="136"/>
      <c r="T1015" s="136"/>
      <c r="U1015" s="136"/>
      <c r="V1015" s="136"/>
      <c r="W1015" s="136"/>
      <c r="X1015" s="136"/>
      <c r="Y1015" s="136"/>
      <c r="Z1015" s="136"/>
      <c r="AA1015" s="136"/>
      <c r="AB1015" s="136"/>
      <c r="AC1015" s="136"/>
      <c r="AD1015" s="136"/>
      <c r="AE1015" s="136"/>
      <c r="AF1015" s="136"/>
      <c r="AG1015" s="136"/>
      <c r="AH1015" s="136"/>
      <c r="AI1015" s="136"/>
      <c r="AJ1015" s="136"/>
      <c r="AK1015" s="136"/>
      <c r="AL1015" s="136"/>
      <c r="AM1015" s="136"/>
      <c r="AN1015" s="136"/>
      <c r="AO1015" s="136"/>
      <c r="AP1015" s="136"/>
      <c r="AQ1015" s="136"/>
      <c r="AR1015" s="136"/>
      <c r="AS1015" s="136"/>
      <c r="AT1015" s="136"/>
      <c r="AU1015" s="136"/>
      <c r="AV1015" s="136"/>
      <c r="AW1015" s="136"/>
      <c r="AX1015" s="136"/>
      <c r="AY1015" s="136"/>
      <c r="AZ1015" s="136"/>
      <c r="BA1015" s="136"/>
      <c r="BB1015" s="136"/>
      <c r="BC1015" s="136"/>
      <c r="BD1015" s="136"/>
      <c r="BE1015" s="136"/>
      <c r="BF1015" s="136"/>
      <c r="BG1015" s="136"/>
      <c r="BH1015" s="136"/>
      <c r="BI1015" s="136"/>
      <c r="BJ1015" s="136"/>
      <c r="BK1015" s="136"/>
      <c r="BL1015" s="136"/>
      <c r="BM1015" s="136"/>
      <c r="BN1015" s="136"/>
      <c r="BO1015" s="136"/>
      <c r="BP1015" s="136"/>
      <c r="BQ1015" s="136"/>
      <c r="BR1015" s="136"/>
      <c r="BS1015" s="136"/>
      <c r="BT1015" s="136"/>
      <c r="BU1015" s="136"/>
      <c r="BV1015" s="136"/>
      <c r="BW1015" s="136"/>
      <c r="BX1015" s="136"/>
      <c r="BY1015" s="136"/>
      <c r="BZ1015" s="136"/>
      <c r="CA1015" s="136"/>
      <c r="CB1015" s="136"/>
      <c r="CC1015" s="136"/>
      <c r="CD1015" s="136"/>
      <c r="CE1015" s="136"/>
      <c r="CF1015" s="136"/>
      <c r="CG1015" s="136"/>
      <c r="CH1015" s="136"/>
      <c r="CI1015" s="136"/>
      <c r="CJ1015" s="136"/>
      <c r="CK1015" s="136"/>
      <c r="CL1015" s="136"/>
      <c r="CM1015" s="136"/>
      <c r="CN1015" s="136"/>
      <c r="CO1015" s="136"/>
      <c r="CP1015" s="136"/>
      <c r="CQ1015" s="136"/>
      <c r="CR1015" s="136"/>
      <c r="CS1015" s="136"/>
      <c r="CT1015" s="136"/>
      <c r="CU1015" s="136"/>
      <c r="CV1015" s="136"/>
      <c r="CW1015" s="136"/>
      <c r="CX1015" s="136"/>
      <c r="CY1015" s="136"/>
      <c r="CZ1015" s="136"/>
      <c r="DA1015" s="136"/>
      <c r="DB1015" s="136"/>
      <c r="DC1015" s="136"/>
      <c r="DD1015" s="136"/>
      <c r="DE1015" s="136"/>
      <c r="DF1015" s="136"/>
      <c r="DG1015" s="136"/>
      <c r="DH1015" s="136"/>
      <c r="DI1015" s="136"/>
      <c r="DJ1015" s="136"/>
      <c r="DK1015" s="136"/>
      <c r="DL1015" s="136"/>
      <c r="DM1015" s="136"/>
      <c r="DN1015" s="136"/>
      <c r="DO1015" s="136"/>
      <c r="DP1015" s="136"/>
      <c r="DQ1015" s="136"/>
      <c r="DR1015" s="136"/>
      <c r="DS1015" s="136"/>
      <c r="DT1015" s="136"/>
      <c r="DU1015" s="136"/>
      <c r="DV1015" s="136"/>
      <c r="DW1015" s="136"/>
      <c r="DX1015" s="136"/>
      <c r="DY1015" s="136"/>
      <c r="DZ1015" s="136"/>
      <c r="EA1015" s="136"/>
      <c r="EB1015" s="136"/>
      <c r="EC1015" s="136"/>
      <c r="ED1015" s="136"/>
      <c r="EE1015" s="136"/>
      <c r="EF1015" s="136"/>
      <c r="EG1015" s="136"/>
      <c r="EH1015" s="136"/>
      <c r="EI1015" s="136"/>
      <c r="EJ1015" s="136"/>
      <c r="EK1015" s="136"/>
      <c r="EL1015" s="136"/>
      <c r="EM1015" s="136"/>
      <c r="EN1015" s="136"/>
      <c r="EO1015" s="136"/>
      <c r="EP1015" s="136"/>
      <c r="EQ1015" s="136"/>
      <c r="ER1015" s="136"/>
      <c r="ES1015" s="136"/>
      <c r="ET1015" s="136"/>
      <c r="EU1015" s="136"/>
      <c r="EV1015" s="136"/>
      <c r="EW1015" s="136"/>
      <c r="EX1015" s="136"/>
      <c r="EY1015" s="136"/>
      <c r="EZ1015" s="136"/>
      <c r="FA1015" s="136"/>
      <c r="FB1015" s="136"/>
      <c r="FC1015" s="136"/>
      <c r="FD1015" s="136"/>
      <c r="FE1015" s="136"/>
      <c r="FF1015" s="136"/>
      <c r="FG1015" s="136"/>
      <c r="FH1015" s="136"/>
      <c r="FI1015" s="136"/>
      <c r="FJ1015" s="136"/>
      <c r="FK1015" s="136"/>
      <c r="FL1015" s="136"/>
      <c r="FM1015" s="136"/>
      <c r="FN1015" s="136"/>
      <c r="FO1015" s="136"/>
      <c r="FP1015" s="136"/>
      <c r="FQ1015" s="136"/>
      <c r="FR1015" s="136"/>
      <c r="FS1015" s="136"/>
      <c r="FT1015" s="136"/>
      <c r="FU1015" s="136"/>
      <c r="FV1015" s="136"/>
      <c r="FW1015" s="136"/>
      <c r="FX1015" s="136"/>
      <c r="FY1015" s="136"/>
      <c r="FZ1015" s="136"/>
      <c r="GA1015" s="136"/>
      <c r="GB1015" s="136"/>
      <c r="GC1015" s="136"/>
      <c r="GD1015" s="136"/>
      <c r="GE1015" s="136"/>
      <c r="GF1015" s="136"/>
      <c r="GG1015" s="136"/>
      <c r="GH1015" s="136"/>
      <c r="GI1015" s="136"/>
      <c r="GJ1015" s="136"/>
      <c r="GK1015" s="136"/>
      <c r="GL1015" s="136"/>
      <c r="GM1015" s="136"/>
      <c r="GN1015" s="136"/>
      <c r="GO1015" s="136"/>
      <c r="GP1015" s="136"/>
      <c r="GQ1015" s="136"/>
      <c r="GR1015" s="136"/>
      <c r="GS1015" s="136"/>
      <c r="GT1015" s="136"/>
      <c r="GU1015" s="136"/>
      <c r="GV1015" s="136"/>
      <c r="GW1015" s="136"/>
      <c r="GX1015" s="136"/>
      <c r="GY1015" s="136"/>
      <c r="GZ1015" s="136"/>
      <c r="HA1015" s="136"/>
      <c r="HB1015" s="136"/>
      <c r="HC1015" s="136"/>
      <c r="HD1015" s="136"/>
      <c r="HE1015" s="136"/>
      <c r="HF1015" s="136"/>
      <c r="HG1015" s="136"/>
      <c r="HH1015" s="136"/>
      <c r="HI1015" s="136"/>
      <c r="HJ1015" s="136"/>
      <c r="HK1015" s="136"/>
      <c r="HL1015" s="136"/>
      <c r="HM1015" s="136"/>
      <c r="HN1015" s="136"/>
      <c r="HO1015" s="136"/>
      <c r="HP1015" s="136"/>
      <c r="HQ1015" s="136"/>
      <c r="HR1015" s="136"/>
      <c r="HS1015" s="136"/>
      <c r="HT1015" s="136"/>
      <c r="HU1015" s="136"/>
      <c r="HV1015" s="136"/>
      <c r="HW1015" s="136"/>
      <c r="HX1015" s="136"/>
      <c r="HY1015" s="136"/>
      <c r="HZ1015" s="136"/>
      <c r="IA1015" s="136"/>
      <c r="IB1015" s="136"/>
      <c r="IC1015" s="136"/>
      <c r="ID1015" s="136"/>
      <c r="IE1015" s="136"/>
      <c r="IF1015" s="136"/>
      <c r="IG1015" s="136"/>
    </row>
    <row r="1016" spans="1:241" ht="21" customHeight="1" x14ac:dyDescent="0.3">
      <c r="A1016" s="134">
        <v>2014</v>
      </c>
      <c r="B1016" s="135"/>
      <c r="C1016" s="135"/>
      <c r="D1016" s="135"/>
      <c r="E1016" s="135"/>
      <c r="F1016" s="135"/>
      <c r="G1016" s="135"/>
      <c r="H1016" s="135"/>
      <c r="I1016" s="136"/>
      <c r="J1016" s="136"/>
      <c r="K1016" s="136"/>
      <c r="L1016" s="136"/>
      <c r="M1016" s="136"/>
      <c r="N1016" s="136"/>
      <c r="O1016" s="136"/>
      <c r="P1016" s="136"/>
      <c r="Q1016" s="136"/>
      <c r="R1016" s="136"/>
      <c r="S1016" s="136"/>
      <c r="T1016" s="136"/>
      <c r="U1016" s="136"/>
      <c r="V1016" s="136"/>
      <c r="W1016" s="136"/>
      <c r="X1016" s="136"/>
      <c r="Y1016" s="136"/>
      <c r="Z1016" s="136"/>
      <c r="AA1016" s="136"/>
      <c r="AB1016" s="136"/>
      <c r="AC1016" s="136"/>
      <c r="AD1016" s="136"/>
      <c r="AE1016" s="136"/>
      <c r="AF1016" s="136"/>
      <c r="AG1016" s="136"/>
      <c r="AH1016" s="136"/>
      <c r="AI1016" s="136"/>
      <c r="AJ1016" s="136"/>
      <c r="AK1016" s="136"/>
      <c r="AL1016" s="136"/>
      <c r="AM1016" s="136"/>
      <c r="AN1016" s="136"/>
      <c r="AO1016" s="136"/>
      <c r="AP1016" s="136"/>
      <c r="AQ1016" s="136"/>
      <c r="AR1016" s="136"/>
      <c r="AS1016" s="136"/>
      <c r="AT1016" s="136"/>
      <c r="AU1016" s="136"/>
      <c r="AV1016" s="136"/>
      <c r="AW1016" s="136"/>
      <c r="AX1016" s="136"/>
      <c r="AY1016" s="136"/>
      <c r="AZ1016" s="136"/>
      <c r="BA1016" s="136"/>
      <c r="BB1016" s="136"/>
      <c r="BC1016" s="136"/>
      <c r="BD1016" s="136"/>
      <c r="BE1016" s="136"/>
      <c r="BF1016" s="136"/>
      <c r="BG1016" s="136"/>
      <c r="BH1016" s="136"/>
      <c r="BI1016" s="136"/>
      <c r="BJ1016" s="136"/>
      <c r="BK1016" s="136"/>
      <c r="BL1016" s="136"/>
      <c r="BM1016" s="136"/>
      <c r="BN1016" s="136"/>
      <c r="BO1016" s="136"/>
      <c r="BP1016" s="136"/>
      <c r="BQ1016" s="136"/>
      <c r="BR1016" s="136"/>
      <c r="BS1016" s="136"/>
      <c r="BT1016" s="136"/>
      <c r="BU1016" s="136"/>
      <c r="BV1016" s="136"/>
      <c r="BW1016" s="136"/>
      <c r="BX1016" s="136"/>
      <c r="BY1016" s="136"/>
      <c r="BZ1016" s="136"/>
      <c r="CA1016" s="136"/>
      <c r="CB1016" s="136"/>
      <c r="CC1016" s="136"/>
      <c r="CD1016" s="136"/>
      <c r="CE1016" s="136"/>
      <c r="CF1016" s="136"/>
      <c r="CG1016" s="136"/>
      <c r="CH1016" s="136"/>
      <c r="CI1016" s="136"/>
      <c r="CJ1016" s="136"/>
      <c r="CK1016" s="136"/>
      <c r="CL1016" s="136"/>
      <c r="CM1016" s="136"/>
      <c r="CN1016" s="136"/>
      <c r="CO1016" s="136"/>
      <c r="CP1016" s="136"/>
      <c r="CQ1016" s="136"/>
      <c r="CR1016" s="136"/>
      <c r="CS1016" s="136"/>
      <c r="CT1016" s="136"/>
      <c r="CU1016" s="136"/>
      <c r="CV1016" s="136"/>
      <c r="CW1016" s="136"/>
      <c r="CX1016" s="136"/>
      <c r="CY1016" s="136"/>
      <c r="CZ1016" s="136"/>
      <c r="DA1016" s="136"/>
      <c r="DB1016" s="136"/>
      <c r="DC1016" s="136"/>
      <c r="DD1016" s="136"/>
      <c r="DE1016" s="136"/>
      <c r="DF1016" s="136"/>
      <c r="DG1016" s="136"/>
      <c r="DH1016" s="136"/>
      <c r="DI1016" s="136"/>
      <c r="DJ1016" s="136"/>
      <c r="DK1016" s="136"/>
      <c r="DL1016" s="136"/>
      <c r="DM1016" s="136"/>
      <c r="DN1016" s="136"/>
      <c r="DO1016" s="136"/>
      <c r="DP1016" s="136"/>
      <c r="DQ1016" s="136"/>
      <c r="DR1016" s="136"/>
      <c r="DS1016" s="136"/>
      <c r="DT1016" s="136"/>
      <c r="DU1016" s="136"/>
      <c r="DV1016" s="136"/>
      <c r="DW1016" s="136"/>
      <c r="DX1016" s="136"/>
      <c r="DY1016" s="136"/>
      <c r="DZ1016" s="136"/>
      <c r="EA1016" s="136"/>
      <c r="EB1016" s="136"/>
      <c r="EC1016" s="136"/>
      <c r="ED1016" s="136"/>
      <c r="EE1016" s="136"/>
      <c r="EF1016" s="136"/>
      <c r="EG1016" s="136"/>
      <c r="EH1016" s="136"/>
      <c r="EI1016" s="136"/>
      <c r="EJ1016" s="136"/>
      <c r="EK1016" s="136"/>
      <c r="EL1016" s="136"/>
      <c r="EM1016" s="136"/>
      <c r="EN1016" s="136"/>
      <c r="EO1016" s="136"/>
      <c r="EP1016" s="136"/>
      <c r="EQ1016" s="136"/>
      <c r="ER1016" s="136"/>
      <c r="ES1016" s="136"/>
      <c r="ET1016" s="136"/>
      <c r="EU1016" s="136"/>
      <c r="EV1016" s="136"/>
      <c r="EW1016" s="136"/>
      <c r="EX1016" s="136"/>
      <c r="EY1016" s="136"/>
      <c r="EZ1016" s="136"/>
      <c r="FA1016" s="136"/>
      <c r="FB1016" s="136"/>
      <c r="FC1016" s="136"/>
      <c r="FD1016" s="136"/>
      <c r="FE1016" s="136"/>
      <c r="FF1016" s="136"/>
      <c r="FG1016" s="136"/>
      <c r="FH1016" s="136"/>
      <c r="FI1016" s="136"/>
      <c r="FJ1016" s="136"/>
      <c r="FK1016" s="136"/>
      <c r="FL1016" s="136"/>
      <c r="FM1016" s="136"/>
      <c r="FN1016" s="136"/>
      <c r="FO1016" s="136"/>
      <c r="FP1016" s="136"/>
      <c r="FQ1016" s="136"/>
      <c r="FR1016" s="136"/>
      <c r="FS1016" s="136"/>
      <c r="FT1016" s="136"/>
      <c r="FU1016" s="136"/>
      <c r="FV1016" s="136"/>
      <c r="FW1016" s="136"/>
      <c r="FX1016" s="136"/>
      <c r="FY1016" s="136"/>
      <c r="FZ1016" s="136"/>
      <c r="GA1016" s="136"/>
      <c r="GB1016" s="136"/>
      <c r="GC1016" s="136"/>
      <c r="GD1016" s="136"/>
      <c r="GE1016" s="136"/>
      <c r="GF1016" s="136"/>
      <c r="GG1016" s="136"/>
      <c r="GH1016" s="136"/>
      <c r="GI1016" s="136"/>
      <c r="GJ1016" s="136"/>
      <c r="GK1016" s="136"/>
      <c r="GL1016" s="136"/>
      <c r="GM1016" s="136"/>
      <c r="GN1016" s="136"/>
      <c r="GO1016" s="136"/>
      <c r="GP1016" s="136"/>
      <c r="GQ1016" s="136"/>
      <c r="GR1016" s="136"/>
      <c r="GS1016" s="136"/>
      <c r="GT1016" s="136"/>
      <c r="GU1016" s="136"/>
      <c r="GV1016" s="136"/>
      <c r="GW1016" s="136"/>
      <c r="GX1016" s="136"/>
      <c r="GY1016" s="136"/>
      <c r="GZ1016" s="136"/>
      <c r="HA1016" s="136"/>
      <c r="HB1016" s="136"/>
      <c r="HC1016" s="136"/>
      <c r="HD1016" s="136"/>
      <c r="HE1016" s="136"/>
      <c r="HF1016" s="136"/>
      <c r="HG1016" s="136"/>
      <c r="HH1016" s="136"/>
      <c r="HI1016" s="136"/>
      <c r="HJ1016" s="136"/>
      <c r="HK1016" s="136"/>
      <c r="HL1016" s="136"/>
      <c r="HM1016" s="136"/>
      <c r="HN1016" s="136"/>
      <c r="HO1016" s="136"/>
      <c r="HP1016" s="136"/>
      <c r="HQ1016" s="136"/>
      <c r="HR1016" s="136"/>
      <c r="HS1016" s="136"/>
      <c r="HT1016" s="136"/>
      <c r="HU1016" s="136"/>
      <c r="HV1016" s="136"/>
      <c r="HW1016" s="136"/>
      <c r="HX1016" s="136"/>
      <c r="HY1016" s="136"/>
      <c r="HZ1016" s="136"/>
      <c r="IA1016" s="136"/>
      <c r="IB1016" s="136"/>
      <c r="IC1016" s="136"/>
      <c r="ID1016" s="136"/>
      <c r="IE1016" s="136"/>
      <c r="IF1016" s="136"/>
      <c r="IG1016" s="136"/>
    </row>
    <row r="1017" spans="1:241" ht="27.95" customHeight="1" x14ac:dyDescent="0.25">
      <c r="A1017" s="166" t="s">
        <v>177</v>
      </c>
      <c r="B1017" s="167" t="s">
        <v>0</v>
      </c>
      <c r="C1017" s="167" t="s">
        <v>1</v>
      </c>
      <c r="D1017" s="167" t="s">
        <v>2</v>
      </c>
      <c r="E1017" s="167" t="s">
        <v>877</v>
      </c>
      <c r="F1017" s="167" t="s">
        <v>50</v>
      </c>
      <c r="G1017" s="167" t="s">
        <v>52</v>
      </c>
      <c r="H1017" s="167" t="s">
        <v>13</v>
      </c>
      <c r="I1017" s="136"/>
      <c r="J1017" s="166" t="s">
        <v>177</v>
      </c>
      <c r="K1017" s="167" t="s">
        <v>0</v>
      </c>
      <c r="L1017" s="167" t="s">
        <v>1</v>
      </c>
      <c r="M1017" s="167" t="s">
        <v>2</v>
      </c>
      <c r="N1017" s="167" t="s">
        <v>877</v>
      </c>
      <c r="O1017" s="167" t="s">
        <v>50</v>
      </c>
      <c r="P1017" s="167" t="s">
        <v>52</v>
      </c>
      <c r="Q1017" s="167" t="s">
        <v>13</v>
      </c>
      <c r="R1017" s="136"/>
      <c r="S1017" s="136"/>
      <c r="T1017" s="136"/>
      <c r="U1017" s="136"/>
      <c r="V1017" s="136"/>
      <c r="W1017" s="136"/>
      <c r="X1017" s="136"/>
      <c r="Y1017" s="136"/>
      <c r="Z1017" s="136"/>
      <c r="AA1017" s="136"/>
      <c r="AB1017" s="136"/>
      <c r="AC1017" s="136"/>
      <c r="AD1017" s="136"/>
      <c r="AE1017" s="136"/>
      <c r="AF1017" s="136"/>
      <c r="AG1017" s="136"/>
      <c r="AH1017" s="136"/>
      <c r="AI1017" s="136"/>
      <c r="AJ1017" s="136"/>
      <c r="AK1017" s="136"/>
      <c r="AL1017" s="136"/>
      <c r="AM1017" s="136"/>
      <c r="AN1017" s="136"/>
      <c r="AO1017" s="136"/>
      <c r="AP1017" s="136"/>
      <c r="AQ1017" s="136"/>
      <c r="AR1017" s="136"/>
      <c r="AS1017" s="136"/>
      <c r="AT1017" s="136"/>
      <c r="AU1017" s="136"/>
      <c r="AV1017" s="136"/>
      <c r="AW1017" s="136"/>
      <c r="AX1017" s="136"/>
      <c r="AY1017" s="136"/>
      <c r="AZ1017" s="136"/>
      <c r="BA1017" s="136"/>
      <c r="BB1017" s="136"/>
      <c r="BC1017" s="136"/>
      <c r="BD1017" s="136"/>
      <c r="BE1017" s="136"/>
      <c r="BF1017" s="136"/>
      <c r="BG1017" s="136"/>
      <c r="BH1017" s="136"/>
      <c r="BI1017" s="136"/>
      <c r="BJ1017" s="136"/>
      <c r="BK1017" s="136"/>
      <c r="BL1017" s="136"/>
      <c r="BM1017" s="136"/>
      <c r="BN1017" s="136"/>
      <c r="BO1017" s="136"/>
      <c r="BP1017" s="136"/>
      <c r="BQ1017" s="136"/>
      <c r="BR1017" s="136"/>
      <c r="BS1017" s="136"/>
      <c r="BT1017" s="136"/>
      <c r="BU1017" s="136"/>
      <c r="BV1017" s="136"/>
      <c r="BW1017" s="136"/>
      <c r="BX1017" s="136"/>
      <c r="BY1017" s="136"/>
      <c r="BZ1017" s="136"/>
      <c r="CA1017" s="136"/>
      <c r="CB1017" s="136"/>
      <c r="CC1017" s="136"/>
      <c r="CD1017" s="136"/>
      <c r="CE1017" s="136"/>
      <c r="CF1017" s="136"/>
      <c r="CG1017" s="136"/>
      <c r="CH1017" s="136"/>
      <c r="CI1017" s="136"/>
      <c r="CJ1017" s="136"/>
      <c r="CK1017" s="136"/>
      <c r="CL1017" s="136"/>
      <c r="CM1017" s="136"/>
      <c r="CN1017" s="136"/>
      <c r="CO1017" s="136"/>
      <c r="CP1017" s="136"/>
      <c r="CQ1017" s="136"/>
      <c r="CR1017" s="136"/>
      <c r="CS1017" s="136"/>
      <c r="CT1017" s="136"/>
      <c r="CU1017" s="136"/>
      <c r="CV1017" s="136"/>
      <c r="CW1017" s="136"/>
      <c r="CX1017" s="136"/>
      <c r="CY1017" s="136"/>
      <c r="CZ1017" s="136"/>
      <c r="DA1017" s="136"/>
      <c r="DB1017" s="136"/>
      <c r="DC1017" s="136"/>
      <c r="DD1017" s="136"/>
      <c r="DE1017" s="136"/>
      <c r="DF1017" s="136"/>
      <c r="DG1017" s="136"/>
      <c r="DH1017" s="136"/>
      <c r="DI1017" s="136"/>
      <c r="DJ1017" s="136"/>
      <c r="DK1017" s="136"/>
      <c r="DL1017" s="136"/>
      <c r="DM1017" s="136"/>
      <c r="DN1017" s="136"/>
      <c r="DO1017" s="136"/>
      <c r="DP1017" s="136"/>
      <c r="DQ1017" s="136"/>
      <c r="DR1017" s="136"/>
      <c r="DS1017" s="136"/>
      <c r="DT1017" s="136"/>
      <c r="DU1017" s="136"/>
      <c r="DV1017" s="136"/>
      <c r="DW1017" s="136"/>
      <c r="DX1017" s="136"/>
      <c r="DY1017" s="136"/>
      <c r="DZ1017" s="136"/>
      <c r="EA1017" s="136"/>
      <c r="EB1017" s="136"/>
      <c r="EC1017" s="136"/>
      <c r="ED1017" s="136"/>
      <c r="EE1017" s="136"/>
      <c r="EF1017" s="136"/>
      <c r="EG1017" s="136"/>
      <c r="EH1017" s="136"/>
      <c r="EI1017" s="136"/>
      <c r="EJ1017" s="136"/>
      <c r="EK1017" s="136"/>
      <c r="EL1017" s="136"/>
      <c r="EM1017" s="136"/>
      <c r="EN1017" s="136"/>
      <c r="EO1017" s="136"/>
      <c r="EP1017" s="136"/>
      <c r="EQ1017" s="136"/>
      <c r="ER1017" s="136"/>
      <c r="ES1017" s="136"/>
      <c r="ET1017" s="136"/>
      <c r="EU1017" s="136"/>
      <c r="EV1017" s="136"/>
      <c r="EW1017" s="136"/>
      <c r="EX1017" s="136"/>
      <c r="EY1017" s="136"/>
      <c r="EZ1017" s="136"/>
      <c r="FA1017" s="136"/>
      <c r="FB1017" s="136"/>
      <c r="FC1017" s="136"/>
      <c r="FD1017" s="136"/>
      <c r="FE1017" s="136"/>
      <c r="FF1017" s="136"/>
      <c r="FG1017" s="136"/>
      <c r="FH1017" s="136"/>
      <c r="FI1017" s="136"/>
      <c r="FJ1017" s="136"/>
      <c r="FK1017" s="136"/>
      <c r="FL1017" s="136"/>
      <c r="FM1017" s="136"/>
      <c r="FN1017" s="136"/>
      <c r="FO1017" s="136"/>
      <c r="FP1017" s="136"/>
      <c r="FQ1017" s="136"/>
      <c r="FR1017" s="136"/>
      <c r="FS1017" s="136"/>
      <c r="FT1017" s="136"/>
      <c r="FU1017" s="136"/>
      <c r="FV1017" s="136"/>
      <c r="FW1017" s="136"/>
      <c r="FX1017" s="136"/>
      <c r="FY1017" s="136"/>
      <c r="FZ1017" s="136"/>
      <c r="GA1017" s="136"/>
      <c r="GB1017" s="136"/>
      <c r="GC1017" s="136"/>
      <c r="GD1017" s="136"/>
      <c r="GE1017" s="136"/>
      <c r="GF1017" s="136"/>
      <c r="GG1017" s="136"/>
      <c r="GH1017" s="136"/>
      <c r="GI1017" s="136"/>
      <c r="GJ1017" s="136"/>
      <c r="GK1017" s="136"/>
      <c r="GL1017" s="136"/>
      <c r="GM1017" s="136"/>
      <c r="GN1017" s="136"/>
      <c r="GO1017" s="136"/>
      <c r="GP1017" s="136"/>
      <c r="GQ1017" s="136"/>
      <c r="GR1017" s="136"/>
      <c r="GS1017" s="136"/>
      <c r="GT1017" s="136"/>
      <c r="GU1017" s="136"/>
      <c r="GV1017" s="136"/>
      <c r="GW1017" s="136"/>
      <c r="GX1017" s="136"/>
      <c r="GY1017" s="136"/>
      <c r="GZ1017" s="136"/>
      <c r="HA1017" s="136"/>
      <c r="HB1017" s="136"/>
      <c r="HC1017" s="136"/>
      <c r="HD1017" s="136"/>
      <c r="HE1017" s="136"/>
      <c r="HF1017" s="136"/>
      <c r="HG1017" s="136"/>
      <c r="HH1017" s="136"/>
      <c r="HI1017" s="136"/>
      <c r="HJ1017" s="136"/>
      <c r="HK1017" s="136"/>
      <c r="HL1017" s="136"/>
      <c r="HM1017" s="136"/>
      <c r="HN1017" s="136"/>
      <c r="HO1017" s="136"/>
      <c r="HP1017" s="136"/>
      <c r="HQ1017" s="136"/>
      <c r="HR1017" s="136"/>
      <c r="HS1017" s="136"/>
      <c r="HT1017" s="136"/>
      <c r="HU1017" s="136"/>
      <c r="HV1017" s="136"/>
      <c r="HW1017" s="136"/>
      <c r="HX1017" s="136"/>
      <c r="HY1017" s="136"/>
      <c r="HZ1017" s="136"/>
      <c r="IA1017" s="136"/>
      <c r="IB1017" s="136"/>
      <c r="IC1017" s="136"/>
      <c r="ID1017" s="136"/>
      <c r="IE1017" s="136"/>
      <c r="IF1017" s="136"/>
      <c r="IG1017" s="136"/>
    </row>
    <row r="1018" spans="1:241" ht="15" customHeight="1" x14ac:dyDescent="0.25">
      <c r="A1018" s="197" t="s">
        <v>719</v>
      </c>
      <c r="B1018" s="205">
        <v>5747799</v>
      </c>
      <c r="C1018" s="205">
        <v>1647910</v>
      </c>
      <c r="D1018" s="205">
        <v>324580</v>
      </c>
      <c r="E1018" s="205">
        <v>1082919</v>
      </c>
      <c r="F1018" s="205">
        <v>1701459</v>
      </c>
      <c r="G1018" s="205">
        <v>277738</v>
      </c>
      <c r="H1018" s="242">
        <v>10782405</v>
      </c>
      <c r="I1018" s="136"/>
      <c r="J1018" s="197" t="s">
        <v>534</v>
      </c>
      <c r="K1018" s="205">
        <v>5156557</v>
      </c>
      <c r="L1018" s="205">
        <v>2397550</v>
      </c>
      <c r="M1018" s="205">
        <v>546225</v>
      </c>
      <c r="N1018" s="205">
        <v>1419271</v>
      </c>
      <c r="O1018" s="205">
        <v>1223226</v>
      </c>
      <c r="P1018" s="205">
        <v>311182</v>
      </c>
      <c r="Q1018" s="242">
        <v>11054011</v>
      </c>
      <c r="R1018" s="136"/>
      <c r="S1018" s="136"/>
      <c r="T1018" s="136"/>
      <c r="U1018" s="136"/>
      <c r="V1018" s="136"/>
      <c r="W1018" s="136"/>
      <c r="X1018" s="136"/>
      <c r="Y1018" s="136"/>
      <c r="Z1018" s="136"/>
      <c r="AA1018" s="136"/>
      <c r="AB1018" s="136"/>
      <c r="AC1018" s="136"/>
      <c r="AD1018" s="136"/>
      <c r="AE1018" s="136"/>
      <c r="AF1018" s="136"/>
      <c r="AG1018" s="136"/>
      <c r="AH1018" s="136"/>
      <c r="AI1018" s="136"/>
      <c r="AJ1018" s="136"/>
      <c r="AK1018" s="136"/>
      <c r="AL1018" s="136"/>
      <c r="AM1018" s="136"/>
      <c r="AN1018" s="136"/>
      <c r="AO1018" s="136"/>
      <c r="AP1018" s="136"/>
      <c r="AQ1018" s="136"/>
      <c r="AR1018" s="136"/>
      <c r="AS1018" s="136"/>
      <c r="AT1018" s="136"/>
      <c r="AU1018" s="136"/>
      <c r="AV1018" s="136"/>
      <c r="AW1018" s="136"/>
      <c r="AX1018" s="136"/>
      <c r="AY1018" s="136"/>
      <c r="AZ1018" s="136"/>
      <c r="BA1018" s="136"/>
      <c r="BB1018" s="136"/>
      <c r="BC1018" s="136"/>
      <c r="BD1018" s="136"/>
      <c r="BE1018" s="136"/>
      <c r="BF1018" s="136"/>
      <c r="BG1018" s="136"/>
      <c r="BH1018" s="136"/>
      <c r="BI1018" s="136"/>
      <c r="BJ1018" s="136"/>
      <c r="BK1018" s="136"/>
      <c r="BL1018" s="136"/>
      <c r="BM1018" s="136"/>
      <c r="BN1018" s="136"/>
      <c r="BO1018" s="136"/>
      <c r="BP1018" s="136"/>
      <c r="BQ1018" s="136"/>
      <c r="BR1018" s="136"/>
      <c r="BS1018" s="136"/>
      <c r="BT1018" s="136"/>
      <c r="BU1018" s="136"/>
      <c r="BV1018" s="136"/>
      <c r="BW1018" s="136"/>
      <c r="BX1018" s="136"/>
      <c r="BY1018" s="136"/>
      <c r="BZ1018" s="136"/>
      <c r="CA1018" s="136"/>
      <c r="CB1018" s="136"/>
      <c r="CC1018" s="136"/>
      <c r="CD1018" s="136"/>
      <c r="CE1018" s="136"/>
      <c r="CF1018" s="136"/>
      <c r="CG1018" s="136"/>
      <c r="CH1018" s="136"/>
      <c r="CI1018" s="136"/>
      <c r="CJ1018" s="136"/>
      <c r="CK1018" s="136"/>
      <c r="CL1018" s="136"/>
      <c r="CM1018" s="136"/>
      <c r="CN1018" s="136"/>
      <c r="CO1018" s="136"/>
      <c r="CP1018" s="136"/>
      <c r="CQ1018" s="136"/>
      <c r="CR1018" s="136"/>
      <c r="CS1018" s="136"/>
      <c r="CT1018" s="136"/>
      <c r="CU1018" s="136"/>
      <c r="CV1018" s="136"/>
      <c r="CW1018" s="136"/>
      <c r="CX1018" s="136"/>
      <c r="CY1018" s="136"/>
      <c r="CZ1018" s="136"/>
      <c r="DA1018" s="136"/>
      <c r="DB1018" s="136"/>
      <c r="DC1018" s="136"/>
      <c r="DD1018" s="136"/>
      <c r="DE1018" s="136"/>
      <c r="DF1018" s="136"/>
      <c r="DG1018" s="136"/>
      <c r="DH1018" s="136"/>
      <c r="DI1018" s="136"/>
      <c r="DJ1018" s="136"/>
      <c r="DK1018" s="136"/>
      <c r="DL1018" s="136"/>
      <c r="DM1018" s="136"/>
      <c r="DN1018" s="136"/>
      <c r="DO1018" s="136"/>
      <c r="DP1018" s="136"/>
      <c r="DQ1018" s="136"/>
      <c r="DR1018" s="136"/>
      <c r="DS1018" s="136"/>
      <c r="DT1018" s="136"/>
      <c r="DU1018" s="136"/>
      <c r="DV1018" s="136"/>
      <c r="DW1018" s="136"/>
      <c r="DX1018" s="136"/>
      <c r="DY1018" s="136"/>
      <c r="DZ1018" s="136"/>
      <c r="EA1018" s="136"/>
      <c r="EB1018" s="136"/>
      <c r="EC1018" s="136"/>
      <c r="ED1018" s="136"/>
      <c r="EE1018" s="136"/>
      <c r="EF1018" s="136"/>
      <c r="EG1018" s="136"/>
      <c r="EH1018" s="136"/>
      <c r="EI1018" s="136"/>
      <c r="EJ1018" s="136"/>
      <c r="EK1018" s="136"/>
      <c r="EL1018" s="136"/>
      <c r="EM1018" s="136"/>
      <c r="EN1018" s="136"/>
      <c r="EO1018" s="136"/>
      <c r="EP1018" s="136"/>
      <c r="EQ1018" s="136"/>
      <c r="ER1018" s="136"/>
      <c r="ES1018" s="136"/>
      <c r="ET1018" s="136"/>
      <c r="EU1018" s="136"/>
      <c r="EV1018" s="136"/>
      <c r="EW1018" s="136"/>
      <c r="EX1018" s="136"/>
      <c r="EY1018" s="136"/>
      <c r="EZ1018" s="136"/>
      <c r="FA1018" s="136"/>
      <c r="FB1018" s="136"/>
      <c r="FC1018" s="136"/>
      <c r="FD1018" s="136"/>
      <c r="FE1018" s="136"/>
      <c r="FF1018" s="136"/>
      <c r="FG1018" s="136"/>
      <c r="FH1018" s="136"/>
      <c r="FI1018" s="136"/>
      <c r="FJ1018" s="136"/>
      <c r="FK1018" s="136"/>
      <c r="FL1018" s="136"/>
      <c r="FM1018" s="136"/>
      <c r="FN1018" s="136"/>
      <c r="FO1018" s="136"/>
      <c r="FP1018" s="136"/>
      <c r="FQ1018" s="136"/>
      <c r="FR1018" s="136"/>
      <c r="FS1018" s="136"/>
      <c r="FT1018" s="136"/>
      <c r="FU1018" s="136"/>
      <c r="FV1018" s="136"/>
      <c r="FW1018" s="136"/>
      <c r="FX1018" s="136"/>
      <c r="FY1018" s="136"/>
      <c r="FZ1018" s="136"/>
      <c r="GA1018" s="136"/>
      <c r="GB1018" s="136"/>
      <c r="GC1018" s="136"/>
      <c r="GD1018" s="136"/>
      <c r="GE1018" s="136"/>
      <c r="GF1018" s="136"/>
      <c r="GG1018" s="136"/>
      <c r="GH1018" s="136"/>
      <c r="GI1018" s="136"/>
      <c r="GJ1018" s="136"/>
      <c r="GK1018" s="136"/>
      <c r="GL1018" s="136"/>
      <c r="GM1018" s="136"/>
      <c r="GN1018" s="136"/>
      <c r="GO1018" s="136"/>
      <c r="GP1018" s="136"/>
      <c r="GQ1018" s="136"/>
      <c r="GR1018" s="136"/>
      <c r="GS1018" s="136"/>
      <c r="GT1018" s="136"/>
      <c r="GU1018" s="136"/>
      <c r="GV1018" s="136"/>
      <c r="GW1018" s="136"/>
      <c r="GX1018" s="136"/>
      <c r="GY1018" s="136"/>
      <c r="GZ1018" s="136"/>
      <c r="HA1018" s="136"/>
      <c r="HB1018" s="136"/>
      <c r="HC1018" s="136"/>
      <c r="HD1018" s="136"/>
      <c r="HE1018" s="136"/>
      <c r="HF1018" s="136"/>
      <c r="HG1018" s="136"/>
      <c r="HH1018" s="136"/>
      <c r="HI1018" s="136"/>
      <c r="HJ1018" s="136"/>
      <c r="HK1018" s="136"/>
      <c r="HL1018" s="136"/>
      <c r="HM1018" s="136"/>
      <c r="HN1018" s="136"/>
      <c r="HO1018" s="136"/>
      <c r="HP1018" s="136"/>
      <c r="HQ1018" s="136"/>
      <c r="HR1018" s="136"/>
      <c r="HS1018" s="136"/>
      <c r="HT1018" s="136"/>
      <c r="HU1018" s="136"/>
      <c r="HV1018" s="136"/>
      <c r="HW1018" s="136"/>
      <c r="HX1018" s="136"/>
      <c r="HY1018" s="136"/>
      <c r="HZ1018" s="136"/>
      <c r="IA1018" s="136"/>
      <c r="IB1018" s="136"/>
      <c r="IC1018" s="136"/>
      <c r="ID1018" s="136"/>
      <c r="IE1018" s="136"/>
      <c r="IF1018" s="136"/>
      <c r="IG1018" s="136"/>
    </row>
    <row r="1019" spans="1:241" ht="15" customHeight="1" x14ac:dyDescent="0.25">
      <c r="A1019" s="197" t="s">
        <v>646</v>
      </c>
      <c r="B1019" s="205">
        <v>14083888</v>
      </c>
      <c r="C1019" s="205">
        <v>2817269</v>
      </c>
      <c r="D1019" s="205">
        <v>836224</v>
      </c>
      <c r="E1019" s="205">
        <v>888882</v>
      </c>
      <c r="F1019" s="205">
        <v>1135692</v>
      </c>
      <c r="G1019" s="205">
        <v>342596</v>
      </c>
      <c r="H1019" s="242">
        <v>20104551</v>
      </c>
      <c r="I1019" s="136"/>
      <c r="J1019" s="197" t="s">
        <v>535</v>
      </c>
      <c r="K1019" s="205">
        <v>6782470</v>
      </c>
      <c r="L1019" s="205">
        <v>1523706</v>
      </c>
      <c r="M1019" s="205">
        <v>520009</v>
      </c>
      <c r="N1019" s="205">
        <v>950203</v>
      </c>
      <c r="O1019" s="205">
        <v>1425083</v>
      </c>
      <c r="P1019" s="205">
        <v>284126</v>
      </c>
      <c r="Q1019" s="242">
        <v>11485597</v>
      </c>
      <c r="R1019" s="136"/>
      <c r="S1019" s="136"/>
      <c r="T1019" s="136"/>
      <c r="U1019" s="136"/>
      <c r="V1019" s="136"/>
      <c r="W1019" s="136"/>
      <c r="X1019" s="136"/>
      <c r="Y1019" s="136"/>
      <c r="Z1019" s="136"/>
      <c r="AA1019" s="136"/>
      <c r="AB1019" s="136"/>
      <c r="AC1019" s="136"/>
      <c r="AD1019" s="136"/>
      <c r="AE1019" s="136"/>
      <c r="AF1019" s="136"/>
      <c r="AG1019" s="136"/>
      <c r="AH1019" s="136"/>
      <c r="AI1019" s="136"/>
      <c r="AJ1019" s="136"/>
      <c r="AK1019" s="136"/>
      <c r="AL1019" s="136"/>
      <c r="AM1019" s="136"/>
      <c r="AN1019" s="136"/>
      <c r="AO1019" s="136"/>
      <c r="AP1019" s="136"/>
      <c r="AQ1019" s="136"/>
      <c r="AR1019" s="136"/>
      <c r="AS1019" s="136"/>
      <c r="AT1019" s="136"/>
      <c r="AU1019" s="136"/>
      <c r="AV1019" s="136"/>
      <c r="AW1019" s="136"/>
      <c r="AX1019" s="136"/>
      <c r="AY1019" s="136"/>
      <c r="AZ1019" s="136"/>
      <c r="BA1019" s="136"/>
      <c r="BB1019" s="136"/>
      <c r="BC1019" s="136"/>
      <c r="BD1019" s="136"/>
      <c r="BE1019" s="136"/>
      <c r="BF1019" s="136"/>
      <c r="BG1019" s="136"/>
      <c r="BH1019" s="136"/>
      <c r="BI1019" s="136"/>
      <c r="BJ1019" s="136"/>
      <c r="BK1019" s="136"/>
      <c r="BL1019" s="136"/>
      <c r="BM1019" s="136"/>
      <c r="BN1019" s="136"/>
      <c r="BO1019" s="136"/>
      <c r="BP1019" s="136"/>
      <c r="BQ1019" s="136"/>
      <c r="BR1019" s="136"/>
      <c r="BS1019" s="136"/>
      <c r="BT1019" s="136"/>
      <c r="BU1019" s="136"/>
      <c r="BV1019" s="136"/>
      <c r="BW1019" s="136"/>
      <c r="BX1019" s="136"/>
      <c r="BY1019" s="136"/>
      <c r="BZ1019" s="136"/>
      <c r="CA1019" s="136"/>
      <c r="CB1019" s="136"/>
      <c r="CC1019" s="136"/>
      <c r="CD1019" s="136"/>
      <c r="CE1019" s="136"/>
      <c r="CF1019" s="136"/>
      <c r="CG1019" s="136"/>
      <c r="CH1019" s="136"/>
      <c r="CI1019" s="136"/>
      <c r="CJ1019" s="136"/>
      <c r="CK1019" s="136"/>
      <c r="CL1019" s="136"/>
      <c r="CM1019" s="136"/>
      <c r="CN1019" s="136"/>
      <c r="CO1019" s="136"/>
      <c r="CP1019" s="136"/>
      <c r="CQ1019" s="136"/>
      <c r="CR1019" s="136"/>
      <c r="CS1019" s="136"/>
      <c r="CT1019" s="136"/>
      <c r="CU1019" s="136"/>
      <c r="CV1019" s="136"/>
      <c r="CW1019" s="136"/>
      <c r="CX1019" s="136"/>
      <c r="CY1019" s="136"/>
      <c r="CZ1019" s="136"/>
      <c r="DA1019" s="136"/>
      <c r="DB1019" s="136"/>
      <c r="DC1019" s="136"/>
      <c r="DD1019" s="136"/>
      <c r="DE1019" s="136"/>
      <c r="DF1019" s="136"/>
      <c r="DG1019" s="136"/>
      <c r="DH1019" s="136"/>
      <c r="DI1019" s="136"/>
      <c r="DJ1019" s="136"/>
      <c r="DK1019" s="136"/>
      <c r="DL1019" s="136"/>
      <c r="DM1019" s="136"/>
      <c r="DN1019" s="136"/>
      <c r="DO1019" s="136"/>
      <c r="DP1019" s="136"/>
      <c r="DQ1019" s="136"/>
      <c r="DR1019" s="136"/>
      <c r="DS1019" s="136"/>
      <c r="DT1019" s="136"/>
      <c r="DU1019" s="136"/>
      <c r="DV1019" s="136"/>
      <c r="DW1019" s="136"/>
      <c r="DX1019" s="136"/>
      <c r="DY1019" s="136"/>
      <c r="DZ1019" s="136"/>
      <c r="EA1019" s="136"/>
      <c r="EB1019" s="136"/>
      <c r="EC1019" s="136"/>
      <c r="ED1019" s="136"/>
      <c r="EE1019" s="136"/>
      <c r="EF1019" s="136"/>
      <c r="EG1019" s="136"/>
      <c r="EH1019" s="136"/>
      <c r="EI1019" s="136"/>
      <c r="EJ1019" s="136"/>
      <c r="EK1019" s="136"/>
      <c r="EL1019" s="136"/>
      <c r="EM1019" s="136"/>
      <c r="EN1019" s="136"/>
      <c r="EO1019" s="136"/>
      <c r="EP1019" s="136"/>
      <c r="EQ1019" s="136"/>
      <c r="ER1019" s="136"/>
      <c r="ES1019" s="136"/>
      <c r="ET1019" s="136"/>
      <c r="EU1019" s="136"/>
      <c r="EV1019" s="136"/>
      <c r="EW1019" s="136"/>
      <c r="EX1019" s="136"/>
      <c r="EY1019" s="136"/>
      <c r="EZ1019" s="136"/>
      <c r="FA1019" s="136"/>
      <c r="FB1019" s="136"/>
      <c r="FC1019" s="136"/>
      <c r="FD1019" s="136"/>
      <c r="FE1019" s="136"/>
      <c r="FF1019" s="136"/>
      <c r="FG1019" s="136"/>
      <c r="FH1019" s="136"/>
      <c r="FI1019" s="136"/>
      <c r="FJ1019" s="136"/>
      <c r="FK1019" s="136"/>
      <c r="FL1019" s="136"/>
      <c r="FM1019" s="136"/>
      <c r="FN1019" s="136"/>
      <c r="FO1019" s="136"/>
      <c r="FP1019" s="136"/>
      <c r="FQ1019" s="136"/>
      <c r="FR1019" s="136"/>
      <c r="FS1019" s="136"/>
      <c r="FT1019" s="136"/>
      <c r="FU1019" s="136"/>
      <c r="FV1019" s="136"/>
      <c r="FW1019" s="136"/>
      <c r="FX1019" s="136"/>
      <c r="FY1019" s="136"/>
      <c r="FZ1019" s="136"/>
      <c r="GA1019" s="136"/>
      <c r="GB1019" s="136"/>
      <c r="GC1019" s="136"/>
      <c r="GD1019" s="136"/>
      <c r="GE1019" s="136"/>
      <c r="GF1019" s="136"/>
      <c r="GG1019" s="136"/>
      <c r="GH1019" s="136"/>
      <c r="GI1019" s="136"/>
      <c r="GJ1019" s="136"/>
      <c r="GK1019" s="136"/>
      <c r="GL1019" s="136"/>
      <c r="GM1019" s="136"/>
      <c r="GN1019" s="136"/>
      <c r="GO1019" s="136"/>
      <c r="GP1019" s="136"/>
      <c r="GQ1019" s="136"/>
      <c r="GR1019" s="136"/>
      <c r="GS1019" s="136"/>
      <c r="GT1019" s="136"/>
      <c r="GU1019" s="136"/>
      <c r="GV1019" s="136"/>
      <c r="GW1019" s="136"/>
      <c r="GX1019" s="136"/>
      <c r="GY1019" s="136"/>
      <c r="GZ1019" s="136"/>
      <c r="HA1019" s="136"/>
      <c r="HB1019" s="136"/>
      <c r="HC1019" s="136"/>
      <c r="HD1019" s="136"/>
      <c r="HE1019" s="136"/>
      <c r="HF1019" s="136"/>
      <c r="HG1019" s="136"/>
      <c r="HH1019" s="136"/>
      <c r="HI1019" s="136"/>
      <c r="HJ1019" s="136"/>
      <c r="HK1019" s="136"/>
      <c r="HL1019" s="136"/>
      <c r="HM1019" s="136"/>
      <c r="HN1019" s="136"/>
      <c r="HO1019" s="136"/>
      <c r="HP1019" s="136"/>
      <c r="HQ1019" s="136"/>
      <c r="HR1019" s="136"/>
      <c r="HS1019" s="136"/>
      <c r="HT1019" s="136"/>
      <c r="HU1019" s="136"/>
      <c r="HV1019" s="136"/>
      <c r="HW1019" s="136"/>
      <c r="HX1019" s="136"/>
      <c r="HY1019" s="136"/>
      <c r="HZ1019" s="136"/>
      <c r="IA1019" s="136"/>
      <c r="IB1019" s="136"/>
      <c r="IC1019" s="136"/>
      <c r="ID1019" s="136"/>
      <c r="IE1019" s="136"/>
      <c r="IF1019" s="136"/>
      <c r="IG1019" s="136"/>
    </row>
    <row r="1020" spans="1:241" ht="15" customHeight="1" x14ac:dyDescent="0.25">
      <c r="A1020" s="197" t="s">
        <v>494</v>
      </c>
      <c r="B1020" s="205">
        <v>4116274</v>
      </c>
      <c r="C1020" s="205">
        <v>1800952</v>
      </c>
      <c r="D1020" s="205">
        <v>355666</v>
      </c>
      <c r="E1020" s="205">
        <v>726040</v>
      </c>
      <c r="F1020" s="205">
        <v>954121</v>
      </c>
      <c r="G1020" s="205">
        <v>219548</v>
      </c>
      <c r="H1020" s="242">
        <v>8172601</v>
      </c>
      <c r="I1020" s="136"/>
      <c r="J1020" s="197" t="s">
        <v>729</v>
      </c>
      <c r="K1020" s="205">
        <v>8570257</v>
      </c>
      <c r="L1020" s="205">
        <v>1550962</v>
      </c>
      <c r="M1020" s="205">
        <v>694314</v>
      </c>
      <c r="N1020" s="205">
        <v>798660</v>
      </c>
      <c r="O1020" s="205">
        <v>1159572</v>
      </c>
      <c r="P1020" s="205">
        <v>312950</v>
      </c>
      <c r="Q1020" s="242">
        <v>13086715</v>
      </c>
      <c r="R1020" s="136"/>
      <c r="S1020" s="136"/>
      <c r="T1020" s="136"/>
      <c r="U1020" s="136"/>
      <c r="V1020" s="136"/>
      <c r="W1020" s="136"/>
      <c r="X1020" s="136"/>
      <c r="Y1020" s="136"/>
      <c r="Z1020" s="136"/>
      <c r="AA1020" s="136"/>
      <c r="AB1020" s="136"/>
      <c r="AC1020" s="136"/>
      <c r="AD1020" s="136"/>
      <c r="AE1020" s="136"/>
      <c r="AF1020" s="136"/>
      <c r="AG1020" s="136"/>
      <c r="AH1020" s="136"/>
      <c r="AI1020" s="136"/>
      <c r="AJ1020" s="136"/>
      <c r="AK1020" s="136"/>
      <c r="AL1020" s="136"/>
      <c r="AM1020" s="136"/>
      <c r="AN1020" s="136"/>
      <c r="AO1020" s="136"/>
      <c r="AP1020" s="136"/>
      <c r="AQ1020" s="136"/>
      <c r="AR1020" s="136"/>
      <c r="AS1020" s="136"/>
      <c r="AT1020" s="136"/>
      <c r="AU1020" s="136"/>
      <c r="AV1020" s="136"/>
      <c r="AW1020" s="136"/>
      <c r="AX1020" s="136"/>
      <c r="AY1020" s="136"/>
      <c r="AZ1020" s="136"/>
      <c r="BA1020" s="136"/>
      <c r="BB1020" s="136"/>
      <c r="BC1020" s="136"/>
      <c r="BD1020" s="136"/>
      <c r="BE1020" s="136"/>
      <c r="BF1020" s="136"/>
      <c r="BG1020" s="136"/>
      <c r="BH1020" s="136"/>
      <c r="BI1020" s="136"/>
      <c r="BJ1020" s="136"/>
      <c r="BK1020" s="136"/>
      <c r="BL1020" s="136"/>
      <c r="BM1020" s="136"/>
      <c r="BN1020" s="136"/>
      <c r="BO1020" s="136"/>
      <c r="BP1020" s="136"/>
      <c r="BQ1020" s="136"/>
      <c r="BR1020" s="136"/>
      <c r="BS1020" s="136"/>
      <c r="BT1020" s="136"/>
      <c r="BU1020" s="136"/>
      <c r="BV1020" s="136"/>
      <c r="BW1020" s="136"/>
      <c r="BX1020" s="136"/>
      <c r="BY1020" s="136"/>
      <c r="BZ1020" s="136"/>
      <c r="CA1020" s="136"/>
      <c r="CB1020" s="136"/>
      <c r="CC1020" s="136"/>
      <c r="CD1020" s="136"/>
      <c r="CE1020" s="136"/>
      <c r="CF1020" s="136"/>
      <c r="CG1020" s="136"/>
      <c r="CH1020" s="136"/>
      <c r="CI1020" s="136"/>
      <c r="CJ1020" s="136"/>
      <c r="CK1020" s="136"/>
      <c r="CL1020" s="136"/>
      <c r="CM1020" s="136"/>
      <c r="CN1020" s="136"/>
      <c r="CO1020" s="136"/>
      <c r="CP1020" s="136"/>
      <c r="CQ1020" s="136"/>
      <c r="CR1020" s="136"/>
      <c r="CS1020" s="136"/>
      <c r="CT1020" s="136"/>
      <c r="CU1020" s="136"/>
      <c r="CV1020" s="136"/>
      <c r="CW1020" s="136"/>
      <c r="CX1020" s="136"/>
      <c r="CY1020" s="136"/>
      <c r="CZ1020" s="136"/>
      <c r="DA1020" s="136"/>
      <c r="DB1020" s="136"/>
      <c r="DC1020" s="136"/>
      <c r="DD1020" s="136"/>
      <c r="DE1020" s="136"/>
      <c r="DF1020" s="136"/>
      <c r="DG1020" s="136"/>
      <c r="DH1020" s="136"/>
      <c r="DI1020" s="136"/>
      <c r="DJ1020" s="136"/>
      <c r="DK1020" s="136"/>
      <c r="DL1020" s="136"/>
      <c r="DM1020" s="136"/>
      <c r="DN1020" s="136"/>
      <c r="DO1020" s="136"/>
      <c r="DP1020" s="136"/>
      <c r="DQ1020" s="136"/>
      <c r="DR1020" s="136"/>
      <c r="DS1020" s="136"/>
      <c r="DT1020" s="136"/>
      <c r="DU1020" s="136"/>
      <c r="DV1020" s="136"/>
      <c r="DW1020" s="136"/>
      <c r="DX1020" s="136"/>
      <c r="DY1020" s="136"/>
      <c r="DZ1020" s="136"/>
      <c r="EA1020" s="136"/>
      <c r="EB1020" s="136"/>
      <c r="EC1020" s="136"/>
      <c r="ED1020" s="136"/>
      <c r="EE1020" s="136"/>
      <c r="EF1020" s="136"/>
      <c r="EG1020" s="136"/>
      <c r="EH1020" s="136"/>
      <c r="EI1020" s="136"/>
      <c r="EJ1020" s="136"/>
      <c r="EK1020" s="136"/>
      <c r="EL1020" s="136"/>
      <c r="EM1020" s="136"/>
      <c r="EN1020" s="136"/>
      <c r="EO1020" s="136"/>
      <c r="EP1020" s="136"/>
      <c r="EQ1020" s="136"/>
      <c r="ER1020" s="136"/>
      <c r="ES1020" s="136"/>
      <c r="ET1020" s="136"/>
      <c r="EU1020" s="136"/>
      <c r="EV1020" s="136"/>
      <c r="EW1020" s="136"/>
      <c r="EX1020" s="136"/>
      <c r="EY1020" s="136"/>
      <c r="EZ1020" s="136"/>
      <c r="FA1020" s="136"/>
      <c r="FB1020" s="136"/>
      <c r="FC1020" s="136"/>
      <c r="FD1020" s="136"/>
      <c r="FE1020" s="136"/>
      <c r="FF1020" s="136"/>
      <c r="FG1020" s="136"/>
      <c r="FH1020" s="136"/>
      <c r="FI1020" s="136"/>
      <c r="FJ1020" s="136"/>
      <c r="FK1020" s="136"/>
      <c r="FL1020" s="136"/>
      <c r="FM1020" s="136"/>
      <c r="FN1020" s="136"/>
      <c r="FO1020" s="136"/>
      <c r="FP1020" s="136"/>
      <c r="FQ1020" s="136"/>
      <c r="FR1020" s="136"/>
      <c r="FS1020" s="136"/>
      <c r="FT1020" s="136"/>
      <c r="FU1020" s="136"/>
      <c r="FV1020" s="136"/>
      <c r="FW1020" s="136"/>
      <c r="FX1020" s="136"/>
      <c r="FY1020" s="136"/>
      <c r="FZ1020" s="136"/>
      <c r="GA1020" s="136"/>
      <c r="GB1020" s="136"/>
      <c r="GC1020" s="136"/>
      <c r="GD1020" s="136"/>
      <c r="GE1020" s="136"/>
      <c r="GF1020" s="136"/>
      <c r="GG1020" s="136"/>
      <c r="GH1020" s="136"/>
      <c r="GI1020" s="136"/>
      <c r="GJ1020" s="136"/>
      <c r="GK1020" s="136"/>
      <c r="GL1020" s="136"/>
      <c r="GM1020" s="136"/>
      <c r="GN1020" s="136"/>
      <c r="GO1020" s="136"/>
      <c r="GP1020" s="136"/>
      <c r="GQ1020" s="136"/>
      <c r="GR1020" s="136"/>
      <c r="GS1020" s="136"/>
      <c r="GT1020" s="136"/>
      <c r="GU1020" s="136"/>
      <c r="GV1020" s="136"/>
      <c r="GW1020" s="136"/>
      <c r="GX1020" s="136"/>
      <c r="GY1020" s="136"/>
      <c r="GZ1020" s="136"/>
      <c r="HA1020" s="136"/>
      <c r="HB1020" s="136"/>
      <c r="HC1020" s="136"/>
      <c r="HD1020" s="136"/>
      <c r="HE1020" s="136"/>
      <c r="HF1020" s="136"/>
      <c r="HG1020" s="136"/>
      <c r="HH1020" s="136"/>
      <c r="HI1020" s="136"/>
      <c r="HJ1020" s="136"/>
      <c r="HK1020" s="136"/>
      <c r="HL1020" s="136"/>
      <c r="HM1020" s="136"/>
      <c r="HN1020" s="136"/>
      <c r="HO1020" s="136"/>
      <c r="HP1020" s="136"/>
      <c r="HQ1020" s="136"/>
      <c r="HR1020" s="136"/>
      <c r="HS1020" s="136"/>
      <c r="HT1020" s="136"/>
      <c r="HU1020" s="136"/>
      <c r="HV1020" s="136"/>
      <c r="HW1020" s="136"/>
      <c r="HX1020" s="136"/>
      <c r="HY1020" s="136"/>
      <c r="HZ1020" s="136"/>
      <c r="IA1020" s="136"/>
      <c r="IB1020" s="136"/>
      <c r="IC1020" s="136"/>
      <c r="ID1020" s="136"/>
      <c r="IE1020" s="136"/>
      <c r="IF1020" s="136"/>
      <c r="IG1020" s="136"/>
    </row>
    <row r="1021" spans="1:241" ht="15" customHeight="1" x14ac:dyDescent="0.25">
      <c r="A1021" s="197" t="s">
        <v>495</v>
      </c>
      <c r="B1021" s="205">
        <v>4032688</v>
      </c>
      <c r="C1021" s="205">
        <v>2042724</v>
      </c>
      <c r="D1021" s="205">
        <v>707015</v>
      </c>
      <c r="E1021" s="205">
        <v>871024</v>
      </c>
      <c r="F1021" s="205">
        <v>1379205</v>
      </c>
      <c r="G1021" s="205">
        <v>233679</v>
      </c>
      <c r="H1021" s="242">
        <v>9266335</v>
      </c>
      <c r="I1021" s="136"/>
      <c r="J1021" s="197" t="s">
        <v>537</v>
      </c>
      <c r="K1021" s="205">
        <v>3619988</v>
      </c>
      <c r="L1021" s="205">
        <v>1813473</v>
      </c>
      <c r="M1021" s="205">
        <v>563108</v>
      </c>
      <c r="N1021" s="205">
        <v>1160961</v>
      </c>
      <c r="O1021" s="205">
        <v>1286137</v>
      </c>
      <c r="P1021" s="205">
        <v>267585</v>
      </c>
      <c r="Q1021" s="242">
        <v>8711252</v>
      </c>
      <c r="R1021" s="136"/>
      <c r="S1021" s="136"/>
      <c r="T1021" s="136"/>
      <c r="U1021" s="136"/>
      <c r="V1021" s="136"/>
      <c r="W1021" s="136"/>
      <c r="X1021" s="136"/>
      <c r="Y1021" s="136"/>
      <c r="Z1021" s="136"/>
      <c r="AA1021" s="136"/>
      <c r="AB1021" s="136"/>
      <c r="AC1021" s="136"/>
      <c r="AD1021" s="136"/>
      <c r="AE1021" s="136"/>
      <c r="AF1021" s="136"/>
      <c r="AG1021" s="136"/>
      <c r="AH1021" s="136"/>
      <c r="AI1021" s="136"/>
      <c r="AJ1021" s="136"/>
      <c r="AK1021" s="136"/>
      <c r="AL1021" s="136"/>
      <c r="AM1021" s="136"/>
      <c r="AN1021" s="136"/>
      <c r="AO1021" s="136"/>
      <c r="AP1021" s="136"/>
      <c r="AQ1021" s="136"/>
      <c r="AR1021" s="136"/>
      <c r="AS1021" s="136"/>
      <c r="AT1021" s="136"/>
      <c r="AU1021" s="136"/>
      <c r="AV1021" s="136"/>
      <c r="AW1021" s="136"/>
      <c r="AX1021" s="136"/>
      <c r="AY1021" s="136"/>
      <c r="AZ1021" s="136"/>
      <c r="BA1021" s="136"/>
      <c r="BB1021" s="136"/>
      <c r="BC1021" s="136"/>
      <c r="BD1021" s="136"/>
      <c r="BE1021" s="136"/>
      <c r="BF1021" s="136"/>
      <c r="BG1021" s="136"/>
      <c r="BH1021" s="136"/>
      <c r="BI1021" s="136"/>
      <c r="BJ1021" s="136"/>
      <c r="BK1021" s="136"/>
      <c r="BL1021" s="136"/>
      <c r="BM1021" s="136"/>
      <c r="BN1021" s="136"/>
      <c r="BO1021" s="136"/>
      <c r="BP1021" s="136"/>
      <c r="BQ1021" s="136"/>
      <c r="BR1021" s="136"/>
      <c r="BS1021" s="136"/>
      <c r="BT1021" s="136"/>
      <c r="BU1021" s="136"/>
      <c r="BV1021" s="136"/>
      <c r="BW1021" s="136"/>
      <c r="BX1021" s="136"/>
      <c r="BY1021" s="136"/>
      <c r="BZ1021" s="136"/>
      <c r="CA1021" s="136"/>
      <c r="CB1021" s="136"/>
      <c r="CC1021" s="136"/>
      <c r="CD1021" s="136"/>
      <c r="CE1021" s="136"/>
      <c r="CF1021" s="136"/>
      <c r="CG1021" s="136"/>
      <c r="CH1021" s="136"/>
      <c r="CI1021" s="136"/>
      <c r="CJ1021" s="136"/>
      <c r="CK1021" s="136"/>
      <c r="CL1021" s="136"/>
      <c r="CM1021" s="136"/>
      <c r="CN1021" s="136"/>
      <c r="CO1021" s="136"/>
      <c r="CP1021" s="136"/>
      <c r="CQ1021" s="136"/>
      <c r="CR1021" s="136"/>
      <c r="CS1021" s="136"/>
      <c r="CT1021" s="136"/>
      <c r="CU1021" s="136"/>
      <c r="CV1021" s="136"/>
      <c r="CW1021" s="136"/>
      <c r="CX1021" s="136"/>
      <c r="CY1021" s="136"/>
      <c r="CZ1021" s="136"/>
      <c r="DA1021" s="136"/>
      <c r="DB1021" s="136"/>
      <c r="DC1021" s="136"/>
      <c r="DD1021" s="136"/>
      <c r="DE1021" s="136"/>
      <c r="DF1021" s="136"/>
      <c r="DG1021" s="136"/>
      <c r="DH1021" s="136"/>
      <c r="DI1021" s="136"/>
      <c r="DJ1021" s="136"/>
      <c r="DK1021" s="136"/>
      <c r="DL1021" s="136"/>
      <c r="DM1021" s="136"/>
      <c r="DN1021" s="136"/>
      <c r="DO1021" s="136"/>
      <c r="DP1021" s="136"/>
      <c r="DQ1021" s="136"/>
      <c r="DR1021" s="136"/>
      <c r="DS1021" s="136"/>
      <c r="DT1021" s="136"/>
      <c r="DU1021" s="136"/>
      <c r="DV1021" s="136"/>
      <c r="DW1021" s="136"/>
      <c r="DX1021" s="136"/>
      <c r="DY1021" s="136"/>
      <c r="DZ1021" s="136"/>
      <c r="EA1021" s="136"/>
      <c r="EB1021" s="136"/>
      <c r="EC1021" s="136"/>
      <c r="ED1021" s="136"/>
      <c r="EE1021" s="136"/>
      <c r="EF1021" s="136"/>
      <c r="EG1021" s="136"/>
      <c r="EH1021" s="136"/>
      <c r="EI1021" s="136"/>
      <c r="EJ1021" s="136"/>
      <c r="EK1021" s="136"/>
      <c r="EL1021" s="136"/>
      <c r="EM1021" s="136"/>
      <c r="EN1021" s="136"/>
      <c r="EO1021" s="136"/>
      <c r="EP1021" s="136"/>
      <c r="EQ1021" s="136"/>
      <c r="ER1021" s="136"/>
      <c r="ES1021" s="136"/>
      <c r="ET1021" s="136"/>
      <c r="EU1021" s="136"/>
      <c r="EV1021" s="136"/>
      <c r="EW1021" s="136"/>
      <c r="EX1021" s="136"/>
      <c r="EY1021" s="136"/>
      <c r="EZ1021" s="136"/>
      <c r="FA1021" s="136"/>
      <c r="FB1021" s="136"/>
      <c r="FC1021" s="136"/>
      <c r="FD1021" s="136"/>
      <c r="FE1021" s="136"/>
      <c r="FF1021" s="136"/>
      <c r="FG1021" s="136"/>
      <c r="FH1021" s="136"/>
      <c r="FI1021" s="136"/>
      <c r="FJ1021" s="136"/>
      <c r="FK1021" s="136"/>
      <c r="FL1021" s="136"/>
      <c r="FM1021" s="136"/>
      <c r="FN1021" s="136"/>
      <c r="FO1021" s="136"/>
      <c r="FP1021" s="136"/>
      <c r="FQ1021" s="136"/>
      <c r="FR1021" s="136"/>
      <c r="FS1021" s="136"/>
      <c r="FT1021" s="136"/>
      <c r="FU1021" s="136"/>
      <c r="FV1021" s="136"/>
      <c r="FW1021" s="136"/>
      <c r="FX1021" s="136"/>
      <c r="FY1021" s="136"/>
      <c r="FZ1021" s="136"/>
      <c r="GA1021" s="136"/>
      <c r="GB1021" s="136"/>
      <c r="GC1021" s="136"/>
      <c r="GD1021" s="136"/>
      <c r="GE1021" s="136"/>
      <c r="GF1021" s="136"/>
      <c r="GG1021" s="136"/>
      <c r="GH1021" s="136"/>
      <c r="GI1021" s="136"/>
      <c r="GJ1021" s="136"/>
      <c r="GK1021" s="136"/>
      <c r="GL1021" s="136"/>
      <c r="GM1021" s="136"/>
      <c r="GN1021" s="136"/>
      <c r="GO1021" s="136"/>
      <c r="GP1021" s="136"/>
      <c r="GQ1021" s="136"/>
      <c r="GR1021" s="136"/>
      <c r="GS1021" s="136"/>
      <c r="GT1021" s="136"/>
      <c r="GU1021" s="136"/>
      <c r="GV1021" s="136"/>
      <c r="GW1021" s="136"/>
      <c r="GX1021" s="136"/>
      <c r="GY1021" s="136"/>
      <c r="GZ1021" s="136"/>
      <c r="HA1021" s="136"/>
      <c r="HB1021" s="136"/>
      <c r="HC1021" s="136"/>
      <c r="HD1021" s="136"/>
      <c r="HE1021" s="136"/>
      <c r="HF1021" s="136"/>
      <c r="HG1021" s="136"/>
      <c r="HH1021" s="136"/>
      <c r="HI1021" s="136"/>
      <c r="HJ1021" s="136"/>
      <c r="HK1021" s="136"/>
      <c r="HL1021" s="136"/>
      <c r="HM1021" s="136"/>
      <c r="HN1021" s="136"/>
      <c r="HO1021" s="136"/>
      <c r="HP1021" s="136"/>
      <c r="HQ1021" s="136"/>
      <c r="HR1021" s="136"/>
      <c r="HS1021" s="136"/>
      <c r="HT1021" s="136"/>
      <c r="HU1021" s="136"/>
      <c r="HV1021" s="136"/>
      <c r="HW1021" s="136"/>
      <c r="HX1021" s="136"/>
      <c r="HY1021" s="136"/>
      <c r="HZ1021" s="136"/>
      <c r="IA1021" s="136"/>
      <c r="IB1021" s="136"/>
      <c r="IC1021" s="136"/>
      <c r="ID1021" s="136"/>
      <c r="IE1021" s="136"/>
      <c r="IF1021" s="136"/>
      <c r="IG1021" s="136"/>
    </row>
    <row r="1022" spans="1:241" ht="15" customHeight="1" x14ac:dyDescent="0.25">
      <c r="A1022" s="197" t="s">
        <v>496</v>
      </c>
      <c r="B1022" s="205">
        <v>7668296</v>
      </c>
      <c r="C1022" s="205">
        <v>3134285</v>
      </c>
      <c r="D1022" s="205">
        <v>559376</v>
      </c>
      <c r="E1022" s="205">
        <v>859195</v>
      </c>
      <c r="F1022" s="205">
        <v>1514547</v>
      </c>
      <c r="G1022" s="205">
        <v>359483</v>
      </c>
      <c r="H1022" s="242">
        <v>14095182</v>
      </c>
      <c r="I1022" s="136"/>
      <c r="J1022" s="197" t="s">
        <v>538</v>
      </c>
      <c r="K1022" s="205">
        <v>4819821</v>
      </c>
      <c r="L1022" s="205">
        <v>2765766</v>
      </c>
      <c r="M1022" s="205">
        <v>475804</v>
      </c>
      <c r="N1022" s="205">
        <v>1122427</v>
      </c>
      <c r="O1022" s="205">
        <v>1536508</v>
      </c>
      <c r="P1022" s="205">
        <v>304822</v>
      </c>
      <c r="Q1022" s="242">
        <v>11025148</v>
      </c>
      <c r="R1022" s="136"/>
      <c r="S1022" s="136"/>
      <c r="T1022" s="136"/>
      <c r="U1022" s="136"/>
      <c r="V1022" s="136"/>
      <c r="W1022" s="136"/>
      <c r="X1022" s="136"/>
      <c r="Y1022" s="136"/>
      <c r="Z1022" s="136"/>
      <c r="AA1022" s="136"/>
      <c r="AB1022" s="136"/>
      <c r="AC1022" s="136"/>
      <c r="AD1022" s="136"/>
      <c r="AE1022" s="136"/>
      <c r="AF1022" s="136"/>
      <c r="AG1022" s="136"/>
      <c r="AH1022" s="136"/>
      <c r="AI1022" s="136"/>
      <c r="AJ1022" s="136"/>
      <c r="AK1022" s="136"/>
      <c r="AL1022" s="136"/>
      <c r="AM1022" s="136"/>
      <c r="AN1022" s="136"/>
      <c r="AO1022" s="136"/>
      <c r="AP1022" s="136"/>
      <c r="AQ1022" s="136"/>
      <c r="AR1022" s="136"/>
      <c r="AS1022" s="136"/>
      <c r="AT1022" s="136"/>
      <c r="AU1022" s="136"/>
      <c r="AV1022" s="136"/>
      <c r="AW1022" s="136"/>
      <c r="AX1022" s="136"/>
      <c r="AY1022" s="136"/>
      <c r="AZ1022" s="136"/>
      <c r="BA1022" s="136"/>
      <c r="BB1022" s="136"/>
      <c r="BC1022" s="136"/>
      <c r="BD1022" s="136"/>
      <c r="BE1022" s="136"/>
      <c r="BF1022" s="136"/>
      <c r="BG1022" s="136"/>
      <c r="BH1022" s="136"/>
      <c r="BI1022" s="136"/>
      <c r="BJ1022" s="136"/>
      <c r="BK1022" s="136"/>
      <c r="BL1022" s="136"/>
      <c r="BM1022" s="136"/>
      <c r="BN1022" s="136"/>
      <c r="BO1022" s="136"/>
      <c r="BP1022" s="136"/>
      <c r="BQ1022" s="136"/>
      <c r="BR1022" s="136"/>
      <c r="BS1022" s="136"/>
      <c r="BT1022" s="136"/>
      <c r="BU1022" s="136"/>
      <c r="BV1022" s="136"/>
      <c r="BW1022" s="136"/>
      <c r="BX1022" s="136"/>
      <c r="BY1022" s="136"/>
      <c r="BZ1022" s="136"/>
      <c r="CA1022" s="136"/>
      <c r="CB1022" s="136"/>
      <c r="CC1022" s="136"/>
      <c r="CD1022" s="136"/>
      <c r="CE1022" s="136"/>
      <c r="CF1022" s="136"/>
      <c r="CG1022" s="136"/>
      <c r="CH1022" s="136"/>
      <c r="CI1022" s="136"/>
      <c r="CJ1022" s="136"/>
      <c r="CK1022" s="136"/>
      <c r="CL1022" s="136"/>
      <c r="CM1022" s="136"/>
      <c r="CN1022" s="136"/>
      <c r="CO1022" s="136"/>
      <c r="CP1022" s="136"/>
      <c r="CQ1022" s="136"/>
      <c r="CR1022" s="136"/>
      <c r="CS1022" s="136"/>
      <c r="CT1022" s="136"/>
      <c r="CU1022" s="136"/>
      <c r="CV1022" s="136"/>
      <c r="CW1022" s="136"/>
      <c r="CX1022" s="136"/>
      <c r="CY1022" s="136"/>
      <c r="CZ1022" s="136"/>
      <c r="DA1022" s="136"/>
      <c r="DB1022" s="136"/>
      <c r="DC1022" s="136"/>
      <c r="DD1022" s="136"/>
      <c r="DE1022" s="136"/>
      <c r="DF1022" s="136"/>
      <c r="DG1022" s="136"/>
      <c r="DH1022" s="136"/>
      <c r="DI1022" s="136"/>
      <c r="DJ1022" s="136"/>
      <c r="DK1022" s="136"/>
      <c r="DL1022" s="136"/>
      <c r="DM1022" s="136"/>
      <c r="DN1022" s="136"/>
      <c r="DO1022" s="136"/>
      <c r="DP1022" s="136"/>
      <c r="DQ1022" s="136"/>
      <c r="DR1022" s="136"/>
      <c r="DS1022" s="136"/>
      <c r="DT1022" s="136"/>
      <c r="DU1022" s="136"/>
      <c r="DV1022" s="136"/>
      <c r="DW1022" s="136"/>
      <c r="DX1022" s="136"/>
      <c r="DY1022" s="136"/>
      <c r="DZ1022" s="136"/>
      <c r="EA1022" s="136"/>
      <c r="EB1022" s="136"/>
      <c r="EC1022" s="136"/>
      <c r="ED1022" s="136"/>
      <c r="EE1022" s="136"/>
      <c r="EF1022" s="136"/>
      <c r="EG1022" s="136"/>
      <c r="EH1022" s="136"/>
      <c r="EI1022" s="136"/>
      <c r="EJ1022" s="136"/>
      <c r="EK1022" s="136"/>
      <c r="EL1022" s="136"/>
      <c r="EM1022" s="136"/>
      <c r="EN1022" s="136"/>
      <c r="EO1022" s="136"/>
      <c r="EP1022" s="136"/>
      <c r="EQ1022" s="136"/>
      <c r="ER1022" s="136"/>
      <c r="ES1022" s="136"/>
      <c r="ET1022" s="136"/>
      <c r="EU1022" s="136"/>
      <c r="EV1022" s="136"/>
      <c r="EW1022" s="136"/>
      <c r="EX1022" s="136"/>
      <c r="EY1022" s="136"/>
      <c r="EZ1022" s="136"/>
      <c r="FA1022" s="136"/>
      <c r="FB1022" s="136"/>
      <c r="FC1022" s="136"/>
      <c r="FD1022" s="136"/>
      <c r="FE1022" s="136"/>
      <c r="FF1022" s="136"/>
      <c r="FG1022" s="136"/>
      <c r="FH1022" s="136"/>
      <c r="FI1022" s="136"/>
      <c r="FJ1022" s="136"/>
      <c r="FK1022" s="136"/>
      <c r="FL1022" s="136"/>
      <c r="FM1022" s="136"/>
      <c r="FN1022" s="136"/>
      <c r="FO1022" s="136"/>
      <c r="FP1022" s="136"/>
      <c r="FQ1022" s="136"/>
      <c r="FR1022" s="136"/>
      <c r="FS1022" s="136"/>
      <c r="FT1022" s="136"/>
      <c r="FU1022" s="136"/>
      <c r="FV1022" s="136"/>
      <c r="FW1022" s="136"/>
      <c r="FX1022" s="136"/>
      <c r="FY1022" s="136"/>
      <c r="FZ1022" s="136"/>
      <c r="GA1022" s="136"/>
      <c r="GB1022" s="136"/>
      <c r="GC1022" s="136"/>
      <c r="GD1022" s="136"/>
      <c r="GE1022" s="136"/>
      <c r="GF1022" s="136"/>
      <c r="GG1022" s="136"/>
      <c r="GH1022" s="136"/>
      <c r="GI1022" s="136"/>
      <c r="GJ1022" s="136"/>
      <c r="GK1022" s="136"/>
      <c r="GL1022" s="136"/>
      <c r="GM1022" s="136"/>
      <c r="GN1022" s="136"/>
      <c r="GO1022" s="136"/>
      <c r="GP1022" s="136"/>
      <c r="GQ1022" s="136"/>
      <c r="GR1022" s="136"/>
      <c r="GS1022" s="136"/>
      <c r="GT1022" s="136"/>
      <c r="GU1022" s="136"/>
      <c r="GV1022" s="136"/>
      <c r="GW1022" s="136"/>
      <c r="GX1022" s="136"/>
      <c r="GY1022" s="136"/>
      <c r="GZ1022" s="136"/>
      <c r="HA1022" s="136"/>
      <c r="HB1022" s="136"/>
      <c r="HC1022" s="136"/>
      <c r="HD1022" s="136"/>
      <c r="HE1022" s="136"/>
      <c r="HF1022" s="136"/>
      <c r="HG1022" s="136"/>
      <c r="HH1022" s="136"/>
      <c r="HI1022" s="136"/>
      <c r="HJ1022" s="136"/>
      <c r="HK1022" s="136"/>
      <c r="HL1022" s="136"/>
      <c r="HM1022" s="136"/>
      <c r="HN1022" s="136"/>
      <c r="HO1022" s="136"/>
      <c r="HP1022" s="136"/>
      <c r="HQ1022" s="136"/>
      <c r="HR1022" s="136"/>
      <c r="HS1022" s="136"/>
      <c r="HT1022" s="136"/>
      <c r="HU1022" s="136"/>
      <c r="HV1022" s="136"/>
      <c r="HW1022" s="136"/>
      <c r="HX1022" s="136"/>
      <c r="HY1022" s="136"/>
      <c r="HZ1022" s="136"/>
      <c r="IA1022" s="136"/>
      <c r="IB1022" s="136"/>
      <c r="IC1022" s="136"/>
      <c r="ID1022" s="136"/>
      <c r="IE1022" s="136"/>
      <c r="IF1022" s="136"/>
      <c r="IG1022" s="136"/>
    </row>
    <row r="1023" spans="1:241" ht="15" customHeight="1" x14ac:dyDescent="0.25">
      <c r="A1023" s="197" t="s">
        <v>720</v>
      </c>
      <c r="B1023" s="205">
        <v>7199746</v>
      </c>
      <c r="C1023" s="205">
        <v>2863786</v>
      </c>
      <c r="D1023" s="205">
        <v>943951</v>
      </c>
      <c r="E1023" s="205">
        <v>826972</v>
      </c>
      <c r="F1023" s="205">
        <v>1742193</v>
      </c>
      <c r="G1023" s="205">
        <v>259174</v>
      </c>
      <c r="H1023" s="242">
        <v>13835822</v>
      </c>
      <c r="I1023" s="136"/>
      <c r="J1023" s="197" t="s">
        <v>539</v>
      </c>
      <c r="K1023" s="205">
        <v>8514138</v>
      </c>
      <c r="L1023" s="205">
        <v>2081516</v>
      </c>
      <c r="M1023" s="205">
        <v>543185</v>
      </c>
      <c r="N1023" s="205">
        <v>1321788</v>
      </c>
      <c r="O1023" s="205">
        <v>1471845</v>
      </c>
      <c r="P1023" s="205">
        <v>341383</v>
      </c>
      <c r="Q1023" s="242">
        <v>14273855</v>
      </c>
      <c r="R1023" s="136"/>
      <c r="S1023" s="136"/>
      <c r="T1023" s="136"/>
      <c r="U1023" s="136"/>
      <c r="V1023" s="136"/>
      <c r="W1023" s="136"/>
      <c r="X1023" s="136"/>
      <c r="Y1023" s="136"/>
      <c r="Z1023" s="136"/>
      <c r="AA1023" s="136"/>
      <c r="AB1023" s="136"/>
      <c r="AC1023" s="136"/>
      <c r="AD1023" s="136"/>
      <c r="AE1023" s="136"/>
      <c r="AF1023" s="136"/>
      <c r="AG1023" s="136"/>
      <c r="AH1023" s="136"/>
      <c r="AI1023" s="136"/>
      <c r="AJ1023" s="136"/>
      <c r="AK1023" s="136"/>
      <c r="AL1023" s="136"/>
      <c r="AM1023" s="136"/>
      <c r="AN1023" s="136"/>
      <c r="AO1023" s="136"/>
      <c r="AP1023" s="136"/>
      <c r="AQ1023" s="136"/>
      <c r="AR1023" s="136"/>
      <c r="AS1023" s="136"/>
      <c r="AT1023" s="136"/>
      <c r="AU1023" s="136"/>
      <c r="AV1023" s="136"/>
      <c r="AW1023" s="136"/>
      <c r="AX1023" s="136"/>
      <c r="AY1023" s="136"/>
      <c r="AZ1023" s="136"/>
      <c r="BA1023" s="136"/>
      <c r="BB1023" s="136"/>
      <c r="BC1023" s="136"/>
      <c r="BD1023" s="136"/>
      <c r="BE1023" s="136"/>
      <c r="BF1023" s="136"/>
      <c r="BG1023" s="136"/>
      <c r="BH1023" s="136"/>
      <c r="BI1023" s="136"/>
      <c r="BJ1023" s="136"/>
      <c r="BK1023" s="136"/>
      <c r="BL1023" s="136"/>
      <c r="BM1023" s="136"/>
      <c r="BN1023" s="136"/>
      <c r="BO1023" s="136"/>
      <c r="BP1023" s="136"/>
      <c r="BQ1023" s="136"/>
      <c r="BR1023" s="136"/>
      <c r="BS1023" s="136"/>
      <c r="BT1023" s="136"/>
      <c r="BU1023" s="136"/>
      <c r="BV1023" s="136"/>
      <c r="BW1023" s="136"/>
      <c r="BX1023" s="136"/>
      <c r="BY1023" s="136"/>
      <c r="BZ1023" s="136"/>
      <c r="CA1023" s="136"/>
      <c r="CB1023" s="136"/>
      <c r="CC1023" s="136"/>
      <c r="CD1023" s="136"/>
      <c r="CE1023" s="136"/>
      <c r="CF1023" s="136"/>
      <c r="CG1023" s="136"/>
      <c r="CH1023" s="136"/>
      <c r="CI1023" s="136"/>
      <c r="CJ1023" s="136"/>
      <c r="CK1023" s="136"/>
      <c r="CL1023" s="136"/>
      <c r="CM1023" s="136"/>
      <c r="CN1023" s="136"/>
      <c r="CO1023" s="136"/>
      <c r="CP1023" s="136"/>
      <c r="CQ1023" s="136"/>
      <c r="CR1023" s="136"/>
      <c r="CS1023" s="136"/>
      <c r="CT1023" s="136"/>
      <c r="CU1023" s="136"/>
      <c r="CV1023" s="136"/>
      <c r="CW1023" s="136"/>
      <c r="CX1023" s="136"/>
      <c r="CY1023" s="136"/>
      <c r="CZ1023" s="136"/>
      <c r="DA1023" s="136"/>
      <c r="DB1023" s="136"/>
      <c r="DC1023" s="136"/>
      <c r="DD1023" s="136"/>
      <c r="DE1023" s="136"/>
      <c r="DF1023" s="136"/>
      <c r="DG1023" s="136"/>
      <c r="DH1023" s="136"/>
      <c r="DI1023" s="136"/>
      <c r="DJ1023" s="136"/>
      <c r="DK1023" s="136"/>
      <c r="DL1023" s="136"/>
      <c r="DM1023" s="136"/>
      <c r="DN1023" s="136"/>
      <c r="DO1023" s="136"/>
      <c r="DP1023" s="136"/>
      <c r="DQ1023" s="136"/>
      <c r="DR1023" s="136"/>
      <c r="DS1023" s="136"/>
      <c r="DT1023" s="136"/>
      <c r="DU1023" s="136"/>
      <c r="DV1023" s="136"/>
      <c r="DW1023" s="136"/>
      <c r="DX1023" s="136"/>
      <c r="DY1023" s="136"/>
      <c r="DZ1023" s="136"/>
      <c r="EA1023" s="136"/>
      <c r="EB1023" s="136"/>
      <c r="EC1023" s="136"/>
      <c r="ED1023" s="136"/>
      <c r="EE1023" s="136"/>
      <c r="EF1023" s="136"/>
      <c r="EG1023" s="136"/>
      <c r="EH1023" s="136"/>
      <c r="EI1023" s="136"/>
      <c r="EJ1023" s="136"/>
      <c r="EK1023" s="136"/>
      <c r="EL1023" s="136"/>
      <c r="EM1023" s="136"/>
      <c r="EN1023" s="136"/>
      <c r="EO1023" s="136"/>
      <c r="EP1023" s="136"/>
      <c r="EQ1023" s="136"/>
      <c r="ER1023" s="136"/>
      <c r="ES1023" s="136"/>
      <c r="ET1023" s="136"/>
      <c r="EU1023" s="136"/>
      <c r="EV1023" s="136"/>
      <c r="EW1023" s="136"/>
      <c r="EX1023" s="136"/>
      <c r="EY1023" s="136"/>
      <c r="EZ1023" s="136"/>
      <c r="FA1023" s="136"/>
      <c r="FB1023" s="136"/>
      <c r="FC1023" s="136"/>
      <c r="FD1023" s="136"/>
      <c r="FE1023" s="136"/>
      <c r="FF1023" s="136"/>
      <c r="FG1023" s="136"/>
      <c r="FH1023" s="136"/>
      <c r="FI1023" s="136"/>
      <c r="FJ1023" s="136"/>
      <c r="FK1023" s="136"/>
      <c r="FL1023" s="136"/>
      <c r="FM1023" s="136"/>
      <c r="FN1023" s="136"/>
      <c r="FO1023" s="136"/>
      <c r="FP1023" s="136"/>
      <c r="FQ1023" s="136"/>
      <c r="FR1023" s="136"/>
      <c r="FS1023" s="136"/>
      <c r="FT1023" s="136"/>
      <c r="FU1023" s="136"/>
      <c r="FV1023" s="136"/>
      <c r="FW1023" s="136"/>
      <c r="FX1023" s="136"/>
      <c r="FY1023" s="136"/>
      <c r="FZ1023" s="136"/>
      <c r="GA1023" s="136"/>
      <c r="GB1023" s="136"/>
      <c r="GC1023" s="136"/>
      <c r="GD1023" s="136"/>
      <c r="GE1023" s="136"/>
      <c r="GF1023" s="136"/>
      <c r="GG1023" s="136"/>
      <c r="GH1023" s="136"/>
      <c r="GI1023" s="136"/>
      <c r="GJ1023" s="136"/>
      <c r="GK1023" s="136"/>
      <c r="GL1023" s="136"/>
      <c r="GM1023" s="136"/>
      <c r="GN1023" s="136"/>
      <c r="GO1023" s="136"/>
      <c r="GP1023" s="136"/>
      <c r="GQ1023" s="136"/>
      <c r="GR1023" s="136"/>
      <c r="GS1023" s="136"/>
      <c r="GT1023" s="136"/>
      <c r="GU1023" s="136"/>
      <c r="GV1023" s="136"/>
      <c r="GW1023" s="136"/>
      <c r="GX1023" s="136"/>
      <c r="GY1023" s="136"/>
      <c r="GZ1023" s="136"/>
      <c r="HA1023" s="136"/>
      <c r="HB1023" s="136"/>
      <c r="HC1023" s="136"/>
      <c r="HD1023" s="136"/>
      <c r="HE1023" s="136"/>
      <c r="HF1023" s="136"/>
      <c r="HG1023" s="136"/>
      <c r="HH1023" s="136"/>
      <c r="HI1023" s="136"/>
      <c r="HJ1023" s="136"/>
      <c r="HK1023" s="136"/>
      <c r="HL1023" s="136"/>
      <c r="HM1023" s="136"/>
      <c r="HN1023" s="136"/>
      <c r="HO1023" s="136"/>
      <c r="HP1023" s="136"/>
      <c r="HQ1023" s="136"/>
      <c r="HR1023" s="136"/>
      <c r="HS1023" s="136"/>
      <c r="HT1023" s="136"/>
      <c r="HU1023" s="136"/>
      <c r="HV1023" s="136"/>
      <c r="HW1023" s="136"/>
      <c r="HX1023" s="136"/>
      <c r="HY1023" s="136"/>
      <c r="HZ1023" s="136"/>
      <c r="IA1023" s="136"/>
      <c r="IB1023" s="136"/>
      <c r="IC1023" s="136"/>
      <c r="ID1023" s="136"/>
      <c r="IE1023" s="136"/>
      <c r="IF1023" s="136"/>
      <c r="IG1023" s="136"/>
    </row>
    <row r="1024" spans="1:241" ht="15" customHeight="1" x14ac:dyDescent="0.25">
      <c r="A1024" s="197" t="s">
        <v>647</v>
      </c>
      <c r="B1024" s="205">
        <v>5114004</v>
      </c>
      <c r="C1024" s="205">
        <v>2471829</v>
      </c>
      <c r="D1024" s="205">
        <v>728578</v>
      </c>
      <c r="E1024" s="205">
        <v>1252132</v>
      </c>
      <c r="F1024" s="205">
        <v>1325798</v>
      </c>
      <c r="G1024" s="205">
        <v>262454</v>
      </c>
      <c r="H1024" s="242">
        <v>11154795</v>
      </c>
      <c r="I1024" s="136"/>
      <c r="J1024" s="197" t="s">
        <v>730</v>
      </c>
      <c r="K1024" s="205">
        <v>8393937</v>
      </c>
      <c r="L1024" s="205">
        <v>3068711</v>
      </c>
      <c r="M1024" s="205">
        <v>594642</v>
      </c>
      <c r="N1024" s="205">
        <v>1219171</v>
      </c>
      <c r="O1024" s="205">
        <v>1595333</v>
      </c>
      <c r="P1024" s="205">
        <v>385865</v>
      </c>
      <c r="Q1024" s="242">
        <v>15257659</v>
      </c>
      <c r="R1024" s="136"/>
      <c r="S1024" s="136"/>
      <c r="T1024" s="136"/>
      <c r="U1024" s="136"/>
      <c r="V1024" s="136"/>
      <c r="W1024" s="136"/>
      <c r="X1024" s="136"/>
      <c r="Y1024" s="136"/>
      <c r="Z1024" s="136"/>
      <c r="AA1024" s="136"/>
      <c r="AB1024" s="136"/>
      <c r="AC1024" s="136"/>
      <c r="AD1024" s="136"/>
      <c r="AE1024" s="136"/>
      <c r="AF1024" s="136"/>
      <c r="AG1024" s="136"/>
      <c r="AH1024" s="136"/>
      <c r="AI1024" s="136"/>
      <c r="AJ1024" s="136"/>
      <c r="AK1024" s="136"/>
      <c r="AL1024" s="136"/>
      <c r="AM1024" s="136"/>
      <c r="AN1024" s="136"/>
      <c r="AO1024" s="136"/>
      <c r="AP1024" s="136"/>
      <c r="AQ1024" s="136"/>
      <c r="AR1024" s="136"/>
      <c r="AS1024" s="136"/>
      <c r="AT1024" s="136"/>
      <c r="AU1024" s="136"/>
      <c r="AV1024" s="136"/>
      <c r="AW1024" s="136"/>
      <c r="AX1024" s="136"/>
      <c r="AY1024" s="136"/>
      <c r="AZ1024" s="136"/>
      <c r="BA1024" s="136"/>
      <c r="BB1024" s="136"/>
      <c r="BC1024" s="136"/>
      <c r="BD1024" s="136"/>
      <c r="BE1024" s="136"/>
      <c r="BF1024" s="136"/>
      <c r="BG1024" s="136"/>
      <c r="BH1024" s="136"/>
      <c r="BI1024" s="136"/>
      <c r="BJ1024" s="136"/>
      <c r="BK1024" s="136"/>
      <c r="BL1024" s="136"/>
      <c r="BM1024" s="136"/>
      <c r="BN1024" s="136"/>
      <c r="BO1024" s="136"/>
      <c r="BP1024" s="136"/>
      <c r="BQ1024" s="136"/>
      <c r="BR1024" s="136"/>
      <c r="BS1024" s="136"/>
      <c r="BT1024" s="136"/>
      <c r="BU1024" s="136"/>
      <c r="BV1024" s="136"/>
      <c r="BW1024" s="136"/>
      <c r="BX1024" s="136"/>
      <c r="BY1024" s="136"/>
      <c r="BZ1024" s="136"/>
      <c r="CA1024" s="136"/>
      <c r="CB1024" s="136"/>
      <c r="CC1024" s="136"/>
      <c r="CD1024" s="136"/>
      <c r="CE1024" s="136"/>
      <c r="CF1024" s="136"/>
      <c r="CG1024" s="136"/>
      <c r="CH1024" s="136"/>
      <c r="CI1024" s="136"/>
      <c r="CJ1024" s="136"/>
      <c r="CK1024" s="136"/>
      <c r="CL1024" s="136"/>
      <c r="CM1024" s="136"/>
      <c r="CN1024" s="136"/>
      <c r="CO1024" s="136"/>
      <c r="CP1024" s="136"/>
      <c r="CQ1024" s="136"/>
      <c r="CR1024" s="136"/>
      <c r="CS1024" s="136"/>
      <c r="CT1024" s="136"/>
      <c r="CU1024" s="136"/>
      <c r="CV1024" s="136"/>
      <c r="CW1024" s="136"/>
      <c r="CX1024" s="136"/>
      <c r="CY1024" s="136"/>
      <c r="CZ1024" s="136"/>
      <c r="DA1024" s="136"/>
      <c r="DB1024" s="136"/>
      <c r="DC1024" s="136"/>
      <c r="DD1024" s="136"/>
      <c r="DE1024" s="136"/>
      <c r="DF1024" s="136"/>
      <c r="DG1024" s="136"/>
      <c r="DH1024" s="136"/>
      <c r="DI1024" s="136"/>
      <c r="DJ1024" s="136"/>
      <c r="DK1024" s="136"/>
      <c r="DL1024" s="136"/>
      <c r="DM1024" s="136"/>
      <c r="DN1024" s="136"/>
      <c r="DO1024" s="136"/>
      <c r="DP1024" s="136"/>
      <c r="DQ1024" s="136"/>
      <c r="DR1024" s="136"/>
      <c r="DS1024" s="136"/>
      <c r="DT1024" s="136"/>
      <c r="DU1024" s="136"/>
      <c r="DV1024" s="136"/>
      <c r="DW1024" s="136"/>
      <c r="DX1024" s="136"/>
      <c r="DY1024" s="136"/>
      <c r="DZ1024" s="136"/>
      <c r="EA1024" s="136"/>
      <c r="EB1024" s="136"/>
      <c r="EC1024" s="136"/>
      <c r="ED1024" s="136"/>
      <c r="EE1024" s="136"/>
      <c r="EF1024" s="136"/>
      <c r="EG1024" s="136"/>
      <c r="EH1024" s="136"/>
      <c r="EI1024" s="136"/>
      <c r="EJ1024" s="136"/>
      <c r="EK1024" s="136"/>
      <c r="EL1024" s="136"/>
      <c r="EM1024" s="136"/>
      <c r="EN1024" s="136"/>
      <c r="EO1024" s="136"/>
      <c r="EP1024" s="136"/>
      <c r="EQ1024" s="136"/>
      <c r="ER1024" s="136"/>
      <c r="ES1024" s="136"/>
      <c r="ET1024" s="136"/>
      <c r="EU1024" s="136"/>
      <c r="EV1024" s="136"/>
      <c r="EW1024" s="136"/>
      <c r="EX1024" s="136"/>
      <c r="EY1024" s="136"/>
      <c r="EZ1024" s="136"/>
      <c r="FA1024" s="136"/>
      <c r="FB1024" s="136"/>
      <c r="FC1024" s="136"/>
      <c r="FD1024" s="136"/>
      <c r="FE1024" s="136"/>
      <c r="FF1024" s="136"/>
      <c r="FG1024" s="136"/>
      <c r="FH1024" s="136"/>
      <c r="FI1024" s="136"/>
      <c r="FJ1024" s="136"/>
      <c r="FK1024" s="136"/>
      <c r="FL1024" s="136"/>
      <c r="FM1024" s="136"/>
      <c r="FN1024" s="136"/>
      <c r="FO1024" s="136"/>
      <c r="FP1024" s="136"/>
      <c r="FQ1024" s="136"/>
      <c r="FR1024" s="136"/>
      <c r="FS1024" s="136"/>
      <c r="FT1024" s="136"/>
      <c r="FU1024" s="136"/>
      <c r="FV1024" s="136"/>
      <c r="FW1024" s="136"/>
      <c r="FX1024" s="136"/>
      <c r="FY1024" s="136"/>
      <c r="FZ1024" s="136"/>
      <c r="GA1024" s="136"/>
      <c r="GB1024" s="136"/>
      <c r="GC1024" s="136"/>
      <c r="GD1024" s="136"/>
      <c r="GE1024" s="136"/>
      <c r="GF1024" s="136"/>
      <c r="GG1024" s="136"/>
      <c r="GH1024" s="136"/>
      <c r="GI1024" s="136"/>
      <c r="GJ1024" s="136"/>
      <c r="GK1024" s="136"/>
      <c r="GL1024" s="136"/>
      <c r="GM1024" s="136"/>
      <c r="GN1024" s="136"/>
      <c r="GO1024" s="136"/>
      <c r="GP1024" s="136"/>
      <c r="GQ1024" s="136"/>
      <c r="GR1024" s="136"/>
      <c r="GS1024" s="136"/>
      <c r="GT1024" s="136"/>
      <c r="GU1024" s="136"/>
      <c r="GV1024" s="136"/>
      <c r="GW1024" s="136"/>
      <c r="GX1024" s="136"/>
      <c r="GY1024" s="136"/>
      <c r="GZ1024" s="136"/>
      <c r="HA1024" s="136"/>
      <c r="HB1024" s="136"/>
      <c r="HC1024" s="136"/>
      <c r="HD1024" s="136"/>
      <c r="HE1024" s="136"/>
      <c r="HF1024" s="136"/>
      <c r="HG1024" s="136"/>
      <c r="HH1024" s="136"/>
      <c r="HI1024" s="136"/>
      <c r="HJ1024" s="136"/>
      <c r="HK1024" s="136"/>
      <c r="HL1024" s="136"/>
      <c r="HM1024" s="136"/>
      <c r="HN1024" s="136"/>
      <c r="HO1024" s="136"/>
      <c r="HP1024" s="136"/>
      <c r="HQ1024" s="136"/>
      <c r="HR1024" s="136"/>
      <c r="HS1024" s="136"/>
      <c r="HT1024" s="136"/>
      <c r="HU1024" s="136"/>
      <c r="HV1024" s="136"/>
      <c r="HW1024" s="136"/>
      <c r="HX1024" s="136"/>
      <c r="HY1024" s="136"/>
      <c r="HZ1024" s="136"/>
      <c r="IA1024" s="136"/>
      <c r="IB1024" s="136"/>
      <c r="IC1024" s="136"/>
      <c r="ID1024" s="136"/>
      <c r="IE1024" s="136"/>
      <c r="IF1024" s="136"/>
      <c r="IG1024" s="136"/>
    </row>
    <row r="1025" spans="1:241" ht="15" customHeight="1" x14ac:dyDescent="0.25">
      <c r="A1025" s="197" t="s">
        <v>499</v>
      </c>
      <c r="B1025" s="205">
        <v>5576803</v>
      </c>
      <c r="C1025" s="205">
        <v>2008551</v>
      </c>
      <c r="D1025" s="205">
        <v>429415</v>
      </c>
      <c r="E1025" s="205">
        <v>832282</v>
      </c>
      <c r="F1025" s="205">
        <v>1276007</v>
      </c>
      <c r="G1025" s="205">
        <v>315242</v>
      </c>
      <c r="H1025" s="242">
        <v>10438300</v>
      </c>
      <c r="I1025" s="136"/>
      <c r="J1025" s="197" t="s">
        <v>656</v>
      </c>
      <c r="K1025" s="205">
        <v>5094301</v>
      </c>
      <c r="L1025" s="205">
        <v>2164165</v>
      </c>
      <c r="M1025" s="205">
        <v>444168</v>
      </c>
      <c r="N1025" s="205">
        <v>1565710</v>
      </c>
      <c r="O1025" s="205">
        <v>1587491</v>
      </c>
      <c r="P1025" s="205">
        <v>232352</v>
      </c>
      <c r="Q1025" s="242">
        <v>11088187</v>
      </c>
      <c r="R1025" s="136"/>
      <c r="S1025" s="136"/>
      <c r="T1025" s="136"/>
      <c r="U1025" s="136"/>
      <c r="V1025" s="136"/>
      <c r="W1025" s="136"/>
      <c r="X1025" s="136"/>
      <c r="Y1025" s="136"/>
      <c r="Z1025" s="136"/>
      <c r="AA1025" s="136"/>
      <c r="AB1025" s="136"/>
      <c r="AC1025" s="136"/>
      <c r="AD1025" s="136"/>
      <c r="AE1025" s="136"/>
      <c r="AF1025" s="136"/>
      <c r="AG1025" s="136"/>
      <c r="AH1025" s="136"/>
      <c r="AI1025" s="136"/>
      <c r="AJ1025" s="136"/>
      <c r="AK1025" s="136"/>
      <c r="AL1025" s="136"/>
      <c r="AM1025" s="136"/>
      <c r="AN1025" s="136"/>
      <c r="AO1025" s="136"/>
      <c r="AP1025" s="136"/>
      <c r="AQ1025" s="136"/>
      <c r="AR1025" s="136"/>
      <c r="AS1025" s="136"/>
      <c r="AT1025" s="136"/>
      <c r="AU1025" s="136"/>
      <c r="AV1025" s="136"/>
      <c r="AW1025" s="136"/>
      <c r="AX1025" s="136"/>
      <c r="AY1025" s="136"/>
      <c r="AZ1025" s="136"/>
      <c r="BA1025" s="136"/>
      <c r="BB1025" s="136"/>
      <c r="BC1025" s="136"/>
      <c r="BD1025" s="136"/>
      <c r="BE1025" s="136"/>
      <c r="BF1025" s="136"/>
      <c r="BG1025" s="136"/>
      <c r="BH1025" s="136"/>
      <c r="BI1025" s="136"/>
      <c r="BJ1025" s="136"/>
      <c r="BK1025" s="136"/>
      <c r="BL1025" s="136"/>
      <c r="BM1025" s="136"/>
      <c r="BN1025" s="136"/>
      <c r="BO1025" s="136"/>
      <c r="BP1025" s="136"/>
      <c r="BQ1025" s="136"/>
      <c r="BR1025" s="136"/>
      <c r="BS1025" s="136"/>
      <c r="BT1025" s="136"/>
      <c r="BU1025" s="136"/>
      <c r="BV1025" s="136"/>
      <c r="BW1025" s="136"/>
      <c r="BX1025" s="136"/>
      <c r="BY1025" s="136"/>
      <c r="BZ1025" s="136"/>
      <c r="CA1025" s="136"/>
      <c r="CB1025" s="136"/>
      <c r="CC1025" s="136"/>
      <c r="CD1025" s="136"/>
      <c r="CE1025" s="136"/>
      <c r="CF1025" s="136"/>
      <c r="CG1025" s="136"/>
      <c r="CH1025" s="136"/>
      <c r="CI1025" s="136"/>
      <c r="CJ1025" s="136"/>
      <c r="CK1025" s="136"/>
      <c r="CL1025" s="136"/>
      <c r="CM1025" s="136"/>
      <c r="CN1025" s="136"/>
      <c r="CO1025" s="136"/>
      <c r="CP1025" s="136"/>
      <c r="CQ1025" s="136"/>
      <c r="CR1025" s="136"/>
      <c r="CS1025" s="136"/>
      <c r="CT1025" s="136"/>
      <c r="CU1025" s="136"/>
      <c r="CV1025" s="136"/>
      <c r="CW1025" s="136"/>
      <c r="CX1025" s="136"/>
      <c r="CY1025" s="136"/>
      <c r="CZ1025" s="136"/>
      <c r="DA1025" s="136"/>
      <c r="DB1025" s="136"/>
      <c r="DC1025" s="136"/>
      <c r="DD1025" s="136"/>
      <c r="DE1025" s="136"/>
      <c r="DF1025" s="136"/>
      <c r="DG1025" s="136"/>
      <c r="DH1025" s="136"/>
      <c r="DI1025" s="136"/>
      <c r="DJ1025" s="136"/>
      <c r="DK1025" s="136"/>
      <c r="DL1025" s="136"/>
      <c r="DM1025" s="136"/>
      <c r="DN1025" s="136"/>
      <c r="DO1025" s="136"/>
      <c r="DP1025" s="136"/>
      <c r="DQ1025" s="136"/>
      <c r="DR1025" s="136"/>
      <c r="DS1025" s="136"/>
      <c r="DT1025" s="136"/>
      <c r="DU1025" s="136"/>
      <c r="DV1025" s="136"/>
      <c r="DW1025" s="136"/>
      <c r="DX1025" s="136"/>
      <c r="DY1025" s="136"/>
      <c r="DZ1025" s="136"/>
      <c r="EA1025" s="136"/>
      <c r="EB1025" s="136"/>
      <c r="EC1025" s="136"/>
      <c r="ED1025" s="136"/>
      <c r="EE1025" s="136"/>
      <c r="EF1025" s="136"/>
      <c r="EG1025" s="136"/>
      <c r="EH1025" s="136"/>
      <c r="EI1025" s="136"/>
      <c r="EJ1025" s="136"/>
      <c r="EK1025" s="136"/>
      <c r="EL1025" s="136"/>
      <c r="EM1025" s="136"/>
      <c r="EN1025" s="136"/>
      <c r="EO1025" s="136"/>
      <c r="EP1025" s="136"/>
      <c r="EQ1025" s="136"/>
      <c r="ER1025" s="136"/>
      <c r="ES1025" s="136"/>
      <c r="ET1025" s="136"/>
      <c r="EU1025" s="136"/>
      <c r="EV1025" s="136"/>
      <c r="EW1025" s="136"/>
      <c r="EX1025" s="136"/>
      <c r="EY1025" s="136"/>
      <c r="EZ1025" s="136"/>
      <c r="FA1025" s="136"/>
      <c r="FB1025" s="136"/>
      <c r="FC1025" s="136"/>
      <c r="FD1025" s="136"/>
      <c r="FE1025" s="136"/>
      <c r="FF1025" s="136"/>
      <c r="FG1025" s="136"/>
      <c r="FH1025" s="136"/>
      <c r="FI1025" s="136"/>
      <c r="FJ1025" s="136"/>
      <c r="FK1025" s="136"/>
      <c r="FL1025" s="136"/>
      <c r="FM1025" s="136"/>
      <c r="FN1025" s="136"/>
      <c r="FO1025" s="136"/>
      <c r="FP1025" s="136"/>
      <c r="FQ1025" s="136"/>
      <c r="FR1025" s="136"/>
      <c r="FS1025" s="136"/>
      <c r="FT1025" s="136"/>
      <c r="FU1025" s="136"/>
      <c r="FV1025" s="136"/>
      <c r="FW1025" s="136"/>
      <c r="FX1025" s="136"/>
      <c r="FY1025" s="136"/>
      <c r="FZ1025" s="136"/>
      <c r="GA1025" s="136"/>
      <c r="GB1025" s="136"/>
      <c r="GC1025" s="136"/>
      <c r="GD1025" s="136"/>
      <c r="GE1025" s="136"/>
      <c r="GF1025" s="136"/>
      <c r="GG1025" s="136"/>
      <c r="GH1025" s="136"/>
      <c r="GI1025" s="136"/>
      <c r="GJ1025" s="136"/>
      <c r="GK1025" s="136"/>
      <c r="GL1025" s="136"/>
      <c r="GM1025" s="136"/>
      <c r="GN1025" s="136"/>
      <c r="GO1025" s="136"/>
      <c r="GP1025" s="136"/>
      <c r="GQ1025" s="136"/>
      <c r="GR1025" s="136"/>
      <c r="GS1025" s="136"/>
      <c r="GT1025" s="136"/>
      <c r="GU1025" s="136"/>
      <c r="GV1025" s="136"/>
      <c r="GW1025" s="136"/>
      <c r="GX1025" s="136"/>
      <c r="GY1025" s="136"/>
      <c r="GZ1025" s="136"/>
      <c r="HA1025" s="136"/>
      <c r="HB1025" s="136"/>
      <c r="HC1025" s="136"/>
      <c r="HD1025" s="136"/>
      <c r="HE1025" s="136"/>
      <c r="HF1025" s="136"/>
      <c r="HG1025" s="136"/>
      <c r="HH1025" s="136"/>
      <c r="HI1025" s="136"/>
      <c r="HJ1025" s="136"/>
      <c r="HK1025" s="136"/>
      <c r="HL1025" s="136"/>
      <c r="HM1025" s="136"/>
      <c r="HN1025" s="136"/>
      <c r="HO1025" s="136"/>
      <c r="HP1025" s="136"/>
      <c r="HQ1025" s="136"/>
      <c r="HR1025" s="136"/>
      <c r="HS1025" s="136"/>
      <c r="HT1025" s="136"/>
      <c r="HU1025" s="136"/>
      <c r="HV1025" s="136"/>
      <c r="HW1025" s="136"/>
      <c r="HX1025" s="136"/>
      <c r="HY1025" s="136"/>
      <c r="HZ1025" s="136"/>
      <c r="IA1025" s="136"/>
      <c r="IB1025" s="136"/>
      <c r="IC1025" s="136"/>
      <c r="ID1025" s="136"/>
      <c r="IE1025" s="136"/>
      <c r="IF1025" s="136"/>
      <c r="IG1025" s="136"/>
    </row>
    <row r="1026" spans="1:241" ht="15" customHeight="1" x14ac:dyDescent="0.25">
      <c r="A1026" s="197" t="s">
        <v>500</v>
      </c>
      <c r="B1026" s="205">
        <v>6047498</v>
      </c>
      <c r="C1026" s="205">
        <v>1784895</v>
      </c>
      <c r="D1026" s="205">
        <v>626120</v>
      </c>
      <c r="E1026" s="205">
        <v>757836</v>
      </c>
      <c r="F1026" s="205">
        <v>1578893</v>
      </c>
      <c r="G1026" s="205">
        <v>271720</v>
      </c>
      <c r="H1026" s="242">
        <v>11066962</v>
      </c>
      <c r="I1026" s="136"/>
      <c r="J1026" s="197" t="s">
        <v>542</v>
      </c>
      <c r="K1026" s="205">
        <v>3068096</v>
      </c>
      <c r="L1026" s="205">
        <v>1586792</v>
      </c>
      <c r="M1026" s="205">
        <v>441669</v>
      </c>
      <c r="N1026" s="205">
        <v>1008106</v>
      </c>
      <c r="O1026" s="205">
        <v>1490554</v>
      </c>
      <c r="P1026" s="205">
        <v>417339</v>
      </c>
      <c r="Q1026" s="242">
        <v>8012556</v>
      </c>
      <c r="R1026" s="136"/>
      <c r="S1026" s="136"/>
      <c r="T1026" s="136"/>
      <c r="U1026" s="136"/>
      <c r="V1026" s="136"/>
      <c r="W1026" s="136"/>
      <c r="X1026" s="136"/>
      <c r="Y1026" s="136"/>
      <c r="Z1026" s="136"/>
      <c r="AA1026" s="136"/>
      <c r="AB1026" s="136"/>
      <c r="AC1026" s="136"/>
      <c r="AD1026" s="136"/>
      <c r="AE1026" s="136"/>
      <c r="AF1026" s="136"/>
      <c r="AG1026" s="136"/>
      <c r="AH1026" s="136"/>
      <c r="AI1026" s="136"/>
      <c r="AJ1026" s="136"/>
      <c r="AK1026" s="136"/>
      <c r="AL1026" s="136"/>
      <c r="AM1026" s="136"/>
      <c r="AN1026" s="136"/>
      <c r="AO1026" s="136"/>
      <c r="AP1026" s="136"/>
      <c r="AQ1026" s="136"/>
      <c r="AR1026" s="136"/>
      <c r="AS1026" s="136"/>
      <c r="AT1026" s="136"/>
      <c r="AU1026" s="136"/>
      <c r="AV1026" s="136"/>
      <c r="AW1026" s="136"/>
      <c r="AX1026" s="136"/>
      <c r="AY1026" s="136"/>
      <c r="AZ1026" s="136"/>
      <c r="BA1026" s="136"/>
      <c r="BB1026" s="136"/>
      <c r="BC1026" s="136"/>
      <c r="BD1026" s="136"/>
      <c r="BE1026" s="136"/>
      <c r="BF1026" s="136"/>
      <c r="BG1026" s="136"/>
      <c r="BH1026" s="136"/>
      <c r="BI1026" s="136"/>
      <c r="BJ1026" s="136"/>
      <c r="BK1026" s="136"/>
      <c r="BL1026" s="136"/>
      <c r="BM1026" s="136"/>
      <c r="BN1026" s="136"/>
      <c r="BO1026" s="136"/>
      <c r="BP1026" s="136"/>
      <c r="BQ1026" s="136"/>
      <c r="BR1026" s="136"/>
      <c r="BS1026" s="136"/>
      <c r="BT1026" s="136"/>
      <c r="BU1026" s="136"/>
      <c r="BV1026" s="136"/>
      <c r="BW1026" s="136"/>
      <c r="BX1026" s="136"/>
      <c r="BY1026" s="136"/>
      <c r="BZ1026" s="136"/>
      <c r="CA1026" s="136"/>
      <c r="CB1026" s="136"/>
      <c r="CC1026" s="136"/>
      <c r="CD1026" s="136"/>
      <c r="CE1026" s="136"/>
      <c r="CF1026" s="136"/>
      <c r="CG1026" s="136"/>
      <c r="CH1026" s="136"/>
      <c r="CI1026" s="136"/>
      <c r="CJ1026" s="136"/>
      <c r="CK1026" s="136"/>
      <c r="CL1026" s="136"/>
      <c r="CM1026" s="136"/>
      <c r="CN1026" s="136"/>
      <c r="CO1026" s="136"/>
      <c r="CP1026" s="136"/>
      <c r="CQ1026" s="136"/>
      <c r="CR1026" s="136"/>
      <c r="CS1026" s="136"/>
      <c r="CT1026" s="136"/>
      <c r="CU1026" s="136"/>
      <c r="CV1026" s="136"/>
      <c r="CW1026" s="136"/>
      <c r="CX1026" s="136"/>
      <c r="CY1026" s="136"/>
      <c r="CZ1026" s="136"/>
      <c r="DA1026" s="136"/>
      <c r="DB1026" s="136"/>
      <c r="DC1026" s="136"/>
      <c r="DD1026" s="136"/>
      <c r="DE1026" s="136"/>
      <c r="DF1026" s="136"/>
      <c r="DG1026" s="136"/>
      <c r="DH1026" s="136"/>
      <c r="DI1026" s="136"/>
      <c r="DJ1026" s="136"/>
      <c r="DK1026" s="136"/>
      <c r="DL1026" s="136"/>
      <c r="DM1026" s="136"/>
      <c r="DN1026" s="136"/>
      <c r="DO1026" s="136"/>
      <c r="DP1026" s="136"/>
      <c r="DQ1026" s="136"/>
      <c r="DR1026" s="136"/>
      <c r="DS1026" s="136"/>
      <c r="DT1026" s="136"/>
      <c r="DU1026" s="136"/>
      <c r="DV1026" s="136"/>
      <c r="DW1026" s="136"/>
      <c r="DX1026" s="136"/>
      <c r="DY1026" s="136"/>
      <c r="DZ1026" s="136"/>
      <c r="EA1026" s="136"/>
      <c r="EB1026" s="136"/>
      <c r="EC1026" s="136"/>
      <c r="ED1026" s="136"/>
      <c r="EE1026" s="136"/>
      <c r="EF1026" s="136"/>
      <c r="EG1026" s="136"/>
      <c r="EH1026" s="136"/>
      <c r="EI1026" s="136"/>
      <c r="EJ1026" s="136"/>
      <c r="EK1026" s="136"/>
      <c r="EL1026" s="136"/>
      <c r="EM1026" s="136"/>
      <c r="EN1026" s="136"/>
      <c r="EO1026" s="136"/>
      <c r="EP1026" s="136"/>
      <c r="EQ1026" s="136"/>
      <c r="ER1026" s="136"/>
      <c r="ES1026" s="136"/>
      <c r="ET1026" s="136"/>
      <c r="EU1026" s="136"/>
      <c r="EV1026" s="136"/>
      <c r="EW1026" s="136"/>
      <c r="EX1026" s="136"/>
      <c r="EY1026" s="136"/>
      <c r="EZ1026" s="136"/>
      <c r="FA1026" s="136"/>
      <c r="FB1026" s="136"/>
      <c r="FC1026" s="136"/>
      <c r="FD1026" s="136"/>
      <c r="FE1026" s="136"/>
      <c r="FF1026" s="136"/>
      <c r="FG1026" s="136"/>
      <c r="FH1026" s="136"/>
      <c r="FI1026" s="136"/>
      <c r="FJ1026" s="136"/>
      <c r="FK1026" s="136"/>
      <c r="FL1026" s="136"/>
      <c r="FM1026" s="136"/>
      <c r="FN1026" s="136"/>
      <c r="FO1026" s="136"/>
      <c r="FP1026" s="136"/>
      <c r="FQ1026" s="136"/>
      <c r="FR1026" s="136"/>
      <c r="FS1026" s="136"/>
      <c r="FT1026" s="136"/>
      <c r="FU1026" s="136"/>
      <c r="FV1026" s="136"/>
      <c r="FW1026" s="136"/>
      <c r="FX1026" s="136"/>
      <c r="FY1026" s="136"/>
      <c r="FZ1026" s="136"/>
      <c r="GA1026" s="136"/>
      <c r="GB1026" s="136"/>
      <c r="GC1026" s="136"/>
      <c r="GD1026" s="136"/>
      <c r="GE1026" s="136"/>
      <c r="GF1026" s="136"/>
      <c r="GG1026" s="136"/>
      <c r="GH1026" s="136"/>
      <c r="GI1026" s="136"/>
      <c r="GJ1026" s="136"/>
      <c r="GK1026" s="136"/>
      <c r="GL1026" s="136"/>
      <c r="GM1026" s="136"/>
      <c r="GN1026" s="136"/>
      <c r="GO1026" s="136"/>
      <c r="GP1026" s="136"/>
      <c r="GQ1026" s="136"/>
      <c r="GR1026" s="136"/>
      <c r="GS1026" s="136"/>
      <c r="GT1026" s="136"/>
      <c r="GU1026" s="136"/>
      <c r="GV1026" s="136"/>
      <c r="GW1026" s="136"/>
      <c r="GX1026" s="136"/>
      <c r="GY1026" s="136"/>
      <c r="GZ1026" s="136"/>
      <c r="HA1026" s="136"/>
      <c r="HB1026" s="136"/>
      <c r="HC1026" s="136"/>
      <c r="HD1026" s="136"/>
      <c r="HE1026" s="136"/>
      <c r="HF1026" s="136"/>
      <c r="HG1026" s="136"/>
      <c r="HH1026" s="136"/>
      <c r="HI1026" s="136"/>
      <c r="HJ1026" s="136"/>
      <c r="HK1026" s="136"/>
      <c r="HL1026" s="136"/>
      <c r="HM1026" s="136"/>
      <c r="HN1026" s="136"/>
      <c r="HO1026" s="136"/>
      <c r="HP1026" s="136"/>
      <c r="HQ1026" s="136"/>
      <c r="HR1026" s="136"/>
      <c r="HS1026" s="136"/>
      <c r="HT1026" s="136"/>
      <c r="HU1026" s="136"/>
      <c r="HV1026" s="136"/>
      <c r="HW1026" s="136"/>
      <c r="HX1026" s="136"/>
      <c r="HY1026" s="136"/>
      <c r="HZ1026" s="136"/>
      <c r="IA1026" s="136"/>
      <c r="IB1026" s="136"/>
      <c r="IC1026" s="136"/>
      <c r="ID1026" s="136"/>
      <c r="IE1026" s="136"/>
      <c r="IF1026" s="136"/>
      <c r="IG1026" s="136"/>
    </row>
    <row r="1027" spans="1:241" ht="15" customHeight="1" x14ac:dyDescent="0.25">
      <c r="A1027" s="197" t="s">
        <v>501</v>
      </c>
      <c r="B1027" s="205">
        <v>9496517</v>
      </c>
      <c r="C1027" s="205">
        <v>1975541</v>
      </c>
      <c r="D1027" s="205">
        <v>585769</v>
      </c>
      <c r="E1027" s="205">
        <v>914730</v>
      </c>
      <c r="F1027" s="205">
        <v>1520541</v>
      </c>
      <c r="G1027" s="205">
        <v>295885</v>
      </c>
      <c r="H1027" s="242">
        <v>14788983</v>
      </c>
      <c r="I1027" s="136"/>
      <c r="J1027" s="197" t="s">
        <v>543</v>
      </c>
      <c r="K1027" s="205">
        <v>7646604</v>
      </c>
      <c r="L1027" s="205">
        <v>2956284</v>
      </c>
      <c r="M1027" s="205">
        <v>750053</v>
      </c>
      <c r="N1027" s="205">
        <v>1139232</v>
      </c>
      <c r="O1027" s="205">
        <v>2034028</v>
      </c>
      <c r="P1027" s="205">
        <v>380773</v>
      </c>
      <c r="Q1027" s="242">
        <v>14906974</v>
      </c>
      <c r="R1027" s="136"/>
      <c r="S1027" s="136"/>
      <c r="T1027" s="136"/>
      <c r="U1027" s="136"/>
      <c r="V1027" s="136"/>
      <c r="W1027" s="136"/>
      <c r="X1027" s="136"/>
      <c r="Y1027" s="136"/>
      <c r="Z1027" s="136"/>
      <c r="AA1027" s="136"/>
      <c r="AB1027" s="136"/>
      <c r="AC1027" s="136"/>
      <c r="AD1027" s="136"/>
      <c r="AE1027" s="136"/>
      <c r="AF1027" s="136"/>
      <c r="AG1027" s="136"/>
      <c r="AH1027" s="136"/>
      <c r="AI1027" s="136"/>
      <c r="AJ1027" s="136"/>
      <c r="AK1027" s="136"/>
      <c r="AL1027" s="136"/>
      <c r="AM1027" s="136"/>
      <c r="AN1027" s="136"/>
      <c r="AO1027" s="136"/>
      <c r="AP1027" s="136"/>
      <c r="AQ1027" s="136"/>
      <c r="AR1027" s="136"/>
      <c r="AS1027" s="136"/>
      <c r="AT1027" s="136"/>
      <c r="AU1027" s="136"/>
      <c r="AV1027" s="136"/>
      <c r="AW1027" s="136"/>
      <c r="AX1027" s="136"/>
      <c r="AY1027" s="136"/>
      <c r="AZ1027" s="136"/>
      <c r="BA1027" s="136"/>
      <c r="BB1027" s="136"/>
      <c r="BC1027" s="136"/>
      <c r="BD1027" s="136"/>
      <c r="BE1027" s="136"/>
      <c r="BF1027" s="136"/>
      <c r="BG1027" s="136"/>
      <c r="BH1027" s="136"/>
      <c r="BI1027" s="136"/>
      <c r="BJ1027" s="136"/>
      <c r="BK1027" s="136"/>
      <c r="BL1027" s="136"/>
      <c r="BM1027" s="136"/>
      <c r="BN1027" s="136"/>
      <c r="BO1027" s="136"/>
      <c r="BP1027" s="136"/>
      <c r="BQ1027" s="136"/>
      <c r="BR1027" s="136"/>
      <c r="BS1027" s="136"/>
      <c r="BT1027" s="136"/>
      <c r="BU1027" s="136"/>
      <c r="BV1027" s="136"/>
      <c r="BW1027" s="136"/>
      <c r="BX1027" s="136"/>
      <c r="BY1027" s="136"/>
      <c r="BZ1027" s="136"/>
      <c r="CA1027" s="136"/>
      <c r="CB1027" s="136"/>
      <c r="CC1027" s="136"/>
      <c r="CD1027" s="136"/>
      <c r="CE1027" s="136"/>
      <c r="CF1027" s="136"/>
      <c r="CG1027" s="136"/>
      <c r="CH1027" s="136"/>
      <c r="CI1027" s="136"/>
      <c r="CJ1027" s="136"/>
      <c r="CK1027" s="136"/>
      <c r="CL1027" s="136"/>
      <c r="CM1027" s="136"/>
      <c r="CN1027" s="136"/>
      <c r="CO1027" s="136"/>
      <c r="CP1027" s="136"/>
      <c r="CQ1027" s="136"/>
      <c r="CR1027" s="136"/>
      <c r="CS1027" s="136"/>
      <c r="CT1027" s="136"/>
      <c r="CU1027" s="136"/>
      <c r="CV1027" s="136"/>
      <c r="CW1027" s="136"/>
      <c r="CX1027" s="136"/>
      <c r="CY1027" s="136"/>
      <c r="CZ1027" s="136"/>
      <c r="DA1027" s="136"/>
      <c r="DB1027" s="136"/>
      <c r="DC1027" s="136"/>
      <c r="DD1027" s="136"/>
      <c r="DE1027" s="136"/>
      <c r="DF1027" s="136"/>
      <c r="DG1027" s="136"/>
      <c r="DH1027" s="136"/>
      <c r="DI1027" s="136"/>
      <c r="DJ1027" s="136"/>
      <c r="DK1027" s="136"/>
      <c r="DL1027" s="136"/>
      <c r="DM1027" s="136"/>
      <c r="DN1027" s="136"/>
      <c r="DO1027" s="136"/>
      <c r="DP1027" s="136"/>
      <c r="DQ1027" s="136"/>
      <c r="DR1027" s="136"/>
      <c r="DS1027" s="136"/>
      <c r="DT1027" s="136"/>
      <c r="DU1027" s="136"/>
      <c r="DV1027" s="136"/>
      <c r="DW1027" s="136"/>
      <c r="DX1027" s="136"/>
      <c r="DY1027" s="136"/>
      <c r="DZ1027" s="136"/>
      <c r="EA1027" s="136"/>
      <c r="EB1027" s="136"/>
      <c r="EC1027" s="136"/>
      <c r="ED1027" s="136"/>
      <c r="EE1027" s="136"/>
      <c r="EF1027" s="136"/>
      <c r="EG1027" s="136"/>
      <c r="EH1027" s="136"/>
      <c r="EI1027" s="136"/>
      <c r="EJ1027" s="136"/>
      <c r="EK1027" s="136"/>
      <c r="EL1027" s="136"/>
      <c r="EM1027" s="136"/>
      <c r="EN1027" s="136"/>
      <c r="EO1027" s="136"/>
      <c r="EP1027" s="136"/>
      <c r="EQ1027" s="136"/>
      <c r="ER1027" s="136"/>
      <c r="ES1027" s="136"/>
      <c r="ET1027" s="136"/>
      <c r="EU1027" s="136"/>
      <c r="EV1027" s="136"/>
      <c r="EW1027" s="136"/>
      <c r="EX1027" s="136"/>
      <c r="EY1027" s="136"/>
      <c r="EZ1027" s="136"/>
      <c r="FA1027" s="136"/>
      <c r="FB1027" s="136"/>
      <c r="FC1027" s="136"/>
      <c r="FD1027" s="136"/>
      <c r="FE1027" s="136"/>
      <c r="FF1027" s="136"/>
      <c r="FG1027" s="136"/>
      <c r="FH1027" s="136"/>
      <c r="FI1027" s="136"/>
      <c r="FJ1027" s="136"/>
      <c r="FK1027" s="136"/>
      <c r="FL1027" s="136"/>
      <c r="FM1027" s="136"/>
      <c r="FN1027" s="136"/>
      <c r="FO1027" s="136"/>
      <c r="FP1027" s="136"/>
      <c r="FQ1027" s="136"/>
      <c r="FR1027" s="136"/>
      <c r="FS1027" s="136"/>
      <c r="FT1027" s="136"/>
      <c r="FU1027" s="136"/>
      <c r="FV1027" s="136"/>
      <c r="FW1027" s="136"/>
      <c r="FX1027" s="136"/>
      <c r="FY1027" s="136"/>
      <c r="FZ1027" s="136"/>
      <c r="GA1027" s="136"/>
      <c r="GB1027" s="136"/>
      <c r="GC1027" s="136"/>
      <c r="GD1027" s="136"/>
      <c r="GE1027" s="136"/>
      <c r="GF1027" s="136"/>
      <c r="GG1027" s="136"/>
      <c r="GH1027" s="136"/>
      <c r="GI1027" s="136"/>
      <c r="GJ1027" s="136"/>
      <c r="GK1027" s="136"/>
      <c r="GL1027" s="136"/>
      <c r="GM1027" s="136"/>
      <c r="GN1027" s="136"/>
      <c r="GO1027" s="136"/>
      <c r="GP1027" s="136"/>
      <c r="GQ1027" s="136"/>
      <c r="GR1027" s="136"/>
      <c r="GS1027" s="136"/>
      <c r="GT1027" s="136"/>
      <c r="GU1027" s="136"/>
      <c r="GV1027" s="136"/>
      <c r="GW1027" s="136"/>
      <c r="GX1027" s="136"/>
      <c r="GY1027" s="136"/>
      <c r="GZ1027" s="136"/>
      <c r="HA1027" s="136"/>
      <c r="HB1027" s="136"/>
      <c r="HC1027" s="136"/>
      <c r="HD1027" s="136"/>
      <c r="HE1027" s="136"/>
      <c r="HF1027" s="136"/>
      <c r="HG1027" s="136"/>
      <c r="HH1027" s="136"/>
      <c r="HI1027" s="136"/>
      <c r="HJ1027" s="136"/>
      <c r="HK1027" s="136"/>
      <c r="HL1027" s="136"/>
      <c r="HM1027" s="136"/>
      <c r="HN1027" s="136"/>
      <c r="HO1027" s="136"/>
      <c r="HP1027" s="136"/>
      <c r="HQ1027" s="136"/>
      <c r="HR1027" s="136"/>
      <c r="HS1027" s="136"/>
      <c r="HT1027" s="136"/>
      <c r="HU1027" s="136"/>
      <c r="HV1027" s="136"/>
      <c r="HW1027" s="136"/>
      <c r="HX1027" s="136"/>
      <c r="HY1027" s="136"/>
      <c r="HZ1027" s="136"/>
      <c r="IA1027" s="136"/>
      <c r="IB1027" s="136"/>
      <c r="IC1027" s="136"/>
      <c r="ID1027" s="136"/>
      <c r="IE1027" s="136"/>
      <c r="IF1027" s="136"/>
      <c r="IG1027" s="136"/>
    </row>
    <row r="1028" spans="1:241" ht="15" customHeight="1" x14ac:dyDescent="0.25">
      <c r="A1028" s="197" t="s">
        <v>721</v>
      </c>
      <c r="B1028" s="205">
        <v>10291284</v>
      </c>
      <c r="C1028" s="205">
        <v>3717120</v>
      </c>
      <c r="D1028" s="205">
        <v>791183</v>
      </c>
      <c r="E1028" s="205">
        <v>1038999</v>
      </c>
      <c r="F1028" s="205">
        <v>1613077</v>
      </c>
      <c r="G1028" s="205">
        <v>324803</v>
      </c>
      <c r="H1028" s="242">
        <v>17776466</v>
      </c>
      <c r="I1028" s="136"/>
      <c r="J1028" s="197" t="s">
        <v>544</v>
      </c>
      <c r="K1028" s="205">
        <v>5321468</v>
      </c>
      <c r="L1028" s="205">
        <v>2103398</v>
      </c>
      <c r="M1028" s="205">
        <v>548577</v>
      </c>
      <c r="N1028" s="205">
        <v>951402</v>
      </c>
      <c r="O1028" s="205">
        <v>1470692</v>
      </c>
      <c r="P1028" s="205">
        <v>278704</v>
      </c>
      <c r="Q1028" s="242">
        <v>10674241</v>
      </c>
      <c r="R1028" s="136"/>
      <c r="S1028" s="136"/>
      <c r="T1028" s="136"/>
      <c r="U1028" s="136"/>
      <c r="V1028" s="136"/>
      <c r="W1028" s="136"/>
      <c r="X1028" s="136"/>
      <c r="Y1028" s="136"/>
      <c r="Z1028" s="136"/>
      <c r="AA1028" s="136"/>
      <c r="AB1028" s="136"/>
      <c r="AC1028" s="136"/>
      <c r="AD1028" s="136"/>
      <c r="AE1028" s="136"/>
      <c r="AF1028" s="136"/>
      <c r="AG1028" s="136"/>
      <c r="AH1028" s="136"/>
      <c r="AI1028" s="136"/>
      <c r="AJ1028" s="136"/>
      <c r="AK1028" s="136"/>
      <c r="AL1028" s="136"/>
      <c r="AM1028" s="136"/>
      <c r="AN1028" s="136"/>
      <c r="AO1028" s="136"/>
      <c r="AP1028" s="136"/>
      <c r="AQ1028" s="136"/>
      <c r="AR1028" s="136"/>
      <c r="AS1028" s="136"/>
      <c r="AT1028" s="136"/>
      <c r="AU1028" s="136"/>
      <c r="AV1028" s="136"/>
      <c r="AW1028" s="136"/>
      <c r="AX1028" s="136"/>
      <c r="AY1028" s="136"/>
      <c r="AZ1028" s="136"/>
      <c r="BA1028" s="136"/>
      <c r="BB1028" s="136"/>
      <c r="BC1028" s="136"/>
      <c r="BD1028" s="136"/>
      <c r="BE1028" s="136"/>
      <c r="BF1028" s="136"/>
      <c r="BG1028" s="136"/>
      <c r="BH1028" s="136"/>
      <c r="BI1028" s="136"/>
      <c r="BJ1028" s="136"/>
      <c r="BK1028" s="136"/>
      <c r="BL1028" s="136"/>
      <c r="BM1028" s="136"/>
      <c r="BN1028" s="136"/>
      <c r="BO1028" s="136"/>
      <c r="BP1028" s="136"/>
      <c r="BQ1028" s="136"/>
      <c r="BR1028" s="136"/>
      <c r="BS1028" s="136"/>
      <c r="BT1028" s="136"/>
      <c r="BU1028" s="136"/>
      <c r="BV1028" s="136"/>
      <c r="BW1028" s="136"/>
      <c r="BX1028" s="136"/>
      <c r="BY1028" s="136"/>
      <c r="BZ1028" s="136"/>
      <c r="CA1028" s="136"/>
      <c r="CB1028" s="136"/>
      <c r="CC1028" s="136"/>
      <c r="CD1028" s="136"/>
      <c r="CE1028" s="136"/>
      <c r="CF1028" s="136"/>
      <c r="CG1028" s="136"/>
      <c r="CH1028" s="136"/>
      <c r="CI1028" s="136"/>
      <c r="CJ1028" s="136"/>
      <c r="CK1028" s="136"/>
      <c r="CL1028" s="136"/>
      <c r="CM1028" s="136"/>
      <c r="CN1028" s="136"/>
      <c r="CO1028" s="136"/>
      <c r="CP1028" s="136"/>
      <c r="CQ1028" s="136"/>
      <c r="CR1028" s="136"/>
      <c r="CS1028" s="136"/>
      <c r="CT1028" s="136"/>
      <c r="CU1028" s="136"/>
      <c r="CV1028" s="136"/>
      <c r="CW1028" s="136"/>
      <c r="CX1028" s="136"/>
      <c r="CY1028" s="136"/>
      <c r="CZ1028" s="136"/>
      <c r="DA1028" s="136"/>
      <c r="DB1028" s="136"/>
      <c r="DC1028" s="136"/>
      <c r="DD1028" s="136"/>
      <c r="DE1028" s="136"/>
      <c r="DF1028" s="136"/>
      <c r="DG1028" s="136"/>
      <c r="DH1028" s="136"/>
      <c r="DI1028" s="136"/>
      <c r="DJ1028" s="136"/>
      <c r="DK1028" s="136"/>
      <c r="DL1028" s="136"/>
      <c r="DM1028" s="136"/>
      <c r="DN1028" s="136"/>
      <c r="DO1028" s="136"/>
      <c r="DP1028" s="136"/>
      <c r="DQ1028" s="136"/>
      <c r="DR1028" s="136"/>
      <c r="DS1028" s="136"/>
      <c r="DT1028" s="136"/>
      <c r="DU1028" s="136"/>
      <c r="DV1028" s="136"/>
      <c r="DW1028" s="136"/>
      <c r="DX1028" s="136"/>
      <c r="DY1028" s="136"/>
      <c r="DZ1028" s="136"/>
      <c r="EA1028" s="136"/>
      <c r="EB1028" s="136"/>
      <c r="EC1028" s="136"/>
      <c r="ED1028" s="136"/>
      <c r="EE1028" s="136"/>
      <c r="EF1028" s="136"/>
      <c r="EG1028" s="136"/>
      <c r="EH1028" s="136"/>
      <c r="EI1028" s="136"/>
      <c r="EJ1028" s="136"/>
      <c r="EK1028" s="136"/>
      <c r="EL1028" s="136"/>
      <c r="EM1028" s="136"/>
      <c r="EN1028" s="136"/>
      <c r="EO1028" s="136"/>
      <c r="EP1028" s="136"/>
      <c r="EQ1028" s="136"/>
      <c r="ER1028" s="136"/>
      <c r="ES1028" s="136"/>
      <c r="ET1028" s="136"/>
      <c r="EU1028" s="136"/>
      <c r="EV1028" s="136"/>
      <c r="EW1028" s="136"/>
      <c r="EX1028" s="136"/>
      <c r="EY1028" s="136"/>
      <c r="EZ1028" s="136"/>
      <c r="FA1028" s="136"/>
      <c r="FB1028" s="136"/>
      <c r="FC1028" s="136"/>
      <c r="FD1028" s="136"/>
      <c r="FE1028" s="136"/>
      <c r="FF1028" s="136"/>
      <c r="FG1028" s="136"/>
      <c r="FH1028" s="136"/>
      <c r="FI1028" s="136"/>
      <c r="FJ1028" s="136"/>
      <c r="FK1028" s="136"/>
      <c r="FL1028" s="136"/>
      <c r="FM1028" s="136"/>
      <c r="FN1028" s="136"/>
      <c r="FO1028" s="136"/>
      <c r="FP1028" s="136"/>
      <c r="FQ1028" s="136"/>
      <c r="FR1028" s="136"/>
      <c r="FS1028" s="136"/>
      <c r="FT1028" s="136"/>
      <c r="FU1028" s="136"/>
      <c r="FV1028" s="136"/>
      <c r="FW1028" s="136"/>
      <c r="FX1028" s="136"/>
      <c r="FY1028" s="136"/>
      <c r="FZ1028" s="136"/>
      <c r="GA1028" s="136"/>
      <c r="GB1028" s="136"/>
      <c r="GC1028" s="136"/>
      <c r="GD1028" s="136"/>
      <c r="GE1028" s="136"/>
      <c r="GF1028" s="136"/>
      <c r="GG1028" s="136"/>
      <c r="GH1028" s="136"/>
      <c r="GI1028" s="136"/>
      <c r="GJ1028" s="136"/>
      <c r="GK1028" s="136"/>
      <c r="GL1028" s="136"/>
      <c r="GM1028" s="136"/>
      <c r="GN1028" s="136"/>
      <c r="GO1028" s="136"/>
      <c r="GP1028" s="136"/>
      <c r="GQ1028" s="136"/>
      <c r="GR1028" s="136"/>
      <c r="GS1028" s="136"/>
      <c r="GT1028" s="136"/>
      <c r="GU1028" s="136"/>
      <c r="GV1028" s="136"/>
      <c r="GW1028" s="136"/>
      <c r="GX1028" s="136"/>
      <c r="GY1028" s="136"/>
      <c r="GZ1028" s="136"/>
      <c r="HA1028" s="136"/>
      <c r="HB1028" s="136"/>
      <c r="HC1028" s="136"/>
      <c r="HD1028" s="136"/>
      <c r="HE1028" s="136"/>
      <c r="HF1028" s="136"/>
      <c r="HG1028" s="136"/>
      <c r="HH1028" s="136"/>
      <c r="HI1028" s="136"/>
      <c r="HJ1028" s="136"/>
      <c r="HK1028" s="136"/>
      <c r="HL1028" s="136"/>
      <c r="HM1028" s="136"/>
      <c r="HN1028" s="136"/>
      <c r="HO1028" s="136"/>
      <c r="HP1028" s="136"/>
      <c r="HQ1028" s="136"/>
      <c r="HR1028" s="136"/>
      <c r="HS1028" s="136"/>
      <c r="HT1028" s="136"/>
      <c r="HU1028" s="136"/>
      <c r="HV1028" s="136"/>
      <c r="HW1028" s="136"/>
      <c r="HX1028" s="136"/>
      <c r="HY1028" s="136"/>
      <c r="HZ1028" s="136"/>
      <c r="IA1028" s="136"/>
      <c r="IB1028" s="136"/>
      <c r="IC1028" s="136"/>
      <c r="ID1028" s="136"/>
      <c r="IE1028" s="136"/>
      <c r="IF1028" s="136"/>
      <c r="IG1028" s="136"/>
    </row>
    <row r="1029" spans="1:241" ht="15" customHeight="1" x14ac:dyDescent="0.25">
      <c r="A1029" s="197" t="s">
        <v>648</v>
      </c>
      <c r="B1029" s="205">
        <v>5360968</v>
      </c>
      <c r="C1029" s="205">
        <v>2626034</v>
      </c>
      <c r="D1029" s="205">
        <v>454841</v>
      </c>
      <c r="E1029" s="205">
        <v>787191</v>
      </c>
      <c r="F1029" s="205">
        <v>1471920</v>
      </c>
      <c r="G1029" s="205">
        <v>271627</v>
      </c>
      <c r="H1029" s="242">
        <v>10972581</v>
      </c>
      <c r="I1029" s="136"/>
      <c r="J1029" s="197" t="s">
        <v>731</v>
      </c>
      <c r="K1029" s="205">
        <v>7723146</v>
      </c>
      <c r="L1029" s="205">
        <v>3983616</v>
      </c>
      <c r="M1029" s="205">
        <v>568045</v>
      </c>
      <c r="N1029" s="205">
        <v>1264218</v>
      </c>
      <c r="O1029" s="205">
        <v>2609418</v>
      </c>
      <c r="P1029" s="205">
        <v>355459</v>
      </c>
      <c r="Q1029" s="242">
        <v>16503902</v>
      </c>
      <c r="R1029" s="136"/>
      <c r="S1029" s="136"/>
      <c r="T1029" s="136"/>
      <c r="U1029" s="136"/>
      <c r="V1029" s="136"/>
      <c r="W1029" s="136"/>
      <c r="X1029" s="136"/>
      <c r="Y1029" s="136"/>
      <c r="Z1029" s="136"/>
      <c r="AA1029" s="136"/>
      <c r="AB1029" s="136"/>
      <c r="AC1029" s="136"/>
      <c r="AD1029" s="136"/>
      <c r="AE1029" s="136"/>
      <c r="AF1029" s="136"/>
      <c r="AG1029" s="136"/>
      <c r="AH1029" s="136"/>
      <c r="AI1029" s="136"/>
      <c r="AJ1029" s="136"/>
      <c r="AK1029" s="136"/>
      <c r="AL1029" s="136"/>
      <c r="AM1029" s="136"/>
      <c r="AN1029" s="136"/>
      <c r="AO1029" s="136"/>
      <c r="AP1029" s="136"/>
      <c r="AQ1029" s="136"/>
      <c r="AR1029" s="136"/>
      <c r="AS1029" s="136"/>
      <c r="AT1029" s="136"/>
      <c r="AU1029" s="136"/>
      <c r="AV1029" s="136"/>
      <c r="AW1029" s="136"/>
      <c r="AX1029" s="136"/>
      <c r="AY1029" s="136"/>
      <c r="AZ1029" s="136"/>
      <c r="BA1029" s="136"/>
      <c r="BB1029" s="136"/>
      <c r="BC1029" s="136"/>
      <c r="BD1029" s="136"/>
      <c r="BE1029" s="136"/>
      <c r="BF1029" s="136"/>
      <c r="BG1029" s="136"/>
      <c r="BH1029" s="136"/>
      <c r="BI1029" s="136"/>
      <c r="BJ1029" s="136"/>
      <c r="BK1029" s="136"/>
      <c r="BL1029" s="136"/>
      <c r="BM1029" s="136"/>
      <c r="BN1029" s="136"/>
      <c r="BO1029" s="136"/>
      <c r="BP1029" s="136"/>
      <c r="BQ1029" s="136"/>
      <c r="BR1029" s="136"/>
      <c r="BS1029" s="136"/>
      <c r="BT1029" s="136"/>
      <c r="BU1029" s="136"/>
      <c r="BV1029" s="136"/>
      <c r="BW1029" s="136"/>
      <c r="BX1029" s="136"/>
      <c r="BY1029" s="136"/>
      <c r="BZ1029" s="136"/>
      <c r="CA1029" s="136"/>
      <c r="CB1029" s="136"/>
      <c r="CC1029" s="136"/>
      <c r="CD1029" s="136"/>
      <c r="CE1029" s="136"/>
      <c r="CF1029" s="136"/>
      <c r="CG1029" s="136"/>
      <c r="CH1029" s="136"/>
      <c r="CI1029" s="136"/>
      <c r="CJ1029" s="136"/>
      <c r="CK1029" s="136"/>
      <c r="CL1029" s="136"/>
      <c r="CM1029" s="136"/>
      <c r="CN1029" s="136"/>
      <c r="CO1029" s="136"/>
      <c r="CP1029" s="136"/>
      <c r="CQ1029" s="136"/>
      <c r="CR1029" s="136"/>
      <c r="CS1029" s="136"/>
      <c r="CT1029" s="136"/>
      <c r="CU1029" s="136"/>
      <c r="CV1029" s="136"/>
      <c r="CW1029" s="136"/>
      <c r="CX1029" s="136"/>
      <c r="CY1029" s="136"/>
      <c r="CZ1029" s="136"/>
      <c r="DA1029" s="136"/>
      <c r="DB1029" s="136"/>
      <c r="DC1029" s="136"/>
      <c r="DD1029" s="136"/>
      <c r="DE1029" s="136"/>
      <c r="DF1029" s="136"/>
      <c r="DG1029" s="136"/>
      <c r="DH1029" s="136"/>
      <c r="DI1029" s="136"/>
      <c r="DJ1029" s="136"/>
      <c r="DK1029" s="136"/>
      <c r="DL1029" s="136"/>
      <c r="DM1029" s="136"/>
      <c r="DN1029" s="136"/>
      <c r="DO1029" s="136"/>
      <c r="DP1029" s="136"/>
      <c r="DQ1029" s="136"/>
      <c r="DR1029" s="136"/>
      <c r="DS1029" s="136"/>
      <c r="DT1029" s="136"/>
      <c r="DU1029" s="136"/>
      <c r="DV1029" s="136"/>
      <c r="DW1029" s="136"/>
      <c r="DX1029" s="136"/>
      <c r="DY1029" s="136"/>
      <c r="DZ1029" s="136"/>
      <c r="EA1029" s="136"/>
      <c r="EB1029" s="136"/>
      <c r="EC1029" s="136"/>
      <c r="ED1029" s="136"/>
      <c r="EE1029" s="136"/>
      <c r="EF1029" s="136"/>
      <c r="EG1029" s="136"/>
      <c r="EH1029" s="136"/>
      <c r="EI1029" s="136"/>
      <c r="EJ1029" s="136"/>
      <c r="EK1029" s="136"/>
      <c r="EL1029" s="136"/>
      <c r="EM1029" s="136"/>
      <c r="EN1029" s="136"/>
      <c r="EO1029" s="136"/>
      <c r="EP1029" s="136"/>
      <c r="EQ1029" s="136"/>
      <c r="ER1029" s="136"/>
      <c r="ES1029" s="136"/>
      <c r="ET1029" s="136"/>
      <c r="EU1029" s="136"/>
      <c r="EV1029" s="136"/>
      <c r="EW1029" s="136"/>
      <c r="EX1029" s="136"/>
      <c r="EY1029" s="136"/>
      <c r="EZ1029" s="136"/>
      <c r="FA1029" s="136"/>
      <c r="FB1029" s="136"/>
      <c r="FC1029" s="136"/>
      <c r="FD1029" s="136"/>
      <c r="FE1029" s="136"/>
      <c r="FF1029" s="136"/>
      <c r="FG1029" s="136"/>
      <c r="FH1029" s="136"/>
      <c r="FI1029" s="136"/>
      <c r="FJ1029" s="136"/>
      <c r="FK1029" s="136"/>
      <c r="FL1029" s="136"/>
      <c r="FM1029" s="136"/>
      <c r="FN1029" s="136"/>
      <c r="FO1029" s="136"/>
      <c r="FP1029" s="136"/>
      <c r="FQ1029" s="136"/>
      <c r="FR1029" s="136"/>
      <c r="FS1029" s="136"/>
      <c r="FT1029" s="136"/>
      <c r="FU1029" s="136"/>
      <c r="FV1029" s="136"/>
      <c r="FW1029" s="136"/>
      <c r="FX1029" s="136"/>
      <c r="FY1029" s="136"/>
      <c r="FZ1029" s="136"/>
      <c r="GA1029" s="136"/>
      <c r="GB1029" s="136"/>
      <c r="GC1029" s="136"/>
      <c r="GD1029" s="136"/>
      <c r="GE1029" s="136"/>
      <c r="GF1029" s="136"/>
      <c r="GG1029" s="136"/>
      <c r="GH1029" s="136"/>
      <c r="GI1029" s="136"/>
      <c r="GJ1029" s="136"/>
      <c r="GK1029" s="136"/>
      <c r="GL1029" s="136"/>
      <c r="GM1029" s="136"/>
      <c r="GN1029" s="136"/>
      <c r="GO1029" s="136"/>
      <c r="GP1029" s="136"/>
      <c r="GQ1029" s="136"/>
      <c r="GR1029" s="136"/>
      <c r="GS1029" s="136"/>
      <c r="GT1029" s="136"/>
      <c r="GU1029" s="136"/>
      <c r="GV1029" s="136"/>
      <c r="GW1029" s="136"/>
      <c r="GX1029" s="136"/>
      <c r="GY1029" s="136"/>
      <c r="GZ1029" s="136"/>
      <c r="HA1029" s="136"/>
      <c r="HB1029" s="136"/>
      <c r="HC1029" s="136"/>
      <c r="HD1029" s="136"/>
      <c r="HE1029" s="136"/>
      <c r="HF1029" s="136"/>
      <c r="HG1029" s="136"/>
      <c r="HH1029" s="136"/>
      <c r="HI1029" s="136"/>
      <c r="HJ1029" s="136"/>
      <c r="HK1029" s="136"/>
      <c r="HL1029" s="136"/>
      <c r="HM1029" s="136"/>
      <c r="HN1029" s="136"/>
      <c r="HO1029" s="136"/>
      <c r="HP1029" s="136"/>
      <c r="HQ1029" s="136"/>
      <c r="HR1029" s="136"/>
      <c r="HS1029" s="136"/>
      <c r="HT1029" s="136"/>
      <c r="HU1029" s="136"/>
      <c r="HV1029" s="136"/>
      <c r="HW1029" s="136"/>
      <c r="HX1029" s="136"/>
      <c r="HY1029" s="136"/>
      <c r="HZ1029" s="136"/>
      <c r="IA1029" s="136"/>
      <c r="IB1029" s="136"/>
      <c r="IC1029" s="136"/>
      <c r="ID1029" s="136"/>
      <c r="IE1029" s="136"/>
      <c r="IF1029" s="136"/>
      <c r="IG1029" s="136"/>
    </row>
    <row r="1030" spans="1:241" ht="15" customHeight="1" x14ac:dyDescent="0.25">
      <c r="A1030" s="197" t="s">
        <v>504</v>
      </c>
      <c r="B1030" s="205">
        <v>4530275</v>
      </c>
      <c r="C1030" s="205">
        <v>1673544</v>
      </c>
      <c r="D1030" s="205">
        <v>437590</v>
      </c>
      <c r="E1030" s="205">
        <v>1003260</v>
      </c>
      <c r="F1030" s="205">
        <v>1216257</v>
      </c>
      <c r="G1030" s="205">
        <v>243253</v>
      </c>
      <c r="H1030" s="242">
        <v>9104179</v>
      </c>
      <c r="I1030" s="136"/>
      <c r="J1030" s="197" t="s">
        <v>657</v>
      </c>
      <c r="K1030" s="205">
        <v>4825566</v>
      </c>
      <c r="L1030" s="205">
        <v>3096972</v>
      </c>
      <c r="M1030" s="205">
        <v>623704</v>
      </c>
      <c r="N1030" s="205">
        <v>862017</v>
      </c>
      <c r="O1030" s="205">
        <v>1714337</v>
      </c>
      <c r="P1030" s="205">
        <v>269098</v>
      </c>
      <c r="Q1030" s="242">
        <v>11391694</v>
      </c>
      <c r="R1030" s="136"/>
      <c r="S1030" s="136"/>
      <c r="T1030" s="136"/>
      <c r="U1030" s="136"/>
      <c r="V1030" s="136"/>
      <c r="W1030" s="136"/>
      <c r="X1030" s="136"/>
      <c r="Y1030" s="136"/>
      <c r="Z1030" s="136"/>
      <c r="AA1030" s="136"/>
      <c r="AB1030" s="136"/>
      <c r="AC1030" s="136"/>
      <c r="AD1030" s="136"/>
      <c r="AE1030" s="136"/>
      <c r="AF1030" s="136"/>
      <c r="AG1030" s="136"/>
      <c r="AH1030" s="136"/>
      <c r="AI1030" s="136"/>
      <c r="AJ1030" s="136"/>
      <c r="AK1030" s="136"/>
      <c r="AL1030" s="136"/>
      <c r="AM1030" s="136"/>
      <c r="AN1030" s="136"/>
      <c r="AO1030" s="136"/>
      <c r="AP1030" s="136"/>
      <c r="AQ1030" s="136"/>
      <c r="AR1030" s="136"/>
      <c r="AS1030" s="136"/>
      <c r="AT1030" s="136"/>
      <c r="AU1030" s="136"/>
      <c r="AV1030" s="136"/>
      <c r="AW1030" s="136"/>
      <c r="AX1030" s="136"/>
      <c r="AY1030" s="136"/>
      <c r="AZ1030" s="136"/>
      <c r="BA1030" s="136"/>
      <c r="BB1030" s="136"/>
      <c r="BC1030" s="136"/>
      <c r="BD1030" s="136"/>
      <c r="BE1030" s="136"/>
      <c r="BF1030" s="136"/>
      <c r="BG1030" s="136"/>
      <c r="BH1030" s="136"/>
      <c r="BI1030" s="136"/>
      <c r="BJ1030" s="136"/>
      <c r="BK1030" s="136"/>
      <c r="BL1030" s="136"/>
      <c r="BM1030" s="136"/>
      <c r="BN1030" s="136"/>
      <c r="BO1030" s="136"/>
      <c r="BP1030" s="136"/>
      <c r="BQ1030" s="136"/>
      <c r="BR1030" s="136"/>
      <c r="BS1030" s="136"/>
      <c r="BT1030" s="136"/>
      <c r="BU1030" s="136"/>
      <c r="BV1030" s="136"/>
      <c r="BW1030" s="136"/>
      <c r="BX1030" s="136"/>
      <c r="BY1030" s="136"/>
      <c r="BZ1030" s="136"/>
      <c r="CA1030" s="136"/>
      <c r="CB1030" s="136"/>
      <c r="CC1030" s="136"/>
      <c r="CD1030" s="136"/>
      <c r="CE1030" s="136"/>
      <c r="CF1030" s="136"/>
      <c r="CG1030" s="136"/>
      <c r="CH1030" s="136"/>
      <c r="CI1030" s="136"/>
      <c r="CJ1030" s="136"/>
      <c r="CK1030" s="136"/>
      <c r="CL1030" s="136"/>
      <c r="CM1030" s="136"/>
      <c r="CN1030" s="136"/>
      <c r="CO1030" s="136"/>
      <c r="CP1030" s="136"/>
      <c r="CQ1030" s="136"/>
      <c r="CR1030" s="136"/>
      <c r="CS1030" s="136"/>
      <c r="CT1030" s="136"/>
      <c r="CU1030" s="136"/>
      <c r="CV1030" s="136"/>
      <c r="CW1030" s="136"/>
      <c r="CX1030" s="136"/>
      <c r="CY1030" s="136"/>
      <c r="CZ1030" s="136"/>
      <c r="DA1030" s="136"/>
      <c r="DB1030" s="136"/>
      <c r="DC1030" s="136"/>
      <c r="DD1030" s="136"/>
      <c r="DE1030" s="136"/>
      <c r="DF1030" s="136"/>
      <c r="DG1030" s="136"/>
      <c r="DH1030" s="136"/>
      <c r="DI1030" s="136"/>
      <c r="DJ1030" s="136"/>
      <c r="DK1030" s="136"/>
      <c r="DL1030" s="136"/>
      <c r="DM1030" s="136"/>
      <c r="DN1030" s="136"/>
      <c r="DO1030" s="136"/>
      <c r="DP1030" s="136"/>
      <c r="DQ1030" s="136"/>
      <c r="DR1030" s="136"/>
      <c r="DS1030" s="136"/>
      <c r="DT1030" s="136"/>
      <c r="DU1030" s="136"/>
      <c r="DV1030" s="136"/>
      <c r="DW1030" s="136"/>
      <c r="DX1030" s="136"/>
      <c r="DY1030" s="136"/>
      <c r="DZ1030" s="136"/>
      <c r="EA1030" s="136"/>
      <c r="EB1030" s="136"/>
      <c r="EC1030" s="136"/>
      <c r="ED1030" s="136"/>
      <c r="EE1030" s="136"/>
      <c r="EF1030" s="136"/>
      <c r="EG1030" s="136"/>
      <c r="EH1030" s="136"/>
      <c r="EI1030" s="136"/>
      <c r="EJ1030" s="136"/>
      <c r="EK1030" s="136"/>
      <c r="EL1030" s="136"/>
      <c r="EM1030" s="136"/>
      <c r="EN1030" s="136"/>
      <c r="EO1030" s="136"/>
      <c r="EP1030" s="136"/>
      <c r="EQ1030" s="136"/>
      <c r="ER1030" s="136"/>
      <c r="ES1030" s="136"/>
      <c r="ET1030" s="136"/>
      <c r="EU1030" s="136"/>
      <c r="EV1030" s="136"/>
      <c r="EW1030" s="136"/>
      <c r="EX1030" s="136"/>
      <c r="EY1030" s="136"/>
      <c r="EZ1030" s="136"/>
      <c r="FA1030" s="136"/>
      <c r="FB1030" s="136"/>
      <c r="FC1030" s="136"/>
      <c r="FD1030" s="136"/>
      <c r="FE1030" s="136"/>
      <c r="FF1030" s="136"/>
      <c r="FG1030" s="136"/>
      <c r="FH1030" s="136"/>
      <c r="FI1030" s="136"/>
      <c r="FJ1030" s="136"/>
      <c r="FK1030" s="136"/>
      <c r="FL1030" s="136"/>
      <c r="FM1030" s="136"/>
      <c r="FN1030" s="136"/>
      <c r="FO1030" s="136"/>
      <c r="FP1030" s="136"/>
      <c r="FQ1030" s="136"/>
      <c r="FR1030" s="136"/>
      <c r="FS1030" s="136"/>
      <c r="FT1030" s="136"/>
      <c r="FU1030" s="136"/>
      <c r="FV1030" s="136"/>
      <c r="FW1030" s="136"/>
      <c r="FX1030" s="136"/>
      <c r="FY1030" s="136"/>
      <c r="FZ1030" s="136"/>
      <c r="GA1030" s="136"/>
      <c r="GB1030" s="136"/>
      <c r="GC1030" s="136"/>
      <c r="GD1030" s="136"/>
      <c r="GE1030" s="136"/>
      <c r="GF1030" s="136"/>
      <c r="GG1030" s="136"/>
      <c r="GH1030" s="136"/>
      <c r="GI1030" s="136"/>
      <c r="GJ1030" s="136"/>
      <c r="GK1030" s="136"/>
      <c r="GL1030" s="136"/>
      <c r="GM1030" s="136"/>
      <c r="GN1030" s="136"/>
      <c r="GO1030" s="136"/>
      <c r="GP1030" s="136"/>
      <c r="GQ1030" s="136"/>
      <c r="GR1030" s="136"/>
      <c r="GS1030" s="136"/>
      <c r="GT1030" s="136"/>
      <c r="GU1030" s="136"/>
      <c r="GV1030" s="136"/>
      <c r="GW1030" s="136"/>
      <c r="GX1030" s="136"/>
      <c r="GY1030" s="136"/>
      <c r="GZ1030" s="136"/>
      <c r="HA1030" s="136"/>
      <c r="HB1030" s="136"/>
      <c r="HC1030" s="136"/>
      <c r="HD1030" s="136"/>
      <c r="HE1030" s="136"/>
      <c r="HF1030" s="136"/>
      <c r="HG1030" s="136"/>
      <c r="HH1030" s="136"/>
      <c r="HI1030" s="136"/>
      <c r="HJ1030" s="136"/>
      <c r="HK1030" s="136"/>
      <c r="HL1030" s="136"/>
      <c r="HM1030" s="136"/>
      <c r="HN1030" s="136"/>
      <c r="HO1030" s="136"/>
      <c r="HP1030" s="136"/>
      <c r="HQ1030" s="136"/>
      <c r="HR1030" s="136"/>
      <c r="HS1030" s="136"/>
      <c r="HT1030" s="136"/>
      <c r="HU1030" s="136"/>
      <c r="HV1030" s="136"/>
      <c r="HW1030" s="136"/>
      <c r="HX1030" s="136"/>
      <c r="HY1030" s="136"/>
      <c r="HZ1030" s="136"/>
      <c r="IA1030" s="136"/>
      <c r="IB1030" s="136"/>
      <c r="IC1030" s="136"/>
      <c r="ID1030" s="136"/>
      <c r="IE1030" s="136"/>
      <c r="IF1030" s="136"/>
      <c r="IG1030" s="136"/>
    </row>
    <row r="1031" spans="1:241" ht="15" customHeight="1" x14ac:dyDescent="0.25">
      <c r="A1031" s="197" t="s">
        <v>505</v>
      </c>
      <c r="B1031" s="205">
        <v>6979746</v>
      </c>
      <c r="C1031" s="205">
        <v>2477727</v>
      </c>
      <c r="D1031" s="205">
        <v>503484</v>
      </c>
      <c r="E1031" s="205">
        <v>975667</v>
      </c>
      <c r="F1031" s="205">
        <v>1929277</v>
      </c>
      <c r="G1031" s="205">
        <v>296315</v>
      </c>
      <c r="H1031" s="242">
        <v>13162216</v>
      </c>
      <c r="I1031" s="136"/>
      <c r="J1031" s="197" t="s">
        <v>547</v>
      </c>
      <c r="K1031" s="205">
        <v>4893667</v>
      </c>
      <c r="L1031" s="205">
        <v>2067887</v>
      </c>
      <c r="M1031" s="205">
        <v>361511</v>
      </c>
      <c r="N1031" s="205">
        <v>1072938</v>
      </c>
      <c r="O1031" s="205">
        <v>1642241</v>
      </c>
      <c r="P1031" s="205">
        <v>212965</v>
      </c>
      <c r="Q1031" s="242">
        <v>10251209</v>
      </c>
      <c r="R1031" s="136"/>
      <c r="S1031" s="136"/>
      <c r="T1031" s="136"/>
      <c r="U1031" s="136"/>
      <c r="V1031" s="136"/>
      <c r="W1031" s="136"/>
      <c r="X1031" s="136"/>
      <c r="Y1031" s="136"/>
      <c r="Z1031" s="136"/>
      <c r="AA1031" s="136"/>
      <c r="AB1031" s="136"/>
      <c r="AC1031" s="136"/>
      <c r="AD1031" s="136"/>
      <c r="AE1031" s="136"/>
      <c r="AF1031" s="136"/>
      <c r="AG1031" s="136"/>
      <c r="AH1031" s="136"/>
      <c r="AI1031" s="136"/>
      <c r="AJ1031" s="136"/>
      <c r="AK1031" s="136"/>
      <c r="AL1031" s="136"/>
      <c r="AM1031" s="136"/>
      <c r="AN1031" s="136"/>
      <c r="AO1031" s="136"/>
      <c r="AP1031" s="136"/>
      <c r="AQ1031" s="136"/>
      <c r="AR1031" s="136"/>
      <c r="AS1031" s="136"/>
      <c r="AT1031" s="136"/>
      <c r="AU1031" s="136"/>
      <c r="AV1031" s="136"/>
      <c r="AW1031" s="136"/>
      <c r="AX1031" s="136"/>
      <c r="AY1031" s="136"/>
      <c r="AZ1031" s="136"/>
      <c r="BA1031" s="136"/>
      <c r="BB1031" s="136"/>
      <c r="BC1031" s="136"/>
      <c r="BD1031" s="136"/>
      <c r="BE1031" s="136"/>
      <c r="BF1031" s="136"/>
      <c r="BG1031" s="136"/>
      <c r="BH1031" s="136"/>
      <c r="BI1031" s="136"/>
      <c r="BJ1031" s="136"/>
      <c r="BK1031" s="136"/>
      <c r="BL1031" s="136"/>
      <c r="BM1031" s="136"/>
      <c r="BN1031" s="136"/>
      <c r="BO1031" s="136"/>
      <c r="BP1031" s="136"/>
      <c r="BQ1031" s="136"/>
      <c r="BR1031" s="136"/>
      <c r="BS1031" s="136"/>
      <c r="BT1031" s="136"/>
      <c r="BU1031" s="136"/>
      <c r="BV1031" s="136"/>
      <c r="BW1031" s="136"/>
      <c r="BX1031" s="136"/>
      <c r="BY1031" s="136"/>
      <c r="BZ1031" s="136"/>
      <c r="CA1031" s="136"/>
      <c r="CB1031" s="136"/>
      <c r="CC1031" s="136"/>
      <c r="CD1031" s="136"/>
      <c r="CE1031" s="136"/>
      <c r="CF1031" s="136"/>
      <c r="CG1031" s="136"/>
      <c r="CH1031" s="136"/>
      <c r="CI1031" s="136"/>
      <c r="CJ1031" s="136"/>
      <c r="CK1031" s="136"/>
      <c r="CL1031" s="136"/>
      <c r="CM1031" s="136"/>
      <c r="CN1031" s="136"/>
      <c r="CO1031" s="136"/>
      <c r="CP1031" s="136"/>
      <c r="CQ1031" s="136"/>
      <c r="CR1031" s="136"/>
      <c r="CS1031" s="136"/>
      <c r="CT1031" s="136"/>
      <c r="CU1031" s="136"/>
      <c r="CV1031" s="136"/>
      <c r="CW1031" s="136"/>
      <c r="CX1031" s="136"/>
      <c r="CY1031" s="136"/>
      <c r="CZ1031" s="136"/>
      <c r="DA1031" s="136"/>
      <c r="DB1031" s="136"/>
      <c r="DC1031" s="136"/>
      <c r="DD1031" s="136"/>
      <c r="DE1031" s="136"/>
      <c r="DF1031" s="136"/>
      <c r="DG1031" s="136"/>
      <c r="DH1031" s="136"/>
      <c r="DI1031" s="136"/>
      <c r="DJ1031" s="136"/>
      <c r="DK1031" s="136"/>
      <c r="DL1031" s="136"/>
      <c r="DM1031" s="136"/>
      <c r="DN1031" s="136"/>
      <c r="DO1031" s="136"/>
      <c r="DP1031" s="136"/>
      <c r="DQ1031" s="136"/>
      <c r="DR1031" s="136"/>
      <c r="DS1031" s="136"/>
      <c r="DT1031" s="136"/>
      <c r="DU1031" s="136"/>
      <c r="DV1031" s="136"/>
      <c r="DW1031" s="136"/>
      <c r="DX1031" s="136"/>
      <c r="DY1031" s="136"/>
      <c r="DZ1031" s="136"/>
      <c r="EA1031" s="136"/>
      <c r="EB1031" s="136"/>
      <c r="EC1031" s="136"/>
      <c r="ED1031" s="136"/>
      <c r="EE1031" s="136"/>
      <c r="EF1031" s="136"/>
      <c r="EG1031" s="136"/>
      <c r="EH1031" s="136"/>
      <c r="EI1031" s="136"/>
      <c r="EJ1031" s="136"/>
      <c r="EK1031" s="136"/>
      <c r="EL1031" s="136"/>
      <c r="EM1031" s="136"/>
      <c r="EN1031" s="136"/>
      <c r="EO1031" s="136"/>
      <c r="EP1031" s="136"/>
      <c r="EQ1031" s="136"/>
      <c r="ER1031" s="136"/>
      <c r="ES1031" s="136"/>
      <c r="ET1031" s="136"/>
      <c r="EU1031" s="136"/>
      <c r="EV1031" s="136"/>
      <c r="EW1031" s="136"/>
      <c r="EX1031" s="136"/>
      <c r="EY1031" s="136"/>
      <c r="EZ1031" s="136"/>
      <c r="FA1031" s="136"/>
      <c r="FB1031" s="136"/>
      <c r="FC1031" s="136"/>
      <c r="FD1031" s="136"/>
      <c r="FE1031" s="136"/>
      <c r="FF1031" s="136"/>
      <c r="FG1031" s="136"/>
      <c r="FH1031" s="136"/>
      <c r="FI1031" s="136"/>
      <c r="FJ1031" s="136"/>
      <c r="FK1031" s="136"/>
      <c r="FL1031" s="136"/>
      <c r="FM1031" s="136"/>
      <c r="FN1031" s="136"/>
      <c r="FO1031" s="136"/>
      <c r="FP1031" s="136"/>
      <c r="FQ1031" s="136"/>
      <c r="FR1031" s="136"/>
      <c r="FS1031" s="136"/>
      <c r="FT1031" s="136"/>
      <c r="FU1031" s="136"/>
      <c r="FV1031" s="136"/>
      <c r="FW1031" s="136"/>
      <c r="FX1031" s="136"/>
      <c r="FY1031" s="136"/>
      <c r="FZ1031" s="136"/>
      <c r="GA1031" s="136"/>
      <c r="GB1031" s="136"/>
      <c r="GC1031" s="136"/>
      <c r="GD1031" s="136"/>
      <c r="GE1031" s="136"/>
      <c r="GF1031" s="136"/>
      <c r="GG1031" s="136"/>
      <c r="GH1031" s="136"/>
      <c r="GI1031" s="136"/>
      <c r="GJ1031" s="136"/>
      <c r="GK1031" s="136"/>
      <c r="GL1031" s="136"/>
      <c r="GM1031" s="136"/>
      <c r="GN1031" s="136"/>
      <c r="GO1031" s="136"/>
      <c r="GP1031" s="136"/>
      <c r="GQ1031" s="136"/>
      <c r="GR1031" s="136"/>
      <c r="GS1031" s="136"/>
      <c r="GT1031" s="136"/>
      <c r="GU1031" s="136"/>
      <c r="GV1031" s="136"/>
      <c r="GW1031" s="136"/>
      <c r="GX1031" s="136"/>
      <c r="GY1031" s="136"/>
      <c r="GZ1031" s="136"/>
      <c r="HA1031" s="136"/>
      <c r="HB1031" s="136"/>
      <c r="HC1031" s="136"/>
      <c r="HD1031" s="136"/>
      <c r="HE1031" s="136"/>
      <c r="HF1031" s="136"/>
      <c r="HG1031" s="136"/>
      <c r="HH1031" s="136"/>
      <c r="HI1031" s="136"/>
      <c r="HJ1031" s="136"/>
      <c r="HK1031" s="136"/>
      <c r="HL1031" s="136"/>
      <c r="HM1031" s="136"/>
      <c r="HN1031" s="136"/>
      <c r="HO1031" s="136"/>
      <c r="HP1031" s="136"/>
      <c r="HQ1031" s="136"/>
      <c r="HR1031" s="136"/>
      <c r="HS1031" s="136"/>
      <c r="HT1031" s="136"/>
      <c r="HU1031" s="136"/>
      <c r="HV1031" s="136"/>
      <c r="HW1031" s="136"/>
      <c r="HX1031" s="136"/>
      <c r="HY1031" s="136"/>
      <c r="HZ1031" s="136"/>
      <c r="IA1031" s="136"/>
      <c r="IB1031" s="136"/>
      <c r="IC1031" s="136"/>
      <c r="ID1031" s="136"/>
      <c r="IE1031" s="136"/>
      <c r="IF1031" s="136"/>
      <c r="IG1031" s="136"/>
    </row>
    <row r="1032" spans="1:241" ht="15" customHeight="1" x14ac:dyDescent="0.25">
      <c r="A1032" s="197" t="s">
        <v>506</v>
      </c>
      <c r="B1032" s="205">
        <v>8166214</v>
      </c>
      <c r="C1032" s="205">
        <v>2215881</v>
      </c>
      <c r="D1032" s="205">
        <v>713903</v>
      </c>
      <c r="E1032" s="205">
        <v>948764</v>
      </c>
      <c r="F1032" s="205">
        <v>1604205</v>
      </c>
      <c r="G1032" s="205">
        <v>333374</v>
      </c>
      <c r="H1032" s="242">
        <v>13982341</v>
      </c>
      <c r="I1032" s="136"/>
      <c r="J1032" s="197" t="s">
        <v>548</v>
      </c>
      <c r="K1032" s="205">
        <v>5941637</v>
      </c>
      <c r="L1032" s="205">
        <v>1972263</v>
      </c>
      <c r="M1032" s="205">
        <v>670946</v>
      </c>
      <c r="N1032" s="205">
        <v>955420</v>
      </c>
      <c r="O1032" s="205">
        <v>1485027</v>
      </c>
      <c r="P1032" s="205">
        <v>275162</v>
      </c>
      <c r="Q1032" s="242">
        <v>11300455</v>
      </c>
      <c r="R1032" s="136"/>
      <c r="S1032" s="136"/>
      <c r="T1032" s="136"/>
      <c r="U1032" s="136"/>
      <c r="V1032" s="136"/>
      <c r="W1032" s="136"/>
      <c r="X1032" s="136"/>
      <c r="Y1032" s="136"/>
      <c r="Z1032" s="136"/>
      <c r="AA1032" s="136"/>
      <c r="AB1032" s="136"/>
      <c r="AC1032" s="136"/>
      <c r="AD1032" s="136"/>
      <c r="AE1032" s="136"/>
      <c r="AF1032" s="136"/>
      <c r="AG1032" s="136"/>
      <c r="AH1032" s="136"/>
      <c r="AI1032" s="136"/>
      <c r="AJ1032" s="136"/>
      <c r="AK1032" s="136"/>
      <c r="AL1032" s="136"/>
      <c r="AM1032" s="136"/>
      <c r="AN1032" s="136"/>
      <c r="AO1032" s="136"/>
      <c r="AP1032" s="136"/>
      <c r="AQ1032" s="136"/>
      <c r="AR1032" s="136"/>
      <c r="AS1032" s="136"/>
      <c r="AT1032" s="136"/>
      <c r="AU1032" s="136"/>
      <c r="AV1032" s="136"/>
      <c r="AW1032" s="136"/>
      <c r="AX1032" s="136"/>
      <c r="AY1032" s="136"/>
      <c r="AZ1032" s="136"/>
      <c r="BA1032" s="136"/>
      <c r="BB1032" s="136"/>
      <c r="BC1032" s="136"/>
      <c r="BD1032" s="136"/>
      <c r="BE1032" s="136"/>
      <c r="BF1032" s="136"/>
      <c r="BG1032" s="136"/>
      <c r="BH1032" s="136"/>
      <c r="BI1032" s="136"/>
      <c r="BJ1032" s="136"/>
      <c r="BK1032" s="136"/>
      <c r="BL1032" s="136"/>
      <c r="BM1032" s="136"/>
      <c r="BN1032" s="136"/>
      <c r="BO1032" s="136"/>
      <c r="BP1032" s="136"/>
      <c r="BQ1032" s="136"/>
      <c r="BR1032" s="136"/>
      <c r="BS1032" s="136"/>
      <c r="BT1032" s="136"/>
      <c r="BU1032" s="136"/>
      <c r="BV1032" s="136"/>
      <c r="BW1032" s="136"/>
      <c r="BX1032" s="136"/>
      <c r="BY1032" s="136"/>
      <c r="BZ1032" s="136"/>
      <c r="CA1032" s="136"/>
      <c r="CB1032" s="136"/>
      <c r="CC1032" s="136"/>
      <c r="CD1032" s="136"/>
      <c r="CE1032" s="136"/>
      <c r="CF1032" s="136"/>
      <c r="CG1032" s="136"/>
      <c r="CH1032" s="136"/>
      <c r="CI1032" s="136"/>
      <c r="CJ1032" s="136"/>
      <c r="CK1032" s="136"/>
      <c r="CL1032" s="136"/>
      <c r="CM1032" s="136"/>
      <c r="CN1032" s="136"/>
      <c r="CO1032" s="136"/>
      <c r="CP1032" s="136"/>
      <c r="CQ1032" s="136"/>
      <c r="CR1032" s="136"/>
      <c r="CS1032" s="136"/>
      <c r="CT1032" s="136"/>
      <c r="CU1032" s="136"/>
      <c r="CV1032" s="136"/>
      <c r="CW1032" s="136"/>
      <c r="CX1032" s="136"/>
      <c r="CY1032" s="136"/>
      <c r="CZ1032" s="136"/>
      <c r="DA1032" s="136"/>
      <c r="DB1032" s="136"/>
      <c r="DC1032" s="136"/>
      <c r="DD1032" s="136"/>
      <c r="DE1032" s="136"/>
      <c r="DF1032" s="136"/>
      <c r="DG1032" s="136"/>
      <c r="DH1032" s="136"/>
      <c r="DI1032" s="136"/>
      <c r="DJ1032" s="136"/>
      <c r="DK1032" s="136"/>
      <c r="DL1032" s="136"/>
      <c r="DM1032" s="136"/>
      <c r="DN1032" s="136"/>
      <c r="DO1032" s="136"/>
      <c r="DP1032" s="136"/>
      <c r="DQ1032" s="136"/>
      <c r="DR1032" s="136"/>
      <c r="DS1032" s="136"/>
      <c r="DT1032" s="136"/>
      <c r="DU1032" s="136"/>
      <c r="DV1032" s="136"/>
      <c r="DW1032" s="136"/>
      <c r="DX1032" s="136"/>
      <c r="DY1032" s="136"/>
      <c r="DZ1032" s="136"/>
      <c r="EA1032" s="136"/>
      <c r="EB1032" s="136"/>
      <c r="EC1032" s="136"/>
      <c r="ED1032" s="136"/>
      <c r="EE1032" s="136"/>
      <c r="EF1032" s="136"/>
      <c r="EG1032" s="136"/>
      <c r="EH1032" s="136"/>
      <c r="EI1032" s="136"/>
      <c r="EJ1032" s="136"/>
      <c r="EK1032" s="136"/>
      <c r="EL1032" s="136"/>
      <c r="EM1032" s="136"/>
      <c r="EN1032" s="136"/>
      <c r="EO1032" s="136"/>
      <c r="EP1032" s="136"/>
      <c r="EQ1032" s="136"/>
      <c r="ER1032" s="136"/>
      <c r="ES1032" s="136"/>
      <c r="ET1032" s="136"/>
      <c r="EU1032" s="136"/>
      <c r="EV1032" s="136"/>
      <c r="EW1032" s="136"/>
      <c r="EX1032" s="136"/>
      <c r="EY1032" s="136"/>
      <c r="EZ1032" s="136"/>
      <c r="FA1032" s="136"/>
      <c r="FB1032" s="136"/>
      <c r="FC1032" s="136"/>
      <c r="FD1032" s="136"/>
      <c r="FE1032" s="136"/>
      <c r="FF1032" s="136"/>
      <c r="FG1032" s="136"/>
      <c r="FH1032" s="136"/>
      <c r="FI1032" s="136"/>
      <c r="FJ1032" s="136"/>
      <c r="FK1032" s="136"/>
      <c r="FL1032" s="136"/>
      <c r="FM1032" s="136"/>
      <c r="FN1032" s="136"/>
      <c r="FO1032" s="136"/>
      <c r="FP1032" s="136"/>
      <c r="FQ1032" s="136"/>
      <c r="FR1032" s="136"/>
      <c r="FS1032" s="136"/>
      <c r="FT1032" s="136"/>
      <c r="FU1032" s="136"/>
      <c r="FV1032" s="136"/>
      <c r="FW1032" s="136"/>
      <c r="FX1032" s="136"/>
      <c r="FY1032" s="136"/>
      <c r="FZ1032" s="136"/>
      <c r="GA1032" s="136"/>
      <c r="GB1032" s="136"/>
      <c r="GC1032" s="136"/>
      <c r="GD1032" s="136"/>
      <c r="GE1032" s="136"/>
      <c r="GF1032" s="136"/>
      <c r="GG1032" s="136"/>
      <c r="GH1032" s="136"/>
      <c r="GI1032" s="136"/>
      <c r="GJ1032" s="136"/>
      <c r="GK1032" s="136"/>
      <c r="GL1032" s="136"/>
      <c r="GM1032" s="136"/>
      <c r="GN1032" s="136"/>
      <c r="GO1032" s="136"/>
      <c r="GP1032" s="136"/>
      <c r="GQ1032" s="136"/>
      <c r="GR1032" s="136"/>
      <c r="GS1032" s="136"/>
      <c r="GT1032" s="136"/>
      <c r="GU1032" s="136"/>
      <c r="GV1032" s="136"/>
      <c r="GW1032" s="136"/>
      <c r="GX1032" s="136"/>
      <c r="GY1032" s="136"/>
      <c r="GZ1032" s="136"/>
      <c r="HA1032" s="136"/>
      <c r="HB1032" s="136"/>
      <c r="HC1032" s="136"/>
      <c r="HD1032" s="136"/>
      <c r="HE1032" s="136"/>
      <c r="HF1032" s="136"/>
      <c r="HG1032" s="136"/>
      <c r="HH1032" s="136"/>
      <c r="HI1032" s="136"/>
      <c r="HJ1032" s="136"/>
      <c r="HK1032" s="136"/>
      <c r="HL1032" s="136"/>
      <c r="HM1032" s="136"/>
      <c r="HN1032" s="136"/>
      <c r="HO1032" s="136"/>
      <c r="HP1032" s="136"/>
      <c r="HQ1032" s="136"/>
      <c r="HR1032" s="136"/>
      <c r="HS1032" s="136"/>
      <c r="HT1032" s="136"/>
      <c r="HU1032" s="136"/>
      <c r="HV1032" s="136"/>
      <c r="HW1032" s="136"/>
      <c r="HX1032" s="136"/>
      <c r="HY1032" s="136"/>
      <c r="HZ1032" s="136"/>
      <c r="IA1032" s="136"/>
      <c r="IB1032" s="136"/>
      <c r="IC1032" s="136"/>
      <c r="ID1032" s="136"/>
      <c r="IE1032" s="136"/>
      <c r="IF1032" s="136"/>
      <c r="IG1032" s="136"/>
    </row>
    <row r="1033" spans="1:241" ht="15" customHeight="1" x14ac:dyDescent="0.25">
      <c r="A1033" s="197" t="s">
        <v>722</v>
      </c>
      <c r="B1033" s="205">
        <v>5405977</v>
      </c>
      <c r="C1033" s="205">
        <v>1762859</v>
      </c>
      <c r="D1033" s="205">
        <v>547276</v>
      </c>
      <c r="E1033" s="205">
        <v>1139537</v>
      </c>
      <c r="F1033" s="205">
        <v>1417839</v>
      </c>
      <c r="G1033" s="205">
        <v>379564</v>
      </c>
      <c r="H1033" s="242">
        <v>10653052</v>
      </c>
      <c r="I1033" s="136"/>
      <c r="J1033" s="197" t="s">
        <v>549</v>
      </c>
      <c r="K1033" s="205">
        <v>3642040</v>
      </c>
      <c r="L1033" s="205">
        <v>1845065</v>
      </c>
      <c r="M1033" s="205">
        <v>545489</v>
      </c>
      <c r="N1033" s="205">
        <v>1058233</v>
      </c>
      <c r="O1033" s="205">
        <v>3483861</v>
      </c>
      <c r="P1033" s="205">
        <v>210974</v>
      </c>
      <c r="Q1033" s="242">
        <v>10785662</v>
      </c>
      <c r="R1033" s="136"/>
      <c r="S1033" s="136"/>
      <c r="T1033" s="136"/>
      <c r="U1033" s="136"/>
      <c r="V1033" s="136"/>
      <c r="W1033" s="136"/>
      <c r="X1033" s="136"/>
      <c r="Y1033" s="136"/>
      <c r="Z1033" s="136"/>
      <c r="AA1033" s="136"/>
      <c r="AB1033" s="136"/>
      <c r="AC1033" s="136"/>
      <c r="AD1033" s="136"/>
      <c r="AE1033" s="136"/>
      <c r="AF1033" s="136"/>
      <c r="AG1033" s="136"/>
      <c r="AH1033" s="136"/>
      <c r="AI1033" s="136"/>
      <c r="AJ1033" s="136"/>
      <c r="AK1033" s="136"/>
      <c r="AL1033" s="136"/>
      <c r="AM1033" s="136"/>
      <c r="AN1033" s="136"/>
      <c r="AO1033" s="136"/>
      <c r="AP1033" s="136"/>
      <c r="AQ1033" s="136"/>
      <c r="AR1033" s="136"/>
      <c r="AS1033" s="136"/>
      <c r="AT1033" s="136"/>
      <c r="AU1033" s="136"/>
      <c r="AV1033" s="136"/>
      <c r="AW1033" s="136"/>
      <c r="AX1033" s="136"/>
      <c r="AY1033" s="136"/>
      <c r="AZ1033" s="136"/>
      <c r="BA1033" s="136"/>
      <c r="BB1033" s="136"/>
      <c r="BC1033" s="136"/>
      <c r="BD1033" s="136"/>
      <c r="BE1033" s="136"/>
      <c r="BF1033" s="136"/>
      <c r="BG1033" s="136"/>
      <c r="BH1033" s="136"/>
      <c r="BI1033" s="136"/>
      <c r="BJ1033" s="136"/>
      <c r="BK1033" s="136"/>
      <c r="BL1033" s="136"/>
      <c r="BM1033" s="136"/>
      <c r="BN1033" s="136"/>
      <c r="BO1033" s="136"/>
      <c r="BP1033" s="136"/>
      <c r="BQ1033" s="136"/>
      <c r="BR1033" s="136"/>
      <c r="BS1033" s="136"/>
      <c r="BT1033" s="136"/>
      <c r="BU1033" s="136"/>
      <c r="BV1033" s="136"/>
      <c r="BW1033" s="136"/>
      <c r="BX1033" s="136"/>
      <c r="BY1033" s="136"/>
      <c r="BZ1033" s="136"/>
      <c r="CA1033" s="136"/>
      <c r="CB1033" s="136"/>
      <c r="CC1033" s="136"/>
      <c r="CD1033" s="136"/>
      <c r="CE1033" s="136"/>
      <c r="CF1033" s="136"/>
      <c r="CG1033" s="136"/>
      <c r="CH1033" s="136"/>
      <c r="CI1033" s="136"/>
      <c r="CJ1033" s="136"/>
      <c r="CK1033" s="136"/>
      <c r="CL1033" s="136"/>
      <c r="CM1033" s="136"/>
      <c r="CN1033" s="136"/>
      <c r="CO1033" s="136"/>
      <c r="CP1033" s="136"/>
      <c r="CQ1033" s="136"/>
      <c r="CR1033" s="136"/>
      <c r="CS1033" s="136"/>
      <c r="CT1033" s="136"/>
      <c r="CU1033" s="136"/>
      <c r="CV1033" s="136"/>
      <c r="CW1033" s="136"/>
      <c r="CX1033" s="136"/>
      <c r="CY1033" s="136"/>
      <c r="CZ1033" s="136"/>
      <c r="DA1033" s="136"/>
      <c r="DB1033" s="136"/>
      <c r="DC1033" s="136"/>
      <c r="DD1033" s="136"/>
      <c r="DE1033" s="136"/>
      <c r="DF1033" s="136"/>
      <c r="DG1033" s="136"/>
      <c r="DH1033" s="136"/>
      <c r="DI1033" s="136"/>
      <c r="DJ1033" s="136"/>
      <c r="DK1033" s="136"/>
      <c r="DL1033" s="136"/>
      <c r="DM1033" s="136"/>
      <c r="DN1033" s="136"/>
      <c r="DO1033" s="136"/>
      <c r="DP1033" s="136"/>
      <c r="DQ1033" s="136"/>
      <c r="DR1033" s="136"/>
      <c r="DS1033" s="136"/>
      <c r="DT1033" s="136"/>
      <c r="DU1033" s="136"/>
      <c r="DV1033" s="136"/>
      <c r="DW1033" s="136"/>
      <c r="DX1033" s="136"/>
      <c r="DY1033" s="136"/>
      <c r="DZ1033" s="136"/>
      <c r="EA1033" s="136"/>
      <c r="EB1033" s="136"/>
      <c r="EC1033" s="136"/>
      <c r="ED1033" s="136"/>
      <c r="EE1033" s="136"/>
      <c r="EF1033" s="136"/>
      <c r="EG1033" s="136"/>
      <c r="EH1033" s="136"/>
      <c r="EI1033" s="136"/>
      <c r="EJ1033" s="136"/>
      <c r="EK1033" s="136"/>
      <c r="EL1033" s="136"/>
      <c r="EM1033" s="136"/>
      <c r="EN1033" s="136"/>
      <c r="EO1033" s="136"/>
      <c r="EP1033" s="136"/>
      <c r="EQ1033" s="136"/>
      <c r="ER1033" s="136"/>
      <c r="ES1033" s="136"/>
      <c r="ET1033" s="136"/>
      <c r="EU1033" s="136"/>
      <c r="EV1033" s="136"/>
      <c r="EW1033" s="136"/>
      <c r="EX1033" s="136"/>
      <c r="EY1033" s="136"/>
      <c r="EZ1033" s="136"/>
      <c r="FA1033" s="136"/>
      <c r="FB1033" s="136"/>
      <c r="FC1033" s="136"/>
      <c r="FD1033" s="136"/>
      <c r="FE1033" s="136"/>
      <c r="FF1033" s="136"/>
      <c r="FG1033" s="136"/>
      <c r="FH1033" s="136"/>
      <c r="FI1033" s="136"/>
      <c r="FJ1033" s="136"/>
      <c r="FK1033" s="136"/>
      <c r="FL1033" s="136"/>
      <c r="FM1033" s="136"/>
      <c r="FN1033" s="136"/>
      <c r="FO1033" s="136"/>
      <c r="FP1033" s="136"/>
      <c r="FQ1033" s="136"/>
      <c r="FR1033" s="136"/>
      <c r="FS1033" s="136"/>
      <c r="FT1033" s="136"/>
      <c r="FU1033" s="136"/>
      <c r="FV1033" s="136"/>
      <c r="FW1033" s="136"/>
      <c r="FX1033" s="136"/>
      <c r="FY1033" s="136"/>
      <c r="FZ1033" s="136"/>
      <c r="GA1033" s="136"/>
      <c r="GB1033" s="136"/>
      <c r="GC1033" s="136"/>
      <c r="GD1033" s="136"/>
      <c r="GE1033" s="136"/>
      <c r="GF1033" s="136"/>
      <c r="GG1033" s="136"/>
      <c r="GH1033" s="136"/>
      <c r="GI1033" s="136"/>
      <c r="GJ1033" s="136"/>
      <c r="GK1033" s="136"/>
      <c r="GL1033" s="136"/>
      <c r="GM1033" s="136"/>
      <c r="GN1033" s="136"/>
      <c r="GO1033" s="136"/>
      <c r="GP1033" s="136"/>
      <c r="GQ1033" s="136"/>
      <c r="GR1033" s="136"/>
      <c r="GS1033" s="136"/>
      <c r="GT1033" s="136"/>
      <c r="GU1033" s="136"/>
      <c r="GV1033" s="136"/>
      <c r="GW1033" s="136"/>
      <c r="GX1033" s="136"/>
      <c r="GY1033" s="136"/>
      <c r="GZ1033" s="136"/>
      <c r="HA1033" s="136"/>
      <c r="HB1033" s="136"/>
      <c r="HC1033" s="136"/>
      <c r="HD1033" s="136"/>
      <c r="HE1033" s="136"/>
      <c r="HF1033" s="136"/>
      <c r="HG1033" s="136"/>
      <c r="HH1033" s="136"/>
      <c r="HI1033" s="136"/>
      <c r="HJ1033" s="136"/>
      <c r="HK1033" s="136"/>
      <c r="HL1033" s="136"/>
      <c r="HM1033" s="136"/>
      <c r="HN1033" s="136"/>
      <c r="HO1033" s="136"/>
      <c r="HP1033" s="136"/>
      <c r="HQ1033" s="136"/>
      <c r="HR1033" s="136"/>
      <c r="HS1033" s="136"/>
      <c r="HT1033" s="136"/>
      <c r="HU1033" s="136"/>
      <c r="HV1033" s="136"/>
      <c r="HW1033" s="136"/>
      <c r="HX1033" s="136"/>
      <c r="HY1033" s="136"/>
      <c r="HZ1033" s="136"/>
      <c r="IA1033" s="136"/>
      <c r="IB1033" s="136"/>
      <c r="IC1033" s="136"/>
      <c r="ID1033" s="136"/>
      <c r="IE1033" s="136"/>
      <c r="IF1033" s="136"/>
      <c r="IG1033" s="136"/>
    </row>
    <row r="1034" spans="1:241" ht="15" customHeight="1" x14ac:dyDescent="0.25">
      <c r="A1034" s="197" t="s">
        <v>649</v>
      </c>
      <c r="B1034" s="205">
        <v>4502498</v>
      </c>
      <c r="C1034" s="205">
        <v>1460860</v>
      </c>
      <c r="D1034" s="205">
        <v>460560</v>
      </c>
      <c r="E1034" s="205">
        <v>777861</v>
      </c>
      <c r="F1034" s="205">
        <v>962699</v>
      </c>
      <c r="G1034" s="205">
        <v>392080</v>
      </c>
      <c r="H1034" s="242">
        <v>8556558</v>
      </c>
      <c r="I1034" s="136"/>
      <c r="J1034" s="197" t="s">
        <v>732</v>
      </c>
      <c r="K1034" s="205">
        <v>5878228</v>
      </c>
      <c r="L1034" s="205">
        <v>1914718</v>
      </c>
      <c r="M1034" s="205">
        <v>627240</v>
      </c>
      <c r="N1034" s="205">
        <v>1204152</v>
      </c>
      <c r="O1034" s="205">
        <v>1411167</v>
      </c>
      <c r="P1034" s="205">
        <v>419657</v>
      </c>
      <c r="Q1034" s="242">
        <v>11455162</v>
      </c>
      <c r="R1034" s="136"/>
      <c r="S1034" s="136"/>
      <c r="T1034" s="136"/>
      <c r="U1034" s="136"/>
      <c r="V1034" s="136"/>
      <c r="W1034" s="136"/>
      <c r="X1034" s="136"/>
      <c r="Y1034" s="136"/>
      <c r="Z1034" s="136"/>
      <c r="AA1034" s="136"/>
      <c r="AB1034" s="136"/>
      <c r="AC1034" s="136"/>
      <c r="AD1034" s="136"/>
      <c r="AE1034" s="136"/>
      <c r="AF1034" s="136"/>
      <c r="AG1034" s="136"/>
      <c r="AH1034" s="136"/>
      <c r="AI1034" s="136"/>
      <c r="AJ1034" s="136"/>
      <c r="AK1034" s="136"/>
      <c r="AL1034" s="136"/>
      <c r="AM1034" s="136"/>
      <c r="AN1034" s="136"/>
      <c r="AO1034" s="136"/>
      <c r="AP1034" s="136"/>
      <c r="AQ1034" s="136"/>
      <c r="AR1034" s="136"/>
      <c r="AS1034" s="136"/>
      <c r="AT1034" s="136"/>
      <c r="AU1034" s="136"/>
      <c r="AV1034" s="136"/>
      <c r="AW1034" s="136"/>
      <c r="AX1034" s="136"/>
      <c r="AY1034" s="136"/>
      <c r="AZ1034" s="136"/>
      <c r="BA1034" s="136"/>
      <c r="BB1034" s="136"/>
      <c r="BC1034" s="136"/>
      <c r="BD1034" s="136"/>
      <c r="BE1034" s="136"/>
      <c r="BF1034" s="136"/>
      <c r="BG1034" s="136"/>
      <c r="BH1034" s="136"/>
      <c r="BI1034" s="136"/>
      <c r="BJ1034" s="136"/>
      <c r="BK1034" s="136"/>
      <c r="BL1034" s="136"/>
      <c r="BM1034" s="136"/>
      <c r="BN1034" s="136"/>
      <c r="BO1034" s="136"/>
      <c r="BP1034" s="136"/>
      <c r="BQ1034" s="136"/>
      <c r="BR1034" s="136"/>
      <c r="BS1034" s="136"/>
      <c r="BT1034" s="136"/>
      <c r="BU1034" s="136"/>
      <c r="BV1034" s="136"/>
      <c r="BW1034" s="136"/>
      <c r="BX1034" s="136"/>
      <c r="BY1034" s="136"/>
      <c r="BZ1034" s="136"/>
      <c r="CA1034" s="136"/>
      <c r="CB1034" s="136"/>
      <c r="CC1034" s="136"/>
      <c r="CD1034" s="136"/>
      <c r="CE1034" s="136"/>
      <c r="CF1034" s="136"/>
      <c r="CG1034" s="136"/>
      <c r="CH1034" s="136"/>
      <c r="CI1034" s="136"/>
      <c r="CJ1034" s="136"/>
      <c r="CK1034" s="136"/>
      <c r="CL1034" s="136"/>
      <c r="CM1034" s="136"/>
      <c r="CN1034" s="136"/>
      <c r="CO1034" s="136"/>
      <c r="CP1034" s="136"/>
      <c r="CQ1034" s="136"/>
      <c r="CR1034" s="136"/>
      <c r="CS1034" s="136"/>
      <c r="CT1034" s="136"/>
      <c r="CU1034" s="136"/>
      <c r="CV1034" s="136"/>
      <c r="CW1034" s="136"/>
      <c r="CX1034" s="136"/>
      <c r="CY1034" s="136"/>
      <c r="CZ1034" s="136"/>
      <c r="DA1034" s="136"/>
      <c r="DB1034" s="136"/>
      <c r="DC1034" s="136"/>
      <c r="DD1034" s="136"/>
      <c r="DE1034" s="136"/>
      <c r="DF1034" s="136"/>
      <c r="DG1034" s="136"/>
      <c r="DH1034" s="136"/>
      <c r="DI1034" s="136"/>
      <c r="DJ1034" s="136"/>
      <c r="DK1034" s="136"/>
      <c r="DL1034" s="136"/>
      <c r="DM1034" s="136"/>
      <c r="DN1034" s="136"/>
      <c r="DO1034" s="136"/>
      <c r="DP1034" s="136"/>
      <c r="DQ1034" s="136"/>
      <c r="DR1034" s="136"/>
      <c r="DS1034" s="136"/>
      <c r="DT1034" s="136"/>
      <c r="DU1034" s="136"/>
      <c r="DV1034" s="136"/>
      <c r="DW1034" s="136"/>
      <c r="DX1034" s="136"/>
      <c r="DY1034" s="136"/>
      <c r="DZ1034" s="136"/>
      <c r="EA1034" s="136"/>
      <c r="EB1034" s="136"/>
      <c r="EC1034" s="136"/>
      <c r="ED1034" s="136"/>
      <c r="EE1034" s="136"/>
      <c r="EF1034" s="136"/>
      <c r="EG1034" s="136"/>
      <c r="EH1034" s="136"/>
      <c r="EI1034" s="136"/>
      <c r="EJ1034" s="136"/>
      <c r="EK1034" s="136"/>
      <c r="EL1034" s="136"/>
      <c r="EM1034" s="136"/>
      <c r="EN1034" s="136"/>
      <c r="EO1034" s="136"/>
      <c r="EP1034" s="136"/>
      <c r="EQ1034" s="136"/>
      <c r="ER1034" s="136"/>
      <c r="ES1034" s="136"/>
      <c r="ET1034" s="136"/>
      <c r="EU1034" s="136"/>
      <c r="EV1034" s="136"/>
      <c r="EW1034" s="136"/>
      <c r="EX1034" s="136"/>
      <c r="EY1034" s="136"/>
      <c r="EZ1034" s="136"/>
      <c r="FA1034" s="136"/>
      <c r="FB1034" s="136"/>
      <c r="FC1034" s="136"/>
      <c r="FD1034" s="136"/>
      <c r="FE1034" s="136"/>
      <c r="FF1034" s="136"/>
      <c r="FG1034" s="136"/>
      <c r="FH1034" s="136"/>
      <c r="FI1034" s="136"/>
      <c r="FJ1034" s="136"/>
      <c r="FK1034" s="136"/>
      <c r="FL1034" s="136"/>
      <c r="FM1034" s="136"/>
      <c r="FN1034" s="136"/>
      <c r="FO1034" s="136"/>
      <c r="FP1034" s="136"/>
      <c r="FQ1034" s="136"/>
      <c r="FR1034" s="136"/>
      <c r="FS1034" s="136"/>
      <c r="FT1034" s="136"/>
      <c r="FU1034" s="136"/>
      <c r="FV1034" s="136"/>
      <c r="FW1034" s="136"/>
      <c r="FX1034" s="136"/>
      <c r="FY1034" s="136"/>
      <c r="FZ1034" s="136"/>
      <c r="GA1034" s="136"/>
      <c r="GB1034" s="136"/>
      <c r="GC1034" s="136"/>
      <c r="GD1034" s="136"/>
      <c r="GE1034" s="136"/>
      <c r="GF1034" s="136"/>
      <c r="GG1034" s="136"/>
      <c r="GH1034" s="136"/>
      <c r="GI1034" s="136"/>
      <c r="GJ1034" s="136"/>
      <c r="GK1034" s="136"/>
      <c r="GL1034" s="136"/>
      <c r="GM1034" s="136"/>
      <c r="GN1034" s="136"/>
      <c r="GO1034" s="136"/>
      <c r="GP1034" s="136"/>
      <c r="GQ1034" s="136"/>
      <c r="GR1034" s="136"/>
      <c r="GS1034" s="136"/>
      <c r="GT1034" s="136"/>
      <c r="GU1034" s="136"/>
      <c r="GV1034" s="136"/>
      <c r="GW1034" s="136"/>
      <c r="GX1034" s="136"/>
      <c r="GY1034" s="136"/>
      <c r="GZ1034" s="136"/>
      <c r="HA1034" s="136"/>
      <c r="HB1034" s="136"/>
      <c r="HC1034" s="136"/>
      <c r="HD1034" s="136"/>
      <c r="HE1034" s="136"/>
      <c r="HF1034" s="136"/>
      <c r="HG1034" s="136"/>
      <c r="HH1034" s="136"/>
      <c r="HI1034" s="136"/>
      <c r="HJ1034" s="136"/>
      <c r="HK1034" s="136"/>
      <c r="HL1034" s="136"/>
      <c r="HM1034" s="136"/>
      <c r="HN1034" s="136"/>
      <c r="HO1034" s="136"/>
      <c r="HP1034" s="136"/>
      <c r="HQ1034" s="136"/>
      <c r="HR1034" s="136"/>
      <c r="HS1034" s="136"/>
      <c r="HT1034" s="136"/>
      <c r="HU1034" s="136"/>
      <c r="HV1034" s="136"/>
      <c r="HW1034" s="136"/>
      <c r="HX1034" s="136"/>
      <c r="HY1034" s="136"/>
      <c r="HZ1034" s="136"/>
      <c r="IA1034" s="136"/>
      <c r="IB1034" s="136"/>
      <c r="IC1034" s="136"/>
      <c r="ID1034" s="136"/>
      <c r="IE1034" s="136"/>
      <c r="IF1034" s="136"/>
      <c r="IG1034" s="136"/>
    </row>
    <row r="1035" spans="1:241" ht="15" customHeight="1" x14ac:dyDescent="0.25">
      <c r="A1035" s="197" t="s">
        <v>510</v>
      </c>
      <c r="B1035" s="205">
        <v>11704306</v>
      </c>
      <c r="C1035" s="205">
        <v>1697783</v>
      </c>
      <c r="D1035" s="205">
        <v>608033</v>
      </c>
      <c r="E1035" s="205">
        <v>854774</v>
      </c>
      <c r="F1035" s="205">
        <v>1138688</v>
      </c>
      <c r="G1035" s="205">
        <v>578085</v>
      </c>
      <c r="H1035" s="242">
        <v>16581669</v>
      </c>
      <c r="I1035" s="136"/>
      <c r="J1035" s="197" t="s">
        <v>658</v>
      </c>
      <c r="K1035" s="205">
        <v>5134420</v>
      </c>
      <c r="L1035" s="205">
        <v>2428337</v>
      </c>
      <c r="M1035" s="205">
        <v>589310</v>
      </c>
      <c r="N1035" s="205">
        <v>933913</v>
      </c>
      <c r="O1035" s="205">
        <v>1436769</v>
      </c>
      <c r="P1035" s="205">
        <v>327713</v>
      </c>
      <c r="Q1035" s="242">
        <v>10850462</v>
      </c>
      <c r="R1035" s="136"/>
      <c r="S1035" s="136"/>
      <c r="T1035" s="136"/>
      <c r="U1035" s="136"/>
      <c r="V1035" s="136"/>
      <c r="W1035" s="136"/>
      <c r="X1035" s="136"/>
      <c r="Y1035" s="136"/>
      <c r="Z1035" s="136"/>
      <c r="AA1035" s="136"/>
      <c r="AB1035" s="136"/>
      <c r="AC1035" s="136"/>
      <c r="AD1035" s="136"/>
      <c r="AE1035" s="136"/>
      <c r="AF1035" s="136"/>
      <c r="AG1035" s="136"/>
      <c r="AH1035" s="136"/>
      <c r="AI1035" s="136"/>
      <c r="AJ1035" s="136"/>
      <c r="AK1035" s="136"/>
      <c r="AL1035" s="136"/>
      <c r="AM1035" s="136"/>
      <c r="AN1035" s="136"/>
      <c r="AO1035" s="136"/>
      <c r="AP1035" s="136"/>
      <c r="AQ1035" s="136"/>
      <c r="AR1035" s="136"/>
      <c r="AS1035" s="136"/>
      <c r="AT1035" s="136"/>
      <c r="AU1035" s="136"/>
      <c r="AV1035" s="136"/>
      <c r="AW1035" s="136"/>
      <c r="AX1035" s="136"/>
      <c r="AY1035" s="136"/>
      <c r="AZ1035" s="136"/>
      <c r="BA1035" s="136"/>
      <c r="BB1035" s="136"/>
      <c r="BC1035" s="136"/>
      <c r="BD1035" s="136"/>
      <c r="BE1035" s="136"/>
      <c r="BF1035" s="136"/>
      <c r="BG1035" s="136"/>
      <c r="BH1035" s="136"/>
      <c r="BI1035" s="136"/>
      <c r="BJ1035" s="136"/>
      <c r="BK1035" s="136"/>
      <c r="BL1035" s="136"/>
      <c r="BM1035" s="136"/>
      <c r="BN1035" s="136"/>
      <c r="BO1035" s="136"/>
      <c r="BP1035" s="136"/>
      <c r="BQ1035" s="136"/>
      <c r="BR1035" s="136"/>
      <c r="BS1035" s="136"/>
      <c r="BT1035" s="136"/>
      <c r="BU1035" s="136"/>
      <c r="BV1035" s="136"/>
      <c r="BW1035" s="136"/>
      <c r="BX1035" s="136"/>
      <c r="BY1035" s="136"/>
      <c r="BZ1035" s="136"/>
      <c r="CA1035" s="136"/>
      <c r="CB1035" s="136"/>
      <c r="CC1035" s="136"/>
      <c r="CD1035" s="136"/>
      <c r="CE1035" s="136"/>
      <c r="CF1035" s="136"/>
      <c r="CG1035" s="136"/>
      <c r="CH1035" s="136"/>
      <c r="CI1035" s="136"/>
      <c r="CJ1035" s="136"/>
      <c r="CK1035" s="136"/>
      <c r="CL1035" s="136"/>
      <c r="CM1035" s="136"/>
      <c r="CN1035" s="136"/>
      <c r="CO1035" s="136"/>
      <c r="CP1035" s="136"/>
      <c r="CQ1035" s="136"/>
      <c r="CR1035" s="136"/>
      <c r="CS1035" s="136"/>
      <c r="CT1035" s="136"/>
      <c r="CU1035" s="136"/>
      <c r="CV1035" s="136"/>
      <c r="CW1035" s="136"/>
      <c r="CX1035" s="136"/>
      <c r="CY1035" s="136"/>
      <c r="CZ1035" s="136"/>
      <c r="DA1035" s="136"/>
      <c r="DB1035" s="136"/>
      <c r="DC1035" s="136"/>
      <c r="DD1035" s="136"/>
      <c r="DE1035" s="136"/>
      <c r="DF1035" s="136"/>
      <c r="DG1035" s="136"/>
      <c r="DH1035" s="136"/>
      <c r="DI1035" s="136"/>
      <c r="DJ1035" s="136"/>
      <c r="DK1035" s="136"/>
      <c r="DL1035" s="136"/>
      <c r="DM1035" s="136"/>
      <c r="DN1035" s="136"/>
      <c r="DO1035" s="136"/>
      <c r="DP1035" s="136"/>
      <c r="DQ1035" s="136"/>
      <c r="DR1035" s="136"/>
      <c r="DS1035" s="136"/>
      <c r="DT1035" s="136"/>
      <c r="DU1035" s="136"/>
      <c r="DV1035" s="136"/>
      <c r="DW1035" s="136"/>
      <c r="DX1035" s="136"/>
      <c r="DY1035" s="136"/>
      <c r="DZ1035" s="136"/>
      <c r="EA1035" s="136"/>
      <c r="EB1035" s="136"/>
      <c r="EC1035" s="136"/>
      <c r="ED1035" s="136"/>
      <c r="EE1035" s="136"/>
      <c r="EF1035" s="136"/>
      <c r="EG1035" s="136"/>
      <c r="EH1035" s="136"/>
      <c r="EI1035" s="136"/>
      <c r="EJ1035" s="136"/>
      <c r="EK1035" s="136"/>
      <c r="EL1035" s="136"/>
      <c r="EM1035" s="136"/>
      <c r="EN1035" s="136"/>
      <c r="EO1035" s="136"/>
      <c r="EP1035" s="136"/>
      <c r="EQ1035" s="136"/>
      <c r="ER1035" s="136"/>
      <c r="ES1035" s="136"/>
      <c r="ET1035" s="136"/>
      <c r="EU1035" s="136"/>
      <c r="EV1035" s="136"/>
      <c r="EW1035" s="136"/>
      <c r="EX1035" s="136"/>
      <c r="EY1035" s="136"/>
      <c r="EZ1035" s="136"/>
      <c r="FA1035" s="136"/>
      <c r="FB1035" s="136"/>
      <c r="FC1035" s="136"/>
      <c r="FD1035" s="136"/>
      <c r="FE1035" s="136"/>
      <c r="FF1035" s="136"/>
      <c r="FG1035" s="136"/>
      <c r="FH1035" s="136"/>
      <c r="FI1035" s="136"/>
      <c r="FJ1035" s="136"/>
      <c r="FK1035" s="136"/>
      <c r="FL1035" s="136"/>
      <c r="FM1035" s="136"/>
      <c r="FN1035" s="136"/>
      <c r="FO1035" s="136"/>
      <c r="FP1035" s="136"/>
      <c r="FQ1035" s="136"/>
      <c r="FR1035" s="136"/>
      <c r="FS1035" s="136"/>
      <c r="FT1035" s="136"/>
      <c r="FU1035" s="136"/>
      <c r="FV1035" s="136"/>
      <c r="FW1035" s="136"/>
      <c r="FX1035" s="136"/>
      <c r="FY1035" s="136"/>
      <c r="FZ1035" s="136"/>
      <c r="GA1035" s="136"/>
      <c r="GB1035" s="136"/>
      <c r="GC1035" s="136"/>
      <c r="GD1035" s="136"/>
      <c r="GE1035" s="136"/>
      <c r="GF1035" s="136"/>
      <c r="GG1035" s="136"/>
      <c r="GH1035" s="136"/>
      <c r="GI1035" s="136"/>
      <c r="GJ1035" s="136"/>
      <c r="GK1035" s="136"/>
      <c r="GL1035" s="136"/>
      <c r="GM1035" s="136"/>
      <c r="GN1035" s="136"/>
      <c r="GO1035" s="136"/>
      <c r="GP1035" s="136"/>
      <c r="GQ1035" s="136"/>
      <c r="GR1035" s="136"/>
      <c r="GS1035" s="136"/>
      <c r="GT1035" s="136"/>
      <c r="GU1035" s="136"/>
      <c r="GV1035" s="136"/>
      <c r="GW1035" s="136"/>
      <c r="GX1035" s="136"/>
      <c r="GY1035" s="136"/>
      <c r="GZ1035" s="136"/>
      <c r="HA1035" s="136"/>
      <c r="HB1035" s="136"/>
      <c r="HC1035" s="136"/>
      <c r="HD1035" s="136"/>
      <c r="HE1035" s="136"/>
      <c r="HF1035" s="136"/>
      <c r="HG1035" s="136"/>
      <c r="HH1035" s="136"/>
      <c r="HI1035" s="136"/>
      <c r="HJ1035" s="136"/>
      <c r="HK1035" s="136"/>
      <c r="HL1035" s="136"/>
      <c r="HM1035" s="136"/>
      <c r="HN1035" s="136"/>
      <c r="HO1035" s="136"/>
      <c r="HP1035" s="136"/>
      <c r="HQ1035" s="136"/>
      <c r="HR1035" s="136"/>
      <c r="HS1035" s="136"/>
      <c r="HT1035" s="136"/>
      <c r="HU1035" s="136"/>
      <c r="HV1035" s="136"/>
      <c r="HW1035" s="136"/>
      <c r="HX1035" s="136"/>
      <c r="HY1035" s="136"/>
      <c r="HZ1035" s="136"/>
      <c r="IA1035" s="136"/>
      <c r="IB1035" s="136"/>
      <c r="IC1035" s="136"/>
      <c r="ID1035" s="136"/>
      <c r="IE1035" s="136"/>
      <c r="IF1035" s="136"/>
      <c r="IG1035" s="136"/>
    </row>
    <row r="1036" spans="1:241" ht="15" customHeight="1" x14ac:dyDescent="0.25">
      <c r="A1036" s="197" t="s">
        <v>511</v>
      </c>
      <c r="B1036" s="205">
        <v>14983790</v>
      </c>
      <c r="C1036" s="205">
        <v>1761105</v>
      </c>
      <c r="D1036" s="205">
        <v>581697</v>
      </c>
      <c r="E1036" s="205">
        <v>876089</v>
      </c>
      <c r="F1036" s="205">
        <v>1438092</v>
      </c>
      <c r="G1036" s="205">
        <v>483279</v>
      </c>
      <c r="H1036" s="242">
        <v>20124052</v>
      </c>
      <c r="I1036" s="136"/>
      <c r="J1036" s="197" t="s">
        <v>552</v>
      </c>
      <c r="K1036" s="205">
        <v>4087440</v>
      </c>
      <c r="L1036" s="205">
        <v>2076238</v>
      </c>
      <c r="M1036" s="205">
        <v>354769</v>
      </c>
      <c r="N1036" s="205">
        <v>823578</v>
      </c>
      <c r="O1036" s="205">
        <v>1147439</v>
      </c>
      <c r="P1036" s="205">
        <v>332089</v>
      </c>
      <c r="Q1036" s="242">
        <v>8821553</v>
      </c>
      <c r="R1036" s="136"/>
      <c r="S1036" s="136"/>
      <c r="T1036" s="136"/>
      <c r="U1036" s="136"/>
      <c r="V1036" s="136"/>
      <c r="W1036" s="136"/>
      <c r="X1036" s="136"/>
      <c r="Y1036" s="136"/>
      <c r="Z1036" s="136"/>
      <c r="AA1036" s="136"/>
      <c r="AB1036" s="136"/>
      <c r="AC1036" s="136"/>
      <c r="AD1036" s="136"/>
      <c r="AE1036" s="136"/>
      <c r="AF1036" s="136"/>
      <c r="AG1036" s="136"/>
      <c r="AH1036" s="136"/>
      <c r="AI1036" s="136"/>
      <c r="AJ1036" s="136"/>
      <c r="AK1036" s="136"/>
      <c r="AL1036" s="136"/>
      <c r="AM1036" s="136"/>
      <c r="AN1036" s="136"/>
      <c r="AO1036" s="136"/>
      <c r="AP1036" s="136"/>
      <c r="AQ1036" s="136"/>
      <c r="AR1036" s="136"/>
      <c r="AS1036" s="136"/>
      <c r="AT1036" s="136"/>
      <c r="AU1036" s="136"/>
      <c r="AV1036" s="136"/>
      <c r="AW1036" s="136"/>
      <c r="AX1036" s="136"/>
      <c r="AY1036" s="136"/>
      <c r="AZ1036" s="136"/>
      <c r="BA1036" s="136"/>
      <c r="BB1036" s="136"/>
      <c r="BC1036" s="136"/>
      <c r="BD1036" s="136"/>
      <c r="BE1036" s="136"/>
      <c r="BF1036" s="136"/>
      <c r="BG1036" s="136"/>
      <c r="BH1036" s="136"/>
      <c r="BI1036" s="136"/>
      <c r="BJ1036" s="136"/>
      <c r="BK1036" s="136"/>
      <c r="BL1036" s="136"/>
      <c r="BM1036" s="136"/>
      <c r="BN1036" s="136"/>
      <c r="BO1036" s="136"/>
      <c r="BP1036" s="136"/>
      <c r="BQ1036" s="136"/>
      <c r="BR1036" s="136"/>
      <c r="BS1036" s="136"/>
      <c r="BT1036" s="136"/>
      <c r="BU1036" s="136"/>
      <c r="BV1036" s="136"/>
      <c r="BW1036" s="136"/>
      <c r="BX1036" s="136"/>
      <c r="BY1036" s="136"/>
      <c r="BZ1036" s="136"/>
      <c r="CA1036" s="136"/>
      <c r="CB1036" s="136"/>
      <c r="CC1036" s="136"/>
      <c r="CD1036" s="136"/>
      <c r="CE1036" s="136"/>
      <c r="CF1036" s="136"/>
      <c r="CG1036" s="136"/>
      <c r="CH1036" s="136"/>
      <c r="CI1036" s="136"/>
      <c r="CJ1036" s="136"/>
      <c r="CK1036" s="136"/>
      <c r="CL1036" s="136"/>
      <c r="CM1036" s="136"/>
      <c r="CN1036" s="136"/>
      <c r="CO1036" s="136"/>
      <c r="CP1036" s="136"/>
      <c r="CQ1036" s="136"/>
      <c r="CR1036" s="136"/>
      <c r="CS1036" s="136"/>
      <c r="CT1036" s="136"/>
      <c r="CU1036" s="136"/>
      <c r="CV1036" s="136"/>
      <c r="CW1036" s="136"/>
      <c r="CX1036" s="136"/>
      <c r="CY1036" s="136"/>
      <c r="CZ1036" s="136"/>
      <c r="DA1036" s="136"/>
      <c r="DB1036" s="136"/>
      <c r="DC1036" s="136"/>
      <c r="DD1036" s="136"/>
      <c r="DE1036" s="136"/>
      <c r="DF1036" s="136"/>
      <c r="DG1036" s="136"/>
      <c r="DH1036" s="136"/>
      <c r="DI1036" s="136"/>
      <c r="DJ1036" s="136"/>
      <c r="DK1036" s="136"/>
      <c r="DL1036" s="136"/>
      <c r="DM1036" s="136"/>
      <c r="DN1036" s="136"/>
      <c r="DO1036" s="136"/>
      <c r="DP1036" s="136"/>
      <c r="DQ1036" s="136"/>
      <c r="DR1036" s="136"/>
      <c r="DS1036" s="136"/>
      <c r="DT1036" s="136"/>
      <c r="DU1036" s="136"/>
      <c r="DV1036" s="136"/>
      <c r="DW1036" s="136"/>
      <c r="DX1036" s="136"/>
      <c r="DY1036" s="136"/>
      <c r="DZ1036" s="136"/>
      <c r="EA1036" s="136"/>
      <c r="EB1036" s="136"/>
      <c r="EC1036" s="136"/>
      <c r="ED1036" s="136"/>
      <c r="EE1036" s="136"/>
      <c r="EF1036" s="136"/>
      <c r="EG1036" s="136"/>
      <c r="EH1036" s="136"/>
      <c r="EI1036" s="136"/>
      <c r="EJ1036" s="136"/>
      <c r="EK1036" s="136"/>
      <c r="EL1036" s="136"/>
      <c r="EM1036" s="136"/>
      <c r="EN1036" s="136"/>
      <c r="EO1036" s="136"/>
      <c r="EP1036" s="136"/>
      <c r="EQ1036" s="136"/>
      <c r="ER1036" s="136"/>
      <c r="ES1036" s="136"/>
      <c r="ET1036" s="136"/>
      <c r="EU1036" s="136"/>
      <c r="EV1036" s="136"/>
      <c r="EW1036" s="136"/>
      <c r="EX1036" s="136"/>
      <c r="EY1036" s="136"/>
      <c r="EZ1036" s="136"/>
      <c r="FA1036" s="136"/>
      <c r="FB1036" s="136"/>
      <c r="FC1036" s="136"/>
      <c r="FD1036" s="136"/>
      <c r="FE1036" s="136"/>
      <c r="FF1036" s="136"/>
      <c r="FG1036" s="136"/>
      <c r="FH1036" s="136"/>
      <c r="FI1036" s="136"/>
      <c r="FJ1036" s="136"/>
      <c r="FK1036" s="136"/>
      <c r="FL1036" s="136"/>
      <c r="FM1036" s="136"/>
      <c r="FN1036" s="136"/>
      <c r="FO1036" s="136"/>
      <c r="FP1036" s="136"/>
      <c r="FQ1036" s="136"/>
      <c r="FR1036" s="136"/>
      <c r="FS1036" s="136"/>
      <c r="FT1036" s="136"/>
      <c r="FU1036" s="136"/>
      <c r="FV1036" s="136"/>
      <c r="FW1036" s="136"/>
      <c r="FX1036" s="136"/>
      <c r="FY1036" s="136"/>
      <c r="FZ1036" s="136"/>
      <c r="GA1036" s="136"/>
      <c r="GB1036" s="136"/>
      <c r="GC1036" s="136"/>
      <c r="GD1036" s="136"/>
      <c r="GE1036" s="136"/>
      <c r="GF1036" s="136"/>
      <c r="GG1036" s="136"/>
      <c r="GH1036" s="136"/>
      <c r="GI1036" s="136"/>
      <c r="GJ1036" s="136"/>
      <c r="GK1036" s="136"/>
      <c r="GL1036" s="136"/>
      <c r="GM1036" s="136"/>
      <c r="GN1036" s="136"/>
      <c r="GO1036" s="136"/>
      <c r="GP1036" s="136"/>
      <c r="GQ1036" s="136"/>
      <c r="GR1036" s="136"/>
      <c r="GS1036" s="136"/>
      <c r="GT1036" s="136"/>
      <c r="GU1036" s="136"/>
      <c r="GV1036" s="136"/>
      <c r="GW1036" s="136"/>
      <c r="GX1036" s="136"/>
      <c r="GY1036" s="136"/>
      <c r="GZ1036" s="136"/>
      <c r="HA1036" s="136"/>
      <c r="HB1036" s="136"/>
      <c r="HC1036" s="136"/>
      <c r="HD1036" s="136"/>
      <c r="HE1036" s="136"/>
      <c r="HF1036" s="136"/>
      <c r="HG1036" s="136"/>
      <c r="HH1036" s="136"/>
      <c r="HI1036" s="136"/>
      <c r="HJ1036" s="136"/>
      <c r="HK1036" s="136"/>
      <c r="HL1036" s="136"/>
      <c r="HM1036" s="136"/>
      <c r="HN1036" s="136"/>
      <c r="HO1036" s="136"/>
      <c r="HP1036" s="136"/>
      <c r="HQ1036" s="136"/>
      <c r="HR1036" s="136"/>
      <c r="HS1036" s="136"/>
      <c r="HT1036" s="136"/>
      <c r="HU1036" s="136"/>
      <c r="HV1036" s="136"/>
      <c r="HW1036" s="136"/>
      <c r="HX1036" s="136"/>
      <c r="HY1036" s="136"/>
      <c r="HZ1036" s="136"/>
      <c r="IA1036" s="136"/>
      <c r="IB1036" s="136"/>
      <c r="IC1036" s="136"/>
      <c r="ID1036" s="136"/>
      <c r="IE1036" s="136"/>
      <c r="IF1036" s="136"/>
      <c r="IG1036" s="136"/>
    </row>
    <row r="1037" spans="1:241" ht="15" customHeight="1" x14ac:dyDescent="0.25">
      <c r="A1037" s="197" t="s">
        <v>723</v>
      </c>
      <c r="B1037" s="205">
        <v>11153327</v>
      </c>
      <c r="C1037" s="205">
        <v>1658462</v>
      </c>
      <c r="D1037" s="205">
        <v>575883</v>
      </c>
      <c r="E1037" s="205">
        <v>911536</v>
      </c>
      <c r="F1037" s="205">
        <v>1304867</v>
      </c>
      <c r="G1037" s="205">
        <v>350434</v>
      </c>
      <c r="H1037" s="242">
        <v>15954509</v>
      </c>
      <c r="I1037" s="136"/>
      <c r="J1037" s="197" t="s">
        <v>553</v>
      </c>
      <c r="K1037" s="205">
        <v>5858667</v>
      </c>
      <c r="L1037" s="205">
        <v>2228639</v>
      </c>
      <c r="M1037" s="205">
        <v>614441</v>
      </c>
      <c r="N1037" s="205">
        <v>987003</v>
      </c>
      <c r="O1037" s="205">
        <v>1369321</v>
      </c>
      <c r="P1037" s="205">
        <v>486819</v>
      </c>
      <c r="Q1037" s="242">
        <v>11544890</v>
      </c>
      <c r="R1037" s="136"/>
      <c r="S1037" s="136"/>
      <c r="T1037" s="136"/>
      <c r="U1037" s="136"/>
      <c r="V1037" s="136"/>
      <c r="W1037" s="136"/>
      <c r="X1037" s="136"/>
      <c r="Y1037" s="136"/>
      <c r="Z1037" s="136"/>
      <c r="AA1037" s="136"/>
      <c r="AB1037" s="136"/>
      <c r="AC1037" s="136"/>
      <c r="AD1037" s="136"/>
      <c r="AE1037" s="136"/>
      <c r="AF1037" s="136"/>
      <c r="AG1037" s="136"/>
      <c r="AH1037" s="136"/>
      <c r="AI1037" s="136"/>
      <c r="AJ1037" s="136"/>
      <c r="AK1037" s="136"/>
      <c r="AL1037" s="136"/>
      <c r="AM1037" s="136"/>
      <c r="AN1037" s="136"/>
      <c r="AO1037" s="136"/>
      <c r="AP1037" s="136"/>
      <c r="AQ1037" s="136"/>
      <c r="AR1037" s="136"/>
      <c r="AS1037" s="136"/>
      <c r="AT1037" s="136"/>
      <c r="AU1037" s="136"/>
      <c r="AV1037" s="136"/>
      <c r="AW1037" s="136"/>
      <c r="AX1037" s="136"/>
      <c r="AY1037" s="136"/>
      <c r="AZ1037" s="136"/>
      <c r="BA1037" s="136"/>
      <c r="BB1037" s="136"/>
      <c r="BC1037" s="136"/>
      <c r="BD1037" s="136"/>
      <c r="BE1037" s="136"/>
      <c r="BF1037" s="136"/>
      <c r="BG1037" s="136"/>
      <c r="BH1037" s="136"/>
      <c r="BI1037" s="136"/>
      <c r="BJ1037" s="136"/>
      <c r="BK1037" s="136"/>
      <c r="BL1037" s="136"/>
      <c r="BM1037" s="136"/>
      <c r="BN1037" s="136"/>
      <c r="BO1037" s="136"/>
      <c r="BP1037" s="136"/>
      <c r="BQ1037" s="136"/>
      <c r="BR1037" s="136"/>
      <c r="BS1037" s="136"/>
      <c r="BT1037" s="136"/>
      <c r="BU1037" s="136"/>
      <c r="BV1037" s="136"/>
      <c r="BW1037" s="136"/>
      <c r="BX1037" s="136"/>
      <c r="BY1037" s="136"/>
      <c r="BZ1037" s="136"/>
      <c r="CA1037" s="136"/>
      <c r="CB1037" s="136"/>
      <c r="CC1037" s="136"/>
      <c r="CD1037" s="136"/>
      <c r="CE1037" s="136"/>
      <c r="CF1037" s="136"/>
      <c r="CG1037" s="136"/>
      <c r="CH1037" s="136"/>
      <c r="CI1037" s="136"/>
      <c r="CJ1037" s="136"/>
      <c r="CK1037" s="136"/>
      <c r="CL1037" s="136"/>
      <c r="CM1037" s="136"/>
      <c r="CN1037" s="136"/>
      <c r="CO1037" s="136"/>
      <c r="CP1037" s="136"/>
      <c r="CQ1037" s="136"/>
      <c r="CR1037" s="136"/>
      <c r="CS1037" s="136"/>
      <c r="CT1037" s="136"/>
      <c r="CU1037" s="136"/>
      <c r="CV1037" s="136"/>
      <c r="CW1037" s="136"/>
      <c r="CX1037" s="136"/>
      <c r="CY1037" s="136"/>
      <c r="CZ1037" s="136"/>
      <c r="DA1037" s="136"/>
      <c r="DB1037" s="136"/>
      <c r="DC1037" s="136"/>
      <c r="DD1037" s="136"/>
      <c r="DE1037" s="136"/>
      <c r="DF1037" s="136"/>
      <c r="DG1037" s="136"/>
      <c r="DH1037" s="136"/>
      <c r="DI1037" s="136"/>
      <c r="DJ1037" s="136"/>
      <c r="DK1037" s="136"/>
      <c r="DL1037" s="136"/>
      <c r="DM1037" s="136"/>
      <c r="DN1037" s="136"/>
      <c r="DO1037" s="136"/>
      <c r="DP1037" s="136"/>
      <c r="DQ1037" s="136"/>
      <c r="DR1037" s="136"/>
      <c r="DS1037" s="136"/>
      <c r="DT1037" s="136"/>
      <c r="DU1037" s="136"/>
      <c r="DV1037" s="136"/>
      <c r="DW1037" s="136"/>
      <c r="DX1037" s="136"/>
      <c r="DY1037" s="136"/>
      <c r="DZ1037" s="136"/>
      <c r="EA1037" s="136"/>
      <c r="EB1037" s="136"/>
      <c r="EC1037" s="136"/>
      <c r="ED1037" s="136"/>
      <c r="EE1037" s="136"/>
      <c r="EF1037" s="136"/>
      <c r="EG1037" s="136"/>
      <c r="EH1037" s="136"/>
      <c r="EI1037" s="136"/>
      <c r="EJ1037" s="136"/>
      <c r="EK1037" s="136"/>
      <c r="EL1037" s="136"/>
      <c r="EM1037" s="136"/>
      <c r="EN1037" s="136"/>
      <c r="EO1037" s="136"/>
      <c r="EP1037" s="136"/>
      <c r="EQ1037" s="136"/>
      <c r="ER1037" s="136"/>
      <c r="ES1037" s="136"/>
      <c r="ET1037" s="136"/>
      <c r="EU1037" s="136"/>
      <c r="EV1037" s="136"/>
      <c r="EW1037" s="136"/>
      <c r="EX1037" s="136"/>
      <c r="EY1037" s="136"/>
      <c r="EZ1037" s="136"/>
      <c r="FA1037" s="136"/>
      <c r="FB1037" s="136"/>
      <c r="FC1037" s="136"/>
      <c r="FD1037" s="136"/>
      <c r="FE1037" s="136"/>
      <c r="FF1037" s="136"/>
      <c r="FG1037" s="136"/>
      <c r="FH1037" s="136"/>
      <c r="FI1037" s="136"/>
      <c r="FJ1037" s="136"/>
      <c r="FK1037" s="136"/>
      <c r="FL1037" s="136"/>
      <c r="FM1037" s="136"/>
      <c r="FN1037" s="136"/>
      <c r="FO1037" s="136"/>
      <c r="FP1037" s="136"/>
      <c r="FQ1037" s="136"/>
      <c r="FR1037" s="136"/>
      <c r="FS1037" s="136"/>
      <c r="FT1037" s="136"/>
      <c r="FU1037" s="136"/>
      <c r="FV1037" s="136"/>
      <c r="FW1037" s="136"/>
      <c r="FX1037" s="136"/>
      <c r="FY1037" s="136"/>
      <c r="FZ1037" s="136"/>
      <c r="GA1037" s="136"/>
      <c r="GB1037" s="136"/>
      <c r="GC1037" s="136"/>
      <c r="GD1037" s="136"/>
      <c r="GE1037" s="136"/>
      <c r="GF1037" s="136"/>
      <c r="GG1037" s="136"/>
      <c r="GH1037" s="136"/>
      <c r="GI1037" s="136"/>
      <c r="GJ1037" s="136"/>
      <c r="GK1037" s="136"/>
      <c r="GL1037" s="136"/>
      <c r="GM1037" s="136"/>
      <c r="GN1037" s="136"/>
      <c r="GO1037" s="136"/>
      <c r="GP1037" s="136"/>
      <c r="GQ1037" s="136"/>
      <c r="GR1037" s="136"/>
      <c r="GS1037" s="136"/>
      <c r="GT1037" s="136"/>
      <c r="GU1037" s="136"/>
      <c r="GV1037" s="136"/>
      <c r="GW1037" s="136"/>
      <c r="GX1037" s="136"/>
      <c r="GY1037" s="136"/>
      <c r="GZ1037" s="136"/>
      <c r="HA1037" s="136"/>
      <c r="HB1037" s="136"/>
      <c r="HC1037" s="136"/>
      <c r="HD1037" s="136"/>
      <c r="HE1037" s="136"/>
      <c r="HF1037" s="136"/>
      <c r="HG1037" s="136"/>
      <c r="HH1037" s="136"/>
      <c r="HI1037" s="136"/>
      <c r="HJ1037" s="136"/>
      <c r="HK1037" s="136"/>
      <c r="HL1037" s="136"/>
      <c r="HM1037" s="136"/>
      <c r="HN1037" s="136"/>
      <c r="HO1037" s="136"/>
      <c r="HP1037" s="136"/>
      <c r="HQ1037" s="136"/>
      <c r="HR1037" s="136"/>
      <c r="HS1037" s="136"/>
      <c r="HT1037" s="136"/>
      <c r="HU1037" s="136"/>
      <c r="HV1037" s="136"/>
      <c r="HW1037" s="136"/>
      <c r="HX1037" s="136"/>
      <c r="HY1037" s="136"/>
      <c r="HZ1037" s="136"/>
      <c r="IA1037" s="136"/>
      <c r="IB1037" s="136"/>
      <c r="IC1037" s="136"/>
      <c r="ID1037" s="136"/>
      <c r="IE1037" s="136"/>
      <c r="IF1037" s="136"/>
      <c r="IG1037" s="136"/>
    </row>
    <row r="1038" spans="1:241" ht="15" customHeight="1" x14ac:dyDescent="0.25">
      <c r="A1038" s="197" t="s">
        <v>724</v>
      </c>
      <c r="B1038" s="205">
        <v>7315189</v>
      </c>
      <c r="C1038" s="205">
        <v>1959981</v>
      </c>
      <c r="D1038" s="205">
        <v>604574</v>
      </c>
      <c r="E1038" s="205">
        <v>885447</v>
      </c>
      <c r="F1038" s="205">
        <v>1320175</v>
      </c>
      <c r="G1038" s="205">
        <v>308391</v>
      </c>
      <c r="H1038" s="242">
        <v>12393757</v>
      </c>
      <c r="I1038" s="136"/>
      <c r="J1038" s="197" t="s">
        <v>554</v>
      </c>
      <c r="K1038" s="205">
        <v>12081910</v>
      </c>
      <c r="L1038" s="205">
        <v>2755617</v>
      </c>
      <c r="M1038" s="205">
        <v>924407</v>
      </c>
      <c r="N1038" s="205">
        <v>961960</v>
      </c>
      <c r="O1038" s="205">
        <v>1431835</v>
      </c>
      <c r="P1038" s="205">
        <v>294294</v>
      </c>
      <c r="Q1038" s="242">
        <v>18450023</v>
      </c>
      <c r="R1038" s="136"/>
      <c r="S1038" s="136"/>
      <c r="T1038" s="136"/>
      <c r="U1038" s="136"/>
      <c r="V1038" s="136"/>
      <c r="W1038" s="136"/>
      <c r="X1038" s="136"/>
      <c r="Y1038" s="136"/>
      <c r="Z1038" s="136"/>
      <c r="AA1038" s="136"/>
      <c r="AB1038" s="136"/>
      <c r="AC1038" s="136"/>
      <c r="AD1038" s="136"/>
      <c r="AE1038" s="136"/>
      <c r="AF1038" s="136"/>
      <c r="AG1038" s="136"/>
      <c r="AH1038" s="136"/>
      <c r="AI1038" s="136"/>
      <c r="AJ1038" s="136"/>
      <c r="AK1038" s="136"/>
      <c r="AL1038" s="136"/>
      <c r="AM1038" s="136"/>
      <c r="AN1038" s="136"/>
      <c r="AO1038" s="136"/>
      <c r="AP1038" s="136"/>
      <c r="AQ1038" s="136"/>
      <c r="AR1038" s="136"/>
      <c r="AS1038" s="136"/>
      <c r="AT1038" s="136"/>
      <c r="AU1038" s="136"/>
      <c r="AV1038" s="136"/>
      <c r="AW1038" s="136"/>
      <c r="AX1038" s="136"/>
      <c r="AY1038" s="136"/>
      <c r="AZ1038" s="136"/>
      <c r="BA1038" s="136"/>
      <c r="BB1038" s="136"/>
      <c r="BC1038" s="136"/>
      <c r="BD1038" s="136"/>
      <c r="BE1038" s="136"/>
      <c r="BF1038" s="136"/>
      <c r="BG1038" s="136"/>
      <c r="BH1038" s="136"/>
      <c r="BI1038" s="136"/>
      <c r="BJ1038" s="136"/>
      <c r="BK1038" s="136"/>
      <c r="BL1038" s="136"/>
      <c r="BM1038" s="136"/>
      <c r="BN1038" s="136"/>
      <c r="BO1038" s="136"/>
      <c r="BP1038" s="136"/>
      <c r="BQ1038" s="136"/>
      <c r="BR1038" s="136"/>
      <c r="BS1038" s="136"/>
      <c r="BT1038" s="136"/>
      <c r="BU1038" s="136"/>
      <c r="BV1038" s="136"/>
      <c r="BW1038" s="136"/>
      <c r="BX1038" s="136"/>
      <c r="BY1038" s="136"/>
      <c r="BZ1038" s="136"/>
      <c r="CA1038" s="136"/>
      <c r="CB1038" s="136"/>
      <c r="CC1038" s="136"/>
      <c r="CD1038" s="136"/>
      <c r="CE1038" s="136"/>
      <c r="CF1038" s="136"/>
      <c r="CG1038" s="136"/>
      <c r="CH1038" s="136"/>
      <c r="CI1038" s="136"/>
      <c r="CJ1038" s="136"/>
      <c r="CK1038" s="136"/>
      <c r="CL1038" s="136"/>
      <c r="CM1038" s="136"/>
      <c r="CN1038" s="136"/>
      <c r="CO1038" s="136"/>
      <c r="CP1038" s="136"/>
      <c r="CQ1038" s="136"/>
      <c r="CR1038" s="136"/>
      <c r="CS1038" s="136"/>
      <c r="CT1038" s="136"/>
      <c r="CU1038" s="136"/>
      <c r="CV1038" s="136"/>
      <c r="CW1038" s="136"/>
      <c r="CX1038" s="136"/>
      <c r="CY1038" s="136"/>
      <c r="CZ1038" s="136"/>
      <c r="DA1038" s="136"/>
      <c r="DB1038" s="136"/>
      <c r="DC1038" s="136"/>
      <c r="DD1038" s="136"/>
      <c r="DE1038" s="136"/>
      <c r="DF1038" s="136"/>
      <c r="DG1038" s="136"/>
      <c r="DH1038" s="136"/>
      <c r="DI1038" s="136"/>
      <c r="DJ1038" s="136"/>
      <c r="DK1038" s="136"/>
      <c r="DL1038" s="136"/>
      <c r="DM1038" s="136"/>
      <c r="DN1038" s="136"/>
      <c r="DO1038" s="136"/>
      <c r="DP1038" s="136"/>
      <c r="DQ1038" s="136"/>
      <c r="DR1038" s="136"/>
      <c r="DS1038" s="136"/>
      <c r="DT1038" s="136"/>
      <c r="DU1038" s="136"/>
      <c r="DV1038" s="136"/>
      <c r="DW1038" s="136"/>
      <c r="DX1038" s="136"/>
      <c r="DY1038" s="136"/>
      <c r="DZ1038" s="136"/>
      <c r="EA1038" s="136"/>
      <c r="EB1038" s="136"/>
      <c r="EC1038" s="136"/>
      <c r="ED1038" s="136"/>
      <c r="EE1038" s="136"/>
      <c r="EF1038" s="136"/>
      <c r="EG1038" s="136"/>
      <c r="EH1038" s="136"/>
      <c r="EI1038" s="136"/>
      <c r="EJ1038" s="136"/>
      <c r="EK1038" s="136"/>
      <c r="EL1038" s="136"/>
      <c r="EM1038" s="136"/>
      <c r="EN1038" s="136"/>
      <c r="EO1038" s="136"/>
      <c r="EP1038" s="136"/>
      <c r="EQ1038" s="136"/>
      <c r="ER1038" s="136"/>
      <c r="ES1038" s="136"/>
      <c r="ET1038" s="136"/>
      <c r="EU1038" s="136"/>
      <c r="EV1038" s="136"/>
      <c r="EW1038" s="136"/>
      <c r="EX1038" s="136"/>
      <c r="EY1038" s="136"/>
      <c r="EZ1038" s="136"/>
      <c r="FA1038" s="136"/>
      <c r="FB1038" s="136"/>
      <c r="FC1038" s="136"/>
      <c r="FD1038" s="136"/>
      <c r="FE1038" s="136"/>
      <c r="FF1038" s="136"/>
      <c r="FG1038" s="136"/>
      <c r="FH1038" s="136"/>
      <c r="FI1038" s="136"/>
      <c r="FJ1038" s="136"/>
      <c r="FK1038" s="136"/>
      <c r="FL1038" s="136"/>
      <c r="FM1038" s="136"/>
      <c r="FN1038" s="136"/>
      <c r="FO1038" s="136"/>
      <c r="FP1038" s="136"/>
      <c r="FQ1038" s="136"/>
      <c r="FR1038" s="136"/>
      <c r="FS1038" s="136"/>
      <c r="FT1038" s="136"/>
      <c r="FU1038" s="136"/>
      <c r="FV1038" s="136"/>
      <c r="FW1038" s="136"/>
      <c r="FX1038" s="136"/>
      <c r="FY1038" s="136"/>
      <c r="FZ1038" s="136"/>
      <c r="GA1038" s="136"/>
      <c r="GB1038" s="136"/>
      <c r="GC1038" s="136"/>
      <c r="GD1038" s="136"/>
      <c r="GE1038" s="136"/>
      <c r="GF1038" s="136"/>
      <c r="GG1038" s="136"/>
      <c r="GH1038" s="136"/>
      <c r="GI1038" s="136"/>
      <c r="GJ1038" s="136"/>
      <c r="GK1038" s="136"/>
      <c r="GL1038" s="136"/>
      <c r="GM1038" s="136"/>
      <c r="GN1038" s="136"/>
      <c r="GO1038" s="136"/>
      <c r="GP1038" s="136"/>
      <c r="GQ1038" s="136"/>
      <c r="GR1038" s="136"/>
      <c r="GS1038" s="136"/>
      <c r="GT1038" s="136"/>
      <c r="GU1038" s="136"/>
      <c r="GV1038" s="136"/>
      <c r="GW1038" s="136"/>
      <c r="GX1038" s="136"/>
      <c r="GY1038" s="136"/>
      <c r="GZ1038" s="136"/>
      <c r="HA1038" s="136"/>
      <c r="HB1038" s="136"/>
      <c r="HC1038" s="136"/>
      <c r="HD1038" s="136"/>
      <c r="HE1038" s="136"/>
      <c r="HF1038" s="136"/>
      <c r="HG1038" s="136"/>
      <c r="HH1038" s="136"/>
      <c r="HI1038" s="136"/>
      <c r="HJ1038" s="136"/>
      <c r="HK1038" s="136"/>
      <c r="HL1038" s="136"/>
      <c r="HM1038" s="136"/>
      <c r="HN1038" s="136"/>
      <c r="HO1038" s="136"/>
      <c r="HP1038" s="136"/>
      <c r="HQ1038" s="136"/>
      <c r="HR1038" s="136"/>
      <c r="HS1038" s="136"/>
      <c r="HT1038" s="136"/>
      <c r="HU1038" s="136"/>
      <c r="HV1038" s="136"/>
      <c r="HW1038" s="136"/>
      <c r="HX1038" s="136"/>
      <c r="HY1038" s="136"/>
      <c r="HZ1038" s="136"/>
      <c r="IA1038" s="136"/>
      <c r="IB1038" s="136"/>
      <c r="IC1038" s="136"/>
      <c r="ID1038" s="136"/>
      <c r="IE1038" s="136"/>
      <c r="IF1038" s="136"/>
      <c r="IG1038" s="136"/>
    </row>
    <row r="1039" spans="1:241" ht="15" customHeight="1" x14ac:dyDescent="0.25">
      <c r="A1039" s="212" t="s">
        <v>1031</v>
      </c>
      <c r="B1039" s="212">
        <v>159477087</v>
      </c>
      <c r="C1039" s="212">
        <v>45559098</v>
      </c>
      <c r="D1039" s="212">
        <v>12375718</v>
      </c>
      <c r="E1039" s="212">
        <v>19211137</v>
      </c>
      <c r="F1039" s="212">
        <v>29545552</v>
      </c>
      <c r="G1039" s="212">
        <v>6798724</v>
      </c>
      <c r="H1039" s="243">
        <v>272967316</v>
      </c>
      <c r="I1039" s="136"/>
      <c r="J1039" s="197" t="s">
        <v>733</v>
      </c>
      <c r="K1039" s="205">
        <v>9763850</v>
      </c>
      <c r="L1039" s="205">
        <v>4658448</v>
      </c>
      <c r="M1039" s="205">
        <v>818969</v>
      </c>
      <c r="N1039" s="205">
        <v>896026</v>
      </c>
      <c r="O1039" s="205">
        <v>1973289</v>
      </c>
      <c r="P1039" s="205">
        <v>310082</v>
      </c>
      <c r="Q1039" s="242">
        <v>18420664</v>
      </c>
      <c r="R1039" s="136"/>
      <c r="S1039" s="136"/>
      <c r="T1039" s="136"/>
      <c r="U1039" s="136"/>
      <c r="V1039" s="136"/>
      <c r="W1039" s="136"/>
      <c r="X1039" s="136"/>
      <c r="Y1039" s="136"/>
      <c r="Z1039" s="136"/>
      <c r="AA1039" s="136"/>
      <c r="AB1039" s="136"/>
      <c r="AC1039" s="136"/>
      <c r="AD1039" s="136"/>
      <c r="AE1039" s="136"/>
      <c r="AF1039" s="136"/>
      <c r="AG1039" s="136"/>
      <c r="AH1039" s="136"/>
      <c r="AI1039" s="136"/>
      <c r="AJ1039" s="136"/>
      <c r="AK1039" s="136"/>
      <c r="AL1039" s="136"/>
      <c r="AM1039" s="136"/>
      <c r="AN1039" s="136"/>
      <c r="AO1039" s="136"/>
      <c r="AP1039" s="136"/>
      <c r="AQ1039" s="136"/>
      <c r="AR1039" s="136"/>
      <c r="AS1039" s="136"/>
      <c r="AT1039" s="136"/>
      <c r="AU1039" s="136"/>
      <c r="AV1039" s="136"/>
      <c r="AW1039" s="136"/>
      <c r="AX1039" s="136"/>
      <c r="AY1039" s="136"/>
      <c r="AZ1039" s="136"/>
      <c r="BA1039" s="136"/>
      <c r="BB1039" s="136"/>
      <c r="BC1039" s="136"/>
      <c r="BD1039" s="136"/>
      <c r="BE1039" s="136"/>
      <c r="BF1039" s="136"/>
      <c r="BG1039" s="136"/>
      <c r="BH1039" s="136"/>
      <c r="BI1039" s="136"/>
      <c r="BJ1039" s="136"/>
      <c r="BK1039" s="136"/>
      <c r="BL1039" s="136"/>
      <c r="BM1039" s="136"/>
      <c r="BN1039" s="136"/>
      <c r="BO1039" s="136"/>
      <c r="BP1039" s="136"/>
      <c r="BQ1039" s="136"/>
      <c r="BR1039" s="136"/>
      <c r="BS1039" s="136"/>
      <c r="BT1039" s="136"/>
      <c r="BU1039" s="136"/>
      <c r="BV1039" s="136"/>
      <c r="BW1039" s="136"/>
      <c r="BX1039" s="136"/>
      <c r="BY1039" s="136"/>
      <c r="BZ1039" s="136"/>
      <c r="CA1039" s="136"/>
      <c r="CB1039" s="136"/>
      <c r="CC1039" s="136"/>
      <c r="CD1039" s="136"/>
      <c r="CE1039" s="136"/>
      <c r="CF1039" s="136"/>
      <c r="CG1039" s="136"/>
      <c r="CH1039" s="136"/>
      <c r="CI1039" s="136"/>
      <c r="CJ1039" s="136"/>
      <c r="CK1039" s="136"/>
      <c r="CL1039" s="136"/>
      <c r="CM1039" s="136"/>
      <c r="CN1039" s="136"/>
      <c r="CO1039" s="136"/>
      <c r="CP1039" s="136"/>
      <c r="CQ1039" s="136"/>
      <c r="CR1039" s="136"/>
      <c r="CS1039" s="136"/>
      <c r="CT1039" s="136"/>
      <c r="CU1039" s="136"/>
      <c r="CV1039" s="136"/>
      <c r="CW1039" s="136"/>
      <c r="CX1039" s="136"/>
      <c r="CY1039" s="136"/>
      <c r="CZ1039" s="136"/>
      <c r="DA1039" s="136"/>
      <c r="DB1039" s="136"/>
      <c r="DC1039" s="136"/>
      <c r="DD1039" s="136"/>
      <c r="DE1039" s="136"/>
      <c r="DF1039" s="136"/>
      <c r="DG1039" s="136"/>
      <c r="DH1039" s="136"/>
      <c r="DI1039" s="136"/>
      <c r="DJ1039" s="136"/>
      <c r="DK1039" s="136"/>
      <c r="DL1039" s="136"/>
      <c r="DM1039" s="136"/>
      <c r="DN1039" s="136"/>
      <c r="DO1039" s="136"/>
      <c r="DP1039" s="136"/>
      <c r="DQ1039" s="136"/>
      <c r="DR1039" s="136"/>
      <c r="DS1039" s="136"/>
      <c r="DT1039" s="136"/>
      <c r="DU1039" s="136"/>
      <c r="DV1039" s="136"/>
      <c r="DW1039" s="136"/>
      <c r="DX1039" s="136"/>
      <c r="DY1039" s="136"/>
      <c r="DZ1039" s="136"/>
      <c r="EA1039" s="136"/>
      <c r="EB1039" s="136"/>
      <c r="EC1039" s="136"/>
      <c r="ED1039" s="136"/>
      <c r="EE1039" s="136"/>
      <c r="EF1039" s="136"/>
      <c r="EG1039" s="136"/>
      <c r="EH1039" s="136"/>
      <c r="EI1039" s="136"/>
      <c r="EJ1039" s="136"/>
      <c r="EK1039" s="136"/>
      <c r="EL1039" s="136"/>
      <c r="EM1039" s="136"/>
      <c r="EN1039" s="136"/>
      <c r="EO1039" s="136"/>
      <c r="EP1039" s="136"/>
      <c r="EQ1039" s="136"/>
      <c r="ER1039" s="136"/>
      <c r="ES1039" s="136"/>
      <c r="ET1039" s="136"/>
      <c r="EU1039" s="136"/>
      <c r="EV1039" s="136"/>
      <c r="EW1039" s="136"/>
      <c r="EX1039" s="136"/>
      <c r="EY1039" s="136"/>
      <c r="EZ1039" s="136"/>
      <c r="FA1039" s="136"/>
      <c r="FB1039" s="136"/>
      <c r="FC1039" s="136"/>
      <c r="FD1039" s="136"/>
      <c r="FE1039" s="136"/>
      <c r="FF1039" s="136"/>
      <c r="FG1039" s="136"/>
      <c r="FH1039" s="136"/>
      <c r="FI1039" s="136"/>
      <c r="FJ1039" s="136"/>
      <c r="FK1039" s="136"/>
      <c r="FL1039" s="136"/>
      <c r="FM1039" s="136"/>
      <c r="FN1039" s="136"/>
      <c r="FO1039" s="136"/>
      <c r="FP1039" s="136"/>
      <c r="FQ1039" s="136"/>
      <c r="FR1039" s="136"/>
      <c r="FS1039" s="136"/>
      <c r="FT1039" s="136"/>
      <c r="FU1039" s="136"/>
      <c r="FV1039" s="136"/>
      <c r="FW1039" s="136"/>
      <c r="FX1039" s="136"/>
      <c r="FY1039" s="136"/>
      <c r="FZ1039" s="136"/>
      <c r="GA1039" s="136"/>
      <c r="GB1039" s="136"/>
      <c r="GC1039" s="136"/>
      <c r="GD1039" s="136"/>
      <c r="GE1039" s="136"/>
      <c r="GF1039" s="136"/>
      <c r="GG1039" s="136"/>
      <c r="GH1039" s="136"/>
      <c r="GI1039" s="136"/>
      <c r="GJ1039" s="136"/>
      <c r="GK1039" s="136"/>
      <c r="GL1039" s="136"/>
      <c r="GM1039" s="136"/>
      <c r="GN1039" s="136"/>
      <c r="GO1039" s="136"/>
      <c r="GP1039" s="136"/>
      <c r="GQ1039" s="136"/>
      <c r="GR1039" s="136"/>
      <c r="GS1039" s="136"/>
      <c r="GT1039" s="136"/>
      <c r="GU1039" s="136"/>
      <c r="GV1039" s="136"/>
      <c r="GW1039" s="136"/>
      <c r="GX1039" s="136"/>
      <c r="GY1039" s="136"/>
      <c r="GZ1039" s="136"/>
      <c r="HA1039" s="136"/>
      <c r="HB1039" s="136"/>
      <c r="HC1039" s="136"/>
      <c r="HD1039" s="136"/>
      <c r="HE1039" s="136"/>
      <c r="HF1039" s="136"/>
      <c r="HG1039" s="136"/>
      <c r="HH1039" s="136"/>
      <c r="HI1039" s="136"/>
      <c r="HJ1039" s="136"/>
      <c r="HK1039" s="136"/>
      <c r="HL1039" s="136"/>
      <c r="HM1039" s="136"/>
      <c r="HN1039" s="136"/>
      <c r="HO1039" s="136"/>
      <c r="HP1039" s="136"/>
      <c r="HQ1039" s="136"/>
      <c r="HR1039" s="136"/>
      <c r="HS1039" s="136"/>
      <c r="HT1039" s="136"/>
      <c r="HU1039" s="136"/>
      <c r="HV1039" s="136"/>
      <c r="HW1039" s="136"/>
      <c r="HX1039" s="136"/>
      <c r="HY1039" s="136"/>
      <c r="HZ1039" s="136"/>
      <c r="IA1039" s="136"/>
      <c r="IB1039" s="136"/>
      <c r="IC1039" s="136"/>
      <c r="ID1039" s="136"/>
      <c r="IE1039" s="136"/>
      <c r="IF1039" s="136"/>
      <c r="IG1039" s="136"/>
    </row>
    <row r="1040" spans="1:241" ht="15" customHeight="1" x14ac:dyDescent="0.25">
      <c r="A1040" s="208" t="s">
        <v>1032</v>
      </c>
      <c r="B1040" s="208">
        <v>7594147</v>
      </c>
      <c r="C1040" s="208">
        <v>2169480.8571428573</v>
      </c>
      <c r="D1040" s="208">
        <v>589319.90476190473</v>
      </c>
      <c r="E1040" s="208">
        <v>914816.04761904757</v>
      </c>
      <c r="F1040" s="208">
        <v>1406931.0476190476</v>
      </c>
      <c r="G1040" s="208">
        <v>323748.76190476189</v>
      </c>
      <c r="H1040" s="208">
        <v>12998443.619047619</v>
      </c>
      <c r="I1040" s="136"/>
      <c r="J1040" s="212" t="s">
        <v>1033</v>
      </c>
      <c r="K1040" s="212">
        <v>136818208</v>
      </c>
      <c r="L1040" s="212">
        <v>53040123</v>
      </c>
      <c r="M1040" s="212">
        <v>12820585</v>
      </c>
      <c r="N1040" s="212">
        <v>23676389</v>
      </c>
      <c r="O1040" s="212">
        <v>35985173</v>
      </c>
      <c r="P1040" s="212">
        <v>7011393</v>
      </c>
      <c r="Q1040" s="243">
        <v>269351871</v>
      </c>
      <c r="R1040" s="136"/>
      <c r="S1040" s="136"/>
      <c r="T1040" s="136"/>
      <c r="U1040" s="136"/>
      <c r="V1040" s="136"/>
      <c r="W1040" s="136"/>
      <c r="X1040" s="136"/>
      <c r="Y1040" s="136"/>
      <c r="Z1040" s="136"/>
      <c r="AA1040" s="136"/>
      <c r="AB1040" s="136"/>
      <c r="AC1040" s="136"/>
      <c r="AD1040" s="136"/>
      <c r="AE1040" s="136"/>
      <c r="AF1040" s="136"/>
      <c r="AG1040" s="136"/>
      <c r="AH1040" s="136"/>
      <c r="AI1040" s="136"/>
      <c r="AJ1040" s="136"/>
      <c r="AK1040" s="136"/>
      <c r="AL1040" s="136"/>
      <c r="AM1040" s="136"/>
      <c r="AN1040" s="136"/>
      <c r="AO1040" s="136"/>
      <c r="AP1040" s="136"/>
      <c r="AQ1040" s="136"/>
      <c r="AR1040" s="136"/>
      <c r="AS1040" s="136"/>
      <c r="AT1040" s="136"/>
      <c r="AU1040" s="136"/>
      <c r="AV1040" s="136"/>
      <c r="AW1040" s="136"/>
      <c r="AX1040" s="136"/>
      <c r="AY1040" s="136"/>
      <c r="AZ1040" s="136"/>
      <c r="BA1040" s="136"/>
      <c r="BB1040" s="136"/>
      <c r="BC1040" s="136"/>
      <c r="BD1040" s="136"/>
      <c r="BE1040" s="136"/>
      <c r="BF1040" s="136"/>
      <c r="BG1040" s="136"/>
      <c r="BH1040" s="136"/>
      <c r="BI1040" s="136"/>
      <c r="BJ1040" s="136"/>
      <c r="BK1040" s="136"/>
      <c r="BL1040" s="136"/>
      <c r="BM1040" s="136"/>
      <c r="BN1040" s="136"/>
      <c r="BO1040" s="136"/>
      <c r="BP1040" s="136"/>
      <c r="BQ1040" s="136"/>
      <c r="BR1040" s="136"/>
      <c r="BS1040" s="136"/>
      <c r="BT1040" s="136"/>
      <c r="BU1040" s="136"/>
      <c r="BV1040" s="136"/>
      <c r="BW1040" s="136"/>
      <c r="BX1040" s="136"/>
      <c r="BY1040" s="136"/>
      <c r="BZ1040" s="136"/>
      <c r="CA1040" s="136"/>
      <c r="CB1040" s="136"/>
      <c r="CC1040" s="136"/>
      <c r="CD1040" s="136"/>
      <c r="CE1040" s="136"/>
      <c r="CF1040" s="136"/>
      <c r="CG1040" s="136"/>
      <c r="CH1040" s="136"/>
      <c r="CI1040" s="136"/>
      <c r="CJ1040" s="136"/>
      <c r="CK1040" s="136"/>
      <c r="CL1040" s="136"/>
      <c r="CM1040" s="136"/>
      <c r="CN1040" s="136"/>
      <c r="CO1040" s="136"/>
      <c r="CP1040" s="136"/>
      <c r="CQ1040" s="136"/>
      <c r="CR1040" s="136"/>
      <c r="CS1040" s="136"/>
      <c r="CT1040" s="136"/>
      <c r="CU1040" s="136"/>
      <c r="CV1040" s="136"/>
      <c r="CW1040" s="136"/>
      <c r="CX1040" s="136"/>
      <c r="CY1040" s="136"/>
      <c r="CZ1040" s="136"/>
      <c r="DA1040" s="136"/>
      <c r="DB1040" s="136"/>
      <c r="DC1040" s="136"/>
      <c r="DD1040" s="136"/>
      <c r="DE1040" s="136"/>
      <c r="DF1040" s="136"/>
      <c r="DG1040" s="136"/>
      <c r="DH1040" s="136"/>
      <c r="DI1040" s="136"/>
      <c r="DJ1040" s="136"/>
      <c r="DK1040" s="136"/>
      <c r="DL1040" s="136"/>
      <c r="DM1040" s="136"/>
      <c r="DN1040" s="136"/>
      <c r="DO1040" s="136"/>
      <c r="DP1040" s="136"/>
      <c r="DQ1040" s="136"/>
      <c r="DR1040" s="136"/>
      <c r="DS1040" s="136"/>
      <c r="DT1040" s="136"/>
      <c r="DU1040" s="136"/>
      <c r="DV1040" s="136"/>
      <c r="DW1040" s="136"/>
      <c r="DX1040" s="136"/>
      <c r="DY1040" s="136"/>
      <c r="DZ1040" s="136"/>
      <c r="EA1040" s="136"/>
      <c r="EB1040" s="136"/>
      <c r="EC1040" s="136"/>
      <c r="ED1040" s="136"/>
      <c r="EE1040" s="136"/>
      <c r="EF1040" s="136"/>
      <c r="EG1040" s="136"/>
      <c r="EH1040" s="136"/>
      <c r="EI1040" s="136"/>
      <c r="EJ1040" s="136"/>
      <c r="EK1040" s="136"/>
      <c r="EL1040" s="136"/>
      <c r="EM1040" s="136"/>
      <c r="EN1040" s="136"/>
      <c r="EO1040" s="136"/>
      <c r="EP1040" s="136"/>
      <c r="EQ1040" s="136"/>
      <c r="ER1040" s="136"/>
      <c r="ES1040" s="136"/>
      <c r="ET1040" s="136"/>
      <c r="EU1040" s="136"/>
      <c r="EV1040" s="136"/>
      <c r="EW1040" s="136"/>
      <c r="EX1040" s="136"/>
      <c r="EY1040" s="136"/>
      <c r="EZ1040" s="136"/>
      <c r="FA1040" s="136"/>
      <c r="FB1040" s="136"/>
      <c r="FC1040" s="136"/>
      <c r="FD1040" s="136"/>
      <c r="FE1040" s="136"/>
      <c r="FF1040" s="136"/>
      <c r="FG1040" s="136"/>
      <c r="FH1040" s="136"/>
      <c r="FI1040" s="136"/>
      <c r="FJ1040" s="136"/>
      <c r="FK1040" s="136"/>
      <c r="FL1040" s="136"/>
      <c r="FM1040" s="136"/>
      <c r="FN1040" s="136"/>
      <c r="FO1040" s="136"/>
      <c r="FP1040" s="136"/>
      <c r="FQ1040" s="136"/>
      <c r="FR1040" s="136"/>
      <c r="FS1040" s="136"/>
      <c r="FT1040" s="136"/>
      <c r="FU1040" s="136"/>
      <c r="FV1040" s="136"/>
      <c r="FW1040" s="136"/>
      <c r="FX1040" s="136"/>
      <c r="FY1040" s="136"/>
      <c r="FZ1040" s="136"/>
      <c r="GA1040" s="136"/>
      <c r="GB1040" s="136"/>
      <c r="GC1040" s="136"/>
      <c r="GD1040" s="136"/>
      <c r="GE1040" s="136"/>
      <c r="GF1040" s="136"/>
      <c r="GG1040" s="136"/>
      <c r="GH1040" s="136"/>
      <c r="GI1040" s="136"/>
      <c r="GJ1040" s="136"/>
      <c r="GK1040" s="136"/>
      <c r="GL1040" s="136"/>
      <c r="GM1040" s="136"/>
      <c r="GN1040" s="136"/>
      <c r="GO1040" s="136"/>
      <c r="GP1040" s="136"/>
      <c r="GQ1040" s="136"/>
      <c r="GR1040" s="136"/>
      <c r="GS1040" s="136"/>
      <c r="GT1040" s="136"/>
      <c r="GU1040" s="136"/>
      <c r="GV1040" s="136"/>
      <c r="GW1040" s="136"/>
      <c r="GX1040" s="136"/>
      <c r="GY1040" s="136"/>
      <c r="GZ1040" s="136"/>
      <c r="HA1040" s="136"/>
      <c r="HB1040" s="136"/>
      <c r="HC1040" s="136"/>
      <c r="HD1040" s="136"/>
      <c r="HE1040" s="136"/>
      <c r="HF1040" s="136"/>
      <c r="HG1040" s="136"/>
      <c r="HH1040" s="136"/>
      <c r="HI1040" s="136"/>
      <c r="HJ1040" s="136"/>
      <c r="HK1040" s="136"/>
      <c r="HL1040" s="136"/>
      <c r="HM1040" s="136"/>
      <c r="HN1040" s="136"/>
      <c r="HO1040" s="136"/>
      <c r="HP1040" s="136"/>
      <c r="HQ1040" s="136"/>
      <c r="HR1040" s="136"/>
      <c r="HS1040" s="136"/>
      <c r="HT1040" s="136"/>
      <c r="HU1040" s="136"/>
      <c r="HV1040" s="136"/>
      <c r="HW1040" s="136"/>
      <c r="HX1040" s="136"/>
      <c r="HY1040" s="136"/>
      <c r="HZ1040" s="136"/>
      <c r="IA1040" s="136"/>
      <c r="IB1040" s="136"/>
      <c r="IC1040" s="136"/>
      <c r="ID1040" s="136"/>
      <c r="IE1040" s="136"/>
      <c r="IF1040" s="136"/>
      <c r="IG1040" s="136"/>
    </row>
    <row r="1041" spans="1:241" ht="15" customHeight="1" x14ac:dyDescent="0.25">
      <c r="A1041" s="135"/>
      <c r="B1041" s="135"/>
      <c r="C1041" s="135"/>
      <c r="D1041" s="135"/>
      <c r="E1041" s="135"/>
      <c r="F1041" s="135"/>
      <c r="G1041" s="135"/>
      <c r="H1041" s="135"/>
      <c r="I1041" s="136"/>
      <c r="J1041" s="208" t="s">
        <v>1034</v>
      </c>
      <c r="K1041" s="208">
        <v>6219009.4545454541</v>
      </c>
      <c r="L1041" s="208">
        <v>2410914.6818181816</v>
      </c>
      <c r="M1041" s="208">
        <v>582753.86363636365</v>
      </c>
      <c r="N1041" s="208">
        <v>1076199.5</v>
      </c>
      <c r="O1041" s="208">
        <v>1635689.6818181819</v>
      </c>
      <c r="P1041" s="208">
        <v>318699.68181818182</v>
      </c>
      <c r="Q1041" s="208">
        <v>12243266.863636363</v>
      </c>
      <c r="R1041" s="136"/>
      <c r="S1041" s="136"/>
      <c r="T1041" s="136"/>
      <c r="U1041" s="136"/>
      <c r="V1041" s="136"/>
      <c r="W1041" s="136"/>
      <c r="X1041" s="136"/>
      <c r="Y1041" s="136"/>
      <c r="Z1041" s="136"/>
      <c r="AA1041" s="136"/>
      <c r="AB1041" s="136"/>
      <c r="AC1041" s="136"/>
      <c r="AD1041" s="136"/>
      <c r="AE1041" s="136"/>
      <c r="AF1041" s="136"/>
      <c r="AG1041" s="136"/>
      <c r="AH1041" s="136"/>
      <c r="AI1041" s="136"/>
      <c r="AJ1041" s="136"/>
      <c r="AK1041" s="136"/>
      <c r="AL1041" s="136"/>
      <c r="AM1041" s="136"/>
      <c r="AN1041" s="136"/>
      <c r="AO1041" s="136"/>
      <c r="AP1041" s="136"/>
      <c r="AQ1041" s="136"/>
      <c r="AR1041" s="136"/>
      <c r="AS1041" s="136"/>
      <c r="AT1041" s="136"/>
      <c r="AU1041" s="136"/>
      <c r="AV1041" s="136"/>
      <c r="AW1041" s="136"/>
      <c r="AX1041" s="136"/>
      <c r="AY1041" s="136"/>
      <c r="AZ1041" s="136"/>
      <c r="BA1041" s="136"/>
      <c r="BB1041" s="136"/>
      <c r="BC1041" s="136"/>
      <c r="BD1041" s="136"/>
      <c r="BE1041" s="136"/>
      <c r="BF1041" s="136"/>
      <c r="BG1041" s="136"/>
      <c r="BH1041" s="136"/>
      <c r="BI1041" s="136"/>
      <c r="BJ1041" s="136"/>
      <c r="BK1041" s="136"/>
      <c r="BL1041" s="136"/>
      <c r="BM1041" s="136"/>
      <c r="BN1041" s="136"/>
      <c r="BO1041" s="136"/>
      <c r="BP1041" s="136"/>
      <c r="BQ1041" s="136"/>
      <c r="BR1041" s="136"/>
      <c r="BS1041" s="136"/>
      <c r="BT1041" s="136"/>
      <c r="BU1041" s="136"/>
      <c r="BV1041" s="136"/>
      <c r="BW1041" s="136"/>
      <c r="BX1041" s="136"/>
      <c r="BY1041" s="136"/>
      <c r="BZ1041" s="136"/>
      <c r="CA1041" s="136"/>
      <c r="CB1041" s="136"/>
      <c r="CC1041" s="136"/>
      <c r="CD1041" s="136"/>
      <c r="CE1041" s="136"/>
      <c r="CF1041" s="136"/>
      <c r="CG1041" s="136"/>
      <c r="CH1041" s="136"/>
      <c r="CI1041" s="136"/>
      <c r="CJ1041" s="136"/>
      <c r="CK1041" s="136"/>
      <c r="CL1041" s="136"/>
      <c r="CM1041" s="136"/>
      <c r="CN1041" s="136"/>
      <c r="CO1041" s="136"/>
      <c r="CP1041" s="136"/>
      <c r="CQ1041" s="136"/>
      <c r="CR1041" s="136"/>
      <c r="CS1041" s="136"/>
      <c r="CT1041" s="136"/>
      <c r="CU1041" s="136"/>
      <c r="CV1041" s="136"/>
      <c r="CW1041" s="136"/>
      <c r="CX1041" s="136"/>
      <c r="CY1041" s="136"/>
      <c r="CZ1041" s="136"/>
      <c r="DA1041" s="136"/>
      <c r="DB1041" s="136"/>
      <c r="DC1041" s="136"/>
      <c r="DD1041" s="136"/>
      <c r="DE1041" s="136"/>
      <c r="DF1041" s="136"/>
      <c r="DG1041" s="136"/>
      <c r="DH1041" s="136"/>
      <c r="DI1041" s="136"/>
      <c r="DJ1041" s="136"/>
      <c r="DK1041" s="136"/>
      <c r="DL1041" s="136"/>
      <c r="DM1041" s="136"/>
      <c r="DN1041" s="136"/>
      <c r="DO1041" s="136"/>
      <c r="DP1041" s="136"/>
      <c r="DQ1041" s="136"/>
      <c r="DR1041" s="136"/>
      <c r="DS1041" s="136"/>
      <c r="DT1041" s="136"/>
      <c r="DU1041" s="136"/>
      <c r="DV1041" s="136"/>
      <c r="DW1041" s="136"/>
      <c r="DX1041" s="136"/>
      <c r="DY1041" s="136"/>
      <c r="DZ1041" s="136"/>
      <c r="EA1041" s="136"/>
      <c r="EB1041" s="136"/>
      <c r="EC1041" s="136"/>
      <c r="ED1041" s="136"/>
      <c r="EE1041" s="136"/>
      <c r="EF1041" s="136"/>
      <c r="EG1041" s="136"/>
      <c r="EH1041" s="136"/>
      <c r="EI1041" s="136"/>
      <c r="EJ1041" s="136"/>
      <c r="EK1041" s="136"/>
      <c r="EL1041" s="136"/>
      <c r="EM1041" s="136"/>
      <c r="EN1041" s="136"/>
      <c r="EO1041" s="136"/>
      <c r="EP1041" s="136"/>
      <c r="EQ1041" s="136"/>
      <c r="ER1041" s="136"/>
      <c r="ES1041" s="136"/>
      <c r="ET1041" s="136"/>
      <c r="EU1041" s="136"/>
      <c r="EV1041" s="136"/>
      <c r="EW1041" s="136"/>
      <c r="EX1041" s="136"/>
      <c r="EY1041" s="136"/>
      <c r="EZ1041" s="136"/>
      <c r="FA1041" s="136"/>
      <c r="FB1041" s="136"/>
      <c r="FC1041" s="136"/>
      <c r="FD1041" s="136"/>
      <c r="FE1041" s="136"/>
      <c r="FF1041" s="136"/>
      <c r="FG1041" s="136"/>
      <c r="FH1041" s="136"/>
      <c r="FI1041" s="136"/>
      <c r="FJ1041" s="136"/>
      <c r="FK1041" s="136"/>
      <c r="FL1041" s="136"/>
      <c r="FM1041" s="136"/>
      <c r="FN1041" s="136"/>
      <c r="FO1041" s="136"/>
      <c r="FP1041" s="136"/>
      <c r="FQ1041" s="136"/>
      <c r="FR1041" s="136"/>
      <c r="FS1041" s="136"/>
      <c r="FT1041" s="136"/>
      <c r="FU1041" s="136"/>
      <c r="FV1041" s="136"/>
      <c r="FW1041" s="136"/>
      <c r="FX1041" s="136"/>
      <c r="FY1041" s="136"/>
      <c r="FZ1041" s="136"/>
      <c r="GA1041" s="136"/>
      <c r="GB1041" s="136"/>
      <c r="GC1041" s="136"/>
      <c r="GD1041" s="136"/>
      <c r="GE1041" s="136"/>
      <c r="GF1041" s="136"/>
      <c r="GG1041" s="136"/>
      <c r="GH1041" s="136"/>
      <c r="GI1041" s="136"/>
      <c r="GJ1041" s="136"/>
      <c r="GK1041" s="136"/>
      <c r="GL1041" s="136"/>
      <c r="GM1041" s="136"/>
      <c r="GN1041" s="136"/>
      <c r="GO1041" s="136"/>
      <c r="GP1041" s="136"/>
      <c r="GQ1041" s="136"/>
      <c r="GR1041" s="136"/>
      <c r="GS1041" s="136"/>
      <c r="GT1041" s="136"/>
      <c r="GU1041" s="136"/>
      <c r="GV1041" s="136"/>
      <c r="GW1041" s="136"/>
      <c r="GX1041" s="136"/>
      <c r="GY1041" s="136"/>
      <c r="GZ1041" s="136"/>
      <c r="HA1041" s="136"/>
      <c r="HB1041" s="136"/>
      <c r="HC1041" s="136"/>
      <c r="HD1041" s="136"/>
      <c r="HE1041" s="136"/>
      <c r="HF1041" s="136"/>
      <c r="HG1041" s="136"/>
      <c r="HH1041" s="136"/>
      <c r="HI1041" s="136"/>
      <c r="HJ1041" s="136"/>
      <c r="HK1041" s="136"/>
      <c r="HL1041" s="136"/>
      <c r="HM1041" s="136"/>
      <c r="HN1041" s="136"/>
      <c r="HO1041" s="136"/>
      <c r="HP1041" s="136"/>
      <c r="HQ1041" s="136"/>
      <c r="HR1041" s="136"/>
      <c r="HS1041" s="136"/>
      <c r="HT1041" s="136"/>
      <c r="HU1041" s="136"/>
      <c r="HV1041" s="136"/>
      <c r="HW1041" s="136"/>
      <c r="HX1041" s="136"/>
      <c r="HY1041" s="136"/>
      <c r="HZ1041" s="136"/>
      <c r="IA1041" s="136"/>
      <c r="IB1041" s="136"/>
      <c r="IC1041" s="136"/>
      <c r="ID1041" s="136"/>
      <c r="IE1041" s="136"/>
      <c r="IF1041" s="136"/>
      <c r="IG1041" s="136"/>
    </row>
    <row r="1042" spans="1:241" ht="15" customHeight="1" x14ac:dyDescent="0.25">
      <c r="A1042" s="135"/>
      <c r="B1042" s="135"/>
      <c r="I1042" s="136"/>
      <c r="J1042" s="136"/>
      <c r="K1042" s="136"/>
      <c r="L1042" s="136"/>
      <c r="M1042" s="136"/>
      <c r="N1042" s="136"/>
      <c r="O1042" s="136"/>
      <c r="P1042" s="136"/>
      <c r="Q1042" s="136"/>
      <c r="R1042" s="136"/>
      <c r="S1042" s="136"/>
      <c r="T1042" s="136"/>
      <c r="U1042" s="136"/>
      <c r="V1042" s="136"/>
      <c r="W1042" s="136"/>
      <c r="X1042" s="136"/>
      <c r="Y1042" s="136"/>
      <c r="Z1042" s="136"/>
      <c r="AA1042" s="136"/>
      <c r="AB1042" s="136"/>
      <c r="AC1042" s="136"/>
      <c r="AD1042" s="136"/>
      <c r="AE1042" s="136"/>
      <c r="AF1042" s="136"/>
      <c r="AG1042" s="136"/>
      <c r="AH1042" s="136"/>
      <c r="AI1042" s="136"/>
      <c r="AJ1042" s="136"/>
      <c r="AK1042" s="136"/>
      <c r="AL1042" s="136"/>
      <c r="AM1042" s="136"/>
      <c r="AN1042" s="136"/>
      <c r="AO1042" s="136"/>
      <c r="AP1042" s="136"/>
      <c r="AQ1042" s="136"/>
      <c r="AR1042" s="136"/>
      <c r="AS1042" s="136"/>
      <c r="AT1042" s="136"/>
      <c r="AU1042" s="136"/>
      <c r="AV1042" s="136"/>
      <c r="AW1042" s="136"/>
      <c r="AX1042" s="136"/>
      <c r="AY1042" s="136"/>
      <c r="AZ1042" s="136"/>
      <c r="BA1042" s="136"/>
      <c r="BB1042" s="136"/>
      <c r="BC1042" s="136"/>
      <c r="BD1042" s="136"/>
      <c r="BE1042" s="136"/>
      <c r="BF1042" s="136"/>
      <c r="BG1042" s="136"/>
      <c r="BH1042" s="136"/>
      <c r="BI1042" s="136"/>
      <c r="BJ1042" s="136"/>
      <c r="BK1042" s="136"/>
      <c r="BL1042" s="136"/>
      <c r="BM1042" s="136"/>
      <c r="BN1042" s="136"/>
      <c r="BO1042" s="136"/>
      <c r="BP1042" s="136"/>
      <c r="BQ1042" s="136"/>
      <c r="BR1042" s="136"/>
      <c r="BS1042" s="136"/>
      <c r="BT1042" s="136"/>
      <c r="BU1042" s="136"/>
      <c r="BV1042" s="136"/>
      <c r="BW1042" s="136"/>
      <c r="BX1042" s="136"/>
      <c r="BY1042" s="136"/>
      <c r="BZ1042" s="136"/>
      <c r="CA1042" s="136"/>
      <c r="CB1042" s="136"/>
      <c r="CC1042" s="136"/>
      <c r="CD1042" s="136"/>
      <c r="CE1042" s="136"/>
      <c r="CF1042" s="136"/>
      <c r="CG1042" s="136"/>
      <c r="CH1042" s="136"/>
      <c r="CI1042" s="136"/>
      <c r="CJ1042" s="136"/>
      <c r="CK1042" s="136"/>
      <c r="CL1042" s="136"/>
      <c r="CM1042" s="136"/>
      <c r="CN1042" s="136"/>
      <c r="CO1042" s="136"/>
      <c r="CP1042" s="136"/>
      <c r="CQ1042" s="136"/>
      <c r="CR1042" s="136"/>
      <c r="CS1042" s="136"/>
      <c r="CT1042" s="136"/>
      <c r="CU1042" s="136"/>
      <c r="CV1042" s="136"/>
      <c r="CW1042" s="136"/>
      <c r="CX1042" s="136"/>
      <c r="CY1042" s="136"/>
      <c r="CZ1042" s="136"/>
      <c r="DA1042" s="136"/>
      <c r="DB1042" s="136"/>
      <c r="DC1042" s="136"/>
      <c r="DD1042" s="136"/>
      <c r="DE1042" s="136"/>
      <c r="DF1042" s="136"/>
      <c r="DG1042" s="136"/>
      <c r="DH1042" s="136"/>
      <c r="DI1042" s="136"/>
      <c r="DJ1042" s="136"/>
      <c r="DK1042" s="136"/>
      <c r="DL1042" s="136"/>
      <c r="DM1042" s="136"/>
      <c r="DN1042" s="136"/>
      <c r="DO1042" s="136"/>
      <c r="DP1042" s="136"/>
      <c r="DQ1042" s="136"/>
      <c r="DR1042" s="136"/>
      <c r="DS1042" s="136"/>
      <c r="DT1042" s="136"/>
      <c r="DU1042" s="136"/>
      <c r="DV1042" s="136"/>
      <c r="DW1042" s="136"/>
      <c r="DX1042" s="136"/>
      <c r="DY1042" s="136"/>
      <c r="DZ1042" s="136"/>
      <c r="EA1042" s="136"/>
      <c r="EB1042" s="136"/>
      <c r="EC1042" s="136"/>
      <c r="ED1042" s="136"/>
      <c r="EE1042" s="136"/>
      <c r="EF1042" s="136"/>
      <c r="EG1042" s="136"/>
      <c r="EH1042" s="136"/>
      <c r="EI1042" s="136"/>
      <c r="EJ1042" s="136"/>
      <c r="EK1042" s="136"/>
      <c r="EL1042" s="136"/>
      <c r="EM1042" s="136"/>
      <c r="EN1042" s="136"/>
      <c r="EO1042" s="136"/>
      <c r="EP1042" s="136"/>
      <c r="EQ1042" s="136"/>
      <c r="ER1042" s="136"/>
      <c r="ES1042" s="136"/>
      <c r="ET1042" s="136"/>
      <c r="EU1042" s="136"/>
      <c r="EV1042" s="136"/>
      <c r="EW1042" s="136"/>
      <c r="EX1042" s="136"/>
      <c r="EY1042" s="136"/>
      <c r="EZ1042" s="136"/>
      <c r="FA1042" s="136"/>
      <c r="FB1042" s="136"/>
      <c r="FC1042" s="136"/>
      <c r="FD1042" s="136"/>
      <c r="FE1042" s="136"/>
      <c r="FF1042" s="136"/>
      <c r="FG1042" s="136"/>
      <c r="FH1042" s="136"/>
      <c r="FI1042" s="136"/>
      <c r="FJ1042" s="136"/>
      <c r="FK1042" s="136"/>
      <c r="FL1042" s="136"/>
      <c r="FM1042" s="136"/>
      <c r="FN1042" s="136"/>
      <c r="FO1042" s="136"/>
      <c r="FP1042" s="136"/>
      <c r="FQ1042" s="136"/>
      <c r="FR1042" s="136"/>
      <c r="FS1042" s="136"/>
      <c r="FT1042" s="136"/>
      <c r="FU1042" s="136"/>
      <c r="FV1042" s="136"/>
      <c r="FW1042" s="136"/>
      <c r="FX1042" s="136"/>
      <c r="FY1042" s="136"/>
      <c r="FZ1042" s="136"/>
      <c r="GA1042" s="136"/>
      <c r="GB1042" s="136"/>
      <c r="GC1042" s="136"/>
      <c r="GD1042" s="136"/>
      <c r="GE1042" s="136"/>
      <c r="GF1042" s="136"/>
      <c r="GG1042" s="136"/>
      <c r="GH1042" s="136"/>
      <c r="GI1042" s="136"/>
      <c r="GJ1042" s="136"/>
      <c r="GK1042" s="136"/>
      <c r="GL1042" s="136"/>
      <c r="GM1042" s="136"/>
      <c r="GN1042" s="136"/>
      <c r="GO1042" s="136"/>
      <c r="GP1042" s="136"/>
      <c r="GQ1042" s="136"/>
      <c r="GR1042" s="136"/>
      <c r="GS1042" s="136"/>
      <c r="GT1042" s="136"/>
      <c r="GU1042" s="136"/>
      <c r="GV1042" s="136"/>
      <c r="GW1042" s="136"/>
      <c r="GX1042" s="136"/>
      <c r="GY1042" s="136"/>
      <c r="GZ1042" s="136"/>
      <c r="HA1042" s="136"/>
      <c r="HB1042" s="136"/>
      <c r="HC1042" s="136"/>
      <c r="HD1042" s="136"/>
      <c r="HE1042" s="136"/>
      <c r="HF1042" s="136"/>
      <c r="HG1042" s="136"/>
      <c r="HH1042" s="136"/>
      <c r="HI1042" s="136"/>
      <c r="HJ1042" s="136"/>
      <c r="HK1042" s="136"/>
      <c r="HL1042" s="136"/>
      <c r="HM1042" s="136"/>
      <c r="HN1042" s="136"/>
      <c r="HO1042" s="136"/>
      <c r="HP1042" s="136"/>
      <c r="HQ1042" s="136"/>
      <c r="HR1042" s="136"/>
      <c r="HS1042" s="136"/>
      <c r="HT1042" s="136"/>
      <c r="HU1042" s="136"/>
      <c r="HV1042" s="136"/>
      <c r="HW1042" s="136"/>
      <c r="HX1042" s="136"/>
      <c r="HY1042" s="136"/>
      <c r="HZ1042" s="136"/>
      <c r="IA1042" s="136"/>
      <c r="IB1042" s="136"/>
      <c r="IC1042" s="136"/>
      <c r="ID1042" s="136"/>
      <c r="IE1042" s="136"/>
      <c r="IF1042" s="136"/>
      <c r="IG1042" s="136"/>
    </row>
    <row r="1043" spans="1:241" ht="15" customHeight="1" x14ac:dyDescent="0.25">
      <c r="A1043" s="197" t="s">
        <v>513</v>
      </c>
      <c r="B1043" s="205">
        <v>5955712</v>
      </c>
      <c r="C1043" s="205">
        <v>1726768</v>
      </c>
      <c r="D1043" s="205">
        <v>675999</v>
      </c>
      <c r="E1043" s="205">
        <v>1124907</v>
      </c>
      <c r="F1043" s="205">
        <v>1168837</v>
      </c>
      <c r="G1043" s="205">
        <v>212742</v>
      </c>
      <c r="H1043" s="242">
        <v>10864965</v>
      </c>
      <c r="I1043" s="136"/>
      <c r="J1043" s="197" t="s">
        <v>332</v>
      </c>
      <c r="K1043" s="205">
        <v>11844610</v>
      </c>
      <c r="L1043" s="205">
        <v>4905724</v>
      </c>
      <c r="M1043" s="205">
        <v>988813</v>
      </c>
      <c r="N1043" s="205">
        <v>1032555</v>
      </c>
      <c r="O1043" s="205">
        <v>1547531</v>
      </c>
      <c r="P1043" s="205">
        <v>308892</v>
      </c>
      <c r="Q1043" s="242">
        <v>20628125</v>
      </c>
      <c r="R1043" s="136"/>
      <c r="S1043" s="136"/>
      <c r="T1043" s="136"/>
      <c r="U1043" s="136"/>
      <c r="V1043" s="136"/>
      <c r="W1043" s="136"/>
      <c r="X1043" s="136"/>
      <c r="Y1043" s="136"/>
      <c r="Z1043" s="136"/>
      <c r="AA1043" s="136"/>
      <c r="AB1043" s="136"/>
      <c r="AC1043" s="136"/>
      <c r="AD1043" s="136"/>
      <c r="AE1043" s="136"/>
      <c r="AF1043" s="136"/>
      <c r="AG1043" s="136"/>
      <c r="AH1043" s="136"/>
      <c r="AI1043" s="136"/>
      <c r="AJ1043" s="136"/>
      <c r="AK1043" s="136"/>
      <c r="AL1043" s="136"/>
      <c r="AM1043" s="136"/>
      <c r="AN1043" s="136"/>
      <c r="AO1043" s="136"/>
      <c r="AP1043" s="136"/>
      <c r="AQ1043" s="136"/>
      <c r="AR1043" s="136"/>
      <c r="AS1043" s="136"/>
      <c r="AT1043" s="136"/>
      <c r="AU1043" s="136"/>
      <c r="AV1043" s="136"/>
      <c r="AW1043" s="136"/>
      <c r="AX1043" s="136"/>
      <c r="AY1043" s="136"/>
      <c r="AZ1043" s="136"/>
      <c r="BA1043" s="136"/>
      <c r="BB1043" s="136"/>
      <c r="BC1043" s="136"/>
      <c r="BD1043" s="136"/>
      <c r="BE1043" s="136"/>
      <c r="BF1043" s="136"/>
      <c r="BG1043" s="136"/>
      <c r="BH1043" s="136"/>
      <c r="BI1043" s="136"/>
      <c r="BJ1043" s="136"/>
      <c r="BK1043" s="136"/>
      <c r="BL1043" s="136"/>
      <c r="BM1043" s="136"/>
      <c r="BN1043" s="136"/>
      <c r="BO1043" s="136"/>
      <c r="BP1043" s="136"/>
      <c r="BQ1043" s="136"/>
      <c r="BR1043" s="136"/>
      <c r="BS1043" s="136"/>
      <c r="BT1043" s="136"/>
      <c r="BU1043" s="136"/>
      <c r="BV1043" s="136"/>
      <c r="BW1043" s="136"/>
      <c r="BX1043" s="136"/>
      <c r="BY1043" s="136"/>
      <c r="BZ1043" s="136"/>
      <c r="CA1043" s="136"/>
      <c r="CB1043" s="136"/>
      <c r="CC1043" s="136"/>
      <c r="CD1043" s="136"/>
      <c r="CE1043" s="136"/>
      <c r="CF1043" s="136"/>
      <c r="CG1043" s="136"/>
      <c r="CH1043" s="136"/>
      <c r="CI1043" s="136"/>
      <c r="CJ1043" s="136"/>
      <c r="CK1043" s="136"/>
      <c r="CL1043" s="136"/>
      <c r="CM1043" s="136"/>
      <c r="CN1043" s="136"/>
      <c r="CO1043" s="136"/>
      <c r="CP1043" s="136"/>
      <c r="CQ1043" s="136"/>
      <c r="CR1043" s="136"/>
      <c r="CS1043" s="136"/>
      <c r="CT1043" s="136"/>
      <c r="CU1043" s="136"/>
      <c r="CV1043" s="136"/>
      <c r="CW1043" s="136"/>
      <c r="CX1043" s="136"/>
      <c r="CY1043" s="136"/>
      <c r="CZ1043" s="136"/>
      <c r="DA1043" s="136"/>
      <c r="DB1043" s="136"/>
      <c r="DC1043" s="136"/>
      <c r="DD1043" s="136"/>
      <c r="DE1043" s="136"/>
      <c r="DF1043" s="136"/>
      <c r="DG1043" s="136"/>
      <c r="DH1043" s="136"/>
      <c r="DI1043" s="136"/>
      <c r="DJ1043" s="136"/>
      <c r="DK1043" s="136"/>
      <c r="DL1043" s="136"/>
      <c r="DM1043" s="136"/>
      <c r="DN1043" s="136"/>
      <c r="DO1043" s="136"/>
      <c r="DP1043" s="136"/>
      <c r="DQ1043" s="136"/>
      <c r="DR1043" s="136"/>
      <c r="DS1043" s="136"/>
      <c r="DT1043" s="136"/>
      <c r="DU1043" s="136"/>
      <c r="DV1043" s="136"/>
      <c r="DW1043" s="136"/>
      <c r="DX1043" s="136"/>
      <c r="DY1043" s="136"/>
      <c r="DZ1043" s="136"/>
      <c r="EA1043" s="136"/>
      <c r="EB1043" s="136"/>
      <c r="EC1043" s="136"/>
      <c r="ED1043" s="136"/>
      <c r="EE1043" s="136"/>
      <c r="EF1043" s="136"/>
      <c r="EG1043" s="136"/>
      <c r="EH1043" s="136"/>
      <c r="EI1043" s="136"/>
      <c r="EJ1043" s="136"/>
      <c r="EK1043" s="136"/>
      <c r="EL1043" s="136"/>
      <c r="EM1043" s="136"/>
      <c r="EN1043" s="136"/>
      <c r="EO1043" s="136"/>
      <c r="EP1043" s="136"/>
      <c r="EQ1043" s="136"/>
      <c r="ER1043" s="136"/>
      <c r="ES1043" s="136"/>
      <c r="ET1043" s="136"/>
      <c r="EU1043" s="136"/>
      <c r="EV1043" s="136"/>
      <c r="EW1043" s="136"/>
      <c r="EX1043" s="136"/>
      <c r="EY1043" s="136"/>
      <c r="EZ1043" s="136"/>
      <c r="FA1043" s="136"/>
      <c r="FB1043" s="136"/>
      <c r="FC1043" s="136"/>
      <c r="FD1043" s="136"/>
      <c r="FE1043" s="136"/>
      <c r="FF1043" s="136"/>
      <c r="FG1043" s="136"/>
      <c r="FH1043" s="136"/>
      <c r="FI1043" s="136"/>
      <c r="FJ1043" s="136"/>
      <c r="FK1043" s="136"/>
      <c r="FL1043" s="136"/>
      <c r="FM1043" s="136"/>
      <c r="FN1043" s="136"/>
      <c r="FO1043" s="136"/>
      <c r="FP1043" s="136"/>
      <c r="FQ1043" s="136"/>
      <c r="FR1043" s="136"/>
      <c r="FS1043" s="136"/>
      <c r="FT1043" s="136"/>
      <c r="FU1043" s="136"/>
      <c r="FV1043" s="136"/>
      <c r="FW1043" s="136"/>
      <c r="FX1043" s="136"/>
      <c r="FY1043" s="136"/>
      <c r="FZ1043" s="136"/>
      <c r="GA1043" s="136"/>
      <c r="GB1043" s="136"/>
      <c r="GC1043" s="136"/>
      <c r="GD1043" s="136"/>
      <c r="GE1043" s="136"/>
      <c r="GF1043" s="136"/>
      <c r="GG1043" s="136"/>
      <c r="GH1043" s="136"/>
      <c r="GI1043" s="136"/>
      <c r="GJ1043" s="136"/>
      <c r="GK1043" s="136"/>
      <c r="GL1043" s="136"/>
      <c r="GM1043" s="136"/>
      <c r="GN1043" s="136"/>
      <c r="GO1043" s="136"/>
      <c r="GP1043" s="136"/>
      <c r="GQ1043" s="136"/>
      <c r="GR1043" s="136"/>
      <c r="GS1043" s="136"/>
      <c r="GT1043" s="136"/>
      <c r="GU1043" s="136"/>
      <c r="GV1043" s="136"/>
      <c r="GW1043" s="136"/>
      <c r="GX1043" s="136"/>
      <c r="GY1043" s="136"/>
      <c r="GZ1043" s="136"/>
      <c r="HA1043" s="136"/>
      <c r="HB1043" s="136"/>
      <c r="HC1043" s="136"/>
      <c r="HD1043" s="136"/>
      <c r="HE1043" s="136"/>
      <c r="HF1043" s="136"/>
      <c r="HG1043" s="136"/>
      <c r="HH1043" s="136"/>
      <c r="HI1043" s="136"/>
      <c r="HJ1043" s="136"/>
      <c r="HK1043" s="136"/>
      <c r="HL1043" s="136"/>
      <c r="HM1043" s="136"/>
      <c r="HN1043" s="136"/>
      <c r="HO1043" s="136"/>
      <c r="HP1043" s="136"/>
      <c r="HQ1043" s="136"/>
      <c r="HR1043" s="136"/>
      <c r="HS1043" s="136"/>
      <c r="HT1043" s="136"/>
      <c r="HU1043" s="136"/>
      <c r="HV1043" s="136"/>
      <c r="HW1043" s="136"/>
      <c r="HX1043" s="136"/>
      <c r="HY1043" s="136"/>
      <c r="HZ1043" s="136"/>
      <c r="IA1043" s="136"/>
      <c r="IB1043" s="136"/>
      <c r="IC1043" s="136"/>
      <c r="ID1043" s="136"/>
      <c r="IE1043" s="136"/>
      <c r="IF1043" s="136"/>
      <c r="IG1043" s="136"/>
    </row>
    <row r="1044" spans="1:241" ht="15" customHeight="1" x14ac:dyDescent="0.25">
      <c r="A1044" s="197" t="s">
        <v>514</v>
      </c>
      <c r="B1044" s="205">
        <v>6558718</v>
      </c>
      <c r="C1044" s="205">
        <v>1561462</v>
      </c>
      <c r="D1044" s="205">
        <v>590904</v>
      </c>
      <c r="E1044" s="205">
        <v>1089827</v>
      </c>
      <c r="F1044" s="205">
        <v>2125704</v>
      </c>
      <c r="G1044" s="205">
        <v>215614</v>
      </c>
      <c r="H1044" s="242">
        <v>12142229</v>
      </c>
      <c r="I1044" s="136"/>
      <c r="J1044" s="197" t="s">
        <v>111</v>
      </c>
      <c r="K1044" s="205">
        <v>5052156</v>
      </c>
      <c r="L1044" s="205">
        <v>2449678</v>
      </c>
      <c r="M1044" s="205">
        <v>471803</v>
      </c>
      <c r="N1044" s="205">
        <v>896736</v>
      </c>
      <c r="O1044" s="205">
        <v>1154354</v>
      </c>
      <c r="P1044" s="205">
        <v>208807</v>
      </c>
      <c r="Q1044" s="242">
        <v>10233534</v>
      </c>
      <c r="R1044" s="136"/>
      <c r="S1044" s="136"/>
      <c r="T1044" s="136"/>
      <c r="U1044" s="136"/>
      <c r="V1044" s="136"/>
      <c r="W1044" s="136"/>
      <c r="X1044" s="136"/>
      <c r="Y1044" s="136"/>
      <c r="Z1044" s="136"/>
      <c r="AA1044" s="136"/>
      <c r="AB1044" s="136"/>
      <c r="AC1044" s="136"/>
      <c r="AD1044" s="136"/>
      <c r="AE1044" s="136"/>
      <c r="AF1044" s="136"/>
      <c r="AG1044" s="136"/>
      <c r="AH1044" s="136"/>
      <c r="AI1044" s="136"/>
      <c r="AJ1044" s="136"/>
      <c r="AK1044" s="136"/>
      <c r="AL1044" s="136"/>
      <c r="AM1044" s="136"/>
      <c r="AN1044" s="136"/>
      <c r="AO1044" s="136"/>
      <c r="AP1044" s="136"/>
      <c r="AQ1044" s="136"/>
      <c r="AR1044" s="136"/>
      <c r="AS1044" s="136"/>
      <c r="AT1044" s="136"/>
      <c r="AU1044" s="136"/>
      <c r="AV1044" s="136"/>
      <c r="AW1044" s="136"/>
      <c r="AX1044" s="136"/>
      <c r="AY1044" s="136"/>
      <c r="AZ1044" s="136"/>
      <c r="BA1044" s="136"/>
      <c r="BB1044" s="136"/>
      <c r="BC1044" s="136"/>
      <c r="BD1044" s="136"/>
      <c r="BE1044" s="136"/>
      <c r="BF1044" s="136"/>
      <c r="BG1044" s="136"/>
      <c r="BH1044" s="136"/>
      <c r="BI1044" s="136"/>
      <c r="BJ1044" s="136"/>
      <c r="BK1044" s="136"/>
      <c r="BL1044" s="136"/>
      <c r="BM1044" s="136"/>
      <c r="BN1044" s="136"/>
      <c r="BO1044" s="136"/>
      <c r="BP1044" s="136"/>
      <c r="BQ1044" s="136"/>
      <c r="BR1044" s="136"/>
      <c r="BS1044" s="136"/>
      <c r="BT1044" s="136"/>
      <c r="BU1044" s="136"/>
      <c r="BV1044" s="136"/>
      <c r="BW1044" s="136"/>
      <c r="BX1044" s="136"/>
      <c r="BY1044" s="136"/>
      <c r="BZ1044" s="136"/>
      <c r="CA1044" s="136"/>
      <c r="CB1044" s="136"/>
      <c r="CC1044" s="136"/>
      <c r="CD1044" s="136"/>
      <c r="CE1044" s="136"/>
      <c r="CF1044" s="136"/>
      <c r="CG1044" s="136"/>
      <c r="CH1044" s="136"/>
      <c r="CI1044" s="136"/>
      <c r="CJ1044" s="136"/>
      <c r="CK1044" s="136"/>
      <c r="CL1044" s="136"/>
      <c r="CM1044" s="136"/>
      <c r="CN1044" s="136"/>
      <c r="CO1044" s="136"/>
      <c r="CP1044" s="136"/>
      <c r="CQ1044" s="136"/>
      <c r="CR1044" s="136"/>
      <c r="CS1044" s="136"/>
      <c r="CT1044" s="136"/>
      <c r="CU1044" s="136"/>
      <c r="CV1044" s="136"/>
      <c r="CW1044" s="136"/>
      <c r="CX1044" s="136"/>
      <c r="CY1044" s="136"/>
      <c r="CZ1044" s="136"/>
      <c r="DA1044" s="136"/>
      <c r="DB1044" s="136"/>
      <c r="DC1044" s="136"/>
      <c r="DD1044" s="136"/>
      <c r="DE1044" s="136"/>
      <c r="DF1044" s="136"/>
      <c r="DG1044" s="136"/>
      <c r="DH1044" s="136"/>
      <c r="DI1044" s="136"/>
      <c r="DJ1044" s="136"/>
      <c r="DK1044" s="136"/>
      <c r="DL1044" s="136"/>
      <c r="DM1044" s="136"/>
      <c r="DN1044" s="136"/>
      <c r="DO1044" s="136"/>
      <c r="DP1044" s="136"/>
      <c r="DQ1044" s="136"/>
      <c r="DR1044" s="136"/>
      <c r="DS1044" s="136"/>
      <c r="DT1044" s="136"/>
      <c r="DU1044" s="136"/>
      <c r="DV1044" s="136"/>
      <c r="DW1044" s="136"/>
      <c r="DX1044" s="136"/>
      <c r="DY1044" s="136"/>
      <c r="DZ1044" s="136"/>
      <c r="EA1044" s="136"/>
      <c r="EB1044" s="136"/>
      <c r="EC1044" s="136"/>
      <c r="ED1044" s="136"/>
      <c r="EE1044" s="136"/>
      <c r="EF1044" s="136"/>
      <c r="EG1044" s="136"/>
      <c r="EH1044" s="136"/>
      <c r="EI1044" s="136"/>
      <c r="EJ1044" s="136"/>
      <c r="EK1044" s="136"/>
      <c r="EL1044" s="136"/>
      <c r="EM1044" s="136"/>
      <c r="EN1044" s="136"/>
      <c r="EO1044" s="136"/>
      <c r="EP1044" s="136"/>
      <c r="EQ1044" s="136"/>
      <c r="ER1044" s="136"/>
      <c r="ES1044" s="136"/>
      <c r="ET1044" s="136"/>
      <c r="EU1044" s="136"/>
      <c r="EV1044" s="136"/>
      <c r="EW1044" s="136"/>
      <c r="EX1044" s="136"/>
      <c r="EY1044" s="136"/>
      <c r="EZ1044" s="136"/>
      <c r="FA1044" s="136"/>
      <c r="FB1044" s="136"/>
      <c r="FC1044" s="136"/>
      <c r="FD1044" s="136"/>
      <c r="FE1044" s="136"/>
      <c r="FF1044" s="136"/>
      <c r="FG1044" s="136"/>
      <c r="FH1044" s="136"/>
      <c r="FI1044" s="136"/>
      <c r="FJ1044" s="136"/>
      <c r="FK1044" s="136"/>
      <c r="FL1044" s="136"/>
      <c r="FM1044" s="136"/>
      <c r="FN1044" s="136"/>
      <c r="FO1044" s="136"/>
      <c r="FP1044" s="136"/>
      <c r="FQ1044" s="136"/>
      <c r="FR1044" s="136"/>
      <c r="FS1044" s="136"/>
      <c r="FT1044" s="136"/>
      <c r="FU1044" s="136"/>
      <c r="FV1044" s="136"/>
      <c r="FW1044" s="136"/>
      <c r="FX1044" s="136"/>
      <c r="FY1044" s="136"/>
      <c r="FZ1044" s="136"/>
      <c r="GA1044" s="136"/>
      <c r="GB1044" s="136"/>
      <c r="GC1044" s="136"/>
      <c r="GD1044" s="136"/>
      <c r="GE1044" s="136"/>
      <c r="GF1044" s="136"/>
      <c r="GG1044" s="136"/>
      <c r="GH1044" s="136"/>
      <c r="GI1044" s="136"/>
      <c r="GJ1044" s="136"/>
      <c r="GK1044" s="136"/>
      <c r="GL1044" s="136"/>
      <c r="GM1044" s="136"/>
      <c r="GN1044" s="136"/>
      <c r="GO1044" s="136"/>
      <c r="GP1044" s="136"/>
      <c r="GQ1044" s="136"/>
      <c r="GR1044" s="136"/>
      <c r="GS1044" s="136"/>
      <c r="GT1044" s="136"/>
      <c r="GU1044" s="136"/>
      <c r="GV1044" s="136"/>
      <c r="GW1044" s="136"/>
      <c r="GX1044" s="136"/>
      <c r="GY1044" s="136"/>
      <c r="GZ1044" s="136"/>
      <c r="HA1044" s="136"/>
      <c r="HB1044" s="136"/>
      <c r="HC1044" s="136"/>
      <c r="HD1044" s="136"/>
      <c r="HE1044" s="136"/>
      <c r="HF1044" s="136"/>
      <c r="HG1044" s="136"/>
      <c r="HH1044" s="136"/>
      <c r="HI1044" s="136"/>
      <c r="HJ1044" s="136"/>
      <c r="HK1044" s="136"/>
      <c r="HL1044" s="136"/>
      <c r="HM1044" s="136"/>
      <c r="HN1044" s="136"/>
      <c r="HO1044" s="136"/>
      <c r="HP1044" s="136"/>
      <c r="HQ1044" s="136"/>
      <c r="HR1044" s="136"/>
      <c r="HS1044" s="136"/>
      <c r="HT1044" s="136"/>
      <c r="HU1044" s="136"/>
      <c r="HV1044" s="136"/>
      <c r="HW1044" s="136"/>
      <c r="HX1044" s="136"/>
      <c r="HY1044" s="136"/>
      <c r="HZ1044" s="136"/>
      <c r="IA1044" s="136"/>
      <c r="IB1044" s="136"/>
      <c r="IC1044" s="136"/>
      <c r="ID1044" s="136"/>
      <c r="IE1044" s="136"/>
      <c r="IF1044" s="136"/>
      <c r="IG1044" s="136"/>
    </row>
    <row r="1045" spans="1:241" ht="15" customHeight="1" x14ac:dyDescent="0.25">
      <c r="A1045" s="197" t="s">
        <v>515</v>
      </c>
      <c r="B1045" s="205">
        <v>7566386</v>
      </c>
      <c r="C1045" s="205">
        <v>1520105</v>
      </c>
      <c r="D1045" s="205">
        <v>606661</v>
      </c>
      <c r="E1045" s="205">
        <v>915596</v>
      </c>
      <c r="F1045" s="205">
        <v>1195686</v>
      </c>
      <c r="G1045" s="205">
        <v>228633</v>
      </c>
      <c r="H1045" s="242">
        <v>12033067</v>
      </c>
      <c r="I1045" s="136"/>
      <c r="J1045" s="197" t="s">
        <v>110</v>
      </c>
      <c r="K1045" s="205">
        <v>5529619</v>
      </c>
      <c r="L1045" s="205">
        <v>3401290</v>
      </c>
      <c r="M1045" s="205">
        <v>750914</v>
      </c>
      <c r="N1045" s="205">
        <v>795388</v>
      </c>
      <c r="O1045" s="205">
        <v>1455171</v>
      </c>
      <c r="P1045" s="205">
        <v>293488</v>
      </c>
      <c r="Q1045" s="242">
        <v>12225870</v>
      </c>
      <c r="R1045" s="136"/>
      <c r="S1045" s="136"/>
      <c r="T1045" s="136"/>
      <c r="U1045" s="136"/>
      <c r="V1045" s="136"/>
      <c r="W1045" s="136"/>
      <c r="X1045" s="136"/>
      <c r="Y1045" s="136"/>
      <c r="Z1045" s="136"/>
      <c r="AA1045" s="136"/>
      <c r="AB1045" s="136"/>
      <c r="AC1045" s="136"/>
      <c r="AD1045" s="136"/>
      <c r="AE1045" s="136"/>
      <c r="AF1045" s="136"/>
      <c r="AG1045" s="136"/>
      <c r="AH1045" s="136"/>
      <c r="AI1045" s="136"/>
      <c r="AJ1045" s="136"/>
      <c r="AK1045" s="136"/>
      <c r="AL1045" s="136"/>
      <c r="AM1045" s="136"/>
      <c r="AN1045" s="136"/>
      <c r="AO1045" s="136"/>
      <c r="AP1045" s="136"/>
      <c r="AQ1045" s="136"/>
      <c r="AR1045" s="136"/>
      <c r="AS1045" s="136"/>
      <c r="AT1045" s="136"/>
      <c r="AU1045" s="136"/>
      <c r="AV1045" s="136"/>
      <c r="AW1045" s="136"/>
      <c r="AX1045" s="136"/>
      <c r="AY1045" s="136"/>
      <c r="AZ1045" s="136"/>
      <c r="BA1045" s="136"/>
      <c r="BB1045" s="136"/>
      <c r="BC1045" s="136"/>
      <c r="BD1045" s="136"/>
      <c r="BE1045" s="136"/>
      <c r="BF1045" s="136"/>
      <c r="BG1045" s="136"/>
      <c r="BH1045" s="136"/>
      <c r="BI1045" s="136"/>
      <c r="BJ1045" s="136"/>
      <c r="BK1045" s="136"/>
      <c r="BL1045" s="136"/>
      <c r="BM1045" s="136"/>
      <c r="BN1045" s="136"/>
      <c r="BO1045" s="136"/>
      <c r="BP1045" s="136"/>
      <c r="BQ1045" s="136"/>
      <c r="BR1045" s="136"/>
      <c r="BS1045" s="136"/>
      <c r="BT1045" s="136"/>
      <c r="BU1045" s="136"/>
      <c r="BV1045" s="136"/>
      <c r="BW1045" s="136"/>
      <c r="BX1045" s="136"/>
      <c r="BY1045" s="136"/>
      <c r="BZ1045" s="136"/>
      <c r="CA1045" s="136"/>
      <c r="CB1045" s="136"/>
      <c r="CC1045" s="136"/>
      <c r="CD1045" s="136"/>
      <c r="CE1045" s="136"/>
      <c r="CF1045" s="136"/>
      <c r="CG1045" s="136"/>
      <c r="CH1045" s="136"/>
      <c r="CI1045" s="136"/>
      <c r="CJ1045" s="136"/>
      <c r="CK1045" s="136"/>
      <c r="CL1045" s="136"/>
      <c r="CM1045" s="136"/>
      <c r="CN1045" s="136"/>
      <c r="CO1045" s="136"/>
      <c r="CP1045" s="136"/>
      <c r="CQ1045" s="136"/>
      <c r="CR1045" s="136"/>
      <c r="CS1045" s="136"/>
      <c r="CT1045" s="136"/>
      <c r="CU1045" s="136"/>
      <c r="CV1045" s="136"/>
      <c r="CW1045" s="136"/>
      <c r="CX1045" s="136"/>
      <c r="CY1045" s="136"/>
      <c r="CZ1045" s="136"/>
      <c r="DA1045" s="136"/>
      <c r="DB1045" s="136"/>
      <c r="DC1045" s="136"/>
      <c r="DD1045" s="136"/>
      <c r="DE1045" s="136"/>
      <c r="DF1045" s="136"/>
      <c r="DG1045" s="136"/>
      <c r="DH1045" s="136"/>
      <c r="DI1045" s="136"/>
      <c r="DJ1045" s="136"/>
      <c r="DK1045" s="136"/>
      <c r="DL1045" s="136"/>
      <c r="DM1045" s="136"/>
      <c r="DN1045" s="136"/>
      <c r="DO1045" s="136"/>
      <c r="DP1045" s="136"/>
      <c r="DQ1045" s="136"/>
      <c r="DR1045" s="136"/>
      <c r="DS1045" s="136"/>
      <c r="DT1045" s="136"/>
      <c r="DU1045" s="136"/>
      <c r="DV1045" s="136"/>
      <c r="DW1045" s="136"/>
      <c r="DX1045" s="136"/>
      <c r="DY1045" s="136"/>
      <c r="DZ1045" s="136"/>
      <c r="EA1045" s="136"/>
      <c r="EB1045" s="136"/>
      <c r="EC1045" s="136"/>
      <c r="ED1045" s="136"/>
      <c r="EE1045" s="136"/>
      <c r="EF1045" s="136"/>
      <c r="EG1045" s="136"/>
      <c r="EH1045" s="136"/>
      <c r="EI1045" s="136"/>
      <c r="EJ1045" s="136"/>
      <c r="EK1045" s="136"/>
      <c r="EL1045" s="136"/>
      <c r="EM1045" s="136"/>
      <c r="EN1045" s="136"/>
      <c r="EO1045" s="136"/>
      <c r="EP1045" s="136"/>
      <c r="EQ1045" s="136"/>
      <c r="ER1045" s="136"/>
      <c r="ES1045" s="136"/>
      <c r="ET1045" s="136"/>
      <c r="EU1045" s="136"/>
      <c r="EV1045" s="136"/>
      <c r="EW1045" s="136"/>
      <c r="EX1045" s="136"/>
      <c r="EY1045" s="136"/>
      <c r="EZ1045" s="136"/>
      <c r="FA1045" s="136"/>
      <c r="FB1045" s="136"/>
      <c r="FC1045" s="136"/>
      <c r="FD1045" s="136"/>
      <c r="FE1045" s="136"/>
      <c r="FF1045" s="136"/>
      <c r="FG1045" s="136"/>
      <c r="FH1045" s="136"/>
      <c r="FI1045" s="136"/>
      <c r="FJ1045" s="136"/>
      <c r="FK1045" s="136"/>
      <c r="FL1045" s="136"/>
      <c r="FM1045" s="136"/>
      <c r="FN1045" s="136"/>
      <c r="FO1045" s="136"/>
      <c r="FP1045" s="136"/>
      <c r="FQ1045" s="136"/>
      <c r="FR1045" s="136"/>
      <c r="FS1045" s="136"/>
      <c r="FT1045" s="136"/>
      <c r="FU1045" s="136"/>
      <c r="FV1045" s="136"/>
      <c r="FW1045" s="136"/>
      <c r="FX1045" s="136"/>
      <c r="FY1045" s="136"/>
      <c r="FZ1045" s="136"/>
      <c r="GA1045" s="136"/>
      <c r="GB1045" s="136"/>
      <c r="GC1045" s="136"/>
      <c r="GD1045" s="136"/>
      <c r="GE1045" s="136"/>
      <c r="GF1045" s="136"/>
      <c r="GG1045" s="136"/>
      <c r="GH1045" s="136"/>
      <c r="GI1045" s="136"/>
      <c r="GJ1045" s="136"/>
      <c r="GK1045" s="136"/>
      <c r="GL1045" s="136"/>
      <c r="GM1045" s="136"/>
      <c r="GN1045" s="136"/>
      <c r="GO1045" s="136"/>
      <c r="GP1045" s="136"/>
      <c r="GQ1045" s="136"/>
      <c r="GR1045" s="136"/>
      <c r="GS1045" s="136"/>
      <c r="GT1045" s="136"/>
      <c r="GU1045" s="136"/>
      <c r="GV1045" s="136"/>
      <c r="GW1045" s="136"/>
      <c r="GX1045" s="136"/>
      <c r="GY1045" s="136"/>
      <c r="GZ1045" s="136"/>
      <c r="HA1045" s="136"/>
      <c r="HB1045" s="136"/>
      <c r="HC1045" s="136"/>
      <c r="HD1045" s="136"/>
      <c r="HE1045" s="136"/>
      <c r="HF1045" s="136"/>
      <c r="HG1045" s="136"/>
      <c r="HH1045" s="136"/>
      <c r="HI1045" s="136"/>
      <c r="HJ1045" s="136"/>
      <c r="HK1045" s="136"/>
      <c r="HL1045" s="136"/>
      <c r="HM1045" s="136"/>
      <c r="HN1045" s="136"/>
      <c r="HO1045" s="136"/>
      <c r="HP1045" s="136"/>
      <c r="HQ1045" s="136"/>
      <c r="HR1045" s="136"/>
      <c r="HS1045" s="136"/>
      <c r="HT1045" s="136"/>
      <c r="HU1045" s="136"/>
      <c r="HV1045" s="136"/>
      <c r="HW1045" s="136"/>
      <c r="HX1045" s="136"/>
      <c r="HY1045" s="136"/>
      <c r="HZ1045" s="136"/>
      <c r="IA1045" s="136"/>
      <c r="IB1045" s="136"/>
      <c r="IC1045" s="136"/>
      <c r="ID1045" s="136"/>
      <c r="IE1045" s="136"/>
      <c r="IF1045" s="136"/>
      <c r="IG1045" s="136"/>
    </row>
    <row r="1046" spans="1:241" ht="15" customHeight="1" x14ac:dyDescent="0.25">
      <c r="A1046" s="197" t="s">
        <v>725</v>
      </c>
      <c r="B1046" s="205">
        <v>6721121</v>
      </c>
      <c r="C1046" s="205">
        <v>2899261</v>
      </c>
      <c r="D1046" s="205">
        <v>1289191</v>
      </c>
      <c r="E1046" s="205">
        <v>1161027</v>
      </c>
      <c r="F1046" s="205">
        <v>1316446</v>
      </c>
      <c r="G1046" s="205">
        <v>301804</v>
      </c>
      <c r="H1046" s="242">
        <v>13688850</v>
      </c>
      <c r="I1046" s="136"/>
      <c r="J1046" s="197" t="s">
        <v>109</v>
      </c>
      <c r="K1046" s="205">
        <v>6589031</v>
      </c>
      <c r="L1046" s="205">
        <v>2783596</v>
      </c>
      <c r="M1046" s="205">
        <v>844873</v>
      </c>
      <c r="N1046" s="205">
        <v>1023770</v>
      </c>
      <c r="O1046" s="205">
        <v>1464177</v>
      </c>
      <c r="P1046" s="205">
        <v>367189</v>
      </c>
      <c r="Q1046" s="242">
        <v>13072636</v>
      </c>
      <c r="R1046" s="136"/>
      <c r="S1046" s="136"/>
      <c r="T1046" s="136"/>
      <c r="U1046" s="136"/>
      <c r="V1046" s="136"/>
      <c r="W1046" s="136"/>
      <c r="X1046" s="136"/>
      <c r="Y1046" s="136"/>
      <c r="Z1046" s="136"/>
      <c r="AA1046" s="136"/>
      <c r="AB1046" s="136"/>
      <c r="AC1046" s="136"/>
      <c r="AD1046" s="136"/>
      <c r="AE1046" s="136"/>
      <c r="AF1046" s="136"/>
      <c r="AG1046" s="136"/>
      <c r="AH1046" s="136"/>
      <c r="AI1046" s="136"/>
      <c r="AJ1046" s="136"/>
      <c r="AK1046" s="136"/>
      <c r="AL1046" s="136"/>
      <c r="AM1046" s="136"/>
      <c r="AN1046" s="136"/>
      <c r="AO1046" s="136"/>
      <c r="AP1046" s="136"/>
      <c r="AQ1046" s="136"/>
      <c r="AR1046" s="136"/>
      <c r="AS1046" s="136"/>
      <c r="AT1046" s="136"/>
      <c r="AU1046" s="136"/>
      <c r="AV1046" s="136"/>
      <c r="AW1046" s="136"/>
      <c r="AX1046" s="136"/>
      <c r="AY1046" s="136"/>
      <c r="AZ1046" s="136"/>
      <c r="BA1046" s="136"/>
      <c r="BB1046" s="136"/>
      <c r="BC1046" s="136"/>
      <c r="BD1046" s="136"/>
      <c r="BE1046" s="136"/>
      <c r="BF1046" s="136"/>
      <c r="BG1046" s="136"/>
      <c r="BH1046" s="136"/>
      <c r="BI1046" s="136"/>
      <c r="BJ1046" s="136"/>
      <c r="BK1046" s="136"/>
      <c r="BL1046" s="136"/>
      <c r="BM1046" s="136"/>
      <c r="BN1046" s="136"/>
      <c r="BO1046" s="136"/>
      <c r="BP1046" s="136"/>
      <c r="BQ1046" s="136"/>
      <c r="BR1046" s="136"/>
      <c r="BS1046" s="136"/>
      <c r="BT1046" s="136"/>
      <c r="BU1046" s="136"/>
      <c r="BV1046" s="136"/>
      <c r="BW1046" s="136"/>
      <c r="BX1046" s="136"/>
      <c r="BY1046" s="136"/>
      <c r="BZ1046" s="136"/>
      <c r="CA1046" s="136"/>
      <c r="CB1046" s="136"/>
      <c r="CC1046" s="136"/>
      <c r="CD1046" s="136"/>
      <c r="CE1046" s="136"/>
      <c r="CF1046" s="136"/>
      <c r="CG1046" s="136"/>
      <c r="CH1046" s="136"/>
      <c r="CI1046" s="136"/>
      <c r="CJ1046" s="136"/>
      <c r="CK1046" s="136"/>
      <c r="CL1046" s="136"/>
      <c r="CM1046" s="136"/>
      <c r="CN1046" s="136"/>
      <c r="CO1046" s="136"/>
      <c r="CP1046" s="136"/>
      <c r="CQ1046" s="136"/>
      <c r="CR1046" s="136"/>
      <c r="CS1046" s="136"/>
      <c r="CT1046" s="136"/>
      <c r="CU1046" s="136"/>
      <c r="CV1046" s="136"/>
      <c r="CW1046" s="136"/>
      <c r="CX1046" s="136"/>
      <c r="CY1046" s="136"/>
      <c r="CZ1046" s="136"/>
      <c r="DA1046" s="136"/>
      <c r="DB1046" s="136"/>
      <c r="DC1046" s="136"/>
      <c r="DD1046" s="136"/>
      <c r="DE1046" s="136"/>
      <c r="DF1046" s="136"/>
      <c r="DG1046" s="136"/>
      <c r="DH1046" s="136"/>
      <c r="DI1046" s="136"/>
      <c r="DJ1046" s="136"/>
      <c r="DK1046" s="136"/>
      <c r="DL1046" s="136"/>
      <c r="DM1046" s="136"/>
      <c r="DN1046" s="136"/>
      <c r="DO1046" s="136"/>
      <c r="DP1046" s="136"/>
      <c r="DQ1046" s="136"/>
      <c r="DR1046" s="136"/>
      <c r="DS1046" s="136"/>
      <c r="DT1046" s="136"/>
      <c r="DU1046" s="136"/>
      <c r="DV1046" s="136"/>
      <c r="DW1046" s="136"/>
      <c r="DX1046" s="136"/>
      <c r="DY1046" s="136"/>
      <c r="DZ1046" s="136"/>
      <c r="EA1046" s="136"/>
      <c r="EB1046" s="136"/>
      <c r="EC1046" s="136"/>
      <c r="ED1046" s="136"/>
      <c r="EE1046" s="136"/>
      <c r="EF1046" s="136"/>
      <c r="EG1046" s="136"/>
      <c r="EH1046" s="136"/>
      <c r="EI1046" s="136"/>
      <c r="EJ1046" s="136"/>
      <c r="EK1046" s="136"/>
      <c r="EL1046" s="136"/>
      <c r="EM1046" s="136"/>
      <c r="EN1046" s="136"/>
      <c r="EO1046" s="136"/>
      <c r="EP1046" s="136"/>
      <c r="EQ1046" s="136"/>
      <c r="ER1046" s="136"/>
      <c r="ES1046" s="136"/>
      <c r="ET1046" s="136"/>
      <c r="EU1046" s="136"/>
      <c r="EV1046" s="136"/>
      <c r="EW1046" s="136"/>
      <c r="EX1046" s="136"/>
      <c r="EY1046" s="136"/>
      <c r="EZ1046" s="136"/>
      <c r="FA1046" s="136"/>
      <c r="FB1046" s="136"/>
      <c r="FC1046" s="136"/>
      <c r="FD1046" s="136"/>
      <c r="FE1046" s="136"/>
      <c r="FF1046" s="136"/>
      <c r="FG1046" s="136"/>
      <c r="FH1046" s="136"/>
      <c r="FI1046" s="136"/>
      <c r="FJ1046" s="136"/>
      <c r="FK1046" s="136"/>
      <c r="FL1046" s="136"/>
      <c r="FM1046" s="136"/>
      <c r="FN1046" s="136"/>
      <c r="FO1046" s="136"/>
      <c r="FP1046" s="136"/>
      <c r="FQ1046" s="136"/>
      <c r="FR1046" s="136"/>
      <c r="FS1046" s="136"/>
      <c r="FT1046" s="136"/>
      <c r="FU1046" s="136"/>
      <c r="FV1046" s="136"/>
      <c r="FW1046" s="136"/>
      <c r="FX1046" s="136"/>
      <c r="FY1046" s="136"/>
      <c r="FZ1046" s="136"/>
      <c r="GA1046" s="136"/>
      <c r="GB1046" s="136"/>
      <c r="GC1046" s="136"/>
      <c r="GD1046" s="136"/>
      <c r="GE1046" s="136"/>
      <c r="GF1046" s="136"/>
      <c r="GG1046" s="136"/>
      <c r="GH1046" s="136"/>
      <c r="GI1046" s="136"/>
      <c r="GJ1046" s="136"/>
      <c r="GK1046" s="136"/>
      <c r="GL1046" s="136"/>
      <c r="GM1046" s="136"/>
      <c r="GN1046" s="136"/>
      <c r="GO1046" s="136"/>
      <c r="GP1046" s="136"/>
      <c r="GQ1046" s="136"/>
      <c r="GR1046" s="136"/>
      <c r="GS1046" s="136"/>
      <c r="GT1046" s="136"/>
      <c r="GU1046" s="136"/>
      <c r="GV1046" s="136"/>
      <c r="GW1046" s="136"/>
      <c r="GX1046" s="136"/>
      <c r="GY1046" s="136"/>
      <c r="GZ1046" s="136"/>
      <c r="HA1046" s="136"/>
      <c r="HB1046" s="136"/>
      <c r="HC1046" s="136"/>
      <c r="HD1046" s="136"/>
      <c r="HE1046" s="136"/>
      <c r="HF1046" s="136"/>
      <c r="HG1046" s="136"/>
      <c r="HH1046" s="136"/>
      <c r="HI1046" s="136"/>
      <c r="HJ1046" s="136"/>
      <c r="HK1046" s="136"/>
      <c r="HL1046" s="136"/>
      <c r="HM1046" s="136"/>
      <c r="HN1046" s="136"/>
      <c r="HO1046" s="136"/>
      <c r="HP1046" s="136"/>
      <c r="HQ1046" s="136"/>
      <c r="HR1046" s="136"/>
      <c r="HS1046" s="136"/>
      <c r="HT1046" s="136"/>
      <c r="HU1046" s="136"/>
      <c r="HV1046" s="136"/>
      <c r="HW1046" s="136"/>
      <c r="HX1046" s="136"/>
      <c r="HY1046" s="136"/>
      <c r="HZ1046" s="136"/>
      <c r="IA1046" s="136"/>
      <c r="IB1046" s="136"/>
      <c r="IC1046" s="136"/>
      <c r="ID1046" s="136"/>
      <c r="IE1046" s="136"/>
      <c r="IF1046" s="136"/>
      <c r="IG1046" s="136"/>
    </row>
    <row r="1047" spans="1:241" ht="15" customHeight="1" x14ac:dyDescent="0.25">
      <c r="A1047" s="197" t="s">
        <v>651</v>
      </c>
      <c r="B1047" s="205">
        <v>7964317</v>
      </c>
      <c r="C1047" s="205">
        <v>2237558</v>
      </c>
      <c r="D1047" s="205">
        <v>809209</v>
      </c>
      <c r="E1047" s="205">
        <v>1167901</v>
      </c>
      <c r="F1047" s="205">
        <v>1270932</v>
      </c>
      <c r="G1047" s="205">
        <v>357381</v>
      </c>
      <c r="H1047" s="242">
        <v>13807298</v>
      </c>
      <c r="I1047" s="136"/>
      <c r="J1047" s="197" t="s">
        <v>108</v>
      </c>
      <c r="K1047" s="205">
        <v>6581884</v>
      </c>
      <c r="L1047" s="205">
        <v>3280237</v>
      </c>
      <c r="M1047" s="205">
        <v>753398</v>
      </c>
      <c r="N1047" s="205">
        <v>1077582</v>
      </c>
      <c r="O1047" s="205">
        <v>1787569</v>
      </c>
      <c r="P1047" s="205">
        <v>331108</v>
      </c>
      <c r="Q1047" s="242">
        <v>13811778</v>
      </c>
      <c r="R1047" s="136"/>
      <c r="S1047" s="136"/>
      <c r="T1047" s="136"/>
      <c r="U1047" s="136"/>
      <c r="V1047" s="136"/>
      <c r="W1047" s="136"/>
      <c r="X1047" s="136"/>
      <c r="Y1047" s="136"/>
      <c r="Z1047" s="136"/>
      <c r="AA1047" s="136"/>
      <c r="AB1047" s="136"/>
      <c r="AC1047" s="136"/>
      <c r="AD1047" s="136"/>
      <c r="AE1047" s="136"/>
      <c r="AF1047" s="136"/>
      <c r="AG1047" s="136"/>
      <c r="AH1047" s="136"/>
      <c r="AI1047" s="136"/>
      <c r="AJ1047" s="136"/>
      <c r="AK1047" s="136"/>
      <c r="AL1047" s="136"/>
      <c r="AM1047" s="136"/>
      <c r="AN1047" s="136"/>
      <c r="AO1047" s="136"/>
      <c r="AP1047" s="136"/>
      <c r="AQ1047" s="136"/>
      <c r="AR1047" s="136"/>
      <c r="AS1047" s="136"/>
      <c r="AT1047" s="136"/>
      <c r="AU1047" s="136"/>
      <c r="AV1047" s="136"/>
      <c r="AW1047" s="136"/>
      <c r="AX1047" s="136"/>
      <c r="AY1047" s="136"/>
      <c r="AZ1047" s="136"/>
      <c r="BA1047" s="136"/>
      <c r="BB1047" s="136"/>
      <c r="BC1047" s="136"/>
      <c r="BD1047" s="136"/>
      <c r="BE1047" s="136"/>
      <c r="BF1047" s="136"/>
      <c r="BG1047" s="136"/>
      <c r="BH1047" s="136"/>
      <c r="BI1047" s="136"/>
      <c r="BJ1047" s="136"/>
      <c r="BK1047" s="136"/>
      <c r="BL1047" s="136"/>
      <c r="BM1047" s="136"/>
      <c r="BN1047" s="136"/>
      <c r="BO1047" s="136"/>
      <c r="BP1047" s="136"/>
      <c r="BQ1047" s="136"/>
      <c r="BR1047" s="136"/>
      <c r="BS1047" s="136"/>
      <c r="BT1047" s="136"/>
      <c r="BU1047" s="136"/>
      <c r="BV1047" s="136"/>
      <c r="BW1047" s="136"/>
      <c r="BX1047" s="136"/>
      <c r="BY1047" s="136"/>
      <c r="BZ1047" s="136"/>
      <c r="CA1047" s="136"/>
      <c r="CB1047" s="136"/>
      <c r="CC1047" s="136"/>
      <c r="CD1047" s="136"/>
      <c r="CE1047" s="136"/>
      <c r="CF1047" s="136"/>
      <c r="CG1047" s="136"/>
      <c r="CH1047" s="136"/>
      <c r="CI1047" s="136"/>
      <c r="CJ1047" s="136"/>
      <c r="CK1047" s="136"/>
      <c r="CL1047" s="136"/>
      <c r="CM1047" s="136"/>
      <c r="CN1047" s="136"/>
      <c r="CO1047" s="136"/>
      <c r="CP1047" s="136"/>
      <c r="CQ1047" s="136"/>
      <c r="CR1047" s="136"/>
      <c r="CS1047" s="136"/>
      <c r="CT1047" s="136"/>
      <c r="CU1047" s="136"/>
      <c r="CV1047" s="136"/>
      <c r="CW1047" s="136"/>
      <c r="CX1047" s="136"/>
      <c r="CY1047" s="136"/>
      <c r="CZ1047" s="136"/>
      <c r="DA1047" s="136"/>
      <c r="DB1047" s="136"/>
      <c r="DC1047" s="136"/>
      <c r="DD1047" s="136"/>
      <c r="DE1047" s="136"/>
      <c r="DF1047" s="136"/>
      <c r="DG1047" s="136"/>
      <c r="DH1047" s="136"/>
      <c r="DI1047" s="136"/>
      <c r="DJ1047" s="136"/>
      <c r="DK1047" s="136"/>
      <c r="DL1047" s="136"/>
      <c r="DM1047" s="136"/>
      <c r="DN1047" s="136"/>
      <c r="DO1047" s="136"/>
      <c r="DP1047" s="136"/>
      <c r="DQ1047" s="136"/>
      <c r="DR1047" s="136"/>
      <c r="DS1047" s="136"/>
      <c r="DT1047" s="136"/>
      <c r="DU1047" s="136"/>
      <c r="DV1047" s="136"/>
      <c r="DW1047" s="136"/>
      <c r="DX1047" s="136"/>
      <c r="DY1047" s="136"/>
      <c r="DZ1047" s="136"/>
      <c r="EA1047" s="136"/>
      <c r="EB1047" s="136"/>
      <c r="EC1047" s="136"/>
      <c r="ED1047" s="136"/>
      <c r="EE1047" s="136"/>
      <c r="EF1047" s="136"/>
      <c r="EG1047" s="136"/>
      <c r="EH1047" s="136"/>
      <c r="EI1047" s="136"/>
      <c r="EJ1047" s="136"/>
      <c r="EK1047" s="136"/>
      <c r="EL1047" s="136"/>
      <c r="EM1047" s="136"/>
      <c r="EN1047" s="136"/>
      <c r="EO1047" s="136"/>
      <c r="EP1047" s="136"/>
      <c r="EQ1047" s="136"/>
      <c r="ER1047" s="136"/>
      <c r="ES1047" s="136"/>
      <c r="ET1047" s="136"/>
      <c r="EU1047" s="136"/>
      <c r="EV1047" s="136"/>
      <c r="EW1047" s="136"/>
      <c r="EX1047" s="136"/>
      <c r="EY1047" s="136"/>
      <c r="EZ1047" s="136"/>
      <c r="FA1047" s="136"/>
      <c r="FB1047" s="136"/>
      <c r="FC1047" s="136"/>
      <c r="FD1047" s="136"/>
      <c r="FE1047" s="136"/>
      <c r="FF1047" s="136"/>
      <c r="FG1047" s="136"/>
      <c r="FH1047" s="136"/>
      <c r="FI1047" s="136"/>
      <c r="FJ1047" s="136"/>
      <c r="FK1047" s="136"/>
      <c r="FL1047" s="136"/>
      <c r="FM1047" s="136"/>
      <c r="FN1047" s="136"/>
      <c r="FO1047" s="136"/>
      <c r="FP1047" s="136"/>
      <c r="FQ1047" s="136"/>
      <c r="FR1047" s="136"/>
      <c r="FS1047" s="136"/>
      <c r="FT1047" s="136"/>
      <c r="FU1047" s="136"/>
      <c r="FV1047" s="136"/>
      <c r="FW1047" s="136"/>
      <c r="FX1047" s="136"/>
      <c r="FY1047" s="136"/>
      <c r="FZ1047" s="136"/>
      <c r="GA1047" s="136"/>
      <c r="GB1047" s="136"/>
      <c r="GC1047" s="136"/>
      <c r="GD1047" s="136"/>
      <c r="GE1047" s="136"/>
      <c r="GF1047" s="136"/>
      <c r="GG1047" s="136"/>
      <c r="GH1047" s="136"/>
      <c r="GI1047" s="136"/>
      <c r="GJ1047" s="136"/>
      <c r="GK1047" s="136"/>
      <c r="GL1047" s="136"/>
      <c r="GM1047" s="136"/>
      <c r="GN1047" s="136"/>
      <c r="GO1047" s="136"/>
      <c r="GP1047" s="136"/>
      <c r="GQ1047" s="136"/>
      <c r="GR1047" s="136"/>
      <c r="GS1047" s="136"/>
      <c r="GT1047" s="136"/>
      <c r="GU1047" s="136"/>
      <c r="GV1047" s="136"/>
      <c r="GW1047" s="136"/>
      <c r="GX1047" s="136"/>
      <c r="GY1047" s="136"/>
      <c r="GZ1047" s="136"/>
      <c r="HA1047" s="136"/>
      <c r="HB1047" s="136"/>
      <c r="HC1047" s="136"/>
      <c r="HD1047" s="136"/>
      <c r="HE1047" s="136"/>
      <c r="HF1047" s="136"/>
      <c r="HG1047" s="136"/>
      <c r="HH1047" s="136"/>
      <c r="HI1047" s="136"/>
      <c r="HJ1047" s="136"/>
      <c r="HK1047" s="136"/>
      <c r="HL1047" s="136"/>
      <c r="HM1047" s="136"/>
      <c r="HN1047" s="136"/>
      <c r="HO1047" s="136"/>
      <c r="HP1047" s="136"/>
      <c r="HQ1047" s="136"/>
      <c r="HR1047" s="136"/>
      <c r="HS1047" s="136"/>
      <c r="HT1047" s="136"/>
      <c r="HU1047" s="136"/>
      <c r="HV1047" s="136"/>
      <c r="HW1047" s="136"/>
      <c r="HX1047" s="136"/>
      <c r="HY1047" s="136"/>
      <c r="HZ1047" s="136"/>
      <c r="IA1047" s="136"/>
      <c r="IB1047" s="136"/>
      <c r="IC1047" s="136"/>
      <c r="ID1047" s="136"/>
      <c r="IE1047" s="136"/>
      <c r="IF1047" s="136"/>
      <c r="IG1047" s="136"/>
    </row>
    <row r="1048" spans="1:241" ht="15" customHeight="1" x14ac:dyDescent="0.25">
      <c r="A1048" s="197" t="s">
        <v>518</v>
      </c>
      <c r="B1048" s="205">
        <v>4691037</v>
      </c>
      <c r="C1048" s="205">
        <v>1823742</v>
      </c>
      <c r="D1048" s="205">
        <v>780154</v>
      </c>
      <c r="E1048" s="205">
        <v>1234080</v>
      </c>
      <c r="F1048" s="205">
        <v>1608373</v>
      </c>
      <c r="G1048" s="205">
        <v>246096</v>
      </c>
      <c r="H1048" s="242">
        <v>10383482</v>
      </c>
      <c r="I1048" s="136"/>
      <c r="J1048" s="197" t="s">
        <v>331</v>
      </c>
      <c r="K1048" s="205">
        <v>8877591</v>
      </c>
      <c r="L1048" s="205">
        <v>3264888</v>
      </c>
      <c r="M1048" s="205">
        <v>849856</v>
      </c>
      <c r="N1048" s="205">
        <v>1109435</v>
      </c>
      <c r="O1048" s="205">
        <v>1389208</v>
      </c>
      <c r="P1048" s="205">
        <v>339179</v>
      </c>
      <c r="Q1048" s="242">
        <v>15830157</v>
      </c>
      <c r="R1048" s="136"/>
      <c r="S1048" s="136"/>
      <c r="T1048" s="136"/>
      <c r="U1048" s="136"/>
      <c r="V1048" s="136"/>
      <c r="W1048" s="136"/>
      <c r="X1048" s="136"/>
      <c r="Y1048" s="136"/>
      <c r="Z1048" s="136"/>
      <c r="AA1048" s="136"/>
      <c r="AB1048" s="136"/>
      <c r="AC1048" s="136"/>
      <c r="AD1048" s="136"/>
      <c r="AE1048" s="136"/>
      <c r="AF1048" s="136"/>
      <c r="AG1048" s="136"/>
      <c r="AH1048" s="136"/>
      <c r="AI1048" s="136"/>
      <c r="AJ1048" s="136"/>
      <c r="AK1048" s="136"/>
      <c r="AL1048" s="136"/>
      <c r="AM1048" s="136"/>
      <c r="AN1048" s="136"/>
      <c r="AO1048" s="136"/>
      <c r="AP1048" s="136"/>
      <c r="AQ1048" s="136"/>
      <c r="AR1048" s="136"/>
      <c r="AS1048" s="136"/>
      <c r="AT1048" s="136"/>
      <c r="AU1048" s="136"/>
      <c r="AV1048" s="136"/>
      <c r="AW1048" s="136"/>
      <c r="AX1048" s="136"/>
      <c r="AY1048" s="136"/>
      <c r="AZ1048" s="136"/>
      <c r="BA1048" s="136"/>
      <c r="BB1048" s="136"/>
      <c r="BC1048" s="136"/>
      <c r="BD1048" s="136"/>
      <c r="BE1048" s="136"/>
      <c r="BF1048" s="136"/>
      <c r="BG1048" s="136"/>
      <c r="BH1048" s="136"/>
      <c r="BI1048" s="136"/>
      <c r="BJ1048" s="136"/>
      <c r="BK1048" s="136"/>
      <c r="BL1048" s="136"/>
      <c r="BM1048" s="136"/>
      <c r="BN1048" s="136"/>
      <c r="BO1048" s="136"/>
      <c r="BP1048" s="136"/>
      <c r="BQ1048" s="136"/>
      <c r="BR1048" s="136"/>
      <c r="BS1048" s="136"/>
      <c r="BT1048" s="136"/>
      <c r="BU1048" s="136"/>
      <c r="BV1048" s="136"/>
      <c r="BW1048" s="136"/>
      <c r="BX1048" s="136"/>
      <c r="BY1048" s="136"/>
      <c r="BZ1048" s="136"/>
      <c r="CA1048" s="136"/>
      <c r="CB1048" s="136"/>
      <c r="CC1048" s="136"/>
      <c r="CD1048" s="136"/>
      <c r="CE1048" s="136"/>
      <c r="CF1048" s="136"/>
      <c r="CG1048" s="136"/>
      <c r="CH1048" s="136"/>
      <c r="CI1048" s="136"/>
      <c r="CJ1048" s="136"/>
      <c r="CK1048" s="136"/>
      <c r="CL1048" s="136"/>
      <c r="CM1048" s="136"/>
      <c r="CN1048" s="136"/>
      <c r="CO1048" s="136"/>
      <c r="CP1048" s="136"/>
      <c r="CQ1048" s="136"/>
      <c r="CR1048" s="136"/>
      <c r="CS1048" s="136"/>
      <c r="CT1048" s="136"/>
      <c r="CU1048" s="136"/>
      <c r="CV1048" s="136"/>
      <c r="CW1048" s="136"/>
      <c r="CX1048" s="136"/>
      <c r="CY1048" s="136"/>
      <c r="CZ1048" s="136"/>
      <c r="DA1048" s="136"/>
      <c r="DB1048" s="136"/>
      <c r="DC1048" s="136"/>
      <c r="DD1048" s="136"/>
      <c r="DE1048" s="136"/>
      <c r="DF1048" s="136"/>
      <c r="DG1048" s="136"/>
      <c r="DH1048" s="136"/>
      <c r="DI1048" s="136"/>
      <c r="DJ1048" s="136"/>
      <c r="DK1048" s="136"/>
      <c r="DL1048" s="136"/>
      <c r="DM1048" s="136"/>
      <c r="DN1048" s="136"/>
      <c r="DO1048" s="136"/>
      <c r="DP1048" s="136"/>
      <c r="DQ1048" s="136"/>
      <c r="DR1048" s="136"/>
      <c r="DS1048" s="136"/>
      <c r="DT1048" s="136"/>
      <c r="DU1048" s="136"/>
      <c r="DV1048" s="136"/>
      <c r="DW1048" s="136"/>
      <c r="DX1048" s="136"/>
      <c r="DY1048" s="136"/>
      <c r="DZ1048" s="136"/>
      <c r="EA1048" s="136"/>
      <c r="EB1048" s="136"/>
      <c r="EC1048" s="136"/>
      <c r="ED1048" s="136"/>
      <c r="EE1048" s="136"/>
      <c r="EF1048" s="136"/>
      <c r="EG1048" s="136"/>
      <c r="EH1048" s="136"/>
      <c r="EI1048" s="136"/>
      <c r="EJ1048" s="136"/>
      <c r="EK1048" s="136"/>
      <c r="EL1048" s="136"/>
      <c r="EM1048" s="136"/>
      <c r="EN1048" s="136"/>
      <c r="EO1048" s="136"/>
      <c r="EP1048" s="136"/>
      <c r="EQ1048" s="136"/>
      <c r="ER1048" s="136"/>
      <c r="ES1048" s="136"/>
      <c r="ET1048" s="136"/>
      <c r="EU1048" s="136"/>
      <c r="EV1048" s="136"/>
      <c r="EW1048" s="136"/>
      <c r="EX1048" s="136"/>
      <c r="EY1048" s="136"/>
      <c r="EZ1048" s="136"/>
      <c r="FA1048" s="136"/>
      <c r="FB1048" s="136"/>
      <c r="FC1048" s="136"/>
      <c r="FD1048" s="136"/>
      <c r="FE1048" s="136"/>
      <c r="FF1048" s="136"/>
      <c r="FG1048" s="136"/>
      <c r="FH1048" s="136"/>
      <c r="FI1048" s="136"/>
      <c r="FJ1048" s="136"/>
      <c r="FK1048" s="136"/>
      <c r="FL1048" s="136"/>
      <c r="FM1048" s="136"/>
      <c r="FN1048" s="136"/>
      <c r="FO1048" s="136"/>
      <c r="FP1048" s="136"/>
      <c r="FQ1048" s="136"/>
      <c r="FR1048" s="136"/>
      <c r="FS1048" s="136"/>
      <c r="FT1048" s="136"/>
      <c r="FU1048" s="136"/>
      <c r="FV1048" s="136"/>
      <c r="FW1048" s="136"/>
      <c r="FX1048" s="136"/>
      <c r="FY1048" s="136"/>
      <c r="FZ1048" s="136"/>
      <c r="GA1048" s="136"/>
      <c r="GB1048" s="136"/>
      <c r="GC1048" s="136"/>
      <c r="GD1048" s="136"/>
      <c r="GE1048" s="136"/>
      <c r="GF1048" s="136"/>
      <c r="GG1048" s="136"/>
      <c r="GH1048" s="136"/>
      <c r="GI1048" s="136"/>
      <c r="GJ1048" s="136"/>
      <c r="GK1048" s="136"/>
      <c r="GL1048" s="136"/>
      <c r="GM1048" s="136"/>
      <c r="GN1048" s="136"/>
      <c r="GO1048" s="136"/>
      <c r="GP1048" s="136"/>
      <c r="GQ1048" s="136"/>
      <c r="GR1048" s="136"/>
      <c r="GS1048" s="136"/>
      <c r="GT1048" s="136"/>
      <c r="GU1048" s="136"/>
      <c r="GV1048" s="136"/>
      <c r="GW1048" s="136"/>
      <c r="GX1048" s="136"/>
      <c r="GY1048" s="136"/>
      <c r="GZ1048" s="136"/>
      <c r="HA1048" s="136"/>
      <c r="HB1048" s="136"/>
      <c r="HC1048" s="136"/>
      <c r="HD1048" s="136"/>
      <c r="HE1048" s="136"/>
      <c r="HF1048" s="136"/>
      <c r="HG1048" s="136"/>
      <c r="HH1048" s="136"/>
      <c r="HI1048" s="136"/>
      <c r="HJ1048" s="136"/>
      <c r="HK1048" s="136"/>
      <c r="HL1048" s="136"/>
      <c r="HM1048" s="136"/>
      <c r="HN1048" s="136"/>
      <c r="HO1048" s="136"/>
      <c r="HP1048" s="136"/>
      <c r="HQ1048" s="136"/>
      <c r="HR1048" s="136"/>
      <c r="HS1048" s="136"/>
      <c r="HT1048" s="136"/>
      <c r="HU1048" s="136"/>
      <c r="HV1048" s="136"/>
      <c r="HW1048" s="136"/>
      <c r="HX1048" s="136"/>
      <c r="HY1048" s="136"/>
      <c r="HZ1048" s="136"/>
      <c r="IA1048" s="136"/>
      <c r="IB1048" s="136"/>
      <c r="IC1048" s="136"/>
      <c r="ID1048" s="136"/>
      <c r="IE1048" s="136"/>
      <c r="IF1048" s="136"/>
      <c r="IG1048" s="136"/>
    </row>
    <row r="1049" spans="1:241" ht="15" customHeight="1" x14ac:dyDescent="0.25">
      <c r="A1049" s="197" t="s">
        <v>519</v>
      </c>
      <c r="B1049" s="205">
        <v>6271817</v>
      </c>
      <c r="C1049" s="205">
        <v>1936938</v>
      </c>
      <c r="D1049" s="205">
        <v>1204149</v>
      </c>
      <c r="E1049" s="205">
        <v>1236163</v>
      </c>
      <c r="F1049" s="205">
        <v>1670821</v>
      </c>
      <c r="G1049" s="205">
        <v>322672</v>
      </c>
      <c r="H1049" s="242">
        <v>12642560</v>
      </c>
      <c r="I1049" s="136"/>
      <c r="J1049" s="197" t="s">
        <v>106</v>
      </c>
      <c r="K1049" s="205">
        <v>3882832</v>
      </c>
      <c r="L1049" s="205">
        <v>1998016</v>
      </c>
      <c r="M1049" s="205">
        <v>448067</v>
      </c>
      <c r="N1049" s="205">
        <v>1367402</v>
      </c>
      <c r="O1049" s="205">
        <v>1330094</v>
      </c>
      <c r="P1049" s="205">
        <v>214319</v>
      </c>
      <c r="Q1049" s="242">
        <v>9240730</v>
      </c>
      <c r="R1049" s="136"/>
      <c r="S1049" s="136"/>
      <c r="T1049" s="136"/>
      <c r="U1049" s="136"/>
      <c r="V1049" s="136"/>
      <c r="W1049" s="136"/>
      <c r="X1049" s="136"/>
      <c r="Y1049" s="136"/>
      <c r="Z1049" s="136"/>
      <c r="AA1049" s="136"/>
      <c r="AB1049" s="136"/>
      <c r="AC1049" s="136"/>
      <c r="AD1049" s="136"/>
      <c r="AE1049" s="136"/>
      <c r="AF1049" s="136"/>
      <c r="AG1049" s="136"/>
      <c r="AH1049" s="136"/>
      <c r="AI1049" s="136"/>
      <c r="AJ1049" s="136"/>
      <c r="AK1049" s="136"/>
      <c r="AL1049" s="136"/>
      <c r="AM1049" s="136"/>
      <c r="AN1049" s="136"/>
      <c r="AO1049" s="136"/>
      <c r="AP1049" s="136"/>
      <c r="AQ1049" s="136"/>
      <c r="AR1049" s="136"/>
      <c r="AS1049" s="136"/>
      <c r="AT1049" s="136"/>
      <c r="AU1049" s="136"/>
      <c r="AV1049" s="136"/>
      <c r="AW1049" s="136"/>
      <c r="AX1049" s="136"/>
      <c r="AY1049" s="136"/>
      <c r="AZ1049" s="136"/>
      <c r="BA1049" s="136"/>
      <c r="BB1049" s="136"/>
      <c r="BC1049" s="136"/>
      <c r="BD1049" s="136"/>
      <c r="BE1049" s="136"/>
      <c r="BF1049" s="136"/>
      <c r="BG1049" s="136"/>
      <c r="BH1049" s="136"/>
      <c r="BI1049" s="136"/>
      <c r="BJ1049" s="136"/>
      <c r="BK1049" s="136"/>
      <c r="BL1049" s="136"/>
      <c r="BM1049" s="136"/>
      <c r="BN1049" s="136"/>
      <c r="BO1049" s="136"/>
      <c r="BP1049" s="136"/>
      <c r="BQ1049" s="136"/>
      <c r="BR1049" s="136"/>
      <c r="BS1049" s="136"/>
      <c r="BT1049" s="136"/>
      <c r="BU1049" s="136"/>
      <c r="BV1049" s="136"/>
      <c r="BW1049" s="136"/>
      <c r="BX1049" s="136"/>
      <c r="BY1049" s="136"/>
      <c r="BZ1049" s="136"/>
      <c r="CA1049" s="136"/>
      <c r="CB1049" s="136"/>
      <c r="CC1049" s="136"/>
      <c r="CD1049" s="136"/>
      <c r="CE1049" s="136"/>
      <c r="CF1049" s="136"/>
      <c r="CG1049" s="136"/>
      <c r="CH1049" s="136"/>
      <c r="CI1049" s="136"/>
      <c r="CJ1049" s="136"/>
      <c r="CK1049" s="136"/>
      <c r="CL1049" s="136"/>
      <c r="CM1049" s="136"/>
      <c r="CN1049" s="136"/>
      <c r="CO1049" s="136"/>
      <c r="CP1049" s="136"/>
      <c r="CQ1049" s="136"/>
      <c r="CR1049" s="136"/>
      <c r="CS1049" s="136"/>
      <c r="CT1049" s="136"/>
      <c r="CU1049" s="136"/>
      <c r="CV1049" s="136"/>
      <c r="CW1049" s="136"/>
      <c r="CX1049" s="136"/>
      <c r="CY1049" s="136"/>
      <c r="CZ1049" s="136"/>
      <c r="DA1049" s="136"/>
      <c r="DB1049" s="136"/>
      <c r="DC1049" s="136"/>
      <c r="DD1049" s="136"/>
      <c r="DE1049" s="136"/>
      <c r="DF1049" s="136"/>
      <c r="DG1049" s="136"/>
      <c r="DH1049" s="136"/>
      <c r="DI1049" s="136"/>
      <c r="DJ1049" s="136"/>
      <c r="DK1049" s="136"/>
      <c r="DL1049" s="136"/>
      <c r="DM1049" s="136"/>
      <c r="DN1049" s="136"/>
      <c r="DO1049" s="136"/>
      <c r="DP1049" s="136"/>
      <c r="DQ1049" s="136"/>
      <c r="DR1049" s="136"/>
      <c r="DS1049" s="136"/>
      <c r="DT1049" s="136"/>
      <c r="DU1049" s="136"/>
      <c r="DV1049" s="136"/>
      <c r="DW1049" s="136"/>
      <c r="DX1049" s="136"/>
      <c r="DY1049" s="136"/>
      <c r="DZ1049" s="136"/>
      <c r="EA1049" s="136"/>
      <c r="EB1049" s="136"/>
      <c r="EC1049" s="136"/>
      <c r="ED1049" s="136"/>
      <c r="EE1049" s="136"/>
      <c r="EF1049" s="136"/>
      <c r="EG1049" s="136"/>
      <c r="EH1049" s="136"/>
      <c r="EI1049" s="136"/>
      <c r="EJ1049" s="136"/>
      <c r="EK1049" s="136"/>
      <c r="EL1049" s="136"/>
      <c r="EM1049" s="136"/>
      <c r="EN1049" s="136"/>
      <c r="EO1049" s="136"/>
      <c r="EP1049" s="136"/>
      <c r="EQ1049" s="136"/>
      <c r="ER1049" s="136"/>
      <c r="ES1049" s="136"/>
      <c r="ET1049" s="136"/>
      <c r="EU1049" s="136"/>
      <c r="EV1049" s="136"/>
      <c r="EW1049" s="136"/>
      <c r="EX1049" s="136"/>
      <c r="EY1049" s="136"/>
      <c r="EZ1049" s="136"/>
      <c r="FA1049" s="136"/>
      <c r="FB1049" s="136"/>
      <c r="FC1049" s="136"/>
      <c r="FD1049" s="136"/>
      <c r="FE1049" s="136"/>
      <c r="FF1049" s="136"/>
      <c r="FG1049" s="136"/>
      <c r="FH1049" s="136"/>
      <c r="FI1049" s="136"/>
      <c r="FJ1049" s="136"/>
      <c r="FK1049" s="136"/>
      <c r="FL1049" s="136"/>
      <c r="FM1049" s="136"/>
      <c r="FN1049" s="136"/>
      <c r="FO1049" s="136"/>
      <c r="FP1049" s="136"/>
      <c r="FQ1049" s="136"/>
      <c r="FR1049" s="136"/>
      <c r="FS1049" s="136"/>
      <c r="FT1049" s="136"/>
      <c r="FU1049" s="136"/>
      <c r="FV1049" s="136"/>
      <c r="FW1049" s="136"/>
      <c r="FX1049" s="136"/>
      <c r="FY1049" s="136"/>
      <c r="FZ1049" s="136"/>
      <c r="GA1049" s="136"/>
      <c r="GB1049" s="136"/>
      <c r="GC1049" s="136"/>
      <c r="GD1049" s="136"/>
      <c r="GE1049" s="136"/>
      <c r="GF1049" s="136"/>
      <c r="GG1049" s="136"/>
      <c r="GH1049" s="136"/>
      <c r="GI1049" s="136"/>
      <c r="GJ1049" s="136"/>
      <c r="GK1049" s="136"/>
      <c r="GL1049" s="136"/>
      <c r="GM1049" s="136"/>
      <c r="GN1049" s="136"/>
      <c r="GO1049" s="136"/>
      <c r="GP1049" s="136"/>
      <c r="GQ1049" s="136"/>
      <c r="GR1049" s="136"/>
      <c r="GS1049" s="136"/>
      <c r="GT1049" s="136"/>
      <c r="GU1049" s="136"/>
      <c r="GV1049" s="136"/>
      <c r="GW1049" s="136"/>
      <c r="GX1049" s="136"/>
      <c r="GY1049" s="136"/>
      <c r="GZ1049" s="136"/>
      <c r="HA1049" s="136"/>
      <c r="HB1049" s="136"/>
      <c r="HC1049" s="136"/>
      <c r="HD1049" s="136"/>
      <c r="HE1049" s="136"/>
      <c r="HF1049" s="136"/>
      <c r="HG1049" s="136"/>
      <c r="HH1049" s="136"/>
      <c r="HI1049" s="136"/>
      <c r="HJ1049" s="136"/>
      <c r="HK1049" s="136"/>
      <c r="HL1049" s="136"/>
      <c r="HM1049" s="136"/>
      <c r="HN1049" s="136"/>
      <c r="HO1049" s="136"/>
      <c r="HP1049" s="136"/>
      <c r="HQ1049" s="136"/>
      <c r="HR1049" s="136"/>
      <c r="HS1049" s="136"/>
      <c r="HT1049" s="136"/>
      <c r="HU1049" s="136"/>
      <c r="HV1049" s="136"/>
      <c r="HW1049" s="136"/>
      <c r="HX1049" s="136"/>
      <c r="HY1049" s="136"/>
      <c r="HZ1049" s="136"/>
      <c r="IA1049" s="136"/>
      <c r="IB1049" s="136"/>
      <c r="IC1049" s="136"/>
      <c r="ID1049" s="136"/>
      <c r="IE1049" s="136"/>
      <c r="IF1049" s="136"/>
      <c r="IG1049" s="136"/>
    </row>
    <row r="1050" spans="1:241" ht="15" customHeight="1" x14ac:dyDescent="0.25">
      <c r="A1050" s="197" t="s">
        <v>520</v>
      </c>
      <c r="B1050" s="205">
        <v>5483097</v>
      </c>
      <c r="C1050" s="205">
        <v>2550624</v>
      </c>
      <c r="D1050" s="205">
        <v>1398091</v>
      </c>
      <c r="E1050" s="205">
        <v>1489996</v>
      </c>
      <c r="F1050" s="205">
        <v>1353656</v>
      </c>
      <c r="G1050" s="205">
        <v>273320</v>
      </c>
      <c r="H1050" s="242">
        <v>12548784</v>
      </c>
      <c r="I1050" s="136"/>
      <c r="J1050" s="197" t="s">
        <v>105</v>
      </c>
      <c r="K1050" s="205">
        <v>5085133</v>
      </c>
      <c r="L1050" s="205">
        <v>2033055</v>
      </c>
      <c r="M1050" s="205">
        <v>511889</v>
      </c>
      <c r="N1050" s="205">
        <v>1718585</v>
      </c>
      <c r="O1050" s="205">
        <v>1478272</v>
      </c>
      <c r="P1050" s="205">
        <v>286159</v>
      </c>
      <c r="Q1050" s="242">
        <v>11113093</v>
      </c>
      <c r="R1050" s="136"/>
      <c r="S1050" s="136"/>
      <c r="T1050" s="136"/>
      <c r="U1050" s="136"/>
      <c r="V1050" s="136"/>
      <c r="W1050" s="136"/>
      <c r="X1050" s="136"/>
      <c r="Y1050" s="136"/>
      <c r="Z1050" s="136"/>
      <c r="AA1050" s="136"/>
      <c r="AB1050" s="136"/>
      <c r="AC1050" s="136"/>
      <c r="AD1050" s="136"/>
      <c r="AE1050" s="136"/>
      <c r="AF1050" s="136"/>
      <c r="AG1050" s="136"/>
      <c r="AH1050" s="136"/>
      <c r="AI1050" s="136"/>
      <c r="AJ1050" s="136"/>
      <c r="AK1050" s="136"/>
      <c r="AL1050" s="136"/>
      <c r="AM1050" s="136"/>
      <c r="AN1050" s="136"/>
      <c r="AO1050" s="136"/>
      <c r="AP1050" s="136"/>
      <c r="AQ1050" s="136"/>
      <c r="AR1050" s="136"/>
      <c r="AS1050" s="136"/>
      <c r="AT1050" s="136"/>
      <c r="AU1050" s="136"/>
      <c r="AV1050" s="136"/>
      <c r="AW1050" s="136"/>
      <c r="AX1050" s="136"/>
      <c r="AY1050" s="136"/>
      <c r="AZ1050" s="136"/>
      <c r="BA1050" s="136"/>
      <c r="BB1050" s="136"/>
      <c r="BC1050" s="136"/>
      <c r="BD1050" s="136"/>
      <c r="BE1050" s="136"/>
      <c r="BF1050" s="136"/>
      <c r="BG1050" s="136"/>
      <c r="BH1050" s="136"/>
      <c r="BI1050" s="136"/>
      <c r="BJ1050" s="136"/>
      <c r="BK1050" s="136"/>
      <c r="BL1050" s="136"/>
      <c r="BM1050" s="136"/>
      <c r="BN1050" s="136"/>
      <c r="BO1050" s="136"/>
      <c r="BP1050" s="136"/>
      <c r="BQ1050" s="136"/>
      <c r="BR1050" s="136"/>
      <c r="BS1050" s="136"/>
      <c r="BT1050" s="136"/>
      <c r="BU1050" s="136"/>
      <c r="BV1050" s="136"/>
      <c r="BW1050" s="136"/>
      <c r="BX1050" s="136"/>
      <c r="BY1050" s="136"/>
      <c r="BZ1050" s="136"/>
      <c r="CA1050" s="136"/>
      <c r="CB1050" s="136"/>
      <c r="CC1050" s="136"/>
      <c r="CD1050" s="136"/>
      <c r="CE1050" s="136"/>
      <c r="CF1050" s="136"/>
      <c r="CG1050" s="136"/>
      <c r="CH1050" s="136"/>
      <c r="CI1050" s="136"/>
      <c r="CJ1050" s="136"/>
      <c r="CK1050" s="136"/>
      <c r="CL1050" s="136"/>
      <c r="CM1050" s="136"/>
      <c r="CN1050" s="136"/>
      <c r="CO1050" s="136"/>
      <c r="CP1050" s="136"/>
      <c r="CQ1050" s="136"/>
      <c r="CR1050" s="136"/>
      <c r="CS1050" s="136"/>
      <c r="CT1050" s="136"/>
      <c r="CU1050" s="136"/>
      <c r="CV1050" s="136"/>
      <c r="CW1050" s="136"/>
      <c r="CX1050" s="136"/>
      <c r="CY1050" s="136"/>
      <c r="CZ1050" s="136"/>
      <c r="DA1050" s="136"/>
      <c r="DB1050" s="136"/>
      <c r="DC1050" s="136"/>
      <c r="DD1050" s="136"/>
      <c r="DE1050" s="136"/>
      <c r="DF1050" s="136"/>
      <c r="DG1050" s="136"/>
      <c r="DH1050" s="136"/>
      <c r="DI1050" s="136"/>
      <c r="DJ1050" s="136"/>
      <c r="DK1050" s="136"/>
      <c r="DL1050" s="136"/>
      <c r="DM1050" s="136"/>
      <c r="DN1050" s="136"/>
      <c r="DO1050" s="136"/>
      <c r="DP1050" s="136"/>
      <c r="DQ1050" s="136"/>
      <c r="DR1050" s="136"/>
      <c r="DS1050" s="136"/>
      <c r="DT1050" s="136"/>
      <c r="DU1050" s="136"/>
      <c r="DV1050" s="136"/>
      <c r="DW1050" s="136"/>
      <c r="DX1050" s="136"/>
      <c r="DY1050" s="136"/>
      <c r="DZ1050" s="136"/>
      <c r="EA1050" s="136"/>
      <c r="EB1050" s="136"/>
      <c r="EC1050" s="136"/>
      <c r="ED1050" s="136"/>
      <c r="EE1050" s="136"/>
      <c r="EF1050" s="136"/>
      <c r="EG1050" s="136"/>
      <c r="EH1050" s="136"/>
      <c r="EI1050" s="136"/>
      <c r="EJ1050" s="136"/>
      <c r="EK1050" s="136"/>
      <c r="EL1050" s="136"/>
      <c r="EM1050" s="136"/>
      <c r="EN1050" s="136"/>
      <c r="EO1050" s="136"/>
      <c r="EP1050" s="136"/>
      <c r="EQ1050" s="136"/>
      <c r="ER1050" s="136"/>
      <c r="ES1050" s="136"/>
      <c r="ET1050" s="136"/>
      <c r="EU1050" s="136"/>
      <c r="EV1050" s="136"/>
      <c r="EW1050" s="136"/>
      <c r="EX1050" s="136"/>
      <c r="EY1050" s="136"/>
      <c r="EZ1050" s="136"/>
      <c r="FA1050" s="136"/>
      <c r="FB1050" s="136"/>
      <c r="FC1050" s="136"/>
      <c r="FD1050" s="136"/>
      <c r="FE1050" s="136"/>
      <c r="FF1050" s="136"/>
      <c r="FG1050" s="136"/>
      <c r="FH1050" s="136"/>
      <c r="FI1050" s="136"/>
      <c r="FJ1050" s="136"/>
      <c r="FK1050" s="136"/>
      <c r="FL1050" s="136"/>
      <c r="FM1050" s="136"/>
      <c r="FN1050" s="136"/>
      <c r="FO1050" s="136"/>
      <c r="FP1050" s="136"/>
      <c r="FQ1050" s="136"/>
      <c r="FR1050" s="136"/>
      <c r="FS1050" s="136"/>
      <c r="FT1050" s="136"/>
      <c r="FU1050" s="136"/>
      <c r="FV1050" s="136"/>
      <c r="FW1050" s="136"/>
      <c r="FX1050" s="136"/>
      <c r="FY1050" s="136"/>
      <c r="FZ1050" s="136"/>
      <c r="GA1050" s="136"/>
      <c r="GB1050" s="136"/>
      <c r="GC1050" s="136"/>
      <c r="GD1050" s="136"/>
      <c r="GE1050" s="136"/>
      <c r="GF1050" s="136"/>
      <c r="GG1050" s="136"/>
      <c r="GH1050" s="136"/>
      <c r="GI1050" s="136"/>
      <c r="GJ1050" s="136"/>
      <c r="GK1050" s="136"/>
      <c r="GL1050" s="136"/>
      <c r="GM1050" s="136"/>
      <c r="GN1050" s="136"/>
      <c r="GO1050" s="136"/>
      <c r="GP1050" s="136"/>
      <c r="GQ1050" s="136"/>
      <c r="GR1050" s="136"/>
      <c r="GS1050" s="136"/>
      <c r="GT1050" s="136"/>
      <c r="GU1050" s="136"/>
      <c r="GV1050" s="136"/>
      <c r="GW1050" s="136"/>
      <c r="GX1050" s="136"/>
      <c r="GY1050" s="136"/>
      <c r="GZ1050" s="136"/>
      <c r="HA1050" s="136"/>
      <c r="HB1050" s="136"/>
      <c r="HC1050" s="136"/>
      <c r="HD1050" s="136"/>
      <c r="HE1050" s="136"/>
      <c r="HF1050" s="136"/>
      <c r="HG1050" s="136"/>
      <c r="HH1050" s="136"/>
      <c r="HI1050" s="136"/>
      <c r="HJ1050" s="136"/>
      <c r="HK1050" s="136"/>
      <c r="HL1050" s="136"/>
      <c r="HM1050" s="136"/>
      <c r="HN1050" s="136"/>
      <c r="HO1050" s="136"/>
      <c r="HP1050" s="136"/>
      <c r="HQ1050" s="136"/>
      <c r="HR1050" s="136"/>
      <c r="HS1050" s="136"/>
      <c r="HT1050" s="136"/>
      <c r="HU1050" s="136"/>
      <c r="HV1050" s="136"/>
      <c r="HW1050" s="136"/>
      <c r="HX1050" s="136"/>
      <c r="HY1050" s="136"/>
      <c r="HZ1050" s="136"/>
      <c r="IA1050" s="136"/>
      <c r="IB1050" s="136"/>
      <c r="IC1050" s="136"/>
      <c r="ID1050" s="136"/>
      <c r="IE1050" s="136"/>
      <c r="IF1050" s="136"/>
      <c r="IG1050" s="136"/>
    </row>
    <row r="1051" spans="1:241" ht="15" customHeight="1" x14ac:dyDescent="0.25">
      <c r="A1051" s="197" t="s">
        <v>726</v>
      </c>
      <c r="B1051" s="205">
        <v>8544569</v>
      </c>
      <c r="C1051" s="205">
        <v>3811152</v>
      </c>
      <c r="D1051" s="205">
        <v>1590071</v>
      </c>
      <c r="E1051" s="205">
        <v>1549408</v>
      </c>
      <c r="F1051" s="205">
        <v>2506442</v>
      </c>
      <c r="G1051" s="205">
        <v>405289</v>
      </c>
      <c r="H1051" s="242">
        <v>18406931</v>
      </c>
      <c r="I1051" s="136"/>
      <c r="J1051" s="197" t="s">
        <v>104</v>
      </c>
      <c r="K1051" s="205">
        <v>6422017</v>
      </c>
      <c r="L1051" s="205">
        <v>1852921</v>
      </c>
      <c r="M1051" s="205">
        <v>760193</v>
      </c>
      <c r="N1051" s="205">
        <v>1242081</v>
      </c>
      <c r="O1051" s="205">
        <v>1815005</v>
      </c>
      <c r="P1051" s="205">
        <v>313276</v>
      </c>
      <c r="Q1051" s="242">
        <v>12405493</v>
      </c>
      <c r="R1051" s="136"/>
      <c r="S1051" s="136"/>
      <c r="T1051" s="136"/>
      <c r="U1051" s="136"/>
      <c r="V1051" s="136"/>
      <c r="W1051" s="136"/>
      <c r="X1051" s="136"/>
      <c r="Y1051" s="136"/>
      <c r="Z1051" s="136"/>
      <c r="AA1051" s="136"/>
      <c r="AB1051" s="136"/>
      <c r="AC1051" s="136"/>
      <c r="AD1051" s="136"/>
      <c r="AE1051" s="136"/>
      <c r="AF1051" s="136"/>
      <c r="AG1051" s="136"/>
      <c r="AH1051" s="136"/>
      <c r="AI1051" s="136"/>
      <c r="AJ1051" s="136"/>
      <c r="AK1051" s="136"/>
      <c r="AL1051" s="136"/>
      <c r="AM1051" s="136"/>
      <c r="AN1051" s="136"/>
      <c r="AO1051" s="136"/>
      <c r="AP1051" s="136"/>
      <c r="AQ1051" s="136"/>
      <c r="AR1051" s="136"/>
      <c r="AS1051" s="136"/>
      <c r="AT1051" s="136"/>
      <c r="AU1051" s="136"/>
      <c r="AV1051" s="136"/>
      <c r="AW1051" s="136"/>
      <c r="AX1051" s="136"/>
      <c r="AY1051" s="136"/>
      <c r="AZ1051" s="136"/>
      <c r="BA1051" s="136"/>
      <c r="BB1051" s="136"/>
      <c r="BC1051" s="136"/>
      <c r="BD1051" s="136"/>
      <c r="BE1051" s="136"/>
      <c r="BF1051" s="136"/>
      <c r="BG1051" s="136"/>
      <c r="BH1051" s="136"/>
      <c r="BI1051" s="136"/>
      <c r="BJ1051" s="136"/>
      <c r="BK1051" s="136"/>
      <c r="BL1051" s="136"/>
      <c r="BM1051" s="136"/>
      <c r="BN1051" s="136"/>
      <c r="BO1051" s="136"/>
      <c r="BP1051" s="136"/>
      <c r="BQ1051" s="136"/>
      <c r="BR1051" s="136"/>
      <c r="BS1051" s="136"/>
      <c r="BT1051" s="136"/>
      <c r="BU1051" s="136"/>
      <c r="BV1051" s="136"/>
      <c r="BW1051" s="136"/>
      <c r="BX1051" s="136"/>
      <c r="BY1051" s="136"/>
      <c r="BZ1051" s="136"/>
      <c r="CA1051" s="136"/>
      <c r="CB1051" s="136"/>
      <c r="CC1051" s="136"/>
      <c r="CD1051" s="136"/>
      <c r="CE1051" s="136"/>
      <c r="CF1051" s="136"/>
      <c r="CG1051" s="136"/>
      <c r="CH1051" s="136"/>
      <c r="CI1051" s="136"/>
      <c r="CJ1051" s="136"/>
      <c r="CK1051" s="136"/>
      <c r="CL1051" s="136"/>
      <c r="CM1051" s="136"/>
      <c r="CN1051" s="136"/>
      <c r="CO1051" s="136"/>
      <c r="CP1051" s="136"/>
      <c r="CQ1051" s="136"/>
      <c r="CR1051" s="136"/>
      <c r="CS1051" s="136"/>
      <c r="CT1051" s="136"/>
      <c r="CU1051" s="136"/>
      <c r="CV1051" s="136"/>
      <c r="CW1051" s="136"/>
      <c r="CX1051" s="136"/>
      <c r="CY1051" s="136"/>
      <c r="CZ1051" s="136"/>
      <c r="DA1051" s="136"/>
      <c r="DB1051" s="136"/>
      <c r="DC1051" s="136"/>
      <c r="DD1051" s="136"/>
      <c r="DE1051" s="136"/>
      <c r="DF1051" s="136"/>
      <c r="DG1051" s="136"/>
      <c r="DH1051" s="136"/>
      <c r="DI1051" s="136"/>
      <c r="DJ1051" s="136"/>
      <c r="DK1051" s="136"/>
      <c r="DL1051" s="136"/>
      <c r="DM1051" s="136"/>
      <c r="DN1051" s="136"/>
      <c r="DO1051" s="136"/>
      <c r="DP1051" s="136"/>
      <c r="DQ1051" s="136"/>
      <c r="DR1051" s="136"/>
      <c r="DS1051" s="136"/>
      <c r="DT1051" s="136"/>
      <c r="DU1051" s="136"/>
      <c r="DV1051" s="136"/>
      <c r="DW1051" s="136"/>
      <c r="DX1051" s="136"/>
      <c r="DY1051" s="136"/>
      <c r="DZ1051" s="136"/>
      <c r="EA1051" s="136"/>
      <c r="EB1051" s="136"/>
      <c r="EC1051" s="136"/>
      <c r="ED1051" s="136"/>
      <c r="EE1051" s="136"/>
      <c r="EF1051" s="136"/>
      <c r="EG1051" s="136"/>
      <c r="EH1051" s="136"/>
      <c r="EI1051" s="136"/>
      <c r="EJ1051" s="136"/>
      <c r="EK1051" s="136"/>
      <c r="EL1051" s="136"/>
      <c r="EM1051" s="136"/>
      <c r="EN1051" s="136"/>
      <c r="EO1051" s="136"/>
      <c r="EP1051" s="136"/>
      <c r="EQ1051" s="136"/>
      <c r="ER1051" s="136"/>
      <c r="ES1051" s="136"/>
      <c r="ET1051" s="136"/>
      <c r="EU1051" s="136"/>
      <c r="EV1051" s="136"/>
      <c r="EW1051" s="136"/>
      <c r="EX1051" s="136"/>
      <c r="EY1051" s="136"/>
      <c r="EZ1051" s="136"/>
      <c r="FA1051" s="136"/>
      <c r="FB1051" s="136"/>
      <c r="FC1051" s="136"/>
      <c r="FD1051" s="136"/>
      <c r="FE1051" s="136"/>
      <c r="FF1051" s="136"/>
      <c r="FG1051" s="136"/>
      <c r="FH1051" s="136"/>
      <c r="FI1051" s="136"/>
      <c r="FJ1051" s="136"/>
      <c r="FK1051" s="136"/>
      <c r="FL1051" s="136"/>
      <c r="FM1051" s="136"/>
      <c r="FN1051" s="136"/>
      <c r="FO1051" s="136"/>
      <c r="FP1051" s="136"/>
      <c r="FQ1051" s="136"/>
      <c r="FR1051" s="136"/>
      <c r="FS1051" s="136"/>
      <c r="FT1051" s="136"/>
      <c r="FU1051" s="136"/>
      <c r="FV1051" s="136"/>
      <c r="FW1051" s="136"/>
      <c r="FX1051" s="136"/>
      <c r="FY1051" s="136"/>
      <c r="FZ1051" s="136"/>
      <c r="GA1051" s="136"/>
      <c r="GB1051" s="136"/>
      <c r="GC1051" s="136"/>
      <c r="GD1051" s="136"/>
      <c r="GE1051" s="136"/>
      <c r="GF1051" s="136"/>
      <c r="GG1051" s="136"/>
      <c r="GH1051" s="136"/>
      <c r="GI1051" s="136"/>
      <c r="GJ1051" s="136"/>
      <c r="GK1051" s="136"/>
      <c r="GL1051" s="136"/>
      <c r="GM1051" s="136"/>
      <c r="GN1051" s="136"/>
      <c r="GO1051" s="136"/>
      <c r="GP1051" s="136"/>
      <c r="GQ1051" s="136"/>
      <c r="GR1051" s="136"/>
      <c r="GS1051" s="136"/>
      <c r="GT1051" s="136"/>
      <c r="GU1051" s="136"/>
      <c r="GV1051" s="136"/>
      <c r="GW1051" s="136"/>
      <c r="GX1051" s="136"/>
      <c r="GY1051" s="136"/>
      <c r="GZ1051" s="136"/>
      <c r="HA1051" s="136"/>
      <c r="HB1051" s="136"/>
      <c r="HC1051" s="136"/>
      <c r="HD1051" s="136"/>
      <c r="HE1051" s="136"/>
      <c r="HF1051" s="136"/>
      <c r="HG1051" s="136"/>
      <c r="HH1051" s="136"/>
      <c r="HI1051" s="136"/>
      <c r="HJ1051" s="136"/>
      <c r="HK1051" s="136"/>
      <c r="HL1051" s="136"/>
      <c r="HM1051" s="136"/>
      <c r="HN1051" s="136"/>
      <c r="HO1051" s="136"/>
      <c r="HP1051" s="136"/>
      <c r="HQ1051" s="136"/>
      <c r="HR1051" s="136"/>
      <c r="HS1051" s="136"/>
      <c r="HT1051" s="136"/>
      <c r="HU1051" s="136"/>
      <c r="HV1051" s="136"/>
      <c r="HW1051" s="136"/>
      <c r="HX1051" s="136"/>
      <c r="HY1051" s="136"/>
      <c r="HZ1051" s="136"/>
      <c r="IA1051" s="136"/>
      <c r="IB1051" s="136"/>
      <c r="IC1051" s="136"/>
      <c r="ID1051" s="136"/>
      <c r="IE1051" s="136"/>
      <c r="IF1051" s="136"/>
      <c r="IG1051" s="136"/>
    </row>
    <row r="1052" spans="1:241" ht="15" customHeight="1" x14ac:dyDescent="0.25">
      <c r="A1052" s="197" t="s">
        <v>652</v>
      </c>
      <c r="B1052" s="205">
        <v>7438868</v>
      </c>
      <c r="C1052" s="205">
        <v>3650955</v>
      </c>
      <c r="D1052" s="205">
        <v>920191</v>
      </c>
      <c r="E1052" s="205">
        <v>1165899</v>
      </c>
      <c r="F1052" s="205">
        <v>1723450</v>
      </c>
      <c r="G1052" s="205">
        <v>277871</v>
      </c>
      <c r="H1052" s="242">
        <v>15177234</v>
      </c>
      <c r="I1052" s="136"/>
      <c r="J1052" s="197" t="s">
        <v>103</v>
      </c>
      <c r="K1052" s="205">
        <v>6991467</v>
      </c>
      <c r="L1052" s="205">
        <v>1850170</v>
      </c>
      <c r="M1052" s="205">
        <v>571047</v>
      </c>
      <c r="N1052" s="205">
        <v>1059563</v>
      </c>
      <c r="O1052" s="205">
        <v>2033815</v>
      </c>
      <c r="P1052" s="205">
        <v>250828</v>
      </c>
      <c r="Q1052" s="242">
        <v>12756890</v>
      </c>
      <c r="R1052" s="136"/>
      <c r="S1052" s="136"/>
      <c r="T1052" s="136"/>
      <c r="U1052" s="136"/>
      <c r="V1052" s="136"/>
      <c r="W1052" s="136"/>
      <c r="X1052" s="136"/>
      <c r="Y1052" s="136"/>
      <c r="Z1052" s="136"/>
      <c r="AA1052" s="136"/>
      <c r="AB1052" s="136"/>
      <c r="AC1052" s="136"/>
      <c r="AD1052" s="136"/>
      <c r="AE1052" s="136"/>
      <c r="AF1052" s="136"/>
      <c r="AG1052" s="136"/>
      <c r="AH1052" s="136"/>
      <c r="AI1052" s="136"/>
      <c r="AJ1052" s="136"/>
      <c r="AK1052" s="136"/>
      <c r="AL1052" s="136"/>
      <c r="AM1052" s="136"/>
      <c r="AN1052" s="136"/>
      <c r="AO1052" s="136"/>
      <c r="AP1052" s="136"/>
      <c r="AQ1052" s="136"/>
      <c r="AR1052" s="136"/>
      <c r="AS1052" s="136"/>
      <c r="AT1052" s="136"/>
      <c r="AU1052" s="136"/>
      <c r="AV1052" s="136"/>
      <c r="AW1052" s="136"/>
      <c r="AX1052" s="136"/>
      <c r="AY1052" s="136"/>
      <c r="AZ1052" s="136"/>
      <c r="BA1052" s="136"/>
      <c r="BB1052" s="136"/>
      <c r="BC1052" s="136"/>
      <c r="BD1052" s="136"/>
      <c r="BE1052" s="136"/>
      <c r="BF1052" s="136"/>
      <c r="BG1052" s="136"/>
      <c r="BH1052" s="136"/>
      <c r="BI1052" s="136"/>
      <c r="BJ1052" s="136"/>
      <c r="BK1052" s="136"/>
      <c r="BL1052" s="136"/>
      <c r="BM1052" s="136"/>
      <c r="BN1052" s="136"/>
      <c r="BO1052" s="136"/>
      <c r="BP1052" s="136"/>
      <c r="BQ1052" s="136"/>
      <c r="BR1052" s="136"/>
      <c r="BS1052" s="136"/>
      <c r="BT1052" s="136"/>
      <c r="BU1052" s="136"/>
      <c r="BV1052" s="136"/>
      <c r="BW1052" s="136"/>
      <c r="BX1052" s="136"/>
      <c r="BY1052" s="136"/>
      <c r="BZ1052" s="136"/>
      <c r="CA1052" s="136"/>
      <c r="CB1052" s="136"/>
      <c r="CC1052" s="136"/>
      <c r="CD1052" s="136"/>
      <c r="CE1052" s="136"/>
      <c r="CF1052" s="136"/>
      <c r="CG1052" s="136"/>
      <c r="CH1052" s="136"/>
      <c r="CI1052" s="136"/>
      <c r="CJ1052" s="136"/>
      <c r="CK1052" s="136"/>
      <c r="CL1052" s="136"/>
      <c r="CM1052" s="136"/>
      <c r="CN1052" s="136"/>
      <c r="CO1052" s="136"/>
      <c r="CP1052" s="136"/>
      <c r="CQ1052" s="136"/>
      <c r="CR1052" s="136"/>
      <c r="CS1052" s="136"/>
      <c r="CT1052" s="136"/>
      <c r="CU1052" s="136"/>
      <c r="CV1052" s="136"/>
      <c r="CW1052" s="136"/>
      <c r="CX1052" s="136"/>
      <c r="CY1052" s="136"/>
      <c r="CZ1052" s="136"/>
      <c r="DA1052" s="136"/>
      <c r="DB1052" s="136"/>
      <c r="DC1052" s="136"/>
      <c r="DD1052" s="136"/>
      <c r="DE1052" s="136"/>
      <c r="DF1052" s="136"/>
      <c r="DG1052" s="136"/>
      <c r="DH1052" s="136"/>
      <c r="DI1052" s="136"/>
      <c r="DJ1052" s="136"/>
      <c r="DK1052" s="136"/>
      <c r="DL1052" s="136"/>
      <c r="DM1052" s="136"/>
      <c r="DN1052" s="136"/>
      <c r="DO1052" s="136"/>
      <c r="DP1052" s="136"/>
      <c r="DQ1052" s="136"/>
      <c r="DR1052" s="136"/>
      <c r="DS1052" s="136"/>
      <c r="DT1052" s="136"/>
      <c r="DU1052" s="136"/>
      <c r="DV1052" s="136"/>
      <c r="DW1052" s="136"/>
      <c r="DX1052" s="136"/>
      <c r="DY1052" s="136"/>
      <c r="DZ1052" s="136"/>
      <c r="EA1052" s="136"/>
      <c r="EB1052" s="136"/>
      <c r="EC1052" s="136"/>
      <c r="ED1052" s="136"/>
      <c r="EE1052" s="136"/>
      <c r="EF1052" s="136"/>
      <c r="EG1052" s="136"/>
      <c r="EH1052" s="136"/>
      <c r="EI1052" s="136"/>
      <c r="EJ1052" s="136"/>
      <c r="EK1052" s="136"/>
      <c r="EL1052" s="136"/>
      <c r="EM1052" s="136"/>
      <c r="EN1052" s="136"/>
      <c r="EO1052" s="136"/>
      <c r="EP1052" s="136"/>
      <c r="EQ1052" s="136"/>
      <c r="ER1052" s="136"/>
      <c r="ES1052" s="136"/>
      <c r="ET1052" s="136"/>
      <c r="EU1052" s="136"/>
      <c r="EV1052" s="136"/>
      <c r="EW1052" s="136"/>
      <c r="EX1052" s="136"/>
      <c r="EY1052" s="136"/>
      <c r="EZ1052" s="136"/>
      <c r="FA1052" s="136"/>
      <c r="FB1052" s="136"/>
      <c r="FC1052" s="136"/>
      <c r="FD1052" s="136"/>
      <c r="FE1052" s="136"/>
      <c r="FF1052" s="136"/>
      <c r="FG1052" s="136"/>
      <c r="FH1052" s="136"/>
      <c r="FI1052" s="136"/>
      <c r="FJ1052" s="136"/>
      <c r="FK1052" s="136"/>
      <c r="FL1052" s="136"/>
      <c r="FM1052" s="136"/>
      <c r="FN1052" s="136"/>
      <c r="FO1052" s="136"/>
      <c r="FP1052" s="136"/>
      <c r="FQ1052" s="136"/>
      <c r="FR1052" s="136"/>
      <c r="FS1052" s="136"/>
      <c r="FT1052" s="136"/>
      <c r="FU1052" s="136"/>
      <c r="FV1052" s="136"/>
      <c r="FW1052" s="136"/>
      <c r="FX1052" s="136"/>
      <c r="FY1052" s="136"/>
      <c r="FZ1052" s="136"/>
      <c r="GA1052" s="136"/>
      <c r="GB1052" s="136"/>
      <c r="GC1052" s="136"/>
      <c r="GD1052" s="136"/>
      <c r="GE1052" s="136"/>
      <c r="GF1052" s="136"/>
      <c r="GG1052" s="136"/>
      <c r="GH1052" s="136"/>
      <c r="GI1052" s="136"/>
      <c r="GJ1052" s="136"/>
      <c r="GK1052" s="136"/>
      <c r="GL1052" s="136"/>
      <c r="GM1052" s="136"/>
      <c r="GN1052" s="136"/>
      <c r="GO1052" s="136"/>
      <c r="GP1052" s="136"/>
      <c r="GQ1052" s="136"/>
      <c r="GR1052" s="136"/>
      <c r="GS1052" s="136"/>
      <c r="GT1052" s="136"/>
      <c r="GU1052" s="136"/>
      <c r="GV1052" s="136"/>
      <c r="GW1052" s="136"/>
      <c r="GX1052" s="136"/>
      <c r="GY1052" s="136"/>
      <c r="GZ1052" s="136"/>
      <c r="HA1052" s="136"/>
      <c r="HB1052" s="136"/>
      <c r="HC1052" s="136"/>
      <c r="HD1052" s="136"/>
      <c r="HE1052" s="136"/>
      <c r="HF1052" s="136"/>
      <c r="HG1052" s="136"/>
      <c r="HH1052" s="136"/>
      <c r="HI1052" s="136"/>
      <c r="HJ1052" s="136"/>
      <c r="HK1052" s="136"/>
      <c r="HL1052" s="136"/>
      <c r="HM1052" s="136"/>
      <c r="HN1052" s="136"/>
      <c r="HO1052" s="136"/>
      <c r="HP1052" s="136"/>
      <c r="HQ1052" s="136"/>
      <c r="HR1052" s="136"/>
      <c r="HS1052" s="136"/>
      <c r="HT1052" s="136"/>
      <c r="HU1052" s="136"/>
      <c r="HV1052" s="136"/>
      <c r="HW1052" s="136"/>
      <c r="HX1052" s="136"/>
      <c r="HY1052" s="136"/>
      <c r="HZ1052" s="136"/>
      <c r="IA1052" s="136"/>
      <c r="IB1052" s="136"/>
      <c r="IC1052" s="136"/>
      <c r="ID1052" s="136"/>
      <c r="IE1052" s="136"/>
      <c r="IF1052" s="136"/>
      <c r="IG1052" s="136"/>
    </row>
    <row r="1053" spans="1:241" ht="15" customHeight="1" x14ac:dyDescent="0.25">
      <c r="A1053" s="197" t="s">
        <v>523</v>
      </c>
      <c r="B1053" s="205">
        <v>5048424</v>
      </c>
      <c r="C1053" s="205">
        <v>3664342</v>
      </c>
      <c r="D1053" s="205">
        <v>521729</v>
      </c>
      <c r="E1053" s="205">
        <v>1017068</v>
      </c>
      <c r="F1053" s="205">
        <v>1465191</v>
      </c>
      <c r="G1053" s="205">
        <v>264870</v>
      </c>
      <c r="H1053" s="242">
        <v>11981624</v>
      </c>
      <c r="I1053" s="136"/>
      <c r="J1053" s="197" t="s">
        <v>330</v>
      </c>
      <c r="K1053" s="205">
        <v>8383608</v>
      </c>
      <c r="L1053" s="205">
        <v>3289476</v>
      </c>
      <c r="M1053" s="205">
        <v>707294</v>
      </c>
      <c r="N1053" s="205">
        <v>1108373</v>
      </c>
      <c r="O1053" s="205">
        <v>1653223</v>
      </c>
      <c r="P1053" s="205">
        <v>393157</v>
      </c>
      <c r="Q1053" s="242">
        <v>15535131</v>
      </c>
      <c r="R1053" s="136"/>
      <c r="S1053" s="136"/>
      <c r="T1053" s="136"/>
      <c r="U1053" s="136"/>
      <c r="V1053" s="136"/>
      <c r="W1053" s="136"/>
      <c r="X1053" s="136"/>
      <c r="Y1053" s="136"/>
      <c r="Z1053" s="136"/>
      <c r="AA1053" s="136"/>
      <c r="AB1053" s="136"/>
      <c r="AC1053" s="136"/>
      <c r="AD1053" s="136"/>
      <c r="AE1053" s="136"/>
      <c r="AF1053" s="136"/>
      <c r="AG1053" s="136"/>
      <c r="AH1053" s="136"/>
      <c r="AI1053" s="136"/>
      <c r="AJ1053" s="136"/>
      <c r="AK1053" s="136"/>
      <c r="AL1053" s="136"/>
      <c r="AM1053" s="136"/>
      <c r="AN1053" s="136"/>
      <c r="AO1053" s="136"/>
      <c r="AP1053" s="136"/>
      <c r="AQ1053" s="136"/>
      <c r="AR1053" s="136"/>
      <c r="AS1053" s="136"/>
      <c r="AT1053" s="136"/>
      <c r="AU1053" s="136"/>
      <c r="AV1053" s="136"/>
      <c r="AW1053" s="136"/>
      <c r="AX1053" s="136"/>
      <c r="AY1053" s="136"/>
      <c r="AZ1053" s="136"/>
      <c r="BA1053" s="136"/>
      <c r="BB1053" s="136"/>
      <c r="BC1053" s="136"/>
      <c r="BD1053" s="136"/>
      <c r="BE1053" s="136"/>
      <c r="BF1053" s="136"/>
      <c r="BG1053" s="136"/>
      <c r="BH1053" s="136"/>
      <c r="BI1053" s="136"/>
      <c r="BJ1053" s="136"/>
      <c r="BK1053" s="136"/>
      <c r="BL1053" s="136"/>
      <c r="BM1053" s="136"/>
      <c r="BN1053" s="136"/>
      <c r="BO1053" s="136"/>
      <c r="BP1053" s="136"/>
      <c r="BQ1053" s="136"/>
      <c r="BR1053" s="136"/>
      <c r="BS1053" s="136"/>
      <c r="BT1053" s="136"/>
      <c r="BU1053" s="136"/>
      <c r="BV1053" s="136"/>
      <c r="BW1053" s="136"/>
      <c r="BX1053" s="136"/>
      <c r="BY1053" s="136"/>
      <c r="BZ1053" s="136"/>
      <c r="CA1053" s="136"/>
      <c r="CB1053" s="136"/>
      <c r="CC1053" s="136"/>
      <c r="CD1053" s="136"/>
      <c r="CE1053" s="136"/>
      <c r="CF1053" s="136"/>
      <c r="CG1053" s="136"/>
      <c r="CH1053" s="136"/>
      <c r="CI1053" s="136"/>
      <c r="CJ1053" s="136"/>
      <c r="CK1053" s="136"/>
      <c r="CL1053" s="136"/>
      <c r="CM1053" s="136"/>
      <c r="CN1053" s="136"/>
      <c r="CO1053" s="136"/>
      <c r="CP1053" s="136"/>
      <c r="CQ1053" s="136"/>
      <c r="CR1053" s="136"/>
      <c r="CS1053" s="136"/>
      <c r="CT1053" s="136"/>
      <c r="CU1053" s="136"/>
      <c r="CV1053" s="136"/>
      <c r="CW1053" s="136"/>
      <c r="CX1053" s="136"/>
      <c r="CY1053" s="136"/>
      <c r="CZ1053" s="136"/>
      <c r="DA1053" s="136"/>
      <c r="DB1053" s="136"/>
      <c r="DC1053" s="136"/>
      <c r="DD1053" s="136"/>
      <c r="DE1053" s="136"/>
      <c r="DF1053" s="136"/>
      <c r="DG1053" s="136"/>
      <c r="DH1053" s="136"/>
      <c r="DI1053" s="136"/>
      <c r="DJ1053" s="136"/>
      <c r="DK1053" s="136"/>
      <c r="DL1053" s="136"/>
      <c r="DM1053" s="136"/>
      <c r="DN1053" s="136"/>
      <c r="DO1053" s="136"/>
      <c r="DP1053" s="136"/>
      <c r="DQ1053" s="136"/>
      <c r="DR1053" s="136"/>
      <c r="DS1053" s="136"/>
      <c r="DT1053" s="136"/>
      <c r="DU1053" s="136"/>
      <c r="DV1053" s="136"/>
      <c r="DW1053" s="136"/>
      <c r="DX1053" s="136"/>
      <c r="DY1053" s="136"/>
      <c r="DZ1053" s="136"/>
      <c r="EA1053" s="136"/>
      <c r="EB1053" s="136"/>
      <c r="EC1053" s="136"/>
      <c r="ED1053" s="136"/>
      <c r="EE1053" s="136"/>
      <c r="EF1053" s="136"/>
      <c r="EG1053" s="136"/>
      <c r="EH1053" s="136"/>
      <c r="EI1053" s="136"/>
      <c r="EJ1053" s="136"/>
      <c r="EK1053" s="136"/>
      <c r="EL1053" s="136"/>
      <c r="EM1053" s="136"/>
      <c r="EN1053" s="136"/>
      <c r="EO1053" s="136"/>
      <c r="EP1053" s="136"/>
      <c r="EQ1053" s="136"/>
      <c r="ER1053" s="136"/>
      <c r="ES1053" s="136"/>
      <c r="ET1053" s="136"/>
      <c r="EU1053" s="136"/>
      <c r="EV1053" s="136"/>
      <c r="EW1053" s="136"/>
      <c r="EX1053" s="136"/>
      <c r="EY1053" s="136"/>
      <c r="EZ1053" s="136"/>
      <c r="FA1053" s="136"/>
      <c r="FB1053" s="136"/>
      <c r="FC1053" s="136"/>
      <c r="FD1053" s="136"/>
      <c r="FE1053" s="136"/>
      <c r="FF1053" s="136"/>
      <c r="FG1053" s="136"/>
      <c r="FH1053" s="136"/>
      <c r="FI1053" s="136"/>
      <c r="FJ1053" s="136"/>
      <c r="FK1053" s="136"/>
      <c r="FL1053" s="136"/>
      <c r="FM1053" s="136"/>
      <c r="FN1053" s="136"/>
      <c r="FO1053" s="136"/>
      <c r="FP1053" s="136"/>
      <c r="FQ1053" s="136"/>
      <c r="FR1053" s="136"/>
      <c r="FS1053" s="136"/>
      <c r="FT1053" s="136"/>
      <c r="FU1053" s="136"/>
      <c r="FV1053" s="136"/>
      <c r="FW1053" s="136"/>
      <c r="FX1053" s="136"/>
      <c r="FY1053" s="136"/>
      <c r="FZ1053" s="136"/>
      <c r="GA1053" s="136"/>
      <c r="GB1053" s="136"/>
      <c r="GC1053" s="136"/>
      <c r="GD1053" s="136"/>
      <c r="GE1053" s="136"/>
      <c r="GF1053" s="136"/>
      <c r="GG1053" s="136"/>
      <c r="GH1053" s="136"/>
      <c r="GI1053" s="136"/>
      <c r="GJ1053" s="136"/>
      <c r="GK1053" s="136"/>
      <c r="GL1053" s="136"/>
      <c r="GM1053" s="136"/>
      <c r="GN1053" s="136"/>
      <c r="GO1053" s="136"/>
      <c r="GP1053" s="136"/>
      <c r="GQ1053" s="136"/>
      <c r="GR1053" s="136"/>
      <c r="GS1053" s="136"/>
      <c r="GT1053" s="136"/>
      <c r="GU1053" s="136"/>
      <c r="GV1053" s="136"/>
      <c r="GW1053" s="136"/>
      <c r="GX1053" s="136"/>
      <c r="GY1053" s="136"/>
      <c r="GZ1053" s="136"/>
      <c r="HA1053" s="136"/>
      <c r="HB1053" s="136"/>
      <c r="HC1053" s="136"/>
      <c r="HD1053" s="136"/>
      <c r="HE1053" s="136"/>
      <c r="HF1053" s="136"/>
      <c r="HG1053" s="136"/>
      <c r="HH1053" s="136"/>
      <c r="HI1053" s="136"/>
      <c r="HJ1053" s="136"/>
      <c r="HK1053" s="136"/>
      <c r="HL1053" s="136"/>
      <c r="HM1053" s="136"/>
      <c r="HN1053" s="136"/>
      <c r="HO1053" s="136"/>
      <c r="HP1053" s="136"/>
      <c r="HQ1053" s="136"/>
      <c r="HR1053" s="136"/>
      <c r="HS1053" s="136"/>
      <c r="HT1053" s="136"/>
      <c r="HU1053" s="136"/>
      <c r="HV1053" s="136"/>
      <c r="HW1053" s="136"/>
      <c r="HX1053" s="136"/>
      <c r="HY1053" s="136"/>
      <c r="HZ1053" s="136"/>
      <c r="IA1053" s="136"/>
      <c r="IB1053" s="136"/>
      <c r="IC1053" s="136"/>
      <c r="ID1053" s="136"/>
      <c r="IE1053" s="136"/>
      <c r="IF1053" s="136"/>
      <c r="IG1053" s="136"/>
    </row>
    <row r="1054" spans="1:241" ht="15" customHeight="1" x14ac:dyDescent="0.25">
      <c r="A1054" s="197" t="s">
        <v>524</v>
      </c>
      <c r="B1054" s="205">
        <v>8224087</v>
      </c>
      <c r="C1054" s="205">
        <v>3782201</v>
      </c>
      <c r="D1054" s="205">
        <v>495060</v>
      </c>
      <c r="E1054" s="205">
        <v>1201219</v>
      </c>
      <c r="F1054" s="205">
        <v>1709159</v>
      </c>
      <c r="G1054" s="205">
        <v>263712</v>
      </c>
      <c r="H1054" s="242">
        <v>15675438</v>
      </c>
      <c r="I1054" s="136"/>
      <c r="J1054" s="197" t="s">
        <v>101</v>
      </c>
      <c r="K1054" s="205">
        <v>4174090</v>
      </c>
      <c r="L1054" s="205">
        <v>1616592</v>
      </c>
      <c r="M1054" s="205">
        <v>423449</v>
      </c>
      <c r="N1054" s="205">
        <v>874095</v>
      </c>
      <c r="O1054" s="205">
        <v>1332051</v>
      </c>
      <c r="P1054" s="205">
        <v>207223</v>
      </c>
      <c r="Q1054" s="242">
        <v>8627500</v>
      </c>
      <c r="R1054" s="136"/>
      <c r="S1054" s="136"/>
      <c r="T1054" s="136"/>
      <c r="U1054" s="136"/>
      <c r="V1054" s="136"/>
      <c r="W1054" s="136"/>
      <c r="X1054" s="136"/>
      <c r="Y1054" s="136"/>
      <c r="Z1054" s="136"/>
      <c r="AA1054" s="136"/>
      <c r="AB1054" s="136"/>
      <c r="AC1054" s="136"/>
      <c r="AD1054" s="136"/>
      <c r="AE1054" s="136"/>
      <c r="AF1054" s="136"/>
      <c r="AG1054" s="136"/>
      <c r="AH1054" s="136"/>
      <c r="AI1054" s="136"/>
      <c r="AJ1054" s="136"/>
      <c r="AK1054" s="136"/>
      <c r="AL1054" s="136"/>
      <c r="AM1054" s="136"/>
      <c r="AN1054" s="136"/>
      <c r="AO1054" s="136"/>
      <c r="AP1054" s="136"/>
      <c r="AQ1054" s="136"/>
      <c r="AR1054" s="136"/>
      <c r="AS1054" s="136"/>
      <c r="AT1054" s="136"/>
      <c r="AU1054" s="136"/>
      <c r="AV1054" s="136"/>
      <c r="AW1054" s="136"/>
      <c r="AX1054" s="136"/>
      <c r="AY1054" s="136"/>
      <c r="AZ1054" s="136"/>
      <c r="BA1054" s="136"/>
      <c r="BB1054" s="136"/>
      <c r="BC1054" s="136"/>
      <c r="BD1054" s="136"/>
      <c r="BE1054" s="136"/>
      <c r="BF1054" s="136"/>
      <c r="BG1054" s="136"/>
      <c r="BH1054" s="136"/>
      <c r="BI1054" s="136"/>
      <c r="BJ1054" s="136"/>
      <c r="BK1054" s="136"/>
      <c r="BL1054" s="136"/>
      <c r="BM1054" s="136"/>
      <c r="BN1054" s="136"/>
      <c r="BO1054" s="136"/>
      <c r="BP1054" s="136"/>
      <c r="BQ1054" s="136"/>
      <c r="BR1054" s="136"/>
      <c r="BS1054" s="136"/>
      <c r="BT1054" s="136"/>
      <c r="BU1054" s="136"/>
      <c r="BV1054" s="136"/>
      <c r="BW1054" s="136"/>
      <c r="BX1054" s="136"/>
      <c r="BY1054" s="136"/>
      <c r="BZ1054" s="136"/>
      <c r="CA1054" s="136"/>
      <c r="CB1054" s="136"/>
      <c r="CC1054" s="136"/>
      <c r="CD1054" s="136"/>
      <c r="CE1054" s="136"/>
      <c r="CF1054" s="136"/>
      <c r="CG1054" s="136"/>
      <c r="CH1054" s="136"/>
      <c r="CI1054" s="136"/>
      <c r="CJ1054" s="136"/>
      <c r="CK1054" s="136"/>
      <c r="CL1054" s="136"/>
      <c r="CM1054" s="136"/>
      <c r="CN1054" s="136"/>
      <c r="CO1054" s="136"/>
      <c r="CP1054" s="136"/>
      <c r="CQ1054" s="136"/>
      <c r="CR1054" s="136"/>
      <c r="CS1054" s="136"/>
      <c r="CT1054" s="136"/>
      <c r="CU1054" s="136"/>
      <c r="CV1054" s="136"/>
      <c r="CW1054" s="136"/>
      <c r="CX1054" s="136"/>
      <c r="CY1054" s="136"/>
      <c r="CZ1054" s="136"/>
      <c r="DA1054" s="136"/>
      <c r="DB1054" s="136"/>
      <c r="DC1054" s="136"/>
      <c r="DD1054" s="136"/>
      <c r="DE1054" s="136"/>
      <c r="DF1054" s="136"/>
      <c r="DG1054" s="136"/>
      <c r="DH1054" s="136"/>
      <c r="DI1054" s="136"/>
      <c r="DJ1054" s="136"/>
      <c r="DK1054" s="136"/>
      <c r="DL1054" s="136"/>
      <c r="DM1054" s="136"/>
      <c r="DN1054" s="136"/>
      <c r="DO1054" s="136"/>
      <c r="DP1054" s="136"/>
      <c r="DQ1054" s="136"/>
      <c r="DR1054" s="136"/>
      <c r="DS1054" s="136"/>
      <c r="DT1054" s="136"/>
      <c r="DU1054" s="136"/>
      <c r="DV1054" s="136"/>
      <c r="DW1054" s="136"/>
      <c r="DX1054" s="136"/>
      <c r="DY1054" s="136"/>
      <c r="DZ1054" s="136"/>
      <c r="EA1054" s="136"/>
      <c r="EB1054" s="136"/>
      <c r="EC1054" s="136"/>
      <c r="ED1054" s="136"/>
      <c r="EE1054" s="136"/>
      <c r="EF1054" s="136"/>
      <c r="EG1054" s="136"/>
      <c r="EH1054" s="136"/>
      <c r="EI1054" s="136"/>
      <c r="EJ1054" s="136"/>
      <c r="EK1054" s="136"/>
      <c r="EL1054" s="136"/>
      <c r="EM1054" s="136"/>
      <c r="EN1054" s="136"/>
      <c r="EO1054" s="136"/>
      <c r="EP1054" s="136"/>
      <c r="EQ1054" s="136"/>
      <c r="ER1054" s="136"/>
      <c r="ES1054" s="136"/>
      <c r="ET1054" s="136"/>
      <c r="EU1054" s="136"/>
      <c r="EV1054" s="136"/>
      <c r="EW1054" s="136"/>
      <c r="EX1054" s="136"/>
      <c r="EY1054" s="136"/>
      <c r="EZ1054" s="136"/>
      <c r="FA1054" s="136"/>
      <c r="FB1054" s="136"/>
      <c r="FC1054" s="136"/>
      <c r="FD1054" s="136"/>
      <c r="FE1054" s="136"/>
      <c r="FF1054" s="136"/>
      <c r="FG1054" s="136"/>
      <c r="FH1054" s="136"/>
      <c r="FI1054" s="136"/>
      <c r="FJ1054" s="136"/>
      <c r="FK1054" s="136"/>
      <c r="FL1054" s="136"/>
      <c r="FM1054" s="136"/>
      <c r="FN1054" s="136"/>
      <c r="FO1054" s="136"/>
      <c r="FP1054" s="136"/>
      <c r="FQ1054" s="136"/>
      <c r="FR1054" s="136"/>
      <c r="FS1054" s="136"/>
      <c r="FT1054" s="136"/>
      <c r="FU1054" s="136"/>
      <c r="FV1054" s="136"/>
      <c r="FW1054" s="136"/>
      <c r="FX1054" s="136"/>
      <c r="FY1054" s="136"/>
      <c r="FZ1054" s="136"/>
      <c r="GA1054" s="136"/>
      <c r="GB1054" s="136"/>
      <c r="GC1054" s="136"/>
      <c r="GD1054" s="136"/>
      <c r="GE1054" s="136"/>
      <c r="GF1054" s="136"/>
      <c r="GG1054" s="136"/>
      <c r="GH1054" s="136"/>
      <c r="GI1054" s="136"/>
      <c r="GJ1054" s="136"/>
      <c r="GK1054" s="136"/>
      <c r="GL1054" s="136"/>
      <c r="GM1054" s="136"/>
      <c r="GN1054" s="136"/>
      <c r="GO1054" s="136"/>
      <c r="GP1054" s="136"/>
      <c r="GQ1054" s="136"/>
      <c r="GR1054" s="136"/>
      <c r="GS1054" s="136"/>
      <c r="GT1054" s="136"/>
      <c r="GU1054" s="136"/>
      <c r="GV1054" s="136"/>
      <c r="GW1054" s="136"/>
      <c r="GX1054" s="136"/>
      <c r="GY1054" s="136"/>
      <c r="GZ1054" s="136"/>
      <c r="HA1054" s="136"/>
      <c r="HB1054" s="136"/>
      <c r="HC1054" s="136"/>
      <c r="HD1054" s="136"/>
      <c r="HE1054" s="136"/>
      <c r="HF1054" s="136"/>
      <c r="HG1054" s="136"/>
      <c r="HH1054" s="136"/>
      <c r="HI1054" s="136"/>
      <c r="HJ1054" s="136"/>
      <c r="HK1054" s="136"/>
      <c r="HL1054" s="136"/>
      <c r="HM1054" s="136"/>
      <c r="HN1054" s="136"/>
      <c r="HO1054" s="136"/>
      <c r="HP1054" s="136"/>
      <c r="HQ1054" s="136"/>
      <c r="HR1054" s="136"/>
      <c r="HS1054" s="136"/>
      <c r="HT1054" s="136"/>
      <c r="HU1054" s="136"/>
      <c r="HV1054" s="136"/>
      <c r="HW1054" s="136"/>
      <c r="HX1054" s="136"/>
      <c r="HY1054" s="136"/>
      <c r="HZ1054" s="136"/>
      <c r="IA1054" s="136"/>
      <c r="IB1054" s="136"/>
      <c r="IC1054" s="136"/>
      <c r="ID1054" s="136"/>
      <c r="IE1054" s="136"/>
      <c r="IF1054" s="136"/>
      <c r="IG1054" s="136"/>
    </row>
    <row r="1055" spans="1:241" ht="15" customHeight="1" x14ac:dyDescent="0.25">
      <c r="A1055" s="197" t="s">
        <v>525</v>
      </c>
      <c r="B1055" s="205">
        <v>10370889</v>
      </c>
      <c r="C1055" s="205">
        <v>3476608</v>
      </c>
      <c r="D1055" s="205">
        <v>676022</v>
      </c>
      <c r="E1055" s="205">
        <v>1051146</v>
      </c>
      <c r="F1055" s="205">
        <v>1622115</v>
      </c>
      <c r="G1055" s="205">
        <v>258330</v>
      </c>
      <c r="H1055" s="242">
        <v>17455110</v>
      </c>
      <c r="I1055" s="136"/>
      <c r="J1055" s="197" t="s">
        <v>100</v>
      </c>
      <c r="K1055" s="205">
        <v>4770432</v>
      </c>
      <c r="L1055" s="205">
        <v>1567603</v>
      </c>
      <c r="M1055" s="205">
        <v>609754</v>
      </c>
      <c r="N1055" s="205">
        <v>941802</v>
      </c>
      <c r="O1055" s="205">
        <v>1669127</v>
      </c>
      <c r="P1055" s="205">
        <v>246526</v>
      </c>
      <c r="Q1055" s="242">
        <v>9805244</v>
      </c>
      <c r="R1055" s="136"/>
      <c r="S1055" s="136"/>
      <c r="T1055" s="136"/>
      <c r="U1055" s="136"/>
      <c r="V1055" s="136"/>
      <c r="W1055" s="136"/>
      <c r="X1055" s="136"/>
      <c r="Y1055" s="136"/>
      <c r="Z1055" s="136"/>
      <c r="AA1055" s="136"/>
      <c r="AB1055" s="136"/>
      <c r="AC1055" s="136"/>
      <c r="AD1055" s="136"/>
      <c r="AE1055" s="136"/>
      <c r="AF1055" s="136"/>
      <c r="AG1055" s="136"/>
      <c r="AH1055" s="136"/>
      <c r="AI1055" s="136"/>
      <c r="AJ1055" s="136"/>
      <c r="AK1055" s="136"/>
      <c r="AL1055" s="136"/>
      <c r="AM1055" s="136"/>
      <c r="AN1055" s="136"/>
      <c r="AO1055" s="136"/>
      <c r="AP1055" s="136"/>
      <c r="AQ1055" s="136"/>
      <c r="AR1055" s="136"/>
      <c r="AS1055" s="136"/>
      <c r="AT1055" s="136"/>
      <c r="AU1055" s="136"/>
      <c r="AV1055" s="136"/>
      <c r="AW1055" s="136"/>
      <c r="AX1055" s="136"/>
      <c r="AY1055" s="136"/>
      <c r="AZ1055" s="136"/>
      <c r="BA1055" s="136"/>
      <c r="BB1055" s="136"/>
      <c r="BC1055" s="136"/>
      <c r="BD1055" s="136"/>
      <c r="BE1055" s="136"/>
      <c r="BF1055" s="136"/>
      <c r="BG1055" s="136"/>
      <c r="BH1055" s="136"/>
      <c r="BI1055" s="136"/>
      <c r="BJ1055" s="136"/>
      <c r="BK1055" s="136"/>
      <c r="BL1055" s="136"/>
      <c r="BM1055" s="136"/>
      <c r="BN1055" s="136"/>
      <c r="BO1055" s="136"/>
      <c r="BP1055" s="136"/>
      <c r="BQ1055" s="136"/>
      <c r="BR1055" s="136"/>
      <c r="BS1055" s="136"/>
      <c r="BT1055" s="136"/>
      <c r="BU1055" s="136"/>
      <c r="BV1055" s="136"/>
      <c r="BW1055" s="136"/>
      <c r="BX1055" s="136"/>
      <c r="BY1055" s="136"/>
      <c r="BZ1055" s="136"/>
      <c r="CA1055" s="136"/>
      <c r="CB1055" s="136"/>
      <c r="CC1055" s="136"/>
      <c r="CD1055" s="136"/>
      <c r="CE1055" s="136"/>
      <c r="CF1055" s="136"/>
      <c r="CG1055" s="136"/>
      <c r="CH1055" s="136"/>
      <c r="CI1055" s="136"/>
      <c r="CJ1055" s="136"/>
      <c r="CK1055" s="136"/>
      <c r="CL1055" s="136"/>
      <c r="CM1055" s="136"/>
      <c r="CN1055" s="136"/>
      <c r="CO1055" s="136"/>
      <c r="CP1055" s="136"/>
      <c r="CQ1055" s="136"/>
      <c r="CR1055" s="136"/>
      <c r="CS1055" s="136"/>
      <c r="CT1055" s="136"/>
      <c r="CU1055" s="136"/>
      <c r="CV1055" s="136"/>
      <c r="CW1055" s="136"/>
      <c r="CX1055" s="136"/>
      <c r="CY1055" s="136"/>
      <c r="CZ1055" s="136"/>
      <c r="DA1055" s="136"/>
      <c r="DB1055" s="136"/>
      <c r="DC1055" s="136"/>
      <c r="DD1055" s="136"/>
      <c r="DE1055" s="136"/>
      <c r="DF1055" s="136"/>
      <c r="DG1055" s="136"/>
      <c r="DH1055" s="136"/>
      <c r="DI1055" s="136"/>
      <c r="DJ1055" s="136"/>
      <c r="DK1055" s="136"/>
      <c r="DL1055" s="136"/>
      <c r="DM1055" s="136"/>
      <c r="DN1055" s="136"/>
      <c r="DO1055" s="136"/>
      <c r="DP1055" s="136"/>
      <c r="DQ1055" s="136"/>
      <c r="DR1055" s="136"/>
      <c r="DS1055" s="136"/>
      <c r="DT1055" s="136"/>
      <c r="DU1055" s="136"/>
      <c r="DV1055" s="136"/>
      <c r="DW1055" s="136"/>
      <c r="DX1055" s="136"/>
      <c r="DY1055" s="136"/>
      <c r="DZ1055" s="136"/>
      <c r="EA1055" s="136"/>
      <c r="EB1055" s="136"/>
      <c r="EC1055" s="136"/>
      <c r="ED1055" s="136"/>
      <c r="EE1055" s="136"/>
      <c r="EF1055" s="136"/>
      <c r="EG1055" s="136"/>
      <c r="EH1055" s="136"/>
      <c r="EI1055" s="136"/>
      <c r="EJ1055" s="136"/>
      <c r="EK1055" s="136"/>
      <c r="EL1055" s="136"/>
      <c r="EM1055" s="136"/>
      <c r="EN1055" s="136"/>
      <c r="EO1055" s="136"/>
      <c r="EP1055" s="136"/>
      <c r="EQ1055" s="136"/>
      <c r="ER1055" s="136"/>
      <c r="ES1055" s="136"/>
      <c r="ET1055" s="136"/>
      <c r="EU1055" s="136"/>
      <c r="EV1055" s="136"/>
      <c r="EW1055" s="136"/>
      <c r="EX1055" s="136"/>
      <c r="EY1055" s="136"/>
      <c r="EZ1055" s="136"/>
      <c r="FA1055" s="136"/>
      <c r="FB1055" s="136"/>
      <c r="FC1055" s="136"/>
      <c r="FD1055" s="136"/>
      <c r="FE1055" s="136"/>
      <c r="FF1055" s="136"/>
      <c r="FG1055" s="136"/>
      <c r="FH1055" s="136"/>
      <c r="FI1055" s="136"/>
      <c r="FJ1055" s="136"/>
      <c r="FK1055" s="136"/>
      <c r="FL1055" s="136"/>
      <c r="FM1055" s="136"/>
      <c r="FN1055" s="136"/>
      <c r="FO1055" s="136"/>
      <c r="FP1055" s="136"/>
      <c r="FQ1055" s="136"/>
      <c r="FR1055" s="136"/>
      <c r="FS1055" s="136"/>
      <c r="FT1055" s="136"/>
      <c r="FU1055" s="136"/>
      <c r="FV1055" s="136"/>
      <c r="FW1055" s="136"/>
      <c r="FX1055" s="136"/>
      <c r="FY1055" s="136"/>
      <c r="FZ1055" s="136"/>
      <c r="GA1055" s="136"/>
      <c r="GB1055" s="136"/>
      <c r="GC1055" s="136"/>
      <c r="GD1055" s="136"/>
      <c r="GE1055" s="136"/>
      <c r="GF1055" s="136"/>
      <c r="GG1055" s="136"/>
      <c r="GH1055" s="136"/>
      <c r="GI1055" s="136"/>
      <c r="GJ1055" s="136"/>
      <c r="GK1055" s="136"/>
      <c r="GL1055" s="136"/>
      <c r="GM1055" s="136"/>
      <c r="GN1055" s="136"/>
      <c r="GO1055" s="136"/>
      <c r="GP1055" s="136"/>
      <c r="GQ1055" s="136"/>
      <c r="GR1055" s="136"/>
      <c r="GS1055" s="136"/>
      <c r="GT1055" s="136"/>
      <c r="GU1055" s="136"/>
      <c r="GV1055" s="136"/>
      <c r="GW1055" s="136"/>
      <c r="GX1055" s="136"/>
      <c r="GY1055" s="136"/>
      <c r="GZ1055" s="136"/>
      <c r="HA1055" s="136"/>
      <c r="HB1055" s="136"/>
      <c r="HC1055" s="136"/>
      <c r="HD1055" s="136"/>
      <c r="HE1055" s="136"/>
      <c r="HF1055" s="136"/>
      <c r="HG1055" s="136"/>
      <c r="HH1055" s="136"/>
      <c r="HI1055" s="136"/>
      <c r="HJ1055" s="136"/>
      <c r="HK1055" s="136"/>
      <c r="HL1055" s="136"/>
      <c r="HM1055" s="136"/>
      <c r="HN1055" s="136"/>
      <c r="HO1055" s="136"/>
      <c r="HP1055" s="136"/>
      <c r="HQ1055" s="136"/>
      <c r="HR1055" s="136"/>
      <c r="HS1055" s="136"/>
      <c r="HT1055" s="136"/>
      <c r="HU1055" s="136"/>
      <c r="HV1055" s="136"/>
      <c r="HW1055" s="136"/>
      <c r="HX1055" s="136"/>
      <c r="HY1055" s="136"/>
      <c r="HZ1055" s="136"/>
      <c r="IA1055" s="136"/>
      <c r="IB1055" s="136"/>
      <c r="IC1055" s="136"/>
      <c r="ID1055" s="136"/>
      <c r="IE1055" s="136"/>
      <c r="IF1055" s="136"/>
      <c r="IG1055" s="136"/>
    </row>
    <row r="1056" spans="1:241" ht="15" customHeight="1" x14ac:dyDescent="0.25">
      <c r="A1056" s="197" t="s">
        <v>727</v>
      </c>
      <c r="B1056" s="205">
        <v>8768803</v>
      </c>
      <c r="C1056" s="205">
        <v>2811898</v>
      </c>
      <c r="D1056" s="205">
        <v>631566</v>
      </c>
      <c r="E1056" s="205">
        <v>1054130</v>
      </c>
      <c r="F1056" s="205">
        <v>1862622</v>
      </c>
      <c r="G1056" s="205">
        <v>536603</v>
      </c>
      <c r="H1056" s="242">
        <v>15665622</v>
      </c>
      <c r="I1056" s="136"/>
      <c r="J1056" s="197" t="s">
        <v>99</v>
      </c>
      <c r="K1056" s="205">
        <v>7105000</v>
      </c>
      <c r="L1056" s="205">
        <v>1818977</v>
      </c>
      <c r="M1056" s="205">
        <v>819217</v>
      </c>
      <c r="N1056" s="205">
        <v>1122671</v>
      </c>
      <c r="O1056" s="205">
        <v>1337067</v>
      </c>
      <c r="P1056" s="205">
        <v>292424</v>
      </c>
      <c r="Q1056" s="242">
        <v>12495356</v>
      </c>
      <c r="R1056" s="136"/>
      <c r="S1056" s="136"/>
      <c r="T1056" s="136"/>
      <c r="U1056" s="136"/>
      <c r="V1056" s="136"/>
      <c r="W1056" s="136"/>
      <c r="X1056" s="136"/>
      <c r="Y1056" s="136"/>
      <c r="Z1056" s="136"/>
      <c r="AA1056" s="136"/>
      <c r="AB1056" s="136"/>
      <c r="AC1056" s="136"/>
      <c r="AD1056" s="136"/>
      <c r="AE1056" s="136"/>
      <c r="AF1056" s="136"/>
      <c r="AG1056" s="136"/>
      <c r="AH1056" s="136"/>
      <c r="AI1056" s="136"/>
      <c r="AJ1056" s="136"/>
      <c r="AK1056" s="136"/>
      <c r="AL1056" s="136"/>
      <c r="AM1056" s="136"/>
      <c r="AN1056" s="136"/>
      <c r="AO1056" s="136"/>
      <c r="AP1056" s="136"/>
      <c r="AQ1056" s="136"/>
      <c r="AR1056" s="136"/>
      <c r="AS1056" s="136"/>
      <c r="AT1056" s="136"/>
      <c r="AU1056" s="136"/>
      <c r="AV1056" s="136"/>
      <c r="AW1056" s="136"/>
      <c r="AX1056" s="136"/>
      <c r="AY1056" s="136"/>
      <c r="AZ1056" s="136"/>
      <c r="BA1056" s="136"/>
      <c r="BB1056" s="136"/>
      <c r="BC1056" s="136"/>
      <c r="BD1056" s="136"/>
      <c r="BE1056" s="136"/>
      <c r="BF1056" s="136"/>
      <c r="BG1056" s="136"/>
      <c r="BH1056" s="136"/>
      <c r="BI1056" s="136"/>
      <c r="BJ1056" s="136"/>
      <c r="BK1056" s="136"/>
      <c r="BL1056" s="136"/>
      <c r="BM1056" s="136"/>
      <c r="BN1056" s="136"/>
      <c r="BO1056" s="136"/>
      <c r="BP1056" s="136"/>
      <c r="BQ1056" s="136"/>
      <c r="BR1056" s="136"/>
      <c r="BS1056" s="136"/>
      <c r="BT1056" s="136"/>
      <c r="BU1056" s="136"/>
      <c r="BV1056" s="136"/>
      <c r="BW1056" s="136"/>
      <c r="BX1056" s="136"/>
      <c r="BY1056" s="136"/>
      <c r="BZ1056" s="136"/>
      <c r="CA1056" s="136"/>
      <c r="CB1056" s="136"/>
      <c r="CC1056" s="136"/>
      <c r="CD1056" s="136"/>
      <c r="CE1056" s="136"/>
      <c r="CF1056" s="136"/>
      <c r="CG1056" s="136"/>
      <c r="CH1056" s="136"/>
      <c r="CI1056" s="136"/>
      <c r="CJ1056" s="136"/>
      <c r="CK1056" s="136"/>
      <c r="CL1056" s="136"/>
      <c r="CM1056" s="136"/>
      <c r="CN1056" s="136"/>
      <c r="CO1056" s="136"/>
      <c r="CP1056" s="136"/>
      <c r="CQ1056" s="136"/>
      <c r="CR1056" s="136"/>
      <c r="CS1056" s="136"/>
      <c r="CT1056" s="136"/>
      <c r="CU1056" s="136"/>
      <c r="CV1056" s="136"/>
      <c r="CW1056" s="136"/>
      <c r="CX1056" s="136"/>
      <c r="CY1056" s="136"/>
      <c r="CZ1056" s="136"/>
      <c r="DA1056" s="136"/>
      <c r="DB1056" s="136"/>
      <c r="DC1056" s="136"/>
      <c r="DD1056" s="136"/>
      <c r="DE1056" s="136"/>
      <c r="DF1056" s="136"/>
      <c r="DG1056" s="136"/>
      <c r="DH1056" s="136"/>
      <c r="DI1056" s="136"/>
      <c r="DJ1056" s="136"/>
      <c r="DK1056" s="136"/>
      <c r="DL1056" s="136"/>
      <c r="DM1056" s="136"/>
      <c r="DN1056" s="136"/>
      <c r="DO1056" s="136"/>
      <c r="DP1056" s="136"/>
      <c r="DQ1056" s="136"/>
      <c r="DR1056" s="136"/>
      <c r="DS1056" s="136"/>
      <c r="DT1056" s="136"/>
      <c r="DU1056" s="136"/>
      <c r="DV1056" s="136"/>
      <c r="DW1056" s="136"/>
      <c r="DX1056" s="136"/>
      <c r="DY1056" s="136"/>
      <c r="DZ1056" s="136"/>
      <c r="EA1056" s="136"/>
      <c r="EB1056" s="136"/>
      <c r="EC1056" s="136"/>
      <c r="ED1056" s="136"/>
      <c r="EE1056" s="136"/>
      <c r="EF1056" s="136"/>
      <c r="EG1056" s="136"/>
      <c r="EH1056" s="136"/>
      <c r="EI1056" s="136"/>
      <c r="EJ1056" s="136"/>
      <c r="EK1056" s="136"/>
      <c r="EL1056" s="136"/>
      <c r="EM1056" s="136"/>
      <c r="EN1056" s="136"/>
      <c r="EO1056" s="136"/>
      <c r="EP1056" s="136"/>
      <c r="EQ1056" s="136"/>
      <c r="ER1056" s="136"/>
      <c r="ES1056" s="136"/>
      <c r="ET1056" s="136"/>
      <c r="EU1056" s="136"/>
      <c r="EV1056" s="136"/>
      <c r="EW1056" s="136"/>
      <c r="EX1056" s="136"/>
      <c r="EY1056" s="136"/>
      <c r="EZ1056" s="136"/>
      <c r="FA1056" s="136"/>
      <c r="FB1056" s="136"/>
      <c r="FC1056" s="136"/>
      <c r="FD1056" s="136"/>
      <c r="FE1056" s="136"/>
      <c r="FF1056" s="136"/>
      <c r="FG1056" s="136"/>
      <c r="FH1056" s="136"/>
      <c r="FI1056" s="136"/>
      <c r="FJ1056" s="136"/>
      <c r="FK1056" s="136"/>
      <c r="FL1056" s="136"/>
      <c r="FM1056" s="136"/>
      <c r="FN1056" s="136"/>
      <c r="FO1056" s="136"/>
      <c r="FP1056" s="136"/>
      <c r="FQ1056" s="136"/>
      <c r="FR1056" s="136"/>
      <c r="FS1056" s="136"/>
      <c r="FT1056" s="136"/>
      <c r="FU1056" s="136"/>
      <c r="FV1056" s="136"/>
      <c r="FW1056" s="136"/>
      <c r="FX1056" s="136"/>
      <c r="FY1056" s="136"/>
      <c r="FZ1056" s="136"/>
      <c r="GA1056" s="136"/>
      <c r="GB1056" s="136"/>
      <c r="GC1056" s="136"/>
      <c r="GD1056" s="136"/>
      <c r="GE1056" s="136"/>
      <c r="GF1056" s="136"/>
      <c r="GG1056" s="136"/>
      <c r="GH1056" s="136"/>
      <c r="GI1056" s="136"/>
      <c r="GJ1056" s="136"/>
      <c r="GK1056" s="136"/>
      <c r="GL1056" s="136"/>
      <c r="GM1056" s="136"/>
      <c r="GN1056" s="136"/>
      <c r="GO1056" s="136"/>
      <c r="GP1056" s="136"/>
      <c r="GQ1056" s="136"/>
      <c r="GR1056" s="136"/>
      <c r="GS1056" s="136"/>
      <c r="GT1056" s="136"/>
      <c r="GU1056" s="136"/>
      <c r="GV1056" s="136"/>
      <c r="GW1056" s="136"/>
      <c r="GX1056" s="136"/>
      <c r="GY1056" s="136"/>
      <c r="GZ1056" s="136"/>
      <c r="HA1056" s="136"/>
      <c r="HB1056" s="136"/>
      <c r="HC1056" s="136"/>
      <c r="HD1056" s="136"/>
      <c r="HE1056" s="136"/>
      <c r="HF1056" s="136"/>
      <c r="HG1056" s="136"/>
      <c r="HH1056" s="136"/>
      <c r="HI1056" s="136"/>
      <c r="HJ1056" s="136"/>
      <c r="HK1056" s="136"/>
      <c r="HL1056" s="136"/>
      <c r="HM1056" s="136"/>
      <c r="HN1056" s="136"/>
      <c r="HO1056" s="136"/>
      <c r="HP1056" s="136"/>
      <c r="HQ1056" s="136"/>
      <c r="HR1056" s="136"/>
      <c r="HS1056" s="136"/>
      <c r="HT1056" s="136"/>
      <c r="HU1056" s="136"/>
      <c r="HV1056" s="136"/>
      <c r="HW1056" s="136"/>
      <c r="HX1056" s="136"/>
      <c r="HY1056" s="136"/>
      <c r="HZ1056" s="136"/>
      <c r="IA1056" s="136"/>
      <c r="IB1056" s="136"/>
      <c r="IC1056" s="136"/>
      <c r="ID1056" s="136"/>
      <c r="IE1056" s="136"/>
      <c r="IF1056" s="136"/>
      <c r="IG1056" s="136"/>
    </row>
    <row r="1057" spans="1:241" ht="15" customHeight="1" x14ac:dyDescent="0.25">
      <c r="A1057" s="197" t="s">
        <v>653</v>
      </c>
      <c r="B1057" s="205">
        <v>5274279</v>
      </c>
      <c r="C1057" s="205">
        <v>2045631</v>
      </c>
      <c r="D1057" s="205">
        <v>537494</v>
      </c>
      <c r="E1057" s="205">
        <v>995436</v>
      </c>
      <c r="F1057" s="205">
        <v>1620925</v>
      </c>
      <c r="G1057" s="205">
        <v>446176</v>
      </c>
      <c r="H1057" s="242">
        <v>10919941</v>
      </c>
      <c r="I1057" s="136"/>
      <c r="J1057" s="197" t="s">
        <v>98</v>
      </c>
      <c r="K1057" s="205">
        <v>6881737</v>
      </c>
      <c r="L1057" s="205">
        <v>1634604</v>
      </c>
      <c r="M1057" s="205">
        <v>569444</v>
      </c>
      <c r="N1057" s="205">
        <v>1045124</v>
      </c>
      <c r="O1057" s="205">
        <v>1457099</v>
      </c>
      <c r="P1057" s="205">
        <v>326156</v>
      </c>
      <c r="Q1057" s="242">
        <v>11914164</v>
      </c>
      <c r="R1057" s="136"/>
      <c r="S1057" s="136"/>
      <c r="T1057" s="136"/>
      <c r="U1057" s="136"/>
      <c r="V1057" s="136"/>
      <c r="W1057" s="136"/>
      <c r="X1057" s="136"/>
      <c r="Y1057" s="136"/>
      <c r="Z1057" s="136"/>
      <c r="AA1057" s="136"/>
      <c r="AB1057" s="136"/>
      <c r="AC1057" s="136"/>
      <c r="AD1057" s="136"/>
      <c r="AE1057" s="136"/>
      <c r="AF1057" s="136"/>
      <c r="AG1057" s="136"/>
      <c r="AH1057" s="136"/>
      <c r="AI1057" s="136"/>
      <c r="AJ1057" s="136"/>
      <c r="AK1057" s="136"/>
      <c r="AL1057" s="136"/>
      <c r="AM1057" s="136"/>
      <c r="AN1057" s="136"/>
      <c r="AO1057" s="136"/>
      <c r="AP1057" s="136"/>
      <c r="AQ1057" s="136"/>
      <c r="AR1057" s="136"/>
      <c r="AS1057" s="136"/>
      <c r="AT1057" s="136"/>
      <c r="AU1057" s="136"/>
      <c r="AV1057" s="136"/>
      <c r="AW1057" s="136"/>
      <c r="AX1057" s="136"/>
      <c r="AY1057" s="136"/>
      <c r="AZ1057" s="136"/>
      <c r="BA1057" s="136"/>
      <c r="BB1057" s="136"/>
      <c r="BC1057" s="136"/>
      <c r="BD1057" s="136"/>
      <c r="BE1057" s="136"/>
      <c r="BF1057" s="136"/>
      <c r="BG1057" s="136"/>
      <c r="BH1057" s="136"/>
      <c r="BI1057" s="136"/>
      <c r="BJ1057" s="136"/>
      <c r="BK1057" s="136"/>
      <c r="BL1057" s="136"/>
      <c r="BM1057" s="136"/>
      <c r="BN1057" s="136"/>
      <c r="BO1057" s="136"/>
      <c r="BP1057" s="136"/>
      <c r="BQ1057" s="136"/>
      <c r="BR1057" s="136"/>
      <c r="BS1057" s="136"/>
      <c r="BT1057" s="136"/>
      <c r="BU1057" s="136"/>
      <c r="BV1057" s="136"/>
      <c r="BW1057" s="136"/>
      <c r="BX1057" s="136"/>
      <c r="BY1057" s="136"/>
      <c r="BZ1057" s="136"/>
      <c r="CA1057" s="136"/>
      <c r="CB1057" s="136"/>
      <c r="CC1057" s="136"/>
      <c r="CD1057" s="136"/>
      <c r="CE1057" s="136"/>
      <c r="CF1057" s="136"/>
      <c r="CG1057" s="136"/>
      <c r="CH1057" s="136"/>
      <c r="CI1057" s="136"/>
      <c r="CJ1057" s="136"/>
      <c r="CK1057" s="136"/>
      <c r="CL1057" s="136"/>
      <c r="CM1057" s="136"/>
      <c r="CN1057" s="136"/>
      <c r="CO1057" s="136"/>
      <c r="CP1057" s="136"/>
      <c r="CQ1057" s="136"/>
      <c r="CR1057" s="136"/>
      <c r="CS1057" s="136"/>
      <c r="CT1057" s="136"/>
      <c r="CU1057" s="136"/>
      <c r="CV1057" s="136"/>
      <c r="CW1057" s="136"/>
      <c r="CX1057" s="136"/>
      <c r="CY1057" s="136"/>
      <c r="CZ1057" s="136"/>
      <c r="DA1057" s="136"/>
      <c r="DB1057" s="136"/>
      <c r="DC1057" s="136"/>
      <c r="DD1057" s="136"/>
      <c r="DE1057" s="136"/>
      <c r="DF1057" s="136"/>
      <c r="DG1057" s="136"/>
      <c r="DH1057" s="136"/>
      <c r="DI1057" s="136"/>
      <c r="DJ1057" s="136"/>
      <c r="DK1057" s="136"/>
      <c r="DL1057" s="136"/>
      <c r="DM1057" s="136"/>
      <c r="DN1057" s="136"/>
      <c r="DO1057" s="136"/>
      <c r="DP1057" s="136"/>
      <c r="DQ1057" s="136"/>
      <c r="DR1057" s="136"/>
      <c r="DS1057" s="136"/>
      <c r="DT1057" s="136"/>
      <c r="DU1057" s="136"/>
      <c r="DV1057" s="136"/>
      <c r="DW1057" s="136"/>
      <c r="DX1057" s="136"/>
      <c r="DY1057" s="136"/>
      <c r="DZ1057" s="136"/>
      <c r="EA1057" s="136"/>
      <c r="EB1057" s="136"/>
      <c r="EC1057" s="136"/>
      <c r="ED1057" s="136"/>
      <c r="EE1057" s="136"/>
      <c r="EF1057" s="136"/>
      <c r="EG1057" s="136"/>
      <c r="EH1057" s="136"/>
      <c r="EI1057" s="136"/>
      <c r="EJ1057" s="136"/>
      <c r="EK1057" s="136"/>
      <c r="EL1057" s="136"/>
      <c r="EM1057" s="136"/>
      <c r="EN1057" s="136"/>
      <c r="EO1057" s="136"/>
      <c r="EP1057" s="136"/>
      <c r="EQ1057" s="136"/>
      <c r="ER1057" s="136"/>
      <c r="ES1057" s="136"/>
      <c r="ET1057" s="136"/>
      <c r="EU1057" s="136"/>
      <c r="EV1057" s="136"/>
      <c r="EW1057" s="136"/>
      <c r="EX1057" s="136"/>
      <c r="EY1057" s="136"/>
      <c r="EZ1057" s="136"/>
      <c r="FA1057" s="136"/>
      <c r="FB1057" s="136"/>
      <c r="FC1057" s="136"/>
      <c r="FD1057" s="136"/>
      <c r="FE1057" s="136"/>
      <c r="FF1057" s="136"/>
      <c r="FG1057" s="136"/>
      <c r="FH1057" s="136"/>
      <c r="FI1057" s="136"/>
      <c r="FJ1057" s="136"/>
      <c r="FK1057" s="136"/>
      <c r="FL1057" s="136"/>
      <c r="FM1057" s="136"/>
      <c r="FN1057" s="136"/>
      <c r="FO1057" s="136"/>
      <c r="FP1057" s="136"/>
      <c r="FQ1057" s="136"/>
      <c r="FR1057" s="136"/>
      <c r="FS1057" s="136"/>
      <c r="FT1057" s="136"/>
      <c r="FU1057" s="136"/>
      <c r="FV1057" s="136"/>
      <c r="FW1057" s="136"/>
      <c r="FX1057" s="136"/>
      <c r="FY1057" s="136"/>
      <c r="FZ1057" s="136"/>
      <c r="GA1057" s="136"/>
      <c r="GB1057" s="136"/>
      <c r="GC1057" s="136"/>
      <c r="GD1057" s="136"/>
      <c r="GE1057" s="136"/>
      <c r="GF1057" s="136"/>
      <c r="GG1057" s="136"/>
      <c r="GH1057" s="136"/>
      <c r="GI1057" s="136"/>
      <c r="GJ1057" s="136"/>
      <c r="GK1057" s="136"/>
      <c r="GL1057" s="136"/>
      <c r="GM1057" s="136"/>
      <c r="GN1057" s="136"/>
      <c r="GO1057" s="136"/>
      <c r="GP1057" s="136"/>
      <c r="GQ1057" s="136"/>
      <c r="GR1057" s="136"/>
      <c r="GS1057" s="136"/>
      <c r="GT1057" s="136"/>
      <c r="GU1057" s="136"/>
      <c r="GV1057" s="136"/>
      <c r="GW1057" s="136"/>
      <c r="GX1057" s="136"/>
      <c r="GY1057" s="136"/>
      <c r="GZ1057" s="136"/>
      <c r="HA1057" s="136"/>
      <c r="HB1057" s="136"/>
      <c r="HC1057" s="136"/>
      <c r="HD1057" s="136"/>
      <c r="HE1057" s="136"/>
      <c r="HF1057" s="136"/>
      <c r="HG1057" s="136"/>
      <c r="HH1057" s="136"/>
      <c r="HI1057" s="136"/>
      <c r="HJ1057" s="136"/>
      <c r="HK1057" s="136"/>
      <c r="HL1057" s="136"/>
      <c r="HM1057" s="136"/>
      <c r="HN1057" s="136"/>
      <c r="HO1057" s="136"/>
      <c r="HP1057" s="136"/>
      <c r="HQ1057" s="136"/>
      <c r="HR1057" s="136"/>
      <c r="HS1057" s="136"/>
      <c r="HT1057" s="136"/>
      <c r="HU1057" s="136"/>
      <c r="HV1057" s="136"/>
      <c r="HW1057" s="136"/>
      <c r="HX1057" s="136"/>
      <c r="HY1057" s="136"/>
      <c r="HZ1057" s="136"/>
      <c r="IA1057" s="136"/>
      <c r="IB1057" s="136"/>
      <c r="IC1057" s="136"/>
      <c r="ID1057" s="136"/>
      <c r="IE1057" s="136"/>
      <c r="IF1057" s="136"/>
      <c r="IG1057" s="136"/>
    </row>
    <row r="1058" spans="1:241" ht="15" customHeight="1" x14ac:dyDescent="0.25">
      <c r="A1058" s="197" t="s">
        <v>528</v>
      </c>
      <c r="B1058" s="205">
        <v>3828062</v>
      </c>
      <c r="C1058" s="205">
        <v>1542935</v>
      </c>
      <c r="D1058" s="205">
        <v>459321</v>
      </c>
      <c r="E1058" s="205">
        <v>994792</v>
      </c>
      <c r="F1058" s="205">
        <v>1207914</v>
      </c>
      <c r="G1058" s="205">
        <v>359936</v>
      </c>
      <c r="H1058" s="242">
        <v>8392960</v>
      </c>
      <c r="I1058" s="136"/>
      <c r="J1058" s="197" t="s">
        <v>329</v>
      </c>
      <c r="K1058" s="205">
        <v>7951598</v>
      </c>
      <c r="L1058" s="205">
        <v>2023659</v>
      </c>
      <c r="M1058" s="205">
        <v>753654</v>
      </c>
      <c r="N1058" s="205">
        <v>1163360</v>
      </c>
      <c r="O1058" s="205">
        <v>1082296</v>
      </c>
      <c r="P1058" s="205">
        <v>270223</v>
      </c>
      <c r="Q1058" s="242">
        <v>13244790</v>
      </c>
      <c r="R1058" s="136"/>
      <c r="S1058" s="136"/>
      <c r="T1058" s="136"/>
      <c r="U1058" s="136"/>
      <c r="V1058" s="136"/>
      <c r="W1058" s="136"/>
      <c r="X1058" s="136"/>
      <c r="Y1058" s="136"/>
      <c r="Z1058" s="136"/>
      <c r="AA1058" s="136"/>
      <c r="AB1058" s="136"/>
      <c r="AC1058" s="136"/>
      <c r="AD1058" s="136"/>
      <c r="AE1058" s="136"/>
      <c r="AF1058" s="136"/>
      <c r="AG1058" s="136"/>
      <c r="AH1058" s="136"/>
      <c r="AI1058" s="136"/>
      <c r="AJ1058" s="136"/>
      <c r="AK1058" s="136"/>
      <c r="AL1058" s="136"/>
      <c r="AM1058" s="136"/>
      <c r="AN1058" s="136"/>
      <c r="AO1058" s="136"/>
      <c r="AP1058" s="136"/>
      <c r="AQ1058" s="136"/>
      <c r="AR1058" s="136"/>
      <c r="AS1058" s="136"/>
      <c r="AT1058" s="136"/>
      <c r="AU1058" s="136"/>
      <c r="AV1058" s="136"/>
      <c r="AW1058" s="136"/>
      <c r="AX1058" s="136"/>
      <c r="AY1058" s="136"/>
      <c r="AZ1058" s="136"/>
      <c r="BA1058" s="136"/>
      <c r="BB1058" s="136"/>
      <c r="BC1058" s="136"/>
      <c r="BD1058" s="136"/>
      <c r="BE1058" s="136"/>
      <c r="BF1058" s="136"/>
      <c r="BG1058" s="136"/>
      <c r="BH1058" s="136"/>
      <c r="BI1058" s="136"/>
      <c r="BJ1058" s="136"/>
      <c r="BK1058" s="136"/>
      <c r="BL1058" s="136"/>
      <c r="BM1058" s="136"/>
      <c r="BN1058" s="136"/>
      <c r="BO1058" s="136"/>
      <c r="BP1058" s="136"/>
      <c r="BQ1058" s="136"/>
      <c r="BR1058" s="136"/>
      <c r="BS1058" s="136"/>
      <c r="BT1058" s="136"/>
      <c r="BU1058" s="136"/>
      <c r="BV1058" s="136"/>
      <c r="BW1058" s="136"/>
      <c r="BX1058" s="136"/>
      <c r="BY1058" s="136"/>
      <c r="BZ1058" s="136"/>
      <c r="CA1058" s="136"/>
      <c r="CB1058" s="136"/>
      <c r="CC1058" s="136"/>
      <c r="CD1058" s="136"/>
      <c r="CE1058" s="136"/>
      <c r="CF1058" s="136"/>
      <c r="CG1058" s="136"/>
      <c r="CH1058" s="136"/>
      <c r="CI1058" s="136"/>
      <c r="CJ1058" s="136"/>
      <c r="CK1058" s="136"/>
      <c r="CL1058" s="136"/>
      <c r="CM1058" s="136"/>
      <c r="CN1058" s="136"/>
      <c r="CO1058" s="136"/>
      <c r="CP1058" s="136"/>
      <c r="CQ1058" s="136"/>
      <c r="CR1058" s="136"/>
      <c r="CS1058" s="136"/>
      <c r="CT1058" s="136"/>
      <c r="CU1058" s="136"/>
      <c r="CV1058" s="136"/>
      <c r="CW1058" s="136"/>
      <c r="CX1058" s="136"/>
      <c r="CY1058" s="136"/>
      <c r="CZ1058" s="136"/>
      <c r="DA1058" s="136"/>
      <c r="DB1058" s="136"/>
      <c r="DC1058" s="136"/>
      <c r="DD1058" s="136"/>
      <c r="DE1058" s="136"/>
      <c r="DF1058" s="136"/>
      <c r="DG1058" s="136"/>
      <c r="DH1058" s="136"/>
      <c r="DI1058" s="136"/>
      <c r="DJ1058" s="136"/>
      <c r="DK1058" s="136"/>
      <c r="DL1058" s="136"/>
      <c r="DM1058" s="136"/>
      <c r="DN1058" s="136"/>
      <c r="DO1058" s="136"/>
      <c r="DP1058" s="136"/>
      <c r="DQ1058" s="136"/>
      <c r="DR1058" s="136"/>
      <c r="DS1058" s="136"/>
      <c r="DT1058" s="136"/>
      <c r="DU1058" s="136"/>
      <c r="DV1058" s="136"/>
      <c r="DW1058" s="136"/>
      <c r="DX1058" s="136"/>
      <c r="DY1058" s="136"/>
      <c r="DZ1058" s="136"/>
      <c r="EA1058" s="136"/>
      <c r="EB1058" s="136"/>
      <c r="EC1058" s="136"/>
      <c r="ED1058" s="136"/>
      <c r="EE1058" s="136"/>
      <c r="EF1058" s="136"/>
      <c r="EG1058" s="136"/>
      <c r="EH1058" s="136"/>
      <c r="EI1058" s="136"/>
      <c r="EJ1058" s="136"/>
      <c r="EK1058" s="136"/>
      <c r="EL1058" s="136"/>
      <c r="EM1058" s="136"/>
      <c r="EN1058" s="136"/>
      <c r="EO1058" s="136"/>
      <c r="EP1058" s="136"/>
      <c r="EQ1058" s="136"/>
      <c r="ER1058" s="136"/>
      <c r="ES1058" s="136"/>
      <c r="ET1058" s="136"/>
      <c r="EU1058" s="136"/>
      <c r="EV1058" s="136"/>
      <c r="EW1058" s="136"/>
      <c r="EX1058" s="136"/>
      <c r="EY1058" s="136"/>
      <c r="EZ1058" s="136"/>
      <c r="FA1058" s="136"/>
      <c r="FB1058" s="136"/>
      <c r="FC1058" s="136"/>
      <c r="FD1058" s="136"/>
      <c r="FE1058" s="136"/>
      <c r="FF1058" s="136"/>
      <c r="FG1058" s="136"/>
      <c r="FH1058" s="136"/>
      <c r="FI1058" s="136"/>
      <c r="FJ1058" s="136"/>
      <c r="FK1058" s="136"/>
      <c r="FL1058" s="136"/>
      <c r="FM1058" s="136"/>
      <c r="FN1058" s="136"/>
      <c r="FO1058" s="136"/>
      <c r="FP1058" s="136"/>
      <c r="FQ1058" s="136"/>
      <c r="FR1058" s="136"/>
      <c r="FS1058" s="136"/>
      <c r="FT1058" s="136"/>
      <c r="FU1058" s="136"/>
      <c r="FV1058" s="136"/>
      <c r="FW1058" s="136"/>
      <c r="FX1058" s="136"/>
      <c r="FY1058" s="136"/>
      <c r="FZ1058" s="136"/>
      <c r="GA1058" s="136"/>
      <c r="GB1058" s="136"/>
      <c r="GC1058" s="136"/>
      <c r="GD1058" s="136"/>
      <c r="GE1058" s="136"/>
      <c r="GF1058" s="136"/>
      <c r="GG1058" s="136"/>
      <c r="GH1058" s="136"/>
      <c r="GI1058" s="136"/>
      <c r="GJ1058" s="136"/>
      <c r="GK1058" s="136"/>
      <c r="GL1058" s="136"/>
      <c r="GM1058" s="136"/>
      <c r="GN1058" s="136"/>
      <c r="GO1058" s="136"/>
      <c r="GP1058" s="136"/>
      <c r="GQ1058" s="136"/>
      <c r="GR1058" s="136"/>
      <c r="GS1058" s="136"/>
      <c r="GT1058" s="136"/>
      <c r="GU1058" s="136"/>
      <c r="GV1058" s="136"/>
      <c r="GW1058" s="136"/>
      <c r="GX1058" s="136"/>
      <c r="GY1058" s="136"/>
      <c r="GZ1058" s="136"/>
      <c r="HA1058" s="136"/>
      <c r="HB1058" s="136"/>
      <c r="HC1058" s="136"/>
      <c r="HD1058" s="136"/>
      <c r="HE1058" s="136"/>
      <c r="HF1058" s="136"/>
      <c r="HG1058" s="136"/>
      <c r="HH1058" s="136"/>
      <c r="HI1058" s="136"/>
      <c r="HJ1058" s="136"/>
      <c r="HK1058" s="136"/>
      <c r="HL1058" s="136"/>
      <c r="HM1058" s="136"/>
      <c r="HN1058" s="136"/>
      <c r="HO1058" s="136"/>
      <c r="HP1058" s="136"/>
      <c r="HQ1058" s="136"/>
      <c r="HR1058" s="136"/>
      <c r="HS1058" s="136"/>
      <c r="HT1058" s="136"/>
      <c r="HU1058" s="136"/>
      <c r="HV1058" s="136"/>
      <c r="HW1058" s="136"/>
      <c r="HX1058" s="136"/>
      <c r="HY1058" s="136"/>
      <c r="HZ1058" s="136"/>
      <c r="IA1058" s="136"/>
      <c r="IB1058" s="136"/>
      <c r="IC1058" s="136"/>
      <c r="ID1058" s="136"/>
      <c r="IE1058" s="136"/>
      <c r="IF1058" s="136"/>
      <c r="IG1058" s="136"/>
    </row>
    <row r="1059" spans="1:241" ht="15" customHeight="1" x14ac:dyDescent="0.25">
      <c r="A1059" s="197" t="s">
        <v>529</v>
      </c>
      <c r="B1059" s="205">
        <v>5325939</v>
      </c>
      <c r="C1059" s="205">
        <v>2460091</v>
      </c>
      <c r="D1059" s="205">
        <v>575443</v>
      </c>
      <c r="E1059" s="205">
        <v>1122327</v>
      </c>
      <c r="F1059" s="205">
        <v>1283646</v>
      </c>
      <c r="G1059" s="205">
        <v>425896</v>
      </c>
      <c r="H1059" s="242">
        <v>11193342</v>
      </c>
      <c r="I1059" s="136"/>
      <c r="J1059" s="197" t="s">
        <v>96</v>
      </c>
      <c r="K1059" s="205">
        <v>7118985</v>
      </c>
      <c r="L1059" s="205">
        <v>1497084</v>
      </c>
      <c r="M1059" s="205">
        <v>450389</v>
      </c>
      <c r="N1059" s="205">
        <v>906247</v>
      </c>
      <c r="O1059" s="205">
        <v>881413</v>
      </c>
      <c r="P1059" s="205">
        <v>174060</v>
      </c>
      <c r="Q1059" s="242">
        <v>11028178</v>
      </c>
      <c r="R1059" s="136"/>
      <c r="S1059" s="136"/>
      <c r="T1059" s="136"/>
      <c r="U1059" s="136"/>
      <c r="V1059" s="136"/>
      <c r="W1059" s="136"/>
      <c r="X1059" s="136"/>
      <c r="Y1059" s="136"/>
      <c r="Z1059" s="136"/>
      <c r="AA1059" s="136"/>
      <c r="AB1059" s="136"/>
      <c r="AC1059" s="136"/>
      <c r="AD1059" s="136"/>
      <c r="AE1059" s="136"/>
      <c r="AF1059" s="136"/>
      <c r="AG1059" s="136"/>
      <c r="AH1059" s="136"/>
      <c r="AI1059" s="136"/>
      <c r="AJ1059" s="136"/>
      <c r="AK1059" s="136"/>
      <c r="AL1059" s="136"/>
      <c r="AM1059" s="136"/>
      <c r="AN1059" s="136"/>
      <c r="AO1059" s="136"/>
      <c r="AP1059" s="136"/>
      <c r="AQ1059" s="136"/>
      <c r="AR1059" s="136"/>
      <c r="AS1059" s="136"/>
      <c r="AT1059" s="136"/>
      <c r="AU1059" s="136"/>
      <c r="AV1059" s="136"/>
      <c r="AW1059" s="136"/>
      <c r="AX1059" s="136"/>
      <c r="AY1059" s="136"/>
      <c r="AZ1059" s="136"/>
      <c r="BA1059" s="136"/>
      <c r="BB1059" s="136"/>
      <c r="BC1059" s="136"/>
      <c r="BD1059" s="136"/>
      <c r="BE1059" s="136"/>
      <c r="BF1059" s="136"/>
      <c r="BG1059" s="136"/>
      <c r="BH1059" s="136"/>
      <c r="BI1059" s="136"/>
      <c r="BJ1059" s="136"/>
      <c r="BK1059" s="136"/>
      <c r="BL1059" s="136"/>
      <c r="BM1059" s="136"/>
      <c r="BN1059" s="136"/>
      <c r="BO1059" s="136"/>
      <c r="BP1059" s="136"/>
      <c r="BQ1059" s="136"/>
      <c r="BR1059" s="136"/>
      <c r="BS1059" s="136"/>
      <c r="BT1059" s="136"/>
      <c r="BU1059" s="136"/>
      <c r="BV1059" s="136"/>
      <c r="BW1059" s="136"/>
      <c r="BX1059" s="136"/>
      <c r="BY1059" s="136"/>
      <c r="BZ1059" s="136"/>
      <c r="CA1059" s="136"/>
      <c r="CB1059" s="136"/>
      <c r="CC1059" s="136"/>
      <c r="CD1059" s="136"/>
      <c r="CE1059" s="136"/>
      <c r="CF1059" s="136"/>
      <c r="CG1059" s="136"/>
      <c r="CH1059" s="136"/>
      <c r="CI1059" s="136"/>
      <c r="CJ1059" s="136"/>
      <c r="CK1059" s="136"/>
      <c r="CL1059" s="136"/>
      <c r="CM1059" s="136"/>
      <c r="CN1059" s="136"/>
      <c r="CO1059" s="136"/>
      <c r="CP1059" s="136"/>
      <c r="CQ1059" s="136"/>
      <c r="CR1059" s="136"/>
      <c r="CS1059" s="136"/>
      <c r="CT1059" s="136"/>
      <c r="CU1059" s="136"/>
      <c r="CV1059" s="136"/>
      <c r="CW1059" s="136"/>
      <c r="CX1059" s="136"/>
      <c r="CY1059" s="136"/>
      <c r="CZ1059" s="136"/>
      <c r="DA1059" s="136"/>
      <c r="DB1059" s="136"/>
      <c r="DC1059" s="136"/>
      <c r="DD1059" s="136"/>
      <c r="DE1059" s="136"/>
      <c r="DF1059" s="136"/>
      <c r="DG1059" s="136"/>
      <c r="DH1059" s="136"/>
      <c r="DI1059" s="136"/>
      <c r="DJ1059" s="136"/>
      <c r="DK1059" s="136"/>
      <c r="DL1059" s="136"/>
      <c r="DM1059" s="136"/>
      <c r="DN1059" s="136"/>
      <c r="DO1059" s="136"/>
      <c r="DP1059" s="136"/>
      <c r="DQ1059" s="136"/>
      <c r="DR1059" s="136"/>
      <c r="DS1059" s="136"/>
      <c r="DT1059" s="136"/>
      <c r="DU1059" s="136"/>
      <c r="DV1059" s="136"/>
      <c r="DW1059" s="136"/>
      <c r="DX1059" s="136"/>
      <c r="DY1059" s="136"/>
      <c r="DZ1059" s="136"/>
      <c r="EA1059" s="136"/>
      <c r="EB1059" s="136"/>
      <c r="EC1059" s="136"/>
      <c r="ED1059" s="136"/>
      <c r="EE1059" s="136"/>
      <c r="EF1059" s="136"/>
      <c r="EG1059" s="136"/>
      <c r="EH1059" s="136"/>
      <c r="EI1059" s="136"/>
      <c r="EJ1059" s="136"/>
      <c r="EK1059" s="136"/>
      <c r="EL1059" s="136"/>
      <c r="EM1059" s="136"/>
      <c r="EN1059" s="136"/>
      <c r="EO1059" s="136"/>
      <c r="EP1059" s="136"/>
      <c r="EQ1059" s="136"/>
      <c r="ER1059" s="136"/>
      <c r="ES1059" s="136"/>
      <c r="ET1059" s="136"/>
      <c r="EU1059" s="136"/>
      <c r="EV1059" s="136"/>
      <c r="EW1059" s="136"/>
      <c r="EX1059" s="136"/>
      <c r="EY1059" s="136"/>
      <c r="EZ1059" s="136"/>
      <c r="FA1059" s="136"/>
      <c r="FB1059" s="136"/>
      <c r="FC1059" s="136"/>
      <c r="FD1059" s="136"/>
      <c r="FE1059" s="136"/>
      <c r="FF1059" s="136"/>
      <c r="FG1059" s="136"/>
      <c r="FH1059" s="136"/>
      <c r="FI1059" s="136"/>
      <c r="FJ1059" s="136"/>
      <c r="FK1059" s="136"/>
      <c r="FL1059" s="136"/>
      <c r="FM1059" s="136"/>
      <c r="FN1059" s="136"/>
      <c r="FO1059" s="136"/>
      <c r="FP1059" s="136"/>
      <c r="FQ1059" s="136"/>
      <c r="FR1059" s="136"/>
      <c r="FS1059" s="136"/>
      <c r="FT1059" s="136"/>
      <c r="FU1059" s="136"/>
      <c r="FV1059" s="136"/>
      <c r="FW1059" s="136"/>
      <c r="FX1059" s="136"/>
      <c r="FY1059" s="136"/>
      <c r="FZ1059" s="136"/>
      <c r="GA1059" s="136"/>
      <c r="GB1059" s="136"/>
      <c r="GC1059" s="136"/>
      <c r="GD1059" s="136"/>
      <c r="GE1059" s="136"/>
      <c r="GF1059" s="136"/>
      <c r="GG1059" s="136"/>
      <c r="GH1059" s="136"/>
      <c r="GI1059" s="136"/>
      <c r="GJ1059" s="136"/>
      <c r="GK1059" s="136"/>
      <c r="GL1059" s="136"/>
      <c r="GM1059" s="136"/>
      <c r="GN1059" s="136"/>
      <c r="GO1059" s="136"/>
      <c r="GP1059" s="136"/>
      <c r="GQ1059" s="136"/>
      <c r="GR1059" s="136"/>
      <c r="GS1059" s="136"/>
      <c r="GT1059" s="136"/>
      <c r="GU1059" s="136"/>
      <c r="GV1059" s="136"/>
      <c r="GW1059" s="136"/>
      <c r="GX1059" s="136"/>
      <c r="GY1059" s="136"/>
      <c r="GZ1059" s="136"/>
      <c r="HA1059" s="136"/>
      <c r="HB1059" s="136"/>
      <c r="HC1059" s="136"/>
      <c r="HD1059" s="136"/>
      <c r="HE1059" s="136"/>
      <c r="HF1059" s="136"/>
      <c r="HG1059" s="136"/>
      <c r="HH1059" s="136"/>
      <c r="HI1059" s="136"/>
      <c r="HJ1059" s="136"/>
      <c r="HK1059" s="136"/>
      <c r="HL1059" s="136"/>
      <c r="HM1059" s="136"/>
      <c r="HN1059" s="136"/>
      <c r="HO1059" s="136"/>
      <c r="HP1059" s="136"/>
      <c r="HQ1059" s="136"/>
      <c r="HR1059" s="136"/>
      <c r="HS1059" s="136"/>
      <c r="HT1059" s="136"/>
      <c r="HU1059" s="136"/>
      <c r="HV1059" s="136"/>
      <c r="HW1059" s="136"/>
      <c r="HX1059" s="136"/>
      <c r="HY1059" s="136"/>
      <c r="HZ1059" s="136"/>
      <c r="IA1059" s="136"/>
      <c r="IB1059" s="136"/>
      <c r="IC1059" s="136"/>
      <c r="ID1059" s="136"/>
      <c r="IE1059" s="136"/>
      <c r="IF1059" s="136"/>
      <c r="IG1059" s="136"/>
    </row>
    <row r="1060" spans="1:241" ht="15" customHeight="1" x14ac:dyDescent="0.25">
      <c r="A1060" s="197" t="s">
        <v>530</v>
      </c>
      <c r="B1060" s="205">
        <v>6582677</v>
      </c>
      <c r="C1060" s="205">
        <v>2327430</v>
      </c>
      <c r="D1060" s="205">
        <v>587262</v>
      </c>
      <c r="E1060" s="205">
        <v>1024458</v>
      </c>
      <c r="F1060" s="205">
        <v>1521774</v>
      </c>
      <c r="G1060" s="205">
        <v>425992</v>
      </c>
      <c r="H1060" s="242">
        <v>12469593</v>
      </c>
      <c r="I1060" s="136"/>
      <c r="J1060" s="197" t="s">
        <v>95</v>
      </c>
      <c r="K1060" s="205">
        <v>11437567</v>
      </c>
      <c r="L1060" s="205">
        <v>1571634</v>
      </c>
      <c r="M1060" s="205">
        <v>641944</v>
      </c>
      <c r="N1060" s="205">
        <v>1101442</v>
      </c>
      <c r="O1060" s="205">
        <v>1149333</v>
      </c>
      <c r="P1060" s="205">
        <v>314813</v>
      </c>
      <c r="Q1060" s="242">
        <v>16216733</v>
      </c>
      <c r="R1060" s="136"/>
      <c r="S1060" s="136"/>
      <c r="T1060" s="136"/>
      <c r="U1060" s="136"/>
      <c r="V1060" s="136"/>
      <c r="W1060" s="136"/>
      <c r="X1060" s="136"/>
      <c r="Y1060" s="136"/>
      <c r="Z1060" s="136"/>
      <c r="AA1060" s="136"/>
      <c r="AB1060" s="136"/>
      <c r="AC1060" s="136"/>
      <c r="AD1060" s="136"/>
      <c r="AE1060" s="136"/>
      <c r="AF1060" s="136"/>
      <c r="AG1060" s="136"/>
      <c r="AH1060" s="136"/>
      <c r="AI1060" s="136"/>
      <c r="AJ1060" s="136"/>
      <c r="AK1060" s="136"/>
      <c r="AL1060" s="136"/>
      <c r="AM1060" s="136"/>
      <c r="AN1060" s="136"/>
      <c r="AO1060" s="136"/>
      <c r="AP1060" s="136"/>
      <c r="AQ1060" s="136"/>
      <c r="AR1060" s="136"/>
      <c r="AS1060" s="136"/>
      <c r="AT1060" s="136"/>
      <c r="AU1060" s="136"/>
      <c r="AV1060" s="136"/>
      <c r="AW1060" s="136"/>
      <c r="AX1060" s="136"/>
      <c r="AY1060" s="136"/>
      <c r="AZ1060" s="136"/>
      <c r="BA1060" s="136"/>
      <c r="BB1060" s="136"/>
      <c r="BC1060" s="136"/>
      <c r="BD1060" s="136"/>
      <c r="BE1060" s="136"/>
      <c r="BF1060" s="136"/>
      <c r="BG1060" s="136"/>
      <c r="BH1060" s="136"/>
      <c r="BI1060" s="136"/>
      <c r="BJ1060" s="136"/>
      <c r="BK1060" s="136"/>
      <c r="BL1060" s="136"/>
      <c r="BM1060" s="136"/>
      <c r="BN1060" s="136"/>
      <c r="BO1060" s="136"/>
      <c r="BP1060" s="136"/>
      <c r="BQ1060" s="136"/>
      <c r="BR1060" s="136"/>
      <c r="BS1060" s="136"/>
      <c r="BT1060" s="136"/>
      <c r="BU1060" s="136"/>
      <c r="BV1060" s="136"/>
      <c r="BW1060" s="136"/>
      <c r="BX1060" s="136"/>
      <c r="BY1060" s="136"/>
      <c r="BZ1060" s="136"/>
      <c r="CA1060" s="136"/>
      <c r="CB1060" s="136"/>
      <c r="CC1060" s="136"/>
      <c r="CD1060" s="136"/>
      <c r="CE1060" s="136"/>
      <c r="CF1060" s="136"/>
      <c r="CG1060" s="136"/>
      <c r="CH1060" s="136"/>
      <c r="CI1060" s="136"/>
      <c r="CJ1060" s="136"/>
      <c r="CK1060" s="136"/>
      <c r="CL1060" s="136"/>
      <c r="CM1060" s="136"/>
      <c r="CN1060" s="136"/>
      <c r="CO1060" s="136"/>
      <c r="CP1060" s="136"/>
      <c r="CQ1060" s="136"/>
      <c r="CR1060" s="136"/>
      <c r="CS1060" s="136"/>
      <c r="CT1060" s="136"/>
      <c r="CU1060" s="136"/>
      <c r="CV1060" s="136"/>
      <c r="CW1060" s="136"/>
      <c r="CX1060" s="136"/>
      <c r="CY1060" s="136"/>
      <c r="CZ1060" s="136"/>
      <c r="DA1060" s="136"/>
      <c r="DB1060" s="136"/>
      <c r="DC1060" s="136"/>
      <c r="DD1060" s="136"/>
      <c r="DE1060" s="136"/>
      <c r="DF1060" s="136"/>
      <c r="DG1060" s="136"/>
      <c r="DH1060" s="136"/>
      <c r="DI1060" s="136"/>
      <c r="DJ1060" s="136"/>
      <c r="DK1060" s="136"/>
      <c r="DL1060" s="136"/>
      <c r="DM1060" s="136"/>
      <c r="DN1060" s="136"/>
      <c r="DO1060" s="136"/>
      <c r="DP1060" s="136"/>
      <c r="DQ1060" s="136"/>
      <c r="DR1060" s="136"/>
      <c r="DS1060" s="136"/>
      <c r="DT1060" s="136"/>
      <c r="DU1060" s="136"/>
      <c r="DV1060" s="136"/>
      <c r="DW1060" s="136"/>
      <c r="DX1060" s="136"/>
      <c r="DY1060" s="136"/>
      <c r="DZ1060" s="136"/>
      <c r="EA1060" s="136"/>
      <c r="EB1060" s="136"/>
      <c r="EC1060" s="136"/>
      <c r="ED1060" s="136"/>
      <c r="EE1060" s="136"/>
      <c r="EF1060" s="136"/>
      <c r="EG1060" s="136"/>
      <c r="EH1060" s="136"/>
      <c r="EI1060" s="136"/>
      <c r="EJ1060" s="136"/>
      <c r="EK1060" s="136"/>
      <c r="EL1060" s="136"/>
      <c r="EM1060" s="136"/>
      <c r="EN1060" s="136"/>
      <c r="EO1060" s="136"/>
      <c r="EP1060" s="136"/>
      <c r="EQ1060" s="136"/>
      <c r="ER1060" s="136"/>
      <c r="ES1060" s="136"/>
      <c r="ET1060" s="136"/>
      <c r="EU1060" s="136"/>
      <c r="EV1060" s="136"/>
      <c r="EW1060" s="136"/>
      <c r="EX1060" s="136"/>
      <c r="EY1060" s="136"/>
      <c r="EZ1060" s="136"/>
      <c r="FA1060" s="136"/>
      <c r="FB1060" s="136"/>
      <c r="FC1060" s="136"/>
      <c r="FD1060" s="136"/>
      <c r="FE1060" s="136"/>
      <c r="FF1060" s="136"/>
      <c r="FG1060" s="136"/>
      <c r="FH1060" s="136"/>
      <c r="FI1060" s="136"/>
      <c r="FJ1060" s="136"/>
      <c r="FK1060" s="136"/>
      <c r="FL1060" s="136"/>
      <c r="FM1060" s="136"/>
      <c r="FN1060" s="136"/>
      <c r="FO1060" s="136"/>
      <c r="FP1060" s="136"/>
      <c r="FQ1060" s="136"/>
      <c r="FR1060" s="136"/>
      <c r="FS1060" s="136"/>
      <c r="FT1060" s="136"/>
      <c r="FU1060" s="136"/>
      <c r="FV1060" s="136"/>
      <c r="FW1060" s="136"/>
      <c r="FX1060" s="136"/>
      <c r="FY1060" s="136"/>
      <c r="FZ1060" s="136"/>
      <c r="GA1060" s="136"/>
      <c r="GB1060" s="136"/>
      <c r="GC1060" s="136"/>
      <c r="GD1060" s="136"/>
      <c r="GE1060" s="136"/>
      <c r="GF1060" s="136"/>
      <c r="GG1060" s="136"/>
      <c r="GH1060" s="136"/>
      <c r="GI1060" s="136"/>
      <c r="GJ1060" s="136"/>
      <c r="GK1060" s="136"/>
      <c r="GL1060" s="136"/>
      <c r="GM1060" s="136"/>
      <c r="GN1060" s="136"/>
      <c r="GO1060" s="136"/>
      <c r="GP1060" s="136"/>
      <c r="GQ1060" s="136"/>
      <c r="GR1060" s="136"/>
      <c r="GS1060" s="136"/>
      <c r="GT1060" s="136"/>
      <c r="GU1060" s="136"/>
      <c r="GV1060" s="136"/>
      <c r="GW1060" s="136"/>
      <c r="GX1060" s="136"/>
      <c r="GY1060" s="136"/>
      <c r="GZ1060" s="136"/>
      <c r="HA1060" s="136"/>
      <c r="HB1060" s="136"/>
      <c r="HC1060" s="136"/>
      <c r="HD1060" s="136"/>
      <c r="HE1060" s="136"/>
      <c r="HF1060" s="136"/>
      <c r="HG1060" s="136"/>
      <c r="HH1060" s="136"/>
      <c r="HI1060" s="136"/>
      <c r="HJ1060" s="136"/>
      <c r="HK1060" s="136"/>
      <c r="HL1060" s="136"/>
      <c r="HM1060" s="136"/>
      <c r="HN1060" s="136"/>
      <c r="HO1060" s="136"/>
      <c r="HP1060" s="136"/>
      <c r="HQ1060" s="136"/>
      <c r="HR1060" s="136"/>
      <c r="HS1060" s="136"/>
      <c r="HT1060" s="136"/>
      <c r="HU1060" s="136"/>
      <c r="HV1060" s="136"/>
      <c r="HW1060" s="136"/>
      <c r="HX1060" s="136"/>
      <c r="HY1060" s="136"/>
      <c r="HZ1060" s="136"/>
      <c r="IA1060" s="136"/>
      <c r="IB1060" s="136"/>
      <c r="IC1060" s="136"/>
      <c r="ID1060" s="136"/>
      <c r="IE1060" s="136"/>
      <c r="IF1060" s="136"/>
      <c r="IG1060" s="136"/>
    </row>
    <row r="1061" spans="1:241" ht="15" customHeight="1" x14ac:dyDescent="0.25">
      <c r="A1061" s="197" t="s">
        <v>728</v>
      </c>
      <c r="B1061" s="205">
        <v>5749156</v>
      </c>
      <c r="C1061" s="205">
        <v>2319967</v>
      </c>
      <c r="D1061" s="205">
        <v>611076</v>
      </c>
      <c r="E1061" s="205">
        <v>1200158</v>
      </c>
      <c r="F1061" s="205">
        <v>1316420</v>
      </c>
      <c r="G1061" s="205">
        <v>399400</v>
      </c>
      <c r="H1061" s="242">
        <v>11596177</v>
      </c>
      <c r="I1061" s="136"/>
      <c r="J1061" s="197" t="s">
        <v>94</v>
      </c>
      <c r="K1061" s="205">
        <v>13213477</v>
      </c>
      <c r="L1061" s="205">
        <v>1321592</v>
      </c>
      <c r="M1061" s="205">
        <v>751847</v>
      </c>
      <c r="N1061" s="205">
        <v>882673</v>
      </c>
      <c r="O1061" s="205">
        <v>1271196</v>
      </c>
      <c r="P1061" s="205">
        <v>259949</v>
      </c>
      <c r="Q1061" s="242">
        <v>17700734</v>
      </c>
      <c r="R1061" s="136"/>
      <c r="S1061" s="136"/>
      <c r="T1061" s="136"/>
      <c r="U1061" s="136"/>
      <c r="V1061" s="136"/>
      <c r="W1061" s="136"/>
      <c r="X1061" s="136"/>
      <c r="Y1061" s="136"/>
      <c r="Z1061" s="136"/>
      <c r="AA1061" s="136"/>
      <c r="AB1061" s="136"/>
      <c r="AC1061" s="136"/>
      <c r="AD1061" s="136"/>
      <c r="AE1061" s="136"/>
      <c r="AF1061" s="136"/>
      <c r="AG1061" s="136"/>
      <c r="AH1061" s="136"/>
      <c r="AI1061" s="136"/>
      <c r="AJ1061" s="136"/>
      <c r="AK1061" s="136"/>
      <c r="AL1061" s="136"/>
      <c r="AM1061" s="136"/>
      <c r="AN1061" s="136"/>
      <c r="AO1061" s="136"/>
      <c r="AP1061" s="136"/>
      <c r="AQ1061" s="136"/>
      <c r="AR1061" s="136"/>
      <c r="AS1061" s="136"/>
      <c r="AT1061" s="136"/>
      <c r="AU1061" s="136"/>
      <c r="AV1061" s="136"/>
      <c r="AW1061" s="136"/>
      <c r="AX1061" s="136"/>
      <c r="AY1061" s="136"/>
      <c r="AZ1061" s="136"/>
      <c r="BA1061" s="136"/>
      <c r="BB1061" s="136"/>
      <c r="BC1061" s="136"/>
      <c r="BD1061" s="136"/>
      <c r="BE1061" s="136"/>
      <c r="BF1061" s="136"/>
      <c r="BG1061" s="136"/>
      <c r="BH1061" s="136"/>
      <c r="BI1061" s="136"/>
      <c r="BJ1061" s="136"/>
      <c r="BK1061" s="136"/>
      <c r="BL1061" s="136"/>
      <c r="BM1061" s="136"/>
      <c r="BN1061" s="136"/>
      <c r="BO1061" s="136"/>
      <c r="BP1061" s="136"/>
      <c r="BQ1061" s="136"/>
      <c r="BR1061" s="136"/>
      <c r="BS1061" s="136"/>
      <c r="BT1061" s="136"/>
      <c r="BU1061" s="136"/>
      <c r="BV1061" s="136"/>
      <c r="BW1061" s="136"/>
      <c r="BX1061" s="136"/>
      <c r="BY1061" s="136"/>
      <c r="BZ1061" s="136"/>
      <c r="CA1061" s="136"/>
      <c r="CB1061" s="136"/>
      <c r="CC1061" s="136"/>
      <c r="CD1061" s="136"/>
      <c r="CE1061" s="136"/>
      <c r="CF1061" s="136"/>
      <c r="CG1061" s="136"/>
      <c r="CH1061" s="136"/>
      <c r="CI1061" s="136"/>
      <c r="CJ1061" s="136"/>
      <c r="CK1061" s="136"/>
      <c r="CL1061" s="136"/>
      <c r="CM1061" s="136"/>
      <c r="CN1061" s="136"/>
      <c r="CO1061" s="136"/>
      <c r="CP1061" s="136"/>
      <c r="CQ1061" s="136"/>
      <c r="CR1061" s="136"/>
      <c r="CS1061" s="136"/>
      <c r="CT1061" s="136"/>
      <c r="CU1061" s="136"/>
      <c r="CV1061" s="136"/>
      <c r="CW1061" s="136"/>
      <c r="CX1061" s="136"/>
      <c r="CY1061" s="136"/>
      <c r="CZ1061" s="136"/>
      <c r="DA1061" s="136"/>
      <c r="DB1061" s="136"/>
      <c r="DC1061" s="136"/>
      <c r="DD1061" s="136"/>
      <c r="DE1061" s="136"/>
      <c r="DF1061" s="136"/>
      <c r="DG1061" s="136"/>
      <c r="DH1061" s="136"/>
      <c r="DI1061" s="136"/>
      <c r="DJ1061" s="136"/>
      <c r="DK1061" s="136"/>
      <c r="DL1061" s="136"/>
      <c r="DM1061" s="136"/>
      <c r="DN1061" s="136"/>
      <c r="DO1061" s="136"/>
      <c r="DP1061" s="136"/>
      <c r="DQ1061" s="136"/>
      <c r="DR1061" s="136"/>
      <c r="DS1061" s="136"/>
      <c r="DT1061" s="136"/>
      <c r="DU1061" s="136"/>
      <c r="DV1061" s="136"/>
      <c r="DW1061" s="136"/>
      <c r="DX1061" s="136"/>
      <c r="DY1061" s="136"/>
      <c r="DZ1061" s="136"/>
      <c r="EA1061" s="136"/>
      <c r="EB1061" s="136"/>
      <c r="EC1061" s="136"/>
      <c r="ED1061" s="136"/>
      <c r="EE1061" s="136"/>
      <c r="EF1061" s="136"/>
      <c r="EG1061" s="136"/>
      <c r="EH1061" s="136"/>
      <c r="EI1061" s="136"/>
      <c r="EJ1061" s="136"/>
      <c r="EK1061" s="136"/>
      <c r="EL1061" s="136"/>
      <c r="EM1061" s="136"/>
      <c r="EN1061" s="136"/>
      <c r="EO1061" s="136"/>
      <c r="EP1061" s="136"/>
      <c r="EQ1061" s="136"/>
      <c r="ER1061" s="136"/>
      <c r="ES1061" s="136"/>
      <c r="ET1061" s="136"/>
      <c r="EU1061" s="136"/>
      <c r="EV1061" s="136"/>
      <c r="EW1061" s="136"/>
      <c r="EX1061" s="136"/>
      <c r="EY1061" s="136"/>
      <c r="EZ1061" s="136"/>
      <c r="FA1061" s="136"/>
      <c r="FB1061" s="136"/>
      <c r="FC1061" s="136"/>
      <c r="FD1061" s="136"/>
      <c r="FE1061" s="136"/>
      <c r="FF1061" s="136"/>
      <c r="FG1061" s="136"/>
      <c r="FH1061" s="136"/>
      <c r="FI1061" s="136"/>
      <c r="FJ1061" s="136"/>
      <c r="FK1061" s="136"/>
      <c r="FL1061" s="136"/>
      <c r="FM1061" s="136"/>
      <c r="FN1061" s="136"/>
      <c r="FO1061" s="136"/>
      <c r="FP1061" s="136"/>
      <c r="FQ1061" s="136"/>
      <c r="FR1061" s="136"/>
      <c r="FS1061" s="136"/>
      <c r="FT1061" s="136"/>
      <c r="FU1061" s="136"/>
      <c r="FV1061" s="136"/>
      <c r="FW1061" s="136"/>
      <c r="FX1061" s="136"/>
      <c r="FY1061" s="136"/>
      <c r="FZ1061" s="136"/>
      <c r="GA1061" s="136"/>
      <c r="GB1061" s="136"/>
      <c r="GC1061" s="136"/>
      <c r="GD1061" s="136"/>
      <c r="GE1061" s="136"/>
      <c r="GF1061" s="136"/>
      <c r="GG1061" s="136"/>
      <c r="GH1061" s="136"/>
      <c r="GI1061" s="136"/>
      <c r="GJ1061" s="136"/>
      <c r="GK1061" s="136"/>
      <c r="GL1061" s="136"/>
      <c r="GM1061" s="136"/>
      <c r="GN1061" s="136"/>
      <c r="GO1061" s="136"/>
      <c r="GP1061" s="136"/>
      <c r="GQ1061" s="136"/>
      <c r="GR1061" s="136"/>
      <c r="GS1061" s="136"/>
      <c r="GT1061" s="136"/>
      <c r="GU1061" s="136"/>
      <c r="GV1061" s="136"/>
      <c r="GW1061" s="136"/>
      <c r="GX1061" s="136"/>
      <c r="GY1061" s="136"/>
      <c r="GZ1061" s="136"/>
      <c r="HA1061" s="136"/>
      <c r="HB1061" s="136"/>
      <c r="HC1061" s="136"/>
      <c r="HD1061" s="136"/>
      <c r="HE1061" s="136"/>
      <c r="HF1061" s="136"/>
      <c r="HG1061" s="136"/>
      <c r="HH1061" s="136"/>
      <c r="HI1061" s="136"/>
      <c r="HJ1061" s="136"/>
      <c r="HK1061" s="136"/>
      <c r="HL1061" s="136"/>
      <c r="HM1061" s="136"/>
      <c r="HN1061" s="136"/>
      <c r="HO1061" s="136"/>
      <c r="HP1061" s="136"/>
      <c r="HQ1061" s="136"/>
      <c r="HR1061" s="136"/>
      <c r="HS1061" s="136"/>
      <c r="HT1061" s="136"/>
      <c r="HU1061" s="136"/>
      <c r="HV1061" s="136"/>
      <c r="HW1061" s="136"/>
      <c r="HX1061" s="136"/>
      <c r="HY1061" s="136"/>
      <c r="HZ1061" s="136"/>
      <c r="IA1061" s="136"/>
      <c r="IB1061" s="136"/>
      <c r="IC1061" s="136"/>
      <c r="ID1061" s="136"/>
      <c r="IE1061" s="136"/>
      <c r="IF1061" s="136"/>
      <c r="IG1061" s="136"/>
    </row>
    <row r="1062" spans="1:241" ht="15" customHeight="1" x14ac:dyDescent="0.25">
      <c r="A1062" s="197" t="s">
        <v>654</v>
      </c>
      <c r="B1062" s="205">
        <v>4419394</v>
      </c>
      <c r="C1062" s="205">
        <v>2032995</v>
      </c>
      <c r="D1062" s="205">
        <v>505705</v>
      </c>
      <c r="E1062" s="205">
        <v>1192540</v>
      </c>
      <c r="F1062" s="205">
        <v>970102</v>
      </c>
      <c r="G1062" s="205">
        <v>308854</v>
      </c>
      <c r="H1062" s="242">
        <v>9429590</v>
      </c>
      <c r="I1062" s="136"/>
      <c r="J1062" s="197" t="s">
        <v>93</v>
      </c>
      <c r="K1062" s="205">
        <v>9764338</v>
      </c>
      <c r="L1062" s="205">
        <v>1837406</v>
      </c>
      <c r="M1062" s="205">
        <v>674731</v>
      </c>
      <c r="N1062" s="205">
        <v>960416</v>
      </c>
      <c r="O1062" s="205">
        <v>1859415</v>
      </c>
      <c r="P1062" s="205">
        <v>298759</v>
      </c>
      <c r="Q1062" s="242">
        <v>15395065</v>
      </c>
      <c r="R1062" s="136"/>
      <c r="S1062" s="136"/>
      <c r="T1062" s="136"/>
      <c r="U1062" s="136"/>
      <c r="V1062" s="136"/>
      <c r="W1062" s="136"/>
      <c r="X1062" s="136"/>
      <c r="Y1062" s="136"/>
      <c r="Z1062" s="136"/>
      <c r="AA1062" s="136"/>
      <c r="AB1062" s="136"/>
      <c r="AC1062" s="136"/>
      <c r="AD1062" s="136"/>
      <c r="AE1062" s="136"/>
      <c r="AF1062" s="136"/>
      <c r="AG1062" s="136"/>
      <c r="AH1062" s="136"/>
      <c r="AI1062" s="136"/>
      <c r="AJ1062" s="136"/>
      <c r="AK1062" s="136"/>
      <c r="AL1062" s="136"/>
      <c r="AM1062" s="136"/>
      <c r="AN1062" s="136"/>
      <c r="AO1062" s="136"/>
      <c r="AP1062" s="136"/>
      <c r="AQ1062" s="136"/>
      <c r="AR1062" s="136"/>
      <c r="AS1062" s="136"/>
      <c r="AT1062" s="136"/>
      <c r="AU1062" s="136"/>
      <c r="AV1062" s="136"/>
      <c r="AW1062" s="136"/>
      <c r="AX1062" s="136"/>
      <c r="AY1062" s="136"/>
      <c r="AZ1062" s="136"/>
      <c r="BA1062" s="136"/>
      <c r="BB1062" s="136"/>
      <c r="BC1062" s="136"/>
      <c r="BD1062" s="136"/>
      <c r="BE1062" s="136"/>
      <c r="BF1062" s="136"/>
      <c r="BG1062" s="136"/>
      <c r="BH1062" s="136"/>
      <c r="BI1062" s="136"/>
      <c r="BJ1062" s="136"/>
      <c r="BK1062" s="136"/>
      <c r="BL1062" s="136"/>
      <c r="BM1062" s="136"/>
      <c r="BN1062" s="136"/>
      <c r="BO1062" s="136"/>
      <c r="BP1062" s="136"/>
      <c r="BQ1062" s="136"/>
      <c r="BR1062" s="136"/>
      <c r="BS1062" s="136"/>
      <c r="BT1062" s="136"/>
      <c r="BU1062" s="136"/>
      <c r="BV1062" s="136"/>
      <c r="BW1062" s="136"/>
      <c r="BX1062" s="136"/>
      <c r="BY1062" s="136"/>
      <c r="BZ1062" s="136"/>
      <c r="CA1062" s="136"/>
      <c r="CB1062" s="136"/>
      <c r="CC1062" s="136"/>
      <c r="CD1062" s="136"/>
      <c r="CE1062" s="136"/>
      <c r="CF1062" s="136"/>
      <c r="CG1062" s="136"/>
      <c r="CH1062" s="136"/>
      <c r="CI1062" s="136"/>
      <c r="CJ1062" s="136"/>
      <c r="CK1062" s="136"/>
      <c r="CL1062" s="136"/>
      <c r="CM1062" s="136"/>
      <c r="CN1062" s="136"/>
      <c r="CO1062" s="136"/>
      <c r="CP1062" s="136"/>
      <c r="CQ1062" s="136"/>
      <c r="CR1062" s="136"/>
      <c r="CS1062" s="136"/>
      <c r="CT1062" s="136"/>
      <c r="CU1062" s="136"/>
      <c r="CV1062" s="136"/>
      <c r="CW1062" s="136"/>
      <c r="CX1062" s="136"/>
      <c r="CY1062" s="136"/>
      <c r="CZ1062" s="136"/>
      <c r="DA1062" s="136"/>
      <c r="DB1062" s="136"/>
      <c r="DC1062" s="136"/>
      <c r="DD1062" s="136"/>
      <c r="DE1062" s="136"/>
      <c r="DF1062" s="136"/>
      <c r="DG1062" s="136"/>
      <c r="DH1062" s="136"/>
      <c r="DI1062" s="136"/>
      <c r="DJ1062" s="136"/>
      <c r="DK1062" s="136"/>
      <c r="DL1062" s="136"/>
      <c r="DM1062" s="136"/>
      <c r="DN1062" s="136"/>
      <c r="DO1062" s="136"/>
      <c r="DP1062" s="136"/>
      <c r="DQ1062" s="136"/>
      <c r="DR1062" s="136"/>
      <c r="DS1062" s="136"/>
      <c r="DT1062" s="136"/>
      <c r="DU1062" s="136"/>
      <c r="DV1062" s="136"/>
      <c r="DW1062" s="136"/>
      <c r="DX1062" s="136"/>
      <c r="DY1062" s="136"/>
      <c r="DZ1062" s="136"/>
      <c r="EA1062" s="136"/>
      <c r="EB1062" s="136"/>
      <c r="EC1062" s="136"/>
      <c r="ED1062" s="136"/>
      <c r="EE1062" s="136"/>
      <c r="EF1062" s="136"/>
      <c r="EG1062" s="136"/>
      <c r="EH1062" s="136"/>
      <c r="EI1062" s="136"/>
      <c r="EJ1062" s="136"/>
      <c r="EK1062" s="136"/>
      <c r="EL1062" s="136"/>
      <c r="EM1062" s="136"/>
      <c r="EN1062" s="136"/>
      <c r="EO1062" s="136"/>
      <c r="EP1062" s="136"/>
      <c r="EQ1062" s="136"/>
      <c r="ER1062" s="136"/>
      <c r="ES1062" s="136"/>
      <c r="ET1062" s="136"/>
      <c r="EU1062" s="136"/>
      <c r="EV1062" s="136"/>
      <c r="EW1062" s="136"/>
      <c r="EX1062" s="136"/>
      <c r="EY1062" s="136"/>
      <c r="EZ1062" s="136"/>
      <c r="FA1062" s="136"/>
      <c r="FB1062" s="136"/>
      <c r="FC1062" s="136"/>
      <c r="FD1062" s="136"/>
      <c r="FE1062" s="136"/>
      <c r="FF1062" s="136"/>
      <c r="FG1062" s="136"/>
      <c r="FH1062" s="136"/>
      <c r="FI1062" s="136"/>
      <c r="FJ1062" s="136"/>
      <c r="FK1062" s="136"/>
      <c r="FL1062" s="136"/>
      <c r="FM1062" s="136"/>
      <c r="FN1062" s="136"/>
      <c r="FO1062" s="136"/>
      <c r="FP1062" s="136"/>
      <c r="FQ1062" s="136"/>
      <c r="FR1062" s="136"/>
      <c r="FS1062" s="136"/>
      <c r="FT1062" s="136"/>
      <c r="FU1062" s="136"/>
      <c r="FV1062" s="136"/>
      <c r="FW1062" s="136"/>
      <c r="FX1062" s="136"/>
      <c r="FY1062" s="136"/>
      <c r="FZ1062" s="136"/>
      <c r="GA1062" s="136"/>
      <c r="GB1062" s="136"/>
      <c r="GC1062" s="136"/>
      <c r="GD1062" s="136"/>
      <c r="GE1062" s="136"/>
      <c r="GF1062" s="136"/>
      <c r="GG1062" s="136"/>
      <c r="GH1062" s="136"/>
      <c r="GI1062" s="136"/>
      <c r="GJ1062" s="136"/>
      <c r="GK1062" s="136"/>
      <c r="GL1062" s="136"/>
      <c r="GM1062" s="136"/>
      <c r="GN1062" s="136"/>
      <c r="GO1062" s="136"/>
      <c r="GP1062" s="136"/>
      <c r="GQ1062" s="136"/>
      <c r="GR1062" s="136"/>
      <c r="GS1062" s="136"/>
      <c r="GT1062" s="136"/>
      <c r="GU1062" s="136"/>
      <c r="GV1062" s="136"/>
      <c r="GW1062" s="136"/>
      <c r="GX1062" s="136"/>
      <c r="GY1062" s="136"/>
      <c r="GZ1062" s="136"/>
      <c r="HA1062" s="136"/>
      <c r="HB1062" s="136"/>
      <c r="HC1062" s="136"/>
      <c r="HD1062" s="136"/>
      <c r="HE1062" s="136"/>
      <c r="HF1062" s="136"/>
      <c r="HG1062" s="136"/>
      <c r="HH1062" s="136"/>
      <c r="HI1062" s="136"/>
      <c r="HJ1062" s="136"/>
      <c r="HK1062" s="136"/>
      <c r="HL1062" s="136"/>
      <c r="HM1062" s="136"/>
      <c r="HN1062" s="136"/>
      <c r="HO1062" s="136"/>
      <c r="HP1062" s="136"/>
      <c r="HQ1062" s="136"/>
      <c r="HR1062" s="136"/>
      <c r="HS1062" s="136"/>
      <c r="HT1062" s="136"/>
      <c r="HU1062" s="136"/>
      <c r="HV1062" s="136"/>
      <c r="HW1062" s="136"/>
      <c r="HX1062" s="136"/>
      <c r="HY1062" s="136"/>
      <c r="HZ1062" s="136"/>
      <c r="IA1062" s="136"/>
      <c r="IB1062" s="136"/>
      <c r="IC1062" s="136"/>
      <c r="ID1062" s="136"/>
      <c r="IE1062" s="136"/>
      <c r="IF1062" s="136"/>
      <c r="IG1062" s="136"/>
    </row>
    <row r="1063" spans="1:241" ht="15" customHeight="1" x14ac:dyDescent="0.25">
      <c r="A1063" s="197" t="s">
        <v>533</v>
      </c>
      <c r="B1063" s="205">
        <v>4334947</v>
      </c>
      <c r="C1063" s="205">
        <v>1818034</v>
      </c>
      <c r="D1063" s="205">
        <v>599811</v>
      </c>
      <c r="E1063" s="205">
        <v>1766832</v>
      </c>
      <c r="F1063" s="205">
        <v>1224345</v>
      </c>
      <c r="G1063" s="205">
        <v>283841</v>
      </c>
      <c r="H1063" s="242">
        <v>10027810</v>
      </c>
      <c r="I1063" s="136"/>
      <c r="J1063" s="197" t="s">
        <v>328</v>
      </c>
      <c r="K1063" s="205">
        <v>5575478</v>
      </c>
      <c r="L1063" s="205">
        <v>2018942</v>
      </c>
      <c r="M1063" s="205">
        <v>696607</v>
      </c>
      <c r="N1063" s="205">
        <v>793568</v>
      </c>
      <c r="O1063" s="205">
        <v>1271314</v>
      </c>
      <c r="P1063" s="205">
        <v>197710</v>
      </c>
      <c r="Q1063" s="242">
        <v>10553619</v>
      </c>
      <c r="R1063" s="136"/>
      <c r="S1063" s="136"/>
      <c r="T1063" s="136"/>
      <c r="U1063" s="136"/>
      <c r="V1063" s="136"/>
      <c r="W1063" s="136"/>
      <c r="X1063" s="136"/>
      <c r="Y1063" s="136"/>
      <c r="Z1063" s="136"/>
      <c r="AA1063" s="136"/>
      <c r="AB1063" s="136"/>
      <c r="AC1063" s="136"/>
      <c r="AD1063" s="136"/>
      <c r="AE1063" s="136"/>
      <c r="AF1063" s="136"/>
      <c r="AG1063" s="136"/>
      <c r="AH1063" s="136"/>
      <c r="AI1063" s="136"/>
      <c r="AJ1063" s="136"/>
      <c r="AK1063" s="136"/>
      <c r="AL1063" s="136"/>
      <c r="AM1063" s="136"/>
      <c r="AN1063" s="136"/>
      <c r="AO1063" s="136"/>
      <c r="AP1063" s="136"/>
      <c r="AQ1063" s="136"/>
      <c r="AR1063" s="136"/>
      <c r="AS1063" s="136"/>
      <c r="AT1063" s="136"/>
      <c r="AU1063" s="136"/>
      <c r="AV1063" s="136"/>
      <c r="AW1063" s="136"/>
      <c r="AX1063" s="136"/>
      <c r="AY1063" s="136"/>
      <c r="AZ1063" s="136"/>
      <c r="BA1063" s="136"/>
      <c r="BB1063" s="136"/>
      <c r="BC1063" s="136"/>
      <c r="BD1063" s="136"/>
      <c r="BE1063" s="136"/>
      <c r="BF1063" s="136"/>
      <c r="BG1063" s="136"/>
      <c r="BH1063" s="136"/>
      <c r="BI1063" s="136"/>
      <c r="BJ1063" s="136"/>
      <c r="BK1063" s="136"/>
      <c r="BL1063" s="136"/>
      <c r="BM1063" s="136"/>
      <c r="BN1063" s="136"/>
      <c r="BO1063" s="136"/>
      <c r="BP1063" s="136"/>
      <c r="BQ1063" s="136"/>
      <c r="BR1063" s="136"/>
      <c r="BS1063" s="136"/>
      <c r="BT1063" s="136"/>
      <c r="BU1063" s="136"/>
      <c r="BV1063" s="136"/>
      <c r="BW1063" s="136"/>
      <c r="BX1063" s="136"/>
      <c r="BY1063" s="136"/>
      <c r="BZ1063" s="136"/>
      <c r="CA1063" s="136"/>
      <c r="CB1063" s="136"/>
      <c r="CC1063" s="136"/>
      <c r="CD1063" s="136"/>
      <c r="CE1063" s="136"/>
      <c r="CF1063" s="136"/>
      <c r="CG1063" s="136"/>
      <c r="CH1063" s="136"/>
      <c r="CI1063" s="136"/>
      <c r="CJ1063" s="136"/>
      <c r="CK1063" s="136"/>
      <c r="CL1063" s="136"/>
      <c r="CM1063" s="136"/>
      <c r="CN1063" s="136"/>
      <c r="CO1063" s="136"/>
      <c r="CP1063" s="136"/>
      <c r="CQ1063" s="136"/>
      <c r="CR1063" s="136"/>
      <c r="CS1063" s="136"/>
      <c r="CT1063" s="136"/>
      <c r="CU1063" s="136"/>
      <c r="CV1063" s="136"/>
      <c r="CW1063" s="136"/>
      <c r="CX1063" s="136"/>
      <c r="CY1063" s="136"/>
      <c r="CZ1063" s="136"/>
      <c r="DA1063" s="136"/>
      <c r="DB1063" s="136"/>
      <c r="DC1063" s="136"/>
      <c r="DD1063" s="136"/>
      <c r="DE1063" s="136"/>
      <c r="DF1063" s="136"/>
      <c r="DG1063" s="136"/>
      <c r="DH1063" s="136"/>
      <c r="DI1063" s="136"/>
      <c r="DJ1063" s="136"/>
      <c r="DK1063" s="136"/>
      <c r="DL1063" s="136"/>
      <c r="DM1063" s="136"/>
      <c r="DN1063" s="136"/>
      <c r="DO1063" s="136"/>
      <c r="DP1063" s="136"/>
      <c r="DQ1063" s="136"/>
      <c r="DR1063" s="136"/>
      <c r="DS1063" s="136"/>
      <c r="DT1063" s="136"/>
      <c r="DU1063" s="136"/>
      <c r="DV1063" s="136"/>
      <c r="DW1063" s="136"/>
      <c r="DX1063" s="136"/>
      <c r="DY1063" s="136"/>
      <c r="DZ1063" s="136"/>
      <c r="EA1063" s="136"/>
      <c r="EB1063" s="136"/>
      <c r="EC1063" s="136"/>
      <c r="ED1063" s="136"/>
      <c r="EE1063" s="136"/>
      <c r="EF1063" s="136"/>
      <c r="EG1063" s="136"/>
      <c r="EH1063" s="136"/>
      <c r="EI1063" s="136"/>
      <c r="EJ1063" s="136"/>
      <c r="EK1063" s="136"/>
      <c r="EL1063" s="136"/>
      <c r="EM1063" s="136"/>
      <c r="EN1063" s="136"/>
      <c r="EO1063" s="136"/>
      <c r="EP1063" s="136"/>
      <c r="EQ1063" s="136"/>
      <c r="ER1063" s="136"/>
      <c r="ES1063" s="136"/>
      <c r="ET1063" s="136"/>
      <c r="EU1063" s="136"/>
      <c r="EV1063" s="136"/>
      <c r="EW1063" s="136"/>
      <c r="EX1063" s="136"/>
      <c r="EY1063" s="136"/>
      <c r="EZ1063" s="136"/>
      <c r="FA1063" s="136"/>
      <c r="FB1063" s="136"/>
      <c r="FC1063" s="136"/>
      <c r="FD1063" s="136"/>
      <c r="FE1063" s="136"/>
      <c r="FF1063" s="136"/>
      <c r="FG1063" s="136"/>
      <c r="FH1063" s="136"/>
      <c r="FI1063" s="136"/>
      <c r="FJ1063" s="136"/>
      <c r="FK1063" s="136"/>
      <c r="FL1063" s="136"/>
      <c r="FM1063" s="136"/>
      <c r="FN1063" s="136"/>
      <c r="FO1063" s="136"/>
      <c r="FP1063" s="136"/>
      <c r="FQ1063" s="136"/>
      <c r="FR1063" s="136"/>
      <c r="FS1063" s="136"/>
      <c r="FT1063" s="136"/>
      <c r="FU1063" s="136"/>
      <c r="FV1063" s="136"/>
      <c r="FW1063" s="136"/>
      <c r="FX1063" s="136"/>
      <c r="FY1063" s="136"/>
      <c r="FZ1063" s="136"/>
      <c r="GA1063" s="136"/>
      <c r="GB1063" s="136"/>
      <c r="GC1063" s="136"/>
      <c r="GD1063" s="136"/>
      <c r="GE1063" s="136"/>
      <c r="GF1063" s="136"/>
      <c r="GG1063" s="136"/>
      <c r="GH1063" s="136"/>
      <c r="GI1063" s="136"/>
      <c r="GJ1063" s="136"/>
      <c r="GK1063" s="136"/>
      <c r="GL1063" s="136"/>
      <c r="GM1063" s="136"/>
      <c r="GN1063" s="136"/>
      <c r="GO1063" s="136"/>
      <c r="GP1063" s="136"/>
      <c r="GQ1063" s="136"/>
      <c r="GR1063" s="136"/>
      <c r="GS1063" s="136"/>
      <c r="GT1063" s="136"/>
      <c r="GU1063" s="136"/>
      <c r="GV1063" s="136"/>
      <c r="GW1063" s="136"/>
      <c r="GX1063" s="136"/>
      <c r="GY1063" s="136"/>
      <c r="GZ1063" s="136"/>
      <c r="HA1063" s="136"/>
      <c r="HB1063" s="136"/>
      <c r="HC1063" s="136"/>
      <c r="HD1063" s="136"/>
      <c r="HE1063" s="136"/>
      <c r="HF1063" s="136"/>
      <c r="HG1063" s="136"/>
      <c r="HH1063" s="136"/>
      <c r="HI1063" s="136"/>
      <c r="HJ1063" s="136"/>
      <c r="HK1063" s="136"/>
      <c r="HL1063" s="136"/>
      <c r="HM1063" s="136"/>
      <c r="HN1063" s="136"/>
      <c r="HO1063" s="136"/>
      <c r="HP1063" s="136"/>
      <c r="HQ1063" s="136"/>
      <c r="HR1063" s="136"/>
      <c r="HS1063" s="136"/>
      <c r="HT1063" s="136"/>
      <c r="HU1063" s="136"/>
      <c r="HV1063" s="136"/>
      <c r="HW1063" s="136"/>
      <c r="HX1063" s="136"/>
      <c r="HY1063" s="136"/>
      <c r="HZ1063" s="136"/>
      <c r="IA1063" s="136"/>
      <c r="IB1063" s="136"/>
      <c r="IC1063" s="136"/>
      <c r="ID1063" s="136"/>
      <c r="IE1063" s="136"/>
      <c r="IF1063" s="136"/>
      <c r="IG1063" s="136"/>
    </row>
    <row r="1064" spans="1:241" ht="15" customHeight="1" x14ac:dyDescent="0.25">
      <c r="A1064" s="212" t="s">
        <v>1035</v>
      </c>
      <c r="B1064" s="212">
        <v>135122299</v>
      </c>
      <c r="C1064" s="212">
        <v>52000697</v>
      </c>
      <c r="D1064" s="212">
        <v>16065109</v>
      </c>
      <c r="E1064" s="212">
        <v>24754910</v>
      </c>
      <c r="F1064" s="212">
        <v>31744560</v>
      </c>
      <c r="G1064" s="212">
        <v>6815032</v>
      </c>
      <c r="H1064" s="243">
        <v>266502607</v>
      </c>
      <c r="I1064" s="136"/>
      <c r="J1064" s="212" t="s">
        <v>1037</v>
      </c>
      <c r="K1064" s="205">
        <v>153232650</v>
      </c>
      <c r="L1064" s="205">
        <v>48017144</v>
      </c>
      <c r="M1064" s="205">
        <v>14049183</v>
      </c>
      <c r="N1064" s="205">
        <v>22222868</v>
      </c>
      <c r="O1064" s="205">
        <v>30418730</v>
      </c>
      <c r="P1064" s="205">
        <v>5894245</v>
      </c>
      <c r="Q1064" s="242">
        <v>273834820</v>
      </c>
      <c r="R1064" s="136"/>
      <c r="S1064" s="136"/>
      <c r="T1064" s="136"/>
      <c r="U1064" s="136"/>
      <c r="V1064" s="136"/>
      <c r="W1064" s="136"/>
      <c r="X1064" s="136"/>
      <c r="Y1064" s="136"/>
      <c r="Z1064" s="136"/>
      <c r="AA1064" s="136"/>
      <c r="AB1064" s="136"/>
      <c r="AC1064" s="136"/>
      <c r="AD1064" s="136"/>
      <c r="AE1064" s="136"/>
      <c r="AF1064" s="136"/>
      <c r="AG1064" s="136"/>
      <c r="AH1064" s="136"/>
      <c r="AI1064" s="136"/>
      <c r="AJ1064" s="136"/>
      <c r="AK1064" s="136"/>
      <c r="AL1064" s="136"/>
      <c r="AM1064" s="136"/>
      <c r="AN1064" s="136"/>
      <c r="AO1064" s="136"/>
      <c r="AP1064" s="136"/>
      <c r="AQ1064" s="136"/>
      <c r="AR1064" s="136"/>
      <c r="AS1064" s="136"/>
      <c r="AT1064" s="136"/>
      <c r="AU1064" s="136"/>
      <c r="AV1064" s="136"/>
      <c r="AW1064" s="136"/>
      <c r="AX1064" s="136"/>
      <c r="AY1064" s="136"/>
      <c r="AZ1064" s="136"/>
      <c r="BA1064" s="136"/>
      <c r="BB1064" s="136"/>
      <c r="BC1064" s="136"/>
      <c r="BD1064" s="136"/>
      <c r="BE1064" s="136"/>
      <c r="BF1064" s="136"/>
      <c r="BG1064" s="136"/>
      <c r="BH1064" s="136"/>
      <c r="BI1064" s="136"/>
      <c r="BJ1064" s="136"/>
      <c r="BK1064" s="136"/>
      <c r="BL1064" s="136"/>
      <c r="BM1064" s="136"/>
      <c r="BN1064" s="136"/>
      <c r="BO1064" s="136"/>
      <c r="BP1064" s="136"/>
      <c r="BQ1064" s="136"/>
      <c r="BR1064" s="136"/>
      <c r="BS1064" s="136"/>
      <c r="BT1064" s="136"/>
      <c r="BU1064" s="136"/>
      <c r="BV1064" s="136"/>
      <c r="BW1064" s="136"/>
      <c r="BX1064" s="136"/>
      <c r="BY1064" s="136"/>
      <c r="BZ1064" s="136"/>
      <c r="CA1064" s="136"/>
      <c r="CB1064" s="136"/>
      <c r="CC1064" s="136"/>
      <c r="CD1064" s="136"/>
      <c r="CE1064" s="136"/>
      <c r="CF1064" s="136"/>
      <c r="CG1064" s="136"/>
      <c r="CH1064" s="136"/>
      <c r="CI1064" s="136"/>
      <c r="CJ1064" s="136"/>
      <c r="CK1064" s="136"/>
      <c r="CL1064" s="136"/>
      <c r="CM1064" s="136"/>
      <c r="CN1064" s="136"/>
      <c r="CO1064" s="136"/>
      <c r="CP1064" s="136"/>
      <c r="CQ1064" s="136"/>
      <c r="CR1064" s="136"/>
      <c r="CS1064" s="136"/>
      <c r="CT1064" s="136"/>
      <c r="CU1064" s="136"/>
      <c r="CV1064" s="136"/>
      <c r="CW1064" s="136"/>
      <c r="CX1064" s="136"/>
      <c r="CY1064" s="136"/>
      <c r="CZ1064" s="136"/>
      <c r="DA1064" s="136"/>
      <c r="DB1064" s="136"/>
      <c r="DC1064" s="136"/>
      <c r="DD1064" s="136"/>
      <c r="DE1064" s="136"/>
      <c r="DF1064" s="136"/>
      <c r="DG1064" s="136"/>
      <c r="DH1064" s="136"/>
      <c r="DI1064" s="136"/>
      <c r="DJ1064" s="136"/>
      <c r="DK1064" s="136"/>
      <c r="DL1064" s="136"/>
      <c r="DM1064" s="136"/>
      <c r="DN1064" s="136"/>
      <c r="DO1064" s="136"/>
      <c r="DP1064" s="136"/>
      <c r="DQ1064" s="136"/>
      <c r="DR1064" s="136"/>
      <c r="DS1064" s="136"/>
      <c r="DT1064" s="136"/>
      <c r="DU1064" s="136"/>
      <c r="DV1064" s="136"/>
      <c r="DW1064" s="136"/>
      <c r="DX1064" s="136"/>
      <c r="DY1064" s="136"/>
      <c r="DZ1064" s="136"/>
      <c r="EA1064" s="136"/>
      <c r="EB1064" s="136"/>
      <c r="EC1064" s="136"/>
      <c r="ED1064" s="136"/>
      <c r="EE1064" s="136"/>
      <c r="EF1064" s="136"/>
      <c r="EG1064" s="136"/>
      <c r="EH1064" s="136"/>
      <c r="EI1064" s="136"/>
      <c r="EJ1064" s="136"/>
      <c r="EK1064" s="136"/>
      <c r="EL1064" s="136"/>
      <c r="EM1064" s="136"/>
      <c r="EN1064" s="136"/>
      <c r="EO1064" s="136"/>
      <c r="EP1064" s="136"/>
      <c r="EQ1064" s="136"/>
      <c r="ER1064" s="136"/>
      <c r="ES1064" s="136"/>
      <c r="ET1064" s="136"/>
      <c r="EU1064" s="136"/>
      <c r="EV1064" s="136"/>
      <c r="EW1064" s="136"/>
      <c r="EX1064" s="136"/>
      <c r="EY1064" s="136"/>
      <c r="EZ1064" s="136"/>
      <c r="FA1064" s="136"/>
      <c r="FB1064" s="136"/>
      <c r="FC1064" s="136"/>
      <c r="FD1064" s="136"/>
      <c r="FE1064" s="136"/>
      <c r="FF1064" s="136"/>
      <c r="FG1064" s="136"/>
      <c r="FH1064" s="136"/>
      <c r="FI1064" s="136"/>
      <c r="FJ1064" s="136"/>
      <c r="FK1064" s="136"/>
      <c r="FL1064" s="136"/>
      <c r="FM1064" s="136"/>
      <c r="FN1064" s="136"/>
      <c r="FO1064" s="136"/>
      <c r="FP1064" s="136"/>
      <c r="FQ1064" s="136"/>
      <c r="FR1064" s="136"/>
      <c r="FS1064" s="136"/>
      <c r="FT1064" s="136"/>
      <c r="FU1064" s="136"/>
      <c r="FV1064" s="136"/>
      <c r="FW1064" s="136"/>
      <c r="FX1064" s="136"/>
      <c r="FY1064" s="136"/>
      <c r="FZ1064" s="136"/>
      <c r="GA1064" s="136"/>
      <c r="GB1064" s="136"/>
      <c r="GC1064" s="136"/>
      <c r="GD1064" s="136"/>
      <c r="GE1064" s="136"/>
      <c r="GF1064" s="136"/>
      <c r="GG1064" s="136"/>
      <c r="GH1064" s="136"/>
      <c r="GI1064" s="136"/>
      <c r="GJ1064" s="136"/>
      <c r="GK1064" s="136"/>
      <c r="GL1064" s="136"/>
      <c r="GM1064" s="136"/>
      <c r="GN1064" s="136"/>
      <c r="GO1064" s="136"/>
      <c r="GP1064" s="136"/>
      <c r="GQ1064" s="136"/>
      <c r="GR1064" s="136"/>
      <c r="GS1064" s="136"/>
      <c r="GT1064" s="136"/>
      <c r="GU1064" s="136"/>
      <c r="GV1064" s="136"/>
      <c r="GW1064" s="136"/>
      <c r="GX1064" s="136"/>
      <c r="GY1064" s="136"/>
      <c r="GZ1064" s="136"/>
      <c r="HA1064" s="136"/>
      <c r="HB1064" s="136"/>
      <c r="HC1064" s="136"/>
      <c r="HD1064" s="136"/>
      <c r="HE1064" s="136"/>
      <c r="HF1064" s="136"/>
      <c r="HG1064" s="136"/>
      <c r="HH1064" s="136"/>
      <c r="HI1064" s="136"/>
      <c r="HJ1064" s="136"/>
      <c r="HK1064" s="136"/>
      <c r="HL1064" s="136"/>
      <c r="HM1064" s="136"/>
      <c r="HN1064" s="136"/>
      <c r="HO1064" s="136"/>
      <c r="HP1064" s="136"/>
      <c r="HQ1064" s="136"/>
      <c r="HR1064" s="136"/>
      <c r="HS1064" s="136"/>
      <c r="HT1064" s="136"/>
      <c r="HU1064" s="136"/>
      <c r="HV1064" s="136"/>
      <c r="HW1064" s="136"/>
      <c r="HX1064" s="136"/>
      <c r="HY1064" s="136"/>
      <c r="HZ1064" s="136"/>
      <c r="IA1064" s="136"/>
      <c r="IB1064" s="136"/>
      <c r="IC1064" s="136"/>
      <c r="ID1064" s="136"/>
      <c r="IE1064" s="136"/>
      <c r="IF1064" s="136"/>
      <c r="IG1064" s="136"/>
    </row>
    <row r="1065" spans="1:241" ht="15" customHeight="1" x14ac:dyDescent="0.25">
      <c r="A1065" s="208" t="s">
        <v>1036</v>
      </c>
      <c r="B1065" s="208">
        <v>6434395.1904761903</v>
      </c>
      <c r="C1065" s="208">
        <v>2476223.6666666665</v>
      </c>
      <c r="D1065" s="208">
        <v>765005.19047619053</v>
      </c>
      <c r="E1065" s="208">
        <v>1178805.2380952381</v>
      </c>
      <c r="F1065" s="208">
        <v>1511645.7142857143</v>
      </c>
      <c r="G1065" s="208">
        <v>324525.33333333331</v>
      </c>
      <c r="H1065" s="208">
        <v>12690600.333333334</v>
      </c>
      <c r="I1065" s="136"/>
      <c r="J1065" s="208" t="s">
        <v>1038</v>
      </c>
      <c r="K1065" s="208">
        <v>7296792.8571428573</v>
      </c>
      <c r="L1065" s="208">
        <v>2286530.6666666665</v>
      </c>
      <c r="M1065" s="208">
        <v>669008.71428571432</v>
      </c>
      <c r="N1065" s="208">
        <v>1058231.8095238095</v>
      </c>
      <c r="O1065" s="208">
        <v>1448510.9523809524</v>
      </c>
      <c r="P1065" s="208">
        <v>280678.33333333331</v>
      </c>
      <c r="Q1065" s="208">
        <v>13039753.333333334</v>
      </c>
      <c r="R1065" s="136"/>
      <c r="S1065" s="136"/>
      <c r="T1065" s="136"/>
      <c r="U1065" s="136"/>
      <c r="V1065" s="136"/>
      <c r="W1065" s="136"/>
      <c r="X1065" s="136"/>
      <c r="Y1065" s="136"/>
      <c r="Z1065" s="136"/>
      <c r="AA1065" s="136"/>
      <c r="AB1065" s="136"/>
      <c r="AC1065" s="136"/>
      <c r="AD1065" s="136"/>
      <c r="AE1065" s="136"/>
      <c r="AF1065" s="136"/>
      <c r="AG1065" s="136"/>
      <c r="AH1065" s="136"/>
      <c r="AI1065" s="136"/>
      <c r="AJ1065" s="136"/>
      <c r="AK1065" s="136"/>
      <c r="AL1065" s="136"/>
      <c r="AM1065" s="136"/>
      <c r="AN1065" s="136"/>
      <c r="AO1065" s="136"/>
      <c r="AP1065" s="136"/>
      <c r="AQ1065" s="136"/>
      <c r="AR1065" s="136"/>
      <c r="AS1065" s="136"/>
      <c r="AT1065" s="136"/>
      <c r="AU1065" s="136"/>
      <c r="AV1065" s="136"/>
      <c r="AW1065" s="136"/>
      <c r="AX1065" s="136"/>
      <c r="AY1065" s="136"/>
      <c r="AZ1065" s="136"/>
      <c r="BA1065" s="136"/>
      <c r="BB1065" s="136"/>
      <c r="BC1065" s="136"/>
      <c r="BD1065" s="136"/>
      <c r="BE1065" s="136"/>
      <c r="BF1065" s="136"/>
      <c r="BG1065" s="136"/>
      <c r="BH1065" s="136"/>
      <c r="BI1065" s="136"/>
      <c r="BJ1065" s="136"/>
      <c r="BK1065" s="136"/>
      <c r="BL1065" s="136"/>
      <c r="BM1065" s="136"/>
      <c r="BN1065" s="136"/>
      <c r="BO1065" s="136"/>
      <c r="BP1065" s="136"/>
      <c r="BQ1065" s="136"/>
      <c r="BR1065" s="136"/>
      <c r="BS1065" s="136"/>
      <c r="BT1065" s="136"/>
      <c r="BU1065" s="136"/>
      <c r="BV1065" s="136"/>
      <c r="BW1065" s="136"/>
      <c r="BX1065" s="136"/>
      <c r="BY1065" s="136"/>
      <c r="BZ1065" s="136"/>
      <c r="CA1065" s="136"/>
      <c r="CB1065" s="136"/>
      <c r="CC1065" s="136"/>
      <c r="CD1065" s="136"/>
      <c r="CE1065" s="136"/>
      <c r="CF1065" s="136"/>
      <c r="CG1065" s="136"/>
      <c r="CH1065" s="136"/>
      <c r="CI1065" s="136"/>
      <c r="CJ1065" s="136"/>
      <c r="CK1065" s="136"/>
      <c r="CL1065" s="136"/>
      <c r="CM1065" s="136"/>
      <c r="CN1065" s="136"/>
      <c r="CO1065" s="136"/>
      <c r="CP1065" s="136"/>
      <c r="CQ1065" s="136"/>
      <c r="CR1065" s="136"/>
      <c r="CS1065" s="136"/>
      <c r="CT1065" s="136"/>
      <c r="CU1065" s="136"/>
      <c r="CV1065" s="136"/>
      <c r="CW1065" s="136"/>
      <c r="CX1065" s="136"/>
      <c r="CY1065" s="136"/>
      <c r="CZ1065" s="136"/>
      <c r="DA1065" s="136"/>
      <c r="DB1065" s="136"/>
      <c r="DC1065" s="136"/>
      <c r="DD1065" s="136"/>
      <c r="DE1065" s="136"/>
      <c r="DF1065" s="136"/>
      <c r="DG1065" s="136"/>
      <c r="DH1065" s="136"/>
      <c r="DI1065" s="136"/>
      <c r="DJ1065" s="136"/>
      <c r="DK1065" s="136"/>
      <c r="DL1065" s="136"/>
      <c r="DM1065" s="136"/>
      <c r="DN1065" s="136"/>
      <c r="DO1065" s="136"/>
      <c r="DP1065" s="136"/>
      <c r="DQ1065" s="136"/>
      <c r="DR1065" s="136"/>
      <c r="DS1065" s="136"/>
      <c r="DT1065" s="136"/>
      <c r="DU1065" s="136"/>
      <c r="DV1065" s="136"/>
      <c r="DW1065" s="136"/>
      <c r="DX1065" s="136"/>
      <c r="DY1065" s="136"/>
      <c r="DZ1065" s="136"/>
      <c r="EA1065" s="136"/>
      <c r="EB1065" s="136"/>
      <c r="EC1065" s="136"/>
      <c r="ED1065" s="136"/>
      <c r="EE1065" s="136"/>
      <c r="EF1065" s="136"/>
      <c r="EG1065" s="136"/>
      <c r="EH1065" s="136"/>
      <c r="EI1065" s="136"/>
      <c r="EJ1065" s="136"/>
      <c r="EK1065" s="136"/>
      <c r="EL1065" s="136"/>
      <c r="EM1065" s="136"/>
      <c r="EN1065" s="136"/>
      <c r="EO1065" s="136"/>
      <c r="EP1065" s="136"/>
      <c r="EQ1065" s="136"/>
      <c r="ER1065" s="136"/>
      <c r="ES1065" s="136"/>
      <c r="ET1065" s="136"/>
      <c r="EU1065" s="136"/>
      <c r="EV1065" s="136"/>
      <c r="EW1065" s="136"/>
      <c r="EX1065" s="136"/>
      <c r="EY1065" s="136"/>
      <c r="EZ1065" s="136"/>
      <c r="FA1065" s="136"/>
      <c r="FB1065" s="136"/>
      <c r="FC1065" s="136"/>
      <c r="FD1065" s="136"/>
      <c r="FE1065" s="136"/>
      <c r="FF1065" s="136"/>
      <c r="FG1065" s="136"/>
      <c r="FH1065" s="136"/>
      <c r="FI1065" s="136"/>
      <c r="FJ1065" s="136"/>
      <c r="FK1065" s="136"/>
      <c r="FL1065" s="136"/>
      <c r="FM1065" s="136"/>
      <c r="FN1065" s="136"/>
      <c r="FO1065" s="136"/>
      <c r="FP1065" s="136"/>
      <c r="FQ1065" s="136"/>
      <c r="FR1065" s="136"/>
      <c r="FS1065" s="136"/>
      <c r="FT1065" s="136"/>
      <c r="FU1065" s="136"/>
      <c r="FV1065" s="136"/>
      <c r="FW1065" s="136"/>
      <c r="FX1065" s="136"/>
      <c r="FY1065" s="136"/>
      <c r="FZ1065" s="136"/>
      <c r="GA1065" s="136"/>
      <c r="GB1065" s="136"/>
      <c r="GC1065" s="136"/>
      <c r="GD1065" s="136"/>
      <c r="GE1065" s="136"/>
      <c r="GF1065" s="136"/>
      <c r="GG1065" s="136"/>
      <c r="GH1065" s="136"/>
      <c r="GI1065" s="136"/>
      <c r="GJ1065" s="136"/>
      <c r="GK1065" s="136"/>
      <c r="GL1065" s="136"/>
      <c r="GM1065" s="136"/>
      <c r="GN1065" s="136"/>
      <c r="GO1065" s="136"/>
      <c r="GP1065" s="136"/>
      <c r="GQ1065" s="136"/>
      <c r="GR1065" s="136"/>
      <c r="GS1065" s="136"/>
      <c r="GT1065" s="136"/>
      <c r="GU1065" s="136"/>
      <c r="GV1065" s="136"/>
      <c r="GW1065" s="136"/>
      <c r="GX1065" s="136"/>
      <c r="GY1065" s="136"/>
      <c r="GZ1065" s="136"/>
      <c r="HA1065" s="136"/>
      <c r="HB1065" s="136"/>
      <c r="HC1065" s="136"/>
      <c r="HD1065" s="136"/>
      <c r="HE1065" s="136"/>
      <c r="HF1065" s="136"/>
      <c r="HG1065" s="136"/>
      <c r="HH1065" s="136"/>
      <c r="HI1065" s="136"/>
      <c r="HJ1065" s="136"/>
      <c r="HK1065" s="136"/>
      <c r="HL1065" s="136"/>
      <c r="HM1065" s="136"/>
      <c r="HN1065" s="136"/>
      <c r="HO1065" s="136"/>
      <c r="HP1065" s="136"/>
      <c r="HQ1065" s="136"/>
      <c r="HR1065" s="136"/>
      <c r="HS1065" s="136"/>
      <c r="HT1065" s="136"/>
      <c r="HU1065" s="136"/>
      <c r="HV1065" s="136"/>
      <c r="HW1065" s="136"/>
      <c r="HX1065" s="136"/>
      <c r="HY1065" s="136"/>
      <c r="HZ1065" s="136"/>
      <c r="IA1065" s="136"/>
      <c r="IB1065" s="136"/>
      <c r="IC1065" s="136"/>
      <c r="ID1065" s="136"/>
      <c r="IE1065" s="136"/>
      <c r="IF1065" s="136"/>
      <c r="IG1065" s="136"/>
    </row>
    <row r="1066" spans="1:241" ht="15" customHeight="1" x14ac:dyDescent="0.25">
      <c r="I1066" s="136"/>
      <c r="J1066" s="136"/>
      <c r="K1066" s="136"/>
      <c r="L1066" s="136"/>
      <c r="M1066" s="136"/>
      <c r="N1066" s="136"/>
      <c r="O1066" s="136"/>
      <c r="P1066" s="136"/>
      <c r="Q1066" s="136"/>
      <c r="R1066" s="136"/>
      <c r="S1066" s="136"/>
      <c r="T1066" s="136"/>
      <c r="U1066" s="136"/>
      <c r="V1066" s="136"/>
      <c r="W1066" s="136"/>
      <c r="X1066" s="136"/>
      <c r="Y1066" s="136"/>
      <c r="Z1066" s="136"/>
      <c r="AA1066" s="136"/>
      <c r="AB1066" s="136"/>
      <c r="AC1066" s="136"/>
      <c r="AD1066" s="136"/>
      <c r="AE1066" s="136"/>
      <c r="AF1066" s="136"/>
      <c r="AG1066" s="136"/>
      <c r="AH1066" s="136"/>
      <c r="AI1066" s="136"/>
      <c r="AJ1066" s="136"/>
      <c r="AK1066" s="136"/>
      <c r="AL1066" s="136"/>
      <c r="AM1066" s="136"/>
      <c r="AN1066" s="136"/>
      <c r="AO1066" s="136"/>
      <c r="AP1066" s="136"/>
      <c r="AQ1066" s="136"/>
      <c r="AR1066" s="136"/>
      <c r="AS1066" s="136"/>
      <c r="AT1066" s="136"/>
      <c r="AU1066" s="136"/>
      <c r="AV1066" s="136"/>
      <c r="AW1066" s="136"/>
      <c r="AX1066" s="136"/>
      <c r="AY1066" s="136"/>
      <c r="AZ1066" s="136"/>
      <c r="BA1066" s="136"/>
      <c r="BB1066" s="136"/>
      <c r="BC1066" s="136"/>
      <c r="BD1066" s="136"/>
      <c r="BE1066" s="136"/>
      <c r="BF1066" s="136"/>
      <c r="BG1066" s="136"/>
      <c r="BH1066" s="136"/>
      <c r="BI1066" s="136"/>
      <c r="BJ1066" s="136"/>
      <c r="BK1066" s="136"/>
      <c r="BL1066" s="136"/>
      <c r="BM1066" s="136"/>
      <c r="BN1066" s="136"/>
      <c r="BO1066" s="136"/>
      <c r="BP1066" s="136"/>
      <c r="BQ1066" s="136"/>
      <c r="BR1066" s="136"/>
      <c r="BS1066" s="136"/>
      <c r="BT1066" s="136"/>
      <c r="BU1066" s="136"/>
      <c r="BV1066" s="136"/>
      <c r="BW1066" s="136"/>
      <c r="BX1066" s="136"/>
      <c r="BY1066" s="136"/>
      <c r="BZ1066" s="136"/>
      <c r="CA1066" s="136"/>
      <c r="CB1066" s="136"/>
      <c r="CC1066" s="136"/>
      <c r="CD1066" s="136"/>
      <c r="CE1066" s="136"/>
      <c r="CF1066" s="136"/>
      <c r="CG1066" s="136"/>
      <c r="CH1066" s="136"/>
      <c r="CI1066" s="136"/>
      <c r="CJ1066" s="136"/>
      <c r="CK1066" s="136"/>
      <c r="CL1066" s="136"/>
      <c r="CM1066" s="136"/>
      <c r="CN1066" s="136"/>
      <c r="CO1066" s="136"/>
      <c r="CP1066" s="136"/>
      <c r="CQ1066" s="136"/>
      <c r="CR1066" s="136"/>
      <c r="CS1066" s="136"/>
      <c r="CT1066" s="136"/>
      <c r="CU1066" s="136"/>
      <c r="CV1066" s="136"/>
      <c r="CW1066" s="136"/>
      <c r="CX1066" s="136"/>
      <c r="CY1066" s="136"/>
      <c r="CZ1066" s="136"/>
      <c r="DA1066" s="136"/>
      <c r="DB1066" s="136"/>
      <c r="DC1066" s="136"/>
      <c r="DD1066" s="136"/>
      <c r="DE1066" s="136"/>
      <c r="DF1066" s="136"/>
      <c r="DG1066" s="136"/>
      <c r="DH1066" s="136"/>
      <c r="DI1066" s="136"/>
      <c r="DJ1066" s="136"/>
      <c r="DK1066" s="136"/>
      <c r="DL1066" s="136"/>
      <c r="DM1066" s="136"/>
      <c r="DN1066" s="136"/>
      <c r="DO1066" s="136"/>
      <c r="DP1066" s="136"/>
      <c r="DQ1066" s="136"/>
      <c r="DR1066" s="136"/>
      <c r="DS1066" s="136"/>
      <c r="DT1066" s="136"/>
      <c r="DU1066" s="136"/>
      <c r="DV1066" s="136"/>
      <c r="DW1066" s="136"/>
      <c r="DX1066" s="136"/>
      <c r="DY1066" s="136"/>
      <c r="DZ1066" s="136"/>
      <c r="EA1066" s="136"/>
      <c r="EB1066" s="136"/>
      <c r="EC1066" s="136"/>
      <c r="ED1066" s="136"/>
      <c r="EE1066" s="136"/>
      <c r="EF1066" s="136"/>
      <c r="EG1066" s="136"/>
      <c r="EH1066" s="136"/>
      <c r="EI1066" s="136"/>
      <c r="EJ1066" s="136"/>
      <c r="EK1066" s="136"/>
      <c r="EL1066" s="136"/>
      <c r="EM1066" s="136"/>
      <c r="EN1066" s="136"/>
      <c r="EO1066" s="136"/>
      <c r="EP1066" s="136"/>
      <c r="EQ1066" s="136"/>
      <c r="ER1066" s="136"/>
      <c r="ES1066" s="136"/>
      <c r="ET1066" s="136"/>
      <c r="EU1066" s="136"/>
      <c r="EV1066" s="136"/>
      <c r="EW1066" s="136"/>
      <c r="EX1066" s="136"/>
      <c r="EY1066" s="136"/>
      <c r="EZ1066" s="136"/>
      <c r="FA1066" s="136"/>
      <c r="FB1066" s="136"/>
      <c r="FC1066" s="136"/>
      <c r="FD1066" s="136"/>
      <c r="FE1066" s="136"/>
      <c r="FF1066" s="136"/>
      <c r="FG1066" s="136"/>
      <c r="FH1066" s="136"/>
      <c r="FI1066" s="136"/>
      <c r="FJ1066" s="136"/>
      <c r="FK1066" s="136"/>
      <c r="FL1066" s="136"/>
      <c r="FM1066" s="136"/>
      <c r="FN1066" s="136"/>
      <c r="FO1066" s="136"/>
      <c r="FP1066" s="136"/>
      <c r="FQ1066" s="136"/>
      <c r="FR1066" s="136"/>
      <c r="FS1066" s="136"/>
      <c r="FT1066" s="136"/>
      <c r="FU1066" s="136"/>
      <c r="FV1066" s="136"/>
      <c r="FW1066" s="136"/>
      <c r="FX1066" s="136"/>
      <c r="FY1066" s="136"/>
      <c r="FZ1066" s="136"/>
      <c r="GA1066" s="136"/>
      <c r="GB1066" s="136"/>
      <c r="GC1066" s="136"/>
      <c r="GD1066" s="136"/>
      <c r="GE1066" s="136"/>
      <c r="GF1066" s="136"/>
      <c r="GG1066" s="136"/>
      <c r="GH1066" s="136"/>
      <c r="GI1066" s="136"/>
      <c r="GJ1066" s="136"/>
      <c r="GK1066" s="136"/>
      <c r="GL1066" s="136"/>
      <c r="GM1066" s="136"/>
      <c r="GN1066" s="136"/>
      <c r="GO1066" s="136"/>
      <c r="GP1066" s="136"/>
      <c r="GQ1066" s="136"/>
      <c r="GR1066" s="136"/>
      <c r="GS1066" s="136"/>
      <c r="GT1066" s="136"/>
      <c r="GU1066" s="136"/>
      <c r="GV1066" s="136"/>
      <c r="GW1066" s="136"/>
      <c r="GX1066" s="136"/>
      <c r="GY1066" s="136"/>
      <c r="GZ1066" s="136"/>
      <c r="HA1066" s="136"/>
      <c r="HB1066" s="136"/>
      <c r="HC1066" s="136"/>
      <c r="HD1066" s="136"/>
      <c r="HE1066" s="136"/>
      <c r="HF1066" s="136"/>
      <c r="HG1066" s="136"/>
      <c r="HH1066" s="136"/>
      <c r="HI1066" s="136"/>
      <c r="HJ1066" s="136"/>
      <c r="HK1066" s="136"/>
      <c r="HL1066" s="136"/>
      <c r="HM1066" s="136"/>
      <c r="HN1066" s="136"/>
      <c r="HO1066" s="136"/>
      <c r="HP1066" s="136"/>
      <c r="HQ1066" s="136"/>
      <c r="HR1066" s="136"/>
      <c r="HS1066" s="136"/>
      <c r="HT1066" s="136"/>
      <c r="HU1066" s="136"/>
      <c r="HV1066" s="136"/>
      <c r="HW1066" s="136"/>
      <c r="HX1066" s="136"/>
      <c r="HY1066" s="136"/>
      <c r="HZ1066" s="136"/>
      <c r="IA1066" s="136"/>
      <c r="IB1066" s="136"/>
      <c r="IC1066" s="136"/>
      <c r="ID1066" s="136"/>
      <c r="IE1066" s="136"/>
      <c r="IF1066" s="136"/>
      <c r="IG1066" s="136"/>
    </row>
    <row r="1067" spans="1:241" ht="38.1" customHeight="1" x14ac:dyDescent="0.25">
      <c r="A1067" s="461" t="s">
        <v>1162</v>
      </c>
      <c r="B1067" s="461"/>
      <c r="C1067" s="461"/>
      <c r="D1067" s="461"/>
      <c r="E1067" s="461"/>
      <c r="F1067" s="461"/>
      <c r="G1067" s="461"/>
      <c r="H1067" s="461"/>
      <c r="I1067" s="461"/>
      <c r="J1067" s="461"/>
      <c r="K1067" s="461"/>
      <c r="L1067" s="461"/>
      <c r="M1067" s="461"/>
      <c r="N1067" s="461"/>
      <c r="O1067" s="461"/>
      <c r="P1067" s="461"/>
      <c r="Q1067" s="461"/>
      <c r="R1067" s="136"/>
      <c r="S1067" s="136"/>
      <c r="T1067" s="136"/>
      <c r="U1067" s="136"/>
      <c r="V1067" s="136"/>
      <c r="W1067" s="136"/>
      <c r="X1067" s="136"/>
      <c r="Y1067" s="136"/>
      <c r="Z1067" s="136"/>
      <c r="AA1067" s="136"/>
      <c r="AB1067" s="136"/>
      <c r="AC1067" s="136"/>
      <c r="AD1067" s="136"/>
      <c r="AE1067" s="136"/>
      <c r="AF1067" s="136"/>
      <c r="AG1067" s="136"/>
      <c r="AH1067" s="136"/>
      <c r="AI1067" s="136"/>
      <c r="AJ1067" s="136"/>
      <c r="AK1067" s="136"/>
      <c r="AL1067" s="136"/>
      <c r="AM1067" s="136"/>
      <c r="AN1067" s="136"/>
      <c r="AO1067" s="136"/>
      <c r="AP1067" s="136"/>
      <c r="AQ1067" s="136"/>
      <c r="AR1067" s="136"/>
      <c r="AS1067" s="136"/>
      <c r="AT1067" s="136"/>
      <c r="AU1067" s="136"/>
      <c r="AV1067" s="136"/>
      <c r="AW1067" s="136"/>
      <c r="AX1067" s="136"/>
      <c r="AY1067" s="136"/>
      <c r="AZ1067" s="136"/>
      <c r="BA1067" s="136"/>
      <c r="BB1067" s="136"/>
      <c r="BC1067" s="136"/>
      <c r="BD1067" s="136"/>
      <c r="BE1067" s="136"/>
      <c r="BF1067" s="136"/>
      <c r="BG1067" s="136"/>
      <c r="BH1067" s="136"/>
      <c r="BI1067" s="136"/>
      <c r="BJ1067" s="136"/>
      <c r="BK1067" s="136"/>
      <c r="BL1067" s="136"/>
      <c r="BM1067" s="136"/>
      <c r="BN1067" s="136"/>
      <c r="BO1067" s="136"/>
      <c r="BP1067" s="136"/>
      <c r="BQ1067" s="136"/>
      <c r="BR1067" s="136"/>
      <c r="BS1067" s="136"/>
      <c r="BT1067" s="136"/>
      <c r="BU1067" s="136"/>
      <c r="BV1067" s="136"/>
      <c r="BW1067" s="136"/>
      <c r="BX1067" s="136"/>
      <c r="BY1067" s="136"/>
      <c r="BZ1067" s="136"/>
      <c r="CA1067" s="136"/>
      <c r="CB1067" s="136"/>
      <c r="CC1067" s="136"/>
      <c r="CD1067" s="136"/>
      <c r="CE1067" s="136"/>
      <c r="CF1067" s="136"/>
      <c r="CG1067" s="136"/>
      <c r="CH1067" s="136"/>
      <c r="CI1067" s="136"/>
      <c r="CJ1067" s="136"/>
      <c r="CK1067" s="136"/>
      <c r="CL1067" s="136"/>
      <c r="CM1067" s="136"/>
      <c r="CN1067" s="136"/>
      <c r="CO1067" s="136"/>
      <c r="CP1067" s="136"/>
      <c r="CQ1067" s="136"/>
      <c r="CR1067" s="136"/>
      <c r="CS1067" s="136"/>
      <c r="CT1067" s="136"/>
      <c r="CU1067" s="136"/>
      <c r="CV1067" s="136"/>
      <c r="CW1067" s="136"/>
      <c r="CX1067" s="136"/>
      <c r="CY1067" s="136"/>
      <c r="CZ1067" s="136"/>
      <c r="DA1067" s="136"/>
      <c r="DB1067" s="136"/>
      <c r="DC1067" s="136"/>
      <c r="DD1067" s="136"/>
      <c r="DE1067" s="136"/>
      <c r="DF1067" s="136"/>
      <c r="DG1067" s="136"/>
      <c r="DH1067" s="136"/>
      <c r="DI1067" s="136"/>
      <c r="DJ1067" s="136"/>
      <c r="DK1067" s="136"/>
      <c r="DL1067" s="136"/>
      <c r="DM1067" s="136"/>
      <c r="DN1067" s="136"/>
      <c r="DO1067" s="136"/>
      <c r="DP1067" s="136"/>
      <c r="DQ1067" s="136"/>
      <c r="DR1067" s="136"/>
      <c r="DS1067" s="136"/>
      <c r="DT1067" s="136"/>
      <c r="DU1067" s="136"/>
      <c r="DV1067" s="136"/>
      <c r="DW1067" s="136"/>
      <c r="DX1067" s="136"/>
      <c r="DY1067" s="136"/>
      <c r="DZ1067" s="136"/>
      <c r="EA1067" s="136"/>
      <c r="EB1067" s="136"/>
      <c r="EC1067" s="136"/>
      <c r="ED1067" s="136"/>
      <c r="EE1067" s="136"/>
      <c r="EF1067" s="136"/>
      <c r="EG1067" s="136"/>
      <c r="EH1067" s="136"/>
      <c r="EI1067" s="136"/>
      <c r="EJ1067" s="136"/>
      <c r="EK1067" s="136"/>
      <c r="EL1067" s="136"/>
      <c r="EM1067" s="136"/>
      <c r="EN1067" s="136"/>
      <c r="EO1067" s="136"/>
      <c r="EP1067" s="136"/>
      <c r="EQ1067" s="136"/>
      <c r="ER1067" s="136"/>
      <c r="ES1067" s="136"/>
      <c r="ET1067" s="136"/>
      <c r="EU1067" s="136"/>
      <c r="EV1067" s="136"/>
      <c r="EW1067" s="136"/>
      <c r="EX1067" s="136"/>
      <c r="EY1067" s="136"/>
      <c r="EZ1067" s="136"/>
      <c r="FA1067" s="136"/>
      <c r="FB1067" s="136"/>
      <c r="FC1067" s="136"/>
      <c r="FD1067" s="136"/>
      <c r="FE1067" s="136"/>
      <c r="FF1067" s="136"/>
      <c r="FG1067" s="136"/>
      <c r="FH1067" s="136"/>
      <c r="FI1067" s="136"/>
      <c r="FJ1067" s="136"/>
      <c r="FK1067" s="136"/>
      <c r="FL1067" s="136"/>
      <c r="FM1067" s="136"/>
      <c r="FN1067" s="136"/>
      <c r="FO1067" s="136"/>
      <c r="FP1067" s="136"/>
      <c r="FQ1067" s="136"/>
      <c r="FR1067" s="136"/>
      <c r="FS1067" s="136"/>
      <c r="FT1067" s="136"/>
      <c r="FU1067" s="136"/>
      <c r="FV1067" s="136"/>
      <c r="FW1067" s="136"/>
      <c r="FX1067" s="136"/>
      <c r="FY1067" s="136"/>
      <c r="FZ1067" s="136"/>
      <c r="GA1067" s="136"/>
      <c r="GB1067" s="136"/>
      <c r="GC1067" s="136"/>
      <c r="GD1067" s="136"/>
      <c r="GE1067" s="136"/>
      <c r="GF1067" s="136"/>
      <c r="GG1067" s="136"/>
      <c r="GH1067" s="136"/>
      <c r="GI1067" s="136"/>
      <c r="GJ1067" s="136"/>
      <c r="GK1067" s="136"/>
      <c r="GL1067" s="136"/>
      <c r="GM1067" s="136"/>
      <c r="GN1067" s="136"/>
      <c r="GO1067" s="136"/>
      <c r="GP1067" s="136"/>
      <c r="GQ1067" s="136"/>
      <c r="GR1067" s="136"/>
      <c r="GS1067" s="136"/>
      <c r="GT1067" s="136"/>
      <c r="GU1067" s="136"/>
      <c r="GV1067" s="136"/>
      <c r="GW1067" s="136"/>
      <c r="GX1067" s="136"/>
      <c r="GY1067" s="136"/>
      <c r="GZ1067" s="136"/>
      <c r="HA1067" s="136"/>
      <c r="HB1067" s="136"/>
      <c r="HC1067" s="136"/>
      <c r="HD1067" s="136"/>
      <c r="HE1067" s="136"/>
      <c r="HF1067" s="136"/>
      <c r="HG1067" s="136"/>
      <c r="HH1067" s="136"/>
      <c r="HI1067" s="136"/>
      <c r="HJ1067" s="136"/>
      <c r="HK1067" s="136"/>
      <c r="HL1067" s="136"/>
      <c r="HM1067" s="136"/>
      <c r="HN1067" s="136"/>
      <c r="HO1067" s="136"/>
      <c r="HP1067" s="136"/>
      <c r="HQ1067" s="136"/>
      <c r="HR1067" s="136"/>
      <c r="HS1067" s="136"/>
      <c r="HT1067" s="136"/>
      <c r="HU1067" s="136"/>
      <c r="HV1067" s="136"/>
      <c r="HW1067" s="136"/>
      <c r="HX1067" s="136"/>
      <c r="HY1067" s="136"/>
      <c r="HZ1067" s="136"/>
      <c r="IA1067" s="136"/>
      <c r="IB1067" s="136"/>
      <c r="IC1067" s="136"/>
      <c r="ID1067" s="136"/>
      <c r="IE1067" s="136"/>
      <c r="IF1067" s="136"/>
      <c r="IG1067" s="136"/>
    </row>
    <row r="1068" spans="1:241" ht="12" customHeight="1" x14ac:dyDescent="0.25">
      <c r="I1068" s="136"/>
      <c r="J1068" s="136"/>
      <c r="K1068" s="136"/>
      <c r="L1068" s="136"/>
      <c r="M1068" s="136"/>
      <c r="N1068" s="136"/>
      <c r="O1068" s="136"/>
      <c r="P1068" s="136"/>
      <c r="Q1068" s="136"/>
      <c r="R1068" s="136"/>
      <c r="S1068" s="136"/>
      <c r="T1068" s="136"/>
      <c r="U1068" s="136"/>
      <c r="V1068" s="136"/>
      <c r="W1068" s="136"/>
      <c r="X1068" s="136"/>
      <c r="Y1068" s="136"/>
      <c r="Z1068" s="136"/>
      <c r="AA1068" s="136"/>
      <c r="AB1068" s="136"/>
      <c r="AC1068" s="136"/>
      <c r="AD1068" s="136"/>
      <c r="AE1068" s="136"/>
      <c r="AF1068" s="136"/>
      <c r="AG1068" s="136"/>
      <c r="AH1068" s="136"/>
      <c r="AI1068" s="136"/>
      <c r="AJ1068" s="136"/>
      <c r="AK1068" s="136"/>
      <c r="AL1068" s="136"/>
      <c r="AM1068" s="136"/>
      <c r="AN1068" s="136"/>
      <c r="AO1068" s="136"/>
      <c r="AP1068" s="136"/>
      <c r="AQ1068" s="136"/>
      <c r="AR1068" s="136"/>
      <c r="AS1068" s="136"/>
      <c r="AT1068" s="136"/>
      <c r="AU1068" s="136"/>
      <c r="AV1068" s="136"/>
      <c r="AW1068" s="136"/>
      <c r="AX1068" s="136"/>
      <c r="AY1068" s="136"/>
      <c r="AZ1068" s="136"/>
      <c r="BA1068" s="136"/>
      <c r="BB1068" s="136"/>
      <c r="BC1068" s="136"/>
      <c r="BD1068" s="136"/>
      <c r="BE1068" s="136"/>
      <c r="BF1068" s="136"/>
      <c r="BG1068" s="136"/>
      <c r="BH1068" s="136"/>
      <c r="BI1068" s="136"/>
      <c r="BJ1068" s="136"/>
      <c r="BK1068" s="136"/>
      <c r="BL1068" s="136"/>
      <c r="BM1068" s="136"/>
      <c r="BN1068" s="136"/>
      <c r="BO1068" s="136"/>
      <c r="BP1068" s="136"/>
      <c r="BQ1068" s="136"/>
      <c r="BR1068" s="136"/>
      <c r="BS1068" s="136"/>
      <c r="BT1068" s="136"/>
      <c r="BU1068" s="136"/>
      <c r="BV1068" s="136"/>
      <c r="BW1068" s="136"/>
      <c r="BX1068" s="136"/>
      <c r="BY1068" s="136"/>
      <c r="BZ1068" s="136"/>
      <c r="CA1068" s="136"/>
      <c r="CB1068" s="136"/>
      <c r="CC1068" s="136"/>
      <c r="CD1068" s="136"/>
      <c r="CE1068" s="136"/>
      <c r="CF1068" s="136"/>
      <c r="CG1068" s="136"/>
      <c r="CH1068" s="136"/>
      <c r="CI1068" s="136"/>
      <c r="CJ1068" s="136"/>
      <c r="CK1068" s="136"/>
      <c r="CL1068" s="136"/>
      <c r="CM1068" s="136"/>
      <c r="CN1068" s="136"/>
      <c r="CO1068" s="136"/>
      <c r="CP1068" s="136"/>
      <c r="CQ1068" s="136"/>
      <c r="CR1068" s="136"/>
      <c r="CS1068" s="136"/>
      <c r="CT1068" s="136"/>
      <c r="CU1068" s="136"/>
      <c r="CV1068" s="136"/>
      <c r="CW1068" s="136"/>
      <c r="CX1068" s="136"/>
      <c r="CY1068" s="136"/>
      <c r="CZ1068" s="136"/>
      <c r="DA1068" s="136"/>
      <c r="DB1068" s="136"/>
      <c r="DC1068" s="136"/>
      <c r="DD1068" s="136"/>
      <c r="DE1068" s="136"/>
      <c r="DF1068" s="136"/>
      <c r="DG1068" s="136"/>
      <c r="DH1068" s="136"/>
      <c r="DI1068" s="136"/>
      <c r="DJ1068" s="136"/>
      <c r="DK1068" s="136"/>
      <c r="DL1068" s="136"/>
      <c r="DM1068" s="136"/>
      <c r="DN1068" s="136"/>
      <c r="DO1068" s="136"/>
      <c r="DP1068" s="136"/>
      <c r="DQ1068" s="136"/>
      <c r="DR1068" s="136"/>
      <c r="DS1068" s="136"/>
      <c r="DT1068" s="136"/>
      <c r="DU1068" s="136"/>
      <c r="DV1068" s="136"/>
      <c r="DW1068" s="136"/>
      <c r="DX1068" s="136"/>
      <c r="DY1068" s="136"/>
      <c r="DZ1068" s="136"/>
      <c r="EA1068" s="136"/>
      <c r="EB1068" s="136"/>
      <c r="EC1068" s="136"/>
      <c r="ED1068" s="136"/>
      <c r="EE1068" s="136"/>
      <c r="EF1068" s="136"/>
      <c r="EG1068" s="136"/>
      <c r="EH1068" s="136"/>
      <c r="EI1068" s="136"/>
      <c r="EJ1068" s="136"/>
      <c r="EK1068" s="136"/>
      <c r="EL1068" s="136"/>
      <c r="EM1068" s="136"/>
      <c r="EN1068" s="136"/>
      <c r="EO1068" s="136"/>
      <c r="EP1068" s="136"/>
      <c r="EQ1068" s="136"/>
      <c r="ER1068" s="136"/>
      <c r="ES1068" s="136"/>
      <c r="ET1068" s="136"/>
      <c r="EU1068" s="136"/>
      <c r="EV1068" s="136"/>
      <c r="EW1068" s="136"/>
      <c r="EX1068" s="136"/>
      <c r="EY1068" s="136"/>
      <c r="EZ1068" s="136"/>
      <c r="FA1068" s="136"/>
      <c r="FB1068" s="136"/>
      <c r="FC1068" s="136"/>
      <c r="FD1068" s="136"/>
      <c r="FE1068" s="136"/>
      <c r="FF1068" s="136"/>
      <c r="FG1068" s="136"/>
      <c r="FH1068" s="136"/>
      <c r="FI1068" s="136"/>
      <c r="FJ1068" s="136"/>
      <c r="FK1068" s="136"/>
      <c r="FL1068" s="136"/>
      <c r="FM1068" s="136"/>
      <c r="FN1068" s="136"/>
      <c r="FO1068" s="136"/>
      <c r="FP1068" s="136"/>
      <c r="FQ1068" s="136"/>
      <c r="FR1068" s="136"/>
      <c r="FS1068" s="136"/>
      <c r="FT1068" s="136"/>
      <c r="FU1068" s="136"/>
      <c r="FV1068" s="136"/>
      <c r="FW1068" s="136"/>
      <c r="FX1068" s="136"/>
      <c r="FY1068" s="136"/>
      <c r="FZ1068" s="136"/>
      <c r="GA1068" s="136"/>
      <c r="GB1068" s="136"/>
      <c r="GC1068" s="136"/>
      <c r="GD1068" s="136"/>
      <c r="GE1068" s="136"/>
      <c r="GF1068" s="136"/>
      <c r="GG1068" s="136"/>
      <c r="GH1068" s="136"/>
      <c r="GI1068" s="136"/>
      <c r="GJ1068" s="136"/>
      <c r="GK1068" s="136"/>
      <c r="GL1068" s="136"/>
      <c r="GM1068" s="136"/>
      <c r="GN1068" s="136"/>
      <c r="GO1068" s="136"/>
      <c r="GP1068" s="136"/>
      <c r="GQ1068" s="136"/>
      <c r="GR1068" s="136"/>
      <c r="GS1068" s="136"/>
      <c r="GT1068" s="136"/>
      <c r="GU1068" s="136"/>
      <c r="GV1068" s="136"/>
      <c r="GW1068" s="136"/>
      <c r="GX1068" s="136"/>
      <c r="GY1068" s="136"/>
      <c r="GZ1068" s="136"/>
      <c r="HA1068" s="136"/>
      <c r="HB1068" s="136"/>
      <c r="HC1068" s="136"/>
      <c r="HD1068" s="136"/>
      <c r="HE1068" s="136"/>
      <c r="HF1068" s="136"/>
      <c r="HG1068" s="136"/>
      <c r="HH1068" s="136"/>
      <c r="HI1068" s="136"/>
      <c r="HJ1068" s="136"/>
      <c r="HK1068" s="136"/>
      <c r="HL1068" s="136"/>
      <c r="HM1068" s="136"/>
      <c r="HN1068" s="136"/>
      <c r="HO1068" s="136"/>
      <c r="HP1068" s="136"/>
      <c r="HQ1068" s="136"/>
      <c r="HR1068" s="136"/>
      <c r="HS1068" s="136"/>
      <c r="HT1068" s="136"/>
      <c r="HU1068" s="136"/>
      <c r="HV1068" s="136"/>
      <c r="HW1068" s="136"/>
      <c r="HX1068" s="136"/>
      <c r="HY1068" s="136"/>
      <c r="HZ1068" s="136"/>
      <c r="IA1068" s="136"/>
      <c r="IB1068" s="136"/>
      <c r="IC1068" s="136"/>
      <c r="ID1068" s="136"/>
      <c r="IE1068" s="136"/>
      <c r="IF1068" s="136"/>
      <c r="IG1068" s="136"/>
    </row>
    <row r="1069" spans="1:241" ht="21" customHeight="1" x14ac:dyDescent="0.3">
      <c r="A1069" s="134">
        <v>2014</v>
      </c>
      <c r="B1069" s="135"/>
      <c r="C1069" s="135"/>
      <c r="D1069" s="135"/>
      <c r="E1069" s="135"/>
      <c r="F1069" s="135"/>
      <c r="G1069" s="135"/>
      <c r="H1069" s="135"/>
      <c r="I1069" s="136"/>
      <c r="J1069" s="136"/>
      <c r="K1069" s="136"/>
      <c r="L1069" s="136"/>
      <c r="M1069" s="136"/>
      <c r="N1069" s="136"/>
      <c r="O1069" s="136"/>
      <c r="P1069" s="136"/>
      <c r="Q1069" s="136"/>
      <c r="R1069" s="136"/>
      <c r="S1069" s="136"/>
      <c r="T1069" s="136"/>
      <c r="U1069" s="136"/>
      <c r="V1069" s="136"/>
      <c r="W1069" s="136"/>
      <c r="X1069" s="136"/>
      <c r="Y1069" s="136"/>
      <c r="Z1069" s="136"/>
      <c r="AA1069" s="136"/>
      <c r="AB1069" s="136"/>
      <c r="AC1069" s="136"/>
      <c r="AD1069" s="136"/>
      <c r="AE1069" s="136"/>
      <c r="AF1069" s="136"/>
      <c r="AG1069" s="136"/>
      <c r="AH1069" s="136"/>
      <c r="AI1069" s="136"/>
      <c r="AJ1069" s="136"/>
      <c r="AK1069" s="136"/>
      <c r="AL1069" s="136"/>
      <c r="AM1069" s="136"/>
      <c r="AN1069" s="136"/>
      <c r="AO1069" s="136"/>
      <c r="AP1069" s="136"/>
      <c r="AQ1069" s="136"/>
      <c r="AR1069" s="136"/>
      <c r="AS1069" s="136"/>
      <c r="AT1069" s="136"/>
      <c r="AU1069" s="136"/>
      <c r="AV1069" s="136"/>
      <c r="AW1069" s="136"/>
      <c r="AX1069" s="136"/>
      <c r="AY1069" s="136"/>
      <c r="AZ1069" s="136"/>
      <c r="BA1069" s="136"/>
      <c r="BB1069" s="136"/>
      <c r="BC1069" s="136"/>
      <c r="BD1069" s="136"/>
      <c r="BE1069" s="136"/>
      <c r="BF1069" s="136"/>
      <c r="BG1069" s="136"/>
      <c r="BH1069" s="136"/>
      <c r="BI1069" s="136"/>
      <c r="BJ1069" s="136"/>
      <c r="BK1069" s="136"/>
      <c r="BL1069" s="136"/>
      <c r="BM1069" s="136"/>
      <c r="BN1069" s="136"/>
      <c r="BO1069" s="136"/>
      <c r="BP1069" s="136"/>
      <c r="BQ1069" s="136"/>
      <c r="BR1069" s="136"/>
      <c r="BS1069" s="136"/>
      <c r="BT1069" s="136"/>
      <c r="BU1069" s="136"/>
      <c r="BV1069" s="136"/>
      <c r="BW1069" s="136"/>
      <c r="BX1069" s="136"/>
      <c r="BY1069" s="136"/>
      <c r="BZ1069" s="136"/>
      <c r="CA1069" s="136"/>
      <c r="CB1069" s="136"/>
      <c r="CC1069" s="136"/>
      <c r="CD1069" s="136"/>
      <c r="CE1069" s="136"/>
      <c r="CF1069" s="136"/>
      <c r="CG1069" s="136"/>
      <c r="CH1069" s="136"/>
      <c r="CI1069" s="136"/>
      <c r="CJ1069" s="136"/>
      <c r="CK1069" s="136"/>
      <c r="CL1069" s="136"/>
      <c r="CM1069" s="136"/>
      <c r="CN1069" s="136"/>
      <c r="CO1069" s="136"/>
      <c r="CP1069" s="136"/>
      <c r="CQ1069" s="136"/>
      <c r="CR1069" s="136"/>
      <c r="CS1069" s="136"/>
      <c r="CT1069" s="136"/>
      <c r="CU1069" s="136"/>
      <c r="CV1069" s="136"/>
      <c r="CW1069" s="136"/>
      <c r="CX1069" s="136"/>
      <c r="CY1069" s="136"/>
      <c r="CZ1069" s="136"/>
      <c r="DA1069" s="136"/>
      <c r="DB1069" s="136"/>
      <c r="DC1069" s="136"/>
      <c r="DD1069" s="136"/>
      <c r="DE1069" s="136"/>
      <c r="DF1069" s="136"/>
      <c r="DG1069" s="136"/>
      <c r="DH1069" s="136"/>
      <c r="DI1069" s="136"/>
      <c r="DJ1069" s="136"/>
      <c r="DK1069" s="136"/>
      <c r="DL1069" s="136"/>
      <c r="DM1069" s="136"/>
      <c r="DN1069" s="136"/>
      <c r="DO1069" s="136"/>
      <c r="DP1069" s="136"/>
      <c r="DQ1069" s="136"/>
      <c r="DR1069" s="136"/>
      <c r="DS1069" s="136"/>
      <c r="DT1069" s="136"/>
      <c r="DU1069" s="136"/>
      <c r="DV1069" s="136"/>
      <c r="DW1069" s="136"/>
      <c r="DX1069" s="136"/>
      <c r="DY1069" s="136"/>
      <c r="DZ1069" s="136"/>
      <c r="EA1069" s="136"/>
      <c r="EB1069" s="136"/>
      <c r="EC1069" s="136"/>
      <c r="ED1069" s="136"/>
      <c r="EE1069" s="136"/>
      <c r="EF1069" s="136"/>
      <c r="EG1069" s="136"/>
      <c r="EH1069" s="136"/>
      <c r="EI1069" s="136"/>
      <c r="EJ1069" s="136"/>
      <c r="EK1069" s="136"/>
      <c r="EL1069" s="136"/>
      <c r="EM1069" s="136"/>
      <c r="EN1069" s="136"/>
      <c r="EO1069" s="136"/>
      <c r="EP1069" s="136"/>
      <c r="EQ1069" s="136"/>
      <c r="ER1069" s="136"/>
      <c r="ES1069" s="136"/>
      <c r="ET1069" s="136"/>
      <c r="EU1069" s="136"/>
      <c r="EV1069" s="136"/>
      <c r="EW1069" s="136"/>
      <c r="EX1069" s="136"/>
      <c r="EY1069" s="136"/>
      <c r="EZ1069" s="136"/>
      <c r="FA1069" s="136"/>
      <c r="FB1069" s="136"/>
      <c r="FC1069" s="136"/>
      <c r="FD1069" s="136"/>
      <c r="FE1069" s="136"/>
      <c r="FF1069" s="136"/>
      <c r="FG1069" s="136"/>
      <c r="FH1069" s="136"/>
      <c r="FI1069" s="136"/>
      <c r="FJ1069" s="136"/>
      <c r="FK1069" s="136"/>
      <c r="FL1069" s="136"/>
      <c r="FM1069" s="136"/>
      <c r="FN1069" s="136"/>
      <c r="FO1069" s="136"/>
      <c r="FP1069" s="136"/>
      <c r="FQ1069" s="136"/>
      <c r="FR1069" s="136"/>
      <c r="FS1069" s="136"/>
      <c r="FT1069" s="136"/>
      <c r="FU1069" s="136"/>
      <c r="FV1069" s="136"/>
      <c r="FW1069" s="136"/>
      <c r="FX1069" s="136"/>
      <c r="FY1069" s="136"/>
      <c r="FZ1069" s="136"/>
      <c r="GA1069" s="136"/>
      <c r="GB1069" s="136"/>
      <c r="GC1069" s="136"/>
      <c r="GD1069" s="136"/>
      <c r="GE1069" s="136"/>
      <c r="GF1069" s="136"/>
      <c r="GG1069" s="136"/>
      <c r="GH1069" s="136"/>
      <c r="GI1069" s="136"/>
      <c r="GJ1069" s="136"/>
      <c r="GK1069" s="136"/>
      <c r="GL1069" s="136"/>
      <c r="GM1069" s="136"/>
      <c r="GN1069" s="136"/>
      <c r="GO1069" s="136"/>
      <c r="GP1069" s="136"/>
      <c r="GQ1069" s="136"/>
      <c r="GR1069" s="136"/>
      <c r="GS1069" s="136"/>
      <c r="GT1069" s="136"/>
      <c r="GU1069" s="136"/>
      <c r="GV1069" s="136"/>
      <c r="GW1069" s="136"/>
      <c r="GX1069" s="136"/>
      <c r="GY1069" s="136"/>
      <c r="GZ1069" s="136"/>
      <c r="HA1069" s="136"/>
      <c r="HB1069" s="136"/>
      <c r="HC1069" s="136"/>
      <c r="HD1069" s="136"/>
      <c r="HE1069" s="136"/>
      <c r="HF1069" s="136"/>
      <c r="HG1069" s="136"/>
      <c r="HH1069" s="136"/>
      <c r="HI1069" s="136"/>
      <c r="HJ1069" s="136"/>
      <c r="HK1069" s="136"/>
      <c r="HL1069" s="136"/>
      <c r="HM1069" s="136"/>
      <c r="HN1069" s="136"/>
      <c r="HO1069" s="136"/>
      <c r="HP1069" s="136"/>
      <c r="HQ1069" s="136"/>
      <c r="HR1069" s="136"/>
      <c r="HS1069" s="136"/>
      <c r="HT1069" s="136"/>
      <c r="HU1069" s="136"/>
      <c r="HV1069" s="136"/>
      <c r="HW1069" s="136"/>
      <c r="HX1069" s="136"/>
      <c r="HY1069" s="136"/>
      <c r="HZ1069" s="136"/>
      <c r="IA1069" s="136"/>
      <c r="IB1069" s="136"/>
      <c r="IC1069" s="136"/>
      <c r="ID1069" s="136"/>
      <c r="IE1069" s="136"/>
      <c r="IF1069" s="136"/>
      <c r="IG1069" s="136"/>
    </row>
    <row r="1070" spans="1:241" ht="27.95" customHeight="1" x14ac:dyDescent="0.25">
      <c r="A1070" s="166" t="s">
        <v>177</v>
      </c>
      <c r="B1070" s="167" t="s">
        <v>0</v>
      </c>
      <c r="C1070" s="167" t="s">
        <v>1</v>
      </c>
      <c r="D1070" s="167" t="s">
        <v>2</v>
      </c>
      <c r="E1070" s="167" t="s">
        <v>877</v>
      </c>
      <c r="F1070" s="167" t="s">
        <v>50</v>
      </c>
      <c r="G1070" s="167" t="s">
        <v>52</v>
      </c>
      <c r="H1070" s="167" t="s">
        <v>13</v>
      </c>
      <c r="I1070" s="136"/>
      <c r="J1070" s="166" t="s">
        <v>177</v>
      </c>
      <c r="K1070" s="167" t="s">
        <v>0</v>
      </c>
      <c r="L1070" s="167" t="s">
        <v>1</v>
      </c>
      <c r="M1070" s="167" t="s">
        <v>2</v>
      </c>
      <c r="N1070" s="167" t="s">
        <v>877</v>
      </c>
      <c r="O1070" s="167" t="s">
        <v>50</v>
      </c>
      <c r="P1070" s="167" t="s">
        <v>52</v>
      </c>
      <c r="Q1070" s="167" t="s">
        <v>13</v>
      </c>
      <c r="R1070" s="136"/>
      <c r="S1070" s="136"/>
      <c r="T1070" s="136"/>
      <c r="U1070" s="136"/>
      <c r="V1070" s="136"/>
      <c r="W1070" s="136"/>
      <c r="X1070" s="136"/>
      <c r="Y1070" s="136"/>
      <c r="Z1070" s="136"/>
      <c r="AA1070" s="136"/>
      <c r="AB1070" s="136"/>
      <c r="AC1070" s="136"/>
      <c r="AD1070" s="136"/>
      <c r="AE1070" s="136"/>
      <c r="AF1070" s="136"/>
      <c r="AG1070" s="136"/>
      <c r="AH1070" s="136"/>
      <c r="AI1070" s="136"/>
      <c r="AJ1070" s="136"/>
      <c r="AK1070" s="136"/>
      <c r="AL1070" s="136"/>
      <c r="AM1070" s="136"/>
      <c r="AN1070" s="136"/>
      <c r="AO1070" s="136"/>
      <c r="AP1070" s="136"/>
      <c r="AQ1070" s="136"/>
      <c r="AR1070" s="136"/>
      <c r="AS1070" s="136"/>
      <c r="AT1070" s="136"/>
      <c r="AU1070" s="136"/>
      <c r="AV1070" s="136"/>
      <c r="AW1070" s="136"/>
      <c r="AX1070" s="136"/>
      <c r="AY1070" s="136"/>
      <c r="AZ1070" s="136"/>
      <c r="BA1070" s="136"/>
      <c r="BB1070" s="136"/>
      <c r="BC1070" s="136"/>
      <c r="BD1070" s="136"/>
      <c r="BE1070" s="136"/>
      <c r="BF1070" s="136"/>
      <c r="BG1070" s="136"/>
      <c r="BH1070" s="136"/>
      <c r="BI1070" s="136"/>
      <c r="BJ1070" s="136"/>
      <c r="BK1070" s="136"/>
      <c r="BL1070" s="136"/>
      <c r="BM1070" s="136"/>
      <c r="BN1070" s="136"/>
      <c r="BO1070" s="136"/>
      <c r="BP1070" s="136"/>
      <c r="BQ1070" s="136"/>
      <c r="BR1070" s="136"/>
      <c r="BS1070" s="136"/>
      <c r="BT1070" s="136"/>
      <c r="BU1070" s="136"/>
      <c r="BV1070" s="136"/>
      <c r="BW1070" s="136"/>
      <c r="BX1070" s="136"/>
      <c r="BY1070" s="136"/>
      <c r="BZ1070" s="136"/>
      <c r="CA1070" s="136"/>
      <c r="CB1070" s="136"/>
      <c r="CC1070" s="136"/>
      <c r="CD1070" s="136"/>
      <c r="CE1070" s="136"/>
      <c r="CF1070" s="136"/>
      <c r="CG1070" s="136"/>
      <c r="CH1070" s="136"/>
      <c r="CI1070" s="136"/>
      <c r="CJ1070" s="136"/>
      <c r="CK1070" s="136"/>
      <c r="CL1070" s="136"/>
      <c r="CM1070" s="136"/>
      <c r="CN1070" s="136"/>
      <c r="CO1070" s="136"/>
      <c r="CP1070" s="136"/>
      <c r="CQ1070" s="136"/>
      <c r="CR1070" s="136"/>
      <c r="CS1070" s="136"/>
      <c r="CT1070" s="136"/>
      <c r="CU1070" s="136"/>
      <c r="CV1070" s="136"/>
      <c r="CW1070" s="136"/>
      <c r="CX1070" s="136"/>
      <c r="CY1070" s="136"/>
      <c r="CZ1070" s="136"/>
      <c r="DA1070" s="136"/>
      <c r="DB1070" s="136"/>
      <c r="DC1070" s="136"/>
      <c r="DD1070" s="136"/>
      <c r="DE1070" s="136"/>
      <c r="DF1070" s="136"/>
      <c r="DG1070" s="136"/>
      <c r="DH1070" s="136"/>
      <c r="DI1070" s="136"/>
      <c r="DJ1070" s="136"/>
      <c r="DK1070" s="136"/>
      <c r="DL1070" s="136"/>
      <c r="DM1070" s="136"/>
      <c r="DN1070" s="136"/>
      <c r="DO1070" s="136"/>
      <c r="DP1070" s="136"/>
      <c r="DQ1070" s="136"/>
      <c r="DR1070" s="136"/>
      <c r="DS1070" s="136"/>
      <c r="DT1070" s="136"/>
      <c r="DU1070" s="136"/>
      <c r="DV1070" s="136"/>
      <c r="DW1070" s="136"/>
      <c r="DX1070" s="136"/>
      <c r="DY1070" s="136"/>
      <c r="DZ1070" s="136"/>
      <c r="EA1070" s="136"/>
      <c r="EB1070" s="136"/>
      <c r="EC1070" s="136"/>
      <c r="ED1070" s="136"/>
      <c r="EE1070" s="136"/>
      <c r="EF1070" s="136"/>
      <c r="EG1070" s="136"/>
      <c r="EH1070" s="136"/>
      <c r="EI1070" s="136"/>
      <c r="EJ1070" s="136"/>
      <c r="EK1070" s="136"/>
      <c r="EL1070" s="136"/>
      <c r="EM1070" s="136"/>
      <c r="EN1070" s="136"/>
      <c r="EO1070" s="136"/>
      <c r="EP1070" s="136"/>
      <c r="EQ1070" s="136"/>
      <c r="ER1070" s="136"/>
      <c r="ES1070" s="136"/>
      <c r="ET1070" s="136"/>
      <c r="EU1070" s="136"/>
      <c r="EV1070" s="136"/>
      <c r="EW1070" s="136"/>
      <c r="EX1070" s="136"/>
      <c r="EY1070" s="136"/>
      <c r="EZ1070" s="136"/>
      <c r="FA1070" s="136"/>
      <c r="FB1070" s="136"/>
      <c r="FC1070" s="136"/>
      <c r="FD1070" s="136"/>
      <c r="FE1070" s="136"/>
      <c r="FF1070" s="136"/>
      <c r="FG1070" s="136"/>
      <c r="FH1070" s="136"/>
      <c r="FI1070" s="136"/>
      <c r="FJ1070" s="136"/>
      <c r="FK1070" s="136"/>
      <c r="FL1070" s="136"/>
      <c r="FM1070" s="136"/>
      <c r="FN1070" s="136"/>
      <c r="FO1070" s="136"/>
      <c r="FP1070" s="136"/>
      <c r="FQ1070" s="136"/>
      <c r="FR1070" s="136"/>
      <c r="FS1070" s="136"/>
      <c r="FT1070" s="136"/>
      <c r="FU1070" s="136"/>
      <c r="FV1070" s="136"/>
      <c r="FW1070" s="136"/>
      <c r="FX1070" s="136"/>
      <c r="FY1070" s="136"/>
      <c r="FZ1070" s="136"/>
      <c r="GA1070" s="136"/>
      <c r="GB1070" s="136"/>
      <c r="GC1070" s="136"/>
      <c r="GD1070" s="136"/>
      <c r="GE1070" s="136"/>
      <c r="GF1070" s="136"/>
      <c r="GG1070" s="136"/>
      <c r="GH1070" s="136"/>
      <c r="GI1070" s="136"/>
      <c r="GJ1070" s="136"/>
      <c r="GK1070" s="136"/>
      <c r="GL1070" s="136"/>
      <c r="GM1070" s="136"/>
      <c r="GN1070" s="136"/>
      <c r="GO1070" s="136"/>
      <c r="GP1070" s="136"/>
      <c r="GQ1070" s="136"/>
      <c r="GR1070" s="136"/>
      <c r="GS1070" s="136"/>
      <c r="GT1070" s="136"/>
      <c r="GU1070" s="136"/>
      <c r="GV1070" s="136"/>
      <c r="GW1070" s="136"/>
      <c r="GX1070" s="136"/>
      <c r="GY1070" s="136"/>
      <c r="GZ1070" s="136"/>
      <c r="HA1070" s="136"/>
      <c r="HB1070" s="136"/>
      <c r="HC1070" s="136"/>
      <c r="HD1070" s="136"/>
      <c r="HE1070" s="136"/>
      <c r="HF1070" s="136"/>
      <c r="HG1070" s="136"/>
      <c r="HH1070" s="136"/>
      <c r="HI1070" s="136"/>
      <c r="HJ1070" s="136"/>
      <c r="HK1070" s="136"/>
      <c r="HL1070" s="136"/>
      <c r="HM1070" s="136"/>
      <c r="HN1070" s="136"/>
      <c r="HO1070" s="136"/>
      <c r="HP1070" s="136"/>
      <c r="HQ1070" s="136"/>
      <c r="HR1070" s="136"/>
      <c r="HS1070" s="136"/>
      <c r="HT1070" s="136"/>
      <c r="HU1070" s="136"/>
      <c r="HV1070" s="136"/>
      <c r="HW1070" s="136"/>
      <c r="HX1070" s="136"/>
      <c r="HY1070" s="136"/>
      <c r="HZ1070" s="136"/>
      <c r="IA1070" s="136"/>
      <c r="IB1070" s="136"/>
      <c r="IC1070" s="136"/>
      <c r="ID1070" s="136"/>
      <c r="IE1070" s="136"/>
      <c r="IF1070" s="136"/>
      <c r="IG1070" s="136"/>
    </row>
    <row r="1071" spans="1:241" ht="15" customHeight="1" x14ac:dyDescent="0.25">
      <c r="A1071" s="197" t="s">
        <v>578</v>
      </c>
      <c r="B1071" s="205">
        <v>6971410</v>
      </c>
      <c r="C1071" s="205">
        <v>2059265</v>
      </c>
      <c r="D1071" s="205">
        <v>1068086</v>
      </c>
      <c r="E1071" s="205">
        <v>859775</v>
      </c>
      <c r="F1071" s="205">
        <v>1644896</v>
      </c>
      <c r="G1071" s="205">
        <v>389690</v>
      </c>
      <c r="H1071" s="242">
        <v>12993122</v>
      </c>
      <c r="I1071" s="136"/>
      <c r="J1071" s="197" t="s">
        <v>610</v>
      </c>
      <c r="K1071" s="205">
        <v>5193961</v>
      </c>
      <c r="L1071" s="205">
        <v>2239213</v>
      </c>
      <c r="M1071" s="205">
        <v>1001480</v>
      </c>
      <c r="N1071" s="205">
        <v>1032250</v>
      </c>
      <c r="O1071" s="205">
        <v>1833925</v>
      </c>
      <c r="P1071" s="205">
        <v>299028</v>
      </c>
      <c r="Q1071" s="242">
        <v>11599857</v>
      </c>
      <c r="R1071" s="136"/>
      <c r="S1071" s="136"/>
      <c r="T1071" s="136"/>
      <c r="U1071" s="136"/>
      <c r="V1071" s="136"/>
      <c r="W1071" s="136"/>
      <c r="X1071" s="136"/>
      <c r="Y1071" s="136"/>
      <c r="Z1071" s="136"/>
      <c r="AA1071" s="136"/>
      <c r="AB1071" s="136"/>
      <c r="AC1071" s="136"/>
      <c r="AD1071" s="136"/>
      <c r="AE1071" s="136"/>
      <c r="AF1071" s="136"/>
      <c r="AG1071" s="136"/>
      <c r="AH1071" s="136"/>
      <c r="AI1071" s="136"/>
      <c r="AJ1071" s="136"/>
      <c r="AK1071" s="136"/>
      <c r="AL1071" s="136"/>
      <c r="AM1071" s="136"/>
      <c r="AN1071" s="136"/>
      <c r="AO1071" s="136"/>
      <c r="AP1071" s="136"/>
      <c r="AQ1071" s="136"/>
      <c r="AR1071" s="136"/>
      <c r="AS1071" s="136"/>
      <c r="AT1071" s="136"/>
      <c r="AU1071" s="136"/>
      <c r="AV1071" s="136"/>
      <c r="AW1071" s="136"/>
      <c r="AX1071" s="136"/>
      <c r="AY1071" s="136"/>
      <c r="AZ1071" s="136"/>
      <c r="BA1071" s="136"/>
      <c r="BB1071" s="136"/>
      <c r="BC1071" s="136"/>
      <c r="BD1071" s="136"/>
      <c r="BE1071" s="136"/>
      <c r="BF1071" s="136"/>
      <c r="BG1071" s="136"/>
      <c r="BH1071" s="136"/>
      <c r="BI1071" s="136"/>
      <c r="BJ1071" s="136"/>
      <c r="BK1071" s="136"/>
      <c r="BL1071" s="136"/>
      <c r="BM1071" s="136"/>
      <c r="BN1071" s="136"/>
      <c r="BO1071" s="136"/>
      <c r="BP1071" s="136"/>
      <c r="BQ1071" s="136"/>
      <c r="BR1071" s="136"/>
      <c r="BS1071" s="136"/>
      <c r="BT1071" s="136"/>
      <c r="BU1071" s="136"/>
      <c r="BV1071" s="136"/>
      <c r="BW1071" s="136"/>
      <c r="BX1071" s="136"/>
      <c r="BY1071" s="136"/>
      <c r="BZ1071" s="136"/>
      <c r="CA1071" s="136"/>
      <c r="CB1071" s="136"/>
      <c r="CC1071" s="136"/>
      <c r="CD1071" s="136"/>
      <c r="CE1071" s="136"/>
      <c r="CF1071" s="136"/>
      <c r="CG1071" s="136"/>
      <c r="CH1071" s="136"/>
      <c r="CI1071" s="136"/>
      <c r="CJ1071" s="136"/>
      <c r="CK1071" s="136"/>
      <c r="CL1071" s="136"/>
      <c r="CM1071" s="136"/>
      <c r="CN1071" s="136"/>
      <c r="CO1071" s="136"/>
      <c r="CP1071" s="136"/>
      <c r="CQ1071" s="136"/>
      <c r="CR1071" s="136"/>
      <c r="CS1071" s="136"/>
      <c r="CT1071" s="136"/>
      <c r="CU1071" s="136"/>
      <c r="CV1071" s="136"/>
      <c r="CW1071" s="136"/>
      <c r="CX1071" s="136"/>
      <c r="CY1071" s="136"/>
      <c r="CZ1071" s="136"/>
      <c r="DA1071" s="136"/>
      <c r="DB1071" s="136"/>
      <c r="DC1071" s="136"/>
      <c r="DD1071" s="136"/>
      <c r="DE1071" s="136"/>
      <c r="DF1071" s="136"/>
      <c r="DG1071" s="136"/>
      <c r="DH1071" s="136"/>
      <c r="DI1071" s="136"/>
      <c r="DJ1071" s="136"/>
      <c r="DK1071" s="136"/>
      <c r="DL1071" s="136"/>
      <c r="DM1071" s="136"/>
      <c r="DN1071" s="136"/>
      <c r="DO1071" s="136"/>
      <c r="DP1071" s="136"/>
      <c r="DQ1071" s="136"/>
      <c r="DR1071" s="136"/>
      <c r="DS1071" s="136"/>
      <c r="DT1071" s="136"/>
      <c r="DU1071" s="136"/>
      <c r="DV1071" s="136"/>
      <c r="DW1071" s="136"/>
      <c r="DX1071" s="136"/>
      <c r="DY1071" s="136"/>
      <c r="DZ1071" s="136"/>
      <c r="EA1071" s="136"/>
      <c r="EB1071" s="136"/>
      <c r="EC1071" s="136"/>
      <c r="ED1071" s="136"/>
      <c r="EE1071" s="136"/>
      <c r="EF1071" s="136"/>
      <c r="EG1071" s="136"/>
      <c r="EH1071" s="136"/>
      <c r="EI1071" s="136"/>
      <c r="EJ1071" s="136"/>
      <c r="EK1071" s="136"/>
      <c r="EL1071" s="136"/>
      <c r="EM1071" s="136"/>
      <c r="EN1071" s="136"/>
      <c r="EO1071" s="136"/>
      <c r="EP1071" s="136"/>
      <c r="EQ1071" s="136"/>
      <c r="ER1071" s="136"/>
      <c r="ES1071" s="136"/>
      <c r="ET1071" s="136"/>
      <c r="EU1071" s="136"/>
      <c r="EV1071" s="136"/>
      <c r="EW1071" s="136"/>
      <c r="EX1071" s="136"/>
      <c r="EY1071" s="136"/>
      <c r="EZ1071" s="136"/>
      <c r="FA1071" s="136"/>
      <c r="FB1071" s="136"/>
      <c r="FC1071" s="136"/>
      <c r="FD1071" s="136"/>
      <c r="FE1071" s="136"/>
      <c r="FF1071" s="136"/>
      <c r="FG1071" s="136"/>
      <c r="FH1071" s="136"/>
      <c r="FI1071" s="136"/>
      <c r="FJ1071" s="136"/>
      <c r="FK1071" s="136"/>
      <c r="FL1071" s="136"/>
      <c r="FM1071" s="136"/>
      <c r="FN1071" s="136"/>
      <c r="FO1071" s="136"/>
      <c r="FP1071" s="136"/>
      <c r="FQ1071" s="136"/>
      <c r="FR1071" s="136"/>
      <c r="FS1071" s="136"/>
      <c r="FT1071" s="136"/>
      <c r="FU1071" s="136"/>
      <c r="FV1071" s="136"/>
      <c r="FW1071" s="136"/>
      <c r="FX1071" s="136"/>
      <c r="FY1071" s="136"/>
      <c r="FZ1071" s="136"/>
      <c r="GA1071" s="136"/>
      <c r="GB1071" s="136"/>
      <c r="GC1071" s="136"/>
      <c r="GD1071" s="136"/>
      <c r="GE1071" s="136"/>
      <c r="GF1071" s="136"/>
      <c r="GG1071" s="136"/>
      <c r="GH1071" s="136"/>
      <c r="GI1071" s="136"/>
      <c r="GJ1071" s="136"/>
      <c r="GK1071" s="136"/>
      <c r="GL1071" s="136"/>
      <c r="GM1071" s="136"/>
      <c r="GN1071" s="136"/>
      <c r="GO1071" s="136"/>
      <c r="GP1071" s="136"/>
      <c r="GQ1071" s="136"/>
      <c r="GR1071" s="136"/>
      <c r="GS1071" s="136"/>
      <c r="GT1071" s="136"/>
      <c r="GU1071" s="136"/>
      <c r="GV1071" s="136"/>
      <c r="GW1071" s="136"/>
      <c r="GX1071" s="136"/>
      <c r="GY1071" s="136"/>
      <c r="GZ1071" s="136"/>
      <c r="HA1071" s="136"/>
      <c r="HB1071" s="136"/>
      <c r="HC1071" s="136"/>
      <c r="HD1071" s="136"/>
      <c r="HE1071" s="136"/>
      <c r="HF1071" s="136"/>
      <c r="HG1071" s="136"/>
      <c r="HH1071" s="136"/>
      <c r="HI1071" s="136"/>
      <c r="HJ1071" s="136"/>
      <c r="HK1071" s="136"/>
      <c r="HL1071" s="136"/>
      <c r="HM1071" s="136"/>
      <c r="HN1071" s="136"/>
      <c r="HO1071" s="136"/>
      <c r="HP1071" s="136"/>
      <c r="HQ1071" s="136"/>
      <c r="HR1071" s="136"/>
      <c r="HS1071" s="136"/>
      <c r="HT1071" s="136"/>
      <c r="HU1071" s="136"/>
      <c r="HV1071" s="136"/>
      <c r="HW1071" s="136"/>
      <c r="HX1071" s="136"/>
      <c r="HY1071" s="136"/>
      <c r="HZ1071" s="136"/>
      <c r="IA1071" s="136"/>
      <c r="IB1071" s="136"/>
      <c r="IC1071" s="136"/>
      <c r="ID1071" s="136"/>
      <c r="IE1071" s="136"/>
      <c r="IF1071" s="136"/>
      <c r="IG1071" s="136"/>
    </row>
    <row r="1072" spans="1:241" ht="15" customHeight="1" x14ac:dyDescent="0.25">
      <c r="A1072" s="197" t="s">
        <v>579</v>
      </c>
      <c r="B1072" s="205">
        <v>6789051</v>
      </c>
      <c r="C1072" s="205">
        <v>2122570</v>
      </c>
      <c r="D1072" s="205">
        <v>885356</v>
      </c>
      <c r="E1072" s="205">
        <v>1189694</v>
      </c>
      <c r="F1072" s="205">
        <v>1612366</v>
      </c>
      <c r="G1072" s="205">
        <v>247025</v>
      </c>
      <c r="H1072" s="242">
        <v>12846062</v>
      </c>
      <c r="I1072" s="136"/>
      <c r="J1072" s="197" t="s">
        <v>611</v>
      </c>
      <c r="K1072" s="205">
        <v>4549437</v>
      </c>
      <c r="L1072" s="205">
        <v>2496034</v>
      </c>
      <c r="M1072" s="205">
        <v>891712</v>
      </c>
      <c r="N1072" s="205">
        <v>1122649</v>
      </c>
      <c r="O1072" s="205">
        <v>2396263</v>
      </c>
      <c r="P1072" s="205">
        <v>309085</v>
      </c>
      <c r="Q1072" s="242">
        <v>11765180</v>
      </c>
      <c r="R1072" s="136"/>
      <c r="S1072" s="136"/>
      <c r="T1072" s="136"/>
      <c r="U1072" s="136"/>
      <c r="V1072" s="136"/>
      <c r="W1072" s="136"/>
      <c r="X1072" s="136"/>
      <c r="Y1072" s="136"/>
      <c r="Z1072" s="136"/>
      <c r="AA1072" s="136"/>
      <c r="AB1072" s="136"/>
      <c r="AC1072" s="136"/>
      <c r="AD1072" s="136"/>
      <c r="AE1072" s="136"/>
      <c r="AF1072" s="136"/>
      <c r="AG1072" s="136"/>
      <c r="AH1072" s="136"/>
      <c r="AI1072" s="136"/>
      <c r="AJ1072" s="136"/>
      <c r="AK1072" s="136"/>
      <c r="AL1072" s="136"/>
      <c r="AM1072" s="136"/>
      <c r="AN1072" s="136"/>
      <c r="AO1072" s="136"/>
      <c r="AP1072" s="136"/>
      <c r="AQ1072" s="136"/>
      <c r="AR1072" s="136"/>
      <c r="AS1072" s="136"/>
      <c r="AT1072" s="136"/>
      <c r="AU1072" s="136"/>
      <c r="AV1072" s="136"/>
      <c r="AW1072" s="136"/>
      <c r="AX1072" s="136"/>
      <c r="AY1072" s="136"/>
      <c r="AZ1072" s="136"/>
      <c r="BA1072" s="136"/>
      <c r="BB1072" s="136"/>
      <c r="BC1072" s="136"/>
      <c r="BD1072" s="136"/>
      <c r="BE1072" s="136"/>
      <c r="BF1072" s="136"/>
      <c r="BG1072" s="136"/>
      <c r="BH1072" s="136"/>
      <c r="BI1072" s="136"/>
      <c r="BJ1072" s="136"/>
      <c r="BK1072" s="136"/>
      <c r="BL1072" s="136"/>
      <c r="BM1072" s="136"/>
      <c r="BN1072" s="136"/>
      <c r="BO1072" s="136"/>
      <c r="BP1072" s="136"/>
      <c r="BQ1072" s="136"/>
      <c r="BR1072" s="136"/>
      <c r="BS1072" s="136"/>
      <c r="BT1072" s="136"/>
      <c r="BU1072" s="136"/>
      <c r="BV1072" s="136"/>
      <c r="BW1072" s="136"/>
      <c r="BX1072" s="136"/>
      <c r="BY1072" s="136"/>
      <c r="BZ1072" s="136"/>
      <c r="CA1072" s="136"/>
      <c r="CB1072" s="136"/>
      <c r="CC1072" s="136"/>
      <c r="CD1072" s="136"/>
      <c r="CE1072" s="136"/>
      <c r="CF1072" s="136"/>
      <c r="CG1072" s="136"/>
      <c r="CH1072" s="136"/>
      <c r="CI1072" s="136"/>
      <c r="CJ1072" s="136"/>
      <c r="CK1072" s="136"/>
      <c r="CL1072" s="136"/>
      <c r="CM1072" s="136"/>
      <c r="CN1072" s="136"/>
      <c r="CO1072" s="136"/>
      <c r="CP1072" s="136"/>
      <c r="CQ1072" s="136"/>
      <c r="CR1072" s="136"/>
      <c r="CS1072" s="136"/>
      <c r="CT1072" s="136"/>
      <c r="CU1072" s="136"/>
      <c r="CV1072" s="136"/>
      <c r="CW1072" s="136"/>
      <c r="CX1072" s="136"/>
      <c r="CY1072" s="136"/>
      <c r="CZ1072" s="136"/>
      <c r="DA1072" s="136"/>
      <c r="DB1072" s="136"/>
      <c r="DC1072" s="136"/>
      <c r="DD1072" s="136"/>
      <c r="DE1072" s="136"/>
      <c r="DF1072" s="136"/>
      <c r="DG1072" s="136"/>
      <c r="DH1072" s="136"/>
      <c r="DI1072" s="136"/>
      <c r="DJ1072" s="136"/>
      <c r="DK1072" s="136"/>
      <c r="DL1072" s="136"/>
      <c r="DM1072" s="136"/>
      <c r="DN1072" s="136"/>
      <c r="DO1072" s="136"/>
      <c r="DP1072" s="136"/>
      <c r="DQ1072" s="136"/>
      <c r="DR1072" s="136"/>
      <c r="DS1072" s="136"/>
      <c r="DT1072" s="136"/>
      <c r="DU1072" s="136"/>
      <c r="DV1072" s="136"/>
      <c r="DW1072" s="136"/>
      <c r="DX1072" s="136"/>
      <c r="DY1072" s="136"/>
      <c r="DZ1072" s="136"/>
      <c r="EA1072" s="136"/>
      <c r="EB1072" s="136"/>
      <c r="EC1072" s="136"/>
      <c r="ED1072" s="136"/>
      <c r="EE1072" s="136"/>
      <c r="EF1072" s="136"/>
      <c r="EG1072" s="136"/>
      <c r="EH1072" s="136"/>
      <c r="EI1072" s="136"/>
      <c r="EJ1072" s="136"/>
      <c r="EK1072" s="136"/>
      <c r="EL1072" s="136"/>
      <c r="EM1072" s="136"/>
      <c r="EN1072" s="136"/>
      <c r="EO1072" s="136"/>
      <c r="EP1072" s="136"/>
      <c r="EQ1072" s="136"/>
      <c r="ER1072" s="136"/>
      <c r="ES1072" s="136"/>
      <c r="ET1072" s="136"/>
      <c r="EU1072" s="136"/>
      <c r="EV1072" s="136"/>
      <c r="EW1072" s="136"/>
      <c r="EX1072" s="136"/>
      <c r="EY1072" s="136"/>
      <c r="EZ1072" s="136"/>
      <c r="FA1072" s="136"/>
      <c r="FB1072" s="136"/>
      <c r="FC1072" s="136"/>
      <c r="FD1072" s="136"/>
      <c r="FE1072" s="136"/>
      <c r="FF1072" s="136"/>
      <c r="FG1072" s="136"/>
      <c r="FH1072" s="136"/>
      <c r="FI1072" s="136"/>
      <c r="FJ1072" s="136"/>
      <c r="FK1072" s="136"/>
      <c r="FL1072" s="136"/>
      <c r="FM1072" s="136"/>
      <c r="FN1072" s="136"/>
      <c r="FO1072" s="136"/>
      <c r="FP1072" s="136"/>
      <c r="FQ1072" s="136"/>
      <c r="FR1072" s="136"/>
      <c r="FS1072" s="136"/>
      <c r="FT1072" s="136"/>
      <c r="FU1072" s="136"/>
      <c r="FV1072" s="136"/>
      <c r="FW1072" s="136"/>
      <c r="FX1072" s="136"/>
      <c r="FY1072" s="136"/>
      <c r="FZ1072" s="136"/>
      <c r="GA1072" s="136"/>
      <c r="GB1072" s="136"/>
      <c r="GC1072" s="136"/>
      <c r="GD1072" s="136"/>
      <c r="GE1072" s="136"/>
      <c r="GF1072" s="136"/>
      <c r="GG1072" s="136"/>
      <c r="GH1072" s="136"/>
      <c r="GI1072" s="136"/>
      <c r="GJ1072" s="136"/>
      <c r="GK1072" s="136"/>
      <c r="GL1072" s="136"/>
      <c r="GM1072" s="136"/>
      <c r="GN1072" s="136"/>
      <c r="GO1072" s="136"/>
      <c r="GP1072" s="136"/>
      <c r="GQ1072" s="136"/>
      <c r="GR1072" s="136"/>
      <c r="GS1072" s="136"/>
      <c r="GT1072" s="136"/>
      <c r="GU1072" s="136"/>
      <c r="GV1072" s="136"/>
      <c r="GW1072" s="136"/>
      <c r="GX1072" s="136"/>
      <c r="GY1072" s="136"/>
      <c r="GZ1072" s="136"/>
      <c r="HA1072" s="136"/>
      <c r="HB1072" s="136"/>
      <c r="HC1072" s="136"/>
      <c r="HD1072" s="136"/>
      <c r="HE1072" s="136"/>
      <c r="HF1072" s="136"/>
      <c r="HG1072" s="136"/>
      <c r="HH1072" s="136"/>
      <c r="HI1072" s="136"/>
      <c r="HJ1072" s="136"/>
      <c r="HK1072" s="136"/>
      <c r="HL1072" s="136"/>
      <c r="HM1072" s="136"/>
      <c r="HN1072" s="136"/>
      <c r="HO1072" s="136"/>
      <c r="HP1072" s="136"/>
      <c r="HQ1072" s="136"/>
      <c r="HR1072" s="136"/>
      <c r="HS1072" s="136"/>
      <c r="HT1072" s="136"/>
      <c r="HU1072" s="136"/>
      <c r="HV1072" s="136"/>
      <c r="HW1072" s="136"/>
      <c r="HX1072" s="136"/>
      <c r="HY1072" s="136"/>
      <c r="HZ1072" s="136"/>
      <c r="IA1072" s="136"/>
      <c r="IB1072" s="136"/>
      <c r="IC1072" s="136"/>
      <c r="ID1072" s="136"/>
      <c r="IE1072" s="136"/>
      <c r="IF1072" s="136"/>
      <c r="IG1072" s="136"/>
    </row>
    <row r="1073" spans="1:241" ht="15" customHeight="1" x14ac:dyDescent="0.25">
      <c r="A1073" s="197" t="s">
        <v>738</v>
      </c>
      <c r="B1073" s="205">
        <v>8630837</v>
      </c>
      <c r="C1073" s="205">
        <v>2590179</v>
      </c>
      <c r="D1073" s="205">
        <v>1432052</v>
      </c>
      <c r="E1073" s="205">
        <v>1283949</v>
      </c>
      <c r="F1073" s="205">
        <v>1392037</v>
      </c>
      <c r="G1073" s="205">
        <v>305591</v>
      </c>
      <c r="H1073" s="242">
        <v>15634645</v>
      </c>
      <c r="I1073" s="136"/>
      <c r="J1073" s="197" t="s">
        <v>612</v>
      </c>
      <c r="K1073" s="205">
        <v>5164779</v>
      </c>
      <c r="L1073" s="205">
        <v>2573898</v>
      </c>
      <c r="M1073" s="205">
        <v>1161471</v>
      </c>
      <c r="N1073" s="205">
        <v>1171015</v>
      </c>
      <c r="O1073" s="205">
        <v>2217505</v>
      </c>
      <c r="P1073" s="205">
        <v>656044</v>
      </c>
      <c r="Q1073" s="242">
        <v>12944712</v>
      </c>
      <c r="R1073" s="136"/>
      <c r="S1073" s="136"/>
      <c r="T1073" s="136"/>
      <c r="U1073" s="136"/>
      <c r="V1073" s="136"/>
      <c r="W1073" s="136"/>
      <c r="X1073" s="136"/>
      <c r="Y1073" s="136"/>
      <c r="Z1073" s="136"/>
      <c r="AA1073" s="136"/>
      <c r="AB1073" s="136"/>
      <c r="AC1073" s="136"/>
      <c r="AD1073" s="136"/>
      <c r="AE1073" s="136"/>
      <c r="AF1073" s="136"/>
      <c r="AG1073" s="136"/>
      <c r="AH1073" s="136"/>
      <c r="AI1073" s="136"/>
      <c r="AJ1073" s="136"/>
      <c r="AK1073" s="136"/>
      <c r="AL1073" s="136"/>
      <c r="AM1073" s="136"/>
      <c r="AN1073" s="136"/>
      <c r="AO1073" s="136"/>
      <c r="AP1073" s="136"/>
      <c r="AQ1073" s="136"/>
      <c r="AR1073" s="136"/>
      <c r="AS1073" s="136"/>
      <c r="AT1073" s="136"/>
      <c r="AU1073" s="136"/>
      <c r="AV1073" s="136"/>
      <c r="AW1073" s="136"/>
      <c r="AX1073" s="136"/>
      <c r="AY1073" s="136"/>
      <c r="AZ1073" s="136"/>
      <c r="BA1073" s="136"/>
      <c r="BB1073" s="136"/>
      <c r="BC1073" s="136"/>
      <c r="BD1073" s="136"/>
      <c r="BE1073" s="136"/>
      <c r="BF1073" s="136"/>
      <c r="BG1073" s="136"/>
      <c r="BH1073" s="136"/>
      <c r="BI1073" s="136"/>
      <c r="BJ1073" s="136"/>
      <c r="BK1073" s="136"/>
      <c r="BL1073" s="136"/>
      <c r="BM1073" s="136"/>
      <c r="BN1073" s="136"/>
      <c r="BO1073" s="136"/>
      <c r="BP1073" s="136"/>
      <c r="BQ1073" s="136"/>
      <c r="BR1073" s="136"/>
      <c r="BS1073" s="136"/>
      <c r="BT1073" s="136"/>
      <c r="BU1073" s="136"/>
      <c r="BV1073" s="136"/>
      <c r="BW1073" s="136"/>
      <c r="BX1073" s="136"/>
      <c r="BY1073" s="136"/>
      <c r="BZ1073" s="136"/>
      <c r="CA1073" s="136"/>
      <c r="CB1073" s="136"/>
      <c r="CC1073" s="136"/>
      <c r="CD1073" s="136"/>
      <c r="CE1073" s="136"/>
      <c r="CF1073" s="136"/>
      <c r="CG1073" s="136"/>
      <c r="CH1073" s="136"/>
      <c r="CI1073" s="136"/>
      <c r="CJ1073" s="136"/>
      <c r="CK1073" s="136"/>
      <c r="CL1073" s="136"/>
      <c r="CM1073" s="136"/>
      <c r="CN1073" s="136"/>
      <c r="CO1073" s="136"/>
      <c r="CP1073" s="136"/>
      <c r="CQ1073" s="136"/>
      <c r="CR1073" s="136"/>
      <c r="CS1073" s="136"/>
      <c r="CT1073" s="136"/>
      <c r="CU1073" s="136"/>
      <c r="CV1073" s="136"/>
      <c r="CW1073" s="136"/>
      <c r="CX1073" s="136"/>
      <c r="CY1073" s="136"/>
      <c r="CZ1073" s="136"/>
      <c r="DA1073" s="136"/>
      <c r="DB1073" s="136"/>
      <c r="DC1073" s="136"/>
      <c r="DD1073" s="136"/>
      <c r="DE1073" s="136"/>
      <c r="DF1073" s="136"/>
      <c r="DG1073" s="136"/>
      <c r="DH1073" s="136"/>
      <c r="DI1073" s="136"/>
      <c r="DJ1073" s="136"/>
      <c r="DK1073" s="136"/>
      <c r="DL1073" s="136"/>
      <c r="DM1073" s="136"/>
      <c r="DN1073" s="136"/>
      <c r="DO1073" s="136"/>
      <c r="DP1073" s="136"/>
      <c r="DQ1073" s="136"/>
      <c r="DR1073" s="136"/>
      <c r="DS1073" s="136"/>
      <c r="DT1073" s="136"/>
      <c r="DU1073" s="136"/>
      <c r="DV1073" s="136"/>
      <c r="DW1073" s="136"/>
      <c r="DX1073" s="136"/>
      <c r="DY1073" s="136"/>
      <c r="DZ1073" s="136"/>
      <c r="EA1073" s="136"/>
      <c r="EB1073" s="136"/>
      <c r="EC1073" s="136"/>
      <c r="ED1073" s="136"/>
      <c r="EE1073" s="136"/>
      <c r="EF1073" s="136"/>
      <c r="EG1073" s="136"/>
      <c r="EH1073" s="136"/>
      <c r="EI1073" s="136"/>
      <c r="EJ1073" s="136"/>
      <c r="EK1073" s="136"/>
      <c r="EL1073" s="136"/>
      <c r="EM1073" s="136"/>
      <c r="EN1073" s="136"/>
      <c r="EO1073" s="136"/>
      <c r="EP1073" s="136"/>
      <c r="EQ1073" s="136"/>
      <c r="ER1073" s="136"/>
      <c r="ES1073" s="136"/>
      <c r="ET1073" s="136"/>
      <c r="EU1073" s="136"/>
      <c r="EV1073" s="136"/>
      <c r="EW1073" s="136"/>
      <c r="EX1073" s="136"/>
      <c r="EY1073" s="136"/>
      <c r="EZ1073" s="136"/>
      <c r="FA1073" s="136"/>
      <c r="FB1073" s="136"/>
      <c r="FC1073" s="136"/>
      <c r="FD1073" s="136"/>
      <c r="FE1073" s="136"/>
      <c r="FF1073" s="136"/>
      <c r="FG1073" s="136"/>
      <c r="FH1073" s="136"/>
      <c r="FI1073" s="136"/>
      <c r="FJ1073" s="136"/>
      <c r="FK1073" s="136"/>
      <c r="FL1073" s="136"/>
      <c r="FM1073" s="136"/>
      <c r="FN1073" s="136"/>
      <c r="FO1073" s="136"/>
      <c r="FP1073" s="136"/>
      <c r="FQ1073" s="136"/>
      <c r="FR1073" s="136"/>
      <c r="FS1073" s="136"/>
      <c r="FT1073" s="136"/>
      <c r="FU1073" s="136"/>
      <c r="FV1073" s="136"/>
      <c r="FW1073" s="136"/>
      <c r="FX1073" s="136"/>
      <c r="FY1073" s="136"/>
      <c r="FZ1073" s="136"/>
      <c r="GA1073" s="136"/>
      <c r="GB1073" s="136"/>
      <c r="GC1073" s="136"/>
      <c r="GD1073" s="136"/>
      <c r="GE1073" s="136"/>
      <c r="GF1073" s="136"/>
      <c r="GG1073" s="136"/>
      <c r="GH1073" s="136"/>
      <c r="GI1073" s="136"/>
      <c r="GJ1073" s="136"/>
      <c r="GK1073" s="136"/>
      <c r="GL1073" s="136"/>
      <c r="GM1073" s="136"/>
      <c r="GN1073" s="136"/>
      <c r="GO1073" s="136"/>
      <c r="GP1073" s="136"/>
      <c r="GQ1073" s="136"/>
      <c r="GR1073" s="136"/>
      <c r="GS1073" s="136"/>
      <c r="GT1073" s="136"/>
      <c r="GU1073" s="136"/>
      <c r="GV1073" s="136"/>
      <c r="GW1073" s="136"/>
      <c r="GX1073" s="136"/>
      <c r="GY1073" s="136"/>
      <c r="GZ1073" s="136"/>
      <c r="HA1073" s="136"/>
      <c r="HB1073" s="136"/>
      <c r="HC1073" s="136"/>
      <c r="HD1073" s="136"/>
      <c r="HE1073" s="136"/>
      <c r="HF1073" s="136"/>
      <c r="HG1073" s="136"/>
      <c r="HH1073" s="136"/>
      <c r="HI1073" s="136"/>
      <c r="HJ1073" s="136"/>
      <c r="HK1073" s="136"/>
      <c r="HL1073" s="136"/>
      <c r="HM1073" s="136"/>
      <c r="HN1073" s="136"/>
      <c r="HO1073" s="136"/>
      <c r="HP1073" s="136"/>
      <c r="HQ1073" s="136"/>
      <c r="HR1073" s="136"/>
      <c r="HS1073" s="136"/>
      <c r="HT1073" s="136"/>
      <c r="HU1073" s="136"/>
      <c r="HV1073" s="136"/>
      <c r="HW1073" s="136"/>
      <c r="HX1073" s="136"/>
      <c r="HY1073" s="136"/>
      <c r="HZ1073" s="136"/>
      <c r="IA1073" s="136"/>
      <c r="IB1073" s="136"/>
      <c r="IC1073" s="136"/>
      <c r="ID1073" s="136"/>
      <c r="IE1073" s="136"/>
      <c r="IF1073" s="136"/>
      <c r="IG1073" s="136"/>
    </row>
    <row r="1074" spans="1:241" ht="15" customHeight="1" x14ac:dyDescent="0.25">
      <c r="A1074" s="197" t="s">
        <v>739</v>
      </c>
      <c r="B1074" s="205">
        <v>10878999</v>
      </c>
      <c r="C1074" s="205">
        <v>2931771</v>
      </c>
      <c r="D1074" s="205">
        <v>1099711</v>
      </c>
      <c r="E1074" s="205">
        <v>1000836</v>
      </c>
      <c r="F1074" s="205">
        <v>1288683</v>
      </c>
      <c r="G1074" s="205">
        <v>239576</v>
      </c>
      <c r="H1074" s="242">
        <v>17439576</v>
      </c>
      <c r="I1074" s="136"/>
      <c r="J1074" s="197" t="s">
        <v>753</v>
      </c>
      <c r="K1074" s="205">
        <v>6092309</v>
      </c>
      <c r="L1074" s="205">
        <v>2646122</v>
      </c>
      <c r="M1074" s="205">
        <v>1278420</v>
      </c>
      <c r="N1074" s="205">
        <v>1151268</v>
      </c>
      <c r="O1074" s="205">
        <v>2111384</v>
      </c>
      <c r="P1074" s="205">
        <v>381354</v>
      </c>
      <c r="Q1074" s="242">
        <v>13660857</v>
      </c>
      <c r="R1074" s="136"/>
      <c r="S1074" s="136"/>
      <c r="T1074" s="136"/>
      <c r="U1074" s="136"/>
      <c r="V1074" s="136"/>
      <c r="W1074" s="136"/>
      <c r="X1074" s="136"/>
      <c r="Y1074" s="136"/>
      <c r="Z1074" s="136"/>
      <c r="AA1074" s="136"/>
      <c r="AB1074" s="136"/>
      <c r="AC1074" s="136"/>
      <c r="AD1074" s="136"/>
      <c r="AE1074" s="136"/>
      <c r="AF1074" s="136"/>
      <c r="AG1074" s="136"/>
      <c r="AH1074" s="136"/>
      <c r="AI1074" s="136"/>
      <c r="AJ1074" s="136"/>
      <c r="AK1074" s="136"/>
      <c r="AL1074" s="136"/>
      <c r="AM1074" s="136"/>
      <c r="AN1074" s="136"/>
      <c r="AO1074" s="136"/>
      <c r="AP1074" s="136"/>
      <c r="AQ1074" s="136"/>
      <c r="AR1074" s="136"/>
      <c r="AS1074" s="136"/>
      <c r="AT1074" s="136"/>
      <c r="AU1074" s="136"/>
      <c r="AV1074" s="136"/>
      <c r="AW1074" s="136"/>
      <c r="AX1074" s="136"/>
      <c r="AY1074" s="136"/>
      <c r="AZ1074" s="136"/>
      <c r="BA1074" s="136"/>
      <c r="BB1074" s="136"/>
      <c r="BC1074" s="136"/>
      <c r="BD1074" s="136"/>
      <c r="BE1074" s="136"/>
      <c r="BF1074" s="136"/>
      <c r="BG1074" s="136"/>
      <c r="BH1074" s="136"/>
      <c r="BI1074" s="136"/>
      <c r="BJ1074" s="136"/>
      <c r="BK1074" s="136"/>
      <c r="BL1074" s="136"/>
      <c r="BM1074" s="136"/>
      <c r="BN1074" s="136"/>
      <c r="BO1074" s="136"/>
      <c r="BP1074" s="136"/>
      <c r="BQ1074" s="136"/>
      <c r="BR1074" s="136"/>
      <c r="BS1074" s="136"/>
      <c r="BT1074" s="136"/>
      <c r="BU1074" s="136"/>
      <c r="BV1074" s="136"/>
      <c r="BW1074" s="136"/>
      <c r="BX1074" s="136"/>
      <c r="BY1074" s="136"/>
      <c r="BZ1074" s="136"/>
      <c r="CA1074" s="136"/>
      <c r="CB1074" s="136"/>
      <c r="CC1074" s="136"/>
      <c r="CD1074" s="136"/>
      <c r="CE1074" s="136"/>
      <c r="CF1074" s="136"/>
      <c r="CG1074" s="136"/>
      <c r="CH1074" s="136"/>
      <c r="CI1074" s="136"/>
      <c r="CJ1074" s="136"/>
      <c r="CK1074" s="136"/>
      <c r="CL1074" s="136"/>
      <c r="CM1074" s="136"/>
      <c r="CN1074" s="136"/>
      <c r="CO1074" s="136"/>
      <c r="CP1074" s="136"/>
      <c r="CQ1074" s="136"/>
      <c r="CR1074" s="136"/>
      <c r="CS1074" s="136"/>
      <c r="CT1074" s="136"/>
      <c r="CU1074" s="136"/>
      <c r="CV1074" s="136"/>
      <c r="CW1074" s="136"/>
      <c r="CX1074" s="136"/>
      <c r="CY1074" s="136"/>
      <c r="CZ1074" s="136"/>
      <c r="DA1074" s="136"/>
      <c r="DB1074" s="136"/>
      <c r="DC1074" s="136"/>
      <c r="DD1074" s="136"/>
      <c r="DE1074" s="136"/>
      <c r="DF1074" s="136"/>
      <c r="DG1074" s="136"/>
      <c r="DH1074" s="136"/>
      <c r="DI1074" s="136"/>
      <c r="DJ1074" s="136"/>
      <c r="DK1074" s="136"/>
      <c r="DL1074" s="136"/>
      <c r="DM1074" s="136"/>
      <c r="DN1074" s="136"/>
      <c r="DO1074" s="136"/>
      <c r="DP1074" s="136"/>
      <c r="DQ1074" s="136"/>
      <c r="DR1074" s="136"/>
      <c r="DS1074" s="136"/>
      <c r="DT1074" s="136"/>
      <c r="DU1074" s="136"/>
      <c r="DV1074" s="136"/>
      <c r="DW1074" s="136"/>
      <c r="DX1074" s="136"/>
      <c r="DY1074" s="136"/>
      <c r="DZ1074" s="136"/>
      <c r="EA1074" s="136"/>
      <c r="EB1074" s="136"/>
      <c r="EC1074" s="136"/>
      <c r="ED1074" s="136"/>
      <c r="EE1074" s="136"/>
      <c r="EF1074" s="136"/>
      <c r="EG1074" s="136"/>
      <c r="EH1074" s="136"/>
      <c r="EI1074" s="136"/>
      <c r="EJ1074" s="136"/>
      <c r="EK1074" s="136"/>
      <c r="EL1074" s="136"/>
      <c r="EM1074" s="136"/>
      <c r="EN1074" s="136"/>
      <c r="EO1074" s="136"/>
      <c r="EP1074" s="136"/>
      <c r="EQ1074" s="136"/>
      <c r="ER1074" s="136"/>
      <c r="ES1074" s="136"/>
      <c r="ET1074" s="136"/>
      <c r="EU1074" s="136"/>
      <c r="EV1074" s="136"/>
      <c r="EW1074" s="136"/>
      <c r="EX1074" s="136"/>
      <c r="EY1074" s="136"/>
      <c r="EZ1074" s="136"/>
      <c r="FA1074" s="136"/>
      <c r="FB1074" s="136"/>
      <c r="FC1074" s="136"/>
      <c r="FD1074" s="136"/>
      <c r="FE1074" s="136"/>
      <c r="FF1074" s="136"/>
      <c r="FG1074" s="136"/>
      <c r="FH1074" s="136"/>
      <c r="FI1074" s="136"/>
      <c r="FJ1074" s="136"/>
      <c r="FK1074" s="136"/>
      <c r="FL1074" s="136"/>
      <c r="FM1074" s="136"/>
      <c r="FN1074" s="136"/>
      <c r="FO1074" s="136"/>
      <c r="FP1074" s="136"/>
      <c r="FQ1074" s="136"/>
      <c r="FR1074" s="136"/>
      <c r="FS1074" s="136"/>
      <c r="FT1074" s="136"/>
      <c r="FU1074" s="136"/>
      <c r="FV1074" s="136"/>
      <c r="FW1074" s="136"/>
      <c r="FX1074" s="136"/>
      <c r="FY1074" s="136"/>
      <c r="FZ1074" s="136"/>
      <c r="GA1074" s="136"/>
      <c r="GB1074" s="136"/>
      <c r="GC1074" s="136"/>
      <c r="GD1074" s="136"/>
      <c r="GE1074" s="136"/>
      <c r="GF1074" s="136"/>
      <c r="GG1074" s="136"/>
      <c r="GH1074" s="136"/>
      <c r="GI1074" s="136"/>
      <c r="GJ1074" s="136"/>
      <c r="GK1074" s="136"/>
      <c r="GL1074" s="136"/>
      <c r="GM1074" s="136"/>
      <c r="GN1074" s="136"/>
      <c r="GO1074" s="136"/>
      <c r="GP1074" s="136"/>
      <c r="GQ1074" s="136"/>
      <c r="GR1074" s="136"/>
      <c r="GS1074" s="136"/>
      <c r="GT1074" s="136"/>
      <c r="GU1074" s="136"/>
      <c r="GV1074" s="136"/>
      <c r="GW1074" s="136"/>
      <c r="GX1074" s="136"/>
      <c r="GY1074" s="136"/>
      <c r="GZ1074" s="136"/>
      <c r="HA1074" s="136"/>
      <c r="HB1074" s="136"/>
      <c r="HC1074" s="136"/>
      <c r="HD1074" s="136"/>
      <c r="HE1074" s="136"/>
      <c r="HF1074" s="136"/>
      <c r="HG1074" s="136"/>
      <c r="HH1074" s="136"/>
      <c r="HI1074" s="136"/>
      <c r="HJ1074" s="136"/>
      <c r="HK1074" s="136"/>
      <c r="HL1074" s="136"/>
      <c r="HM1074" s="136"/>
      <c r="HN1074" s="136"/>
      <c r="HO1074" s="136"/>
      <c r="HP1074" s="136"/>
      <c r="HQ1074" s="136"/>
      <c r="HR1074" s="136"/>
      <c r="HS1074" s="136"/>
      <c r="HT1074" s="136"/>
      <c r="HU1074" s="136"/>
      <c r="HV1074" s="136"/>
      <c r="HW1074" s="136"/>
      <c r="HX1074" s="136"/>
      <c r="HY1074" s="136"/>
      <c r="HZ1074" s="136"/>
      <c r="IA1074" s="136"/>
      <c r="IB1074" s="136"/>
      <c r="IC1074" s="136"/>
      <c r="ID1074" s="136"/>
      <c r="IE1074" s="136"/>
      <c r="IF1074" s="136"/>
      <c r="IG1074" s="136"/>
    </row>
    <row r="1075" spans="1:241" ht="15" customHeight="1" x14ac:dyDescent="0.25">
      <c r="A1075" s="197" t="s">
        <v>581</v>
      </c>
      <c r="B1075" s="205">
        <v>5869908</v>
      </c>
      <c r="C1075" s="205">
        <v>1970240</v>
      </c>
      <c r="D1075" s="205">
        <v>1299527</v>
      </c>
      <c r="E1075" s="205">
        <v>820813</v>
      </c>
      <c r="F1075" s="205">
        <v>1427450</v>
      </c>
      <c r="G1075" s="205">
        <v>257880</v>
      </c>
      <c r="H1075" s="242">
        <v>11645818</v>
      </c>
      <c r="I1075" s="136"/>
      <c r="J1075" s="197" t="s">
        <v>689</v>
      </c>
      <c r="K1075" s="205">
        <v>9561794</v>
      </c>
      <c r="L1075" s="205">
        <v>2295277</v>
      </c>
      <c r="M1075" s="205">
        <v>1245316</v>
      </c>
      <c r="N1075" s="205">
        <v>1228281</v>
      </c>
      <c r="O1075" s="205">
        <v>2043264</v>
      </c>
      <c r="P1075" s="205">
        <v>574124</v>
      </c>
      <c r="Q1075" s="242">
        <v>16948056</v>
      </c>
      <c r="R1075" s="136"/>
      <c r="S1075" s="136"/>
      <c r="T1075" s="136"/>
      <c r="U1075" s="136"/>
      <c r="V1075" s="136"/>
      <c r="W1075" s="136"/>
      <c r="X1075" s="136"/>
      <c r="Y1075" s="136"/>
      <c r="Z1075" s="136"/>
      <c r="AA1075" s="136"/>
      <c r="AB1075" s="136"/>
      <c r="AC1075" s="136"/>
      <c r="AD1075" s="136"/>
      <c r="AE1075" s="136"/>
      <c r="AF1075" s="136"/>
      <c r="AG1075" s="136"/>
      <c r="AH1075" s="136"/>
      <c r="AI1075" s="136"/>
      <c r="AJ1075" s="136"/>
      <c r="AK1075" s="136"/>
      <c r="AL1075" s="136"/>
      <c r="AM1075" s="136"/>
      <c r="AN1075" s="136"/>
      <c r="AO1075" s="136"/>
      <c r="AP1075" s="136"/>
      <c r="AQ1075" s="136"/>
      <c r="AR1075" s="136"/>
      <c r="AS1075" s="136"/>
      <c r="AT1075" s="136"/>
      <c r="AU1075" s="136"/>
      <c r="AV1075" s="136"/>
      <c r="AW1075" s="136"/>
      <c r="AX1075" s="136"/>
      <c r="AY1075" s="136"/>
      <c r="AZ1075" s="136"/>
      <c r="BA1075" s="136"/>
      <c r="BB1075" s="136"/>
      <c r="BC1075" s="136"/>
      <c r="BD1075" s="136"/>
      <c r="BE1075" s="136"/>
      <c r="BF1075" s="136"/>
      <c r="BG1075" s="136"/>
      <c r="BH1075" s="136"/>
      <c r="BI1075" s="136"/>
      <c r="BJ1075" s="136"/>
      <c r="BK1075" s="136"/>
      <c r="BL1075" s="136"/>
      <c r="BM1075" s="136"/>
      <c r="BN1075" s="136"/>
      <c r="BO1075" s="136"/>
      <c r="BP1075" s="136"/>
      <c r="BQ1075" s="136"/>
      <c r="BR1075" s="136"/>
      <c r="BS1075" s="136"/>
      <c r="BT1075" s="136"/>
      <c r="BU1075" s="136"/>
      <c r="BV1075" s="136"/>
      <c r="BW1075" s="136"/>
      <c r="BX1075" s="136"/>
      <c r="BY1075" s="136"/>
      <c r="BZ1075" s="136"/>
      <c r="CA1075" s="136"/>
      <c r="CB1075" s="136"/>
      <c r="CC1075" s="136"/>
      <c r="CD1075" s="136"/>
      <c r="CE1075" s="136"/>
      <c r="CF1075" s="136"/>
      <c r="CG1075" s="136"/>
      <c r="CH1075" s="136"/>
      <c r="CI1075" s="136"/>
      <c r="CJ1075" s="136"/>
      <c r="CK1075" s="136"/>
      <c r="CL1075" s="136"/>
      <c r="CM1075" s="136"/>
      <c r="CN1075" s="136"/>
      <c r="CO1075" s="136"/>
      <c r="CP1075" s="136"/>
      <c r="CQ1075" s="136"/>
      <c r="CR1075" s="136"/>
      <c r="CS1075" s="136"/>
      <c r="CT1075" s="136"/>
      <c r="CU1075" s="136"/>
      <c r="CV1075" s="136"/>
      <c r="CW1075" s="136"/>
      <c r="CX1075" s="136"/>
      <c r="CY1075" s="136"/>
      <c r="CZ1075" s="136"/>
      <c r="DA1075" s="136"/>
      <c r="DB1075" s="136"/>
      <c r="DC1075" s="136"/>
      <c r="DD1075" s="136"/>
      <c r="DE1075" s="136"/>
      <c r="DF1075" s="136"/>
      <c r="DG1075" s="136"/>
      <c r="DH1075" s="136"/>
      <c r="DI1075" s="136"/>
      <c r="DJ1075" s="136"/>
      <c r="DK1075" s="136"/>
      <c r="DL1075" s="136"/>
      <c r="DM1075" s="136"/>
      <c r="DN1075" s="136"/>
      <c r="DO1075" s="136"/>
      <c r="DP1075" s="136"/>
      <c r="DQ1075" s="136"/>
      <c r="DR1075" s="136"/>
      <c r="DS1075" s="136"/>
      <c r="DT1075" s="136"/>
      <c r="DU1075" s="136"/>
      <c r="DV1075" s="136"/>
      <c r="DW1075" s="136"/>
      <c r="DX1075" s="136"/>
      <c r="DY1075" s="136"/>
      <c r="DZ1075" s="136"/>
      <c r="EA1075" s="136"/>
      <c r="EB1075" s="136"/>
      <c r="EC1075" s="136"/>
      <c r="ED1075" s="136"/>
      <c r="EE1075" s="136"/>
      <c r="EF1075" s="136"/>
      <c r="EG1075" s="136"/>
      <c r="EH1075" s="136"/>
      <c r="EI1075" s="136"/>
      <c r="EJ1075" s="136"/>
      <c r="EK1075" s="136"/>
      <c r="EL1075" s="136"/>
      <c r="EM1075" s="136"/>
      <c r="EN1075" s="136"/>
      <c r="EO1075" s="136"/>
      <c r="EP1075" s="136"/>
      <c r="EQ1075" s="136"/>
      <c r="ER1075" s="136"/>
      <c r="ES1075" s="136"/>
      <c r="ET1075" s="136"/>
      <c r="EU1075" s="136"/>
      <c r="EV1075" s="136"/>
      <c r="EW1075" s="136"/>
      <c r="EX1075" s="136"/>
      <c r="EY1075" s="136"/>
      <c r="EZ1075" s="136"/>
      <c r="FA1075" s="136"/>
      <c r="FB1075" s="136"/>
      <c r="FC1075" s="136"/>
      <c r="FD1075" s="136"/>
      <c r="FE1075" s="136"/>
      <c r="FF1075" s="136"/>
      <c r="FG1075" s="136"/>
      <c r="FH1075" s="136"/>
      <c r="FI1075" s="136"/>
      <c r="FJ1075" s="136"/>
      <c r="FK1075" s="136"/>
      <c r="FL1075" s="136"/>
      <c r="FM1075" s="136"/>
      <c r="FN1075" s="136"/>
      <c r="FO1075" s="136"/>
      <c r="FP1075" s="136"/>
      <c r="FQ1075" s="136"/>
      <c r="FR1075" s="136"/>
      <c r="FS1075" s="136"/>
      <c r="FT1075" s="136"/>
      <c r="FU1075" s="136"/>
      <c r="FV1075" s="136"/>
      <c r="FW1075" s="136"/>
      <c r="FX1075" s="136"/>
      <c r="FY1075" s="136"/>
      <c r="FZ1075" s="136"/>
      <c r="GA1075" s="136"/>
      <c r="GB1075" s="136"/>
      <c r="GC1075" s="136"/>
      <c r="GD1075" s="136"/>
      <c r="GE1075" s="136"/>
      <c r="GF1075" s="136"/>
      <c r="GG1075" s="136"/>
      <c r="GH1075" s="136"/>
      <c r="GI1075" s="136"/>
      <c r="GJ1075" s="136"/>
      <c r="GK1075" s="136"/>
      <c r="GL1075" s="136"/>
      <c r="GM1075" s="136"/>
      <c r="GN1075" s="136"/>
      <c r="GO1075" s="136"/>
      <c r="GP1075" s="136"/>
      <c r="GQ1075" s="136"/>
      <c r="GR1075" s="136"/>
      <c r="GS1075" s="136"/>
      <c r="GT1075" s="136"/>
      <c r="GU1075" s="136"/>
      <c r="GV1075" s="136"/>
      <c r="GW1075" s="136"/>
      <c r="GX1075" s="136"/>
      <c r="GY1075" s="136"/>
      <c r="GZ1075" s="136"/>
      <c r="HA1075" s="136"/>
      <c r="HB1075" s="136"/>
      <c r="HC1075" s="136"/>
      <c r="HD1075" s="136"/>
      <c r="HE1075" s="136"/>
      <c r="HF1075" s="136"/>
      <c r="HG1075" s="136"/>
      <c r="HH1075" s="136"/>
      <c r="HI1075" s="136"/>
      <c r="HJ1075" s="136"/>
      <c r="HK1075" s="136"/>
      <c r="HL1075" s="136"/>
      <c r="HM1075" s="136"/>
      <c r="HN1075" s="136"/>
      <c r="HO1075" s="136"/>
      <c r="HP1075" s="136"/>
      <c r="HQ1075" s="136"/>
      <c r="HR1075" s="136"/>
      <c r="HS1075" s="136"/>
      <c r="HT1075" s="136"/>
      <c r="HU1075" s="136"/>
      <c r="HV1075" s="136"/>
      <c r="HW1075" s="136"/>
      <c r="HX1075" s="136"/>
      <c r="HY1075" s="136"/>
      <c r="HZ1075" s="136"/>
      <c r="IA1075" s="136"/>
      <c r="IB1075" s="136"/>
      <c r="IC1075" s="136"/>
      <c r="ID1075" s="136"/>
      <c r="IE1075" s="136"/>
      <c r="IF1075" s="136"/>
      <c r="IG1075" s="136"/>
    </row>
    <row r="1076" spans="1:241" ht="15" customHeight="1" x14ac:dyDescent="0.25">
      <c r="A1076" s="197" t="s">
        <v>582</v>
      </c>
      <c r="B1076" s="205">
        <v>7622253</v>
      </c>
      <c r="C1076" s="205">
        <v>3125919</v>
      </c>
      <c r="D1076" s="205">
        <v>1800025</v>
      </c>
      <c r="E1076" s="205">
        <v>1012963</v>
      </c>
      <c r="F1076" s="205">
        <v>1693927</v>
      </c>
      <c r="G1076" s="205">
        <v>324588</v>
      </c>
      <c r="H1076" s="242">
        <v>15579675</v>
      </c>
      <c r="I1076" s="136"/>
      <c r="J1076" s="197" t="s">
        <v>615</v>
      </c>
      <c r="K1076" s="205">
        <v>4847229</v>
      </c>
      <c r="L1076" s="205">
        <v>1671713</v>
      </c>
      <c r="M1076" s="205">
        <v>722742</v>
      </c>
      <c r="N1076" s="205">
        <v>1656560</v>
      </c>
      <c r="O1076" s="205">
        <v>1794523</v>
      </c>
      <c r="P1076" s="205">
        <v>407980</v>
      </c>
      <c r="Q1076" s="242">
        <v>11100747</v>
      </c>
      <c r="R1076" s="136"/>
      <c r="S1076" s="136"/>
      <c r="T1076" s="136"/>
      <c r="U1076" s="136"/>
      <c r="V1076" s="136"/>
      <c r="W1076" s="136"/>
      <c r="X1076" s="136"/>
      <c r="Y1076" s="136"/>
      <c r="Z1076" s="136"/>
      <c r="AA1076" s="136"/>
      <c r="AB1076" s="136"/>
      <c r="AC1076" s="136"/>
      <c r="AD1076" s="136"/>
      <c r="AE1076" s="136"/>
      <c r="AF1076" s="136"/>
      <c r="AG1076" s="136"/>
      <c r="AH1076" s="136"/>
      <c r="AI1076" s="136"/>
      <c r="AJ1076" s="136"/>
      <c r="AK1076" s="136"/>
      <c r="AL1076" s="136"/>
      <c r="AM1076" s="136"/>
      <c r="AN1076" s="136"/>
      <c r="AO1076" s="136"/>
      <c r="AP1076" s="136"/>
      <c r="AQ1076" s="136"/>
      <c r="AR1076" s="136"/>
      <c r="AS1076" s="136"/>
      <c r="AT1076" s="136"/>
      <c r="AU1076" s="136"/>
      <c r="AV1076" s="136"/>
      <c r="AW1076" s="136"/>
      <c r="AX1076" s="136"/>
      <c r="AY1076" s="136"/>
      <c r="AZ1076" s="136"/>
      <c r="BA1076" s="136"/>
      <c r="BB1076" s="136"/>
      <c r="BC1076" s="136"/>
      <c r="BD1076" s="136"/>
      <c r="BE1076" s="136"/>
      <c r="BF1076" s="136"/>
      <c r="BG1076" s="136"/>
      <c r="BH1076" s="136"/>
      <c r="BI1076" s="136"/>
      <c r="BJ1076" s="136"/>
      <c r="BK1076" s="136"/>
      <c r="BL1076" s="136"/>
      <c r="BM1076" s="136"/>
      <c r="BN1076" s="136"/>
      <c r="BO1076" s="136"/>
      <c r="BP1076" s="136"/>
      <c r="BQ1076" s="136"/>
      <c r="BR1076" s="136"/>
      <c r="BS1076" s="136"/>
      <c r="BT1076" s="136"/>
      <c r="BU1076" s="136"/>
      <c r="BV1076" s="136"/>
      <c r="BW1076" s="136"/>
      <c r="BX1076" s="136"/>
      <c r="BY1076" s="136"/>
      <c r="BZ1076" s="136"/>
      <c r="CA1076" s="136"/>
      <c r="CB1076" s="136"/>
      <c r="CC1076" s="136"/>
      <c r="CD1076" s="136"/>
      <c r="CE1076" s="136"/>
      <c r="CF1076" s="136"/>
      <c r="CG1076" s="136"/>
      <c r="CH1076" s="136"/>
      <c r="CI1076" s="136"/>
      <c r="CJ1076" s="136"/>
      <c r="CK1076" s="136"/>
      <c r="CL1076" s="136"/>
      <c r="CM1076" s="136"/>
      <c r="CN1076" s="136"/>
      <c r="CO1076" s="136"/>
      <c r="CP1076" s="136"/>
      <c r="CQ1076" s="136"/>
      <c r="CR1076" s="136"/>
      <c r="CS1076" s="136"/>
      <c r="CT1076" s="136"/>
      <c r="CU1076" s="136"/>
      <c r="CV1076" s="136"/>
      <c r="CW1076" s="136"/>
      <c r="CX1076" s="136"/>
      <c r="CY1076" s="136"/>
      <c r="CZ1076" s="136"/>
      <c r="DA1076" s="136"/>
      <c r="DB1076" s="136"/>
      <c r="DC1076" s="136"/>
      <c r="DD1076" s="136"/>
      <c r="DE1076" s="136"/>
      <c r="DF1076" s="136"/>
      <c r="DG1076" s="136"/>
      <c r="DH1076" s="136"/>
      <c r="DI1076" s="136"/>
      <c r="DJ1076" s="136"/>
      <c r="DK1076" s="136"/>
      <c r="DL1076" s="136"/>
      <c r="DM1076" s="136"/>
      <c r="DN1076" s="136"/>
      <c r="DO1076" s="136"/>
      <c r="DP1076" s="136"/>
      <c r="DQ1076" s="136"/>
      <c r="DR1076" s="136"/>
      <c r="DS1076" s="136"/>
      <c r="DT1076" s="136"/>
      <c r="DU1076" s="136"/>
      <c r="DV1076" s="136"/>
      <c r="DW1076" s="136"/>
      <c r="DX1076" s="136"/>
      <c r="DY1076" s="136"/>
      <c r="DZ1076" s="136"/>
      <c r="EA1076" s="136"/>
      <c r="EB1076" s="136"/>
      <c r="EC1076" s="136"/>
      <c r="ED1076" s="136"/>
      <c r="EE1076" s="136"/>
      <c r="EF1076" s="136"/>
      <c r="EG1076" s="136"/>
      <c r="EH1076" s="136"/>
      <c r="EI1076" s="136"/>
      <c r="EJ1076" s="136"/>
      <c r="EK1076" s="136"/>
      <c r="EL1076" s="136"/>
      <c r="EM1076" s="136"/>
      <c r="EN1076" s="136"/>
      <c r="EO1076" s="136"/>
      <c r="EP1076" s="136"/>
      <c r="EQ1076" s="136"/>
      <c r="ER1076" s="136"/>
      <c r="ES1076" s="136"/>
      <c r="ET1076" s="136"/>
      <c r="EU1076" s="136"/>
      <c r="EV1076" s="136"/>
      <c r="EW1076" s="136"/>
      <c r="EX1076" s="136"/>
      <c r="EY1076" s="136"/>
      <c r="EZ1076" s="136"/>
      <c r="FA1076" s="136"/>
      <c r="FB1076" s="136"/>
      <c r="FC1076" s="136"/>
      <c r="FD1076" s="136"/>
      <c r="FE1076" s="136"/>
      <c r="FF1076" s="136"/>
      <c r="FG1076" s="136"/>
      <c r="FH1076" s="136"/>
      <c r="FI1076" s="136"/>
      <c r="FJ1076" s="136"/>
      <c r="FK1076" s="136"/>
      <c r="FL1076" s="136"/>
      <c r="FM1076" s="136"/>
      <c r="FN1076" s="136"/>
      <c r="FO1076" s="136"/>
      <c r="FP1076" s="136"/>
      <c r="FQ1076" s="136"/>
      <c r="FR1076" s="136"/>
      <c r="FS1076" s="136"/>
      <c r="FT1076" s="136"/>
      <c r="FU1076" s="136"/>
      <c r="FV1076" s="136"/>
      <c r="FW1076" s="136"/>
      <c r="FX1076" s="136"/>
      <c r="FY1076" s="136"/>
      <c r="FZ1076" s="136"/>
      <c r="GA1076" s="136"/>
      <c r="GB1076" s="136"/>
      <c r="GC1076" s="136"/>
      <c r="GD1076" s="136"/>
      <c r="GE1076" s="136"/>
      <c r="GF1076" s="136"/>
      <c r="GG1076" s="136"/>
      <c r="GH1076" s="136"/>
      <c r="GI1076" s="136"/>
      <c r="GJ1076" s="136"/>
      <c r="GK1076" s="136"/>
      <c r="GL1076" s="136"/>
      <c r="GM1076" s="136"/>
      <c r="GN1076" s="136"/>
      <c r="GO1076" s="136"/>
      <c r="GP1076" s="136"/>
      <c r="GQ1076" s="136"/>
      <c r="GR1076" s="136"/>
      <c r="GS1076" s="136"/>
      <c r="GT1076" s="136"/>
      <c r="GU1076" s="136"/>
      <c r="GV1076" s="136"/>
      <c r="GW1076" s="136"/>
      <c r="GX1076" s="136"/>
      <c r="GY1076" s="136"/>
      <c r="GZ1076" s="136"/>
      <c r="HA1076" s="136"/>
      <c r="HB1076" s="136"/>
      <c r="HC1076" s="136"/>
      <c r="HD1076" s="136"/>
      <c r="HE1076" s="136"/>
      <c r="HF1076" s="136"/>
      <c r="HG1076" s="136"/>
      <c r="HH1076" s="136"/>
      <c r="HI1076" s="136"/>
      <c r="HJ1076" s="136"/>
      <c r="HK1076" s="136"/>
      <c r="HL1076" s="136"/>
      <c r="HM1076" s="136"/>
      <c r="HN1076" s="136"/>
      <c r="HO1076" s="136"/>
      <c r="HP1076" s="136"/>
      <c r="HQ1076" s="136"/>
      <c r="HR1076" s="136"/>
      <c r="HS1076" s="136"/>
      <c r="HT1076" s="136"/>
      <c r="HU1076" s="136"/>
      <c r="HV1076" s="136"/>
      <c r="HW1076" s="136"/>
      <c r="HX1076" s="136"/>
      <c r="HY1076" s="136"/>
      <c r="HZ1076" s="136"/>
      <c r="IA1076" s="136"/>
      <c r="IB1076" s="136"/>
      <c r="IC1076" s="136"/>
      <c r="ID1076" s="136"/>
      <c r="IE1076" s="136"/>
      <c r="IF1076" s="136"/>
      <c r="IG1076" s="136"/>
    </row>
    <row r="1077" spans="1:241" ht="15" customHeight="1" x14ac:dyDescent="0.25">
      <c r="A1077" s="197" t="s">
        <v>583</v>
      </c>
      <c r="B1077" s="205">
        <v>7309769</v>
      </c>
      <c r="C1077" s="205">
        <v>2897206</v>
      </c>
      <c r="D1077" s="205">
        <v>2137062</v>
      </c>
      <c r="E1077" s="205">
        <v>1061432</v>
      </c>
      <c r="F1077" s="205">
        <v>1733436</v>
      </c>
      <c r="G1077" s="205">
        <v>310450</v>
      </c>
      <c r="H1077" s="242">
        <v>15449355</v>
      </c>
      <c r="I1077" s="136"/>
      <c r="J1077" s="197" t="s">
        <v>616</v>
      </c>
      <c r="K1077" s="205">
        <v>997520</v>
      </c>
      <c r="L1077" s="205">
        <v>1445279</v>
      </c>
      <c r="M1077" s="205">
        <v>771847</v>
      </c>
      <c r="N1077" s="205">
        <v>1601825</v>
      </c>
      <c r="O1077" s="205">
        <v>1838142</v>
      </c>
      <c r="P1077" s="205">
        <v>397846</v>
      </c>
      <c r="Q1077" s="242">
        <v>7052459</v>
      </c>
      <c r="R1077" s="136"/>
      <c r="S1077" s="136"/>
      <c r="T1077" s="136"/>
      <c r="U1077" s="136"/>
      <c r="V1077" s="136"/>
      <c r="W1077" s="136"/>
      <c r="X1077" s="136"/>
      <c r="Y1077" s="136"/>
      <c r="Z1077" s="136"/>
      <c r="AA1077" s="136"/>
      <c r="AB1077" s="136"/>
      <c r="AC1077" s="136"/>
      <c r="AD1077" s="136"/>
      <c r="AE1077" s="136"/>
      <c r="AF1077" s="136"/>
      <c r="AG1077" s="136"/>
      <c r="AH1077" s="136"/>
      <c r="AI1077" s="136"/>
      <c r="AJ1077" s="136"/>
      <c r="AK1077" s="136"/>
      <c r="AL1077" s="136"/>
      <c r="AM1077" s="136"/>
      <c r="AN1077" s="136"/>
      <c r="AO1077" s="136"/>
      <c r="AP1077" s="136"/>
      <c r="AQ1077" s="136"/>
      <c r="AR1077" s="136"/>
      <c r="AS1077" s="136"/>
      <c r="AT1077" s="136"/>
      <c r="AU1077" s="136"/>
      <c r="AV1077" s="136"/>
      <c r="AW1077" s="136"/>
      <c r="AX1077" s="136"/>
      <c r="AY1077" s="136"/>
      <c r="AZ1077" s="136"/>
      <c r="BA1077" s="136"/>
      <c r="BB1077" s="136"/>
      <c r="BC1077" s="136"/>
      <c r="BD1077" s="136"/>
      <c r="BE1077" s="136"/>
      <c r="BF1077" s="136"/>
      <c r="BG1077" s="136"/>
      <c r="BH1077" s="136"/>
      <c r="BI1077" s="136"/>
      <c r="BJ1077" s="136"/>
      <c r="BK1077" s="136"/>
      <c r="BL1077" s="136"/>
      <c r="BM1077" s="136"/>
      <c r="BN1077" s="136"/>
      <c r="BO1077" s="136"/>
      <c r="BP1077" s="136"/>
      <c r="BQ1077" s="136"/>
      <c r="BR1077" s="136"/>
      <c r="BS1077" s="136"/>
      <c r="BT1077" s="136"/>
      <c r="BU1077" s="136"/>
      <c r="BV1077" s="136"/>
      <c r="BW1077" s="136"/>
      <c r="BX1077" s="136"/>
      <c r="BY1077" s="136"/>
      <c r="BZ1077" s="136"/>
      <c r="CA1077" s="136"/>
      <c r="CB1077" s="136"/>
      <c r="CC1077" s="136"/>
      <c r="CD1077" s="136"/>
      <c r="CE1077" s="136"/>
      <c r="CF1077" s="136"/>
      <c r="CG1077" s="136"/>
      <c r="CH1077" s="136"/>
      <c r="CI1077" s="136"/>
      <c r="CJ1077" s="136"/>
      <c r="CK1077" s="136"/>
      <c r="CL1077" s="136"/>
      <c r="CM1077" s="136"/>
      <c r="CN1077" s="136"/>
      <c r="CO1077" s="136"/>
      <c r="CP1077" s="136"/>
      <c r="CQ1077" s="136"/>
      <c r="CR1077" s="136"/>
      <c r="CS1077" s="136"/>
      <c r="CT1077" s="136"/>
      <c r="CU1077" s="136"/>
      <c r="CV1077" s="136"/>
      <c r="CW1077" s="136"/>
      <c r="CX1077" s="136"/>
      <c r="CY1077" s="136"/>
      <c r="CZ1077" s="136"/>
      <c r="DA1077" s="136"/>
      <c r="DB1077" s="136"/>
      <c r="DC1077" s="136"/>
      <c r="DD1077" s="136"/>
      <c r="DE1077" s="136"/>
      <c r="DF1077" s="136"/>
      <c r="DG1077" s="136"/>
      <c r="DH1077" s="136"/>
      <c r="DI1077" s="136"/>
      <c r="DJ1077" s="136"/>
      <c r="DK1077" s="136"/>
      <c r="DL1077" s="136"/>
      <c r="DM1077" s="136"/>
      <c r="DN1077" s="136"/>
      <c r="DO1077" s="136"/>
      <c r="DP1077" s="136"/>
      <c r="DQ1077" s="136"/>
      <c r="DR1077" s="136"/>
      <c r="DS1077" s="136"/>
      <c r="DT1077" s="136"/>
      <c r="DU1077" s="136"/>
      <c r="DV1077" s="136"/>
      <c r="DW1077" s="136"/>
      <c r="DX1077" s="136"/>
      <c r="DY1077" s="136"/>
      <c r="DZ1077" s="136"/>
      <c r="EA1077" s="136"/>
      <c r="EB1077" s="136"/>
      <c r="EC1077" s="136"/>
      <c r="ED1077" s="136"/>
      <c r="EE1077" s="136"/>
      <c r="EF1077" s="136"/>
      <c r="EG1077" s="136"/>
      <c r="EH1077" s="136"/>
      <c r="EI1077" s="136"/>
      <c r="EJ1077" s="136"/>
      <c r="EK1077" s="136"/>
      <c r="EL1077" s="136"/>
      <c r="EM1077" s="136"/>
      <c r="EN1077" s="136"/>
      <c r="EO1077" s="136"/>
      <c r="EP1077" s="136"/>
      <c r="EQ1077" s="136"/>
      <c r="ER1077" s="136"/>
      <c r="ES1077" s="136"/>
      <c r="ET1077" s="136"/>
      <c r="EU1077" s="136"/>
      <c r="EV1077" s="136"/>
      <c r="EW1077" s="136"/>
      <c r="EX1077" s="136"/>
      <c r="EY1077" s="136"/>
      <c r="EZ1077" s="136"/>
      <c r="FA1077" s="136"/>
      <c r="FB1077" s="136"/>
      <c r="FC1077" s="136"/>
      <c r="FD1077" s="136"/>
      <c r="FE1077" s="136"/>
      <c r="FF1077" s="136"/>
      <c r="FG1077" s="136"/>
      <c r="FH1077" s="136"/>
      <c r="FI1077" s="136"/>
      <c r="FJ1077" s="136"/>
      <c r="FK1077" s="136"/>
      <c r="FL1077" s="136"/>
      <c r="FM1077" s="136"/>
      <c r="FN1077" s="136"/>
      <c r="FO1077" s="136"/>
      <c r="FP1077" s="136"/>
      <c r="FQ1077" s="136"/>
      <c r="FR1077" s="136"/>
      <c r="FS1077" s="136"/>
      <c r="FT1077" s="136"/>
      <c r="FU1077" s="136"/>
      <c r="FV1077" s="136"/>
      <c r="FW1077" s="136"/>
      <c r="FX1077" s="136"/>
      <c r="FY1077" s="136"/>
      <c r="FZ1077" s="136"/>
      <c r="GA1077" s="136"/>
      <c r="GB1077" s="136"/>
      <c r="GC1077" s="136"/>
      <c r="GD1077" s="136"/>
      <c r="GE1077" s="136"/>
      <c r="GF1077" s="136"/>
      <c r="GG1077" s="136"/>
      <c r="GH1077" s="136"/>
      <c r="GI1077" s="136"/>
      <c r="GJ1077" s="136"/>
      <c r="GK1077" s="136"/>
      <c r="GL1077" s="136"/>
      <c r="GM1077" s="136"/>
      <c r="GN1077" s="136"/>
      <c r="GO1077" s="136"/>
      <c r="GP1077" s="136"/>
      <c r="GQ1077" s="136"/>
      <c r="GR1077" s="136"/>
      <c r="GS1077" s="136"/>
      <c r="GT1077" s="136"/>
      <c r="GU1077" s="136"/>
      <c r="GV1077" s="136"/>
      <c r="GW1077" s="136"/>
      <c r="GX1077" s="136"/>
      <c r="GY1077" s="136"/>
      <c r="GZ1077" s="136"/>
      <c r="HA1077" s="136"/>
      <c r="HB1077" s="136"/>
      <c r="HC1077" s="136"/>
      <c r="HD1077" s="136"/>
      <c r="HE1077" s="136"/>
      <c r="HF1077" s="136"/>
      <c r="HG1077" s="136"/>
      <c r="HH1077" s="136"/>
      <c r="HI1077" s="136"/>
      <c r="HJ1077" s="136"/>
      <c r="HK1077" s="136"/>
      <c r="HL1077" s="136"/>
      <c r="HM1077" s="136"/>
      <c r="HN1077" s="136"/>
      <c r="HO1077" s="136"/>
      <c r="HP1077" s="136"/>
      <c r="HQ1077" s="136"/>
      <c r="HR1077" s="136"/>
      <c r="HS1077" s="136"/>
      <c r="HT1077" s="136"/>
      <c r="HU1077" s="136"/>
      <c r="HV1077" s="136"/>
      <c r="HW1077" s="136"/>
      <c r="HX1077" s="136"/>
      <c r="HY1077" s="136"/>
      <c r="HZ1077" s="136"/>
      <c r="IA1077" s="136"/>
      <c r="IB1077" s="136"/>
      <c r="IC1077" s="136"/>
      <c r="ID1077" s="136"/>
      <c r="IE1077" s="136"/>
      <c r="IF1077" s="136"/>
      <c r="IG1077" s="136"/>
    </row>
    <row r="1078" spans="1:241" ht="15" customHeight="1" x14ac:dyDescent="0.25">
      <c r="A1078" s="197" t="s">
        <v>740</v>
      </c>
      <c r="B1078" s="205">
        <v>7366758</v>
      </c>
      <c r="C1078" s="205">
        <v>3762379</v>
      </c>
      <c r="D1078" s="205">
        <v>1805809</v>
      </c>
      <c r="E1078" s="205">
        <v>1473807</v>
      </c>
      <c r="F1078" s="205">
        <v>2209394</v>
      </c>
      <c r="G1078" s="205">
        <v>376895</v>
      </c>
      <c r="H1078" s="242">
        <v>16995042</v>
      </c>
      <c r="I1078" s="136"/>
      <c r="J1078" s="197" t="s">
        <v>617</v>
      </c>
      <c r="K1078" s="205">
        <v>4578553</v>
      </c>
      <c r="L1078" s="205">
        <v>1897697</v>
      </c>
      <c r="M1078" s="205">
        <v>948810</v>
      </c>
      <c r="N1078" s="205">
        <v>2330297</v>
      </c>
      <c r="O1078" s="205">
        <v>2201721</v>
      </c>
      <c r="P1078" s="205">
        <v>447876</v>
      </c>
      <c r="Q1078" s="242">
        <v>12404954</v>
      </c>
      <c r="R1078" s="136"/>
      <c r="S1078" s="136"/>
      <c r="T1078" s="136"/>
      <c r="U1078" s="136"/>
      <c r="V1078" s="136"/>
      <c r="W1078" s="136"/>
      <c r="X1078" s="136"/>
      <c r="Y1078" s="136"/>
      <c r="Z1078" s="136"/>
      <c r="AA1078" s="136"/>
      <c r="AB1078" s="136"/>
      <c r="AC1078" s="136"/>
      <c r="AD1078" s="136"/>
      <c r="AE1078" s="136"/>
      <c r="AF1078" s="136"/>
      <c r="AG1078" s="136"/>
      <c r="AH1078" s="136"/>
      <c r="AI1078" s="136"/>
      <c r="AJ1078" s="136"/>
      <c r="AK1078" s="136"/>
      <c r="AL1078" s="136"/>
      <c r="AM1078" s="136"/>
      <c r="AN1078" s="136"/>
      <c r="AO1078" s="136"/>
      <c r="AP1078" s="136"/>
      <c r="AQ1078" s="136"/>
      <c r="AR1078" s="136"/>
      <c r="AS1078" s="136"/>
      <c r="AT1078" s="136"/>
      <c r="AU1078" s="136"/>
      <c r="AV1078" s="136"/>
      <c r="AW1078" s="136"/>
      <c r="AX1078" s="136"/>
      <c r="AY1078" s="136"/>
      <c r="AZ1078" s="136"/>
      <c r="BA1078" s="136"/>
      <c r="BB1078" s="136"/>
      <c r="BC1078" s="136"/>
      <c r="BD1078" s="136"/>
      <c r="BE1078" s="136"/>
      <c r="BF1078" s="136"/>
      <c r="BG1078" s="136"/>
      <c r="BH1078" s="136"/>
      <c r="BI1078" s="136"/>
      <c r="BJ1078" s="136"/>
      <c r="BK1078" s="136"/>
      <c r="BL1078" s="136"/>
      <c r="BM1078" s="136"/>
      <c r="BN1078" s="136"/>
      <c r="BO1078" s="136"/>
      <c r="BP1078" s="136"/>
      <c r="BQ1078" s="136"/>
      <c r="BR1078" s="136"/>
      <c r="BS1078" s="136"/>
      <c r="BT1078" s="136"/>
      <c r="BU1078" s="136"/>
      <c r="BV1078" s="136"/>
      <c r="BW1078" s="136"/>
      <c r="BX1078" s="136"/>
      <c r="BY1078" s="136"/>
      <c r="BZ1078" s="136"/>
      <c r="CA1078" s="136"/>
      <c r="CB1078" s="136"/>
      <c r="CC1078" s="136"/>
      <c r="CD1078" s="136"/>
      <c r="CE1078" s="136"/>
      <c r="CF1078" s="136"/>
      <c r="CG1078" s="136"/>
      <c r="CH1078" s="136"/>
      <c r="CI1078" s="136"/>
      <c r="CJ1078" s="136"/>
      <c r="CK1078" s="136"/>
      <c r="CL1078" s="136"/>
      <c r="CM1078" s="136"/>
      <c r="CN1078" s="136"/>
      <c r="CO1078" s="136"/>
      <c r="CP1078" s="136"/>
      <c r="CQ1078" s="136"/>
      <c r="CR1078" s="136"/>
      <c r="CS1078" s="136"/>
      <c r="CT1078" s="136"/>
      <c r="CU1078" s="136"/>
      <c r="CV1078" s="136"/>
      <c r="CW1078" s="136"/>
      <c r="CX1078" s="136"/>
      <c r="CY1078" s="136"/>
      <c r="CZ1078" s="136"/>
      <c r="DA1078" s="136"/>
      <c r="DB1078" s="136"/>
      <c r="DC1078" s="136"/>
      <c r="DD1078" s="136"/>
      <c r="DE1078" s="136"/>
      <c r="DF1078" s="136"/>
      <c r="DG1078" s="136"/>
      <c r="DH1078" s="136"/>
      <c r="DI1078" s="136"/>
      <c r="DJ1078" s="136"/>
      <c r="DK1078" s="136"/>
      <c r="DL1078" s="136"/>
      <c r="DM1078" s="136"/>
      <c r="DN1078" s="136"/>
      <c r="DO1078" s="136"/>
      <c r="DP1078" s="136"/>
      <c r="DQ1078" s="136"/>
      <c r="DR1078" s="136"/>
      <c r="DS1078" s="136"/>
      <c r="DT1078" s="136"/>
      <c r="DU1078" s="136"/>
      <c r="DV1078" s="136"/>
      <c r="DW1078" s="136"/>
      <c r="DX1078" s="136"/>
      <c r="DY1078" s="136"/>
      <c r="DZ1078" s="136"/>
      <c r="EA1078" s="136"/>
      <c r="EB1078" s="136"/>
      <c r="EC1078" s="136"/>
      <c r="ED1078" s="136"/>
      <c r="EE1078" s="136"/>
      <c r="EF1078" s="136"/>
      <c r="EG1078" s="136"/>
      <c r="EH1078" s="136"/>
      <c r="EI1078" s="136"/>
      <c r="EJ1078" s="136"/>
      <c r="EK1078" s="136"/>
      <c r="EL1078" s="136"/>
      <c r="EM1078" s="136"/>
      <c r="EN1078" s="136"/>
      <c r="EO1078" s="136"/>
      <c r="EP1078" s="136"/>
      <c r="EQ1078" s="136"/>
      <c r="ER1078" s="136"/>
      <c r="ES1078" s="136"/>
      <c r="ET1078" s="136"/>
      <c r="EU1078" s="136"/>
      <c r="EV1078" s="136"/>
      <c r="EW1078" s="136"/>
      <c r="EX1078" s="136"/>
      <c r="EY1078" s="136"/>
      <c r="EZ1078" s="136"/>
      <c r="FA1078" s="136"/>
      <c r="FB1078" s="136"/>
      <c r="FC1078" s="136"/>
      <c r="FD1078" s="136"/>
      <c r="FE1078" s="136"/>
      <c r="FF1078" s="136"/>
      <c r="FG1078" s="136"/>
      <c r="FH1078" s="136"/>
      <c r="FI1078" s="136"/>
      <c r="FJ1078" s="136"/>
      <c r="FK1078" s="136"/>
      <c r="FL1078" s="136"/>
      <c r="FM1078" s="136"/>
      <c r="FN1078" s="136"/>
      <c r="FO1078" s="136"/>
      <c r="FP1078" s="136"/>
      <c r="FQ1078" s="136"/>
      <c r="FR1078" s="136"/>
      <c r="FS1078" s="136"/>
      <c r="FT1078" s="136"/>
      <c r="FU1078" s="136"/>
      <c r="FV1078" s="136"/>
      <c r="FW1078" s="136"/>
      <c r="FX1078" s="136"/>
      <c r="FY1078" s="136"/>
      <c r="FZ1078" s="136"/>
      <c r="GA1078" s="136"/>
      <c r="GB1078" s="136"/>
      <c r="GC1078" s="136"/>
      <c r="GD1078" s="136"/>
      <c r="GE1078" s="136"/>
      <c r="GF1078" s="136"/>
      <c r="GG1078" s="136"/>
      <c r="GH1078" s="136"/>
      <c r="GI1078" s="136"/>
      <c r="GJ1078" s="136"/>
      <c r="GK1078" s="136"/>
      <c r="GL1078" s="136"/>
      <c r="GM1078" s="136"/>
      <c r="GN1078" s="136"/>
      <c r="GO1078" s="136"/>
      <c r="GP1078" s="136"/>
      <c r="GQ1078" s="136"/>
      <c r="GR1078" s="136"/>
      <c r="GS1078" s="136"/>
      <c r="GT1078" s="136"/>
      <c r="GU1078" s="136"/>
      <c r="GV1078" s="136"/>
      <c r="GW1078" s="136"/>
      <c r="GX1078" s="136"/>
      <c r="GY1078" s="136"/>
      <c r="GZ1078" s="136"/>
      <c r="HA1078" s="136"/>
      <c r="HB1078" s="136"/>
      <c r="HC1078" s="136"/>
      <c r="HD1078" s="136"/>
      <c r="HE1078" s="136"/>
      <c r="HF1078" s="136"/>
      <c r="HG1078" s="136"/>
      <c r="HH1078" s="136"/>
      <c r="HI1078" s="136"/>
      <c r="HJ1078" s="136"/>
      <c r="HK1078" s="136"/>
      <c r="HL1078" s="136"/>
      <c r="HM1078" s="136"/>
      <c r="HN1078" s="136"/>
      <c r="HO1078" s="136"/>
      <c r="HP1078" s="136"/>
      <c r="HQ1078" s="136"/>
      <c r="HR1078" s="136"/>
      <c r="HS1078" s="136"/>
      <c r="HT1078" s="136"/>
      <c r="HU1078" s="136"/>
      <c r="HV1078" s="136"/>
      <c r="HW1078" s="136"/>
      <c r="HX1078" s="136"/>
      <c r="HY1078" s="136"/>
      <c r="HZ1078" s="136"/>
      <c r="IA1078" s="136"/>
      <c r="IB1078" s="136"/>
      <c r="IC1078" s="136"/>
      <c r="ID1078" s="136"/>
      <c r="IE1078" s="136"/>
      <c r="IF1078" s="136"/>
      <c r="IG1078" s="136"/>
    </row>
    <row r="1079" spans="1:241" ht="15" customHeight="1" x14ac:dyDescent="0.25">
      <c r="A1079" s="197" t="s">
        <v>665</v>
      </c>
      <c r="B1079" s="205">
        <v>9484020</v>
      </c>
      <c r="C1079" s="205">
        <v>4616240</v>
      </c>
      <c r="D1079" s="205">
        <v>1281568</v>
      </c>
      <c r="E1079" s="205">
        <v>948789</v>
      </c>
      <c r="F1079" s="205">
        <v>1518628</v>
      </c>
      <c r="G1079" s="205">
        <v>343985</v>
      </c>
      <c r="H1079" s="242">
        <v>18193230</v>
      </c>
      <c r="I1079" s="136"/>
      <c r="J1079" s="197" t="s">
        <v>754</v>
      </c>
      <c r="K1079" s="205">
        <v>4903318</v>
      </c>
      <c r="L1079" s="205">
        <v>2634087</v>
      </c>
      <c r="M1079" s="205">
        <v>700461</v>
      </c>
      <c r="N1079" s="205">
        <v>1823649</v>
      </c>
      <c r="O1079" s="205">
        <v>2441280</v>
      </c>
      <c r="P1079" s="205">
        <v>413276</v>
      </c>
      <c r="Q1079" s="242">
        <v>12916071</v>
      </c>
      <c r="R1079" s="136"/>
      <c r="S1079" s="136"/>
      <c r="T1079" s="136"/>
      <c r="U1079" s="136"/>
      <c r="V1079" s="136"/>
      <c r="W1079" s="136"/>
      <c r="X1079" s="136"/>
      <c r="Y1079" s="136"/>
      <c r="Z1079" s="136"/>
      <c r="AA1079" s="136"/>
      <c r="AB1079" s="136"/>
      <c r="AC1079" s="136"/>
      <c r="AD1079" s="136"/>
      <c r="AE1079" s="136"/>
      <c r="AF1079" s="136"/>
      <c r="AG1079" s="136"/>
      <c r="AH1079" s="136"/>
      <c r="AI1079" s="136"/>
      <c r="AJ1079" s="136"/>
      <c r="AK1079" s="136"/>
      <c r="AL1079" s="136"/>
      <c r="AM1079" s="136"/>
      <c r="AN1079" s="136"/>
      <c r="AO1079" s="136"/>
      <c r="AP1079" s="136"/>
      <c r="AQ1079" s="136"/>
      <c r="AR1079" s="136"/>
      <c r="AS1079" s="136"/>
      <c r="AT1079" s="136"/>
      <c r="AU1079" s="136"/>
      <c r="AV1079" s="136"/>
      <c r="AW1079" s="136"/>
      <c r="AX1079" s="136"/>
      <c r="AY1079" s="136"/>
      <c r="AZ1079" s="136"/>
      <c r="BA1079" s="136"/>
      <c r="BB1079" s="136"/>
      <c r="BC1079" s="136"/>
      <c r="BD1079" s="136"/>
      <c r="BE1079" s="136"/>
      <c r="BF1079" s="136"/>
      <c r="BG1079" s="136"/>
      <c r="BH1079" s="136"/>
      <c r="BI1079" s="136"/>
      <c r="BJ1079" s="136"/>
      <c r="BK1079" s="136"/>
      <c r="BL1079" s="136"/>
      <c r="BM1079" s="136"/>
      <c r="BN1079" s="136"/>
      <c r="BO1079" s="136"/>
      <c r="BP1079" s="136"/>
      <c r="BQ1079" s="136"/>
      <c r="BR1079" s="136"/>
      <c r="BS1079" s="136"/>
      <c r="BT1079" s="136"/>
      <c r="BU1079" s="136"/>
      <c r="BV1079" s="136"/>
      <c r="BW1079" s="136"/>
      <c r="BX1079" s="136"/>
      <c r="BY1079" s="136"/>
      <c r="BZ1079" s="136"/>
      <c r="CA1079" s="136"/>
      <c r="CB1079" s="136"/>
      <c r="CC1079" s="136"/>
      <c r="CD1079" s="136"/>
      <c r="CE1079" s="136"/>
      <c r="CF1079" s="136"/>
      <c r="CG1079" s="136"/>
      <c r="CH1079" s="136"/>
      <c r="CI1079" s="136"/>
      <c r="CJ1079" s="136"/>
      <c r="CK1079" s="136"/>
      <c r="CL1079" s="136"/>
      <c r="CM1079" s="136"/>
      <c r="CN1079" s="136"/>
      <c r="CO1079" s="136"/>
      <c r="CP1079" s="136"/>
      <c r="CQ1079" s="136"/>
      <c r="CR1079" s="136"/>
      <c r="CS1079" s="136"/>
      <c r="CT1079" s="136"/>
      <c r="CU1079" s="136"/>
      <c r="CV1079" s="136"/>
      <c r="CW1079" s="136"/>
      <c r="CX1079" s="136"/>
      <c r="CY1079" s="136"/>
      <c r="CZ1079" s="136"/>
      <c r="DA1079" s="136"/>
      <c r="DB1079" s="136"/>
      <c r="DC1079" s="136"/>
      <c r="DD1079" s="136"/>
      <c r="DE1079" s="136"/>
      <c r="DF1079" s="136"/>
      <c r="DG1079" s="136"/>
      <c r="DH1079" s="136"/>
      <c r="DI1079" s="136"/>
      <c r="DJ1079" s="136"/>
      <c r="DK1079" s="136"/>
      <c r="DL1079" s="136"/>
      <c r="DM1079" s="136"/>
      <c r="DN1079" s="136"/>
      <c r="DO1079" s="136"/>
      <c r="DP1079" s="136"/>
      <c r="DQ1079" s="136"/>
      <c r="DR1079" s="136"/>
      <c r="DS1079" s="136"/>
      <c r="DT1079" s="136"/>
      <c r="DU1079" s="136"/>
      <c r="DV1079" s="136"/>
      <c r="DW1079" s="136"/>
      <c r="DX1079" s="136"/>
      <c r="DY1079" s="136"/>
      <c r="DZ1079" s="136"/>
      <c r="EA1079" s="136"/>
      <c r="EB1079" s="136"/>
      <c r="EC1079" s="136"/>
      <c r="ED1079" s="136"/>
      <c r="EE1079" s="136"/>
      <c r="EF1079" s="136"/>
      <c r="EG1079" s="136"/>
      <c r="EH1079" s="136"/>
      <c r="EI1079" s="136"/>
      <c r="EJ1079" s="136"/>
      <c r="EK1079" s="136"/>
      <c r="EL1079" s="136"/>
      <c r="EM1079" s="136"/>
      <c r="EN1079" s="136"/>
      <c r="EO1079" s="136"/>
      <c r="EP1079" s="136"/>
      <c r="EQ1079" s="136"/>
      <c r="ER1079" s="136"/>
      <c r="ES1079" s="136"/>
      <c r="ET1079" s="136"/>
      <c r="EU1079" s="136"/>
      <c r="EV1079" s="136"/>
      <c r="EW1079" s="136"/>
      <c r="EX1079" s="136"/>
      <c r="EY1079" s="136"/>
      <c r="EZ1079" s="136"/>
      <c r="FA1079" s="136"/>
      <c r="FB1079" s="136"/>
      <c r="FC1079" s="136"/>
      <c r="FD1079" s="136"/>
      <c r="FE1079" s="136"/>
      <c r="FF1079" s="136"/>
      <c r="FG1079" s="136"/>
      <c r="FH1079" s="136"/>
      <c r="FI1079" s="136"/>
      <c r="FJ1079" s="136"/>
      <c r="FK1079" s="136"/>
      <c r="FL1079" s="136"/>
      <c r="FM1079" s="136"/>
      <c r="FN1079" s="136"/>
      <c r="FO1079" s="136"/>
      <c r="FP1079" s="136"/>
      <c r="FQ1079" s="136"/>
      <c r="FR1079" s="136"/>
      <c r="FS1079" s="136"/>
      <c r="FT1079" s="136"/>
      <c r="FU1079" s="136"/>
      <c r="FV1079" s="136"/>
      <c r="FW1079" s="136"/>
      <c r="FX1079" s="136"/>
      <c r="FY1079" s="136"/>
      <c r="FZ1079" s="136"/>
      <c r="GA1079" s="136"/>
      <c r="GB1079" s="136"/>
      <c r="GC1079" s="136"/>
      <c r="GD1079" s="136"/>
      <c r="GE1079" s="136"/>
      <c r="GF1079" s="136"/>
      <c r="GG1079" s="136"/>
      <c r="GH1079" s="136"/>
      <c r="GI1079" s="136"/>
      <c r="GJ1079" s="136"/>
      <c r="GK1079" s="136"/>
      <c r="GL1079" s="136"/>
      <c r="GM1079" s="136"/>
      <c r="GN1079" s="136"/>
      <c r="GO1079" s="136"/>
      <c r="GP1079" s="136"/>
      <c r="GQ1079" s="136"/>
      <c r="GR1079" s="136"/>
      <c r="GS1079" s="136"/>
      <c r="GT1079" s="136"/>
      <c r="GU1079" s="136"/>
      <c r="GV1079" s="136"/>
      <c r="GW1079" s="136"/>
      <c r="GX1079" s="136"/>
      <c r="GY1079" s="136"/>
      <c r="GZ1079" s="136"/>
      <c r="HA1079" s="136"/>
      <c r="HB1079" s="136"/>
      <c r="HC1079" s="136"/>
      <c r="HD1079" s="136"/>
      <c r="HE1079" s="136"/>
      <c r="HF1079" s="136"/>
      <c r="HG1079" s="136"/>
      <c r="HH1079" s="136"/>
      <c r="HI1079" s="136"/>
      <c r="HJ1079" s="136"/>
      <c r="HK1079" s="136"/>
      <c r="HL1079" s="136"/>
      <c r="HM1079" s="136"/>
      <c r="HN1079" s="136"/>
      <c r="HO1079" s="136"/>
      <c r="HP1079" s="136"/>
      <c r="HQ1079" s="136"/>
      <c r="HR1079" s="136"/>
      <c r="HS1079" s="136"/>
      <c r="HT1079" s="136"/>
      <c r="HU1079" s="136"/>
      <c r="HV1079" s="136"/>
      <c r="HW1079" s="136"/>
      <c r="HX1079" s="136"/>
      <c r="HY1079" s="136"/>
      <c r="HZ1079" s="136"/>
      <c r="IA1079" s="136"/>
      <c r="IB1079" s="136"/>
      <c r="IC1079" s="136"/>
      <c r="ID1079" s="136"/>
      <c r="IE1079" s="136"/>
      <c r="IF1079" s="136"/>
      <c r="IG1079" s="136"/>
    </row>
    <row r="1080" spans="1:241" ht="15" customHeight="1" x14ac:dyDescent="0.25">
      <c r="A1080" s="197" t="s">
        <v>586</v>
      </c>
      <c r="B1080" s="205">
        <v>6316164</v>
      </c>
      <c r="C1080" s="205">
        <v>3810764</v>
      </c>
      <c r="D1080" s="205">
        <v>705688</v>
      </c>
      <c r="E1080" s="205">
        <v>860258</v>
      </c>
      <c r="F1080" s="205">
        <v>1484035</v>
      </c>
      <c r="G1080" s="205">
        <v>239809</v>
      </c>
      <c r="H1080" s="242">
        <v>13416718</v>
      </c>
      <c r="I1080" s="136"/>
      <c r="J1080" s="197" t="s">
        <v>690</v>
      </c>
      <c r="K1080" s="205">
        <v>5381535</v>
      </c>
      <c r="L1080" s="205">
        <v>1996031</v>
      </c>
      <c r="M1080" s="205">
        <v>1109655</v>
      </c>
      <c r="N1080" s="205">
        <v>1271425</v>
      </c>
      <c r="O1080" s="205">
        <v>1969204</v>
      </c>
      <c r="P1080" s="205">
        <v>632559</v>
      </c>
      <c r="Q1080" s="242">
        <v>12360409</v>
      </c>
      <c r="R1080" s="136"/>
      <c r="S1080" s="136"/>
      <c r="T1080" s="136"/>
      <c r="U1080" s="136"/>
      <c r="V1080" s="136"/>
      <c r="W1080" s="136"/>
      <c r="X1080" s="136"/>
      <c r="Y1080" s="136"/>
      <c r="Z1080" s="136"/>
      <c r="AA1080" s="136"/>
      <c r="AB1080" s="136"/>
      <c r="AC1080" s="136"/>
      <c r="AD1080" s="136"/>
      <c r="AE1080" s="136"/>
      <c r="AF1080" s="136"/>
      <c r="AG1080" s="136"/>
      <c r="AH1080" s="136"/>
      <c r="AI1080" s="136"/>
      <c r="AJ1080" s="136"/>
      <c r="AK1080" s="136"/>
      <c r="AL1080" s="136"/>
      <c r="AM1080" s="136"/>
      <c r="AN1080" s="136"/>
      <c r="AO1080" s="136"/>
      <c r="AP1080" s="136"/>
      <c r="AQ1080" s="136"/>
      <c r="AR1080" s="136"/>
      <c r="AS1080" s="136"/>
      <c r="AT1080" s="136"/>
      <c r="AU1080" s="136"/>
      <c r="AV1080" s="136"/>
      <c r="AW1080" s="136"/>
      <c r="AX1080" s="136"/>
      <c r="AY1080" s="136"/>
      <c r="AZ1080" s="136"/>
      <c r="BA1080" s="136"/>
      <c r="BB1080" s="136"/>
      <c r="BC1080" s="136"/>
      <c r="BD1080" s="136"/>
      <c r="BE1080" s="136"/>
      <c r="BF1080" s="136"/>
      <c r="BG1080" s="136"/>
      <c r="BH1080" s="136"/>
      <c r="BI1080" s="136"/>
      <c r="BJ1080" s="136"/>
      <c r="BK1080" s="136"/>
      <c r="BL1080" s="136"/>
      <c r="BM1080" s="136"/>
      <c r="BN1080" s="136"/>
      <c r="BO1080" s="136"/>
      <c r="BP1080" s="136"/>
      <c r="BQ1080" s="136"/>
      <c r="BR1080" s="136"/>
      <c r="BS1080" s="136"/>
      <c r="BT1080" s="136"/>
      <c r="BU1080" s="136"/>
      <c r="BV1080" s="136"/>
      <c r="BW1080" s="136"/>
      <c r="BX1080" s="136"/>
      <c r="BY1080" s="136"/>
      <c r="BZ1080" s="136"/>
      <c r="CA1080" s="136"/>
      <c r="CB1080" s="136"/>
      <c r="CC1080" s="136"/>
      <c r="CD1080" s="136"/>
      <c r="CE1080" s="136"/>
      <c r="CF1080" s="136"/>
      <c r="CG1080" s="136"/>
      <c r="CH1080" s="136"/>
      <c r="CI1080" s="136"/>
      <c r="CJ1080" s="136"/>
      <c r="CK1080" s="136"/>
      <c r="CL1080" s="136"/>
      <c r="CM1080" s="136"/>
      <c r="CN1080" s="136"/>
      <c r="CO1080" s="136"/>
      <c r="CP1080" s="136"/>
      <c r="CQ1080" s="136"/>
      <c r="CR1080" s="136"/>
      <c r="CS1080" s="136"/>
      <c r="CT1080" s="136"/>
      <c r="CU1080" s="136"/>
      <c r="CV1080" s="136"/>
      <c r="CW1080" s="136"/>
      <c r="CX1080" s="136"/>
      <c r="CY1080" s="136"/>
      <c r="CZ1080" s="136"/>
      <c r="DA1080" s="136"/>
      <c r="DB1080" s="136"/>
      <c r="DC1080" s="136"/>
      <c r="DD1080" s="136"/>
      <c r="DE1080" s="136"/>
      <c r="DF1080" s="136"/>
      <c r="DG1080" s="136"/>
      <c r="DH1080" s="136"/>
      <c r="DI1080" s="136"/>
      <c r="DJ1080" s="136"/>
      <c r="DK1080" s="136"/>
      <c r="DL1080" s="136"/>
      <c r="DM1080" s="136"/>
      <c r="DN1080" s="136"/>
      <c r="DO1080" s="136"/>
      <c r="DP1080" s="136"/>
      <c r="DQ1080" s="136"/>
      <c r="DR1080" s="136"/>
      <c r="DS1080" s="136"/>
      <c r="DT1080" s="136"/>
      <c r="DU1080" s="136"/>
      <c r="DV1080" s="136"/>
      <c r="DW1080" s="136"/>
      <c r="DX1080" s="136"/>
      <c r="DY1080" s="136"/>
      <c r="DZ1080" s="136"/>
      <c r="EA1080" s="136"/>
      <c r="EB1080" s="136"/>
      <c r="EC1080" s="136"/>
      <c r="ED1080" s="136"/>
      <c r="EE1080" s="136"/>
      <c r="EF1080" s="136"/>
      <c r="EG1080" s="136"/>
      <c r="EH1080" s="136"/>
      <c r="EI1080" s="136"/>
      <c r="EJ1080" s="136"/>
      <c r="EK1080" s="136"/>
      <c r="EL1080" s="136"/>
      <c r="EM1080" s="136"/>
      <c r="EN1080" s="136"/>
      <c r="EO1080" s="136"/>
      <c r="EP1080" s="136"/>
      <c r="EQ1080" s="136"/>
      <c r="ER1080" s="136"/>
      <c r="ES1080" s="136"/>
      <c r="ET1080" s="136"/>
      <c r="EU1080" s="136"/>
      <c r="EV1080" s="136"/>
      <c r="EW1080" s="136"/>
      <c r="EX1080" s="136"/>
      <c r="EY1080" s="136"/>
      <c r="EZ1080" s="136"/>
      <c r="FA1080" s="136"/>
      <c r="FB1080" s="136"/>
      <c r="FC1080" s="136"/>
      <c r="FD1080" s="136"/>
      <c r="FE1080" s="136"/>
      <c r="FF1080" s="136"/>
      <c r="FG1080" s="136"/>
      <c r="FH1080" s="136"/>
      <c r="FI1080" s="136"/>
      <c r="FJ1080" s="136"/>
      <c r="FK1080" s="136"/>
      <c r="FL1080" s="136"/>
      <c r="FM1080" s="136"/>
      <c r="FN1080" s="136"/>
      <c r="FO1080" s="136"/>
      <c r="FP1080" s="136"/>
      <c r="FQ1080" s="136"/>
      <c r="FR1080" s="136"/>
      <c r="FS1080" s="136"/>
      <c r="FT1080" s="136"/>
      <c r="FU1080" s="136"/>
      <c r="FV1080" s="136"/>
      <c r="FW1080" s="136"/>
      <c r="FX1080" s="136"/>
      <c r="FY1080" s="136"/>
      <c r="FZ1080" s="136"/>
      <c r="GA1080" s="136"/>
      <c r="GB1080" s="136"/>
      <c r="GC1080" s="136"/>
      <c r="GD1080" s="136"/>
      <c r="GE1080" s="136"/>
      <c r="GF1080" s="136"/>
      <c r="GG1080" s="136"/>
      <c r="GH1080" s="136"/>
      <c r="GI1080" s="136"/>
      <c r="GJ1080" s="136"/>
      <c r="GK1080" s="136"/>
      <c r="GL1080" s="136"/>
      <c r="GM1080" s="136"/>
      <c r="GN1080" s="136"/>
      <c r="GO1080" s="136"/>
      <c r="GP1080" s="136"/>
      <c r="GQ1080" s="136"/>
      <c r="GR1080" s="136"/>
      <c r="GS1080" s="136"/>
      <c r="GT1080" s="136"/>
      <c r="GU1080" s="136"/>
      <c r="GV1080" s="136"/>
      <c r="GW1080" s="136"/>
      <c r="GX1080" s="136"/>
      <c r="GY1080" s="136"/>
      <c r="GZ1080" s="136"/>
      <c r="HA1080" s="136"/>
      <c r="HB1080" s="136"/>
      <c r="HC1080" s="136"/>
      <c r="HD1080" s="136"/>
      <c r="HE1080" s="136"/>
      <c r="HF1080" s="136"/>
      <c r="HG1080" s="136"/>
      <c r="HH1080" s="136"/>
      <c r="HI1080" s="136"/>
      <c r="HJ1080" s="136"/>
      <c r="HK1080" s="136"/>
      <c r="HL1080" s="136"/>
      <c r="HM1080" s="136"/>
      <c r="HN1080" s="136"/>
      <c r="HO1080" s="136"/>
      <c r="HP1080" s="136"/>
      <c r="HQ1080" s="136"/>
      <c r="HR1080" s="136"/>
      <c r="HS1080" s="136"/>
      <c r="HT1080" s="136"/>
      <c r="HU1080" s="136"/>
      <c r="HV1080" s="136"/>
      <c r="HW1080" s="136"/>
      <c r="HX1080" s="136"/>
      <c r="HY1080" s="136"/>
      <c r="HZ1080" s="136"/>
      <c r="IA1080" s="136"/>
      <c r="IB1080" s="136"/>
      <c r="IC1080" s="136"/>
      <c r="ID1080" s="136"/>
      <c r="IE1080" s="136"/>
      <c r="IF1080" s="136"/>
      <c r="IG1080" s="136"/>
    </row>
    <row r="1081" spans="1:241" ht="15" customHeight="1" x14ac:dyDescent="0.25">
      <c r="A1081" s="197" t="s">
        <v>587</v>
      </c>
      <c r="B1081" s="205">
        <v>7964693</v>
      </c>
      <c r="C1081" s="205">
        <v>4401456</v>
      </c>
      <c r="D1081" s="205">
        <v>913467</v>
      </c>
      <c r="E1081" s="205">
        <v>959772</v>
      </c>
      <c r="F1081" s="205">
        <v>1704556</v>
      </c>
      <c r="G1081" s="205">
        <v>337336</v>
      </c>
      <c r="H1081" s="242">
        <v>16281280</v>
      </c>
      <c r="I1081" s="136"/>
      <c r="J1081" s="197" t="s">
        <v>620</v>
      </c>
      <c r="K1081" s="205">
        <v>5112592</v>
      </c>
      <c r="L1081" s="205">
        <v>1799889</v>
      </c>
      <c r="M1081" s="205">
        <v>742330</v>
      </c>
      <c r="N1081" s="205">
        <v>1216829</v>
      </c>
      <c r="O1081" s="205">
        <v>1845488</v>
      </c>
      <c r="P1081" s="205">
        <v>441785</v>
      </c>
      <c r="Q1081" s="242">
        <v>11158913</v>
      </c>
      <c r="R1081" s="136"/>
      <c r="S1081" s="136"/>
      <c r="T1081" s="136"/>
      <c r="U1081" s="136"/>
      <c r="V1081" s="136"/>
      <c r="W1081" s="136"/>
      <c r="X1081" s="136"/>
      <c r="Y1081" s="136"/>
      <c r="Z1081" s="136"/>
      <c r="AA1081" s="136"/>
      <c r="AB1081" s="136"/>
      <c r="AC1081" s="136"/>
      <c r="AD1081" s="136"/>
      <c r="AE1081" s="136"/>
      <c r="AF1081" s="136"/>
      <c r="AG1081" s="136"/>
      <c r="AH1081" s="136"/>
      <c r="AI1081" s="136"/>
      <c r="AJ1081" s="136"/>
      <c r="AK1081" s="136"/>
      <c r="AL1081" s="136"/>
      <c r="AM1081" s="136"/>
      <c r="AN1081" s="136"/>
      <c r="AO1081" s="136"/>
      <c r="AP1081" s="136"/>
      <c r="AQ1081" s="136"/>
      <c r="AR1081" s="136"/>
      <c r="AS1081" s="136"/>
      <c r="AT1081" s="136"/>
      <c r="AU1081" s="136"/>
      <c r="AV1081" s="136"/>
      <c r="AW1081" s="136"/>
      <c r="AX1081" s="136"/>
      <c r="AY1081" s="136"/>
      <c r="AZ1081" s="136"/>
      <c r="BA1081" s="136"/>
      <c r="BB1081" s="136"/>
      <c r="BC1081" s="136"/>
      <c r="BD1081" s="136"/>
      <c r="BE1081" s="136"/>
      <c r="BF1081" s="136"/>
      <c r="BG1081" s="136"/>
      <c r="BH1081" s="136"/>
      <c r="BI1081" s="136"/>
      <c r="BJ1081" s="136"/>
      <c r="BK1081" s="136"/>
      <c r="BL1081" s="136"/>
      <c r="BM1081" s="136"/>
      <c r="BN1081" s="136"/>
      <c r="BO1081" s="136"/>
      <c r="BP1081" s="136"/>
      <c r="BQ1081" s="136"/>
      <c r="BR1081" s="136"/>
      <c r="BS1081" s="136"/>
      <c r="BT1081" s="136"/>
      <c r="BU1081" s="136"/>
      <c r="BV1081" s="136"/>
      <c r="BW1081" s="136"/>
      <c r="BX1081" s="136"/>
      <c r="BY1081" s="136"/>
      <c r="BZ1081" s="136"/>
      <c r="CA1081" s="136"/>
      <c r="CB1081" s="136"/>
      <c r="CC1081" s="136"/>
      <c r="CD1081" s="136"/>
      <c r="CE1081" s="136"/>
      <c r="CF1081" s="136"/>
      <c r="CG1081" s="136"/>
      <c r="CH1081" s="136"/>
      <c r="CI1081" s="136"/>
      <c r="CJ1081" s="136"/>
      <c r="CK1081" s="136"/>
      <c r="CL1081" s="136"/>
      <c r="CM1081" s="136"/>
      <c r="CN1081" s="136"/>
      <c r="CO1081" s="136"/>
      <c r="CP1081" s="136"/>
      <c r="CQ1081" s="136"/>
      <c r="CR1081" s="136"/>
      <c r="CS1081" s="136"/>
      <c r="CT1081" s="136"/>
      <c r="CU1081" s="136"/>
      <c r="CV1081" s="136"/>
      <c r="CW1081" s="136"/>
      <c r="CX1081" s="136"/>
      <c r="CY1081" s="136"/>
      <c r="CZ1081" s="136"/>
      <c r="DA1081" s="136"/>
      <c r="DB1081" s="136"/>
      <c r="DC1081" s="136"/>
      <c r="DD1081" s="136"/>
      <c r="DE1081" s="136"/>
      <c r="DF1081" s="136"/>
      <c r="DG1081" s="136"/>
      <c r="DH1081" s="136"/>
      <c r="DI1081" s="136"/>
      <c r="DJ1081" s="136"/>
      <c r="DK1081" s="136"/>
      <c r="DL1081" s="136"/>
      <c r="DM1081" s="136"/>
      <c r="DN1081" s="136"/>
      <c r="DO1081" s="136"/>
      <c r="DP1081" s="136"/>
      <c r="DQ1081" s="136"/>
      <c r="DR1081" s="136"/>
      <c r="DS1081" s="136"/>
      <c r="DT1081" s="136"/>
      <c r="DU1081" s="136"/>
      <c r="DV1081" s="136"/>
      <c r="DW1081" s="136"/>
      <c r="DX1081" s="136"/>
      <c r="DY1081" s="136"/>
      <c r="DZ1081" s="136"/>
      <c r="EA1081" s="136"/>
      <c r="EB1081" s="136"/>
      <c r="EC1081" s="136"/>
      <c r="ED1081" s="136"/>
      <c r="EE1081" s="136"/>
      <c r="EF1081" s="136"/>
      <c r="EG1081" s="136"/>
      <c r="EH1081" s="136"/>
      <c r="EI1081" s="136"/>
      <c r="EJ1081" s="136"/>
      <c r="EK1081" s="136"/>
      <c r="EL1081" s="136"/>
      <c r="EM1081" s="136"/>
      <c r="EN1081" s="136"/>
      <c r="EO1081" s="136"/>
      <c r="EP1081" s="136"/>
      <c r="EQ1081" s="136"/>
      <c r="ER1081" s="136"/>
      <c r="ES1081" s="136"/>
      <c r="ET1081" s="136"/>
      <c r="EU1081" s="136"/>
      <c r="EV1081" s="136"/>
      <c r="EW1081" s="136"/>
      <c r="EX1081" s="136"/>
      <c r="EY1081" s="136"/>
      <c r="EZ1081" s="136"/>
      <c r="FA1081" s="136"/>
      <c r="FB1081" s="136"/>
      <c r="FC1081" s="136"/>
      <c r="FD1081" s="136"/>
      <c r="FE1081" s="136"/>
      <c r="FF1081" s="136"/>
      <c r="FG1081" s="136"/>
      <c r="FH1081" s="136"/>
      <c r="FI1081" s="136"/>
      <c r="FJ1081" s="136"/>
      <c r="FK1081" s="136"/>
      <c r="FL1081" s="136"/>
      <c r="FM1081" s="136"/>
      <c r="FN1081" s="136"/>
      <c r="FO1081" s="136"/>
      <c r="FP1081" s="136"/>
      <c r="FQ1081" s="136"/>
      <c r="FR1081" s="136"/>
      <c r="FS1081" s="136"/>
      <c r="FT1081" s="136"/>
      <c r="FU1081" s="136"/>
      <c r="FV1081" s="136"/>
      <c r="FW1081" s="136"/>
      <c r="FX1081" s="136"/>
      <c r="FY1081" s="136"/>
      <c r="FZ1081" s="136"/>
      <c r="GA1081" s="136"/>
      <c r="GB1081" s="136"/>
      <c r="GC1081" s="136"/>
      <c r="GD1081" s="136"/>
      <c r="GE1081" s="136"/>
      <c r="GF1081" s="136"/>
      <c r="GG1081" s="136"/>
      <c r="GH1081" s="136"/>
      <c r="GI1081" s="136"/>
      <c r="GJ1081" s="136"/>
      <c r="GK1081" s="136"/>
      <c r="GL1081" s="136"/>
      <c r="GM1081" s="136"/>
      <c r="GN1081" s="136"/>
      <c r="GO1081" s="136"/>
      <c r="GP1081" s="136"/>
      <c r="GQ1081" s="136"/>
      <c r="GR1081" s="136"/>
      <c r="GS1081" s="136"/>
      <c r="GT1081" s="136"/>
      <c r="GU1081" s="136"/>
      <c r="GV1081" s="136"/>
      <c r="GW1081" s="136"/>
      <c r="GX1081" s="136"/>
      <c r="GY1081" s="136"/>
      <c r="GZ1081" s="136"/>
      <c r="HA1081" s="136"/>
      <c r="HB1081" s="136"/>
      <c r="HC1081" s="136"/>
      <c r="HD1081" s="136"/>
      <c r="HE1081" s="136"/>
      <c r="HF1081" s="136"/>
      <c r="HG1081" s="136"/>
      <c r="HH1081" s="136"/>
      <c r="HI1081" s="136"/>
      <c r="HJ1081" s="136"/>
      <c r="HK1081" s="136"/>
      <c r="HL1081" s="136"/>
      <c r="HM1081" s="136"/>
      <c r="HN1081" s="136"/>
      <c r="HO1081" s="136"/>
      <c r="HP1081" s="136"/>
      <c r="HQ1081" s="136"/>
      <c r="HR1081" s="136"/>
      <c r="HS1081" s="136"/>
      <c r="HT1081" s="136"/>
      <c r="HU1081" s="136"/>
      <c r="HV1081" s="136"/>
      <c r="HW1081" s="136"/>
      <c r="HX1081" s="136"/>
      <c r="HY1081" s="136"/>
      <c r="HZ1081" s="136"/>
      <c r="IA1081" s="136"/>
      <c r="IB1081" s="136"/>
      <c r="IC1081" s="136"/>
      <c r="ID1081" s="136"/>
      <c r="IE1081" s="136"/>
      <c r="IF1081" s="136"/>
      <c r="IG1081" s="136"/>
    </row>
    <row r="1082" spans="1:241" ht="15" customHeight="1" x14ac:dyDescent="0.25">
      <c r="A1082" s="197" t="s">
        <v>588</v>
      </c>
      <c r="B1082" s="205">
        <v>13646187</v>
      </c>
      <c r="C1082" s="205">
        <v>3977339</v>
      </c>
      <c r="D1082" s="205">
        <v>1165638</v>
      </c>
      <c r="E1082" s="205">
        <v>761293</v>
      </c>
      <c r="F1082" s="205">
        <v>1673733</v>
      </c>
      <c r="G1082" s="205">
        <v>269901</v>
      </c>
      <c r="H1082" s="242">
        <v>21494091</v>
      </c>
      <c r="I1082" s="136"/>
      <c r="J1082" s="197" t="s">
        <v>621</v>
      </c>
      <c r="K1082" s="205">
        <v>4169056</v>
      </c>
      <c r="L1082" s="205">
        <v>2092533</v>
      </c>
      <c r="M1082" s="205">
        <v>749824</v>
      </c>
      <c r="N1082" s="205">
        <v>1088357</v>
      </c>
      <c r="O1082" s="205">
        <v>1883823</v>
      </c>
      <c r="P1082" s="205">
        <v>429260</v>
      </c>
      <c r="Q1082" s="242">
        <v>10412853</v>
      </c>
      <c r="R1082" s="136"/>
      <c r="S1082" s="136"/>
      <c r="T1082" s="136"/>
      <c r="U1082" s="136"/>
      <c r="V1082" s="136"/>
      <c r="W1082" s="136"/>
      <c r="X1082" s="136"/>
      <c r="Y1082" s="136"/>
      <c r="Z1082" s="136"/>
      <c r="AA1082" s="136"/>
      <c r="AB1082" s="136"/>
      <c r="AC1082" s="136"/>
      <c r="AD1082" s="136"/>
      <c r="AE1082" s="136"/>
      <c r="AF1082" s="136"/>
      <c r="AG1082" s="136"/>
      <c r="AH1082" s="136"/>
      <c r="AI1082" s="136"/>
      <c r="AJ1082" s="136"/>
      <c r="AK1082" s="136"/>
      <c r="AL1082" s="136"/>
      <c r="AM1082" s="136"/>
      <c r="AN1082" s="136"/>
      <c r="AO1082" s="136"/>
      <c r="AP1082" s="136"/>
      <c r="AQ1082" s="136"/>
      <c r="AR1082" s="136"/>
      <c r="AS1082" s="136"/>
      <c r="AT1082" s="136"/>
      <c r="AU1082" s="136"/>
      <c r="AV1082" s="136"/>
      <c r="AW1082" s="136"/>
      <c r="AX1082" s="136"/>
      <c r="AY1082" s="136"/>
      <c r="AZ1082" s="136"/>
      <c r="BA1082" s="136"/>
      <c r="BB1082" s="136"/>
      <c r="BC1082" s="136"/>
      <c r="BD1082" s="136"/>
      <c r="BE1082" s="136"/>
      <c r="BF1082" s="136"/>
      <c r="BG1082" s="136"/>
      <c r="BH1082" s="136"/>
      <c r="BI1082" s="136"/>
      <c r="BJ1082" s="136"/>
      <c r="BK1082" s="136"/>
      <c r="BL1082" s="136"/>
      <c r="BM1082" s="136"/>
      <c r="BN1082" s="136"/>
      <c r="BO1082" s="136"/>
      <c r="BP1082" s="136"/>
      <c r="BQ1082" s="136"/>
      <c r="BR1082" s="136"/>
      <c r="BS1082" s="136"/>
      <c r="BT1082" s="136"/>
      <c r="BU1082" s="136"/>
      <c r="BV1082" s="136"/>
      <c r="BW1082" s="136"/>
      <c r="BX1082" s="136"/>
      <c r="BY1082" s="136"/>
      <c r="BZ1082" s="136"/>
      <c r="CA1082" s="136"/>
      <c r="CB1082" s="136"/>
      <c r="CC1082" s="136"/>
      <c r="CD1082" s="136"/>
      <c r="CE1082" s="136"/>
      <c r="CF1082" s="136"/>
      <c r="CG1082" s="136"/>
      <c r="CH1082" s="136"/>
      <c r="CI1082" s="136"/>
      <c r="CJ1082" s="136"/>
      <c r="CK1082" s="136"/>
      <c r="CL1082" s="136"/>
      <c r="CM1082" s="136"/>
      <c r="CN1082" s="136"/>
      <c r="CO1082" s="136"/>
      <c r="CP1082" s="136"/>
      <c r="CQ1082" s="136"/>
      <c r="CR1082" s="136"/>
      <c r="CS1082" s="136"/>
      <c r="CT1082" s="136"/>
      <c r="CU1082" s="136"/>
      <c r="CV1082" s="136"/>
      <c r="CW1082" s="136"/>
      <c r="CX1082" s="136"/>
      <c r="CY1082" s="136"/>
      <c r="CZ1082" s="136"/>
      <c r="DA1082" s="136"/>
      <c r="DB1082" s="136"/>
      <c r="DC1082" s="136"/>
      <c r="DD1082" s="136"/>
      <c r="DE1082" s="136"/>
      <c r="DF1082" s="136"/>
      <c r="DG1082" s="136"/>
      <c r="DH1082" s="136"/>
      <c r="DI1082" s="136"/>
      <c r="DJ1082" s="136"/>
      <c r="DK1082" s="136"/>
      <c r="DL1082" s="136"/>
      <c r="DM1082" s="136"/>
      <c r="DN1082" s="136"/>
      <c r="DO1082" s="136"/>
      <c r="DP1082" s="136"/>
      <c r="DQ1082" s="136"/>
      <c r="DR1082" s="136"/>
      <c r="DS1082" s="136"/>
      <c r="DT1082" s="136"/>
      <c r="DU1082" s="136"/>
      <c r="DV1082" s="136"/>
      <c r="DW1082" s="136"/>
      <c r="DX1082" s="136"/>
      <c r="DY1082" s="136"/>
      <c r="DZ1082" s="136"/>
      <c r="EA1082" s="136"/>
      <c r="EB1082" s="136"/>
      <c r="EC1082" s="136"/>
      <c r="ED1082" s="136"/>
      <c r="EE1082" s="136"/>
      <c r="EF1082" s="136"/>
      <c r="EG1082" s="136"/>
      <c r="EH1082" s="136"/>
      <c r="EI1082" s="136"/>
      <c r="EJ1082" s="136"/>
      <c r="EK1082" s="136"/>
      <c r="EL1082" s="136"/>
      <c r="EM1082" s="136"/>
      <c r="EN1082" s="136"/>
      <c r="EO1082" s="136"/>
      <c r="EP1082" s="136"/>
      <c r="EQ1082" s="136"/>
      <c r="ER1082" s="136"/>
      <c r="ES1082" s="136"/>
      <c r="ET1082" s="136"/>
      <c r="EU1082" s="136"/>
      <c r="EV1082" s="136"/>
      <c r="EW1082" s="136"/>
      <c r="EX1082" s="136"/>
      <c r="EY1082" s="136"/>
      <c r="EZ1082" s="136"/>
      <c r="FA1082" s="136"/>
      <c r="FB1082" s="136"/>
      <c r="FC1082" s="136"/>
      <c r="FD1082" s="136"/>
      <c r="FE1082" s="136"/>
      <c r="FF1082" s="136"/>
      <c r="FG1082" s="136"/>
      <c r="FH1082" s="136"/>
      <c r="FI1082" s="136"/>
      <c r="FJ1082" s="136"/>
      <c r="FK1082" s="136"/>
      <c r="FL1082" s="136"/>
      <c r="FM1082" s="136"/>
      <c r="FN1082" s="136"/>
      <c r="FO1082" s="136"/>
      <c r="FP1082" s="136"/>
      <c r="FQ1082" s="136"/>
      <c r="FR1082" s="136"/>
      <c r="FS1082" s="136"/>
      <c r="FT1082" s="136"/>
      <c r="FU1082" s="136"/>
      <c r="FV1082" s="136"/>
      <c r="FW1082" s="136"/>
      <c r="FX1082" s="136"/>
      <c r="FY1082" s="136"/>
      <c r="FZ1082" s="136"/>
      <c r="GA1082" s="136"/>
      <c r="GB1082" s="136"/>
      <c r="GC1082" s="136"/>
      <c r="GD1082" s="136"/>
      <c r="GE1082" s="136"/>
      <c r="GF1082" s="136"/>
      <c r="GG1082" s="136"/>
      <c r="GH1082" s="136"/>
      <c r="GI1082" s="136"/>
      <c r="GJ1082" s="136"/>
      <c r="GK1082" s="136"/>
      <c r="GL1082" s="136"/>
      <c r="GM1082" s="136"/>
      <c r="GN1082" s="136"/>
      <c r="GO1082" s="136"/>
      <c r="GP1082" s="136"/>
      <c r="GQ1082" s="136"/>
      <c r="GR1082" s="136"/>
      <c r="GS1082" s="136"/>
      <c r="GT1082" s="136"/>
      <c r="GU1082" s="136"/>
      <c r="GV1082" s="136"/>
      <c r="GW1082" s="136"/>
      <c r="GX1082" s="136"/>
      <c r="GY1082" s="136"/>
      <c r="GZ1082" s="136"/>
      <c r="HA1082" s="136"/>
      <c r="HB1082" s="136"/>
      <c r="HC1082" s="136"/>
      <c r="HD1082" s="136"/>
      <c r="HE1082" s="136"/>
      <c r="HF1082" s="136"/>
      <c r="HG1082" s="136"/>
      <c r="HH1082" s="136"/>
      <c r="HI1082" s="136"/>
      <c r="HJ1082" s="136"/>
      <c r="HK1082" s="136"/>
      <c r="HL1082" s="136"/>
      <c r="HM1082" s="136"/>
      <c r="HN1082" s="136"/>
      <c r="HO1082" s="136"/>
      <c r="HP1082" s="136"/>
      <c r="HQ1082" s="136"/>
      <c r="HR1082" s="136"/>
      <c r="HS1082" s="136"/>
      <c r="HT1082" s="136"/>
      <c r="HU1082" s="136"/>
      <c r="HV1082" s="136"/>
      <c r="HW1082" s="136"/>
      <c r="HX1082" s="136"/>
      <c r="HY1082" s="136"/>
      <c r="HZ1082" s="136"/>
      <c r="IA1082" s="136"/>
      <c r="IB1082" s="136"/>
      <c r="IC1082" s="136"/>
      <c r="ID1082" s="136"/>
      <c r="IE1082" s="136"/>
      <c r="IF1082" s="136"/>
      <c r="IG1082" s="136"/>
    </row>
    <row r="1083" spans="1:241" ht="15" customHeight="1" x14ac:dyDescent="0.25">
      <c r="A1083" s="197" t="s">
        <v>741</v>
      </c>
      <c r="B1083" s="205">
        <v>11387895</v>
      </c>
      <c r="C1083" s="205">
        <v>2944805</v>
      </c>
      <c r="D1083" s="205">
        <v>1013888</v>
      </c>
      <c r="E1083" s="205">
        <v>857841</v>
      </c>
      <c r="F1083" s="205">
        <v>1800398</v>
      </c>
      <c r="G1083" s="205">
        <v>319661</v>
      </c>
      <c r="H1083" s="242">
        <v>18324488</v>
      </c>
      <c r="I1083" s="136"/>
      <c r="J1083" s="197" t="s">
        <v>622</v>
      </c>
      <c r="K1083" s="205">
        <v>6769667</v>
      </c>
      <c r="L1083" s="205">
        <v>2118379</v>
      </c>
      <c r="M1083" s="205">
        <v>944467</v>
      </c>
      <c r="N1083" s="205">
        <v>1295012</v>
      </c>
      <c r="O1083" s="205">
        <v>2242099</v>
      </c>
      <c r="P1083" s="205">
        <v>603930</v>
      </c>
      <c r="Q1083" s="242">
        <v>13973554</v>
      </c>
      <c r="R1083" s="136"/>
      <c r="S1083" s="136"/>
      <c r="T1083" s="136"/>
      <c r="U1083" s="136"/>
      <c r="V1083" s="136"/>
      <c r="W1083" s="136"/>
      <c r="X1083" s="136"/>
      <c r="Y1083" s="136"/>
      <c r="Z1083" s="136"/>
      <c r="AA1083" s="136"/>
      <c r="AB1083" s="136"/>
      <c r="AC1083" s="136"/>
      <c r="AD1083" s="136"/>
      <c r="AE1083" s="136"/>
      <c r="AF1083" s="136"/>
      <c r="AG1083" s="136"/>
      <c r="AH1083" s="136"/>
      <c r="AI1083" s="136"/>
      <c r="AJ1083" s="136"/>
      <c r="AK1083" s="136"/>
      <c r="AL1083" s="136"/>
      <c r="AM1083" s="136"/>
      <c r="AN1083" s="136"/>
      <c r="AO1083" s="136"/>
      <c r="AP1083" s="136"/>
      <c r="AQ1083" s="136"/>
      <c r="AR1083" s="136"/>
      <c r="AS1083" s="136"/>
      <c r="AT1083" s="136"/>
      <c r="AU1083" s="136"/>
      <c r="AV1083" s="136"/>
      <c r="AW1083" s="136"/>
      <c r="AX1083" s="136"/>
      <c r="AY1083" s="136"/>
      <c r="AZ1083" s="136"/>
      <c r="BA1083" s="136"/>
      <c r="BB1083" s="136"/>
      <c r="BC1083" s="136"/>
      <c r="BD1083" s="136"/>
      <c r="BE1083" s="136"/>
      <c r="BF1083" s="136"/>
      <c r="BG1083" s="136"/>
      <c r="BH1083" s="136"/>
      <c r="BI1083" s="136"/>
      <c r="BJ1083" s="136"/>
      <c r="BK1083" s="136"/>
      <c r="BL1083" s="136"/>
      <c r="BM1083" s="136"/>
      <c r="BN1083" s="136"/>
      <c r="BO1083" s="136"/>
      <c r="BP1083" s="136"/>
      <c r="BQ1083" s="136"/>
      <c r="BR1083" s="136"/>
      <c r="BS1083" s="136"/>
      <c r="BT1083" s="136"/>
      <c r="BU1083" s="136"/>
      <c r="BV1083" s="136"/>
      <c r="BW1083" s="136"/>
      <c r="BX1083" s="136"/>
      <c r="BY1083" s="136"/>
      <c r="BZ1083" s="136"/>
      <c r="CA1083" s="136"/>
      <c r="CB1083" s="136"/>
      <c r="CC1083" s="136"/>
      <c r="CD1083" s="136"/>
      <c r="CE1083" s="136"/>
      <c r="CF1083" s="136"/>
      <c r="CG1083" s="136"/>
      <c r="CH1083" s="136"/>
      <c r="CI1083" s="136"/>
      <c r="CJ1083" s="136"/>
      <c r="CK1083" s="136"/>
      <c r="CL1083" s="136"/>
      <c r="CM1083" s="136"/>
      <c r="CN1083" s="136"/>
      <c r="CO1083" s="136"/>
      <c r="CP1083" s="136"/>
      <c r="CQ1083" s="136"/>
      <c r="CR1083" s="136"/>
      <c r="CS1083" s="136"/>
      <c r="CT1083" s="136"/>
      <c r="CU1083" s="136"/>
      <c r="CV1083" s="136"/>
      <c r="CW1083" s="136"/>
      <c r="CX1083" s="136"/>
      <c r="CY1083" s="136"/>
      <c r="CZ1083" s="136"/>
      <c r="DA1083" s="136"/>
      <c r="DB1083" s="136"/>
      <c r="DC1083" s="136"/>
      <c r="DD1083" s="136"/>
      <c r="DE1083" s="136"/>
      <c r="DF1083" s="136"/>
      <c r="DG1083" s="136"/>
      <c r="DH1083" s="136"/>
      <c r="DI1083" s="136"/>
      <c r="DJ1083" s="136"/>
      <c r="DK1083" s="136"/>
      <c r="DL1083" s="136"/>
      <c r="DM1083" s="136"/>
      <c r="DN1083" s="136"/>
      <c r="DO1083" s="136"/>
      <c r="DP1083" s="136"/>
      <c r="DQ1083" s="136"/>
      <c r="DR1083" s="136"/>
      <c r="DS1083" s="136"/>
      <c r="DT1083" s="136"/>
      <c r="DU1083" s="136"/>
      <c r="DV1083" s="136"/>
      <c r="DW1083" s="136"/>
      <c r="DX1083" s="136"/>
      <c r="DY1083" s="136"/>
      <c r="DZ1083" s="136"/>
      <c r="EA1083" s="136"/>
      <c r="EB1083" s="136"/>
      <c r="EC1083" s="136"/>
      <c r="ED1083" s="136"/>
      <c r="EE1083" s="136"/>
      <c r="EF1083" s="136"/>
      <c r="EG1083" s="136"/>
      <c r="EH1083" s="136"/>
      <c r="EI1083" s="136"/>
      <c r="EJ1083" s="136"/>
      <c r="EK1083" s="136"/>
      <c r="EL1083" s="136"/>
      <c r="EM1083" s="136"/>
      <c r="EN1083" s="136"/>
      <c r="EO1083" s="136"/>
      <c r="EP1083" s="136"/>
      <c r="EQ1083" s="136"/>
      <c r="ER1083" s="136"/>
      <c r="ES1083" s="136"/>
      <c r="ET1083" s="136"/>
      <c r="EU1083" s="136"/>
      <c r="EV1083" s="136"/>
      <c r="EW1083" s="136"/>
      <c r="EX1083" s="136"/>
      <c r="EY1083" s="136"/>
      <c r="EZ1083" s="136"/>
      <c r="FA1083" s="136"/>
      <c r="FB1083" s="136"/>
      <c r="FC1083" s="136"/>
      <c r="FD1083" s="136"/>
      <c r="FE1083" s="136"/>
      <c r="FF1083" s="136"/>
      <c r="FG1083" s="136"/>
      <c r="FH1083" s="136"/>
      <c r="FI1083" s="136"/>
      <c r="FJ1083" s="136"/>
      <c r="FK1083" s="136"/>
      <c r="FL1083" s="136"/>
      <c r="FM1083" s="136"/>
      <c r="FN1083" s="136"/>
      <c r="FO1083" s="136"/>
      <c r="FP1083" s="136"/>
      <c r="FQ1083" s="136"/>
      <c r="FR1083" s="136"/>
      <c r="FS1083" s="136"/>
      <c r="FT1083" s="136"/>
      <c r="FU1083" s="136"/>
      <c r="FV1083" s="136"/>
      <c r="FW1083" s="136"/>
      <c r="FX1083" s="136"/>
      <c r="FY1083" s="136"/>
      <c r="FZ1083" s="136"/>
      <c r="GA1083" s="136"/>
      <c r="GB1083" s="136"/>
      <c r="GC1083" s="136"/>
      <c r="GD1083" s="136"/>
      <c r="GE1083" s="136"/>
      <c r="GF1083" s="136"/>
      <c r="GG1083" s="136"/>
      <c r="GH1083" s="136"/>
      <c r="GI1083" s="136"/>
      <c r="GJ1083" s="136"/>
      <c r="GK1083" s="136"/>
      <c r="GL1083" s="136"/>
      <c r="GM1083" s="136"/>
      <c r="GN1083" s="136"/>
      <c r="GO1083" s="136"/>
      <c r="GP1083" s="136"/>
      <c r="GQ1083" s="136"/>
      <c r="GR1083" s="136"/>
      <c r="GS1083" s="136"/>
      <c r="GT1083" s="136"/>
      <c r="GU1083" s="136"/>
      <c r="GV1083" s="136"/>
      <c r="GW1083" s="136"/>
      <c r="GX1083" s="136"/>
      <c r="GY1083" s="136"/>
      <c r="GZ1083" s="136"/>
      <c r="HA1083" s="136"/>
      <c r="HB1083" s="136"/>
      <c r="HC1083" s="136"/>
      <c r="HD1083" s="136"/>
      <c r="HE1083" s="136"/>
      <c r="HF1083" s="136"/>
      <c r="HG1083" s="136"/>
      <c r="HH1083" s="136"/>
      <c r="HI1083" s="136"/>
      <c r="HJ1083" s="136"/>
      <c r="HK1083" s="136"/>
      <c r="HL1083" s="136"/>
      <c r="HM1083" s="136"/>
      <c r="HN1083" s="136"/>
      <c r="HO1083" s="136"/>
      <c r="HP1083" s="136"/>
      <c r="HQ1083" s="136"/>
      <c r="HR1083" s="136"/>
      <c r="HS1083" s="136"/>
      <c r="HT1083" s="136"/>
      <c r="HU1083" s="136"/>
      <c r="HV1083" s="136"/>
      <c r="HW1083" s="136"/>
      <c r="HX1083" s="136"/>
      <c r="HY1083" s="136"/>
      <c r="HZ1083" s="136"/>
      <c r="IA1083" s="136"/>
      <c r="IB1083" s="136"/>
      <c r="IC1083" s="136"/>
      <c r="ID1083" s="136"/>
      <c r="IE1083" s="136"/>
      <c r="IF1083" s="136"/>
      <c r="IG1083" s="136"/>
    </row>
    <row r="1084" spans="1:241" ht="15" customHeight="1" x14ac:dyDescent="0.25">
      <c r="A1084" s="197" t="s">
        <v>666</v>
      </c>
      <c r="B1084" s="205">
        <v>7519550</v>
      </c>
      <c r="C1084" s="205">
        <v>2832463</v>
      </c>
      <c r="D1084" s="205">
        <v>1135061</v>
      </c>
      <c r="E1084" s="205">
        <v>1040738</v>
      </c>
      <c r="F1084" s="205">
        <v>1435484</v>
      </c>
      <c r="G1084" s="205">
        <v>382417</v>
      </c>
      <c r="H1084" s="242">
        <v>14345713</v>
      </c>
      <c r="I1084" s="136"/>
      <c r="J1084" s="197" t="s">
        <v>755</v>
      </c>
      <c r="K1084" s="205">
        <v>8413206</v>
      </c>
      <c r="L1084" s="205">
        <v>2067102</v>
      </c>
      <c r="M1084" s="205">
        <v>988987</v>
      </c>
      <c r="N1084" s="205">
        <v>1294934</v>
      </c>
      <c r="O1084" s="205">
        <v>1888315</v>
      </c>
      <c r="P1084" s="205">
        <v>417198</v>
      </c>
      <c r="Q1084" s="242">
        <v>15069742</v>
      </c>
      <c r="R1084" s="136"/>
      <c r="S1084" s="136"/>
      <c r="T1084" s="136"/>
      <c r="U1084" s="136"/>
      <c r="V1084" s="136"/>
      <c r="W1084" s="136"/>
      <c r="X1084" s="136"/>
      <c r="Y1084" s="136"/>
      <c r="Z1084" s="136"/>
      <c r="AA1084" s="136"/>
      <c r="AB1084" s="136"/>
      <c r="AC1084" s="136"/>
      <c r="AD1084" s="136"/>
      <c r="AE1084" s="136"/>
      <c r="AF1084" s="136"/>
      <c r="AG1084" s="136"/>
      <c r="AH1084" s="136"/>
      <c r="AI1084" s="136"/>
      <c r="AJ1084" s="136"/>
      <c r="AK1084" s="136"/>
      <c r="AL1084" s="136"/>
      <c r="AM1084" s="136"/>
      <c r="AN1084" s="136"/>
      <c r="AO1084" s="136"/>
      <c r="AP1084" s="136"/>
      <c r="AQ1084" s="136"/>
      <c r="AR1084" s="136"/>
      <c r="AS1084" s="136"/>
      <c r="AT1084" s="136"/>
      <c r="AU1084" s="136"/>
      <c r="AV1084" s="136"/>
      <c r="AW1084" s="136"/>
      <c r="AX1084" s="136"/>
      <c r="AY1084" s="136"/>
      <c r="AZ1084" s="136"/>
      <c r="BA1084" s="136"/>
      <c r="BB1084" s="136"/>
      <c r="BC1084" s="136"/>
      <c r="BD1084" s="136"/>
      <c r="BE1084" s="136"/>
      <c r="BF1084" s="136"/>
      <c r="BG1084" s="136"/>
      <c r="BH1084" s="136"/>
      <c r="BI1084" s="136"/>
      <c r="BJ1084" s="136"/>
      <c r="BK1084" s="136"/>
      <c r="BL1084" s="136"/>
      <c r="BM1084" s="136"/>
      <c r="BN1084" s="136"/>
      <c r="BO1084" s="136"/>
      <c r="BP1084" s="136"/>
      <c r="BQ1084" s="136"/>
      <c r="BR1084" s="136"/>
      <c r="BS1084" s="136"/>
      <c r="BT1084" s="136"/>
      <c r="BU1084" s="136"/>
      <c r="BV1084" s="136"/>
      <c r="BW1084" s="136"/>
      <c r="BX1084" s="136"/>
      <c r="BY1084" s="136"/>
      <c r="BZ1084" s="136"/>
      <c r="CA1084" s="136"/>
      <c r="CB1084" s="136"/>
      <c r="CC1084" s="136"/>
      <c r="CD1084" s="136"/>
      <c r="CE1084" s="136"/>
      <c r="CF1084" s="136"/>
      <c r="CG1084" s="136"/>
      <c r="CH1084" s="136"/>
      <c r="CI1084" s="136"/>
      <c r="CJ1084" s="136"/>
      <c r="CK1084" s="136"/>
      <c r="CL1084" s="136"/>
      <c r="CM1084" s="136"/>
      <c r="CN1084" s="136"/>
      <c r="CO1084" s="136"/>
      <c r="CP1084" s="136"/>
      <c r="CQ1084" s="136"/>
      <c r="CR1084" s="136"/>
      <c r="CS1084" s="136"/>
      <c r="CT1084" s="136"/>
      <c r="CU1084" s="136"/>
      <c r="CV1084" s="136"/>
      <c r="CW1084" s="136"/>
      <c r="CX1084" s="136"/>
      <c r="CY1084" s="136"/>
      <c r="CZ1084" s="136"/>
      <c r="DA1084" s="136"/>
      <c r="DB1084" s="136"/>
      <c r="DC1084" s="136"/>
      <c r="DD1084" s="136"/>
      <c r="DE1084" s="136"/>
      <c r="DF1084" s="136"/>
      <c r="DG1084" s="136"/>
      <c r="DH1084" s="136"/>
      <c r="DI1084" s="136"/>
      <c r="DJ1084" s="136"/>
      <c r="DK1084" s="136"/>
      <c r="DL1084" s="136"/>
      <c r="DM1084" s="136"/>
      <c r="DN1084" s="136"/>
      <c r="DO1084" s="136"/>
      <c r="DP1084" s="136"/>
      <c r="DQ1084" s="136"/>
      <c r="DR1084" s="136"/>
      <c r="DS1084" s="136"/>
      <c r="DT1084" s="136"/>
      <c r="DU1084" s="136"/>
      <c r="DV1084" s="136"/>
      <c r="DW1084" s="136"/>
      <c r="DX1084" s="136"/>
      <c r="DY1084" s="136"/>
      <c r="DZ1084" s="136"/>
      <c r="EA1084" s="136"/>
      <c r="EB1084" s="136"/>
      <c r="EC1084" s="136"/>
      <c r="ED1084" s="136"/>
      <c r="EE1084" s="136"/>
      <c r="EF1084" s="136"/>
      <c r="EG1084" s="136"/>
      <c r="EH1084" s="136"/>
      <c r="EI1084" s="136"/>
      <c r="EJ1084" s="136"/>
      <c r="EK1084" s="136"/>
      <c r="EL1084" s="136"/>
      <c r="EM1084" s="136"/>
      <c r="EN1084" s="136"/>
      <c r="EO1084" s="136"/>
      <c r="EP1084" s="136"/>
      <c r="EQ1084" s="136"/>
      <c r="ER1084" s="136"/>
      <c r="ES1084" s="136"/>
      <c r="ET1084" s="136"/>
      <c r="EU1084" s="136"/>
      <c r="EV1084" s="136"/>
      <c r="EW1084" s="136"/>
      <c r="EX1084" s="136"/>
      <c r="EY1084" s="136"/>
      <c r="EZ1084" s="136"/>
      <c r="FA1084" s="136"/>
      <c r="FB1084" s="136"/>
      <c r="FC1084" s="136"/>
      <c r="FD1084" s="136"/>
      <c r="FE1084" s="136"/>
      <c r="FF1084" s="136"/>
      <c r="FG1084" s="136"/>
      <c r="FH1084" s="136"/>
      <c r="FI1084" s="136"/>
      <c r="FJ1084" s="136"/>
      <c r="FK1084" s="136"/>
      <c r="FL1084" s="136"/>
      <c r="FM1084" s="136"/>
      <c r="FN1084" s="136"/>
      <c r="FO1084" s="136"/>
      <c r="FP1084" s="136"/>
      <c r="FQ1084" s="136"/>
      <c r="FR1084" s="136"/>
      <c r="FS1084" s="136"/>
      <c r="FT1084" s="136"/>
      <c r="FU1084" s="136"/>
      <c r="FV1084" s="136"/>
      <c r="FW1084" s="136"/>
      <c r="FX1084" s="136"/>
      <c r="FY1084" s="136"/>
      <c r="FZ1084" s="136"/>
      <c r="GA1084" s="136"/>
      <c r="GB1084" s="136"/>
      <c r="GC1084" s="136"/>
      <c r="GD1084" s="136"/>
      <c r="GE1084" s="136"/>
      <c r="GF1084" s="136"/>
      <c r="GG1084" s="136"/>
      <c r="GH1084" s="136"/>
      <c r="GI1084" s="136"/>
      <c r="GJ1084" s="136"/>
      <c r="GK1084" s="136"/>
      <c r="GL1084" s="136"/>
      <c r="GM1084" s="136"/>
      <c r="GN1084" s="136"/>
      <c r="GO1084" s="136"/>
      <c r="GP1084" s="136"/>
      <c r="GQ1084" s="136"/>
      <c r="GR1084" s="136"/>
      <c r="GS1084" s="136"/>
      <c r="GT1084" s="136"/>
      <c r="GU1084" s="136"/>
      <c r="GV1084" s="136"/>
      <c r="GW1084" s="136"/>
      <c r="GX1084" s="136"/>
      <c r="GY1084" s="136"/>
      <c r="GZ1084" s="136"/>
      <c r="HA1084" s="136"/>
      <c r="HB1084" s="136"/>
      <c r="HC1084" s="136"/>
      <c r="HD1084" s="136"/>
      <c r="HE1084" s="136"/>
      <c r="HF1084" s="136"/>
      <c r="HG1084" s="136"/>
      <c r="HH1084" s="136"/>
      <c r="HI1084" s="136"/>
      <c r="HJ1084" s="136"/>
      <c r="HK1084" s="136"/>
      <c r="HL1084" s="136"/>
      <c r="HM1084" s="136"/>
      <c r="HN1084" s="136"/>
      <c r="HO1084" s="136"/>
      <c r="HP1084" s="136"/>
      <c r="HQ1084" s="136"/>
      <c r="HR1084" s="136"/>
      <c r="HS1084" s="136"/>
      <c r="HT1084" s="136"/>
      <c r="HU1084" s="136"/>
      <c r="HV1084" s="136"/>
      <c r="HW1084" s="136"/>
      <c r="HX1084" s="136"/>
      <c r="HY1084" s="136"/>
      <c r="HZ1084" s="136"/>
      <c r="IA1084" s="136"/>
      <c r="IB1084" s="136"/>
      <c r="IC1084" s="136"/>
      <c r="ID1084" s="136"/>
      <c r="IE1084" s="136"/>
      <c r="IF1084" s="136"/>
      <c r="IG1084" s="136"/>
    </row>
    <row r="1085" spans="1:241" ht="15" customHeight="1" x14ac:dyDescent="0.25">
      <c r="A1085" s="197" t="s">
        <v>591</v>
      </c>
      <c r="B1085" s="205">
        <v>7129730</v>
      </c>
      <c r="C1085" s="205">
        <v>2518182</v>
      </c>
      <c r="D1085" s="205">
        <v>771535</v>
      </c>
      <c r="E1085" s="205">
        <v>1238674</v>
      </c>
      <c r="F1085" s="205">
        <v>1364294</v>
      </c>
      <c r="G1085" s="205">
        <v>380782</v>
      </c>
      <c r="H1085" s="242">
        <v>13403197</v>
      </c>
      <c r="I1085" s="136"/>
      <c r="J1085" s="197" t="s">
        <v>691</v>
      </c>
      <c r="K1085" s="205">
        <v>5982818</v>
      </c>
      <c r="L1085" s="205">
        <v>2980910</v>
      </c>
      <c r="M1085" s="205">
        <v>1124788</v>
      </c>
      <c r="N1085" s="205">
        <v>1452060</v>
      </c>
      <c r="O1085" s="205">
        <v>1753302</v>
      </c>
      <c r="P1085" s="205">
        <v>537657</v>
      </c>
      <c r="Q1085" s="242">
        <v>13831535</v>
      </c>
      <c r="R1085" s="136"/>
      <c r="S1085" s="136"/>
      <c r="T1085" s="136"/>
      <c r="U1085" s="136"/>
      <c r="V1085" s="136"/>
      <c r="W1085" s="136"/>
      <c r="X1085" s="136"/>
      <c r="Y1085" s="136"/>
      <c r="Z1085" s="136"/>
      <c r="AA1085" s="136"/>
      <c r="AB1085" s="136"/>
      <c r="AC1085" s="136"/>
      <c r="AD1085" s="136"/>
      <c r="AE1085" s="136"/>
      <c r="AF1085" s="136"/>
      <c r="AG1085" s="136"/>
      <c r="AH1085" s="136"/>
      <c r="AI1085" s="136"/>
      <c r="AJ1085" s="136"/>
      <c r="AK1085" s="136"/>
      <c r="AL1085" s="136"/>
      <c r="AM1085" s="136"/>
      <c r="AN1085" s="136"/>
      <c r="AO1085" s="136"/>
      <c r="AP1085" s="136"/>
      <c r="AQ1085" s="136"/>
      <c r="AR1085" s="136"/>
      <c r="AS1085" s="136"/>
      <c r="AT1085" s="136"/>
      <c r="AU1085" s="136"/>
      <c r="AV1085" s="136"/>
      <c r="AW1085" s="136"/>
      <c r="AX1085" s="136"/>
      <c r="AY1085" s="136"/>
      <c r="AZ1085" s="136"/>
      <c r="BA1085" s="136"/>
      <c r="BB1085" s="136"/>
      <c r="BC1085" s="136"/>
      <c r="BD1085" s="136"/>
      <c r="BE1085" s="136"/>
      <c r="BF1085" s="136"/>
      <c r="BG1085" s="136"/>
      <c r="BH1085" s="136"/>
      <c r="BI1085" s="136"/>
      <c r="BJ1085" s="136"/>
      <c r="BK1085" s="136"/>
      <c r="BL1085" s="136"/>
      <c r="BM1085" s="136"/>
      <c r="BN1085" s="136"/>
      <c r="BO1085" s="136"/>
      <c r="BP1085" s="136"/>
      <c r="BQ1085" s="136"/>
      <c r="BR1085" s="136"/>
      <c r="BS1085" s="136"/>
      <c r="BT1085" s="136"/>
      <c r="BU1085" s="136"/>
      <c r="BV1085" s="136"/>
      <c r="BW1085" s="136"/>
      <c r="BX1085" s="136"/>
      <c r="BY1085" s="136"/>
      <c r="BZ1085" s="136"/>
      <c r="CA1085" s="136"/>
      <c r="CB1085" s="136"/>
      <c r="CC1085" s="136"/>
      <c r="CD1085" s="136"/>
      <c r="CE1085" s="136"/>
      <c r="CF1085" s="136"/>
      <c r="CG1085" s="136"/>
      <c r="CH1085" s="136"/>
      <c r="CI1085" s="136"/>
      <c r="CJ1085" s="136"/>
      <c r="CK1085" s="136"/>
      <c r="CL1085" s="136"/>
      <c r="CM1085" s="136"/>
      <c r="CN1085" s="136"/>
      <c r="CO1085" s="136"/>
      <c r="CP1085" s="136"/>
      <c r="CQ1085" s="136"/>
      <c r="CR1085" s="136"/>
      <c r="CS1085" s="136"/>
      <c r="CT1085" s="136"/>
      <c r="CU1085" s="136"/>
      <c r="CV1085" s="136"/>
      <c r="CW1085" s="136"/>
      <c r="CX1085" s="136"/>
      <c r="CY1085" s="136"/>
      <c r="CZ1085" s="136"/>
      <c r="DA1085" s="136"/>
      <c r="DB1085" s="136"/>
      <c r="DC1085" s="136"/>
      <c r="DD1085" s="136"/>
      <c r="DE1085" s="136"/>
      <c r="DF1085" s="136"/>
      <c r="DG1085" s="136"/>
      <c r="DH1085" s="136"/>
      <c r="DI1085" s="136"/>
      <c r="DJ1085" s="136"/>
      <c r="DK1085" s="136"/>
      <c r="DL1085" s="136"/>
      <c r="DM1085" s="136"/>
      <c r="DN1085" s="136"/>
      <c r="DO1085" s="136"/>
      <c r="DP1085" s="136"/>
      <c r="DQ1085" s="136"/>
      <c r="DR1085" s="136"/>
      <c r="DS1085" s="136"/>
      <c r="DT1085" s="136"/>
      <c r="DU1085" s="136"/>
      <c r="DV1085" s="136"/>
      <c r="DW1085" s="136"/>
      <c r="DX1085" s="136"/>
      <c r="DY1085" s="136"/>
      <c r="DZ1085" s="136"/>
      <c r="EA1085" s="136"/>
      <c r="EB1085" s="136"/>
      <c r="EC1085" s="136"/>
      <c r="ED1085" s="136"/>
      <c r="EE1085" s="136"/>
      <c r="EF1085" s="136"/>
      <c r="EG1085" s="136"/>
      <c r="EH1085" s="136"/>
      <c r="EI1085" s="136"/>
      <c r="EJ1085" s="136"/>
      <c r="EK1085" s="136"/>
      <c r="EL1085" s="136"/>
      <c r="EM1085" s="136"/>
      <c r="EN1085" s="136"/>
      <c r="EO1085" s="136"/>
      <c r="EP1085" s="136"/>
      <c r="EQ1085" s="136"/>
      <c r="ER1085" s="136"/>
      <c r="ES1085" s="136"/>
      <c r="ET1085" s="136"/>
      <c r="EU1085" s="136"/>
      <c r="EV1085" s="136"/>
      <c r="EW1085" s="136"/>
      <c r="EX1085" s="136"/>
      <c r="EY1085" s="136"/>
      <c r="EZ1085" s="136"/>
      <c r="FA1085" s="136"/>
      <c r="FB1085" s="136"/>
      <c r="FC1085" s="136"/>
      <c r="FD1085" s="136"/>
      <c r="FE1085" s="136"/>
      <c r="FF1085" s="136"/>
      <c r="FG1085" s="136"/>
      <c r="FH1085" s="136"/>
      <c r="FI1085" s="136"/>
      <c r="FJ1085" s="136"/>
      <c r="FK1085" s="136"/>
      <c r="FL1085" s="136"/>
      <c r="FM1085" s="136"/>
      <c r="FN1085" s="136"/>
      <c r="FO1085" s="136"/>
      <c r="FP1085" s="136"/>
      <c r="FQ1085" s="136"/>
      <c r="FR1085" s="136"/>
      <c r="FS1085" s="136"/>
      <c r="FT1085" s="136"/>
      <c r="FU1085" s="136"/>
      <c r="FV1085" s="136"/>
      <c r="FW1085" s="136"/>
      <c r="FX1085" s="136"/>
      <c r="FY1085" s="136"/>
      <c r="FZ1085" s="136"/>
      <c r="GA1085" s="136"/>
      <c r="GB1085" s="136"/>
      <c r="GC1085" s="136"/>
      <c r="GD1085" s="136"/>
      <c r="GE1085" s="136"/>
      <c r="GF1085" s="136"/>
      <c r="GG1085" s="136"/>
      <c r="GH1085" s="136"/>
      <c r="GI1085" s="136"/>
      <c r="GJ1085" s="136"/>
      <c r="GK1085" s="136"/>
      <c r="GL1085" s="136"/>
      <c r="GM1085" s="136"/>
      <c r="GN1085" s="136"/>
      <c r="GO1085" s="136"/>
      <c r="GP1085" s="136"/>
      <c r="GQ1085" s="136"/>
      <c r="GR1085" s="136"/>
      <c r="GS1085" s="136"/>
      <c r="GT1085" s="136"/>
      <c r="GU1085" s="136"/>
      <c r="GV1085" s="136"/>
      <c r="GW1085" s="136"/>
      <c r="GX1085" s="136"/>
      <c r="GY1085" s="136"/>
      <c r="GZ1085" s="136"/>
      <c r="HA1085" s="136"/>
      <c r="HB1085" s="136"/>
      <c r="HC1085" s="136"/>
      <c r="HD1085" s="136"/>
      <c r="HE1085" s="136"/>
      <c r="HF1085" s="136"/>
      <c r="HG1085" s="136"/>
      <c r="HH1085" s="136"/>
      <c r="HI1085" s="136"/>
      <c r="HJ1085" s="136"/>
      <c r="HK1085" s="136"/>
      <c r="HL1085" s="136"/>
      <c r="HM1085" s="136"/>
      <c r="HN1085" s="136"/>
      <c r="HO1085" s="136"/>
      <c r="HP1085" s="136"/>
      <c r="HQ1085" s="136"/>
      <c r="HR1085" s="136"/>
      <c r="HS1085" s="136"/>
      <c r="HT1085" s="136"/>
      <c r="HU1085" s="136"/>
      <c r="HV1085" s="136"/>
      <c r="HW1085" s="136"/>
      <c r="HX1085" s="136"/>
      <c r="HY1085" s="136"/>
      <c r="HZ1085" s="136"/>
      <c r="IA1085" s="136"/>
      <c r="IB1085" s="136"/>
      <c r="IC1085" s="136"/>
      <c r="ID1085" s="136"/>
      <c r="IE1085" s="136"/>
      <c r="IF1085" s="136"/>
      <c r="IG1085" s="136"/>
    </row>
    <row r="1086" spans="1:241" ht="15" customHeight="1" x14ac:dyDescent="0.25">
      <c r="A1086" s="197" t="s">
        <v>592</v>
      </c>
      <c r="B1086" s="205">
        <v>6222457</v>
      </c>
      <c r="C1086" s="205">
        <v>2547856</v>
      </c>
      <c r="D1086" s="205">
        <v>853099</v>
      </c>
      <c r="E1086" s="205">
        <v>993748</v>
      </c>
      <c r="F1086" s="205">
        <v>1512615</v>
      </c>
      <c r="G1086" s="205">
        <v>360141</v>
      </c>
      <c r="H1086" s="242">
        <v>12489916</v>
      </c>
      <c r="I1086" s="136"/>
      <c r="J1086" s="197" t="s">
        <v>625</v>
      </c>
      <c r="K1086" s="205">
        <v>9552636</v>
      </c>
      <c r="L1086" s="205">
        <v>1328409</v>
      </c>
      <c r="M1086" s="205">
        <v>627022</v>
      </c>
      <c r="N1086" s="205">
        <v>1118417</v>
      </c>
      <c r="O1086" s="205">
        <v>1381587</v>
      </c>
      <c r="P1086" s="205">
        <v>511343</v>
      </c>
      <c r="Q1086" s="242">
        <v>14519414</v>
      </c>
      <c r="R1086" s="136"/>
      <c r="S1086" s="136"/>
      <c r="T1086" s="136"/>
      <c r="U1086" s="136"/>
      <c r="V1086" s="136"/>
      <c r="W1086" s="136"/>
      <c r="X1086" s="136"/>
      <c r="Y1086" s="136"/>
      <c r="Z1086" s="136"/>
      <c r="AA1086" s="136"/>
      <c r="AB1086" s="136"/>
      <c r="AC1086" s="136"/>
      <c r="AD1086" s="136"/>
      <c r="AE1086" s="136"/>
      <c r="AF1086" s="136"/>
      <c r="AG1086" s="136"/>
      <c r="AH1086" s="136"/>
      <c r="AI1086" s="136"/>
      <c r="AJ1086" s="136"/>
      <c r="AK1086" s="136"/>
      <c r="AL1086" s="136"/>
      <c r="AM1086" s="136"/>
      <c r="AN1086" s="136"/>
      <c r="AO1086" s="136"/>
      <c r="AP1086" s="136"/>
      <c r="AQ1086" s="136"/>
      <c r="AR1086" s="136"/>
      <c r="AS1086" s="136"/>
      <c r="AT1086" s="136"/>
      <c r="AU1086" s="136"/>
      <c r="AV1086" s="136"/>
      <c r="AW1086" s="136"/>
      <c r="AX1086" s="136"/>
      <c r="AY1086" s="136"/>
      <c r="AZ1086" s="136"/>
      <c r="BA1086" s="136"/>
      <c r="BB1086" s="136"/>
      <c r="BC1086" s="136"/>
      <c r="BD1086" s="136"/>
      <c r="BE1086" s="136"/>
      <c r="BF1086" s="136"/>
      <c r="BG1086" s="136"/>
      <c r="BH1086" s="136"/>
      <c r="BI1086" s="136"/>
      <c r="BJ1086" s="136"/>
      <c r="BK1086" s="136"/>
      <c r="BL1086" s="136"/>
      <c r="BM1086" s="136"/>
      <c r="BN1086" s="136"/>
      <c r="BO1086" s="136"/>
      <c r="BP1086" s="136"/>
      <c r="BQ1086" s="136"/>
      <c r="BR1086" s="136"/>
      <c r="BS1086" s="136"/>
      <c r="BT1086" s="136"/>
      <c r="BU1086" s="136"/>
      <c r="BV1086" s="136"/>
      <c r="BW1086" s="136"/>
      <c r="BX1086" s="136"/>
      <c r="BY1086" s="136"/>
      <c r="BZ1086" s="136"/>
      <c r="CA1086" s="136"/>
      <c r="CB1086" s="136"/>
      <c r="CC1086" s="136"/>
      <c r="CD1086" s="136"/>
      <c r="CE1086" s="136"/>
      <c r="CF1086" s="136"/>
      <c r="CG1086" s="136"/>
      <c r="CH1086" s="136"/>
      <c r="CI1086" s="136"/>
      <c r="CJ1086" s="136"/>
      <c r="CK1086" s="136"/>
      <c r="CL1086" s="136"/>
      <c r="CM1086" s="136"/>
      <c r="CN1086" s="136"/>
      <c r="CO1086" s="136"/>
      <c r="CP1086" s="136"/>
      <c r="CQ1086" s="136"/>
      <c r="CR1086" s="136"/>
      <c r="CS1086" s="136"/>
      <c r="CT1086" s="136"/>
      <c r="CU1086" s="136"/>
      <c r="CV1086" s="136"/>
      <c r="CW1086" s="136"/>
      <c r="CX1086" s="136"/>
      <c r="CY1086" s="136"/>
      <c r="CZ1086" s="136"/>
      <c r="DA1086" s="136"/>
      <c r="DB1086" s="136"/>
      <c r="DC1086" s="136"/>
      <c r="DD1086" s="136"/>
      <c r="DE1086" s="136"/>
      <c r="DF1086" s="136"/>
      <c r="DG1086" s="136"/>
      <c r="DH1086" s="136"/>
      <c r="DI1086" s="136"/>
      <c r="DJ1086" s="136"/>
      <c r="DK1086" s="136"/>
      <c r="DL1086" s="136"/>
      <c r="DM1086" s="136"/>
      <c r="DN1086" s="136"/>
      <c r="DO1086" s="136"/>
      <c r="DP1086" s="136"/>
      <c r="DQ1086" s="136"/>
      <c r="DR1086" s="136"/>
      <c r="DS1086" s="136"/>
      <c r="DT1086" s="136"/>
      <c r="DU1086" s="136"/>
      <c r="DV1086" s="136"/>
      <c r="DW1086" s="136"/>
      <c r="DX1086" s="136"/>
      <c r="DY1086" s="136"/>
      <c r="DZ1086" s="136"/>
      <c r="EA1086" s="136"/>
      <c r="EB1086" s="136"/>
      <c r="EC1086" s="136"/>
      <c r="ED1086" s="136"/>
      <c r="EE1086" s="136"/>
      <c r="EF1086" s="136"/>
      <c r="EG1086" s="136"/>
      <c r="EH1086" s="136"/>
      <c r="EI1086" s="136"/>
      <c r="EJ1086" s="136"/>
      <c r="EK1086" s="136"/>
      <c r="EL1086" s="136"/>
      <c r="EM1086" s="136"/>
      <c r="EN1086" s="136"/>
      <c r="EO1086" s="136"/>
      <c r="EP1086" s="136"/>
      <c r="EQ1086" s="136"/>
      <c r="ER1086" s="136"/>
      <c r="ES1086" s="136"/>
      <c r="ET1086" s="136"/>
      <c r="EU1086" s="136"/>
      <c r="EV1086" s="136"/>
      <c r="EW1086" s="136"/>
      <c r="EX1086" s="136"/>
      <c r="EY1086" s="136"/>
      <c r="EZ1086" s="136"/>
      <c r="FA1086" s="136"/>
      <c r="FB1086" s="136"/>
      <c r="FC1086" s="136"/>
      <c r="FD1086" s="136"/>
      <c r="FE1086" s="136"/>
      <c r="FF1086" s="136"/>
      <c r="FG1086" s="136"/>
      <c r="FH1086" s="136"/>
      <c r="FI1086" s="136"/>
      <c r="FJ1086" s="136"/>
      <c r="FK1086" s="136"/>
      <c r="FL1086" s="136"/>
      <c r="FM1086" s="136"/>
      <c r="FN1086" s="136"/>
      <c r="FO1086" s="136"/>
      <c r="FP1086" s="136"/>
      <c r="FQ1086" s="136"/>
      <c r="FR1086" s="136"/>
      <c r="FS1086" s="136"/>
      <c r="FT1086" s="136"/>
      <c r="FU1086" s="136"/>
      <c r="FV1086" s="136"/>
      <c r="FW1086" s="136"/>
      <c r="FX1086" s="136"/>
      <c r="FY1086" s="136"/>
      <c r="FZ1086" s="136"/>
      <c r="GA1086" s="136"/>
      <c r="GB1086" s="136"/>
      <c r="GC1086" s="136"/>
      <c r="GD1086" s="136"/>
      <c r="GE1086" s="136"/>
      <c r="GF1086" s="136"/>
      <c r="GG1086" s="136"/>
      <c r="GH1086" s="136"/>
      <c r="GI1086" s="136"/>
      <c r="GJ1086" s="136"/>
      <c r="GK1086" s="136"/>
      <c r="GL1086" s="136"/>
      <c r="GM1086" s="136"/>
      <c r="GN1086" s="136"/>
      <c r="GO1086" s="136"/>
      <c r="GP1086" s="136"/>
      <c r="GQ1086" s="136"/>
      <c r="GR1086" s="136"/>
      <c r="GS1086" s="136"/>
      <c r="GT1086" s="136"/>
      <c r="GU1086" s="136"/>
      <c r="GV1086" s="136"/>
      <c r="GW1086" s="136"/>
      <c r="GX1086" s="136"/>
      <c r="GY1086" s="136"/>
      <c r="GZ1086" s="136"/>
      <c r="HA1086" s="136"/>
      <c r="HB1086" s="136"/>
      <c r="HC1086" s="136"/>
      <c r="HD1086" s="136"/>
      <c r="HE1086" s="136"/>
      <c r="HF1086" s="136"/>
      <c r="HG1086" s="136"/>
      <c r="HH1086" s="136"/>
      <c r="HI1086" s="136"/>
      <c r="HJ1086" s="136"/>
      <c r="HK1086" s="136"/>
      <c r="HL1086" s="136"/>
      <c r="HM1086" s="136"/>
      <c r="HN1086" s="136"/>
      <c r="HO1086" s="136"/>
      <c r="HP1086" s="136"/>
      <c r="HQ1086" s="136"/>
      <c r="HR1086" s="136"/>
      <c r="HS1086" s="136"/>
      <c r="HT1086" s="136"/>
      <c r="HU1086" s="136"/>
      <c r="HV1086" s="136"/>
      <c r="HW1086" s="136"/>
      <c r="HX1086" s="136"/>
      <c r="HY1086" s="136"/>
      <c r="HZ1086" s="136"/>
      <c r="IA1086" s="136"/>
      <c r="IB1086" s="136"/>
      <c r="IC1086" s="136"/>
      <c r="ID1086" s="136"/>
      <c r="IE1086" s="136"/>
      <c r="IF1086" s="136"/>
      <c r="IG1086" s="136"/>
    </row>
    <row r="1087" spans="1:241" ht="15" customHeight="1" x14ac:dyDescent="0.25">
      <c r="A1087" s="197" t="s">
        <v>593</v>
      </c>
      <c r="B1087" s="205">
        <v>5275121</v>
      </c>
      <c r="C1087" s="205">
        <v>2512323</v>
      </c>
      <c r="D1087" s="205">
        <v>803695</v>
      </c>
      <c r="E1087" s="205">
        <v>1022385</v>
      </c>
      <c r="F1087" s="205">
        <v>1664981</v>
      </c>
      <c r="G1087" s="205">
        <v>331031</v>
      </c>
      <c r="H1087" s="242">
        <v>11609536</v>
      </c>
      <c r="I1087" s="136"/>
      <c r="J1087" s="197" t="s">
        <v>692</v>
      </c>
      <c r="K1087" s="205">
        <v>14676583</v>
      </c>
      <c r="L1087" s="205">
        <v>1637371</v>
      </c>
      <c r="M1087" s="205">
        <v>816178</v>
      </c>
      <c r="N1087" s="205">
        <v>1187751</v>
      </c>
      <c r="O1087" s="205">
        <v>1539377</v>
      </c>
      <c r="P1087" s="205">
        <v>681409</v>
      </c>
      <c r="Q1087" s="242">
        <v>20538669</v>
      </c>
      <c r="R1087" s="136"/>
      <c r="S1087" s="136"/>
      <c r="T1087" s="136"/>
      <c r="U1087" s="136"/>
      <c r="V1087" s="136"/>
      <c r="W1087" s="136"/>
      <c r="X1087" s="136"/>
      <c r="Y1087" s="136"/>
      <c r="Z1087" s="136"/>
      <c r="AA1087" s="136"/>
      <c r="AB1087" s="136"/>
      <c r="AC1087" s="136"/>
      <c r="AD1087" s="136"/>
      <c r="AE1087" s="136"/>
      <c r="AF1087" s="136"/>
      <c r="AG1087" s="136"/>
      <c r="AH1087" s="136"/>
      <c r="AI1087" s="136"/>
      <c r="AJ1087" s="136"/>
      <c r="AK1087" s="136"/>
      <c r="AL1087" s="136"/>
      <c r="AM1087" s="136"/>
      <c r="AN1087" s="136"/>
      <c r="AO1087" s="136"/>
      <c r="AP1087" s="136"/>
      <c r="AQ1087" s="136"/>
      <c r="AR1087" s="136"/>
      <c r="AS1087" s="136"/>
      <c r="AT1087" s="136"/>
      <c r="AU1087" s="136"/>
      <c r="AV1087" s="136"/>
      <c r="AW1087" s="136"/>
      <c r="AX1087" s="136"/>
      <c r="AY1087" s="136"/>
      <c r="AZ1087" s="136"/>
      <c r="BA1087" s="136"/>
      <c r="BB1087" s="136"/>
      <c r="BC1087" s="136"/>
      <c r="BD1087" s="136"/>
      <c r="BE1087" s="136"/>
      <c r="BF1087" s="136"/>
      <c r="BG1087" s="136"/>
      <c r="BH1087" s="136"/>
      <c r="BI1087" s="136"/>
      <c r="BJ1087" s="136"/>
      <c r="BK1087" s="136"/>
      <c r="BL1087" s="136"/>
      <c r="BM1087" s="136"/>
      <c r="BN1087" s="136"/>
      <c r="BO1087" s="136"/>
      <c r="BP1087" s="136"/>
      <c r="BQ1087" s="136"/>
      <c r="BR1087" s="136"/>
      <c r="BS1087" s="136"/>
      <c r="BT1087" s="136"/>
      <c r="BU1087" s="136"/>
      <c r="BV1087" s="136"/>
      <c r="BW1087" s="136"/>
      <c r="BX1087" s="136"/>
      <c r="BY1087" s="136"/>
      <c r="BZ1087" s="136"/>
      <c r="CA1087" s="136"/>
      <c r="CB1087" s="136"/>
      <c r="CC1087" s="136"/>
      <c r="CD1087" s="136"/>
      <c r="CE1087" s="136"/>
      <c r="CF1087" s="136"/>
      <c r="CG1087" s="136"/>
      <c r="CH1087" s="136"/>
      <c r="CI1087" s="136"/>
      <c r="CJ1087" s="136"/>
      <c r="CK1087" s="136"/>
      <c r="CL1087" s="136"/>
      <c r="CM1087" s="136"/>
      <c r="CN1087" s="136"/>
      <c r="CO1087" s="136"/>
      <c r="CP1087" s="136"/>
      <c r="CQ1087" s="136"/>
      <c r="CR1087" s="136"/>
      <c r="CS1087" s="136"/>
      <c r="CT1087" s="136"/>
      <c r="CU1087" s="136"/>
      <c r="CV1087" s="136"/>
      <c r="CW1087" s="136"/>
      <c r="CX1087" s="136"/>
      <c r="CY1087" s="136"/>
      <c r="CZ1087" s="136"/>
      <c r="DA1087" s="136"/>
      <c r="DB1087" s="136"/>
      <c r="DC1087" s="136"/>
      <c r="DD1087" s="136"/>
      <c r="DE1087" s="136"/>
      <c r="DF1087" s="136"/>
      <c r="DG1087" s="136"/>
      <c r="DH1087" s="136"/>
      <c r="DI1087" s="136"/>
      <c r="DJ1087" s="136"/>
      <c r="DK1087" s="136"/>
      <c r="DL1087" s="136"/>
      <c r="DM1087" s="136"/>
      <c r="DN1087" s="136"/>
      <c r="DO1087" s="136"/>
      <c r="DP1087" s="136"/>
      <c r="DQ1087" s="136"/>
      <c r="DR1087" s="136"/>
      <c r="DS1087" s="136"/>
      <c r="DT1087" s="136"/>
      <c r="DU1087" s="136"/>
      <c r="DV1087" s="136"/>
      <c r="DW1087" s="136"/>
      <c r="DX1087" s="136"/>
      <c r="DY1087" s="136"/>
      <c r="DZ1087" s="136"/>
      <c r="EA1087" s="136"/>
      <c r="EB1087" s="136"/>
      <c r="EC1087" s="136"/>
      <c r="ED1087" s="136"/>
      <c r="EE1087" s="136"/>
      <c r="EF1087" s="136"/>
      <c r="EG1087" s="136"/>
      <c r="EH1087" s="136"/>
      <c r="EI1087" s="136"/>
      <c r="EJ1087" s="136"/>
      <c r="EK1087" s="136"/>
      <c r="EL1087" s="136"/>
      <c r="EM1087" s="136"/>
      <c r="EN1087" s="136"/>
      <c r="EO1087" s="136"/>
      <c r="EP1087" s="136"/>
      <c r="EQ1087" s="136"/>
      <c r="ER1087" s="136"/>
      <c r="ES1087" s="136"/>
      <c r="ET1087" s="136"/>
      <c r="EU1087" s="136"/>
      <c r="EV1087" s="136"/>
      <c r="EW1087" s="136"/>
      <c r="EX1087" s="136"/>
      <c r="EY1087" s="136"/>
      <c r="EZ1087" s="136"/>
      <c r="FA1087" s="136"/>
      <c r="FB1087" s="136"/>
      <c r="FC1087" s="136"/>
      <c r="FD1087" s="136"/>
      <c r="FE1087" s="136"/>
      <c r="FF1087" s="136"/>
      <c r="FG1087" s="136"/>
      <c r="FH1087" s="136"/>
      <c r="FI1087" s="136"/>
      <c r="FJ1087" s="136"/>
      <c r="FK1087" s="136"/>
      <c r="FL1087" s="136"/>
      <c r="FM1087" s="136"/>
      <c r="FN1087" s="136"/>
      <c r="FO1087" s="136"/>
      <c r="FP1087" s="136"/>
      <c r="FQ1087" s="136"/>
      <c r="FR1087" s="136"/>
      <c r="FS1087" s="136"/>
      <c r="FT1087" s="136"/>
      <c r="FU1087" s="136"/>
      <c r="FV1087" s="136"/>
      <c r="FW1087" s="136"/>
      <c r="FX1087" s="136"/>
      <c r="FY1087" s="136"/>
      <c r="FZ1087" s="136"/>
      <c r="GA1087" s="136"/>
      <c r="GB1087" s="136"/>
      <c r="GC1087" s="136"/>
      <c r="GD1087" s="136"/>
      <c r="GE1087" s="136"/>
      <c r="GF1087" s="136"/>
      <c r="GG1087" s="136"/>
      <c r="GH1087" s="136"/>
      <c r="GI1087" s="136"/>
      <c r="GJ1087" s="136"/>
      <c r="GK1087" s="136"/>
      <c r="GL1087" s="136"/>
      <c r="GM1087" s="136"/>
      <c r="GN1087" s="136"/>
      <c r="GO1087" s="136"/>
      <c r="GP1087" s="136"/>
      <c r="GQ1087" s="136"/>
      <c r="GR1087" s="136"/>
      <c r="GS1087" s="136"/>
      <c r="GT1087" s="136"/>
      <c r="GU1087" s="136"/>
      <c r="GV1087" s="136"/>
      <c r="GW1087" s="136"/>
      <c r="GX1087" s="136"/>
      <c r="GY1087" s="136"/>
      <c r="GZ1087" s="136"/>
      <c r="HA1087" s="136"/>
      <c r="HB1087" s="136"/>
      <c r="HC1087" s="136"/>
      <c r="HD1087" s="136"/>
      <c r="HE1087" s="136"/>
      <c r="HF1087" s="136"/>
      <c r="HG1087" s="136"/>
      <c r="HH1087" s="136"/>
      <c r="HI1087" s="136"/>
      <c r="HJ1087" s="136"/>
      <c r="HK1087" s="136"/>
      <c r="HL1087" s="136"/>
      <c r="HM1087" s="136"/>
      <c r="HN1087" s="136"/>
      <c r="HO1087" s="136"/>
      <c r="HP1087" s="136"/>
      <c r="HQ1087" s="136"/>
      <c r="HR1087" s="136"/>
      <c r="HS1087" s="136"/>
      <c r="HT1087" s="136"/>
      <c r="HU1087" s="136"/>
      <c r="HV1087" s="136"/>
      <c r="HW1087" s="136"/>
      <c r="HX1087" s="136"/>
      <c r="HY1087" s="136"/>
      <c r="HZ1087" s="136"/>
      <c r="IA1087" s="136"/>
      <c r="IB1087" s="136"/>
      <c r="IC1087" s="136"/>
      <c r="ID1087" s="136"/>
      <c r="IE1087" s="136"/>
      <c r="IF1087" s="136"/>
      <c r="IG1087" s="136"/>
    </row>
    <row r="1088" spans="1:241" ht="15" customHeight="1" x14ac:dyDescent="0.25">
      <c r="A1088" s="197" t="s">
        <v>742</v>
      </c>
      <c r="B1088" s="205">
        <v>6675527</v>
      </c>
      <c r="C1088" s="205">
        <v>3983270</v>
      </c>
      <c r="D1088" s="205">
        <v>1114369</v>
      </c>
      <c r="E1088" s="205">
        <v>1110996</v>
      </c>
      <c r="F1088" s="205">
        <v>1589298</v>
      </c>
      <c r="G1088" s="205">
        <v>430796</v>
      </c>
      <c r="H1088" s="242">
        <v>14904256</v>
      </c>
      <c r="I1088" s="136"/>
      <c r="J1088" s="197" t="s">
        <v>626</v>
      </c>
      <c r="K1088" s="205">
        <v>9342422</v>
      </c>
      <c r="L1088" s="205">
        <v>1340443</v>
      </c>
      <c r="M1088" s="205">
        <v>801834</v>
      </c>
      <c r="N1088" s="205">
        <v>1045644</v>
      </c>
      <c r="O1088" s="205">
        <v>1365001</v>
      </c>
      <c r="P1088" s="205">
        <v>400230</v>
      </c>
      <c r="Q1088" s="242">
        <v>14295574</v>
      </c>
      <c r="R1088" s="136"/>
      <c r="S1088" s="136"/>
      <c r="T1088" s="136"/>
      <c r="U1088" s="136"/>
      <c r="V1088" s="136"/>
      <c r="W1088" s="136"/>
      <c r="X1088" s="136"/>
      <c r="Y1088" s="136"/>
      <c r="Z1088" s="136"/>
      <c r="AA1088" s="136"/>
      <c r="AB1088" s="136"/>
      <c r="AC1088" s="136"/>
      <c r="AD1088" s="136"/>
      <c r="AE1088" s="136"/>
      <c r="AF1088" s="136"/>
      <c r="AG1088" s="136"/>
      <c r="AH1088" s="136"/>
      <c r="AI1088" s="136"/>
      <c r="AJ1088" s="136"/>
      <c r="AK1088" s="136"/>
      <c r="AL1088" s="136"/>
      <c r="AM1088" s="136"/>
      <c r="AN1088" s="136"/>
      <c r="AO1088" s="136"/>
      <c r="AP1088" s="136"/>
      <c r="AQ1088" s="136"/>
      <c r="AR1088" s="136"/>
      <c r="AS1088" s="136"/>
      <c r="AT1088" s="136"/>
      <c r="AU1088" s="136"/>
      <c r="AV1088" s="136"/>
      <c r="AW1088" s="136"/>
      <c r="AX1088" s="136"/>
      <c r="AY1088" s="136"/>
      <c r="AZ1088" s="136"/>
      <c r="BA1088" s="136"/>
      <c r="BB1088" s="136"/>
      <c r="BC1088" s="136"/>
      <c r="BD1088" s="136"/>
      <c r="BE1088" s="136"/>
      <c r="BF1088" s="136"/>
      <c r="BG1088" s="136"/>
      <c r="BH1088" s="136"/>
      <c r="BI1088" s="136"/>
      <c r="BJ1088" s="136"/>
      <c r="BK1088" s="136"/>
      <c r="BL1088" s="136"/>
      <c r="BM1088" s="136"/>
      <c r="BN1088" s="136"/>
      <c r="BO1088" s="136"/>
      <c r="BP1088" s="136"/>
      <c r="BQ1088" s="136"/>
      <c r="BR1088" s="136"/>
      <c r="BS1088" s="136"/>
      <c r="BT1088" s="136"/>
      <c r="BU1088" s="136"/>
      <c r="BV1088" s="136"/>
      <c r="BW1088" s="136"/>
      <c r="BX1088" s="136"/>
      <c r="BY1088" s="136"/>
      <c r="BZ1088" s="136"/>
      <c r="CA1088" s="136"/>
      <c r="CB1088" s="136"/>
      <c r="CC1088" s="136"/>
      <c r="CD1088" s="136"/>
      <c r="CE1088" s="136"/>
      <c r="CF1088" s="136"/>
      <c r="CG1088" s="136"/>
      <c r="CH1088" s="136"/>
      <c r="CI1088" s="136"/>
      <c r="CJ1088" s="136"/>
      <c r="CK1088" s="136"/>
      <c r="CL1088" s="136"/>
      <c r="CM1088" s="136"/>
      <c r="CN1088" s="136"/>
      <c r="CO1088" s="136"/>
      <c r="CP1088" s="136"/>
      <c r="CQ1088" s="136"/>
      <c r="CR1088" s="136"/>
      <c r="CS1088" s="136"/>
      <c r="CT1088" s="136"/>
      <c r="CU1088" s="136"/>
      <c r="CV1088" s="136"/>
      <c r="CW1088" s="136"/>
      <c r="CX1088" s="136"/>
      <c r="CY1088" s="136"/>
      <c r="CZ1088" s="136"/>
      <c r="DA1088" s="136"/>
      <c r="DB1088" s="136"/>
      <c r="DC1088" s="136"/>
      <c r="DD1088" s="136"/>
      <c r="DE1088" s="136"/>
      <c r="DF1088" s="136"/>
      <c r="DG1088" s="136"/>
      <c r="DH1088" s="136"/>
      <c r="DI1088" s="136"/>
      <c r="DJ1088" s="136"/>
      <c r="DK1088" s="136"/>
      <c r="DL1088" s="136"/>
      <c r="DM1088" s="136"/>
      <c r="DN1088" s="136"/>
      <c r="DO1088" s="136"/>
      <c r="DP1088" s="136"/>
      <c r="DQ1088" s="136"/>
      <c r="DR1088" s="136"/>
      <c r="DS1088" s="136"/>
      <c r="DT1088" s="136"/>
      <c r="DU1088" s="136"/>
      <c r="DV1088" s="136"/>
      <c r="DW1088" s="136"/>
      <c r="DX1088" s="136"/>
      <c r="DY1088" s="136"/>
      <c r="DZ1088" s="136"/>
      <c r="EA1088" s="136"/>
      <c r="EB1088" s="136"/>
      <c r="EC1088" s="136"/>
      <c r="ED1088" s="136"/>
      <c r="EE1088" s="136"/>
      <c r="EF1088" s="136"/>
      <c r="EG1088" s="136"/>
      <c r="EH1088" s="136"/>
      <c r="EI1088" s="136"/>
      <c r="EJ1088" s="136"/>
      <c r="EK1088" s="136"/>
      <c r="EL1088" s="136"/>
      <c r="EM1088" s="136"/>
      <c r="EN1088" s="136"/>
      <c r="EO1088" s="136"/>
      <c r="EP1088" s="136"/>
      <c r="EQ1088" s="136"/>
      <c r="ER1088" s="136"/>
      <c r="ES1088" s="136"/>
      <c r="ET1088" s="136"/>
      <c r="EU1088" s="136"/>
      <c r="EV1088" s="136"/>
      <c r="EW1088" s="136"/>
      <c r="EX1088" s="136"/>
      <c r="EY1088" s="136"/>
      <c r="EZ1088" s="136"/>
      <c r="FA1088" s="136"/>
      <c r="FB1088" s="136"/>
      <c r="FC1088" s="136"/>
      <c r="FD1088" s="136"/>
      <c r="FE1088" s="136"/>
      <c r="FF1088" s="136"/>
      <c r="FG1088" s="136"/>
      <c r="FH1088" s="136"/>
      <c r="FI1088" s="136"/>
      <c r="FJ1088" s="136"/>
      <c r="FK1088" s="136"/>
      <c r="FL1088" s="136"/>
      <c r="FM1088" s="136"/>
      <c r="FN1088" s="136"/>
      <c r="FO1088" s="136"/>
      <c r="FP1088" s="136"/>
      <c r="FQ1088" s="136"/>
      <c r="FR1088" s="136"/>
      <c r="FS1088" s="136"/>
      <c r="FT1088" s="136"/>
      <c r="FU1088" s="136"/>
      <c r="FV1088" s="136"/>
      <c r="FW1088" s="136"/>
      <c r="FX1088" s="136"/>
      <c r="FY1088" s="136"/>
      <c r="FZ1088" s="136"/>
      <c r="GA1088" s="136"/>
      <c r="GB1088" s="136"/>
      <c r="GC1088" s="136"/>
      <c r="GD1088" s="136"/>
      <c r="GE1088" s="136"/>
      <c r="GF1088" s="136"/>
      <c r="GG1088" s="136"/>
      <c r="GH1088" s="136"/>
      <c r="GI1088" s="136"/>
      <c r="GJ1088" s="136"/>
      <c r="GK1088" s="136"/>
      <c r="GL1088" s="136"/>
      <c r="GM1088" s="136"/>
      <c r="GN1088" s="136"/>
      <c r="GO1088" s="136"/>
      <c r="GP1088" s="136"/>
      <c r="GQ1088" s="136"/>
      <c r="GR1088" s="136"/>
      <c r="GS1088" s="136"/>
      <c r="GT1088" s="136"/>
      <c r="GU1088" s="136"/>
      <c r="GV1088" s="136"/>
      <c r="GW1088" s="136"/>
      <c r="GX1088" s="136"/>
      <c r="GY1088" s="136"/>
      <c r="GZ1088" s="136"/>
      <c r="HA1088" s="136"/>
      <c r="HB1088" s="136"/>
      <c r="HC1088" s="136"/>
      <c r="HD1088" s="136"/>
      <c r="HE1088" s="136"/>
      <c r="HF1088" s="136"/>
      <c r="HG1088" s="136"/>
      <c r="HH1088" s="136"/>
      <c r="HI1088" s="136"/>
      <c r="HJ1088" s="136"/>
      <c r="HK1088" s="136"/>
      <c r="HL1088" s="136"/>
      <c r="HM1088" s="136"/>
      <c r="HN1088" s="136"/>
      <c r="HO1088" s="136"/>
      <c r="HP1088" s="136"/>
      <c r="HQ1088" s="136"/>
      <c r="HR1088" s="136"/>
      <c r="HS1088" s="136"/>
      <c r="HT1088" s="136"/>
      <c r="HU1088" s="136"/>
      <c r="HV1088" s="136"/>
      <c r="HW1088" s="136"/>
      <c r="HX1088" s="136"/>
      <c r="HY1088" s="136"/>
      <c r="HZ1088" s="136"/>
      <c r="IA1088" s="136"/>
      <c r="IB1088" s="136"/>
      <c r="IC1088" s="136"/>
      <c r="ID1088" s="136"/>
      <c r="IE1088" s="136"/>
      <c r="IF1088" s="136"/>
      <c r="IG1088" s="136"/>
    </row>
    <row r="1089" spans="1:241" ht="15" customHeight="1" x14ac:dyDescent="0.25">
      <c r="A1089" s="197" t="s">
        <v>667</v>
      </c>
      <c r="B1089" s="205">
        <v>10613450</v>
      </c>
      <c r="C1089" s="205">
        <v>2956559</v>
      </c>
      <c r="D1089" s="205">
        <v>906916</v>
      </c>
      <c r="E1089" s="205">
        <v>1003048</v>
      </c>
      <c r="F1089" s="205">
        <v>1363005</v>
      </c>
      <c r="G1089" s="205">
        <v>334034</v>
      </c>
      <c r="H1089" s="242">
        <v>17177012</v>
      </c>
      <c r="I1089" s="136"/>
      <c r="J1089" s="197" t="s">
        <v>693</v>
      </c>
      <c r="K1089" s="205">
        <v>3855350</v>
      </c>
      <c r="L1089" s="205">
        <v>1528547</v>
      </c>
      <c r="M1089" s="205">
        <v>1026950</v>
      </c>
      <c r="N1089" s="205">
        <v>805165</v>
      </c>
      <c r="O1089" s="205">
        <v>1798846</v>
      </c>
      <c r="P1089" s="205">
        <v>529242</v>
      </c>
      <c r="Q1089" s="242">
        <v>9544100</v>
      </c>
      <c r="R1089" s="136"/>
      <c r="S1089" s="136"/>
      <c r="T1089" s="136"/>
      <c r="U1089" s="136"/>
      <c r="V1089" s="136"/>
      <c r="W1089" s="136"/>
      <c r="X1089" s="136"/>
      <c r="Y1089" s="136"/>
      <c r="Z1089" s="136"/>
      <c r="AA1089" s="136"/>
      <c r="AB1089" s="136"/>
      <c r="AC1089" s="136"/>
      <c r="AD1089" s="136"/>
      <c r="AE1089" s="136"/>
      <c r="AF1089" s="136"/>
      <c r="AG1089" s="136"/>
      <c r="AH1089" s="136"/>
      <c r="AI1089" s="136"/>
      <c r="AJ1089" s="136"/>
      <c r="AK1089" s="136"/>
      <c r="AL1089" s="136"/>
      <c r="AM1089" s="136"/>
      <c r="AN1089" s="136"/>
      <c r="AO1089" s="136"/>
      <c r="AP1089" s="136"/>
      <c r="AQ1089" s="136"/>
      <c r="AR1089" s="136"/>
      <c r="AS1089" s="136"/>
      <c r="AT1089" s="136"/>
      <c r="AU1089" s="136"/>
      <c r="AV1089" s="136"/>
      <c r="AW1089" s="136"/>
      <c r="AX1089" s="136"/>
      <c r="AY1089" s="136"/>
      <c r="AZ1089" s="136"/>
      <c r="BA1089" s="136"/>
      <c r="BB1089" s="136"/>
      <c r="BC1089" s="136"/>
      <c r="BD1089" s="136"/>
      <c r="BE1089" s="136"/>
      <c r="BF1089" s="136"/>
      <c r="BG1089" s="136"/>
      <c r="BH1089" s="136"/>
      <c r="BI1089" s="136"/>
      <c r="BJ1089" s="136"/>
      <c r="BK1089" s="136"/>
      <c r="BL1089" s="136"/>
      <c r="BM1089" s="136"/>
      <c r="BN1089" s="136"/>
      <c r="BO1089" s="136"/>
      <c r="BP1089" s="136"/>
      <c r="BQ1089" s="136"/>
      <c r="BR1089" s="136"/>
      <c r="BS1089" s="136"/>
      <c r="BT1089" s="136"/>
      <c r="BU1089" s="136"/>
      <c r="BV1089" s="136"/>
      <c r="BW1089" s="136"/>
      <c r="BX1089" s="136"/>
      <c r="BY1089" s="136"/>
      <c r="BZ1089" s="136"/>
      <c r="CA1089" s="136"/>
      <c r="CB1089" s="136"/>
      <c r="CC1089" s="136"/>
      <c r="CD1089" s="136"/>
      <c r="CE1089" s="136"/>
      <c r="CF1089" s="136"/>
      <c r="CG1089" s="136"/>
      <c r="CH1089" s="136"/>
      <c r="CI1089" s="136"/>
      <c r="CJ1089" s="136"/>
      <c r="CK1089" s="136"/>
      <c r="CL1089" s="136"/>
      <c r="CM1089" s="136"/>
      <c r="CN1089" s="136"/>
      <c r="CO1089" s="136"/>
      <c r="CP1089" s="136"/>
      <c r="CQ1089" s="136"/>
      <c r="CR1089" s="136"/>
      <c r="CS1089" s="136"/>
      <c r="CT1089" s="136"/>
      <c r="CU1089" s="136"/>
      <c r="CV1089" s="136"/>
      <c r="CW1089" s="136"/>
      <c r="CX1089" s="136"/>
      <c r="CY1089" s="136"/>
      <c r="CZ1089" s="136"/>
      <c r="DA1089" s="136"/>
      <c r="DB1089" s="136"/>
      <c r="DC1089" s="136"/>
      <c r="DD1089" s="136"/>
      <c r="DE1089" s="136"/>
      <c r="DF1089" s="136"/>
      <c r="DG1089" s="136"/>
      <c r="DH1089" s="136"/>
      <c r="DI1089" s="136"/>
      <c r="DJ1089" s="136"/>
      <c r="DK1089" s="136"/>
      <c r="DL1089" s="136"/>
      <c r="DM1089" s="136"/>
      <c r="DN1089" s="136"/>
      <c r="DO1089" s="136"/>
      <c r="DP1089" s="136"/>
      <c r="DQ1089" s="136"/>
      <c r="DR1089" s="136"/>
      <c r="DS1089" s="136"/>
      <c r="DT1089" s="136"/>
      <c r="DU1089" s="136"/>
      <c r="DV1089" s="136"/>
      <c r="DW1089" s="136"/>
      <c r="DX1089" s="136"/>
      <c r="DY1089" s="136"/>
      <c r="DZ1089" s="136"/>
      <c r="EA1089" s="136"/>
      <c r="EB1089" s="136"/>
      <c r="EC1089" s="136"/>
      <c r="ED1089" s="136"/>
      <c r="EE1089" s="136"/>
      <c r="EF1089" s="136"/>
      <c r="EG1089" s="136"/>
      <c r="EH1089" s="136"/>
      <c r="EI1089" s="136"/>
      <c r="EJ1089" s="136"/>
      <c r="EK1089" s="136"/>
      <c r="EL1089" s="136"/>
      <c r="EM1089" s="136"/>
      <c r="EN1089" s="136"/>
      <c r="EO1089" s="136"/>
      <c r="EP1089" s="136"/>
      <c r="EQ1089" s="136"/>
      <c r="ER1089" s="136"/>
      <c r="ES1089" s="136"/>
      <c r="ET1089" s="136"/>
      <c r="EU1089" s="136"/>
      <c r="EV1089" s="136"/>
      <c r="EW1089" s="136"/>
      <c r="EX1089" s="136"/>
      <c r="EY1089" s="136"/>
      <c r="EZ1089" s="136"/>
      <c r="FA1089" s="136"/>
      <c r="FB1089" s="136"/>
      <c r="FC1089" s="136"/>
      <c r="FD1089" s="136"/>
      <c r="FE1089" s="136"/>
      <c r="FF1089" s="136"/>
      <c r="FG1089" s="136"/>
      <c r="FH1089" s="136"/>
      <c r="FI1089" s="136"/>
      <c r="FJ1089" s="136"/>
      <c r="FK1089" s="136"/>
      <c r="FL1089" s="136"/>
      <c r="FM1089" s="136"/>
      <c r="FN1089" s="136"/>
      <c r="FO1089" s="136"/>
      <c r="FP1089" s="136"/>
      <c r="FQ1089" s="136"/>
      <c r="FR1089" s="136"/>
      <c r="FS1089" s="136"/>
      <c r="FT1089" s="136"/>
      <c r="FU1089" s="136"/>
      <c r="FV1089" s="136"/>
      <c r="FW1089" s="136"/>
      <c r="FX1089" s="136"/>
      <c r="FY1089" s="136"/>
      <c r="FZ1089" s="136"/>
      <c r="GA1089" s="136"/>
      <c r="GB1089" s="136"/>
      <c r="GC1089" s="136"/>
      <c r="GD1089" s="136"/>
      <c r="GE1089" s="136"/>
      <c r="GF1089" s="136"/>
      <c r="GG1089" s="136"/>
      <c r="GH1089" s="136"/>
      <c r="GI1089" s="136"/>
      <c r="GJ1089" s="136"/>
      <c r="GK1089" s="136"/>
      <c r="GL1089" s="136"/>
      <c r="GM1089" s="136"/>
      <c r="GN1089" s="136"/>
      <c r="GO1089" s="136"/>
      <c r="GP1089" s="136"/>
      <c r="GQ1089" s="136"/>
      <c r="GR1089" s="136"/>
      <c r="GS1089" s="136"/>
      <c r="GT1089" s="136"/>
      <c r="GU1089" s="136"/>
      <c r="GV1089" s="136"/>
      <c r="GW1089" s="136"/>
      <c r="GX1089" s="136"/>
      <c r="GY1089" s="136"/>
      <c r="GZ1089" s="136"/>
      <c r="HA1089" s="136"/>
      <c r="HB1089" s="136"/>
      <c r="HC1089" s="136"/>
      <c r="HD1089" s="136"/>
      <c r="HE1089" s="136"/>
      <c r="HF1089" s="136"/>
      <c r="HG1089" s="136"/>
      <c r="HH1089" s="136"/>
      <c r="HI1089" s="136"/>
      <c r="HJ1089" s="136"/>
      <c r="HK1089" s="136"/>
      <c r="HL1089" s="136"/>
      <c r="HM1089" s="136"/>
      <c r="HN1089" s="136"/>
      <c r="HO1089" s="136"/>
      <c r="HP1089" s="136"/>
      <c r="HQ1089" s="136"/>
      <c r="HR1089" s="136"/>
      <c r="HS1089" s="136"/>
      <c r="HT1089" s="136"/>
      <c r="HU1089" s="136"/>
      <c r="HV1089" s="136"/>
      <c r="HW1089" s="136"/>
      <c r="HX1089" s="136"/>
      <c r="HY1089" s="136"/>
      <c r="HZ1089" s="136"/>
      <c r="IA1089" s="136"/>
      <c r="IB1089" s="136"/>
      <c r="IC1089" s="136"/>
      <c r="ID1089" s="136"/>
      <c r="IE1089" s="136"/>
      <c r="IF1089" s="136"/>
      <c r="IG1089" s="136"/>
    </row>
    <row r="1090" spans="1:241" ht="15" customHeight="1" x14ac:dyDescent="0.25">
      <c r="A1090" s="197" t="s">
        <v>596</v>
      </c>
      <c r="B1090" s="205">
        <v>7896439</v>
      </c>
      <c r="C1090" s="205">
        <v>2849625</v>
      </c>
      <c r="D1090" s="205">
        <v>826201</v>
      </c>
      <c r="E1090" s="205">
        <v>1018456</v>
      </c>
      <c r="F1090" s="205">
        <v>1429649</v>
      </c>
      <c r="G1090" s="205">
        <v>245819</v>
      </c>
      <c r="H1090" s="242">
        <v>14266189</v>
      </c>
      <c r="I1090" s="136"/>
      <c r="J1090" s="212" t="s">
        <v>1041</v>
      </c>
      <c r="K1090" s="209">
        <v>119144765</v>
      </c>
      <c r="L1090" s="209">
        <v>38788934</v>
      </c>
      <c r="M1090" s="209">
        <v>17654294</v>
      </c>
      <c r="N1090" s="209">
        <v>24893388</v>
      </c>
      <c r="O1090" s="209">
        <v>36545049</v>
      </c>
      <c r="P1090" s="209">
        <v>9071226</v>
      </c>
      <c r="Q1090" s="243">
        <v>246097656</v>
      </c>
      <c r="R1090" s="136"/>
      <c r="S1090" s="136"/>
      <c r="T1090" s="136"/>
      <c r="U1090" s="136"/>
      <c r="V1090" s="136"/>
      <c r="W1090" s="136"/>
      <c r="X1090" s="136"/>
      <c r="Y1090" s="136"/>
      <c r="Z1090" s="136"/>
      <c r="AA1090" s="136"/>
      <c r="AB1090" s="136"/>
      <c r="AC1090" s="136"/>
      <c r="AD1090" s="136"/>
      <c r="AE1090" s="136"/>
      <c r="AF1090" s="136"/>
      <c r="AG1090" s="136"/>
      <c r="AH1090" s="136"/>
      <c r="AI1090" s="136"/>
      <c r="AJ1090" s="136"/>
      <c r="AK1090" s="136"/>
      <c r="AL1090" s="136"/>
      <c r="AM1090" s="136"/>
      <c r="AN1090" s="136"/>
      <c r="AO1090" s="136"/>
      <c r="AP1090" s="136"/>
      <c r="AQ1090" s="136"/>
      <c r="AR1090" s="136"/>
      <c r="AS1090" s="136"/>
      <c r="AT1090" s="136"/>
      <c r="AU1090" s="136"/>
      <c r="AV1090" s="136"/>
      <c r="AW1090" s="136"/>
      <c r="AX1090" s="136"/>
      <c r="AY1090" s="136"/>
      <c r="AZ1090" s="136"/>
      <c r="BA1090" s="136"/>
      <c r="BB1090" s="136"/>
      <c r="BC1090" s="136"/>
      <c r="BD1090" s="136"/>
      <c r="BE1090" s="136"/>
      <c r="BF1090" s="136"/>
      <c r="BG1090" s="136"/>
      <c r="BH1090" s="136"/>
      <c r="BI1090" s="136"/>
      <c r="BJ1090" s="136"/>
      <c r="BK1090" s="136"/>
      <c r="BL1090" s="136"/>
      <c r="BM1090" s="136"/>
      <c r="BN1090" s="136"/>
      <c r="BO1090" s="136"/>
      <c r="BP1090" s="136"/>
      <c r="BQ1090" s="136"/>
      <c r="BR1090" s="136"/>
      <c r="BS1090" s="136"/>
      <c r="BT1090" s="136"/>
      <c r="BU1090" s="136"/>
      <c r="BV1090" s="136"/>
      <c r="BW1090" s="136"/>
      <c r="BX1090" s="136"/>
      <c r="BY1090" s="136"/>
      <c r="BZ1090" s="136"/>
      <c r="CA1090" s="136"/>
      <c r="CB1090" s="136"/>
      <c r="CC1090" s="136"/>
      <c r="CD1090" s="136"/>
      <c r="CE1090" s="136"/>
      <c r="CF1090" s="136"/>
      <c r="CG1090" s="136"/>
      <c r="CH1090" s="136"/>
      <c r="CI1090" s="136"/>
      <c r="CJ1090" s="136"/>
      <c r="CK1090" s="136"/>
      <c r="CL1090" s="136"/>
      <c r="CM1090" s="136"/>
      <c r="CN1090" s="136"/>
      <c r="CO1090" s="136"/>
      <c r="CP1090" s="136"/>
      <c r="CQ1090" s="136"/>
      <c r="CR1090" s="136"/>
      <c r="CS1090" s="136"/>
      <c r="CT1090" s="136"/>
      <c r="CU1090" s="136"/>
      <c r="CV1090" s="136"/>
      <c r="CW1090" s="136"/>
      <c r="CX1090" s="136"/>
      <c r="CY1090" s="136"/>
      <c r="CZ1090" s="136"/>
      <c r="DA1090" s="136"/>
      <c r="DB1090" s="136"/>
      <c r="DC1090" s="136"/>
      <c r="DD1090" s="136"/>
      <c r="DE1090" s="136"/>
      <c r="DF1090" s="136"/>
      <c r="DG1090" s="136"/>
      <c r="DH1090" s="136"/>
      <c r="DI1090" s="136"/>
      <c r="DJ1090" s="136"/>
      <c r="DK1090" s="136"/>
      <c r="DL1090" s="136"/>
      <c r="DM1090" s="136"/>
      <c r="DN1090" s="136"/>
      <c r="DO1090" s="136"/>
      <c r="DP1090" s="136"/>
      <c r="DQ1090" s="136"/>
      <c r="DR1090" s="136"/>
      <c r="DS1090" s="136"/>
      <c r="DT1090" s="136"/>
      <c r="DU1090" s="136"/>
      <c r="DV1090" s="136"/>
      <c r="DW1090" s="136"/>
      <c r="DX1090" s="136"/>
      <c r="DY1090" s="136"/>
      <c r="DZ1090" s="136"/>
      <c r="EA1090" s="136"/>
      <c r="EB1090" s="136"/>
      <c r="EC1090" s="136"/>
      <c r="ED1090" s="136"/>
      <c r="EE1090" s="136"/>
      <c r="EF1090" s="136"/>
      <c r="EG1090" s="136"/>
      <c r="EH1090" s="136"/>
      <c r="EI1090" s="136"/>
      <c r="EJ1090" s="136"/>
      <c r="EK1090" s="136"/>
      <c r="EL1090" s="136"/>
      <c r="EM1090" s="136"/>
      <c r="EN1090" s="136"/>
      <c r="EO1090" s="136"/>
      <c r="EP1090" s="136"/>
      <c r="EQ1090" s="136"/>
      <c r="ER1090" s="136"/>
      <c r="ES1090" s="136"/>
      <c r="ET1090" s="136"/>
      <c r="EU1090" s="136"/>
      <c r="EV1090" s="136"/>
      <c r="EW1090" s="136"/>
      <c r="EX1090" s="136"/>
      <c r="EY1090" s="136"/>
      <c r="EZ1090" s="136"/>
      <c r="FA1090" s="136"/>
      <c r="FB1090" s="136"/>
      <c r="FC1090" s="136"/>
      <c r="FD1090" s="136"/>
      <c r="FE1090" s="136"/>
      <c r="FF1090" s="136"/>
      <c r="FG1090" s="136"/>
      <c r="FH1090" s="136"/>
      <c r="FI1090" s="136"/>
      <c r="FJ1090" s="136"/>
      <c r="FK1090" s="136"/>
      <c r="FL1090" s="136"/>
      <c r="FM1090" s="136"/>
      <c r="FN1090" s="136"/>
      <c r="FO1090" s="136"/>
      <c r="FP1090" s="136"/>
      <c r="FQ1090" s="136"/>
      <c r="FR1090" s="136"/>
      <c r="FS1090" s="136"/>
      <c r="FT1090" s="136"/>
      <c r="FU1090" s="136"/>
      <c r="FV1090" s="136"/>
      <c r="FW1090" s="136"/>
      <c r="FX1090" s="136"/>
      <c r="FY1090" s="136"/>
      <c r="FZ1090" s="136"/>
      <c r="GA1090" s="136"/>
      <c r="GB1090" s="136"/>
      <c r="GC1090" s="136"/>
      <c r="GD1090" s="136"/>
      <c r="GE1090" s="136"/>
      <c r="GF1090" s="136"/>
      <c r="GG1090" s="136"/>
      <c r="GH1090" s="136"/>
      <c r="GI1090" s="136"/>
      <c r="GJ1090" s="136"/>
      <c r="GK1090" s="136"/>
      <c r="GL1090" s="136"/>
      <c r="GM1090" s="136"/>
      <c r="GN1090" s="136"/>
      <c r="GO1090" s="136"/>
      <c r="GP1090" s="136"/>
      <c r="GQ1090" s="136"/>
      <c r="GR1090" s="136"/>
      <c r="GS1090" s="136"/>
      <c r="GT1090" s="136"/>
      <c r="GU1090" s="136"/>
      <c r="GV1090" s="136"/>
      <c r="GW1090" s="136"/>
      <c r="GX1090" s="136"/>
      <c r="GY1090" s="136"/>
      <c r="GZ1090" s="136"/>
      <c r="HA1090" s="136"/>
      <c r="HB1090" s="136"/>
      <c r="HC1090" s="136"/>
      <c r="HD1090" s="136"/>
      <c r="HE1090" s="136"/>
      <c r="HF1090" s="136"/>
      <c r="HG1090" s="136"/>
      <c r="HH1090" s="136"/>
      <c r="HI1090" s="136"/>
      <c r="HJ1090" s="136"/>
      <c r="HK1090" s="136"/>
      <c r="HL1090" s="136"/>
      <c r="HM1090" s="136"/>
      <c r="HN1090" s="136"/>
      <c r="HO1090" s="136"/>
      <c r="HP1090" s="136"/>
      <c r="HQ1090" s="136"/>
      <c r="HR1090" s="136"/>
      <c r="HS1090" s="136"/>
      <c r="HT1090" s="136"/>
      <c r="HU1090" s="136"/>
      <c r="HV1090" s="136"/>
      <c r="HW1090" s="136"/>
      <c r="HX1090" s="136"/>
      <c r="HY1090" s="136"/>
      <c r="HZ1090" s="136"/>
      <c r="IA1090" s="136"/>
      <c r="IB1090" s="136"/>
      <c r="IC1090" s="136"/>
      <c r="ID1090" s="136"/>
      <c r="IE1090" s="136"/>
      <c r="IF1090" s="136"/>
      <c r="IG1090" s="136"/>
    </row>
    <row r="1091" spans="1:241" ht="15" customHeight="1" x14ac:dyDescent="0.25">
      <c r="A1091" s="197" t="s">
        <v>597</v>
      </c>
      <c r="B1091" s="205">
        <v>7982933</v>
      </c>
      <c r="C1091" s="205">
        <v>3054119</v>
      </c>
      <c r="D1091" s="205">
        <v>1136169</v>
      </c>
      <c r="E1091" s="205">
        <v>1281860</v>
      </c>
      <c r="F1091" s="205">
        <v>1994132</v>
      </c>
      <c r="G1091" s="205">
        <v>399183</v>
      </c>
      <c r="H1091" s="242">
        <v>15848396</v>
      </c>
      <c r="I1091" s="136"/>
      <c r="J1091" s="208" t="s">
        <v>1042</v>
      </c>
      <c r="K1091" s="208">
        <v>6270777.1052631577</v>
      </c>
      <c r="L1091" s="208">
        <v>2041522.8421052631</v>
      </c>
      <c r="M1091" s="208">
        <v>929173.36842105258</v>
      </c>
      <c r="N1091" s="208">
        <v>1310178.3157894737</v>
      </c>
      <c r="O1091" s="208">
        <v>1923423.6315789474</v>
      </c>
      <c r="P1091" s="208">
        <v>477432.94736842107</v>
      </c>
      <c r="Q1091" s="208">
        <v>12952508.210526315</v>
      </c>
      <c r="R1091" s="136"/>
      <c r="S1091" s="136"/>
      <c r="T1091" s="136"/>
      <c r="U1091" s="136"/>
      <c r="V1091" s="136"/>
      <c r="W1091" s="136"/>
      <c r="X1091" s="136"/>
      <c r="Y1091" s="136"/>
      <c r="Z1091" s="136"/>
      <c r="AA1091" s="136"/>
      <c r="AB1091" s="136"/>
      <c r="AC1091" s="136"/>
      <c r="AD1091" s="136"/>
      <c r="AE1091" s="136"/>
      <c r="AF1091" s="136"/>
      <c r="AG1091" s="136"/>
      <c r="AH1091" s="136"/>
      <c r="AI1091" s="136"/>
      <c r="AJ1091" s="136"/>
      <c r="AK1091" s="136"/>
      <c r="AL1091" s="136"/>
      <c r="AM1091" s="136"/>
      <c r="AN1091" s="136"/>
      <c r="AO1091" s="136"/>
      <c r="AP1091" s="136"/>
      <c r="AQ1091" s="136"/>
      <c r="AR1091" s="136"/>
      <c r="AS1091" s="136"/>
      <c r="AT1091" s="136"/>
      <c r="AU1091" s="136"/>
      <c r="AV1091" s="136"/>
      <c r="AW1091" s="136"/>
      <c r="AX1091" s="136"/>
      <c r="AY1091" s="136"/>
      <c r="AZ1091" s="136"/>
      <c r="BA1091" s="136"/>
      <c r="BB1091" s="136"/>
      <c r="BC1091" s="136"/>
      <c r="BD1091" s="136"/>
      <c r="BE1091" s="136"/>
      <c r="BF1091" s="136"/>
      <c r="BG1091" s="136"/>
      <c r="BH1091" s="136"/>
      <c r="BI1091" s="136"/>
      <c r="BJ1091" s="136"/>
      <c r="BK1091" s="136"/>
      <c r="BL1091" s="136"/>
      <c r="BM1091" s="136"/>
      <c r="BN1091" s="136"/>
      <c r="BO1091" s="136"/>
      <c r="BP1091" s="136"/>
      <c r="BQ1091" s="136"/>
      <c r="BR1091" s="136"/>
      <c r="BS1091" s="136"/>
      <c r="BT1091" s="136"/>
      <c r="BU1091" s="136"/>
      <c r="BV1091" s="136"/>
      <c r="BW1091" s="136"/>
      <c r="BX1091" s="136"/>
      <c r="BY1091" s="136"/>
      <c r="BZ1091" s="136"/>
      <c r="CA1091" s="136"/>
      <c r="CB1091" s="136"/>
      <c r="CC1091" s="136"/>
      <c r="CD1091" s="136"/>
      <c r="CE1091" s="136"/>
      <c r="CF1091" s="136"/>
      <c r="CG1091" s="136"/>
      <c r="CH1091" s="136"/>
      <c r="CI1091" s="136"/>
      <c r="CJ1091" s="136"/>
      <c r="CK1091" s="136"/>
      <c r="CL1091" s="136"/>
      <c r="CM1091" s="136"/>
      <c r="CN1091" s="136"/>
      <c r="CO1091" s="136"/>
      <c r="CP1091" s="136"/>
      <c r="CQ1091" s="136"/>
      <c r="CR1091" s="136"/>
      <c r="CS1091" s="136"/>
      <c r="CT1091" s="136"/>
      <c r="CU1091" s="136"/>
      <c r="CV1091" s="136"/>
      <c r="CW1091" s="136"/>
      <c r="CX1091" s="136"/>
      <c r="CY1091" s="136"/>
      <c r="CZ1091" s="136"/>
      <c r="DA1091" s="136"/>
      <c r="DB1091" s="136"/>
      <c r="DC1091" s="136"/>
      <c r="DD1091" s="136"/>
      <c r="DE1091" s="136"/>
      <c r="DF1091" s="136"/>
      <c r="DG1091" s="136"/>
      <c r="DH1091" s="136"/>
      <c r="DI1091" s="136"/>
      <c r="DJ1091" s="136"/>
      <c r="DK1091" s="136"/>
      <c r="DL1091" s="136"/>
      <c r="DM1091" s="136"/>
      <c r="DN1091" s="136"/>
      <c r="DO1091" s="136"/>
      <c r="DP1091" s="136"/>
      <c r="DQ1091" s="136"/>
      <c r="DR1091" s="136"/>
      <c r="DS1091" s="136"/>
      <c r="DT1091" s="136"/>
      <c r="DU1091" s="136"/>
      <c r="DV1091" s="136"/>
      <c r="DW1091" s="136"/>
      <c r="DX1091" s="136"/>
      <c r="DY1091" s="136"/>
      <c r="DZ1091" s="136"/>
      <c r="EA1091" s="136"/>
      <c r="EB1091" s="136"/>
      <c r="EC1091" s="136"/>
      <c r="ED1091" s="136"/>
      <c r="EE1091" s="136"/>
      <c r="EF1091" s="136"/>
      <c r="EG1091" s="136"/>
      <c r="EH1091" s="136"/>
      <c r="EI1091" s="136"/>
      <c r="EJ1091" s="136"/>
      <c r="EK1091" s="136"/>
      <c r="EL1091" s="136"/>
      <c r="EM1091" s="136"/>
      <c r="EN1091" s="136"/>
      <c r="EO1091" s="136"/>
      <c r="EP1091" s="136"/>
      <c r="EQ1091" s="136"/>
      <c r="ER1091" s="136"/>
      <c r="ES1091" s="136"/>
      <c r="ET1091" s="136"/>
      <c r="EU1091" s="136"/>
      <c r="EV1091" s="136"/>
      <c r="EW1091" s="136"/>
      <c r="EX1091" s="136"/>
      <c r="EY1091" s="136"/>
      <c r="EZ1091" s="136"/>
      <c r="FA1091" s="136"/>
      <c r="FB1091" s="136"/>
      <c r="FC1091" s="136"/>
      <c r="FD1091" s="136"/>
      <c r="FE1091" s="136"/>
      <c r="FF1091" s="136"/>
      <c r="FG1091" s="136"/>
      <c r="FH1091" s="136"/>
      <c r="FI1091" s="136"/>
      <c r="FJ1091" s="136"/>
      <c r="FK1091" s="136"/>
      <c r="FL1091" s="136"/>
      <c r="FM1091" s="136"/>
      <c r="FN1091" s="136"/>
      <c r="FO1091" s="136"/>
      <c r="FP1091" s="136"/>
      <c r="FQ1091" s="136"/>
      <c r="FR1091" s="136"/>
      <c r="FS1091" s="136"/>
      <c r="FT1091" s="136"/>
      <c r="FU1091" s="136"/>
      <c r="FV1091" s="136"/>
      <c r="FW1091" s="136"/>
      <c r="FX1091" s="136"/>
      <c r="FY1091" s="136"/>
      <c r="FZ1091" s="136"/>
      <c r="GA1091" s="136"/>
      <c r="GB1091" s="136"/>
      <c r="GC1091" s="136"/>
      <c r="GD1091" s="136"/>
      <c r="GE1091" s="136"/>
      <c r="GF1091" s="136"/>
      <c r="GG1091" s="136"/>
      <c r="GH1091" s="136"/>
      <c r="GI1091" s="136"/>
      <c r="GJ1091" s="136"/>
      <c r="GK1091" s="136"/>
      <c r="GL1091" s="136"/>
      <c r="GM1091" s="136"/>
      <c r="GN1091" s="136"/>
      <c r="GO1091" s="136"/>
      <c r="GP1091" s="136"/>
      <c r="GQ1091" s="136"/>
      <c r="GR1091" s="136"/>
      <c r="GS1091" s="136"/>
      <c r="GT1091" s="136"/>
      <c r="GU1091" s="136"/>
      <c r="GV1091" s="136"/>
      <c r="GW1091" s="136"/>
      <c r="GX1091" s="136"/>
      <c r="GY1091" s="136"/>
      <c r="GZ1091" s="136"/>
      <c r="HA1091" s="136"/>
      <c r="HB1091" s="136"/>
      <c r="HC1091" s="136"/>
      <c r="HD1091" s="136"/>
      <c r="HE1091" s="136"/>
      <c r="HF1091" s="136"/>
      <c r="HG1091" s="136"/>
      <c r="HH1091" s="136"/>
      <c r="HI1091" s="136"/>
      <c r="HJ1091" s="136"/>
      <c r="HK1091" s="136"/>
      <c r="HL1091" s="136"/>
      <c r="HM1091" s="136"/>
      <c r="HN1091" s="136"/>
      <c r="HO1091" s="136"/>
      <c r="HP1091" s="136"/>
      <c r="HQ1091" s="136"/>
      <c r="HR1091" s="136"/>
      <c r="HS1091" s="136"/>
      <c r="HT1091" s="136"/>
      <c r="HU1091" s="136"/>
      <c r="HV1091" s="136"/>
      <c r="HW1091" s="136"/>
      <c r="HX1091" s="136"/>
      <c r="HY1091" s="136"/>
      <c r="HZ1091" s="136"/>
      <c r="IA1091" s="136"/>
      <c r="IB1091" s="136"/>
      <c r="IC1091" s="136"/>
      <c r="ID1091" s="136"/>
      <c r="IE1091" s="136"/>
      <c r="IF1091" s="136"/>
      <c r="IG1091" s="136"/>
    </row>
    <row r="1092" spans="1:241" ht="15" customHeight="1" x14ac:dyDescent="0.25">
      <c r="A1092" s="212" t="s">
        <v>1039</v>
      </c>
      <c r="B1092" s="209">
        <v>169553151</v>
      </c>
      <c r="C1092" s="209">
        <v>64464530</v>
      </c>
      <c r="D1092" s="209">
        <v>24154922</v>
      </c>
      <c r="E1092" s="209">
        <v>21801127</v>
      </c>
      <c r="F1092" s="209">
        <v>33536997</v>
      </c>
      <c r="G1092" s="209">
        <v>6826590</v>
      </c>
      <c r="H1092" s="243">
        <v>320337317</v>
      </c>
      <c r="I1092" s="136"/>
      <c r="J1092" s="136"/>
      <c r="K1092" s="136"/>
      <c r="L1092" s="136"/>
      <c r="M1092" s="136"/>
      <c r="N1092" s="136"/>
      <c r="O1092" s="136"/>
      <c r="P1092" s="136"/>
      <c r="Q1092" s="136"/>
      <c r="R1092" s="136"/>
      <c r="S1092" s="136"/>
      <c r="T1092" s="136"/>
      <c r="U1092" s="136"/>
      <c r="V1092" s="136"/>
      <c r="W1092" s="136"/>
      <c r="X1092" s="136"/>
      <c r="Y1092" s="136"/>
      <c r="Z1092" s="136"/>
      <c r="AA1092" s="136"/>
      <c r="AB1092" s="136"/>
      <c r="AC1092" s="136"/>
      <c r="AD1092" s="136"/>
      <c r="AE1092" s="136"/>
      <c r="AF1092" s="136"/>
      <c r="AG1092" s="136"/>
      <c r="AH1092" s="136"/>
      <c r="AI1092" s="136"/>
      <c r="AJ1092" s="136"/>
      <c r="AK1092" s="136"/>
      <c r="AL1092" s="136"/>
      <c r="AM1092" s="136"/>
      <c r="AN1092" s="136"/>
      <c r="AO1092" s="136"/>
      <c r="AP1092" s="136"/>
      <c r="AQ1092" s="136"/>
      <c r="AR1092" s="136"/>
      <c r="AS1092" s="136"/>
      <c r="AT1092" s="136"/>
      <c r="AU1092" s="136"/>
      <c r="AV1092" s="136"/>
      <c r="AW1092" s="136"/>
      <c r="AX1092" s="136"/>
      <c r="AY1092" s="136"/>
      <c r="AZ1092" s="136"/>
      <c r="BA1092" s="136"/>
      <c r="BB1092" s="136"/>
      <c r="BC1092" s="136"/>
      <c r="BD1092" s="136"/>
      <c r="BE1092" s="136"/>
      <c r="BF1092" s="136"/>
      <c r="BG1092" s="136"/>
      <c r="BH1092" s="136"/>
      <c r="BI1092" s="136"/>
      <c r="BJ1092" s="136"/>
      <c r="BK1092" s="136"/>
      <c r="BL1092" s="136"/>
      <c r="BM1092" s="136"/>
      <c r="BN1092" s="136"/>
      <c r="BO1092" s="136"/>
      <c r="BP1092" s="136"/>
      <c r="BQ1092" s="136"/>
      <c r="BR1092" s="136"/>
      <c r="BS1092" s="136"/>
      <c r="BT1092" s="136"/>
      <c r="BU1092" s="136"/>
      <c r="BV1092" s="136"/>
      <c r="BW1092" s="136"/>
      <c r="BX1092" s="136"/>
      <c r="BY1092" s="136"/>
      <c r="BZ1092" s="136"/>
      <c r="CA1092" s="136"/>
      <c r="CB1092" s="136"/>
      <c r="CC1092" s="136"/>
      <c r="CD1092" s="136"/>
      <c r="CE1092" s="136"/>
      <c r="CF1092" s="136"/>
      <c r="CG1092" s="136"/>
      <c r="CH1092" s="136"/>
      <c r="CI1092" s="136"/>
      <c r="CJ1092" s="136"/>
      <c r="CK1092" s="136"/>
      <c r="CL1092" s="136"/>
      <c r="CM1092" s="136"/>
      <c r="CN1092" s="136"/>
      <c r="CO1092" s="136"/>
      <c r="CP1092" s="136"/>
      <c r="CQ1092" s="136"/>
      <c r="CR1092" s="136"/>
      <c r="CS1092" s="136"/>
      <c r="CT1092" s="136"/>
      <c r="CU1092" s="136"/>
      <c r="CV1092" s="136"/>
      <c r="CW1092" s="136"/>
      <c r="CX1092" s="136"/>
      <c r="CY1092" s="136"/>
      <c r="CZ1092" s="136"/>
      <c r="DA1092" s="136"/>
      <c r="DB1092" s="136"/>
      <c r="DC1092" s="136"/>
      <c r="DD1092" s="136"/>
      <c r="DE1092" s="136"/>
      <c r="DF1092" s="136"/>
      <c r="DG1092" s="136"/>
      <c r="DH1092" s="136"/>
      <c r="DI1092" s="136"/>
      <c r="DJ1092" s="136"/>
      <c r="DK1092" s="136"/>
      <c r="DL1092" s="136"/>
      <c r="DM1092" s="136"/>
      <c r="DN1092" s="136"/>
      <c r="DO1092" s="136"/>
      <c r="DP1092" s="136"/>
      <c r="DQ1092" s="136"/>
      <c r="DR1092" s="136"/>
      <c r="DS1092" s="136"/>
      <c r="DT1092" s="136"/>
      <c r="DU1092" s="136"/>
      <c r="DV1092" s="136"/>
      <c r="DW1092" s="136"/>
      <c r="DX1092" s="136"/>
      <c r="DY1092" s="136"/>
      <c r="DZ1092" s="136"/>
      <c r="EA1092" s="136"/>
      <c r="EB1092" s="136"/>
      <c r="EC1092" s="136"/>
      <c r="ED1092" s="136"/>
      <c r="EE1092" s="136"/>
      <c r="EF1092" s="136"/>
      <c r="EG1092" s="136"/>
      <c r="EH1092" s="136"/>
      <c r="EI1092" s="136"/>
      <c r="EJ1092" s="136"/>
      <c r="EK1092" s="136"/>
      <c r="EL1092" s="136"/>
      <c r="EM1092" s="136"/>
      <c r="EN1092" s="136"/>
      <c r="EO1092" s="136"/>
      <c r="EP1092" s="136"/>
      <c r="EQ1092" s="136"/>
      <c r="ER1092" s="136"/>
      <c r="ES1092" s="136"/>
      <c r="ET1092" s="136"/>
      <c r="EU1092" s="136"/>
      <c r="EV1092" s="136"/>
      <c r="EW1092" s="136"/>
      <c r="EX1092" s="136"/>
      <c r="EY1092" s="136"/>
      <c r="EZ1092" s="136"/>
      <c r="FA1092" s="136"/>
      <c r="FB1092" s="136"/>
      <c r="FC1092" s="136"/>
      <c r="FD1092" s="136"/>
      <c r="FE1092" s="136"/>
      <c r="FF1092" s="136"/>
      <c r="FG1092" s="136"/>
      <c r="FH1092" s="136"/>
      <c r="FI1092" s="136"/>
      <c r="FJ1092" s="136"/>
      <c r="FK1092" s="136"/>
      <c r="FL1092" s="136"/>
      <c r="FM1092" s="136"/>
      <c r="FN1092" s="136"/>
      <c r="FO1092" s="136"/>
      <c r="FP1092" s="136"/>
      <c r="FQ1092" s="136"/>
      <c r="FR1092" s="136"/>
      <c r="FS1092" s="136"/>
      <c r="FT1092" s="136"/>
      <c r="FU1092" s="136"/>
      <c r="FV1092" s="136"/>
      <c r="FW1092" s="136"/>
      <c r="FX1092" s="136"/>
      <c r="FY1092" s="136"/>
      <c r="FZ1092" s="136"/>
      <c r="GA1092" s="136"/>
      <c r="GB1092" s="136"/>
      <c r="GC1092" s="136"/>
      <c r="GD1092" s="136"/>
      <c r="GE1092" s="136"/>
      <c r="GF1092" s="136"/>
      <c r="GG1092" s="136"/>
      <c r="GH1092" s="136"/>
      <c r="GI1092" s="136"/>
      <c r="GJ1092" s="136"/>
      <c r="GK1092" s="136"/>
      <c r="GL1092" s="136"/>
      <c r="GM1092" s="136"/>
      <c r="GN1092" s="136"/>
      <c r="GO1092" s="136"/>
      <c r="GP1092" s="136"/>
      <c r="GQ1092" s="136"/>
      <c r="GR1092" s="136"/>
      <c r="GS1092" s="136"/>
      <c r="GT1092" s="136"/>
      <c r="GU1092" s="136"/>
      <c r="GV1092" s="136"/>
      <c r="GW1092" s="136"/>
      <c r="GX1092" s="136"/>
      <c r="GY1092" s="136"/>
      <c r="GZ1092" s="136"/>
      <c r="HA1092" s="136"/>
      <c r="HB1092" s="136"/>
      <c r="HC1092" s="136"/>
      <c r="HD1092" s="136"/>
      <c r="HE1092" s="136"/>
      <c r="HF1092" s="136"/>
      <c r="HG1092" s="136"/>
      <c r="HH1092" s="136"/>
      <c r="HI1092" s="136"/>
      <c r="HJ1092" s="136"/>
      <c r="HK1092" s="136"/>
      <c r="HL1092" s="136"/>
      <c r="HM1092" s="136"/>
      <c r="HN1092" s="136"/>
      <c r="HO1092" s="136"/>
      <c r="HP1092" s="136"/>
      <c r="HQ1092" s="136"/>
      <c r="HR1092" s="136"/>
      <c r="HS1092" s="136"/>
      <c r="HT1092" s="136"/>
      <c r="HU1092" s="136"/>
      <c r="HV1092" s="136"/>
      <c r="HW1092" s="136"/>
      <c r="HX1092" s="136"/>
      <c r="HY1092" s="136"/>
      <c r="HZ1092" s="136"/>
      <c r="IA1092" s="136"/>
      <c r="IB1092" s="136"/>
      <c r="IC1092" s="136"/>
      <c r="ID1092" s="136"/>
      <c r="IE1092" s="136"/>
      <c r="IF1092" s="136"/>
      <c r="IG1092" s="136"/>
    </row>
    <row r="1093" spans="1:241" ht="15" customHeight="1" x14ac:dyDescent="0.25">
      <c r="A1093" s="208" t="s">
        <v>1040</v>
      </c>
      <c r="B1093" s="208">
        <v>8073959.5714285718</v>
      </c>
      <c r="C1093" s="208">
        <v>3069739.5238095238</v>
      </c>
      <c r="D1093" s="208">
        <v>1150234.3809523811</v>
      </c>
      <c r="E1093" s="208">
        <v>1038148.9047619047</v>
      </c>
      <c r="F1093" s="208">
        <v>1596999.857142857</v>
      </c>
      <c r="G1093" s="208">
        <v>325075.71428571426</v>
      </c>
      <c r="H1093" s="208">
        <v>15254157.952380951</v>
      </c>
      <c r="I1093" s="136"/>
      <c r="J1093" s="136"/>
      <c r="K1093" s="136"/>
      <c r="L1093" s="136"/>
      <c r="M1093" s="136"/>
      <c r="N1093" s="136"/>
      <c r="O1093" s="136"/>
      <c r="P1093" s="136"/>
      <c r="Q1093" s="136"/>
      <c r="R1093" s="136"/>
      <c r="S1093" s="136"/>
      <c r="T1093" s="136"/>
      <c r="U1093" s="136"/>
      <c r="V1093" s="136"/>
      <c r="W1093" s="136"/>
      <c r="X1093" s="136"/>
      <c r="Y1093" s="136"/>
      <c r="Z1093" s="136"/>
      <c r="AA1093" s="136"/>
      <c r="AB1093" s="136"/>
      <c r="AC1093" s="136"/>
      <c r="AD1093" s="136"/>
      <c r="AE1093" s="136"/>
      <c r="AF1093" s="136"/>
      <c r="AG1093" s="136"/>
      <c r="AH1093" s="136"/>
      <c r="AI1093" s="136"/>
      <c r="AJ1093" s="136"/>
      <c r="AK1093" s="136"/>
      <c r="AL1093" s="136"/>
      <c r="AM1093" s="136"/>
      <c r="AN1093" s="136"/>
      <c r="AO1093" s="136"/>
      <c r="AP1093" s="136"/>
      <c r="AQ1093" s="136"/>
      <c r="AR1093" s="136"/>
      <c r="AS1093" s="136"/>
      <c r="AT1093" s="136"/>
      <c r="AU1093" s="136"/>
      <c r="AV1093" s="136"/>
      <c r="AW1093" s="136"/>
      <c r="AX1093" s="136"/>
      <c r="AY1093" s="136"/>
      <c r="AZ1093" s="136"/>
      <c r="BA1093" s="136"/>
      <c r="BB1093" s="136"/>
      <c r="BC1093" s="136"/>
      <c r="BD1093" s="136"/>
      <c r="BE1093" s="136"/>
      <c r="BF1093" s="136"/>
      <c r="BG1093" s="136"/>
      <c r="BH1093" s="136"/>
      <c r="BI1093" s="136"/>
      <c r="BJ1093" s="136"/>
      <c r="BK1093" s="136"/>
      <c r="BL1093" s="136"/>
      <c r="BM1093" s="136"/>
      <c r="BN1093" s="136"/>
      <c r="BO1093" s="136"/>
      <c r="BP1093" s="136"/>
      <c r="BQ1093" s="136"/>
      <c r="BR1093" s="136"/>
      <c r="BS1093" s="136"/>
      <c r="BT1093" s="136"/>
      <c r="BU1093" s="136"/>
      <c r="BV1093" s="136"/>
      <c r="BW1093" s="136"/>
      <c r="BX1093" s="136"/>
      <c r="BY1093" s="136"/>
      <c r="BZ1093" s="136"/>
      <c r="CA1093" s="136"/>
      <c r="CB1093" s="136"/>
      <c r="CC1093" s="136"/>
      <c r="CD1093" s="136"/>
      <c r="CE1093" s="136"/>
      <c r="CF1093" s="136"/>
      <c r="CG1093" s="136"/>
      <c r="CH1093" s="136"/>
      <c r="CI1093" s="136"/>
      <c r="CJ1093" s="136"/>
      <c r="CK1093" s="136"/>
      <c r="CL1093" s="136"/>
      <c r="CM1093" s="136"/>
      <c r="CN1093" s="136"/>
      <c r="CO1093" s="136"/>
      <c r="CP1093" s="136"/>
      <c r="CQ1093" s="136"/>
      <c r="CR1093" s="136"/>
      <c r="CS1093" s="136"/>
      <c r="CT1093" s="136"/>
      <c r="CU1093" s="136"/>
      <c r="CV1093" s="136"/>
      <c r="CW1093" s="136"/>
      <c r="CX1093" s="136"/>
      <c r="CY1093" s="136"/>
      <c r="CZ1093" s="136"/>
      <c r="DA1093" s="136"/>
      <c r="DB1093" s="136"/>
      <c r="DC1093" s="136"/>
      <c r="DD1093" s="136"/>
      <c r="DE1093" s="136"/>
      <c r="DF1093" s="136"/>
      <c r="DG1093" s="136"/>
      <c r="DH1093" s="136"/>
      <c r="DI1093" s="136"/>
      <c r="DJ1093" s="136"/>
      <c r="DK1093" s="136"/>
      <c r="DL1093" s="136"/>
      <c r="DM1093" s="136"/>
      <c r="DN1093" s="136"/>
      <c r="DO1093" s="136"/>
      <c r="DP1093" s="136"/>
      <c r="DQ1093" s="136"/>
      <c r="DR1093" s="136"/>
      <c r="DS1093" s="136"/>
      <c r="DT1093" s="136"/>
      <c r="DU1093" s="136"/>
      <c r="DV1093" s="136"/>
      <c r="DW1093" s="136"/>
      <c r="DX1093" s="136"/>
      <c r="DY1093" s="136"/>
      <c r="DZ1093" s="136"/>
      <c r="EA1093" s="136"/>
      <c r="EB1093" s="136"/>
      <c r="EC1093" s="136"/>
      <c r="ED1093" s="136"/>
      <c r="EE1093" s="136"/>
      <c r="EF1093" s="136"/>
      <c r="EG1093" s="136"/>
      <c r="EH1093" s="136"/>
      <c r="EI1093" s="136"/>
      <c r="EJ1093" s="136"/>
      <c r="EK1093" s="136"/>
      <c r="EL1093" s="136"/>
      <c r="EM1093" s="136"/>
      <c r="EN1093" s="136"/>
      <c r="EO1093" s="136"/>
      <c r="EP1093" s="136"/>
      <c r="EQ1093" s="136"/>
      <c r="ER1093" s="136"/>
      <c r="ES1093" s="136"/>
      <c r="ET1093" s="136"/>
      <c r="EU1093" s="136"/>
      <c r="EV1093" s="136"/>
      <c r="EW1093" s="136"/>
      <c r="EX1093" s="136"/>
      <c r="EY1093" s="136"/>
      <c r="EZ1093" s="136"/>
      <c r="FA1093" s="136"/>
      <c r="FB1093" s="136"/>
      <c r="FC1093" s="136"/>
      <c r="FD1093" s="136"/>
      <c r="FE1093" s="136"/>
      <c r="FF1093" s="136"/>
      <c r="FG1093" s="136"/>
      <c r="FH1093" s="136"/>
      <c r="FI1093" s="136"/>
      <c r="FJ1093" s="136"/>
      <c r="FK1093" s="136"/>
      <c r="FL1093" s="136"/>
      <c r="FM1093" s="136"/>
      <c r="FN1093" s="136"/>
      <c r="FO1093" s="136"/>
      <c r="FP1093" s="136"/>
      <c r="FQ1093" s="136"/>
      <c r="FR1093" s="136"/>
      <c r="FS1093" s="136"/>
      <c r="FT1093" s="136"/>
      <c r="FU1093" s="136"/>
      <c r="FV1093" s="136"/>
      <c r="FW1093" s="136"/>
      <c r="FX1093" s="136"/>
      <c r="FY1093" s="136"/>
      <c r="FZ1093" s="136"/>
      <c r="GA1093" s="136"/>
      <c r="GB1093" s="136"/>
      <c r="GC1093" s="136"/>
      <c r="GD1093" s="136"/>
      <c r="GE1093" s="136"/>
      <c r="GF1093" s="136"/>
      <c r="GG1093" s="136"/>
      <c r="GH1093" s="136"/>
      <c r="GI1093" s="136"/>
      <c r="GJ1093" s="136"/>
      <c r="GK1093" s="136"/>
      <c r="GL1093" s="136"/>
      <c r="GM1093" s="136"/>
      <c r="GN1093" s="136"/>
      <c r="GO1093" s="136"/>
      <c r="GP1093" s="136"/>
      <c r="GQ1093" s="136"/>
      <c r="GR1093" s="136"/>
      <c r="GS1093" s="136"/>
      <c r="GT1093" s="136"/>
      <c r="GU1093" s="136"/>
      <c r="GV1093" s="136"/>
      <c r="GW1093" s="136"/>
      <c r="GX1093" s="136"/>
      <c r="GY1093" s="136"/>
      <c r="GZ1093" s="136"/>
      <c r="HA1093" s="136"/>
      <c r="HB1093" s="136"/>
      <c r="HC1093" s="136"/>
      <c r="HD1093" s="136"/>
      <c r="HE1093" s="136"/>
      <c r="HF1093" s="136"/>
      <c r="HG1093" s="136"/>
      <c r="HH1093" s="136"/>
      <c r="HI1093" s="136"/>
      <c r="HJ1093" s="136"/>
      <c r="HK1093" s="136"/>
      <c r="HL1093" s="136"/>
      <c r="HM1093" s="136"/>
      <c r="HN1093" s="136"/>
      <c r="HO1093" s="136"/>
      <c r="HP1093" s="136"/>
      <c r="HQ1093" s="136"/>
      <c r="HR1093" s="136"/>
      <c r="HS1093" s="136"/>
      <c r="HT1093" s="136"/>
      <c r="HU1093" s="136"/>
      <c r="HV1093" s="136"/>
      <c r="HW1093" s="136"/>
      <c r="HX1093" s="136"/>
      <c r="HY1093" s="136"/>
      <c r="HZ1093" s="136"/>
      <c r="IA1093" s="136"/>
      <c r="IB1093" s="136"/>
      <c r="IC1093" s="136"/>
      <c r="ID1093" s="136"/>
      <c r="IE1093" s="136"/>
      <c r="IF1093" s="136"/>
      <c r="IG1093" s="136"/>
    </row>
    <row r="1094" spans="1:241" ht="15" customHeight="1" x14ac:dyDescent="0.25">
      <c r="A1094" s="135"/>
      <c r="B1094" s="135"/>
      <c r="C1094" s="135"/>
      <c r="D1094" s="135"/>
      <c r="E1094" s="135"/>
      <c r="F1094" s="135"/>
      <c r="G1094" s="135"/>
      <c r="H1094" s="135"/>
      <c r="I1094" s="136"/>
      <c r="J1094" s="136"/>
      <c r="K1094" s="136"/>
      <c r="L1094" s="136"/>
      <c r="M1094" s="136"/>
      <c r="N1094" s="136"/>
      <c r="O1094" s="136"/>
      <c r="P1094" s="136"/>
      <c r="Q1094" s="136"/>
      <c r="R1094" s="136"/>
      <c r="S1094" s="136"/>
      <c r="T1094" s="136"/>
      <c r="U1094" s="136"/>
      <c r="V1094" s="136"/>
      <c r="W1094" s="136"/>
      <c r="X1094" s="136"/>
      <c r="Y1094" s="136"/>
      <c r="Z1094" s="136"/>
      <c r="AA1094" s="136"/>
      <c r="AB1094" s="136"/>
      <c r="AC1094" s="136"/>
      <c r="AD1094" s="136"/>
      <c r="AE1094" s="136"/>
      <c r="AF1094" s="136"/>
      <c r="AG1094" s="136"/>
      <c r="AH1094" s="136"/>
      <c r="AI1094" s="136"/>
      <c r="AJ1094" s="136"/>
      <c r="AK1094" s="136"/>
      <c r="AL1094" s="136"/>
      <c r="AM1094" s="136"/>
      <c r="AN1094" s="136"/>
      <c r="AO1094" s="136"/>
      <c r="AP1094" s="136"/>
      <c r="AQ1094" s="136"/>
      <c r="AR1094" s="136"/>
      <c r="AS1094" s="136"/>
      <c r="AT1094" s="136"/>
      <c r="AU1094" s="136"/>
      <c r="AV1094" s="136"/>
      <c r="AW1094" s="136"/>
      <c r="AX1094" s="136"/>
      <c r="AY1094" s="136"/>
      <c r="AZ1094" s="136"/>
      <c r="BA1094" s="136"/>
      <c r="BB1094" s="136"/>
      <c r="BC1094" s="136"/>
      <c r="BD1094" s="136"/>
      <c r="BE1094" s="136"/>
      <c r="BF1094" s="136"/>
      <c r="BG1094" s="136"/>
      <c r="BH1094" s="136"/>
      <c r="BI1094" s="136"/>
      <c r="BJ1094" s="136"/>
      <c r="BK1094" s="136"/>
      <c r="BL1094" s="136"/>
      <c r="BM1094" s="136"/>
      <c r="BN1094" s="136"/>
      <c r="BO1094" s="136"/>
      <c r="BP1094" s="136"/>
      <c r="BQ1094" s="136"/>
      <c r="BR1094" s="136"/>
      <c r="BS1094" s="136"/>
      <c r="BT1094" s="136"/>
      <c r="BU1094" s="136"/>
      <c r="BV1094" s="136"/>
      <c r="BW1094" s="136"/>
      <c r="BX1094" s="136"/>
      <c r="BY1094" s="136"/>
      <c r="BZ1094" s="136"/>
      <c r="CA1094" s="136"/>
      <c r="CB1094" s="136"/>
      <c r="CC1094" s="136"/>
      <c r="CD1094" s="136"/>
      <c r="CE1094" s="136"/>
      <c r="CF1094" s="136"/>
      <c r="CG1094" s="136"/>
      <c r="CH1094" s="136"/>
      <c r="CI1094" s="136"/>
      <c r="CJ1094" s="136"/>
      <c r="CK1094" s="136"/>
      <c r="CL1094" s="136"/>
      <c r="CM1094" s="136"/>
      <c r="CN1094" s="136"/>
      <c r="CO1094" s="136"/>
      <c r="CP1094" s="136"/>
      <c r="CQ1094" s="136"/>
      <c r="CR1094" s="136"/>
      <c r="CS1094" s="136"/>
      <c r="CT1094" s="136"/>
      <c r="CU1094" s="136"/>
      <c r="CV1094" s="136"/>
      <c r="CW1094" s="136"/>
      <c r="CX1094" s="136"/>
      <c r="CY1094" s="136"/>
      <c r="CZ1094" s="136"/>
      <c r="DA1094" s="136"/>
      <c r="DB1094" s="136"/>
      <c r="DC1094" s="136"/>
      <c r="DD1094" s="136"/>
      <c r="DE1094" s="136"/>
      <c r="DF1094" s="136"/>
      <c r="DG1094" s="136"/>
      <c r="DH1094" s="136"/>
      <c r="DI1094" s="136"/>
      <c r="DJ1094" s="136"/>
      <c r="DK1094" s="136"/>
      <c r="DL1094" s="136"/>
      <c r="DM1094" s="136"/>
      <c r="DN1094" s="136"/>
      <c r="DO1094" s="136"/>
      <c r="DP1094" s="136"/>
      <c r="DQ1094" s="136"/>
      <c r="DR1094" s="136"/>
      <c r="DS1094" s="136"/>
      <c r="DT1094" s="136"/>
      <c r="DU1094" s="136"/>
      <c r="DV1094" s="136"/>
      <c r="DW1094" s="136"/>
      <c r="DX1094" s="136"/>
      <c r="DY1094" s="136"/>
      <c r="DZ1094" s="136"/>
      <c r="EA1094" s="136"/>
      <c r="EB1094" s="136"/>
      <c r="EC1094" s="136"/>
      <c r="ED1094" s="136"/>
      <c r="EE1094" s="136"/>
      <c r="EF1094" s="136"/>
      <c r="EG1094" s="136"/>
      <c r="EH1094" s="136"/>
      <c r="EI1094" s="136"/>
      <c r="EJ1094" s="136"/>
      <c r="EK1094" s="136"/>
      <c r="EL1094" s="136"/>
      <c r="EM1094" s="136"/>
      <c r="EN1094" s="136"/>
      <c r="EO1094" s="136"/>
      <c r="EP1094" s="136"/>
      <c r="EQ1094" s="136"/>
      <c r="ER1094" s="136"/>
      <c r="ES1094" s="136"/>
      <c r="ET1094" s="136"/>
      <c r="EU1094" s="136"/>
      <c r="EV1094" s="136"/>
      <c r="EW1094" s="136"/>
      <c r="EX1094" s="136"/>
      <c r="EY1094" s="136"/>
      <c r="EZ1094" s="136"/>
      <c r="FA1094" s="136"/>
      <c r="FB1094" s="136"/>
      <c r="FC1094" s="136"/>
      <c r="FD1094" s="136"/>
      <c r="FE1094" s="136"/>
      <c r="FF1094" s="136"/>
      <c r="FG1094" s="136"/>
      <c r="FH1094" s="136"/>
      <c r="FI1094" s="136"/>
      <c r="FJ1094" s="136"/>
      <c r="FK1094" s="136"/>
      <c r="FL1094" s="136"/>
      <c r="FM1094" s="136"/>
      <c r="FN1094" s="136"/>
      <c r="FO1094" s="136"/>
      <c r="FP1094" s="136"/>
      <c r="FQ1094" s="136"/>
      <c r="FR1094" s="136"/>
      <c r="FS1094" s="136"/>
      <c r="FT1094" s="136"/>
      <c r="FU1094" s="136"/>
      <c r="FV1094" s="136"/>
      <c r="FW1094" s="136"/>
      <c r="FX1094" s="136"/>
      <c r="FY1094" s="136"/>
      <c r="FZ1094" s="136"/>
      <c r="GA1094" s="136"/>
      <c r="GB1094" s="136"/>
      <c r="GC1094" s="136"/>
      <c r="GD1094" s="136"/>
      <c r="GE1094" s="136"/>
      <c r="GF1094" s="136"/>
      <c r="GG1094" s="136"/>
      <c r="GH1094" s="136"/>
      <c r="GI1094" s="136"/>
      <c r="GJ1094" s="136"/>
      <c r="GK1094" s="136"/>
      <c r="GL1094" s="136"/>
      <c r="GM1094" s="136"/>
      <c r="GN1094" s="136"/>
      <c r="GO1094" s="136"/>
      <c r="GP1094" s="136"/>
      <c r="GQ1094" s="136"/>
      <c r="GR1094" s="136"/>
      <c r="GS1094" s="136"/>
      <c r="GT1094" s="136"/>
      <c r="GU1094" s="136"/>
      <c r="GV1094" s="136"/>
      <c r="GW1094" s="136"/>
      <c r="GX1094" s="136"/>
      <c r="GY1094" s="136"/>
      <c r="GZ1094" s="136"/>
      <c r="HA1094" s="136"/>
      <c r="HB1094" s="136"/>
      <c r="HC1094" s="136"/>
      <c r="HD1094" s="136"/>
      <c r="HE1094" s="136"/>
      <c r="HF1094" s="136"/>
      <c r="HG1094" s="136"/>
      <c r="HH1094" s="136"/>
      <c r="HI1094" s="136"/>
      <c r="HJ1094" s="136"/>
      <c r="HK1094" s="136"/>
      <c r="HL1094" s="136"/>
      <c r="HM1094" s="136"/>
      <c r="HN1094" s="136"/>
      <c r="HO1094" s="136"/>
      <c r="HP1094" s="136"/>
      <c r="HQ1094" s="136"/>
      <c r="HR1094" s="136"/>
      <c r="HS1094" s="136"/>
      <c r="HT1094" s="136"/>
      <c r="HU1094" s="136"/>
      <c r="HV1094" s="136"/>
      <c r="HW1094" s="136"/>
      <c r="HX1094" s="136"/>
      <c r="HY1094" s="136"/>
      <c r="HZ1094" s="136"/>
      <c r="IA1094" s="136"/>
      <c r="IB1094" s="136"/>
      <c r="IC1094" s="136"/>
      <c r="ID1094" s="136"/>
      <c r="IE1094" s="136"/>
      <c r="IF1094" s="136"/>
      <c r="IG1094" s="136"/>
    </row>
    <row r="1095" spans="1:241" ht="15" customHeight="1" x14ac:dyDescent="0.25">
      <c r="A1095" s="197" t="s">
        <v>743</v>
      </c>
      <c r="B1095" s="205">
        <v>12878735</v>
      </c>
      <c r="C1095" s="205">
        <v>4149033</v>
      </c>
      <c r="D1095" s="205">
        <v>1077980</v>
      </c>
      <c r="E1095" s="205">
        <v>1093570</v>
      </c>
      <c r="F1095" s="205">
        <v>1852561</v>
      </c>
      <c r="G1095" s="205">
        <v>344861</v>
      </c>
      <c r="H1095" s="242">
        <v>21396740</v>
      </c>
      <c r="I1095" s="136"/>
      <c r="J1095" s="197" t="s">
        <v>384</v>
      </c>
      <c r="K1095" s="205">
        <v>7933401</v>
      </c>
      <c r="L1095" s="205">
        <v>2469271</v>
      </c>
      <c r="M1095" s="205">
        <v>1033749</v>
      </c>
      <c r="N1095" s="205">
        <v>1063459</v>
      </c>
      <c r="O1095" s="205">
        <v>2257634</v>
      </c>
      <c r="P1095" s="205">
        <v>706913</v>
      </c>
      <c r="Q1095" s="242">
        <v>15464427</v>
      </c>
      <c r="R1095" s="136"/>
      <c r="S1095" s="136"/>
      <c r="T1095" s="136"/>
      <c r="U1095" s="136"/>
      <c r="V1095" s="136"/>
      <c r="W1095" s="136"/>
      <c r="X1095" s="136"/>
      <c r="Y1095" s="136"/>
      <c r="Z1095" s="136"/>
      <c r="AA1095" s="136"/>
      <c r="AB1095" s="136"/>
      <c r="AC1095" s="136"/>
      <c r="AD1095" s="136"/>
      <c r="AE1095" s="136"/>
      <c r="AF1095" s="136"/>
      <c r="AG1095" s="136"/>
      <c r="AH1095" s="136"/>
      <c r="AI1095" s="136"/>
      <c r="AJ1095" s="136"/>
      <c r="AK1095" s="136"/>
      <c r="AL1095" s="136"/>
      <c r="AM1095" s="136"/>
      <c r="AN1095" s="136"/>
      <c r="AO1095" s="136"/>
      <c r="AP1095" s="136"/>
      <c r="AQ1095" s="136"/>
      <c r="AR1095" s="136"/>
      <c r="AS1095" s="136"/>
      <c r="AT1095" s="136"/>
      <c r="AU1095" s="136"/>
      <c r="AV1095" s="136"/>
      <c r="AW1095" s="136"/>
      <c r="AX1095" s="136"/>
      <c r="AY1095" s="136"/>
      <c r="AZ1095" s="136"/>
      <c r="BA1095" s="136"/>
      <c r="BB1095" s="136"/>
      <c r="BC1095" s="136"/>
      <c r="BD1095" s="136"/>
      <c r="BE1095" s="136"/>
      <c r="BF1095" s="136"/>
      <c r="BG1095" s="136"/>
      <c r="BH1095" s="136"/>
      <c r="BI1095" s="136"/>
      <c r="BJ1095" s="136"/>
      <c r="BK1095" s="136"/>
      <c r="BL1095" s="136"/>
      <c r="BM1095" s="136"/>
      <c r="BN1095" s="136"/>
      <c r="BO1095" s="136"/>
      <c r="BP1095" s="136"/>
      <c r="BQ1095" s="136"/>
      <c r="BR1095" s="136"/>
      <c r="BS1095" s="136"/>
      <c r="BT1095" s="136"/>
      <c r="BU1095" s="136"/>
      <c r="BV1095" s="136"/>
      <c r="BW1095" s="136"/>
      <c r="BX1095" s="136"/>
      <c r="BY1095" s="136"/>
      <c r="BZ1095" s="136"/>
      <c r="CA1095" s="136"/>
      <c r="CB1095" s="136"/>
      <c r="CC1095" s="136"/>
      <c r="CD1095" s="136"/>
      <c r="CE1095" s="136"/>
      <c r="CF1095" s="136"/>
      <c r="CG1095" s="136"/>
      <c r="CH1095" s="136"/>
      <c r="CI1095" s="136"/>
      <c r="CJ1095" s="136"/>
      <c r="CK1095" s="136"/>
      <c r="CL1095" s="136"/>
      <c r="CM1095" s="136"/>
      <c r="CN1095" s="136"/>
      <c r="CO1095" s="136"/>
      <c r="CP1095" s="136"/>
      <c r="CQ1095" s="136"/>
      <c r="CR1095" s="136"/>
      <c r="CS1095" s="136"/>
      <c r="CT1095" s="136"/>
      <c r="CU1095" s="136"/>
      <c r="CV1095" s="136"/>
      <c r="CW1095" s="136"/>
      <c r="CX1095" s="136"/>
      <c r="CY1095" s="136"/>
      <c r="CZ1095" s="136"/>
      <c r="DA1095" s="136"/>
      <c r="DB1095" s="136"/>
      <c r="DC1095" s="136"/>
      <c r="DD1095" s="136"/>
      <c r="DE1095" s="136"/>
      <c r="DF1095" s="136"/>
      <c r="DG1095" s="136"/>
      <c r="DH1095" s="136"/>
      <c r="DI1095" s="136"/>
      <c r="DJ1095" s="136"/>
      <c r="DK1095" s="136"/>
      <c r="DL1095" s="136"/>
      <c r="DM1095" s="136"/>
      <c r="DN1095" s="136"/>
      <c r="DO1095" s="136"/>
      <c r="DP1095" s="136"/>
      <c r="DQ1095" s="136"/>
      <c r="DR1095" s="136"/>
      <c r="DS1095" s="136"/>
      <c r="DT1095" s="136"/>
      <c r="DU1095" s="136"/>
      <c r="DV1095" s="136"/>
      <c r="DW1095" s="136"/>
      <c r="DX1095" s="136"/>
      <c r="DY1095" s="136"/>
      <c r="DZ1095" s="136"/>
      <c r="EA1095" s="136"/>
      <c r="EB1095" s="136"/>
      <c r="EC1095" s="136"/>
      <c r="ED1095" s="136"/>
      <c r="EE1095" s="136"/>
      <c r="EF1095" s="136"/>
      <c r="EG1095" s="136"/>
      <c r="EH1095" s="136"/>
      <c r="EI1095" s="136"/>
      <c r="EJ1095" s="136"/>
      <c r="EK1095" s="136"/>
      <c r="EL1095" s="136"/>
      <c r="EM1095" s="136"/>
      <c r="EN1095" s="136"/>
      <c r="EO1095" s="136"/>
      <c r="EP1095" s="136"/>
      <c r="EQ1095" s="136"/>
      <c r="ER1095" s="136"/>
      <c r="ES1095" s="136"/>
      <c r="ET1095" s="136"/>
      <c r="EU1095" s="136"/>
      <c r="EV1095" s="136"/>
      <c r="EW1095" s="136"/>
      <c r="EX1095" s="136"/>
      <c r="EY1095" s="136"/>
      <c r="EZ1095" s="136"/>
      <c r="FA1095" s="136"/>
      <c r="FB1095" s="136"/>
      <c r="FC1095" s="136"/>
      <c r="FD1095" s="136"/>
      <c r="FE1095" s="136"/>
      <c r="FF1095" s="136"/>
      <c r="FG1095" s="136"/>
      <c r="FH1095" s="136"/>
      <c r="FI1095" s="136"/>
      <c r="FJ1095" s="136"/>
      <c r="FK1095" s="136"/>
      <c r="FL1095" s="136"/>
      <c r="FM1095" s="136"/>
      <c r="FN1095" s="136"/>
      <c r="FO1095" s="136"/>
      <c r="FP1095" s="136"/>
      <c r="FQ1095" s="136"/>
      <c r="FR1095" s="136"/>
      <c r="FS1095" s="136"/>
      <c r="FT1095" s="136"/>
      <c r="FU1095" s="136"/>
      <c r="FV1095" s="136"/>
      <c r="FW1095" s="136"/>
      <c r="FX1095" s="136"/>
      <c r="FY1095" s="136"/>
      <c r="FZ1095" s="136"/>
      <c r="GA1095" s="136"/>
      <c r="GB1095" s="136"/>
      <c r="GC1095" s="136"/>
      <c r="GD1095" s="136"/>
      <c r="GE1095" s="136"/>
      <c r="GF1095" s="136"/>
      <c r="GG1095" s="136"/>
      <c r="GH1095" s="136"/>
      <c r="GI1095" s="136"/>
      <c r="GJ1095" s="136"/>
      <c r="GK1095" s="136"/>
      <c r="GL1095" s="136"/>
      <c r="GM1095" s="136"/>
      <c r="GN1095" s="136"/>
      <c r="GO1095" s="136"/>
      <c r="GP1095" s="136"/>
      <c r="GQ1095" s="136"/>
      <c r="GR1095" s="136"/>
      <c r="GS1095" s="136"/>
      <c r="GT1095" s="136"/>
      <c r="GU1095" s="136"/>
      <c r="GV1095" s="136"/>
      <c r="GW1095" s="136"/>
      <c r="GX1095" s="136"/>
      <c r="GY1095" s="136"/>
      <c r="GZ1095" s="136"/>
      <c r="HA1095" s="136"/>
      <c r="HB1095" s="136"/>
      <c r="HC1095" s="136"/>
      <c r="HD1095" s="136"/>
      <c r="HE1095" s="136"/>
      <c r="HF1095" s="136"/>
      <c r="HG1095" s="136"/>
      <c r="HH1095" s="136"/>
      <c r="HI1095" s="136"/>
      <c r="HJ1095" s="136"/>
      <c r="HK1095" s="136"/>
      <c r="HL1095" s="136"/>
      <c r="HM1095" s="136"/>
      <c r="HN1095" s="136"/>
      <c r="HO1095" s="136"/>
      <c r="HP1095" s="136"/>
      <c r="HQ1095" s="136"/>
      <c r="HR1095" s="136"/>
      <c r="HS1095" s="136"/>
      <c r="HT1095" s="136"/>
      <c r="HU1095" s="136"/>
      <c r="HV1095" s="136"/>
      <c r="HW1095" s="136"/>
      <c r="HX1095" s="136"/>
      <c r="HY1095" s="136"/>
      <c r="HZ1095" s="136"/>
      <c r="IA1095" s="136"/>
      <c r="IB1095" s="136"/>
      <c r="IC1095" s="136"/>
      <c r="ID1095" s="136"/>
      <c r="IE1095" s="136"/>
      <c r="IF1095" s="136"/>
      <c r="IG1095" s="136"/>
    </row>
    <row r="1096" spans="1:241" ht="15" customHeight="1" x14ac:dyDescent="0.25">
      <c r="A1096" s="197" t="s">
        <v>744</v>
      </c>
      <c r="B1096" s="205">
        <v>9635091</v>
      </c>
      <c r="C1096" s="205">
        <v>4431529</v>
      </c>
      <c r="D1096" s="205">
        <v>1292896</v>
      </c>
      <c r="E1096" s="205">
        <v>998790</v>
      </c>
      <c r="F1096" s="205">
        <v>2223537</v>
      </c>
      <c r="G1096" s="205">
        <v>313425</v>
      </c>
      <c r="H1096" s="242">
        <v>18895268</v>
      </c>
      <c r="I1096" s="136"/>
      <c r="J1096" s="197" t="s">
        <v>385</v>
      </c>
      <c r="K1096" s="205">
        <v>7318999</v>
      </c>
      <c r="L1096" s="205">
        <v>1854911</v>
      </c>
      <c r="M1096" s="205">
        <v>830086</v>
      </c>
      <c r="N1096" s="205">
        <v>1157314</v>
      </c>
      <c r="O1096" s="205">
        <v>1842789</v>
      </c>
      <c r="P1096" s="205">
        <v>363211</v>
      </c>
      <c r="Q1096" s="242">
        <v>13367310</v>
      </c>
      <c r="R1096" s="136"/>
      <c r="S1096" s="136"/>
      <c r="T1096" s="136"/>
      <c r="U1096" s="136"/>
      <c r="V1096" s="136"/>
      <c r="W1096" s="136"/>
      <c r="X1096" s="136"/>
      <c r="Y1096" s="136"/>
      <c r="Z1096" s="136"/>
      <c r="AA1096" s="136"/>
      <c r="AB1096" s="136"/>
      <c r="AC1096" s="136"/>
      <c r="AD1096" s="136"/>
      <c r="AE1096" s="136"/>
      <c r="AF1096" s="136"/>
      <c r="AG1096" s="136"/>
      <c r="AH1096" s="136"/>
      <c r="AI1096" s="136"/>
      <c r="AJ1096" s="136"/>
      <c r="AK1096" s="136"/>
      <c r="AL1096" s="136"/>
      <c r="AM1096" s="136"/>
      <c r="AN1096" s="136"/>
      <c r="AO1096" s="136"/>
      <c r="AP1096" s="136"/>
      <c r="AQ1096" s="136"/>
      <c r="AR1096" s="136"/>
      <c r="AS1096" s="136"/>
      <c r="AT1096" s="136"/>
      <c r="AU1096" s="136"/>
      <c r="AV1096" s="136"/>
      <c r="AW1096" s="136"/>
      <c r="AX1096" s="136"/>
      <c r="AY1096" s="136"/>
      <c r="AZ1096" s="136"/>
      <c r="BA1096" s="136"/>
      <c r="BB1096" s="136"/>
      <c r="BC1096" s="136"/>
      <c r="BD1096" s="136"/>
      <c r="BE1096" s="136"/>
      <c r="BF1096" s="136"/>
      <c r="BG1096" s="136"/>
      <c r="BH1096" s="136"/>
      <c r="BI1096" s="136"/>
      <c r="BJ1096" s="136"/>
      <c r="BK1096" s="136"/>
      <c r="BL1096" s="136"/>
      <c r="BM1096" s="136"/>
      <c r="BN1096" s="136"/>
      <c r="BO1096" s="136"/>
      <c r="BP1096" s="136"/>
      <c r="BQ1096" s="136"/>
      <c r="BR1096" s="136"/>
      <c r="BS1096" s="136"/>
      <c r="BT1096" s="136"/>
      <c r="BU1096" s="136"/>
      <c r="BV1096" s="136"/>
      <c r="BW1096" s="136"/>
      <c r="BX1096" s="136"/>
      <c r="BY1096" s="136"/>
      <c r="BZ1096" s="136"/>
      <c r="CA1096" s="136"/>
      <c r="CB1096" s="136"/>
      <c r="CC1096" s="136"/>
      <c r="CD1096" s="136"/>
      <c r="CE1096" s="136"/>
      <c r="CF1096" s="136"/>
      <c r="CG1096" s="136"/>
      <c r="CH1096" s="136"/>
      <c r="CI1096" s="136"/>
      <c r="CJ1096" s="136"/>
      <c r="CK1096" s="136"/>
      <c r="CL1096" s="136"/>
      <c r="CM1096" s="136"/>
      <c r="CN1096" s="136"/>
      <c r="CO1096" s="136"/>
      <c r="CP1096" s="136"/>
      <c r="CQ1096" s="136"/>
      <c r="CR1096" s="136"/>
      <c r="CS1096" s="136"/>
      <c r="CT1096" s="136"/>
      <c r="CU1096" s="136"/>
      <c r="CV1096" s="136"/>
      <c r="CW1096" s="136"/>
      <c r="CX1096" s="136"/>
      <c r="CY1096" s="136"/>
      <c r="CZ1096" s="136"/>
      <c r="DA1096" s="136"/>
      <c r="DB1096" s="136"/>
      <c r="DC1096" s="136"/>
      <c r="DD1096" s="136"/>
      <c r="DE1096" s="136"/>
      <c r="DF1096" s="136"/>
      <c r="DG1096" s="136"/>
      <c r="DH1096" s="136"/>
      <c r="DI1096" s="136"/>
      <c r="DJ1096" s="136"/>
      <c r="DK1096" s="136"/>
      <c r="DL1096" s="136"/>
      <c r="DM1096" s="136"/>
      <c r="DN1096" s="136"/>
      <c r="DO1096" s="136"/>
      <c r="DP1096" s="136"/>
      <c r="DQ1096" s="136"/>
      <c r="DR1096" s="136"/>
      <c r="DS1096" s="136"/>
      <c r="DT1096" s="136"/>
      <c r="DU1096" s="136"/>
      <c r="DV1096" s="136"/>
      <c r="DW1096" s="136"/>
      <c r="DX1096" s="136"/>
      <c r="DY1096" s="136"/>
      <c r="DZ1096" s="136"/>
      <c r="EA1096" s="136"/>
      <c r="EB1096" s="136"/>
      <c r="EC1096" s="136"/>
      <c r="ED1096" s="136"/>
      <c r="EE1096" s="136"/>
      <c r="EF1096" s="136"/>
      <c r="EG1096" s="136"/>
      <c r="EH1096" s="136"/>
      <c r="EI1096" s="136"/>
      <c r="EJ1096" s="136"/>
      <c r="EK1096" s="136"/>
      <c r="EL1096" s="136"/>
      <c r="EM1096" s="136"/>
      <c r="EN1096" s="136"/>
      <c r="EO1096" s="136"/>
      <c r="EP1096" s="136"/>
      <c r="EQ1096" s="136"/>
      <c r="ER1096" s="136"/>
      <c r="ES1096" s="136"/>
      <c r="ET1096" s="136"/>
      <c r="EU1096" s="136"/>
      <c r="EV1096" s="136"/>
      <c r="EW1096" s="136"/>
      <c r="EX1096" s="136"/>
      <c r="EY1096" s="136"/>
      <c r="EZ1096" s="136"/>
      <c r="FA1096" s="136"/>
      <c r="FB1096" s="136"/>
      <c r="FC1096" s="136"/>
      <c r="FD1096" s="136"/>
      <c r="FE1096" s="136"/>
      <c r="FF1096" s="136"/>
      <c r="FG1096" s="136"/>
      <c r="FH1096" s="136"/>
      <c r="FI1096" s="136"/>
      <c r="FJ1096" s="136"/>
      <c r="FK1096" s="136"/>
      <c r="FL1096" s="136"/>
      <c r="FM1096" s="136"/>
      <c r="FN1096" s="136"/>
      <c r="FO1096" s="136"/>
      <c r="FP1096" s="136"/>
      <c r="FQ1096" s="136"/>
      <c r="FR1096" s="136"/>
      <c r="FS1096" s="136"/>
      <c r="FT1096" s="136"/>
      <c r="FU1096" s="136"/>
      <c r="FV1096" s="136"/>
      <c r="FW1096" s="136"/>
      <c r="FX1096" s="136"/>
      <c r="FY1096" s="136"/>
      <c r="FZ1096" s="136"/>
      <c r="GA1096" s="136"/>
      <c r="GB1096" s="136"/>
      <c r="GC1096" s="136"/>
      <c r="GD1096" s="136"/>
      <c r="GE1096" s="136"/>
      <c r="GF1096" s="136"/>
      <c r="GG1096" s="136"/>
      <c r="GH1096" s="136"/>
      <c r="GI1096" s="136"/>
      <c r="GJ1096" s="136"/>
      <c r="GK1096" s="136"/>
      <c r="GL1096" s="136"/>
      <c r="GM1096" s="136"/>
      <c r="GN1096" s="136"/>
      <c r="GO1096" s="136"/>
      <c r="GP1096" s="136"/>
      <c r="GQ1096" s="136"/>
      <c r="GR1096" s="136"/>
      <c r="GS1096" s="136"/>
      <c r="GT1096" s="136"/>
      <c r="GU1096" s="136"/>
      <c r="GV1096" s="136"/>
      <c r="GW1096" s="136"/>
      <c r="GX1096" s="136"/>
      <c r="GY1096" s="136"/>
      <c r="GZ1096" s="136"/>
      <c r="HA1096" s="136"/>
      <c r="HB1096" s="136"/>
      <c r="HC1096" s="136"/>
      <c r="HD1096" s="136"/>
      <c r="HE1096" s="136"/>
      <c r="HF1096" s="136"/>
      <c r="HG1096" s="136"/>
      <c r="HH1096" s="136"/>
      <c r="HI1096" s="136"/>
      <c r="HJ1096" s="136"/>
      <c r="HK1096" s="136"/>
      <c r="HL1096" s="136"/>
      <c r="HM1096" s="136"/>
      <c r="HN1096" s="136"/>
      <c r="HO1096" s="136"/>
      <c r="HP1096" s="136"/>
      <c r="HQ1096" s="136"/>
      <c r="HR1096" s="136"/>
      <c r="HS1096" s="136"/>
      <c r="HT1096" s="136"/>
      <c r="HU1096" s="136"/>
      <c r="HV1096" s="136"/>
      <c r="HW1096" s="136"/>
      <c r="HX1096" s="136"/>
      <c r="HY1096" s="136"/>
      <c r="HZ1096" s="136"/>
      <c r="IA1096" s="136"/>
      <c r="IB1096" s="136"/>
      <c r="IC1096" s="136"/>
      <c r="ID1096" s="136"/>
      <c r="IE1096" s="136"/>
      <c r="IF1096" s="136"/>
      <c r="IG1096" s="136"/>
    </row>
    <row r="1097" spans="1:241" ht="15" customHeight="1" x14ac:dyDescent="0.25">
      <c r="A1097" s="197" t="s">
        <v>668</v>
      </c>
      <c r="B1097" s="205">
        <v>11121678</v>
      </c>
      <c r="C1097" s="205">
        <v>2798291</v>
      </c>
      <c r="D1097" s="205">
        <v>1144132</v>
      </c>
      <c r="E1097" s="205">
        <v>822725</v>
      </c>
      <c r="F1097" s="205">
        <v>1724381</v>
      </c>
      <c r="G1097" s="205">
        <v>389161</v>
      </c>
      <c r="H1097" s="242">
        <v>18000368</v>
      </c>
      <c r="I1097" s="136"/>
      <c r="J1097" s="197" t="s">
        <v>386</v>
      </c>
      <c r="K1097" s="205">
        <v>7505351</v>
      </c>
      <c r="L1097" s="205">
        <v>1654184</v>
      </c>
      <c r="M1097" s="205">
        <v>995619</v>
      </c>
      <c r="N1097" s="205">
        <v>996024</v>
      </c>
      <c r="O1097" s="205">
        <v>1672641</v>
      </c>
      <c r="P1097" s="205">
        <v>300786</v>
      </c>
      <c r="Q1097" s="242">
        <v>13124605</v>
      </c>
      <c r="R1097" s="136"/>
      <c r="S1097" s="136"/>
      <c r="T1097" s="136"/>
      <c r="U1097" s="136"/>
      <c r="V1097" s="136"/>
      <c r="W1097" s="136"/>
      <c r="X1097" s="136"/>
      <c r="Y1097" s="136"/>
      <c r="Z1097" s="136"/>
      <c r="AA1097" s="136"/>
      <c r="AB1097" s="136"/>
      <c r="AC1097" s="136"/>
      <c r="AD1097" s="136"/>
      <c r="AE1097" s="136"/>
      <c r="AF1097" s="136"/>
      <c r="AG1097" s="136"/>
      <c r="AH1097" s="136"/>
      <c r="AI1097" s="136"/>
      <c r="AJ1097" s="136"/>
      <c r="AK1097" s="136"/>
      <c r="AL1097" s="136"/>
      <c r="AM1097" s="136"/>
      <c r="AN1097" s="136"/>
      <c r="AO1097" s="136"/>
      <c r="AP1097" s="136"/>
      <c r="AQ1097" s="136"/>
      <c r="AR1097" s="136"/>
      <c r="AS1097" s="136"/>
      <c r="AT1097" s="136"/>
      <c r="AU1097" s="136"/>
      <c r="AV1097" s="136"/>
      <c r="AW1097" s="136"/>
      <c r="AX1097" s="136"/>
      <c r="AY1097" s="136"/>
      <c r="AZ1097" s="136"/>
      <c r="BA1097" s="136"/>
      <c r="BB1097" s="136"/>
      <c r="BC1097" s="136"/>
      <c r="BD1097" s="136"/>
      <c r="BE1097" s="136"/>
      <c r="BF1097" s="136"/>
      <c r="BG1097" s="136"/>
      <c r="BH1097" s="136"/>
      <c r="BI1097" s="136"/>
      <c r="BJ1097" s="136"/>
      <c r="BK1097" s="136"/>
      <c r="BL1097" s="136"/>
      <c r="BM1097" s="136"/>
      <c r="BN1097" s="136"/>
      <c r="BO1097" s="136"/>
      <c r="BP1097" s="136"/>
      <c r="BQ1097" s="136"/>
      <c r="BR1097" s="136"/>
      <c r="BS1097" s="136"/>
      <c r="BT1097" s="136"/>
      <c r="BU1097" s="136"/>
      <c r="BV1097" s="136"/>
      <c r="BW1097" s="136"/>
      <c r="BX1097" s="136"/>
      <c r="BY1097" s="136"/>
      <c r="BZ1097" s="136"/>
      <c r="CA1097" s="136"/>
      <c r="CB1097" s="136"/>
      <c r="CC1097" s="136"/>
      <c r="CD1097" s="136"/>
      <c r="CE1097" s="136"/>
      <c r="CF1097" s="136"/>
      <c r="CG1097" s="136"/>
      <c r="CH1097" s="136"/>
      <c r="CI1097" s="136"/>
      <c r="CJ1097" s="136"/>
      <c r="CK1097" s="136"/>
      <c r="CL1097" s="136"/>
      <c r="CM1097" s="136"/>
      <c r="CN1097" s="136"/>
      <c r="CO1097" s="136"/>
      <c r="CP1097" s="136"/>
      <c r="CQ1097" s="136"/>
      <c r="CR1097" s="136"/>
      <c r="CS1097" s="136"/>
      <c r="CT1097" s="136"/>
      <c r="CU1097" s="136"/>
      <c r="CV1097" s="136"/>
      <c r="CW1097" s="136"/>
      <c r="CX1097" s="136"/>
      <c r="CY1097" s="136"/>
      <c r="CZ1097" s="136"/>
      <c r="DA1097" s="136"/>
      <c r="DB1097" s="136"/>
      <c r="DC1097" s="136"/>
      <c r="DD1097" s="136"/>
      <c r="DE1097" s="136"/>
      <c r="DF1097" s="136"/>
      <c r="DG1097" s="136"/>
      <c r="DH1097" s="136"/>
      <c r="DI1097" s="136"/>
      <c r="DJ1097" s="136"/>
      <c r="DK1097" s="136"/>
      <c r="DL1097" s="136"/>
      <c r="DM1097" s="136"/>
      <c r="DN1097" s="136"/>
      <c r="DO1097" s="136"/>
      <c r="DP1097" s="136"/>
      <c r="DQ1097" s="136"/>
      <c r="DR1097" s="136"/>
      <c r="DS1097" s="136"/>
      <c r="DT1097" s="136"/>
      <c r="DU1097" s="136"/>
      <c r="DV1097" s="136"/>
      <c r="DW1097" s="136"/>
      <c r="DX1097" s="136"/>
      <c r="DY1097" s="136"/>
      <c r="DZ1097" s="136"/>
      <c r="EA1097" s="136"/>
      <c r="EB1097" s="136"/>
      <c r="EC1097" s="136"/>
      <c r="ED1097" s="136"/>
      <c r="EE1097" s="136"/>
      <c r="EF1097" s="136"/>
      <c r="EG1097" s="136"/>
      <c r="EH1097" s="136"/>
      <c r="EI1097" s="136"/>
      <c r="EJ1097" s="136"/>
      <c r="EK1097" s="136"/>
      <c r="EL1097" s="136"/>
      <c r="EM1097" s="136"/>
      <c r="EN1097" s="136"/>
      <c r="EO1097" s="136"/>
      <c r="EP1097" s="136"/>
      <c r="EQ1097" s="136"/>
      <c r="ER1097" s="136"/>
      <c r="ES1097" s="136"/>
      <c r="ET1097" s="136"/>
      <c r="EU1097" s="136"/>
      <c r="EV1097" s="136"/>
      <c r="EW1097" s="136"/>
      <c r="EX1097" s="136"/>
      <c r="EY1097" s="136"/>
      <c r="EZ1097" s="136"/>
      <c r="FA1097" s="136"/>
      <c r="FB1097" s="136"/>
      <c r="FC1097" s="136"/>
      <c r="FD1097" s="136"/>
      <c r="FE1097" s="136"/>
      <c r="FF1097" s="136"/>
      <c r="FG1097" s="136"/>
      <c r="FH1097" s="136"/>
      <c r="FI1097" s="136"/>
      <c r="FJ1097" s="136"/>
      <c r="FK1097" s="136"/>
      <c r="FL1097" s="136"/>
      <c r="FM1097" s="136"/>
      <c r="FN1097" s="136"/>
      <c r="FO1097" s="136"/>
      <c r="FP1097" s="136"/>
      <c r="FQ1097" s="136"/>
      <c r="FR1097" s="136"/>
      <c r="FS1097" s="136"/>
      <c r="FT1097" s="136"/>
      <c r="FU1097" s="136"/>
      <c r="FV1097" s="136"/>
      <c r="FW1097" s="136"/>
      <c r="FX1097" s="136"/>
      <c r="FY1097" s="136"/>
      <c r="FZ1097" s="136"/>
      <c r="GA1097" s="136"/>
      <c r="GB1097" s="136"/>
      <c r="GC1097" s="136"/>
      <c r="GD1097" s="136"/>
      <c r="GE1097" s="136"/>
      <c r="GF1097" s="136"/>
      <c r="GG1097" s="136"/>
      <c r="GH1097" s="136"/>
      <c r="GI1097" s="136"/>
      <c r="GJ1097" s="136"/>
      <c r="GK1097" s="136"/>
      <c r="GL1097" s="136"/>
      <c r="GM1097" s="136"/>
      <c r="GN1097" s="136"/>
      <c r="GO1097" s="136"/>
      <c r="GP1097" s="136"/>
      <c r="GQ1097" s="136"/>
      <c r="GR1097" s="136"/>
      <c r="GS1097" s="136"/>
      <c r="GT1097" s="136"/>
      <c r="GU1097" s="136"/>
      <c r="GV1097" s="136"/>
      <c r="GW1097" s="136"/>
      <c r="GX1097" s="136"/>
      <c r="GY1097" s="136"/>
      <c r="GZ1097" s="136"/>
      <c r="HA1097" s="136"/>
      <c r="HB1097" s="136"/>
      <c r="HC1097" s="136"/>
      <c r="HD1097" s="136"/>
      <c r="HE1097" s="136"/>
      <c r="HF1097" s="136"/>
      <c r="HG1097" s="136"/>
      <c r="HH1097" s="136"/>
      <c r="HI1097" s="136"/>
      <c r="HJ1097" s="136"/>
      <c r="HK1097" s="136"/>
      <c r="HL1097" s="136"/>
      <c r="HM1097" s="136"/>
      <c r="HN1097" s="136"/>
      <c r="HO1097" s="136"/>
      <c r="HP1097" s="136"/>
      <c r="HQ1097" s="136"/>
      <c r="HR1097" s="136"/>
      <c r="HS1097" s="136"/>
      <c r="HT1097" s="136"/>
      <c r="HU1097" s="136"/>
      <c r="HV1097" s="136"/>
      <c r="HW1097" s="136"/>
      <c r="HX1097" s="136"/>
      <c r="HY1097" s="136"/>
      <c r="HZ1097" s="136"/>
      <c r="IA1097" s="136"/>
      <c r="IB1097" s="136"/>
      <c r="IC1097" s="136"/>
      <c r="ID1097" s="136"/>
      <c r="IE1097" s="136"/>
      <c r="IF1097" s="136"/>
      <c r="IG1097" s="136"/>
    </row>
    <row r="1098" spans="1:241" ht="15" customHeight="1" x14ac:dyDescent="0.25">
      <c r="A1098" s="197" t="s">
        <v>671</v>
      </c>
      <c r="B1098" s="205">
        <v>6083692</v>
      </c>
      <c r="C1098" s="205">
        <v>2713688</v>
      </c>
      <c r="D1098" s="205">
        <v>969072</v>
      </c>
      <c r="E1098" s="205">
        <v>1033801</v>
      </c>
      <c r="F1098" s="205">
        <v>1349166</v>
      </c>
      <c r="G1098" s="205">
        <v>313740</v>
      </c>
      <c r="H1098" s="242">
        <v>12463159</v>
      </c>
      <c r="I1098" s="136"/>
      <c r="J1098" s="197" t="s">
        <v>387</v>
      </c>
      <c r="K1098" s="205">
        <v>5636138</v>
      </c>
      <c r="L1098" s="205">
        <v>2305061</v>
      </c>
      <c r="M1098" s="205">
        <v>1335818</v>
      </c>
      <c r="N1098" s="205">
        <v>915386</v>
      </c>
      <c r="O1098" s="205">
        <v>1488615</v>
      </c>
      <c r="P1098" s="205">
        <v>273058</v>
      </c>
      <c r="Q1098" s="242">
        <v>11954076</v>
      </c>
      <c r="R1098" s="136"/>
      <c r="S1098" s="136"/>
      <c r="T1098" s="136"/>
      <c r="U1098" s="136"/>
      <c r="V1098" s="136"/>
      <c r="W1098" s="136"/>
      <c r="X1098" s="136"/>
      <c r="Y1098" s="136"/>
      <c r="Z1098" s="136"/>
      <c r="AA1098" s="136"/>
      <c r="AB1098" s="136"/>
      <c r="AC1098" s="136"/>
      <c r="AD1098" s="136"/>
      <c r="AE1098" s="136"/>
      <c r="AF1098" s="136"/>
      <c r="AG1098" s="136"/>
      <c r="AH1098" s="136"/>
      <c r="AI1098" s="136"/>
      <c r="AJ1098" s="136"/>
      <c r="AK1098" s="136"/>
      <c r="AL1098" s="136"/>
      <c r="AM1098" s="136"/>
      <c r="AN1098" s="136"/>
      <c r="AO1098" s="136"/>
      <c r="AP1098" s="136"/>
      <c r="AQ1098" s="136"/>
      <c r="AR1098" s="136"/>
      <c r="AS1098" s="136"/>
      <c r="AT1098" s="136"/>
      <c r="AU1098" s="136"/>
      <c r="AV1098" s="136"/>
      <c r="AW1098" s="136"/>
      <c r="AX1098" s="136"/>
      <c r="AY1098" s="136"/>
      <c r="AZ1098" s="136"/>
      <c r="BA1098" s="136"/>
      <c r="BB1098" s="136"/>
      <c r="BC1098" s="136"/>
      <c r="BD1098" s="136"/>
      <c r="BE1098" s="136"/>
      <c r="BF1098" s="136"/>
      <c r="BG1098" s="136"/>
      <c r="BH1098" s="136"/>
      <c r="BI1098" s="136"/>
      <c r="BJ1098" s="136"/>
      <c r="BK1098" s="136"/>
      <c r="BL1098" s="136"/>
      <c r="BM1098" s="136"/>
      <c r="BN1098" s="136"/>
      <c r="BO1098" s="136"/>
      <c r="BP1098" s="136"/>
      <c r="BQ1098" s="136"/>
      <c r="BR1098" s="136"/>
      <c r="BS1098" s="136"/>
      <c r="BT1098" s="136"/>
      <c r="BU1098" s="136"/>
      <c r="BV1098" s="136"/>
      <c r="BW1098" s="136"/>
      <c r="BX1098" s="136"/>
      <c r="BY1098" s="136"/>
      <c r="BZ1098" s="136"/>
      <c r="CA1098" s="136"/>
      <c r="CB1098" s="136"/>
      <c r="CC1098" s="136"/>
      <c r="CD1098" s="136"/>
      <c r="CE1098" s="136"/>
      <c r="CF1098" s="136"/>
      <c r="CG1098" s="136"/>
      <c r="CH1098" s="136"/>
      <c r="CI1098" s="136"/>
      <c r="CJ1098" s="136"/>
      <c r="CK1098" s="136"/>
      <c r="CL1098" s="136"/>
      <c r="CM1098" s="136"/>
      <c r="CN1098" s="136"/>
      <c r="CO1098" s="136"/>
      <c r="CP1098" s="136"/>
      <c r="CQ1098" s="136"/>
      <c r="CR1098" s="136"/>
      <c r="CS1098" s="136"/>
      <c r="CT1098" s="136"/>
      <c r="CU1098" s="136"/>
      <c r="CV1098" s="136"/>
      <c r="CW1098" s="136"/>
      <c r="CX1098" s="136"/>
      <c r="CY1098" s="136"/>
      <c r="CZ1098" s="136"/>
      <c r="DA1098" s="136"/>
      <c r="DB1098" s="136"/>
      <c r="DC1098" s="136"/>
      <c r="DD1098" s="136"/>
      <c r="DE1098" s="136"/>
      <c r="DF1098" s="136"/>
      <c r="DG1098" s="136"/>
      <c r="DH1098" s="136"/>
      <c r="DI1098" s="136"/>
      <c r="DJ1098" s="136"/>
      <c r="DK1098" s="136"/>
      <c r="DL1098" s="136"/>
      <c r="DM1098" s="136"/>
      <c r="DN1098" s="136"/>
      <c r="DO1098" s="136"/>
      <c r="DP1098" s="136"/>
      <c r="DQ1098" s="136"/>
      <c r="DR1098" s="136"/>
      <c r="DS1098" s="136"/>
      <c r="DT1098" s="136"/>
      <c r="DU1098" s="136"/>
      <c r="DV1098" s="136"/>
      <c r="DW1098" s="136"/>
      <c r="DX1098" s="136"/>
      <c r="DY1098" s="136"/>
      <c r="DZ1098" s="136"/>
      <c r="EA1098" s="136"/>
      <c r="EB1098" s="136"/>
      <c r="EC1098" s="136"/>
      <c r="ED1098" s="136"/>
      <c r="EE1098" s="136"/>
      <c r="EF1098" s="136"/>
      <c r="EG1098" s="136"/>
      <c r="EH1098" s="136"/>
      <c r="EI1098" s="136"/>
      <c r="EJ1098" s="136"/>
      <c r="EK1098" s="136"/>
      <c r="EL1098" s="136"/>
      <c r="EM1098" s="136"/>
      <c r="EN1098" s="136"/>
      <c r="EO1098" s="136"/>
      <c r="EP1098" s="136"/>
      <c r="EQ1098" s="136"/>
      <c r="ER1098" s="136"/>
      <c r="ES1098" s="136"/>
      <c r="ET1098" s="136"/>
      <c r="EU1098" s="136"/>
      <c r="EV1098" s="136"/>
      <c r="EW1098" s="136"/>
      <c r="EX1098" s="136"/>
      <c r="EY1098" s="136"/>
      <c r="EZ1098" s="136"/>
      <c r="FA1098" s="136"/>
      <c r="FB1098" s="136"/>
      <c r="FC1098" s="136"/>
      <c r="FD1098" s="136"/>
      <c r="FE1098" s="136"/>
      <c r="FF1098" s="136"/>
      <c r="FG1098" s="136"/>
      <c r="FH1098" s="136"/>
      <c r="FI1098" s="136"/>
      <c r="FJ1098" s="136"/>
      <c r="FK1098" s="136"/>
      <c r="FL1098" s="136"/>
      <c r="FM1098" s="136"/>
      <c r="FN1098" s="136"/>
      <c r="FO1098" s="136"/>
      <c r="FP1098" s="136"/>
      <c r="FQ1098" s="136"/>
      <c r="FR1098" s="136"/>
      <c r="FS1098" s="136"/>
      <c r="FT1098" s="136"/>
      <c r="FU1098" s="136"/>
      <c r="FV1098" s="136"/>
      <c r="FW1098" s="136"/>
      <c r="FX1098" s="136"/>
      <c r="FY1098" s="136"/>
      <c r="FZ1098" s="136"/>
      <c r="GA1098" s="136"/>
      <c r="GB1098" s="136"/>
      <c r="GC1098" s="136"/>
      <c r="GD1098" s="136"/>
      <c r="GE1098" s="136"/>
      <c r="GF1098" s="136"/>
      <c r="GG1098" s="136"/>
      <c r="GH1098" s="136"/>
      <c r="GI1098" s="136"/>
      <c r="GJ1098" s="136"/>
      <c r="GK1098" s="136"/>
      <c r="GL1098" s="136"/>
      <c r="GM1098" s="136"/>
      <c r="GN1098" s="136"/>
      <c r="GO1098" s="136"/>
      <c r="GP1098" s="136"/>
      <c r="GQ1098" s="136"/>
      <c r="GR1098" s="136"/>
      <c r="GS1098" s="136"/>
      <c r="GT1098" s="136"/>
      <c r="GU1098" s="136"/>
      <c r="GV1098" s="136"/>
      <c r="GW1098" s="136"/>
      <c r="GX1098" s="136"/>
      <c r="GY1098" s="136"/>
      <c r="GZ1098" s="136"/>
      <c r="HA1098" s="136"/>
      <c r="HB1098" s="136"/>
      <c r="HC1098" s="136"/>
      <c r="HD1098" s="136"/>
      <c r="HE1098" s="136"/>
      <c r="HF1098" s="136"/>
      <c r="HG1098" s="136"/>
      <c r="HH1098" s="136"/>
      <c r="HI1098" s="136"/>
      <c r="HJ1098" s="136"/>
      <c r="HK1098" s="136"/>
      <c r="HL1098" s="136"/>
      <c r="HM1098" s="136"/>
      <c r="HN1098" s="136"/>
      <c r="HO1098" s="136"/>
      <c r="HP1098" s="136"/>
      <c r="HQ1098" s="136"/>
      <c r="HR1098" s="136"/>
      <c r="HS1098" s="136"/>
      <c r="HT1098" s="136"/>
      <c r="HU1098" s="136"/>
      <c r="HV1098" s="136"/>
      <c r="HW1098" s="136"/>
      <c r="HX1098" s="136"/>
      <c r="HY1098" s="136"/>
      <c r="HZ1098" s="136"/>
      <c r="IA1098" s="136"/>
      <c r="IB1098" s="136"/>
      <c r="IC1098" s="136"/>
      <c r="ID1098" s="136"/>
      <c r="IE1098" s="136"/>
      <c r="IF1098" s="136"/>
      <c r="IG1098" s="136"/>
    </row>
    <row r="1099" spans="1:241" ht="15" customHeight="1" x14ac:dyDescent="0.25">
      <c r="A1099" s="197" t="s">
        <v>672</v>
      </c>
      <c r="B1099" s="205">
        <v>9199053</v>
      </c>
      <c r="C1099" s="205">
        <v>3471698</v>
      </c>
      <c r="D1099" s="205">
        <v>1036545</v>
      </c>
      <c r="E1099" s="205">
        <v>1562049</v>
      </c>
      <c r="F1099" s="205">
        <v>1818950</v>
      </c>
      <c r="G1099" s="205">
        <v>292523</v>
      </c>
      <c r="H1099" s="242">
        <v>17380818</v>
      </c>
      <c r="I1099" s="136"/>
      <c r="J1099" s="197" t="s">
        <v>694</v>
      </c>
      <c r="K1099" s="205">
        <v>12463719</v>
      </c>
      <c r="L1099" s="205">
        <v>2157290</v>
      </c>
      <c r="M1099" s="205">
        <v>1216830</v>
      </c>
      <c r="N1099" s="205">
        <v>1036325</v>
      </c>
      <c r="O1099" s="205">
        <v>1602763</v>
      </c>
      <c r="P1099" s="205">
        <v>295754</v>
      </c>
      <c r="Q1099" s="242">
        <v>18772681</v>
      </c>
      <c r="R1099" s="136"/>
      <c r="S1099" s="136"/>
      <c r="T1099" s="136"/>
      <c r="U1099" s="136"/>
      <c r="V1099" s="136"/>
      <c r="W1099" s="136"/>
      <c r="X1099" s="136"/>
      <c r="Y1099" s="136"/>
      <c r="Z1099" s="136"/>
      <c r="AA1099" s="136"/>
      <c r="AB1099" s="136"/>
      <c r="AC1099" s="136"/>
      <c r="AD1099" s="136"/>
      <c r="AE1099" s="136"/>
      <c r="AF1099" s="136"/>
      <c r="AG1099" s="136"/>
      <c r="AH1099" s="136"/>
      <c r="AI1099" s="136"/>
      <c r="AJ1099" s="136"/>
      <c r="AK1099" s="136"/>
      <c r="AL1099" s="136"/>
      <c r="AM1099" s="136"/>
      <c r="AN1099" s="136"/>
      <c r="AO1099" s="136"/>
      <c r="AP1099" s="136"/>
      <c r="AQ1099" s="136"/>
      <c r="AR1099" s="136"/>
      <c r="AS1099" s="136"/>
      <c r="AT1099" s="136"/>
      <c r="AU1099" s="136"/>
      <c r="AV1099" s="136"/>
      <c r="AW1099" s="136"/>
      <c r="AX1099" s="136"/>
      <c r="AY1099" s="136"/>
      <c r="AZ1099" s="136"/>
      <c r="BA1099" s="136"/>
      <c r="BB1099" s="136"/>
      <c r="BC1099" s="136"/>
      <c r="BD1099" s="136"/>
      <c r="BE1099" s="136"/>
      <c r="BF1099" s="136"/>
      <c r="BG1099" s="136"/>
      <c r="BH1099" s="136"/>
      <c r="BI1099" s="136"/>
      <c r="BJ1099" s="136"/>
      <c r="BK1099" s="136"/>
      <c r="BL1099" s="136"/>
      <c r="BM1099" s="136"/>
      <c r="BN1099" s="136"/>
      <c r="BO1099" s="136"/>
      <c r="BP1099" s="136"/>
      <c r="BQ1099" s="136"/>
      <c r="BR1099" s="136"/>
      <c r="BS1099" s="136"/>
      <c r="BT1099" s="136"/>
      <c r="BU1099" s="136"/>
      <c r="BV1099" s="136"/>
      <c r="BW1099" s="136"/>
      <c r="BX1099" s="136"/>
      <c r="BY1099" s="136"/>
      <c r="BZ1099" s="136"/>
      <c r="CA1099" s="136"/>
      <c r="CB1099" s="136"/>
      <c r="CC1099" s="136"/>
      <c r="CD1099" s="136"/>
      <c r="CE1099" s="136"/>
      <c r="CF1099" s="136"/>
      <c r="CG1099" s="136"/>
      <c r="CH1099" s="136"/>
      <c r="CI1099" s="136"/>
      <c r="CJ1099" s="136"/>
      <c r="CK1099" s="136"/>
      <c r="CL1099" s="136"/>
      <c r="CM1099" s="136"/>
      <c r="CN1099" s="136"/>
      <c r="CO1099" s="136"/>
      <c r="CP1099" s="136"/>
      <c r="CQ1099" s="136"/>
      <c r="CR1099" s="136"/>
      <c r="CS1099" s="136"/>
      <c r="CT1099" s="136"/>
      <c r="CU1099" s="136"/>
      <c r="CV1099" s="136"/>
      <c r="CW1099" s="136"/>
      <c r="CX1099" s="136"/>
      <c r="CY1099" s="136"/>
      <c r="CZ1099" s="136"/>
      <c r="DA1099" s="136"/>
      <c r="DB1099" s="136"/>
      <c r="DC1099" s="136"/>
      <c r="DD1099" s="136"/>
      <c r="DE1099" s="136"/>
      <c r="DF1099" s="136"/>
      <c r="DG1099" s="136"/>
      <c r="DH1099" s="136"/>
      <c r="DI1099" s="136"/>
      <c r="DJ1099" s="136"/>
      <c r="DK1099" s="136"/>
      <c r="DL1099" s="136"/>
      <c r="DM1099" s="136"/>
      <c r="DN1099" s="136"/>
      <c r="DO1099" s="136"/>
      <c r="DP1099" s="136"/>
      <c r="DQ1099" s="136"/>
      <c r="DR1099" s="136"/>
      <c r="DS1099" s="136"/>
      <c r="DT1099" s="136"/>
      <c r="DU1099" s="136"/>
      <c r="DV1099" s="136"/>
      <c r="DW1099" s="136"/>
      <c r="DX1099" s="136"/>
      <c r="DY1099" s="136"/>
      <c r="DZ1099" s="136"/>
      <c r="EA1099" s="136"/>
      <c r="EB1099" s="136"/>
      <c r="EC1099" s="136"/>
      <c r="ED1099" s="136"/>
      <c r="EE1099" s="136"/>
      <c r="EF1099" s="136"/>
      <c r="EG1099" s="136"/>
      <c r="EH1099" s="136"/>
      <c r="EI1099" s="136"/>
      <c r="EJ1099" s="136"/>
      <c r="EK1099" s="136"/>
      <c r="EL1099" s="136"/>
      <c r="EM1099" s="136"/>
      <c r="EN1099" s="136"/>
      <c r="EO1099" s="136"/>
      <c r="EP1099" s="136"/>
      <c r="EQ1099" s="136"/>
      <c r="ER1099" s="136"/>
      <c r="ES1099" s="136"/>
      <c r="ET1099" s="136"/>
      <c r="EU1099" s="136"/>
      <c r="EV1099" s="136"/>
      <c r="EW1099" s="136"/>
      <c r="EX1099" s="136"/>
      <c r="EY1099" s="136"/>
      <c r="EZ1099" s="136"/>
      <c r="FA1099" s="136"/>
      <c r="FB1099" s="136"/>
      <c r="FC1099" s="136"/>
      <c r="FD1099" s="136"/>
      <c r="FE1099" s="136"/>
      <c r="FF1099" s="136"/>
      <c r="FG1099" s="136"/>
      <c r="FH1099" s="136"/>
      <c r="FI1099" s="136"/>
      <c r="FJ1099" s="136"/>
      <c r="FK1099" s="136"/>
      <c r="FL1099" s="136"/>
      <c r="FM1099" s="136"/>
      <c r="FN1099" s="136"/>
      <c r="FO1099" s="136"/>
      <c r="FP1099" s="136"/>
      <c r="FQ1099" s="136"/>
      <c r="FR1099" s="136"/>
      <c r="FS1099" s="136"/>
      <c r="FT1099" s="136"/>
      <c r="FU1099" s="136"/>
      <c r="FV1099" s="136"/>
      <c r="FW1099" s="136"/>
      <c r="FX1099" s="136"/>
      <c r="FY1099" s="136"/>
      <c r="FZ1099" s="136"/>
      <c r="GA1099" s="136"/>
      <c r="GB1099" s="136"/>
      <c r="GC1099" s="136"/>
      <c r="GD1099" s="136"/>
      <c r="GE1099" s="136"/>
      <c r="GF1099" s="136"/>
      <c r="GG1099" s="136"/>
      <c r="GH1099" s="136"/>
      <c r="GI1099" s="136"/>
      <c r="GJ1099" s="136"/>
      <c r="GK1099" s="136"/>
      <c r="GL1099" s="136"/>
      <c r="GM1099" s="136"/>
      <c r="GN1099" s="136"/>
      <c r="GO1099" s="136"/>
      <c r="GP1099" s="136"/>
      <c r="GQ1099" s="136"/>
      <c r="GR1099" s="136"/>
      <c r="GS1099" s="136"/>
      <c r="GT1099" s="136"/>
      <c r="GU1099" s="136"/>
      <c r="GV1099" s="136"/>
      <c r="GW1099" s="136"/>
      <c r="GX1099" s="136"/>
      <c r="GY1099" s="136"/>
      <c r="GZ1099" s="136"/>
      <c r="HA1099" s="136"/>
      <c r="HB1099" s="136"/>
      <c r="HC1099" s="136"/>
      <c r="HD1099" s="136"/>
      <c r="HE1099" s="136"/>
      <c r="HF1099" s="136"/>
      <c r="HG1099" s="136"/>
      <c r="HH1099" s="136"/>
      <c r="HI1099" s="136"/>
      <c r="HJ1099" s="136"/>
      <c r="HK1099" s="136"/>
      <c r="HL1099" s="136"/>
      <c r="HM1099" s="136"/>
      <c r="HN1099" s="136"/>
      <c r="HO1099" s="136"/>
      <c r="HP1099" s="136"/>
      <c r="HQ1099" s="136"/>
      <c r="HR1099" s="136"/>
      <c r="HS1099" s="136"/>
      <c r="HT1099" s="136"/>
      <c r="HU1099" s="136"/>
      <c r="HV1099" s="136"/>
      <c r="HW1099" s="136"/>
      <c r="HX1099" s="136"/>
      <c r="HY1099" s="136"/>
      <c r="HZ1099" s="136"/>
      <c r="IA1099" s="136"/>
      <c r="IB1099" s="136"/>
      <c r="IC1099" s="136"/>
      <c r="ID1099" s="136"/>
      <c r="IE1099" s="136"/>
      <c r="IF1099" s="136"/>
      <c r="IG1099" s="136"/>
    </row>
    <row r="1100" spans="1:241" ht="15" customHeight="1" x14ac:dyDescent="0.25">
      <c r="A1100" s="197" t="s">
        <v>745</v>
      </c>
      <c r="B1100" s="205">
        <v>13500922</v>
      </c>
      <c r="C1100" s="205">
        <v>4171348</v>
      </c>
      <c r="D1100" s="205">
        <v>1201308</v>
      </c>
      <c r="E1100" s="205">
        <v>1090169</v>
      </c>
      <c r="F1100" s="205">
        <v>2148235</v>
      </c>
      <c r="G1100" s="205">
        <v>409455</v>
      </c>
      <c r="H1100" s="242">
        <v>22521437</v>
      </c>
      <c r="I1100" s="136"/>
      <c r="J1100" s="197" t="s">
        <v>389</v>
      </c>
      <c r="K1100" s="205">
        <v>7724679</v>
      </c>
      <c r="L1100" s="205">
        <v>2551001</v>
      </c>
      <c r="M1100" s="205">
        <v>1233642</v>
      </c>
      <c r="N1100" s="205">
        <v>1074165</v>
      </c>
      <c r="O1100" s="205">
        <v>1922002</v>
      </c>
      <c r="P1100" s="205">
        <v>223424</v>
      </c>
      <c r="Q1100" s="242">
        <v>14728913</v>
      </c>
      <c r="R1100" s="136"/>
      <c r="S1100" s="136"/>
      <c r="T1100" s="136"/>
      <c r="U1100" s="136"/>
      <c r="V1100" s="136"/>
      <c r="W1100" s="136"/>
      <c r="X1100" s="136"/>
      <c r="Y1100" s="136"/>
      <c r="Z1100" s="136"/>
      <c r="AA1100" s="136"/>
      <c r="AB1100" s="136"/>
      <c r="AC1100" s="136"/>
      <c r="AD1100" s="136"/>
      <c r="AE1100" s="136"/>
      <c r="AF1100" s="136"/>
      <c r="AG1100" s="136"/>
      <c r="AH1100" s="136"/>
      <c r="AI1100" s="136"/>
      <c r="AJ1100" s="136"/>
      <c r="AK1100" s="136"/>
      <c r="AL1100" s="136"/>
      <c r="AM1100" s="136"/>
      <c r="AN1100" s="136"/>
      <c r="AO1100" s="136"/>
      <c r="AP1100" s="136"/>
      <c r="AQ1100" s="136"/>
      <c r="AR1100" s="136"/>
      <c r="AS1100" s="136"/>
      <c r="AT1100" s="136"/>
      <c r="AU1100" s="136"/>
      <c r="AV1100" s="136"/>
      <c r="AW1100" s="136"/>
      <c r="AX1100" s="136"/>
      <c r="AY1100" s="136"/>
      <c r="AZ1100" s="136"/>
      <c r="BA1100" s="136"/>
      <c r="BB1100" s="136"/>
      <c r="BC1100" s="136"/>
      <c r="BD1100" s="136"/>
      <c r="BE1100" s="136"/>
      <c r="BF1100" s="136"/>
      <c r="BG1100" s="136"/>
      <c r="BH1100" s="136"/>
      <c r="BI1100" s="136"/>
      <c r="BJ1100" s="136"/>
      <c r="BK1100" s="136"/>
      <c r="BL1100" s="136"/>
      <c r="BM1100" s="136"/>
      <c r="BN1100" s="136"/>
      <c r="BO1100" s="136"/>
      <c r="BP1100" s="136"/>
      <c r="BQ1100" s="136"/>
      <c r="BR1100" s="136"/>
      <c r="BS1100" s="136"/>
      <c r="BT1100" s="136"/>
      <c r="BU1100" s="136"/>
      <c r="BV1100" s="136"/>
      <c r="BW1100" s="136"/>
      <c r="BX1100" s="136"/>
      <c r="BY1100" s="136"/>
      <c r="BZ1100" s="136"/>
      <c r="CA1100" s="136"/>
      <c r="CB1100" s="136"/>
      <c r="CC1100" s="136"/>
      <c r="CD1100" s="136"/>
      <c r="CE1100" s="136"/>
      <c r="CF1100" s="136"/>
      <c r="CG1100" s="136"/>
      <c r="CH1100" s="136"/>
      <c r="CI1100" s="136"/>
      <c r="CJ1100" s="136"/>
      <c r="CK1100" s="136"/>
      <c r="CL1100" s="136"/>
      <c r="CM1100" s="136"/>
      <c r="CN1100" s="136"/>
      <c r="CO1100" s="136"/>
      <c r="CP1100" s="136"/>
      <c r="CQ1100" s="136"/>
      <c r="CR1100" s="136"/>
      <c r="CS1100" s="136"/>
      <c r="CT1100" s="136"/>
      <c r="CU1100" s="136"/>
      <c r="CV1100" s="136"/>
      <c r="CW1100" s="136"/>
      <c r="CX1100" s="136"/>
      <c r="CY1100" s="136"/>
      <c r="CZ1100" s="136"/>
      <c r="DA1100" s="136"/>
      <c r="DB1100" s="136"/>
      <c r="DC1100" s="136"/>
      <c r="DD1100" s="136"/>
      <c r="DE1100" s="136"/>
      <c r="DF1100" s="136"/>
      <c r="DG1100" s="136"/>
      <c r="DH1100" s="136"/>
      <c r="DI1100" s="136"/>
      <c r="DJ1100" s="136"/>
      <c r="DK1100" s="136"/>
      <c r="DL1100" s="136"/>
      <c r="DM1100" s="136"/>
      <c r="DN1100" s="136"/>
      <c r="DO1100" s="136"/>
      <c r="DP1100" s="136"/>
      <c r="DQ1100" s="136"/>
      <c r="DR1100" s="136"/>
      <c r="DS1100" s="136"/>
      <c r="DT1100" s="136"/>
      <c r="DU1100" s="136"/>
      <c r="DV1100" s="136"/>
      <c r="DW1100" s="136"/>
      <c r="DX1100" s="136"/>
      <c r="DY1100" s="136"/>
      <c r="DZ1100" s="136"/>
      <c r="EA1100" s="136"/>
      <c r="EB1100" s="136"/>
      <c r="EC1100" s="136"/>
      <c r="ED1100" s="136"/>
      <c r="EE1100" s="136"/>
      <c r="EF1100" s="136"/>
      <c r="EG1100" s="136"/>
      <c r="EH1100" s="136"/>
      <c r="EI1100" s="136"/>
      <c r="EJ1100" s="136"/>
      <c r="EK1100" s="136"/>
      <c r="EL1100" s="136"/>
      <c r="EM1100" s="136"/>
      <c r="EN1100" s="136"/>
      <c r="EO1100" s="136"/>
      <c r="EP1100" s="136"/>
      <c r="EQ1100" s="136"/>
      <c r="ER1100" s="136"/>
      <c r="ES1100" s="136"/>
      <c r="ET1100" s="136"/>
      <c r="EU1100" s="136"/>
      <c r="EV1100" s="136"/>
      <c r="EW1100" s="136"/>
      <c r="EX1100" s="136"/>
      <c r="EY1100" s="136"/>
      <c r="EZ1100" s="136"/>
      <c r="FA1100" s="136"/>
      <c r="FB1100" s="136"/>
      <c r="FC1100" s="136"/>
      <c r="FD1100" s="136"/>
      <c r="FE1100" s="136"/>
      <c r="FF1100" s="136"/>
      <c r="FG1100" s="136"/>
      <c r="FH1100" s="136"/>
      <c r="FI1100" s="136"/>
      <c r="FJ1100" s="136"/>
      <c r="FK1100" s="136"/>
      <c r="FL1100" s="136"/>
      <c r="FM1100" s="136"/>
      <c r="FN1100" s="136"/>
      <c r="FO1100" s="136"/>
      <c r="FP1100" s="136"/>
      <c r="FQ1100" s="136"/>
      <c r="FR1100" s="136"/>
      <c r="FS1100" s="136"/>
      <c r="FT1100" s="136"/>
      <c r="FU1100" s="136"/>
      <c r="FV1100" s="136"/>
      <c r="FW1100" s="136"/>
      <c r="FX1100" s="136"/>
      <c r="FY1100" s="136"/>
      <c r="FZ1100" s="136"/>
      <c r="GA1100" s="136"/>
      <c r="GB1100" s="136"/>
      <c r="GC1100" s="136"/>
      <c r="GD1100" s="136"/>
      <c r="GE1100" s="136"/>
      <c r="GF1100" s="136"/>
      <c r="GG1100" s="136"/>
      <c r="GH1100" s="136"/>
      <c r="GI1100" s="136"/>
      <c r="GJ1100" s="136"/>
      <c r="GK1100" s="136"/>
      <c r="GL1100" s="136"/>
      <c r="GM1100" s="136"/>
      <c r="GN1100" s="136"/>
      <c r="GO1100" s="136"/>
      <c r="GP1100" s="136"/>
      <c r="GQ1100" s="136"/>
      <c r="GR1100" s="136"/>
      <c r="GS1100" s="136"/>
      <c r="GT1100" s="136"/>
      <c r="GU1100" s="136"/>
      <c r="GV1100" s="136"/>
      <c r="GW1100" s="136"/>
      <c r="GX1100" s="136"/>
      <c r="GY1100" s="136"/>
      <c r="GZ1100" s="136"/>
      <c r="HA1100" s="136"/>
      <c r="HB1100" s="136"/>
      <c r="HC1100" s="136"/>
      <c r="HD1100" s="136"/>
      <c r="HE1100" s="136"/>
      <c r="HF1100" s="136"/>
      <c r="HG1100" s="136"/>
      <c r="HH1100" s="136"/>
      <c r="HI1100" s="136"/>
      <c r="HJ1100" s="136"/>
      <c r="HK1100" s="136"/>
      <c r="HL1100" s="136"/>
      <c r="HM1100" s="136"/>
      <c r="HN1100" s="136"/>
      <c r="HO1100" s="136"/>
      <c r="HP1100" s="136"/>
      <c r="HQ1100" s="136"/>
      <c r="HR1100" s="136"/>
      <c r="HS1100" s="136"/>
      <c r="HT1100" s="136"/>
      <c r="HU1100" s="136"/>
      <c r="HV1100" s="136"/>
      <c r="HW1100" s="136"/>
      <c r="HX1100" s="136"/>
      <c r="HY1100" s="136"/>
      <c r="HZ1100" s="136"/>
      <c r="IA1100" s="136"/>
      <c r="IB1100" s="136"/>
      <c r="IC1100" s="136"/>
      <c r="ID1100" s="136"/>
      <c r="IE1100" s="136"/>
      <c r="IF1100" s="136"/>
      <c r="IG1100" s="136"/>
    </row>
    <row r="1101" spans="1:241" ht="15" customHeight="1" x14ac:dyDescent="0.25">
      <c r="A1101" s="197" t="s">
        <v>746</v>
      </c>
      <c r="B1101" s="205">
        <v>13494381</v>
      </c>
      <c r="C1101" s="205">
        <v>5183210</v>
      </c>
      <c r="D1101" s="205">
        <v>1206256</v>
      </c>
      <c r="E1101" s="205">
        <v>1256931</v>
      </c>
      <c r="F1101" s="205">
        <v>2092965</v>
      </c>
      <c r="G1101" s="205">
        <v>357105</v>
      </c>
      <c r="H1101" s="242">
        <v>23590848</v>
      </c>
      <c r="I1101" s="136"/>
      <c r="J1101" s="197" t="s">
        <v>390</v>
      </c>
      <c r="K1101" s="205">
        <v>9970294</v>
      </c>
      <c r="L1101" s="205">
        <v>3492926</v>
      </c>
      <c r="M1101" s="205">
        <v>1899062</v>
      </c>
      <c r="N1101" s="205">
        <v>954440</v>
      </c>
      <c r="O1101" s="205">
        <v>1717307</v>
      </c>
      <c r="P1101" s="205">
        <v>484486</v>
      </c>
      <c r="Q1101" s="242">
        <v>18518515</v>
      </c>
      <c r="R1101" s="136"/>
      <c r="S1101" s="136"/>
      <c r="T1101" s="136"/>
      <c r="U1101" s="136"/>
      <c r="V1101" s="136"/>
      <c r="W1101" s="136"/>
      <c r="X1101" s="136"/>
      <c r="Y1101" s="136"/>
      <c r="Z1101" s="136"/>
      <c r="AA1101" s="136"/>
      <c r="AB1101" s="136"/>
      <c r="AC1101" s="136"/>
      <c r="AD1101" s="136"/>
      <c r="AE1101" s="136"/>
      <c r="AF1101" s="136"/>
      <c r="AG1101" s="136"/>
      <c r="AH1101" s="136"/>
      <c r="AI1101" s="136"/>
      <c r="AJ1101" s="136"/>
      <c r="AK1101" s="136"/>
      <c r="AL1101" s="136"/>
      <c r="AM1101" s="136"/>
      <c r="AN1101" s="136"/>
      <c r="AO1101" s="136"/>
      <c r="AP1101" s="136"/>
      <c r="AQ1101" s="136"/>
      <c r="AR1101" s="136"/>
      <c r="AS1101" s="136"/>
      <c r="AT1101" s="136"/>
      <c r="AU1101" s="136"/>
      <c r="AV1101" s="136"/>
      <c r="AW1101" s="136"/>
      <c r="AX1101" s="136"/>
      <c r="AY1101" s="136"/>
      <c r="AZ1101" s="136"/>
      <c r="BA1101" s="136"/>
      <c r="BB1101" s="136"/>
      <c r="BC1101" s="136"/>
      <c r="BD1101" s="136"/>
      <c r="BE1101" s="136"/>
      <c r="BF1101" s="136"/>
      <c r="BG1101" s="136"/>
      <c r="BH1101" s="136"/>
      <c r="BI1101" s="136"/>
      <c r="BJ1101" s="136"/>
      <c r="BK1101" s="136"/>
      <c r="BL1101" s="136"/>
      <c r="BM1101" s="136"/>
      <c r="BN1101" s="136"/>
      <c r="BO1101" s="136"/>
      <c r="BP1101" s="136"/>
      <c r="BQ1101" s="136"/>
      <c r="BR1101" s="136"/>
      <c r="BS1101" s="136"/>
      <c r="BT1101" s="136"/>
      <c r="BU1101" s="136"/>
      <c r="BV1101" s="136"/>
      <c r="BW1101" s="136"/>
      <c r="BX1101" s="136"/>
      <c r="BY1101" s="136"/>
      <c r="BZ1101" s="136"/>
      <c r="CA1101" s="136"/>
      <c r="CB1101" s="136"/>
      <c r="CC1101" s="136"/>
      <c r="CD1101" s="136"/>
      <c r="CE1101" s="136"/>
      <c r="CF1101" s="136"/>
      <c r="CG1101" s="136"/>
      <c r="CH1101" s="136"/>
      <c r="CI1101" s="136"/>
      <c r="CJ1101" s="136"/>
      <c r="CK1101" s="136"/>
      <c r="CL1101" s="136"/>
      <c r="CM1101" s="136"/>
      <c r="CN1101" s="136"/>
      <c r="CO1101" s="136"/>
      <c r="CP1101" s="136"/>
      <c r="CQ1101" s="136"/>
      <c r="CR1101" s="136"/>
      <c r="CS1101" s="136"/>
      <c r="CT1101" s="136"/>
      <c r="CU1101" s="136"/>
      <c r="CV1101" s="136"/>
      <c r="CW1101" s="136"/>
      <c r="CX1101" s="136"/>
      <c r="CY1101" s="136"/>
      <c r="CZ1101" s="136"/>
      <c r="DA1101" s="136"/>
      <c r="DB1101" s="136"/>
      <c r="DC1101" s="136"/>
      <c r="DD1101" s="136"/>
      <c r="DE1101" s="136"/>
      <c r="DF1101" s="136"/>
      <c r="DG1101" s="136"/>
      <c r="DH1101" s="136"/>
      <c r="DI1101" s="136"/>
      <c r="DJ1101" s="136"/>
      <c r="DK1101" s="136"/>
      <c r="DL1101" s="136"/>
      <c r="DM1101" s="136"/>
      <c r="DN1101" s="136"/>
      <c r="DO1101" s="136"/>
      <c r="DP1101" s="136"/>
      <c r="DQ1101" s="136"/>
      <c r="DR1101" s="136"/>
      <c r="DS1101" s="136"/>
      <c r="DT1101" s="136"/>
      <c r="DU1101" s="136"/>
      <c r="DV1101" s="136"/>
      <c r="DW1101" s="136"/>
      <c r="DX1101" s="136"/>
      <c r="DY1101" s="136"/>
      <c r="DZ1101" s="136"/>
      <c r="EA1101" s="136"/>
      <c r="EB1101" s="136"/>
      <c r="EC1101" s="136"/>
      <c r="ED1101" s="136"/>
      <c r="EE1101" s="136"/>
      <c r="EF1101" s="136"/>
      <c r="EG1101" s="136"/>
      <c r="EH1101" s="136"/>
      <c r="EI1101" s="136"/>
      <c r="EJ1101" s="136"/>
      <c r="EK1101" s="136"/>
      <c r="EL1101" s="136"/>
      <c r="EM1101" s="136"/>
      <c r="EN1101" s="136"/>
      <c r="EO1101" s="136"/>
      <c r="EP1101" s="136"/>
      <c r="EQ1101" s="136"/>
      <c r="ER1101" s="136"/>
      <c r="ES1101" s="136"/>
      <c r="ET1101" s="136"/>
      <c r="EU1101" s="136"/>
      <c r="EV1101" s="136"/>
      <c r="EW1101" s="136"/>
      <c r="EX1101" s="136"/>
      <c r="EY1101" s="136"/>
      <c r="EZ1101" s="136"/>
      <c r="FA1101" s="136"/>
      <c r="FB1101" s="136"/>
      <c r="FC1101" s="136"/>
      <c r="FD1101" s="136"/>
      <c r="FE1101" s="136"/>
      <c r="FF1101" s="136"/>
      <c r="FG1101" s="136"/>
      <c r="FH1101" s="136"/>
      <c r="FI1101" s="136"/>
      <c r="FJ1101" s="136"/>
      <c r="FK1101" s="136"/>
      <c r="FL1101" s="136"/>
      <c r="FM1101" s="136"/>
      <c r="FN1101" s="136"/>
      <c r="FO1101" s="136"/>
      <c r="FP1101" s="136"/>
      <c r="FQ1101" s="136"/>
      <c r="FR1101" s="136"/>
      <c r="FS1101" s="136"/>
      <c r="FT1101" s="136"/>
      <c r="FU1101" s="136"/>
      <c r="FV1101" s="136"/>
      <c r="FW1101" s="136"/>
      <c r="FX1101" s="136"/>
      <c r="FY1101" s="136"/>
      <c r="FZ1101" s="136"/>
      <c r="GA1101" s="136"/>
      <c r="GB1101" s="136"/>
      <c r="GC1101" s="136"/>
      <c r="GD1101" s="136"/>
      <c r="GE1101" s="136"/>
      <c r="GF1101" s="136"/>
      <c r="GG1101" s="136"/>
      <c r="GH1101" s="136"/>
      <c r="GI1101" s="136"/>
      <c r="GJ1101" s="136"/>
      <c r="GK1101" s="136"/>
      <c r="GL1101" s="136"/>
      <c r="GM1101" s="136"/>
      <c r="GN1101" s="136"/>
      <c r="GO1101" s="136"/>
      <c r="GP1101" s="136"/>
      <c r="GQ1101" s="136"/>
      <c r="GR1101" s="136"/>
      <c r="GS1101" s="136"/>
      <c r="GT1101" s="136"/>
      <c r="GU1101" s="136"/>
      <c r="GV1101" s="136"/>
      <c r="GW1101" s="136"/>
      <c r="GX1101" s="136"/>
      <c r="GY1101" s="136"/>
      <c r="GZ1101" s="136"/>
      <c r="HA1101" s="136"/>
      <c r="HB1101" s="136"/>
      <c r="HC1101" s="136"/>
      <c r="HD1101" s="136"/>
      <c r="HE1101" s="136"/>
      <c r="HF1101" s="136"/>
      <c r="HG1101" s="136"/>
      <c r="HH1101" s="136"/>
      <c r="HI1101" s="136"/>
      <c r="HJ1101" s="136"/>
      <c r="HK1101" s="136"/>
      <c r="HL1101" s="136"/>
      <c r="HM1101" s="136"/>
      <c r="HN1101" s="136"/>
      <c r="HO1101" s="136"/>
      <c r="HP1101" s="136"/>
      <c r="HQ1101" s="136"/>
      <c r="HR1101" s="136"/>
      <c r="HS1101" s="136"/>
      <c r="HT1101" s="136"/>
      <c r="HU1101" s="136"/>
      <c r="HV1101" s="136"/>
      <c r="HW1101" s="136"/>
      <c r="HX1101" s="136"/>
      <c r="HY1101" s="136"/>
      <c r="HZ1101" s="136"/>
      <c r="IA1101" s="136"/>
      <c r="IB1101" s="136"/>
      <c r="IC1101" s="136"/>
      <c r="ID1101" s="136"/>
      <c r="IE1101" s="136"/>
      <c r="IF1101" s="136"/>
      <c r="IG1101" s="136"/>
    </row>
    <row r="1102" spans="1:241" ht="15" customHeight="1" x14ac:dyDescent="0.25">
      <c r="A1102" s="197" t="s">
        <v>673</v>
      </c>
      <c r="B1102" s="205">
        <v>7240326</v>
      </c>
      <c r="C1102" s="205">
        <v>5175503</v>
      </c>
      <c r="D1102" s="205">
        <v>894831</v>
      </c>
      <c r="E1102" s="205">
        <v>1657500</v>
      </c>
      <c r="F1102" s="205">
        <v>1947515</v>
      </c>
      <c r="G1102" s="205">
        <v>293515</v>
      </c>
      <c r="H1102" s="242">
        <v>17209190</v>
      </c>
      <c r="I1102" s="136"/>
      <c r="J1102" s="197" t="s">
        <v>391</v>
      </c>
      <c r="K1102" s="205">
        <v>6822260</v>
      </c>
      <c r="L1102" s="205">
        <v>4437844</v>
      </c>
      <c r="M1102" s="205">
        <v>1885281</v>
      </c>
      <c r="N1102" s="205">
        <v>1224092</v>
      </c>
      <c r="O1102" s="205">
        <v>2336209</v>
      </c>
      <c r="P1102" s="205">
        <v>296755</v>
      </c>
      <c r="Q1102" s="242">
        <v>17002441</v>
      </c>
      <c r="R1102" s="136"/>
      <c r="S1102" s="136"/>
      <c r="T1102" s="136"/>
      <c r="U1102" s="136"/>
      <c r="V1102" s="136"/>
      <c r="W1102" s="136"/>
      <c r="X1102" s="136"/>
      <c r="Y1102" s="136"/>
      <c r="Z1102" s="136"/>
      <c r="AA1102" s="136"/>
      <c r="AB1102" s="136"/>
      <c r="AC1102" s="136"/>
      <c r="AD1102" s="136"/>
      <c r="AE1102" s="136"/>
      <c r="AF1102" s="136"/>
      <c r="AG1102" s="136"/>
      <c r="AH1102" s="136"/>
      <c r="AI1102" s="136"/>
      <c r="AJ1102" s="136"/>
      <c r="AK1102" s="136"/>
      <c r="AL1102" s="136"/>
      <c r="AM1102" s="136"/>
      <c r="AN1102" s="136"/>
      <c r="AO1102" s="136"/>
      <c r="AP1102" s="136"/>
      <c r="AQ1102" s="136"/>
      <c r="AR1102" s="136"/>
      <c r="AS1102" s="136"/>
      <c r="AT1102" s="136"/>
      <c r="AU1102" s="136"/>
      <c r="AV1102" s="136"/>
      <c r="AW1102" s="136"/>
      <c r="AX1102" s="136"/>
      <c r="AY1102" s="136"/>
      <c r="AZ1102" s="136"/>
      <c r="BA1102" s="136"/>
      <c r="BB1102" s="136"/>
      <c r="BC1102" s="136"/>
      <c r="BD1102" s="136"/>
      <c r="BE1102" s="136"/>
      <c r="BF1102" s="136"/>
      <c r="BG1102" s="136"/>
      <c r="BH1102" s="136"/>
      <c r="BI1102" s="136"/>
      <c r="BJ1102" s="136"/>
      <c r="BK1102" s="136"/>
      <c r="BL1102" s="136"/>
      <c r="BM1102" s="136"/>
      <c r="BN1102" s="136"/>
      <c r="BO1102" s="136"/>
      <c r="BP1102" s="136"/>
      <c r="BQ1102" s="136"/>
      <c r="BR1102" s="136"/>
      <c r="BS1102" s="136"/>
      <c r="BT1102" s="136"/>
      <c r="BU1102" s="136"/>
      <c r="BV1102" s="136"/>
      <c r="BW1102" s="136"/>
      <c r="BX1102" s="136"/>
      <c r="BY1102" s="136"/>
      <c r="BZ1102" s="136"/>
      <c r="CA1102" s="136"/>
      <c r="CB1102" s="136"/>
      <c r="CC1102" s="136"/>
      <c r="CD1102" s="136"/>
      <c r="CE1102" s="136"/>
      <c r="CF1102" s="136"/>
      <c r="CG1102" s="136"/>
      <c r="CH1102" s="136"/>
      <c r="CI1102" s="136"/>
      <c r="CJ1102" s="136"/>
      <c r="CK1102" s="136"/>
      <c r="CL1102" s="136"/>
      <c r="CM1102" s="136"/>
      <c r="CN1102" s="136"/>
      <c r="CO1102" s="136"/>
      <c r="CP1102" s="136"/>
      <c r="CQ1102" s="136"/>
      <c r="CR1102" s="136"/>
      <c r="CS1102" s="136"/>
      <c r="CT1102" s="136"/>
      <c r="CU1102" s="136"/>
      <c r="CV1102" s="136"/>
      <c r="CW1102" s="136"/>
      <c r="CX1102" s="136"/>
      <c r="CY1102" s="136"/>
      <c r="CZ1102" s="136"/>
      <c r="DA1102" s="136"/>
      <c r="DB1102" s="136"/>
      <c r="DC1102" s="136"/>
      <c r="DD1102" s="136"/>
      <c r="DE1102" s="136"/>
      <c r="DF1102" s="136"/>
      <c r="DG1102" s="136"/>
      <c r="DH1102" s="136"/>
      <c r="DI1102" s="136"/>
      <c r="DJ1102" s="136"/>
      <c r="DK1102" s="136"/>
      <c r="DL1102" s="136"/>
      <c r="DM1102" s="136"/>
      <c r="DN1102" s="136"/>
      <c r="DO1102" s="136"/>
      <c r="DP1102" s="136"/>
      <c r="DQ1102" s="136"/>
      <c r="DR1102" s="136"/>
      <c r="DS1102" s="136"/>
      <c r="DT1102" s="136"/>
      <c r="DU1102" s="136"/>
      <c r="DV1102" s="136"/>
      <c r="DW1102" s="136"/>
      <c r="DX1102" s="136"/>
      <c r="DY1102" s="136"/>
      <c r="DZ1102" s="136"/>
      <c r="EA1102" s="136"/>
      <c r="EB1102" s="136"/>
      <c r="EC1102" s="136"/>
      <c r="ED1102" s="136"/>
      <c r="EE1102" s="136"/>
      <c r="EF1102" s="136"/>
      <c r="EG1102" s="136"/>
      <c r="EH1102" s="136"/>
      <c r="EI1102" s="136"/>
      <c r="EJ1102" s="136"/>
      <c r="EK1102" s="136"/>
      <c r="EL1102" s="136"/>
      <c r="EM1102" s="136"/>
      <c r="EN1102" s="136"/>
      <c r="EO1102" s="136"/>
      <c r="EP1102" s="136"/>
      <c r="EQ1102" s="136"/>
      <c r="ER1102" s="136"/>
      <c r="ES1102" s="136"/>
      <c r="ET1102" s="136"/>
      <c r="EU1102" s="136"/>
      <c r="EV1102" s="136"/>
      <c r="EW1102" s="136"/>
      <c r="EX1102" s="136"/>
      <c r="EY1102" s="136"/>
      <c r="EZ1102" s="136"/>
      <c r="FA1102" s="136"/>
      <c r="FB1102" s="136"/>
      <c r="FC1102" s="136"/>
      <c r="FD1102" s="136"/>
      <c r="FE1102" s="136"/>
      <c r="FF1102" s="136"/>
      <c r="FG1102" s="136"/>
      <c r="FH1102" s="136"/>
      <c r="FI1102" s="136"/>
      <c r="FJ1102" s="136"/>
      <c r="FK1102" s="136"/>
      <c r="FL1102" s="136"/>
      <c r="FM1102" s="136"/>
      <c r="FN1102" s="136"/>
      <c r="FO1102" s="136"/>
      <c r="FP1102" s="136"/>
      <c r="FQ1102" s="136"/>
      <c r="FR1102" s="136"/>
      <c r="FS1102" s="136"/>
      <c r="FT1102" s="136"/>
      <c r="FU1102" s="136"/>
      <c r="FV1102" s="136"/>
      <c r="FW1102" s="136"/>
      <c r="FX1102" s="136"/>
      <c r="FY1102" s="136"/>
      <c r="FZ1102" s="136"/>
      <c r="GA1102" s="136"/>
      <c r="GB1102" s="136"/>
      <c r="GC1102" s="136"/>
      <c r="GD1102" s="136"/>
      <c r="GE1102" s="136"/>
      <c r="GF1102" s="136"/>
      <c r="GG1102" s="136"/>
      <c r="GH1102" s="136"/>
      <c r="GI1102" s="136"/>
      <c r="GJ1102" s="136"/>
      <c r="GK1102" s="136"/>
      <c r="GL1102" s="136"/>
      <c r="GM1102" s="136"/>
      <c r="GN1102" s="136"/>
      <c r="GO1102" s="136"/>
      <c r="GP1102" s="136"/>
      <c r="GQ1102" s="136"/>
      <c r="GR1102" s="136"/>
      <c r="GS1102" s="136"/>
      <c r="GT1102" s="136"/>
      <c r="GU1102" s="136"/>
      <c r="GV1102" s="136"/>
      <c r="GW1102" s="136"/>
      <c r="GX1102" s="136"/>
      <c r="GY1102" s="136"/>
      <c r="GZ1102" s="136"/>
      <c r="HA1102" s="136"/>
      <c r="HB1102" s="136"/>
      <c r="HC1102" s="136"/>
      <c r="HD1102" s="136"/>
      <c r="HE1102" s="136"/>
      <c r="HF1102" s="136"/>
      <c r="HG1102" s="136"/>
      <c r="HH1102" s="136"/>
      <c r="HI1102" s="136"/>
      <c r="HJ1102" s="136"/>
      <c r="HK1102" s="136"/>
      <c r="HL1102" s="136"/>
      <c r="HM1102" s="136"/>
      <c r="HN1102" s="136"/>
      <c r="HO1102" s="136"/>
      <c r="HP1102" s="136"/>
      <c r="HQ1102" s="136"/>
      <c r="HR1102" s="136"/>
      <c r="HS1102" s="136"/>
      <c r="HT1102" s="136"/>
      <c r="HU1102" s="136"/>
      <c r="HV1102" s="136"/>
      <c r="HW1102" s="136"/>
      <c r="HX1102" s="136"/>
      <c r="HY1102" s="136"/>
      <c r="HZ1102" s="136"/>
      <c r="IA1102" s="136"/>
      <c r="IB1102" s="136"/>
      <c r="IC1102" s="136"/>
      <c r="ID1102" s="136"/>
      <c r="IE1102" s="136"/>
      <c r="IF1102" s="136"/>
      <c r="IG1102" s="136"/>
    </row>
    <row r="1103" spans="1:241" ht="15" customHeight="1" x14ac:dyDescent="0.25">
      <c r="A1103" s="197" t="s">
        <v>676</v>
      </c>
      <c r="B1103" s="205">
        <v>3748717</v>
      </c>
      <c r="C1103" s="205">
        <v>4896746</v>
      </c>
      <c r="D1103" s="205">
        <v>657734</v>
      </c>
      <c r="E1103" s="205">
        <v>1118436</v>
      </c>
      <c r="F1103" s="205">
        <v>1569944</v>
      </c>
      <c r="G1103" s="205">
        <v>242264</v>
      </c>
      <c r="H1103" s="242">
        <v>12233841</v>
      </c>
      <c r="I1103" s="136"/>
      <c r="J1103" s="197" t="s">
        <v>392</v>
      </c>
      <c r="K1103" s="205">
        <v>9095028</v>
      </c>
      <c r="L1103" s="205">
        <v>5040576</v>
      </c>
      <c r="M1103" s="205">
        <v>1966294</v>
      </c>
      <c r="N1103" s="205">
        <v>1091913</v>
      </c>
      <c r="O1103" s="205">
        <v>2242436</v>
      </c>
      <c r="P1103" s="205">
        <v>266046</v>
      </c>
      <c r="Q1103" s="242">
        <v>19702293</v>
      </c>
      <c r="R1103" s="136"/>
      <c r="S1103" s="136"/>
      <c r="T1103" s="136"/>
      <c r="U1103" s="136"/>
      <c r="V1103" s="136"/>
      <c r="W1103" s="136"/>
      <c r="X1103" s="136"/>
      <c r="Y1103" s="136"/>
      <c r="Z1103" s="136"/>
      <c r="AA1103" s="136"/>
      <c r="AB1103" s="136"/>
      <c r="AC1103" s="136"/>
      <c r="AD1103" s="136"/>
      <c r="AE1103" s="136"/>
      <c r="AF1103" s="136"/>
      <c r="AG1103" s="136"/>
      <c r="AH1103" s="136"/>
      <c r="AI1103" s="136"/>
      <c r="AJ1103" s="136"/>
      <c r="AK1103" s="136"/>
      <c r="AL1103" s="136"/>
      <c r="AM1103" s="136"/>
      <c r="AN1103" s="136"/>
      <c r="AO1103" s="136"/>
      <c r="AP1103" s="136"/>
      <c r="AQ1103" s="136"/>
      <c r="AR1103" s="136"/>
      <c r="AS1103" s="136"/>
      <c r="AT1103" s="136"/>
      <c r="AU1103" s="136"/>
      <c r="AV1103" s="136"/>
      <c r="AW1103" s="136"/>
      <c r="AX1103" s="136"/>
      <c r="AY1103" s="136"/>
      <c r="AZ1103" s="136"/>
      <c r="BA1103" s="136"/>
      <c r="BB1103" s="136"/>
      <c r="BC1103" s="136"/>
      <c r="BD1103" s="136"/>
      <c r="BE1103" s="136"/>
      <c r="BF1103" s="136"/>
      <c r="BG1103" s="136"/>
      <c r="BH1103" s="136"/>
      <c r="BI1103" s="136"/>
      <c r="BJ1103" s="136"/>
      <c r="BK1103" s="136"/>
      <c r="BL1103" s="136"/>
      <c r="BM1103" s="136"/>
      <c r="BN1103" s="136"/>
      <c r="BO1103" s="136"/>
      <c r="BP1103" s="136"/>
      <c r="BQ1103" s="136"/>
      <c r="BR1103" s="136"/>
      <c r="BS1103" s="136"/>
      <c r="BT1103" s="136"/>
      <c r="BU1103" s="136"/>
      <c r="BV1103" s="136"/>
      <c r="BW1103" s="136"/>
      <c r="BX1103" s="136"/>
      <c r="BY1103" s="136"/>
      <c r="BZ1103" s="136"/>
      <c r="CA1103" s="136"/>
      <c r="CB1103" s="136"/>
      <c r="CC1103" s="136"/>
      <c r="CD1103" s="136"/>
      <c r="CE1103" s="136"/>
      <c r="CF1103" s="136"/>
      <c r="CG1103" s="136"/>
      <c r="CH1103" s="136"/>
      <c r="CI1103" s="136"/>
      <c r="CJ1103" s="136"/>
      <c r="CK1103" s="136"/>
      <c r="CL1103" s="136"/>
      <c r="CM1103" s="136"/>
      <c r="CN1103" s="136"/>
      <c r="CO1103" s="136"/>
      <c r="CP1103" s="136"/>
      <c r="CQ1103" s="136"/>
      <c r="CR1103" s="136"/>
      <c r="CS1103" s="136"/>
      <c r="CT1103" s="136"/>
      <c r="CU1103" s="136"/>
      <c r="CV1103" s="136"/>
      <c r="CW1103" s="136"/>
      <c r="CX1103" s="136"/>
      <c r="CY1103" s="136"/>
      <c r="CZ1103" s="136"/>
      <c r="DA1103" s="136"/>
      <c r="DB1103" s="136"/>
      <c r="DC1103" s="136"/>
      <c r="DD1103" s="136"/>
      <c r="DE1103" s="136"/>
      <c r="DF1103" s="136"/>
      <c r="DG1103" s="136"/>
      <c r="DH1103" s="136"/>
      <c r="DI1103" s="136"/>
      <c r="DJ1103" s="136"/>
      <c r="DK1103" s="136"/>
      <c r="DL1103" s="136"/>
      <c r="DM1103" s="136"/>
      <c r="DN1103" s="136"/>
      <c r="DO1103" s="136"/>
      <c r="DP1103" s="136"/>
      <c r="DQ1103" s="136"/>
      <c r="DR1103" s="136"/>
      <c r="DS1103" s="136"/>
      <c r="DT1103" s="136"/>
      <c r="DU1103" s="136"/>
      <c r="DV1103" s="136"/>
      <c r="DW1103" s="136"/>
      <c r="DX1103" s="136"/>
      <c r="DY1103" s="136"/>
      <c r="DZ1103" s="136"/>
      <c r="EA1103" s="136"/>
      <c r="EB1103" s="136"/>
      <c r="EC1103" s="136"/>
      <c r="ED1103" s="136"/>
      <c r="EE1103" s="136"/>
      <c r="EF1103" s="136"/>
      <c r="EG1103" s="136"/>
      <c r="EH1103" s="136"/>
      <c r="EI1103" s="136"/>
      <c r="EJ1103" s="136"/>
      <c r="EK1103" s="136"/>
      <c r="EL1103" s="136"/>
      <c r="EM1103" s="136"/>
      <c r="EN1103" s="136"/>
      <c r="EO1103" s="136"/>
      <c r="EP1103" s="136"/>
      <c r="EQ1103" s="136"/>
      <c r="ER1103" s="136"/>
      <c r="ES1103" s="136"/>
      <c r="ET1103" s="136"/>
      <c r="EU1103" s="136"/>
      <c r="EV1103" s="136"/>
      <c r="EW1103" s="136"/>
      <c r="EX1103" s="136"/>
      <c r="EY1103" s="136"/>
      <c r="EZ1103" s="136"/>
      <c r="FA1103" s="136"/>
      <c r="FB1103" s="136"/>
      <c r="FC1103" s="136"/>
      <c r="FD1103" s="136"/>
      <c r="FE1103" s="136"/>
      <c r="FF1103" s="136"/>
      <c r="FG1103" s="136"/>
      <c r="FH1103" s="136"/>
      <c r="FI1103" s="136"/>
      <c r="FJ1103" s="136"/>
      <c r="FK1103" s="136"/>
      <c r="FL1103" s="136"/>
      <c r="FM1103" s="136"/>
      <c r="FN1103" s="136"/>
      <c r="FO1103" s="136"/>
      <c r="FP1103" s="136"/>
      <c r="FQ1103" s="136"/>
      <c r="FR1103" s="136"/>
      <c r="FS1103" s="136"/>
      <c r="FT1103" s="136"/>
      <c r="FU1103" s="136"/>
      <c r="FV1103" s="136"/>
      <c r="FW1103" s="136"/>
      <c r="FX1103" s="136"/>
      <c r="FY1103" s="136"/>
      <c r="FZ1103" s="136"/>
      <c r="GA1103" s="136"/>
      <c r="GB1103" s="136"/>
      <c r="GC1103" s="136"/>
      <c r="GD1103" s="136"/>
      <c r="GE1103" s="136"/>
      <c r="GF1103" s="136"/>
      <c r="GG1103" s="136"/>
      <c r="GH1103" s="136"/>
      <c r="GI1103" s="136"/>
      <c r="GJ1103" s="136"/>
      <c r="GK1103" s="136"/>
      <c r="GL1103" s="136"/>
      <c r="GM1103" s="136"/>
      <c r="GN1103" s="136"/>
      <c r="GO1103" s="136"/>
      <c r="GP1103" s="136"/>
      <c r="GQ1103" s="136"/>
      <c r="GR1103" s="136"/>
      <c r="GS1103" s="136"/>
      <c r="GT1103" s="136"/>
      <c r="GU1103" s="136"/>
      <c r="GV1103" s="136"/>
      <c r="GW1103" s="136"/>
      <c r="GX1103" s="136"/>
      <c r="GY1103" s="136"/>
      <c r="GZ1103" s="136"/>
      <c r="HA1103" s="136"/>
      <c r="HB1103" s="136"/>
      <c r="HC1103" s="136"/>
      <c r="HD1103" s="136"/>
      <c r="HE1103" s="136"/>
      <c r="HF1103" s="136"/>
      <c r="HG1103" s="136"/>
      <c r="HH1103" s="136"/>
      <c r="HI1103" s="136"/>
      <c r="HJ1103" s="136"/>
      <c r="HK1103" s="136"/>
      <c r="HL1103" s="136"/>
      <c r="HM1103" s="136"/>
      <c r="HN1103" s="136"/>
      <c r="HO1103" s="136"/>
      <c r="HP1103" s="136"/>
      <c r="HQ1103" s="136"/>
      <c r="HR1103" s="136"/>
      <c r="HS1103" s="136"/>
      <c r="HT1103" s="136"/>
      <c r="HU1103" s="136"/>
      <c r="HV1103" s="136"/>
      <c r="HW1103" s="136"/>
      <c r="HX1103" s="136"/>
      <c r="HY1103" s="136"/>
      <c r="HZ1103" s="136"/>
      <c r="IA1103" s="136"/>
      <c r="IB1103" s="136"/>
      <c r="IC1103" s="136"/>
      <c r="ID1103" s="136"/>
      <c r="IE1103" s="136"/>
      <c r="IF1103" s="136"/>
      <c r="IG1103" s="136"/>
    </row>
    <row r="1104" spans="1:241" ht="15" customHeight="1" x14ac:dyDescent="0.25">
      <c r="A1104" s="197" t="s">
        <v>677</v>
      </c>
      <c r="B1104" s="205">
        <v>11923933</v>
      </c>
      <c r="C1104" s="205">
        <v>5262526</v>
      </c>
      <c r="D1104" s="205">
        <v>882152</v>
      </c>
      <c r="E1104" s="205">
        <v>1406359</v>
      </c>
      <c r="F1104" s="205">
        <v>2394628</v>
      </c>
      <c r="G1104" s="205">
        <v>253064</v>
      </c>
      <c r="H1104" s="242">
        <v>22122662</v>
      </c>
      <c r="I1104" s="136"/>
      <c r="J1104" s="197" t="s">
        <v>695</v>
      </c>
      <c r="K1104" s="205">
        <v>9792560</v>
      </c>
      <c r="L1104" s="205">
        <v>6064522</v>
      </c>
      <c r="M1104" s="205">
        <v>1193570</v>
      </c>
      <c r="N1104" s="205">
        <v>1297854</v>
      </c>
      <c r="O1104" s="205">
        <v>2150838</v>
      </c>
      <c r="P1104" s="205">
        <v>237793</v>
      </c>
      <c r="Q1104" s="242">
        <v>20737137</v>
      </c>
      <c r="R1104" s="136"/>
      <c r="S1104" s="136"/>
      <c r="T1104" s="136"/>
      <c r="U1104" s="136"/>
      <c r="V1104" s="136"/>
      <c r="W1104" s="136"/>
      <c r="X1104" s="136"/>
      <c r="Y1104" s="136"/>
      <c r="Z1104" s="136"/>
      <c r="AA1104" s="136"/>
      <c r="AB1104" s="136"/>
      <c r="AC1104" s="136"/>
      <c r="AD1104" s="136"/>
      <c r="AE1104" s="136"/>
      <c r="AF1104" s="136"/>
      <c r="AG1104" s="136"/>
      <c r="AH1104" s="136"/>
      <c r="AI1104" s="136"/>
      <c r="AJ1104" s="136"/>
      <c r="AK1104" s="136"/>
      <c r="AL1104" s="136"/>
      <c r="AM1104" s="136"/>
      <c r="AN1104" s="136"/>
      <c r="AO1104" s="136"/>
      <c r="AP1104" s="136"/>
      <c r="AQ1104" s="136"/>
      <c r="AR1104" s="136"/>
      <c r="AS1104" s="136"/>
      <c r="AT1104" s="136"/>
      <c r="AU1104" s="136"/>
      <c r="AV1104" s="136"/>
      <c r="AW1104" s="136"/>
      <c r="AX1104" s="136"/>
      <c r="AY1104" s="136"/>
      <c r="AZ1104" s="136"/>
      <c r="BA1104" s="136"/>
      <c r="BB1104" s="136"/>
      <c r="BC1104" s="136"/>
      <c r="BD1104" s="136"/>
      <c r="BE1104" s="136"/>
      <c r="BF1104" s="136"/>
      <c r="BG1104" s="136"/>
      <c r="BH1104" s="136"/>
      <c r="BI1104" s="136"/>
      <c r="BJ1104" s="136"/>
      <c r="BK1104" s="136"/>
      <c r="BL1104" s="136"/>
      <c r="BM1104" s="136"/>
      <c r="BN1104" s="136"/>
      <c r="BO1104" s="136"/>
      <c r="BP1104" s="136"/>
      <c r="BQ1104" s="136"/>
      <c r="BR1104" s="136"/>
      <c r="BS1104" s="136"/>
      <c r="BT1104" s="136"/>
      <c r="BU1104" s="136"/>
      <c r="BV1104" s="136"/>
      <c r="BW1104" s="136"/>
      <c r="BX1104" s="136"/>
      <c r="BY1104" s="136"/>
      <c r="BZ1104" s="136"/>
      <c r="CA1104" s="136"/>
      <c r="CB1104" s="136"/>
      <c r="CC1104" s="136"/>
      <c r="CD1104" s="136"/>
      <c r="CE1104" s="136"/>
      <c r="CF1104" s="136"/>
      <c r="CG1104" s="136"/>
      <c r="CH1104" s="136"/>
      <c r="CI1104" s="136"/>
      <c r="CJ1104" s="136"/>
      <c r="CK1104" s="136"/>
      <c r="CL1104" s="136"/>
      <c r="CM1104" s="136"/>
      <c r="CN1104" s="136"/>
      <c r="CO1104" s="136"/>
      <c r="CP1104" s="136"/>
      <c r="CQ1104" s="136"/>
      <c r="CR1104" s="136"/>
      <c r="CS1104" s="136"/>
      <c r="CT1104" s="136"/>
      <c r="CU1104" s="136"/>
      <c r="CV1104" s="136"/>
      <c r="CW1104" s="136"/>
      <c r="CX1104" s="136"/>
      <c r="CY1104" s="136"/>
      <c r="CZ1104" s="136"/>
      <c r="DA1104" s="136"/>
      <c r="DB1104" s="136"/>
      <c r="DC1104" s="136"/>
      <c r="DD1104" s="136"/>
      <c r="DE1104" s="136"/>
      <c r="DF1104" s="136"/>
      <c r="DG1104" s="136"/>
      <c r="DH1104" s="136"/>
      <c r="DI1104" s="136"/>
      <c r="DJ1104" s="136"/>
      <c r="DK1104" s="136"/>
      <c r="DL1104" s="136"/>
      <c r="DM1104" s="136"/>
      <c r="DN1104" s="136"/>
      <c r="DO1104" s="136"/>
      <c r="DP1104" s="136"/>
      <c r="DQ1104" s="136"/>
      <c r="DR1104" s="136"/>
      <c r="DS1104" s="136"/>
      <c r="DT1104" s="136"/>
      <c r="DU1104" s="136"/>
      <c r="DV1104" s="136"/>
      <c r="DW1104" s="136"/>
      <c r="DX1104" s="136"/>
      <c r="DY1104" s="136"/>
      <c r="DZ1104" s="136"/>
      <c r="EA1104" s="136"/>
      <c r="EB1104" s="136"/>
      <c r="EC1104" s="136"/>
      <c r="ED1104" s="136"/>
      <c r="EE1104" s="136"/>
      <c r="EF1104" s="136"/>
      <c r="EG1104" s="136"/>
      <c r="EH1104" s="136"/>
      <c r="EI1104" s="136"/>
      <c r="EJ1104" s="136"/>
      <c r="EK1104" s="136"/>
      <c r="EL1104" s="136"/>
      <c r="EM1104" s="136"/>
      <c r="EN1104" s="136"/>
      <c r="EO1104" s="136"/>
      <c r="EP1104" s="136"/>
      <c r="EQ1104" s="136"/>
      <c r="ER1104" s="136"/>
      <c r="ES1104" s="136"/>
      <c r="ET1104" s="136"/>
      <c r="EU1104" s="136"/>
      <c r="EV1104" s="136"/>
      <c r="EW1104" s="136"/>
      <c r="EX1104" s="136"/>
      <c r="EY1104" s="136"/>
      <c r="EZ1104" s="136"/>
      <c r="FA1104" s="136"/>
      <c r="FB1104" s="136"/>
      <c r="FC1104" s="136"/>
      <c r="FD1104" s="136"/>
      <c r="FE1104" s="136"/>
      <c r="FF1104" s="136"/>
      <c r="FG1104" s="136"/>
      <c r="FH1104" s="136"/>
      <c r="FI1104" s="136"/>
      <c r="FJ1104" s="136"/>
      <c r="FK1104" s="136"/>
      <c r="FL1104" s="136"/>
      <c r="FM1104" s="136"/>
      <c r="FN1104" s="136"/>
      <c r="FO1104" s="136"/>
      <c r="FP1104" s="136"/>
      <c r="FQ1104" s="136"/>
      <c r="FR1104" s="136"/>
      <c r="FS1104" s="136"/>
      <c r="FT1104" s="136"/>
      <c r="FU1104" s="136"/>
      <c r="FV1104" s="136"/>
      <c r="FW1104" s="136"/>
      <c r="FX1104" s="136"/>
      <c r="FY1104" s="136"/>
      <c r="FZ1104" s="136"/>
      <c r="GA1104" s="136"/>
      <c r="GB1104" s="136"/>
      <c r="GC1104" s="136"/>
      <c r="GD1104" s="136"/>
      <c r="GE1104" s="136"/>
      <c r="GF1104" s="136"/>
      <c r="GG1104" s="136"/>
      <c r="GH1104" s="136"/>
      <c r="GI1104" s="136"/>
      <c r="GJ1104" s="136"/>
      <c r="GK1104" s="136"/>
      <c r="GL1104" s="136"/>
      <c r="GM1104" s="136"/>
      <c r="GN1104" s="136"/>
      <c r="GO1104" s="136"/>
      <c r="GP1104" s="136"/>
      <c r="GQ1104" s="136"/>
      <c r="GR1104" s="136"/>
      <c r="GS1104" s="136"/>
      <c r="GT1104" s="136"/>
      <c r="GU1104" s="136"/>
      <c r="GV1104" s="136"/>
      <c r="GW1104" s="136"/>
      <c r="GX1104" s="136"/>
      <c r="GY1104" s="136"/>
      <c r="GZ1104" s="136"/>
      <c r="HA1104" s="136"/>
      <c r="HB1104" s="136"/>
      <c r="HC1104" s="136"/>
      <c r="HD1104" s="136"/>
      <c r="HE1104" s="136"/>
      <c r="HF1104" s="136"/>
      <c r="HG1104" s="136"/>
      <c r="HH1104" s="136"/>
      <c r="HI1104" s="136"/>
      <c r="HJ1104" s="136"/>
      <c r="HK1104" s="136"/>
      <c r="HL1104" s="136"/>
      <c r="HM1104" s="136"/>
      <c r="HN1104" s="136"/>
      <c r="HO1104" s="136"/>
      <c r="HP1104" s="136"/>
      <c r="HQ1104" s="136"/>
      <c r="HR1104" s="136"/>
      <c r="HS1104" s="136"/>
      <c r="HT1104" s="136"/>
      <c r="HU1104" s="136"/>
      <c r="HV1104" s="136"/>
      <c r="HW1104" s="136"/>
      <c r="HX1104" s="136"/>
      <c r="HY1104" s="136"/>
      <c r="HZ1104" s="136"/>
      <c r="IA1104" s="136"/>
      <c r="IB1104" s="136"/>
      <c r="IC1104" s="136"/>
      <c r="ID1104" s="136"/>
      <c r="IE1104" s="136"/>
      <c r="IF1104" s="136"/>
      <c r="IG1104" s="136"/>
    </row>
    <row r="1105" spans="1:241" ht="15" customHeight="1" x14ac:dyDescent="0.25">
      <c r="A1105" s="197" t="s">
        <v>747</v>
      </c>
      <c r="B1105" s="205">
        <v>25088750</v>
      </c>
      <c r="C1105" s="205">
        <v>8129853</v>
      </c>
      <c r="D1105" s="205">
        <v>2032365</v>
      </c>
      <c r="E1105" s="205">
        <v>1383361</v>
      </c>
      <c r="F1105" s="205">
        <v>2420362</v>
      </c>
      <c r="G1105" s="205">
        <v>512373</v>
      </c>
      <c r="H1105" s="242">
        <v>39567064</v>
      </c>
      <c r="I1105" s="136"/>
      <c r="J1105" s="197" t="s">
        <v>394</v>
      </c>
      <c r="K1105" s="205">
        <v>7547441</v>
      </c>
      <c r="L1105" s="205">
        <v>6098188</v>
      </c>
      <c r="M1105" s="205">
        <v>932086</v>
      </c>
      <c r="N1105" s="205">
        <v>1030269</v>
      </c>
      <c r="O1105" s="205">
        <v>2072756</v>
      </c>
      <c r="P1105" s="205">
        <v>306281</v>
      </c>
      <c r="Q1105" s="242">
        <v>17987021</v>
      </c>
      <c r="R1105" s="136"/>
      <c r="S1105" s="136"/>
      <c r="T1105" s="136"/>
      <c r="U1105" s="136"/>
      <c r="V1105" s="136"/>
      <c r="W1105" s="136"/>
      <c r="X1105" s="136"/>
      <c r="Y1105" s="136"/>
      <c r="Z1105" s="136"/>
      <c r="AA1105" s="136"/>
      <c r="AB1105" s="136"/>
      <c r="AC1105" s="136"/>
      <c r="AD1105" s="136"/>
      <c r="AE1105" s="136"/>
      <c r="AF1105" s="136"/>
      <c r="AG1105" s="136"/>
      <c r="AH1105" s="136"/>
      <c r="AI1105" s="136"/>
      <c r="AJ1105" s="136"/>
      <c r="AK1105" s="136"/>
      <c r="AL1105" s="136"/>
      <c r="AM1105" s="136"/>
      <c r="AN1105" s="136"/>
      <c r="AO1105" s="136"/>
      <c r="AP1105" s="136"/>
      <c r="AQ1105" s="136"/>
      <c r="AR1105" s="136"/>
      <c r="AS1105" s="136"/>
      <c r="AT1105" s="136"/>
      <c r="AU1105" s="136"/>
      <c r="AV1105" s="136"/>
      <c r="AW1105" s="136"/>
      <c r="AX1105" s="136"/>
      <c r="AY1105" s="136"/>
      <c r="AZ1105" s="136"/>
      <c r="BA1105" s="136"/>
      <c r="BB1105" s="136"/>
      <c r="BC1105" s="136"/>
      <c r="BD1105" s="136"/>
      <c r="BE1105" s="136"/>
      <c r="BF1105" s="136"/>
      <c r="BG1105" s="136"/>
      <c r="BH1105" s="136"/>
      <c r="BI1105" s="136"/>
      <c r="BJ1105" s="136"/>
      <c r="BK1105" s="136"/>
      <c r="BL1105" s="136"/>
      <c r="BM1105" s="136"/>
      <c r="BN1105" s="136"/>
      <c r="BO1105" s="136"/>
      <c r="BP1105" s="136"/>
      <c r="BQ1105" s="136"/>
      <c r="BR1105" s="136"/>
      <c r="BS1105" s="136"/>
      <c r="BT1105" s="136"/>
      <c r="BU1105" s="136"/>
      <c r="BV1105" s="136"/>
      <c r="BW1105" s="136"/>
      <c r="BX1105" s="136"/>
      <c r="BY1105" s="136"/>
      <c r="BZ1105" s="136"/>
      <c r="CA1105" s="136"/>
      <c r="CB1105" s="136"/>
      <c r="CC1105" s="136"/>
      <c r="CD1105" s="136"/>
      <c r="CE1105" s="136"/>
      <c r="CF1105" s="136"/>
      <c r="CG1105" s="136"/>
      <c r="CH1105" s="136"/>
      <c r="CI1105" s="136"/>
      <c r="CJ1105" s="136"/>
      <c r="CK1105" s="136"/>
      <c r="CL1105" s="136"/>
      <c r="CM1105" s="136"/>
      <c r="CN1105" s="136"/>
      <c r="CO1105" s="136"/>
      <c r="CP1105" s="136"/>
      <c r="CQ1105" s="136"/>
      <c r="CR1105" s="136"/>
      <c r="CS1105" s="136"/>
      <c r="CT1105" s="136"/>
      <c r="CU1105" s="136"/>
      <c r="CV1105" s="136"/>
      <c r="CW1105" s="136"/>
      <c r="CX1105" s="136"/>
      <c r="CY1105" s="136"/>
      <c r="CZ1105" s="136"/>
      <c r="DA1105" s="136"/>
      <c r="DB1105" s="136"/>
      <c r="DC1105" s="136"/>
      <c r="DD1105" s="136"/>
      <c r="DE1105" s="136"/>
      <c r="DF1105" s="136"/>
      <c r="DG1105" s="136"/>
      <c r="DH1105" s="136"/>
      <c r="DI1105" s="136"/>
      <c r="DJ1105" s="136"/>
      <c r="DK1105" s="136"/>
      <c r="DL1105" s="136"/>
      <c r="DM1105" s="136"/>
      <c r="DN1105" s="136"/>
      <c r="DO1105" s="136"/>
      <c r="DP1105" s="136"/>
      <c r="DQ1105" s="136"/>
      <c r="DR1105" s="136"/>
      <c r="DS1105" s="136"/>
      <c r="DT1105" s="136"/>
      <c r="DU1105" s="136"/>
      <c r="DV1105" s="136"/>
      <c r="DW1105" s="136"/>
      <c r="DX1105" s="136"/>
      <c r="DY1105" s="136"/>
      <c r="DZ1105" s="136"/>
      <c r="EA1105" s="136"/>
      <c r="EB1105" s="136"/>
      <c r="EC1105" s="136"/>
      <c r="ED1105" s="136"/>
      <c r="EE1105" s="136"/>
      <c r="EF1105" s="136"/>
      <c r="EG1105" s="136"/>
      <c r="EH1105" s="136"/>
      <c r="EI1105" s="136"/>
      <c r="EJ1105" s="136"/>
      <c r="EK1105" s="136"/>
      <c r="EL1105" s="136"/>
      <c r="EM1105" s="136"/>
      <c r="EN1105" s="136"/>
      <c r="EO1105" s="136"/>
      <c r="EP1105" s="136"/>
      <c r="EQ1105" s="136"/>
      <c r="ER1105" s="136"/>
      <c r="ES1105" s="136"/>
      <c r="ET1105" s="136"/>
      <c r="EU1105" s="136"/>
      <c r="EV1105" s="136"/>
      <c r="EW1105" s="136"/>
      <c r="EX1105" s="136"/>
      <c r="EY1105" s="136"/>
      <c r="EZ1105" s="136"/>
      <c r="FA1105" s="136"/>
      <c r="FB1105" s="136"/>
      <c r="FC1105" s="136"/>
      <c r="FD1105" s="136"/>
      <c r="FE1105" s="136"/>
      <c r="FF1105" s="136"/>
      <c r="FG1105" s="136"/>
      <c r="FH1105" s="136"/>
      <c r="FI1105" s="136"/>
      <c r="FJ1105" s="136"/>
      <c r="FK1105" s="136"/>
      <c r="FL1105" s="136"/>
      <c r="FM1105" s="136"/>
      <c r="FN1105" s="136"/>
      <c r="FO1105" s="136"/>
      <c r="FP1105" s="136"/>
      <c r="FQ1105" s="136"/>
      <c r="FR1105" s="136"/>
      <c r="FS1105" s="136"/>
      <c r="FT1105" s="136"/>
      <c r="FU1105" s="136"/>
      <c r="FV1105" s="136"/>
      <c r="FW1105" s="136"/>
      <c r="FX1105" s="136"/>
      <c r="FY1105" s="136"/>
      <c r="FZ1105" s="136"/>
      <c r="GA1105" s="136"/>
      <c r="GB1105" s="136"/>
      <c r="GC1105" s="136"/>
      <c r="GD1105" s="136"/>
      <c r="GE1105" s="136"/>
      <c r="GF1105" s="136"/>
      <c r="GG1105" s="136"/>
      <c r="GH1105" s="136"/>
      <c r="GI1105" s="136"/>
      <c r="GJ1105" s="136"/>
      <c r="GK1105" s="136"/>
      <c r="GL1105" s="136"/>
      <c r="GM1105" s="136"/>
      <c r="GN1105" s="136"/>
      <c r="GO1105" s="136"/>
      <c r="GP1105" s="136"/>
      <c r="GQ1105" s="136"/>
      <c r="GR1105" s="136"/>
      <c r="GS1105" s="136"/>
      <c r="GT1105" s="136"/>
      <c r="GU1105" s="136"/>
      <c r="GV1105" s="136"/>
      <c r="GW1105" s="136"/>
      <c r="GX1105" s="136"/>
      <c r="GY1105" s="136"/>
      <c r="GZ1105" s="136"/>
      <c r="HA1105" s="136"/>
      <c r="HB1105" s="136"/>
      <c r="HC1105" s="136"/>
      <c r="HD1105" s="136"/>
      <c r="HE1105" s="136"/>
      <c r="HF1105" s="136"/>
      <c r="HG1105" s="136"/>
      <c r="HH1105" s="136"/>
      <c r="HI1105" s="136"/>
      <c r="HJ1105" s="136"/>
      <c r="HK1105" s="136"/>
      <c r="HL1105" s="136"/>
      <c r="HM1105" s="136"/>
      <c r="HN1105" s="136"/>
      <c r="HO1105" s="136"/>
      <c r="HP1105" s="136"/>
      <c r="HQ1105" s="136"/>
      <c r="HR1105" s="136"/>
      <c r="HS1105" s="136"/>
      <c r="HT1105" s="136"/>
      <c r="HU1105" s="136"/>
      <c r="HV1105" s="136"/>
      <c r="HW1105" s="136"/>
      <c r="HX1105" s="136"/>
      <c r="HY1105" s="136"/>
      <c r="HZ1105" s="136"/>
      <c r="IA1105" s="136"/>
      <c r="IB1105" s="136"/>
      <c r="IC1105" s="136"/>
      <c r="ID1105" s="136"/>
      <c r="IE1105" s="136"/>
      <c r="IF1105" s="136"/>
      <c r="IG1105" s="136"/>
    </row>
    <row r="1106" spans="1:241" ht="15" customHeight="1" x14ac:dyDescent="0.25">
      <c r="A1106" s="197" t="s">
        <v>748</v>
      </c>
      <c r="B1106" s="205">
        <v>15628792</v>
      </c>
      <c r="C1106" s="205">
        <v>6060522</v>
      </c>
      <c r="D1106" s="205">
        <v>1393890</v>
      </c>
      <c r="E1106" s="205">
        <v>1075115</v>
      </c>
      <c r="F1106" s="205">
        <v>2319755</v>
      </c>
      <c r="G1106" s="205">
        <v>441653</v>
      </c>
      <c r="H1106" s="242">
        <v>26919727</v>
      </c>
      <c r="I1106" s="136"/>
      <c r="J1106" s="197" t="s">
        <v>395</v>
      </c>
      <c r="K1106" s="205">
        <v>8980420</v>
      </c>
      <c r="L1106" s="205">
        <v>7034253</v>
      </c>
      <c r="M1106" s="205">
        <v>1287552</v>
      </c>
      <c r="N1106" s="205">
        <v>1328107</v>
      </c>
      <c r="O1106" s="205">
        <v>2346458</v>
      </c>
      <c r="P1106" s="205">
        <v>459485</v>
      </c>
      <c r="Q1106" s="242">
        <v>21436275</v>
      </c>
      <c r="R1106" s="136"/>
      <c r="S1106" s="136"/>
      <c r="T1106" s="136"/>
      <c r="U1106" s="136"/>
      <c r="V1106" s="136"/>
      <c r="W1106" s="136"/>
      <c r="X1106" s="136"/>
      <c r="Y1106" s="136"/>
      <c r="Z1106" s="136"/>
      <c r="AA1106" s="136"/>
      <c r="AB1106" s="136"/>
      <c r="AC1106" s="136"/>
      <c r="AD1106" s="136"/>
      <c r="AE1106" s="136"/>
      <c r="AF1106" s="136"/>
      <c r="AG1106" s="136"/>
      <c r="AH1106" s="136"/>
      <c r="AI1106" s="136"/>
      <c r="AJ1106" s="136"/>
      <c r="AK1106" s="136"/>
      <c r="AL1106" s="136"/>
      <c r="AM1106" s="136"/>
      <c r="AN1106" s="136"/>
      <c r="AO1106" s="136"/>
      <c r="AP1106" s="136"/>
      <c r="AQ1106" s="136"/>
      <c r="AR1106" s="136"/>
      <c r="AS1106" s="136"/>
      <c r="AT1106" s="136"/>
      <c r="AU1106" s="136"/>
      <c r="AV1106" s="136"/>
      <c r="AW1106" s="136"/>
      <c r="AX1106" s="136"/>
      <c r="AY1106" s="136"/>
      <c r="AZ1106" s="136"/>
      <c r="BA1106" s="136"/>
      <c r="BB1106" s="136"/>
      <c r="BC1106" s="136"/>
      <c r="BD1106" s="136"/>
      <c r="BE1106" s="136"/>
      <c r="BF1106" s="136"/>
      <c r="BG1106" s="136"/>
      <c r="BH1106" s="136"/>
      <c r="BI1106" s="136"/>
      <c r="BJ1106" s="136"/>
      <c r="BK1106" s="136"/>
      <c r="BL1106" s="136"/>
      <c r="BM1106" s="136"/>
      <c r="BN1106" s="136"/>
      <c r="BO1106" s="136"/>
      <c r="BP1106" s="136"/>
      <c r="BQ1106" s="136"/>
      <c r="BR1106" s="136"/>
      <c r="BS1106" s="136"/>
      <c r="BT1106" s="136"/>
      <c r="BU1106" s="136"/>
      <c r="BV1106" s="136"/>
      <c r="BW1106" s="136"/>
      <c r="BX1106" s="136"/>
      <c r="BY1106" s="136"/>
      <c r="BZ1106" s="136"/>
      <c r="CA1106" s="136"/>
      <c r="CB1106" s="136"/>
      <c r="CC1106" s="136"/>
      <c r="CD1106" s="136"/>
      <c r="CE1106" s="136"/>
      <c r="CF1106" s="136"/>
      <c r="CG1106" s="136"/>
      <c r="CH1106" s="136"/>
      <c r="CI1106" s="136"/>
      <c r="CJ1106" s="136"/>
      <c r="CK1106" s="136"/>
      <c r="CL1106" s="136"/>
      <c r="CM1106" s="136"/>
      <c r="CN1106" s="136"/>
      <c r="CO1106" s="136"/>
      <c r="CP1106" s="136"/>
      <c r="CQ1106" s="136"/>
      <c r="CR1106" s="136"/>
      <c r="CS1106" s="136"/>
      <c r="CT1106" s="136"/>
      <c r="CU1106" s="136"/>
      <c r="CV1106" s="136"/>
      <c r="CW1106" s="136"/>
      <c r="CX1106" s="136"/>
      <c r="CY1106" s="136"/>
      <c r="CZ1106" s="136"/>
      <c r="DA1106" s="136"/>
      <c r="DB1106" s="136"/>
      <c r="DC1106" s="136"/>
      <c r="DD1106" s="136"/>
      <c r="DE1106" s="136"/>
      <c r="DF1106" s="136"/>
      <c r="DG1106" s="136"/>
      <c r="DH1106" s="136"/>
      <c r="DI1106" s="136"/>
      <c r="DJ1106" s="136"/>
      <c r="DK1106" s="136"/>
      <c r="DL1106" s="136"/>
      <c r="DM1106" s="136"/>
      <c r="DN1106" s="136"/>
      <c r="DO1106" s="136"/>
      <c r="DP1106" s="136"/>
      <c r="DQ1106" s="136"/>
      <c r="DR1106" s="136"/>
      <c r="DS1106" s="136"/>
      <c r="DT1106" s="136"/>
      <c r="DU1106" s="136"/>
      <c r="DV1106" s="136"/>
      <c r="DW1106" s="136"/>
      <c r="DX1106" s="136"/>
      <c r="DY1106" s="136"/>
      <c r="DZ1106" s="136"/>
      <c r="EA1106" s="136"/>
      <c r="EB1106" s="136"/>
      <c r="EC1106" s="136"/>
      <c r="ED1106" s="136"/>
      <c r="EE1106" s="136"/>
      <c r="EF1106" s="136"/>
      <c r="EG1106" s="136"/>
      <c r="EH1106" s="136"/>
      <c r="EI1106" s="136"/>
      <c r="EJ1106" s="136"/>
      <c r="EK1106" s="136"/>
      <c r="EL1106" s="136"/>
      <c r="EM1106" s="136"/>
      <c r="EN1106" s="136"/>
      <c r="EO1106" s="136"/>
      <c r="EP1106" s="136"/>
      <c r="EQ1106" s="136"/>
      <c r="ER1106" s="136"/>
      <c r="ES1106" s="136"/>
      <c r="ET1106" s="136"/>
      <c r="EU1106" s="136"/>
      <c r="EV1106" s="136"/>
      <c r="EW1106" s="136"/>
      <c r="EX1106" s="136"/>
      <c r="EY1106" s="136"/>
      <c r="EZ1106" s="136"/>
      <c r="FA1106" s="136"/>
      <c r="FB1106" s="136"/>
      <c r="FC1106" s="136"/>
      <c r="FD1106" s="136"/>
      <c r="FE1106" s="136"/>
      <c r="FF1106" s="136"/>
      <c r="FG1106" s="136"/>
      <c r="FH1106" s="136"/>
      <c r="FI1106" s="136"/>
      <c r="FJ1106" s="136"/>
      <c r="FK1106" s="136"/>
      <c r="FL1106" s="136"/>
      <c r="FM1106" s="136"/>
      <c r="FN1106" s="136"/>
      <c r="FO1106" s="136"/>
      <c r="FP1106" s="136"/>
      <c r="FQ1106" s="136"/>
      <c r="FR1106" s="136"/>
      <c r="FS1106" s="136"/>
      <c r="FT1106" s="136"/>
      <c r="FU1106" s="136"/>
      <c r="FV1106" s="136"/>
      <c r="FW1106" s="136"/>
      <c r="FX1106" s="136"/>
      <c r="FY1106" s="136"/>
      <c r="FZ1106" s="136"/>
      <c r="GA1106" s="136"/>
      <c r="GB1106" s="136"/>
      <c r="GC1106" s="136"/>
      <c r="GD1106" s="136"/>
      <c r="GE1106" s="136"/>
      <c r="GF1106" s="136"/>
      <c r="GG1106" s="136"/>
      <c r="GH1106" s="136"/>
      <c r="GI1106" s="136"/>
      <c r="GJ1106" s="136"/>
      <c r="GK1106" s="136"/>
      <c r="GL1106" s="136"/>
      <c r="GM1106" s="136"/>
      <c r="GN1106" s="136"/>
      <c r="GO1106" s="136"/>
      <c r="GP1106" s="136"/>
      <c r="GQ1106" s="136"/>
      <c r="GR1106" s="136"/>
      <c r="GS1106" s="136"/>
      <c r="GT1106" s="136"/>
      <c r="GU1106" s="136"/>
      <c r="GV1106" s="136"/>
      <c r="GW1106" s="136"/>
      <c r="GX1106" s="136"/>
      <c r="GY1106" s="136"/>
      <c r="GZ1106" s="136"/>
      <c r="HA1106" s="136"/>
      <c r="HB1106" s="136"/>
      <c r="HC1106" s="136"/>
      <c r="HD1106" s="136"/>
      <c r="HE1106" s="136"/>
      <c r="HF1106" s="136"/>
      <c r="HG1106" s="136"/>
      <c r="HH1106" s="136"/>
      <c r="HI1106" s="136"/>
      <c r="HJ1106" s="136"/>
      <c r="HK1106" s="136"/>
      <c r="HL1106" s="136"/>
      <c r="HM1106" s="136"/>
      <c r="HN1106" s="136"/>
      <c r="HO1106" s="136"/>
      <c r="HP1106" s="136"/>
      <c r="HQ1106" s="136"/>
      <c r="HR1106" s="136"/>
      <c r="HS1106" s="136"/>
      <c r="HT1106" s="136"/>
      <c r="HU1106" s="136"/>
      <c r="HV1106" s="136"/>
      <c r="HW1106" s="136"/>
      <c r="HX1106" s="136"/>
      <c r="HY1106" s="136"/>
      <c r="HZ1106" s="136"/>
      <c r="IA1106" s="136"/>
      <c r="IB1106" s="136"/>
      <c r="IC1106" s="136"/>
      <c r="ID1106" s="136"/>
      <c r="IE1106" s="136"/>
      <c r="IF1106" s="136"/>
      <c r="IG1106" s="136"/>
    </row>
    <row r="1107" spans="1:241" ht="15" customHeight="1" x14ac:dyDescent="0.25">
      <c r="A1107" s="197" t="s">
        <v>678</v>
      </c>
      <c r="B1107" s="205">
        <v>8504096</v>
      </c>
      <c r="C1107" s="205">
        <v>4848968</v>
      </c>
      <c r="D1107" s="205">
        <v>777165</v>
      </c>
      <c r="E1107" s="205">
        <v>964643</v>
      </c>
      <c r="F1107" s="205">
        <v>1580141</v>
      </c>
      <c r="G1107" s="205">
        <v>249190</v>
      </c>
      <c r="H1107" s="242">
        <v>16924203</v>
      </c>
      <c r="I1107" s="136"/>
      <c r="J1107" s="197" t="s">
        <v>396</v>
      </c>
      <c r="K1107" s="205">
        <v>11355199</v>
      </c>
      <c r="L1107" s="205">
        <v>5605376</v>
      </c>
      <c r="M1107" s="205">
        <v>1250774</v>
      </c>
      <c r="N1107" s="205">
        <v>1102328</v>
      </c>
      <c r="O1107" s="205">
        <v>2143253</v>
      </c>
      <c r="P1107" s="205">
        <v>368290</v>
      </c>
      <c r="Q1107" s="242">
        <v>21825220</v>
      </c>
      <c r="R1107" s="136"/>
      <c r="S1107" s="136"/>
      <c r="T1107" s="136"/>
      <c r="U1107" s="136"/>
      <c r="V1107" s="136"/>
      <c r="W1107" s="136"/>
      <c r="X1107" s="136"/>
      <c r="Y1107" s="136"/>
      <c r="Z1107" s="136"/>
      <c r="AA1107" s="136"/>
      <c r="AB1107" s="136"/>
      <c r="AC1107" s="136"/>
      <c r="AD1107" s="136"/>
      <c r="AE1107" s="136"/>
      <c r="AF1107" s="136"/>
      <c r="AG1107" s="136"/>
      <c r="AH1107" s="136"/>
      <c r="AI1107" s="136"/>
      <c r="AJ1107" s="136"/>
      <c r="AK1107" s="136"/>
      <c r="AL1107" s="136"/>
      <c r="AM1107" s="136"/>
      <c r="AN1107" s="136"/>
      <c r="AO1107" s="136"/>
      <c r="AP1107" s="136"/>
      <c r="AQ1107" s="136"/>
      <c r="AR1107" s="136"/>
      <c r="AS1107" s="136"/>
      <c r="AT1107" s="136"/>
      <c r="AU1107" s="136"/>
      <c r="AV1107" s="136"/>
      <c r="AW1107" s="136"/>
      <c r="AX1107" s="136"/>
      <c r="AY1107" s="136"/>
      <c r="AZ1107" s="136"/>
      <c r="BA1107" s="136"/>
      <c r="BB1107" s="136"/>
      <c r="BC1107" s="136"/>
      <c r="BD1107" s="136"/>
      <c r="BE1107" s="136"/>
      <c r="BF1107" s="136"/>
      <c r="BG1107" s="136"/>
      <c r="BH1107" s="136"/>
      <c r="BI1107" s="136"/>
      <c r="BJ1107" s="136"/>
      <c r="BK1107" s="136"/>
      <c r="BL1107" s="136"/>
      <c r="BM1107" s="136"/>
      <c r="BN1107" s="136"/>
      <c r="BO1107" s="136"/>
      <c r="BP1107" s="136"/>
      <c r="BQ1107" s="136"/>
      <c r="BR1107" s="136"/>
      <c r="BS1107" s="136"/>
      <c r="BT1107" s="136"/>
      <c r="BU1107" s="136"/>
      <c r="BV1107" s="136"/>
      <c r="BW1107" s="136"/>
      <c r="BX1107" s="136"/>
      <c r="BY1107" s="136"/>
      <c r="BZ1107" s="136"/>
      <c r="CA1107" s="136"/>
      <c r="CB1107" s="136"/>
      <c r="CC1107" s="136"/>
      <c r="CD1107" s="136"/>
      <c r="CE1107" s="136"/>
      <c r="CF1107" s="136"/>
      <c r="CG1107" s="136"/>
      <c r="CH1107" s="136"/>
      <c r="CI1107" s="136"/>
      <c r="CJ1107" s="136"/>
      <c r="CK1107" s="136"/>
      <c r="CL1107" s="136"/>
      <c r="CM1107" s="136"/>
      <c r="CN1107" s="136"/>
      <c r="CO1107" s="136"/>
      <c r="CP1107" s="136"/>
      <c r="CQ1107" s="136"/>
      <c r="CR1107" s="136"/>
      <c r="CS1107" s="136"/>
      <c r="CT1107" s="136"/>
      <c r="CU1107" s="136"/>
      <c r="CV1107" s="136"/>
      <c r="CW1107" s="136"/>
      <c r="CX1107" s="136"/>
      <c r="CY1107" s="136"/>
      <c r="CZ1107" s="136"/>
      <c r="DA1107" s="136"/>
      <c r="DB1107" s="136"/>
      <c r="DC1107" s="136"/>
      <c r="DD1107" s="136"/>
      <c r="DE1107" s="136"/>
      <c r="DF1107" s="136"/>
      <c r="DG1107" s="136"/>
      <c r="DH1107" s="136"/>
      <c r="DI1107" s="136"/>
      <c r="DJ1107" s="136"/>
      <c r="DK1107" s="136"/>
      <c r="DL1107" s="136"/>
      <c r="DM1107" s="136"/>
      <c r="DN1107" s="136"/>
      <c r="DO1107" s="136"/>
      <c r="DP1107" s="136"/>
      <c r="DQ1107" s="136"/>
      <c r="DR1107" s="136"/>
      <c r="DS1107" s="136"/>
      <c r="DT1107" s="136"/>
      <c r="DU1107" s="136"/>
      <c r="DV1107" s="136"/>
      <c r="DW1107" s="136"/>
      <c r="DX1107" s="136"/>
      <c r="DY1107" s="136"/>
      <c r="DZ1107" s="136"/>
      <c r="EA1107" s="136"/>
      <c r="EB1107" s="136"/>
      <c r="EC1107" s="136"/>
      <c r="ED1107" s="136"/>
      <c r="EE1107" s="136"/>
      <c r="EF1107" s="136"/>
      <c r="EG1107" s="136"/>
      <c r="EH1107" s="136"/>
      <c r="EI1107" s="136"/>
      <c r="EJ1107" s="136"/>
      <c r="EK1107" s="136"/>
      <c r="EL1107" s="136"/>
      <c r="EM1107" s="136"/>
      <c r="EN1107" s="136"/>
      <c r="EO1107" s="136"/>
      <c r="EP1107" s="136"/>
      <c r="EQ1107" s="136"/>
      <c r="ER1107" s="136"/>
      <c r="ES1107" s="136"/>
      <c r="ET1107" s="136"/>
      <c r="EU1107" s="136"/>
      <c r="EV1107" s="136"/>
      <c r="EW1107" s="136"/>
      <c r="EX1107" s="136"/>
      <c r="EY1107" s="136"/>
      <c r="EZ1107" s="136"/>
      <c r="FA1107" s="136"/>
      <c r="FB1107" s="136"/>
      <c r="FC1107" s="136"/>
      <c r="FD1107" s="136"/>
      <c r="FE1107" s="136"/>
      <c r="FF1107" s="136"/>
      <c r="FG1107" s="136"/>
      <c r="FH1107" s="136"/>
      <c r="FI1107" s="136"/>
      <c r="FJ1107" s="136"/>
      <c r="FK1107" s="136"/>
      <c r="FL1107" s="136"/>
      <c r="FM1107" s="136"/>
      <c r="FN1107" s="136"/>
      <c r="FO1107" s="136"/>
      <c r="FP1107" s="136"/>
      <c r="FQ1107" s="136"/>
      <c r="FR1107" s="136"/>
      <c r="FS1107" s="136"/>
      <c r="FT1107" s="136"/>
      <c r="FU1107" s="136"/>
      <c r="FV1107" s="136"/>
      <c r="FW1107" s="136"/>
      <c r="FX1107" s="136"/>
      <c r="FY1107" s="136"/>
      <c r="FZ1107" s="136"/>
      <c r="GA1107" s="136"/>
      <c r="GB1107" s="136"/>
      <c r="GC1107" s="136"/>
      <c r="GD1107" s="136"/>
      <c r="GE1107" s="136"/>
      <c r="GF1107" s="136"/>
      <c r="GG1107" s="136"/>
      <c r="GH1107" s="136"/>
      <c r="GI1107" s="136"/>
      <c r="GJ1107" s="136"/>
      <c r="GK1107" s="136"/>
      <c r="GL1107" s="136"/>
      <c r="GM1107" s="136"/>
      <c r="GN1107" s="136"/>
      <c r="GO1107" s="136"/>
      <c r="GP1107" s="136"/>
      <c r="GQ1107" s="136"/>
      <c r="GR1107" s="136"/>
      <c r="GS1107" s="136"/>
      <c r="GT1107" s="136"/>
      <c r="GU1107" s="136"/>
      <c r="GV1107" s="136"/>
      <c r="GW1107" s="136"/>
      <c r="GX1107" s="136"/>
      <c r="GY1107" s="136"/>
      <c r="GZ1107" s="136"/>
      <c r="HA1107" s="136"/>
      <c r="HB1107" s="136"/>
      <c r="HC1107" s="136"/>
      <c r="HD1107" s="136"/>
      <c r="HE1107" s="136"/>
      <c r="HF1107" s="136"/>
      <c r="HG1107" s="136"/>
      <c r="HH1107" s="136"/>
      <c r="HI1107" s="136"/>
      <c r="HJ1107" s="136"/>
      <c r="HK1107" s="136"/>
      <c r="HL1107" s="136"/>
      <c r="HM1107" s="136"/>
      <c r="HN1107" s="136"/>
      <c r="HO1107" s="136"/>
      <c r="HP1107" s="136"/>
      <c r="HQ1107" s="136"/>
      <c r="HR1107" s="136"/>
      <c r="HS1107" s="136"/>
      <c r="HT1107" s="136"/>
      <c r="HU1107" s="136"/>
      <c r="HV1107" s="136"/>
      <c r="HW1107" s="136"/>
      <c r="HX1107" s="136"/>
      <c r="HY1107" s="136"/>
      <c r="HZ1107" s="136"/>
      <c r="IA1107" s="136"/>
      <c r="IB1107" s="136"/>
      <c r="IC1107" s="136"/>
      <c r="ID1107" s="136"/>
      <c r="IE1107" s="136"/>
      <c r="IF1107" s="136"/>
      <c r="IG1107" s="136"/>
    </row>
    <row r="1108" spans="1:241" ht="15" customHeight="1" x14ac:dyDescent="0.25">
      <c r="A1108" s="197" t="s">
        <v>681</v>
      </c>
      <c r="B1108" s="205">
        <v>6476440</v>
      </c>
      <c r="C1108" s="205">
        <v>2793775</v>
      </c>
      <c r="D1108" s="205">
        <v>586069</v>
      </c>
      <c r="E1108" s="205">
        <v>896585</v>
      </c>
      <c r="F1108" s="205">
        <v>1569796</v>
      </c>
      <c r="G1108" s="205">
        <v>223521</v>
      </c>
      <c r="H1108" s="242">
        <v>12546186</v>
      </c>
      <c r="I1108" s="136"/>
      <c r="J1108" s="197" t="s">
        <v>397</v>
      </c>
      <c r="K1108" s="205">
        <v>8696840</v>
      </c>
      <c r="L1108" s="205">
        <v>4894008</v>
      </c>
      <c r="M1108" s="205">
        <v>918289</v>
      </c>
      <c r="N1108" s="205">
        <v>1140944</v>
      </c>
      <c r="O1108" s="205">
        <v>2130575</v>
      </c>
      <c r="P1108" s="205">
        <v>295504</v>
      </c>
      <c r="Q1108" s="242">
        <v>18076160</v>
      </c>
      <c r="R1108" s="136"/>
      <c r="S1108" s="136"/>
      <c r="T1108" s="136"/>
      <c r="U1108" s="136"/>
      <c r="V1108" s="136"/>
      <c r="W1108" s="136"/>
      <c r="X1108" s="136"/>
      <c r="Y1108" s="136"/>
      <c r="Z1108" s="136"/>
      <c r="AA1108" s="136"/>
      <c r="AB1108" s="136"/>
      <c r="AC1108" s="136"/>
      <c r="AD1108" s="136"/>
      <c r="AE1108" s="136"/>
      <c r="AF1108" s="136"/>
      <c r="AG1108" s="136"/>
      <c r="AH1108" s="136"/>
      <c r="AI1108" s="136"/>
      <c r="AJ1108" s="136"/>
      <c r="AK1108" s="136"/>
      <c r="AL1108" s="136"/>
      <c r="AM1108" s="136"/>
      <c r="AN1108" s="136"/>
      <c r="AO1108" s="136"/>
      <c r="AP1108" s="136"/>
      <c r="AQ1108" s="136"/>
      <c r="AR1108" s="136"/>
      <c r="AS1108" s="136"/>
      <c r="AT1108" s="136"/>
      <c r="AU1108" s="136"/>
      <c r="AV1108" s="136"/>
      <c r="AW1108" s="136"/>
      <c r="AX1108" s="136"/>
      <c r="AY1108" s="136"/>
      <c r="AZ1108" s="136"/>
      <c r="BA1108" s="136"/>
      <c r="BB1108" s="136"/>
      <c r="BC1108" s="136"/>
      <c r="BD1108" s="136"/>
      <c r="BE1108" s="136"/>
      <c r="BF1108" s="136"/>
      <c r="BG1108" s="136"/>
      <c r="BH1108" s="136"/>
      <c r="BI1108" s="136"/>
      <c r="BJ1108" s="136"/>
      <c r="BK1108" s="136"/>
      <c r="BL1108" s="136"/>
      <c r="BM1108" s="136"/>
      <c r="BN1108" s="136"/>
      <c r="BO1108" s="136"/>
      <c r="BP1108" s="136"/>
      <c r="BQ1108" s="136"/>
      <c r="BR1108" s="136"/>
      <c r="BS1108" s="136"/>
      <c r="BT1108" s="136"/>
      <c r="BU1108" s="136"/>
      <c r="BV1108" s="136"/>
      <c r="BW1108" s="136"/>
      <c r="BX1108" s="136"/>
      <c r="BY1108" s="136"/>
      <c r="BZ1108" s="136"/>
      <c r="CA1108" s="136"/>
      <c r="CB1108" s="136"/>
      <c r="CC1108" s="136"/>
      <c r="CD1108" s="136"/>
      <c r="CE1108" s="136"/>
      <c r="CF1108" s="136"/>
      <c r="CG1108" s="136"/>
      <c r="CH1108" s="136"/>
      <c r="CI1108" s="136"/>
      <c r="CJ1108" s="136"/>
      <c r="CK1108" s="136"/>
      <c r="CL1108" s="136"/>
      <c r="CM1108" s="136"/>
      <c r="CN1108" s="136"/>
      <c r="CO1108" s="136"/>
      <c r="CP1108" s="136"/>
      <c r="CQ1108" s="136"/>
      <c r="CR1108" s="136"/>
      <c r="CS1108" s="136"/>
      <c r="CT1108" s="136"/>
      <c r="CU1108" s="136"/>
      <c r="CV1108" s="136"/>
      <c r="CW1108" s="136"/>
      <c r="CX1108" s="136"/>
      <c r="CY1108" s="136"/>
      <c r="CZ1108" s="136"/>
      <c r="DA1108" s="136"/>
      <c r="DB1108" s="136"/>
      <c r="DC1108" s="136"/>
      <c r="DD1108" s="136"/>
      <c r="DE1108" s="136"/>
      <c r="DF1108" s="136"/>
      <c r="DG1108" s="136"/>
      <c r="DH1108" s="136"/>
      <c r="DI1108" s="136"/>
      <c r="DJ1108" s="136"/>
      <c r="DK1108" s="136"/>
      <c r="DL1108" s="136"/>
      <c r="DM1108" s="136"/>
      <c r="DN1108" s="136"/>
      <c r="DO1108" s="136"/>
      <c r="DP1108" s="136"/>
      <c r="DQ1108" s="136"/>
      <c r="DR1108" s="136"/>
      <c r="DS1108" s="136"/>
      <c r="DT1108" s="136"/>
      <c r="DU1108" s="136"/>
      <c r="DV1108" s="136"/>
      <c r="DW1108" s="136"/>
      <c r="DX1108" s="136"/>
      <c r="DY1108" s="136"/>
      <c r="DZ1108" s="136"/>
      <c r="EA1108" s="136"/>
      <c r="EB1108" s="136"/>
      <c r="EC1108" s="136"/>
      <c r="ED1108" s="136"/>
      <c r="EE1108" s="136"/>
      <c r="EF1108" s="136"/>
      <c r="EG1108" s="136"/>
      <c r="EH1108" s="136"/>
      <c r="EI1108" s="136"/>
      <c r="EJ1108" s="136"/>
      <c r="EK1108" s="136"/>
      <c r="EL1108" s="136"/>
      <c r="EM1108" s="136"/>
      <c r="EN1108" s="136"/>
      <c r="EO1108" s="136"/>
      <c r="EP1108" s="136"/>
      <c r="EQ1108" s="136"/>
      <c r="ER1108" s="136"/>
      <c r="ES1108" s="136"/>
      <c r="ET1108" s="136"/>
      <c r="EU1108" s="136"/>
      <c r="EV1108" s="136"/>
      <c r="EW1108" s="136"/>
      <c r="EX1108" s="136"/>
      <c r="EY1108" s="136"/>
      <c r="EZ1108" s="136"/>
      <c r="FA1108" s="136"/>
      <c r="FB1108" s="136"/>
      <c r="FC1108" s="136"/>
      <c r="FD1108" s="136"/>
      <c r="FE1108" s="136"/>
      <c r="FF1108" s="136"/>
      <c r="FG1108" s="136"/>
      <c r="FH1108" s="136"/>
      <c r="FI1108" s="136"/>
      <c r="FJ1108" s="136"/>
      <c r="FK1108" s="136"/>
      <c r="FL1108" s="136"/>
      <c r="FM1108" s="136"/>
      <c r="FN1108" s="136"/>
      <c r="FO1108" s="136"/>
      <c r="FP1108" s="136"/>
      <c r="FQ1108" s="136"/>
      <c r="FR1108" s="136"/>
      <c r="FS1108" s="136"/>
      <c r="FT1108" s="136"/>
      <c r="FU1108" s="136"/>
      <c r="FV1108" s="136"/>
      <c r="FW1108" s="136"/>
      <c r="FX1108" s="136"/>
      <c r="FY1108" s="136"/>
      <c r="FZ1108" s="136"/>
      <c r="GA1108" s="136"/>
      <c r="GB1108" s="136"/>
      <c r="GC1108" s="136"/>
      <c r="GD1108" s="136"/>
      <c r="GE1108" s="136"/>
      <c r="GF1108" s="136"/>
      <c r="GG1108" s="136"/>
      <c r="GH1108" s="136"/>
      <c r="GI1108" s="136"/>
      <c r="GJ1108" s="136"/>
      <c r="GK1108" s="136"/>
      <c r="GL1108" s="136"/>
      <c r="GM1108" s="136"/>
      <c r="GN1108" s="136"/>
      <c r="GO1108" s="136"/>
      <c r="GP1108" s="136"/>
      <c r="GQ1108" s="136"/>
      <c r="GR1108" s="136"/>
      <c r="GS1108" s="136"/>
      <c r="GT1108" s="136"/>
      <c r="GU1108" s="136"/>
      <c r="GV1108" s="136"/>
      <c r="GW1108" s="136"/>
      <c r="GX1108" s="136"/>
      <c r="GY1108" s="136"/>
      <c r="GZ1108" s="136"/>
      <c r="HA1108" s="136"/>
      <c r="HB1108" s="136"/>
      <c r="HC1108" s="136"/>
      <c r="HD1108" s="136"/>
      <c r="HE1108" s="136"/>
      <c r="HF1108" s="136"/>
      <c r="HG1108" s="136"/>
      <c r="HH1108" s="136"/>
      <c r="HI1108" s="136"/>
      <c r="HJ1108" s="136"/>
      <c r="HK1108" s="136"/>
      <c r="HL1108" s="136"/>
      <c r="HM1108" s="136"/>
      <c r="HN1108" s="136"/>
      <c r="HO1108" s="136"/>
      <c r="HP1108" s="136"/>
      <c r="HQ1108" s="136"/>
      <c r="HR1108" s="136"/>
      <c r="HS1108" s="136"/>
      <c r="HT1108" s="136"/>
      <c r="HU1108" s="136"/>
      <c r="HV1108" s="136"/>
      <c r="HW1108" s="136"/>
      <c r="HX1108" s="136"/>
      <c r="HY1108" s="136"/>
      <c r="HZ1108" s="136"/>
      <c r="IA1108" s="136"/>
      <c r="IB1108" s="136"/>
      <c r="IC1108" s="136"/>
      <c r="ID1108" s="136"/>
      <c r="IE1108" s="136"/>
      <c r="IF1108" s="136"/>
      <c r="IG1108" s="136"/>
    </row>
    <row r="1109" spans="1:241" ht="15" customHeight="1" x14ac:dyDescent="0.25">
      <c r="A1109" s="197" t="s">
        <v>682</v>
      </c>
      <c r="B1109" s="205">
        <v>6967496</v>
      </c>
      <c r="C1109" s="205">
        <v>3957331</v>
      </c>
      <c r="D1109" s="205">
        <v>804503</v>
      </c>
      <c r="E1109" s="205">
        <v>1256768</v>
      </c>
      <c r="F1109" s="205">
        <v>1516765</v>
      </c>
      <c r="G1109" s="205">
        <v>324926</v>
      </c>
      <c r="H1109" s="242">
        <v>14827789</v>
      </c>
      <c r="I1109" s="136"/>
      <c r="J1109" s="197" t="s">
        <v>696</v>
      </c>
      <c r="K1109" s="205">
        <v>5486447</v>
      </c>
      <c r="L1109" s="205">
        <v>3354252</v>
      </c>
      <c r="M1109" s="205">
        <v>680047</v>
      </c>
      <c r="N1109" s="205">
        <v>885272</v>
      </c>
      <c r="O1109" s="205">
        <v>1720099</v>
      </c>
      <c r="P1109" s="205">
        <v>192799</v>
      </c>
      <c r="Q1109" s="242">
        <v>12318916</v>
      </c>
      <c r="R1109" s="136"/>
      <c r="S1109" s="136"/>
      <c r="T1109" s="136"/>
      <c r="U1109" s="136"/>
      <c r="V1109" s="136"/>
      <c r="W1109" s="136"/>
      <c r="X1109" s="136"/>
      <c r="Y1109" s="136"/>
      <c r="Z1109" s="136"/>
      <c r="AA1109" s="136"/>
      <c r="AB1109" s="136"/>
      <c r="AC1109" s="136"/>
      <c r="AD1109" s="136"/>
      <c r="AE1109" s="136"/>
      <c r="AF1109" s="136"/>
      <c r="AG1109" s="136"/>
      <c r="AH1109" s="136"/>
      <c r="AI1109" s="136"/>
      <c r="AJ1109" s="136"/>
      <c r="AK1109" s="136"/>
      <c r="AL1109" s="136"/>
      <c r="AM1109" s="136"/>
      <c r="AN1109" s="136"/>
      <c r="AO1109" s="136"/>
      <c r="AP1109" s="136"/>
      <c r="AQ1109" s="136"/>
      <c r="AR1109" s="136"/>
      <c r="AS1109" s="136"/>
      <c r="AT1109" s="136"/>
      <c r="AU1109" s="136"/>
      <c r="AV1109" s="136"/>
      <c r="AW1109" s="136"/>
      <c r="AX1109" s="136"/>
      <c r="AY1109" s="136"/>
      <c r="AZ1109" s="136"/>
      <c r="BA1109" s="136"/>
      <c r="BB1109" s="136"/>
      <c r="BC1109" s="136"/>
      <c r="BD1109" s="136"/>
      <c r="BE1109" s="136"/>
      <c r="BF1109" s="136"/>
      <c r="BG1109" s="136"/>
      <c r="BH1109" s="136"/>
      <c r="BI1109" s="136"/>
      <c r="BJ1109" s="136"/>
      <c r="BK1109" s="136"/>
      <c r="BL1109" s="136"/>
      <c r="BM1109" s="136"/>
      <c r="BN1109" s="136"/>
      <c r="BO1109" s="136"/>
      <c r="BP1109" s="136"/>
      <c r="BQ1109" s="136"/>
      <c r="BR1109" s="136"/>
      <c r="BS1109" s="136"/>
      <c r="BT1109" s="136"/>
      <c r="BU1109" s="136"/>
      <c r="BV1109" s="136"/>
      <c r="BW1109" s="136"/>
      <c r="BX1109" s="136"/>
      <c r="BY1109" s="136"/>
      <c r="BZ1109" s="136"/>
      <c r="CA1109" s="136"/>
      <c r="CB1109" s="136"/>
      <c r="CC1109" s="136"/>
      <c r="CD1109" s="136"/>
      <c r="CE1109" s="136"/>
      <c r="CF1109" s="136"/>
      <c r="CG1109" s="136"/>
      <c r="CH1109" s="136"/>
      <c r="CI1109" s="136"/>
      <c r="CJ1109" s="136"/>
      <c r="CK1109" s="136"/>
      <c r="CL1109" s="136"/>
      <c r="CM1109" s="136"/>
      <c r="CN1109" s="136"/>
      <c r="CO1109" s="136"/>
      <c r="CP1109" s="136"/>
      <c r="CQ1109" s="136"/>
      <c r="CR1109" s="136"/>
      <c r="CS1109" s="136"/>
      <c r="CT1109" s="136"/>
      <c r="CU1109" s="136"/>
      <c r="CV1109" s="136"/>
      <c r="CW1109" s="136"/>
      <c r="CX1109" s="136"/>
      <c r="CY1109" s="136"/>
      <c r="CZ1109" s="136"/>
      <c r="DA1109" s="136"/>
      <c r="DB1109" s="136"/>
      <c r="DC1109" s="136"/>
      <c r="DD1109" s="136"/>
      <c r="DE1109" s="136"/>
      <c r="DF1109" s="136"/>
      <c r="DG1109" s="136"/>
      <c r="DH1109" s="136"/>
      <c r="DI1109" s="136"/>
      <c r="DJ1109" s="136"/>
      <c r="DK1109" s="136"/>
      <c r="DL1109" s="136"/>
      <c r="DM1109" s="136"/>
      <c r="DN1109" s="136"/>
      <c r="DO1109" s="136"/>
      <c r="DP1109" s="136"/>
      <c r="DQ1109" s="136"/>
      <c r="DR1109" s="136"/>
      <c r="DS1109" s="136"/>
      <c r="DT1109" s="136"/>
      <c r="DU1109" s="136"/>
      <c r="DV1109" s="136"/>
      <c r="DW1109" s="136"/>
      <c r="DX1109" s="136"/>
      <c r="DY1109" s="136"/>
      <c r="DZ1109" s="136"/>
      <c r="EA1109" s="136"/>
      <c r="EB1109" s="136"/>
      <c r="EC1109" s="136"/>
      <c r="ED1109" s="136"/>
      <c r="EE1109" s="136"/>
      <c r="EF1109" s="136"/>
      <c r="EG1109" s="136"/>
      <c r="EH1109" s="136"/>
      <c r="EI1109" s="136"/>
      <c r="EJ1109" s="136"/>
      <c r="EK1109" s="136"/>
      <c r="EL1109" s="136"/>
      <c r="EM1109" s="136"/>
      <c r="EN1109" s="136"/>
      <c r="EO1109" s="136"/>
      <c r="EP1109" s="136"/>
      <c r="EQ1109" s="136"/>
      <c r="ER1109" s="136"/>
      <c r="ES1109" s="136"/>
      <c r="ET1109" s="136"/>
      <c r="EU1109" s="136"/>
      <c r="EV1109" s="136"/>
      <c r="EW1109" s="136"/>
      <c r="EX1109" s="136"/>
      <c r="EY1109" s="136"/>
      <c r="EZ1109" s="136"/>
      <c r="FA1109" s="136"/>
      <c r="FB1109" s="136"/>
      <c r="FC1109" s="136"/>
      <c r="FD1109" s="136"/>
      <c r="FE1109" s="136"/>
      <c r="FF1109" s="136"/>
      <c r="FG1109" s="136"/>
      <c r="FH1109" s="136"/>
      <c r="FI1109" s="136"/>
      <c r="FJ1109" s="136"/>
      <c r="FK1109" s="136"/>
      <c r="FL1109" s="136"/>
      <c r="FM1109" s="136"/>
      <c r="FN1109" s="136"/>
      <c r="FO1109" s="136"/>
      <c r="FP1109" s="136"/>
      <c r="FQ1109" s="136"/>
      <c r="FR1109" s="136"/>
      <c r="FS1109" s="136"/>
      <c r="FT1109" s="136"/>
      <c r="FU1109" s="136"/>
      <c r="FV1109" s="136"/>
      <c r="FW1109" s="136"/>
      <c r="FX1109" s="136"/>
      <c r="FY1109" s="136"/>
      <c r="FZ1109" s="136"/>
      <c r="GA1109" s="136"/>
      <c r="GB1109" s="136"/>
      <c r="GC1109" s="136"/>
      <c r="GD1109" s="136"/>
      <c r="GE1109" s="136"/>
      <c r="GF1109" s="136"/>
      <c r="GG1109" s="136"/>
      <c r="GH1109" s="136"/>
      <c r="GI1109" s="136"/>
      <c r="GJ1109" s="136"/>
      <c r="GK1109" s="136"/>
      <c r="GL1109" s="136"/>
      <c r="GM1109" s="136"/>
      <c r="GN1109" s="136"/>
      <c r="GO1109" s="136"/>
      <c r="GP1109" s="136"/>
      <c r="GQ1109" s="136"/>
      <c r="GR1109" s="136"/>
      <c r="GS1109" s="136"/>
      <c r="GT1109" s="136"/>
      <c r="GU1109" s="136"/>
      <c r="GV1109" s="136"/>
      <c r="GW1109" s="136"/>
      <c r="GX1109" s="136"/>
      <c r="GY1109" s="136"/>
      <c r="GZ1109" s="136"/>
      <c r="HA1109" s="136"/>
      <c r="HB1109" s="136"/>
      <c r="HC1109" s="136"/>
      <c r="HD1109" s="136"/>
      <c r="HE1109" s="136"/>
      <c r="HF1109" s="136"/>
      <c r="HG1109" s="136"/>
      <c r="HH1109" s="136"/>
      <c r="HI1109" s="136"/>
      <c r="HJ1109" s="136"/>
      <c r="HK1109" s="136"/>
      <c r="HL1109" s="136"/>
      <c r="HM1109" s="136"/>
      <c r="HN1109" s="136"/>
      <c r="HO1109" s="136"/>
      <c r="HP1109" s="136"/>
      <c r="HQ1109" s="136"/>
      <c r="HR1109" s="136"/>
      <c r="HS1109" s="136"/>
      <c r="HT1109" s="136"/>
      <c r="HU1109" s="136"/>
      <c r="HV1109" s="136"/>
      <c r="HW1109" s="136"/>
      <c r="HX1109" s="136"/>
      <c r="HY1109" s="136"/>
      <c r="HZ1109" s="136"/>
      <c r="IA1109" s="136"/>
      <c r="IB1109" s="136"/>
      <c r="IC1109" s="136"/>
      <c r="ID1109" s="136"/>
      <c r="IE1109" s="136"/>
      <c r="IF1109" s="136"/>
      <c r="IG1109" s="136"/>
    </row>
    <row r="1110" spans="1:241" ht="15" customHeight="1" x14ac:dyDescent="0.25">
      <c r="A1110" s="197" t="s">
        <v>749</v>
      </c>
      <c r="B1110" s="205">
        <v>6047660</v>
      </c>
      <c r="C1110" s="205">
        <v>3444284</v>
      </c>
      <c r="D1110" s="205">
        <v>778036</v>
      </c>
      <c r="E1110" s="205">
        <v>1369299</v>
      </c>
      <c r="F1110" s="205">
        <v>1658042</v>
      </c>
      <c r="G1110" s="205">
        <v>260579</v>
      </c>
      <c r="H1110" s="242">
        <v>13557900</v>
      </c>
      <c r="I1110" s="136"/>
      <c r="J1110" s="197" t="s">
        <v>399</v>
      </c>
      <c r="K1110" s="205">
        <v>4263049</v>
      </c>
      <c r="L1110" s="205">
        <v>1559351</v>
      </c>
      <c r="M1110" s="205">
        <v>397539</v>
      </c>
      <c r="N1110" s="205">
        <v>779931</v>
      </c>
      <c r="O1110" s="205">
        <v>1765445</v>
      </c>
      <c r="P1110" s="205">
        <v>280898</v>
      </c>
      <c r="Q1110" s="242">
        <v>9046213</v>
      </c>
      <c r="R1110" s="136"/>
      <c r="S1110" s="136"/>
      <c r="T1110" s="136"/>
      <c r="U1110" s="136"/>
      <c r="V1110" s="136"/>
      <c r="W1110" s="136"/>
      <c r="X1110" s="136"/>
      <c r="Y1110" s="136"/>
      <c r="Z1110" s="136"/>
      <c r="AA1110" s="136"/>
      <c r="AB1110" s="136"/>
      <c r="AC1110" s="136"/>
      <c r="AD1110" s="136"/>
      <c r="AE1110" s="136"/>
      <c r="AF1110" s="136"/>
      <c r="AG1110" s="136"/>
      <c r="AH1110" s="136"/>
      <c r="AI1110" s="136"/>
      <c r="AJ1110" s="136"/>
      <c r="AK1110" s="136"/>
      <c r="AL1110" s="136"/>
      <c r="AM1110" s="136"/>
      <c r="AN1110" s="136"/>
      <c r="AO1110" s="136"/>
      <c r="AP1110" s="136"/>
      <c r="AQ1110" s="136"/>
      <c r="AR1110" s="136"/>
      <c r="AS1110" s="136"/>
      <c r="AT1110" s="136"/>
      <c r="AU1110" s="136"/>
      <c r="AV1110" s="136"/>
      <c r="AW1110" s="136"/>
      <c r="AX1110" s="136"/>
      <c r="AY1110" s="136"/>
      <c r="AZ1110" s="136"/>
      <c r="BA1110" s="136"/>
      <c r="BB1110" s="136"/>
      <c r="BC1110" s="136"/>
      <c r="BD1110" s="136"/>
      <c r="BE1110" s="136"/>
      <c r="BF1110" s="136"/>
      <c r="BG1110" s="136"/>
      <c r="BH1110" s="136"/>
      <c r="BI1110" s="136"/>
      <c r="BJ1110" s="136"/>
      <c r="BK1110" s="136"/>
      <c r="BL1110" s="136"/>
      <c r="BM1110" s="136"/>
      <c r="BN1110" s="136"/>
      <c r="BO1110" s="136"/>
      <c r="BP1110" s="136"/>
      <c r="BQ1110" s="136"/>
      <c r="BR1110" s="136"/>
      <c r="BS1110" s="136"/>
      <c r="BT1110" s="136"/>
      <c r="BU1110" s="136"/>
      <c r="BV1110" s="136"/>
      <c r="BW1110" s="136"/>
      <c r="BX1110" s="136"/>
      <c r="BY1110" s="136"/>
      <c r="BZ1110" s="136"/>
      <c r="CA1110" s="136"/>
      <c r="CB1110" s="136"/>
      <c r="CC1110" s="136"/>
      <c r="CD1110" s="136"/>
      <c r="CE1110" s="136"/>
      <c r="CF1110" s="136"/>
      <c r="CG1110" s="136"/>
      <c r="CH1110" s="136"/>
      <c r="CI1110" s="136"/>
      <c r="CJ1110" s="136"/>
      <c r="CK1110" s="136"/>
      <c r="CL1110" s="136"/>
      <c r="CM1110" s="136"/>
      <c r="CN1110" s="136"/>
      <c r="CO1110" s="136"/>
      <c r="CP1110" s="136"/>
      <c r="CQ1110" s="136"/>
      <c r="CR1110" s="136"/>
      <c r="CS1110" s="136"/>
      <c r="CT1110" s="136"/>
      <c r="CU1110" s="136"/>
      <c r="CV1110" s="136"/>
      <c r="CW1110" s="136"/>
      <c r="CX1110" s="136"/>
      <c r="CY1110" s="136"/>
      <c r="CZ1110" s="136"/>
      <c r="DA1110" s="136"/>
      <c r="DB1110" s="136"/>
      <c r="DC1110" s="136"/>
      <c r="DD1110" s="136"/>
      <c r="DE1110" s="136"/>
      <c r="DF1110" s="136"/>
      <c r="DG1110" s="136"/>
      <c r="DH1110" s="136"/>
      <c r="DI1110" s="136"/>
      <c r="DJ1110" s="136"/>
      <c r="DK1110" s="136"/>
      <c r="DL1110" s="136"/>
      <c r="DM1110" s="136"/>
      <c r="DN1110" s="136"/>
      <c r="DO1110" s="136"/>
      <c r="DP1110" s="136"/>
      <c r="DQ1110" s="136"/>
      <c r="DR1110" s="136"/>
      <c r="DS1110" s="136"/>
      <c r="DT1110" s="136"/>
      <c r="DU1110" s="136"/>
      <c r="DV1110" s="136"/>
      <c r="DW1110" s="136"/>
      <c r="DX1110" s="136"/>
      <c r="DY1110" s="136"/>
      <c r="DZ1110" s="136"/>
      <c r="EA1110" s="136"/>
      <c r="EB1110" s="136"/>
      <c r="EC1110" s="136"/>
      <c r="ED1110" s="136"/>
      <c r="EE1110" s="136"/>
      <c r="EF1110" s="136"/>
      <c r="EG1110" s="136"/>
      <c r="EH1110" s="136"/>
      <c r="EI1110" s="136"/>
      <c r="EJ1110" s="136"/>
      <c r="EK1110" s="136"/>
      <c r="EL1110" s="136"/>
      <c r="EM1110" s="136"/>
      <c r="EN1110" s="136"/>
      <c r="EO1110" s="136"/>
      <c r="EP1110" s="136"/>
      <c r="EQ1110" s="136"/>
      <c r="ER1110" s="136"/>
      <c r="ES1110" s="136"/>
      <c r="ET1110" s="136"/>
      <c r="EU1110" s="136"/>
      <c r="EV1110" s="136"/>
      <c r="EW1110" s="136"/>
      <c r="EX1110" s="136"/>
      <c r="EY1110" s="136"/>
      <c r="EZ1110" s="136"/>
      <c r="FA1110" s="136"/>
      <c r="FB1110" s="136"/>
      <c r="FC1110" s="136"/>
      <c r="FD1110" s="136"/>
      <c r="FE1110" s="136"/>
      <c r="FF1110" s="136"/>
      <c r="FG1110" s="136"/>
      <c r="FH1110" s="136"/>
      <c r="FI1110" s="136"/>
      <c r="FJ1110" s="136"/>
      <c r="FK1110" s="136"/>
      <c r="FL1110" s="136"/>
      <c r="FM1110" s="136"/>
      <c r="FN1110" s="136"/>
      <c r="FO1110" s="136"/>
      <c r="FP1110" s="136"/>
      <c r="FQ1110" s="136"/>
      <c r="FR1110" s="136"/>
      <c r="FS1110" s="136"/>
      <c r="FT1110" s="136"/>
      <c r="FU1110" s="136"/>
      <c r="FV1110" s="136"/>
      <c r="FW1110" s="136"/>
      <c r="FX1110" s="136"/>
      <c r="FY1110" s="136"/>
      <c r="FZ1110" s="136"/>
      <c r="GA1110" s="136"/>
      <c r="GB1110" s="136"/>
      <c r="GC1110" s="136"/>
      <c r="GD1110" s="136"/>
      <c r="GE1110" s="136"/>
      <c r="GF1110" s="136"/>
      <c r="GG1110" s="136"/>
      <c r="GH1110" s="136"/>
      <c r="GI1110" s="136"/>
      <c r="GJ1110" s="136"/>
      <c r="GK1110" s="136"/>
      <c r="GL1110" s="136"/>
      <c r="GM1110" s="136"/>
      <c r="GN1110" s="136"/>
      <c r="GO1110" s="136"/>
      <c r="GP1110" s="136"/>
      <c r="GQ1110" s="136"/>
      <c r="GR1110" s="136"/>
      <c r="GS1110" s="136"/>
      <c r="GT1110" s="136"/>
      <c r="GU1110" s="136"/>
      <c r="GV1110" s="136"/>
      <c r="GW1110" s="136"/>
      <c r="GX1110" s="136"/>
      <c r="GY1110" s="136"/>
      <c r="GZ1110" s="136"/>
      <c r="HA1110" s="136"/>
      <c r="HB1110" s="136"/>
      <c r="HC1110" s="136"/>
      <c r="HD1110" s="136"/>
      <c r="HE1110" s="136"/>
      <c r="HF1110" s="136"/>
      <c r="HG1110" s="136"/>
      <c r="HH1110" s="136"/>
      <c r="HI1110" s="136"/>
      <c r="HJ1110" s="136"/>
      <c r="HK1110" s="136"/>
      <c r="HL1110" s="136"/>
      <c r="HM1110" s="136"/>
      <c r="HN1110" s="136"/>
      <c r="HO1110" s="136"/>
      <c r="HP1110" s="136"/>
      <c r="HQ1110" s="136"/>
      <c r="HR1110" s="136"/>
      <c r="HS1110" s="136"/>
      <c r="HT1110" s="136"/>
      <c r="HU1110" s="136"/>
      <c r="HV1110" s="136"/>
      <c r="HW1110" s="136"/>
      <c r="HX1110" s="136"/>
      <c r="HY1110" s="136"/>
      <c r="HZ1110" s="136"/>
      <c r="IA1110" s="136"/>
      <c r="IB1110" s="136"/>
      <c r="IC1110" s="136"/>
      <c r="ID1110" s="136"/>
      <c r="IE1110" s="136"/>
      <c r="IF1110" s="136"/>
      <c r="IG1110" s="136"/>
    </row>
    <row r="1111" spans="1:241" ht="15" customHeight="1" x14ac:dyDescent="0.25">
      <c r="A1111" s="197" t="s">
        <v>750</v>
      </c>
      <c r="B1111" s="205">
        <v>6543368</v>
      </c>
      <c r="C1111" s="205">
        <v>3447317</v>
      </c>
      <c r="D1111" s="205">
        <v>726996</v>
      </c>
      <c r="E1111" s="205">
        <v>1286402</v>
      </c>
      <c r="F1111" s="205">
        <v>1843407</v>
      </c>
      <c r="G1111" s="205">
        <v>286817</v>
      </c>
      <c r="H1111" s="242">
        <v>14134307</v>
      </c>
      <c r="I1111" s="136"/>
      <c r="J1111" s="197" t="s">
        <v>400</v>
      </c>
      <c r="K1111" s="205">
        <v>5099910</v>
      </c>
      <c r="L1111" s="205">
        <v>1394978</v>
      </c>
      <c r="M1111" s="205">
        <v>453482</v>
      </c>
      <c r="N1111" s="205">
        <v>727533</v>
      </c>
      <c r="O1111" s="205">
        <v>1370765</v>
      </c>
      <c r="P1111" s="205">
        <v>226761</v>
      </c>
      <c r="Q1111" s="242">
        <v>9273429</v>
      </c>
      <c r="R1111" s="136"/>
      <c r="S1111" s="136"/>
      <c r="T1111" s="136"/>
      <c r="U1111" s="136"/>
      <c r="V1111" s="136"/>
      <c r="W1111" s="136"/>
      <c r="X1111" s="136"/>
      <c r="Y1111" s="136"/>
      <c r="Z1111" s="136"/>
      <c r="AA1111" s="136"/>
      <c r="AB1111" s="136"/>
      <c r="AC1111" s="136"/>
      <c r="AD1111" s="136"/>
      <c r="AE1111" s="136"/>
      <c r="AF1111" s="136"/>
      <c r="AG1111" s="136"/>
      <c r="AH1111" s="136"/>
      <c r="AI1111" s="136"/>
      <c r="AJ1111" s="136"/>
      <c r="AK1111" s="136"/>
      <c r="AL1111" s="136"/>
      <c r="AM1111" s="136"/>
      <c r="AN1111" s="136"/>
      <c r="AO1111" s="136"/>
      <c r="AP1111" s="136"/>
      <c r="AQ1111" s="136"/>
      <c r="AR1111" s="136"/>
      <c r="AS1111" s="136"/>
      <c r="AT1111" s="136"/>
      <c r="AU1111" s="136"/>
      <c r="AV1111" s="136"/>
      <c r="AW1111" s="136"/>
      <c r="AX1111" s="136"/>
      <c r="AY1111" s="136"/>
      <c r="AZ1111" s="136"/>
      <c r="BA1111" s="136"/>
      <c r="BB1111" s="136"/>
      <c r="BC1111" s="136"/>
      <c r="BD1111" s="136"/>
      <c r="BE1111" s="136"/>
      <c r="BF1111" s="136"/>
      <c r="BG1111" s="136"/>
      <c r="BH1111" s="136"/>
      <c r="BI1111" s="136"/>
      <c r="BJ1111" s="136"/>
      <c r="BK1111" s="136"/>
      <c r="BL1111" s="136"/>
      <c r="BM1111" s="136"/>
      <c r="BN1111" s="136"/>
      <c r="BO1111" s="136"/>
      <c r="BP1111" s="136"/>
      <c r="BQ1111" s="136"/>
      <c r="BR1111" s="136"/>
      <c r="BS1111" s="136"/>
      <c r="BT1111" s="136"/>
      <c r="BU1111" s="136"/>
      <c r="BV1111" s="136"/>
      <c r="BW1111" s="136"/>
      <c r="BX1111" s="136"/>
      <c r="BY1111" s="136"/>
      <c r="BZ1111" s="136"/>
      <c r="CA1111" s="136"/>
      <c r="CB1111" s="136"/>
      <c r="CC1111" s="136"/>
      <c r="CD1111" s="136"/>
      <c r="CE1111" s="136"/>
      <c r="CF1111" s="136"/>
      <c r="CG1111" s="136"/>
      <c r="CH1111" s="136"/>
      <c r="CI1111" s="136"/>
      <c r="CJ1111" s="136"/>
      <c r="CK1111" s="136"/>
      <c r="CL1111" s="136"/>
      <c r="CM1111" s="136"/>
      <c r="CN1111" s="136"/>
      <c r="CO1111" s="136"/>
      <c r="CP1111" s="136"/>
      <c r="CQ1111" s="136"/>
      <c r="CR1111" s="136"/>
      <c r="CS1111" s="136"/>
      <c r="CT1111" s="136"/>
      <c r="CU1111" s="136"/>
      <c r="CV1111" s="136"/>
      <c r="CW1111" s="136"/>
      <c r="CX1111" s="136"/>
      <c r="CY1111" s="136"/>
      <c r="CZ1111" s="136"/>
      <c r="DA1111" s="136"/>
      <c r="DB1111" s="136"/>
      <c r="DC1111" s="136"/>
      <c r="DD1111" s="136"/>
      <c r="DE1111" s="136"/>
      <c r="DF1111" s="136"/>
      <c r="DG1111" s="136"/>
      <c r="DH1111" s="136"/>
      <c r="DI1111" s="136"/>
      <c r="DJ1111" s="136"/>
      <c r="DK1111" s="136"/>
      <c r="DL1111" s="136"/>
      <c r="DM1111" s="136"/>
      <c r="DN1111" s="136"/>
      <c r="DO1111" s="136"/>
      <c r="DP1111" s="136"/>
      <c r="DQ1111" s="136"/>
      <c r="DR1111" s="136"/>
      <c r="DS1111" s="136"/>
      <c r="DT1111" s="136"/>
      <c r="DU1111" s="136"/>
      <c r="DV1111" s="136"/>
      <c r="DW1111" s="136"/>
      <c r="DX1111" s="136"/>
      <c r="DY1111" s="136"/>
      <c r="DZ1111" s="136"/>
      <c r="EA1111" s="136"/>
      <c r="EB1111" s="136"/>
      <c r="EC1111" s="136"/>
      <c r="ED1111" s="136"/>
      <c r="EE1111" s="136"/>
      <c r="EF1111" s="136"/>
      <c r="EG1111" s="136"/>
      <c r="EH1111" s="136"/>
      <c r="EI1111" s="136"/>
      <c r="EJ1111" s="136"/>
      <c r="EK1111" s="136"/>
      <c r="EL1111" s="136"/>
      <c r="EM1111" s="136"/>
      <c r="EN1111" s="136"/>
      <c r="EO1111" s="136"/>
      <c r="EP1111" s="136"/>
      <c r="EQ1111" s="136"/>
      <c r="ER1111" s="136"/>
      <c r="ES1111" s="136"/>
      <c r="ET1111" s="136"/>
      <c r="EU1111" s="136"/>
      <c r="EV1111" s="136"/>
      <c r="EW1111" s="136"/>
      <c r="EX1111" s="136"/>
      <c r="EY1111" s="136"/>
      <c r="EZ1111" s="136"/>
      <c r="FA1111" s="136"/>
      <c r="FB1111" s="136"/>
      <c r="FC1111" s="136"/>
      <c r="FD1111" s="136"/>
      <c r="FE1111" s="136"/>
      <c r="FF1111" s="136"/>
      <c r="FG1111" s="136"/>
      <c r="FH1111" s="136"/>
      <c r="FI1111" s="136"/>
      <c r="FJ1111" s="136"/>
      <c r="FK1111" s="136"/>
      <c r="FL1111" s="136"/>
      <c r="FM1111" s="136"/>
      <c r="FN1111" s="136"/>
      <c r="FO1111" s="136"/>
      <c r="FP1111" s="136"/>
      <c r="FQ1111" s="136"/>
      <c r="FR1111" s="136"/>
      <c r="FS1111" s="136"/>
      <c r="FT1111" s="136"/>
      <c r="FU1111" s="136"/>
      <c r="FV1111" s="136"/>
      <c r="FW1111" s="136"/>
      <c r="FX1111" s="136"/>
      <c r="FY1111" s="136"/>
      <c r="FZ1111" s="136"/>
      <c r="GA1111" s="136"/>
      <c r="GB1111" s="136"/>
      <c r="GC1111" s="136"/>
      <c r="GD1111" s="136"/>
      <c r="GE1111" s="136"/>
      <c r="GF1111" s="136"/>
      <c r="GG1111" s="136"/>
      <c r="GH1111" s="136"/>
      <c r="GI1111" s="136"/>
      <c r="GJ1111" s="136"/>
      <c r="GK1111" s="136"/>
      <c r="GL1111" s="136"/>
      <c r="GM1111" s="136"/>
      <c r="GN1111" s="136"/>
      <c r="GO1111" s="136"/>
      <c r="GP1111" s="136"/>
      <c r="GQ1111" s="136"/>
      <c r="GR1111" s="136"/>
      <c r="GS1111" s="136"/>
      <c r="GT1111" s="136"/>
      <c r="GU1111" s="136"/>
      <c r="GV1111" s="136"/>
      <c r="GW1111" s="136"/>
      <c r="GX1111" s="136"/>
      <c r="GY1111" s="136"/>
      <c r="GZ1111" s="136"/>
      <c r="HA1111" s="136"/>
      <c r="HB1111" s="136"/>
      <c r="HC1111" s="136"/>
      <c r="HD1111" s="136"/>
      <c r="HE1111" s="136"/>
      <c r="HF1111" s="136"/>
      <c r="HG1111" s="136"/>
      <c r="HH1111" s="136"/>
      <c r="HI1111" s="136"/>
      <c r="HJ1111" s="136"/>
      <c r="HK1111" s="136"/>
      <c r="HL1111" s="136"/>
      <c r="HM1111" s="136"/>
      <c r="HN1111" s="136"/>
      <c r="HO1111" s="136"/>
      <c r="HP1111" s="136"/>
      <c r="HQ1111" s="136"/>
      <c r="HR1111" s="136"/>
      <c r="HS1111" s="136"/>
      <c r="HT1111" s="136"/>
      <c r="HU1111" s="136"/>
      <c r="HV1111" s="136"/>
      <c r="HW1111" s="136"/>
      <c r="HX1111" s="136"/>
      <c r="HY1111" s="136"/>
      <c r="HZ1111" s="136"/>
      <c r="IA1111" s="136"/>
      <c r="IB1111" s="136"/>
      <c r="IC1111" s="136"/>
      <c r="ID1111" s="136"/>
      <c r="IE1111" s="136"/>
      <c r="IF1111" s="136"/>
      <c r="IG1111" s="136"/>
    </row>
    <row r="1112" spans="1:241" ht="15" customHeight="1" x14ac:dyDescent="0.25">
      <c r="A1112" s="197" t="s">
        <v>683</v>
      </c>
      <c r="B1112" s="205">
        <v>5970243</v>
      </c>
      <c r="C1112" s="205">
        <v>2915545</v>
      </c>
      <c r="D1112" s="205">
        <v>636787</v>
      </c>
      <c r="E1112" s="205">
        <v>1398939</v>
      </c>
      <c r="F1112" s="205">
        <v>1443752</v>
      </c>
      <c r="G1112" s="205">
        <v>209398</v>
      </c>
      <c r="H1112" s="242">
        <v>12574664</v>
      </c>
      <c r="I1112" s="136"/>
      <c r="J1112" s="197" t="s">
        <v>401</v>
      </c>
      <c r="K1112" s="205">
        <v>2171657</v>
      </c>
      <c r="L1112" s="205">
        <v>537586</v>
      </c>
      <c r="M1112" s="205">
        <v>197917</v>
      </c>
      <c r="N1112" s="205">
        <v>507565</v>
      </c>
      <c r="O1112" s="205">
        <v>972931</v>
      </c>
      <c r="P1112" s="205">
        <v>103229</v>
      </c>
      <c r="Q1112" s="242">
        <v>4490885</v>
      </c>
      <c r="R1112" s="136"/>
      <c r="S1112" s="136"/>
      <c r="T1112" s="136"/>
      <c r="U1112" s="136"/>
      <c r="V1112" s="136"/>
      <c r="W1112" s="136"/>
      <c r="X1112" s="136"/>
      <c r="Y1112" s="136"/>
      <c r="Z1112" s="136"/>
      <c r="AA1112" s="136"/>
      <c r="AB1112" s="136"/>
      <c r="AC1112" s="136"/>
      <c r="AD1112" s="136"/>
      <c r="AE1112" s="136"/>
      <c r="AF1112" s="136"/>
      <c r="AG1112" s="136"/>
      <c r="AH1112" s="136"/>
      <c r="AI1112" s="136"/>
      <c r="AJ1112" s="136"/>
      <c r="AK1112" s="136"/>
      <c r="AL1112" s="136"/>
      <c r="AM1112" s="136"/>
      <c r="AN1112" s="136"/>
      <c r="AO1112" s="136"/>
      <c r="AP1112" s="136"/>
      <c r="AQ1112" s="136"/>
      <c r="AR1112" s="136"/>
      <c r="AS1112" s="136"/>
      <c r="AT1112" s="136"/>
      <c r="AU1112" s="136"/>
      <c r="AV1112" s="136"/>
      <c r="AW1112" s="136"/>
      <c r="AX1112" s="136"/>
      <c r="AY1112" s="136"/>
      <c r="AZ1112" s="136"/>
      <c r="BA1112" s="136"/>
      <c r="BB1112" s="136"/>
      <c r="BC1112" s="136"/>
      <c r="BD1112" s="136"/>
      <c r="BE1112" s="136"/>
      <c r="BF1112" s="136"/>
      <c r="BG1112" s="136"/>
      <c r="BH1112" s="136"/>
      <c r="BI1112" s="136"/>
      <c r="BJ1112" s="136"/>
      <c r="BK1112" s="136"/>
      <c r="BL1112" s="136"/>
      <c r="BM1112" s="136"/>
      <c r="BN1112" s="136"/>
      <c r="BO1112" s="136"/>
      <c r="BP1112" s="136"/>
      <c r="BQ1112" s="136"/>
      <c r="BR1112" s="136"/>
      <c r="BS1112" s="136"/>
      <c r="BT1112" s="136"/>
      <c r="BU1112" s="136"/>
      <c r="BV1112" s="136"/>
      <c r="BW1112" s="136"/>
      <c r="BX1112" s="136"/>
      <c r="BY1112" s="136"/>
      <c r="BZ1112" s="136"/>
      <c r="CA1112" s="136"/>
      <c r="CB1112" s="136"/>
      <c r="CC1112" s="136"/>
      <c r="CD1112" s="136"/>
      <c r="CE1112" s="136"/>
      <c r="CF1112" s="136"/>
      <c r="CG1112" s="136"/>
      <c r="CH1112" s="136"/>
      <c r="CI1112" s="136"/>
      <c r="CJ1112" s="136"/>
      <c r="CK1112" s="136"/>
      <c r="CL1112" s="136"/>
      <c r="CM1112" s="136"/>
      <c r="CN1112" s="136"/>
      <c r="CO1112" s="136"/>
      <c r="CP1112" s="136"/>
      <c r="CQ1112" s="136"/>
      <c r="CR1112" s="136"/>
      <c r="CS1112" s="136"/>
      <c r="CT1112" s="136"/>
      <c r="CU1112" s="136"/>
      <c r="CV1112" s="136"/>
      <c r="CW1112" s="136"/>
      <c r="CX1112" s="136"/>
      <c r="CY1112" s="136"/>
      <c r="CZ1112" s="136"/>
      <c r="DA1112" s="136"/>
      <c r="DB1112" s="136"/>
      <c r="DC1112" s="136"/>
      <c r="DD1112" s="136"/>
      <c r="DE1112" s="136"/>
      <c r="DF1112" s="136"/>
      <c r="DG1112" s="136"/>
      <c r="DH1112" s="136"/>
      <c r="DI1112" s="136"/>
      <c r="DJ1112" s="136"/>
      <c r="DK1112" s="136"/>
      <c r="DL1112" s="136"/>
      <c r="DM1112" s="136"/>
      <c r="DN1112" s="136"/>
      <c r="DO1112" s="136"/>
      <c r="DP1112" s="136"/>
      <c r="DQ1112" s="136"/>
      <c r="DR1112" s="136"/>
      <c r="DS1112" s="136"/>
      <c r="DT1112" s="136"/>
      <c r="DU1112" s="136"/>
      <c r="DV1112" s="136"/>
      <c r="DW1112" s="136"/>
      <c r="DX1112" s="136"/>
      <c r="DY1112" s="136"/>
      <c r="DZ1112" s="136"/>
      <c r="EA1112" s="136"/>
      <c r="EB1112" s="136"/>
      <c r="EC1112" s="136"/>
      <c r="ED1112" s="136"/>
      <c r="EE1112" s="136"/>
      <c r="EF1112" s="136"/>
      <c r="EG1112" s="136"/>
      <c r="EH1112" s="136"/>
      <c r="EI1112" s="136"/>
      <c r="EJ1112" s="136"/>
      <c r="EK1112" s="136"/>
      <c r="EL1112" s="136"/>
      <c r="EM1112" s="136"/>
      <c r="EN1112" s="136"/>
      <c r="EO1112" s="136"/>
      <c r="EP1112" s="136"/>
      <c r="EQ1112" s="136"/>
      <c r="ER1112" s="136"/>
      <c r="ES1112" s="136"/>
      <c r="ET1112" s="136"/>
      <c r="EU1112" s="136"/>
      <c r="EV1112" s="136"/>
      <c r="EW1112" s="136"/>
      <c r="EX1112" s="136"/>
      <c r="EY1112" s="136"/>
      <c r="EZ1112" s="136"/>
      <c r="FA1112" s="136"/>
      <c r="FB1112" s="136"/>
      <c r="FC1112" s="136"/>
      <c r="FD1112" s="136"/>
      <c r="FE1112" s="136"/>
      <c r="FF1112" s="136"/>
      <c r="FG1112" s="136"/>
      <c r="FH1112" s="136"/>
      <c r="FI1112" s="136"/>
      <c r="FJ1112" s="136"/>
      <c r="FK1112" s="136"/>
      <c r="FL1112" s="136"/>
      <c r="FM1112" s="136"/>
      <c r="FN1112" s="136"/>
      <c r="FO1112" s="136"/>
      <c r="FP1112" s="136"/>
      <c r="FQ1112" s="136"/>
      <c r="FR1112" s="136"/>
      <c r="FS1112" s="136"/>
      <c r="FT1112" s="136"/>
      <c r="FU1112" s="136"/>
      <c r="FV1112" s="136"/>
      <c r="FW1112" s="136"/>
      <c r="FX1112" s="136"/>
      <c r="FY1112" s="136"/>
      <c r="FZ1112" s="136"/>
      <c r="GA1112" s="136"/>
      <c r="GB1112" s="136"/>
      <c r="GC1112" s="136"/>
      <c r="GD1112" s="136"/>
      <c r="GE1112" s="136"/>
      <c r="GF1112" s="136"/>
      <c r="GG1112" s="136"/>
      <c r="GH1112" s="136"/>
      <c r="GI1112" s="136"/>
      <c r="GJ1112" s="136"/>
      <c r="GK1112" s="136"/>
      <c r="GL1112" s="136"/>
      <c r="GM1112" s="136"/>
      <c r="GN1112" s="136"/>
      <c r="GO1112" s="136"/>
      <c r="GP1112" s="136"/>
      <c r="GQ1112" s="136"/>
      <c r="GR1112" s="136"/>
      <c r="GS1112" s="136"/>
      <c r="GT1112" s="136"/>
      <c r="GU1112" s="136"/>
      <c r="GV1112" s="136"/>
      <c r="GW1112" s="136"/>
      <c r="GX1112" s="136"/>
      <c r="GY1112" s="136"/>
      <c r="GZ1112" s="136"/>
      <c r="HA1112" s="136"/>
      <c r="HB1112" s="136"/>
      <c r="HC1112" s="136"/>
      <c r="HD1112" s="136"/>
      <c r="HE1112" s="136"/>
      <c r="HF1112" s="136"/>
      <c r="HG1112" s="136"/>
      <c r="HH1112" s="136"/>
      <c r="HI1112" s="136"/>
      <c r="HJ1112" s="136"/>
      <c r="HK1112" s="136"/>
      <c r="HL1112" s="136"/>
      <c r="HM1112" s="136"/>
      <c r="HN1112" s="136"/>
      <c r="HO1112" s="136"/>
      <c r="HP1112" s="136"/>
      <c r="HQ1112" s="136"/>
      <c r="HR1112" s="136"/>
      <c r="HS1112" s="136"/>
      <c r="HT1112" s="136"/>
      <c r="HU1112" s="136"/>
      <c r="HV1112" s="136"/>
      <c r="HW1112" s="136"/>
      <c r="HX1112" s="136"/>
      <c r="HY1112" s="136"/>
      <c r="HZ1112" s="136"/>
      <c r="IA1112" s="136"/>
      <c r="IB1112" s="136"/>
      <c r="IC1112" s="136"/>
      <c r="ID1112" s="136"/>
      <c r="IE1112" s="136"/>
      <c r="IF1112" s="136"/>
      <c r="IG1112" s="136"/>
    </row>
    <row r="1113" spans="1:241" ht="15" customHeight="1" x14ac:dyDescent="0.25">
      <c r="A1113" s="197" t="s">
        <v>686</v>
      </c>
      <c r="B1113" s="205">
        <v>4279178</v>
      </c>
      <c r="C1113" s="205">
        <v>2322532</v>
      </c>
      <c r="D1113" s="205">
        <v>562209</v>
      </c>
      <c r="E1113" s="205">
        <v>1299269</v>
      </c>
      <c r="F1113" s="205">
        <v>1251034</v>
      </c>
      <c r="G1113" s="205">
        <v>221865</v>
      </c>
      <c r="H1113" s="242">
        <v>9936087</v>
      </c>
      <c r="I1113" s="136"/>
      <c r="J1113" s="197" t="s">
        <v>757</v>
      </c>
      <c r="K1113" s="205">
        <v>1292103</v>
      </c>
      <c r="L1113" s="205">
        <v>905794</v>
      </c>
      <c r="M1113" s="205">
        <v>148963</v>
      </c>
      <c r="N1113" s="205">
        <v>442448</v>
      </c>
      <c r="O1113" s="205">
        <v>598647</v>
      </c>
      <c r="P1113" s="205">
        <v>132673</v>
      </c>
      <c r="Q1113" s="242">
        <v>3520628</v>
      </c>
      <c r="R1113" s="136"/>
      <c r="S1113" s="136"/>
      <c r="T1113" s="136"/>
      <c r="U1113" s="136"/>
      <c r="V1113" s="136"/>
      <c r="W1113" s="136"/>
      <c r="X1113" s="136"/>
      <c r="Y1113" s="136"/>
      <c r="Z1113" s="136"/>
      <c r="AA1113" s="136"/>
      <c r="AB1113" s="136"/>
      <c r="AC1113" s="136"/>
      <c r="AD1113" s="136"/>
      <c r="AE1113" s="136"/>
      <c r="AF1113" s="136"/>
      <c r="AG1113" s="136"/>
      <c r="AH1113" s="136"/>
      <c r="AI1113" s="136"/>
      <c r="AJ1113" s="136"/>
      <c r="AK1113" s="136"/>
      <c r="AL1113" s="136"/>
      <c r="AM1113" s="136"/>
      <c r="AN1113" s="136"/>
      <c r="AO1113" s="136"/>
      <c r="AP1113" s="136"/>
      <c r="AQ1113" s="136"/>
      <c r="AR1113" s="136"/>
      <c r="AS1113" s="136"/>
      <c r="AT1113" s="136"/>
      <c r="AU1113" s="136"/>
      <c r="AV1113" s="136"/>
      <c r="AW1113" s="136"/>
      <c r="AX1113" s="136"/>
      <c r="AY1113" s="136"/>
      <c r="AZ1113" s="136"/>
      <c r="BA1113" s="136"/>
      <c r="BB1113" s="136"/>
      <c r="BC1113" s="136"/>
      <c r="BD1113" s="136"/>
      <c r="BE1113" s="136"/>
      <c r="BF1113" s="136"/>
      <c r="BG1113" s="136"/>
      <c r="BH1113" s="136"/>
      <c r="BI1113" s="136"/>
      <c r="BJ1113" s="136"/>
      <c r="BK1113" s="136"/>
      <c r="BL1113" s="136"/>
      <c r="BM1113" s="136"/>
      <c r="BN1113" s="136"/>
      <c r="BO1113" s="136"/>
      <c r="BP1113" s="136"/>
      <c r="BQ1113" s="136"/>
      <c r="BR1113" s="136"/>
      <c r="BS1113" s="136"/>
      <c r="BT1113" s="136"/>
      <c r="BU1113" s="136"/>
      <c r="BV1113" s="136"/>
      <c r="BW1113" s="136"/>
      <c r="BX1113" s="136"/>
      <c r="BY1113" s="136"/>
      <c r="BZ1113" s="136"/>
      <c r="CA1113" s="136"/>
      <c r="CB1113" s="136"/>
      <c r="CC1113" s="136"/>
      <c r="CD1113" s="136"/>
      <c r="CE1113" s="136"/>
      <c r="CF1113" s="136"/>
      <c r="CG1113" s="136"/>
      <c r="CH1113" s="136"/>
      <c r="CI1113" s="136"/>
      <c r="CJ1113" s="136"/>
      <c r="CK1113" s="136"/>
      <c r="CL1113" s="136"/>
      <c r="CM1113" s="136"/>
      <c r="CN1113" s="136"/>
      <c r="CO1113" s="136"/>
      <c r="CP1113" s="136"/>
      <c r="CQ1113" s="136"/>
      <c r="CR1113" s="136"/>
      <c r="CS1113" s="136"/>
      <c r="CT1113" s="136"/>
      <c r="CU1113" s="136"/>
      <c r="CV1113" s="136"/>
      <c r="CW1113" s="136"/>
      <c r="CX1113" s="136"/>
      <c r="CY1113" s="136"/>
      <c r="CZ1113" s="136"/>
      <c r="DA1113" s="136"/>
      <c r="DB1113" s="136"/>
      <c r="DC1113" s="136"/>
      <c r="DD1113" s="136"/>
      <c r="DE1113" s="136"/>
      <c r="DF1113" s="136"/>
      <c r="DG1113" s="136"/>
      <c r="DH1113" s="136"/>
      <c r="DI1113" s="136"/>
      <c r="DJ1113" s="136"/>
      <c r="DK1113" s="136"/>
      <c r="DL1113" s="136"/>
      <c r="DM1113" s="136"/>
      <c r="DN1113" s="136"/>
      <c r="DO1113" s="136"/>
      <c r="DP1113" s="136"/>
      <c r="DQ1113" s="136"/>
      <c r="DR1113" s="136"/>
      <c r="DS1113" s="136"/>
      <c r="DT1113" s="136"/>
      <c r="DU1113" s="136"/>
      <c r="DV1113" s="136"/>
      <c r="DW1113" s="136"/>
      <c r="DX1113" s="136"/>
      <c r="DY1113" s="136"/>
      <c r="DZ1113" s="136"/>
      <c r="EA1113" s="136"/>
      <c r="EB1113" s="136"/>
      <c r="EC1113" s="136"/>
      <c r="ED1113" s="136"/>
      <c r="EE1113" s="136"/>
      <c r="EF1113" s="136"/>
      <c r="EG1113" s="136"/>
      <c r="EH1113" s="136"/>
      <c r="EI1113" s="136"/>
      <c r="EJ1113" s="136"/>
      <c r="EK1113" s="136"/>
      <c r="EL1113" s="136"/>
      <c r="EM1113" s="136"/>
      <c r="EN1113" s="136"/>
      <c r="EO1113" s="136"/>
      <c r="EP1113" s="136"/>
      <c r="EQ1113" s="136"/>
      <c r="ER1113" s="136"/>
      <c r="ES1113" s="136"/>
      <c r="ET1113" s="136"/>
      <c r="EU1113" s="136"/>
      <c r="EV1113" s="136"/>
      <c r="EW1113" s="136"/>
      <c r="EX1113" s="136"/>
      <c r="EY1113" s="136"/>
      <c r="EZ1113" s="136"/>
      <c r="FA1113" s="136"/>
      <c r="FB1113" s="136"/>
      <c r="FC1113" s="136"/>
      <c r="FD1113" s="136"/>
      <c r="FE1113" s="136"/>
      <c r="FF1113" s="136"/>
      <c r="FG1113" s="136"/>
      <c r="FH1113" s="136"/>
      <c r="FI1113" s="136"/>
      <c r="FJ1113" s="136"/>
      <c r="FK1113" s="136"/>
      <c r="FL1113" s="136"/>
      <c r="FM1113" s="136"/>
      <c r="FN1113" s="136"/>
      <c r="FO1113" s="136"/>
      <c r="FP1113" s="136"/>
      <c r="FQ1113" s="136"/>
      <c r="FR1113" s="136"/>
      <c r="FS1113" s="136"/>
      <c r="FT1113" s="136"/>
      <c r="FU1113" s="136"/>
      <c r="FV1113" s="136"/>
      <c r="FW1113" s="136"/>
      <c r="FX1113" s="136"/>
      <c r="FY1113" s="136"/>
      <c r="FZ1113" s="136"/>
      <c r="GA1113" s="136"/>
      <c r="GB1113" s="136"/>
      <c r="GC1113" s="136"/>
      <c r="GD1113" s="136"/>
      <c r="GE1113" s="136"/>
      <c r="GF1113" s="136"/>
      <c r="GG1113" s="136"/>
      <c r="GH1113" s="136"/>
      <c r="GI1113" s="136"/>
      <c r="GJ1113" s="136"/>
      <c r="GK1113" s="136"/>
      <c r="GL1113" s="136"/>
      <c r="GM1113" s="136"/>
      <c r="GN1113" s="136"/>
      <c r="GO1113" s="136"/>
      <c r="GP1113" s="136"/>
      <c r="GQ1113" s="136"/>
      <c r="GR1113" s="136"/>
      <c r="GS1113" s="136"/>
      <c r="GT1113" s="136"/>
      <c r="GU1113" s="136"/>
      <c r="GV1113" s="136"/>
      <c r="GW1113" s="136"/>
      <c r="GX1113" s="136"/>
      <c r="GY1113" s="136"/>
      <c r="GZ1113" s="136"/>
      <c r="HA1113" s="136"/>
      <c r="HB1113" s="136"/>
      <c r="HC1113" s="136"/>
      <c r="HD1113" s="136"/>
      <c r="HE1113" s="136"/>
      <c r="HF1113" s="136"/>
      <c r="HG1113" s="136"/>
      <c r="HH1113" s="136"/>
      <c r="HI1113" s="136"/>
      <c r="HJ1113" s="136"/>
      <c r="HK1113" s="136"/>
      <c r="HL1113" s="136"/>
      <c r="HM1113" s="136"/>
      <c r="HN1113" s="136"/>
      <c r="HO1113" s="136"/>
      <c r="HP1113" s="136"/>
      <c r="HQ1113" s="136"/>
      <c r="HR1113" s="136"/>
      <c r="HS1113" s="136"/>
      <c r="HT1113" s="136"/>
      <c r="HU1113" s="136"/>
      <c r="HV1113" s="136"/>
      <c r="HW1113" s="136"/>
      <c r="HX1113" s="136"/>
      <c r="HY1113" s="136"/>
      <c r="HZ1113" s="136"/>
      <c r="IA1113" s="136"/>
      <c r="IB1113" s="136"/>
      <c r="IC1113" s="136"/>
      <c r="ID1113" s="136"/>
      <c r="IE1113" s="136"/>
      <c r="IF1113" s="136"/>
      <c r="IG1113" s="136"/>
    </row>
    <row r="1114" spans="1:241" ht="15" customHeight="1" x14ac:dyDescent="0.25">
      <c r="A1114" s="197" t="s">
        <v>687</v>
      </c>
      <c r="B1114" s="205">
        <v>6053880</v>
      </c>
      <c r="C1114" s="205">
        <v>2540678</v>
      </c>
      <c r="D1114" s="205">
        <v>698460</v>
      </c>
      <c r="E1114" s="205">
        <v>1695028</v>
      </c>
      <c r="F1114" s="205">
        <v>1362348</v>
      </c>
      <c r="G1114" s="205">
        <v>269389</v>
      </c>
      <c r="H1114" s="242">
        <v>12619783</v>
      </c>
      <c r="I1114" s="136"/>
      <c r="J1114" s="197" t="s">
        <v>403</v>
      </c>
      <c r="K1114" s="205">
        <v>2407269</v>
      </c>
      <c r="L1114" s="205">
        <v>1206419</v>
      </c>
      <c r="M1114" s="205">
        <v>407669</v>
      </c>
      <c r="N1114" s="205">
        <v>749038</v>
      </c>
      <c r="O1114" s="205">
        <v>1185620</v>
      </c>
      <c r="P1114" s="205">
        <v>207132</v>
      </c>
      <c r="Q1114" s="242">
        <v>6163147</v>
      </c>
      <c r="R1114" s="136"/>
      <c r="S1114" s="136"/>
      <c r="T1114" s="136"/>
      <c r="U1114" s="136"/>
      <c r="V1114" s="136"/>
      <c r="W1114" s="136"/>
      <c r="X1114" s="136"/>
      <c r="Y1114" s="136"/>
      <c r="Z1114" s="136"/>
      <c r="AA1114" s="136"/>
      <c r="AB1114" s="136"/>
      <c r="AC1114" s="136"/>
      <c r="AD1114" s="136"/>
      <c r="AE1114" s="136"/>
      <c r="AF1114" s="136"/>
      <c r="AG1114" s="136"/>
      <c r="AH1114" s="136"/>
      <c r="AI1114" s="136"/>
      <c r="AJ1114" s="136"/>
      <c r="AK1114" s="136"/>
      <c r="AL1114" s="136"/>
      <c r="AM1114" s="136"/>
      <c r="AN1114" s="136"/>
      <c r="AO1114" s="136"/>
      <c r="AP1114" s="136"/>
      <c r="AQ1114" s="136"/>
      <c r="AR1114" s="136"/>
      <c r="AS1114" s="136"/>
      <c r="AT1114" s="136"/>
      <c r="AU1114" s="136"/>
      <c r="AV1114" s="136"/>
      <c r="AW1114" s="136"/>
      <c r="AX1114" s="136"/>
      <c r="AY1114" s="136"/>
      <c r="AZ1114" s="136"/>
      <c r="BA1114" s="136"/>
      <c r="BB1114" s="136"/>
      <c r="BC1114" s="136"/>
      <c r="BD1114" s="136"/>
      <c r="BE1114" s="136"/>
      <c r="BF1114" s="136"/>
      <c r="BG1114" s="136"/>
      <c r="BH1114" s="136"/>
      <c r="BI1114" s="136"/>
      <c r="BJ1114" s="136"/>
      <c r="BK1114" s="136"/>
      <c r="BL1114" s="136"/>
      <c r="BM1114" s="136"/>
      <c r="BN1114" s="136"/>
      <c r="BO1114" s="136"/>
      <c r="BP1114" s="136"/>
      <c r="BQ1114" s="136"/>
      <c r="BR1114" s="136"/>
      <c r="BS1114" s="136"/>
      <c r="BT1114" s="136"/>
      <c r="BU1114" s="136"/>
      <c r="BV1114" s="136"/>
      <c r="BW1114" s="136"/>
      <c r="BX1114" s="136"/>
      <c r="BY1114" s="136"/>
      <c r="BZ1114" s="136"/>
      <c r="CA1114" s="136"/>
      <c r="CB1114" s="136"/>
      <c r="CC1114" s="136"/>
      <c r="CD1114" s="136"/>
      <c r="CE1114" s="136"/>
      <c r="CF1114" s="136"/>
      <c r="CG1114" s="136"/>
      <c r="CH1114" s="136"/>
      <c r="CI1114" s="136"/>
      <c r="CJ1114" s="136"/>
      <c r="CK1114" s="136"/>
      <c r="CL1114" s="136"/>
      <c r="CM1114" s="136"/>
      <c r="CN1114" s="136"/>
      <c r="CO1114" s="136"/>
      <c r="CP1114" s="136"/>
      <c r="CQ1114" s="136"/>
      <c r="CR1114" s="136"/>
      <c r="CS1114" s="136"/>
      <c r="CT1114" s="136"/>
      <c r="CU1114" s="136"/>
      <c r="CV1114" s="136"/>
      <c r="CW1114" s="136"/>
      <c r="CX1114" s="136"/>
      <c r="CY1114" s="136"/>
      <c r="CZ1114" s="136"/>
      <c r="DA1114" s="136"/>
      <c r="DB1114" s="136"/>
      <c r="DC1114" s="136"/>
      <c r="DD1114" s="136"/>
      <c r="DE1114" s="136"/>
      <c r="DF1114" s="136"/>
      <c r="DG1114" s="136"/>
      <c r="DH1114" s="136"/>
      <c r="DI1114" s="136"/>
      <c r="DJ1114" s="136"/>
      <c r="DK1114" s="136"/>
      <c r="DL1114" s="136"/>
      <c r="DM1114" s="136"/>
      <c r="DN1114" s="136"/>
      <c r="DO1114" s="136"/>
      <c r="DP1114" s="136"/>
      <c r="DQ1114" s="136"/>
      <c r="DR1114" s="136"/>
      <c r="DS1114" s="136"/>
      <c r="DT1114" s="136"/>
      <c r="DU1114" s="136"/>
      <c r="DV1114" s="136"/>
      <c r="DW1114" s="136"/>
      <c r="DX1114" s="136"/>
      <c r="DY1114" s="136"/>
      <c r="DZ1114" s="136"/>
      <c r="EA1114" s="136"/>
      <c r="EB1114" s="136"/>
      <c r="EC1114" s="136"/>
      <c r="ED1114" s="136"/>
      <c r="EE1114" s="136"/>
      <c r="EF1114" s="136"/>
      <c r="EG1114" s="136"/>
      <c r="EH1114" s="136"/>
      <c r="EI1114" s="136"/>
      <c r="EJ1114" s="136"/>
      <c r="EK1114" s="136"/>
      <c r="EL1114" s="136"/>
      <c r="EM1114" s="136"/>
      <c r="EN1114" s="136"/>
      <c r="EO1114" s="136"/>
      <c r="EP1114" s="136"/>
      <c r="EQ1114" s="136"/>
      <c r="ER1114" s="136"/>
      <c r="ES1114" s="136"/>
      <c r="ET1114" s="136"/>
      <c r="EU1114" s="136"/>
      <c r="EV1114" s="136"/>
      <c r="EW1114" s="136"/>
      <c r="EX1114" s="136"/>
      <c r="EY1114" s="136"/>
      <c r="EZ1114" s="136"/>
      <c r="FA1114" s="136"/>
      <c r="FB1114" s="136"/>
      <c r="FC1114" s="136"/>
      <c r="FD1114" s="136"/>
      <c r="FE1114" s="136"/>
      <c r="FF1114" s="136"/>
      <c r="FG1114" s="136"/>
      <c r="FH1114" s="136"/>
      <c r="FI1114" s="136"/>
      <c r="FJ1114" s="136"/>
      <c r="FK1114" s="136"/>
      <c r="FL1114" s="136"/>
      <c r="FM1114" s="136"/>
      <c r="FN1114" s="136"/>
      <c r="FO1114" s="136"/>
      <c r="FP1114" s="136"/>
      <c r="FQ1114" s="136"/>
      <c r="FR1114" s="136"/>
      <c r="FS1114" s="136"/>
      <c r="FT1114" s="136"/>
      <c r="FU1114" s="136"/>
      <c r="FV1114" s="136"/>
      <c r="FW1114" s="136"/>
      <c r="FX1114" s="136"/>
      <c r="FY1114" s="136"/>
      <c r="FZ1114" s="136"/>
      <c r="GA1114" s="136"/>
      <c r="GB1114" s="136"/>
      <c r="GC1114" s="136"/>
      <c r="GD1114" s="136"/>
      <c r="GE1114" s="136"/>
      <c r="GF1114" s="136"/>
      <c r="GG1114" s="136"/>
      <c r="GH1114" s="136"/>
      <c r="GI1114" s="136"/>
      <c r="GJ1114" s="136"/>
      <c r="GK1114" s="136"/>
      <c r="GL1114" s="136"/>
      <c r="GM1114" s="136"/>
      <c r="GN1114" s="136"/>
      <c r="GO1114" s="136"/>
      <c r="GP1114" s="136"/>
      <c r="GQ1114" s="136"/>
      <c r="GR1114" s="136"/>
      <c r="GS1114" s="136"/>
      <c r="GT1114" s="136"/>
      <c r="GU1114" s="136"/>
      <c r="GV1114" s="136"/>
      <c r="GW1114" s="136"/>
      <c r="GX1114" s="136"/>
      <c r="GY1114" s="136"/>
      <c r="GZ1114" s="136"/>
      <c r="HA1114" s="136"/>
      <c r="HB1114" s="136"/>
      <c r="HC1114" s="136"/>
      <c r="HD1114" s="136"/>
      <c r="HE1114" s="136"/>
      <c r="HF1114" s="136"/>
      <c r="HG1114" s="136"/>
      <c r="HH1114" s="136"/>
      <c r="HI1114" s="136"/>
      <c r="HJ1114" s="136"/>
      <c r="HK1114" s="136"/>
      <c r="HL1114" s="136"/>
      <c r="HM1114" s="136"/>
      <c r="HN1114" s="136"/>
      <c r="HO1114" s="136"/>
      <c r="HP1114" s="136"/>
      <c r="HQ1114" s="136"/>
      <c r="HR1114" s="136"/>
      <c r="HS1114" s="136"/>
      <c r="HT1114" s="136"/>
      <c r="HU1114" s="136"/>
      <c r="HV1114" s="136"/>
      <c r="HW1114" s="136"/>
      <c r="HX1114" s="136"/>
      <c r="HY1114" s="136"/>
      <c r="HZ1114" s="136"/>
      <c r="IA1114" s="136"/>
      <c r="IB1114" s="136"/>
      <c r="IC1114" s="136"/>
      <c r="ID1114" s="136"/>
      <c r="IE1114" s="136"/>
      <c r="IF1114" s="136"/>
      <c r="IG1114" s="136"/>
    </row>
    <row r="1115" spans="1:241" ht="15" customHeight="1" x14ac:dyDescent="0.25">
      <c r="A1115" s="197" t="s">
        <v>751</v>
      </c>
      <c r="B1115" s="205">
        <v>8118091</v>
      </c>
      <c r="C1115" s="205">
        <v>3123318</v>
      </c>
      <c r="D1115" s="205">
        <v>842763</v>
      </c>
      <c r="E1115" s="205">
        <v>1732078</v>
      </c>
      <c r="F1115" s="205">
        <v>1688217</v>
      </c>
      <c r="G1115" s="205">
        <v>287552</v>
      </c>
      <c r="H1115" s="242">
        <v>15792019</v>
      </c>
      <c r="I1115" s="136"/>
      <c r="J1115" s="197" t="s">
        <v>404</v>
      </c>
      <c r="K1115" s="205">
        <v>2404215</v>
      </c>
      <c r="L1115" s="205">
        <v>1288046</v>
      </c>
      <c r="M1115" s="205">
        <v>477413</v>
      </c>
      <c r="N1115" s="205">
        <v>722137</v>
      </c>
      <c r="O1115" s="205">
        <v>1068064</v>
      </c>
      <c r="P1115" s="205">
        <v>276816</v>
      </c>
      <c r="Q1115" s="242">
        <v>6236691</v>
      </c>
      <c r="R1115" s="136"/>
      <c r="S1115" s="136"/>
      <c r="T1115" s="136"/>
      <c r="U1115" s="136"/>
      <c r="V1115" s="136"/>
      <c r="W1115" s="136"/>
      <c r="X1115" s="136"/>
      <c r="Y1115" s="136"/>
      <c r="Z1115" s="136"/>
      <c r="AA1115" s="136"/>
      <c r="AB1115" s="136"/>
      <c r="AC1115" s="136"/>
      <c r="AD1115" s="136"/>
      <c r="AE1115" s="136"/>
      <c r="AF1115" s="136"/>
      <c r="AG1115" s="136"/>
      <c r="AH1115" s="136"/>
      <c r="AI1115" s="136"/>
      <c r="AJ1115" s="136"/>
      <c r="AK1115" s="136"/>
      <c r="AL1115" s="136"/>
      <c r="AM1115" s="136"/>
      <c r="AN1115" s="136"/>
      <c r="AO1115" s="136"/>
      <c r="AP1115" s="136"/>
      <c r="AQ1115" s="136"/>
      <c r="AR1115" s="136"/>
      <c r="AS1115" s="136"/>
      <c r="AT1115" s="136"/>
      <c r="AU1115" s="136"/>
      <c r="AV1115" s="136"/>
      <c r="AW1115" s="136"/>
      <c r="AX1115" s="136"/>
      <c r="AY1115" s="136"/>
      <c r="AZ1115" s="136"/>
      <c r="BA1115" s="136"/>
      <c r="BB1115" s="136"/>
      <c r="BC1115" s="136"/>
      <c r="BD1115" s="136"/>
      <c r="BE1115" s="136"/>
      <c r="BF1115" s="136"/>
      <c r="BG1115" s="136"/>
      <c r="BH1115" s="136"/>
      <c r="BI1115" s="136"/>
      <c r="BJ1115" s="136"/>
      <c r="BK1115" s="136"/>
      <c r="BL1115" s="136"/>
      <c r="BM1115" s="136"/>
      <c r="BN1115" s="136"/>
      <c r="BO1115" s="136"/>
      <c r="BP1115" s="136"/>
      <c r="BQ1115" s="136"/>
      <c r="BR1115" s="136"/>
      <c r="BS1115" s="136"/>
      <c r="BT1115" s="136"/>
      <c r="BU1115" s="136"/>
      <c r="BV1115" s="136"/>
      <c r="BW1115" s="136"/>
      <c r="BX1115" s="136"/>
      <c r="BY1115" s="136"/>
      <c r="BZ1115" s="136"/>
      <c r="CA1115" s="136"/>
      <c r="CB1115" s="136"/>
      <c r="CC1115" s="136"/>
      <c r="CD1115" s="136"/>
      <c r="CE1115" s="136"/>
      <c r="CF1115" s="136"/>
      <c r="CG1115" s="136"/>
      <c r="CH1115" s="136"/>
      <c r="CI1115" s="136"/>
      <c r="CJ1115" s="136"/>
      <c r="CK1115" s="136"/>
      <c r="CL1115" s="136"/>
      <c r="CM1115" s="136"/>
      <c r="CN1115" s="136"/>
      <c r="CO1115" s="136"/>
      <c r="CP1115" s="136"/>
      <c r="CQ1115" s="136"/>
      <c r="CR1115" s="136"/>
      <c r="CS1115" s="136"/>
      <c r="CT1115" s="136"/>
      <c r="CU1115" s="136"/>
      <c r="CV1115" s="136"/>
      <c r="CW1115" s="136"/>
      <c r="CX1115" s="136"/>
      <c r="CY1115" s="136"/>
      <c r="CZ1115" s="136"/>
      <c r="DA1115" s="136"/>
      <c r="DB1115" s="136"/>
      <c r="DC1115" s="136"/>
      <c r="DD1115" s="136"/>
      <c r="DE1115" s="136"/>
      <c r="DF1115" s="136"/>
      <c r="DG1115" s="136"/>
      <c r="DH1115" s="136"/>
      <c r="DI1115" s="136"/>
      <c r="DJ1115" s="136"/>
      <c r="DK1115" s="136"/>
      <c r="DL1115" s="136"/>
      <c r="DM1115" s="136"/>
      <c r="DN1115" s="136"/>
      <c r="DO1115" s="136"/>
      <c r="DP1115" s="136"/>
      <c r="DQ1115" s="136"/>
      <c r="DR1115" s="136"/>
      <c r="DS1115" s="136"/>
      <c r="DT1115" s="136"/>
      <c r="DU1115" s="136"/>
      <c r="DV1115" s="136"/>
      <c r="DW1115" s="136"/>
      <c r="DX1115" s="136"/>
      <c r="DY1115" s="136"/>
      <c r="DZ1115" s="136"/>
      <c r="EA1115" s="136"/>
      <c r="EB1115" s="136"/>
      <c r="EC1115" s="136"/>
      <c r="ED1115" s="136"/>
      <c r="EE1115" s="136"/>
      <c r="EF1115" s="136"/>
      <c r="EG1115" s="136"/>
      <c r="EH1115" s="136"/>
      <c r="EI1115" s="136"/>
      <c r="EJ1115" s="136"/>
      <c r="EK1115" s="136"/>
      <c r="EL1115" s="136"/>
      <c r="EM1115" s="136"/>
      <c r="EN1115" s="136"/>
      <c r="EO1115" s="136"/>
      <c r="EP1115" s="136"/>
      <c r="EQ1115" s="136"/>
      <c r="ER1115" s="136"/>
      <c r="ES1115" s="136"/>
      <c r="ET1115" s="136"/>
      <c r="EU1115" s="136"/>
      <c r="EV1115" s="136"/>
      <c r="EW1115" s="136"/>
      <c r="EX1115" s="136"/>
      <c r="EY1115" s="136"/>
      <c r="EZ1115" s="136"/>
      <c r="FA1115" s="136"/>
      <c r="FB1115" s="136"/>
      <c r="FC1115" s="136"/>
      <c r="FD1115" s="136"/>
      <c r="FE1115" s="136"/>
      <c r="FF1115" s="136"/>
      <c r="FG1115" s="136"/>
      <c r="FH1115" s="136"/>
      <c r="FI1115" s="136"/>
      <c r="FJ1115" s="136"/>
      <c r="FK1115" s="136"/>
      <c r="FL1115" s="136"/>
      <c r="FM1115" s="136"/>
      <c r="FN1115" s="136"/>
      <c r="FO1115" s="136"/>
      <c r="FP1115" s="136"/>
      <c r="FQ1115" s="136"/>
      <c r="FR1115" s="136"/>
      <c r="FS1115" s="136"/>
      <c r="FT1115" s="136"/>
      <c r="FU1115" s="136"/>
      <c r="FV1115" s="136"/>
      <c r="FW1115" s="136"/>
      <c r="FX1115" s="136"/>
      <c r="FY1115" s="136"/>
      <c r="FZ1115" s="136"/>
      <c r="GA1115" s="136"/>
      <c r="GB1115" s="136"/>
      <c r="GC1115" s="136"/>
      <c r="GD1115" s="136"/>
      <c r="GE1115" s="136"/>
      <c r="GF1115" s="136"/>
      <c r="GG1115" s="136"/>
      <c r="GH1115" s="136"/>
      <c r="GI1115" s="136"/>
      <c r="GJ1115" s="136"/>
      <c r="GK1115" s="136"/>
      <c r="GL1115" s="136"/>
      <c r="GM1115" s="136"/>
      <c r="GN1115" s="136"/>
      <c r="GO1115" s="136"/>
      <c r="GP1115" s="136"/>
      <c r="GQ1115" s="136"/>
      <c r="GR1115" s="136"/>
      <c r="GS1115" s="136"/>
      <c r="GT1115" s="136"/>
      <c r="GU1115" s="136"/>
      <c r="GV1115" s="136"/>
      <c r="GW1115" s="136"/>
      <c r="GX1115" s="136"/>
      <c r="GY1115" s="136"/>
      <c r="GZ1115" s="136"/>
      <c r="HA1115" s="136"/>
      <c r="HB1115" s="136"/>
      <c r="HC1115" s="136"/>
      <c r="HD1115" s="136"/>
      <c r="HE1115" s="136"/>
      <c r="HF1115" s="136"/>
      <c r="HG1115" s="136"/>
      <c r="HH1115" s="136"/>
      <c r="HI1115" s="136"/>
      <c r="HJ1115" s="136"/>
      <c r="HK1115" s="136"/>
      <c r="HL1115" s="136"/>
      <c r="HM1115" s="136"/>
      <c r="HN1115" s="136"/>
      <c r="HO1115" s="136"/>
      <c r="HP1115" s="136"/>
      <c r="HQ1115" s="136"/>
      <c r="HR1115" s="136"/>
      <c r="HS1115" s="136"/>
      <c r="HT1115" s="136"/>
      <c r="HU1115" s="136"/>
      <c r="HV1115" s="136"/>
      <c r="HW1115" s="136"/>
      <c r="HX1115" s="136"/>
      <c r="HY1115" s="136"/>
      <c r="HZ1115" s="136"/>
      <c r="IA1115" s="136"/>
      <c r="IB1115" s="136"/>
      <c r="IC1115" s="136"/>
      <c r="ID1115" s="136"/>
      <c r="IE1115" s="136"/>
      <c r="IF1115" s="136"/>
      <c r="IG1115" s="136"/>
    </row>
    <row r="1116" spans="1:241" ht="15" customHeight="1" x14ac:dyDescent="0.25">
      <c r="A1116" s="197" t="s">
        <v>752</v>
      </c>
      <c r="B1116" s="205">
        <v>6739054</v>
      </c>
      <c r="C1116" s="205">
        <v>3342777</v>
      </c>
      <c r="D1116" s="205">
        <v>956015</v>
      </c>
      <c r="E1116" s="205">
        <v>1540880</v>
      </c>
      <c r="F1116" s="205">
        <v>1310374</v>
      </c>
      <c r="G1116" s="205">
        <v>474904</v>
      </c>
      <c r="H1116" s="242">
        <v>14364004</v>
      </c>
      <c r="I1116" s="136"/>
      <c r="J1116" s="197" t="s">
        <v>405</v>
      </c>
      <c r="K1116" s="205">
        <v>1776421</v>
      </c>
      <c r="L1116" s="205">
        <v>1770327</v>
      </c>
      <c r="M1116" s="205">
        <v>317558</v>
      </c>
      <c r="N1116" s="205">
        <v>726865</v>
      </c>
      <c r="O1116" s="205">
        <v>1206584</v>
      </c>
      <c r="P1116" s="205">
        <v>155613</v>
      </c>
      <c r="Q1116" s="242">
        <v>5953368</v>
      </c>
      <c r="R1116" s="136"/>
      <c r="S1116" s="136"/>
      <c r="T1116" s="136"/>
      <c r="U1116" s="136"/>
      <c r="V1116" s="136"/>
      <c r="W1116" s="136"/>
      <c r="X1116" s="136"/>
      <c r="Y1116" s="136"/>
      <c r="Z1116" s="136"/>
      <c r="AA1116" s="136"/>
      <c r="AB1116" s="136"/>
      <c r="AC1116" s="136"/>
      <c r="AD1116" s="136"/>
      <c r="AE1116" s="136"/>
      <c r="AF1116" s="136"/>
      <c r="AG1116" s="136"/>
      <c r="AH1116" s="136"/>
      <c r="AI1116" s="136"/>
      <c r="AJ1116" s="136"/>
      <c r="AK1116" s="136"/>
      <c r="AL1116" s="136"/>
      <c r="AM1116" s="136"/>
      <c r="AN1116" s="136"/>
      <c r="AO1116" s="136"/>
      <c r="AP1116" s="136"/>
      <c r="AQ1116" s="136"/>
      <c r="AR1116" s="136"/>
      <c r="AS1116" s="136"/>
      <c r="AT1116" s="136"/>
      <c r="AU1116" s="136"/>
      <c r="AV1116" s="136"/>
      <c r="AW1116" s="136"/>
      <c r="AX1116" s="136"/>
      <c r="AY1116" s="136"/>
      <c r="AZ1116" s="136"/>
      <c r="BA1116" s="136"/>
      <c r="BB1116" s="136"/>
      <c r="BC1116" s="136"/>
      <c r="BD1116" s="136"/>
      <c r="BE1116" s="136"/>
      <c r="BF1116" s="136"/>
      <c r="BG1116" s="136"/>
      <c r="BH1116" s="136"/>
      <c r="BI1116" s="136"/>
      <c r="BJ1116" s="136"/>
      <c r="BK1116" s="136"/>
      <c r="BL1116" s="136"/>
      <c r="BM1116" s="136"/>
      <c r="BN1116" s="136"/>
      <c r="BO1116" s="136"/>
      <c r="BP1116" s="136"/>
      <c r="BQ1116" s="136"/>
      <c r="BR1116" s="136"/>
      <c r="BS1116" s="136"/>
      <c r="BT1116" s="136"/>
      <c r="BU1116" s="136"/>
      <c r="BV1116" s="136"/>
      <c r="BW1116" s="136"/>
      <c r="BX1116" s="136"/>
      <c r="BY1116" s="136"/>
      <c r="BZ1116" s="136"/>
      <c r="CA1116" s="136"/>
      <c r="CB1116" s="136"/>
      <c r="CC1116" s="136"/>
      <c r="CD1116" s="136"/>
      <c r="CE1116" s="136"/>
      <c r="CF1116" s="136"/>
      <c r="CG1116" s="136"/>
      <c r="CH1116" s="136"/>
      <c r="CI1116" s="136"/>
      <c r="CJ1116" s="136"/>
      <c r="CK1116" s="136"/>
      <c r="CL1116" s="136"/>
      <c r="CM1116" s="136"/>
      <c r="CN1116" s="136"/>
      <c r="CO1116" s="136"/>
      <c r="CP1116" s="136"/>
      <c r="CQ1116" s="136"/>
      <c r="CR1116" s="136"/>
      <c r="CS1116" s="136"/>
      <c r="CT1116" s="136"/>
      <c r="CU1116" s="136"/>
      <c r="CV1116" s="136"/>
      <c r="CW1116" s="136"/>
      <c r="CX1116" s="136"/>
      <c r="CY1116" s="136"/>
      <c r="CZ1116" s="136"/>
      <c r="DA1116" s="136"/>
      <c r="DB1116" s="136"/>
      <c r="DC1116" s="136"/>
      <c r="DD1116" s="136"/>
      <c r="DE1116" s="136"/>
      <c r="DF1116" s="136"/>
      <c r="DG1116" s="136"/>
      <c r="DH1116" s="136"/>
      <c r="DI1116" s="136"/>
      <c r="DJ1116" s="136"/>
      <c r="DK1116" s="136"/>
      <c r="DL1116" s="136"/>
      <c r="DM1116" s="136"/>
      <c r="DN1116" s="136"/>
      <c r="DO1116" s="136"/>
      <c r="DP1116" s="136"/>
      <c r="DQ1116" s="136"/>
      <c r="DR1116" s="136"/>
      <c r="DS1116" s="136"/>
      <c r="DT1116" s="136"/>
      <c r="DU1116" s="136"/>
      <c r="DV1116" s="136"/>
      <c r="DW1116" s="136"/>
      <c r="DX1116" s="136"/>
      <c r="DY1116" s="136"/>
      <c r="DZ1116" s="136"/>
      <c r="EA1116" s="136"/>
      <c r="EB1116" s="136"/>
      <c r="EC1116" s="136"/>
      <c r="ED1116" s="136"/>
      <c r="EE1116" s="136"/>
      <c r="EF1116" s="136"/>
      <c r="EG1116" s="136"/>
      <c r="EH1116" s="136"/>
      <c r="EI1116" s="136"/>
      <c r="EJ1116" s="136"/>
      <c r="EK1116" s="136"/>
      <c r="EL1116" s="136"/>
      <c r="EM1116" s="136"/>
      <c r="EN1116" s="136"/>
      <c r="EO1116" s="136"/>
      <c r="EP1116" s="136"/>
      <c r="EQ1116" s="136"/>
      <c r="ER1116" s="136"/>
      <c r="ES1116" s="136"/>
      <c r="ET1116" s="136"/>
      <c r="EU1116" s="136"/>
      <c r="EV1116" s="136"/>
      <c r="EW1116" s="136"/>
      <c r="EX1116" s="136"/>
      <c r="EY1116" s="136"/>
      <c r="EZ1116" s="136"/>
      <c r="FA1116" s="136"/>
      <c r="FB1116" s="136"/>
      <c r="FC1116" s="136"/>
      <c r="FD1116" s="136"/>
      <c r="FE1116" s="136"/>
      <c r="FF1116" s="136"/>
      <c r="FG1116" s="136"/>
      <c r="FH1116" s="136"/>
      <c r="FI1116" s="136"/>
      <c r="FJ1116" s="136"/>
      <c r="FK1116" s="136"/>
      <c r="FL1116" s="136"/>
      <c r="FM1116" s="136"/>
      <c r="FN1116" s="136"/>
      <c r="FO1116" s="136"/>
      <c r="FP1116" s="136"/>
      <c r="FQ1116" s="136"/>
      <c r="FR1116" s="136"/>
      <c r="FS1116" s="136"/>
      <c r="FT1116" s="136"/>
      <c r="FU1116" s="136"/>
      <c r="FV1116" s="136"/>
      <c r="FW1116" s="136"/>
      <c r="FX1116" s="136"/>
      <c r="FY1116" s="136"/>
      <c r="FZ1116" s="136"/>
      <c r="GA1116" s="136"/>
      <c r="GB1116" s="136"/>
      <c r="GC1116" s="136"/>
      <c r="GD1116" s="136"/>
      <c r="GE1116" s="136"/>
      <c r="GF1116" s="136"/>
      <c r="GG1116" s="136"/>
      <c r="GH1116" s="136"/>
      <c r="GI1116" s="136"/>
      <c r="GJ1116" s="136"/>
      <c r="GK1116" s="136"/>
      <c r="GL1116" s="136"/>
      <c r="GM1116" s="136"/>
      <c r="GN1116" s="136"/>
      <c r="GO1116" s="136"/>
      <c r="GP1116" s="136"/>
      <c r="GQ1116" s="136"/>
      <c r="GR1116" s="136"/>
      <c r="GS1116" s="136"/>
      <c r="GT1116" s="136"/>
      <c r="GU1116" s="136"/>
      <c r="GV1116" s="136"/>
      <c r="GW1116" s="136"/>
      <c r="GX1116" s="136"/>
      <c r="GY1116" s="136"/>
      <c r="GZ1116" s="136"/>
      <c r="HA1116" s="136"/>
      <c r="HB1116" s="136"/>
      <c r="HC1116" s="136"/>
      <c r="HD1116" s="136"/>
      <c r="HE1116" s="136"/>
      <c r="HF1116" s="136"/>
      <c r="HG1116" s="136"/>
      <c r="HH1116" s="136"/>
      <c r="HI1116" s="136"/>
      <c r="HJ1116" s="136"/>
      <c r="HK1116" s="136"/>
      <c r="HL1116" s="136"/>
      <c r="HM1116" s="136"/>
      <c r="HN1116" s="136"/>
      <c r="HO1116" s="136"/>
      <c r="HP1116" s="136"/>
      <c r="HQ1116" s="136"/>
      <c r="HR1116" s="136"/>
      <c r="HS1116" s="136"/>
      <c r="HT1116" s="136"/>
      <c r="HU1116" s="136"/>
      <c r="HV1116" s="136"/>
      <c r="HW1116" s="136"/>
      <c r="HX1116" s="136"/>
      <c r="HY1116" s="136"/>
      <c r="HZ1116" s="136"/>
      <c r="IA1116" s="136"/>
      <c r="IB1116" s="136"/>
      <c r="IC1116" s="136"/>
      <c r="ID1116" s="136"/>
      <c r="IE1116" s="136"/>
      <c r="IF1116" s="136"/>
      <c r="IG1116" s="136"/>
    </row>
    <row r="1117" spans="1:241" ht="15" customHeight="1" x14ac:dyDescent="0.25">
      <c r="A1117" s="197" t="s">
        <v>688</v>
      </c>
      <c r="B1117" s="205">
        <v>6344869</v>
      </c>
      <c r="C1117" s="205">
        <v>3623694</v>
      </c>
      <c r="D1117" s="205">
        <v>1517140</v>
      </c>
      <c r="E1117" s="205">
        <v>1270852</v>
      </c>
      <c r="F1117" s="205">
        <v>1543419</v>
      </c>
      <c r="G1117" s="205">
        <v>611049</v>
      </c>
      <c r="H1117" s="242">
        <v>14911023</v>
      </c>
      <c r="I1117" s="136"/>
      <c r="J1117" s="212" t="s">
        <v>1045</v>
      </c>
      <c r="K1117" s="209">
        <v>145743400</v>
      </c>
      <c r="L1117" s="209">
        <v>67676164</v>
      </c>
      <c r="M1117" s="209">
        <v>21059240</v>
      </c>
      <c r="N1117" s="209">
        <v>20953409</v>
      </c>
      <c r="O1117" s="209">
        <v>37814431</v>
      </c>
      <c r="P1117" s="209">
        <v>6453707</v>
      </c>
      <c r="Q1117" s="243">
        <v>299700351</v>
      </c>
      <c r="R1117" s="136"/>
      <c r="S1117" s="136"/>
      <c r="T1117" s="136"/>
      <c r="U1117" s="136"/>
      <c r="V1117" s="136"/>
      <c r="W1117" s="136"/>
      <c r="X1117" s="136"/>
      <c r="Y1117" s="136"/>
      <c r="Z1117" s="136"/>
      <c r="AA1117" s="136"/>
      <c r="AB1117" s="136"/>
      <c r="AC1117" s="136"/>
      <c r="AD1117" s="136"/>
      <c r="AE1117" s="136"/>
      <c r="AF1117" s="136"/>
      <c r="AG1117" s="136"/>
      <c r="AH1117" s="136"/>
      <c r="AI1117" s="136"/>
      <c r="AJ1117" s="136"/>
      <c r="AK1117" s="136"/>
      <c r="AL1117" s="136"/>
      <c r="AM1117" s="136"/>
      <c r="AN1117" s="136"/>
      <c r="AO1117" s="136"/>
      <c r="AP1117" s="136"/>
      <c r="AQ1117" s="136"/>
      <c r="AR1117" s="136"/>
      <c r="AS1117" s="136"/>
      <c r="AT1117" s="136"/>
      <c r="AU1117" s="136"/>
      <c r="AV1117" s="136"/>
      <c r="AW1117" s="136"/>
      <c r="AX1117" s="136"/>
      <c r="AY1117" s="136"/>
      <c r="AZ1117" s="136"/>
      <c r="BA1117" s="136"/>
      <c r="BB1117" s="136"/>
      <c r="BC1117" s="136"/>
      <c r="BD1117" s="136"/>
      <c r="BE1117" s="136"/>
      <c r="BF1117" s="136"/>
      <c r="BG1117" s="136"/>
      <c r="BH1117" s="136"/>
      <c r="BI1117" s="136"/>
      <c r="BJ1117" s="136"/>
      <c r="BK1117" s="136"/>
      <c r="BL1117" s="136"/>
      <c r="BM1117" s="136"/>
      <c r="BN1117" s="136"/>
      <c r="BO1117" s="136"/>
      <c r="BP1117" s="136"/>
      <c r="BQ1117" s="136"/>
      <c r="BR1117" s="136"/>
      <c r="BS1117" s="136"/>
      <c r="BT1117" s="136"/>
      <c r="BU1117" s="136"/>
      <c r="BV1117" s="136"/>
      <c r="BW1117" s="136"/>
      <c r="BX1117" s="136"/>
      <c r="BY1117" s="136"/>
      <c r="BZ1117" s="136"/>
      <c r="CA1117" s="136"/>
      <c r="CB1117" s="136"/>
      <c r="CC1117" s="136"/>
      <c r="CD1117" s="136"/>
      <c r="CE1117" s="136"/>
      <c r="CF1117" s="136"/>
      <c r="CG1117" s="136"/>
      <c r="CH1117" s="136"/>
      <c r="CI1117" s="136"/>
      <c r="CJ1117" s="136"/>
      <c r="CK1117" s="136"/>
      <c r="CL1117" s="136"/>
      <c r="CM1117" s="136"/>
      <c r="CN1117" s="136"/>
      <c r="CO1117" s="136"/>
      <c r="CP1117" s="136"/>
      <c r="CQ1117" s="136"/>
      <c r="CR1117" s="136"/>
      <c r="CS1117" s="136"/>
      <c r="CT1117" s="136"/>
      <c r="CU1117" s="136"/>
      <c r="CV1117" s="136"/>
      <c r="CW1117" s="136"/>
      <c r="CX1117" s="136"/>
      <c r="CY1117" s="136"/>
      <c r="CZ1117" s="136"/>
      <c r="DA1117" s="136"/>
      <c r="DB1117" s="136"/>
      <c r="DC1117" s="136"/>
      <c r="DD1117" s="136"/>
      <c r="DE1117" s="136"/>
      <c r="DF1117" s="136"/>
      <c r="DG1117" s="136"/>
      <c r="DH1117" s="136"/>
      <c r="DI1117" s="136"/>
      <c r="DJ1117" s="136"/>
      <c r="DK1117" s="136"/>
      <c r="DL1117" s="136"/>
      <c r="DM1117" s="136"/>
      <c r="DN1117" s="136"/>
      <c r="DO1117" s="136"/>
      <c r="DP1117" s="136"/>
      <c r="DQ1117" s="136"/>
      <c r="DR1117" s="136"/>
      <c r="DS1117" s="136"/>
      <c r="DT1117" s="136"/>
      <c r="DU1117" s="136"/>
      <c r="DV1117" s="136"/>
      <c r="DW1117" s="136"/>
      <c r="DX1117" s="136"/>
      <c r="DY1117" s="136"/>
      <c r="DZ1117" s="136"/>
      <c r="EA1117" s="136"/>
      <c r="EB1117" s="136"/>
      <c r="EC1117" s="136"/>
      <c r="ED1117" s="136"/>
      <c r="EE1117" s="136"/>
      <c r="EF1117" s="136"/>
      <c r="EG1117" s="136"/>
      <c r="EH1117" s="136"/>
      <c r="EI1117" s="136"/>
      <c r="EJ1117" s="136"/>
      <c r="EK1117" s="136"/>
      <c r="EL1117" s="136"/>
      <c r="EM1117" s="136"/>
      <c r="EN1117" s="136"/>
      <c r="EO1117" s="136"/>
      <c r="EP1117" s="136"/>
      <c r="EQ1117" s="136"/>
      <c r="ER1117" s="136"/>
      <c r="ES1117" s="136"/>
      <c r="ET1117" s="136"/>
      <c r="EU1117" s="136"/>
      <c r="EV1117" s="136"/>
      <c r="EW1117" s="136"/>
      <c r="EX1117" s="136"/>
      <c r="EY1117" s="136"/>
      <c r="EZ1117" s="136"/>
      <c r="FA1117" s="136"/>
      <c r="FB1117" s="136"/>
      <c r="FC1117" s="136"/>
      <c r="FD1117" s="136"/>
      <c r="FE1117" s="136"/>
      <c r="FF1117" s="136"/>
      <c r="FG1117" s="136"/>
      <c r="FH1117" s="136"/>
      <c r="FI1117" s="136"/>
      <c r="FJ1117" s="136"/>
      <c r="FK1117" s="136"/>
      <c r="FL1117" s="136"/>
      <c r="FM1117" s="136"/>
      <c r="FN1117" s="136"/>
      <c r="FO1117" s="136"/>
      <c r="FP1117" s="136"/>
      <c r="FQ1117" s="136"/>
      <c r="FR1117" s="136"/>
      <c r="FS1117" s="136"/>
      <c r="FT1117" s="136"/>
      <c r="FU1117" s="136"/>
      <c r="FV1117" s="136"/>
      <c r="FW1117" s="136"/>
      <c r="FX1117" s="136"/>
      <c r="FY1117" s="136"/>
      <c r="FZ1117" s="136"/>
      <c r="GA1117" s="136"/>
      <c r="GB1117" s="136"/>
      <c r="GC1117" s="136"/>
      <c r="GD1117" s="136"/>
      <c r="GE1117" s="136"/>
      <c r="GF1117" s="136"/>
      <c r="GG1117" s="136"/>
      <c r="GH1117" s="136"/>
      <c r="GI1117" s="136"/>
      <c r="GJ1117" s="136"/>
      <c r="GK1117" s="136"/>
      <c r="GL1117" s="136"/>
      <c r="GM1117" s="136"/>
      <c r="GN1117" s="136"/>
      <c r="GO1117" s="136"/>
      <c r="GP1117" s="136"/>
      <c r="GQ1117" s="136"/>
      <c r="GR1117" s="136"/>
      <c r="GS1117" s="136"/>
      <c r="GT1117" s="136"/>
      <c r="GU1117" s="136"/>
      <c r="GV1117" s="136"/>
      <c r="GW1117" s="136"/>
      <c r="GX1117" s="136"/>
      <c r="GY1117" s="136"/>
      <c r="GZ1117" s="136"/>
      <c r="HA1117" s="136"/>
      <c r="HB1117" s="136"/>
      <c r="HC1117" s="136"/>
      <c r="HD1117" s="136"/>
      <c r="HE1117" s="136"/>
      <c r="HF1117" s="136"/>
      <c r="HG1117" s="136"/>
      <c r="HH1117" s="136"/>
      <c r="HI1117" s="136"/>
      <c r="HJ1117" s="136"/>
      <c r="HK1117" s="136"/>
      <c r="HL1117" s="136"/>
      <c r="HM1117" s="136"/>
      <c r="HN1117" s="136"/>
      <c r="HO1117" s="136"/>
      <c r="HP1117" s="136"/>
      <c r="HQ1117" s="136"/>
      <c r="HR1117" s="136"/>
      <c r="HS1117" s="136"/>
      <c r="HT1117" s="136"/>
      <c r="HU1117" s="136"/>
      <c r="HV1117" s="136"/>
      <c r="HW1117" s="136"/>
      <c r="HX1117" s="136"/>
      <c r="HY1117" s="136"/>
      <c r="HZ1117" s="136"/>
      <c r="IA1117" s="136"/>
      <c r="IB1117" s="136"/>
      <c r="IC1117" s="136"/>
      <c r="ID1117" s="136"/>
      <c r="IE1117" s="136"/>
      <c r="IF1117" s="136"/>
      <c r="IG1117" s="136"/>
    </row>
    <row r="1118" spans="1:241" ht="15" customHeight="1" x14ac:dyDescent="0.25">
      <c r="A1118" s="212" t="s">
        <v>1043</v>
      </c>
      <c r="B1118" s="209">
        <v>211588445</v>
      </c>
      <c r="C1118" s="209">
        <v>92804166</v>
      </c>
      <c r="D1118" s="209">
        <v>22675304</v>
      </c>
      <c r="E1118" s="209">
        <v>29209549</v>
      </c>
      <c r="F1118" s="209">
        <v>40629294</v>
      </c>
      <c r="G1118" s="209">
        <v>7582329</v>
      </c>
      <c r="H1118" s="243">
        <v>404489087</v>
      </c>
      <c r="I1118" s="136"/>
      <c r="J1118" s="208" t="s">
        <v>1046</v>
      </c>
      <c r="K1118" s="208">
        <v>6624700</v>
      </c>
      <c r="L1118" s="208">
        <v>3076189.2727272729</v>
      </c>
      <c r="M1118" s="208">
        <v>957238.18181818177</v>
      </c>
      <c r="N1118" s="208">
        <v>952427.68181818177</v>
      </c>
      <c r="O1118" s="208">
        <v>1718837.7727272727</v>
      </c>
      <c r="P1118" s="208">
        <v>293350.31818181818</v>
      </c>
      <c r="Q1118" s="208">
        <v>13622743.227272727</v>
      </c>
      <c r="R1118" s="136"/>
      <c r="S1118" s="136"/>
      <c r="T1118" s="136"/>
      <c r="U1118" s="136"/>
      <c r="V1118" s="136"/>
      <c r="W1118" s="136"/>
      <c r="X1118" s="136"/>
      <c r="Y1118" s="136"/>
      <c r="Z1118" s="136"/>
      <c r="AA1118" s="136"/>
      <c r="AB1118" s="136"/>
      <c r="AC1118" s="136"/>
      <c r="AD1118" s="136"/>
      <c r="AE1118" s="136"/>
      <c r="AF1118" s="136"/>
      <c r="AG1118" s="136"/>
      <c r="AH1118" s="136"/>
      <c r="AI1118" s="136"/>
      <c r="AJ1118" s="136"/>
      <c r="AK1118" s="136"/>
      <c r="AL1118" s="136"/>
      <c r="AM1118" s="136"/>
      <c r="AN1118" s="136"/>
      <c r="AO1118" s="136"/>
      <c r="AP1118" s="136"/>
      <c r="AQ1118" s="136"/>
      <c r="AR1118" s="136"/>
      <c r="AS1118" s="136"/>
      <c r="AT1118" s="136"/>
      <c r="AU1118" s="136"/>
      <c r="AV1118" s="136"/>
      <c r="AW1118" s="136"/>
      <c r="AX1118" s="136"/>
      <c r="AY1118" s="136"/>
      <c r="AZ1118" s="136"/>
      <c r="BA1118" s="136"/>
      <c r="BB1118" s="136"/>
      <c r="BC1118" s="136"/>
      <c r="BD1118" s="136"/>
      <c r="BE1118" s="136"/>
      <c r="BF1118" s="136"/>
      <c r="BG1118" s="136"/>
      <c r="BH1118" s="136"/>
      <c r="BI1118" s="136"/>
      <c r="BJ1118" s="136"/>
      <c r="BK1118" s="136"/>
      <c r="BL1118" s="136"/>
      <c r="BM1118" s="136"/>
      <c r="BN1118" s="136"/>
      <c r="BO1118" s="136"/>
      <c r="BP1118" s="136"/>
      <c r="BQ1118" s="136"/>
      <c r="BR1118" s="136"/>
      <c r="BS1118" s="136"/>
      <c r="BT1118" s="136"/>
      <c r="BU1118" s="136"/>
      <c r="BV1118" s="136"/>
      <c r="BW1118" s="136"/>
      <c r="BX1118" s="136"/>
      <c r="BY1118" s="136"/>
      <c r="BZ1118" s="136"/>
      <c r="CA1118" s="136"/>
      <c r="CB1118" s="136"/>
      <c r="CC1118" s="136"/>
      <c r="CD1118" s="136"/>
      <c r="CE1118" s="136"/>
      <c r="CF1118" s="136"/>
      <c r="CG1118" s="136"/>
      <c r="CH1118" s="136"/>
      <c r="CI1118" s="136"/>
      <c r="CJ1118" s="136"/>
      <c r="CK1118" s="136"/>
      <c r="CL1118" s="136"/>
      <c r="CM1118" s="136"/>
      <c r="CN1118" s="136"/>
      <c r="CO1118" s="136"/>
      <c r="CP1118" s="136"/>
      <c r="CQ1118" s="136"/>
      <c r="CR1118" s="136"/>
      <c r="CS1118" s="136"/>
      <c r="CT1118" s="136"/>
      <c r="CU1118" s="136"/>
      <c r="CV1118" s="136"/>
      <c r="CW1118" s="136"/>
      <c r="CX1118" s="136"/>
      <c r="CY1118" s="136"/>
      <c r="CZ1118" s="136"/>
      <c r="DA1118" s="136"/>
      <c r="DB1118" s="136"/>
      <c r="DC1118" s="136"/>
      <c r="DD1118" s="136"/>
      <c r="DE1118" s="136"/>
      <c r="DF1118" s="136"/>
      <c r="DG1118" s="136"/>
      <c r="DH1118" s="136"/>
      <c r="DI1118" s="136"/>
      <c r="DJ1118" s="136"/>
      <c r="DK1118" s="136"/>
      <c r="DL1118" s="136"/>
      <c r="DM1118" s="136"/>
      <c r="DN1118" s="136"/>
      <c r="DO1118" s="136"/>
      <c r="DP1118" s="136"/>
      <c r="DQ1118" s="136"/>
      <c r="DR1118" s="136"/>
      <c r="DS1118" s="136"/>
      <c r="DT1118" s="136"/>
      <c r="DU1118" s="136"/>
      <c r="DV1118" s="136"/>
      <c r="DW1118" s="136"/>
      <c r="DX1118" s="136"/>
      <c r="DY1118" s="136"/>
      <c r="DZ1118" s="136"/>
      <c r="EA1118" s="136"/>
      <c r="EB1118" s="136"/>
      <c r="EC1118" s="136"/>
      <c r="ED1118" s="136"/>
      <c r="EE1118" s="136"/>
      <c r="EF1118" s="136"/>
      <c r="EG1118" s="136"/>
      <c r="EH1118" s="136"/>
      <c r="EI1118" s="136"/>
      <c r="EJ1118" s="136"/>
      <c r="EK1118" s="136"/>
      <c r="EL1118" s="136"/>
      <c r="EM1118" s="136"/>
      <c r="EN1118" s="136"/>
      <c r="EO1118" s="136"/>
      <c r="EP1118" s="136"/>
      <c r="EQ1118" s="136"/>
      <c r="ER1118" s="136"/>
      <c r="ES1118" s="136"/>
      <c r="ET1118" s="136"/>
      <c r="EU1118" s="136"/>
      <c r="EV1118" s="136"/>
      <c r="EW1118" s="136"/>
      <c r="EX1118" s="136"/>
      <c r="EY1118" s="136"/>
      <c r="EZ1118" s="136"/>
      <c r="FA1118" s="136"/>
      <c r="FB1118" s="136"/>
      <c r="FC1118" s="136"/>
      <c r="FD1118" s="136"/>
      <c r="FE1118" s="136"/>
      <c r="FF1118" s="136"/>
      <c r="FG1118" s="136"/>
      <c r="FH1118" s="136"/>
      <c r="FI1118" s="136"/>
      <c r="FJ1118" s="136"/>
      <c r="FK1118" s="136"/>
      <c r="FL1118" s="136"/>
      <c r="FM1118" s="136"/>
      <c r="FN1118" s="136"/>
      <c r="FO1118" s="136"/>
      <c r="FP1118" s="136"/>
      <c r="FQ1118" s="136"/>
      <c r="FR1118" s="136"/>
      <c r="FS1118" s="136"/>
      <c r="FT1118" s="136"/>
      <c r="FU1118" s="136"/>
      <c r="FV1118" s="136"/>
      <c r="FW1118" s="136"/>
      <c r="FX1118" s="136"/>
      <c r="FY1118" s="136"/>
      <c r="FZ1118" s="136"/>
      <c r="GA1118" s="136"/>
      <c r="GB1118" s="136"/>
      <c r="GC1118" s="136"/>
      <c r="GD1118" s="136"/>
      <c r="GE1118" s="136"/>
      <c r="GF1118" s="136"/>
      <c r="GG1118" s="136"/>
      <c r="GH1118" s="136"/>
      <c r="GI1118" s="136"/>
      <c r="GJ1118" s="136"/>
      <c r="GK1118" s="136"/>
      <c r="GL1118" s="136"/>
      <c r="GM1118" s="136"/>
      <c r="GN1118" s="136"/>
      <c r="GO1118" s="136"/>
      <c r="GP1118" s="136"/>
      <c r="GQ1118" s="136"/>
      <c r="GR1118" s="136"/>
      <c r="GS1118" s="136"/>
      <c r="GT1118" s="136"/>
      <c r="GU1118" s="136"/>
      <c r="GV1118" s="136"/>
      <c r="GW1118" s="136"/>
      <c r="GX1118" s="136"/>
      <c r="GY1118" s="136"/>
      <c r="GZ1118" s="136"/>
      <c r="HA1118" s="136"/>
      <c r="HB1118" s="136"/>
      <c r="HC1118" s="136"/>
      <c r="HD1118" s="136"/>
      <c r="HE1118" s="136"/>
      <c r="HF1118" s="136"/>
      <c r="HG1118" s="136"/>
      <c r="HH1118" s="136"/>
      <c r="HI1118" s="136"/>
      <c r="HJ1118" s="136"/>
      <c r="HK1118" s="136"/>
      <c r="HL1118" s="136"/>
      <c r="HM1118" s="136"/>
      <c r="HN1118" s="136"/>
      <c r="HO1118" s="136"/>
      <c r="HP1118" s="136"/>
      <c r="HQ1118" s="136"/>
      <c r="HR1118" s="136"/>
      <c r="HS1118" s="136"/>
      <c r="HT1118" s="136"/>
      <c r="HU1118" s="136"/>
      <c r="HV1118" s="136"/>
      <c r="HW1118" s="136"/>
      <c r="HX1118" s="136"/>
      <c r="HY1118" s="136"/>
      <c r="HZ1118" s="136"/>
      <c r="IA1118" s="136"/>
      <c r="IB1118" s="136"/>
      <c r="IC1118" s="136"/>
      <c r="ID1118" s="136"/>
      <c r="IE1118" s="136"/>
      <c r="IF1118" s="136"/>
      <c r="IG1118" s="136"/>
    </row>
    <row r="1119" spans="1:241" ht="15" customHeight="1" x14ac:dyDescent="0.25">
      <c r="A1119" s="208" t="s">
        <v>1044</v>
      </c>
      <c r="B1119" s="208">
        <v>9199497.6086956523</v>
      </c>
      <c r="C1119" s="208">
        <v>4034963.7391304346</v>
      </c>
      <c r="D1119" s="208">
        <v>985882.78260869568</v>
      </c>
      <c r="E1119" s="208">
        <v>1269980.3913043479</v>
      </c>
      <c r="F1119" s="208">
        <v>1766491.043478261</v>
      </c>
      <c r="G1119" s="208">
        <v>329666.47826086957</v>
      </c>
      <c r="H1119" s="208">
        <v>17586482.043478262</v>
      </c>
      <c r="I1119" s="136"/>
      <c r="J1119" s="136"/>
      <c r="K1119" s="136"/>
      <c r="L1119" s="136"/>
      <c r="M1119" s="136"/>
      <c r="N1119" s="136"/>
      <c r="O1119" s="136"/>
      <c r="P1119" s="136"/>
      <c r="Q1119" s="136"/>
      <c r="R1119" s="136"/>
      <c r="S1119" s="136"/>
      <c r="T1119" s="136"/>
      <c r="U1119" s="136"/>
      <c r="V1119" s="136"/>
      <c r="W1119" s="136"/>
      <c r="X1119" s="136"/>
      <c r="Y1119" s="136"/>
      <c r="Z1119" s="136"/>
      <c r="AA1119" s="136"/>
      <c r="AB1119" s="136"/>
      <c r="AC1119" s="136"/>
      <c r="AD1119" s="136"/>
      <c r="AE1119" s="136"/>
      <c r="AF1119" s="136"/>
      <c r="AG1119" s="136"/>
      <c r="AH1119" s="136"/>
      <c r="AI1119" s="136"/>
      <c r="AJ1119" s="136"/>
      <c r="AK1119" s="136"/>
      <c r="AL1119" s="136"/>
      <c r="AM1119" s="136"/>
      <c r="AN1119" s="136"/>
      <c r="AO1119" s="136"/>
      <c r="AP1119" s="136"/>
      <c r="AQ1119" s="136"/>
      <c r="AR1119" s="136"/>
      <c r="AS1119" s="136"/>
      <c r="AT1119" s="136"/>
      <c r="AU1119" s="136"/>
      <c r="AV1119" s="136"/>
      <c r="AW1119" s="136"/>
      <c r="AX1119" s="136"/>
      <c r="AY1119" s="136"/>
      <c r="AZ1119" s="136"/>
      <c r="BA1119" s="136"/>
      <c r="BB1119" s="136"/>
      <c r="BC1119" s="136"/>
      <c r="BD1119" s="136"/>
      <c r="BE1119" s="136"/>
      <c r="BF1119" s="136"/>
      <c r="BG1119" s="136"/>
      <c r="BH1119" s="136"/>
      <c r="BI1119" s="136"/>
      <c r="BJ1119" s="136"/>
      <c r="BK1119" s="136"/>
      <c r="BL1119" s="136"/>
      <c r="BM1119" s="136"/>
      <c r="BN1119" s="136"/>
      <c r="BO1119" s="136"/>
      <c r="BP1119" s="136"/>
      <c r="BQ1119" s="136"/>
      <c r="BR1119" s="136"/>
      <c r="BS1119" s="136"/>
      <c r="BT1119" s="136"/>
      <c r="BU1119" s="136"/>
      <c r="BV1119" s="136"/>
      <c r="BW1119" s="136"/>
      <c r="BX1119" s="136"/>
      <c r="BY1119" s="136"/>
      <c r="BZ1119" s="136"/>
      <c r="CA1119" s="136"/>
      <c r="CB1119" s="136"/>
      <c r="CC1119" s="136"/>
      <c r="CD1119" s="136"/>
      <c r="CE1119" s="136"/>
      <c r="CF1119" s="136"/>
      <c r="CG1119" s="136"/>
      <c r="CH1119" s="136"/>
      <c r="CI1119" s="136"/>
      <c r="CJ1119" s="136"/>
      <c r="CK1119" s="136"/>
      <c r="CL1119" s="136"/>
      <c r="CM1119" s="136"/>
      <c r="CN1119" s="136"/>
      <c r="CO1119" s="136"/>
      <c r="CP1119" s="136"/>
      <c r="CQ1119" s="136"/>
      <c r="CR1119" s="136"/>
      <c r="CS1119" s="136"/>
      <c r="CT1119" s="136"/>
      <c r="CU1119" s="136"/>
      <c r="CV1119" s="136"/>
      <c r="CW1119" s="136"/>
      <c r="CX1119" s="136"/>
      <c r="CY1119" s="136"/>
      <c r="CZ1119" s="136"/>
      <c r="DA1119" s="136"/>
      <c r="DB1119" s="136"/>
      <c r="DC1119" s="136"/>
      <c r="DD1119" s="136"/>
      <c r="DE1119" s="136"/>
      <c r="DF1119" s="136"/>
      <c r="DG1119" s="136"/>
      <c r="DH1119" s="136"/>
      <c r="DI1119" s="136"/>
      <c r="DJ1119" s="136"/>
      <c r="DK1119" s="136"/>
      <c r="DL1119" s="136"/>
      <c r="DM1119" s="136"/>
      <c r="DN1119" s="136"/>
      <c r="DO1119" s="136"/>
      <c r="DP1119" s="136"/>
      <c r="DQ1119" s="136"/>
      <c r="DR1119" s="136"/>
      <c r="DS1119" s="136"/>
      <c r="DT1119" s="136"/>
      <c r="DU1119" s="136"/>
      <c r="DV1119" s="136"/>
      <c r="DW1119" s="136"/>
      <c r="DX1119" s="136"/>
      <c r="DY1119" s="136"/>
      <c r="DZ1119" s="136"/>
      <c r="EA1119" s="136"/>
      <c r="EB1119" s="136"/>
      <c r="EC1119" s="136"/>
      <c r="ED1119" s="136"/>
      <c r="EE1119" s="136"/>
      <c r="EF1119" s="136"/>
      <c r="EG1119" s="136"/>
      <c r="EH1119" s="136"/>
      <c r="EI1119" s="136"/>
      <c r="EJ1119" s="136"/>
      <c r="EK1119" s="136"/>
      <c r="EL1119" s="136"/>
      <c r="EM1119" s="136"/>
      <c r="EN1119" s="136"/>
      <c r="EO1119" s="136"/>
      <c r="EP1119" s="136"/>
      <c r="EQ1119" s="136"/>
      <c r="ER1119" s="136"/>
      <c r="ES1119" s="136"/>
      <c r="ET1119" s="136"/>
      <c r="EU1119" s="136"/>
      <c r="EV1119" s="136"/>
      <c r="EW1119" s="136"/>
      <c r="EX1119" s="136"/>
      <c r="EY1119" s="136"/>
      <c r="EZ1119" s="136"/>
      <c r="FA1119" s="136"/>
      <c r="FB1119" s="136"/>
      <c r="FC1119" s="136"/>
      <c r="FD1119" s="136"/>
      <c r="FE1119" s="136"/>
      <c r="FF1119" s="136"/>
      <c r="FG1119" s="136"/>
      <c r="FH1119" s="136"/>
      <c r="FI1119" s="136"/>
      <c r="FJ1119" s="136"/>
      <c r="FK1119" s="136"/>
      <c r="FL1119" s="136"/>
      <c r="FM1119" s="136"/>
      <c r="FN1119" s="136"/>
      <c r="FO1119" s="136"/>
      <c r="FP1119" s="136"/>
      <c r="FQ1119" s="136"/>
      <c r="FR1119" s="136"/>
      <c r="FS1119" s="136"/>
      <c r="FT1119" s="136"/>
      <c r="FU1119" s="136"/>
      <c r="FV1119" s="136"/>
      <c r="FW1119" s="136"/>
      <c r="FX1119" s="136"/>
      <c r="FY1119" s="136"/>
      <c r="FZ1119" s="136"/>
      <c r="GA1119" s="136"/>
      <c r="GB1119" s="136"/>
      <c r="GC1119" s="136"/>
      <c r="GD1119" s="136"/>
      <c r="GE1119" s="136"/>
      <c r="GF1119" s="136"/>
      <c r="GG1119" s="136"/>
      <c r="GH1119" s="136"/>
      <c r="GI1119" s="136"/>
      <c r="GJ1119" s="136"/>
      <c r="GK1119" s="136"/>
      <c r="GL1119" s="136"/>
      <c r="GM1119" s="136"/>
      <c r="GN1119" s="136"/>
      <c r="GO1119" s="136"/>
      <c r="GP1119" s="136"/>
      <c r="GQ1119" s="136"/>
      <c r="GR1119" s="136"/>
      <c r="GS1119" s="136"/>
      <c r="GT1119" s="136"/>
      <c r="GU1119" s="136"/>
      <c r="GV1119" s="136"/>
      <c r="GW1119" s="136"/>
      <c r="GX1119" s="136"/>
      <c r="GY1119" s="136"/>
      <c r="GZ1119" s="136"/>
      <c r="HA1119" s="136"/>
      <c r="HB1119" s="136"/>
      <c r="HC1119" s="136"/>
      <c r="HD1119" s="136"/>
      <c r="HE1119" s="136"/>
      <c r="HF1119" s="136"/>
      <c r="HG1119" s="136"/>
      <c r="HH1119" s="136"/>
      <c r="HI1119" s="136"/>
      <c r="HJ1119" s="136"/>
      <c r="HK1119" s="136"/>
      <c r="HL1119" s="136"/>
      <c r="HM1119" s="136"/>
      <c r="HN1119" s="136"/>
      <c r="HO1119" s="136"/>
      <c r="HP1119" s="136"/>
      <c r="HQ1119" s="136"/>
      <c r="HR1119" s="136"/>
      <c r="HS1119" s="136"/>
      <c r="HT1119" s="136"/>
      <c r="HU1119" s="136"/>
      <c r="HV1119" s="136"/>
      <c r="HW1119" s="136"/>
      <c r="HX1119" s="136"/>
      <c r="HY1119" s="136"/>
      <c r="HZ1119" s="136"/>
      <c r="IA1119" s="136"/>
      <c r="IB1119" s="136"/>
      <c r="IC1119" s="136"/>
      <c r="ID1119" s="136"/>
      <c r="IE1119" s="136"/>
      <c r="IF1119" s="136"/>
      <c r="IG1119" s="136"/>
    </row>
    <row r="1120" spans="1:241" ht="15" customHeight="1" x14ac:dyDescent="0.25">
      <c r="A1120" s="135"/>
      <c r="B1120" s="135"/>
      <c r="C1120" s="135"/>
      <c r="D1120" s="135"/>
      <c r="E1120" s="135"/>
      <c r="F1120" s="135"/>
      <c r="G1120" s="135"/>
      <c r="H1120" s="135"/>
      <c r="I1120" s="136"/>
      <c r="J1120" s="136"/>
      <c r="K1120" s="136"/>
      <c r="L1120" s="136"/>
      <c r="M1120" s="136"/>
      <c r="N1120" s="136"/>
      <c r="O1120" s="136"/>
      <c r="P1120" s="136"/>
      <c r="Q1120" s="136"/>
      <c r="R1120" s="136"/>
      <c r="S1120" s="136"/>
      <c r="T1120" s="136"/>
      <c r="U1120" s="136"/>
      <c r="V1120" s="136"/>
      <c r="W1120" s="136"/>
      <c r="X1120" s="136"/>
      <c r="Y1120" s="136"/>
      <c r="Z1120" s="136"/>
      <c r="AA1120" s="136"/>
      <c r="AB1120" s="136"/>
      <c r="AC1120" s="136"/>
      <c r="AD1120" s="136"/>
      <c r="AE1120" s="136"/>
      <c r="AF1120" s="136"/>
      <c r="AG1120" s="136"/>
      <c r="AH1120" s="136"/>
      <c r="AI1120" s="136"/>
      <c r="AJ1120" s="136"/>
      <c r="AK1120" s="136"/>
      <c r="AL1120" s="136"/>
      <c r="AM1120" s="136"/>
      <c r="AN1120" s="136"/>
      <c r="AO1120" s="136"/>
      <c r="AP1120" s="136"/>
      <c r="AQ1120" s="136"/>
      <c r="AR1120" s="136"/>
      <c r="AS1120" s="136"/>
      <c r="AT1120" s="136"/>
      <c r="AU1120" s="136"/>
      <c r="AV1120" s="136"/>
      <c r="AW1120" s="136"/>
      <c r="AX1120" s="136"/>
      <c r="AY1120" s="136"/>
      <c r="AZ1120" s="136"/>
      <c r="BA1120" s="136"/>
      <c r="BB1120" s="136"/>
      <c r="BC1120" s="136"/>
      <c r="BD1120" s="136"/>
      <c r="BE1120" s="136"/>
      <c r="BF1120" s="136"/>
      <c r="BG1120" s="136"/>
      <c r="BH1120" s="136"/>
      <c r="BI1120" s="136"/>
      <c r="BJ1120" s="136"/>
      <c r="BK1120" s="136"/>
      <c r="BL1120" s="136"/>
      <c r="BM1120" s="136"/>
      <c r="BN1120" s="136"/>
      <c r="BO1120" s="136"/>
      <c r="BP1120" s="136"/>
      <c r="BQ1120" s="136"/>
      <c r="BR1120" s="136"/>
      <c r="BS1120" s="136"/>
      <c r="BT1120" s="136"/>
      <c r="BU1120" s="136"/>
      <c r="BV1120" s="136"/>
      <c r="BW1120" s="136"/>
      <c r="BX1120" s="136"/>
      <c r="BY1120" s="136"/>
      <c r="BZ1120" s="136"/>
      <c r="CA1120" s="136"/>
      <c r="CB1120" s="136"/>
      <c r="CC1120" s="136"/>
      <c r="CD1120" s="136"/>
      <c r="CE1120" s="136"/>
      <c r="CF1120" s="136"/>
      <c r="CG1120" s="136"/>
      <c r="CH1120" s="136"/>
      <c r="CI1120" s="136"/>
      <c r="CJ1120" s="136"/>
      <c r="CK1120" s="136"/>
      <c r="CL1120" s="136"/>
      <c r="CM1120" s="136"/>
      <c r="CN1120" s="136"/>
      <c r="CO1120" s="136"/>
      <c r="CP1120" s="136"/>
      <c r="CQ1120" s="136"/>
      <c r="CR1120" s="136"/>
      <c r="CS1120" s="136"/>
      <c r="CT1120" s="136"/>
      <c r="CU1120" s="136"/>
      <c r="CV1120" s="136"/>
      <c r="CW1120" s="136"/>
      <c r="CX1120" s="136"/>
      <c r="CY1120" s="136"/>
      <c r="CZ1120" s="136"/>
      <c r="DA1120" s="136"/>
      <c r="DB1120" s="136"/>
      <c r="DC1120" s="136"/>
      <c r="DD1120" s="136"/>
      <c r="DE1120" s="136"/>
      <c r="DF1120" s="136"/>
      <c r="DG1120" s="136"/>
      <c r="DH1120" s="136"/>
      <c r="DI1120" s="136"/>
      <c r="DJ1120" s="136"/>
      <c r="DK1120" s="136"/>
      <c r="DL1120" s="136"/>
      <c r="DM1120" s="136"/>
      <c r="DN1120" s="136"/>
      <c r="DO1120" s="136"/>
      <c r="DP1120" s="136"/>
      <c r="DQ1120" s="136"/>
      <c r="DR1120" s="136"/>
      <c r="DS1120" s="136"/>
      <c r="DT1120" s="136"/>
      <c r="DU1120" s="136"/>
      <c r="DV1120" s="136"/>
      <c r="DW1120" s="136"/>
      <c r="DX1120" s="136"/>
      <c r="DY1120" s="136"/>
      <c r="DZ1120" s="136"/>
      <c r="EA1120" s="136"/>
      <c r="EB1120" s="136"/>
      <c r="EC1120" s="136"/>
      <c r="ED1120" s="136"/>
      <c r="EE1120" s="136"/>
      <c r="EF1120" s="136"/>
      <c r="EG1120" s="136"/>
      <c r="EH1120" s="136"/>
      <c r="EI1120" s="136"/>
      <c r="EJ1120" s="136"/>
      <c r="EK1120" s="136"/>
      <c r="EL1120" s="136"/>
      <c r="EM1120" s="136"/>
      <c r="EN1120" s="136"/>
      <c r="EO1120" s="136"/>
      <c r="EP1120" s="136"/>
      <c r="EQ1120" s="136"/>
      <c r="ER1120" s="136"/>
      <c r="ES1120" s="136"/>
      <c r="ET1120" s="136"/>
      <c r="EU1120" s="136"/>
      <c r="EV1120" s="136"/>
      <c r="EW1120" s="136"/>
      <c r="EX1120" s="136"/>
      <c r="EY1120" s="136"/>
      <c r="EZ1120" s="136"/>
      <c r="FA1120" s="136"/>
      <c r="FB1120" s="136"/>
      <c r="FC1120" s="136"/>
      <c r="FD1120" s="136"/>
      <c r="FE1120" s="136"/>
      <c r="FF1120" s="136"/>
      <c r="FG1120" s="136"/>
      <c r="FH1120" s="136"/>
      <c r="FI1120" s="136"/>
      <c r="FJ1120" s="136"/>
      <c r="FK1120" s="136"/>
      <c r="FL1120" s="136"/>
      <c r="FM1120" s="136"/>
      <c r="FN1120" s="136"/>
      <c r="FO1120" s="136"/>
      <c r="FP1120" s="136"/>
      <c r="FQ1120" s="136"/>
      <c r="FR1120" s="136"/>
      <c r="FS1120" s="136"/>
      <c r="FT1120" s="136"/>
      <c r="FU1120" s="136"/>
      <c r="FV1120" s="136"/>
      <c r="FW1120" s="136"/>
      <c r="FX1120" s="136"/>
      <c r="FY1120" s="136"/>
      <c r="FZ1120" s="136"/>
      <c r="GA1120" s="136"/>
      <c r="GB1120" s="136"/>
      <c r="GC1120" s="136"/>
      <c r="GD1120" s="136"/>
      <c r="GE1120" s="136"/>
      <c r="GF1120" s="136"/>
      <c r="GG1120" s="136"/>
      <c r="GH1120" s="136"/>
      <c r="GI1120" s="136"/>
      <c r="GJ1120" s="136"/>
      <c r="GK1120" s="136"/>
      <c r="GL1120" s="136"/>
      <c r="GM1120" s="136"/>
      <c r="GN1120" s="136"/>
      <c r="GO1120" s="136"/>
      <c r="GP1120" s="136"/>
      <c r="GQ1120" s="136"/>
      <c r="GR1120" s="136"/>
      <c r="GS1120" s="136"/>
      <c r="GT1120" s="136"/>
      <c r="GU1120" s="136"/>
      <c r="GV1120" s="136"/>
      <c r="GW1120" s="136"/>
      <c r="GX1120" s="136"/>
      <c r="GY1120" s="136"/>
      <c r="GZ1120" s="136"/>
      <c r="HA1120" s="136"/>
      <c r="HB1120" s="136"/>
      <c r="HC1120" s="136"/>
      <c r="HD1120" s="136"/>
      <c r="HE1120" s="136"/>
      <c r="HF1120" s="136"/>
      <c r="HG1120" s="136"/>
      <c r="HH1120" s="136"/>
      <c r="HI1120" s="136"/>
      <c r="HJ1120" s="136"/>
      <c r="HK1120" s="136"/>
      <c r="HL1120" s="136"/>
      <c r="HM1120" s="136"/>
      <c r="HN1120" s="136"/>
      <c r="HO1120" s="136"/>
      <c r="HP1120" s="136"/>
      <c r="HQ1120" s="136"/>
      <c r="HR1120" s="136"/>
      <c r="HS1120" s="136"/>
      <c r="HT1120" s="136"/>
      <c r="HU1120" s="136"/>
      <c r="HV1120" s="136"/>
      <c r="HW1120" s="136"/>
      <c r="HX1120" s="136"/>
      <c r="HY1120" s="136"/>
      <c r="HZ1120" s="136"/>
      <c r="IA1120" s="136"/>
      <c r="IB1120" s="136"/>
      <c r="IC1120" s="136"/>
      <c r="ID1120" s="136"/>
      <c r="IE1120" s="136"/>
      <c r="IF1120" s="136"/>
      <c r="IG1120" s="136"/>
    </row>
    <row r="1121" spans="1:241" ht="38.1" customHeight="1" x14ac:dyDescent="0.25">
      <c r="A1121" s="461" t="s">
        <v>1162</v>
      </c>
      <c r="B1121" s="461"/>
      <c r="C1121" s="461"/>
      <c r="D1121" s="461"/>
      <c r="E1121" s="461"/>
      <c r="F1121" s="461"/>
      <c r="G1121" s="461"/>
      <c r="H1121" s="461"/>
      <c r="I1121" s="461"/>
      <c r="J1121" s="461"/>
      <c r="K1121" s="461"/>
      <c r="L1121" s="461"/>
      <c r="M1121" s="461"/>
      <c r="N1121" s="461"/>
      <c r="O1121" s="461"/>
      <c r="P1121" s="461"/>
      <c r="Q1121" s="461"/>
      <c r="R1121" s="136"/>
      <c r="S1121" s="136"/>
      <c r="T1121" s="136"/>
      <c r="U1121" s="136"/>
      <c r="V1121" s="136"/>
      <c r="W1121" s="136"/>
      <c r="X1121" s="136"/>
      <c r="Y1121" s="136"/>
      <c r="Z1121" s="136"/>
      <c r="AA1121" s="136"/>
      <c r="AB1121" s="136"/>
      <c r="AC1121" s="136"/>
      <c r="AD1121" s="136"/>
      <c r="AE1121" s="136"/>
      <c r="AF1121" s="136"/>
      <c r="AG1121" s="136"/>
      <c r="AH1121" s="136"/>
      <c r="AI1121" s="136"/>
      <c r="AJ1121" s="136"/>
      <c r="AK1121" s="136"/>
      <c r="AL1121" s="136"/>
      <c r="AM1121" s="136"/>
      <c r="AN1121" s="136"/>
      <c r="AO1121" s="136"/>
      <c r="AP1121" s="136"/>
      <c r="AQ1121" s="136"/>
      <c r="AR1121" s="136"/>
      <c r="AS1121" s="136"/>
      <c r="AT1121" s="136"/>
      <c r="AU1121" s="136"/>
      <c r="AV1121" s="136"/>
      <c r="AW1121" s="136"/>
      <c r="AX1121" s="136"/>
      <c r="AY1121" s="136"/>
      <c r="AZ1121" s="136"/>
      <c r="BA1121" s="136"/>
      <c r="BB1121" s="136"/>
      <c r="BC1121" s="136"/>
      <c r="BD1121" s="136"/>
      <c r="BE1121" s="136"/>
      <c r="BF1121" s="136"/>
      <c r="BG1121" s="136"/>
      <c r="BH1121" s="136"/>
      <c r="BI1121" s="136"/>
      <c r="BJ1121" s="136"/>
      <c r="BK1121" s="136"/>
      <c r="BL1121" s="136"/>
      <c r="BM1121" s="136"/>
      <c r="BN1121" s="136"/>
      <c r="BO1121" s="136"/>
      <c r="BP1121" s="136"/>
      <c r="BQ1121" s="136"/>
      <c r="BR1121" s="136"/>
      <c r="BS1121" s="136"/>
      <c r="BT1121" s="136"/>
      <c r="BU1121" s="136"/>
      <c r="BV1121" s="136"/>
      <c r="BW1121" s="136"/>
      <c r="BX1121" s="136"/>
      <c r="BY1121" s="136"/>
      <c r="BZ1121" s="136"/>
      <c r="CA1121" s="136"/>
      <c r="CB1121" s="136"/>
      <c r="CC1121" s="136"/>
      <c r="CD1121" s="136"/>
      <c r="CE1121" s="136"/>
      <c r="CF1121" s="136"/>
      <c r="CG1121" s="136"/>
      <c r="CH1121" s="136"/>
      <c r="CI1121" s="136"/>
      <c r="CJ1121" s="136"/>
      <c r="CK1121" s="136"/>
      <c r="CL1121" s="136"/>
      <c r="CM1121" s="136"/>
      <c r="CN1121" s="136"/>
      <c r="CO1121" s="136"/>
      <c r="CP1121" s="136"/>
      <c r="CQ1121" s="136"/>
      <c r="CR1121" s="136"/>
      <c r="CS1121" s="136"/>
      <c r="CT1121" s="136"/>
      <c r="CU1121" s="136"/>
      <c r="CV1121" s="136"/>
      <c r="CW1121" s="136"/>
      <c r="CX1121" s="136"/>
      <c r="CY1121" s="136"/>
      <c r="CZ1121" s="136"/>
      <c r="DA1121" s="136"/>
      <c r="DB1121" s="136"/>
      <c r="DC1121" s="136"/>
      <c r="DD1121" s="136"/>
      <c r="DE1121" s="136"/>
      <c r="DF1121" s="136"/>
      <c r="DG1121" s="136"/>
      <c r="DH1121" s="136"/>
      <c r="DI1121" s="136"/>
      <c r="DJ1121" s="136"/>
      <c r="DK1121" s="136"/>
      <c r="DL1121" s="136"/>
      <c r="DM1121" s="136"/>
      <c r="DN1121" s="136"/>
      <c r="DO1121" s="136"/>
      <c r="DP1121" s="136"/>
      <c r="DQ1121" s="136"/>
      <c r="DR1121" s="136"/>
      <c r="DS1121" s="136"/>
      <c r="DT1121" s="136"/>
      <c r="DU1121" s="136"/>
      <c r="DV1121" s="136"/>
      <c r="DW1121" s="136"/>
      <c r="DX1121" s="136"/>
      <c r="DY1121" s="136"/>
      <c r="DZ1121" s="136"/>
      <c r="EA1121" s="136"/>
      <c r="EB1121" s="136"/>
      <c r="EC1121" s="136"/>
      <c r="ED1121" s="136"/>
      <c r="EE1121" s="136"/>
      <c r="EF1121" s="136"/>
      <c r="EG1121" s="136"/>
      <c r="EH1121" s="136"/>
      <c r="EI1121" s="136"/>
      <c r="EJ1121" s="136"/>
      <c r="EK1121" s="136"/>
      <c r="EL1121" s="136"/>
      <c r="EM1121" s="136"/>
      <c r="EN1121" s="136"/>
      <c r="EO1121" s="136"/>
      <c r="EP1121" s="136"/>
      <c r="EQ1121" s="136"/>
      <c r="ER1121" s="136"/>
      <c r="ES1121" s="136"/>
      <c r="ET1121" s="136"/>
      <c r="EU1121" s="136"/>
      <c r="EV1121" s="136"/>
      <c r="EW1121" s="136"/>
      <c r="EX1121" s="136"/>
      <c r="EY1121" s="136"/>
      <c r="EZ1121" s="136"/>
      <c r="FA1121" s="136"/>
      <c r="FB1121" s="136"/>
      <c r="FC1121" s="136"/>
      <c r="FD1121" s="136"/>
      <c r="FE1121" s="136"/>
      <c r="FF1121" s="136"/>
      <c r="FG1121" s="136"/>
      <c r="FH1121" s="136"/>
      <c r="FI1121" s="136"/>
      <c r="FJ1121" s="136"/>
      <c r="FK1121" s="136"/>
      <c r="FL1121" s="136"/>
      <c r="FM1121" s="136"/>
      <c r="FN1121" s="136"/>
      <c r="FO1121" s="136"/>
      <c r="FP1121" s="136"/>
      <c r="FQ1121" s="136"/>
      <c r="FR1121" s="136"/>
      <c r="FS1121" s="136"/>
      <c r="FT1121" s="136"/>
      <c r="FU1121" s="136"/>
      <c r="FV1121" s="136"/>
      <c r="FW1121" s="136"/>
      <c r="FX1121" s="136"/>
      <c r="FY1121" s="136"/>
      <c r="FZ1121" s="136"/>
      <c r="GA1121" s="136"/>
      <c r="GB1121" s="136"/>
      <c r="GC1121" s="136"/>
      <c r="GD1121" s="136"/>
      <c r="GE1121" s="136"/>
      <c r="GF1121" s="136"/>
      <c r="GG1121" s="136"/>
      <c r="GH1121" s="136"/>
      <c r="GI1121" s="136"/>
      <c r="GJ1121" s="136"/>
      <c r="GK1121" s="136"/>
      <c r="GL1121" s="136"/>
      <c r="GM1121" s="136"/>
      <c r="GN1121" s="136"/>
      <c r="GO1121" s="136"/>
      <c r="GP1121" s="136"/>
      <c r="GQ1121" s="136"/>
      <c r="GR1121" s="136"/>
      <c r="GS1121" s="136"/>
      <c r="GT1121" s="136"/>
      <c r="GU1121" s="136"/>
      <c r="GV1121" s="136"/>
      <c r="GW1121" s="136"/>
      <c r="GX1121" s="136"/>
      <c r="GY1121" s="136"/>
      <c r="GZ1121" s="136"/>
      <c r="HA1121" s="136"/>
      <c r="HB1121" s="136"/>
      <c r="HC1121" s="136"/>
      <c r="HD1121" s="136"/>
      <c r="HE1121" s="136"/>
      <c r="HF1121" s="136"/>
      <c r="HG1121" s="136"/>
      <c r="HH1121" s="136"/>
      <c r="HI1121" s="136"/>
      <c r="HJ1121" s="136"/>
      <c r="HK1121" s="136"/>
      <c r="HL1121" s="136"/>
      <c r="HM1121" s="136"/>
      <c r="HN1121" s="136"/>
      <c r="HO1121" s="136"/>
      <c r="HP1121" s="136"/>
      <c r="HQ1121" s="136"/>
      <c r="HR1121" s="136"/>
      <c r="HS1121" s="136"/>
      <c r="HT1121" s="136"/>
      <c r="HU1121" s="136"/>
      <c r="HV1121" s="136"/>
      <c r="HW1121" s="136"/>
      <c r="HX1121" s="136"/>
      <c r="HY1121" s="136"/>
      <c r="HZ1121" s="136"/>
      <c r="IA1121" s="136"/>
      <c r="IB1121" s="136"/>
      <c r="IC1121" s="136"/>
      <c r="ID1121" s="136"/>
      <c r="IE1121" s="136"/>
      <c r="IF1121" s="136"/>
      <c r="IG1121" s="136"/>
    </row>
    <row r="1122" spans="1:241" ht="12" customHeight="1" x14ac:dyDescent="0.25">
      <c r="A1122" s="135"/>
      <c r="B1122" s="135"/>
      <c r="C1122" s="135"/>
      <c r="D1122" s="135"/>
      <c r="E1122" s="135"/>
      <c r="F1122" s="135"/>
      <c r="G1122" s="135"/>
      <c r="H1122" s="135"/>
      <c r="I1122" s="136"/>
      <c r="J1122" s="136"/>
      <c r="K1122" s="136"/>
      <c r="L1122" s="136"/>
      <c r="M1122" s="136"/>
      <c r="N1122" s="136"/>
      <c r="O1122" s="136"/>
      <c r="P1122" s="136"/>
      <c r="Q1122" s="136"/>
      <c r="R1122" s="136"/>
      <c r="S1122" s="136"/>
      <c r="T1122" s="136"/>
      <c r="U1122" s="136"/>
      <c r="V1122" s="136"/>
      <c r="W1122" s="136"/>
      <c r="X1122" s="136"/>
      <c r="Y1122" s="136"/>
      <c r="Z1122" s="136"/>
      <c r="AA1122" s="136"/>
      <c r="AB1122" s="136"/>
      <c r="AC1122" s="136"/>
      <c r="AD1122" s="136"/>
      <c r="AE1122" s="136"/>
      <c r="AF1122" s="136"/>
      <c r="AG1122" s="136"/>
      <c r="AH1122" s="136"/>
      <c r="AI1122" s="136"/>
      <c r="AJ1122" s="136"/>
      <c r="AK1122" s="136"/>
      <c r="AL1122" s="136"/>
      <c r="AM1122" s="136"/>
      <c r="AN1122" s="136"/>
      <c r="AO1122" s="136"/>
      <c r="AP1122" s="136"/>
      <c r="AQ1122" s="136"/>
      <c r="AR1122" s="136"/>
      <c r="AS1122" s="136"/>
      <c r="AT1122" s="136"/>
      <c r="AU1122" s="136"/>
      <c r="AV1122" s="136"/>
      <c r="AW1122" s="136"/>
      <c r="AX1122" s="136"/>
      <c r="AY1122" s="136"/>
      <c r="AZ1122" s="136"/>
      <c r="BA1122" s="136"/>
      <c r="BB1122" s="136"/>
      <c r="BC1122" s="136"/>
      <c r="BD1122" s="136"/>
      <c r="BE1122" s="136"/>
      <c r="BF1122" s="136"/>
      <c r="BG1122" s="136"/>
      <c r="BH1122" s="136"/>
      <c r="BI1122" s="136"/>
      <c r="BJ1122" s="136"/>
      <c r="BK1122" s="136"/>
      <c r="BL1122" s="136"/>
      <c r="BM1122" s="136"/>
      <c r="BN1122" s="136"/>
      <c r="BO1122" s="136"/>
      <c r="BP1122" s="136"/>
      <c r="BQ1122" s="136"/>
      <c r="BR1122" s="136"/>
      <c r="BS1122" s="136"/>
      <c r="BT1122" s="136"/>
      <c r="BU1122" s="136"/>
      <c r="BV1122" s="136"/>
      <c r="BW1122" s="136"/>
      <c r="BX1122" s="136"/>
      <c r="BY1122" s="136"/>
      <c r="BZ1122" s="136"/>
      <c r="CA1122" s="136"/>
      <c r="CB1122" s="136"/>
      <c r="CC1122" s="136"/>
      <c r="CD1122" s="136"/>
      <c r="CE1122" s="136"/>
      <c r="CF1122" s="136"/>
      <c r="CG1122" s="136"/>
      <c r="CH1122" s="136"/>
      <c r="CI1122" s="136"/>
      <c r="CJ1122" s="136"/>
      <c r="CK1122" s="136"/>
      <c r="CL1122" s="136"/>
      <c r="CM1122" s="136"/>
      <c r="CN1122" s="136"/>
      <c r="CO1122" s="136"/>
      <c r="CP1122" s="136"/>
      <c r="CQ1122" s="136"/>
      <c r="CR1122" s="136"/>
      <c r="CS1122" s="136"/>
      <c r="CT1122" s="136"/>
      <c r="CU1122" s="136"/>
      <c r="CV1122" s="136"/>
      <c r="CW1122" s="136"/>
      <c r="CX1122" s="136"/>
      <c r="CY1122" s="136"/>
      <c r="CZ1122" s="136"/>
      <c r="DA1122" s="136"/>
      <c r="DB1122" s="136"/>
      <c r="DC1122" s="136"/>
      <c r="DD1122" s="136"/>
      <c r="DE1122" s="136"/>
      <c r="DF1122" s="136"/>
      <c r="DG1122" s="136"/>
      <c r="DH1122" s="136"/>
      <c r="DI1122" s="136"/>
      <c r="DJ1122" s="136"/>
      <c r="DK1122" s="136"/>
      <c r="DL1122" s="136"/>
      <c r="DM1122" s="136"/>
      <c r="DN1122" s="136"/>
      <c r="DO1122" s="136"/>
      <c r="DP1122" s="136"/>
      <c r="DQ1122" s="136"/>
      <c r="DR1122" s="136"/>
      <c r="DS1122" s="136"/>
      <c r="DT1122" s="136"/>
      <c r="DU1122" s="136"/>
      <c r="DV1122" s="136"/>
      <c r="DW1122" s="136"/>
      <c r="DX1122" s="136"/>
      <c r="DY1122" s="136"/>
      <c r="DZ1122" s="136"/>
      <c r="EA1122" s="136"/>
      <c r="EB1122" s="136"/>
      <c r="EC1122" s="136"/>
      <c r="ED1122" s="136"/>
      <c r="EE1122" s="136"/>
      <c r="EF1122" s="136"/>
      <c r="EG1122" s="136"/>
      <c r="EH1122" s="136"/>
      <c r="EI1122" s="136"/>
      <c r="EJ1122" s="136"/>
      <c r="EK1122" s="136"/>
      <c r="EL1122" s="136"/>
      <c r="EM1122" s="136"/>
      <c r="EN1122" s="136"/>
      <c r="EO1122" s="136"/>
      <c r="EP1122" s="136"/>
      <c r="EQ1122" s="136"/>
      <c r="ER1122" s="136"/>
      <c r="ES1122" s="136"/>
      <c r="ET1122" s="136"/>
      <c r="EU1122" s="136"/>
      <c r="EV1122" s="136"/>
      <c r="EW1122" s="136"/>
      <c r="EX1122" s="136"/>
      <c r="EY1122" s="136"/>
      <c r="EZ1122" s="136"/>
      <c r="FA1122" s="136"/>
      <c r="FB1122" s="136"/>
      <c r="FC1122" s="136"/>
      <c r="FD1122" s="136"/>
      <c r="FE1122" s="136"/>
      <c r="FF1122" s="136"/>
      <c r="FG1122" s="136"/>
      <c r="FH1122" s="136"/>
      <c r="FI1122" s="136"/>
      <c r="FJ1122" s="136"/>
      <c r="FK1122" s="136"/>
      <c r="FL1122" s="136"/>
      <c r="FM1122" s="136"/>
      <c r="FN1122" s="136"/>
      <c r="FO1122" s="136"/>
      <c r="FP1122" s="136"/>
      <c r="FQ1122" s="136"/>
      <c r="FR1122" s="136"/>
      <c r="FS1122" s="136"/>
      <c r="FT1122" s="136"/>
      <c r="FU1122" s="136"/>
      <c r="FV1122" s="136"/>
      <c r="FW1122" s="136"/>
      <c r="FX1122" s="136"/>
      <c r="FY1122" s="136"/>
      <c r="FZ1122" s="136"/>
      <c r="GA1122" s="136"/>
      <c r="GB1122" s="136"/>
      <c r="GC1122" s="136"/>
      <c r="GD1122" s="136"/>
      <c r="GE1122" s="136"/>
      <c r="GF1122" s="136"/>
      <c r="GG1122" s="136"/>
      <c r="GH1122" s="136"/>
      <c r="GI1122" s="136"/>
      <c r="GJ1122" s="136"/>
      <c r="GK1122" s="136"/>
      <c r="GL1122" s="136"/>
      <c r="GM1122" s="136"/>
      <c r="GN1122" s="136"/>
      <c r="GO1122" s="136"/>
      <c r="GP1122" s="136"/>
      <c r="GQ1122" s="136"/>
      <c r="GR1122" s="136"/>
      <c r="GS1122" s="136"/>
      <c r="GT1122" s="136"/>
      <c r="GU1122" s="136"/>
      <c r="GV1122" s="136"/>
      <c r="GW1122" s="136"/>
      <c r="GX1122" s="136"/>
      <c r="GY1122" s="136"/>
      <c r="GZ1122" s="136"/>
      <c r="HA1122" s="136"/>
      <c r="HB1122" s="136"/>
      <c r="HC1122" s="136"/>
      <c r="HD1122" s="136"/>
      <c r="HE1122" s="136"/>
      <c r="HF1122" s="136"/>
      <c r="HG1122" s="136"/>
      <c r="HH1122" s="136"/>
      <c r="HI1122" s="136"/>
      <c r="HJ1122" s="136"/>
      <c r="HK1122" s="136"/>
      <c r="HL1122" s="136"/>
      <c r="HM1122" s="136"/>
      <c r="HN1122" s="136"/>
      <c r="HO1122" s="136"/>
      <c r="HP1122" s="136"/>
      <c r="HQ1122" s="136"/>
      <c r="HR1122" s="136"/>
      <c r="HS1122" s="136"/>
      <c r="HT1122" s="136"/>
      <c r="HU1122" s="136"/>
      <c r="HV1122" s="136"/>
      <c r="HW1122" s="136"/>
      <c r="HX1122" s="136"/>
      <c r="HY1122" s="136"/>
      <c r="HZ1122" s="136"/>
      <c r="IA1122" s="136"/>
      <c r="IB1122" s="136"/>
      <c r="IC1122" s="136"/>
      <c r="ID1122" s="136"/>
      <c r="IE1122" s="136"/>
      <c r="IF1122" s="136"/>
      <c r="IG1122" s="136"/>
    </row>
    <row r="1123" spans="1:241" ht="21" customHeight="1" x14ac:dyDescent="0.3">
      <c r="A1123" s="134">
        <v>2015</v>
      </c>
      <c r="B1123" s="135"/>
      <c r="C1123" s="135"/>
      <c r="D1123" s="135"/>
      <c r="E1123" s="135"/>
      <c r="F1123" s="135"/>
      <c r="G1123" s="135"/>
      <c r="H1123" s="135"/>
      <c r="I1123" s="136"/>
      <c r="J1123" s="136"/>
      <c r="K1123" s="136"/>
      <c r="L1123" s="136"/>
      <c r="M1123" s="136"/>
      <c r="N1123" s="136"/>
      <c r="O1123" s="136"/>
      <c r="P1123" s="136"/>
      <c r="Q1123" s="136"/>
      <c r="R1123" s="136"/>
      <c r="S1123" s="136"/>
      <c r="T1123" s="136"/>
      <c r="U1123" s="136"/>
      <c r="V1123" s="136"/>
      <c r="W1123" s="136"/>
      <c r="X1123" s="136"/>
      <c r="Y1123" s="136"/>
      <c r="Z1123" s="136"/>
      <c r="AA1123" s="136"/>
      <c r="AB1123" s="136"/>
      <c r="AC1123" s="136"/>
      <c r="AD1123" s="136"/>
      <c r="AE1123" s="136"/>
      <c r="AF1123" s="136"/>
      <c r="AG1123" s="136"/>
      <c r="AH1123" s="136"/>
      <c r="AI1123" s="136"/>
      <c r="AJ1123" s="136"/>
      <c r="AK1123" s="136"/>
      <c r="AL1123" s="136"/>
      <c r="AM1123" s="136"/>
      <c r="AN1123" s="136"/>
      <c r="AO1123" s="136"/>
      <c r="AP1123" s="136"/>
      <c r="AQ1123" s="136"/>
      <c r="AR1123" s="136"/>
      <c r="AS1123" s="136"/>
      <c r="AT1123" s="136"/>
      <c r="AU1123" s="136"/>
      <c r="AV1123" s="136"/>
      <c r="AW1123" s="136"/>
      <c r="AX1123" s="136"/>
      <c r="AY1123" s="136"/>
      <c r="AZ1123" s="136"/>
      <c r="BA1123" s="136"/>
      <c r="BB1123" s="136"/>
      <c r="BC1123" s="136"/>
      <c r="BD1123" s="136"/>
      <c r="BE1123" s="136"/>
      <c r="BF1123" s="136"/>
      <c r="BG1123" s="136"/>
      <c r="BH1123" s="136"/>
      <c r="BI1123" s="136"/>
      <c r="BJ1123" s="136"/>
      <c r="BK1123" s="136"/>
      <c r="BL1123" s="136"/>
      <c r="BM1123" s="136"/>
      <c r="BN1123" s="136"/>
      <c r="BO1123" s="136"/>
      <c r="BP1123" s="136"/>
      <c r="BQ1123" s="136"/>
      <c r="BR1123" s="136"/>
      <c r="BS1123" s="136"/>
      <c r="BT1123" s="136"/>
      <c r="BU1123" s="136"/>
      <c r="BV1123" s="136"/>
      <c r="BW1123" s="136"/>
      <c r="BX1123" s="136"/>
      <c r="BY1123" s="136"/>
      <c r="BZ1123" s="136"/>
      <c r="CA1123" s="136"/>
      <c r="CB1123" s="136"/>
      <c r="CC1123" s="136"/>
      <c r="CD1123" s="136"/>
      <c r="CE1123" s="136"/>
      <c r="CF1123" s="136"/>
      <c r="CG1123" s="136"/>
      <c r="CH1123" s="136"/>
      <c r="CI1123" s="136"/>
      <c r="CJ1123" s="136"/>
      <c r="CK1123" s="136"/>
      <c r="CL1123" s="136"/>
      <c r="CM1123" s="136"/>
      <c r="CN1123" s="136"/>
      <c r="CO1123" s="136"/>
      <c r="CP1123" s="136"/>
      <c r="CQ1123" s="136"/>
      <c r="CR1123" s="136"/>
      <c r="CS1123" s="136"/>
      <c r="CT1123" s="136"/>
      <c r="CU1123" s="136"/>
      <c r="CV1123" s="136"/>
      <c r="CW1123" s="136"/>
      <c r="CX1123" s="136"/>
      <c r="CY1123" s="136"/>
      <c r="CZ1123" s="136"/>
      <c r="DA1123" s="136"/>
      <c r="DB1123" s="136"/>
      <c r="DC1123" s="136"/>
      <c r="DD1123" s="136"/>
      <c r="DE1123" s="136"/>
      <c r="DF1123" s="136"/>
      <c r="DG1123" s="136"/>
      <c r="DH1123" s="136"/>
      <c r="DI1123" s="136"/>
      <c r="DJ1123" s="136"/>
      <c r="DK1123" s="136"/>
      <c r="DL1123" s="136"/>
      <c r="DM1123" s="136"/>
      <c r="DN1123" s="136"/>
      <c r="DO1123" s="136"/>
      <c r="DP1123" s="136"/>
      <c r="DQ1123" s="136"/>
      <c r="DR1123" s="136"/>
      <c r="DS1123" s="136"/>
      <c r="DT1123" s="136"/>
      <c r="DU1123" s="136"/>
      <c r="DV1123" s="136"/>
      <c r="DW1123" s="136"/>
      <c r="DX1123" s="136"/>
      <c r="DY1123" s="136"/>
      <c r="DZ1123" s="136"/>
      <c r="EA1123" s="136"/>
      <c r="EB1123" s="136"/>
      <c r="EC1123" s="136"/>
      <c r="ED1123" s="136"/>
      <c r="EE1123" s="136"/>
      <c r="EF1123" s="136"/>
      <c r="EG1123" s="136"/>
      <c r="EH1123" s="136"/>
      <c r="EI1123" s="136"/>
      <c r="EJ1123" s="136"/>
      <c r="EK1123" s="136"/>
      <c r="EL1123" s="136"/>
      <c r="EM1123" s="136"/>
      <c r="EN1123" s="136"/>
      <c r="EO1123" s="136"/>
      <c r="EP1123" s="136"/>
      <c r="EQ1123" s="136"/>
      <c r="ER1123" s="136"/>
      <c r="ES1123" s="136"/>
      <c r="ET1123" s="136"/>
      <c r="EU1123" s="136"/>
      <c r="EV1123" s="136"/>
      <c r="EW1123" s="136"/>
      <c r="EX1123" s="136"/>
      <c r="EY1123" s="136"/>
      <c r="EZ1123" s="136"/>
      <c r="FA1123" s="136"/>
      <c r="FB1123" s="136"/>
      <c r="FC1123" s="136"/>
      <c r="FD1123" s="136"/>
      <c r="FE1123" s="136"/>
      <c r="FF1123" s="136"/>
      <c r="FG1123" s="136"/>
      <c r="FH1123" s="136"/>
      <c r="FI1123" s="136"/>
      <c r="FJ1123" s="136"/>
      <c r="FK1123" s="136"/>
      <c r="FL1123" s="136"/>
      <c r="FM1123" s="136"/>
      <c r="FN1123" s="136"/>
      <c r="FO1123" s="136"/>
      <c r="FP1123" s="136"/>
      <c r="FQ1123" s="136"/>
      <c r="FR1123" s="136"/>
      <c r="FS1123" s="136"/>
      <c r="FT1123" s="136"/>
      <c r="FU1123" s="136"/>
      <c r="FV1123" s="136"/>
      <c r="FW1123" s="136"/>
      <c r="FX1123" s="136"/>
      <c r="FY1123" s="136"/>
      <c r="FZ1123" s="136"/>
      <c r="GA1123" s="136"/>
      <c r="GB1123" s="136"/>
      <c r="GC1123" s="136"/>
      <c r="GD1123" s="136"/>
      <c r="GE1123" s="136"/>
      <c r="GF1123" s="136"/>
      <c r="GG1123" s="136"/>
      <c r="GH1123" s="136"/>
      <c r="GI1123" s="136"/>
      <c r="GJ1123" s="136"/>
      <c r="GK1123" s="136"/>
      <c r="GL1123" s="136"/>
      <c r="GM1123" s="136"/>
      <c r="GN1123" s="136"/>
      <c r="GO1123" s="136"/>
      <c r="GP1123" s="136"/>
      <c r="GQ1123" s="136"/>
      <c r="GR1123" s="136"/>
      <c r="GS1123" s="136"/>
      <c r="GT1123" s="136"/>
      <c r="GU1123" s="136"/>
      <c r="GV1123" s="136"/>
      <c r="GW1123" s="136"/>
      <c r="GX1123" s="136"/>
      <c r="GY1123" s="136"/>
      <c r="GZ1123" s="136"/>
      <c r="HA1123" s="136"/>
      <c r="HB1123" s="136"/>
      <c r="HC1123" s="136"/>
      <c r="HD1123" s="136"/>
      <c r="HE1123" s="136"/>
      <c r="HF1123" s="136"/>
      <c r="HG1123" s="136"/>
      <c r="HH1123" s="136"/>
      <c r="HI1123" s="136"/>
      <c r="HJ1123" s="136"/>
      <c r="HK1123" s="136"/>
      <c r="HL1123" s="136"/>
      <c r="HM1123" s="136"/>
      <c r="HN1123" s="136"/>
      <c r="HO1123" s="136"/>
      <c r="HP1123" s="136"/>
      <c r="HQ1123" s="136"/>
      <c r="HR1123" s="136"/>
      <c r="HS1123" s="136"/>
      <c r="HT1123" s="136"/>
      <c r="HU1123" s="136"/>
      <c r="HV1123" s="136"/>
      <c r="HW1123" s="136"/>
      <c r="HX1123" s="136"/>
      <c r="HY1123" s="136"/>
      <c r="HZ1123" s="136"/>
      <c r="IA1123" s="136"/>
      <c r="IB1123" s="136"/>
      <c r="IC1123" s="136"/>
      <c r="ID1123" s="136"/>
      <c r="IE1123" s="136"/>
      <c r="IF1123" s="136"/>
      <c r="IG1123" s="136"/>
    </row>
    <row r="1124" spans="1:241" ht="27.95" customHeight="1" x14ac:dyDescent="0.25">
      <c r="A1124" s="166" t="s">
        <v>177</v>
      </c>
      <c r="B1124" s="167" t="s">
        <v>0</v>
      </c>
      <c r="C1124" s="167" t="s">
        <v>1</v>
      </c>
      <c r="D1124" s="167" t="s">
        <v>2</v>
      </c>
      <c r="E1124" s="167" t="s">
        <v>877</v>
      </c>
      <c r="F1124" s="167" t="s">
        <v>50</v>
      </c>
      <c r="G1124" s="167" t="s">
        <v>52</v>
      </c>
      <c r="H1124" s="167" t="s">
        <v>13</v>
      </c>
      <c r="I1124" s="136"/>
      <c r="J1124" s="166" t="s">
        <v>177</v>
      </c>
      <c r="K1124" s="167" t="s">
        <v>0</v>
      </c>
      <c r="L1124" s="167" t="s">
        <v>1</v>
      </c>
      <c r="M1124" s="167" t="s">
        <v>2</v>
      </c>
      <c r="N1124" s="167" t="s">
        <v>877</v>
      </c>
      <c r="O1124" s="167" t="s">
        <v>50</v>
      </c>
      <c r="P1124" s="167" t="s">
        <v>52</v>
      </c>
      <c r="Q1124" s="167" t="s">
        <v>13</v>
      </c>
      <c r="R1124" s="136"/>
      <c r="S1124" s="136"/>
      <c r="T1124" s="136"/>
      <c r="U1124" s="136"/>
      <c r="V1124" s="136"/>
      <c r="W1124" s="136"/>
      <c r="X1124" s="136"/>
      <c r="Y1124" s="136"/>
      <c r="Z1124" s="136"/>
      <c r="AA1124" s="136"/>
      <c r="AB1124" s="136"/>
      <c r="AC1124" s="136"/>
      <c r="AD1124" s="136"/>
      <c r="AE1124" s="136"/>
      <c r="AF1124" s="136"/>
      <c r="AG1124" s="136"/>
      <c r="AH1124" s="136"/>
      <c r="AI1124" s="136"/>
      <c r="AJ1124" s="136"/>
      <c r="AK1124" s="136"/>
      <c r="AL1124" s="136"/>
      <c r="AM1124" s="136"/>
      <c r="AN1124" s="136"/>
      <c r="AO1124" s="136"/>
      <c r="AP1124" s="136"/>
      <c r="AQ1124" s="136"/>
      <c r="AR1124" s="136"/>
      <c r="AS1124" s="136"/>
      <c r="AT1124" s="136"/>
      <c r="AU1124" s="136"/>
      <c r="AV1124" s="136"/>
      <c r="AW1124" s="136"/>
      <c r="AX1124" s="136"/>
      <c r="AY1124" s="136"/>
      <c r="AZ1124" s="136"/>
      <c r="BA1124" s="136"/>
      <c r="BB1124" s="136"/>
      <c r="BC1124" s="136"/>
      <c r="BD1124" s="136"/>
      <c r="BE1124" s="136"/>
      <c r="BF1124" s="136"/>
      <c r="BG1124" s="136"/>
      <c r="BH1124" s="136"/>
      <c r="BI1124" s="136"/>
      <c r="BJ1124" s="136"/>
      <c r="BK1124" s="136"/>
      <c r="BL1124" s="136"/>
      <c r="BM1124" s="136"/>
      <c r="BN1124" s="136"/>
      <c r="BO1124" s="136"/>
      <c r="BP1124" s="136"/>
      <c r="BQ1124" s="136"/>
      <c r="BR1124" s="136"/>
      <c r="BS1124" s="136"/>
      <c r="BT1124" s="136"/>
      <c r="BU1124" s="136"/>
      <c r="BV1124" s="136"/>
      <c r="BW1124" s="136"/>
      <c r="BX1124" s="136"/>
      <c r="BY1124" s="136"/>
      <c r="BZ1124" s="136"/>
      <c r="CA1124" s="136"/>
      <c r="CB1124" s="136"/>
      <c r="CC1124" s="136"/>
      <c r="CD1124" s="136"/>
      <c r="CE1124" s="136"/>
      <c r="CF1124" s="136"/>
      <c r="CG1124" s="136"/>
      <c r="CH1124" s="136"/>
      <c r="CI1124" s="136"/>
      <c r="CJ1124" s="136"/>
      <c r="CK1124" s="136"/>
      <c r="CL1124" s="136"/>
      <c r="CM1124" s="136"/>
      <c r="CN1124" s="136"/>
      <c r="CO1124" s="136"/>
      <c r="CP1124" s="136"/>
      <c r="CQ1124" s="136"/>
      <c r="CR1124" s="136"/>
      <c r="CS1124" s="136"/>
      <c r="CT1124" s="136"/>
      <c r="CU1124" s="136"/>
      <c r="CV1124" s="136"/>
      <c r="CW1124" s="136"/>
      <c r="CX1124" s="136"/>
      <c r="CY1124" s="136"/>
      <c r="CZ1124" s="136"/>
      <c r="DA1124" s="136"/>
      <c r="DB1124" s="136"/>
      <c r="DC1124" s="136"/>
      <c r="DD1124" s="136"/>
      <c r="DE1124" s="136"/>
      <c r="DF1124" s="136"/>
      <c r="DG1124" s="136"/>
      <c r="DH1124" s="136"/>
      <c r="DI1124" s="136"/>
      <c r="DJ1124" s="136"/>
      <c r="DK1124" s="136"/>
      <c r="DL1124" s="136"/>
      <c r="DM1124" s="136"/>
      <c r="DN1124" s="136"/>
      <c r="DO1124" s="136"/>
      <c r="DP1124" s="136"/>
      <c r="DQ1124" s="136"/>
      <c r="DR1124" s="136"/>
      <c r="DS1124" s="136"/>
      <c r="DT1124" s="136"/>
      <c r="DU1124" s="136"/>
      <c r="DV1124" s="136"/>
      <c r="DW1124" s="136"/>
      <c r="DX1124" s="136"/>
      <c r="DY1124" s="136"/>
      <c r="DZ1124" s="136"/>
      <c r="EA1124" s="136"/>
      <c r="EB1124" s="136"/>
      <c r="EC1124" s="136"/>
      <c r="ED1124" s="136"/>
      <c r="EE1124" s="136"/>
      <c r="EF1124" s="136"/>
      <c r="EG1124" s="136"/>
      <c r="EH1124" s="136"/>
      <c r="EI1124" s="136"/>
      <c r="EJ1124" s="136"/>
      <c r="EK1124" s="136"/>
      <c r="EL1124" s="136"/>
      <c r="EM1124" s="136"/>
      <c r="EN1124" s="136"/>
      <c r="EO1124" s="136"/>
      <c r="EP1124" s="136"/>
      <c r="EQ1124" s="136"/>
      <c r="ER1124" s="136"/>
      <c r="ES1124" s="136"/>
      <c r="ET1124" s="136"/>
      <c r="EU1124" s="136"/>
      <c r="EV1124" s="136"/>
      <c r="EW1124" s="136"/>
      <c r="EX1124" s="136"/>
      <c r="EY1124" s="136"/>
      <c r="EZ1124" s="136"/>
      <c r="FA1124" s="136"/>
      <c r="FB1124" s="136"/>
      <c r="FC1124" s="136"/>
      <c r="FD1124" s="136"/>
      <c r="FE1124" s="136"/>
      <c r="FF1124" s="136"/>
      <c r="FG1124" s="136"/>
      <c r="FH1124" s="136"/>
      <c r="FI1124" s="136"/>
      <c r="FJ1124" s="136"/>
      <c r="FK1124" s="136"/>
      <c r="FL1124" s="136"/>
      <c r="FM1124" s="136"/>
      <c r="FN1124" s="136"/>
      <c r="FO1124" s="136"/>
      <c r="FP1124" s="136"/>
      <c r="FQ1124" s="136"/>
      <c r="FR1124" s="136"/>
      <c r="FS1124" s="136"/>
      <c r="FT1124" s="136"/>
      <c r="FU1124" s="136"/>
      <c r="FV1124" s="136"/>
      <c r="FW1124" s="136"/>
      <c r="FX1124" s="136"/>
      <c r="FY1124" s="136"/>
      <c r="FZ1124" s="136"/>
      <c r="GA1124" s="136"/>
      <c r="GB1124" s="136"/>
      <c r="GC1124" s="136"/>
      <c r="GD1124" s="136"/>
      <c r="GE1124" s="136"/>
      <c r="GF1124" s="136"/>
      <c r="GG1124" s="136"/>
      <c r="GH1124" s="136"/>
      <c r="GI1124" s="136"/>
      <c r="GJ1124" s="136"/>
      <c r="GK1124" s="136"/>
      <c r="GL1124" s="136"/>
      <c r="GM1124" s="136"/>
      <c r="GN1124" s="136"/>
      <c r="GO1124" s="136"/>
      <c r="GP1124" s="136"/>
      <c r="GQ1124" s="136"/>
      <c r="GR1124" s="136"/>
      <c r="GS1124" s="136"/>
      <c r="GT1124" s="136"/>
      <c r="GU1124" s="136"/>
      <c r="GV1124" s="136"/>
      <c r="GW1124" s="136"/>
      <c r="GX1124" s="136"/>
      <c r="GY1124" s="136"/>
      <c r="GZ1124" s="136"/>
      <c r="HA1124" s="136"/>
      <c r="HB1124" s="136"/>
      <c r="HC1124" s="136"/>
      <c r="HD1124" s="136"/>
      <c r="HE1124" s="136"/>
      <c r="HF1124" s="136"/>
      <c r="HG1124" s="136"/>
      <c r="HH1124" s="136"/>
      <c r="HI1124" s="136"/>
      <c r="HJ1124" s="136"/>
      <c r="HK1124" s="136"/>
      <c r="HL1124" s="136"/>
      <c r="HM1124" s="136"/>
      <c r="HN1124" s="136"/>
      <c r="HO1124" s="136"/>
      <c r="HP1124" s="136"/>
      <c r="HQ1124" s="136"/>
      <c r="HR1124" s="136"/>
      <c r="HS1124" s="136"/>
      <c r="HT1124" s="136"/>
      <c r="HU1124" s="136"/>
      <c r="HV1124" s="136"/>
      <c r="HW1124" s="136"/>
      <c r="HX1124" s="136"/>
      <c r="HY1124" s="136"/>
      <c r="HZ1124" s="136"/>
      <c r="IA1124" s="136"/>
      <c r="IB1124" s="136"/>
      <c r="IC1124" s="136"/>
      <c r="ID1124" s="136"/>
      <c r="IE1124" s="136"/>
      <c r="IF1124" s="136"/>
      <c r="IG1124" s="136"/>
    </row>
    <row r="1125" spans="1:241" ht="15" customHeight="1" x14ac:dyDescent="0.25">
      <c r="A1125" s="197" t="s">
        <v>758</v>
      </c>
      <c r="B1125" s="205">
        <v>4363943</v>
      </c>
      <c r="C1125" s="205">
        <v>2549858</v>
      </c>
      <c r="D1125" s="205">
        <v>670499</v>
      </c>
      <c r="E1125" s="205">
        <v>642375</v>
      </c>
      <c r="F1125" s="205">
        <v>1240053</v>
      </c>
      <c r="G1125" s="205">
        <v>226856</v>
      </c>
      <c r="H1125" s="242">
        <v>9693584</v>
      </c>
      <c r="I1125" s="136"/>
      <c r="J1125" s="197" t="s">
        <v>445</v>
      </c>
      <c r="K1125" s="205">
        <v>5864205</v>
      </c>
      <c r="L1125" s="205">
        <v>1773205</v>
      </c>
      <c r="M1125" s="205">
        <v>574335</v>
      </c>
      <c r="N1125" s="205">
        <v>975440</v>
      </c>
      <c r="O1125" s="205">
        <v>1913443</v>
      </c>
      <c r="P1125" s="205">
        <v>278922</v>
      </c>
      <c r="Q1125" s="242">
        <v>11379550</v>
      </c>
      <c r="R1125" s="136"/>
      <c r="S1125" s="136"/>
      <c r="T1125" s="136"/>
      <c r="U1125" s="136"/>
      <c r="V1125" s="136"/>
      <c r="W1125" s="136"/>
      <c r="X1125" s="136"/>
      <c r="Y1125" s="136"/>
      <c r="Z1125" s="136"/>
      <c r="AA1125" s="136"/>
      <c r="AB1125" s="136"/>
      <c r="AC1125" s="136"/>
      <c r="AD1125" s="136"/>
      <c r="AE1125" s="136"/>
      <c r="AF1125" s="136"/>
      <c r="AG1125" s="136"/>
      <c r="AH1125" s="136"/>
      <c r="AI1125" s="136"/>
      <c r="AJ1125" s="136"/>
      <c r="AK1125" s="136"/>
      <c r="AL1125" s="136"/>
      <c r="AM1125" s="136"/>
      <c r="AN1125" s="136"/>
      <c r="AO1125" s="136"/>
      <c r="AP1125" s="136"/>
      <c r="AQ1125" s="136"/>
      <c r="AR1125" s="136"/>
      <c r="AS1125" s="136"/>
      <c r="AT1125" s="136"/>
      <c r="AU1125" s="136"/>
      <c r="AV1125" s="136"/>
      <c r="AW1125" s="136"/>
      <c r="AX1125" s="136"/>
      <c r="AY1125" s="136"/>
      <c r="AZ1125" s="136"/>
      <c r="BA1125" s="136"/>
      <c r="BB1125" s="136"/>
      <c r="BC1125" s="136"/>
      <c r="BD1125" s="136"/>
      <c r="BE1125" s="136"/>
      <c r="BF1125" s="136"/>
      <c r="BG1125" s="136"/>
      <c r="BH1125" s="136"/>
      <c r="BI1125" s="136"/>
      <c r="BJ1125" s="136"/>
      <c r="BK1125" s="136"/>
      <c r="BL1125" s="136"/>
      <c r="BM1125" s="136"/>
      <c r="BN1125" s="136"/>
      <c r="BO1125" s="136"/>
      <c r="BP1125" s="136"/>
      <c r="BQ1125" s="136"/>
      <c r="BR1125" s="136"/>
      <c r="BS1125" s="136"/>
      <c r="BT1125" s="136"/>
      <c r="BU1125" s="136"/>
      <c r="BV1125" s="136"/>
      <c r="BW1125" s="136"/>
      <c r="BX1125" s="136"/>
      <c r="BY1125" s="136"/>
      <c r="BZ1125" s="136"/>
      <c r="CA1125" s="136"/>
      <c r="CB1125" s="136"/>
      <c r="CC1125" s="136"/>
      <c r="CD1125" s="136"/>
      <c r="CE1125" s="136"/>
      <c r="CF1125" s="136"/>
      <c r="CG1125" s="136"/>
      <c r="CH1125" s="136"/>
      <c r="CI1125" s="136"/>
      <c r="CJ1125" s="136"/>
      <c r="CK1125" s="136"/>
      <c r="CL1125" s="136"/>
      <c r="CM1125" s="136"/>
      <c r="CN1125" s="136"/>
      <c r="CO1125" s="136"/>
      <c r="CP1125" s="136"/>
      <c r="CQ1125" s="136"/>
      <c r="CR1125" s="136"/>
      <c r="CS1125" s="136"/>
      <c r="CT1125" s="136"/>
      <c r="CU1125" s="136"/>
      <c r="CV1125" s="136"/>
      <c r="CW1125" s="136"/>
      <c r="CX1125" s="136"/>
      <c r="CY1125" s="136"/>
      <c r="CZ1125" s="136"/>
      <c r="DA1125" s="136"/>
      <c r="DB1125" s="136"/>
      <c r="DC1125" s="136"/>
      <c r="DD1125" s="136"/>
      <c r="DE1125" s="136"/>
      <c r="DF1125" s="136"/>
      <c r="DG1125" s="136"/>
      <c r="DH1125" s="136"/>
      <c r="DI1125" s="136"/>
      <c r="DJ1125" s="136"/>
      <c r="DK1125" s="136"/>
      <c r="DL1125" s="136"/>
      <c r="DM1125" s="136"/>
      <c r="DN1125" s="136"/>
      <c r="DO1125" s="136"/>
      <c r="DP1125" s="136"/>
      <c r="DQ1125" s="136"/>
      <c r="DR1125" s="136"/>
      <c r="DS1125" s="136"/>
      <c r="DT1125" s="136"/>
      <c r="DU1125" s="136"/>
      <c r="DV1125" s="136"/>
      <c r="DW1125" s="136"/>
      <c r="DX1125" s="136"/>
      <c r="DY1125" s="136"/>
      <c r="DZ1125" s="136"/>
      <c r="EA1125" s="136"/>
      <c r="EB1125" s="136"/>
      <c r="EC1125" s="136"/>
      <c r="ED1125" s="136"/>
      <c r="EE1125" s="136"/>
      <c r="EF1125" s="136"/>
      <c r="EG1125" s="136"/>
      <c r="EH1125" s="136"/>
      <c r="EI1125" s="136"/>
      <c r="EJ1125" s="136"/>
      <c r="EK1125" s="136"/>
      <c r="EL1125" s="136"/>
      <c r="EM1125" s="136"/>
      <c r="EN1125" s="136"/>
      <c r="EO1125" s="136"/>
      <c r="EP1125" s="136"/>
      <c r="EQ1125" s="136"/>
      <c r="ER1125" s="136"/>
      <c r="ES1125" s="136"/>
      <c r="ET1125" s="136"/>
      <c r="EU1125" s="136"/>
      <c r="EV1125" s="136"/>
      <c r="EW1125" s="136"/>
      <c r="EX1125" s="136"/>
      <c r="EY1125" s="136"/>
      <c r="EZ1125" s="136"/>
      <c r="FA1125" s="136"/>
      <c r="FB1125" s="136"/>
      <c r="FC1125" s="136"/>
      <c r="FD1125" s="136"/>
      <c r="FE1125" s="136"/>
      <c r="FF1125" s="136"/>
      <c r="FG1125" s="136"/>
      <c r="FH1125" s="136"/>
      <c r="FI1125" s="136"/>
      <c r="FJ1125" s="136"/>
      <c r="FK1125" s="136"/>
      <c r="FL1125" s="136"/>
      <c r="FM1125" s="136"/>
      <c r="FN1125" s="136"/>
      <c r="FO1125" s="136"/>
      <c r="FP1125" s="136"/>
      <c r="FQ1125" s="136"/>
      <c r="FR1125" s="136"/>
      <c r="FS1125" s="136"/>
      <c r="FT1125" s="136"/>
      <c r="FU1125" s="136"/>
      <c r="FV1125" s="136"/>
      <c r="FW1125" s="136"/>
      <c r="FX1125" s="136"/>
      <c r="FY1125" s="136"/>
      <c r="FZ1125" s="136"/>
      <c r="GA1125" s="136"/>
      <c r="GB1125" s="136"/>
      <c r="GC1125" s="136"/>
      <c r="GD1125" s="136"/>
      <c r="GE1125" s="136"/>
      <c r="GF1125" s="136"/>
      <c r="GG1125" s="136"/>
      <c r="GH1125" s="136"/>
      <c r="GI1125" s="136"/>
      <c r="GJ1125" s="136"/>
      <c r="GK1125" s="136"/>
      <c r="GL1125" s="136"/>
      <c r="GM1125" s="136"/>
      <c r="GN1125" s="136"/>
      <c r="GO1125" s="136"/>
      <c r="GP1125" s="136"/>
      <c r="GQ1125" s="136"/>
      <c r="GR1125" s="136"/>
      <c r="GS1125" s="136"/>
      <c r="GT1125" s="136"/>
      <c r="GU1125" s="136"/>
      <c r="GV1125" s="136"/>
      <c r="GW1125" s="136"/>
      <c r="GX1125" s="136"/>
      <c r="GY1125" s="136"/>
      <c r="GZ1125" s="136"/>
      <c r="HA1125" s="136"/>
      <c r="HB1125" s="136"/>
      <c r="HC1125" s="136"/>
      <c r="HD1125" s="136"/>
      <c r="HE1125" s="136"/>
      <c r="HF1125" s="136"/>
      <c r="HG1125" s="136"/>
      <c r="HH1125" s="136"/>
      <c r="HI1125" s="136"/>
      <c r="HJ1125" s="136"/>
      <c r="HK1125" s="136"/>
      <c r="HL1125" s="136"/>
      <c r="HM1125" s="136"/>
      <c r="HN1125" s="136"/>
      <c r="HO1125" s="136"/>
      <c r="HP1125" s="136"/>
      <c r="HQ1125" s="136"/>
      <c r="HR1125" s="136"/>
      <c r="HS1125" s="136"/>
      <c r="HT1125" s="136"/>
      <c r="HU1125" s="136"/>
      <c r="HV1125" s="136"/>
      <c r="HW1125" s="136"/>
      <c r="HX1125" s="136"/>
      <c r="HY1125" s="136"/>
      <c r="HZ1125" s="136"/>
      <c r="IA1125" s="136"/>
      <c r="IB1125" s="136"/>
      <c r="IC1125" s="136"/>
      <c r="ID1125" s="136"/>
      <c r="IE1125" s="136"/>
      <c r="IF1125" s="136"/>
      <c r="IG1125" s="136"/>
    </row>
    <row r="1126" spans="1:241" ht="15" customHeight="1" x14ac:dyDescent="0.25">
      <c r="A1126" s="197" t="s">
        <v>407</v>
      </c>
      <c r="B1126" s="205">
        <v>5285431</v>
      </c>
      <c r="C1126" s="205">
        <v>3302048</v>
      </c>
      <c r="D1126" s="205">
        <v>909146</v>
      </c>
      <c r="E1126" s="205">
        <v>902514</v>
      </c>
      <c r="F1126" s="205">
        <v>1828311</v>
      </c>
      <c r="G1126" s="205">
        <v>314151</v>
      </c>
      <c r="H1126" s="242">
        <v>12541601</v>
      </c>
      <c r="I1126" s="136"/>
      <c r="J1126" s="197" t="s">
        <v>446</v>
      </c>
      <c r="K1126" s="205">
        <v>6379432</v>
      </c>
      <c r="L1126" s="205">
        <v>2143416</v>
      </c>
      <c r="M1126" s="205">
        <v>676563</v>
      </c>
      <c r="N1126" s="205">
        <v>1004722</v>
      </c>
      <c r="O1126" s="205">
        <v>1710445</v>
      </c>
      <c r="P1126" s="205">
        <v>322923</v>
      </c>
      <c r="Q1126" s="242">
        <v>12237501</v>
      </c>
      <c r="R1126" s="136"/>
      <c r="S1126" s="136"/>
      <c r="T1126" s="136"/>
      <c r="U1126" s="136"/>
      <c r="V1126" s="136"/>
      <c r="W1126" s="136"/>
      <c r="X1126" s="136"/>
      <c r="Y1126" s="136"/>
      <c r="Z1126" s="136"/>
      <c r="AA1126" s="136"/>
      <c r="AB1126" s="136"/>
      <c r="AC1126" s="136"/>
      <c r="AD1126" s="136"/>
      <c r="AE1126" s="136"/>
      <c r="AF1126" s="136"/>
      <c r="AG1126" s="136"/>
      <c r="AH1126" s="136"/>
      <c r="AI1126" s="136"/>
      <c r="AJ1126" s="136"/>
      <c r="AK1126" s="136"/>
      <c r="AL1126" s="136"/>
      <c r="AM1126" s="136"/>
      <c r="AN1126" s="136"/>
      <c r="AO1126" s="136"/>
      <c r="AP1126" s="136"/>
      <c r="AQ1126" s="136"/>
      <c r="AR1126" s="136"/>
      <c r="AS1126" s="136"/>
      <c r="AT1126" s="136"/>
      <c r="AU1126" s="136"/>
      <c r="AV1126" s="136"/>
      <c r="AW1126" s="136"/>
      <c r="AX1126" s="136"/>
      <c r="AY1126" s="136"/>
      <c r="AZ1126" s="136"/>
      <c r="BA1126" s="136"/>
      <c r="BB1126" s="136"/>
      <c r="BC1126" s="136"/>
      <c r="BD1126" s="136"/>
      <c r="BE1126" s="136"/>
      <c r="BF1126" s="136"/>
      <c r="BG1126" s="136"/>
      <c r="BH1126" s="136"/>
      <c r="BI1126" s="136"/>
      <c r="BJ1126" s="136"/>
      <c r="BK1126" s="136"/>
      <c r="BL1126" s="136"/>
      <c r="BM1126" s="136"/>
      <c r="BN1126" s="136"/>
      <c r="BO1126" s="136"/>
      <c r="BP1126" s="136"/>
      <c r="BQ1126" s="136"/>
      <c r="BR1126" s="136"/>
      <c r="BS1126" s="136"/>
      <c r="BT1126" s="136"/>
      <c r="BU1126" s="136"/>
      <c r="BV1126" s="136"/>
      <c r="BW1126" s="136"/>
      <c r="BX1126" s="136"/>
      <c r="BY1126" s="136"/>
      <c r="BZ1126" s="136"/>
      <c r="CA1126" s="136"/>
      <c r="CB1126" s="136"/>
      <c r="CC1126" s="136"/>
      <c r="CD1126" s="136"/>
      <c r="CE1126" s="136"/>
      <c r="CF1126" s="136"/>
      <c r="CG1126" s="136"/>
      <c r="CH1126" s="136"/>
      <c r="CI1126" s="136"/>
      <c r="CJ1126" s="136"/>
      <c r="CK1126" s="136"/>
      <c r="CL1126" s="136"/>
      <c r="CM1126" s="136"/>
      <c r="CN1126" s="136"/>
      <c r="CO1126" s="136"/>
      <c r="CP1126" s="136"/>
      <c r="CQ1126" s="136"/>
      <c r="CR1126" s="136"/>
      <c r="CS1126" s="136"/>
      <c r="CT1126" s="136"/>
      <c r="CU1126" s="136"/>
      <c r="CV1126" s="136"/>
      <c r="CW1126" s="136"/>
      <c r="CX1126" s="136"/>
      <c r="CY1126" s="136"/>
      <c r="CZ1126" s="136"/>
      <c r="DA1126" s="136"/>
      <c r="DB1126" s="136"/>
      <c r="DC1126" s="136"/>
      <c r="DD1126" s="136"/>
      <c r="DE1126" s="136"/>
      <c r="DF1126" s="136"/>
      <c r="DG1126" s="136"/>
      <c r="DH1126" s="136"/>
      <c r="DI1126" s="136"/>
      <c r="DJ1126" s="136"/>
      <c r="DK1126" s="136"/>
      <c r="DL1126" s="136"/>
      <c r="DM1126" s="136"/>
      <c r="DN1126" s="136"/>
      <c r="DO1126" s="136"/>
      <c r="DP1126" s="136"/>
      <c r="DQ1126" s="136"/>
      <c r="DR1126" s="136"/>
      <c r="DS1126" s="136"/>
      <c r="DT1126" s="136"/>
      <c r="DU1126" s="136"/>
      <c r="DV1126" s="136"/>
      <c r="DW1126" s="136"/>
      <c r="DX1126" s="136"/>
      <c r="DY1126" s="136"/>
      <c r="DZ1126" s="136"/>
      <c r="EA1126" s="136"/>
      <c r="EB1126" s="136"/>
      <c r="EC1126" s="136"/>
      <c r="ED1126" s="136"/>
      <c r="EE1126" s="136"/>
      <c r="EF1126" s="136"/>
      <c r="EG1126" s="136"/>
      <c r="EH1126" s="136"/>
      <c r="EI1126" s="136"/>
      <c r="EJ1126" s="136"/>
      <c r="EK1126" s="136"/>
      <c r="EL1126" s="136"/>
      <c r="EM1126" s="136"/>
      <c r="EN1126" s="136"/>
      <c r="EO1126" s="136"/>
      <c r="EP1126" s="136"/>
      <c r="EQ1126" s="136"/>
      <c r="ER1126" s="136"/>
      <c r="ES1126" s="136"/>
      <c r="ET1126" s="136"/>
      <c r="EU1126" s="136"/>
      <c r="EV1126" s="136"/>
      <c r="EW1126" s="136"/>
      <c r="EX1126" s="136"/>
      <c r="EY1126" s="136"/>
      <c r="EZ1126" s="136"/>
      <c r="FA1126" s="136"/>
      <c r="FB1126" s="136"/>
      <c r="FC1126" s="136"/>
      <c r="FD1126" s="136"/>
      <c r="FE1126" s="136"/>
      <c r="FF1126" s="136"/>
      <c r="FG1126" s="136"/>
      <c r="FH1126" s="136"/>
      <c r="FI1126" s="136"/>
      <c r="FJ1126" s="136"/>
      <c r="FK1126" s="136"/>
      <c r="FL1126" s="136"/>
      <c r="FM1126" s="136"/>
      <c r="FN1126" s="136"/>
      <c r="FO1126" s="136"/>
      <c r="FP1126" s="136"/>
      <c r="FQ1126" s="136"/>
      <c r="FR1126" s="136"/>
      <c r="FS1126" s="136"/>
      <c r="FT1126" s="136"/>
      <c r="FU1126" s="136"/>
      <c r="FV1126" s="136"/>
      <c r="FW1126" s="136"/>
      <c r="FX1126" s="136"/>
      <c r="FY1126" s="136"/>
      <c r="FZ1126" s="136"/>
      <c r="GA1126" s="136"/>
      <c r="GB1126" s="136"/>
      <c r="GC1126" s="136"/>
      <c r="GD1126" s="136"/>
      <c r="GE1126" s="136"/>
      <c r="GF1126" s="136"/>
      <c r="GG1126" s="136"/>
      <c r="GH1126" s="136"/>
      <c r="GI1126" s="136"/>
      <c r="GJ1126" s="136"/>
      <c r="GK1126" s="136"/>
      <c r="GL1126" s="136"/>
      <c r="GM1126" s="136"/>
      <c r="GN1126" s="136"/>
      <c r="GO1126" s="136"/>
      <c r="GP1126" s="136"/>
      <c r="GQ1126" s="136"/>
      <c r="GR1126" s="136"/>
      <c r="GS1126" s="136"/>
      <c r="GT1126" s="136"/>
      <c r="GU1126" s="136"/>
      <c r="GV1126" s="136"/>
      <c r="GW1126" s="136"/>
      <c r="GX1126" s="136"/>
      <c r="GY1126" s="136"/>
      <c r="GZ1126" s="136"/>
      <c r="HA1126" s="136"/>
      <c r="HB1126" s="136"/>
      <c r="HC1126" s="136"/>
      <c r="HD1126" s="136"/>
      <c r="HE1126" s="136"/>
      <c r="HF1126" s="136"/>
      <c r="HG1126" s="136"/>
      <c r="HH1126" s="136"/>
      <c r="HI1126" s="136"/>
      <c r="HJ1126" s="136"/>
      <c r="HK1126" s="136"/>
      <c r="HL1126" s="136"/>
      <c r="HM1126" s="136"/>
      <c r="HN1126" s="136"/>
      <c r="HO1126" s="136"/>
      <c r="HP1126" s="136"/>
      <c r="HQ1126" s="136"/>
      <c r="HR1126" s="136"/>
      <c r="HS1126" s="136"/>
      <c r="HT1126" s="136"/>
      <c r="HU1126" s="136"/>
      <c r="HV1126" s="136"/>
      <c r="HW1126" s="136"/>
      <c r="HX1126" s="136"/>
      <c r="HY1126" s="136"/>
      <c r="HZ1126" s="136"/>
      <c r="IA1126" s="136"/>
      <c r="IB1126" s="136"/>
      <c r="IC1126" s="136"/>
      <c r="ID1126" s="136"/>
      <c r="IE1126" s="136"/>
      <c r="IF1126" s="136"/>
      <c r="IG1126" s="136"/>
    </row>
    <row r="1127" spans="1:241" ht="15" customHeight="1" x14ac:dyDescent="0.25">
      <c r="A1127" s="197" t="s">
        <v>408</v>
      </c>
      <c r="B1127" s="205">
        <v>10750269</v>
      </c>
      <c r="C1127" s="205">
        <v>3951506</v>
      </c>
      <c r="D1127" s="205">
        <v>997202</v>
      </c>
      <c r="E1127" s="205">
        <v>881072</v>
      </c>
      <c r="F1127" s="205">
        <v>2556869</v>
      </c>
      <c r="G1127" s="205">
        <v>379360</v>
      </c>
      <c r="H1127" s="242">
        <v>19516278</v>
      </c>
      <c r="I1127" s="136"/>
      <c r="J1127" s="197" t="s">
        <v>447</v>
      </c>
      <c r="K1127" s="205">
        <v>5946461</v>
      </c>
      <c r="L1127" s="205">
        <v>2383225</v>
      </c>
      <c r="M1127" s="205">
        <v>902514</v>
      </c>
      <c r="N1127" s="205">
        <v>1045029</v>
      </c>
      <c r="O1127" s="205">
        <v>2206922</v>
      </c>
      <c r="P1127" s="205">
        <v>222672</v>
      </c>
      <c r="Q1127" s="242">
        <v>12706823</v>
      </c>
      <c r="R1127" s="136"/>
      <c r="S1127" s="136"/>
      <c r="T1127" s="136"/>
      <c r="U1127" s="136"/>
      <c r="V1127" s="136"/>
      <c r="W1127" s="136"/>
      <c r="X1127" s="136"/>
      <c r="Y1127" s="136"/>
      <c r="Z1127" s="136"/>
      <c r="AA1127" s="136"/>
      <c r="AB1127" s="136"/>
      <c r="AC1127" s="136"/>
      <c r="AD1127" s="136"/>
      <c r="AE1127" s="136"/>
      <c r="AF1127" s="136"/>
      <c r="AG1127" s="136"/>
      <c r="AH1127" s="136"/>
      <c r="AI1127" s="136"/>
      <c r="AJ1127" s="136"/>
      <c r="AK1127" s="136"/>
      <c r="AL1127" s="136"/>
      <c r="AM1127" s="136"/>
      <c r="AN1127" s="136"/>
      <c r="AO1127" s="136"/>
      <c r="AP1127" s="136"/>
      <c r="AQ1127" s="136"/>
      <c r="AR1127" s="136"/>
      <c r="AS1127" s="136"/>
      <c r="AT1127" s="136"/>
      <c r="AU1127" s="136"/>
      <c r="AV1127" s="136"/>
      <c r="AW1127" s="136"/>
      <c r="AX1127" s="136"/>
      <c r="AY1127" s="136"/>
      <c r="AZ1127" s="136"/>
      <c r="BA1127" s="136"/>
      <c r="BB1127" s="136"/>
      <c r="BC1127" s="136"/>
      <c r="BD1127" s="136"/>
      <c r="BE1127" s="136"/>
      <c r="BF1127" s="136"/>
      <c r="BG1127" s="136"/>
      <c r="BH1127" s="136"/>
      <c r="BI1127" s="136"/>
      <c r="BJ1127" s="136"/>
      <c r="BK1127" s="136"/>
      <c r="BL1127" s="136"/>
      <c r="BM1127" s="136"/>
      <c r="BN1127" s="136"/>
      <c r="BO1127" s="136"/>
      <c r="BP1127" s="136"/>
      <c r="BQ1127" s="136"/>
      <c r="BR1127" s="136"/>
      <c r="BS1127" s="136"/>
      <c r="BT1127" s="136"/>
      <c r="BU1127" s="136"/>
      <c r="BV1127" s="136"/>
      <c r="BW1127" s="136"/>
      <c r="BX1127" s="136"/>
      <c r="BY1127" s="136"/>
      <c r="BZ1127" s="136"/>
      <c r="CA1127" s="136"/>
      <c r="CB1127" s="136"/>
      <c r="CC1127" s="136"/>
      <c r="CD1127" s="136"/>
      <c r="CE1127" s="136"/>
      <c r="CF1127" s="136"/>
      <c r="CG1127" s="136"/>
      <c r="CH1127" s="136"/>
      <c r="CI1127" s="136"/>
      <c r="CJ1127" s="136"/>
      <c r="CK1127" s="136"/>
      <c r="CL1127" s="136"/>
      <c r="CM1127" s="136"/>
      <c r="CN1127" s="136"/>
      <c r="CO1127" s="136"/>
      <c r="CP1127" s="136"/>
      <c r="CQ1127" s="136"/>
      <c r="CR1127" s="136"/>
      <c r="CS1127" s="136"/>
      <c r="CT1127" s="136"/>
      <c r="CU1127" s="136"/>
      <c r="CV1127" s="136"/>
      <c r="CW1127" s="136"/>
      <c r="CX1127" s="136"/>
      <c r="CY1127" s="136"/>
      <c r="CZ1127" s="136"/>
      <c r="DA1127" s="136"/>
      <c r="DB1127" s="136"/>
      <c r="DC1127" s="136"/>
      <c r="DD1127" s="136"/>
      <c r="DE1127" s="136"/>
      <c r="DF1127" s="136"/>
      <c r="DG1127" s="136"/>
      <c r="DH1127" s="136"/>
      <c r="DI1127" s="136"/>
      <c r="DJ1127" s="136"/>
      <c r="DK1127" s="136"/>
      <c r="DL1127" s="136"/>
      <c r="DM1127" s="136"/>
      <c r="DN1127" s="136"/>
      <c r="DO1127" s="136"/>
      <c r="DP1127" s="136"/>
      <c r="DQ1127" s="136"/>
      <c r="DR1127" s="136"/>
      <c r="DS1127" s="136"/>
      <c r="DT1127" s="136"/>
      <c r="DU1127" s="136"/>
      <c r="DV1127" s="136"/>
      <c r="DW1127" s="136"/>
      <c r="DX1127" s="136"/>
      <c r="DY1127" s="136"/>
      <c r="DZ1127" s="136"/>
      <c r="EA1127" s="136"/>
      <c r="EB1127" s="136"/>
      <c r="EC1127" s="136"/>
      <c r="ED1127" s="136"/>
      <c r="EE1127" s="136"/>
      <c r="EF1127" s="136"/>
      <c r="EG1127" s="136"/>
      <c r="EH1127" s="136"/>
      <c r="EI1127" s="136"/>
      <c r="EJ1127" s="136"/>
      <c r="EK1127" s="136"/>
      <c r="EL1127" s="136"/>
      <c r="EM1127" s="136"/>
      <c r="EN1127" s="136"/>
      <c r="EO1127" s="136"/>
      <c r="EP1127" s="136"/>
      <c r="EQ1127" s="136"/>
      <c r="ER1127" s="136"/>
      <c r="ES1127" s="136"/>
      <c r="ET1127" s="136"/>
      <c r="EU1127" s="136"/>
      <c r="EV1127" s="136"/>
      <c r="EW1127" s="136"/>
      <c r="EX1127" s="136"/>
      <c r="EY1127" s="136"/>
      <c r="EZ1127" s="136"/>
      <c r="FA1127" s="136"/>
      <c r="FB1127" s="136"/>
      <c r="FC1127" s="136"/>
      <c r="FD1127" s="136"/>
      <c r="FE1127" s="136"/>
      <c r="FF1127" s="136"/>
      <c r="FG1127" s="136"/>
      <c r="FH1127" s="136"/>
      <c r="FI1127" s="136"/>
      <c r="FJ1127" s="136"/>
      <c r="FK1127" s="136"/>
      <c r="FL1127" s="136"/>
      <c r="FM1127" s="136"/>
      <c r="FN1127" s="136"/>
      <c r="FO1127" s="136"/>
      <c r="FP1127" s="136"/>
      <c r="FQ1127" s="136"/>
      <c r="FR1127" s="136"/>
      <c r="FS1127" s="136"/>
      <c r="FT1127" s="136"/>
      <c r="FU1127" s="136"/>
      <c r="FV1127" s="136"/>
      <c r="FW1127" s="136"/>
      <c r="FX1127" s="136"/>
      <c r="FY1127" s="136"/>
      <c r="FZ1127" s="136"/>
      <c r="GA1127" s="136"/>
      <c r="GB1127" s="136"/>
      <c r="GC1127" s="136"/>
      <c r="GD1127" s="136"/>
      <c r="GE1127" s="136"/>
      <c r="GF1127" s="136"/>
      <c r="GG1127" s="136"/>
      <c r="GH1127" s="136"/>
      <c r="GI1127" s="136"/>
      <c r="GJ1127" s="136"/>
      <c r="GK1127" s="136"/>
      <c r="GL1127" s="136"/>
      <c r="GM1127" s="136"/>
      <c r="GN1127" s="136"/>
      <c r="GO1127" s="136"/>
      <c r="GP1127" s="136"/>
      <c r="GQ1127" s="136"/>
      <c r="GR1127" s="136"/>
      <c r="GS1127" s="136"/>
      <c r="GT1127" s="136"/>
      <c r="GU1127" s="136"/>
      <c r="GV1127" s="136"/>
      <c r="GW1127" s="136"/>
      <c r="GX1127" s="136"/>
      <c r="GY1127" s="136"/>
      <c r="GZ1127" s="136"/>
      <c r="HA1127" s="136"/>
      <c r="HB1127" s="136"/>
      <c r="HC1127" s="136"/>
      <c r="HD1127" s="136"/>
      <c r="HE1127" s="136"/>
      <c r="HF1127" s="136"/>
      <c r="HG1127" s="136"/>
      <c r="HH1127" s="136"/>
      <c r="HI1127" s="136"/>
      <c r="HJ1127" s="136"/>
      <c r="HK1127" s="136"/>
      <c r="HL1127" s="136"/>
      <c r="HM1127" s="136"/>
      <c r="HN1127" s="136"/>
      <c r="HO1127" s="136"/>
      <c r="HP1127" s="136"/>
      <c r="HQ1127" s="136"/>
      <c r="HR1127" s="136"/>
      <c r="HS1127" s="136"/>
      <c r="HT1127" s="136"/>
      <c r="HU1127" s="136"/>
      <c r="HV1127" s="136"/>
      <c r="HW1127" s="136"/>
      <c r="HX1127" s="136"/>
      <c r="HY1127" s="136"/>
      <c r="HZ1127" s="136"/>
      <c r="IA1127" s="136"/>
      <c r="IB1127" s="136"/>
      <c r="IC1127" s="136"/>
      <c r="ID1127" s="136"/>
      <c r="IE1127" s="136"/>
      <c r="IF1127" s="136"/>
      <c r="IG1127" s="136"/>
    </row>
    <row r="1128" spans="1:241" ht="15" customHeight="1" x14ac:dyDescent="0.25">
      <c r="A1128" s="197" t="s">
        <v>409</v>
      </c>
      <c r="B1128" s="205">
        <v>8523908</v>
      </c>
      <c r="C1128" s="205">
        <v>2999052</v>
      </c>
      <c r="D1128" s="205">
        <v>970720</v>
      </c>
      <c r="E1128" s="205">
        <v>858222</v>
      </c>
      <c r="F1128" s="205">
        <v>2229586</v>
      </c>
      <c r="G1128" s="205">
        <v>251938</v>
      </c>
      <c r="H1128" s="242">
        <v>15833426</v>
      </c>
      <c r="I1128" s="136"/>
      <c r="J1128" s="197" t="s">
        <v>448</v>
      </c>
      <c r="K1128" s="205">
        <v>6656295</v>
      </c>
      <c r="L1128" s="205">
        <v>1798883</v>
      </c>
      <c r="M1128" s="205">
        <v>1011515</v>
      </c>
      <c r="N1128" s="205">
        <v>1039322</v>
      </c>
      <c r="O1128" s="205">
        <v>2022561</v>
      </c>
      <c r="P1128" s="205">
        <v>268420</v>
      </c>
      <c r="Q1128" s="242">
        <v>12796996</v>
      </c>
      <c r="R1128" s="136"/>
      <c r="S1128" s="136"/>
      <c r="T1128" s="136"/>
      <c r="U1128" s="136"/>
      <c r="V1128" s="136"/>
      <c r="W1128" s="136"/>
      <c r="X1128" s="136"/>
      <c r="Y1128" s="136"/>
      <c r="Z1128" s="136"/>
      <c r="AA1128" s="136"/>
      <c r="AB1128" s="136"/>
      <c r="AC1128" s="136"/>
      <c r="AD1128" s="136"/>
      <c r="AE1128" s="136"/>
      <c r="AF1128" s="136"/>
      <c r="AG1128" s="136"/>
      <c r="AH1128" s="136"/>
      <c r="AI1128" s="136"/>
      <c r="AJ1128" s="136"/>
      <c r="AK1128" s="136"/>
      <c r="AL1128" s="136"/>
      <c r="AM1128" s="136"/>
      <c r="AN1128" s="136"/>
      <c r="AO1128" s="136"/>
      <c r="AP1128" s="136"/>
      <c r="AQ1128" s="136"/>
      <c r="AR1128" s="136"/>
      <c r="AS1128" s="136"/>
      <c r="AT1128" s="136"/>
      <c r="AU1128" s="136"/>
      <c r="AV1128" s="136"/>
      <c r="AW1128" s="136"/>
      <c r="AX1128" s="136"/>
      <c r="AY1128" s="136"/>
      <c r="AZ1128" s="136"/>
      <c r="BA1128" s="136"/>
      <c r="BB1128" s="136"/>
      <c r="BC1128" s="136"/>
      <c r="BD1128" s="136"/>
      <c r="BE1128" s="136"/>
      <c r="BF1128" s="136"/>
      <c r="BG1128" s="136"/>
      <c r="BH1128" s="136"/>
      <c r="BI1128" s="136"/>
      <c r="BJ1128" s="136"/>
      <c r="BK1128" s="136"/>
      <c r="BL1128" s="136"/>
      <c r="BM1128" s="136"/>
      <c r="BN1128" s="136"/>
      <c r="BO1128" s="136"/>
      <c r="BP1128" s="136"/>
      <c r="BQ1128" s="136"/>
      <c r="BR1128" s="136"/>
      <c r="BS1128" s="136"/>
      <c r="BT1128" s="136"/>
      <c r="BU1128" s="136"/>
      <c r="BV1128" s="136"/>
      <c r="BW1128" s="136"/>
      <c r="BX1128" s="136"/>
      <c r="BY1128" s="136"/>
      <c r="BZ1128" s="136"/>
      <c r="CA1128" s="136"/>
      <c r="CB1128" s="136"/>
      <c r="CC1128" s="136"/>
      <c r="CD1128" s="136"/>
      <c r="CE1128" s="136"/>
      <c r="CF1128" s="136"/>
      <c r="CG1128" s="136"/>
      <c r="CH1128" s="136"/>
      <c r="CI1128" s="136"/>
      <c r="CJ1128" s="136"/>
      <c r="CK1128" s="136"/>
      <c r="CL1128" s="136"/>
      <c r="CM1128" s="136"/>
      <c r="CN1128" s="136"/>
      <c r="CO1128" s="136"/>
      <c r="CP1128" s="136"/>
      <c r="CQ1128" s="136"/>
      <c r="CR1128" s="136"/>
      <c r="CS1128" s="136"/>
      <c r="CT1128" s="136"/>
      <c r="CU1128" s="136"/>
      <c r="CV1128" s="136"/>
      <c r="CW1128" s="136"/>
      <c r="CX1128" s="136"/>
      <c r="CY1128" s="136"/>
      <c r="CZ1128" s="136"/>
      <c r="DA1128" s="136"/>
      <c r="DB1128" s="136"/>
      <c r="DC1128" s="136"/>
      <c r="DD1128" s="136"/>
      <c r="DE1128" s="136"/>
      <c r="DF1128" s="136"/>
      <c r="DG1128" s="136"/>
      <c r="DH1128" s="136"/>
      <c r="DI1128" s="136"/>
      <c r="DJ1128" s="136"/>
      <c r="DK1128" s="136"/>
      <c r="DL1128" s="136"/>
      <c r="DM1128" s="136"/>
      <c r="DN1128" s="136"/>
      <c r="DO1128" s="136"/>
      <c r="DP1128" s="136"/>
      <c r="DQ1128" s="136"/>
      <c r="DR1128" s="136"/>
      <c r="DS1128" s="136"/>
      <c r="DT1128" s="136"/>
      <c r="DU1128" s="136"/>
      <c r="DV1128" s="136"/>
      <c r="DW1128" s="136"/>
      <c r="DX1128" s="136"/>
      <c r="DY1128" s="136"/>
      <c r="DZ1128" s="136"/>
      <c r="EA1128" s="136"/>
      <c r="EB1128" s="136"/>
      <c r="EC1128" s="136"/>
      <c r="ED1128" s="136"/>
      <c r="EE1128" s="136"/>
      <c r="EF1128" s="136"/>
      <c r="EG1128" s="136"/>
      <c r="EH1128" s="136"/>
      <c r="EI1128" s="136"/>
      <c r="EJ1128" s="136"/>
      <c r="EK1128" s="136"/>
      <c r="EL1128" s="136"/>
      <c r="EM1128" s="136"/>
      <c r="EN1128" s="136"/>
      <c r="EO1128" s="136"/>
      <c r="EP1128" s="136"/>
      <c r="EQ1128" s="136"/>
      <c r="ER1128" s="136"/>
      <c r="ES1128" s="136"/>
      <c r="ET1128" s="136"/>
      <c r="EU1128" s="136"/>
      <c r="EV1128" s="136"/>
      <c r="EW1128" s="136"/>
      <c r="EX1128" s="136"/>
      <c r="EY1128" s="136"/>
      <c r="EZ1128" s="136"/>
      <c r="FA1128" s="136"/>
      <c r="FB1128" s="136"/>
      <c r="FC1128" s="136"/>
      <c r="FD1128" s="136"/>
      <c r="FE1128" s="136"/>
      <c r="FF1128" s="136"/>
      <c r="FG1128" s="136"/>
      <c r="FH1128" s="136"/>
      <c r="FI1128" s="136"/>
      <c r="FJ1128" s="136"/>
      <c r="FK1128" s="136"/>
      <c r="FL1128" s="136"/>
      <c r="FM1128" s="136"/>
      <c r="FN1128" s="136"/>
      <c r="FO1128" s="136"/>
      <c r="FP1128" s="136"/>
      <c r="FQ1128" s="136"/>
      <c r="FR1128" s="136"/>
      <c r="FS1128" s="136"/>
      <c r="FT1128" s="136"/>
      <c r="FU1128" s="136"/>
      <c r="FV1128" s="136"/>
      <c r="FW1128" s="136"/>
      <c r="FX1128" s="136"/>
      <c r="FY1128" s="136"/>
      <c r="FZ1128" s="136"/>
      <c r="GA1128" s="136"/>
      <c r="GB1128" s="136"/>
      <c r="GC1128" s="136"/>
      <c r="GD1128" s="136"/>
      <c r="GE1128" s="136"/>
      <c r="GF1128" s="136"/>
      <c r="GG1128" s="136"/>
      <c r="GH1128" s="136"/>
      <c r="GI1128" s="136"/>
      <c r="GJ1128" s="136"/>
      <c r="GK1128" s="136"/>
      <c r="GL1128" s="136"/>
      <c r="GM1128" s="136"/>
      <c r="GN1128" s="136"/>
      <c r="GO1128" s="136"/>
      <c r="GP1128" s="136"/>
      <c r="GQ1128" s="136"/>
      <c r="GR1128" s="136"/>
      <c r="GS1128" s="136"/>
      <c r="GT1128" s="136"/>
      <c r="GU1128" s="136"/>
      <c r="GV1128" s="136"/>
      <c r="GW1128" s="136"/>
      <c r="GX1128" s="136"/>
      <c r="GY1128" s="136"/>
      <c r="GZ1128" s="136"/>
      <c r="HA1128" s="136"/>
      <c r="HB1128" s="136"/>
      <c r="HC1128" s="136"/>
      <c r="HD1128" s="136"/>
      <c r="HE1128" s="136"/>
      <c r="HF1128" s="136"/>
      <c r="HG1128" s="136"/>
      <c r="HH1128" s="136"/>
      <c r="HI1128" s="136"/>
      <c r="HJ1128" s="136"/>
      <c r="HK1128" s="136"/>
      <c r="HL1128" s="136"/>
      <c r="HM1128" s="136"/>
      <c r="HN1128" s="136"/>
      <c r="HO1128" s="136"/>
      <c r="HP1128" s="136"/>
      <c r="HQ1128" s="136"/>
      <c r="HR1128" s="136"/>
      <c r="HS1128" s="136"/>
      <c r="HT1128" s="136"/>
      <c r="HU1128" s="136"/>
      <c r="HV1128" s="136"/>
      <c r="HW1128" s="136"/>
      <c r="HX1128" s="136"/>
      <c r="HY1128" s="136"/>
      <c r="HZ1128" s="136"/>
      <c r="IA1128" s="136"/>
      <c r="IB1128" s="136"/>
      <c r="IC1128" s="136"/>
      <c r="ID1128" s="136"/>
      <c r="IE1128" s="136"/>
      <c r="IF1128" s="136"/>
      <c r="IG1128" s="136"/>
    </row>
    <row r="1129" spans="1:241" ht="15" customHeight="1" x14ac:dyDescent="0.25">
      <c r="A1129" s="197" t="s">
        <v>410</v>
      </c>
      <c r="B1129" s="205">
        <v>6905488</v>
      </c>
      <c r="C1129" s="205">
        <v>2813517</v>
      </c>
      <c r="D1129" s="205">
        <v>816787</v>
      </c>
      <c r="E1129" s="205">
        <v>953700</v>
      </c>
      <c r="F1129" s="205">
        <v>2134334</v>
      </c>
      <c r="G1129" s="205">
        <v>274372</v>
      </c>
      <c r="H1129" s="242">
        <v>13898198</v>
      </c>
      <c r="I1129" s="136"/>
      <c r="J1129" s="197" t="s">
        <v>711</v>
      </c>
      <c r="K1129" s="205">
        <v>12109275</v>
      </c>
      <c r="L1129" s="205">
        <v>3365487</v>
      </c>
      <c r="M1129" s="205">
        <v>1419994</v>
      </c>
      <c r="N1129" s="205">
        <v>1052608</v>
      </c>
      <c r="O1129" s="205">
        <v>1848127</v>
      </c>
      <c r="P1129" s="205">
        <v>418945</v>
      </c>
      <c r="Q1129" s="242">
        <v>20214436</v>
      </c>
      <c r="R1129" s="136"/>
      <c r="S1129" s="136"/>
      <c r="T1129" s="136"/>
      <c r="U1129" s="136"/>
      <c r="V1129" s="136"/>
      <c r="W1129" s="136"/>
      <c r="X1129" s="136"/>
      <c r="Y1129" s="136"/>
      <c r="Z1129" s="136"/>
      <c r="AA1129" s="136"/>
      <c r="AB1129" s="136"/>
      <c r="AC1129" s="136"/>
      <c r="AD1129" s="136"/>
      <c r="AE1129" s="136"/>
      <c r="AF1129" s="136"/>
      <c r="AG1129" s="136"/>
      <c r="AH1129" s="136"/>
      <c r="AI1129" s="136"/>
      <c r="AJ1129" s="136"/>
      <c r="AK1129" s="136"/>
      <c r="AL1129" s="136"/>
      <c r="AM1129" s="136"/>
      <c r="AN1129" s="136"/>
      <c r="AO1129" s="136"/>
      <c r="AP1129" s="136"/>
      <c r="AQ1129" s="136"/>
      <c r="AR1129" s="136"/>
      <c r="AS1129" s="136"/>
      <c r="AT1129" s="136"/>
      <c r="AU1129" s="136"/>
      <c r="AV1129" s="136"/>
      <c r="AW1129" s="136"/>
      <c r="AX1129" s="136"/>
      <c r="AY1129" s="136"/>
      <c r="AZ1129" s="136"/>
      <c r="BA1129" s="136"/>
      <c r="BB1129" s="136"/>
      <c r="BC1129" s="136"/>
      <c r="BD1129" s="136"/>
      <c r="BE1129" s="136"/>
      <c r="BF1129" s="136"/>
      <c r="BG1129" s="136"/>
      <c r="BH1129" s="136"/>
      <c r="BI1129" s="136"/>
      <c r="BJ1129" s="136"/>
      <c r="BK1129" s="136"/>
      <c r="BL1129" s="136"/>
      <c r="BM1129" s="136"/>
      <c r="BN1129" s="136"/>
      <c r="BO1129" s="136"/>
      <c r="BP1129" s="136"/>
      <c r="BQ1129" s="136"/>
      <c r="BR1129" s="136"/>
      <c r="BS1129" s="136"/>
      <c r="BT1129" s="136"/>
      <c r="BU1129" s="136"/>
      <c r="BV1129" s="136"/>
      <c r="BW1129" s="136"/>
      <c r="BX1129" s="136"/>
      <c r="BY1129" s="136"/>
      <c r="BZ1129" s="136"/>
      <c r="CA1129" s="136"/>
      <c r="CB1129" s="136"/>
      <c r="CC1129" s="136"/>
      <c r="CD1129" s="136"/>
      <c r="CE1129" s="136"/>
      <c r="CF1129" s="136"/>
      <c r="CG1129" s="136"/>
      <c r="CH1129" s="136"/>
      <c r="CI1129" s="136"/>
      <c r="CJ1129" s="136"/>
      <c r="CK1129" s="136"/>
      <c r="CL1129" s="136"/>
      <c r="CM1129" s="136"/>
      <c r="CN1129" s="136"/>
      <c r="CO1129" s="136"/>
      <c r="CP1129" s="136"/>
      <c r="CQ1129" s="136"/>
      <c r="CR1129" s="136"/>
      <c r="CS1129" s="136"/>
      <c r="CT1129" s="136"/>
      <c r="CU1129" s="136"/>
      <c r="CV1129" s="136"/>
      <c r="CW1129" s="136"/>
      <c r="CX1129" s="136"/>
      <c r="CY1129" s="136"/>
      <c r="CZ1129" s="136"/>
      <c r="DA1129" s="136"/>
      <c r="DB1129" s="136"/>
      <c r="DC1129" s="136"/>
      <c r="DD1129" s="136"/>
      <c r="DE1129" s="136"/>
      <c r="DF1129" s="136"/>
      <c r="DG1129" s="136"/>
      <c r="DH1129" s="136"/>
      <c r="DI1129" s="136"/>
      <c r="DJ1129" s="136"/>
      <c r="DK1129" s="136"/>
      <c r="DL1129" s="136"/>
      <c r="DM1129" s="136"/>
      <c r="DN1129" s="136"/>
      <c r="DO1129" s="136"/>
      <c r="DP1129" s="136"/>
      <c r="DQ1129" s="136"/>
      <c r="DR1129" s="136"/>
      <c r="DS1129" s="136"/>
      <c r="DT1129" s="136"/>
      <c r="DU1129" s="136"/>
      <c r="DV1129" s="136"/>
      <c r="DW1129" s="136"/>
      <c r="DX1129" s="136"/>
      <c r="DY1129" s="136"/>
      <c r="DZ1129" s="136"/>
      <c r="EA1129" s="136"/>
      <c r="EB1129" s="136"/>
      <c r="EC1129" s="136"/>
      <c r="ED1129" s="136"/>
      <c r="EE1129" s="136"/>
      <c r="EF1129" s="136"/>
      <c r="EG1129" s="136"/>
      <c r="EH1129" s="136"/>
      <c r="EI1129" s="136"/>
      <c r="EJ1129" s="136"/>
      <c r="EK1129" s="136"/>
      <c r="EL1129" s="136"/>
      <c r="EM1129" s="136"/>
      <c r="EN1129" s="136"/>
      <c r="EO1129" s="136"/>
      <c r="EP1129" s="136"/>
      <c r="EQ1129" s="136"/>
      <c r="ER1129" s="136"/>
      <c r="ES1129" s="136"/>
      <c r="ET1129" s="136"/>
      <c r="EU1129" s="136"/>
      <c r="EV1129" s="136"/>
      <c r="EW1129" s="136"/>
      <c r="EX1129" s="136"/>
      <c r="EY1129" s="136"/>
      <c r="EZ1129" s="136"/>
      <c r="FA1129" s="136"/>
      <c r="FB1129" s="136"/>
      <c r="FC1129" s="136"/>
      <c r="FD1129" s="136"/>
      <c r="FE1129" s="136"/>
      <c r="FF1129" s="136"/>
      <c r="FG1129" s="136"/>
      <c r="FH1129" s="136"/>
      <c r="FI1129" s="136"/>
      <c r="FJ1129" s="136"/>
      <c r="FK1129" s="136"/>
      <c r="FL1129" s="136"/>
      <c r="FM1129" s="136"/>
      <c r="FN1129" s="136"/>
      <c r="FO1129" s="136"/>
      <c r="FP1129" s="136"/>
      <c r="FQ1129" s="136"/>
      <c r="FR1129" s="136"/>
      <c r="FS1129" s="136"/>
      <c r="FT1129" s="136"/>
      <c r="FU1129" s="136"/>
      <c r="FV1129" s="136"/>
      <c r="FW1129" s="136"/>
      <c r="FX1129" s="136"/>
      <c r="FY1129" s="136"/>
      <c r="FZ1129" s="136"/>
      <c r="GA1129" s="136"/>
      <c r="GB1129" s="136"/>
      <c r="GC1129" s="136"/>
      <c r="GD1129" s="136"/>
      <c r="GE1129" s="136"/>
      <c r="GF1129" s="136"/>
      <c r="GG1129" s="136"/>
      <c r="GH1129" s="136"/>
      <c r="GI1129" s="136"/>
      <c r="GJ1129" s="136"/>
      <c r="GK1129" s="136"/>
      <c r="GL1129" s="136"/>
      <c r="GM1129" s="136"/>
      <c r="GN1129" s="136"/>
      <c r="GO1129" s="136"/>
      <c r="GP1129" s="136"/>
      <c r="GQ1129" s="136"/>
      <c r="GR1129" s="136"/>
      <c r="GS1129" s="136"/>
      <c r="GT1129" s="136"/>
      <c r="GU1129" s="136"/>
      <c r="GV1129" s="136"/>
      <c r="GW1129" s="136"/>
      <c r="GX1129" s="136"/>
      <c r="GY1129" s="136"/>
      <c r="GZ1129" s="136"/>
      <c r="HA1129" s="136"/>
      <c r="HB1129" s="136"/>
      <c r="HC1129" s="136"/>
      <c r="HD1129" s="136"/>
      <c r="HE1129" s="136"/>
      <c r="HF1129" s="136"/>
      <c r="HG1129" s="136"/>
      <c r="HH1129" s="136"/>
      <c r="HI1129" s="136"/>
      <c r="HJ1129" s="136"/>
      <c r="HK1129" s="136"/>
      <c r="HL1129" s="136"/>
      <c r="HM1129" s="136"/>
      <c r="HN1129" s="136"/>
      <c r="HO1129" s="136"/>
      <c r="HP1129" s="136"/>
      <c r="HQ1129" s="136"/>
      <c r="HR1129" s="136"/>
      <c r="HS1129" s="136"/>
      <c r="HT1129" s="136"/>
      <c r="HU1129" s="136"/>
      <c r="HV1129" s="136"/>
      <c r="HW1129" s="136"/>
      <c r="HX1129" s="136"/>
      <c r="HY1129" s="136"/>
      <c r="HZ1129" s="136"/>
      <c r="IA1129" s="136"/>
      <c r="IB1129" s="136"/>
      <c r="IC1129" s="136"/>
      <c r="ID1129" s="136"/>
      <c r="IE1129" s="136"/>
      <c r="IF1129" s="136"/>
      <c r="IG1129" s="136"/>
    </row>
    <row r="1130" spans="1:241" ht="15" customHeight="1" x14ac:dyDescent="0.25">
      <c r="A1130" s="197" t="s">
        <v>698</v>
      </c>
      <c r="B1130" s="205">
        <v>9875568</v>
      </c>
      <c r="C1130" s="205">
        <v>3259879</v>
      </c>
      <c r="D1130" s="205">
        <v>1096329</v>
      </c>
      <c r="E1130" s="205">
        <v>1063009</v>
      </c>
      <c r="F1130" s="205">
        <v>2188379</v>
      </c>
      <c r="G1130" s="205">
        <v>323855</v>
      </c>
      <c r="H1130" s="242">
        <v>17807019</v>
      </c>
      <c r="I1130" s="136"/>
      <c r="J1130" s="197" t="s">
        <v>450</v>
      </c>
      <c r="K1130" s="205">
        <v>5339439</v>
      </c>
      <c r="L1130" s="205">
        <v>2074533</v>
      </c>
      <c r="M1130" s="205">
        <v>975287</v>
      </c>
      <c r="N1130" s="205">
        <v>897475</v>
      </c>
      <c r="O1130" s="205">
        <v>1929157</v>
      </c>
      <c r="P1130" s="205">
        <v>294159</v>
      </c>
      <c r="Q1130" s="242">
        <v>11510050</v>
      </c>
      <c r="R1130" s="136"/>
      <c r="S1130" s="136"/>
      <c r="T1130" s="136"/>
      <c r="U1130" s="136"/>
      <c r="V1130" s="136"/>
      <c r="W1130" s="136"/>
      <c r="X1130" s="136"/>
      <c r="Y1130" s="136"/>
      <c r="Z1130" s="136"/>
      <c r="AA1130" s="136"/>
      <c r="AB1130" s="136"/>
      <c r="AC1130" s="136"/>
      <c r="AD1130" s="136"/>
      <c r="AE1130" s="136"/>
      <c r="AF1130" s="136"/>
      <c r="AG1130" s="136"/>
      <c r="AH1130" s="136"/>
      <c r="AI1130" s="136"/>
      <c r="AJ1130" s="136"/>
      <c r="AK1130" s="136"/>
      <c r="AL1130" s="136"/>
      <c r="AM1130" s="136"/>
      <c r="AN1130" s="136"/>
      <c r="AO1130" s="136"/>
      <c r="AP1130" s="136"/>
      <c r="AQ1130" s="136"/>
      <c r="AR1130" s="136"/>
      <c r="AS1130" s="136"/>
      <c r="AT1130" s="136"/>
      <c r="AU1130" s="136"/>
      <c r="AV1130" s="136"/>
      <c r="AW1130" s="136"/>
      <c r="AX1130" s="136"/>
      <c r="AY1130" s="136"/>
      <c r="AZ1130" s="136"/>
      <c r="BA1130" s="136"/>
      <c r="BB1130" s="136"/>
      <c r="BC1130" s="136"/>
      <c r="BD1130" s="136"/>
      <c r="BE1130" s="136"/>
      <c r="BF1130" s="136"/>
      <c r="BG1130" s="136"/>
      <c r="BH1130" s="136"/>
      <c r="BI1130" s="136"/>
      <c r="BJ1130" s="136"/>
      <c r="BK1130" s="136"/>
      <c r="BL1130" s="136"/>
      <c r="BM1130" s="136"/>
      <c r="BN1130" s="136"/>
      <c r="BO1130" s="136"/>
      <c r="BP1130" s="136"/>
      <c r="BQ1130" s="136"/>
      <c r="BR1130" s="136"/>
      <c r="BS1130" s="136"/>
      <c r="BT1130" s="136"/>
      <c r="BU1130" s="136"/>
      <c r="BV1130" s="136"/>
      <c r="BW1130" s="136"/>
      <c r="BX1130" s="136"/>
      <c r="BY1130" s="136"/>
      <c r="BZ1130" s="136"/>
      <c r="CA1130" s="136"/>
      <c r="CB1130" s="136"/>
      <c r="CC1130" s="136"/>
      <c r="CD1130" s="136"/>
      <c r="CE1130" s="136"/>
      <c r="CF1130" s="136"/>
      <c r="CG1130" s="136"/>
      <c r="CH1130" s="136"/>
      <c r="CI1130" s="136"/>
      <c r="CJ1130" s="136"/>
      <c r="CK1130" s="136"/>
      <c r="CL1130" s="136"/>
      <c r="CM1130" s="136"/>
      <c r="CN1130" s="136"/>
      <c r="CO1130" s="136"/>
      <c r="CP1130" s="136"/>
      <c r="CQ1130" s="136"/>
      <c r="CR1130" s="136"/>
      <c r="CS1130" s="136"/>
      <c r="CT1130" s="136"/>
      <c r="CU1130" s="136"/>
      <c r="CV1130" s="136"/>
      <c r="CW1130" s="136"/>
      <c r="CX1130" s="136"/>
      <c r="CY1130" s="136"/>
      <c r="CZ1130" s="136"/>
      <c r="DA1130" s="136"/>
      <c r="DB1130" s="136"/>
      <c r="DC1130" s="136"/>
      <c r="DD1130" s="136"/>
      <c r="DE1130" s="136"/>
      <c r="DF1130" s="136"/>
      <c r="DG1130" s="136"/>
      <c r="DH1130" s="136"/>
      <c r="DI1130" s="136"/>
      <c r="DJ1130" s="136"/>
      <c r="DK1130" s="136"/>
      <c r="DL1130" s="136"/>
      <c r="DM1130" s="136"/>
      <c r="DN1130" s="136"/>
      <c r="DO1130" s="136"/>
      <c r="DP1130" s="136"/>
      <c r="DQ1130" s="136"/>
      <c r="DR1130" s="136"/>
      <c r="DS1130" s="136"/>
      <c r="DT1130" s="136"/>
      <c r="DU1130" s="136"/>
      <c r="DV1130" s="136"/>
      <c r="DW1130" s="136"/>
      <c r="DX1130" s="136"/>
      <c r="DY1130" s="136"/>
      <c r="DZ1130" s="136"/>
      <c r="EA1130" s="136"/>
      <c r="EB1130" s="136"/>
      <c r="EC1130" s="136"/>
      <c r="ED1130" s="136"/>
      <c r="EE1130" s="136"/>
      <c r="EF1130" s="136"/>
      <c r="EG1130" s="136"/>
      <c r="EH1130" s="136"/>
      <c r="EI1130" s="136"/>
      <c r="EJ1130" s="136"/>
      <c r="EK1130" s="136"/>
      <c r="EL1130" s="136"/>
      <c r="EM1130" s="136"/>
      <c r="EN1130" s="136"/>
      <c r="EO1130" s="136"/>
      <c r="EP1130" s="136"/>
      <c r="EQ1130" s="136"/>
      <c r="ER1130" s="136"/>
      <c r="ES1130" s="136"/>
      <c r="ET1130" s="136"/>
      <c r="EU1130" s="136"/>
      <c r="EV1130" s="136"/>
      <c r="EW1130" s="136"/>
      <c r="EX1130" s="136"/>
      <c r="EY1130" s="136"/>
      <c r="EZ1130" s="136"/>
      <c r="FA1130" s="136"/>
      <c r="FB1130" s="136"/>
      <c r="FC1130" s="136"/>
      <c r="FD1130" s="136"/>
      <c r="FE1130" s="136"/>
      <c r="FF1130" s="136"/>
      <c r="FG1130" s="136"/>
      <c r="FH1130" s="136"/>
      <c r="FI1130" s="136"/>
      <c r="FJ1130" s="136"/>
      <c r="FK1130" s="136"/>
      <c r="FL1130" s="136"/>
      <c r="FM1130" s="136"/>
      <c r="FN1130" s="136"/>
      <c r="FO1130" s="136"/>
      <c r="FP1130" s="136"/>
      <c r="FQ1130" s="136"/>
      <c r="FR1130" s="136"/>
      <c r="FS1130" s="136"/>
      <c r="FT1130" s="136"/>
      <c r="FU1130" s="136"/>
      <c r="FV1130" s="136"/>
      <c r="FW1130" s="136"/>
      <c r="FX1130" s="136"/>
      <c r="FY1130" s="136"/>
      <c r="FZ1130" s="136"/>
      <c r="GA1130" s="136"/>
      <c r="GB1130" s="136"/>
      <c r="GC1130" s="136"/>
      <c r="GD1130" s="136"/>
      <c r="GE1130" s="136"/>
      <c r="GF1130" s="136"/>
      <c r="GG1130" s="136"/>
      <c r="GH1130" s="136"/>
      <c r="GI1130" s="136"/>
      <c r="GJ1130" s="136"/>
      <c r="GK1130" s="136"/>
      <c r="GL1130" s="136"/>
      <c r="GM1130" s="136"/>
      <c r="GN1130" s="136"/>
      <c r="GO1130" s="136"/>
      <c r="GP1130" s="136"/>
      <c r="GQ1130" s="136"/>
      <c r="GR1130" s="136"/>
      <c r="GS1130" s="136"/>
      <c r="GT1130" s="136"/>
      <c r="GU1130" s="136"/>
      <c r="GV1130" s="136"/>
      <c r="GW1130" s="136"/>
      <c r="GX1130" s="136"/>
      <c r="GY1130" s="136"/>
      <c r="GZ1130" s="136"/>
      <c r="HA1130" s="136"/>
      <c r="HB1130" s="136"/>
      <c r="HC1130" s="136"/>
      <c r="HD1130" s="136"/>
      <c r="HE1130" s="136"/>
      <c r="HF1130" s="136"/>
      <c r="HG1130" s="136"/>
      <c r="HH1130" s="136"/>
      <c r="HI1130" s="136"/>
      <c r="HJ1130" s="136"/>
      <c r="HK1130" s="136"/>
      <c r="HL1130" s="136"/>
      <c r="HM1130" s="136"/>
      <c r="HN1130" s="136"/>
      <c r="HO1130" s="136"/>
      <c r="HP1130" s="136"/>
      <c r="HQ1130" s="136"/>
      <c r="HR1130" s="136"/>
      <c r="HS1130" s="136"/>
      <c r="HT1130" s="136"/>
      <c r="HU1130" s="136"/>
      <c r="HV1130" s="136"/>
      <c r="HW1130" s="136"/>
      <c r="HX1130" s="136"/>
      <c r="HY1130" s="136"/>
      <c r="HZ1130" s="136"/>
      <c r="IA1130" s="136"/>
      <c r="IB1130" s="136"/>
      <c r="IC1130" s="136"/>
      <c r="ID1130" s="136"/>
      <c r="IE1130" s="136"/>
      <c r="IF1130" s="136"/>
      <c r="IG1130" s="136"/>
    </row>
    <row r="1131" spans="1:241" ht="15" customHeight="1" x14ac:dyDescent="0.25">
      <c r="A1131" s="197" t="s">
        <v>412</v>
      </c>
      <c r="B1131" s="205">
        <v>5729175</v>
      </c>
      <c r="C1131" s="205">
        <v>2631314</v>
      </c>
      <c r="D1131" s="205">
        <v>750535</v>
      </c>
      <c r="E1131" s="205">
        <v>1708453</v>
      </c>
      <c r="F1131" s="205">
        <v>2302236</v>
      </c>
      <c r="G1131" s="205">
        <v>304632</v>
      </c>
      <c r="H1131" s="242">
        <v>13426345</v>
      </c>
      <c r="I1131" s="136"/>
      <c r="J1131" s="197" t="s">
        <v>451</v>
      </c>
      <c r="K1131" s="205">
        <v>7079752</v>
      </c>
      <c r="L1131" s="205">
        <v>3562726</v>
      </c>
      <c r="M1131" s="205">
        <v>1814537</v>
      </c>
      <c r="N1131" s="205">
        <v>1112349</v>
      </c>
      <c r="O1131" s="205">
        <v>1807571</v>
      </c>
      <c r="P1131" s="205">
        <v>387446</v>
      </c>
      <c r="Q1131" s="242">
        <v>15764381</v>
      </c>
      <c r="R1131" s="136"/>
      <c r="S1131" s="136"/>
      <c r="T1131" s="136"/>
      <c r="U1131" s="136"/>
      <c r="V1131" s="136"/>
      <c r="W1131" s="136"/>
      <c r="X1131" s="136"/>
      <c r="Y1131" s="136"/>
      <c r="Z1131" s="136"/>
      <c r="AA1131" s="136"/>
      <c r="AB1131" s="136"/>
      <c r="AC1131" s="136"/>
      <c r="AD1131" s="136"/>
      <c r="AE1131" s="136"/>
      <c r="AF1131" s="136"/>
      <c r="AG1131" s="136"/>
      <c r="AH1131" s="136"/>
      <c r="AI1131" s="136"/>
      <c r="AJ1131" s="136"/>
      <c r="AK1131" s="136"/>
      <c r="AL1131" s="136"/>
      <c r="AM1131" s="136"/>
      <c r="AN1131" s="136"/>
      <c r="AO1131" s="136"/>
      <c r="AP1131" s="136"/>
      <c r="AQ1131" s="136"/>
      <c r="AR1131" s="136"/>
      <c r="AS1131" s="136"/>
      <c r="AT1131" s="136"/>
      <c r="AU1131" s="136"/>
      <c r="AV1131" s="136"/>
      <c r="AW1131" s="136"/>
      <c r="AX1131" s="136"/>
      <c r="AY1131" s="136"/>
      <c r="AZ1131" s="136"/>
      <c r="BA1131" s="136"/>
      <c r="BB1131" s="136"/>
      <c r="BC1131" s="136"/>
      <c r="BD1131" s="136"/>
      <c r="BE1131" s="136"/>
      <c r="BF1131" s="136"/>
      <c r="BG1131" s="136"/>
      <c r="BH1131" s="136"/>
      <c r="BI1131" s="136"/>
      <c r="BJ1131" s="136"/>
      <c r="BK1131" s="136"/>
      <c r="BL1131" s="136"/>
      <c r="BM1131" s="136"/>
      <c r="BN1131" s="136"/>
      <c r="BO1131" s="136"/>
      <c r="BP1131" s="136"/>
      <c r="BQ1131" s="136"/>
      <c r="BR1131" s="136"/>
      <c r="BS1131" s="136"/>
      <c r="BT1131" s="136"/>
      <c r="BU1131" s="136"/>
      <c r="BV1131" s="136"/>
      <c r="BW1131" s="136"/>
      <c r="BX1131" s="136"/>
      <c r="BY1131" s="136"/>
      <c r="BZ1131" s="136"/>
      <c r="CA1131" s="136"/>
      <c r="CB1131" s="136"/>
      <c r="CC1131" s="136"/>
      <c r="CD1131" s="136"/>
      <c r="CE1131" s="136"/>
      <c r="CF1131" s="136"/>
      <c r="CG1131" s="136"/>
      <c r="CH1131" s="136"/>
      <c r="CI1131" s="136"/>
      <c r="CJ1131" s="136"/>
      <c r="CK1131" s="136"/>
      <c r="CL1131" s="136"/>
      <c r="CM1131" s="136"/>
      <c r="CN1131" s="136"/>
      <c r="CO1131" s="136"/>
      <c r="CP1131" s="136"/>
      <c r="CQ1131" s="136"/>
      <c r="CR1131" s="136"/>
      <c r="CS1131" s="136"/>
      <c r="CT1131" s="136"/>
      <c r="CU1131" s="136"/>
      <c r="CV1131" s="136"/>
      <c r="CW1131" s="136"/>
      <c r="CX1131" s="136"/>
      <c r="CY1131" s="136"/>
      <c r="CZ1131" s="136"/>
      <c r="DA1131" s="136"/>
      <c r="DB1131" s="136"/>
      <c r="DC1131" s="136"/>
      <c r="DD1131" s="136"/>
      <c r="DE1131" s="136"/>
      <c r="DF1131" s="136"/>
      <c r="DG1131" s="136"/>
      <c r="DH1131" s="136"/>
      <c r="DI1131" s="136"/>
      <c r="DJ1131" s="136"/>
      <c r="DK1131" s="136"/>
      <c r="DL1131" s="136"/>
      <c r="DM1131" s="136"/>
      <c r="DN1131" s="136"/>
      <c r="DO1131" s="136"/>
      <c r="DP1131" s="136"/>
      <c r="DQ1131" s="136"/>
      <c r="DR1131" s="136"/>
      <c r="DS1131" s="136"/>
      <c r="DT1131" s="136"/>
      <c r="DU1131" s="136"/>
      <c r="DV1131" s="136"/>
      <c r="DW1131" s="136"/>
      <c r="DX1131" s="136"/>
      <c r="DY1131" s="136"/>
      <c r="DZ1131" s="136"/>
      <c r="EA1131" s="136"/>
      <c r="EB1131" s="136"/>
      <c r="EC1131" s="136"/>
      <c r="ED1131" s="136"/>
      <c r="EE1131" s="136"/>
      <c r="EF1131" s="136"/>
      <c r="EG1131" s="136"/>
      <c r="EH1131" s="136"/>
      <c r="EI1131" s="136"/>
      <c r="EJ1131" s="136"/>
      <c r="EK1131" s="136"/>
      <c r="EL1131" s="136"/>
      <c r="EM1131" s="136"/>
      <c r="EN1131" s="136"/>
      <c r="EO1131" s="136"/>
      <c r="EP1131" s="136"/>
      <c r="EQ1131" s="136"/>
      <c r="ER1131" s="136"/>
      <c r="ES1131" s="136"/>
      <c r="ET1131" s="136"/>
      <c r="EU1131" s="136"/>
      <c r="EV1131" s="136"/>
      <c r="EW1131" s="136"/>
      <c r="EX1131" s="136"/>
      <c r="EY1131" s="136"/>
      <c r="EZ1131" s="136"/>
      <c r="FA1131" s="136"/>
      <c r="FB1131" s="136"/>
      <c r="FC1131" s="136"/>
      <c r="FD1131" s="136"/>
      <c r="FE1131" s="136"/>
      <c r="FF1131" s="136"/>
      <c r="FG1131" s="136"/>
      <c r="FH1131" s="136"/>
      <c r="FI1131" s="136"/>
      <c r="FJ1131" s="136"/>
      <c r="FK1131" s="136"/>
      <c r="FL1131" s="136"/>
      <c r="FM1131" s="136"/>
      <c r="FN1131" s="136"/>
      <c r="FO1131" s="136"/>
      <c r="FP1131" s="136"/>
      <c r="FQ1131" s="136"/>
      <c r="FR1131" s="136"/>
      <c r="FS1131" s="136"/>
      <c r="FT1131" s="136"/>
      <c r="FU1131" s="136"/>
      <c r="FV1131" s="136"/>
      <c r="FW1131" s="136"/>
      <c r="FX1131" s="136"/>
      <c r="FY1131" s="136"/>
      <c r="FZ1131" s="136"/>
      <c r="GA1131" s="136"/>
      <c r="GB1131" s="136"/>
      <c r="GC1131" s="136"/>
      <c r="GD1131" s="136"/>
      <c r="GE1131" s="136"/>
      <c r="GF1131" s="136"/>
      <c r="GG1131" s="136"/>
      <c r="GH1131" s="136"/>
      <c r="GI1131" s="136"/>
      <c r="GJ1131" s="136"/>
      <c r="GK1131" s="136"/>
      <c r="GL1131" s="136"/>
      <c r="GM1131" s="136"/>
      <c r="GN1131" s="136"/>
      <c r="GO1131" s="136"/>
      <c r="GP1131" s="136"/>
      <c r="GQ1131" s="136"/>
      <c r="GR1131" s="136"/>
      <c r="GS1131" s="136"/>
      <c r="GT1131" s="136"/>
      <c r="GU1131" s="136"/>
      <c r="GV1131" s="136"/>
      <c r="GW1131" s="136"/>
      <c r="GX1131" s="136"/>
      <c r="GY1131" s="136"/>
      <c r="GZ1131" s="136"/>
      <c r="HA1131" s="136"/>
      <c r="HB1131" s="136"/>
      <c r="HC1131" s="136"/>
      <c r="HD1131" s="136"/>
      <c r="HE1131" s="136"/>
      <c r="HF1131" s="136"/>
      <c r="HG1131" s="136"/>
      <c r="HH1131" s="136"/>
      <c r="HI1131" s="136"/>
      <c r="HJ1131" s="136"/>
      <c r="HK1131" s="136"/>
      <c r="HL1131" s="136"/>
      <c r="HM1131" s="136"/>
      <c r="HN1131" s="136"/>
      <c r="HO1131" s="136"/>
      <c r="HP1131" s="136"/>
      <c r="HQ1131" s="136"/>
      <c r="HR1131" s="136"/>
      <c r="HS1131" s="136"/>
      <c r="HT1131" s="136"/>
      <c r="HU1131" s="136"/>
      <c r="HV1131" s="136"/>
      <c r="HW1131" s="136"/>
      <c r="HX1131" s="136"/>
      <c r="HY1131" s="136"/>
      <c r="HZ1131" s="136"/>
      <c r="IA1131" s="136"/>
      <c r="IB1131" s="136"/>
      <c r="IC1131" s="136"/>
      <c r="ID1131" s="136"/>
      <c r="IE1131" s="136"/>
      <c r="IF1131" s="136"/>
      <c r="IG1131" s="136"/>
    </row>
    <row r="1132" spans="1:241" ht="15" customHeight="1" x14ac:dyDescent="0.25">
      <c r="A1132" s="197" t="s">
        <v>413</v>
      </c>
      <c r="B1132" s="205">
        <v>8607585</v>
      </c>
      <c r="C1132" s="205">
        <v>4131131</v>
      </c>
      <c r="D1132" s="205">
        <v>959405</v>
      </c>
      <c r="E1132" s="205">
        <v>1540072</v>
      </c>
      <c r="F1132" s="205">
        <v>2688272</v>
      </c>
      <c r="G1132" s="205">
        <v>425202</v>
      </c>
      <c r="H1132" s="242">
        <v>18351667</v>
      </c>
      <c r="I1132" s="136"/>
      <c r="J1132" s="197" t="s">
        <v>452</v>
      </c>
      <c r="K1132" s="205">
        <v>6445294</v>
      </c>
      <c r="L1132" s="205">
        <v>3156717</v>
      </c>
      <c r="M1132" s="205">
        <v>2230815</v>
      </c>
      <c r="N1132" s="205">
        <v>1062020</v>
      </c>
      <c r="O1132" s="205">
        <v>2140851</v>
      </c>
      <c r="P1132" s="205">
        <v>375650</v>
      </c>
      <c r="Q1132" s="242">
        <v>15411347</v>
      </c>
      <c r="R1132" s="136"/>
      <c r="S1132" s="136"/>
      <c r="T1132" s="136"/>
      <c r="U1132" s="136"/>
      <c r="V1132" s="136"/>
      <c r="W1132" s="136"/>
      <c r="X1132" s="136"/>
      <c r="Y1132" s="136"/>
      <c r="Z1132" s="136"/>
      <c r="AA1132" s="136"/>
      <c r="AB1132" s="136"/>
      <c r="AC1132" s="136"/>
      <c r="AD1132" s="136"/>
      <c r="AE1132" s="136"/>
      <c r="AF1132" s="136"/>
      <c r="AG1132" s="136"/>
      <c r="AH1132" s="136"/>
      <c r="AI1132" s="136"/>
      <c r="AJ1132" s="136"/>
      <c r="AK1132" s="136"/>
      <c r="AL1132" s="136"/>
      <c r="AM1132" s="136"/>
      <c r="AN1132" s="136"/>
      <c r="AO1132" s="136"/>
      <c r="AP1132" s="136"/>
      <c r="AQ1132" s="136"/>
      <c r="AR1132" s="136"/>
      <c r="AS1132" s="136"/>
      <c r="AT1132" s="136"/>
      <c r="AU1132" s="136"/>
      <c r="AV1132" s="136"/>
      <c r="AW1132" s="136"/>
      <c r="AX1132" s="136"/>
      <c r="AY1132" s="136"/>
      <c r="AZ1132" s="136"/>
      <c r="BA1132" s="136"/>
      <c r="BB1132" s="136"/>
      <c r="BC1132" s="136"/>
      <c r="BD1132" s="136"/>
      <c r="BE1132" s="136"/>
      <c r="BF1132" s="136"/>
      <c r="BG1132" s="136"/>
      <c r="BH1132" s="136"/>
      <c r="BI1132" s="136"/>
      <c r="BJ1132" s="136"/>
      <c r="BK1132" s="136"/>
      <c r="BL1132" s="136"/>
      <c r="BM1132" s="136"/>
      <c r="BN1132" s="136"/>
      <c r="BO1132" s="136"/>
      <c r="BP1132" s="136"/>
      <c r="BQ1132" s="136"/>
      <c r="BR1132" s="136"/>
      <c r="BS1132" s="136"/>
      <c r="BT1132" s="136"/>
      <c r="BU1132" s="136"/>
      <c r="BV1132" s="136"/>
      <c r="BW1132" s="136"/>
      <c r="BX1132" s="136"/>
      <c r="BY1132" s="136"/>
      <c r="BZ1132" s="136"/>
      <c r="CA1132" s="136"/>
      <c r="CB1132" s="136"/>
      <c r="CC1132" s="136"/>
      <c r="CD1132" s="136"/>
      <c r="CE1132" s="136"/>
      <c r="CF1132" s="136"/>
      <c r="CG1132" s="136"/>
      <c r="CH1132" s="136"/>
      <c r="CI1132" s="136"/>
      <c r="CJ1132" s="136"/>
      <c r="CK1132" s="136"/>
      <c r="CL1132" s="136"/>
      <c r="CM1132" s="136"/>
      <c r="CN1132" s="136"/>
      <c r="CO1132" s="136"/>
      <c r="CP1132" s="136"/>
      <c r="CQ1132" s="136"/>
      <c r="CR1132" s="136"/>
      <c r="CS1132" s="136"/>
      <c r="CT1132" s="136"/>
      <c r="CU1132" s="136"/>
      <c r="CV1132" s="136"/>
      <c r="CW1132" s="136"/>
      <c r="CX1132" s="136"/>
      <c r="CY1132" s="136"/>
      <c r="CZ1132" s="136"/>
      <c r="DA1132" s="136"/>
      <c r="DB1132" s="136"/>
      <c r="DC1132" s="136"/>
      <c r="DD1132" s="136"/>
      <c r="DE1132" s="136"/>
      <c r="DF1132" s="136"/>
      <c r="DG1132" s="136"/>
      <c r="DH1132" s="136"/>
      <c r="DI1132" s="136"/>
      <c r="DJ1132" s="136"/>
      <c r="DK1132" s="136"/>
      <c r="DL1132" s="136"/>
      <c r="DM1132" s="136"/>
      <c r="DN1132" s="136"/>
      <c r="DO1132" s="136"/>
      <c r="DP1132" s="136"/>
      <c r="DQ1132" s="136"/>
      <c r="DR1132" s="136"/>
      <c r="DS1132" s="136"/>
      <c r="DT1132" s="136"/>
      <c r="DU1132" s="136"/>
      <c r="DV1132" s="136"/>
      <c r="DW1132" s="136"/>
      <c r="DX1132" s="136"/>
      <c r="DY1132" s="136"/>
      <c r="DZ1132" s="136"/>
      <c r="EA1132" s="136"/>
      <c r="EB1132" s="136"/>
      <c r="EC1132" s="136"/>
      <c r="ED1132" s="136"/>
      <c r="EE1132" s="136"/>
      <c r="EF1132" s="136"/>
      <c r="EG1132" s="136"/>
      <c r="EH1132" s="136"/>
      <c r="EI1132" s="136"/>
      <c r="EJ1132" s="136"/>
      <c r="EK1132" s="136"/>
      <c r="EL1132" s="136"/>
      <c r="EM1132" s="136"/>
      <c r="EN1132" s="136"/>
      <c r="EO1132" s="136"/>
      <c r="EP1132" s="136"/>
      <c r="EQ1132" s="136"/>
      <c r="ER1132" s="136"/>
      <c r="ES1132" s="136"/>
      <c r="ET1132" s="136"/>
      <c r="EU1132" s="136"/>
      <c r="EV1132" s="136"/>
      <c r="EW1132" s="136"/>
      <c r="EX1132" s="136"/>
      <c r="EY1132" s="136"/>
      <c r="EZ1132" s="136"/>
      <c r="FA1132" s="136"/>
      <c r="FB1132" s="136"/>
      <c r="FC1132" s="136"/>
      <c r="FD1132" s="136"/>
      <c r="FE1132" s="136"/>
      <c r="FF1132" s="136"/>
      <c r="FG1132" s="136"/>
      <c r="FH1132" s="136"/>
      <c r="FI1132" s="136"/>
      <c r="FJ1132" s="136"/>
      <c r="FK1132" s="136"/>
      <c r="FL1132" s="136"/>
      <c r="FM1132" s="136"/>
      <c r="FN1132" s="136"/>
      <c r="FO1132" s="136"/>
      <c r="FP1132" s="136"/>
      <c r="FQ1132" s="136"/>
      <c r="FR1132" s="136"/>
      <c r="FS1132" s="136"/>
      <c r="FT1132" s="136"/>
      <c r="FU1132" s="136"/>
      <c r="FV1132" s="136"/>
      <c r="FW1132" s="136"/>
      <c r="FX1132" s="136"/>
      <c r="FY1132" s="136"/>
      <c r="FZ1132" s="136"/>
      <c r="GA1132" s="136"/>
      <c r="GB1132" s="136"/>
      <c r="GC1132" s="136"/>
      <c r="GD1132" s="136"/>
      <c r="GE1132" s="136"/>
      <c r="GF1132" s="136"/>
      <c r="GG1132" s="136"/>
      <c r="GH1132" s="136"/>
      <c r="GI1132" s="136"/>
      <c r="GJ1132" s="136"/>
      <c r="GK1132" s="136"/>
      <c r="GL1132" s="136"/>
      <c r="GM1132" s="136"/>
      <c r="GN1132" s="136"/>
      <c r="GO1132" s="136"/>
      <c r="GP1132" s="136"/>
      <c r="GQ1132" s="136"/>
      <c r="GR1132" s="136"/>
      <c r="GS1132" s="136"/>
      <c r="GT1132" s="136"/>
      <c r="GU1132" s="136"/>
      <c r="GV1132" s="136"/>
      <c r="GW1132" s="136"/>
      <c r="GX1132" s="136"/>
      <c r="GY1132" s="136"/>
      <c r="GZ1132" s="136"/>
      <c r="HA1132" s="136"/>
      <c r="HB1132" s="136"/>
      <c r="HC1132" s="136"/>
      <c r="HD1132" s="136"/>
      <c r="HE1132" s="136"/>
      <c r="HF1132" s="136"/>
      <c r="HG1132" s="136"/>
      <c r="HH1132" s="136"/>
      <c r="HI1132" s="136"/>
      <c r="HJ1132" s="136"/>
      <c r="HK1132" s="136"/>
      <c r="HL1132" s="136"/>
      <c r="HM1132" s="136"/>
      <c r="HN1132" s="136"/>
      <c r="HO1132" s="136"/>
      <c r="HP1132" s="136"/>
      <c r="HQ1132" s="136"/>
      <c r="HR1132" s="136"/>
      <c r="HS1132" s="136"/>
      <c r="HT1132" s="136"/>
      <c r="HU1132" s="136"/>
      <c r="HV1132" s="136"/>
      <c r="HW1132" s="136"/>
      <c r="HX1132" s="136"/>
      <c r="HY1132" s="136"/>
      <c r="HZ1132" s="136"/>
      <c r="IA1132" s="136"/>
      <c r="IB1132" s="136"/>
      <c r="IC1132" s="136"/>
      <c r="ID1132" s="136"/>
      <c r="IE1132" s="136"/>
      <c r="IF1132" s="136"/>
      <c r="IG1132" s="136"/>
    </row>
    <row r="1133" spans="1:241" ht="15" customHeight="1" x14ac:dyDescent="0.25">
      <c r="A1133" s="197" t="s">
        <v>414</v>
      </c>
      <c r="B1133" s="205">
        <v>10687709</v>
      </c>
      <c r="C1133" s="205">
        <v>4167134</v>
      </c>
      <c r="D1133" s="205">
        <v>1173592</v>
      </c>
      <c r="E1133" s="205">
        <v>1586766</v>
      </c>
      <c r="F1133" s="205">
        <v>3438198</v>
      </c>
      <c r="G1133" s="205">
        <v>487075</v>
      </c>
      <c r="H1133" s="242">
        <v>21540474</v>
      </c>
      <c r="I1133" s="136"/>
      <c r="J1133" s="197" t="s">
        <v>453</v>
      </c>
      <c r="K1133" s="205">
        <v>7823460</v>
      </c>
      <c r="L1133" s="205">
        <v>3783296</v>
      </c>
      <c r="M1133" s="205">
        <v>1814921</v>
      </c>
      <c r="N1133" s="205">
        <v>1075964</v>
      </c>
      <c r="O1133" s="205">
        <v>2110327</v>
      </c>
      <c r="P1133" s="205">
        <v>375122</v>
      </c>
      <c r="Q1133" s="242">
        <v>16983090</v>
      </c>
      <c r="R1133" s="136"/>
      <c r="S1133" s="136"/>
      <c r="T1133" s="136"/>
      <c r="U1133" s="136"/>
      <c r="V1133" s="136"/>
      <c r="W1133" s="136"/>
      <c r="X1133" s="136"/>
      <c r="Y1133" s="136"/>
      <c r="Z1133" s="136"/>
      <c r="AA1133" s="136"/>
      <c r="AB1133" s="136"/>
      <c r="AC1133" s="136"/>
      <c r="AD1133" s="136"/>
      <c r="AE1133" s="136"/>
      <c r="AF1133" s="136"/>
      <c r="AG1133" s="136"/>
      <c r="AH1133" s="136"/>
      <c r="AI1133" s="136"/>
      <c r="AJ1133" s="136"/>
      <c r="AK1133" s="136"/>
      <c r="AL1133" s="136"/>
      <c r="AM1133" s="136"/>
      <c r="AN1133" s="136"/>
      <c r="AO1133" s="136"/>
      <c r="AP1133" s="136"/>
      <c r="AQ1133" s="136"/>
      <c r="AR1133" s="136"/>
      <c r="AS1133" s="136"/>
      <c r="AT1133" s="136"/>
      <c r="AU1133" s="136"/>
      <c r="AV1133" s="136"/>
      <c r="AW1133" s="136"/>
      <c r="AX1133" s="136"/>
      <c r="AY1133" s="136"/>
      <c r="AZ1133" s="136"/>
      <c r="BA1133" s="136"/>
      <c r="BB1133" s="136"/>
      <c r="BC1133" s="136"/>
      <c r="BD1133" s="136"/>
      <c r="BE1133" s="136"/>
      <c r="BF1133" s="136"/>
      <c r="BG1133" s="136"/>
      <c r="BH1133" s="136"/>
      <c r="BI1133" s="136"/>
      <c r="BJ1133" s="136"/>
      <c r="BK1133" s="136"/>
      <c r="BL1133" s="136"/>
      <c r="BM1133" s="136"/>
      <c r="BN1133" s="136"/>
      <c r="BO1133" s="136"/>
      <c r="BP1133" s="136"/>
      <c r="BQ1133" s="136"/>
      <c r="BR1133" s="136"/>
      <c r="BS1133" s="136"/>
      <c r="BT1133" s="136"/>
      <c r="BU1133" s="136"/>
      <c r="BV1133" s="136"/>
      <c r="BW1133" s="136"/>
      <c r="BX1133" s="136"/>
      <c r="BY1133" s="136"/>
      <c r="BZ1133" s="136"/>
      <c r="CA1133" s="136"/>
      <c r="CB1133" s="136"/>
      <c r="CC1133" s="136"/>
      <c r="CD1133" s="136"/>
      <c r="CE1133" s="136"/>
      <c r="CF1133" s="136"/>
      <c r="CG1133" s="136"/>
      <c r="CH1133" s="136"/>
      <c r="CI1133" s="136"/>
      <c r="CJ1133" s="136"/>
      <c r="CK1133" s="136"/>
      <c r="CL1133" s="136"/>
      <c r="CM1133" s="136"/>
      <c r="CN1133" s="136"/>
      <c r="CO1133" s="136"/>
      <c r="CP1133" s="136"/>
      <c r="CQ1133" s="136"/>
      <c r="CR1133" s="136"/>
      <c r="CS1133" s="136"/>
      <c r="CT1133" s="136"/>
      <c r="CU1133" s="136"/>
      <c r="CV1133" s="136"/>
      <c r="CW1133" s="136"/>
      <c r="CX1133" s="136"/>
      <c r="CY1133" s="136"/>
      <c r="CZ1133" s="136"/>
      <c r="DA1133" s="136"/>
      <c r="DB1133" s="136"/>
      <c r="DC1133" s="136"/>
      <c r="DD1133" s="136"/>
      <c r="DE1133" s="136"/>
      <c r="DF1133" s="136"/>
      <c r="DG1133" s="136"/>
      <c r="DH1133" s="136"/>
      <c r="DI1133" s="136"/>
      <c r="DJ1133" s="136"/>
      <c r="DK1133" s="136"/>
      <c r="DL1133" s="136"/>
      <c r="DM1133" s="136"/>
      <c r="DN1133" s="136"/>
      <c r="DO1133" s="136"/>
      <c r="DP1133" s="136"/>
      <c r="DQ1133" s="136"/>
      <c r="DR1133" s="136"/>
      <c r="DS1133" s="136"/>
      <c r="DT1133" s="136"/>
      <c r="DU1133" s="136"/>
      <c r="DV1133" s="136"/>
      <c r="DW1133" s="136"/>
      <c r="DX1133" s="136"/>
      <c r="DY1133" s="136"/>
      <c r="DZ1133" s="136"/>
      <c r="EA1133" s="136"/>
      <c r="EB1133" s="136"/>
      <c r="EC1133" s="136"/>
      <c r="ED1133" s="136"/>
      <c r="EE1133" s="136"/>
      <c r="EF1133" s="136"/>
      <c r="EG1133" s="136"/>
      <c r="EH1133" s="136"/>
      <c r="EI1133" s="136"/>
      <c r="EJ1133" s="136"/>
      <c r="EK1133" s="136"/>
      <c r="EL1133" s="136"/>
      <c r="EM1133" s="136"/>
      <c r="EN1133" s="136"/>
      <c r="EO1133" s="136"/>
      <c r="EP1133" s="136"/>
      <c r="EQ1133" s="136"/>
      <c r="ER1133" s="136"/>
      <c r="ES1133" s="136"/>
      <c r="ET1133" s="136"/>
      <c r="EU1133" s="136"/>
      <c r="EV1133" s="136"/>
      <c r="EW1133" s="136"/>
      <c r="EX1133" s="136"/>
      <c r="EY1133" s="136"/>
      <c r="EZ1133" s="136"/>
      <c r="FA1133" s="136"/>
      <c r="FB1133" s="136"/>
      <c r="FC1133" s="136"/>
      <c r="FD1133" s="136"/>
      <c r="FE1133" s="136"/>
      <c r="FF1133" s="136"/>
      <c r="FG1133" s="136"/>
      <c r="FH1133" s="136"/>
      <c r="FI1133" s="136"/>
      <c r="FJ1133" s="136"/>
      <c r="FK1133" s="136"/>
      <c r="FL1133" s="136"/>
      <c r="FM1133" s="136"/>
      <c r="FN1133" s="136"/>
      <c r="FO1133" s="136"/>
      <c r="FP1133" s="136"/>
      <c r="FQ1133" s="136"/>
      <c r="FR1133" s="136"/>
      <c r="FS1133" s="136"/>
      <c r="FT1133" s="136"/>
      <c r="FU1133" s="136"/>
      <c r="FV1133" s="136"/>
      <c r="FW1133" s="136"/>
      <c r="FX1133" s="136"/>
      <c r="FY1133" s="136"/>
      <c r="FZ1133" s="136"/>
      <c r="GA1133" s="136"/>
      <c r="GB1133" s="136"/>
      <c r="GC1133" s="136"/>
      <c r="GD1133" s="136"/>
      <c r="GE1133" s="136"/>
      <c r="GF1133" s="136"/>
      <c r="GG1133" s="136"/>
      <c r="GH1133" s="136"/>
      <c r="GI1133" s="136"/>
      <c r="GJ1133" s="136"/>
      <c r="GK1133" s="136"/>
      <c r="GL1133" s="136"/>
      <c r="GM1133" s="136"/>
      <c r="GN1133" s="136"/>
      <c r="GO1133" s="136"/>
      <c r="GP1133" s="136"/>
      <c r="GQ1133" s="136"/>
      <c r="GR1133" s="136"/>
      <c r="GS1133" s="136"/>
      <c r="GT1133" s="136"/>
      <c r="GU1133" s="136"/>
      <c r="GV1133" s="136"/>
      <c r="GW1133" s="136"/>
      <c r="GX1133" s="136"/>
      <c r="GY1133" s="136"/>
      <c r="GZ1133" s="136"/>
      <c r="HA1133" s="136"/>
      <c r="HB1133" s="136"/>
      <c r="HC1133" s="136"/>
      <c r="HD1133" s="136"/>
      <c r="HE1133" s="136"/>
      <c r="HF1133" s="136"/>
      <c r="HG1133" s="136"/>
      <c r="HH1133" s="136"/>
      <c r="HI1133" s="136"/>
      <c r="HJ1133" s="136"/>
      <c r="HK1133" s="136"/>
      <c r="HL1133" s="136"/>
      <c r="HM1133" s="136"/>
      <c r="HN1133" s="136"/>
      <c r="HO1133" s="136"/>
      <c r="HP1133" s="136"/>
      <c r="HQ1133" s="136"/>
      <c r="HR1133" s="136"/>
      <c r="HS1133" s="136"/>
      <c r="HT1133" s="136"/>
      <c r="HU1133" s="136"/>
      <c r="HV1133" s="136"/>
      <c r="HW1133" s="136"/>
      <c r="HX1133" s="136"/>
      <c r="HY1133" s="136"/>
      <c r="HZ1133" s="136"/>
      <c r="IA1133" s="136"/>
      <c r="IB1133" s="136"/>
      <c r="IC1133" s="136"/>
      <c r="ID1133" s="136"/>
      <c r="IE1133" s="136"/>
      <c r="IF1133" s="136"/>
      <c r="IG1133" s="136"/>
    </row>
    <row r="1134" spans="1:241" ht="15" customHeight="1" x14ac:dyDescent="0.25">
      <c r="A1134" s="197" t="s">
        <v>415</v>
      </c>
      <c r="B1134" s="205">
        <v>10972656</v>
      </c>
      <c r="C1134" s="205">
        <v>3888572</v>
      </c>
      <c r="D1134" s="205">
        <v>1728258</v>
      </c>
      <c r="E1134" s="205">
        <v>1357271</v>
      </c>
      <c r="F1134" s="205">
        <v>3154806</v>
      </c>
      <c r="G1134" s="205">
        <v>621758</v>
      </c>
      <c r="H1134" s="242">
        <v>21723321</v>
      </c>
      <c r="I1134" s="136"/>
      <c r="J1134" s="197" t="s">
        <v>712</v>
      </c>
      <c r="K1134" s="205">
        <v>5772518</v>
      </c>
      <c r="L1134" s="205">
        <v>4525156</v>
      </c>
      <c r="M1134" s="205">
        <v>1350969</v>
      </c>
      <c r="N1134" s="205">
        <v>1099996</v>
      </c>
      <c r="O1134" s="205">
        <v>1948203</v>
      </c>
      <c r="P1134" s="205">
        <v>258284</v>
      </c>
      <c r="Q1134" s="242">
        <v>14955126</v>
      </c>
      <c r="R1134" s="136"/>
      <c r="S1134" s="136"/>
      <c r="T1134" s="136"/>
      <c r="U1134" s="136"/>
      <c r="V1134" s="136"/>
      <c r="W1134" s="136"/>
      <c r="X1134" s="136"/>
      <c r="Y1134" s="136"/>
      <c r="Z1134" s="136"/>
      <c r="AA1134" s="136"/>
      <c r="AB1134" s="136"/>
      <c r="AC1134" s="136"/>
      <c r="AD1134" s="136"/>
      <c r="AE1134" s="136"/>
      <c r="AF1134" s="136"/>
      <c r="AG1134" s="136"/>
      <c r="AH1134" s="136"/>
      <c r="AI1134" s="136"/>
      <c r="AJ1134" s="136"/>
      <c r="AK1134" s="136"/>
      <c r="AL1134" s="136"/>
      <c r="AM1134" s="136"/>
      <c r="AN1134" s="136"/>
      <c r="AO1134" s="136"/>
      <c r="AP1134" s="136"/>
      <c r="AQ1134" s="136"/>
      <c r="AR1134" s="136"/>
      <c r="AS1134" s="136"/>
      <c r="AT1134" s="136"/>
      <c r="AU1134" s="136"/>
      <c r="AV1134" s="136"/>
      <c r="AW1134" s="136"/>
      <c r="AX1134" s="136"/>
      <c r="AY1134" s="136"/>
      <c r="AZ1134" s="136"/>
      <c r="BA1134" s="136"/>
      <c r="BB1134" s="136"/>
      <c r="BC1134" s="136"/>
      <c r="BD1134" s="136"/>
      <c r="BE1134" s="136"/>
      <c r="BF1134" s="136"/>
      <c r="BG1134" s="136"/>
      <c r="BH1134" s="136"/>
      <c r="BI1134" s="136"/>
      <c r="BJ1134" s="136"/>
      <c r="BK1134" s="136"/>
      <c r="BL1134" s="136"/>
      <c r="BM1134" s="136"/>
      <c r="BN1134" s="136"/>
      <c r="BO1134" s="136"/>
      <c r="BP1134" s="136"/>
      <c r="BQ1134" s="136"/>
      <c r="BR1134" s="136"/>
      <c r="BS1134" s="136"/>
      <c r="BT1134" s="136"/>
      <c r="BU1134" s="136"/>
      <c r="BV1134" s="136"/>
      <c r="BW1134" s="136"/>
      <c r="BX1134" s="136"/>
      <c r="BY1134" s="136"/>
      <c r="BZ1134" s="136"/>
      <c r="CA1134" s="136"/>
      <c r="CB1134" s="136"/>
      <c r="CC1134" s="136"/>
      <c r="CD1134" s="136"/>
      <c r="CE1134" s="136"/>
      <c r="CF1134" s="136"/>
      <c r="CG1134" s="136"/>
      <c r="CH1134" s="136"/>
      <c r="CI1134" s="136"/>
      <c r="CJ1134" s="136"/>
      <c r="CK1134" s="136"/>
      <c r="CL1134" s="136"/>
      <c r="CM1134" s="136"/>
      <c r="CN1134" s="136"/>
      <c r="CO1134" s="136"/>
      <c r="CP1134" s="136"/>
      <c r="CQ1134" s="136"/>
      <c r="CR1134" s="136"/>
      <c r="CS1134" s="136"/>
      <c r="CT1134" s="136"/>
      <c r="CU1134" s="136"/>
      <c r="CV1134" s="136"/>
      <c r="CW1134" s="136"/>
      <c r="CX1134" s="136"/>
      <c r="CY1134" s="136"/>
      <c r="CZ1134" s="136"/>
      <c r="DA1134" s="136"/>
      <c r="DB1134" s="136"/>
      <c r="DC1134" s="136"/>
      <c r="DD1134" s="136"/>
      <c r="DE1134" s="136"/>
      <c r="DF1134" s="136"/>
      <c r="DG1134" s="136"/>
      <c r="DH1134" s="136"/>
      <c r="DI1134" s="136"/>
      <c r="DJ1134" s="136"/>
      <c r="DK1134" s="136"/>
      <c r="DL1134" s="136"/>
      <c r="DM1134" s="136"/>
      <c r="DN1134" s="136"/>
      <c r="DO1134" s="136"/>
      <c r="DP1134" s="136"/>
      <c r="DQ1134" s="136"/>
      <c r="DR1134" s="136"/>
      <c r="DS1134" s="136"/>
      <c r="DT1134" s="136"/>
      <c r="DU1134" s="136"/>
      <c r="DV1134" s="136"/>
      <c r="DW1134" s="136"/>
      <c r="DX1134" s="136"/>
      <c r="DY1134" s="136"/>
      <c r="DZ1134" s="136"/>
      <c r="EA1134" s="136"/>
      <c r="EB1134" s="136"/>
      <c r="EC1134" s="136"/>
      <c r="ED1134" s="136"/>
      <c r="EE1134" s="136"/>
      <c r="EF1134" s="136"/>
      <c r="EG1134" s="136"/>
      <c r="EH1134" s="136"/>
      <c r="EI1134" s="136"/>
      <c r="EJ1134" s="136"/>
      <c r="EK1134" s="136"/>
      <c r="EL1134" s="136"/>
      <c r="EM1134" s="136"/>
      <c r="EN1134" s="136"/>
      <c r="EO1134" s="136"/>
      <c r="EP1134" s="136"/>
      <c r="EQ1134" s="136"/>
      <c r="ER1134" s="136"/>
      <c r="ES1134" s="136"/>
      <c r="ET1134" s="136"/>
      <c r="EU1134" s="136"/>
      <c r="EV1134" s="136"/>
      <c r="EW1134" s="136"/>
      <c r="EX1134" s="136"/>
      <c r="EY1134" s="136"/>
      <c r="EZ1134" s="136"/>
      <c r="FA1134" s="136"/>
      <c r="FB1134" s="136"/>
      <c r="FC1134" s="136"/>
      <c r="FD1134" s="136"/>
      <c r="FE1134" s="136"/>
      <c r="FF1134" s="136"/>
      <c r="FG1134" s="136"/>
      <c r="FH1134" s="136"/>
      <c r="FI1134" s="136"/>
      <c r="FJ1134" s="136"/>
      <c r="FK1134" s="136"/>
      <c r="FL1134" s="136"/>
      <c r="FM1134" s="136"/>
      <c r="FN1134" s="136"/>
      <c r="FO1134" s="136"/>
      <c r="FP1134" s="136"/>
      <c r="FQ1134" s="136"/>
      <c r="FR1134" s="136"/>
      <c r="FS1134" s="136"/>
      <c r="FT1134" s="136"/>
      <c r="FU1134" s="136"/>
      <c r="FV1134" s="136"/>
      <c r="FW1134" s="136"/>
      <c r="FX1134" s="136"/>
      <c r="FY1134" s="136"/>
      <c r="FZ1134" s="136"/>
      <c r="GA1134" s="136"/>
      <c r="GB1134" s="136"/>
      <c r="GC1134" s="136"/>
      <c r="GD1134" s="136"/>
      <c r="GE1134" s="136"/>
      <c r="GF1134" s="136"/>
      <c r="GG1134" s="136"/>
      <c r="GH1134" s="136"/>
      <c r="GI1134" s="136"/>
      <c r="GJ1134" s="136"/>
      <c r="GK1134" s="136"/>
      <c r="GL1134" s="136"/>
      <c r="GM1134" s="136"/>
      <c r="GN1134" s="136"/>
      <c r="GO1134" s="136"/>
      <c r="GP1134" s="136"/>
      <c r="GQ1134" s="136"/>
      <c r="GR1134" s="136"/>
      <c r="GS1134" s="136"/>
      <c r="GT1134" s="136"/>
      <c r="GU1134" s="136"/>
      <c r="GV1134" s="136"/>
      <c r="GW1134" s="136"/>
      <c r="GX1134" s="136"/>
      <c r="GY1134" s="136"/>
      <c r="GZ1134" s="136"/>
      <c r="HA1134" s="136"/>
      <c r="HB1134" s="136"/>
      <c r="HC1134" s="136"/>
      <c r="HD1134" s="136"/>
      <c r="HE1134" s="136"/>
      <c r="HF1134" s="136"/>
      <c r="HG1134" s="136"/>
      <c r="HH1134" s="136"/>
      <c r="HI1134" s="136"/>
      <c r="HJ1134" s="136"/>
      <c r="HK1134" s="136"/>
      <c r="HL1134" s="136"/>
      <c r="HM1134" s="136"/>
      <c r="HN1134" s="136"/>
      <c r="HO1134" s="136"/>
      <c r="HP1134" s="136"/>
      <c r="HQ1134" s="136"/>
      <c r="HR1134" s="136"/>
      <c r="HS1134" s="136"/>
      <c r="HT1134" s="136"/>
      <c r="HU1134" s="136"/>
      <c r="HV1134" s="136"/>
      <c r="HW1134" s="136"/>
      <c r="HX1134" s="136"/>
      <c r="HY1134" s="136"/>
      <c r="HZ1134" s="136"/>
      <c r="IA1134" s="136"/>
      <c r="IB1134" s="136"/>
      <c r="IC1134" s="136"/>
      <c r="ID1134" s="136"/>
      <c r="IE1134" s="136"/>
      <c r="IF1134" s="136"/>
      <c r="IG1134" s="136"/>
    </row>
    <row r="1135" spans="1:241" ht="15" customHeight="1" x14ac:dyDescent="0.25">
      <c r="A1135" s="197" t="s">
        <v>759</v>
      </c>
      <c r="B1135" s="205">
        <v>9233700</v>
      </c>
      <c r="C1135" s="205">
        <v>3514625</v>
      </c>
      <c r="D1135" s="205">
        <v>1195117</v>
      </c>
      <c r="E1135" s="205">
        <v>1017275</v>
      </c>
      <c r="F1135" s="205">
        <v>2095062</v>
      </c>
      <c r="G1135" s="205">
        <v>497776</v>
      </c>
      <c r="H1135" s="242">
        <v>17553555</v>
      </c>
      <c r="I1135" s="136"/>
      <c r="J1135" s="197" t="s">
        <v>455</v>
      </c>
      <c r="K1135" s="205">
        <v>5298551</v>
      </c>
      <c r="L1135" s="205">
        <v>3901272</v>
      </c>
      <c r="M1135" s="205">
        <v>761942</v>
      </c>
      <c r="N1135" s="205">
        <v>919825</v>
      </c>
      <c r="O1135" s="205">
        <v>1867746</v>
      </c>
      <c r="P1135" s="205">
        <v>251832</v>
      </c>
      <c r="Q1135" s="242">
        <v>13001168</v>
      </c>
      <c r="R1135" s="136"/>
      <c r="S1135" s="136"/>
      <c r="T1135" s="136"/>
      <c r="U1135" s="136"/>
      <c r="V1135" s="136"/>
      <c r="W1135" s="136"/>
      <c r="X1135" s="136"/>
      <c r="Y1135" s="136"/>
      <c r="Z1135" s="136"/>
      <c r="AA1135" s="136"/>
      <c r="AB1135" s="136"/>
      <c r="AC1135" s="136"/>
      <c r="AD1135" s="136"/>
      <c r="AE1135" s="136"/>
      <c r="AF1135" s="136"/>
      <c r="AG1135" s="136"/>
      <c r="AH1135" s="136"/>
      <c r="AI1135" s="136"/>
      <c r="AJ1135" s="136"/>
      <c r="AK1135" s="136"/>
      <c r="AL1135" s="136"/>
      <c r="AM1135" s="136"/>
      <c r="AN1135" s="136"/>
      <c r="AO1135" s="136"/>
      <c r="AP1135" s="136"/>
      <c r="AQ1135" s="136"/>
      <c r="AR1135" s="136"/>
      <c r="AS1135" s="136"/>
      <c r="AT1135" s="136"/>
      <c r="AU1135" s="136"/>
      <c r="AV1135" s="136"/>
      <c r="AW1135" s="136"/>
      <c r="AX1135" s="136"/>
      <c r="AY1135" s="136"/>
      <c r="AZ1135" s="136"/>
      <c r="BA1135" s="136"/>
      <c r="BB1135" s="136"/>
      <c r="BC1135" s="136"/>
      <c r="BD1135" s="136"/>
      <c r="BE1135" s="136"/>
      <c r="BF1135" s="136"/>
      <c r="BG1135" s="136"/>
      <c r="BH1135" s="136"/>
      <c r="BI1135" s="136"/>
      <c r="BJ1135" s="136"/>
      <c r="BK1135" s="136"/>
      <c r="BL1135" s="136"/>
      <c r="BM1135" s="136"/>
      <c r="BN1135" s="136"/>
      <c r="BO1135" s="136"/>
      <c r="BP1135" s="136"/>
      <c r="BQ1135" s="136"/>
      <c r="BR1135" s="136"/>
      <c r="BS1135" s="136"/>
      <c r="BT1135" s="136"/>
      <c r="BU1135" s="136"/>
      <c r="BV1135" s="136"/>
      <c r="BW1135" s="136"/>
      <c r="BX1135" s="136"/>
      <c r="BY1135" s="136"/>
      <c r="BZ1135" s="136"/>
      <c r="CA1135" s="136"/>
      <c r="CB1135" s="136"/>
      <c r="CC1135" s="136"/>
      <c r="CD1135" s="136"/>
      <c r="CE1135" s="136"/>
      <c r="CF1135" s="136"/>
      <c r="CG1135" s="136"/>
      <c r="CH1135" s="136"/>
      <c r="CI1135" s="136"/>
      <c r="CJ1135" s="136"/>
      <c r="CK1135" s="136"/>
      <c r="CL1135" s="136"/>
      <c r="CM1135" s="136"/>
      <c r="CN1135" s="136"/>
      <c r="CO1135" s="136"/>
      <c r="CP1135" s="136"/>
      <c r="CQ1135" s="136"/>
      <c r="CR1135" s="136"/>
      <c r="CS1135" s="136"/>
      <c r="CT1135" s="136"/>
      <c r="CU1135" s="136"/>
      <c r="CV1135" s="136"/>
      <c r="CW1135" s="136"/>
      <c r="CX1135" s="136"/>
      <c r="CY1135" s="136"/>
      <c r="CZ1135" s="136"/>
      <c r="DA1135" s="136"/>
      <c r="DB1135" s="136"/>
      <c r="DC1135" s="136"/>
      <c r="DD1135" s="136"/>
      <c r="DE1135" s="136"/>
      <c r="DF1135" s="136"/>
      <c r="DG1135" s="136"/>
      <c r="DH1135" s="136"/>
      <c r="DI1135" s="136"/>
      <c r="DJ1135" s="136"/>
      <c r="DK1135" s="136"/>
      <c r="DL1135" s="136"/>
      <c r="DM1135" s="136"/>
      <c r="DN1135" s="136"/>
      <c r="DO1135" s="136"/>
      <c r="DP1135" s="136"/>
      <c r="DQ1135" s="136"/>
      <c r="DR1135" s="136"/>
      <c r="DS1135" s="136"/>
      <c r="DT1135" s="136"/>
      <c r="DU1135" s="136"/>
      <c r="DV1135" s="136"/>
      <c r="DW1135" s="136"/>
      <c r="DX1135" s="136"/>
      <c r="DY1135" s="136"/>
      <c r="DZ1135" s="136"/>
      <c r="EA1135" s="136"/>
      <c r="EB1135" s="136"/>
      <c r="EC1135" s="136"/>
      <c r="ED1135" s="136"/>
      <c r="EE1135" s="136"/>
      <c r="EF1135" s="136"/>
      <c r="EG1135" s="136"/>
      <c r="EH1135" s="136"/>
      <c r="EI1135" s="136"/>
      <c r="EJ1135" s="136"/>
      <c r="EK1135" s="136"/>
      <c r="EL1135" s="136"/>
      <c r="EM1135" s="136"/>
      <c r="EN1135" s="136"/>
      <c r="EO1135" s="136"/>
      <c r="EP1135" s="136"/>
      <c r="EQ1135" s="136"/>
      <c r="ER1135" s="136"/>
      <c r="ES1135" s="136"/>
      <c r="ET1135" s="136"/>
      <c r="EU1135" s="136"/>
      <c r="EV1135" s="136"/>
      <c r="EW1135" s="136"/>
      <c r="EX1135" s="136"/>
      <c r="EY1135" s="136"/>
      <c r="EZ1135" s="136"/>
      <c r="FA1135" s="136"/>
      <c r="FB1135" s="136"/>
      <c r="FC1135" s="136"/>
      <c r="FD1135" s="136"/>
      <c r="FE1135" s="136"/>
      <c r="FF1135" s="136"/>
      <c r="FG1135" s="136"/>
      <c r="FH1135" s="136"/>
      <c r="FI1135" s="136"/>
      <c r="FJ1135" s="136"/>
      <c r="FK1135" s="136"/>
      <c r="FL1135" s="136"/>
      <c r="FM1135" s="136"/>
      <c r="FN1135" s="136"/>
      <c r="FO1135" s="136"/>
      <c r="FP1135" s="136"/>
      <c r="FQ1135" s="136"/>
      <c r="FR1135" s="136"/>
      <c r="FS1135" s="136"/>
      <c r="FT1135" s="136"/>
      <c r="FU1135" s="136"/>
      <c r="FV1135" s="136"/>
      <c r="FW1135" s="136"/>
      <c r="FX1135" s="136"/>
      <c r="FY1135" s="136"/>
      <c r="FZ1135" s="136"/>
      <c r="GA1135" s="136"/>
      <c r="GB1135" s="136"/>
      <c r="GC1135" s="136"/>
      <c r="GD1135" s="136"/>
      <c r="GE1135" s="136"/>
      <c r="GF1135" s="136"/>
      <c r="GG1135" s="136"/>
      <c r="GH1135" s="136"/>
      <c r="GI1135" s="136"/>
      <c r="GJ1135" s="136"/>
      <c r="GK1135" s="136"/>
      <c r="GL1135" s="136"/>
      <c r="GM1135" s="136"/>
      <c r="GN1135" s="136"/>
      <c r="GO1135" s="136"/>
      <c r="GP1135" s="136"/>
      <c r="GQ1135" s="136"/>
      <c r="GR1135" s="136"/>
      <c r="GS1135" s="136"/>
      <c r="GT1135" s="136"/>
      <c r="GU1135" s="136"/>
      <c r="GV1135" s="136"/>
      <c r="GW1135" s="136"/>
      <c r="GX1135" s="136"/>
      <c r="GY1135" s="136"/>
      <c r="GZ1135" s="136"/>
      <c r="HA1135" s="136"/>
      <c r="HB1135" s="136"/>
      <c r="HC1135" s="136"/>
      <c r="HD1135" s="136"/>
      <c r="HE1135" s="136"/>
      <c r="HF1135" s="136"/>
      <c r="HG1135" s="136"/>
      <c r="HH1135" s="136"/>
      <c r="HI1135" s="136"/>
      <c r="HJ1135" s="136"/>
      <c r="HK1135" s="136"/>
      <c r="HL1135" s="136"/>
      <c r="HM1135" s="136"/>
      <c r="HN1135" s="136"/>
      <c r="HO1135" s="136"/>
      <c r="HP1135" s="136"/>
      <c r="HQ1135" s="136"/>
      <c r="HR1135" s="136"/>
      <c r="HS1135" s="136"/>
      <c r="HT1135" s="136"/>
      <c r="HU1135" s="136"/>
      <c r="HV1135" s="136"/>
      <c r="HW1135" s="136"/>
      <c r="HX1135" s="136"/>
      <c r="HY1135" s="136"/>
      <c r="HZ1135" s="136"/>
      <c r="IA1135" s="136"/>
      <c r="IB1135" s="136"/>
      <c r="IC1135" s="136"/>
      <c r="ID1135" s="136"/>
      <c r="IE1135" s="136"/>
      <c r="IF1135" s="136"/>
      <c r="IG1135" s="136"/>
    </row>
    <row r="1136" spans="1:241" ht="15" customHeight="1" x14ac:dyDescent="0.25">
      <c r="A1136" s="197" t="s">
        <v>417</v>
      </c>
      <c r="B1136" s="205">
        <v>6500808</v>
      </c>
      <c r="C1136" s="205">
        <v>2941217</v>
      </c>
      <c r="D1136" s="205">
        <v>1090095</v>
      </c>
      <c r="E1136" s="205">
        <v>1139328</v>
      </c>
      <c r="F1136" s="205">
        <v>2285627</v>
      </c>
      <c r="G1136" s="205">
        <v>543602</v>
      </c>
      <c r="H1136" s="242">
        <v>14500677</v>
      </c>
      <c r="I1136" s="136"/>
      <c r="J1136" s="197" t="s">
        <v>456</v>
      </c>
      <c r="K1136" s="205">
        <v>5716040</v>
      </c>
      <c r="L1136" s="205">
        <v>3894212</v>
      </c>
      <c r="M1136" s="205">
        <v>721261</v>
      </c>
      <c r="N1136" s="205">
        <v>1199105</v>
      </c>
      <c r="O1136" s="205">
        <v>2159224</v>
      </c>
      <c r="P1136" s="205">
        <v>334147</v>
      </c>
      <c r="Q1136" s="242">
        <v>14023989</v>
      </c>
      <c r="R1136" s="136"/>
      <c r="S1136" s="136"/>
      <c r="T1136" s="136"/>
      <c r="U1136" s="136"/>
      <c r="V1136" s="136"/>
      <c r="W1136" s="136"/>
      <c r="X1136" s="136"/>
      <c r="Y1136" s="136"/>
      <c r="Z1136" s="136"/>
      <c r="AA1136" s="136"/>
      <c r="AB1136" s="136"/>
      <c r="AC1136" s="136"/>
      <c r="AD1136" s="136"/>
      <c r="AE1136" s="136"/>
      <c r="AF1136" s="136"/>
      <c r="AG1136" s="136"/>
      <c r="AH1136" s="136"/>
      <c r="AI1136" s="136"/>
      <c r="AJ1136" s="136"/>
      <c r="AK1136" s="136"/>
      <c r="AL1136" s="136"/>
      <c r="AM1136" s="136"/>
      <c r="AN1136" s="136"/>
      <c r="AO1136" s="136"/>
      <c r="AP1136" s="136"/>
      <c r="AQ1136" s="136"/>
      <c r="AR1136" s="136"/>
      <c r="AS1136" s="136"/>
      <c r="AT1136" s="136"/>
      <c r="AU1136" s="136"/>
      <c r="AV1136" s="136"/>
      <c r="AW1136" s="136"/>
      <c r="AX1136" s="136"/>
      <c r="AY1136" s="136"/>
      <c r="AZ1136" s="136"/>
      <c r="BA1136" s="136"/>
      <c r="BB1136" s="136"/>
      <c r="BC1136" s="136"/>
      <c r="BD1136" s="136"/>
      <c r="BE1136" s="136"/>
      <c r="BF1136" s="136"/>
      <c r="BG1136" s="136"/>
      <c r="BH1136" s="136"/>
      <c r="BI1136" s="136"/>
      <c r="BJ1136" s="136"/>
      <c r="BK1136" s="136"/>
      <c r="BL1136" s="136"/>
      <c r="BM1136" s="136"/>
      <c r="BN1136" s="136"/>
      <c r="BO1136" s="136"/>
      <c r="BP1136" s="136"/>
      <c r="BQ1136" s="136"/>
      <c r="BR1136" s="136"/>
      <c r="BS1136" s="136"/>
      <c r="BT1136" s="136"/>
      <c r="BU1136" s="136"/>
      <c r="BV1136" s="136"/>
      <c r="BW1136" s="136"/>
      <c r="BX1136" s="136"/>
      <c r="BY1136" s="136"/>
      <c r="BZ1136" s="136"/>
      <c r="CA1136" s="136"/>
      <c r="CB1136" s="136"/>
      <c r="CC1136" s="136"/>
      <c r="CD1136" s="136"/>
      <c r="CE1136" s="136"/>
      <c r="CF1136" s="136"/>
      <c r="CG1136" s="136"/>
      <c r="CH1136" s="136"/>
      <c r="CI1136" s="136"/>
      <c r="CJ1136" s="136"/>
      <c r="CK1136" s="136"/>
      <c r="CL1136" s="136"/>
      <c r="CM1136" s="136"/>
      <c r="CN1136" s="136"/>
      <c r="CO1136" s="136"/>
      <c r="CP1136" s="136"/>
      <c r="CQ1136" s="136"/>
      <c r="CR1136" s="136"/>
      <c r="CS1136" s="136"/>
      <c r="CT1136" s="136"/>
      <c r="CU1136" s="136"/>
      <c r="CV1136" s="136"/>
      <c r="CW1136" s="136"/>
      <c r="CX1136" s="136"/>
      <c r="CY1136" s="136"/>
      <c r="CZ1136" s="136"/>
      <c r="DA1136" s="136"/>
      <c r="DB1136" s="136"/>
      <c r="DC1136" s="136"/>
      <c r="DD1136" s="136"/>
      <c r="DE1136" s="136"/>
      <c r="DF1136" s="136"/>
      <c r="DG1136" s="136"/>
      <c r="DH1136" s="136"/>
      <c r="DI1136" s="136"/>
      <c r="DJ1136" s="136"/>
      <c r="DK1136" s="136"/>
      <c r="DL1136" s="136"/>
      <c r="DM1136" s="136"/>
      <c r="DN1136" s="136"/>
      <c r="DO1136" s="136"/>
      <c r="DP1136" s="136"/>
      <c r="DQ1136" s="136"/>
      <c r="DR1136" s="136"/>
      <c r="DS1136" s="136"/>
      <c r="DT1136" s="136"/>
      <c r="DU1136" s="136"/>
      <c r="DV1136" s="136"/>
      <c r="DW1136" s="136"/>
      <c r="DX1136" s="136"/>
      <c r="DY1136" s="136"/>
      <c r="DZ1136" s="136"/>
      <c r="EA1136" s="136"/>
      <c r="EB1136" s="136"/>
      <c r="EC1136" s="136"/>
      <c r="ED1136" s="136"/>
      <c r="EE1136" s="136"/>
      <c r="EF1136" s="136"/>
      <c r="EG1136" s="136"/>
      <c r="EH1136" s="136"/>
      <c r="EI1136" s="136"/>
      <c r="EJ1136" s="136"/>
      <c r="EK1136" s="136"/>
      <c r="EL1136" s="136"/>
      <c r="EM1136" s="136"/>
      <c r="EN1136" s="136"/>
      <c r="EO1136" s="136"/>
      <c r="EP1136" s="136"/>
      <c r="EQ1136" s="136"/>
      <c r="ER1136" s="136"/>
      <c r="ES1136" s="136"/>
      <c r="ET1136" s="136"/>
      <c r="EU1136" s="136"/>
      <c r="EV1136" s="136"/>
      <c r="EW1136" s="136"/>
      <c r="EX1136" s="136"/>
      <c r="EY1136" s="136"/>
      <c r="EZ1136" s="136"/>
      <c r="FA1136" s="136"/>
      <c r="FB1136" s="136"/>
      <c r="FC1136" s="136"/>
      <c r="FD1136" s="136"/>
      <c r="FE1136" s="136"/>
      <c r="FF1136" s="136"/>
      <c r="FG1136" s="136"/>
      <c r="FH1136" s="136"/>
      <c r="FI1136" s="136"/>
      <c r="FJ1136" s="136"/>
      <c r="FK1136" s="136"/>
      <c r="FL1136" s="136"/>
      <c r="FM1136" s="136"/>
      <c r="FN1136" s="136"/>
      <c r="FO1136" s="136"/>
      <c r="FP1136" s="136"/>
      <c r="FQ1136" s="136"/>
      <c r="FR1136" s="136"/>
      <c r="FS1136" s="136"/>
      <c r="FT1136" s="136"/>
      <c r="FU1136" s="136"/>
      <c r="FV1136" s="136"/>
      <c r="FW1136" s="136"/>
      <c r="FX1136" s="136"/>
      <c r="FY1136" s="136"/>
      <c r="FZ1136" s="136"/>
      <c r="GA1136" s="136"/>
      <c r="GB1136" s="136"/>
      <c r="GC1136" s="136"/>
      <c r="GD1136" s="136"/>
      <c r="GE1136" s="136"/>
      <c r="GF1136" s="136"/>
      <c r="GG1136" s="136"/>
      <c r="GH1136" s="136"/>
      <c r="GI1136" s="136"/>
      <c r="GJ1136" s="136"/>
      <c r="GK1136" s="136"/>
      <c r="GL1136" s="136"/>
      <c r="GM1136" s="136"/>
      <c r="GN1136" s="136"/>
      <c r="GO1136" s="136"/>
      <c r="GP1136" s="136"/>
      <c r="GQ1136" s="136"/>
      <c r="GR1136" s="136"/>
      <c r="GS1136" s="136"/>
      <c r="GT1136" s="136"/>
      <c r="GU1136" s="136"/>
      <c r="GV1136" s="136"/>
      <c r="GW1136" s="136"/>
      <c r="GX1136" s="136"/>
      <c r="GY1136" s="136"/>
      <c r="GZ1136" s="136"/>
      <c r="HA1136" s="136"/>
      <c r="HB1136" s="136"/>
      <c r="HC1136" s="136"/>
      <c r="HD1136" s="136"/>
      <c r="HE1136" s="136"/>
      <c r="HF1136" s="136"/>
      <c r="HG1136" s="136"/>
      <c r="HH1136" s="136"/>
      <c r="HI1136" s="136"/>
      <c r="HJ1136" s="136"/>
      <c r="HK1136" s="136"/>
      <c r="HL1136" s="136"/>
      <c r="HM1136" s="136"/>
      <c r="HN1136" s="136"/>
      <c r="HO1136" s="136"/>
      <c r="HP1136" s="136"/>
      <c r="HQ1136" s="136"/>
      <c r="HR1136" s="136"/>
      <c r="HS1136" s="136"/>
      <c r="HT1136" s="136"/>
      <c r="HU1136" s="136"/>
      <c r="HV1136" s="136"/>
      <c r="HW1136" s="136"/>
      <c r="HX1136" s="136"/>
      <c r="HY1136" s="136"/>
      <c r="HZ1136" s="136"/>
      <c r="IA1136" s="136"/>
      <c r="IB1136" s="136"/>
      <c r="IC1136" s="136"/>
      <c r="ID1136" s="136"/>
      <c r="IE1136" s="136"/>
      <c r="IF1136" s="136"/>
      <c r="IG1136" s="136"/>
    </row>
    <row r="1137" spans="1:241" ht="15" customHeight="1" x14ac:dyDescent="0.25">
      <c r="A1137" s="197" t="s">
        <v>418</v>
      </c>
      <c r="B1137" s="205">
        <v>7470105</v>
      </c>
      <c r="C1137" s="205">
        <v>2637885</v>
      </c>
      <c r="D1137" s="205">
        <v>1064046</v>
      </c>
      <c r="E1137" s="205">
        <v>974289</v>
      </c>
      <c r="F1137" s="205">
        <v>2057194</v>
      </c>
      <c r="G1137" s="205">
        <v>455968</v>
      </c>
      <c r="H1137" s="242">
        <v>14659487</v>
      </c>
      <c r="I1137" s="136"/>
      <c r="J1137" s="197" t="s">
        <v>457</v>
      </c>
      <c r="K1137" s="205">
        <v>12135246</v>
      </c>
      <c r="L1137" s="205">
        <v>4043449</v>
      </c>
      <c r="M1137" s="205">
        <v>1386302</v>
      </c>
      <c r="N1137" s="205">
        <v>1086846</v>
      </c>
      <c r="O1137" s="205">
        <v>2306484</v>
      </c>
      <c r="P1137" s="205">
        <v>428217</v>
      </c>
      <c r="Q1137" s="242">
        <v>21386544</v>
      </c>
      <c r="R1137" s="136"/>
      <c r="S1137" s="136"/>
      <c r="T1137" s="136"/>
      <c r="U1137" s="136"/>
      <c r="V1137" s="136"/>
      <c r="W1137" s="136"/>
      <c r="X1137" s="136"/>
      <c r="Y1137" s="136"/>
      <c r="Z1137" s="136"/>
      <c r="AA1137" s="136"/>
      <c r="AB1137" s="136"/>
      <c r="AC1137" s="136"/>
      <c r="AD1137" s="136"/>
      <c r="AE1137" s="136"/>
      <c r="AF1137" s="136"/>
      <c r="AG1137" s="136"/>
      <c r="AH1137" s="136"/>
      <c r="AI1137" s="136"/>
      <c r="AJ1137" s="136"/>
      <c r="AK1137" s="136"/>
      <c r="AL1137" s="136"/>
      <c r="AM1137" s="136"/>
      <c r="AN1137" s="136"/>
      <c r="AO1137" s="136"/>
      <c r="AP1137" s="136"/>
      <c r="AQ1137" s="136"/>
      <c r="AR1137" s="136"/>
      <c r="AS1137" s="136"/>
      <c r="AT1137" s="136"/>
      <c r="AU1137" s="136"/>
      <c r="AV1137" s="136"/>
      <c r="AW1137" s="136"/>
      <c r="AX1137" s="136"/>
      <c r="AY1137" s="136"/>
      <c r="AZ1137" s="136"/>
      <c r="BA1137" s="136"/>
      <c r="BB1137" s="136"/>
      <c r="BC1137" s="136"/>
      <c r="BD1137" s="136"/>
      <c r="BE1137" s="136"/>
      <c r="BF1137" s="136"/>
      <c r="BG1137" s="136"/>
      <c r="BH1137" s="136"/>
      <c r="BI1137" s="136"/>
      <c r="BJ1137" s="136"/>
      <c r="BK1137" s="136"/>
      <c r="BL1137" s="136"/>
      <c r="BM1137" s="136"/>
      <c r="BN1137" s="136"/>
      <c r="BO1137" s="136"/>
      <c r="BP1137" s="136"/>
      <c r="BQ1137" s="136"/>
      <c r="BR1137" s="136"/>
      <c r="BS1137" s="136"/>
      <c r="BT1137" s="136"/>
      <c r="BU1137" s="136"/>
      <c r="BV1137" s="136"/>
      <c r="BW1137" s="136"/>
      <c r="BX1137" s="136"/>
      <c r="BY1137" s="136"/>
      <c r="BZ1137" s="136"/>
      <c r="CA1137" s="136"/>
      <c r="CB1137" s="136"/>
      <c r="CC1137" s="136"/>
      <c r="CD1137" s="136"/>
      <c r="CE1137" s="136"/>
      <c r="CF1137" s="136"/>
      <c r="CG1137" s="136"/>
      <c r="CH1137" s="136"/>
      <c r="CI1137" s="136"/>
      <c r="CJ1137" s="136"/>
      <c r="CK1137" s="136"/>
      <c r="CL1137" s="136"/>
      <c r="CM1137" s="136"/>
      <c r="CN1137" s="136"/>
      <c r="CO1137" s="136"/>
      <c r="CP1137" s="136"/>
      <c r="CQ1137" s="136"/>
      <c r="CR1137" s="136"/>
      <c r="CS1137" s="136"/>
      <c r="CT1137" s="136"/>
      <c r="CU1137" s="136"/>
      <c r="CV1137" s="136"/>
      <c r="CW1137" s="136"/>
      <c r="CX1137" s="136"/>
      <c r="CY1137" s="136"/>
      <c r="CZ1137" s="136"/>
      <c r="DA1137" s="136"/>
      <c r="DB1137" s="136"/>
      <c r="DC1137" s="136"/>
      <c r="DD1137" s="136"/>
      <c r="DE1137" s="136"/>
      <c r="DF1137" s="136"/>
      <c r="DG1137" s="136"/>
      <c r="DH1137" s="136"/>
      <c r="DI1137" s="136"/>
      <c r="DJ1137" s="136"/>
      <c r="DK1137" s="136"/>
      <c r="DL1137" s="136"/>
      <c r="DM1137" s="136"/>
      <c r="DN1137" s="136"/>
      <c r="DO1137" s="136"/>
      <c r="DP1137" s="136"/>
      <c r="DQ1137" s="136"/>
      <c r="DR1137" s="136"/>
      <c r="DS1137" s="136"/>
      <c r="DT1137" s="136"/>
      <c r="DU1137" s="136"/>
      <c r="DV1137" s="136"/>
      <c r="DW1137" s="136"/>
      <c r="DX1137" s="136"/>
      <c r="DY1137" s="136"/>
      <c r="DZ1137" s="136"/>
      <c r="EA1137" s="136"/>
      <c r="EB1137" s="136"/>
      <c r="EC1137" s="136"/>
      <c r="ED1137" s="136"/>
      <c r="EE1137" s="136"/>
      <c r="EF1137" s="136"/>
      <c r="EG1137" s="136"/>
      <c r="EH1137" s="136"/>
      <c r="EI1137" s="136"/>
      <c r="EJ1137" s="136"/>
      <c r="EK1137" s="136"/>
      <c r="EL1137" s="136"/>
      <c r="EM1137" s="136"/>
      <c r="EN1137" s="136"/>
      <c r="EO1137" s="136"/>
      <c r="EP1137" s="136"/>
      <c r="EQ1137" s="136"/>
      <c r="ER1137" s="136"/>
      <c r="ES1137" s="136"/>
      <c r="ET1137" s="136"/>
      <c r="EU1137" s="136"/>
      <c r="EV1137" s="136"/>
      <c r="EW1137" s="136"/>
      <c r="EX1137" s="136"/>
      <c r="EY1137" s="136"/>
      <c r="EZ1137" s="136"/>
      <c r="FA1137" s="136"/>
      <c r="FB1137" s="136"/>
      <c r="FC1137" s="136"/>
      <c r="FD1137" s="136"/>
      <c r="FE1137" s="136"/>
      <c r="FF1137" s="136"/>
      <c r="FG1137" s="136"/>
      <c r="FH1137" s="136"/>
      <c r="FI1137" s="136"/>
      <c r="FJ1137" s="136"/>
      <c r="FK1137" s="136"/>
      <c r="FL1137" s="136"/>
      <c r="FM1137" s="136"/>
      <c r="FN1137" s="136"/>
      <c r="FO1137" s="136"/>
      <c r="FP1137" s="136"/>
      <c r="FQ1137" s="136"/>
      <c r="FR1137" s="136"/>
      <c r="FS1137" s="136"/>
      <c r="FT1137" s="136"/>
      <c r="FU1137" s="136"/>
      <c r="FV1137" s="136"/>
      <c r="FW1137" s="136"/>
      <c r="FX1137" s="136"/>
      <c r="FY1137" s="136"/>
      <c r="FZ1137" s="136"/>
      <c r="GA1137" s="136"/>
      <c r="GB1137" s="136"/>
      <c r="GC1137" s="136"/>
      <c r="GD1137" s="136"/>
      <c r="GE1137" s="136"/>
      <c r="GF1137" s="136"/>
      <c r="GG1137" s="136"/>
      <c r="GH1137" s="136"/>
      <c r="GI1137" s="136"/>
      <c r="GJ1137" s="136"/>
      <c r="GK1137" s="136"/>
      <c r="GL1137" s="136"/>
      <c r="GM1137" s="136"/>
      <c r="GN1137" s="136"/>
      <c r="GO1137" s="136"/>
      <c r="GP1137" s="136"/>
      <c r="GQ1137" s="136"/>
      <c r="GR1137" s="136"/>
      <c r="GS1137" s="136"/>
      <c r="GT1137" s="136"/>
      <c r="GU1137" s="136"/>
      <c r="GV1137" s="136"/>
      <c r="GW1137" s="136"/>
      <c r="GX1137" s="136"/>
      <c r="GY1137" s="136"/>
      <c r="GZ1137" s="136"/>
      <c r="HA1137" s="136"/>
      <c r="HB1137" s="136"/>
      <c r="HC1137" s="136"/>
      <c r="HD1137" s="136"/>
      <c r="HE1137" s="136"/>
      <c r="HF1137" s="136"/>
      <c r="HG1137" s="136"/>
      <c r="HH1137" s="136"/>
      <c r="HI1137" s="136"/>
      <c r="HJ1137" s="136"/>
      <c r="HK1137" s="136"/>
      <c r="HL1137" s="136"/>
      <c r="HM1137" s="136"/>
      <c r="HN1137" s="136"/>
      <c r="HO1137" s="136"/>
      <c r="HP1137" s="136"/>
      <c r="HQ1137" s="136"/>
      <c r="HR1137" s="136"/>
      <c r="HS1137" s="136"/>
      <c r="HT1137" s="136"/>
      <c r="HU1137" s="136"/>
      <c r="HV1137" s="136"/>
      <c r="HW1137" s="136"/>
      <c r="HX1137" s="136"/>
      <c r="HY1137" s="136"/>
      <c r="HZ1137" s="136"/>
      <c r="IA1137" s="136"/>
      <c r="IB1137" s="136"/>
      <c r="IC1137" s="136"/>
      <c r="ID1137" s="136"/>
      <c r="IE1137" s="136"/>
      <c r="IF1137" s="136"/>
      <c r="IG1137" s="136"/>
    </row>
    <row r="1138" spans="1:241" ht="15" customHeight="1" x14ac:dyDescent="0.25">
      <c r="A1138" s="197" t="s">
        <v>419</v>
      </c>
      <c r="B1138" s="205">
        <v>8138895</v>
      </c>
      <c r="C1138" s="205">
        <v>3087237</v>
      </c>
      <c r="D1138" s="205">
        <v>1110224</v>
      </c>
      <c r="E1138" s="205">
        <v>1038094</v>
      </c>
      <c r="F1138" s="205">
        <v>2411407</v>
      </c>
      <c r="G1138" s="205">
        <v>460794</v>
      </c>
      <c r="H1138" s="242">
        <v>16246651</v>
      </c>
      <c r="I1138" s="136"/>
      <c r="J1138" s="197" t="s">
        <v>458</v>
      </c>
      <c r="K1138" s="205">
        <v>9774715</v>
      </c>
      <c r="L1138" s="205">
        <v>2948071</v>
      </c>
      <c r="M1138" s="205">
        <v>1161196</v>
      </c>
      <c r="N1138" s="205">
        <v>1091715</v>
      </c>
      <c r="O1138" s="205">
        <v>1786503</v>
      </c>
      <c r="P1138" s="205">
        <v>357085</v>
      </c>
      <c r="Q1138" s="242">
        <v>17119285</v>
      </c>
      <c r="R1138" s="136"/>
      <c r="S1138" s="136"/>
      <c r="T1138" s="136"/>
      <c r="U1138" s="136"/>
      <c r="V1138" s="136"/>
      <c r="W1138" s="136"/>
      <c r="X1138" s="136"/>
      <c r="Y1138" s="136"/>
      <c r="Z1138" s="136"/>
      <c r="AA1138" s="136"/>
      <c r="AB1138" s="136"/>
      <c r="AC1138" s="136"/>
      <c r="AD1138" s="136"/>
      <c r="AE1138" s="136"/>
      <c r="AF1138" s="136"/>
      <c r="AG1138" s="136"/>
      <c r="AH1138" s="136"/>
      <c r="AI1138" s="136"/>
      <c r="AJ1138" s="136"/>
      <c r="AK1138" s="136"/>
      <c r="AL1138" s="136"/>
      <c r="AM1138" s="136"/>
      <c r="AN1138" s="136"/>
      <c r="AO1138" s="136"/>
      <c r="AP1138" s="136"/>
      <c r="AQ1138" s="136"/>
      <c r="AR1138" s="136"/>
      <c r="AS1138" s="136"/>
      <c r="AT1138" s="136"/>
      <c r="AU1138" s="136"/>
      <c r="AV1138" s="136"/>
      <c r="AW1138" s="136"/>
      <c r="AX1138" s="136"/>
      <c r="AY1138" s="136"/>
      <c r="AZ1138" s="136"/>
      <c r="BA1138" s="136"/>
      <c r="BB1138" s="136"/>
      <c r="BC1138" s="136"/>
      <c r="BD1138" s="136"/>
      <c r="BE1138" s="136"/>
      <c r="BF1138" s="136"/>
      <c r="BG1138" s="136"/>
      <c r="BH1138" s="136"/>
      <c r="BI1138" s="136"/>
      <c r="BJ1138" s="136"/>
      <c r="BK1138" s="136"/>
      <c r="BL1138" s="136"/>
      <c r="BM1138" s="136"/>
      <c r="BN1138" s="136"/>
      <c r="BO1138" s="136"/>
      <c r="BP1138" s="136"/>
      <c r="BQ1138" s="136"/>
      <c r="BR1138" s="136"/>
      <c r="BS1138" s="136"/>
      <c r="BT1138" s="136"/>
      <c r="BU1138" s="136"/>
      <c r="BV1138" s="136"/>
      <c r="BW1138" s="136"/>
      <c r="BX1138" s="136"/>
      <c r="BY1138" s="136"/>
      <c r="BZ1138" s="136"/>
      <c r="CA1138" s="136"/>
      <c r="CB1138" s="136"/>
      <c r="CC1138" s="136"/>
      <c r="CD1138" s="136"/>
      <c r="CE1138" s="136"/>
      <c r="CF1138" s="136"/>
      <c r="CG1138" s="136"/>
      <c r="CH1138" s="136"/>
      <c r="CI1138" s="136"/>
      <c r="CJ1138" s="136"/>
      <c r="CK1138" s="136"/>
      <c r="CL1138" s="136"/>
      <c r="CM1138" s="136"/>
      <c r="CN1138" s="136"/>
      <c r="CO1138" s="136"/>
      <c r="CP1138" s="136"/>
      <c r="CQ1138" s="136"/>
      <c r="CR1138" s="136"/>
      <c r="CS1138" s="136"/>
      <c r="CT1138" s="136"/>
      <c r="CU1138" s="136"/>
      <c r="CV1138" s="136"/>
      <c r="CW1138" s="136"/>
      <c r="CX1138" s="136"/>
      <c r="CY1138" s="136"/>
      <c r="CZ1138" s="136"/>
      <c r="DA1138" s="136"/>
      <c r="DB1138" s="136"/>
      <c r="DC1138" s="136"/>
      <c r="DD1138" s="136"/>
      <c r="DE1138" s="136"/>
      <c r="DF1138" s="136"/>
      <c r="DG1138" s="136"/>
      <c r="DH1138" s="136"/>
      <c r="DI1138" s="136"/>
      <c r="DJ1138" s="136"/>
      <c r="DK1138" s="136"/>
      <c r="DL1138" s="136"/>
      <c r="DM1138" s="136"/>
      <c r="DN1138" s="136"/>
      <c r="DO1138" s="136"/>
      <c r="DP1138" s="136"/>
      <c r="DQ1138" s="136"/>
      <c r="DR1138" s="136"/>
      <c r="DS1138" s="136"/>
      <c r="DT1138" s="136"/>
      <c r="DU1138" s="136"/>
      <c r="DV1138" s="136"/>
      <c r="DW1138" s="136"/>
      <c r="DX1138" s="136"/>
      <c r="DY1138" s="136"/>
      <c r="DZ1138" s="136"/>
      <c r="EA1138" s="136"/>
      <c r="EB1138" s="136"/>
      <c r="EC1138" s="136"/>
      <c r="ED1138" s="136"/>
      <c r="EE1138" s="136"/>
      <c r="EF1138" s="136"/>
      <c r="EG1138" s="136"/>
      <c r="EH1138" s="136"/>
      <c r="EI1138" s="136"/>
      <c r="EJ1138" s="136"/>
      <c r="EK1138" s="136"/>
      <c r="EL1138" s="136"/>
      <c r="EM1138" s="136"/>
      <c r="EN1138" s="136"/>
      <c r="EO1138" s="136"/>
      <c r="EP1138" s="136"/>
      <c r="EQ1138" s="136"/>
      <c r="ER1138" s="136"/>
      <c r="ES1138" s="136"/>
      <c r="ET1138" s="136"/>
      <c r="EU1138" s="136"/>
      <c r="EV1138" s="136"/>
      <c r="EW1138" s="136"/>
      <c r="EX1138" s="136"/>
      <c r="EY1138" s="136"/>
      <c r="EZ1138" s="136"/>
      <c r="FA1138" s="136"/>
      <c r="FB1138" s="136"/>
      <c r="FC1138" s="136"/>
      <c r="FD1138" s="136"/>
      <c r="FE1138" s="136"/>
      <c r="FF1138" s="136"/>
      <c r="FG1138" s="136"/>
      <c r="FH1138" s="136"/>
      <c r="FI1138" s="136"/>
      <c r="FJ1138" s="136"/>
      <c r="FK1138" s="136"/>
      <c r="FL1138" s="136"/>
      <c r="FM1138" s="136"/>
      <c r="FN1138" s="136"/>
      <c r="FO1138" s="136"/>
      <c r="FP1138" s="136"/>
      <c r="FQ1138" s="136"/>
      <c r="FR1138" s="136"/>
      <c r="FS1138" s="136"/>
      <c r="FT1138" s="136"/>
      <c r="FU1138" s="136"/>
      <c r="FV1138" s="136"/>
      <c r="FW1138" s="136"/>
      <c r="FX1138" s="136"/>
      <c r="FY1138" s="136"/>
      <c r="FZ1138" s="136"/>
      <c r="GA1138" s="136"/>
      <c r="GB1138" s="136"/>
      <c r="GC1138" s="136"/>
      <c r="GD1138" s="136"/>
      <c r="GE1138" s="136"/>
      <c r="GF1138" s="136"/>
      <c r="GG1138" s="136"/>
      <c r="GH1138" s="136"/>
      <c r="GI1138" s="136"/>
      <c r="GJ1138" s="136"/>
      <c r="GK1138" s="136"/>
      <c r="GL1138" s="136"/>
      <c r="GM1138" s="136"/>
      <c r="GN1138" s="136"/>
      <c r="GO1138" s="136"/>
      <c r="GP1138" s="136"/>
      <c r="GQ1138" s="136"/>
      <c r="GR1138" s="136"/>
      <c r="GS1138" s="136"/>
      <c r="GT1138" s="136"/>
      <c r="GU1138" s="136"/>
      <c r="GV1138" s="136"/>
      <c r="GW1138" s="136"/>
      <c r="GX1138" s="136"/>
      <c r="GY1138" s="136"/>
      <c r="GZ1138" s="136"/>
      <c r="HA1138" s="136"/>
      <c r="HB1138" s="136"/>
      <c r="HC1138" s="136"/>
      <c r="HD1138" s="136"/>
      <c r="HE1138" s="136"/>
      <c r="HF1138" s="136"/>
      <c r="HG1138" s="136"/>
      <c r="HH1138" s="136"/>
      <c r="HI1138" s="136"/>
      <c r="HJ1138" s="136"/>
      <c r="HK1138" s="136"/>
      <c r="HL1138" s="136"/>
      <c r="HM1138" s="136"/>
      <c r="HN1138" s="136"/>
      <c r="HO1138" s="136"/>
      <c r="HP1138" s="136"/>
      <c r="HQ1138" s="136"/>
      <c r="HR1138" s="136"/>
      <c r="HS1138" s="136"/>
      <c r="HT1138" s="136"/>
      <c r="HU1138" s="136"/>
      <c r="HV1138" s="136"/>
      <c r="HW1138" s="136"/>
      <c r="HX1138" s="136"/>
      <c r="HY1138" s="136"/>
      <c r="HZ1138" s="136"/>
      <c r="IA1138" s="136"/>
      <c r="IB1138" s="136"/>
      <c r="IC1138" s="136"/>
      <c r="ID1138" s="136"/>
      <c r="IE1138" s="136"/>
      <c r="IF1138" s="136"/>
      <c r="IG1138" s="136"/>
    </row>
    <row r="1139" spans="1:241" ht="15" customHeight="1" x14ac:dyDescent="0.25">
      <c r="A1139" s="197" t="s">
        <v>702</v>
      </c>
      <c r="B1139" s="205">
        <v>6467887</v>
      </c>
      <c r="C1139" s="205">
        <v>2311233</v>
      </c>
      <c r="D1139" s="205">
        <v>1159560</v>
      </c>
      <c r="E1139" s="205">
        <v>1214439</v>
      </c>
      <c r="F1139" s="205">
        <v>2122493</v>
      </c>
      <c r="G1139" s="205">
        <v>351387</v>
      </c>
      <c r="H1139" s="242">
        <v>13626999</v>
      </c>
      <c r="I1139" s="136"/>
      <c r="J1139" s="197" t="s">
        <v>713</v>
      </c>
      <c r="K1139" s="205">
        <v>4927487</v>
      </c>
      <c r="L1139" s="205">
        <v>2541120</v>
      </c>
      <c r="M1139" s="205">
        <v>1052745</v>
      </c>
      <c r="N1139" s="205">
        <v>1234070</v>
      </c>
      <c r="O1139" s="205">
        <v>1561319</v>
      </c>
      <c r="P1139" s="205">
        <v>452873</v>
      </c>
      <c r="Q1139" s="242">
        <v>11769614</v>
      </c>
      <c r="R1139" s="136"/>
      <c r="S1139" s="136"/>
      <c r="T1139" s="136"/>
      <c r="U1139" s="136"/>
      <c r="V1139" s="136"/>
      <c r="W1139" s="136"/>
      <c r="X1139" s="136"/>
      <c r="Y1139" s="136"/>
      <c r="Z1139" s="136"/>
      <c r="AA1139" s="136"/>
      <c r="AB1139" s="136"/>
      <c r="AC1139" s="136"/>
      <c r="AD1139" s="136"/>
      <c r="AE1139" s="136"/>
      <c r="AF1139" s="136"/>
      <c r="AG1139" s="136"/>
      <c r="AH1139" s="136"/>
      <c r="AI1139" s="136"/>
      <c r="AJ1139" s="136"/>
      <c r="AK1139" s="136"/>
      <c r="AL1139" s="136"/>
      <c r="AM1139" s="136"/>
      <c r="AN1139" s="136"/>
      <c r="AO1139" s="136"/>
      <c r="AP1139" s="136"/>
      <c r="AQ1139" s="136"/>
      <c r="AR1139" s="136"/>
      <c r="AS1139" s="136"/>
      <c r="AT1139" s="136"/>
      <c r="AU1139" s="136"/>
      <c r="AV1139" s="136"/>
      <c r="AW1139" s="136"/>
      <c r="AX1139" s="136"/>
      <c r="AY1139" s="136"/>
      <c r="AZ1139" s="136"/>
      <c r="BA1139" s="136"/>
      <c r="BB1139" s="136"/>
      <c r="BC1139" s="136"/>
      <c r="BD1139" s="136"/>
      <c r="BE1139" s="136"/>
      <c r="BF1139" s="136"/>
      <c r="BG1139" s="136"/>
      <c r="BH1139" s="136"/>
      <c r="BI1139" s="136"/>
      <c r="BJ1139" s="136"/>
      <c r="BK1139" s="136"/>
      <c r="BL1139" s="136"/>
      <c r="BM1139" s="136"/>
      <c r="BN1139" s="136"/>
      <c r="BO1139" s="136"/>
      <c r="BP1139" s="136"/>
      <c r="BQ1139" s="136"/>
      <c r="BR1139" s="136"/>
      <c r="BS1139" s="136"/>
      <c r="BT1139" s="136"/>
      <c r="BU1139" s="136"/>
      <c r="BV1139" s="136"/>
      <c r="BW1139" s="136"/>
      <c r="BX1139" s="136"/>
      <c r="BY1139" s="136"/>
      <c r="BZ1139" s="136"/>
      <c r="CA1139" s="136"/>
      <c r="CB1139" s="136"/>
      <c r="CC1139" s="136"/>
      <c r="CD1139" s="136"/>
      <c r="CE1139" s="136"/>
      <c r="CF1139" s="136"/>
      <c r="CG1139" s="136"/>
      <c r="CH1139" s="136"/>
      <c r="CI1139" s="136"/>
      <c r="CJ1139" s="136"/>
      <c r="CK1139" s="136"/>
      <c r="CL1139" s="136"/>
      <c r="CM1139" s="136"/>
      <c r="CN1139" s="136"/>
      <c r="CO1139" s="136"/>
      <c r="CP1139" s="136"/>
      <c r="CQ1139" s="136"/>
      <c r="CR1139" s="136"/>
      <c r="CS1139" s="136"/>
      <c r="CT1139" s="136"/>
      <c r="CU1139" s="136"/>
      <c r="CV1139" s="136"/>
      <c r="CW1139" s="136"/>
      <c r="CX1139" s="136"/>
      <c r="CY1139" s="136"/>
      <c r="CZ1139" s="136"/>
      <c r="DA1139" s="136"/>
      <c r="DB1139" s="136"/>
      <c r="DC1139" s="136"/>
      <c r="DD1139" s="136"/>
      <c r="DE1139" s="136"/>
      <c r="DF1139" s="136"/>
      <c r="DG1139" s="136"/>
      <c r="DH1139" s="136"/>
      <c r="DI1139" s="136"/>
      <c r="DJ1139" s="136"/>
      <c r="DK1139" s="136"/>
      <c r="DL1139" s="136"/>
      <c r="DM1139" s="136"/>
      <c r="DN1139" s="136"/>
      <c r="DO1139" s="136"/>
      <c r="DP1139" s="136"/>
      <c r="DQ1139" s="136"/>
      <c r="DR1139" s="136"/>
      <c r="DS1139" s="136"/>
      <c r="DT1139" s="136"/>
      <c r="DU1139" s="136"/>
      <c r="DV1139" s="136"/>
      <c r="DW1139" s="136"/>
      <c r="DX1139" s="136"/>
      <c r="DY1139" s="136"/>
      <c r="DZ1139" s="136"/>
      <c r="EA1139" s="136"/>
      <c r="EB1139" s="136"/>
      <c r="EC1139" s="136"/>
      <c r="ED1139" s="136"/>
      <c r="EE1139" s="136"/>
      <c r="EF1139" s="136"/>
      <c r="EG1139" s="136"/>
      <c r="EH1139" s="136"/>
      <c r="EI1139" s="136"/>
      <c r="EJ1139" s="136"/>
      <c r="EK1139" s="136"/>
      <c r="EL1139" s="136"/>
      <c r="EM1139" s="136"/>
      <c r="EN1139" s="136"/>
      <c r="EO1139" s="136"/>
      <c r="EP1139" s="136"/>
      <c r="EQ1139" s="136"/>
      <c r="ER1139" s="136"/>
      <c r="ES1139" s="136"/>
      <c r="ET1139" s="136"/>
      <c r="EU1139" s="136"/>
      <c r="EV1139" s="136"/>
      <c r="EW1139" s="136"/>
      <c r="EX1139" s="136"/>
      <c r="EY1139" s="136"/>
      <c r="EZ1139" s="136"/>
      <c r="FA1139" s="136"/>
      <c r="FB1139" s="136"/>
      <c r="FC1139" s="136"/>
      <c r="FD1139" s="136"/>
      <c r="FE1139" s="136"/>
      <c r="FF1139" s="136"/>
      <c r="FG1139" s="136"/>
      <c r="FH1139" s="136"/>
      <c r="FI1139" s="136"/>
      <c r="FJ1139" s="136"/>
      <c r="FK1139" s="136"/>
      <c r="FL1139" s="136"/>
      <c r="FM1139" s="136"/>
      <c r="FN1139" s="136"/>
      <c r="FO1139" s="136"/>
      <c r="FP1139" s="136"/>
      <c r="FQ1139" s="136"/>
      <c r="FR1139" s="136"/>
      <c r="FS1139" s="136"/>
      <c r="FT1139" s="136"/>
      <c r="FU1139" s="136"/>
      <c r="FV1139" s="136"/>
      <c r="FW1139" s="136"/>
      <c r="FX1139" s="136"/>
      <c r="FY1139" s="136"/>
      <c r="FZ1139" s="136"/>
      <c r="GA1139" s="136"/>
      <c r="GB1139" s="136"/>
      <c r="GC1139" s="136"/>
      <c r="GD1139" s="136"/>
      <c r="GE1139" s="136"/>
      <c r="GF1139" s="136"/>
      <c r="GG1139" s="136"/>
      <c r="GH1139" s="136"/>
      <c r="GI1139" s="136"/>
      <c r="GJ1139" s="136"/>
      <c r="GK1139" s="136"/>
      <c r="GL1139" s="136"/>
      <c r="GM1139" s="136"/>
      <c r="GN1139" s="136"/>
      <c r="GO1139" s="136"/>
      <c r="GP1139" s="136"/>
      <c r="GQ1139" s="136"/>
      <c r="GR1139" s="136"/>
      <c r="GS1139" s="136"/>
      <c r="GT1139" s="136"/>
      <c r="GU1139" s="136"/>
      <c r="GV1139" s="136"/>
      <c r="GW1139" s="136"/>
      <c r="GX1139" s="136"/>
      <c r="GY1139" s="136"/>
      <c r="GZ1139" s="136"/>
      <c r="HA1139" s="136"/>
      <c r="HB1139" s="136"/>
      <c r="HC1139" s="136"/>
      <c r="HD1139" s="136"/>
      <c r="HE1139" s="136"/>
      <c r="HF1139" s="136"/>
      <c r="HG1139" s="136"/>
      <c r="HH1139" s="136"/>
      <c r="HI1139" s="136"/>
      <c r="HJ1139" s="136"/>
      <c r="HK1139" s="136"/>
      <c r="HL1139" s="136"/>
      <c r="HM1139" s="136"/>
      <c r="HN1139" s="136"/>
      <c r="HO1139" s="136"/>
      <c r="HP1139" s="136"/>
      <c r="HQ1139" s="136"/>
      <c r="HR1139" s="136"/>
      <c r="HS1139" s="136"/>
      <c r="HT1139" s="136"/>
      <c r="HU1139" s="136"/>
      <c r="HV1139" s="136"/>
      <c r="HW1139" s="136"/>
      <c r="HX1139" s="136"/>
      <c r="HY1139" s="136"/>
      <c r="HZ1139" s="136"/>
      <c r="IA1139" s="136"/>
      <c r="IB1139" s="136"/>
      <c r="IC1139" s="136"/>
      <c r="ID1139" s="136"/>
      <c r="IE1139" s="136"/>
      <c r="IF1139" s="136"/>
      <c r="IG1139" s="136"/>
    </row>
    <row r="1140" spans="1:241" ht="15" customHeight="1" x14ac:dyDescent="0.25">
      <c r="A1140" s="197" t="s">
        <v>421</v>
      </c>
      <c r="B1140" s="205">
        <v>5232168</v>
      </c>
      <c r="C1140" s="205">
        <v>1947842</v>
      </c>
      <c r="D1140" s="205">
        <v>694525</v>
      </c>
      <c r="E1140" s="205">
        <v>968835</v>
      </c>
      <c r="F1140" s="205">
        <v>1581765</v>
      </c>
      <c r="G1140" s="205">
        <v>427039</v>
      </c>
      <c r="H1140" s="242">
        <v>10852174</v>
      </c>
      <c r="I1140" s="136"/>
      <c r="J1140" s="197" t="s">
        <v>460</v>
      </c>
      <c r="K1140" s="205">
        <v>4459203</v>
      </c>
      <c r="L1140" s="205">
        <v>1571080</v>
      </c>
      <c r="M1140" s="205">
        <v>1042618</v>
      </c>
      <c r="N1140" s="205">
        <v>1000709</v>
      </c>
      <c r="O1140" s="205">
        <v>1403774</v>
      </c>
      <c r="P1140" s="205">
        <v>416841</v>
      </c>
      <c r="Q1140" s="242">
        <v>9894225</v>
      </c>
      <c r="R1140" s="136"/>
      <c r="S1140" s="136"/>
      <c r="T1140" s="136"/>
      <c r="U1140" s="136"/>
      <c r="V1140" s="136"/>
      <c r="W1140" s="136"/>
      <c r="X1140" s="136"/>
      <c r="Y1140" s="136"/>
      <c r="Z1140" s="136"/>
      <c r="AA1140" s="136"/>
      <c r="AB1140" s="136"/>
      <c r="AC1140" s="136"/>
      <c r="AD1140" s="136"/>
      <c r="AE1140" s="136"/>
      <c r="AF1140" s="136"/>
      <c r="AG1140" s="136"/>
      <c r="AH1140" s="136"/>
      <c r="AI1140" s="136"/>
      <c r="AJ1140" s="136"/>
      <c r="AK1140" s="136"/>
      <c r="AL1140" s="136"/>
      <c r="AM1140" s="136"/>
      <c r="AN1140" s="136"/>
      <c r="AO1140" s="136"/>
      <c r="AP1140" s="136"/>
      <c r="AQ1140" s="136"/>
      <c r="AR1140" s="136"/>
      <c r="AS1140" s="136"/>
      <c r="AT1140" s="136"/>
      <c r="AU1140" s="136"/>
      <c r="AV1140" s="136"/>
      <c r="AW1140" s="136"/>
      <c r="AX1140" s="136"/>
      <c r="AY1140" s="136"/>
      <c r="AZ1140" s="136"/>
      <c r="BA1140" s="136"/>
      <c r="BB1140" s="136"/>
      <c r="BC1140" s="136"/>
      <c r="BD1140" s="136"/>
      <c r="BE1140" s="136"/>
      <c r="BF1140" s="136"/>
      <c r="BG1140" s="136"/>
      <c r="BH1140" s="136"/>
      <c r="BI1140" s="136"/>
      <c r="BJ1140" s="136"/>
      <c r="BK1140" s="136"/>
      <c r="BL1140" s="136"/>
      <c r="BM1140" s="136"/>
      <c r="BN1140" s="136"/>
      <c r="BO1140" s="136"/>
      <c r="BP1140" s="136"/>
      <c r="BQ1140" s="136"/>
      <c r="BR1140" s="136"/>
      <c r="BS1140" s="136"/>
      <c r="BT1140" s="136"/>
      <c r="BU1140" s="136"/>
      <c r="BV1140" s="136"/>
      <c r="BW1140" s="136"/>
      <c r="BX1140" s="136"/>
      <c r="BY1140" s="136"/>
      <c r="BZ1140" s="136"/>
      <c r="CA1140" s="136"/>
      <c r="CB1140" s="136"/>
      <c r="CC1140" s="136"/>
      <c r="CD1140" s="136"/>
      <c r="CE1140" s="136"/>
      <c r="CF1140" s="136"/>
      <c r="CG1140" s="136"/>
      <c r="CH1140" s="136"/>
      <c r="CI1140" s="136"/>
      <c r="CJ1140" s="136"/>
      <c r="CK1140" s="136"/>
      <c r="CL1140" s="136"/>
      <c r="CM1140" s="136"/>
      <c r="CN1140" s="136"/>
      <c r="CO1140" s="136"/>
      <c r="CP1140" s="136"/>
      <c r="CQ1140" s="136"/>
      <c r="CR1140" s="136"/>
      <c r="CS1140" s="136"/>
      <c r="CT1140" s="136"/>
      <c r="CU1140" s="136"/>
      <c r="CV1140" s="136"/>
      <c r="CW1140" s="136"/>
      <c r="CX1140" s="136"/>
      <c r="CY1140" s="136"/>
      <c r="CZ1140" s="136"/>
      <c r="DA1140" s="136"/>
      <c r="DB1140" s="136"/>
      <c r="DC1140" s="136"/>
      <c r="DD1140" s="136"/>
      <c r="DE1140" s="136"/>
      <c r="DF1140" s="136"/>
      <c r="DG1140" s="136"/>
      <c r="DH1140" s="136"/>
      <c r="DI1140" s="136"/>
      <c r="DJ1140" s="136"/>
      <c r="DK1140" s="136"/>
      <c r="DL1140" s="136"/>
      <c r="DM1140" s="136"/>
      <c r="DN1140" s="136"/>
      <c r="DO1140" s="136"/>
      <c r="DP1140" s="136"/>
      <c r="DQ1140" s="136"/>
      <c r="DR1140" s="136"/>
      <c r="DS1140" s="136"/>
      <c r="DT1140" s="136"/>
      <c r="DU1140" s="136"/>
      <c r="DV1140" s="136"/>
      <c r="DW1140" s="136"/>
      <c r="DX1140" s="136"/>
      <c r="DY1140" s="136"/>
      <c r="DZ1140" s="136"/>
      <c r="EA1140" s="136"/>
      <c r="EB1140" s="136"/>
      <c r="EC1140" s="136"/>
      <c r="ED1140" s="136"/>
      <c r="EE1140" s="136"/>
      <c r="EF1140" s="136"/>
      <c r="EG1140" s="136"/>
      <c r="EH1140" s="136"/>
      <c r="EI1140" s="136"/>
      <c r="EJ1140" s="136"/>
      <c r="EK1140" s="136"/>
      <c r="EL1140" s="136"/>
      <c r="EM1140" s="136"/>
      <c r="EN1140" s="136"/>
      <c r="EO1140" s="136"/>
      <c r="EP1140" s="136"/>
      <c r="EQ1140" s="136"/>
      <c r="ER1140" s="136"/>
      <c r="ES1140" s="136"/>
      <c r="ET1140" s="136"/>
      <c r="EU1140" s="136"/>
      <c r="EV1140" s="136"/>
      <c r="EW1140" s="136"/>
      <c r="EX1140" s="136"/>
      <c r="EY1140" s="136"/>
      <c r="EZ1140" s="136"/>
      <c r="FA1140" s="136"/>
      <c r="FB1140" s="136"/>
      <c r="FC1140" s="136"/>
      <c r="FD1140" s="136"/>
      <c r="FE1140" s="136"/>
      <c r="FF1140" s="136"/>
      <c r="FG1140" s="136"/>
      <c r="FH1140" s="136"/>
      <c r="FI1140" s="136"/>
      <c r="FJ1140" s="136"/>
      <c r="FK1140" s="136"/>
      <c r="FL1140" s="136"/>
      <c r="FM1140" s="136"/>
      <c r="FN1140" s="136"/>
      <c r="FO1140" s="136"/>
      <c r="FP1140" s="136"/>
      <c r="FQ1140" s="136"/>
      <c r="FR1140" s="136"/>
      <c r="FS1140" s="136"/>
      <c r="FT1140" s="136"/>
      <c r="FU1140" s="136"/>
      <c r="FV1140" s="136"/>
      <c r="FW1140" s="136"/>
      <c r="FX1140" s="136"/>
      <c r="FY1140" s="136"/>
      <c r="FZ1140" s="136"/>
      <c r="GA1140" s="136"/>
      <c r="GB1140" s="136"/>
      <c r="GC1140" s="136"/>
      <c r="GD1140" s="136"/>
      <c r="GE1140" s="136"/>
      <c r="GF1140" s="136"/>
      <c r="GG1140" s="136"/>
      <c r="GH1140" s="136"/>
      <c r="GI1140" s="136"/>
      <c r="GJ1140" s="136"/>
      <c r="GK1140" s="136"/>
      <c r="GL1140" s="136"/>
      <c r="GM1140" s="136"/>
      <c r="GN1140" s="136"/>
      <c r="GO1140" s="136"/>
      <c r="GP1140" s="136"/>
      <c r="GQ1140" s="136"/>
      <c r="GR1140" s="136"/>
      <c r="GS1140" s="136"/>
      <c r="GT1140" s="136"/>
      <c r="GU1140" s="136"/>
      <c r="GV1140" s="136"/>
      <c r="GW1140" s="136"/>
      <c r="GX1140" s="136"/>
      <c r="GY1140" s="136"/>
      <c r="GZ1140" s="136"/>
      <c r="HA1140" s="136"/>
      <c r="HB1140" s="136"/>
      <c r="HC1140" s="136"/>
      <c r="HD1140" s="136"/>
      <c r="HE1140" s="136"/>
      <c r="HF1140" s="136"/>
      <c r="HG1140" s="136"/>
      <c r="HH1140" s="136"/>
      <c r="HI1140" s="136"/>
      <c r="HJ1140" s="136"/>
      <c r="HK1140" s="136"/>
      <c r="HL1140" s="136"/>
      <c r="HM1140" s="136"/>
      <c r="HN1140" s="136"/>
      <c r="HO1140" s="136"/>
      <c r="HP1140" s="136"/>
      <c r="HQ1140" s="136"/>
      <c r="HR1140" s="136"/>
      <c r="HS1140" s="136"/>
      <c r="HT1140" s="136"/>
      <c r="HU1140" s="136"/>
      <c r="HV1140" s="136"/>
      <c r="HW1140" s="136"/>
      <c r="HX1140" s="136"/>
      <c r="HY1140" s="136"/>
      <c r="HZ1140" s="136"/>
      <c r="IA1140" s="136"/>
      <c r="IB1140" s="136"/>
      <c r="IC1140" s="136"/>
      <c r="ID1140" s="136"/>
      <c r="IE1140" s="136"/>
      <c r="IF1140" s="136"/>
      <c r="IG1140" s="136"/>
    </row>
    <row r="1141" spans="1:241" ht="15" customHeight="1" x14ac:dyDescent="0.25">
      <c r="A1141" s="197" t="s">
        <v>422</v>
      </c>
      <c r="B1141" s="205">
        <v>6330080</v>
      </c>
      <c r="C1141" s="205">
        <v>3094486</v>
      </c>
      <c r="D1141" s="205">
        <v>899864</v>
      </c>
      <c r="E1141" s="205">
        <v>991351</v>
      </c>
      <c r="F1141" s="205">
        <v>1518352</v>
      </c>
      <c r="G1141" s="205">
        <v>437137</v>
      </c>
      <c r="H1141" s="242">
        <v>13271270</v>
      </c>
      <c r="I1141" s="136"/>
      <c r="J1141" s="197" t="s">
        <v>461</v>
      </c>
      <c r="K1141" s="205">
        <v>5119565</v>
      </c>
      <c r="L1141" s="205">
        <v>1894275</v>
      </c>
      <c r="M1141" s="205">
        <v>1013800</v>
      </c>
      <c r="N1141" s="205">
        <v>966704</v>
      </c>
      <c r="O1141" s="205">
        <v>1690204</v>
      </c>
      <c r="P1141" s="205">
        <v>414508</v>
      </c>
      <c r="Q1141" s="242">
        <v>11099056</v>
      </c>
      <c r="R1141" s="136"/>
      <c r="S1141" s="136"/>
      <c r="T1141" s="136"/>
      <c r="U1141" s="136"/>
      <c r="V1141" s="136"/>
      <c r="W1141" s="136"/>
      <c r="X1141" s="136"/>
      <c r="Y1141" s="136"/>
      <c r="Z1141" s="136"/>
      <c r="AA1141" s="136"/>
      <c r="AB1141" s="136"/>
      <c r="AC1141" s="136"/>
      <c r="AD1141" s="136"/>
      <c r="AE1141" s="136"/>
      <c r="AF1141" s="136"/>
      <c r="AG1141" s="136"/>
      <c r="AH1141" s="136"/>
      <c r="AI1141" s="136"/>
      <c r="AJ1141" s="136"/>
      <c r="AK1141" s="136"/>
      <c r="AL1141" s="136"/>
      <c r="AM1141" s="136"/>
      <c r="AN1141" s="136"/>
      <c r="AO1141" s="136"/>
      <c r="AP1141" s="136"/>
      <c r="AQ1141" s="136"/>
      <c r="AR1141" s="136"/>
      <c r="AS1141" s="136"/>
      <c r="AT1141" s="136"/>
      <c r="AU1141" s="136"/>
      <c r="AV1141" s="136"/>
      <c r="AW1141" s="136"/>
      <c r="AX1141" s="136"/>
      <c r="AY1141" s="136"/>
      <c r="AZ1141" s="136"/>
      <c r="BA1141" s="136"/>
      <c r="BB1141" s="136"/>
      <c r="BC1141" s="136"/>
      <c r="BD1141" s="136"/>
      <c r="BE1141" s="136"/>
      <c r="BF1141" s="136"/>
      <c r="BG1141" s="136"/>
      <c r="BH1141" s="136"/>
      <c r="BI1141" s="136"/>
      <c r="BJ1141" s="136"/>
      <c r="BK1141" s="136"/>
      <c r="BL1141" s="136"/>
      <c r="BM1141" s="136"/>
      <c r="BN1141" s="136"/>
      <c r="BO1141" s="136"/>
      <c r="BP1141" s="136"/>
      <c r="BQ1141" s="136"/>
      <c r="BR1141" s="136"/>
      <c r="BS1141" s="136"/>
      <c r="BT1141" s="136"/>
      <c r="BU1141" s="136"/>
      <c r="BV1141" s="136"/>
      <c r="BW1141" s="136"/>
      <c r="BX1141" s="136"/>
      <c r="BY1141" s="136"/>
      <c r="BZ1141" s="136"/>
      <c r="CA1141" s="136"/>
      <c r="CB1141" s="136"/>
      <c r="CC1141" s="136"/>
      <c r="CD1141" s="136"/>
      <c r="CE1141" s="136"/>
      <c r="CF1141" s="136"/>
      <c r="CG1141" s="136"/>
      <c r="CH1141" s="136"/>
      <c r="CI1141" s="136"/>
      <c r="CJ1141" s="136"/>
      <c r="CK1141" s="136"/>
      <c r="CL1141" s="136"/>
      <c r="CM1141" s="136"/>
      <c r="CN1141" s="136"/>
      <c r="CO1141" s="136"/>
      <c r="CP1141" s="136"/>
      <c r="CQ1141" s="136"/>
      <c r="CR1141" s="136"/>
      <c r="CS1141" s="136"/>
      <c r="CT1141" s="136"/>
      <c r="CU1141" s="136"/>
      <c r="CV1141" s="136"/>
      <c r="CW1141" s="136"/>
      <c r="CX1141" s="136"/>
      <c r="CY1141" s="136"/>
      <c r="CZ1141" s="136"/>
      <c r="DA1141" s="136"/>
      <c r="DB1141" s="136"/>
      <c r="DC1141" s="136"/>
      <c r="DD1141" s="136"/>
      <c r="DE1141" s="136"/>
      <c r="DF1141" s="136"/>
      <c r="DG1141" s="136"/>
      <c r="DH1141" s="136"/>
      <c r="DI1141" s="136"/>
      <c r="DJ1141" s="136"/>
      <c r="DK1141" s="136"/>
      <c r="DL1141" s="136"/>
      <c r="DM1141" s="136"/>
      <c r="DN1141" s="136"/>
      <c r="DO1141" s="136"/>
      <c r="DP1141" s="136"/>
      <c r="DQ1141" s="136"/>
      <c r="DR1141" s="136"/>
      <c r="DS1141" s="136"/>
      <c r="DT1141" s="136"/>
      <c r="DU1141" s="136"/>
      <c r="DV1141" s="136"/>
      <c r="DW1141" s="136"/>
      <c r="DX1141" s="136"/>
      <c r="DY1141" s="136"/>
      <c r="DZ1141" s="136"/>
      <c r="EA1141" s="136"/>
      <c r="EB1141" s="136"/>
      <c r="EC1141" s="136"/>
      <c r="ED1141" s="136"/>
      <c r="EE1141" s="136"/>
      <c r="EF1141" s="136"/>
      <c r="EG1141" s="136"/>
      <c r="EH1141" s="136"/>
      <c r="EI1141" s="136"/>
      <c r="EJ1141" s="136"/>
      <c r="EK1141" s="136"/>
      <c r="EL1141" s="136"/>
      <c r="EM1141" s="136"/>
      <c r="EN1141" s="136"/>
      <c r="EO1141" s="136"/>
      <c r="EP1141" s="136"/>
      <c r="EQ1141" s="136"/>
      <c r="ER1141" s="136"/>
      <c r="ES1141" s="136"/>
      <c r="ET1141" s="136"/>
      <c r="EU1141" s="136"/>
      <c r="EV1141" s="136"/>
      <c r="EW1141" s="136"/>
      <c r="EX1141" s="136"/>
      <c r="EY1141" s="136"/>
      <c r="EZ1141" s="136"/>
      <c r="FA1141" s="136"/>
      <c r="FB1141" s="136"/>
      <c r="FC1141" s="136"/>
      <c r="FD1141" s="136"/>
      <c r="FE1141" s="136"/>
      <c r="FF1141" s="136"/>
      <c r="FG1141" s="136"/>
      <c r="FH1141" s="136"/>
      <c r="FI1141" s="136"/>
      <c r="FJ1141" s="136"/>
      <c r="FK1141" s="136"/>
      <c r="FL1141" s="136"/>
      <c r="FM1141" s="136"/>
      <c r="FN1141" s="136"/>
      <c r="FO1141" s="136"/>
      <c r="FP1141" s="136"/>
      <c r="FQ1141" s="136"/>
      <c r="FR1141" s="136"/>
      <c r="FS1141" s="136"/>
      <c r="FT1141" s="136"/>
      <c r="FU1141" s="136"/>
      <c r="FV1141" s="136"/>
      <c r="FW1141" s="136"/>
      <c r="FX1141" s="136"/>
      <c r="FY1141" s="136"/>
      <c r="FZ1141" s="136"/>
      <c r="GA1141" s="136"/>
      <c r="GB1141" s="136"/>
      <c r="GC1141" s="136"/>
      <c r="GD1141" s="136"/>
      <c r="GE1141" s="136"/>
      <c r="GF1141" s="136"/>
      <c r="GG1141" s="136"/>
      <c r="GH1141" s="136"/>
      <c r="GI1141" s="136"/>
      <c r="GJ1141" s="136"/>
      <c r="GK1141" s="136"/>
      <c r="GL1141" s="136"/>
      <c r="GM1141" s="136"/>
      <c r="GN1141" s="136"/>
      <c r="GO1141" s="136"/>
      <c r="GP1141" s="136"/>
      <c r="GQ1141" s="136"/>
      <c r="GR1141" s="136"/>
      <c r="GS1141" s="136"/>
      <c r="GT1141" s="136"/>
      <c r="GU1141" s="136"/>
      <c r="GV1141" s="136"/>
      <c r="GW1141" s="136"/>
      <c r="GX1141" s="136"/>
      <c r="GY1141" s="136"/>
      <c r="GZ1141" s="136"/>
      <c r="HA1141" s="136"/>
      <c r="HB1141" s="136"/>
      <c r="HC1141" s="136"/>
      <c r="HD1141" s="136"/>
      <c r="HE1141" s="136"/>
      <c r="HF1141" s="136"/>
      <c r="HG1141" s="136"/>
      <c r="HH1141" s="136"/>
      <c r="HI1141" s="136"/>
      <c r="HJ1141" s="136"/>
      <c r="HK1141" s="136"/>
      <c r="HL1141" s="136"/>
      <c r="HM1141" s="136"/>
      <c r="HN1141" s="136"/>
      <c r="HO1141" s="136"/>
      <c r="HP1141" s="136"/>
      <c r="HQ1141" s="136"/>
      <c r="HR1141" s="136"/>
      <c r="HS1141" s="136"/>
      <c r="HT1141" s="136"/>
      <c r="HU1141" s="136"/>
      <c r="HV1141" s="136"/>
      <c r="HW1141" s="136"/>
      <c r="HX1141" s="136"/>
      <c r="HY1141" s="136"/>
      <c r="HZ1141" s="136"/>
      <c r="IA1141" s="136"/>
      <c r="IB1141" s="136"/>
      <c r="IC1141" s="136"/>
      <c r="ID1141" s="136"/>
      <c r="IE1141" s="136"/>
      <c r="IF1141" s="136"/>
      <c r="IG1141" s="136"/>
    </row>
    <row r="1142" spans="1:241" ht="15" customHeight="1" x14ac:dyDescent="0.25">
      <c r="A1142" s="197" t="s">
        <v>423</v>
      </c>
      <c r="B1142" s="205">
        <v>8046308</v>
      </c>
      <c r="C1142" s="205">
        <v>3240215</v>
      </c>
      <c r="D1142" s="205">
        <v>833130</v>
      </c>
      <c r="E1142" s="205">
        <v>1304628</v>
      </c>
      <c r="F1142" s="205">
        <v>2044245</v>
      </c>
      <c r="G1142" s="205">
        <v>491175</v>
      </c>
      <c r="H1142" s="242">
        <v>15959701</v>
      </c>
      <c r="I1142" s="136"/>
      <c r="J1142" s="197" t="s">
        <v>462</v>
      </c>
      <c r="K1142" s="205">
        <v>5014152</v>
      </c>
      <c r="L1142" s="205">
        <v>3007491</v>
      </c>
      <c r="M1142" s="205">
        <v>735073</v>
      </c>
      <c r="N1142" s="205">
        <v>1037679</v>
      </c>
      <c r="O1142" s="205">
        <v>1757087</v>
      </c>
      <c r="P1142" s="205">
        <v>468405</v>
      </c>
      <c r="Q1142" s="242">
        <v>12019887</v>
      </c>
      <c r="R1142" s="136"/>
      <c r="S1142" s="136"/>
      <c r="T1142" s="136"/>
      <c r="U1142" s="136"/>
      <c r="V1142" s="136"/>
      <c r="W1142" s="136"/>
      <c r="X1142" s="136"/>
      <c r="Y1142" s="136"/>
      <c r="Z1142" s="136"/>
      <c r="AA1142" s="136"/>
      <c r="AB1142" s="136"/>
      <c r="AC1142" s="136"/>
      <c r="AD1142" s="136"/>
      <c r="AE1142" s="136"/>
      <c r="AF1142" s="136"/>
      <c r="AG1142" s="136"/>
      <c r="AH1142" s="136"/>
      <c r="AI1142" s="136"/>
      <c r="AJ1142" s="136"/>
      <c r="AK1142" s="136"/>
      <c r="AL1142" s="136"/>
      <c r="AM1142" s="136"/>
      <c r="AN1142" s="136"/>
      <c r="AO1142" s="136"/>
      <c r="AP1142" s="136"/>
      <c r="AQ1142" s="136"/>
      <c r="AR1142" s="136"/>
      <c r="AS1142" s="136"/>
      <c r="AT1142" s="136"/>
      <c r="AU1142" s="136"/>
      <c r="AV1142" s="136"/>
      <c r="AW1142" s="136"/>
      <c r="AX1142" s="136"/>
      <c r="AY1142" s="136"/>
      <c r="AZ1142" s="136"/>
      <c r="BA1142" s="136"/>
      <c r="BB1142" s="136"/>
      <c r="BC1142" s="136"/>
      <c r="BD1142" s="136"/>
      <c r="BE1142" s="136"/>
      <c r="BF1142" s="136"/>
      <c r="BG1142" s="136"/>
      <c r="BH1142" s="136"/>
      <c r="BI1142" s="136"/>
      <c r="BJ1142" s="136"/>
      <c r="BK1142" s="136"/>
      <c r="BL1142" s="136"/>
      <c r="BM1142" s="136"/>
      <c r="BN1142" s="136"/>
      <c r="BO1142" s="136"/>
      <c r="BP1142" s="136"/>
      <c r="BQ1142" s="136"/>
      <c r="BR1142" s="136"/>
      <c r="BS1142" s="136"/>
      <c r="BT1142" s="136"/>
      <c r="BU1142" s="136"/>
      <c r="BV1142" s="136"/>
      <c r="BW1142" s="136"/>
      <c r="BX1142" s="136"/>
      <c r="BY1142" s="136"/>
      <c r="BZ1142" s="136"/>
      <c r="CA1142" s="136"/>
      <c r="CB1142" s="136"/>
      <c r="CC1142" s="136"/>
      <c r="CD1142" s="136"/>
      <c r="CE1142" s="136"/>
      <c r="CF1142" s="136"/>
      <c r="CG1142" s="136"/>
      <c r="CH1142" s="136"/>
      <c r="CI1142" s="136"/>
      <c r="CJ1142" s="136"/>
      <c r="CK1142" s="136"/>
      <c r="CL1142" s="136"/>
      <c r="CM1142" s="136"/>
      <c r="CN1142" s="136"/>
      <c r="CO1142" s="136"/>
      <c r="CP1142" s="136"/>
      <c r="CQ1142" s="136"/>
      <c r="CR1142" s="136"/>
      <c r="CS1142" s="136"/>
      <c r="CT1142" s="136"/>
      <c r="CU1142" s="136"/>
      <c r="CV1142" s="136"/>
      <c r="CW1142" s="136"/>
      <c r="CX1142" s="136"/>
      <c r="CY1142" s="136"/>
      <c r="CZ1142" s="136"/>
      <c r="DA1142" s="136"/>
      <c r="DB1142" s="136"/>
      <c r="DC1142" s="136"/>
      <c r="DD1142" s="136"/>
      <c r="DE1142" s="136"/>
      <c r="DF1142" s="136"/>
      <c r="DG1142" s="136"/>
      <c r="DH1142" s="136"/>
      <c r="DI1142" s="136"/>
      <c r="DJ1142" s="136"/>
      <c r="DK1142" s="136"/>
      <c r="DL1142" s="136"/>
      <c r="DM1142" s="136"/>
      <c r="DN1142" s="136"/>
      <c r="DO1142" s="136"/>
      <c r="DP1142" s="136"/>
      <c r="DQ1142" s="136"/>
      <c r="DR1142" s="136"/>
      <c r="DS1142" s="136"/>
      <c r="DT1142" s="136"/>
      <c r="DU1142" s="136"/>
      <c r="DV1142" s="136"/>
      <c r="DW1142" s="136"/>
      <c r="DX1142" s="136"/>
      <c r="DY1142" s="136"/>
      <c r="DZ1142" s="136"/>
      <c r="EA1142" s="136"/>
      <c r="EB1142" s="136"/>
      <c r="EC1142" s="136"/>
      <c r="ED1142" s="136"/>
      <c r="EE1142" s="136"/>
      <c r="EF1142" s="136"/>
      <c r="EG1142" s="136"/>
      <c r="EH1142" s="136"/>
      <c r="EI1142" s="136"/>
      <c r="EJ1142" s="136"/>
      <c r="EK1142" s="136"/>
      <c r="EL1142" s="136"/>
      <c r="EM1142" s="136"/>
      <c r="EN1142" s="136"/>
      <c r="EO1142" s="136"/>
      <c r="EP1142" s="136"/>
      <c r="EQ1142" s="136"/>
      <c r="ER1142" s="136"/>
      <c r="ES1142" s="136"/>
      <c r="ET1142" s="136"/>
      <c r="EU1142" s="136"/>
      <c r="EV1142" s="136"/>
      <c r="EW1142" s="136"/>
      <c r="EX1142" s="136"/>
      <c r="EY1142" s="136"/>
      <c r="EZ1142" s="136"/>
      <c r="FA1142" s="136"/>
      <c r="FB1142" s="136"/>
      <c r="FC1142" s="136"/>
      <c r="FD1142" s="136"/>
      <c r="FE1142" s="136"/>
      <c r="FF1142" s="136"/>
      <c r="FG1142" s="136"/>
      <c r="FH1142" s="136"/>
      <c r="FI1142" s="136"/>
      <c r="FJ1142" s="136"/>
      <c r="FK1142" s="136"/>
      <c r="FL1142" s="136"/>
      <c r="FM1142" s="136"/>
      <c r="FN1142" s="136"/>
      <c r="FO1142" s="136"/>
      <c r="FP1142" s="136"/>
      <c r="FQ1142" s="136"/>
      <c r="FR1142" s="136"/>
      <c r="FS1142" s="136"/>
      <c r="FT1142" s="136"/>
      <c r="FU1142" s="136"/>
      <c r="FV1142" s="136"/>
      <c r="FW1142" s="136"/>
      <c r="FX1142" s="136"/>
      <c r="FY1142" s="136"/>
      <c r="FZ1142" s="136"/>
      <c r="GA1142" s="136"/>
      <c r="GB1142" s="136"/>
      <c r="GC1142" s="136"/>
      <c r="GD1142" s="136"/>
      <c r="GE1142" s="136"/>
      <c r="GF1142" s="136"/>
      <c r="GG1142" s="136"/>
      <c r="GH1142" s="136"/>
      <c r="GI1142" s="136"/>
      <c r="GJ1142" s="136"/>
      <c r="GK1142" s="136"/>
      <c r="GL1142" s="136"/>
      <c r="GM1142" s="136"/>
      <c r="GN1142" s="136"/>
      <c r="GO1142" s="136"/>
      <c r="GP1142" s="136"/>
      <c r="GQ1142" s="136"/>
      <c r="GR1142" s="136"/>
      <c r="GS1142" s="136"/>
      <c r="GT1142" s="136"/>
      <c r="GU1142" s="136"/>
      <c r="GV1142" s="136"/>
      <c r="GW1142" s="136"/>
      <c r="GX1142" s="136"/>
      <c r="GY1142" s="136"/>
      <c r="GZ1142" s="136"/>
      <c r="HA1142" s="136"/>
      <c r="HB1142" s="136"/>
      <c r="HC1142" s="136"/>
      <c r="HD1142" s="136"/>
      <c r="HE1142" s="136"/>
      <c r="HF1142" s="136"/>
      <c r="HG1142" s="136"/>
      <c r="HH1142" s="136"/>
      <c r="HI1142" s="136"/>
      <c r="HJ1142" s="136"/>
      <c r="HK1142" s="136"/>
      <c r="HL1142" s="136"/>
      <c r="HM1142" s="136"/>
      <c r="HN1142" s="136"/>
      <c r="HO1142" s="136"/>
      <c r="HP1142" s="136"/>
      <c r="HQ1142" s="136"/>
      <c r="HR1142" s="136"/>
      <c r="HS1142" s="136"/>
      <c r="HT1142" s="136"/>
      <c r="HU1142" s="136"/>
      <c r="HV1142" s="136"/>
      <c r="HW1142" s="136"/>
      <c r="HX1142" s="136"/>
      <c r="HY1142" s="136"/>
      <c r="HZ1142" s="136"/>
      <c r="IA1142" s="136"/>
      <c r="IB1142" s="136"/>
      <c r="IC1142" s="136"/>
      <c r="ID1142" s="136"/>
      <c r="IE1142" s="136"/>
      <c r="IF1142" s="136"/>
      <c r="IG1142" s="136"/>
    </row>
    <row r="1143" spans="1:241" ht="15" customHeight="1" x14ac:dyDescent="0.25">
      <c r="A1143" s="197" t="s">
        <v>424</v>
      </c>
      <c r="B1143" s="205">
        <v>6282958</v>
      </c>
      <c r="C1143" s="205">
        <v>3433850</v>
      </c>
      <c r="D1143" s="205">
        <v>862839</v>
      </c>
      <c r="E1143" s="205">
        <v>1412592</v>
      </c>
      <c r="F1143" s="205">
        <v>1889816</v>
      </c>
      <c r="G1143" s="205">
        <v>565246</v>
      </c>
      <c r="H1143" s="242">
        <v>14447301</v>
      </c>
      <c r="I1143" s="136"/>
      <c r="J1143" s="197" t="s">
        <v>463</v>
      </c>
      <c r="K1143" s="205">
        <v>6537228</v>
      </c>
      <c r="L1143" s="205">
        <v>3198090</v>
      </c>
      <c r="M1143" s="205">
        <v>938733</v>
      </c>
      <c r="N1143" s="205">
        <v>1120667</v>
      </c>
      <c r="O1143" s="205">
        <v>2209363</v>
      </c>
      <c r="P1143" s="205">
        <v>575504</v>
      </c>
      <c r="Q1143" s="242">
        <v>14579585</v>
      </c>
      <c r="R1143" s="136"/>
      <c r="S1143" s="136"/>
      <c r="T1143" s="136"/>
      <c r="U1143" s="136"/>
      <c r="V1143" s="136"/>
      <c r="W1143" s="136"/>
      <c r="X1143" s="136"/>
      <c r="Y1143" s="136"/>
      <c r="Z1143" s="136"/>
      <c r="AA1143" s="136"/>
      <c r="AB1143" s="136"/>
      <c r="AC1143" s="136"/>
      <c r="AD1143" s="136"/>
      <c r="AE1143" s="136"/>
      <c r="AF1143" s="136"/>
      <c r="AG1143" s="136"/>
      <c r="AH1143" s="136"/>
      <c r="AI1143" s="136"/>
      <c r="AJ1143" s="136"/>
      <c r="AK1143" s="136"/>
      <c r="AL1143" s="136"/>
      <c r="AM1143" s="136"/>
      <c r="AN1143" s="136"/>
      <c r="AO1143" s="136"/>
      <c r="AP1143" s="136"/>
      <c r="AQ1143" s="136"/>
      <c r="AR1143" s="136"/>
      <c r="AS1143" s="136"/>
      <c r="AT1143" s="136"/>
      <c r="AU1143" s="136"/>
      <c r="AV1143" s="136"/>
      <c r="AW1143" s="136"/>
      <c r="AX1143" s="136"/>
      <c r="AY1143" s="136"/>
      <c r="AZ1143" s="136"/>
      <c r="BA1143" s="136"/>
      <c r="BB1143" s="136"/>
      <c r="BC1143" s="136"/>
      <c r="BD1143" s="136"/>
      <c r="BE1143" s="136"/>
      <c r="BF1143" s="136"/>
      <c r="BG1143" s="136"/>
      <c r="BH1143" s="136"/>
      <c r="BI1143" s="136"/>
      <c r="BJ1143" s="136"/>
      <c r="BK1143" s="136"/>
      <c r="BL1143" s="136"/>
      <c r="BM1143" s="136"/>
      <c r="BN1143" s="136"/>
      <c r="BO1143" s="136"/>
      <c r="BP1143" s="136"/>
      <c r="BQ1143" s="136"/>
      <c r="BR1143" s="136"/>
      <c r="BS1143" s="136"/>
      <c r="BT1143" s="136"/>
      <c r="BU1143" s="136"/>
      <c r="BV1143" s="136"/>
      <c r="BW1143" s="136"/>
      <c r="BX1143" s="136"/>
      <c r="BY1143" s="136"/>
      <c r="BZ1143" s="136"/>
      <c r="CA1143" s="136"/>
      <c r="CB1143" s="136"/>
      <c r="CC1143" s="136"/>
      <c r="CD1143" s="136"/>
      <c r="CE1143" s="136"/>
      <c r="CF1143" s="136"/>
      <c r="CG1143" s="136"/>
      <c r="CH1143" s="136"/>
      <c r="CI1143" s="136"/>
      <c r="CJ1143" s="136"/>
      <c r="CK1143" s="136"/>
      <c r="CL1143" s="136"/>
      <c r="CM1143" s="136"/>
      <c r="CN1143" s="136"/>
      <c r="CO1143" s="136"/>
      <c r="CP1143" s="136"/>
      <c r="CQ1143" s="136"/>
      <c r="CR1143" s="136"/>
      <c r="CS1143" s="136"/>
      <c r="CT1143" s="136"/>
      <c r="CU1143" s="136"/>
      <c r="CV1143" s="136"/>
      <c r="CW1143" s="136"/>
      <c r="CX1143" s="136"/>
      <c r="CY1143" s="136"/>
      <c r="CZ1143" s="136"/>
      <c r="DA1143" s="136"/>
      <c r="DB1143" s="136"/>
      <c r="DC1143" s="136"/>
      <c r="DD1143" s="136"/>
      <c r="DE1143" s="136"/>
      <c r="DF1143" s="136"/>
      <c r="DG1143" s="136"/>
      <c r="DH1143" s="136"/>
      <c r="DI1143" s="136"/>
      <c r="DJ1143" s="136"/>
      <c r="DK1143" s="136"/>
      <c r="DL1143" s="136"/>
      <c r="DM1143" s="136"/>
      <c r="DN1143" s="136"/>
      <c r="DO1143" s="136"/>
      <c r="DP1143" s="136"/>
      <c r="DQ1143" s="136"/>
      <c r="DR1143" s="136"/>
      <c r="DS1143" s="136"/>
      <c r="DT1143" s="136"/>
      <c r="DU1143" s="136"/>
      <c r="DV1143" s="136"/>
      <c r="DW1143" s="136"/>
      <c r="DX1143" s="136"/>
      <c r="DY1143" s="136"/>
      <c r="DZ1143" s="136"/>
      <c r="EA1143" s="136"/>
      <c r="EB1143" s="136"/>
      <c r="EC1143" s="136"/>
      <c r="ED1143" s="136"/>
      <c r="EE1143" s="136"/>
      <c r="EF1143" s="136"/>
      <c r="EG1143" s="136"/>
      <c r="EH1143" s="136"/>
      <c r="EI1143" s="136"/>
      <c r="EJ1143" s="136"/>
      <c r="EK1143" s="136"/>
      <c r="EL1143" s="136"/>
      <c r="EM1143" s="136"/>
      <c r="EN1143" s="136"/>
      <c r="EO1143" s="136"/>
      <c r="EP1143" s="136"/>
      <c r="EQ1143" s="136"/>
      <c r="ER1143" s="136"/>
      <c r="ES1143" s="136"/>
      <c r="ET1143" s="136"/>
      <c r="EU1143" s="136"/>
      <c r="EV1143" s="136"/>
      <c r="EW1143" s="136"/>
      <c r="EX1143" s="136"/>
      <c r="EY1143" s="136"/>
      <c r="EZ1143" s="136"/>
      <c r="FA1143" s="136"/>
      <c r="FB1143" s="136"/>
      <c r="FC1143" s="136"/>
      <c r="FD1143" s="136"/>
      <c r="FE1143" s="136"/>
      <c r="FF1143" s="136"/>
      <c r="FG1143" s="136"/>
      <c r="FH1143" s="136"/>
      <c r="FI1143" s="136"/>
      <c r="FJ1143" s="136"/>
      <c r="FK1143" s="136"/>
      <c r="FL1143" s="136"/>
      <c r="FM1143" s="136"/>
      <c r="FN1143" s="136"/>
      <c r="FO1143" s="136"/>
      <c r="FP1143" s="136"/>
      <c r="FQ1143" s="136"/>
      <c r="FR1143" s="136"/>
      <c r="FS1143" s="136"/>
      <c r="FT1143" s="136"/>
      <c r="FU1143" s="136"/>
      <c r="FV1143" s="136"/>
      <c r="FW1143" s="136"/>
      <c r="FX1143" s="136"/>
      <c r="FY1143" s="136"/>
      <c r="FZ1143" s="136"/>
      <c r="GA1143" s="136"/>
      <c r="GB1143" s="136"/>
      <c r="GC1143" s="136"/>
      <c r="GD1143" s="136"/>
      <c r="GE1143" s="136"/>
      <c r="GF1143" s="136"/>
      <c r="GG1143" s="136"/>
      <c r="GH1143" s="136"/>
      <c r="GI1143" s="136"/>
      <c r="GJ1143" s="136"/>
      <c r="GK1143" s="136"/>
      <c r="GL1143" s="136"/>
      <c r="GM1143" s="136"/>
      <c r="GN1143" s="136"/>
      <c r="GO1143" s="136"/>
      <c r="GP1143" s="136"/>
      <c r="GQ1143" s="136"/>
      <c r="GR1143" s="136"/>
      <c r="GS1143" s="136"/>
      <c r="GT1143" s="136"/>
      <c r="GU1143" s="136"/>
      <c r="GV1143" s="136"/>
      <c r="GW1143" s="136"/>
      <c r="GX1143" s="136"/>
      <c r="GY1143" s="136"/>
      <c r="GZ1143" s="136"/>
      <c r="HA1143" s="136"/>
      <c r="HB1143" s="136"/>
      <c r="HC1143" s="136"/>
      <c r="HD1143" s="136"/>
      <c r="HE1143" s="136"/>
      <c r="HF1143" s="136"/>
      <c r="HG1143" s="136"/>
      <c r="HH1143" s="136"/>
      <c r="HI1143" s="136"/>
      <c r="HJ1143" s="136"/>
      <c r="HK1143" s="136"/>
      <c r="HL1143" s="136"/>
      <c r="HM1143" s="136"/>
      <c r="HN1143" s="136"/>
      <c r="HO1143" s="136"/>
      <c r="HP1143" s="136"/>
      <c r="HQ1143" s="136"/>
      <c r="HR1143" s="136"/>
      <c r="HS1143" s="136"/>
      <c r="HT1143" s="136"/>
      <c r="HU1143" s="136"/>
      <c r="HV1143" s="136"/>
      <c r="HW1143" s="136"/>
      <c r="HX1143" s="136"/>
      <c r="HY1143" s="136"/>
      <c r="HZ1143" s="136"/>
      <c r="IA1143" s="136"/>
      <c r="IB1143" s="136"/>
      <c r="IC1143" s="136"/>
      <c r="ID1143" s="136"/>
      <c r="IE1143" s="136"/>
      <c r="IF1143" s="136"/>
      <c r="IG1143" s="136"/>
    </row>
    <row r="1144" spans="1:241" ht="15" customHeight="1" x14ac:dyDescent="0.25">
      <c r="A1144" s="197" t="s">
        <v>704</v>
      </c>
      <c r="B1144" s="205">
        <v>8307548</v>
      </c>
      <c r="C1144" s="205">
        <v>3900446</v>
      </c>
      <c r="D1144" s="205">
        <v>930996</v>
      </c>
      <c r="E1144" s="205">
        <v>1324420</v>
      </c>
      <c r="F1144" s="205">
        <v>2155403</v>
      </c>
      <c r="G1144" s="205">
        <v>363339</v>
      </c>
      <c r="H1144" s="242">
        <v>16982152</v>
      </c>
      <c r="I1144" s="136"/>
      <c r="J1144" s="197" t="s">
        <v>714</v>
      </c>
      <c r="K1144" s="205">
        <v>4619574</v>
      </c>
      <c r="L1144" s="205">
        <v>2087647</v>
      </c>
      <c r="M1144" s="205">
        <v>826522</v>
      </c>
      <c r="N1144" s="205">
        <v>1026731</v>
      </c>
      <c r="O1144" s="205">
        <v>1663103</v>
      </c>
      <c r="P1144" s="205">
        <v>511863</v>
      </c>
      <c r="Q1144" s="242">
        <v>10735440</v>
      </c>
      <c r="R1144" s="136"/>
      <c r="S1144" s="136"/>
      <c r="T1144" s="136"/>
      <c r="U1144" s="136"/>
      <c r="V1144" s="136"/>
      <c r="W1144" s="136"/>
      <c r="X1144" s="136"/>
      <c r="Y1144" s="136"/>
      <c r="Z1144" s="136"/>
      <c r="AA1144" s="136"/>
      <c r="AB1144" s="136"/>
      <c r="AC1144" s="136"/>
      <c r="AD1144" s="136"/>
      <c r="AE1144" s="136"/>
      <c r="AF1144" s="136"/>
      <c r="AG1144" s="136"/>
      <c r="AH1144" s="136"/>
      <c r="AI1144" s="136"/>
      <c r="AJ1144" s="136"/>
      <c r="AK1144" s="136"/>
      <c r="AL1144" s="136"/>
      <c r="AM1144" s="136"/>
      <c r="AN1144" s="136"/>
      <c r="AO1144" s="136"/>
      <c r="AP1144" s="136"/>
      <c r="AQ1144" s="136"/>
      <c r="AR1144" s="136"/>
      <c r="AS1144" s="136"/>
      <c r="AT1144" s="136"/>
      <c r="AU1144" s="136"/>
      <c r="AV1144" s="136"/>
      <c r="AW1144" s="136"/>
      <c r="AX1144" s="136"/>
      <c r="AY1144" s="136"/>
      <c r="AZ1144" s="136"/>
      <c r="BA1144" s="136"/>
      <c r="BB1144" s="136"/>
      <c r="BC1144" s="136"/>
      <c r="BD1144" s="136"/>
      <c r="BE1144" s="136"/>
      <c r="BF1144" s="136"/>
      <c r="BG1144" s="136"/>
      <c r="BH1144" s="136"/>
      <c r="BI1144" s="136"/>
      <c r="BJ1144" s="136"/>
      <c r="BK1144" s="136"/>
      <c r="BL1144" s="136"/>
      <c r="BM1144" s="136"/>
      <c r="BN1144" s="136"/>
      <c r="BO1144" s="136"/>
      <c r="BP1144" s="136"/>
      <c r="BQ1144" s="136"/>
      <c r="BR1144" s="136"/>
      <c r="BS1144" s="136"/>
      <c r="BT1144" s="136"/>
      <c r="BU1144" s="136"/>
      <c r="BV1144" s="136"/>
      <c r="BW1144" s="136"/>
      <c r="BX1144" s="136"/>
      <c r="BY1144" s="136"/>
      <c r="BZ1144" s="136"/>
      <c r="CA1144" s="136"/>
      <c r="CB1144" s="136"/>
      <c r="CC1144" s="136"/>
      <c r="CD1144" s="136"/>
      <c r="CE1144" s="136"/>
      <c r="CF1144" s="136"/>
      <c r="CG1144" s="136"/>
      <c r="CH1144" s="136"/>
      <c r="CI1144" s="136"/>
      <c r="CJ1144" s="136"/>
      <c r="CK1144" s="136"/>
      <c r="CL1144" s="136"/>
      <c r="CM1144" s="136"/>
      <c r="CN1144" s="136"/>
      <c r="CO1144" s="136"/>
      <c r="CP1144" s="136"/>
      <c r="CQ1144" s="136"/>
      <c r="CR1144" s="136"/>
      <c r="CS1144" s="136"/>
      <c r="CT1144" s="136"/>
      <c r="CU1144" s="136"/>
      <c r="CV1144" s="136"/>
      <c r="CW1144" s="136"/>
      <c r="CX1144" s="136"/>
      <c r="CY1144" s="136"/>
      <c r="CZ1144" s="136"/>
      <c r="DA1144" s="136"/>
      <c r="DB1144" s="136"/>
      <c r="DC1144" s="136"/>
      <c r="DD1144" s="136"/>
      <c r="DE1144" s="136"/>
      <c r="DF1144" s="136"/>
      <c r="DG1144" s="136"/>
      <c r="DH1144" s="136"/>
      <c r="DI1144" s="136"/>
      <c r="DJ1144" s="136"/>
      <c r="DK1144" s="136"/>
      <c r="DL1144" s="136"/>
      <c r="DM1144" s="136"/>
      <c r="DN1144" s="136"/>
      <c r="DO1144" s="136"/>
      <c r="DP1144" s="136"/>
      <c r="DQ1144" s="136"/>
      <c r="DR1144" s="136"/>
      <c r="DS1144" s="136"/>
      <c r="DT1144" s="136"/>
      <c r="DU1144" s="136"/>
      <c r="DV1144" s="136"/>
      <c r="DW1144" s="136"/>
      <c r="DX1144" s="136"/>
      <c r="DY1144" s="136"/>
      <c r="DZ1144" s="136"/>
      <c r="EA1144" s="136"/>
      <c r="EB1144" s="136"/>
      <c r="EC1144" s="136"/>
      <c r="ED1144" s="136"/>
      <c r="EE1144" s="136"/>
      <c r="EF1144" s="136"/>
      <c r="EG1144" s="136"/>
      <c r="EH1144" s="136"/>
      <c r="EI1144" s="136"/>
      <c r="EJ1144" s="136"/>
      <c r="EK1144" s="136"/>
      <c r="EL1144" s="136"/>
      <c r="EM1144" s="136"/>
      <c r="EN1144" s="136"/>
      <c r="EO1144" s="136"/>
      <c r="EP1144" s="136"/>
      <c r="EQ1144" s="136"/>
      <c r="ER1144" s="136"/>
      <c r="ES1144" s="136"/>
      <c r="ET1144" s="136"/>
      <c r="EU1144" s="136"/>
      <c r="EV1144" s="136"/>
      <c r="EW1144" s="136"/>
      <c r="EX1144" s="136"/>
      <c r="EY1144" s="136"/>
      <c r="EZ1144" s="136"/>
      <c r="FA1144" s="136"/>
      <c r="FB1144" s="136"/>
      <c r="FC1144" s="136"/>
      <c r="FD1144" s="136"/>
      <c r="FE1144" s="136"/>
      <c r="FF1144" s="136"/>
      <c r="FG1144" s="136"/>
      <c r="FH1144" s="136"/>
      <c r="FI1144" s="136"/>
      <c r="FJ1144" s="136"/>
      <c r="FK1144" s="136"/>
      <c r="FL1144" s="136"/>
      <c r="FM1144" s="136"/>
      <c r="FN1144" s="136"/>
      <c r="FO1144" s="136"/>
      <c r="FP1144" s="136"/>
      <c r="FQ1144" s="136"/>
      <c r="FR1144" s="136"/>
      <c r="FS1144" s="136"/>
      <c r="FT1144" s="136"/>
      <c r="FU1144" s="136"/>
      <c r="FV1144" s="136"/>
      <c r="FW1144" s="136"/>
      <c r="FX1144" s="136"/>
      <c r="FY1144" s="136"/>
      <c r="FZ1144" s="136"/>
      <c r="GA1144" s="136"/>
      <c r="GB1144" s="136"/>
      <c r="GC1144" s="136"/>
      <c r="GD1144" s="136"/>
      <c r="GE1144" s="136"/>
      <c r="GF1144" s="136"/>
      <c r="GG1144" s="136"/>
      <c r="GH1144" s="136"/>
      <c r="GI1144" s="136"/>
      <c r="GJ1144" s="136"/>
      <c r="GK1144" s="136"/>
      <c r="GL1144" s="136"/>
      <c r="GM1144" s="136"/>
      <c r="GN1144" s="136"/>
      <c r="GO1144" s="136"/>
      <c r="GP1144" s="136"/>
      <c r="GQ1144" s="136"/>
      <c r="GR1144" s="136"/>
      <c r="GS1144" s="136"/>
      <c r="GT1144" s="136"/>
      <c r="GU1144" s="136"/>
      <c r="GV1144" s="136"/>
      <c r="GW1144" s="136"/>
      <c r="GX1144" s="136"/>
      <c r="GY1144" s="136"/>
      <c r="GZ1144" s="136"/>
      <c r="HA1144" s="136"/>
      <c r="HB1144" s="136"/>
      <c r="HC1144" s="136"/>
      <c r="HD1144" s="136"/>
      <c r="HE1144" s="136"/>
      <c r="HF1144" s="136"/>
      <c r="HG1144" s="136"/>
      <c r="HH1144" s="136"/>
      <c r="HI1144" s="136"/>
      <c r="HJ1144" s="136"/>
      <c r="HK1144" s="136"/>
      <c r="HL1144" s="136"/>
      <c r="HM1144" s="136"/>
      <c r="HN1144" s="136"/>
      <c r="HO1144" s="136"/>
      <c r="HP1144" s="136"/>
      <c r="HQ1144" s="136"/>
      <c r="HR1144" s="136"/>
      <c r="HS1144" s="136"/>
      <c r="HT1144" s="136"/>
      <c r="HU1144" s="136"/>
      <c r="HV1144" s="136"/>
      <c r="HW1144" s="136"/>
      <c r="HX1144" s="136"/>
      <c r="HY1144" s="136"/>
      <c r="HZ1144" s="136"/>
      <c r="IA1144" s="136"/>
      <c r="IB1144" s="136"/>
      <c r="IC1144" s="136"/>
      <c r="ID1144" s="136"/>
      <c r="IE1144" s="136"/>
      <c r="IF1144" s="136"/>
      <c r="IG1144" s="136"/>
    </row>
    <row r="1145" spans="1:241" ht="15" customHeight="1" x14ac:dyDescent="0.25">
      <c r="A1145" s="212" t="s">
        <v>1047</v>
      </c>
      <c r="B1145" s="209">
        <v>153712189</v>
      </c>
      <c r="C1145" s="209">
        <v>63803047</v>
      </c>
      <c r="D1145" s="209">
        <v>19912869</v>
      </c>
      <c r="E1145" s="209">
        <v>22878705</v>
      </c>
      <c r="F1145" s="209">
        <v>43922408</v>
      </c>
      <c r="G1145" s="209">
        <v>8202662</v>
      </c>
      <c r="H1145" s="243">
        <v>312431880</v>
      </c>
      <c r="I1145" s="136"/>
      <c r="J1145" s="197" t="s">
        <v>465</v>
      </c>
      <c r="K1145" s="205">
        <v>4047157</v>
      </c>
      <c r="L1145" s="205">
        <v>2067149</v>
      </c>
      <c r="M1145" s="205">
        <v>703977</v>
      </c>
      <c r="N1145" s="205">
        <v>1163995</v>
      </c>
      <c r="O1145" s="205">
        <v>1345433</v>
      </c>
      <c r="P1145" s="205">
        <v>333513</v>
      </c>
      <c r="Q1145" s="242">
        <v>9661224</v>
      </c>
      <c r="R1145" s="136"/>
      <c r="S1145" s="136"/>
      <c r="T1145" s="136"/>
      <c r="U1145" s="136"/>
      <c r="V1145" s="136"/>
      <c r="W1145" s="136"/>
      <c r="X1145" s="136"/>
      <c r="Y1145" s="136"/>
      <c r="Z1145" s="136"/>
      <c r="AA1145" s="136"/>
      <c r="AB1145" s="136"/>
      <c r="AC1145" s="136"/>
      <c r="AD1145" s="136"/>
      <c r="AE1145" s="136"/>
      <c r="AF1145" s="136"/>
      <c r="AG1145" s="136"/>
      <c r="AH1145" s="136"/>
      <c r="AI1145" s="136"/>
      <c r="AJ1145" s="136"/>
      <c r="AK1145" s="136"/>
      <c r="AL1145" s="136"/>
      <c r="AM1145" s="136"/>
      <c r="AN1145" s="136"/>
      <c r="AO1145" s="136"/>
      <c r="AP1145" s="136"/>
      <c r="AQ1145" s="136"/>
      <c r="AR1145" s="136"/>
      <c r="AS1145" s="136"/>
      <c r="AT1145" s="136"/>
      <c r="AU1145" s="136"/>
      <c r="AV1145" s="136"/>
      <c r="AW1145" s="136"/>
      <c r="AX1145" s="136"/>
      <c r="AY1145" s="136"/>
      <c r="AZ1145" s="136"/>
      <c r="BA1145" s="136"/>
      <c r="BB1145" s="136"/>
      <c r="BC1145" s="136"/>
      <c r="BD1145" s="136"/>
      <c r="BE1145" s="136"/>
      <c r="BF1145" s="136"/>
      <c r="BG1145" s="136"/>
      <c r="BH1145" s="136"/>
      <c r="BI1145" s="136"/>
      <c r="BJ1145" s="136"/>
      <c r="BK1145" s="136"/>
      <c r="BL1145" s="136"/>
      <c r="BM1145" s="136"/>
      <c r="BN1145" s="136"/>
      <c r="BO1145" s="136"/>
      <c r="BP1145" s="136"/>
      <c r="BQ1145" s="136"/>
      <c r="BR1145" s="136"/>
      <c r="BS1145" s="136"/>
      <c r="BT1145" s="136"/>
      <c r="BU1145" s="136"/>
      <c r="BV1145" s="136"/>
      <c r="BW1145" s="136"/>
      <c r="BX1145" s="136"/>
      <c r="BY1145" s="136"/>
      <c r="BZ1145" s="136"/>
      <c r="CA1145" s="136"/>
      <c r="CB1145" s="136"/>
      <c r="CC1145" s="136"/>
      <c r="CD1145" s="136"/>
      <c r="CE1145" s="136"/>
      <c r="CF1145" s="136"/>
      <c r="CG1145" s="136"/>
      <c r="CH1145" s="136"/>
      <c r="CI1145" s="136"/>
      <c r="CJ1145" s="136"/>
      <c r="CK1145" s="136"/>
      <c r="CL1145" s="136"/>
      <c r="CM1145" s="136"/>
      <c r="CN1145" s="136"/>
      <c r="CO1145" s="136"/>
      <c r="CP1145" s="136"/>
      <c r="CQ1145" s="136"/>
      <c r="CR1145" s="136"/>
      <c r="CS1145" s="136"/>
      <c r="CT1145" s="136"/>
      <c r="CU1145" s="136"/>
      <c r="CV1145" s="136"/>
      <c r="CW1145" s="136"/>
      <c r="CX1145" s="136"/>
      <c r="CY1145" s="136"/>
      <c r="CZ1145" s="136"/>
      <c r="DA1145" s="136"/>
      <c r="DB1145" s="136"/>
      <c r="DC1145" s="136"/>
      <c r="DD1145" s="136"/>
      <c r="DE1145" s="136"/>
      <c r="DF1145" s="136"/>
      <c r="DG1145" s="136"/>
      <c r="DH1145" s="136"/>
      <c r="DI1145" s="136"/>
      <c r="DJ1145" s="136"/>
      <c r="DK1145" s="136"/>
      <c r="DL1145" s="136"/>
      <c r="DM1145" s="136"/>
      <c r="DN1145" s="136"/>
      <c r="DO1145" s="136"/>
      <c r="DP1145" s="136"/>
      <c r="DQ1145" s="136"/>
      <c r="DR1145" s="136"/>
      <c r="DS1145" s="136"/>
      <c r="DT1145" s="136"/>
      <c r="DU1145" s="136"/>
      <c r="DV1145" s="136"/>
      <c r="DW1145" s="136"/>
      <c r="DX1145" s="136"/>
      <c r="DY1145" s="136"/>
      <c r="DZ1145" s="136"/>
      <c r="EA1145" s="136"/>
      <c r="EB1145" s="136"/>
      <c r="EC1145" s="136"/>
      <c r="ED1145" s="136"/>
      <c r="EE1145" s="136"/>
      <c r="EF1145" s="136"/>
      <c r="EG1145" s="136"/>
      <c r="EH1145" s="136"/>
      <c r="EI1145" s="136"/>
      <c r="EJ1145" s="136"/>
      <c r="EK1145" s="136"/>
      <c r="EL1145" s="136"/>
      <c r="EM1145" s="136"/>
      <c r="EN1145" s="136"/>
      <c r="EO1145" s="136"/>
      <c r="EP1145" s="136"/>
      <c r="EQ1145" s="136"/>
      <c r="ER1145" s="136"/>
      <c r="ES1145" s="136"/>
      <c r="ET1145" s="136"/>
      <c r="EU1145" s="136"/>
      <c r="EV1145" s="136"/>
      <c r="EW1145" s="136"/>
      <c r="EX1145" s="136"/>
      <c r="EY1145" s="136"/>
      <c r="EZ1145" s="136"/>
      <c r="FA1145" s="136"/>
      <c r="FB1145" s="136"/>
      <c r="FC1145" s="136"/>
      <c r="FD1145" s="136"/>
      <c r="FE1145" s="136"/>
      <c r="FF1145" s="136"/>
      <c r="FG1145" s="136"/>
      <c r="FH1145" s="136"/>
      <c r="FI1145" s="136"/>
      <c r="FJ1145" s="136"/>
      <c r="FK1145" s="136"/>
      <c r="FL1145" s="136"/>
      <c r="FM1145" s="136"/>
      <c r="FN1145" s="136"/>
      <c r="FO1145" s="136"/>
      <c r="FP1145" s="136"/>
      <c r="FQ1145" s="136"/>
      <c r="FR1145" s="136"/>
      <c r="FS1145" s="136"/>
      <c r="FT1145" s="136"/>
      <c r="FU1145" s="136"/>
      <c r="FV1145" s="136"/>
      <c r="FW1145" s="136"/>
      <c r="FX1145" s="136"/>
      <c r="FY1145" s="136"/>
      <c r="FZ1145" s="136"/>
      <c r="GA1145" s="136"/>
      <c r="GB1145" s="136"/>
      <c r="GC1145" s="136"/>
      <c r="GD1145" s="136"/>
      <c r="GE1145" s="136"/>
      <c r="GF1145" s="136"/>
      <c r="GG1145" s="136"/>
      <c r="GH1145" s="136"/>
      <c r="GI1145" s="136"/>
      <c r="GJ1145" s="136"/>
      <c r="GK1145" s="136"/>
      <c r="GL1145" s="136"/>
      <c r="GM1145" s="136"/>
      <c r="GN1145" s="136"/>
      <c r="GO1145" s="136"/>
      <c r="GP1145" s="136"/>
      <c r="GQ1145" s="136"/>
      <c r="GR1145" s="136"/>
      <c r="GS1145" s="136"/>
      <c r="GT1145" s="136"/>
      <c r="GU1145" s="136"/>
      <c r="GV1145" s="136"/>
      <c r="GW1145" s="136"/>
      <c r="GX1145" s="136"/>
      <c r="GY1145" s="136"/>
      <c r="GZ1145" s="136"/>
      <c r="HA1145" s="136"/>
      <c r="HB1145" s="136"/>
      <c r="HC1145" s="136"/>
      <c r="HD1145" s="136"/>
      <c r="HE1145" s="136"/>
      <c r="HF1145" s="136"/>
      <c r="HG1145" s="136"/>
      <c r="HH1145" s="136"/>
      <c r="HI1145" s="136"/>
      <c r="HJ1145" s="136"/>
      <c r="HK1145" s="136"/>
      <c r="HL1145" s="136"/>
      <c r="HM1145" s="136"/>
      <c r="HN1145" s="136"/>
      <c r="HO1145" s="136"/>
      <c r="HP1145" s="136"/>
      <c r="HQ1145" s="136"/>
      <c r="HR1145" s="136"/>
      <c r="HS1145" s="136"/>
      <c r="HT1145" s="136"/>
      <c r="HU1145" s="136"/>
      <c r="HV1145" s="136"/>
      <c r="HW1145" s="136"/>
      <c r="HX1145" s="136"/>
      <c r="HY1145" s="136"/>
      <c r="HZ1145" s="136"/>
      <c r="IA1145" s="136"/>
      <c r="IB1145" s="136"/>
      <c r="IC1145" s="136"/>
      <c r="ID1145" s="136"/>
      <c r="IE1145" s="136"/>
      <c r="IF1145" s="136"/>
      <c r="IG1145" s="136"/>
    </row>
    <row r="1146" spans="1:241" ht="15" customHeight="1" x14ac:dyDescent="0.25">
      <c r="A1146" s="208" t="s">
        <v>1048</v>
      </c>
      <c r="B1146" s="208">
        <v>7685609.4500000002</v>
      </c>
      <c r="C1146" s="208">
        <v>3190152.35</v>
      </c>
      <c r="D1146" s="208">
        <v>995643.45</v>
      </c>
      <c r="E1146" s="208">
        <v>1143935.25</v>
      </c>
      <c r="F1146" s="208">
        <v>2196120.4</v>
      </c>
      <c r="G1146" s="208">
        <v>410133.1</v>
      </c>
      <c r="H1146" s="208">
        <v>15621594</v>
      </c>
      <c r="I1146" s="136"/>
      <c r="J1146" s="197" t="s">
        <v>466</v>
      </c>
      <c r="K1146" s="205">
        <v>5200746</v>
      </c>
      <c r="L1146" s="205">
        <v>2601766</v>
      </c>
      <c r="M1146" s="205">
        <v>796877</v>
      </c>
      <c r="N1146" s="205">
        <v>1894338</v>
      </c>
      <c r="O1146" s="205">
        <v>1517727</v>
      </c>
      <c r="P1146" s="205">
        <v>280252</v>
      </c>
      <c r="Q1146" s="242">
        <v>12291706</v>
      </c>
      <c r="R1146" s="136"/>
      <c r="S1146" s="136"/>
      <c r="T1146" s="136"/>
      <c r="U1146" s="136"/>
      <c r="V1146" s="136"/>
      <c r="W1146" s="136"/>
      <c r="X1146" s="136"/>
      <c r="Y1146" s="136"/>
      <c r="Z1146" s="136"/>
      <c r="AA1146" s="136"/>
      <c r="AB1146" s="136"/>
      <c r="AC1146" s="136"/>
      <c r="AD1146" s="136"/>
      <c r="AE1146" s="136"/>
      <c r="AF1146" s="136"/>
      <c r="AG1146" s="136"/>
      <c r="AH1146" s="136"/>
      <c r="AI1146" s="136"/>
      <c r="AJ1146" s="136"/>
      <c r="AK1146" s="136"/>
      <c r="AL1146" s="136"/>
      <c r="AM1146" s="136"/>
      <c r="AN1146" s="136"/>
      <c r="AO1146" s="136"/>
      <c r="AP1146" s="136"/>
      <c r="AQ1146" s="136"/>
      <c r="AR1146" s="136"/>
      <c r="AS1146" s="136"/>
      <c r="AT1146" s="136"/>
      <c r="AU1146" s="136"/>
      <c r="AV1146" s="136"/>
      <c r="AW1146" s="136"/>
      <c r="AX1146" s="136"/>
      <c r="AY1146" s="136"/>
      <c r="AZ1146" s="136"/>
      <c r="BA1146" s="136"/>
      <c r="BB1146" s="136"/>
      <c r="BC1146" s="136"/>
      <c r="BD1146" s="136"/>
      <c r="BE1146" s="136"/>
      <c r="BF1146" s="136"/>
      <c r="BG1146" s="136"/>
      <c r="BH1146" s="136"/>
      <c r="BI1146" s="136"/>
      <c r="BJ1146" s="136"/>
      <c r="BK1146" s="136"/>
      <c r="BL1146" s="136"/>
      <c r="BM1146" s="136"/>
      <c r="BN1146" s="136"/>
      <c r="BO1146" s="136"/>
      <c r="BP1146" s="136"/>
      <c r="BQ1146" s="136"/>
      <c r="BR1146" s="136"/>
      <c r="BS1146" s="136"/>
      <c r="BT1146" s="136"/>
      <c r="BU1146" s="136"/>
      <c r="BV1146" s="136"/>
      <c r="BW1146" s="136"/>
      <c r="BX1146" s="136"/>
      <c r="BY1146" s="136"/>
      <c r="BZ1146" s="136"/>
      <c r="CA1146" s="136"/>
      <c r="CB1146" s="136"/>
      <c r="CC1146" s="136"/>
      <c r="CD1146" s="136"/>
      <c r="CE1146" s="136"/>
      <c r="CF1146" s="136"/>
      <c r="CG1146" s="136"/>
      <c r="CH1146" s="136"/>
      <c r="CI1146" s="136"/>
      <c r="CJ1146" s="136"/>
      <c r="CK1146" s="136"/>
      <c r="CL1146" s="136"/>
      <c r="CM1146" s="136"/>
      <c r="CN1146" s="136"/>
      <c r="CO1146" s="136"/>
      <c r="CP1146" s="136"/>
      <c r="CQ1146" s="136"/>
      <c r="CR1146" s="136"/>
      <c r="CS1146" s="136"/>
      <c r="CT1146" s="136"/>
      <c r="CU1146" s="136"/>
      <c r="CV1146" s="136"/>
      <c r="CW1146" s="136"/>
      <c r="CX1146" s="136"/>
      <c r="CY1146" s="136"/>
      <c r="CZ1146" s="136"/>
      <c r="DA1146" s="136"/>
      <c r="DB1146" s="136"/>
      <c r="DC1146" s="136"/>
      <c r="DD1146" s="136"/>
      <c r="DE1146" s="136"/>
      <c r="DF1146" s="136"/>
      <c r="DG1146" s="136"/>
      <c r="DH1146" s="136"/>
      <c r="DI1146" s="136"/>
      <c r="DJ1146" s="136"/>
      <c r="DK1146" s="136"/>
      <c r="DL1146" s="136"/>
      <c r="DM1146" s="136"/>
      <c r="DN1146" s="136"/>
      <c r="DO1146" s="136"/>
      <c r="DP1146" s="136"/>
      <c r="DQ1146" s="136"/>
      <c r="DR1146" s="136"/>
      <c r="DS1146" s="136"/>
      <c r="DT1146" s="136"/>
      <c r="DU1146" s="136"/>
      <c r="DV1146" s="136"/>
      <c r="DW1146" s="136"/>
      <c r="DX1146" s="136"/>
      <c r="DY1146" s="136"/>
      <c r="DZ1146" s="136"/>
      <c r="EA1146" s="136"/>
      <c r="EB1146" s="136"/>
      <c r="EC1146" s="136"/>
      <c r="ED1146" s="136"/>
      <c r="EE1146" s="136"/>
      <c r="EF1146" s="136"/>
      <c r="EG1146" s="136"/>
      <c r="EH1146" s="136"/>
      <c r="EI1146" s="136"/>
      <c r="EJ1146" s="136"/>
      <c r="EK1146" s="136"/>
      <c r="EL1146" s="136"/>
      <c r="EM1146" s="136"/>
      <c r="EN1146" s="136"/>
      <c r="EO1146" s="136"/>
      <c r="EP1146" s="136"/>
      <c r="EQ1146" s="136"/>
      <c r="ER1146" s="136"/>
      <c r="ES1146" s="136"/>
      <c r="ET1146" s="136"/>
      <c r="EU1146" s="136"/>
      <c r="EV1146" s="136"/>
      <c r="EW1146" s="136"/>
      <c r="EX1146" s="136"/>
      <c r="EY1146" s="136"/>
      <c r="EZ1146" s="136"/>
      <c r="FA1146" s="136"/>
      <c r="FB1146" s="136"/>
      <c r="FC1146" s="136"/>
      <c r="FD1146" s="136"/>
      <c r="FE1146" s="136"/>
      <c r="FF1146" s="136"/>
      <c r="FG1146" s="136"/>
      <c r="FH1146" s="136"/>
      <c r="FI1146" s="136"/>
      <c r="FJ1146" s="136"/>
      <c r="FK1146" s="136"/>
      <c r="FL1146" s="136"/>
      <c r="FM1146" s="136"/>
      <c r="FN1146" s="136"/>
      <c r="FO1146" s="136"/>
      <c r="FP1146" s="136"/>
      <c r="FQ1146" s="136"/>
      <c r="FR1146" s="136"/>
      <c r="FS1146" s="136"/>
      <c r="FT1146" s="136"/>
      <c r="FU1146" s="136"/>
      <c r="FV1146" s="136"/>
      <c r="FW1146" s="136"/>
      <c r="FX1146" s="136"/>
      <c r="FY1146" s="136"/>
      <c r="FZ1146" s="136"/>
      <c r="GA1146" s="136"/>
      <c r="GB1146" s="136"/>
      <c r="GC1146" s="136"/>
      <c r="GD1146" s="136"/>
      <c r="GE1146" s="136"/>
      <c r="GF1146" s="136"/>
      <c r="GG1146" s="136"/>
      <c r="GH1146" s="136"/>
      <c r="GI1146" s="136"/>
      <c r="GJ1146" s="136"/>
      <c r="GK1146" s="136"/>
      <c r="GL1146" s="136"/>
      <c r="GM1146" s="136"/>
      <c r="GN1146" s="136"/>
      <c r="GO1146" s="136"/>
      <c r="GP1146" s="136"/>
      <c r="GQ1146" s="136"/>
      <c r="GR1146" s="136"/>
      <c r="GS1146" s="136"/>
      <c r="GT1146" s="136"/>
      <c r="GU1146" s="136"/>
      <c r="GV1146" s="136"/>
      <c r="GW1146" s="136"/>
      <c r="GX1146" s="136"/>
      <c r="GY1146" s="136"/>
      <c r="GZ1146" s="136"/>
      <c r="HA1146" s="136"/>
      <c r="HB1146" s="136"/>
      <c r="HC1146" s="136"/>
      <c r="HD1146" s="136"/>
      <c r="HE1146" s="136"/>
      <c r="HF1146" s="136"/>
      <c r="HG1146" s="136"/>
      <c r="HH1146" s="136"/>
      <c r="HI1146" s="136"/>
      <c r="HJ1146" s="136"/>
      <c r="HK1146" s="136"/>
      <c r="HL1146" s="136"/>
      <c r="HM1146" s="136"/>
      <c r="HN1146" s="136"/>
      <c r="HO1146" s="136"/>
      <c r="HP1146" s="136"/>
      <c r="HQ1146" s="136"/>
      <c r="HR1146" s="136"/>
      <c r="HS1146" s="136"/>
      <c r="HT1146" s="136"/>
      <c r="HU1146" s="136"/>
      <c r="HV1146" s="136"/>
      <c r="HW1146" s="136"/>
      <c r="HX1146" s="136"/>
      <c r="HY1146" s="136"/>
      <c r="HZ1146" s="136"/>
      <c r="IA1146" s="136"/>
      <c r="IB1146" s="136"/>
      <c r="IC1146" s="136"/>
      <c r="ID1146" s="136"/>
      <c r="IE1146" s="136"/>
      <c r="IF1146" s="136"/>
      <c r="IG1146" s="136"/>
    </row>
    <row r="1147" spans="1:241" ht="15" customHeight="1" x14ac:dyDescent="0.25">
      <c r="A1147" s="135"/>
      <c r="B1147" s="135"/>
      <c r="C1147" s="135"/>
      <c r="D1147" s="135"/>
      <c r="E1147" s="135"/>
      <c r="F1147" s="135"/>
      <c r="G1147" s="135"/>
      <c r="H1147" s="135"/>
      <c r="I1147" s="136"/>
      <c r="J1147" s="214" t="s">
        <v>1049</v>
      </c>
      <c r="K1147" s="245">
        <v>142265795</v>
      </c>
      <c r="L1147" s="245">
        <v>62322266</v>
      </c>
      <c r="M1147" s="245">
        <v>23912496</v>
      </c>
      <c r="N1147" s="245">
        <v>24107309</v>
      </c>
      <c r="O1147" s="245">
        <v>40905574</v>
      </c>
      <c r="P1147" s="245">
        <v>8027583</v>
      </c>
      <c r="Q1147" s="246">
        <v>301541023</v>
      </c>
      <c r="R1147" s="136"/>
      <c r="S1147" s="136"/>
      <c r="T1147" s="136"/>
      <c r="U1147" s="136"/>
      <c r="V1147" s="136"/>
      <c r="W1147" s="136"/>
      <c r="X1147" s="136"/>
      <c r="Y1147" s="136"/>
      <c r="Z1147" s="136"/>
      <c r="AA1147" s="136"/>
      <c r="AB1147" s="136"/>
      <c r="AC1147" s="136"/>
      <c r="AD1147" s="136"/>
      <c r="AE1147" s="136"/>
      <c r="AF1147" s="136"/>
      <c r="AG1147" s="136"/>
      <c r="AH1147" s="136"/>
      <c r="AI1147" s="136"/>
      <c r="AJ1147" s="136"/>
      <c r="AK1147" s="136"/>
      <c r="AL1147" s="136"/>
      <c r="AM1147" s="136"/>
      <c r="AN1147" s="136"/>
      <c r="AO1147" s="136"/>
      <c r="AP1147" s="136"/>
      <c r="AQ1147" s="136"/>
      <c r="AR1147" s="136"/>
      <c r="AS1147" s="136"/>
      <c r="AT1147" s="136"/>
      <c r="AU1147" s="136"/>
      <c r="AV1147" s="136"/>
      <c r="AW1147" s="136"/>
      <c r="AX1147" s="136"/>
      <c r="AY1147" s="136"/>
      <c r="AZ1147" s="136"/>
      <c r="BA1147" s="136"/>
      <c r="BB1147" s="136"/>
      <c r="BC1147" s="136"/>
      <c r="BD1147" s="136"/>
      <c r="BE1147" s="136"/>
      <c r="BF1147" s="136"/>
      <c r="BG1147" s="136"/>
      <c r="BH1147" s="136"/>
      <c r="BI1147" s="136"/>
      <c r="BJ1147" s="136"/>
      <c r="BK1147" s="136"/>
      <c r="BL1147" s="136"/>
      <c r="BM1147" s="136"/>
      <c r="BN1147" s="136"/>
      <c r="BO1147" s="136"/>
      <c r="BP1147" s="136"/>
      <c r="BQ1147" s="136"/>
      <c r="BR1147" s="136"/>
      <c r="BS1147" s="136"/>
      <c r="BT1147" s="136"/>
      <c r="BU1147" s="136"/>
      <c r="BV1147" s="136"/>
      <c r="BW1147" s="136"/>
      <c r="BX1147" s="136"/>
      <c r="BY1147" s="136"/>
      <c r="BZ1147" s="136"/>
      <c r="CA1147" s="136"/>
      <c r="CB1147" s="136"/>
      <c r="CC1147" s="136"/>
      <c r="CD1147" s="136"/>
      <c r="CE1147" s="136"/>
      <c r="CF1147" s="136"/>
      <c r="CG1147" s="136"/>
      <c r="CH1147" s="136"/>
      <c r="CI1147" s="136"/>
      <c r="CJ1147" s="136"/>
      <c r="CK1147" s="136"/>
      <c r="CL1147" s="136"/>
      <c r="CM1147" s="136"/>
      <c r="CN1147" s="136"/>
      <c r="CO1147" s="136"/>
      <c r="CP1147" s="136"/>
      <c r="CQ1147" s="136"/>
      <c r="CR1147" s="136"/>
      <c r="CS1147" s="136"/>
      <c r="CT1147" s="136"/>
      <c r="CU1147" s="136"/>
      <c r="CV1147" s="136"/>
      <c r="CW1147" s="136"/>
      <c r="CX1147" s="136"/>
      <c r="CY1147" s="136"/>
      <c r="CZ1147" s="136"/>
      <c r="DA1147" s="136"/>
      <c r="DB1147" s="136"/>
      <c r="DC1147" s="136"/>
      <c r="DD1147" s="136"/>
      <c r="DE1147" s="136"/>
      <c r="DF1147" s="136"/>
      <c r="DG1147" s="136"/>
      <c r="DH1147" s="136"/>
      <c r="DI1147" s="136"/>
      <c r="DJ1147" s="136"/>
      <c r="DK1147" s="136"/>
      <c r="DL1147" s="136"/>
      <c r="DM1147" s="136"/>
      <c r="DN1147" s="136"/>
      <c r="DO1147" s="136"/>
      <c r="DP1147" s="136"/>
      <c r="DQ1147" s="136"/>
      <c r="DR1147" s="136"/>
      <c r="DS1147" s="136"/>
      <c r="DT1147" s="136"/>
      <c r="DU1147" s="136"/>
      <c r="DV1147" s="136"/>
      <c r="DW1147" s="136"/>
      <c r="DX1147" s="136"/>
      <c r="DY1147" s="136"/>
      <c r="DZ1147" s="136"/>
      <c r="EA1147" s="136"/>
      <c r="EB1147" s="136"/>
      <c r="EC1147" s="136"/>
      <c r="ED1147" s="136"/>
      <c r="EE1147" s="136"/>
      <c r="EF1147" s="136"/>
      <c r="EG1147" s="136"/>
      <c r="EH1147" s="136"/>
      <c r="EI1147" s="136"/>
      <c r="EJ1147" s="136"/>
      <c r="EK1147" s="136"/>
      <c r="EL1147" s="136"/>
      <c r="EM1147" s="136"/>
      <c r="EN1147" s="136"/>
      <c r="EO1147" s="136"/>
      <c r="EP1147" s="136"/>
      <c r="EQ1147" s="136"/>
      <c r="ER1147" s="136"/>
      <c r="ES1147" s="136"/>
      <c r="ET1147" s="136"/>
      <c r="EU1147" s="136"/>
      <c r="EV1147" s="136"/>
      <c r="EW1147" s="136"/>
      <c r="EX1147" s="136"/>
      <c r="EY1147" s="136"/>
      <c r="EZ1147" s="136"/>
      <c r="FA1147" s="136"/>
      <c r="FB1147" s="136"/>
      <c r="FC1147" s="136"/>
      <c r="FD1147" s="136"/>
      <c r="FE1147" s="136"/>
      <c r="FF1147" s="136"/>
      <c r="FG1147" s="136"/>
      <c r="FH1147" s="136"/>
      <c r="FI1147" s="136"/>
      <c r="FJ1147" s="136"/>
      <c r="FK1147" s="136"/>
      <c r="FL1147" s="136"/>
      <c r="FM1147" s="136"/>
      <c r="FN1147" s="136"/>
      <c r="FO1147" s="136"/>
      <c r="FP1147" s="136"/>
      <c r="FQ1147" s="136"/>
      <c r="FR1147" s="136"/>
      <c r="FS1147" s="136"/>
      <c r="FT1147" s="136"/>
      <c r="FU1147" s="136"/>
      <c r="FV1147" s="136"/>
      <c r="FW1147" s="136"/>
      <c r="FX1147" s="136"/>
      <c r="FY1147" s="136"/>
      <c r="FZ1147" s="136"/>
      <c r="GA1147" s="136"/>
      <c r="GB1147" s="136"/>
      <c r="GC1147" s="136"/>
      <c r="GD1147" s="136"/>
      <c r="GE1147" s="136"/>
      <c r="GF1147" s="136"/>
      <c r="GG1147" s="136"/>
      <c r="GH1147" s="136"/>
      <c r="GI1147" s="136"/>
      <c r="GJ1147" s="136"/>
      <c r="GK1147" s="136"/>
      <c r="GL1147" s="136"/>
      <c r="GM1147" s="136"/>
      <c r="GN1147" s="136"/>
      <c r="GO1147" s="136"/>
      <c r="GP1147" s="136"/>
      <c r="GQ1147" s="136"/>
      <c r="GR1147" s="136"/>
      <c r="GS1147" s="136"/>
      <c r="GT1147" s="136"/>
      <c r="GU1147" s="136"/>
      <c r="GV1147" s="136"/>
      <c r="GW1147" s="136"/>
      <c r="GX1147" s="136"/>
      <c r="GY1147" s="136"/>
      <c r="GZ1147" s="136"/>
      <c r="HA1147" s="136"/>
      <c r="HB1147" s="136"/>
      <c r="HC1147" s="136"/>
      <c r="HD1147" s="136"/>
      <c r="HE1147" s="136"/>
      <c r="HF1147" s="136"/>
      <c r="HG1147" s="136"/>
      <c r="HH1147" s="136"/>
      <c r="HI1147" s="136"/>
      <c r="HJ1147" s="136"/>
      <c r="HK1147" s="136"/>
      <c r="HL1147" s="136"/>
      <c r="HM1147" s="136"/>
      <c r="HN1147" s="136"/>
      <c r="HO1147" s="136"/>
      <c r="HP1147" s="136"/>
      <c r="HQ1147" s="136"/>
      <c r="HR1147" s="136"/>
      <c r="HS1147" s="136"/>
      <c r="HT1147" s="136"/>
      <c r="HU1147" s="136"/>
      <c r="HV1147" s="136"/>
      <c r="HW1147" s="136"/>
      <c r="HX1147" s="136"/>
      <c r="HY1147" s="136"/>
      <c r="HZ1147" s="136"/>
      <c r="IA1147" s="136"/>
      <c r="IB1147" s="136"/>
      <c r="IC1147" s="136"/>
      <c r="ID1147" s="136"/>
      <c r="IE1147" s="136"/>
      <c r="IF1147" s="136"/>
      <c r="IG1147" s="136"/>
    </row>
    <row r="1148" spans="1:241" ht="15" customHeight="1" x14ac:dyDescent="0.25">
      <c r="A1148" s="135"/>
      <c r="B1148" s="135"/>
      <c r="I1148" s="136"/>
      <c r="J1148" s="215" t="s">
        <v>1026</v>
      </c>
      <c r="K1148" s="216">
        <v>6466627.0454545459</v>
      </c>
      <c r="L1148" s="216">
        <v>2832830.2727272729</v>
      </c>
      <c r="M1148" s="216">
        <v>1086931.6363636365</v>
      </c>
      <c r="N1148" s="216">
        <v>1095786.7727272727</v>
      </c>
      <c r="O1148" s="216">
        <v>1859344.2727272727</v>
      </c>
      <c r="P1148" s="216">
        <v>364890.13636363635</v>
      </c>
      <c r="Q1148" s="216">
        <v>13706410.136363637</v>
      </c>
      <c r="R1148" s="136"/>
      <c r="S1148" s="136"/>
      <c r="T1148" s="136"/>
      <c r="U1148" s="136"/>
      <c r="V1148" s="136"/>
      <c r="W1148" s="136"/>
      <c r="X1148" s="136"/>
      <c r="Y1148" s="136"/>
      <c r="Z1148" s="136"/>
      <c r="AA1148" s="136"/>
      <c r="AB1148" s="136"/>
      <c r="AC1148" s="136"/>
      <c r="AD1148" s="136"/>
      <c r="AE1148" s="136"/>
      <c r="AF1148" s="136"/>
      <c r="AG1148" s="136"/>
      <c r="AH1148" s="136"/>
      <c r="AI1148" s="136"/>
      <c r="AJ1148" s="136"/>
      <c r="AK1148" s="136"/>
      <c r="AL1148" s="136"/>
      <c r="AM1148" s="136"/>
      <c r="AN1148" s="136"/>
      <c r="AO1148" s="136"/>
      <c r="AP1148" s="136"/>
      <c r="AQ1148" s="136"/>
      <c r="AR1148" s="136"/>
      <c r="AS1148" s="136"/>
      <c r="AT1148" s="136"/>
      <c r="AU1148" s="136"/>
      <c r="AV1148" s="136"/>
      <c r="AW1148" s="136"/>
      <c r="AX1148" s="136"/>
      <c r="AY1148" s="136"/>
      <c r="AZ1148" s="136"/>
      <c r="BA1148" s="136"/>
      <c r="BB1148" s="136"/>
      <c r="BC1148" s="136"/>
      <c r="BD1148" s="136"/>
      <c r="BE1148" s="136"/>
      <c r="BF1148" s="136"/>
      <c r="BG1148" s="136"/>
      <c r="BH1148" s="136"/>
      <c r="BI1148" s="136"/>
      <c r="BJ1148" s="136"/>
      <c r="BK1148" s="136"/>
      <c r="BL1148" s="136"/>
      <c r="BM1148" s="136"/>
      <c r="BN1148" s="136"/>
      <c r="BO1148" s="136"/>
      <c r="BP1148" s="136"/>
      <c r="BQ1148" s="136"/>
      <c r="BR1148" s="136"/>
      <c r="BS1148" s="136"/>
      <c r="BT1148" s="136"/>
      <c r="BU1148" s="136"/>
      <c r="BV1148" s="136"/>
      <c r="BW1148" s="136"/>
      <c r="BX1148" s="136"/>
      <c r="BY1148" s="136"/>
      <c r="BZ1148" s="136"/>
      <c r="CA1148" s="136"/>
      <c r="CB1148" s="136"/>
      <c r="CC1148" s="136"/>
      <c r="CD1148" s="136"/>
      <c r="CE1148" s="136"/>
      <c r="CF1148" s="136"/>
      <c r="CG1148" s="136"/>
      <c r="CH1148" s="136"/>
      <c r="CI1148" s="136"/>
      <c r="CJ1148" s="136"/>
      <c r="CK1148" s="136"/>
      <c r="CL1148" s="136"/>
      <c r="CM1148" s="136"/>
      <c r="CN1148" s="136"/>
      <c r="CO1148" s="136"/>
      <c r="CP1148" s="136"/>
      <c r="CQ1148" s="136"/>
      <c r="CR1148" s="136"/>
      <c r="CS1148" s="136"/>
      <c r="CT1148" s="136"/>
      <c r="CU1148" s="136"/>
      <c r="CV1148" s="136"/>
      <c r="CW1148" s="136"/>
      <c r="CX1148" s="136"/>
      <c r="CY1148" s="136"/>
      <c r="CZ1148" s="136"/>
      <c r="DA1148" s="136"/>
      <c r="DB1148" s="136"/>
      <c r="DC1148" s="136"/>
      <c r="DD1148" s="136"/>
      <c r="DE1148" s="136"/>
      <c r="DF1148" s="136"/>
      <c r="DG1148" s="136"/>
      <c r="DH1148" s="136"/>
      <c r="DI1148" s="136"/>
      <c r="DJ1148" s="136"/>
      <c r="DK1148" s="136"/>
      <c r="DL1148" s="136"/>
      <c r="DM1148" s="136"/>
      <c r="DN1148" s="136"/>
      <c r="DO1148" s="136"/>
      <c r="DP1148" s="136"/>
      <c r="DQ1148" s="136"/>
      <c r="DR1148" s="136"/>
      <c r="DS1148" s="136"/>
      <c r="DT1148" s="136"/>
      <c r="DU1148" s="136"/>
      <c r="DV1148" s="136"/>
      <c r="DW1148" s="136"/>
      <c r="DX1148" s="136"/>
      <c r="DY1148" s="136"/>
      <c r="DZ1148" s="136"/>
      <c r="EA1148" s="136"/>
      <c r="EB1148" s="136"/>
      <c r="EC1148" s="136"/>
      <c r="ED1148" s="136"/>
      <c r="EE1148" s="136"/>
      <c r="EF1148" s="136"/>
      <c r="EG1148" s="136"/>
      <c r="EH1148" s="136"/>
      <c r="EI1148" s="136"/>
      <c r="EJ1148" s="136"/>
      <c r="EK1148" s="136"/>
      <c r="EL1148" s="136"/>
      <c r="EM1148" s="136"/>
      <c r="EN1148" s="136"/>
      <c r="EO1148" s="136"/>
      <c r="EP1148" s="136"/>
      <c r="EQ1148" s="136"/>
      <c r="ER1148" s="136"/>
      <c r="ES1148" s="136"/>
      <c r="ET1148" s="136"/>
      <c r="EU1148" s="136"/>
      <c r="EV1148" s="136"/>
      <c r="EW1148" s="136"/>
      <c r="EX1148" s="136"/>
      <c r="EY1148" s="136"/>
      <c r="EZ1148" s="136"/>
      <c r="FA1148" s="136"/>
      <c r="FB1148" s="136"/>
      <c r="FC1148" s="136"/>
      <c r="FD1148" s="136"/>
      <c r="FE1148" s="136"/>
      <c r="FF1148" s="136"/>
      <c r="FG1148" s="136"/>
      <c r="FH1148" s="136"/>
      <c r="FI1148" s="136"/>
      <c r="FJ1148" s="136"/>
      <c r="FK1148" s="136"/>
      <c r="FL1148" s="136"/>
      <c r="FM1148" s="136"/>
      <c r="FN1148" s="136"/>
      <c r="FO1148" s="136"/>
      <c r="FP1148" s="136"/>
      <c r="FQ1148" s="136"/>
      <c r="FR1148" s="136"/>
      <c r="FS1148" s="136"/>
      <c r="FT1148" s="136"/>
      <c r="FU1148" s="136"/>
      <c r="FV1148" s="136"/>
      <c r="FW1148" s="136"/>
      <c r="FX1148" s="136"/>
      <c r="FY1148" s="136"/>
      <c r="FZ1148" s="136"/>
      <c r="GA1148" s="136"/>
      <c r="GB1148" s="136"/>
      <c r="GC1148" s="136"/>
      <c r="GD1148" s="136"/>
      <c r="GE1148" s="136"/>
      <c r="GF1148" s="136"/>
      <c r="GG1148" s="136"/>
      <c r="GH1148" s="136"/>
      <c r="GI1148" s="136"/>
      <c r="GJ1148" s="136"/>
      <c r="GK1148" s="136"/>
      <c r="GL1148" s="136"/>
      <c r="GM1148" s="136"/>
      <c r="GN1148" s="136"/>
      <c r="GO1148" s="136"/>
      <c r="GP1148" s="136"/>
      <c r="GQ1148" s="136"/>
      <c r="GR1148" s="136"/>
      <c r="GS1148" s="136"/>
      <c r="GT1148" s="136"/>
      <c r="GU1148" s="136"/>
      <c r="GV1148" s="136"/>
      <c r="GW1148" s="136"/>
      <c r="GX1148" s="136"/>
      <c r="GY1148" s="136"/>
      <c r="GZ1148" s="136"/>
      <c r="HA1148" s="136"/>
      <c r="HB1148" s="136"/>
      <c r="HC1148" s="136"/>
      <c r="HD1148" s="136"/>
      <c r="HE1148" s="136"/>
      <c r="HF1148" s="136"/>
      <c r="HG1148" s="136"/>
      <c r="HH1148" s="136"/>
      <c r="HI1148" s="136"/>
      <c r="HJ1148" s="136"/>
      <c r="HK1148" s="136"/>
      <c r="HL1148" s="136"/>
      <c r="HM1148" s="136"/>
      <c r="HN1148" s="136"/>
      <c r="HO1148" s="136"/>
      <c r="HP1148" s="136"/>
      <c r="HQ1148" s="136"/>
      <c r="HR1148" s="136"/>
      <c r="HS1148" s="136"/>
      <c r="HT1148" s="136"/>
      <c r="HU1148" s="136"/>
      <c r="HV1148" s="136"/>
      <c r="HW1148" s="136"/>
      <c r="HX1148" s="136"/>
      <c r="HY1148" s="136"/>
      <c r="HZ1148" s="136"/>
      <c r="IA1148" s="136"/>
      <c r="IB1148" s="136"/>
      <c r="IC1148" s="136"/>
      <c r="ID1148" s="136"/>
      <c r="IE1148" s="136"/>
      <c r="IF1148" s="136"/>
      <c r="IG1148" s="136"/>
    </row>
    <row r="1149" spans="1:241" ht="15" customHeight="1" x14ac:dyDescent="0.25">
      <c r="A1149" s="135"/>
      <c r="B1149" s="135"/>
      <c r="I1149" s="136"/>
      <c r="J1149" s="136"/>
      <c r="K1149" s="136"/>
      <c r="L1149" s="136"/>
      <c r="M1149" s="136"/>
      <c r="N1149" s="136"/>
      <c r="O1149" s="136"/>
      <c r="P1149" s="136"/>
      <c r="Q1149" s="136"/>
      <c r="R1149" s="136"/>
      <c r="S1149" s="136"/>
      <c r="T1149" s="136"/>
      <c r="U1149" s="136"/>
      <c r="V1149" s="136"/>
      <c r="W1149" s="136"/>
      <c r="X1149" s="136"/>
      <c r="Y1149" s="136"/>
      <c r="Z1149" s="136"/>
      <c r="AA1149" s="136"/>
      <c r="AB1149" s="136"/>
      <c r="AC1149" s="136"/>
      <c r="AD1149" s="136"/>
      <c r="AE1149" s="136"/>
      <c r="AF1149" s="136"/>
      <c r="AG1149" s="136"/>
      <c r="AH1149" s="136"/>
      <c r="AI1149" s="136"/>
      <c r="AJ1149" s="136"/>
      <c r="AK1149" s="136"/>
      <c r="AL1149" s="136"/>
      <c r="AM1149" s="136"/>
      <c r="AN1149" s="136"/>
      <c r="AO1149" s="136"/>
      <c r="AP1149" s="136"/>
      <c r="AQ1149" s="136"/>
      <c r="AR1149" s="136"/>
      <c r="AS1149" s="136"/>
      <c r="AT1149" s="136"/>
      <c r="AU1149" s="136"/>
      <c r="AV1149" s="136"/>
      <c r="AW1149" s="136"/>
      <c r="AX1149" s="136"/>
      <c r="AY1149" s="136"/>
      <c r="AZ1149" s="136"/>
      <c r="BA1149" s="136"/>
      <c r="BB1149" s="136"/>
      <c r="BC1149" s="136"/>
      <c r="BD1149" s="136"/>
      <c r="BE1149" s="136"/>
      <c r="BF1149" s="136"/>
      <c r="BG1149" s="136"/>
      <c r="BH1149" s="136"/>
      <c r="BI1149" s="136"/>
      <c r="BJ1149" s="136"/>
      <c r="BK1149" s="136"/>
      <c r="BL1149" s="136"/>
      <c r="BM1149" s="136"/>
      <c r="BN1149" s="136"/>
      <c r="BO1149" s="136"/>
      <c r="BP1149" s="136"/>
      <c r="BQ1149" s="136"/>
      <c r="BR1149" s="136"/>
      <c r="BS1149" s="136"/>
      <c r="BT1149" s="136"/>
      <c r="BU1149" s="136"/>
      <c r="BV1149" s="136"/>
      <c r="BW1149" s="136"/>
      <c r="BX1149" s="136"/>
      <c r="BY1149" s="136"/>
      <c r="BZ1149" s="136"/>
      <c r="CA1149" s="136"/>
      <c r="CB1149" s="136"/>
      <c r="CC1149" s="136"/>
      <c r="CD1149" s="136"/>
      <c r="CE1149" s="136"/>
      <c r="CF1149" s="136"/>
      <c r="CG1149" s="136"/>
      <c r="CH1149" s="136"/>
      <c r="CI1149" s="136"/>
      <c r="CJ1149" s="136"/>
      <c r="CK1149" s="136"/>
      <c r="CL1149" s="136"/>
      <c r="CM1149" s="136"/>
      <c r="CN1149" s="136"/>
      <c r="CO1149" s="136"/>
      <c r="CP1149" s="136"/>
      <c r="CQ1149" s="136"/>
      <c r="CR1149" s="136"/>
      <c r="CS1149" s="136"/>
      <c r="CT1149" s="136"/>
      <c r="CU1149" s="136"/>
      <c r="CV1149" s="136"/>
      <c r="CW1149" s="136"/>
      <c r="CX1149" s="136"/>
      <c r="CY1149" s="136"/>
      <c r="CZ1149" s="136"/>
      <c r="DA1149" s="136"/>
      <c r="DB1149" s="136"/>
      <c r="DC1149" s="136"/>
      <c r="DD1149" s="136"/>
      <c r="DE1149" s="136"/>
      <c r="DF1149" s="136"/>
      <c r="DG1149" s="136"/>
      <c r="DH1149" s="136"/>
      <c r="DI1149" s="136"/>
      <c r="DJ1149" s="136"/>
      <c r="DK1149" s="136"/>
      <c r="DL1149" s="136"/>
      <c r="DM1149" s="136"/>
      <c r="DN1149" s="136"/>
      <c r="DO1149" s="136"/>
      <c r="DP1149" s="136"/>
      <c r="DQ1149" s="136"/>
      <c r="DR1149" s="136"/>
      <c r="DS1149" s="136"/>
      <c r="DT1149" s="136"/>
      <c r="DU1149" s="136"/>
      <c r="DV1149" s="136"/>
      <c r="DW1149" s="136"/>
      <c r="DX1149" s="136"/>
      <c r="DY1149" s="136"/>
      <c r="DZ1149" s="136"/>
      <c r="EA1149" s="136"/>
      <c r="EB1149" s="136"/>
      <c r="EC1149" s="136"/>
      <c r="ED1149" s="136"/>
      <c r="EE1149" s="136"/>
      <c r="EF1149" s="136"/>
      <c r="EG1149" s="136"/>
      <c r="EH1149" s="136"/>
      <c r="EI1149" s="136"/>
      <c r="EJ1149" s="136"/>
      <c r="EK1149" s="136"/>
      <c r="EL1149" s="136"/>
      <c r="EM1149" s="136"/>
      <c r="EN1149" s="136"/>
      <c r="EO1149" s="136"/>
      <c r="EP1149" s="136"/>
      <c r="EQ1149" s="136"/>
      <c r="ER1149" s="136"/>
      <c r="ES1149" s="136"/>
      <c r="ET1149" s="136"/>
      <c r="EU1149" s="136"/>
      <c r="EV1149" s="136"/>
      <c r="EW1149" s="136"/>
      <c r="EX1149" s="136"/>
      <c r="EY1149" s="136"/>
      <c r="EZ1149" s="136"/>
      <c r="FA1149" s="136"/>
      <c r="FB1149" s="136"/>
      <c r="FC1149" s="136"/>
      <c r="FD1149" s="136"/>
      <c r="FE1149" s="136"/>
      <c r="FF1149" s="136"/>
      <c r="FG1149" s="136"/>
      <c r="FH1149" s="136"/>
      <c r="FI1149" s="136"/>
      <c r="FJ1149" s="136"/>
      <c r="FK1149" s="136"/>
      <c r="FL1149" s="136"/>
      <c r="FM1149" s="136"/>
      <c r="FN1149" s="136"/>
      <c r="FO1149" s="136"/>
      <c r="FP1149" s="136"/>
      <c r="FQ1149" s="136"/>
      <c r="FR1149" s="136"/>
      <c r="FS1149" s="136"/>
      <c r="FT1149" s="136"/>
      <c r="FU1149" s="136"/>
      <c r="FV1149" s="136"/>
      <c r="FW1149" s="136"/>
      <c r="FX1149" s="136"/>
      <c r="FY1149" s="136"/>
      <c r="FZ1149" s="136"/>
      <c r="GA1149" s="136"/>
      <c r="GB1149" s="136"/>
      <c r="GC1149" s="136"/>
      <c r="GD1149" s="136"/>
      <c r="GE1149" s="136"/>
      <c r="GF1149" s="136"/>
      <c r="GG1149" s="136"/>
      <c r="GH1149" s="136"/>
      <c r="GI1149" s="136"/>
      <c r="GJ1149" s="136"/>
      <c r="GK1149" s="136"/>
      <c r="GL1149" s="136"/>
      <c r="GM1149" s="136"/>
      <c r="GN1149" s="136"/>
      <c r="GO1149" s="136"/>
      <c r="GP1149" s="136"/>
      <c r="GQ1149" s="136"/>
      <c r="GR1149" s="136"/>
      <c r="GS1149" s="136"/>
      <c r="GT1149" s="136"/>
      <c r="GU1149" s="136"/>
      <c r="GV1149" s="136"/>
      <c r="GW1149" s="136"/>
      <c r="GX1149" s="136"/>
      <c r="GY1149" s="136"/>
      <c r="GZ1149" s="136"/>
      <c r="HA1149" s="136"/>
      <c r="HB1149" s="136"/>
      <c r="HC1149" s="136"/>
      <c r="HD1149" s="136"/>
      <c r="HE1149" s="136"/>
      <c r="HF1149" s="136"/>
      <c r="HG1149" s="136"/>
      <c r="HH1149" s="136"/>
      <c r="HI1149" s="136"/>
      <c r="HJ1149" s="136"/>
      <c r="HK1149" s="136"/>
      <c r="HL1149" s="136"/>
      <c r="HM1149" s="136"/>
      <c r="HN1149" s="136"/>
      <c r="HO1149" s="136"/>
      <c r="HP1149" s="136"/>
      <c r="HQ1149" s="136"/>
      <c r="HR1149" s="136"/>
      <c r="HS1149" s="136"/>
      <c r="HT1149" s="136"/>
      <c r="HU1149" s="136"/>
      <c r="HV1149" s="136"/>
      <c r="HW1149" s="136"/>
      <c r="HX1149" s="136"/>
      <c r="HY1149" s="136"/>
      <c r="HZ1149" s="136"/>
      <c r="IA1149" s="136"/>
      <c r="IB1149" s="136"/>
      <c r="IC1149" s="136"/>
      <c r="ID1149" s="136"/>
      <c r="IE1149" s="136"/>
      <c r="IF1149" s="136"/>
      <c r="IG1149" s="136"/>
    </row>
    <row r="1150" spans="1:241" ht="15" customHeight="1" x14ac:dyDescent="0.25">
      <c r="A1150" s="197" t="s">
        <v>426</v>
      </c>
      <c r="B1150" s="205">
        <v>5813094</v>
      </c>
      <c r="C1150" s="205">
        <v>3392995</v>
      </c>
      <c r="D1150" s="205">
        <v>750942</v>
      </c>
      <c r="E1150" s="205">
        <v>993226</v>
      </c>
      <c r="F1150" s="205">
        <v>2272742</v>
      </c>
      <c r="G1150" s="205">
        <v>273985</v>
      </c>
      <c r="H1150" s="242">
        <v>13496984</v>
      </c>
      <c r="I1150" s="136"/>
      <c r="J1150" s="197" t="s">
        <v>469</v>
      </c>
      <c r="K1150" s="205">
        <v>5769059</v>
      </c>
      <c r="L1150" s="205">
        <v>3017033</v>
      </c>
      <c r="M1150" s="205">
        <v>848587</v>
      </c>
      <c r="N1150" s="205">
        <v>1486046</v>
      </c>
      <c r="O1150" s="205">
        <v>1880339</v>
      </c>
      <c r="P1150" s="205">
        <v>345393</v>
      </c>
      <c r="Q1150" s="242">
        <v>13346457</v>
      </c>
      <c r="R1150" s="136"/>
      <c r="S1150" s="136"/>
      <c r="T1150" s="136"/>
      <c r="U1150" s="136"/>
      <c r="V1150" s="136"/>
      <c r="W1150" s="136"/>
      <c r="X1150" s="136"/>
      <c r="Y1150" s="136"/>
      <c r="Z1150" s="136"/>
      <c r="AA1150" s="136"/>
      <c r="AB1150" s="136"/>
      <c r="AC1150" s="136"/>
      <c r="AD1150" s="136"/>
      <c r="AE1150" s="136"/>
      <c r="AF1150" s="136"/>
      <c r="AG1150" s="136"/>
      <c r="AH1150" s="136"/>
      <c r="AI1150" s="136"/>
      <c r="AJ1150" s="136"/>
      <c r="AK1150" s="136"/>
      <c r="AL1150" s="136"/>
      <c r="AM1150" s="136"/>
      <c r="AN1150" s="136"/>
      <c r="AO1150" s="136"/>
      <c r="AP1150" s="136"/>
      <c r="AQ1150" s="136"/>
      <c r="AR1150" s="136"/>
      <c r="AS1150" s="136"/>
      <c r="AT1150" s="136"/>
      <c r="AU1150" s="136"/>
      <c r="AV1150" s="136"/>
      <c r="AW1150" s="136"/>
      <c r="AX1150" s="136"/>
      <c r="AY1150" s="136"/>
      <c r="AZ1150" s="136"/>
      <c r="BA1150" s="136"/>
      <c r="BB1150" s="136"/>
      <c r="BC1150" s="136"/>
      <c r="BD1150" s="136"/>
      <c r="BE1150" s="136"/>
      <c r="BF1150" s="136"/>
      <c r="BG1150" s="136"/>
      <c r="BH1150" s="136"/>
      <c r="BI1150" s="136"/>
      <c r="BJ1150" s="136"/>
      <c r="BK1150" s="136"/>
      <c r="BL1150" s="136"/>
      <c r="BM1150" s="136"/>
      <c r="BN1150" s="136"/>
      <c r="BO1150" s="136"/>
      <c r="BP1150" s="136"/>
      <c r="BQ1150" s="136"/>
      <c r="BR1150" s="136"/>
      <c r="BS1150" s="136"/>
      <c r="BT1150" s="136"/>
      <c r="BU1150" s="136"/>
      <c r="BV1150" s="136"/>
      <c r="BW1150" s="136"/>
      <c r="BX1150" s="136"/>
      <c r="BY1150" s="136"/>
      <c r="BZ1150" s="136"/>
      <c r="CA1150" s="136"/>
      <c r="CB1150" s="136"/>
      <c r="CC1150" s="136"/>
      <c r="CD1150" s="136"/>
      <c r="CE1150" s="136"/>
      <c r="CF1150" s="136"/>
      <c r="CG1150" s="136"/>
      <c r="CH1150" s="136"/>
      <c r="CI1150" s="136"/>
      <c r="CJ1150" s="136"/>
      <c r="CK1150" s="136"/>
      <c r="CL1150" s="136"/>
      <c r="CM1150" s="136"/>
      <c r="CN1150" s="136"/>
      <c r="CO1150" s="136"/>
      <c r="CP1150" s="136"/>
      <c r="CQ1150" s="136"/>
      <c r="CR1150" s="136"/>
      <c r="CS1150" s="136"/>
      <c r="CT1150" s="136"/>
      <c r="CU1150" s="136"/>
      <c r="CV1150" s="136"/>
      <c r="CW1150" s="136"/>
      <c r="CX1150" s="136"/>
      <c r="CY1150" s="136"/>
      <c r="CZ1150" s="136"/>
      <c r="DA1150" s="136"/>
      <c r="DB1150" s="136"/>
      <c r="DC1150" s="136"/>
      <c r="DD1150" s="136"/>
      <c r="DE1150" s="136"/>
      <c r="DF1150" s="136"/>
      <c r="DG1150" s="136"/>
      <c r="DH1150" s="136"/>
      <c r="DI1150" s="136"/>
      <c r="DJ1150" s="136"/>
      <c r="DK1150" s="136"/>
      <c r="DL1150" s="136"/>
      <c r="DM1150" s="136"/>
      <c r="DN1150" s="136"/>
      <c r="DO1150" s="136"/>
      <c r="DP1150" s="136"/>
      <c r="DQ1150" s="136"/>
      <c r="DR1150" s="136"/>
      <c r="DS1150" s="136"/>
      <c r="DT1150" s="136"/>
      <c r="DU1150" s="136"/>
      <c r="DV1150" s="136"/>
      <c r="DW1150" s="136"/>
      <c r="DX1150" s="136"/>
      <c r="DY1150" s="136"/>
      <c r="DZ1150" s="136"/>
      <c r="EA1150" s="136"/>
      <c r="EB1150" s="136"/>
      <c r="EC1150" s="136"/>
      <c r="ED1150" s="136"/>
      <c r="EE1150" s="136"/>
      <c r="EF1150" s="136"/>
      <c r="EG1150" s="136"/>
      <c r="EH1150" s="136"/>
      <c r="EI1150" s="136"/>
      <c r="EJ1150" s="136"/>
      <c r="EK1150" s="136"/>
      <c r="EL1150" s="136"/>
      <c r="EM1150" s="136"/>
      <c r="EN1150" s="136"/>
      <c r="EO1150" s="136"/>
      <c r="EP1150" s="136"/>
      <c r="EQ1150" s="136"/>
      <c r="ER1150" s="136"/>
      <c r="ES1150" s="136"/>
      <c r="ET1150" s="136"/>
      <c r="EU1150" s="136"/>
      <c r="EV1150" s="136"/>
      <c r="EW1150" s="136"/>
      <c r="EX1150" s="136"/>
      <c r="EY1150" s="136"/>
      <c r="EZ1150" s="136"/>
      <c r="FA1150" s="136"/>
      <c r="FB1150" s="136"/>
      <c r="FC1150" s="136"/>
      <c r="FD1150" s="136"/>
      <c r="FE1150" s="136"/>
      <c r="FF1150" s="136"/>
      <c r="FG1150" s="136"/>
      <c r="FH1150" s="136"/>
      <c r="FI1150" s="136"/>
      <c r="FJ1150" s="136"/>
      <c r="FK1150" s="136"/>
      <c r="FL1150" s="136"/>
      <c r="FM1150" s="136"/>
      <c r="FN1150" s="136"/>
      <c r="FO1150" s="136"/>
      <c r="FP1150" s="136"/>
      <c r="FQ1150" s="136"/>
      <c r="FR1150" s="136"/>
      <c r="FS1150" s="136"/>
      <c r="FT1150" s="136"/>
      <c r="FU1150" s="136"/>
      <c r="FV1150" s="136"/>
      <c r="FW1150" s="136"/>
      <c r="FX1150" s="136"/>
      <c r="FY1150" s="136"/>
      <c r="FZ1150" s="136"/>
      <c r="GA1150" s="136"/>
      <c r="GB1150" s="136"/>
      <c r="GC1150" s="136"/>
      <c r="GD1150" s="136"/>
      <c r="GE1150" s="136"/>
      <c r="GF1150" s="136"/>
      <c r="GG1150" s="136"/>
      <c r="GH1150" s="136"/>
      <c r="GI1150" s="136"/>
      <c r="GJ1150" s="136"/>
      <c r="GK1150" s="136"/>
      <c r="GL1150" s="136"/>
      <c r="GM1150" s="136"/>
      <c r="GN1150" s="136"/>
      <c r="GO1150" s="136"/>
      <c r="GP1150" s="136"/>
      <c r="GQ1150" s="136"/>
      <c r="GR1150" s="136"/>
      <c r="GS1150" s="136"/>
      <c r="GT1150" s="136"/>
      <c r="GU1150" s="136"/>
      <c r="GV1150" s="136"/>
      <c r="GW1150" s="136"/>
      <c r="GX1150" s="136"/>
      <c r="GY1150" s="136"/>
      <c r="GZ1150" s="136"/>
      <c r="HA1150" s="136"/>
      <c r="HB1150" s="136"/>
      <c r="HC1150" s="136"/>
      <c r="HD1150" s="136"/>
      <c r="HE1150" s="136"/>
      <c r="HF1150" s="136"/>
      <c r="HG1150" s="136"/>
      <c r="HH1150" s="136"/>
      <c r="HI1150" s="136"/>
      <c r="HJ1150" s="136"/>
      <c r="HK1150" s="136"/>
      <c r="HL1150" s="136"/>
      <c r="HM1150" s="136"/>
      <c r="HN1150" s="136"/>
      <c r="HO1150" s="136"/>
      <c r="HP1150" s="136"/>
      <c r="HQ1150" s="136"/>
      <c r="HR1150" s="136"/>
      <c r="HS1150" s="136"/>
      <c r="HT1150" s="136"/>
      <c r="HU1150" s="136"/>
      <c r="HV1150" s="136"/>
      <c r="HW1150" s="136"/>
      <c r="HX1150" s="136"/>
      <c r="HY1150" s="136"/>
      <c r="HZ1150" s="136"/>
      <c r="IA1150" s="136"/>
      <c r="IB1150" s="136"/>
      <c r="IC1150" s="136"/>
      <c r="ID1150" s="136"/>
      <c r="IE1150" s="136"/>
      <c r="IF1150" s="136"/>
      <c r="IG1150" s="136"/>
    </row>
    <row r="1151" spans="1:241" ht="15" customHeight="1" x14ac:dyDescent="0.25">
      <c r="A1151" s="197" t="s">
        <v>427</v>
      </c>
      <c r="B1151" s="205">
        <v>7204851</v>
      </c>
      <c r="C1151" s="205">
        <v>2759588</v>
      </c>
      <c r="D1151" s="205">
        <v>1148528</v>
      </c>
      <c r="E1151" s="205">
        <v>1557664</v>
      </c>
      <c r="F1151" s="205">
        <v>2770345</v>
      </c>
      <c r="G1151" s="205">
        <v>392777</v>
      </c>
      <c r="H1151" s="242">
        <v>15833753</v>
      </c>
      <c r="I1151" s="136"/>
      <c r="J1151" s="197" t="s">
        <v>470</v>
      </c>
      <c r="K1151" s="205">
        <v>4715290</v>
      </c>
      <c r="L1151" s="205">
        <v>1887463</v>
      </c>
      <c r="M1151" s="205">
        <v>771428</v>
      </c>
      <c r="N1151" s="205">
        <v>1163714</v>
      </c>
      <c r="O1151" s="205">
        <v>1823067</v>
      </c>
      <c r="P1151" s="205">
        <v>251664</v>
      </c>
      <c r="Q1151" s="242">
        <v>10612626</v>
      </c>
      <c r="R1151" s="136"/>
      <c r="S1151" s="136"/>
      <c r="T1151" s="136"/>
      <c r="U1151" s="136"/>
      <c r="V1151" s="136"/>
      <c r="W1151" s="136"/>
      <c r="X1151" s="136"/>
      <c r="Y1151" s="136"/>
      <c r="Z1151" s="136"/>
      <c r="AA1151" s="136"/>
      <c r="AB1151" s="136"/>
      <c r="AC1151" s="136"/>
      <c r="AD1151" s="136"/>
      <c r="AE1151" s="136"/>
      <c r="AF1151" s="136"/>
      <c r="AG1151" s="136"/>
      <c r="AH1151" s="136"/>
      <c r="AI1151" s="136"/>
      <c r="AJ1151" s="136"/>
      <c r="AK1151" s="136"/>
      <c r="AL1151" s="136"/>
      <c r="AM1151" s="136"/>
      <c r="AN1151" s="136"/>
      <c r="AO1151" s="136"/>
      <c r="AP1151" s="136"/>
      <c r="AQ1151" s="136"/>
      <c r="AR1151" s="136"/>
      <c r="AS1151" s="136"/>
      <c r="AT1151" s="136"/>
      <c r="AU1151" s="136"/>
      <c r="AV1151" s="136"/>
      <c r="AW1151" s="136"/>
      <c r="AX1151" s="136"/>
      <c r="AY1151" s="136"/>
      <c r="AZ1151" s="136"/>
      <c r="BA1151" s="136"/>
      <c r="BB1151" s="136"/>
      <c r="BC1151" s="136"/>
      <c r="BD1151" s="136"/>
      <c r="BE1151" s="136"/>
      <c r="BF1151" s="136"/>
      <c r="BG1151" s="136"/>
      <c r="BH1151" s="136"/>
      <c r="BI1151" s="136"/>
      <c r="BJ1151" s="136"/>
      <c r="BK1151" s="136"/>
      <c r="BL1151" s="136"/>
      <c r="BM1151" s="136"/>
      <c r="BN1151" s="136"/>
      <c r="BO1151" s="136"/>
      <c r="BP1151" s="136"/>
      <c r="BQ1151" s="136"/>
      <c r="BR1151" s="136"/>
      <c r="BS1151" s="136"/>
      <c r="BT1151" s="136"/>
      <c r="BU1151" s="136"/>
      <c r="BV1151" s="136"/>
      <c r="BW1151" s="136"/>
      <c r="BX1151" s="136"/>
      <c r="BY1151" s="136"/>
      <c r="BZ1151" s="136"/>
      <c r="CA1151" s="136"/>
      <c r="CB1151" s="136"/>
      <c r="CC1151" s="136"/>
      <c r="CD1151" s="136"/>
      <c r="CE1151" s="136"/>
      <c r="CF1151" s="136"/>
      <c r="CG1151" s="136"/>
      <c r="CH1151" s="136"/>
      <c r="CI1151" s="136"/>
      <c r="CJ1151" s="136"/>
      <c r="CK1151" s="136"/>
      <c r="CL1151" s="136"/>
      <c r="CM1151" s="136"/>
      <c r="CN1151" s="136"/>
      <c r="CO1151" s="136"/>
      <c r="CP1151" s="136"/>
      <c r="CQ1151" s="136"/>
      <c r="CR1151" s="136"/>
      <c r="CS1151" s="136"/>
      <c r="CT1151" s="136"/>
      <c r="CU1151" s="136"/>
      <c r="CV1151" s="136"/>
      <c r="CW1151" s="136"/>
      <c r="CX1151" s="136"/>
      <c r="CY1151" s="136"/>
      <c r="CZ1151" s="136"/>
      <c r="DA1151" s="136"/>
      <c r="DB1151" s="136"/>
      <c r="DC1151" s="136"/>
      <c r="DD1151" s="136"/>
      <c r="DE1151" s="136"/>
      <c r="DF1151" s="136"/>
      <c r="DG1151" s="136"/>
      <c r="DH1151" s="136"/>
      <c r="DI1151" s="136"/>
      <c r="DJ1151" s="136"/>
      <c r="DK1151" s="136"/>
      <c r="DL1151" s="136"/>
      <c r="DM1151" s="136"/>
      <c r="DN1151" s="136"/>
      <c r="DO1151" s="136"/>
      <c r="DP1151" s="136"/>
      <c r="DQ1151" s="136"/>
      <c r="DR1151" s="136"/>
      <c r="DS1151" s="136"/>
      <c r="DT1151" s="136"/>
      <c r="DU1151" s="136"/>
      <c r="DV1151" s="136"/>
      <c r="DW1151" s="136"/>
      <c r="DX1151" s="136"/>
      <c r="DY1151" s="136"/>
      <c r="DZ1151" s="136"/>
      <c r="EA1151" s="136"/>
      <c r="EB1151" s="136"/>
      <c r="EC1151" s="136"/>
      <c r="ED1151" s="136"/>
      <c r="EE1151" s="136"/>
      <c r="EF1151" s="136"/>
      <c r="EG1151" s="136"/>
      <c r="EH1151" s="136"/>
      <c r="EI1151" s="136"/>
      <c r="EJ1151" s="136"/>
      <c r="EK1151" s="136"/>
      <c r="EL1151" s="136"/>
      <c r="EM1151" s="136"/>
      <c r="EN1151" s="136"/>
      <c r="EO1151" s="136"/>
      <c r="EP1151" s="136"/>
      <c r="EQ1151" s="136"/>
      <c r="ER1151" s="136"/>
      <c r="ES1151" s="136"/>
      <c r="ET1151" s="136"/>
      <c r="EU1151" s="136"/>
      <c r="EV1151" s="136"/>
      <c r="EW1151" s="136"/>
      <c r="EX1151" s="136"/>
      <c r="EY1151" s="136"/>
      <c r="EZ1151" s="136"/>
      <c r="FA1151" s="136"/>
      <c r="FB1151" s="136"/>
      <c r="FC1151" s="136"/>
      <c r="FD1151" s="136"/>
      <c r="FE1151" s="136"/>
      <c r="FF1151" s="136"/>
      <c r="FG1151" s="136"/>
      <c r="FH1151" s="136"/>
      <c r="FI1151" s="136"/>
      <c r="FJ1151" s="136"/>
      <c r="FK1151" s="136"/>
      <c r="FL1151" s="136"/>
      <c r="FM1151" s="136"/>
      <c r="FN1151" s="136"/>
      <c r="FO1151" s="136"/>
      <c r="FP1151" s="136"/>
      <c r="FQ1151" s="136"/>
      <c r="FR1151" s="136"/>
      <c r="FS1151" s="136"/>
      <c r="FT1151" s="136"/>
      <c r="FU1151" s="136"/>
      <c r="FV1151" s="136"/>
      <c r="FW1151" s="136"/>
      <c r="FX1151" s="136"/>
      <c r="FY1151" s="136"/>
      <c r="FZ1151" s="136"/>
      <c r="GA1151" s="136"/>
      <c r="GB1151" s="136"/>
      <c r="GC1151" s="136"/>
      <c r="GD1151" s="136"/>
      <c r="GE1151" s="136"/>
      <c r="GF1151" s="136"/>
      <c r="GG1151" s="136"/>
      <c r="GH1151" s="136"/>
      <c r="GI1151" s="136"/>
      <c r="GJ1151" s="136"/>
      <c r="GK1151" s="136"/>
      <c r="GL1151" s="136"/>
      <c r="GM1151" s="136"/>
      <c r="GN1151" s="136"/>
      <c r="GO1151" s="136"/>
      <c r="GP1151" s="136"/>
      <c r="GQ1151" s="136"/>
      <c r="GR1151" s="136"/>
      <c r="GS1151" s="136"/>
      <c r="GT1151" s="136"/>
      <c r="GU1151" s="136"/>
      <c r="GV1151" s="136"/>
      <c r="GW1151" s="136"/>
      <c r="GX1151" s="136"/>
      <c r="GY1151" s="136"/>
      <c r="GZ1151" s="136"/>
      <c r="HA1151" s="136"/>
      <c r="HB1151" s="136"/>
      <c r="HC1151" s="136"/>
      <c r="HD1151" s="136"/>
      <c r="HE1151" s="136"/>
      <c r="HF1151" s="136"/>
      <c r="HG1151" s="136"/>
      <c r="HH1151" s="136"/>
      <c r="HI1151" s="136"/>
      <c r="HJ1151" s="136"/>
      <c r="HK1151" s="136"/>
      <c r="HL1151" s="136"/>
      <c r="HM1151" s="136"/>
      <c r="HN1151" s="136"/>
      <c r="HO1151" s="136"/>
      <c r="HP1151" s="136"/>
      <c r="HQ1151" s="136"/>
      <c r="HR1151" s="136"/>
      <c r="HS1151" s="136"/>
      <c r="HT1151" s="136"/>
      <c r="HU1151" s="136"/>
      <c r="HV1151" s="136"/>
      <c r="HW1151" s="136"/>
      <c r="HX1151" s="136"/>
      <c r="HY1151" s="136"/>
      <c r="HZ1151" s="136"/>
      <c r="IA1151" s="136"/>
      <c r="IB1151" s="136"/>
      <c r="IC1151" s="136"/>
      <c r="ID1151" s="136"/>
      <c r="IE1151" s="136"/>
      <c r="IF1151" s="136"/>
      <c r="IG1151" s="136"/>
    </row>
    <row r="1152" spans="1:241" ht="15" customHeight="1" x14ac:dyDescent="0.25">
      <c r="A1152" s="197" t="s">
        <v>428</v>
      </c>
      <c r="B1152" s="205">
        <v>8313656</v>
      </c>
      <c r="C1152" s="205">
        <v>2725205</v>
      </c>
      <c r="D1152" s="205">
        <v>880999</v>
      </c>
      <c r="E1152" s="205">
        <v>1197606</v>
      </c>
      <c r="F1152" s="205">
        <v>2548722</v>
      </c>
      <c r="G1152" s="205">
        <v>313156</v>
      </c>
      <c r="H1152" s="242">
        <v>15979344</v>
      </c>
      <c r="I1152" s="136"/>
      <c r="J1152" s="197" t="s">
        <v>715</v>
      </c>
      <c r="K1152" s="205">
        <v>3620955</v>
      </c>
      <c r="L1152" s="205">
        <v>180456</v>
      </c>
      <c r="M1152" s="205">
        <v>296341</v>
      </c>
      <c r="N1152" s="205">
        <v>137</v>
      </c>
      <c r="O1152" s="205" t="s">
        <v>491</v>
      </c>
      <c r="P1152" s="205" t="s">
        <v>491</v>
      </c>
      <c r="Q1152" s="242">
        <v>4097889</v>
      </c>
      <c r="R1152" s="136"/>
      <c r="S1152" s="136"/>
      <c r="T1152" s="136"/>
      <c r="U1152" s="136"/>
      <c r="V1152" s="136"/>
      <c r="W1152" s="136"/>
      <c r="X1152" s="136"/>
      <c r="Y1152" s="136"/>
      <c r="Z1152" s="136"/>
      <c r="AA1152" s="136"/>
      <c r="AB1152" s="136"/>
      <c r="AC1152" s="136"/>
      <c r="AD1152" s="136"/>
      <c r="AE1152" s="136"/>
      <c r="AF1152" s="136"/>
      <c r="AG1152" s="136"/>
      <c r="AH1152" s="136"/>
      <c r="AI1152" s="136"/>
      <c r="AJ1152" s="136"/>
      <c r="AK1152" s="136"/>
      <c r="AL1152" s="136"/>
      <c r="AM1152" s="136"/>
      <c r="AN1152" s="136"/>
      <c r="AO1152" s="136"/>
      <c r="AP1152" s="136"/>
      <c r="AQ1152" s="136"/>
      <c r="AR1152" s="136"/>
      <c r="AS1152" s="136"/>
      <c r="AT1152" s="136"/>
      <c r="AU1152" s="136"/>
      <c r="AV1152" s="136"/>
      <c r="AW1152" s="136"/>
      <c r="AX1152" s="136"/>
      <c r="AY1152" s="136"/>
      <c r="AZ1152" s="136"/>
      <c r="BA1152" s="136"/>
      <c r="BB1152" s="136"/>
      <c r="BC1152" s="136"/>
      <c r="BD1152" s="136"/>
      <c r="BE1152" s="136"/>
      <c r="BF1152" s="136"/>
      <c r="BG1152" s="136"/>
      <c r="BH1152" s="136"/>
      <c r="BI1152" s="136"/>
      <c r="BJ1152" s="136"/>
      <c r="BK1152" s="136"/>
      <c r="BL1152" s="136"/>
      <c r="BM1152" s="136"/>
      <c r="BN1152" s="136"/>
      <c r="BO1152" s="136"/>
      <c r="BP1152" s="136"/>
      <c r="BQ1152" s="136"/>
      <c r="BR1152" s="136"/>
      <c r="BS1152" s="136"/>
      <c r="BT1152" s="136"/>
      <c r="BU1152" s="136"/>
      <c r="BV1152" s="136"/>
      <c r="BW1152" s="136"/>
      <c r="BX1152" s="136"/>
      <c r="BY1152" s="136"/>
      <c r="BZ1152" s="136"/>
      <c r="CA1152" s="136"/>
      <c r="CB1152" s="136"/>
      <c r="CC1152" s="136"/>
      <c r="CD1152" s="136"/>
      <c r="CE1152" s="136"/>
      <c r="CF1152" s="136"/>
      <c r="CG1152" s="136"/>
      <c r="CH1152" s="136"/>
      <c r="CI1152" s="136"/>
      <c r="CJ1152" s="136"/>
      <c r="CK1152" s="136"/>
      <c r="CL1152" s="136"/>
      <c r="CM1152" s="136"/>
      <c r="CN1152" s="136"/>
      <c r="CO1152" s="136"/>
      <c r="CP1152" s="136"/>
      <c r="CQ1152" s="136"/>
      <c r="CR1152" s="136"/>
      <c r="CS1152" s="136"/>
      <c r="CT1152" s="136"/>
      <c r="CU1152" s="136"/>
      <c r="CV1152" s="136"/>
      <c r="CW1152" s="136"/>
      <c r="CX1152" s="136"/>
      <c r="CY1152" s="136"/>
      <c r="CZ1152" s="136"/>
      <c r="DA1152" s="136"/>
      <c r="DB1152" s="136"/>
      <c r="DC1152" s="136"/>
      <c r="DD1152" s="136"/>
      <c r="DE1152" s="136"/>
      <c r="DF1152" s="136"/>
      <c r="DG1152" s="136"/>
      <c r="DH1152" s="136"/>
      <c r="DI1152" s="136"/>
      <c r="DJ1152" s="136"/>
      <c r="DK1152" s="136"/>
      <c r="DL1152" s="136"/>
      <c r="DM1152" s="136"/>
      <c r="DN1152" s="136"/>
      <c r="DO1152" s="136"/>
      <c r="DP1152" s="136"/>
      <c r="DQ1152" s="136"/>
      <c r="DR1152" s="136"/>
      <c r="DS1152" s="136"/>
      <c r="DT1152" s="136"/>
      <c r="DU1152" s="136"/>
      <c r="DV1152" s="136"/>
      <c r="DW1152" s="136"/>
      <c r="DX1152" s="136"/>
      <c r="DY1152" s="136"/>
      <c r="DZ1152" s="136"/>
      <c r="EA1152" s="136"/>
      <c r="EB1152" s="136"/>
      <c r="EC1152" s="136"/>
      <c r="ED1152" s="136"/>
      <c r="EE1152" s="136"/>
      <c r="EF1152" s="136"/>
      <c r="EG1152" s="136"/>
      <c r="EH1152" s="136"/>
      <c r="EI1152" s="136"/>
      <c r="EJ1152" s="136"/>
      <c r="EK1152" s="136"/>
      <c r="EL1152" s="136"/>
      <c r="EM1152" s="136"/>
      <c r="EN1152" s="136"/>
      <c r="EO1152" s="136"/>
      <c r="EP1152" s="136"/>
      <c r="EQ1152" s="136"/>
      <c r="ER1152" s="136"/>
      <c r="ES1152" s="136"/>
      <c r="ET1152" s="136"/>
      <c r="EU1152" s="136"/>
      <c r="EV1152" s="136"/>
      <c r="EW1152" s="136"/>
      <c r="EX1152" s="136"/>
      <c r="EY1152" s="136"/>
      <c r="EZ1152" s="136"/>
      <c r="FA1152" s="136"/>
      <c r="FB1152" s="136"/>
      <c r="FC1152" s="136"/>
      <c r="FD1152" s="136"/>
      <c r="FE1152" s="136"/>
      <c r="FF1152" s="136"/>
      <c r="FG1152" s="136"/>
      <c r="FH1152" s="136"/>
      <c r="FI1152" s="136"/>
      <c r="FJ1152" s="136"/>
      <c r="FK1152" s="136"/>
      <c r="FL1152" s="136"/>
      <c r="FM1152" s="136"/>
      <c r="FN1152" s="136"/>
      <c r="FO1152" s="136"/>
      <c r="FP1152" s="136"/>
      <c r="FQ1152" s="136"/>
      <c r="FR1152" s="136"/>
      <c r="FS1152" s="136"/>
      <c r="FT1152" s="136"/>
      <c r="FU1152" s="136"/>
      <c r="FV1152" s="136"/>
      <c r="FW1152" s="136"/>
      <c r="FX1152" s="136"/>
      <c r="FY1152" s="136"/>
      <c r="FZ1152" s="136"/>
      <c r="GA1152" s="136"/>
      <c r="GB1152" s="136"/>
      <c r="GC1152" s="136"/>
      <c r="GD1152" s="136"/>
      <c r="GE1152" s="136"/>
      <c r="GF1152" s="136"/>
      <c r="GG1152" s="136"/>
      <c r="GH1152" s="136"/>
      <c r="GI1152" s="136"/>
      <c r="GJ1152" s="136"/>
      <c r="GK1152" s="136"/>
      <c r="GL1152" s="136"/>
      <c r="GM1152" s="136"/>
      <c r="GN1152" s="136"/>
      <c r="GO1152" s="136"/>
      <c r="GP1152" s="136"/>
      <c r="GQ1152" s="136"/>
      <c r="GR1152" s="136"/>
      <c r="GS1152" s="136"/>
      <c r="GT1152" s="136"/>
      <c r="GU1152" s="136"/>
      <c r="GV1152" s="136"/>
      <c r="GW1152" s="136"/>
      <c r="GX1152" s="136"/>
      <c r="GY1152" s="136"/>
      <c r="GZ1152" s="136"/>
      <c r="HA1152" s="136"/>
      <c r="HB1152" s="136"/>
      <c r="HC1152" s="136"/>
      <c r="HD1152" s="136"/>
      <c r="HE1152" s="136"/>
      <c r="HF1152" s="136"/>
      <c r="HG1152" s="136"/>
      <c r="HH1152" s="136"/>
      <c r="HI1152" s="136"/>
      <c r="HJ1152" s="136"/>
      <c r="HK1152" s="136"/>
      <c r="HL1152" s="136"/>
      <c r="HM1152" s="136"/>
      <c r="HN1152" s="136"/>
      <c r="HO1152" s="136"/>
      <c r="HP1152" s="136"/>
      <c r="HQ1152" s="136"/>
      <c r="HR1152" s="136"/>
      <c r="HS1152" s="136"/>
      <c r="HT1152" s="136"/>
      <c r="HU1152" s="136"/>
      <c r="HV1152" s="136"/>
      <c r="HW1152" s="136"/>
      <c r="HX1152" s="136"/>
      <c r="HY1152" s="136"/>
      <c r="HZ1152" s="136"/>
      <c r="IA1152" s="136"/>
      <c r="IB1152" s="136"/>
      <c r="IC1152" s="136"/>
      <c r="ID1152" s="136"/>
      <c r="IE1152" s="136"/>
      <c r="IF1152" s="136"/>
      <c r="IG1152" s="136"/>
    </row>
    <row r="1153" spans="1:241" ht="15" customHeight="1" x14ac:dyDescent="0.25">
      <c r="A1153" s="197" t="s">
        <v>429</v>
      </c>
      <c r="B1153" s="205">
        <v>6102062</v>
      </c>
      <c r="C1153" s="205">
        <v>2236264</v>
      </c>
      <c r="D1153" s="205">
        <v>739421</v>
      </c>
      <c r="E1153" s="205">
        <v>1164781</v>
      </c>
      <c r="F1153" s="205">
        <v>2462222</v>
      </c>
      <c r="G1153" s="205">
        <v>280576</v>
      </c>
      <c r="H1153" s="242">
        <v>12985326</v>
      </c>
      <c r="I1153" s="136"/>
      <c r="J1153" s="197" t="s">
        <v>472</v>
      </c>
      <c r="K1153" s="205">
        <v>2883419</v>
      </c>
      <c r="L1153" s="205">
        <v>1713559</v>
      </c>
      <c r="M1153" s="205">
        <v>450181</v>
      </c>
      <c r="N1153" s="205">
        <v>706645</v>
      </c>
      <c r="O1153" s="205">
        <v>1297663</v>
      </c>
      <c r="P1153" s="205">
        <v>253962</v>
      </c>
      <c r="Q1153" s="242">
        <v>7305429</v>
      </c>
      <c r="R1153" s="136"/>
      <c r="S1153" s="136"/>
      <c r="T1153" s="136"/>
      <c r="U1153" s="136"/>
      <c r="V1153" s="136"/>
      <c r="W1153" s="136"/>
      <c r="X1153" s="136"/>
      <c r="Y1153" s="136"/>
      <c r="Z1153" s="136"/>
      <c r="AA1153" s="136"/>
      <c r="AB1153" s="136"/>
      <c r="AC1153" s="136"/>
      <c r="AD1153" s="136"/>
      <c r="AE1153" s="136"/>
      <c r="AF1153" s="136"/>
      <c r="AG1153" s="136"/>
      <c r="AH1153" s="136"/>
      <c r="AI1153" s="136"/>
      <c r="AJ1153" s="136"/>
      <c r="AK1153" s="136"/>
      <c r="AL1153" s="136"/>
      <c r="AM1153" s="136"/>
      <c r="AN1153" s="136"/>
      <c r="AO1153" s="136"/>
      <c r="AP1153" s="136"/>
      <c r="AQ1153" s="136"/>
      <c r="AR1153" s="136"/>
      <c r="AS1153" s="136"/>
      <c r="AT1153" s="136"/>
      <c r="AU1153" s="136"/>
      <c r="AV1153" s="136"/>
      <c r="AW1153" s="136"/>
      <c r="AX1153" s="136"/>
      <c r="AY1153" s="136"/>
      <c r="AZ1153" s="136"/>
      <c r="BA1153" s="136"/>
      <c r="BB1153" s="136"/>
      <c r="BC1153" s="136"/>
      <c r="BD1153" s="136"/>
      <c r="BE1153" s="136"/>
      <c r="BF1153" s="136"/>
      <c r="BG1153" s="136"/>
      <c r="BH1153" s="136"/>
      <c r="BI1153" s="136"/>
      <c r="BJ1153" s="136"/>
      <c r="BK1153" s="136"/>
      <c r="BL1153" s="136"/>
      <c r="BM1153" s="136"/>
      <c r="BN1153" s="136"/>
      <c r="BO1153" s="136"/>
      <c r="BP1153" s="136"/>
      <c r="BQ1153" s="136"/>
      <c r="BR1153" s="136"/>
      <c r="BS1153" s="136"/>
      <c r="BT1153" s="136"/>
      <c r="BU1153" s="136"/>
      <c r="BV1153" s="136"/>
      <c r="BW1153" s="136"/>
      <c r="BX1153" s="136"/>
      <c r="BY1153" s="136"/>
      <c r="BZ1153" s="136"/>
      <c r="CA1153" s="136"/>
      <c r="CB1153" s="136"/>
      <c r="CC1153" s="136"/>
      <c r="CD1153" s="136"/>
      <c r="CE1153" s="136"/>
      <c r="CF1153" s="136"/>
      <c r="CG1153" s="136"/>
      <c r="CH1153" s="136"/>
      <c r="CI1153" s="136"/>
      <c r="CJ1153" s="136"/>
      <c r="CK1153" s="136"/>
      <c r="CL1153" s="136"/>
      <c r="CM1153" s="136"/>
      <c r="CN1153" s="136"/>
      <c r="CO1153" s="136"/>
      <c r="CP1153" s="136"/>
      <c r="CQ1153" s="136"/>
      <c r="CR1153" s="136"/>
      <c r="CS1153" s="136"/>
      <c r="CT1153" s="136"/>
      <c r="CU1153" s="136"/>
      <c r="CV1153" s="136"/>
      <c r="CW1153" s="136"/>
      <c r="CX1153" s="136"/>
      <c r="CY1153" s="136"/>
      <c r="CZ1153" s="136"/>
      <c r="DA1153" s="136"/>
      <c r="DB1153" s="136"/>
      <c r="DC1153" s="136"/>
      <c r="DD1153" s="136"/>
      <c r="DE1153" s="136"/>
      <c r="DF1153" s="136"/>
      <c r="DG1153" s="136"/>
      <c r="DH1153" s="136"/>
      <c r="DI1153" s="136"/>
      <c r="DJ1153" s="136"/>
      <c r="DK1153" s="136"/>
      <c r="DL1153" s="136"/>
      <c r="DM1153" s="136"/>
      <c r="DN1153" s="136"/>
      <c r="DO1153" s="136"/>
      <c r="DP1153" s="136"/>
      <c r="DQ1153" s="136"/>
      <c r="DR1153" s="136"/>
      <c r="DS1153" s="136"/>
      <c r="DT1153" s="136"/>
      <c r="DU1153" s="136"/>
      <c r="DV1153" s="136"/>
      <c r="DW1153" s="136"/>
      <c r="DX1153" s="136"/>
      <c r="DY1153" s="136"/>
      <c r="DZ1153" s="136"/>
      <c r="EA1153" s="136"/>
      <c r="EB1153" s="136"/>
      <c r="EC1153" s="136"/>
      <c r="ED1153" s="136"/>
      <c r="EE1153" s="136"/>
      <c r="EF1153" s="136"/>
      <c r="EG1153" s="136"/>
      <c r="EH1153" s="136"/>
      <c r="EI1153" s="136"/>
      <c r="EJ1153" s="136"/>
      <c r="EK1153" s="136"/>
      <c r="EL1153" s="136"/>
      <c r="EM1153" s="136"/>
      <c r="EN1153" s="136"/>
      <c r="EO1153" s="136"/>
      <c r="EP1153" s="136"/>
      <c r="EQ1153" s="136"/>
      <c r="ER1153" s="136"/>
      <c r="ES1153" s="136"/>
      <c r="ET1153" s="136"/>
      <c r="EU1153" s="136"/>
      <c r="EV1153" s="136"/>
      <c r="EW1153" s="136"/>
      <c r="EX1153" s="136"/>
      <c r="EY1153" s="136"/>
      <c r="EZ1153" s="136"/>
      <c r="FA1153" s="136"/>
      <c r="FB1153" s="136"/>
      <c r="FC1153" s="136"/>
      <c r="FD1153" s="136"/>
      <c r="FE1153" s="136"/>
      <c r="FF1153" s="136"/>
      <c r="FG1153" s="136"/>
      <c r="FH1153" s="136"/>
      <c r="FI1153" s="136"/>
      <c r="FJ1153" s="136"/>
      <c r="FK1153" s="136"/>
      <c r="FL1153" s="136"/>
      <c r="FM1153" s="136"/>
      <c r="FN1153" s="136"/>
      <c r="FO1153" s="136"/>
      <c r="FP1153" s="136"/>
      <c r="FQ1153" s="136"/>
      <c r="FR1153" s="136"/>
      <c r="FS1153" s="136"/>
      <c r="FT1153" s="136"/>
      <c r="FU1153" s="136"/>
      <c r="FV1153" s="136"/>
      <c r="FW1153" s="136"/>
      <c r="FX1153" s="136"/>
      <c r="FY1153" s="136"/>
      <c r="FZ1153" s="136"/>
      <c r="GA1153" s="136"/>
      <c r="GB1153" s="136"/>
      <c r="GC1153" s="136"/>
      <c r="GD1153" s="136"/>
      <c r="GE1153" s="136"/>
      <c r="GF1153" s="136"/>
      <c r="GG1153" s="136"/>
      <c r="GH1153" s="136"/>
      <c r="GI1153" s="136"/>
      <c r="GJ1153" s="136"/>
      <c r="GK1153" s="136"/>
      <c r="GL1153" s="136"/>
      <c r="GM1153" s="136"/>
      <c r="GN1153" s="136"/>
      <c r="GO1153" s="136"/>
      <c r="GP1153" s="136"/>
      <c r="GQ1153" s="136"/>
      <c r="GR1153" s="136"/>
      <c r="GS1153" s="136"/>
      <c r="GT1153" s="136"/>
      <c r="GU1153" s="136"/>
      <c r="GV1153" s="136"/>
      <c r="GW1153" s="136"/>
      <c r="GX1153" s="136"/>
      <c r="GY1153" s="136"/>
      <c r="GZ1153" s="136"/>
      <c r="HA1153" s="136"/>
      <c r="HB1153" s="136"/>
      <c r="HC1153" s="136"/>
      <c r="HD1153" s="136"/>
      <c r="HE1153" s="136"/>
      <c r="HF1153" s="136"/>
      <c r="HG1153" s="136"/>
      <c r="HH1153" s="136"/>
      <c r="HI1153" s="136"/>
      <c r="HJ1153" s="136"/>
      <c r="HK1153" s="136"/>
      <c r="HL1153" s="136"/>
      <c r="HM1153" s="136"/>
      <c r="HN1153" s="136"/>
      <c r="HO1153" s="136"/>
      <c r="HP1153" s="136"/>
      <c r="HQ1153" s="136"/>
      <c r="HR1153" s="136"/>
      <c r="HS1153" s="136"/>
      <c r="HT1153" s="136"/>
      <c r="HU1153" s="136"/>
      <c r="HV1153" s="136"/>
      <c r="HW1153" s="136"/>
      <c r="HX1153" s="136"/>
      <c r="HY1153" s="136"/>
      <c r="HZ1153" s="136"/>
      <c r="IA1153" s="136"/>
      <c r="IB1153" s="136"/>
      <c r="IC1153" s="136"/>
      <c r="ID1153" s="136"/>
      <c r="IE1153" s="136"/>
      <c r="IF1153" s="136"/>
      <c r="IG1153" s="136"/>
    </row>
    <row r="1154" spans="1:241" ht="15" customHeight="1" x14ac:dyDescent="0.25">
      <c r="A1154" s="197" t="s">
        <v>706</v>
      </c>
      <c r="B1154" s="205">
        <v>15029734</v>
      </c>
      <c r="C1154" s="205">
        <v>3097632</v>
      </c>
      <c r="D1154" s="205">
        <v>935641</v>
      </c>
      <c r="E1154" s="205">
        <v>1357189</v>
      </c>
      <c r="F1154" s="205">
        <v>2418138</v>
      </c>
      <c r="G1154" s="205">
        <v>435065</v>
      </c>
      <c r="H1154" s="242">
        <v>23273399</v>
      </c>
      <c r="I1154" s="136"/>
      <c r="J1154" s="197" t="s">
        <v>473</v>
      </c>
      <c r="K1154" s="205">
        <v>4810100</v>
      </c>
      <c r="L1154" s="205">
        <v>1792071</v>
      </c>
      <c r="M1154" s="205">
        <v>732930</v>
      </c>
      <c r="N1154" s="205">
        <v>1062508</v>
      </c>
      <c r="O1154" s="205">
        <v>2282389</v>
      </c>
      <c r="P1154" s="205">
        <v>228064</v>
      </c>
      <c r="Q1154" s="242">
        <v>10908062</v>
      </c>
      <c r="R1154" s="136"/>
      <c r="S1154" s="136"/>
      <c r="T1154" s="136"/>
      <c r="U1154" s="136"/>
      <c r="V1154" s="136"/>
      <c r="W1154" s="136"/>
      <c r="X1154" s="136"/>
      <c r="Y1154" s="136"/>
      <c r="Z1154" s="136"/>
      <c r="AA1154" s="136"/>
      <c r="AB1154" s="136"/>
      <c r="AC1154" s="136"/>
      <c r="AD1154" s="136"/>
      <c r="AE1154" s="136"/>
      <c r="AF1154" s="136"/>
      <c r="AG1154" s="136"/>
      <c r="AH1154" s="136"/>
      <c r="AI1154" s="136"/>
      <c r="AJ1154" s="136"/>
      <c r="AK1154" s="136"/>
      <c r="AL1154" s="136"/>
      <c r="AM1154" s="136"/>
      <c r="AN1154" s="136"/>
      <c r="AO1154" s="136"/>
      <c r="AP1154" s="136"/>
      <c r="AQ1154" s="136"/>
      <c r="AR1154" s="136"/>
      <c r="AS1154" s="136"/>
      <c r="AT1154" s="136"/>
      <c r="AU1154" s="136"/>
      <c r="AV1154" s="136"/>
      <c r="AW1154" s="136"/>
      <c r="AX1154" s="136"/>
      <c r="AY1154" s="136"/>
      <c r="AZ1154" s="136"/>
      <c r="BA1154" s="136"/>
      <c r="BB1154" s="136"/>
      <c r="BC1154" s="136"/>
      <c r="BD1154" s="136"/>
      <c r="BE1154" s="136"/>
      <c r="BF1154" s="136"/>
      <c r="BG1154" s="136"/>
      <c r="BH1154" s="136"/>
      <c r="BI1154" s="136"/>
      <c r="BJ1154" s="136"/>
      <c r="BK1154" s="136"/>
      <c r="BL1154" s="136"/>
      <c r="BM1154" s="136"/>
      <c r="BN1154" s="136"/>
      <c r="BO1154" s="136"/>
      <c r="BP1154" s="136"/>
      <c r="BQ1154" s="136"/>
      <c r="BR1154" s="136"/>
      <c r="BS1154" s="136"/>
      <c r="BT1154" s="136"/>
      <c r="BU1154" s="136"/>
      <c r="BV1154" s="136"/>
      <c r="BW1154" s="136"/>
      <c r="BX1154" s="136"/>
      <c r="BY1154" s="136"/>
      <c r="BZ1154" s="136"/>
      <c r="CA1154" s="136"/>
      <c r="CB1154" s="136"/>
      <c r="CC1154" s="136"/>
      <c r="CD1154" s="136"/>
      <c r="CE1154" s="136"/>
      <c r="CF1154" s="136"/>
      <c r="CG1154" s="136"/>
      <c r="CH1154" s="136"/>
      <c r="CI1154" s="136"/>
      <c r="CJ1154" s="136"/>
      <c r="CK1154" s="136"/>
      <c r="CL1154" s="136"/>
      <c r="CM1154" s="136"/>
      <c r="CN1154" s="136"/>
      <c r="CO1154" s="136"/>
      <c r="CP1154" s="136"/>
      <c r="CQ1154" s="136"/>
      <c r="CR1154" s="136"/>
      <c r="CS1154" s="136"/>
      <c r="CT1154" s="136"/>
      <c r="CU1154" s="136"/>
      <c r="CV1154" s="136"/>
      <c r="CW1154" s="136"/>
      <c r="CX1154" s="136"/>
      <c r="CY1154" s="136"/>
      <c r="CZ1154" s="136"/>
      <c r="DA1154" s="136"/>
      <c r="DB1154" s="136"/>
      <c r="DC1154" s="136"/>
      <c r="DD1154" s="136"/>
      <c r="DE1154" s="136"/>
      <c r="DF1154" s="136"/>
      <c r="DG1154" s="136"/>
      <c r="DH1154" s="136"/>
      <c r="DI1154" s="136"/>
      <c r="DJ1154" s="136"/>
      <c r="DK1154" s="136"/>
      <c r="DL1154" s="136"/>
      <c r="DM1154" s="136"/>
      <c r="DN1154" s="136"/>
      <c r="DO1154" s="136"/>
      <c r="DP1154" s="136"/>
      <c r="DQ1154" s="136"/>
      <c r="DR1154" s="136"/>
      <c r="DS1154" s="136"/>
      <c r="DT1154" s="136"/>
      <c r="DU1154" s="136"/>
      <c r="DV1154" s="136"/>
      <c r="DW1154" s="136"/>
      <c r="DX1154" s="136"/>
      <c r="DY1154" s="136"/>
      <c r="DZ1154" s="136"/>
      <c r="EA1154" s="136"/>
      <c r="EB1154" s="136"/>
      <c r="EC1154" s="136"/>
      <c r="ED1154" s="136"/>
      <c r="EE1154" s="136"/>
      <c r="EF1154" s="136"/>
      <c r="EG1154" s="136"/>
      <c r="EH1154" s="136"/>
      <c r="EI1154" s="136"/>
      <c r="EJ1154" s="136"/>
      <c r="EK1154" s="136"/>
      <c r="EL1154" s="136"/>
      <c r="EM1154" s="136"/>
      <c r="EN1154" s="136"/>
      <c r="EO1154" s="136"/>
      <c r="EP1154" s="136"/>
      <c r="EQ1154" s="136"/>
      <c r="ER1154" s="136"/>
      <c r="ES1154" s="136"/>
      <c r="ET1154" s="136"/>
      <c r="EU1154" s="136"/>
      <c r="EV1154" s="136"/>
      <c r="EW1154" s="136"/>
      <c r="EX1154" s="136"/>
      <c r="EY1154" s="136"/>
      <c r="EZ1154" s="136"/>
      <c r="FA1154" s="136"/>
      <c r="FB1154" s="136"/>
      <c r="FC1154" s="136"/>
      <c r="FD1154" s="136"/>
      <c r="FE1154" s="136"/>
      <c r="FF1154" s="136"/>
      <c r="FG1154" s="136"/>
      <c r="FH1154" s="136"/>
      <c r="FI1154" s="136"/>
      <c r="FJ1154" s="136"/>
      <c r="FK1154" s="136"/>
      <c r="FL1154" s="136"/>
      <c r="FM1154" s="136"/>
      <c r="FN1154" s="136"/>
      <c r="FO1154" s="136"/>
      <c r="FP1154" s="136"/>
      <c r="FQ1154" s="136"/>
      <c r="FR1154" s="136"/>
      <c r="FS1154" s="136"/>
      <c r="FT1154" s="136"/>
      <c r="FU1154" s="136"/>
      <c r="FV1154" s="136"/>
      <c r="FW1154" s="136"/>
      <c r="FX1154" s="136"/>
      <c r="FY1154" s="136"/>
      <c r="FZ1154" s="136"/>
      <c r="GA1154" s="136"/>
      <c r="GB1154" s="136"/>
      <c r="GC1154" s="136"/>
      <c r="GD1154" s="136"/>
      <c r="GE1154" s="136"/>
      <c r="GF1154" s="136"/>
      <c r="GG1154" s="136"/>
      <c r="GH1154" s="136"/>
      <c r="GI1154" s="136"/>
      <c r="GJ1154" s="136"/>
      <c r="GK1154" s="136"/>
      <c r="GL1154" s="136"/>
      <c r="GM1154" s="136"/>
      <c r="GN1154" s="136"/>
      <c r="GO1154" s="136"/>
      <c r="GP1154" s="136"/>
      <c r="GQ1154" s="136"/>
      <c r="GR1154" s="136"/>
      <c r="GS1154" s="136"/>
      <c r="GT1154" s="136"/>
      <c r="GU1154" s="136"/>
      <c r="GV1154" s="136"/>
      <c r="GW1154" s="136"/>
      <c r="GX1154" s="136"/>
      <c r="GY1154" s="136"/>
      <c r="GZ1154" s="136"/>
      <c r="HA1154" s="136"/>
      <c r="HB1154" s="136"/>
      <c r="HC1154" s="136"/>
      <c r="HD1154" s="136"/>
      <c r="HE1154" s="136"/>
      <c r="HF1154" s="136"/>
      <c r="HG1154" s="136"/>
      <c r="HH1154" s="136"/>
      <c r="HI1154" s="136"/>
      <c r="HJ1154" s="136"/>
      <c r="HK1154" s="136"/>
      <c r="HL1154" s="136"/>
      <c r="HM1154" s="136"/>
      <c r="HN1154" s="136"/>
      <c r="HO1154" s="136"/>
      <c r="HP1154" s="136"/>
      <c r="HQ1154" s="136"/>
      <c r="HR1154" s="136"/>
      <c r="HS1154" s="136"/>
      <c r="HT1154" s="136"/>
      <c r="HU1154" s="136"/>
      <c r="HV1154" s="136"/>
      <c r="HW1154" s="136"/>
      <c r="HX1154" s="136"/>
      <c r="HY1154" s="136"/>
      <c r="HZ1154" s="136"/>
      <c r="IA1154" s="136"/>
      <c r="IB1154" s="136"/>
      <c r="IC1154" s="136"/>
      <c r="ID1154" s="136"/>
      <c r="IE1154" s="136"/>
      <c r="IF1154" s="136"/>
      <c r="IG1154" s="136"/>
    </row>
    <row r="1155" spans="1:241" ht="15" customHeight="1" x14ac:dyDescent="0.25">
      <c r="A1155" s="197" t="s">
        <v>431</v>
      </c>
      <c r="B1155" s="205">
        <v>6781550</v>
      </c>
      <c r="C1155" s="205">
        <v>2016923</v>
      </c>
      <c r="D1155" s="205">
        <v>561033</v>
      </c>
      <c r="E1155" s="205">
        <v>1319254</v>
      </c>
      <c r="F1155" s="205">
        <v>2513634</v>
      </c>
      <c r="G1155" s="205">
        <v>267966</v>
      </c>
      <c r="H1155" s="242">
        <v>13460360</v>
      </c>
      <c r="I1155" s="136"/>
      <c r="J1155" s="197" t="s">
        <v>474</v>
      </c>
      <c r="K1155" s="205">
        <v>5501373</v>
      </c>
      <c r="L1155" s="205">
        <v>2051316</v>
      </c>
      <c r="M1155" s="205">
        <v>858579</v>
      </c>
      <c r="N1155" s="205">
        <v>1367265</v>
      </c>
      <c r="O1155" s="205">
        <v>2356872</v>
      </c>
      <c r="P1155" s="205">
        <v>308738</v>
      </c>
      <c r="Q1155" s="242">
        <v>12444143</v>
      </c>
      <c r="R1155" s="136"/>
      <c r="S1155" s="136"/>
      <c r="T1155" s="136"/>
      <c r="U1155" s="136"/>
      <c r="V1155" s="136"/>
      <c r="W1155" s="136"/>
      <c r="X1155" s="136"/>
      <c r="Y1155" s="136"/>
      <c r="Z1155" s="136"/>
      <c r="AA1155" s="136"/>
      <c r="AB1155" s="136"/>
      <c r="AC1155" s="136"/>
      <c r="AD1155" s="136"/>
      <c r="AE1155" s="136"/>
      <c r="AF1155" s="136"/>
      <c r="AG1155" s="136"/>
      <c r="AH1155" s="136"/>
      <c r="AI1155" s="136"/>
      <c r="AJ1155" s="136"/>
      <c r="AK1155" s="136"/>
      <c r="AL1155" s="136"/>
      <c r="AM1155" s="136"/>
      <c r="AN1155" s="136"/>
      <c r="AO1155" s="136"/>
      <c r="AP1155" s="136"/>
      <c r="AQ1155" s="136"/>
      <c r="AR1155" s="136"/>
      <c r="AS1155" s="136"/>
      <c r="AT1155" s="136"/>
      <c r="AU1155" s="136"/>
      <c r="AV1155" s="136"/>
      <c r="AW1155" s="136"/>
      <c r="AX1155" s="136"/>
      <c r="AY1155" s="136"/>
      <c r="AZ1155" s="136"/>
      <c r="BA1155" s="136"/>
      <c r="BB1155" s="136"/>
      <c r="BC1155" s="136"/>
      <c r="BD1155" s="136"/>
      <c r="BE1155" s="136"/>
      <c r="BF1155" s="136"/>
      <c r="BG1155" s="136"/>
      <c r="BH1155" s="136"/>
      <c r="BI1155" s="136"/>
      <c r="BJ1155" s="136"/>
      <c r="BK1155" s="136"/>
      <c r="BL1155" s="136"/>
      <c r="BM1155" s="136"/>
      <c r="BN1155" s="136"/>
      <c r="BO1155" s="136"/>
      <c r="BP1155" s="136"/>
      <c r="BQ1155" s="136"/>
      <c r="BR1155" s="136"/>
      <c r="BS1155" s="136"/>
      <c r="BT1155" s="136"/>
      <c r="BU1155" s="136"/>
      <c r="BV1155" s="136"/>
      <c r="BW1155" s="136"/>
      <c r="BX1155" s="136"/>
      <c r="BY1155" s="136"/>
      <c r="BZ1155" s="136"/>
      <c r="CA1155" s="136"/>
      <c r="CB1155" s="136"/>
      <c r="CC1155" s="136"/>
      <c r="CD1155" s="136"/>
      <c r="CE1155" s="136"/>
      <c r="CF1155" s="136"/>
      <c r="CG1155" s="136"/>
      <c r="CH1155" s="136"/>
      <c r="CI1155" s="136"/>
      <c r="CJ1155" s="136"/>
      <c r="CK1155" s="136"/>
      <c r="CL1155" s="136"/>
      <c r="CM1155" s="136"/>
      <c r="CN1155" s="136"/>
      <c r="CO1155" s="136"/>
      <c r="CP1155" s="136"/>
      <c r="CQ1155" s="136"/>
      <c r="CR1155" s="136"/>
      <c r="CS1155" s="136"/>
      <c r="CT1155" s="136"/>
      <c r="CU1155" s="136"/>
      <c r="CV1155" s="136"/>
      <c r="CW1155" s="136"/>
      <c r="CX1155" s="136"/>
      <c r="CY1155" s="136"/>
      <c r="CZ1155" s="136"/>
      <c r="DA1155" s="136"/>
      <c r="DB1155" s="136"/>
      <c r="DC1155" s="136"/>
      <c r="DD1155" s="136"/>
      <c r="DE1155" s="136"/>
      <c r="DF1155" s="136"/>
      <c r="DG1155" s="136"/>
      <c r="DH1155" s="136"/>
      <c r="DI1155" s="136"/>
      <c r="DJ1155" s="136"/>
      <c r="DK1155" s="136"/>
      <c r="DL1155" s="136"/>
      <c r="DM1155" s="136"/>
      <c r="DN1155" s="136"/>
      <c r="DO1155" s="136"/>
      <c r="DP1155" s="136"/>
      <c r="DQ1155" s="136"/>
      <c r="DR1155" s="136"/>
      <c r="DS1155" s="136"/>
      <c r="DT1155" s="136"/>
      <c r="DU1155" s="136"/>
      <c r="DV1155" s="136"/>
      <c r="DW1155" s="136"/>
      <c r="DX1155" s="136"/>
      <c r="DY1155" s="136"/>
      <c r="DZ1155" s="136"/>
      <c r="EA1155" s="136"/>
      <c r="EB1155" s="136"/>
      <c r="EC1155" s="136"/>
      <c r="ED1155" s="136"/>
      <c r="EE1155" s="136"/>
      <c r="EF1155" s="136"/>
      <c r="EG1155" s="136"/>
      <c r="EH1155" s="136"/>
      <c r="EI1155" s="136"/>
      <c r="EJ1155" s="136"/>
      <c r="EK1155" s="136"/>
      <c r="EL1155" s="136"/>
      <c r="EM1155" s="136"/>
      <c r="EN1155" s="136"/>
      <c r="EO1155" s="136"/>
      <c r="EP1155" s="136"/>
      <c r="EQ1155" s="136"/>
      <c r="ER1155" s="136"/>
      <c r="ES1155" s="136"/>
      <c r="ET1155" s="136"/>
      <c r="EU1155" s="136"/>
      <c r="EV1155" s="136"/>
      <c r="EW1155" s="136"/>
      <c r="EX1155" s="136"/>
      <c r="EY1155" s="136"/>
      <c r="EZ1155" s="136"/>
      <c r="FA1155" s="136"/>
      <c r="FB1155" s="136"/>
      <c r="FC1155" s="136"/>
      <c r="FD1155" s="136"/>
      <c r="FE1155" s="136"/>
      <c r="FF1155" s="136"/>
      <c r="FG1155" s="136"/>
      <c r="FH1155" s="136"/>
      <c r="FI1155" s="136"/>
      <c r="FJ1155" s="136"/>
      <c r="FK1155" s="136"/>
      <c r="FL1155" s="136"/>
      <c r="FM1155" s="136"/>
      <c r="FN1155" s="136"/>
      <c r="FO1155" s="136"/>
      <c r="FP1155" s="136"/>
      <c r="FQ1155" s="136"/>
      <c r="FR1155" s="136"/>
      <c r="FS1155" s="136"/>
      <c r="FT1155" s="136"/>
      <c r="FU1155" s="136"/>
      <c r="FV1155" s="136"/>
      <c r="FW1155" s="136"/>
      <c r="FX1155" s="136"/>
      <c r="FY1155" s="136"/>
      <c r="FZ1155" s="136"/>
      <c r="GA1155" s="136"/>
      <c r="GB1155" s="136"/>
      <c r="GC1155" s="136"/>
      <c r="GD1155" s="136"/>
      <c r="GE1155" s="136"/>
      <c r="GF1155" s="136"/>
      <c r="GG1155" s="136"/>
      <c r="GH1155" s="136"/>
      <c r="GI1155" s="136"/>
      <c r="GJ1155" s="136"/>
      <c r="GK1155" s="136"/>
      <c r="GL1155" s="136"/>
      <c r="GM1155" s="136"/>
      <c r="GN1155" s="136"/>
      <c r="GO1155" s="136"/>
      <c r="GP1155" s="136"/>
      <c r="GQ1155" s="136"/>
      <c r="GR1155" s="136"/>
      <c r="GS1155" s="136"/>
      <c r="GT1155" s="136"/>
      <c r="GU1155" s="136"/>
      <c r="GV1155" s="136"/>
      <c r="GW1155" s="136"/>
      <c r="GX1155" s="136"/>
      <c r="GY1155" s="136"/>
      <c r="GZ1155" s="136"/>
      <c r="HA1155" s="136"/>
      <c r="HB1155" s="136"/>
      <c r="HC1155" s="136"/>
      <c r="HD1155" s="136"/>
      <c r="HE1155" s="136"/>
      <c r="HF1155" s="136"/>
      <c r="HG1155" s="136"/>
      <c r="HH1155" s="136"/>
      <c r="HI1155" s="136"/>
      <c r="HJ1155" s="136"/>
      <c r="HK1155" s="136"/>
      <c r="HL1155" s="136"/>
      <c r="HM1155" s="136"/>
      <c r="HN1155" s="136"/>
      <c r="HO1155" s="136"/>
      <c r="HP1155" s="136"/>
      <c r="HQ1155" s="136"/>
      <c r="HR1155" s="136"/>
      <c r="HS1155" s="136"/>
      <c r="HT1155" s="136"/>
      <c r="HU1155" s="136"/>
      <c r="HV1155" s="136"/>
      <c r="HW1155" s="136"/>
      <c r="HX1155" s="136"/>
      <c r="HY1155" s="136"/>
      <c r="HZ1155" s="136"/>
      <c r="IA1155" s="136"/>
      <c r="IB1155" s="136"/>
      <c r="IC1155" s="136"/>
      <c r="ID1155" s="136"/>
      <c r="IE1155" s="136"/>
      <c r="IF1155" s="136"/>
      <c r="IG1155" s="136"/>
    </row>
    <row r="1156" spans="1:241" ht="15" customHeight="1" x14ac:dyDescent="0.25">
      <c r="A1156" s="197" t="s">
        <v>432</v>
      </c>
      <c r="B1156" s="205">
        <v>7358797</v>
      </c>
      <c r="C1156" s="205">
        <v>2260388</v>
      </c>
      <c r="D1156" s="205">
        <v>676495</v>
      </c>
      <c r="E1156" s="205">
        <v>1547175</v>
      </c>
      <c r="F1156" s="205">
        <v>2548336</v>
      </c>
      <c r="G1156" s="205">
        <v>281649</v>
      </c>
      <c r="H1156" s="242">
        <v>14672840</v>
      </c>
      <c r="I1156" s="136"/>
      <c r="J1156" s="197" t="s">
        <v>475</v>
      </c>
      <c r="K1156" s="205">
        <v>4811132</v>
      </c>
      <c r="L1156" s="205">
        <v>2096854</v>
      </c>
      <c r="M1156" s="205">
        <v>811992</v>
      </c>
      <c r="N1156" s="205">
        <v>1651646</v>
      </c>
      <c r="O1156" s="205">
        <v>2131278</v>
      </c>
      <c r="P1156" s="205">
        <v>286664</v>
      </c>
      <c r="Q1156" s="242">
        <v>11789566</v>
      </c>
      <c r="R1156" s="136"/>
      <c r="S1156" s="136"/>
      <c r="T1156" s="136"/>
      <c r="U1156" s="136"/>
      <c r="V1156" s="136"/>
      <c r="W1156" s="136"/>
      <c r="X1156" s="136"/>
      <c r="Y1156" s="136"/>
      <c r="Z1156" s="136"/>
      <c r="AA1156" s="136"/>
      <c r="AB1156" s="136"/>
      <c r="AC1156" s="136"/>
      <c r="AD1156" s="136"/>
      <c r="AE1156" s="136"/>
      <c r="AF1156" s="136"/>
      <c r="AG1156" s="136"/>
      <c r="AH1156" s="136"/>
      <c r="AI1156" s="136"/>
      <c r="AJ1156" s="136"/>
      <c r="AK1156" s="136"/>
      <c r="AL1156" s="136"/>
      <c r="AM1156" s="136"/>
      <c r="AN1156" s="136"/>
      <c r="AO1156" s="136"/>
      <c r="AP1156" s="136"/>
      <c r="AQ1156" s="136"/>
      <c r="AR1156" s="136"/>
      <c r="AS1156" s="136"/>
      <c r="AT1156" s="136"/>
      <c r="AU1156" s="136"/>
      <c r="AV1156" s="136"/>
      <c r="AW1156" s="136"/>
      <c r="AX1156" s="136"/>
      <c r="AY1156" s="136"/>
      <c r="AZ1156" s="136"/>
      <c r="BA1156" s="136"/>
      <c r="BB1156" s="136"/>
      <c r="BC1156" s="136"/>
      <c r="BD1156" s="136"/>
      <c r="BE1156" s="136"/>
      <c r="BF1156" s="136"/>
      <c r="BG1156" s="136"/>
      <c r="BH1156" s="136"/>
      <c r="BI1156" s="136"/>
      <c r="BJ1156" s="136"/>
      <c r="BK1156" s="136"/>
      <c r="BL1156" s="136"/>
      <c r="BM1156" s="136"/>
      <c r="BN1156" s="136"/>
      <c r="BO1156" s="136"/>
      <c r="BP1156" s="136"/>
      <c r="BQ1156" s="136"/>
      <c r="BR1156" s="136"/>
      <c r="BS1156" s="136"/>
      <c r="BT1156" s="136"/>
      <c r="BU1156" s="136"/>
      <c r="BV1156" s="136"/>
      <c r="BW1156" s="136"/>
      <c r="BX1156" s="136"/>
      <c r="BY1156" s="136"/>
      <c r="BZ1156" s="136"/>
      <c r="CA1156" s="136"/>
      <c r="CB1156" s="136"/>
      <c r="CC1156" s="136"/>
      <c r="CD1156" s="136"/>
      <c r="CE1156" s="136"/>
      <c r="CF1156" s="136"/>
      <c r="CG1156" s="136"/>
      <c r="CH1156" s="136"/>
      <c r="CI1156" s="136"/>
      <c r="CJ1156" s="136"/>
      <c r="CK1156" s="136"/>
      <c r="CL1156" s="136"/>
      <c r="CM1156" s="136"/>
      <c r="CN1156" s="136"/>
      <c r="CO1156" s="136"/>
      <c r="CP1156" s="136"/>
      <c r="CQ1156" s="136"/>
      <c r="CR1156" s="136"/>
      <c r="CS1156" s="136"/>
      <c r="CT1156" s="136"/>
      <c r="CU1156" s="136"/>
      <c r="CV1156" s="136"/>
      <c r="CW1156" s="136"/>
      <c r="CX1156" s="136"/>
      <c r="CY1156" s="136"/>
      <c r="CZ1156" s="136"/>
      <c r="DA1156" s="136"/>
      <c r="DB1156" s="136"/>
      <c r="DC1156" s="136"/>
      <c r="DD1156" s="136"/>
      <c r="DE1156" s="136"/>
      <c r="DF1156" s="136"/>
      <c r="DG1156" s="136"/>
      <c r="DH1156" s="136"/>
      <c r="DI1156" s="136"/>
      <c r="DJ1156" s="136"/>
      <c r="DK1156" s="136"/>
      <c r="DL1156" s="136"/>
      <c r="DM1156" s="136"/>
      <c r="DN1156" s="136"/>
      <c r="DO1156" s="136"/>
      <c r="DP1156" s="136"/>
      <c r="DQ1156" s="136"/>
      <c r="DR1156" s="136"/>
      <c r="DS1156" s="136"/>
      <c r="DT1156" s="136"/>
      <c r="DU1156" s="136"/>
      <c r="DV1156" s="136"/>
      <c r="DW1156" s="136"/>
      <c r="DX1156" s="136"/>
      <c r="DY1156" s="136"/>
      <c r="DZ1156" s="136"/>
      <c r="EA1156" s="136"/>
      <c r="EB1156" s="136"/>
      <c r="EC1156" s="136"/>
      <c r="ED1156" s="136"/>
      <c r="EE1156" s="136"/>
      <c r="EF1156" s="136"/>
      <c r="EG1156" s="136"/>
      <c r="EH1156" s="136"/>
      <c r="EI1156" s="136"/>
      <c r="EJ1156" s="136"/>
      <c r="EK1156" s="136"/>
      <c r="EL1156" s="136"/>
      <c r="EM1156" s="136"/>
      <c r="EN1156" s="136"/>
      <c r="EO1156" s="136"/>
      <c r="EP1156" s="136"/>
      <c r="EQ1156" s="136"/>
      <c r="ER1156" s="136"/>
      <c r="ES1156" s="136"/>
      <c r="ET1156" s="136"/>
      <c r="EU1156" s="136"/>
      <c r="EV1156" s="136"/>
      <c r="EW1156" s="136"/>
      <c r="EX1156" s="136"/>
      <c r="EY1156" s="136"/>
      <c r="EZ1156" s="136"/>
      <c r="FA1156" s="136"/>
      <c r="FB1156" s="136"/>
      <c r="FC1156" s="136"/>
      <c r="FD1156" s="136"/>
      <c r="FE1156" s="136"/>
      <c r="FF1156" s="136"/>
      <c r="FG1156" s="136"/>
      <c r="FH1156" s="136"/>
      <c r="FI1156" s="136"/>
      <c r="FJ1156" s="136"/>
      <c r="FK1156" s="136"/>
      <c r="FL1156" s="136"/>
      <c r="FM1156" s="136"/>
      <c r="FN1156" s="136"/>
      <c r="FO1156" s="136"/>
      <c r="FP1156" s="136"/>
      <c r="FQ1156" s="136"/>
      <c r="FR1156" s="136"/>
      <c r="FS1156" s="136"/>
      <c r="FT1156" s="136"/>
      <c r="FU1156" s="136"/>
      <c r="FV1156" s="136"/>
      <c r="FW1156" s="136"/>
      <c r="FX1156" s="136"/>
      <c r="FY1156" s="136"/>
      <c r="FZ1156" s="136"/>
      <c r="GA1156" s="136"/>
      <c r="GB1156" s="136"/>
      <c r="GC1156" s="136"/>
      <c r="GD1156" s="136"/>
      <c r="GE1156" s="136"/>
      <c r="GF1156" s="136"/>
      <c r="GG1156" s="136"/>
      <c r="GH1156" s="136"/>
      <c r="GI1156" s="136"/>
      <c r="GJ1156" s="136"/>
      <c r="GK1156" s="136"/>
      <c r="GL1156" s="136"/>
      <c r="GM1156" s="136"/>
      <c r="GN1156" s="136"/>
      <c r="GO1156" s="136"/>
      <c r="GP1156" s="136"/>
      <c r="GQ1156" s="136"/>
      <c r="GR1156" s="136"/>
      <c r="GS1156" s="136"/>
      <c r="GT1156" s="136"/>
      <c r="GU1156" s="136"/>
      <c r="GV1156" s="136"/>
      <c r="GW1156" s="136"/>
      <c r="GX1156" s="136"/>
      <c r="GY1156" s="136"/>
      <c r="GZ1156" s="136"/>
      <c r="HA1156" s="136"/>
      <c r="HB1156" s="136"/>
      <c r="HC1156" s="136"/>
      <c r="HD1156" s="136"/>
      <c r="HE1156" s="136"/>
      <c r="HF1156" s="136"/>
      <c r="HG1156" s="136"/>
      <c r="HH1156" s="136"/>
      <c r="HI1156" s="136"/>
      <c r="HJ1156" s="136"/>
      <c r="HK1156" s="136"/>
      <c r="HL1156" s="136"/>
      <c r="HM1156" s="136"/>
      <c r="HN1156" s="136"/>
      <c r="HO1156" s="136"/>
      <c r="HP1156" s="136"/>
      <c r="HQ1156" s="136"/>
      <c r="HR1156" s="136"/>
      <c r="HS1156" s="136"/>
      <c r="HT1156" s="136"/>
      <c r="HU1156" s="136"/>
      <c r="HV1156" s="136"/>
      <c r="HW1156" s="136"/>
      <c r="HX1156" s="136"/>
      <c r="HY1156" s="136"/>
      <c r="HZ1156" s="136"/>
      <c r="IA1156" s="136"/>
      <c r="IB1156" s="136"/>
      <c r="IC1156" s="136"/>
      <c r="ID1156" s="136"/>
      <c r="IE1156" s="136"/>
      <c r="IF1156" s="136"/>
      <c r="IG1156" s="136"/>
    </row>
    <row r="1157" spans="1:241" ht="15" customHeight="1" x14ac:dyDescent="0.25">
      <c r="A1157" s="197" t="s">
        <v>433</v>
      </c>
      <c r="B1157" s="205">
        <v>6009131</v>
      </c>
      <c r="C1157" s="205">
        <v>2112045</v>
      </c>
      <c r="D1157" s="205">
        <v>651600</v>
      </c>
      <c r="E1157" s="205">
        <v>1494097</v>
      </c>
      <c r="F1157" s="205">
        <v>2779479</v>
      </c>
      <c r="G1157" s="205">
        <v>323874</v>
      </c>
      <c r="H1157" s="242">
        <v>13370226</v>
      </c>
      <c r="I1157" s="136"/>
      <c r="J1157" s="197" t="s">
        <v>716</v>
      </c>
      <c r="K1157" s="205">
        <v>4077995</v>
      </c>
      <c r="L1157" s="205">
        <v>1802321</v>
      </c>
      <c r="M1157" s="205">
        <v>734619</v>
      </c>
      <c r="N1157" s="205">
        <v>1561700</v>
      </c>
      <c r="O1157" s="205">
        <v>1886118</v>
      </c>
      <c r="P1157" s="205">
        <v>333191</v>
      </c>
      <c r="Q1157" s="242">
        <v>10395944</v>
      </c>
      <c r="R1157" s="136"/>
      <c r="S1157" s="136"/>
      <c r="T1157" s="136"/>
      <c r="U1157" s="136"/>
      <c r="V1157" s="136"/>
      <c r="W1157" s="136"/>
      <c r="X1157" s="136"/>
      <c r="Y1157" s="136"/>
      <c r="Z1157" s="136"/>
      <c r="AA1157" s="136"/>
      <c r="AB1157" s="136"/>
      <c r="AC1157" s="136"/>
      <c r="AD1157" s="136"/>
      <c r="AE1157" s="136"/>
      <c r="AF1157" s="136"/>
      <c r="AG1157" s="136"/>
      <c r="AH1157" s="136"/>
      <c r="AI1157" s="136"/>
      <c r="AJ1157" s="136"/>
      <c r="AK1157" s="136"/>
      <c r="AL1157" s="136"/>
      <c r="AM1157" s="136"/>
      <c r="AN1157" s="136"/>
      <c r="AO1157" s="136"/>
      <c r="AP1157" s="136"/>
      <c r="AQ1157" s="136"/>
      <c r="AR1157" s="136"/>
      <c r="AS1157" s="136"/>
      <c r="AT1157" s="136"/>
      <c r="AU1157" s="136"/>
      <c r="AV1157" s="136"/>
      <c r="AW1157" s="136"/>
      <c r="AX1157" s="136"/>
      <c r="AY1157" s="136"/>
      <c r="AZ1157" s="136"/>
      <c r="BA1157" s="136"/>
      <c r="BB1157" s="136"/>
      <c r="BC1157" s="136"/>
      <c r="BD1157" s="136"/>
      <c r="BE1157" s="136"/>
      <c r="BF1157" s="136"/>
      <c r="BG1157" s="136"/>
      <c r="BH1157" s="136"/>
      <c r="BI1157" s="136"/>
      <c r="BJ1157" s="136"/>
      <c r="BK1157" s="136"/>
      <c r="BL1157" s="136"/>
      <c r="BM1157" s="136"/>
      <c r="BN1157" s="136"/>
      <c r="BO1157" s="136"/>
      <c r="BP1157" s="136"/>
      <c r="BQ1157" s="136"/>
      <c r="BR1157" s="136"/>
      <c r="BS1157" s="136"/>
      <c r="BT1157" s="136"/>
      <c r="BU1157" s="136"/>
      <c r="BV1157" s="136"/>
      <c r="BW1157" s="136"/>
      <c r="BX1157" s="136"/>
      <c r="BY1157" s="136"/>
      <c r="BZ1157" s="136"/>
      <c r="CA1157" s="136"/>
      <c r="CB1157" s="136"/>
      <c r="CC1157" s="136"/>
      <c r="CD1157" s="136"/>
      <c r="CE1157" s="136"/>
      <c r="CF1157" s="136"/>
      <c r="CG1157" s="136"/>
      <c r="CH1157" s="136"/>
      <c r="CI1157" s="136"/>
      <c r="CJ1157" s="136"/>
      <c r="CK1157" s="136"/>
      <c r="CL1157" s="136"/>
      <c r="CM1157" s="136"/>
      <c r="CN1157" s="136"/>
      <c r="CO1157" s="136"/>
      <c r="CP1157" s="136"/>
      <c r="CQ1157" s="136"/>
      <c r="CR1157" s="136"/>
      <c r="CS1157" s="136"/>
      <c r="CT1157" s="136"/>
      <c r="CU1157" s="136"/>
      <c r="CV1157" s="136"/>
      <c r="CW1157" s="136"/>
      <c r="CX1157" s="136"/>
      <c r="CY1157" s="136"/>
      <c r="CZ1157" s="136"/>
      <c r="DA1157" s="136"/>
      <c r="DB1157" s="136"/>
      <c r="DC1157" s="136"/>
      <c r="DD1157" s="136"/>
      <c r="DE1157" s="136"/>
      <c r="DF1157" s="136"/>
      <c r="DG1157" s="136"/>
      <c r="DH1157" s="136"/>
      <c r="DI1157" s="136"/>
      <c r="DJ1157" s="136"/>
      <c r="DK1157" s="136"/>
      <c r="DL1157" s="136"/>
      <c r="DM1157" s="136"/>
      <c r="DN1157" s="136"/>
      <c r="DO1157" s="136"/>
      <c r="DP1157" s="136"/>
      <c r="DQ1157" s="136"/>
      <c r="DR1157" s="136"/>
      <c r="DS1157" s="136"/>
      <c r="DT1157" s="136"/>
      <c r="DU1157" s="136"/>
      <c r="DV1157" s="136"/>
      <c r="DW1157" s="136"/>
      <c r="DX1157" s="136"/>
      <c r="DY1157" s="136"/>
      <c r="DZ1157" s="136"/>
      <c r="EA1157" s="136"/>
      <c r="EB1157" s="136"/>
      <c r="EC1157" s="136"/>
      <c r="ED1157" s="136"/>
      <c r="EE1157" s="136"/>
      <c r="EF1157" s="136"/>
      <c r="EG1157" s="136"/>
      <c r="EH1157" s="136"/>
      <c r="EI1157" s="136"/>
      <c r="EJ1157" s="136"/>
      <c r="EK1157" s="136"/>
      <c r="EL1157" s="136"/>
      <c r="EM1157" s="136"/>
      <c r="EN1157" s="136"/>
      <c r="EO1157" s="136"/>
      <c r="EP1157" s="136"/>
      <c r="EQ1157" s="136"/>
      <c r="ER1157" s="136"/>
      <c r="ES1157" s="136"/>
      <c r="ET1157" s="136"/>
      <c r="EU1157" s="136"/>
      <c r="EV1157" s="136"/>
      <c r="EW1157" s="136"/>
      <c r="EX1157" s="136"/>
      <c r="EY1157" s="136"/>
      <c r="EZ1157" s="136"/>
      <c r="FA1157" s="136"/>
      <c r="FB1157" s="136"/>
      <c r="FC1157" s="136"/>
      <c r="FD1157" s="136"/>
      <c r="FE1157" s="136"/>
      <c r="FF1157" s="136"/>
      <c r="FG1157" s="136"/>
      <c r="FH1157" s="136"/>
      <c r="FI1157" s="136"/>
      <c r="FJ1157" s="136"/>
      <c r="FK1157" s="136"/>
      <c r="FL1157" s="136"/>
      <c r="FM1157" s="136"/>
      <c r="FN1157" s="136"/>
      <c r="FO1157" s="136"/>
      <c r="FP1157" s="136"/>
      <c r="FQ1157" s="136"/>
      <c r="FR1157" s="136"/>
      <c r="FS1157" s="136"/>
      <c r="FT1157" s="136"/>
      <c r="FU1157" s="136"/>
      <c r="FV1157" s="136"/>
      <c r="FW1157" s="136"/>
      <c r="FX1157" s="136"/>
      <c r="FY1157" s="136"/>
      <c r="FZ1157" s="136"/>
      <c r="GA1157" s="136"/>
      <c r="GB1157" s="136"/>
      <c r="GC1157" s="136"/>
      <c r="GD1157" s="136"/>
      <c r="GE1157" s="136"/>
      <c r="GF1157" s="136"/>
      <c r="GG1157" s="136"/>
      <c r="GH1157" s="136"/>
      <c r="GI1157" s="136"/>
      <c r="GJ1157" s="136"/>
      <c r="GK1157" s="136"/>
      <c r="GL1157" s="136"/>
      <c r="GM1157" s="136"/>
      <c r="GN1157" s="136"/>
      <c r="GO1157" s="136"/>
      <c r="GP1157" s="136"/>
      <c r="GQ1157" s="136"/>
      <c r="GR1157" s="136"/>
      <c r="GS1157" s="136"/>
      <c r="GT1157" s="136"/>
      <c r="GU1157" s="136"/>
      <c r="GV1157" s="136"/>
      <c r="GW1157" s="136"/>
      <c r="GX1157" s="136"/>
      <c r="GY1157" s="136"/>
      <c r="GZ1157" s="136"/>
      <c r="HA1157" s="136"/>
      <c r="HB1157" s="136"/>
      <c r="HC1157" s="136"/>
      <c r="HD1157" s="136"/>
      <c r="HE1157" s="136"/>
      <c r="HF1157" s="136"/>
      <c r="HG1157" s="136"/>
      <c r="HH1157" s="136"/>
      <c r="HI1157" s="136"/>
      <c r="HJ1157" s="136"/>
      <c r="HK1157" s="136"/>
      <c r="HL1157" s="136"/>
      <c r="HM1157" s="136"/>
      <c r="HN1157" s="136"/>
      <c r="HO1157" s="136"/>
      <c r="HP1157" s="136"/>
      <c r="HQ1157" s="136"/>
      <c r="HR1157" s="136"/>
      <c r="HS1157" s="136"/>
      <c r="HT1157" s="136"/>
      <c r="HU1157" s="136"/>
      <c r="HV1157" s="136"/>
      <c r="HW1157" s="136"/>
      <c r="HX1157" s="136"/>
      <c r="HY1157" s="136"/>
      <c r="HZ1157" s="136"/>
      <c r="IA1157" s="136"/>
      <c r="IB1157" s="136"/>
      <c r="IC1157" s="136"/>
      <c r="ID1157" s="136"/>
      <c r="IE1157" s="136"/>
      <c r="IF1157" s="136"/>
      <c r="IG1157" s="136"/>
    </row>
    <row r="1158" spans="1:241" ht="15" customHeight="1" x14ac:dyDescent="0.25">
      <c r="A1158" s="197" t="s">
        <v>434</v>
      </c>
      <c r="B1158" s="205">
        <v>7351289</v>
      </c>
      <c r="C1158" s="205">
        <v>2509991</v>
      </c>
      <c r="D1158" s="205">
        <v>1033356</v>
      </c>
      <c r="E1158" s="205">
        <v>1432104</v>
      </c>
      <c r="F1158" s="205">
        <v>3019661</v>
      </c>
      <c r="G1158" s="205">
        <v>313218</v>
      </c>
      <c r="H1158" s="242">
        <v>15659619</v>
      </c>
      <c r="I1158" s="136"/>
      <c r="J1158" s="197" t="s">
        <v>477</v>
      </c>
      <c r="K1158" s="205">
        <v>3668738</v>
      </c>
      <c r="L1158" s="205">
        <v>1844714</v>
      </c>
      <c r="M1158" s="205">
        <v>801609</v>
      </c>
      <c r="N1158" s="205">
        <v>1439251</v>
      </c>
      <c r="O1158" s="205">
        <v>1961841</v>
      </c>
      <c r="P1158" s="205">
        <v>295459</v>
      </c>
      <c r="Q1158" s="242">
        <v>10011612</v>
      </c>
      <c r="R1158" s="136"/>
      <c r="S1158" s="136"/>
      <c r="T1158" s="136"/>
      <c r="U1158" s="136"/>
      <c r="V1158" s="136"/>
      <c r="W1158" s="136"/>
      <c r="X1158" s="136"/>
      <c r="Y1158" s="136"/>
      <c r="Z1158" s="136"/>
      <c r="AA1158" s="136"/>
      <c r="AB1158" s="136"/>
      <c r="AC1158" s="136"/>
      <c r="AD1158" s="136"/>
      <c r="AE1158" s="136"/>
      <c r="AF1158" s="136"/>
      <c r="AG1158" s="136"/>
      <c r="AH1158" s="136"/>
      <c r="AI1158" s="136"/>
      <c r="AJ1158" s="136"/>
      <c r="AK1158" s="136"/>
      <c r="AL1158" s="136"/>
      <c r="AM1158" s="136"/>
      <c r="AN1158" s="136"/>
      <c r="AO1158" s="136"/>
      <c r="AP1158" s="136"/>
      <c r="AQ1158" s="136"/>
      <c r="AR1158" s="136"/>
      <c r="AS1158" s="136"/>
      <c r="AT1158" s="136"/>
      <c r="AU1158" s="136"/>
      <c r="AV1158" s="136"/>
      <c r="AW1158" s="136"/>
      <c r="AX1158" s="136"/>
      <c r="AY1158" s="136"/>
      <c r="AZ1158" s="136"/>
      <c r="BA1158" s="136"/>
      <c r="BB1158" s="136"/>
      <c r="BC1158" s="136"/>
      <c r="BD1158" s="136"/>
      <c r="BE1158" s="136"/>
      <c r="BF1158" s="136"/>
      <c r="BG1158" s="136"/>
      <c r="BH1158" s="136"/>
      <c r="BI1158" s="136"/>
      <c r="BJ1158" s="136"/>
      <c r="BK1158" s="136"/>
      <c r="BL1158" s="136"/>
      <c r="BM1158" s="136"/>
      <c r="BN1158" s="136"/>
      <c r="BO1158" s="136"/>
      <c r="BP1158" s="136"/>
      <c r="BQ1158" s="136"/>
      <c r="BR1158" s="136"/>
      <c r="BS1158" s="136"/>
      <c r="BT1158" s="136"/>
      <c r="BU1158" s="136"/>
      <c r="BV1158" s="136"/>
      <c r="BW1158" s="136"/>
      <c r="BX1158" s="136"/>
      <c r="BY1158" s="136"/>
      <c r="BZ1158" s="136"/>
      <c r="CA1158" s="136"/>
      <c r="CB1158" s="136"/>
      <c r="CC1158" s="136"/>
      <c r="CD1158" s="136"/>
      <c r="CE1158" s="136"/>
      <c r="CF1158" s="136"/>
      <c r="CG1158" s="136"/>
      <c r="CH1158" s="136"/>
      <c r="CI1158" s="136"/>
      <c r="CJ1158" s="136"/>
      <c r="CK1158" s="136"/>
      <c r="CL1158" s="136"/>
      <c r="CM1158" s="136"/>
      <c r="CN1158" s="136"/>
      <c r="CO1158" s="136"/>
      <c r="CP1158" s="136"/>
      <c r="CQ1158" s="136"/>
      <c r="CR1158" s="136"/>
      <c r="CS1158" s="136"/>
      <c r="CT1158" s="136"/>
      <c r="CU1158" s="136"/>
      <c r="CV1158" s="136"/>
      <c r="CW1158" s="136"/>
      <c r="CX1158" s="136"/>
      <c r="CY1158" s="136"/>
      <c r="CZ1158" s="136"/>
      <c r="DA1158" s="136"/>
      <c r="DB1158" s="136"/>
      <c r="DC1158" s="136"/>
      <c r="DD1158" s="136"/>
      <c r="DE1158" s="136"/>
      <c r="DF1158" s="136"/>
      <c r="DG1158" s="136"/>
      <c r="DH1158" s="136"/>
      <c r="DI1158" s="136"/>
      <c r="DJ1158" s="136"/>
      <c r="DK1158" s="136"/>
      <c r="DL1158" s="136"/>
      <c r="DM1158" s="136"/>
      <c r="DN1158" s="136"/>
      <c r="DO1158" s="136"/>
      <c r="DP1158" s="136"/>
      <c r="DQ1158" s="136"/>
      <c r="DR1158" s="136"/>
      <c r="DS1158" s="136"/>
      <c r="DT1158" s="136"/>
      <c r="DU1158" s="136"/>
      <c r="DV1158" s="136"/>
      <c r="DW1158" s="136"/>
      <c r="DX1158" s="136"/>
      <c r="DY1158" s="136"/>
      <c r="DZ1158" s="136"/>
      <c r="EA1158" s="136"/>
      <c r="EB1158" s="136"/>
      <c r="EC1158" s="136"/>
      <c r="ED1158" s="136"/>
      <c r="EE1158" s="136"/>
      <c r="EF1158" s="136"/>
      <c r="EG1158" s="136"/>
      <c r="EH1158" s="136"/>
      <c r="EI1158" s="136"/>
      <c r="EJ1158" s="136"/>
      <c r="EK1158" s="136"/>
      <c r="EL1158" s="136"/>
      <c r="EM1158" s="136"/>
      <c r="EN1158" s="136"/>
      <c r="EO1158" s="136"/>
      <c r="EP1158" s="136"/>
      <c r="EQ1158" s="136"/>
      <c r="ER1158" s="136"/>
      <c r="ES1158" s="136"/>
      <c r="ET1158" s="136"/>
      <c r="EU1158" s="136"/>
      <c r="EV1158" s="136"/>
      <c r="EW1158" s="136"/>
      <c r="EX1158" s="136"/>
      <c r="EY1158" s="136"/>
      <c r="EZ1158" s="136"/>
      <c r="FA1158" s="136"/>
      <c r="FB1158" s="136"/>
      <c r="FC1158" s="136"/>
      <c r="FD1158" s="136"/>
      <c r="FE1158" s="136"/>
      <c r="FF1158" s="136"/>
      <c r="FG1158" s="136"/>
      <c r="FH1158" s="136"/>
      <c r="FI1158" s="136"/>
      <c r="FJ1158" s="136"/>
      <c r="FK1158" s="136"/>
      <c r="FL1158" s="136"/>
      <c r="FM1158" s="136"/>
      <c r="FN1158" s="136"/>
      <c r="FO1158" s="136"/>
      <c r="FP1158" s="136"/>
      <c r="FQ1158" s="136"/>
      <c r="FR1158" s="136"/>
      <c r="FS1158" s="136"/>
      <c r="FT1158" s="136"/>
      <c r="FU1158" s="136"/>
      <c r="FV1158" s="136"/>
      <c r="FW1158" s="136"/>
      <c r="FX1158" s="136"/>
      <c r="FY1158" s="136"/>
      <c r="FZ1158" s="136"/>
      <c r="GA1158" s="136"/>
      <c r="GB1158" s="136"/>
      <c r="GC1158" s="136"/>
      <c r="GD1158" s="136"/>
      <c r="GE1158" s="136"/>
      <c r="GF1158" s="136"/>
      <c r="GG1158" s="136"/>
      <c r="GH1158" s="136"/>
      <c r="GI1158" s="136"/>
      <c r="GJ1158" s="136"/>
      <c r="GK1158" s="136"/>
      <c r="GL1158" s="136"/>
      <c r="GM1158" s="136"/>
      <c r="GN1158" s="136"/>
      <c r="GO1158" s="136"/>
      <c r="GP1158" s="136"/>
      <c r="GQ1158" s="136"/>
      <c r="GR1158" s="136"/>
      <c r="GS1158" s="136"/>
      <c r="GT1158" s="136"/>
      <c r="GU1158" s="136"/>
      <c r="GV1158" s="136"/>
      <c r="GW1158" s="136"/>
      <c r="GX1158" s="136"/>
      <c r="GY1158" s="136"/>
      <c r="GZ1158" s="136"/>
      <c r="HA1158" s="136"/>
      <c r="HB1158" s="136"/>
      <c r="HC1158" s="136"/>
      <c r="HD1158" s="136"/>
      <c r="HE1158" s="136"/>
      <c r="HF1158" s="136"/>
      <c r="HG1158" s="136"/>
      <c r="HH1158" s="136"/>
      <c r="HI1158" s="136"/>
      <c r="HJ1158" s="136"/>
      <c r="HK1158" s="136"/>
      <c r="HL1158" s="136"/>
      <c r="HM1158" s="136"/>
      <c r="HN1158" s="136"/>
      <c r="HO1158" s="136"/>
      <c r="HP1158" s="136"/>
      <c r="HQ1158" s="136"/>
      <c r="HR1158" s="136"/>
      <c r="HS1158" s="136"/>
      <c r="HT1158" s="136"/>
      <c r="HU1158" s="136"/>
      <c r="HV1158" s="136"/>
      <c r="HW1158" s="136"/>
      <c r="HX1158" s="136"/>
      <c r="HY1158" s="136"/>
      <c r="HZ1158" s="136"/>
      <c r="IA1158" s="136"/>
      <c r="IB1158" s="136"/>
      <c r="IC1158" s="136"/>
      <c r="ID1158" s="136"/>
      <c r="IE1158" s="136"/>
      <c r="IF1158" s="136"/>
      <c r="IG1158" s="136"/>
    </row>
    <row r="1159" spans="1:241" ht="15" customHeight="1" x14ac:dyDescent="0.25">
      <c r="A1159" s="197" t="s">
        <v>707</v>
      </c>
      <c r="B1159" s="205">
        <v>5557910</v>
      </c>
      <c r="C1159" s="205">
        <v>2125109</v>
      </c>
      <c r="D1159" s="205">
        <v>542245</v>
      </c>
      <c r="E1159" s="205">
        <v>1429031</v>
      </c>
      <c r="F1159" s="205">
        <v>2442063</v>
      </c>
      <c r="G1159" s="205">
        <v>269744</v>
      </c>
      <c r="H1159" s="242">
        <v>12366102</v>
      </c>
      <c r="I1159" s="136"/>
      <c r="J1159" s="197" t="s">
        <v>478</v>
      </c>
      <c r="K1159" s="205">
        <v>5990554</v>
      </c>
      <c r="L1159" s="205">
        <v>2110253</v>
      </c>
      <c r="M1159" s="205">
        <v>993632</v>
      </c>
      <c r="N1159" s="205">
        <v>1511794</v>
      </c>
      <c r="O1159" s="205">
        <v>2177627</v>
      </c>
      <c r="P1159" s="205">
        <v>389568</v>
      </c>
      <c r="Q1159" s="242">
        <v>13173428</v>
      </c>
      <c r="R1159" s="136"/>
      <c r="S1159" s="136"/>
      <c r="T1159" s="136"/>
      <c r="U1159" s="136"/>
      <c r="V1159" s="136"/>
      <c r="W1159" s="136"/>
      <c r="X1159" s="136"/>
      <c r="Y1159" s="136"/>
      <c r="Z1159" s="136"/>
      <c r="AA1159" s="136"/>
      <c r="AB1159" s="136"/>
      <c r="AC1159" s="136"/>
      <c r="AD1159" s="136"/>
      <c r="AE1159" s="136"/>
      <c r="AF1159" s="136"/>
      <c r="AG1159" s="136"/>
      <c r="AH1159" s="136"/>
      <c r="AI1159" s="136"/>
      <c r="AJ1159" s="136"/>
      <c r="AK1159" s="136"/>
      <c r="AL1159" s="136"/>
      <c r="AM1159" s="136"/>
      <c r="AN1159" s="136"/>
      <c r="AO1159" s="136"/>
      <c r="AP1159" s="136"/>
      <c r="AQ1159" s="136"/>
      <c r="AR1159" s="136"/>
      <c r="AS1159" s="136"/>
      <c r="AT1159" s="136"/>
      <c r="AU1159" s="136"/>
      <c r="AV1159" s="136"/>
      <c r="AW1159" s="136"/>
      <c r="AX1159" s="136"/>
      <c r="AY1159" s="136"/>
      <c r="AZ1159" s="136"/>
      <c r="BA1159" s="136"/>
      <c r="BB1159" s="136"/>
      <c r="BC1159" s="136"/>
      <c r="BD1159" s="136"/>
      <c r="BE1159" s="136"/>
      <c r="BF1159" s="136"/>
      <c r="BG1159" s="136"/>
      <c r="BH1159" s="136"/>
      <c r="BI1159" s="136"/>
      <c r="BJ1159" s="136"/>
      <c r="BK1159" s="136"/>
      <c r="BL1159" s="136"/>
      <c r="BM1159" s="136"/>
      <c r="BN1159" s="136"/>
      <c r="BO1159" s="136"/>
      <c r="BP1159" s="136"/>
      <c r="BQ1159" s="136"/>
      <c r="BR1159" s="136"/>
      <c r="BS1159" s="136"/>
      <c r="BT1159" s="136"/>
      <c r="BU1159" s="136"/>
      <c r="BV1159" s="136"/>
      <c r="BW1159" s="136"/>
      <c r="BX1159" s="136"/>
      <c r="BY1159" s="136"/>
      <c r="BZ1159" s="136"/>
      <c r="CA1159" s="136"/>
      <c r="CB1159" s="136"/>
      <c r="CC1159" s="136"/>
      <c r="CD1159" s="136"/>
      <c r="CE1159" s="136"/>
      <c r="CF1159" s="136"/>
      <c r="CG1159" s="136"/>
      <c r="CH1159" s="136"/>
      <c r="CI1159" s="136"/>
      <c r="CJ1159" s="136"/>
      <c r="CK1159" s="136"/>
      <c r="CL1159" s="136"/>
      <c r="CM1159" s="136"/>
      <c r="CN1159" s="136"/>
      <c r="CO1159" s="136"/>
      <c r="CP1159" s="136"/>
      <c r="CQ1159" s="136"/>
      <c r="CR1159" s="136"/>
      <c r="CS1159" s="136"/>
      <c r="CT1159" s="136"/>
      <c r="CU1159" s="136"/>
      <c r="CV1159" s="136"/>
      <c r="CW1159" s="136"/>
      <c r="CX1159" s="136"/>
      <c r="CY1159" s="136"/>
      <c r="CZ1159" s="136"/>
      <c r="DA1159" s="136"/>
      <c r="DB1159" s="136"/>
      <c r="DC1159" s="136"/>
      <c r="DD1159" s="136"/>
      <c r="DE1159" s="136"/>
      <c r="DF1159" s="136"/>
      <c r="DG1159" s="136"/>
      <c r="DH1159" s="136"/>
      <c r="DI1159" s="136"/>
      <c r="DJ1159" s="136"/>
      <c r="DK1159" s="136"/>
      <c r="DL1159" s="136"/>
      <c r="DM1159" s="136"/>
      <c r="DN1159" s="136"/>
      <c r="DO1159" s="136"/>
      <c r="DP1159" s="136"/>
      <c r="DQ1159" s="136"/>
      <c r="DR1159" s="136"/>
      <c r="DS1159" s="136"/>
      <c r="DT1159" s="136"/>
      <c r="DU1159" s="136"/>
      <c r="DV1159" s="136"/>
      <c r="DW1159" s="136"/>
      <c r="DX1159" s="136"/>
      <c r="DY1159" s="136"/>
      <c r="DZ1159" s="136"/>
      <c r="EA1159" s="136"/>
      <c r="EB1159" s="136"/>
      <c r="EC1159" s="136"/>
      <c r="ED1159" s="136"/>
      <c r="EE1159" s="136"/>
      <c r="EF1159" s="136"/>
      <c r="EG1159" s="136"/>
      <c r="EH1159" s="136"/>
      <c r="EI1159" s="136"/>
      <c r="EJ1159" s="136"/>
      <c r="EK1159" s="136"/>
      <c r="EL1159" s="136"/>
      <c r="EM1159" s="136"/>
      <c r="EN1159" s="136"/>
      <c r="EO1159" s="136"/>
      <c r="EP1159" s="136"/>
      <c r="EQ1159" s="136"/>
      <c r="ER1159" s="136"/>
      <c r="ES1159" s="136"/>
      <c r="ET1159" s="136"/>
      <c r="EU1159" s="136"/>
      <c r="EV1159" s="136"/>
      <c r="EW1159" s="136"/>
      <c r="EX1159" s="136"/>
      <c r="EY1159" s="136"/>
      <c r="EZ1159" s="136"/>
      <c r="FA1159" s="136"/>
      <c r="FB1159" s="136"/>
      <c r="FC1159" s="136"/>
      <c r="FD1159" s="136"/>
      <c r="FE1159" s="136"/>
      <c r="FF1159" s="136"/>
      <c r="FG1159" s="136"/>
      <c r="FH1159" s="136"/>
      <c r="FI1159" s="136"/>
      <c r="FJ1159" s="136"/>
      <c r="FK1159" s="136"/>
      <c r="FL1159" s="136"/>
      <c r="FM1159" s="136"/>
      <c r="FN1159" s="136"/>
      <c r="FO1159" s="136"/>
      <c r="FP1159" s="136"/>
      <c r="FQ1159" s="136"/>
      <c r="FR1159" s="136"/>
      <c r="FS1159" s="136"/>
      <c r="FT1159" s="136"/>
      <c r="FU1159" s="136"/>
      <c r="FV1159" s="136"/>
      <c r="FW1159" s="136"/>
      <c r="FX1159" s="136"/>
      <c r="FY1159" s="136"/>
      <c r="FZ1159" s="136"/>
      <c r="GA1159" s="136"/>
      <c r="GB1159" s="136"/>
      <c r="GC1159" s="136"/>
      <c r="GD1159" s="136"/>
      <c r="GE1159" s="136"/>
      <c r="GF1159" s="136"/>
      <c r="GG1159" s="136"/>
      <c r="GH1159" s="136"/>
      <c r="GI1159" s="136"/>
      <c r="GJ1159" s="136"/>
      <c r="GK1159" s="136"/>
      <c r="GL1159" s="136"/>
      <c r="GM1159" s="136"/>
      <c r="GN1159" s="136"/>
      <c r="GO1159" s="136"/>
      <c r="GP1159" s="136"/>
      <c r="GQ1159" s="136"/>
      <c r="GR1159" s="136"/>
      <c r="GS1159" s="136"/>
      <c r="GT1159" s="136"/>
      <c r="GU1159" s="136"/>
      <c r="GV1159" s="136"/>
      <c r="GW1159" s="136"/>
      <c r="GX1159" s="136"/>
      <c r="GY1159" s="136"/>
      <c r="GZ1159" s="136"/>
      <c r="HA1159" s="136"/>
      <c r="HB1159" s="136"/>
      <c r="HC1159" s="136"/>
      <c r="HD1159" s="136"/>
      <c r="HE1159" s="136"/>
      <c r="HF1159" s="136"/>
      <c r="HG1159" s="136"/>
      <c r="HH1159" s="136"/>
      <c r="HI1159" s="136"/>
      <c r="HJ1159" s="136"/>
      <c r="HK1159" s="136"/>
      <c r="HL1159" s="136"/>
      <c r="HM1159" s="136"/>
      <c r="HN1159" s="136"/>
      <c r="HO1159" s="136"/>
      <c r="HP1159" s="136"/>
      <c r="HQ1159" s="136"/>
      <c r="HR1159" s="136"/>
      <c r="HS1159" s="136"/>
      <c r="HT1159" s="136"/>
      <c r="HU1159" s="136"/>
      <c r="HV1159" s="136"/>
      <c r="HW1159" s="136"/>
      <c r="HX1159" s="136"/>
      <c r="HY1159" s="136"/>
      <c r="HZ1159" s="136"/>
      <c r="IA1159" s="136"/>
      <c r="IB1159" s="136"/>
      <c r="IC1159" s="136"/>
      <c r="ID1159" s="136"/>
      <c r="IE1159" s="136"/>
      <c r="IF1159" s="136"/>
      <c r="IG1159" s="136"/>
    </row>
    <row r="1160" spans="1:241" ht="15" customHeight="1" x14ac:dyDescent="0.25">
      <c r="A1160" s="197" t="s">
        <v>436</v>
      </c>
      <c r="B1160" s="205">
        <v>8605855</v>
      </c>
      <c r="C1160" s="205">
        <v>2020081</v>
      </c>
      <c r="D1160" s="205">
        <v>832999</v>
      </c>
      <c r="E1160" s="205">
        <v>1254871</v>
      </c>
      <c r="F1160" s="205">
        <v>2807141</v>
      </c>
      <c r="G1160" s="205">
        <v>470963</v>
      </c>
      <c r="H1160" s="242">
        <v>15991910</v>
      </c>
      <c r="I1160" s="136"/>
      <c r="J1160" s="197" t="s">
        <v>479</v>
      </c>
      <c r="K1160" s="205">
        <v>3978566</v>
      </c>
      <c r="L1160" s="205">
        <v>1814803</v>
      </c>
      <c r="M1160" s="205">
        <v>1034567</v>
      </c>
      <c r="N1160" s="205">
        <v>1677700</v>
      </c>
      <c r="O1160" s="205">
        <v>2695921</v>
      </c>
      <c r="P1160" s="205">
        <v>317504</v>
      </c>
      <c r="Q1160" s="242">
        <v>11519061</v>
      </c>
      <c r="R1160" s="136"/>
      <c r="S1160" s="136"/>
      <c r="T1160" s="136"/>
      <c r="U1160" s="136"/>
      <c r="V1160" s="136"/>
      <c r="W1160" s="136"/>
      <c r="X1160" s="136"/>
      <c r="Y1160" s="136"/>
      <c r="Z1160" s="136"/>
      <c r="AA1160" s="136"/>
      <c r="AB1160" s="136"/>
      <c r="AC1160" s="136"/>
      <c r="AD1160" s="136"/>
      <c r="AE1160" s="136"/>
      <c r="AF1160" s="136"/>
      <c r="AG1160" s="136"/>
      <c r="AH1160" s="136"/>
      <c r="AI1160" s="136"/>
      <c r="AJ1160" s="136"/>
      <c r="AK1160" s="136"/>
      <c r="AL1160" s="136"/>
      <c r="AM1160" s="136"/>
      <c r="AN1160" s="136"/>
      <c r="AO1160" s="136"/>
      <c r="AP1160" s="136"/>
      <c r="AQ1160" s="136"/>
      <c r="AR1160" s="136"/>
      <c r="AS1160" s="136"/>
      <c r="AT1160" s="136"/>
      <c r="AU1160" s="136"/>
      <c r="AV1160" s="136"/>
      <c r="AW1160" s="136"/>
      <c r="AX1160" s="136"/>
      <c r="AY1160" s="136"/>
      <c r="AZ1160" s="136"/>
      <c r="BA1160" s="136"/>
      <c r="BB1160" s="136"/>
      <c r="BC1160" s="136"/>
      <c r="BD1160" s="136"/>
      <c r="BE1160" s="136"/>
      <c r="BF1160" s="136"/>
      <c r="BG1160" s="136"/>
      <c r="BH1160" s="136"/>
      <c r="BI1160" s="136"/>
      <c r="BJ1160" s="136"/>
      <c r="BK1160" s="136"/>
      <c r="BL1160" s="136"/>
      <c r="BM1160" s="136"/>
      <c r="BN1160" s="136"/>
      <c r="BO1160" s="136"/>
      <c r="BP1160" s="136"/>
      <c r="BQ1160" s="136"/>
      <c r="BR1160" s="136"/>
      <c r="BS1160" s="136"/>
      <c r="BT1160" s="136"/>
      <c r="BU1160" s="136"/>
      <c r="BV1160" s="136"/>
      <c r="BW1160" s="136"/>
      <c r="BX1160" s="136"/>
      <c r="BY1160" s="136"/>
      <c r="BZ1160" s="136"/>
      <c r="CA1160" s="136"/>
      <c r="CB1160" s="136"/>
      <c r="CC1160" s="136"/>
      <c r="CD1160" s="136"/>
      <c r="CE1160" s="136"/>
      <c r="CF1160" s="136"/>
      <c r="CG1160" s="136"/>
      <c r="CH1160" s="136"/>
      <c r="CI1160" s="136"/>
      <c r="CJ1160" s="136"/>
      <c r="CK1160" s="136"/>
      <c r="CL1160" s="136"/>
      <c r="CM1160" s="136"/>
      <c r="CN1160" s="136"/>
      <c r="CO1160" s="136"/>
      <c r="CP1160" s="136"/>
      <c r="CQ1160" s="136"/>
      <c r="CR1160" s="136"/>
      <c r="CS1160" s="136"/>
      <c r="CT1160" s="136"/>
      <c r="CU1160" s="136"/>
      <c r="CV1160" s="136"/>
      <c r="CW1160" s="136"/>
      <c r="CX1160" s="136"/>
      <c r="CY1160" s="136"/>
      <c r="CZ1160" s="136"/>
      <c r="DA1160" s="136"/>
      <c r="DB1160" s="136"/>
      <c r="DC1160" s="136"/>
      <c r="DD1160" s="136"/>
      <c r="DE1160" s="136"/>
      <c r="DF1160" s="136"/>
      <c r="DG1160" s="136"/>
      <c r="DH1160" s="136"/>
      <c r="DI1160" s="136"/>
      <c r="DJ1160" s="136"/>
      <c r="DK1160" s="136"/>
      <c r="DL1160" s="136"/>
      <c r="DM1160" s="136"/>
      <c r="DN1160" s="136"/>
      <c r="DO1160" s="136"/>
      <c r="DP1160" s="136"/>
      <c r="DQ1160" s="136"/>
      <c r="DR1160" s="136"/>
      <c r="DS1160" s="136"/>
      <c r="DT1160" s="136"/>
      <c r="DU1160" s="136"/>
      <c r="DV1160" s="136"/>
      <c r="DW1160" s="136"/>
      <c r="DX1160" s="136"/>
      <c r="DY1160" s="136"/>
      <c r="DZ1160" s="136"/>
      <c r="EA1160" s="136"/>
      <c r="EB1160" s="136"/>
      <c r="EC1160" s="136"/>
      <c r="ED1160" s="136"/>
      <c r="EE1160" s="136"/>
      <c r="EF1160" s="136"/>
      <c r="EG1160" s="136"/>
      <c r="EH1160" s="136"/>
      <c r="EI1160" s="136"/>
      <c r="EJ1160" s="136"/>
      <c r="EK1160" s="136"/>
      <c r="EL1160" s="136"/>
      <c r="EM1160" s="136"/>
      <c r="EN1160" s="136"/>
      <c r="EO1160" s="136"/>
      <c r="EP1160" s="136"/>
      <c r="EQ1160" s="136"/>
      <c r="ER1160" s="136"/>
      <c r="ES1160" s="136"/>
      <c r="ET1160" s="136"/>
      <c r="EU1160" s="136"/>
      <c r="EV1160" s="136"/>
      <c r="EW1160" s="136"/>
      <c r="EX1160" s="136"/>
      <c r="EY1160" s="136"/>
      <c r="EZ1160" s="136"/>
      <c r="FA1160" s="136"/>
      <c r="FB1160" s="136"/>
      <c r="FC1160" s="136"/>
      <c r="FD1160" s="136"/>
      <c r="FE1160" s="136"/>
      <c r="FF1160" s="136"/>
      <c r="FG1160" s="136"/>
      <c r="FH1160" s="136"/>
      <c r="FI1160" s="136"/>
      <c r="FJ1160" s="136"/>
      <c r="FK1160" s="136"/>
      <c r="FL1160" s="136"/>
      <c r="FM1160" s="136"/>
      <c r="FN1160" s="136"/>
      <c r="FO1160" s="136"/>
      <c r="FP1160" s="136"/>
      <c r="FQ1160" s="136"/>
      <c r="FR1160" s="136"/>
      <c r="FS1160" s="136"/>
      <c r="FT1160" s="136"/>
      <c r="FU1160" s="136"/>
      <c r="FV1160" s="136"/>
      <c r="FW1160" s="136"/>
      <c r="FX1160" s="136"/>
      <c r="FY1160" s="136"/>
      <c r="FZ1160" s="136"/>
      <c r="GA1160" s="136"/>
      <c r="GB1160" s="136"/>
      <c r="GC1160" s="136"/>
      <c r="GD1160" s="136"/>
      <c r="GE1160" s="136"/>
      <c r="GF1160" s="136"/>
      <c r="GG1160" s="136"/>
      <c r="GH1160" s="136"/>
      <c r="GI1160" s="136"/>
      <c r="GJ1160" s="136"/>
      <c r="GK1160" s="136"/>
      <c r="GL1160" s="136"/>
      <c r="GM1160" s="136"/>
      <c r="GN1160" s="136"/>
      <c r="GO1160" s="136"/>
      <c r="GP1160" s="136"/>
      <c r="GQ1160" s="136"/>
      <c r="GR1160" s="136"/>
      <c r="GS1160" s="136"/>
      <c r="GT1160" s="136"/>
      <c r="GU1160" s="136"/>
      <c r="GV1160" s="136"/>
      <c r="GW1160" s="136"/>
      <c r="GX1160" s="136"/>
      <c r="GY1160" s="136"/>
      <c r="GZ1160" s="136"/>
      <c r="HA1160" s="136"/>
      <c r="HB1160" s="136"/>
      <c r="HC1160" s="136"/>
      <c r="HD1160" s="136"/>
      <c r="HE1160" s="136"/>
      <c r="HF1160" s="136"/>
      <c r="HG1160" s="136"/>
      <c r="HH1160" s="136"/>
      <c r="HI1160" s="136"/>
      <c r="HJ1160" s="136"/>
      <c r="HK1160" s="136"/>
      <c r="HL1160" s="136"/>
      <c r="HM1160" s="136"/>
      <c r="HN1160" s="136"/>
      <c r="HO1160" s="136"/>
      <c r="HP1160" s="136"/>
      <c r="HQ1160" s="136"/>
      <c r="HR1160" s="136"/>
      <c r="HS1160" s="136"/>
      <c r="HT1160" s="136"/>
      <c r="HU1160" s="136"/>
      <c r="HV1160" s="136"/>
      <c r="HW1160" s="136"/>
      <c r="HX1160" s="136"/>
      <c r="HY1160" s="136"/>
      <c r="HZ1160" s="136"/>
      <c r="IA1160" s="136"/>
      <c r="IB1160" s="136"/>
      <c r="IC1160" s="136"/>
      <c r="ID1160" s="136"/>
      <c r="IE1160" s="136"/>
      <c r="IF1160" s="136"/>
      <c r="IG1160" s="136"/>
    </row>
    <row r="1161" spans="1:241" ht="15" customHeight="1" x14ac:dyDescent="0.25">
      <c r="A1161" s="197" t="s">
        <v>437</v>
      </c>
      <c r="B1161" s="205">
        <v>9448998</v>
      </c>
      <c r="C1161" s="205">
        <v>1737054</v>
      </c>
      <c r="D1161" s="205">
        <v>664694</v>
      </c>
      <c r="E1161" s="205">
        <v>1222934</v>
      </c>
      <c r="F1161" s="205">
        <v>2223345</v>
      </c>
      <c r="G1161" s="205">
        <v>355377</v>
      </c>
      <c r="H1161" s="242">
        <v>15652402</v>
      </c>
      <c r="I1161" s="136"/>
      <c r="J1161" s="197" t="s">
        <v>480</v>
      </c>
      <c r="K1161" s="205">
        <v>5397433</v>
      </c>
      <c r="L1161" s="205">
        <v>1820837</v>
      </c>
      <c r="M1161" s="205">
        <v>1071736</v>
      </c>
      <c r="N1161" s="205">
        <v>1162904</v>
      </c>
      <c r="O1161" s="205">
        <v>2326441</v>
      </c>
      <c r="P1161" s="205">
        <v>354339</v>
      </c>
      <c r="Q1161" s="242">
        <v>12133690</v>
      </c>
      <c r="R1161" s="136"/>
      <c r="S1161" s="136"/>
      <c r="T1161" s="136"/>
      <c r="U1161" s="136"/>
      <c r="V1161" s="136"/>
      <c r="W1161" s="136"/>
      <c r="X1161" s="136"/>
      <c r="Y1161" s="136"/>
      <c r="Z1161" s="136"/>
      <c r="AA1161" s="136"/>
      <c r="AB1161" s="136"/>
      <c r="AC1161" s="136"/>
      <c r="AD1161" s="136"/>
      <c r="AE1161" s="136"/>
      <c r="AF1161" s="136"/>
      <c r="AG1161" s="136"/>
      <c r="AH1161" s="136"/>
      <c r="AI1161" s="136"/>
      <c r="AJ1161" s="136"/>
      <c r="AK1161" s="136"/>
      <c r="AL1161" s="136"/>
      <c r="AM1161" s="136"/>
      <c r="AN1161" s="136"/>
      <c r="AO1161" s="136"/>
      <c r="AP1161" s="136"/>
      <c r="AQ1161" s="136"/>
      <c r="AR1161" s="136"/>
      <c r="AS1161" s="136"/>
      <c r="AT1161" s="136"/>
      <c r="AU1161" s="136"/>
      <c r="AV1161" s="136"/>
      <c r="AW1161" s="136"/>
      <c r="AX1161" s="136"/>
      <c r="AY1161" s="136"/>
      <c r="AZ1161" s="136"/>
      <c r="BA1161" s="136"/>
      <c r="BB1161" s="136"/>
      <c r="BC1161" s="136"/>
      <c r="BD1161" s="136"/>
      <c r="BE1161" s="136"/>
      <c r="BF1161" s="136"/>
      <c r="BG1161" s="136"/>
      <c r="BH1161" s="136"/>
      <c r="BI1161" s="136"/>
      <c r="BJ1161" s="136"/>
      <c r="BK1161" s="136"/>
      <c r="BL1161" s="136"/>
      <c r="BM1161" s="136"/>
      <c r="BN1161" s="136"/>
      <c r="BO1161" s="136"/>
      <c r="BP1161" s="136"/>
      <c r="BQ1161" s="136"/>
      <c r="BR1161" s="136"/>
      <c r="BS1161" s="136"/>
      <c r="BT1161" s="136"/>
      <c r="BU1161" s="136"/>
      <c r="BV1161" s="136"/>
      <c r="BW1161" s="136"/>
      <c r="BX1161" s="136"/>
      <c r="BY1161" s="136"/>
      <c r="BZ1161" s="136"/>
      <c r="CA1161" s="136"/>
      <c r="CB1161" s="136"/>
      <c r="CC1161" s="136"/>
      <c r="CD1161" s="136"/>
      <c r="CE1161" s="136"/>
      <c r="CF1161" s="136"/>
      <c r="CG1161" s="136"/>
      <c r="CH1161" s="136"/>
      <c r="CI1161" s="136"/>
      <c r="CJ1161" s="136"/>
      <c r="CK1161" s="136"/>
      <c r="CL1161" s="136"/>
      <c r="CM1161" s="136"/>
      <c r="CN1161" s="136"/>
      <c r="CO1161" s="136"/>
      <c r="CP1161" s="136"/>
      <c r="CQ1161" s="136"/>
      <c r="CR1161" s="136"/>
      <c r="CS1161" s="136"/>
      <c r="CT1161" s="136"/>
      <c r="CU1161" s="136"/>
      <c r="CV1161" s="136"/>
      <c r="CW1161" s="136"/>
      <c r="CX1161" s="136"/>
      <c r="CY1161" s="136"/>
      <c r="CZ1161" s="136"/>
      <c r="DA1161" s="136"/>
      <c r="DB1161" s="136"/>
      <c r="DC1161" s="136"/>
      <c r="DD1161" s="136"/>
      <c r="DE1161" s="136"/>
      <c r="DF1161" s="136"/>
      <c r="DG1161" s="136"/>
      <c r="DH1161" s="136"/>
      <c r="DI1161" s="136"/>
      <c r="DJ1161" s="136"/>
      <c r="DK1161" s="136"/>
      <c r="DL1161" s="136"/>
      <c r="DM1161" s="136"/>
      <c r="DN1161" s="136"/>
      <c r="DO1161" s="136"/>
      <c r="DP1161" s="136"/>
      <c r="DQ1161" s="136"/>
      <c r="DR1161" s="136"/>
      <c r="DS1161" s="136"/>
      <c r="DT1161" s="136"/>
      <c r="DU1161" s="136"/>
      <c r="DV1161" s="136"/>
      <c r="DW1161" s="136"/>
      <c r="DX1161" s="136"/>
      <c r="DY1161" s="136"/>
      <c r="DZ1161" s="136"/>
      <c r="EA1161" s="136"/>
      <c r="EB1161" s="136"/>
      <c r="EC1161" s="136"/>
      <c r="ED1161" s="136"/>
      <c r="EE1161" s="136"/>
      <c r="EF1161" s="136"/>
      <c r="EG1161" s="136"/>
      <c r="EH1161" s="136"/>
      <c r="EI1161" s="136"/>
      <c r="EJ1161" s="136"/>
      <c r="EK1161" s="136"/>
      <c r="EL1161" s="136"/>
      <c r="EM1161" s="136"/>
      <c r="EN1161" s="136"/>
      <c r="EO1161" s="136"/>
      <c r="EP1161" s="136"/>
      <c r="EQ1161" s="136"/>
      <c r="ER1161" s="136"/>
      <c r="ES1161" s="136"/>
      <c r="ET1161" s="136"/>
      <c r="EU1161" s="136"/>
      <c r="EV1161" s="136"/>
      <c r="EW1161" s="136"/>
      <c r="EX1161" s="136"/>
      <c r="EY1161" s="136"/>
      <c r="EZ1161" s="136"/>
      <c r="FA1161" s="136"/>
      <c r="FB1161" s="136"/>
      <c r="FC1161" s="136"/>
      <c r="FD1161" s="136"/>
      <c r="FE1161" s="136"/>
      <c r="FF1161" s="136"/>
      <c r="FG1161" s="136"/>
      <c r="FH1161" s="136"/>
      <c r="FI1161" s="136"/>
      <c r="FJ1161" s="136"/>
      <c r="FK1161" s="136"/>
      <c r="FL1161" s="136"/>
      <c r="FM1161" s="136"/>
      <c r="FN1161" s="136"/>
      <c r="FO1161" s="136"/>
      <c r="FP1161" s="136"/>
      <c r="FQ1161" s="136"/>
      <c r="FR1161" s="136"/>
      <c r="FS1161" s="136"/>
      <c r="FT1161" s="136"/>
      <c r="FU1161" s="136"/>
      <c r="FV1161" s="136"/>
      <c r="FW1161" s="136"/>
      <c r="FX1161" s="136"/>
      <c r="FY1161" s="136"/>
      <c r="FZ1161" s="136"/>
      <c r="GA1161" s="136"/>
      <c r="GB1161" s="136"/>
      <c r="GC1161" s="136"/>
      <c r="GD1161" s="136"/>
      <c r="GE1161" s="136"/>
      <c r="GF1161" s="136"/>
      <c r="GG1161" s="136"/>
      <c r="GH1161" s="136"/>
      <c r="GI1161" s="136"/>
      <c r="GJ1161" s="136"/>
      <c r="GK1161" s="136"/>
      <c r="GL1161" s="136"/>
      <c r="GM1161" s="136"/>
      <c r="GN1161" s="136"/>
      <c r="GO1161" s="136"/>
      <c r="GP1161" s="136"/>
      <c r="GQ1161" s="136"/>
      <c r="GR1161" s="136"/>
      <c r="GS1161" s="136"/>
      <c r="GT1161" s="136"/>
      <c r="GU1161" s="136"/>
      <c r="GV1161" s="136"/>
      <c r="GW1161" s="136"/>
      <c r="GX1161" s="136"/>
      <c r="GY1161" s="136"/>
      <c r="GZ1161" s="136"/>
      <c r="HA1161" s="136"/>
      <c r="HB1161" s="136"/>
      <c r="HC1161" s="136"/>
      <c r="HD1161" s="136"/>
      <c r="HE1161" s="136"/>
      <c r="HF1161" s="136"/>
      <c r="HG1161" s="136"/>
      <c r="HH1161" s="136"/>
      <c r="HI1161" s="136"/>
      <c r="HJ1161" s="136"/>
      <c r="HK1161" s="136"/>
      <c r="HL1161" s="136"/>
      <c r="HM1161" s="136"/>
      <c r="HN1161" s="136"/>
      <c r="HO1161" s="136"/>
      <c r="HP1161" s="136"/>
      <c r="HQ1161" s="136"/>
      <c r="HR1161" s="136"/>
      <c r="HS1161" s="136"/>
      <c r="HT1161" s="136"/>
      <c r="HU1161" s="136"/>
      <c r="HV1161" s="136"/>
      <c r="HW1161" s="136"/>
      <c r="HX1161" s="136"/>
      <c r="HY1161" s="136"/>
      <c r="HZ1161" s="136"/>
      <c r="IA1161" s="136"/>
      <c r="IB1161" s="136"/>
      <c r="IC1161" s="136"/>
      <c r="ID1161" s="136"/>
      <c r="IE1161" s="136"/>
      <c r="IF1161" s="136"/>
      <c r="IG1161" s="136"/>
    </row>
    <row r="1162" spans="1:241" ht="15" customHeight="1" x14ac:dyDescent="0.25">
      <c r="A1162" s="197" t="s">
        <v>438</v>
      </c>
      <c r="B1162" s="205">
        <v>7334504</v>
      </c>
      <c r="C1162" s="205">
        <v>1884130</v>
      </c>
      <c r="D1162" s="205">
        <v>596144</v>
      </c>
      <c r="E1162" s="205">
        <v>1540632</v>
      </c>
      <c r="F1162" s="205">
        <v>2673712</v>
      </c>
      <c r="G1162" s="205">
        <v>304953</v>
      </c>
      <c r="H1162" s="242">
        <v>14334075</v>
      </c>
      <c r="I1162" s="136"/>
      <c r="J1162" s="197" t="s">
        <v>717</v>
      </c>
      <c r="K1162" s="205">
        <v>6513417</v>
      </c>
      <c r="L1162" s="205">
        <v>3238088</v>
      </c>
      <c r="M1162" s="205">
        <v>955877</v>
      </c>
      <c r="N1162" s="205">
        <v>1134388</v>
      </c>
      <c r="O1162" s="205">
        <v>1651547</v>
      </c>
      <c r="P1162" s="205">
        <v>291737</v>
      </c>
      <c r="Q1162" s="242">
        <v>13785054</v>
      </c>
      <c r="R1162" s="136"/>
      <c r="S1162" s="136"/>
      <c r="T1162" s="136"/>
      <c r="U1162" s="136"/>
      <c r="V1162" s="136"/>
      <c r="W1162" s="136"/>
      <c r="X1162" s="136"/>
      <c r="Y1162" s="136"/>
      <c r="Z1162" s="136"/>
      <c r="AA1162" s="136"/>
      <c r="AB1162" s="136"/>
      <c r="AC1162" s="136"/>
      <c r="AD1162" s="136"/>
      <c r="AE1162" s="136"/>
      <c r="AF1162" s="136"/>
      <c r="AG1162" s="136"/>
      <c r="AH1162" s="136"/>
      <c r="AI1162" s="136"/>
      <c r="AJ1162" s="136"/>
      <c r="AK1162" s="136"/>
      <c r="AL1162" s="136"/>
      <c r="AM1162" s="136"/>
      <c r="AN1162" s="136"/>
      <c r="AO1162" s="136"/>
      <c r="AP1162" s="136"/>
      <c r="AQ1162" s="136"/>
      <c r="AR1162" s="136"/>
      <c r="AS1162" s="136"/>
      <c r="AT1162" s="136"/>
      <c r="AU1162" s="136"/>
      <c r="AV1162" s="136"/>
      <c r="AW1162" s="136"/>
      <c r="AX1162" s="136"/>
      <c r="AY1162" s="136"/>
      <c r="AZ1162" s="136"/>
      <c r="BA1162" s="136"/>
      <c r="BB1162" s="136"/>
      <c r="BC1162" s="136"/>
      <c r="BD1162" s="136"/>
      <c r="BE1162" s="136"/>
      <c r="BF1162" s="136"/>
      <c r="BG1162" s="136"/>
      <c r="BH1162" s="136"/>
      <c r="BI1162" s="136"/>
      <c r="BJ1162" s="136"/>
      <c r="BK1162" s="136"/>
      <c r="BL1162" s="136"/>
      <c r="BM1162" s="136"/>
      <c r="BN1162" s="136"/>
      <c r="BO1162" s="136"/>
      <c r="BP1162" s="136"/>
      <c r="BQ1162" s="136"/>
      <c r="BR1162" s="136"/>
      <c r="BS1162" s="136"/>
      <c r="BT1162" s="136"/>
      <c r="BU1162" s="136"/>
      <c r="BV1162" s="136"/>
      <c r="BW1162" s="136"/>
      <c r="BX1162" s="136"/>
      <c r="BY1162" s="136"/>
      <c r="BZ1162" s="136"/>
      <c r="CA1162" s="136"/>
      <c r="CB1162" s="136"/>
      <c r="CC1162" s="136"/>
      <c r="CD1162" s="136"/>
      <c r="CE1162" s="136"/>
      <c r="CF1162" s="136"/>
      <c r="CG1162" s="136"/>
      <c r="CH1162" s="136"/>
      <c r="CI1162" s="136"/>
      <c r="CJ1162" s="136"/>
      <c r="CK1162" s="136"/>
      <c r="CL1162" s="136"/>
      <c r="CM1162" s="136"/>
      <c r="CN1162" s="136"/>
      <c r="CO1162" s="136"/>
      <c r="CP1162" s="136"/>
      <c r="CQ1162" s="136"/>
      <c r="CR1162" s="136"/>
      <c r="CS1162" s="136"/>
      <c r="CT1162" s="136"/>
      <c r="CU1162" s="136"/>
      <c r="CV1162" s="136"/>
      <c r="CW1162" s="136"/>
      <c r="CX1162" s="136"/>
      <c r="CY1162" s="136"/>
      <c r="CZ1162" s="136"/>
      <c r="DA1162" s="136"/>
      <c r="DB1162" s="136"/>
      <c r="DC1162" s="136"/>
      <c r="DD1162" s="136"/>
      <c r="DE1162" s="136"/>
      <c r="DF1162" s="136"/>
      <c r="DG1162" s="136"/>
      <c r="DH1162" s="136"/>
      <c r="DI1162" s="136"/>
      <c r="DJ1162" s="136"/>
      <c r="DK1162" s="136"/>
      <c r="DL1162" s="136"/>
      <c r="DM1162" s="136"/>
      <c r="DN1162" s="136"/>
      <c r="DO1162" s="136"/>
      <c r="DP1162" s="136"/>
      <c r="DQ1162" s="136"/>
      <c r="DR1162" s="136"/>
      <c r="DS1162" s="136"/>
      <c r="DT1162" s="136"/>
      <c r="DU1162" s="136"/>
      <c r="DV1162" s="136"/>
      <c r="DW1162" s="136"/>
      <c r="DX1162" s="136"/>
      <c r="DY1162" s="136"/>
      <c r="DZ1162" s="136"/>
      <c r="EA1162" s="136"/>
      <c r="EB1162" s="136"/>
      <c r="EC1162" s="136"/>
      <c r="ED1162" s="136"/>
      <c r="EE1162" s="136"/>
      <c r="EF1162" s="136"/>
      <c r="EG1162" s="136"/>
      <c r="EH1162" s="136"/>
      <c r="EI1162" s="136"/>
      <c r="EJ1162" s="136"/>
      <c r="EK1162" s="136"/>
      <c r="EL1162" s="136"/>
      <c r="EM1162" s="136"/>
      <c r="EN1162" s="136"/>
      <c r="EO1162" s="136"/>
      <c r="EP1162" s="136"/>
      <c r="EQ1162" s="136"/>
      <c r="ER1162" s="136"/>
      <c r="ES1162" s="136"/>
      <c r="ET1162" s="136"/>
      <c r="EU1162" s="136"/>
      <c r="EV1162" s="136"/>
      <c r="EW1162" s="136"/>
      <c r="EX1162" s="136"/>
      <c r="EY1162" s="136"/>
      <c r="EZ1162" s="136"/>
      <c r="FA1162" s="136"/>
      <c r="FB1162" s="136"/>
      <c r="FC1162" s="136"/>
      <c r="FD1162" s="136"/>
      <c r="FE1162" s="136"/>
      <c r="FF1162" s="136"/>
      <c r="FG1162" s="136"/>
      <c r="FH1162" s="136"/>
      <c r="FI1162" s="136"/>
      <c r="FJ1162" s="136"/>
      <c r="FK1162" s="136"/>
      <c r="FL1162" s="136"/>
      <c r="FM1162" s="136"/>
      <c r="FN1162" s="136"/>
      <c r="FO1162" s="136"/>
      <c r="FP1162" s="136"/>
      <c r="FQ1162" s="136"/>
      <c r="FR1162" s="136"/>
      <c r="FS1162" s="136"/>
      <c r="FT1162" s="136"/>
      <c r="FU1162" s="136"/>
      <c r="FV1162" s="136"/>
      <c r="FW1162" s="136"/>
      <c r="FX1162" s="136"/>
      <c r="FY1162" s="136"/>
      <c r="FZ1162" s="136"/>
      <c r="GA1162" s="136"/>
      <c r="GB1162" s="136"/>
      <c r="GC1162" s="136"/>
      <c r="GD1162" s="136"/>
      <c r="GE1162" s="136"/>
      <c r="GF1162" s="136"/>
      <c r="GG1162" s="136"/>
      <c r="GH1162" s="136"/>
      <c r="GI1162" s="136"/>
      <c r="GJ1162" s="136"/>
      <c r="GK1162" s="136"/>
      <c r="GL1162" s="136"/>
      <c r="GM1162" s="136"/>
      <c r="GN1162" s="136"/>
      <c r="GO1162" s="136"/>
      <c r="GP1162" s="136"/>
      <c r="GQ1162" s="136"/>
      <c r="GR1162" s="136"/>
      <c r="GS1162" s="136"/>
      <c r="GT1162" s="136"/>
      <c r="GU1162" s="136"/>
      <c r="GV1162" s="136"/>
      <c r="GW1162" s="136"/>
      <c r="GX1162" s="136"/>
      <c r="GY1162" s="136"/>
      <c r="GZ1162" s="136"/>
      <c r="HA1162" s="136"/>
      <c r="HB1162" s="136"/>
      <c r="HC1162" s="136"/>
      <c r="HD1162" s="136"/>
      <c r="HE1162" s="136"/>
      <c r="HF1162" s="136"/>
      <c r="HG1162" s="136"/>
      <c r="HH1162" s="136"/>
      <c r="HI1162" s="136"/>
      <c r="HJ1162" s="136"/>
      <c r="HK1162" s="136"/>
      <c r="HL1162" s="136"/>
      <c r="HM1162" s="136"/>
      <c r="HN1162" s="136"/>
      <c r="HO1162" s="136"/>
      <c r="HP1162" s="136"/>
      <c r="HQ1162" s="136"/>
      <c r="HR1162" s="136"/>
      <c r="HS1162" s="136"/>
      <c r="HT1162" s="136"/>
      <c r="HU1162" s="136"/>
      <c r="HV1162" s="136"/>
      <c r="HW1162" s="136"/>
      <c r="HX1162" s="136"/>
      <c r="HY1162" s="136"/>
      <c r="HZ1162" s="136"/>
      <c r="IA1162" s="136"/>
      <c r="IB1162" s="136"/>
      <c r="IC1162" s="136"/>
      <c r="ID1162" s="136"/>
      <c r="IE1162" s="136"/>
      <c r="IF1162" s="136"/>
      <c r="IG1162" s="136"/>
    </row>
    <row r="1163" spans="1:241" ht="15" customHeight="1" x14ac:dyDescent="0.25">
      <c r="A1163" s="197" t="s">
        <v>760</v>
      </c>
      <c r="B1163" s="205">
        <v>8306367</v>
      </c>
      <c r="C1163" s="205">
        <v>2883802</v>
      </c>
      <c r="D1163" s="205">
        <v>858348</v>
      </c>
      <c r="E1163" s="205">
        <v>1300155</v>
      </c>
      <c r="F1163" s="205">
        <v>2273051</v>
      </c>
      <c r="G1163" s="205">
        <v>342570</v>
      </c>
      <c r="H1163" s="242">
        <v>15964293</v>
      </c>
      <c r="I1163" s="136"/>
      <c r="J1163" s="197" t="s">
        <v>482</v>
      </c>
      <c r="K1163" s="205">
        <v>4403236</v>
      </c>
      <c r="L1163" s="205">
        <v>1926436</v>
      </c>
      <c r="M1163" s="205">
        <v>615762</v>
      </c>
      <c r="N1163" s="205">
        <v>1223683</v>
      </c>
      <c r="O1163" s="205">
        <v>1626985</v>
      </c>
      <c r="P1163" s="205">
        <v>350572</v>
      </c>
      <c r="Q1163" s="242">
        <v>10146674</v>
      </c>
      <c r="R1163" s="136"/>
      <c r="S1163" s="136"/>
      <c r="T1163" s="136"/>
      <c r="U1163" s="136"/>
      <c r="V1163" s="136"/>
      <c r="W1163" s="136"/>
      <c r="X1163" s="136"/>
      <c r="Y1163" s="136"/>
      <c r="Z1163" s="136"/>
      <c r="AA1163" s="136"/>
      <c r="AB1163" s="136"/>
      <c r="AC1163" s="136"/>
      <c r="AD1163" s="136"/>
      <c r="AE1163" s="136"/>
      <c r="AF1163" s="136"/>
      <c r="AG1163" s="136"/>
      <c r="AH1163" s="136"/>
      <c r="AI1163" s="136"/>
      <c r="AJ1163" s="136"/>
      <c r="AK1163" s="136"/>
      <c r="AL1163" s="136"/>
      <c r="AM1163" s="136"/>
      <c r="AN1163" s="136"/>
      <c r="AO1163" s="136"/>
      <c r="AP1163" s="136"/>
      <c r="AQ1163" s="136"/>
      <c r="AR1163" s="136"/>
      <c r="AS1163" s="136"/>
      <c r="AT1163" s="136"/>
      <c r="AU1163" s="136"/>
      <c r="AV1163" s="136"/>
      <c r="AW1163" s="136"/>
      <c r="AX1163" s="136"/>
      <c r="AY1163" s="136"/>
      <c r="AZ1163" s="136"/>
      <c r="BA1163" s="136"/>
      <c r="BB1163" s="136"/>
      <c r="BC1163" s="136"/>
      <c r="BD1163" s="136"/>
      <c r="BE1163" s="136"/>
      <c r="BF1163" s="136"/>
      <c r="BG1163" s="136"/>
      <c r="BH1163" s="136"/>
      <c r="BI1163" s="136"/>
      <c r="BJ1163" s="136"/>
      <c r="BK1163" s="136"/>
      <c r="BL1163" s="136"/>
      <c r="BM1163" s="136"/>
      <c r="BN1163" s="136"/>
      <c r="BO1163" s="136"/>
      <c r="BP1163" s="136"/>
      <c r="BQ1163" s="136"/>
      <c r="BR1163" s="136"/>
      <c r="BS1163" s="136"/>
      <c r="BT1163" s="136"/>
      <c r="BU1163" s="136"/>
      <c r="BV1163" s="136"/>
      <c r="BW1163" s="136"/>
      <c r="BX1163" s="136"/>
      <c r="BY1163" s="136"/>
      <c r="BZ1163" s="136"/>
      <c r="CA1163" s="136"/>
      <c r="CB1163" s="136"/>
      <c r="CC1163" s="136"/>
      <c r="CD1163" s="136"/>
      <c r="CE1163" s="136"/>
      <c r="CF1163" s="136"/>
      <c r="CG1163" s="136"/>
      <c r="CH1163" s="136"/>
      <c r="CI1163" s="136"/>
      <c r="CJ1163" s="136"/>
      <c r="CK1163" s="136"/>
      <c r="CL1163" s="136"/>
      <c r="CM1163" s="136"/>
      <c r="CN1163" s="136"/>
      <c r="CO1163" s="136"/>
      <c r="CP1163" s="136"/>
      <c r="CQ1163" s="136"/>
      <c r="CR1163" s="136"/>
      <c r="CS1163" s="136"/>
      <c r="CT1163" s="136"/>
      <c r="CU1163" s="136"/>
      <c r="CV1163" s="136"/>
      <c r="CW1163" s="136"/>
      <c r="CX1163" s="136"/>
      <c r="CY1163" s="136"/>
      <c r="CZ1163" s="136"/>
      <c r="DA1163" s="136"/>
      <c r="DB1163" s="136"/>
      <c r="DC1163" s="136"/>
      <c r="DD1163" s="136"/>
      <c r="DE1163" s="136"/>
      <c r="DF1163" s="136"/>
      <c r="DG1163" s="136"/>
      <c r="DH1163" s="136"/>
      <c r="DI1163" s="136"/>
      <c r="DJ1163" s="136"/>
      <c r="DK1163" s="136"/>
      <c r="DL1163" s="136"/>
      <c r="DM1163" s="136"/>
      <c r="DN1163" s="136"/>
      <c r="DO1163" s="136"/>
      <c r="DP1163" s="136"/>
      <c r="DQ1163" s="136"/>
      <c r="DR1163" s="136"/>
      <c r="DS1163" s="136"/>
      <c r="DT1163" s="136"/>
      <c r="DU1163" s="136"/>
      <c r="DV1163" s="136"/>
      <c r="DW1163" s="136"/>
      <c r="DX1163" s="136"/>
      <c r="DY1163" s="136"/>
      <c r="DZ1163" s="136"/>
      <c r="EA1163" s="136"/>
      <c r="EB1163" s="136"/>
      <c r="EC1163" s="136"/>
      <c r="ED1163" s="136"/>
      <c r="EE1163" s="136"/>
      <c r="EF1163" s="136"/>
      <c r="EG1163" s="136"/>
      <c r="EH1163" s="136"/>
      <c r="EI1163" s="136"/>
      <c r="EJ1163" s="136"/>
      <c r="EK1163" s="136"/>
      <c r="EL1163" s="136"/>
      <c r="EM1163" s="136"/>
      <c r="EN1163" s="136"/>
      <c r="EO1163" s="136"/>
      <c r="EP1163" s="136"/>
      <c r="EQ1163" s="136"/>
      <c r="ER1163" s="136"/>
      <c r="ES1163" s="136"/>
      <c r="ET1163" s="136"/>
      <c r="EU1163" s="136"/>
      <c r="EV1163" s="136"/>
      <c r="EW1163" s="136"/>
      <c r="EX1163" s="136"/>
      <c r="EY1163" s="136"/>
      <c r="EZ1163" s="136"/>
      <c r="FA1163" s="136"/>
      <c r="FB1163" s="136"/>
      <c r="FC1163" s="136"/>
      <c r="FD1163" s="136"/>
      <c r="FE1163" s="136"/>
      <c r="FF1163" s="136"/>
      <c r="FG1163" s="136"/>
      <c r="FH1163" s="136"/>
      <c r="FI1163" s="136"/>
      <c r="FJ1163" s="136"/>
      <c r="FK1163" s="136"/>
      <c r="FL1163" s="136"/>
      <c r="FM1163" s="136"/>
      <c r="FN1163" s="136"/>
      <c r="FO1163" s="136"/>
      <c r="FP1163" s="136"/>
      <c r="FQ1163" s="136"/>
      <c r="FR1163" s="136"/>
      <c r="FS1163" s="136"/>
      <c r="FT1163" s="136"/>
      <c r="FU1163" s="136"/>
      <c r="FV1163" s="136"/>
      <c r="FW1163" s="136"/>
      <c r="FX1163" s="136"/>
      <c r="FY1163" s="136"/>
      <c r="FZ1163" s="136"/>
      <c r="GA1163" s="136"/>
      <c r="GB1163" s="136"/>
      <c r="GC1163" s="136"/>
      <c r="GD1163" s="136"/>
      <c r="GE1163" s="136"/>
      <c r="GF1163" s="136"/>
      <c r="GG1163" s="136"/>
      <c r="GH1163" s="136"/>
      <c r="GI1163" s="136"/>
      <c r="GJ1163" s="136"/>
      <c r="GK1163" s="136"/>
      <c r="GL1163" s="136"/>
      <c r="GM1163" s="136"/>
      <c r="GN1163" s="136"/>
      <c r="GO1163" s="136"/>
      <c r="GP1163" s="136"/>
      <c r="GQ1163" s="136"/>
      <c r="GR1163" s="136"/>
      <c r="GS1163" s="136"/>
      <c r="GT1163" s="136"/>
      <c r="GU1163" s="136"/>
      <c r="GV1163" s="136"/>
      <c r="GW1163" s="136"/>
      <c r="GX1163" s="136"/>
      <c r="GY1163" s="136"/>
      <c r="GZ1163" s="136"/>
      <c r="HA1163" s="136"/>
      <c r="HB1163" s="136"/>
      <c r="HC1163" s="136"/>
      <c r="HD1163" s="136"/>
      <c r="HE1163" s="136"/>
      <c r="HF1163" s="136"/>
      <c r="HG1163" s="136"/>
      <c r="HH1163" s="136"/>
      <c r="HI1163" s="136"/>
      <c r="HJ1163" s="136"/>
      <c r="HK1163" s="136"/>
      <c r="HL1163" s="136"/>
      <c r="HM1163" s="136"/>
      <c r="HN1163" s="136"/>
      <c r="HO1163" s="136"/>
      <c r="HP1163" s="136"/>
      <c r="HQ1163" s="136"/>
      <c r="HR1163" s="136"/>
      <c r="HS1163" s="136"/>
      <c r="HT1163" s="136"/>
      <c r="HU1163" s="136"/>
      <c r="HV1163" s="136"/>
      <c r="HW1163" s="136"/>
      <c r="HX1163" s="136"/>
      <c r="HY1163" s="136"/>
      <c r="HZ1163" s="136"/>
      <c r="IA1163" s="136"/>
      <c r="IB1163" s="136"/>
      <c r="IC1163" s="136"/>
      <c r="ID1163" s="136"/>
      <c r="IE1163" s="136"/>
      <c r="IF1163" s="136"/>
      <c r="IG1163" s="136"/>
    </row>
    <row r="1164" spans="1:241" ht="15" customHeight="1" x14ac:dyDescent="0.25">
      <c r="A1164" s="197" t="s">
        <v>440</v>
      </c>
      <c r="B1164" s="205">
        <v>8846511</v>
      </c>
      <c r="C1164" s="205">
        <v>1486365</v>
      </c>
      <c r="D1164" s="205">
        <v>511111</v>
      </c>
      <c r="E1164" s="205">
        <v>1232026</v>
      </c>
      <c r="F1164" s="205">
        <v>2246210</v>
      </c>
      <c r="G1164" s="205">
        <v>308000</v>
      </c>
      <c r="H1164" s="242">
        <v>14630223</v>
      </c>
      <c r="I1164" s="136"/>
      <c r="J1164" s="197" t="s">
        <v>483</v>
      </c>
      <c r="K1164" s="205">
        <v>4393312</v>
      </c>
      <c r="L1164" s="205">
        <v>1768846</v>
      </c>
      <c r="M1164" s="205">
        <v>679015</v>
      </c>
      <c r="N1164" s="205">
        <v>1297915</v>
      </c>
      <c r="O1164" s="205">
        <v>1616787</v>
      </c>
      <c r="P1164" s="205">
        <v>320734</v>
      </c>
      <c r="Q1164" s="242">
        <v>10076609</v>
      </c>
      <c r="R1164" s="136"/>
      <c r="S1164" s="136"/>
      <c r="T1164" s="136"/>
      <c r="U1164" s="136"/>
      <c r="V1164" s="136"/>
      <c r="W1164" s="136"/>
      <c r="X1164" s="136"/>
      <c r="Y1164" s="136"/>
      <c r="Z1164" s="136"/>
      <c r="AA1164" s="136"/>
      <c r="AB1164" s="136"/>
      <c r="AC1164" s="136"/>
      <c r="AD1164" s="136"/>
      <c r="AE1164" s="136"/>
      <c r="AF1164" s="136"/>
      <c r="AG1164" s="136"/>
      <c r="AH1164" s="136"/>
      <c r="AI1164" s="136"/>
      <c r="AJ1164" s="136"/>
      <c r="AK1164" s="136"/>
      <c r="AL1164" s="136"/>
      <c r="AM1164" s="136"/>
      <c r="AN1164" s="136"/>
      <c r="AO1164" s="136"/>
      <c r="AP1164" s="136"/>
      <c r="AQ1164" s="136"/>
      <c r="AR1164" s="136"/>
      <c r="AS1164" s="136"/>
      <c r="AT1164" s="136"/>
      <c r="AU1164" s="136"/>
      <c r="AV1164" s="136"/>
      <c r="AW1164" s="136"/>
      <c r="AX1164" s="136"/>
      <c r="AY1164" s="136"/>
      <c r="AZ1164" s="136"/>
      <c r="BA1164" s="136"/>
      <c r="BB1164" s="136"/>
      <c r="BC1164" s="136"/>
      <c r="BD1164" s="136"/>
      <c r="BE1164" s="136"/>
      <c r="BF1164" s="136"/>
      <c r="BG1164" s="136"/>
      <c r="BH1164" s="136"/>
      <c r="BI1164" s="136"/>
      <c r="BJ1164" s="136"/>
      <c r="BK1164" s="136"/>
      <c r="BL1164" s="136"/>
      <c r="BM1164" s="136"/>
      <c r="BN1164" s="136"/>
      <c r="BO1164" s="136"/>
      <c r="BP1164" s="136"/>
      <c r="BQ1164" s="136"/>
      <c r="BR1164" s="136"/>
      <c r="BS1164" s="136"/>
      <c r="BT1164" s="136"/>
      <c r="BU1164" s="136"/>
      <c r="BV1164" s="136"/>
      <c r="BW1164" s="136"/>
      <c r="BX1164" s="136"/>
      <c r="BY1164" s="136"/>
      <c r="BZ1164" s="136"/>
      <c r="CA1164" s="136"/>
      <c r="CB1164" s="136"/>
      <c r="CC1164" s="136"/>
      <c r="CD1164" s="136"/>
      <c r="CE1164" s="136"/>
      <c r="CF1164" s="136"/>
      <c r="CG1164" s="136"/>
      <c r="CH1164" s="136"/>
      <c r="CI1164" s="136"/>
      <c r="CJ1164" s="136"/>
      <c r="CK1164" s="136"/>
      <c r="CL1164" s="136"/>
      <c r="CM1164" s="136"/>
      <c r="CN1164" s="136"/>
      <c r="CO1164" s="136"/>
      <c r="CP1164" s="136"/>
      <c r="CQ1164" s="136"/>
      <c r="CR1164" s="136"/>
      <c r="CS1164" s="136"/>
      <c r="CT1164" s="136"/>
      <c r="CU1164" s="136"/>
      <c r="CV1164" s="136"/>
      <c r="CW1164" s="136"/>
      <c r="CX1164" s="136"/>
      <c r="CY1164" s="136"/>
      <c r="CZ1164" s="136"/>
      <c r="DA1164" s="136"/>
      <c r="DB1164" s="136"/>
      <c r="DC1164" s="136"/>
      <c r="DD1164" s="136"/>
      <c r="DE1164" s="136"/>
      <c r="DF1164" s="136"/>
      <c r="DG1164" s="136"/>
      <c r="DH1164" s="136"/>
      <c r="DI1164" s="136"/>
      <c r="DJ1164" s="136"/>
      <c r="DK1164" s="136"/>
      <c r="DL1164" s="136"/>
      <c r="DM1164" s="136"/>
      <c r="DN1164" s="136"/>
      <c r="DO1164" s="136"/>
      <c r="DP1164" s="136"/>
      <c r="DQ1164" s="136"/>
      <c r="DR1164" s="136"/>
      <c r="DS1164" s="136"/>
      <c r="DT1164" s="136"/>
      <c r="DU1164" s="136"/>
      <c r="DV1164" s="136"/>
      <c r="DW1164" s="136"/>
      <c r="DX1164" s="136"/>
      <c r="DY1164" s="136"/>
      <c r="DZ1164" s="136"/>
      <c r="EA1164" s="136"/>
      <c r="EB1164" s="136"/>
      <c r="EC1164" s="136"/>
      <c r="ED1164" s="136"/>
      <c r="EE1164" s="136"/>
      <c r="EF1164" s="136"/>
      <c r="EG1164" s="136"/>
      <c r="EH1164" s="136"/>
      <c r="EI1164" s="136"/>
      <c r="EJ1164" s="136"/>
      <c r="EK1164" s="136"/>
      <c r="EL1164" s="136"/>
      <c r="EM1164" s="136"/>
      <c r="EN1164" s="136"/>
      <c r="EO1164" s="136"/>
      <c r="EP1164" s="136"/>
      <c r="EQ1164" s="136"/>
      <c r="ER1164" s="136"/>
      <c r="ES1164" s="136"/>
      <c r="ET1164" s="136"/>
      <c r="EU1164" s="136"/>
      <c r="EV1164" s="136"/>
      <c r="EW1164" s="136"/>
      <c r="EX1164" s="136"/>
      <c r="EY1164" s="136"/>
      <c r="EZ1164" s="136"/>
      <c r="FA1164" s="136"/>
      <c r="FB1164" s="136"/>
      <c r="FC1164" s="136"/>
      <c r="FD1164" s="136"/>
      <c r="FE1164" s="136"/>
      <c r="FF1164" s="136"/>
      <c r="FG1164" s="136"/>
      <c r="FH1164" s="136"/>
      <c r="FI1164" s="136"/>
      <c r="FJ1164" s="136"/>
      <c r="FK1164" s="136"/>
      <c r="FL1164" s="136"/>
      <c r="FM1164" s="136"/>
      <c r="FN1164" s="136"/>
      <c r="FO1164" s="136"/>
      <c r="FP1164" s="136"/>
      <c r="FQ1164" s="136"/>
      <c r="FR1164" s="136"/>
      <c r="FS1164" s="136"/>
      <c r="FT1164" s="136"/>
      <c r="FU1164" s="136"/>
      <c r="FV1164" s="136"/>
      <c r="FW1164" s="136"/>
      <c r="FX1164" s="136"/>
      <c r="FY1164" s="136"/>
      <c r="FZ1164" s="136"/>
      <c r="GA1164" s="136"/>
      <c r="GB1164" s="136"/>
      <c r="GC1164" s="136"/>
      <c r="GD1164" s="136"/>
      <c r="GE1164" s="136"/>
      <c r="GF1164" s="136"/>
      <c r="GG1164" s="136"/>
      <c r="GH1164" s="136"/>
      <c r="GI1164" s="136"/>
      <c r="GJ1164" s="136"/>
      <c r="GK1164" s="136"/>
      <c r="GL1164" s="136"/>
      <c r="GM1164" s="136"/>
      <c r="GN1164" s="136"/>
      <c r="GO1164" s="136"/>
      <c r="GP1164" s="136"/>
      <c r="GQ1164" s="136"/>
      <c r="GR1164" s="136"/>
      <c r="GS1164" s="136"/>
      <c r="GT1164" s="136"/>
      <c r="GU1164" s="136"/>
      <c r="GV1164" s="136"/>
      <c r="GW1164" s="136"/>
      <c r="GX1164" s="136"/>
      <c r="GY1164" s="136"/>
      <c r="GZ1164" s="136"/>
      <c r="HA1164" s="136"/>
      <c r="HB1164" s="136"/>
      <c r="HC1164" s="136"/>
      <c r="HD1164" s="136"/>
      <c r="HE1164" s="136"/>
      <c r="HF1164" s="136"/>
      <c r="HG1164" s="136"/>
      <c r="HH1164" s="136"/>
      <c r="HI1164" s="136"/>
      <c r="HJ1164" s="136"/>
      <c r="HK1164" s="136"/>
      <c r="HL1164" s="136"/>
      <c r="HM1164" s="136"/>
      <c r="HN1164" s="136"/>
      <c r="HO1164" s="136"/>
      <c r="HP1164" s="136"/>
      <c r="HQ1164" s="136"/>
      <c r="HR1164" s="136"/>
      <c r="HS1164" s="136"/>
      <c r="HT1164" s="136"/>
      <c r="HU1164" s="136"/>
      <c r="HV1164" s="136"/>
      <c r="HW1164" s="136"/>
      <c r="HX1164" s="136"/>
      <c r="HY1164" s="136"/>
      <c r="HZ1164" s="136"/>
      <c r="IA1164" s="136"/>
      <c r="IB1164" s="136"/>
      <c r="IC1164" s="136"/>
      <c r="ID1164" s="136"/>
      <c r="IE1164" s="136"/>
      <c r="IF1164" s="136"/>
      <c r="IG1164" s="136"/>
    </row>
    <row r="1165" spans="1:241" ht="15" customHeight="1" x14ac:dyDescent="0.25">
      <c r="A1165" s="197" t="s">
        <v>441</v>
      </c>
      <c r="B1165" s="205">
        <v>15731309</v>
      </c>
      <c r="C1165" s="205">
        <v>1809085</v>
      </c>
      <c r="D1165" s="205">
        <v>780622</v>
      </c>
      <c r="E1165" s="205">
        <v>1809833</v>
      </c>
      <c r="F1165" s="205">
        <v>1681076</v>
      </c>
      <c r="G1165" s="205">
        <v>359405</v>
      </c>
      <c r="H1165" s="242">
        <v>22171330</v>
      </c>
      <c r="I1165" s="136"/>
      <c r="J1165" s="197" t="s">
        <v>484</v>
      </c>
      <c r="K1165" s="205">
        <v>5641573</v>
      </c>
      <c r="L1165" s="205">
        <v>2001725</v>
      </c>
      <c r="M1165" s="205">
        <v>700239</v>
      </c>
      <c r="N1165" s="205">
        <v>1225678</v>
      </c>
      <c r="O1165" s="205">
        <v>1504679</v>
      </c>
      <c r="P1165" s="205">
        <v>398967</v>
      </c>
      <c r="Q1165" s="242">
        <v>11472861</v>
      </c>
      <c r="R1165" s="136"/>
      <c r="S1165" s="136"/>
      <c r="T1165" s="136"/>
      <c r="U1165" s="136"/>
      <c r="V1165" s="136"/>
      <c r="W1165" s="136"/>
      <c r="X1165" s="136"/>
      <c r="Y1165" s="136"/>
      <c r="Z1165" s="136"/>
      <c r="AA1165" s="136"/>
      <c r="AB1165" s="136"/>
      <c r="AC1165" s="136"/>
      <c r="AD1165" s="136"/>
      <c r="AE1165" s="136"/>
      <c r="AF1165" s="136"/>
      <c r="AG1165" s="136"/>
      <c r="AH1165" s="136"/>
      <c r="AI1165" s="136"/>
      <c r="AJ1165" s="136"/>
      <c r="AK1165" s="136"/>
      <c r="AL1165" s="136"/>
      <c r="AM1165" s="136"/>
      <c r="AN1165" s="136"/>
      <c r="AO1165" s="136"/>
      <c r="AP1165" s="136"/>
      <c r="AQ1165" s="136"/>
      <c r="AR1165" s="136"/>
      <c r="AS1165" s="136"/>
      <c r="AT1165" s="136"/>
      <c r="AU1165" s="136"/>
      <c r="AV1165" s="136"/>
      <c r="AW1165" s="136"/>
      <c r="AX1165" s="136"/>
      <c r="AY1165" s="136"/>
      <c r="AZ1165" s="136"/>
      <c r="BA1165" s="136"/>
      <c r="BB1165" s="136"/>
      <c r="BC1165" s="136"/>
      <c r="BD1165" s="136"/>
      <c r="BE1165" s="136"/>
      <c r="BF1165" s="136"/>
      <c r="BG1165" s="136"/>
      <c r="BH1165" s="136"/>
      <c r="BI1165" s="136"/>
      <c r="BJ1165" s="136"/>
      <c r="BK1165" s="136"/>
      <c r="BL1165" s="136"/>
      <c r="BM1165" s="136"/>
      <c r="BN1165" s="136"/>
      <c r="BO1165" s="136"/>
      <c r="BP1165" s="136"/>
      <c r="BQ1165" s="136"/>
      <c r="BR1165" s="136"/>
      <c r="BS1165" s="136"/>
      <c r="BT1165" s="136"/>
      <c r="BU1165" s="136"/>
      <c r="BV1165" s="136"/>
      <c r="BW1165" s="136"/>
      <c r="BX1165" s="136"/>
      <c r="BY1165" s="136"/>
      <c r="BZ1165" s="136"/>
      <c r="CA1165" s="136"/>
      <c r="CB1165" s="136"/>
      <c r="CC1165" s="136"/>
      <c r="CD1165" s="136"/>
      <c r="CE1165" s="136"/>
      <c r="CF1165" s="136"/>
      <c r="CG1165" s="136"/>
      <c r="CH1165" s="136"/>
      <c r="CI1165" s="136"/>
      <c r="CJ1165" s="136"/>
      <c r="CK1165" s="136"/>
      <c r="CL1165" s="136"/>
      <c r="CM1165" s="136"/>
      <c r="CN1165" s="136"/>
      <c r="CO1165" s="136"/>
      <c r="CP1165" s="136"/>
      <c r="CQ1165" s="136"/>
      <c r="CR1165" s="136"/>
      <c r="CS1165" s="136"/>
      <c r="CT1165" s="136"/>
      <c r="CU1165" s="136"/>
      <c r="CV1165" s="136"/>
      <c r="CW1165" s="136"/>
      <c r="CX1165" s="136"/>
      <c r="CY1165" s="136"/>
      <c r="CZ1165" s="136"/>
      <c r="DA1165" s="136"/>
      <c r="DB1165" s="136"/>
      <c r="DC1165" s="136"/>
      <c r="DD1165" s="136"/>
      <c r="DE1165" s="136"/>
      <c r="DF1165" s="136"/>
      <c r="DG1165" s="136"/>
      <c r="DH1165" s="136"/>
      <c r="DI1165" s="136"/>
      <c r="DJ1165" s="136"/>
      <c r="DK1165" s="136"/>
      <c r="DL1165" s="136"/>
      <c r="DM1165" s="136"/>
      <c r="DN1165" s="136"/>
      <c r="DO1165" s="136"/>
      <c r="DP1165" s="136"/>
      <c r="DQ1165" s="136"/>
      <c r="DR1165" s="136"/>
      <c r="DS1165" s="136"/>
      <c r="DT1165" s="136"/>
      <c r="DU1165" s="136"/>
      <c r="DV1165" s="136"/>
      <c r="DW1165" s="136"/>
      <c r="DX1165" s="136"/>
      <c r="DY1165" s="136"/>
      <c r="DZ1165" s="136"/>
      <c r="EA1165" s="136"/>
      <c r="EB1165" s="136"/>
      <c r="EC1165" s="136"/>
      <c r="ED1165" s="136"/>
      <c r="EE1165" s="136"/>
      <c r="EF1165" s="136"/>
      <c r="EG1165" s="136"/>
      <c r="EH1165" s="136"/>
      <c r="EI1165" s="136"/>
      <c r="EJ1165" s="136"/>
      <c r="EK1165" s="136"/>
      <c r="EL1165" s="136"/>
      <c r="EM1165" s="136"/>
      <c r="EN1165" s="136"/>
      <c r="EO1165" s="136"/>
      <c r="EP1165" s="136"/>
      <c r="EQ1165" s="136"/>
      <c r="ER1165" s="136"/>
      <c r="ES1165" s="136"/>
      <c r="ET1165" s="136"/>
      <c r="EU1165" s="136"/>
      <c r="EV1165" s="136"/>
      <c r="EW1165" s="136"/>
      <c r="EX1165" s="136"/>
      <c r="EY1165" s="136"/>
      <c r="EZ1165" s="136"/>
      <c r="FA1165" s="136"/>
      <c r="FB1165" s="136"/>
      <c r="FC1165" s="136"/>
      <c r="FD1165" s="136"/>
      <c r="FE1165" s="136"/>
      <c r="FF1165" s="136"/>
      <c r="FG1165" s="136"/>
      <c r="FH1165" s="136"/>
      <c r="FI1165" s="136"/>
      <c r="FJ1165" s="136"/>
      <c r="FK1165" s="136"/>
      <c r="FL1165" s="136"/>
      <c r="FM1165" s="136"/>
      <c r="FN1165" s="136"/>
      <c r="FO1165" s="136"/>
      <c r="FP1165" s="136"/>
      <c r="FQ1165" s="136"/>
      <c r="FR1165" s="136"/>
      <c r="FS1165" s="136"/>
      <c r="FT1165" s="136"/>
      <c r="FU1165" s="136"/>
      <c r="FV1165" s="136"/>
      <c r="FW1165" s="136"/>
      <c r="FX1165" s="136"/>
      <c r="FY1165" s="136"/>
      <c r="FZ1165" s="136"/>
      <c r="GA1165" s="136"/>
      <c r="GB1165" s="136"/>
      <c r="GC1165" s="136"/>
      <c r="GD1165" s="136"/>
      <c r="GE1165" s="136"/>
      <c r="GF1165" s="136"/>
      <c r="GG1165" s="136"/>
      <c r="GH1165" s="136"/>
      <c r="GI1165" s="136"/>
      <c r="GJ1165" s="136"/>
      <c r="GK1165" s="136"/>
      <c r="GL1165" s="136"/>
      <c r="GM1165" s="136"/>
      <c r="GN1165" s="136"/>
      <c r="GO1165" s="136"/>
      <c r="GP1165" s="136"/>
      <c r="GQ1165" s="136"/>
      <c r="GR1165" s="136"/>
      <c r="GS1165" s="136"/>
      <c r="GT1165" s="136"/>
      <c r="GU1165" s="136"/>
      <c r="GV1165" s="136"/>
      <c r="GW1165" s="136"/>
      <c r="GX1165" s="136"/>
      <c r="GY1165" s="136"/>
      <c r="GZ1165" s="136"/>
      <c r="HA1165" s="136"/>
      <c r="HB1165" s="136"/>
      <c r="HC1165" s="136"/>
      <c r="HD1165" s="136"/>
      <c r="HE1165" s="136"/>
      <c r="HF1165" s="136"/>
      <c r="HG1165" s="136"/>
      <c r="HH1165" s="136"/>
      <c r="HI1165" s="136"/>
      <c r="HJ1165" s="136"/>
      <c r="HK1165" s="136"/>
      <c r="HL1165" s="136"/>
      <c r="HM1165" s="136"/>
      <c r="HN1165" s="136"/>
      <c r="HO1165" s="136"/>
      <c r="HP1165" s="136"/>
      <c r="HQ1165" s="136"/>
      <c r="HR1165" s="136"/>
      <c r="HS1165" s="136"/>
      <c r="HT1165" s="136"/>
      <c r="HU1165" s="136"/>
      <c r="HV1165" s="136"/>
      <c r="HW1165" s="136"/>
      <c r="HX1165" s="136"/>
      <c r="HY1165" s="136"/>
      <c r="HZ1165" s="136"/>
      <c r="IA1165" s="136"/>
      <c r="IB1165" s="136"/>
      <c r="IC1165" s="136"/>
      <c r="ID1165" s="136"/>
      <c r="IE1165" s="136"/>
      <c r="IF1165" s="136"/>
      <c r="IG1165" s="136"/>
    </row>
    <row r="1166" spans="1:241" ht="15" customHeight="1" x14ac:dyDescent="0.25">
      <c r="A1166" s="197" t="s">
        <v>442</v>
      </c>
      <c r="B1166" s="205">
        <v>12789697</v>
      </c>
      <c r="C1166" s="205">
        <v>1748059</v>
      </c>
      <c r="D1166" s="205">
        <v>563924</v>
      </c>
      <c r="E1166" s="205">
        <v>1328121</v>
      </c>
      <c r="F1166" s="205">
        <v>2141202</v>
      </c>
      <c r="G1166" s="205">
        <v>358199</v>
      </c>
      <c r="H1166" s="242">
        <v>18929202</v>
      </c>
      <c r="I1166" s="136"/>
      <c r="J1166" s="197" t="s">
        <v>485</v>
      </c>
      <c r="K1166" s="205">
        <v>4977689</v>
      </c>
      <c r="L1166" s="205">
        <v>2440863</v>
      </c>
      <c r="M1166" s="205">
        <v>821808</v>
      </c>
      <c r="N1166" s="205">
        <v>1451161</v>
      </c>
      <c r="O1166" s="205">
        <v>2115164</v>
      </c>
      <c r="P1166" s="205">
        <v>314959</v>
      </c>
      <c r="Q1166" s="242">
        <v>12121644</v>
      </c>
      <c r="R1166" s="136"/>
      <c r="S1166" s="136"/>
      <c r="T1166" s="136"/>
      <c r="U1166" s="136"/>
      <c r="V1166" s="136"/>
      <c r="W1166" s="136"/>
      <c r="X1166" s="136"/>
      <c r="Y1166" s="136"/>
      <c r="Z1166" s="136"/>
      <c r="AA1166" s="136"/>
      <c r="AB1166" s="136"/>
      <c r="AC1166" s="136"/>
      <c r="AD1166" s="136"/>
      <c r="AE1166" s="136"/>
      <c r="AF1166" s="136"/>
      <c r="AG1166" s="136"/>
      <c r="AH1166" s="136"/>
      <c r="AI1166" s="136"/>
      <c r="AJ1166" s="136"/>
      <c r="AK1166" s="136"/>
      <c r="AL1166" s="136"/>
      <c r="AM1166" s="136"/>
      <c r="AN1166" s="136"/>
      <c r="AO1166" s="136"/>
      <c r="AP1166" s="136"/>
      <c r="AQ1166" s="136"/>
      <c r="AR1166" s="136"/>
      <c r="AS1166" s="136"/>
      <c r="AT1166" s="136"/>
      <c r="AU1166" s="136"/>
      <c r="AV1166" s="136"/>
      <c r="AW1166" s="136"/>
      <c r="AX1166" s="136"/>
      <c r="AY1166" s="136"/>
      <c r="AZ1166" s="136"/>
      <c r="BA1166" s="136"/>
      <c r="BB1166" s="136"/>
      <c r="BC1166" s="136"/>
      <c r="BD1166" s="136"/>
      <c r="BE1166" s="136"/>
      <c r="BF1166" s="136"/>
      <c r="BG1166" s="136"/>
      <c r="BH1166" s="136"/>
      <c r="BI1166" s="136"/>
      <c r="BJ1166" s="136"/>
      <c r="BK1166" s="136"/>
      <c r="BL1166" s="136"/>
      <c r="BM1166" s="136"/>
      <c r="BN1166" s="136"/>
      <c r="BO1166" s="136"/>
      <c r="BP1166" s="136"/>
      <c r="BQ1166" s="136"/>
      <c r="BR1166" s="136"/>
      <c r="BS1166" s="136"/>
      <c r="BT1166" s="136"/>
      <c r="BU1166" s="136"/>
      <c r="BV1166" s="136"/>
      <c r="BW1166" s="136"/>
      <c r="BX1166" s="136"/>
      <c r="BY1166" s="136"/>
      <c r="BZ1166" s="136"/>
      <c r="CA1166" s="136"/>
      <c r="CB1166" s="136"/>
      <c r="CC1166" s="136"/>
      <c r="CD1166" s="136"/>
      <c r="CE1166" s="136"/>
      <c r="CF1166" s="136"/>
      <c r="CG1166" s="136"/>
      <c r="CH1166" s="136"/>
      <c r="CI1166" s="136"/>
      <c r="CJ1166" s="136"/>
      <c r="CK1166" s="136"/>
      <c r="CL1166" s="136"/>
      <c r="CM1166" s="136"/>
      <c r="CN1166" s="136"/>
      <c r="CO1166" s="136"/>
      <c r="CP1166" s="136"/>
      <c r="CQ1166" s="136"/>
      <c r="CR1166" s="136"/>
      <c r="CS1166" s="136"/>
      <c r="CT1166" s="136"/>
      <c r="CU1166" s="136"/>
      <c r="CV1166" s="136"/>
      <c r="CW1166" s="136"/>
      <c r="CX1166" s="136"/>
      <c r="CY1166" s="136"/>
      <c r="CZ1166" s="136"/>
      <c r="DA1166" s="136"/>
      <c r="DB1166" s="136"/>
      <c r="DC1166" s="136"/>
      <c r="DD1166" s="136"/>
      <c r="DE1166" s="136"/>
      <c r="DF1166" s="136"/>
      <c r="DG1166" s="136"/>
      <c r="DH1166" s="136"/>
      <c r="DI1166" s="136"/>
      <c r="DJ1166" s="136"/>
      <c r="DK1166" s="136"/>
      <c r="DL1166" s="136"/>
      <c r="DM1166" s="136"/>
      <c r="DN1166" s="136"/>
      <c r="DO1166" s="136"/>
      <c r="DP1166" s="136"/>
      <c r="DQ1166" s="136"/>
      <c r="DR1166" s="136"/>
      <c r="DS1166" s="136"/>
      <c r="DT1166" s="136"/>
      <c r="DU1166" s="136"/>
      <c r="DV1166" s="136"/>
      <c r="DW1166" s="136"/>
      <c r="DX1166" s="136"/>
      <c r="DY1166" s="136"/>
      <c r="DZ1166" s="136"/>
      <c r="EA1166" s="136"/>
      <c r="EB1166" s="136"/>
      <c r="EC1166" s="136"/>
      <c r="ED1166" s="136"/>
      <c r="EE1166" s="136"/>
      <c r="EF1166" s="136"/>
      <c r="EG1166" s="136"/>
      <c r="EH1166" s="136"/>
      <c r="EI1166" s="136"/>
      <c r="EJ1166" s="136"/>
      <c r="EK1166" s="136"/>
      <c r="EL1166" s="136"/>
      <c r="EM1166" s="136"/>
      <c r="EN1166" s="136"/>
      <c r="EO1166" s="136"/>
      <c r="EP1166" s="136"/>
      <c r="EQ1166" s="136"/>
      <c r="ER1166" s="136"/>
      <c r="ES1166" s="136"/>
      <c r="ET1166" s="136"/>
      <c r="EU1166" s="136"/>
      <c r="EV1166" s="136"/>
      <c r="EW1166" s="136"/>
      <c r="EX1166" s="136"/>
      <c r="EY1166" s="136"/>
      <c r="EZ1166" s="136"/>
      <c r="FA1166" s="136"/>
      <c r="FB1166" s="136"/>
      <c r="FC1166" s="136"/>
      <c r="FD1166" s="136"/>
      <c r="FE1166" s="136"/>
      <c r="FF1166" s="136"/>
      <c r="FG1166" s="136"/>
      <c r="FH1166" s="136"/>
      <c r="FI1166" s="136"/>
      <c r="FJ1166" s="136"/>
      <c r="FK1166" s="136"/>
      <c r="FL1166" s="136"/>
      <c r="FM1166" s="136"/>
      <c r="FN1166" s="136"/>
      <c r="FO1166" s="136"/>
      <c r="FP1166" s="136"/>
      <c r="FQ1166" s="136"/>
      <c r="FR1166" s="136"/>
      <c r="FS1166" s="136"/>
      <c r="FT1166" s="136"/>
      <c r="FU1166" s="136"/>
      <c r="FV1166" s="136"/>
      <c r="FW1166" s="136"/>
      <c r="FX1166" s="136"/>
      <c r="FY1166" s="136"/>
      <c r="FZ1166" s="136"/>
      <c r="GA1166" s="136"/>
      <c r="GB1166" s="136"/>
      <c r="GC1166" s="136"/>
      <c r="GD1166" s="136"/>
      <c r="GE1166" s="136"/>
      <c r="GF1166" s="136"/>
      <c r="GG1166" s="136"/>
      <c r="GH1166" s="136"/>
      <c r="GI1166" s="136"/>
      <c r="GJ1166" s="136"/>
      <c r="GK1166" s="136"/>
      <c r="GL1166" s="136"/>
      <c r="GM1166" s="136"/>
      <c r="GN1166" s="136"/>
      <c r="GO1166" s="136"/>
      <c r="GP1166" s="136"/>
      <c r="GQ1166" s="136"/>
      <c r="GR1166" s="136"/>
      <c r="GS1166" s="136"/>
      <c r="GT1166" s="136"/>
      <c r="GU1166" s="136"/>
      <c r="GV1166" s="136"/>
      <c r="GW1166" s="136"/>
      <c r="GX1166" s="136"/>
      <c r="GY1166" s="136"/>
      <c r="GZ1166" s="136"/>
      <c r="HA1166" s="136"/>
      <c r="HB1166" s="136"/>
      <c r="HC1166" s="136"/>
      <c r="HD1166" s="136"/>
      <c r="HE1166" s="136"/>
      <c r="HF1166" s="136"/>
      <c r="HG1166" s="136"/>
      <c r="HH1166" s="136"/>
      <c r="HI1166" s="136"/>
      <c r="HJ1166" s="136"/>
      <c r="HK1166" s="136"/>
      <c r="HL1166" s="136"/>
      <c r="HM1166" s="136"/>
      <c r="HN1166" s="136"/>
      <c r="HO1166" s="136"/>
      <c r="HP1166" s="136"/>
      <c r="HQ1166" s="136"/>
      <c r="HR1166" s="136"/>
      <c r="HS1166" s="136"/>
      <c r="HT1166" s="136"/>
      <c r="HU1166" s="136"/>
      <c r="HV1166" s="136"/>
      <c r="HW1166" s="136"/>
      <c r="HX1166" s="136"/>
      <c r="HY1166" s="136"/>
      <c r="HZ1166" s="136"/>
      <c r="IA1166" s="136"/>
      <c r="IB1166" s="136"/>
      <c r="IC1166" s="136"/>
      <c r="ID1166" s="136"/>
      <c r="IE1166" s="136"/>
      <c r="IF1166" s="136"/>
      <c r="IG1166" s="136"/>
    </row>
    <row r="1167" spans="1:241" ht="15" customHeight="1" x14ac:dyDescent="0.25">
      <c r="A1167" s="197" t="s">
        <v>443</v>
      </c>
      <c r="B1167" s="205">
        <v>11515623</v>
      </c>
      <c r="C1167" s="205">
        <v>2027348</v>
      </c>
      <c r="D1167" s="205">
        <v>885072</v>
      </c>
      <c r="E1167" s="205">
        <v>1233520</v>
      </c>
      <c r="F1167" s="205">
        <v>2235149</v>
      </c>
      <c r="G1167" s="205">
        <v>359118</v>
      </c>
      <c r="H1167" s="242">
        <v>18255830</v>
      </c>
      <c r="I1167" s="136"/>
      <c r="J1167" s="197" t="s">
        <v>718</v>
      </c>
      <c r="K1167" s="205">
        <v>4730941</v>
      </c>
      <c r="L1167" s="205">
        <v>1780604</v>
      </c>
      <c r="M1167" s="205">
        <v>853005</v>
      </c>
      <c r="N1167" s="205">
        <v>1410391</v>
      </c>
      <c r="O1167" s="205">
        <v>1521669</v>
      </c>
      <c r="P1167" s="205">
        <v>401405</v>
      </c>
      <c r="Q1167" s="242">
        <v>10698015</v>
      </c>
      <c r="R1167" s="136"/>
      <c r="S1167" s="136"/>
      <c r="T1167" s="136"/>
      <c r="U1167" s="136"/>
      <c r="V1167" s="136"/>
      <c r="W1167" s="136"/>
      <c r="X1167" s="136"/>
      <c r="Y1167" s="136"/>
      <c r="Z1167" s="136"/>
      <c r="AA1167" s="136"/>
      <c r="AB1167" s="136"/>
      <c r="AC1167" s="136"/>
      <c r="AD1167" s="136"/>
      <c r="AE1167" s="136"/>
      <c r="AF1167" s="136"/>
      <c r="AG1167" s="136"/>
      <c r="AH1167" s="136"/>
      <c r="AI1167" s="136"/>
      <c r="AJ1167" s="136"/>
      <c r="AK1167" s="136"/>
      <c r="AL1167" s="136"/>
      <c r="AM1167" s="136"/>
      <c r="AN1167" s="136"/>
      <c r="AO1167" s="136"/>
      <c r="AP1167" s="136"/>
      <c r="AQ1167" s="136"/>
      <c r="AR1167" s="136"/>
      <c r="AS1167" s="136"/>
      <c r="AT1167" s="136"/>
      <c r="AU1167" s="136"/>
      <c r="AV1167" s="136"/>
      <c r="AW1167" s="136"/>
      <c r="AX1167" s="136"/>
      <c r="AY1167" s="136"/>
      <c r="AZ1167" s="136"/>
      <c r="BA1167" s="136"/>
      <c r="BB1167" s="136"/>
      <c r="BC1167" s="136"/>
      <c r="BD1167" s="136"/>
      <c r="BE1167" s="136"/>
      <c r="BF1167" s="136"/>
      <c r="BG1167" s="136"/>
      <c r="BH1167" s="136"/>
      <c r="BI1167" s="136"/>
      <c r="BJ1167" s="136"/>
      <c r="BK1167" s="136"/>
      <c r="BL1167" s="136"/>
      <c r="BM1167" s="136"/>
      <c r="BN1167" s="136"/>
      <c r="BO1167" s="136"/>
      <c r="BP1167" s="136"/>
      <c r="BQ1167" s="136"/>
      <c r="BR1167" s="136"/>
      <c r="BS1167" s="136"/>
      <c r="BT1167" s="136"/>
      <c r="BU1167" s="136"/>
      <c r="BV1167" s="136"/>
      <c r="BW1167" s="136"/>
      <c r="BX1167" s="136"/>
      <c r="BY1167" s="136"/>
      <c r="BZ1167" s="136"/>
      <c r="CA1167" s="136"/>
      <c r="CB1167" s="136"/>
      <c r="CC1167" s="136"/>
      <c r="CD1167" s="136"/>
      <c r="CE1167" s="136"/>
      <c r="CF1167" s="136"/>
      <c r="CG1167" s="136"/>
      <c r="CH1167" s="136"/>
      <c r="CI1167" s="136"/>
      <c r="CJ1167" s="136"/>
      <c r="CK1167" s="136"/>
      <c r="CL1167" s="136"/>
      <c r="CM1167" s="136"/>
      <c r="CN1167" s="136"/>
      <c r="CO1167" s="136"/>
      <c r="CP1167" s="136"/>
      <c r="CQ1167" s="136"/>
      <c r="CR1167" s="136"/>
      <c r="CS1167" s="136"/>
      <c r="CT1167" s="136"/>
      <c r="CU1167" s="136"/>
      <c r="CV1167" s="136"/>
      <c r="CW1167" s="136"/>
      <c r="CX1167" s="136"/>
      <c r="CY1167" s="136"/>
      <c r="CZ1167" s="136"/>
      <c r="DA1167" s="136"/>
      <c r="DB1167" s="136"/>
      <c r="DC1167" s="136"/>
      <c r="DD1167" s="136"/>
      <c r="DE1167" s="136"/>
      <c r="DF1167" s="136"/>
      <c r="DG1167" s="136"/>
      <c r="DH1167" s="136"/>
      <c r="DI1167" s="136"/>
      <c r="DJ1167" s="136"/>
      <c r="DK1167" s="136"/>
      <c r="DL1167" s="136"/>
      <c r="DM1167" s="136"/>
      <c r="DN1167" s="136"/>
      <c r="DO1167" s="136"/>
      <c r="DP1167" s="136"/>
      <c r="DQ1167" s="136"/>
      <c r="DR1167" s="136"/>
      <c r="DS1167" s="136"/>
      <c r="DT1167" s="136"/>
      <c r="DU1167" s="136"/>
      <c r="DV1167" s="136"/>
      <c r="DW1167" s="136"/>
      <c r="DX1167" s="136"/>
      <c r="DY1167" s="136"/>
      <c r="DZ1167" s="136"/>
      <c r="EA1167" s="136"/>
      <c r="EB1167" s="136"/>
      <c r="EC1167" s="136"/>
      <c r="ED1167" s="136"/>
      <c r="EE1167" s="136"/>
      <c r="EF1167" s="136"/>
      <c r="EG1167" s="136"/>
      <c r="EH1167" s="136"/>
      <c r="EI1167" s="136"/>
      <c r="EJ1167" s="136"/>
      <c r="EK1167" s="136"/>
      <c r="EL1167" s="136"/>
      <c r="EM1167" s="136"/>
      <c r="EN1167" s="136"/>
      <c r="EO1167" s="136"/>
      <c r="EP1167" s="136"/>
      <c r="EQ1167" s="136"/>
      <c r="ER1167" s="136"/>
      <c r="ES1167" s="136"/>
      <c r="ET1167" s="136"/>
      <c r="EU1167" s="136"/>
      <c r="EV1167" s="136"/>
      <c r="EW1167" s="136"/>
      <c r="EX1167" s="136"/>
      <c r="EY1167" s="136"/>
      <c r="EZ1167" s="136"/>
      <c r="FA1167" s="136"/>
      <c r="FB1167" s="136"/>
      <c r="FC1167" s="136"/>
      <c r="FD1167" s="136"/>
      <c r="FE1167" s="136"/>
      <c r="FF1167" s="136"/>
      <c r="FG1167" s="136"/>
      <c r="FH1167" s="136"/>
      <c r="FI1167" s="136"/>
      <c r="FJ1167" s="136"/>
      <c r="FK1167" s="136"/>
      <c r="FL1167" s="136"/>
      <c r="FM1167" s="136"/>
      <c r="FN1167" s="136"/>
      <c r="FO1167" s="136"/>
      <c r="FP1167" s="136"/>
      <c r="FQ1167" s="136"/>
      <c r="FR1167" s="136"/>
      <c r="FS1167" s="136"/>
      <c r="FT1167" s="136"/>
      <c r="FU1167" s="136"/>
      <c r="FV1167" s="136"/>
      <c r="FW1167" s="136"/>
      <c r="FX1167" s="136"/>
      <c r="FY1167" s="136"/>
      <c r="FZ1167" s="136"/>
      <c r="GA1167" s="136"/>
      <c r="GB1167" s="136"/>
      <c r="GC1167" s="136"/>
      <c r="GD1167" s="136"/>
      <c r="GE1167" s="136"/>
      <c r="GF1167" s="136"/>
      <c r="GG1167" s="136"/>
      <c r="GH1167" s="136"/>
      <c r="GI1167" s="136"/>
      <c r="GJ1167" s="136"/>
      <c r="GK1167" s="136"/>
      <c r="GL1167" s="136"/>
      <c r="GM1167" s="136"/>
      <c r="GN1167" s="136"/>
      <c r="GO1167" s="136"/>
      <c r="GP1167" s="136"/>
      <c r="GQ1167" s="136"/>
      <c r="GR1167" s="136"/>
      <c r="GS1167" s="136"/>
      <c r="GT1167" s="136"/>
      <c r="GU1167" s="136"/>
      <c r="GV1167" s="136"/>
      <c r="GW1167" s="136"/>
      <c r="GX1167" s="136"/>
      <c r="GY1167" s="136"/>
      <c r="GZ1167" s="136"/>
      <c r="HA1167" s="136"/>
      <c r="HB1167" s="136"/>
      <c r="HC1167" s="136"/>
      <c r="HD1167" s="136"/>
      <c r="HE1167" s="136"/>
      <c r="HF1167" s="136"/>
      <c r="HG1167" s="136"/>
      <c r="HH1167" s="136"/>
      <c r="HI1167" s="136"/>
      <c r="HJ1167" s="136"/>
      <c r="HK1167" s="136"/>
      <c r="HL1167" s="136"/>
      <c r="HM1167" s="136"/>
      <c r="HN1167" s="136"/>
      <c r="HO1167" s="136"/>
      <c r="HP1167" s="136"/>
      <c r="HQ1167" s="136"/>
      <c r="HR1167" s="136"/>
      <c r="HS1167" s="136"/>
      <c r="HT1167" s="136"/>
      <c r="HU1167" s="136"/>
      <c r="HV1167" s="136"/>
      <c r="HW1167" s="136"/>
      <c r="HX1167" s="136"/>
      <c r="HY1167" s="136"/>
      <c r="HZ1167" s="136"/>
      <c r="IA1167" s="136"/>
      <c r="IB1167" s="136"/>
      <c r="IC1167" s="136"/>
      <c r="ID1167" s="136"/>
      <c r="IE1167" s="136"/>
      <c r="IF1167" s="136"/>
      <c r="IG1167" s="136"/>
    </row>
    <row r="1168" spans="1:241" ht="15" customHeight="1" x14ac:dyDescent="0.25">
      <c r="A1168" s="197" t="s">
        <v>709</v>
      </c>
      <c r="B1168" s="205">
        <v>7307863</v>
      </c>
      <c r="C1168" s="205">
        <v>2019662</v>
      </c>
      <c r="D1168" s="205">
        <v>738140</v>
      </c>
      <c r="E1168" s="205">
        <v>1265895</v>
      </c>
      <c r="F1168" s="205">
        <v>1788632</v>
      </c>
      <c r="G1168" s="205">
        <v>243341</v>
      </c>
      <c r="H1168" s="242">
        <v>13363533</v>
      </c>
      <c r="I1168" s="136"/>
      <c r="J1168" s="197" t="s">
        <v>487</v>
      </c>
      <c r="K1168" s="205">
        <v>3455702</v>
      </c>
      <c r="L1168" s="205">
        <v>2017019</v>
      </c>
      <c r="M1168" s="205">
        <v>748352</v>
      </c>
      <c r="N1168" s="205">
        <v>1435566</v>
      </c>
      <c r="O1168" s="205">
        <v>1370075</v>
      </c>
      <c r="P1168" s="205">
        <v>497028</v>
      </c>
      <c r="Q1168" s="242">
        <v>9523742</v>
      </c>
      <c r="R1168" s="136"/>
      <c r="S1168" s="136"/>
      <c r="T1168" s="136"/>
      <c r="U1168" s="136"/>
      <c r="V1168" s="136"/>
      <c r="W1168" s="136"/>
      <c r="X1168" s="136"/>
      <c r="Y1168" s="136"/>
      <c r="Z1168" s="136"/>
      <c r="AA1168" s="136"/>
      <c r="AB1168" s="136"/>
      <c r="AC1168" s="136"/>
      <c r="AD1168" s="136"/>
      <c r="AE1168" s="136"/>
      <c r="AF1168" s="136"/>
      <c r="AG1168" s="136"/>
      <c r="AH1168" s="136"/>
      <c r="AI1168" s="136"/>
      <c r="AJ1168" s="136"/>
      <c r="AK1168" s="136"/>
      <c r="AL1168" s="136"/>
      <c r="AM1168" s="136"/>
      <c r="AN1168" s="136"/>
      <c r="AO1168" s="136"/>
      <c r="AP1168" s="136"/>
      <c r="AQ1168" s="136"/>
      <c r="AR1168" s="136"/>
      <c r="AS1168" s="136"/>
      <c r="AT1168" s="136"/>
      <c r="AU1168" s="136"/>
      <c r="AV1168" s="136"/>
      <c r="AW1168" s="136"/>
      <c r="AX1168" s="136"/>
      <c r="AY1168" s="136"/>
      <c r="AZ1168" s="136"/>
      <c r="BA1168" s="136"/>
      <c r="BB1168" s="136"/>
      <c r="BC1168" s="136"/>
      <c r="BD1168" s="136"/>
      <c r="BE1168" s="136"/>
      <c r="BF1168" s="136"/>
      <c r="BG1168" s="136"/>
      <c r="BH1168" s="136"/>
      <c r="BI1168" s="136"/>
      <c r="BJ1168" s="136"/>
      <c r="BK1168" s="136"/>
      <c r="BL1168" s="136"/>
      <c r="BM1168" s="136"/>
      <c r="BN1168" s="136"/>
      <c r="BO1168" s="136"/>
      <c r="BP1168" s="136"/>
      <c r="BQ1168" s="136"/>
      <c r="BR1168" s="136"/>
      <c r="BS1168" s="136"/>
      <c r="BT1168" s="136"/>
      <c r="BU1168" s="136"/>
      <c r="BV1168" s="136"/>
      <c r="BW1168" s="136"/>
      <c r="BX1168" s="136"/>
      <c r="BY1168" s="136"/>
      <c r="BZ1168" s="136"/>
      <c r="CA1168" s="136"/>
      <c r="CB1168" s="136"/>
      <c r="CC1168" s="136"/>
      <c r="CD1168" s="136"/>
      <c r="CE1168" s="136"/>
      <c r="CF1168" s="136"/>
      <c r="CG1168" s="136"/>
      <c r="CH1168" s="136"/>
      <c r="CI1168" s="136"/>
      <c r="CJ1168" s="136"/>
      <c r="CK1168" s="136"/>
      <c r="CL1168" s="136"/>
      <c r="CM1168" s="136"/>
      <c r="CN1168" s="136"/>
      <c r="CO1168" s="136"/>
      <c r="CP1168" s="136"/>
      <c r="CQ1168" s="136"/>
      <c r="CR1168" s="136"/>
      <c r="CS1168" s="136"/>
      <c r="CT1168" s="136"/>
      <c r="CU1168" s="136"/>
      <c r="CV1168" s="136"/>
      <c r="CW1168" s="136"/>
      <c r="CX1168" s="136"/>
      <c r="CY1168" s="136"/>
      <c r="CZ1168" s="136"/>
      <c r="DA1168" s="136"/>
      <c r="DB1168" s="136"/>
      <c r="DC1168" s="136"/>
      <c r="DD1168" s="136"/>
      <c r="DE1168" s="136"/>
      <c r="DF1168" s="136"/>
      <c r="DG1168" s="136"/>
      <c r="DH1168" s="136"/>
      <c r="DI1168" s="136"/>
      <c r="DJ1168" s="136"/>
      <c r="DK1168" s="136"/>
      <c r="DL1168" s="136"/>
      <c r="DM1168" s="136"/>
      <c r="DN1168" s="136"/>
      <c r="DO1168" s="136"/>
      <c r="DP1168" s="136"/>
      <c r="DQ1168" s="136"/>
      <c r="DR1168" s="136"/>
      <c r="DS1168" s="136"/>
      <c r="DT1168" s="136"/>
      <c r="DU1168" s="136"/>
      <c r="DV1168" s="136"/>
      <c r="DW1168" s="136"/>
      <c r="DX1168" s="136"/>
      <c r="DY1168" s="136"/>
      <c r="DZ1168" s="136"/>
      <c r="EA1168" s="136"/>
      <c r="EB1168" s="136"/>
      <c r="EC1168" s="136"/>
      <c r="ED1168" s="136"/>
      <c r="EE1168" s="136"/>
      <c r="EF1168" s="136"/>
      <c r="EG1168" s="136"/>
      <c r="EH1168" s="136"/>
      <c r="EI1168" s="136"/>
      <c r="EJ1168" s="136"/>
      <c r="EK1168" s="136"/>
      <c r="EL1168" s="136"/>
      <c r="EM1168" s="136"/>
      <c r="EN1168" s="136"/>
      <c r="EO1168" s="136"/>
      <c r="EP1168" s="136"/>
      <c r="EQ1168" s="136"/>
      <c r="ER1168" s="136"/>
      <c r="ES1168" s="136"/>
      <c r="ET1168" s="136"/>
      <c r="EU1168" s="136"/>
      <c r="EV1168" s="136"/>
      <c r="EW1168" s="136"/>
      <c r="EX1168" s="136"/>
      <c r="EY1168" s="136"/>
      <c r="EZ1168" s="136"/>
      <c r="FA1168" s="136"/>
      <c r="FB1168" s="136"/>
      <c r="FC1168" s="136"/>
      <c r="FD1168" s="136"/>
      <c r="FE1168" s="136"/>
      <c r="FF1168" s="136"/>
      <c r="FG1168" s="136"/>
      <c r="FH1168" s="136"/>
      <c r="FI1168" s="136"/>
      <c r="FJ1168" s="136"/>
      <c r="FK1168" s="136"/>
      <c r="FL1168" s="136"/>
      <c r="FM1168" s="136"/>
      <c r="FN1168" s="136"/>
      <c r="FO1168" s="136"/>
      <c r="FP1168" s="136"/>
      <c r="FQ1168" s="136"/>
      <c r="FR1168" s="136"/>
      <c r="FS1168" s="136"/>
      <c r="FT1168" s="136"/>
      <c r="FU1168" s="136"/>
      <c r="FV1168" s="136"/>
      <c r="FW1168" s="136"/>
      <c r="FX1168" s="136"/>
      <c r="FY1168" s="136"/>
      <c r="FZ1168" s="136"/>
      <c r="GA1168" s="136"/>
      <c r="GB1168" s="136"/>
      <c r="GC1168" s="136"/>
      <c r="GD1168" s="136"/>
      <c r="GE1168" s="136"/>
      <c r="GF1168" s="136"/>
      <c r="GG1168" s="136"/>
      <c r="GH1168" s="136"/>
      <c r="GI1168" s="136"/>
      <c r="GJ1168" s="136"/>
      <c r="GK1168" s="136"/>
      <c r="GL1168" s="136"/>
      <c r="GM1168" s="136"/>
      <c r="GN1168" s="136"/>
      <c r="GO1168" s="136"/>
      <c r="GP1168" s="136"/>
      <c r="GQ1168" s="136"/>
      <c r="GR1168" s="136"/>
      <c r="GS1168" s="136"/>
      <c r="GT1168" s="136"/>
      <c r="GU1168" s="136"/>
      <c r="GV1168" s="136"/>
      <c r="GW1168" s="136"/>
      <c r="GX1168" s="136"/>
      <c r="GY1168" s="136"/>
      <c r="GZ1168" s="136"/>
      <c r="HA1168" s="136"/>
      <c r="HB1168" s="136"/>
      <c r="HC1168" s="136"/>
      <c r="HD1168" s="136"/>
      <c r="HE1168" s="136"/>
      <c r="HF1168" s="136"/>
      <c r="HG1168" s="136"/>
      <c r="HH1168" s="136"/>
      <c r="HI1168" s="136"/>
      <c r="HJ1168" s="136"/>
      <c r="HK1168" s="136"/>
      <c r="HL1168" s="136"/>
      <c r="HM1168" s="136"/>
      <c r="HN1168" s="136"/>
      <c r="HO1168" s="136"/>
      <c r="HP1168" s="136"/>
      <c r="HQ1168" s="136"/>
      <c r="HR1168" s="136"/>
      <c r="HS1168" s="136"/>
      <c r="HT1168" s="136"/>
      <c r="HU1168" s="136"/>
      <c r="HV1168" s="136"/>
      <c r="HW1168" s="136"/>
      <c r="HX1168" s="136"/>
      <c r="HY1168" s="136"/>
      <c r="HZ1168" s="136"/>
      <c r="IA1168" s="136"/>
      <c r="IB1168" s="136"/>
      <c r="IC1168" s="136"/>
      <c r="ID1168" s="136"/>
      <c r="IE1168" s="136"/>
      <c r="IF1168" s="136"/>
      <c r="IG1168" s="136"/>
    </row>
    <row r="1169" spans="1:241" ht="15" customHeight="1" x14ac:dyDescent="0.25">
      <c r="A1169" s="212" t="s">
        <v>1050</v>
      </c>
      <c r="B1169" s="209">
        <v>165408801</v>
      </c>
      <c r="C1169" s="209">
        <v>42851726</v>
      </c>
      <c r="D1169" s="209">
        <v>14351314</v>
      </c>
      <c r="E1169" s="209">
        <v>25680114</v>
      </c>
      <c r="F1169" s="209">
        <v>45844860</v>
      </c>
      <c r="G1169" s="209">
        <v>6253936</v>
      </c>
      <c r="H1169" s="243">
        <v>300390751</v>
      </c>
      <c r="I1169" s="136"/>
      <c r="J1169" s="197" t="s">
        <v>488</v>
      </c>
      <c r="K1169" s="205">
        <v>5152244</v>
      </c>
      <c r="L1169" s="205">
        <v>2361885</v>
      </c>
      <c r="M1169" s="205">
        <v>914727</v>
      </c>
      <c r="N1169" s="205">
        <v>1611047</v>
      </c>
      <c r="O1169" s="205">
        <v>1333608</v>
      </c>
      <c r="P1169" s="205">
        <v>404287</v>
      </c>
      <c r="Q1169" s="242">
        <v>11777798</v>
      </c>
      <c r="R1169" s="136"/>
      <c r="S1169" s="136"/>
      <c r="T1169" s="136"/>
      <c r="U1169" s="136"/>
      <c r="V1169" s="136"/>
      <c r="W1169" s="136"/>
      <c r="X1169" s="136"/>
      <c r="Y1169" s="136"/>
      <c r="Z1169" s="136"/>
      <c r="AA1169" s="136"/>
      <c r="AB1169" s="136"/>
      <c r="AC1169" s="136"/>
      <c r="AD1169" s="136"/>
      <c r="AE1169" s="136"/>
      <c r="AF1169" s="136"/>
      <c r="AG1169" s="136"/>
      <c r="AH1169" s="136"/>
      <c r="AI1169" s="136"/>
      <c r="AJ1169" s="136"/>
      <c r="AK1169" s="136"/>
      <c r="AL1169" s="136"/>
      <c r="AM1169" s="136"/>
      <c r="AN1169" s="136"/>
      <c r="AO1169" s="136"/>
      <c r="AP1169" s="136"/>
      <c r="AQ1169" s="136"/>
      <c r="AR1169" s="136"/>
      <c r="AS1169" s="136"/>
      <c r="AT1169" s="136"/>
      <c r="AU1169" s="136"/>
      <c r="AV1169" s="136"/>
      <c r="AW1169" s="136"/>
      <c r="AX1169" s="136"/>
      <c r="AY1169" s="136"/>
      <c r="AZ1169" s="136"/>
      <c r="BA1169" s="136"/>
      <c r="BB1169" s="136"/>
      <c r="BC1169" s="136"/>
      <c r="BD1169" s="136"/>
      <c r="BE1169" s="136"/>
      <c r="BF1169" s="136"/>
      <c r="BG1169" s="136"/>
      <c r="BH1169" s="136"/>
      <c r="BI1169" s="136"/>
      <c r="BJ1169" s="136"/>
      <c r="BK1169" s="136"/>
      <c r="BL1169" s="136"/>
      <c r="BM1169" s="136"/>
      <c r="BN1169" s="136"/>
      <c r="BO1169" s="136"/>
      <c r="BP1169" s="136"/>
      <c r="BQ1169" s="136"/>
      <c r="BR1169" s="136"/>
      <c r="BS1169" s="136"/>
      <c r="BT1169" s="136"/>
      <c r="BU1169" s="136"/>
      <c r="BV1169" s="136"/>
      <c r="BW1169" s="136"/>
      <c r="BX1169" s="136"/>
      <c r="BY1169" s="136"/>
      <c r="BZ1169" s="136"/>
      <c r="CA1169" s="136"/>
      <c r="CB1169" s="136"/>
      <c r="CC1169" s="136"/>
      <c r="CD1169" s="136"/>
      <c r="CE1169" s="136"/>
      <c r="CF1169" s="136"/>
      <c r="CG1169" s="136"/>
      <c r="CH1169" s="136"/>
      <c r="CI1169" s="136"/>
      <c r="CJ1169" s="136"/>
      <c r="CK1169" s="136"/>
      <c r="CL1169" s="136"/>
      <c r="CM1169" s="136"/>
      <c r="CN1169" s="136"/>
      <c r="CO1169" s="136"/>
      <c r="CP1169" s="136"/>
      <c r="CQ1169" s="136"/>
      <c r="CR1169" s="136"/>
      <c r="CS1169" s="136"/>
      <c r="CT1169" s="136"/>
      <c r="CU1169" s="136"/>
      <c r="CV1169" s="136"/>
      <c r="CW1169" s="136"/>
      <c r="CX1169" s="136"/>
      <c r="CY1169" s="136"/>
      <c r="CZ1169" s="136"/>
      <c r="DA1169" s="136"/>
      <c r="DB1169" s="136"/>
      <c r="DC1169" s="136"/>
      <c r="DD1169" s="136"/>
      <c r="DE1169" s="136"/>
      <c r="DF1169" s="136"/>
      <c r="DG1169" s="136"/>
      <c r="DH1169" s="136"/>
      <c r="DI1169" s="136"/>
      <c r="DJ1169" s="136"/>
      <c r="DK1169" s="136"/>
      <c r="DL1169" s="136"/>
      <c r="DM1169" s="136"/>
      <c r="DN1169" s="136"/>
      <c r="DO1169" s="136"/>
      <c r="DP1169" s="136"/>
      <c r="DQ1169" s="136"/>
      <c r="DR1169" s="136"/>
      <c r="DS1169" s="136"/>
      <c r="DT1169" s="136"/>
      <c r="DU1169" s="136"/>
      <c r="DV1169" s="136"/>
      <c r="DW1169" s="136"/>
      <c r="DX1169" s="136"/>
      <c r="DY1169" s="136"/>
      <c r="DZ1169" s="136"/>
      <c r="EA1169" s="136"/>
      <c r="EB1169" s="136"/>
      <c r="EC1169" s="136"/>
      <c r="ED1169" s="136"/>
      <c r="EE1169" s="136"/>
      <c r="EF1169" s="136"/>
      <c r="EG1169" s="136"/>
      <c r="EH1169" s="136"/>
      <c r="EI1169" s="136"/>
      <c r="EJ1169" s="136"/>
      <c r="EK1169" s="136"/>
      <c r="EL1169" s="136"/>
      <c r="EM1169" s="136"/>
      <c r="EN1169" s="136"/>
      <c r="EO1169" s="136"/>
      <c r="EP1169" s="136"/>
      <c r="EQ1169" s="136"/>
      <c r="ER1169" s="136"/>
      <c r="ES1169" s="136"/>
      <c r="ET1169" s="136"/>
      <c r="EU1169" s="136"/>
      <c r="EV1169" s="136"/>
      <c r="EW1169" s="136"/>
      <c r="EX1169" s="136"/>
      <c r="EY1169" s="136"/>
      <c r="EZ1169" s="136"/>
      <c r="FA1169" s="136"/>
      <c r="FB1169" s="136"/>
      <c r="FC1169" s="136"/>
      <c r="FD1169" s="136"/>
      <c r="FE1169" s="136"/>
      <c r="FF1169" s="136"/>
      <c r="FG1169" s="136"/>
      <c r="FH1169" s="136"/>
      <c r="FI1169" s="136"/>
      <c r="FJ1169" s="136"/>
      <c r="FK1169" s="136"/>
      <c r="FL1169" s="136"/>
      <c r="FM1169" s="136"/>
      <c r="FN1169" s="136"/>
      <c r="FO1169" s="136"/>
      <c r="FP1169" s="136"/>
      <c r="FQ1169" s="136"/>
      <c r="FR1169" s="136"/>
      <c r="FS1169" s="136"/>
      <c r="FT1169" s="136"/>
      <c r="FU1169" s="136"/>
      <c r="FV1169" s="136"/>
      <c r="FW1169" s="136"/>
      <c r="FX1169" s="136"/>
      <c r="FY1169" s="136"/>
      <c r="FZ1169" s="136"/>
      <c r="GA1169" s="136"/>
      <c r="GB1169" s="136"/>
      <c r="GC1169" s="136"/>
      <c r="GD1169" s="136"/>
      <c r="GE1169" s="136"/>
      <c r="GF1169" s="136"/>
      <c r="GG1169" s="136"/>
      <c r="GH1169" s="136"/>
      <c r="GI1169" s="136"/>
      <c r="GJ1169" s="136"/>
      <c r="GK1169" s="136"/>
      <c r="GL1169" s="136"/>
      <c r="GM1169" s="136"/>
      <c r="GN1169" s="136"/>
      <c r="GO1169" s="136"/>
      <c r="GP1169" s="136"/>
      <c r="GQ1169" s="136"/>
      <c r="GR1169" s="136"/>
      <c r="GS1169" s="136"/>
      <c r="GT1169" s="136"/>
      <c r="GU1169" s="136"/>
      <c r="GV1169" s="136"/>
      <c r="GW1169" s="136"/>
      <c r="GX1169" s="136"/>
      <c r="GY1169" s="136"/>
      <c r="GZ1169" s="136"/>
      <c r="HA1169" s="136"/>
      <c r="HB1169" s="136"/>
      <c r="HC1169" s="136"/>
      <c r="HD1169" s="136"/>
      <c r="HE1169" s="136"/>
      <c r="HF1169" s="136"/>
      <c r="HG1169" s="136"/>
      <c r="HH1169" s="136"/>
      <c r="HI1169" s="136"/>
      <c r="HJ1169" s="136"/>
      <c r="HK1169" s="136"/>
      <c r="HL1169" s="136"/>
      <c r="HM1169" s="136"/>
      <c r="HN1169" s="136"/>
      <c r="HO1169" s="136"/>
      <c r="HP1169" s="136"/>
      <c r="HQ1169" s="136"/>
      <c r="HR1169" s="136"/>
      <c r="HS1169" s="136"/>
      <c r="HT1169" s="136"/>
      <c r="HU1169" s="136"/>
      <c r="HV1169" s="136"/>
      <c r="HW1169" s="136"/>
      <c r="HX1169" s="136"/>
      <c r="HY1169" s="136"/>
      <c r="HZ1169" s="136"/>
      <c r="IA1169" s="136"/>
      <c r="IB1169" s="136"/>
      <c r="IC1169" s="136"/>
      <c r="ID1169" s="136"/>
      <c r="IE1169" s="136"/>
      <c r="IF1169" s="136"/>
      <c r="IG1169" s="136"/>
    </row>
    <row r="1170" spans="1:241" ht="15" customHeight="1" x14ac:dyDescent="0.25">
      <c r="A1170" s="208" t="s">
        <v>1051</v>
      </c>
      <c r="B1170" s="208">
        <v>8705726.3684210535</v>
      </c>
      <c r="C1170" s="208">
        <v>2255354</v>
      </c>
      <c r="D1170" s="208">
        <v>755332.31578947371</v>
      </c>
      <c r="E1170" s="208">
        <v>1351584.9473684211</v>
      </c>
      <c r="F1170" s="208">
        <v>2412887.3684210526</v>
      </c>
      <c r="G1170" s="208">
        <v>329154.5263157895</v>
      </c>
      <c r="H1170" s="208">
        <v>15810039.52631579</v>
      </c>
      <c r="I1170" s="136"/>
      <c r="J1170" s="197" t="s">
        <v>489</v>
      </c>
      <c r="K1170" s="205">
        <v>8977563</v>
      </c>
      <c r="L1170" s="205">
        <v>2872062</v>
      </c>
      <c r="M1170" s="205">
        <v>1377442</v>
      </c>
      <c r="N1170" s="205">
        <v>1260829</v>
      </c>
      <c r="O1170" s="205">
        <v>1849311</v>
      </c>
      <c r="P1170" s="205">
        <v>345597</v>
      </c>
      <c r="Q1170" s="242">
        <v>16682804</v>
      </c>
      <c r="R1170" s="136"/>
      <c r="S1170" s="136"/>
      <c r="T1170" s="136"/>
      <c r="U1170" s="136"/>
      <c r="V1170" s="136"/>
      <c r="W1170" s="136"/>
      <c r="X1170" s="136"/>
      <c r="Y1170" s="136"/>
      <c r="Z1170" s="136"/>
      <c r="AA1170" s="136"/>
      <c r="AB1170" s="136"/>
      <c r="AC1170" s="136"/>
      <c r="AD1170" s="136"/>
      <c r="AE1170" s="136"/>
      <c r="AF1170" s="136"/>
      <c r="AG1170" s="136"/>
      <c r="AH1170" s="136"/>
      <c r="AI1170" s="136"/>
      <c r="AJ1170" s="136"/>
      <c r="AK1170" s="136"/>
      <c r="AL1170" s="136"/>
      <c r="AM1170" s="136"/>
      <c r="AN1170" s="136"/>
      <c r="AO1170" s="136"/>
      <c r="AP1170" s="136"/>
      <c r="AQ1170" s="136"/>
      <c r="AR1170" s="136"/>
      <c r="AS1170" s="136"/>
      <c r="AT1170" s="136"/>
      <c r="AU1170" s="136"/>
      <c r="AV1170" s="136"/>
      <c r="AW1170" s="136"/>
      <c r="AX1170" s="136"/>
      <c r="AY1170" s="136"/>
      <c r="AZ1170" s="136"/>
      <c r="BA1170" s="136"/>
      <c r="BB1170" s="136"/>
      <c r="BC1170" s="136"/>
      <c r="BD1170" s="136"/>
      <c r="BE1170" s="136"/>
      <c r="BF1170" s="136"/>
      <c r="BG1170" s="136"/>
      <c r="BH1170" s="136"/>
      <c r="BI1170" s="136"/>
      <c r="BJ1170" s="136"/>
      <c r="BK1170" s="136"/>
      <c r="BL1170" s="136"/>
      <c r="BM1170" s="136"/>
      <c r="BN1170" s="136"/>
      <c r="BO1170" s="136"/>
      <c r="BP1170" s="136"/>
      <c r="BQ1170" s="136"/>
      <c r="BR1170" s="136"/>
      <c r="BS1170" s="136"/>
      <c r="BT1170" s="136"/>
      <c r="BU1170" s="136"/>
      <c r="BV1170" s="136"/>
      <c r="BW1170" s="136"/>
      <c r="BX1170" s="136"/>
      <c r="BY1170" s="136"/>
      <c r="BZ1170" s="136"/>
      <c r="CA1170" s="136"/>
      <c r="CB1170" s="136"/>
      <c r="CC1170" s="136"/>
      <c r="CD1170" s="136"/>
      <c r="CE1170" s="136"/>
      <c r="CF1170" s="136"/>
      <c r="CG1170" s="136"/>
      <c r="CH1170" s="136"/>
      <c r="CI1170" s="136"/>
      <c r="CJ1170" s="136"/>
      <c r="CK1170" s="136"/>
      <c r="CL1170" s="136"/>
      <c r="CM1170" s="136"/>
      <c r="CN1170" s="136"/>
      <c r="CO1170" s="136"/>
      <c r="CP1170" s="136"/>
      <c r="CQ1170" s="136"/>
      <c r="CR1170" s="136"/>
      <c r="CS1170" s="136"/>
      <c r="CT1170" s="136"/>
      <c r="CU1170" s="136"/>
      <c r="CV1170" s="136"/>
      <c r="CW1170" s="136"/>
      <c r="CX1170" s="136"/>
      <c r="CY1170" s="136"/>
      <c r="CZ1170" s="136"/>
      <c r="DA1170" s="136"/>
      <c r="DB1170" s="136"/>
      <c r="DC1170" s="136"/>
      <c r="DD1170" s="136"/>
      <c r="DE1170" s="136"/>
      <c r="DF1170" s="136"/>
      <c r="DG1170" s="136"/>
      <c r="DH1170" s="136"/>
      <c r="DI1170" s="136"/>
      <c r="DJ1170" s="136"/>
      <c r="DK1170" s="136"/>
      <c r="DL1170" s="136"/>
      <c r="DM1170" s="136"/>
      <c r="DN1170" s="136"/>
      <c r="DO1170" s="136"/>
      <c r="DP1170" s="136"/>
      <c r="DQ1170" s="136"/>
      <c r="DR1170" s="136"/>
      <c r="DS1170" s="136"/>
      <c r="DT1170" s="136"/>
      <c r="DU1170" s="136"/>
      <c r="DV1170" s="136"/>
      <c r="DW1170" s="136"/>
      <c r="DX1170" s="136"/>
      <c r="DY1170" s="136"/>
      <c r="DZ1170" s="136"/>
      <c r="EA1170" s="136"/>
      <c r="EB1170" s="136"/>
      <c r="EC1170" s="136"/>
      <c r="ED1170" s="136"/>
      <c r="EE1170" s="136"/>
      <c r="EF1170" s="136"/>
      <c r="EG1170" s="136"/>
      <c r="EH1170" s="136"/>
      <c r="EI1170" s="136"/>
      <c r="EJ1170" s="136"/>
      <c r="EK1170" s="136"/>
      <c r="EL1170" s="136"/>
      <c r="EM1170" s="136"/>
      <c r="EN1170" s="136"/>
      <c r="EO1170" s="136"/>
      <c r="EP1170" s="136"/>
      <c r="EQ1170" s="136"/>
      <c r="ER1170" s="136"/>
      <c r="ES1170" s="136"/>
      <c r="ET1170" s="136"/>
      <c r="EU1170" s="136"/>
      <c r="EV1170" s="136"/>
      <c r="EW1170" s="136"/>
      <c r="EX1170" s="136"/>
      <c r="EY1170" s="136"/>
      <c r="EZ1170" s="136"/>
      <c r="FA1170" s="136"/>
      <c r="FB1170" s="136"/>
      <c r="FC1170" s="136"/>
      <c r="FD1170" s="136"/>
      <c r="FE1170" s="136"/>
      <c r="FF1170" s="136"/>
      <c r="FG1170" s="136"/>
      <c r="FH1170" s="136"/>
      <c r="FI1170" s="136"/>
      <c r="FJ1170" s="136"/>
      <c r="FK1170" s="136"/>
      <c r="FL1170" s="136"/>
      <c r="FM1170" s="136"/>
      <c r="FN1170" s="136"/>
      <c r="FO1170" s="136"/>
      <c r="FP1170" s="136"/>
      <c r="FQ1170" s="136"/>
      <c r="FR1170" s="136"/>
      <c r="FS1170" s="136"/>
      <c r="FT1170" s="136"/>
      <c r="FU1170" s="136"/>
      <c r="FV1170" s="136"/>
      <c r="FW1170" s="136"/>
      <c r="FX1170" s="136"/>
      <c r="FY1170" s="136"/>
      <c r="FZ1170" s="136"/>
      <c r="GA1170" s="136"/>
      <c r="GB1170" s="136"/>
      <c r="GC1170" s="136"/>
      <c r="GD1170" s="136"/>
      <c r="GE1170" s="136"/>
      <c r="GF1170" s="136"/>
      <c r="GG1170" s="136"/>
      <c r="GH1170" s="136"/>
      <c r="GI1170" s="136"/>
      <c r="GJ1170" s="136"/>
      <c r="GK1170" s="136"/>
      <c r="GL1170" s="136"/>
      <c r="GM1170" s="136"/>
      <c r="GN1170" s="136"/>
      <c r="GO1170" s="136"/>
      <c r="GP1170" s="136"/>
      <c r="GQ1170" s="136"/>
      <c r="GR1170" s="136"/>
      <c r="GS1170" s="136"/>
      <c r="GT1170" s="136"/>
      <c r="GU1170" s="136"/>
      <c r="GV1170" s="136"/>
      <c r="GW1170" s="136"/>
      <c r="GX1170" s="136"/>
      <c r="GY1170" s="136"/>
      <c r="GZ1170" s="136"/>
      <c r="HA1170" s="136"/>
      <c r="HB1170" s="136"/>
      <c r="HC1170" s="136"/>
      <c r="HD1170" s="136"/>
      <c r="HE1170" s="136"/>
      <c r="HF1170" s="136"/>
      <c r="HG1170" s="136"/>
      <c r="HH1170" s="136"/>
      <c r="HI1170" s="136"/>
      <c r="HJ1170" s="136"/>
      <c r="HK1170" s="136"/>
      <c r="HL1170" s="136"/>
      <c r="HM1170" s="136"/>
      <c r="HN1170" s="136"/>
      <c r="HO1170" s="136"/>
      <c r="HP1170" s="136"/>
      <c r="HQ1170" s="136"/>
      <c r="HR1170" s="136"/>
      <c r="HS1170" s="136"/>
      <c r="HT1170" s="136"/>
      <c r="HU1170" s="136"/>
      <c r="HV1170" s="136"/>
      <c r="HW1170" s="136"/>
      <c r="HX1170" s="136"/>
      <c r="HY1170" s="136"/>
      <c r="HZ1170" s="136"/>
      <c r="IA1170" s="136"/>
      <c r="IB1170" s="136"/>
      <c r="IC1170" s="136"/>
      <c r="ID1170" s="136"/>
      <c r="IE1170" s="136"/>
      <c r="IF1170" s="136"/>
      <c r="IG1170" s="136"/>
    </row>
    <row r="1171" spans="1:241" ht="15" customHeight="1" x14ac:dyDescent="0.25">
      <c r="I1171" s="136"/>
      <c r="J1171" s="197" t="s">
        <v>490</v>
      </c>
      <c r="K1171" s="205">
        <v>9295924</v>
      </c>
      <c r="L1171" s="205">
        <v>3494030</v>
      </c>
      <c r="M1171" s="205">
        <v>1365201</v>
      </c>
      <c r="N1171" s="205">
        <v>1287304</v>
      </c>
      <c r="O1171" s="205">
        <v>1989292</v>
      </c>
      <c r="P1171" s="205">
        <v>446432</v>
      </c>
      <c r="Q1171" s="242">
        <v>17878183</v>
      </c>
      <c r="R1171" s="136"/>
      <c r="S1171" s="136"/>
      <c r="T1171" s="136"/>
      <c r="U1171" s="136"/>
      <c r="V1171" s="136"/>
      <c r="W1171" s="136"/>
      <c r="X1171" s="136"/>
      <c r="Y1171" s="136"/>
      <c r="Z1171" s="136"/>
      <c r="AA1171" s="136"/>
      <c r="AB1171" s="136"/>
      <c r="AC1171" s="136"/>
      <c r="AD1171" s="136"/>
      <c r="AE1171" s="136"/>
      <c r="AF1171" s="136"/>
      <c r="AG1171" s="136"/>
      <c r="AH1171" s="136"/>
      <c r="AI1171" s="136"/>
      <c r="AJ1171" s="136"/>
      <c r="AK1171" s="136"/>
      <c r="AL1171" s="136"/>
      <c r="AM1171" s="136"/>
      <c r="AN1171" s="136"/>
      <c r="AO1171" s="136"/>
      <c r="AP1171" s="136"/>
      <c r="AQ1171" s="136"/>
      <c r="AR1171" s="136"/>
      <c r="AS1171" s="136"/>
      <c r="AT1171" s="136"/>
      <c r="AU1171" s="136"/>
      <c r="AV1171" s="136"/>
      <c r="AW1171" s="136"/>
      <c r="AX1171" s="136"/>
      <c r="AY1171" s="136"/>
      <c r="AZ1171" s="136"/>
      <c r="BA1171" s="136"/>
      <c r="BB1171" s="136"/>
      <c r="BC1171" s="136"/>
      <c r="BD1171" s="136"/>
      <c r="BE1171" s="136"/>
      <c r="BF1171" s="136"/>
      <c r="BG1171" s="136"/>
      <c r="BH1171" s="136"/>
      <c r="BI1171" s="136"/>
      <c r="BJ1171" s="136"/>
      <c r="BK1171" s="136"/>
      <c r="BL1171" s="136"/>
      <c r="BM1171" s="136"/>
      <c r="BN1171" s="136"/>
      <c r="BO1171" s="136"/>
      <c r="BP1171" s="136"/>
      <c r="BQ1171" s="136"/>
      <c r="BR1171" s="136"/>
      <c r="BS1171" s="136"/>
      <c r="BT1171" s="136"/>
      <c r="BU1171" s="136"/>
      <c r="BV1171" s="136"/>
      <c r="BW1171" s="136"/>
      <c r="BX1171" s="136"/>
      <c r="BY1171" s="136"/>
      <c r="BZ1171" s="136"/>
      <c r="CA1171" s="136"/>
      <c r="CB1171" s="136"/>
      <c r="CC1171" s="136"/>
      <c r="CD1171" s="136"/>
      <c r="CE1171" s="136"/>
      <c r="CF1171" s="136"/>
      <c r="CG1171" s="136"/>
      <c r="CH1171" s="136"/>
      <c r="CI1171" s="136"/>
      <c r="CJ1171" s="136"/>
      <c r="CK1171" s="136"/>
      <c r="CL1171" s="136"/>
      <c r="CM1171" s="136"/>
      <c r="CN1171" s="136"/>
      <c r="CO1171" s="136"/>
      <c r="CP1171" s="136"/>
      <c r="CQ1171" s="136"/>
      <c r="CR1171" s="136"/>
      <c r="CS1171" s="136"/>
      <c r="CT1171" s="136"/>
      <c r="CU1171" s="136"/>
      <c r="CV1171" s="136"/>
      <c r="CW1171" s="136"/>
      <c r="CX1171" s="136"/>
      <c r="CY1171" s="136"/>
      <c r="CZ1171" s="136"/>
      <c r="DA1171" s="136"/>
      <c r="DB1171" s="136"/>
      <c r="DC1171" s="136"/>
      <c r="DD1171" s="136"/>
      <c r="DE1171" s="136"/>
      <c r="DF1171" s="136"/>
      <c r="DG1171" s="136"/>
      <c r="DH1171" s="136"/>
      <c r="DI1171" s="136"/>
      <c r="DJ1171" s="136"/>
      <c r="DK1171" s="136"/>
      <c r="DL1171" s="136"/>
      <c r="DM1171" s="136"/>
      <c r="DN1171" s="136"/>
      <c r="DO1171" s="136"/>
      <c r="DP1171" s="136"/>
      <c r="DQ1171" s="136"/>
      <c r="DR1171" s="136"/>
      <c r="DS1171" s="136"/>
      <c r="DT1171" s="136"/>
      <c r="DU1171" s="136"/>
      <c r="DV1171" s="136"/>
      <c r="DW1171" s="136"/>
      <c r="DX1171" s="136"/>
      <c r="DY1171" s="136"/>
      <c r="DZ1171" s="136"/>
      <c r="EA1171" s="136"/>
      <c r="EB1171" s="136"/>
      <c r="EC1171" s="136"/>
      <c r="ED1171" s="136"/>
      <c r="EE1171" s="136"/>
      <c r="EF1171" s="136"/>
      <c r="EG1171" s="136"/>
      <c r="EH1171" s="136"/>
      <c r="EI1171" s="136"/>
      <c r="EJ1171" s="136"/>
      <c r="EK1171" s="136"/>
      <c r="EL1171" s="136"/>
      <c r="EM1171" s="136"/>
      <c r="EN1171" s="136"/>
      <c r="EO1171" s="136"/>
      <c r="EP1171" s="136"/>
      <c r="EQ1171" s="136"/>
      <c r="ER1171" s="136"/>
      <c r="ES1171" s="136"/>
      <c r="ET1171" s="136"/>
      <c r="EU1171" s="136"/>
      <c r="EV1171" s="136"/>
      <c r="EW1171" s="136"/>
      <c r="EX1171" s="136"/>
      <c r="EY1171" s="136"/>
      <c r="EZ1171" s="136"/>
      <c r="FA1171" s="136"/>
      <c r="FB1171" s="136"/>
      <c r="FC1171" s="136"/>
      <c r="FD1171" s="136"/>
      <c r="FE1171" s="136"/>
      <c r="FF1171" s="136"/>
      <c r="FG1171" s="136"/>
      <c r="FH1171" s="136"/>
      <c r="FI1171" s="136"/>
      <c r="FJ1171" s="136"/>
      <c r="FK1171" s="136"/>
      <c r="FL1171" s="136"/>
      <c r="FM1171" s="136"/>
      <c r="FN1171" s="136"/>
      <c r="FO1171" s="136"/>
      <c r="FP1171" s="136"/>
      <c r="FQ1171" s="136"/>
      <c r="FR1171" s="136"/>
      <c r="FS1171" s="136"/>
      <c r="FT1171" s="136"/>
      <c r="FU1171" s="136"/>
      <c r="FV1171" s="136"/>
      <c r="FW1171" s="136"/>
      <c r="FX1171" s="136"/>
      <c r="FY1171" s="136"/>
      <c r="FZ1171" s="136"/>
      <c r="GA1171" s="136"/>
      <c r="GB1171" s="136"/>
      <c r="GC1171" s="136"/>
      <c r="GD1171" s="136"/>
      <c r="GE1171" s="136"/>
      <c r="GF1171" s="136"/>
      <c r="GG1171" s="136"/>
      <c r="GH1171" s="136"/>
      <c r="GI1171" s="136"/>
      <c r="GJ1171" s="136"/>
      <c r="GK1171" s="136"/>
      <c r="GL1171" s="136"/>
      <c r="GM1171" s="136"/>
      <c r="GN1171" s="136"/>
      <c r="GO1171" s="136"/>
      <c r="GP1171" s="136"/>
      <c r="GQ1171" s="136"/>
      <c r="GR1171" s="136"/>
      <c r="GS1171" s="136"/>
      <c r="GT1171" s="136"/>
      <c r="GU1171" s="136"/>
      <c r="GV1171" s="136"/>
      <c r="GW1171" s="136"/>
      <c r="GX1171" s="136"/>
      <c r="GY1171" s="136"/>
      <c r="GZ1171" s="136"/>
      <c r="HA1171" s="136"/>
      <c r="HB1171" s="136"/>
      <c r="HC1171" s="136"/>
      <c r="HD1171" s="136"/>
      <c r="HE1171" s="136"/>
      <c r="HF1171" s="136"/>
      <c r="HG1171" s="136"/>
      <c r="HH1171" s="136"/>
      <c r="HI1171" s="136"/>
      <c r="HJ1171" s="136"/>
      <c r="HK1171" s="136"/>
      <c r="HL1171" s="136"/>
      <c r="HM1171" s="136"/>
      <c r="HN1171" s="136"/>
      <c r="HO1171" s="136"/>
      <c r="HP1171" s="136"/>
      <c r="HQ1171" s="136"/>
      <c r="HR1171" s="136"/>
      <c r="HS1171" s="136"/>
      <c r="HT1171" s="136"/>
      <c r="HU1171" s="136"/>
      <c r="HV1171" s="136"/>
      <c r="HW1171" s="136"/>
      <c r="HX1171" s="136"/>
      <c r="HY1171" s="136"/>
      <c r="HZ1171" s="136"/>
      <c r="IA1171" s="136"/>
      <c r="IB1171" s="136"/>
      <c r="IC1171" s="136"/>
      <c r="ID1171" s="136"/>
      <c r="IE1171" s="136"/>
      <c r="IF1171" s="136"/>
      <c r="IG1171" s="136"/>
    </row>
    <row r="1172" spans="1:241" ht="15" customHeight="1" x14ac:dyDescent="0.25">
      <c r="I1172" s="136"/>
      <c r="J1172" s="214" t="s">
        <v>1052</v>
      </c>
      <c r="K1172" s="209">
        <v>112766215</v>
      </c>
      <c r="L1172" s="209">
        <v>46033238</v>
      </c>
      <c r="M1172" s="209">
        <v>18437629</v>
      </c>
      <c r="N1172" s="209">
        <v>28129272</v>
      </c>
      <c r="O1172" s="209">
        <v>39398673</v>
      </c>
      <c r="P1172" s="209">
        <v>7136264</v>
      </c>
      <c r="Q1172" s="243">
        <v>251901291</v>
      </c>
      <c r="R1172" s="136"/>
      <c r="S1172" s="136"/>
      <c r="T1172" s="136"/>
      <c r="U1172" s="136"/>
      <c r="V1172" s="136"/>
      <c r="W1172" s="136"/>
      <c r="X1172" s="136"/>
      <c r="Y1172" s="136"/>
      <c r="Z1172" s="136"/>
      <c r="AA1172" s="136"/>
      <c r="AB1172" s="136"/>
      <c r="AC1172" s="136"/>
      <c r="AD1172" s="136"/>
      <c r="AE1172" s="136"/>
      <c r="AF1172" s="136"/>
      <c r="AG1172" s="136"/>
      <c r="AH1172" s="136"/>
      <c r="AI1172" s="136"/>
      <c r="AJ1172" s="136"/>
      <c r="AK1172" s="136"/>
      <c r="AL1172" s="136"/>
      <c r="AM1172" s="136"/>
      <c r="AN1172" s="136"/>
      <c r="AO1172" s="136"/>
      <c r="AP1172" s="136"/>
      <c r="AQ1172" s="136"/>
      <c r="AR1172" s="136"/>
      <c r="AS1172" s="136"/>
      <c r="AT1172" s="136"/>
      <c r="AU1172" s="136"/>
      <c r="AV1172" s="136"/>
      <c r="AW1172" s="136"/>
      <c r="AX1172" s="136"/>
      <c r="AY1172" s="136"/>
      <c r="AZ1172" s="136"/>
      <c r="BA1172" s="136"/>
      <c r="BB1172" s="136"/>
      <c r="BC1172" s="136"/>
      <c r="BD1172" s="136"/>
      <c r="BE1172" s="136"/>
      <c r="BF1172" s="136"/>
      <c r="BG1172" s="136"/>
      <c r="BH1172" s="136"/>
      <c r="BI1172" s="136"/>
      <c r="BJ1172" s="136"/>
      <c r="BK1172" s="136"/>
      <c r="BL1172" s="136"/>
      <c r="BM1172" s="136"/>
      <c r="BN1172" s="136"/>
      <c r="BO1172" s="136"/>
      <c r="BP1172" s="136"/>
      <c r="BQ1172" s="136"/>
      <c r="BR1172" s="136"/>
      <c r="BS1172" s="136"/>
      <c r="BT1172" s="136"/>
      <c r="BU1172" s="136"/>
      <c r="BV1172" s="136"/>
      <c r="BW1172" s="136"/>
      <c r="BX1172" s="136"/>
      <c r="BY1172" s="136"/>
      <c r="BZ1172" s="136"/>
      <c r="CA1172" s="136"/>
      <c r="CB1172" s="136"/>
      <c r="CC1172" s="136"/>
      <c r="CD1172" s="136"/>
      <c r="CE1172" s="136"/>
      <c r="CF1172" s="136"/>
      <c r="CG1172" s="136"/>
      <c r="CH1172" s="136"/>
      <c r="CI1172" s="136"/>
      <c r="CJ1172" s="136"/>
      <c r="CK1172" s="136"/>
      <c r="CL1172" s="136"/>
      <c r="CM1172" s="136"/>
      <c r="CN1172" s="136"/>
      <c r="CO1172" s="136"/>
      <c r="CP1172" s="136"/>
      <c r="CQ1172" s="136"/>
      <c r="CR1172" s="136"/>
      <c r="CS1172" s="136"/>
      <c r="CT1172" s="136"/>
      <c r="CU1172" s="136"/>
      <c r="CV1172" s="136"/>
      <c r="CW1172" s="136"/>
      <c r="CX1172" s="136"/>
      <c r="CY1172" s="136"/>
      <c r="CZ1172" s="136"/>
      <c r="DA1172" s="136"/>
      <c r="DB1172" s="136"/>
      <c r="DC1172" s="136"/>
      <c r="DD1172" s="136"/>
      <c r="DE1172" s="136"/>
      <c r="DF1172" s="136"/>
      <c r="DG1172" s="136"/>
      <c r="DH1172" s="136"/>
      <c r="DI1172" s="136"/>
      <c r="DJ1172" s="136"/>
      <c r="DK1172" s="136"/>
      <c r="DL1172" s="136"/>
      <c r="DM1172" s="136"/>
      <c r="DN1172" s="136"/>
      <c r="DO1172" s="136"/>
      <c r="DP1172" s="136"/>
      <c r="DQ1172" s="136"/>
      <c r="DR1172" s="136"/>
      <c r="DS1172" s="136"/>
      <c r="DT1172" s="136"/>
      <c r="DU1172" s="136"/>
      <c r="DV1172" s="136"/>
      <c r="DW1172" s="136"/>
      <c r="DX1172" s="136"/>
      <c r="DY1172" s="136"/>
      <c r="DZ1172" s="136"/>
      <c r="EA1172" s="136"/>
      <c r="EB1172" s="136"/>
      <c r="EC1172" s="136"/>
      <c r="ED1172" s="136"/>
      <c r="EE1172" s="136"/>
      <c r="EF1172" s="136"/>
      <c r="EG1172" s="136"/>
      <c r="EH1172" s="136"/>
      <c r="EI1172" s="136"/>
      <c r="EJ1172" s="136"/>
      <c r="EK1172" s="136"/>
      <c r="EL1172" s="136"/>
      <c r="EM1172" s="136"/>
      <c r="EN1172" s="136"/>
      <c r="EO1172" s="136"/>
      <c r="EP1172" s="136"/>
      <c r="EQ1172" s="136"/>
      <c r="ER1172" s="136"/>
      <c r="ES1172" s="136"/>
      <c r="ET1172" s="136"/>
      <c r="EU1172" s="136"/>
      <c r="EV1172" s="136"/>
      <c r="EW1172" s="136"/>
      <c r="EX1172" s="136"/>
      <c r="EY1172" s="136"/>
      <c r="EZ1172" s="136"/>
      <c r="FA1172" s="136"/>
      <c r="FB1172" s="136"/>
      <c r="FC1172" s="136"/>
      <c r="FD1172" s="136"/>
      <c r="FE1172" s="136"/>
      <c r="FF1172" s="136"/>
      <c r="FG1172" s="136"/>
      <c r="FH1172" s="136"/>
      <c r="FI1172" s="136"/>
      <c r="FJ1172" s="136"/>
      <c r="FK1172" s="136"/>
      <c r="FL1172" s="136"/>
      <c r="FM1172" s="136"/>
      <c r="FN1172" s="136"/>
      <c r="FO1172" s="136"/>
      <c r="FP1172" s="136"/>
      <c r="FQ1172" s="136"/>
      <c r="FR1172" s="136"/>
      <c r="FS1172" s="136"/>
      <c r="FT1172" s="136"/>
      <c r="FU1172" s="136"/>
      <c r="FV1172" s="136"/>
      <c r="FW1172" s="136"/>
      <c r="FX1172" s="136"/>
      <c r="FY1172" s="136"/>
      <c r="FZ1172" s="136"/>
      <c r="GA1172" s="136"/>
      <c r="GB1172" s="136"/>
      <c r="GC1172" s="136"/>
      <c r="GD1172" s="136"/>
      <c r="GE1172" s="136"/>
      <c r="GF1172" s="136"/>
      <c r="GG1172" s="136"/>
      <c r="GH1172" s="136"/>
      <c r="GI1172" s="136"/>
      <c r="GJ1172" s="136"/>
      <c r="GK1172" s="136"/>
      <c r="GL1172" s="136"/>
      <c r="GM1172" s="136"/>
      <c r="GN1172" s="136"/>
      <c r="GO1172" s="136"/>
      <c r="GP1172" s="136"/>
      <c r="GQ1172" s="136"/>
      <c r="GR1172" s="136"/>
      <c r="GS1172" s="136"/>
      <c r="GT1172" s="136"/>
      <c r="GU1172" s="136"/>
      <c r="GV1172" s="136"/>
      <c r="GW1172" s="136"/>
      <c r="GX1172" s="136"/>
      <c r="GY1172" s="136"/>
      <c r="GZ1172" s="136"/>
      <c r="HA1172" s="136"/>
      <c r="HB1172" s="136"/>
      <c r="HC1172" s="136"/>
      <c r="HD1172" s="136"/>
      <c r="HE1172" s="136"/>
      <c r="HF1172" s="136"/>
      <c r="HG1172" s="136"/>
      <c r="HH1172" s="136"/>
      <c r="HI1172" s="136"/>
      <c r="HJ1172" s="136"/>
      <c r="HK1172" s="136"/>
      <c r="HL1172" s="136"/>
      <c r="HM1172" s="136"/>
      <c r="HN1172" s="136"/>
      <c r="HO1172" s="136"/>
      <c r="HP1172" s="136"/>
      <c r="HQ1172" s="136"/>
      <c r="HR1172" s="136"/>
      <c r="HS1172" s="136"/>
      <c r="HT1172" s="136"/>
      <c r="HU1172" s="136"/>
      <c r="HV1172" s="136"/>
      <c r="HW1172" s="136"/>
      <c r="HX1172" s="136"/>
      <c r="HY1172" s="136"/>
      <c r="HZ1172" s="136"/>
      <c r="IA1172" s="136"/>
      <c r="IB1172" s="136"/>
      <c r="IC1172" s="136"/>
      <c r="ID1172" s="136"/>
      <c r="IE1172" s="136"/>
      <c r="IF1172" s="136"/>
      <c r="IG1172" s="136"/>
    </row>
    <row r="1173" spans="1:241" ht="15" customHeight="1" x14ac:dyDescent="0.25">
      <c r="I1173" s="136"/>
      <c r="J1173" s="215" t="s">
        <v>1053</v>
      </c>
      <c r="K1173" s="208">
        <v>5125737.0454545459</v>
      </c>
      <c r="L1173" s="208">
        <v>2092419.9090909092</v>
      </c>
      <c r="M1173" s="208">
        <v>838074.04545454541</v>
      </c>
      <c r="N1173" s="208">
        <v>1278603.2727272727</v>
      </c>
      <c r="O1173" s="208">
        <v>1790848.7727272727</v>
      </c>
      <c r="P1173" s="208">
        <v>324375.63636363635</v>
      </c>
      <c r="Q1173" s="208">
        <v>11450058.681818182</v>
      </c>
      <c r="R1173" s="136"/>
      <c r="S1173" s="136"/>
      <c r="T1173" s="136"/>
      <c r="U1173" s="136"/>
      <c r="V1173" s="136"/>
      <c r="W1173" s="136"/>
      <c r="X1173" s="136"/>
      <c r="Y1173" s="136"/>
      <c r="Z1173" s="136"/>
      <c r="AA1173" s="136"/>
      <c r="AB1173" s="136"/>
      <c r="AC1173" s="136"/>
      <c r="AD1173" s="136"/>
      <c r="AE1173" s="136"/>
      <c r="AF1173" s="136"/>
      <c r="AG1173" s="136"/>
      <c r="AH1173" s="136"/>
      <c r="AI1173" s="136"/>
      <c r="AJ1173" s="136"/>
      <c r="AK1173" s="136"/>
      <c r="AL1173" s="136"/>
      <c r="AM1173" s="136"/>
      <c r="AN1173" s="136"/>
      <c r="AO1173" s="136"/>
      <c r="AP1173" s="136"/>
      <c r="AQ1173" s="136"/>
      <c r="AR1173" s="136"/>
      <c r="AS1173" s="136"/>
      <c r="AT1173" s="136"/>
      <c r="AU1173" s="136"/>
      <c r="AV1173" s="136"/>
      <c r="AW1173" s="136"/>
      <c r="AX1173" s="136"/>
      <c r="AY1173" s="136"/>
      <c r="AZ1173" s="136"/>
      <c r="BA1173" s="136"/>
      <c r="BB1173" s="136"/>
      <c r="BC1173" s="136"/>
      <c r="BD1173" s="136"/>
      <c r="BE1173" s="136"/>
      <c r="BF1173" s="136"/>
      <c r="BG1173" s="136"/>
      <c r="BH1173" s="136"/>
      <c r="BI1173" s="136"/>
      <c r="BJ1173" s="136"/>
      <c r="BK1173" s="136"/>
      <c r="BL1173" s="136"/>
      <c r="BM1173" s="136"/>
      <c r="BN1173" s="136"/>
      <c r="BO1173" s="136"/>
      <c r="BP1173" s="136"/>
      <c r="BQ1173" s="136"/>
      <c r="BR1173" s="136"/>
      <c r="BS1173" s="136"/>
      <c r="BT1173" s="136"/>
      <c r="BU1173" s="136"/>
      <c r="BV1173" s="136"/>
      <c r="BW1173" s="136"/>
      <c r="BX1173" s="136"/>
      <c r="BY1173" s="136"/>
      <c r="BZ1173" s="136"/>
      <c r="CA1173" s="136"/>
      <c r="CB1173" s="136"/>
      <c r="CC1173" s="136"/>
      <c r="CD1173" s="136"/>
      <c r="CE1173" s="136"/>
      <c r="CF1173" s="136"/>
      <c r="CG1173" s="136"/>
      <c r="CH1173" s="136"/>
      <c r="CI1173" s="136"/>
      <c r="CJ1173" s="136"/>
      <c r="CK1173" s="136"/>
      <c r="CL1173" s="136"/>
      <c r="CM1173" s="136"/>
      <c r="CN1173" s="136"/>
      <c r="CO1173" s="136"/>
      <c r="CP1173" s="136"/>
      <c r="CQ1173" s="136"/>
      <c r="CR1173" s="136"/>
      <c r="CS1173" s="136"/>
      <c r="CT1173" s="136"/>
      <c r="CU1173" s="136"/>
      <c r="CV1173" s="136"/>
      <c r="CW1173" s="136"/>
      <c r="CX1173" s="136"/>
      <c r="CY1173" s="136"/>
      <c r="CZ1173" s="136"/>
      <c r="DA1173" s="136"/>
      <c r="DB1173" s="136"/>
      <c r="DC1173" s="136"/>
      <c r="DD1173" s="136"/>
      <c r="DE1173" s="136"/>
      <c r="DF1173" s="136"/>
      <c r="DG1173" s="136"/>
      <c r="DH1173" s="136"/>
      <c r="DI1173" s="136"/>
      <c r="DJ1173" s="136"/>
      <c r="DK1173" s="136"/>
      <c r="DL1173" s="136"/>
      <c r="DM1173" s="136"/>
      <c r="DN1173" s="136"/>
      <c r="DO1173" s="136"/>
      <c r="DP1173" s="136"/>
      <c r="DQ1173" s="136"/>
      <c r="DR1173" s="136"/>
      <c r="DS1173" s="136"/>
      <c r="DT1173" s="136"/>
      <c r="DU1173" s="136"/>
      <c r="DV1173" s="136"/>
      <c r="DW1173" s="136"/>
      <c r="DX1173" s="136"/>
      <c r="DY1173" s="136"/>
      <c r="DZ1173" s="136"/>
      <c r="EA1173" s="136"/>
      <c r="EB1173" s="136"/>
      <c r="EC1173" s="136"/>
      <c r="ED1173" s="136"/>
      <c r="EE1173" s="136"/>
      <c r="EF1173" s="136"/>
      <c r="EG1173" s="136"/>
      <c r="EH1173" s="136"/>
      <c r="EI1173" s="136"/>
      <c r="EJ1173" s="136"/>
      <c r="EK1173" s="136"/>
      <c r="EL1173" s="136"/>
      <c r="EM1173" s="136"/>
      <c r="EN1173" s="136"/>
      <c r="EO1173" s="136"/>
      <c r="EP1173" s="136"/>
      <c r="EQ1173" s="136"/>
      <c r="ER1173" s="136"/>
      <c r="ES1173" s="136"/>
      <c r="ET1173" s="136"/>
      <c r="EU1173" s="136"/>
      <c r="EV1173" s="136"/>
      <c r="EW1173" s="136"/>
      <c r="EX1173" s="136"/>
      <c r="EY1173" s="136"/>
      <c r="EZ1173" s="136"/>
      <c r="FA1173" s="136"/>
      <c r="FB1173" s="136"/>
      <c r="FC1173" s="136"/>
      <c r="FD1173" s="136"/>
      <c r="FE1173" s="136"/>
      <c r="FF1173" s="136"/>
      <c r="FG1173" s="136"/>
      <c r="FH1173" s="136"/>
      <c r="FI1173" s="136"/>
      <c r="FJ1173" s="136"/>
      <c r="FK1173" s="136"/>
      <c r="FL1173" s="136"/>
      <c r="FM1173" s="136"/>
      <c r="FN1173" s="136"/>
      <c r="FO1173" s="136"/>
      <c r="FP1173" s="136"/>
      <c r="FQ1173" s="136"/>
      <c r="FR1173" s="136"/>
      <c r="FS1173" s="136"/>
      <c r="FT1173" s="136"/>
      <c r="FU1173" s="136"/>
      <c r="FV1173" s="136"/>
      <c r="FW1173" s="136"/>
      <c r="FX1173" s="136"/>
      <c r="FY1173" s="136"/>
      <c r="FZ1173" s="136"/>
      <c r="GA1173" s="136"/>
      <c r="GB1173" s="136"/>
      <c r="GC1173" s="136"/>
      <c r="GD1173" s="136"/>
      <c r="GE1173" s="136"/>
      <c r="GF1173" s="136"/>
      <c r="GG1173" s="136"/>
      <c r="GH1173" s="136"/>
      <c r="GI1173" s="136"/>
      <c r="GJ1173" s="136"/>
      <c r="GK1173" s="136"/>
      <c r="GL1173" s="136"/>
      <c r="GM1173" s="136"/>
      <c r="GN1173" s="136"/>
      <c r="GO1173" s="136"/>
      <c r="GP1173" s="136"/>
      <c r="GQ1173" s="136"/>
      <c r="GR1173" s="136"/>
      <c r="GS1173" s="136"/>
      <c r="GT1173" s="136"/>
      <c r="GU1173" s="136"/>
      <c r="GV1173" s="136"/>
      <c r="GW1173" s="136"/>
      <c r="GX1173" s="136"/>
      <c r="GY1173" s="136"/>
      <c r="GZ1173" s="136"/>
      <c r="HA1173" s="136"/>
      <c r="HB1173" s="136"/>
      <c r="HC1173" s="136"/>
      <c r="HD1173" s="136"/>
      <c r="HE1173" s="136"/>
      <c r="HF1173" s="136"/>
      <c r="HG1173" s="136"/>
      <c r="HH1173" s="136"/>
      <c r="HI1173" s="136"/>
      <c r="HJ1173" s="136"/>
      <c r="HK1173" s="136"/>
      <c r="HL1173" s="136"/>
      <c r="HM1173" s="136"/>
      <c r="HN1173" s="136"/>
      <c r="HO1173" s="136"/>
      <c r="HP1173" s="136"/>
      <c r="HQ1173" s="136"/>
      <c r="HR1173" s="136"/>
      <c r="HS1173" s="136"/>
      <c r="HT1173" s="136"/>
      <c r="HU1173" s="136"/>
      <c r="HV1173" s="136"/>
      <c r="HW1173" s="136"/>
      <c r="HX1173" s="136"/>
      <c r="HY1173" s="136"/>
      <c r="HZ1173" s="136"/>
      <c r="IA1173" s="136"/>
      <c r="IB1173" s="136"/>
      <c r="IC1173" s="136"/>
      <c r="ID1173" s="136"/>
      <c r="IE1173" s="136"/>
      <c r="IF1173" s="136"/>
      <c r="IG1173" s="136"/>
    </row>
    <row r="1174" spans="1:241" ht="15" customHeight="1" x14ac:dyDescent="0.25">
      <c r="I1174" s="136"/>
      <c r="J1174" s="136"/>
      <c r="K1174" s="136"/>
      <c r="L1174" s="136"/>
      <c r="M1174" s="136"/>
      <c r="N1174" s="136"/>
      <c r="O1174" s="136"/>
      <c r="P1174" s="136"/>
      <c r="Q1174" s="136"/>
      <c r="R1174" s="136"/>
      <c r="S1174" s="136"/>
      <c r="T1174" s="136"/>
      <c r="U1174" s="136"/>
      <c r="V1174" s="136"/>
      <c r="W1174" s="136"/>
      <c r="X1174" s="136"/>
      <c r="Y1174" s="136"/>
      <c r="Z1174" s="136"/>
      <c r="AA1174" s="136"/>
      <c r="AB1174" s="136"/>
      <c r="AC1174" s="136"/>
      <c r="AD1174" s="136"/>
      <c r="AE1174" s="136"/>
      <c r="AF1174" s="136"/>
      <c r="AG1174" s="136"/>
      <c r="AH1174" s="136"/>
      <c r="AI1174" s="136"/>
      <c r="AJ1174" s="136"/>
      <c r="AK1174" s="136"/>
      <c r="AL1174" s="136"/>
      <c r="AM1174" s="136"/>
      <c r="AN1174" s="136"/>
      <c r="AO1174" s="136"/>
      <c r="AP1174" s="136"/>
      <c r="AQ1174" s="136"/>
      <c r="AR1174" s="136"/>
      <c r="AS1174" s="136"/>
      <c r="AT1174" s="136"/>
      <c r="AU1174" s="136"/>
      <c r="AV1174" s="136"/>
      <c r="AW1174" s="136"/>
      <c r="AX1174" s="136"/>
      <c r="AY1174" s="136"/>
      <c r="AZ1174" s="136"/>
      <c r="BA1174" s="136"/>
      <c r="BB1174" s="136"/>
      <c r="BC1174" s="136"/>
      <c r="BD1174" s="136"/>
      <c r="BE1174" s="136"/>
      <c r="BF1174" s="136"/>
      <c r="BG1174" s="136"/>
      <c r="BH1174" s="136"/>
      <c r="BI1174" s="136"/>
      <c r="BJ1174" s="136"/>
      <c r="BK1174" s="136"/>
      <c r="BL1174" s="136"/>
      <c r="BM1174" s="136"/>
      <c r="BN1174" s="136"/>
      <c r="BO1174" s="136"/>
      <c r="BP1174" s="136"/>
      <c r="BQ1174" s="136"/>
      <c r="BR1174" s="136"/>
      <c r="BS1174" s="136"/>
      <c r="BT1174" s="136"/>
      <c r="BU1174" s="136"/>
      <c r="BV1174" s="136"/>
      <c r="BW1174" s="136"/>
      <c r="BX1174" s="136"/>
      <c r="BY1174" s="136"/>
      <c r="BZ1174" s="136"/>
      <c r="CA1174" s="136"/>
      <c r="CB1174" s="136"/>
      <c r="CC1174" s="136"/>
      <c r="CD1174" s="136"/>
      <c r="CE1174" s="136"/>
      <c r="CF1174" s="136"/>
      <c r="CG1174" s="136"/>
      <c r="CH1174" s="136"/>
      <c r="CI1174" s="136"/>
      <c r="CJ1174" s="136"/>
      <c r="CK1174" s="136"/>
      <c r="CL1174" s="136"/>
      <c r="CM1174" s="136"/>
      <c r="CN1174" s="136"/>
      <c r="CO1174" s="136"/>
      <c r="CP1174" s="136"/>
      <c r="CQ1174" s="136"/>
      <c r="CR1174" s="136"/>
      <c r="CS1174" s="136"/>
      <c r="CT1174" s="136"/>
      <c r="CU1174" s="136"/>
      <c r="CV1174" s="136"/>
      <c r="CW1174" s="136"/>
      <c r="CX1174" s="136"/>
      <c r="CY1174" s="136"/>
      <c r="CZ1174" s="136"/>
      <c r="DA1174" s="136"/>
      <c r="DB1174" s="136"/>
      <c r="DC1174" s="136"/>
      <c r="DD1174" s="136"/>
      <c r="DE1174" s="136"/>
      <c r="DF1174" s="136"/>
      <c r="DG1174" s="136"/>
      <c r="DH1174" s="136"/>
      <c r="DI1174" s="136"/>
      <c r="DJ1174" s="136"/>
      <c r="DK1174" s="136"/>
      <c r="DL1174" s="136"/>
      <c r="DM1174" s="136"/>
      <c r="DN1174" s="136"/>
      <c r="DO1174" s="136"/>
      <c r="DP1174" s="136"/>
      <c r="DQ1174" s="136"/>
      <c r="DR1174" s="136"/>
      <c r="DS1174" s="136"/>
      <c r="DT1174" s="136"/>
      <c r="DU1174" s="136"/>
      <c r="DV1174" s="136"/>
      <c r="DW1174" s="136"/>
      <c r="DX1174" s="136"/>
      <c r="DY1174" s="136"/>
      <c r="DZ1174" s="136"/>
      <c r="EA1174" s="136"/>
      <c r="EB1174" s="136"/>
      <c r="EC1174" s="136"/>
      <c r="ED1174" s="136"/>
      <c r="EE1174" s="136"/>
      <c r="EF1174" s="136"/>
      <c r="EG1174" s="136"/>
      <c r="EH1174" s="136"/>
      <c r="EI1174" s="136"/>
      <c r="EJ1174" s="136"/>
      <c r="EK1174" s="136"/>
      <c r="EL1174" s="136"/>
      <c r="EM1174" s="136"/>
      <c r="EN1174" s="136"/>
      <c r="EO1174" s="136"/>
      <c r="EP1174" s="136"/>
      <c r="EQ1174" s="136"/>
      <c r="ER1174" s="136"/>
      <c r="ES1174" s="136"/>
      <c r="ET1174" s="136"/>
      <c r="EU1174" s="136"/>
      <c r="EV1174" s="136"/>
      <c r="EW1174" s="136"/>
      <c r="EX1174" s="136"/>
      <c r="EY1174" s="136"/>
      <c r="EZ1174" s="136"/>
      <c r="FA1174" s="136"/>
      <c r="FB1174" s="136"/>
      <c r="FC1174" s="136"/>
      <c r="FD1174" s="136"/>
      <c r="FE1174" s="136"/>
      <c r="FF1174" s="136"/>
      <c r="FG1174" s="136"/>
      <c r="FH1174" s="136"/>
      <c r="FI1174" s="136"/>
      <c r="FJ1174" s="136"/>
      <c r="FK1174" s="136"/>
      <c r="FL1174" s="136"/>
      <c r="FM1174" s="136"/>
      <c r="FN1174" s="136"/>
      <c r="FO1174" s="136"/>
      <c r="FP1174" s="136"/>
      <c r="FQ1174" s="136"/>
      <c r="FR1174" s="136"/>
      <c r="FS1174" s="136"/>
      <c r="FT1174" s="136"/>
      <c r="FU1174" s="136"/>
      <c r="FV1174" s="136"/>
      <c r="FW1174" s="136"/>
      <c r="FX1174" s="136"/>
      <c r="FY1174" s="136"/>
      <c r="FZ1174" s="136"/>
      <c r="GA1174" s="136"/>
      <c r="GB1174" s="136"/>
      <c r="GC1174" s="136"/>
      <c r="GD1174" s="136"/>
      <c r="GE1174" s="136"/>
      <c r="GF1174" s="136"/>
      <c r="GG1174" s="136"/>
      <c r="GH1174" s="136"/>
      <c r="GI1174" s="136"/>
      <c r="GJ1174" s="136"/>
      <c r="GK1174" s="136"/>
      <c r="GL1174" s="136"/>
      <c r="GM1174" s="136"/>
      <c r="GN1174" s="136"/>
      <c r="GO1174" s="136"/>
      <c r="GP1174" s="136"/>
      <c r="GQ1174" s="136"/>
      <c r="GR1174" s="136"/>
      <c r="GS1174" s="136"/>
      <c r="GT1174" s="136"/>
      <c r="GU1174" s="136"/>
      <c r="GV1174" s="136"/>
      <c r="GW1174" s="136"/>
      <c r="GX1174" s="136"/>
      <c r="GY1174" s="136"/>
      <c r="GZ1174" s="136"/>
      <c r="HA1174" s="136"/>
      <c r="HB1174" s="136"/>
      <c r="HC1174" s="136"/>
      <c r="HD1174" s="136"/>
      <c r="HE1174" s="136"/>
      <c r="HF1174" s="136"/>
      <c r="HG1174" s="136"/>
      <c r="HH1174" s="136"/>
      <c r="HI1174" s="136"/>
      <c r="HJ1174" s="136"/>
      <c r="HK1174" s="136"/>
      <c r="HL1174" s="136"/>
      <c r="HM1174" s="136"/>
      <c r="HN1174" s="136"/>
      <c r="HO1174" s="136"/>
      <c r="HP1174" s="136"/>
      <c r="HQ1174" s="136"/>
      <c r="HR1174" s="136"/>
      <c r="HS1174" s="136"/>
      <c r="HT1174" s="136"/>
      <c r="HU1174" s="136"/>
      <c r="HV1174" s="136"/>
      <c r="HW1174" s="136"/>
      <c r="HX1174" s="136"/>
      <c r="HY1174" s="136"/>
      <c r="HZ1174" s="136"/>
      <c r="IA1174" s="136"/>
      <c r="IB1174" s="136"/>
      <c r="IC1174" s="136"/>
      <c r="ID1174" s="136"/>
      <c r="IE1174" s="136"/>
      <c r="IF1174" s="136"/>
      <c r="IG1174" s="136"/>
    </row>
    <row r="1175" spans="1:241" ht="38.1" customHeight="1" x14ac:dyDescent="0.25">
      <c r="A1175" s="461" t="s">
        <v>1162</v>
      </c>
      <c r="B1175" s="461"/>
      <c r="C1175" s="461"/>
      <c r="D1175" s="461"/>
      <c r="E1175" s="461"/>
      <c r="F1175" s="461"/>
      <c r="G1175" s="461"/>
      <c r="H1175" s="461"/>
      <c r="I1175" s="461"/>
      <c r="J1175" s="461"/>
      <c r="K1175" s="461"/>
      <c r="L1175" s="461"/>
      <c r="M1175" s="461"/>
      <c r="N1175" s="461"/>
      <c r="O1175" s="461"/>
      <c r="P1175" s="461"/>
      <c r="Q1175" s="461"/>
      <c r="R1175" s="136"/>
      <c r="S1175" s="136"/>
      <c r="T1175" s="136"/>
      <c r="U1175" s="136"/>
      <c r="V1175" s="136"/>
      <c r="W1175" s="136"/>
      <c r="X1175" s="136"/>
      <c r="Y1175" s="136"/>
      <c r="Z1175" s="136"/>
      <c r="AA1175" s="136"/>
      <c r="AB1175" s="136"/>
      <c r="AC1175" s="136"/>
      <c r="AD1175" s="136"/>
      <c r="AE1175" s="136"/>
      <c r="AF1175" s="136"/>
      <c r="AG1175" s="136"/>
      <c r="AH1175" s="136"/>
      <c r="AI1175" s="136"/>
      <c r="AJ1175" s="136"/>
      <c r="AK1175" s="136"/>
      <c r="AL1175" s="136"/>
      <c r="AM1175" s="136"/>
      <c r="AN1175" s="136"/>
      <c r="AO1175" s="136"/>
      <c r="AP1175" s="136"/>
      <c r="AQ1175" s="136"/>
      <c r="AR1175" s="136"/>
      <c r="AS1175" s="136"/>
      <c r="AT1175" s="136"/>
      <c r="AU1175" s="136"/>
      <c r="AV1175" s="136"/>
      <c r="AW1175" s="136"/>
      <c r="AX1175" s="136"/>
      <c r="AY1175" s="136"/>
      <c r="AZ1175" s="136"/>
      <c r="BA1175" s="136"/>
      <c r="BB1175" s="136"/>
      <c r="BC1175" s="136"/>
      <c r="BD1175" s="136"/>
      <c r="BE1175" s="136"/>
      <c r="BF1175" s="136"/>
      <c r="BG1175" s="136"/>
      <c r="BH1175" s="136"/>
      <c r="BI1175" s="136"/>
      <c r="BJ1175" s="136"/>
      <c r="BK1175" s="136"/>
      <c r="BL1175" s="136"/>
      <c r="BM1175" s="136"/>
      <c r="BN1175" s="136"/>
      <c r="BO1175" s="136"/>
      <c r="BP1175" s="136"/>
      <c r="BQ1175" s="136"/>
      <c r="BR1175" s="136"/>
      <c r="BS1175" s="136"/>
      <c r="BT1175" s="136"/>
      <c r="BU1175" s="136"/>
      <c r="BV1175" s="136"/>
      <c r="BW1175" s="136"/>
      <c r="BX1175" s="136"/>
      <c r="BY1175" s="136"/>
      <c r="BZ1175" s="136"/>
      <c r="CA1175" s="136"/>
      <c r="CB1175" s="136"/>
      <c r="CC1175" s="136"/>
      <c r="CD1175" s="136"/>
      <c r="CE1175" s="136"/>
      <c r="CF1175" s="136"/>
      <c r="CG1175" s="136"/>
      <c r="CH1175" s="136"/>
      <c r="CI1175" s="136"/>
      <c r="CJ1175" s="136"/>
      <c r="CK1175" s="136"/>
      <c r="CL1175" s="136"/>
      <c r="CM1175" s="136"/>
      <c r="CN1175" s="136"/>
      <c r="CO1175" s="136"/>
      <c r="CP1175" s="136"/>
      <c r="CQ1175" s="136"/>
      <c r="CR1175" s="136"/>
      <c r="CS1175" s="136"/>
      <c r="CT1175" s="136"/>
      <c r="CU1175" s="136"/>
      <c r="CV1175" s="136"/>
      <c r="CW1175" s="136"/>
      <c r="CX1175" s="136"/>
      <c r="CY1175" s="136"/>
      <c r="CZ1175" s="136"/>
      <c r="DA1175" s="136"/>
      <c r="DB1175" s="136"/>
      <c r="DC1175" s="136"/>
      <c r="DD1175" s="136"/>
      <c r="DE1175" s="136"/>
      <c r="DF1175" s="136"/>
      <c r="DG1175" s="136"/>
      <c r="DH1175" s="136"/>
      <c r="DI1175" s="136"/>
      <c r="DJ1175" s="136"/>
      <c r="DK1175" s="136"/>
      <c r="DL1175" s="136"/>
      <c r="DM1175" s="136"/>
      <c r="DN1175" s="136"/>
      <c r="DO1175" s="136"/>
      <c r="DP1175" s="136"/>
      <c r="DQ1175" s="136"/>
      <c r="DR1175" s="136"/>
      <c r="DS1175" s="136"/>
      <c r="DT1175" s="136"/>
      <c r="DU1175" s="136"/>
      <c r="DV1175" s="136"/>
      <c r="DW1175" s="136"/>
      <c r="DX1175" s="136"/>
      <c r="DY1175" s="136"/>
      <c r="DZ1175" s="136"/>
      <c r="EA1175" s="136"/>
      <c r="EB1175" s="136"/>
      <c r="EC1175" s="136"/>
      <c r="ED1175" s="136"/>
      <c r="EE1175" s="136"/>
      <c r="EF1175" s="136"/>
      <c r="EG1175" s="136"/>
      <c r="EH1175" s="136"/>
      <c r="EI1175" s="136"/>
      <c r="EJ1175" s="136"/>
      <c r="EK1175" s="136"/>
      <c r="EL1175" s="136"/>
      <c r="EM1175" s="136"/>
      <c r="EN1175" s="136"/>
      <c r="EO1175" s="136"/>
      <c r="EP1175" s="136"/>
      <c r="EQ1175" s="136"/>
      <c r="ER1175" s="136"/>
      <c r="ES1175" s="136"/>
      <c r="ET1175" s="136"/>
      <c r="EU1175" s="136"/>
      <c r="EV1175" s="136"/>
      <c r="EW1175" s="136"/>
      <c r="EX1175" s="136"/>
      <c r="EY1175" s="136"/>
      <c r="EZ1175" s="136"/>
      <c r="FA1175" s="136"/>
      <c r="FB1175" s="136"/>
      <c r="FC1175" s="136"/>
      <c r="FD1175" s="136"/>
      <c r="FE1175" s="136"/>
      <c r="FF1175" s="136"/>
      <c r="FG1175" s="136"/>
      <c r="FH1175" s="136"/>
      <c r="FI1175" s="136"/>
      <c r="FJ1175" s="136"/>
      <c r="FK1175" s="136"/>
      <c r="FL1175" s="136"/>
      <c r="FM1175" s="136"/>
      <c r="FN1175" s="136"/>
      <c r="FO1175" s="136"/>
      <c r="FP1175" s="136"/>
      <c r="FQ1175" s="136"/>
      <c r="FR1175" s="136"/>
      <c r="FS1175" s="136"/>
      <c r="FT1175" s="136"/>
      <c r="FU1175" s="136"/>
      <c r="FV1175" s="136"/>
      <c r="FW1175" s="136"/>
      <c r="FX1175" s="136"/>
      <c r="FY1175" s="136"/>
      <c r="FZ1175" s="136"/>
      <c r="GA1175" s="136"/>
      <c r="GB1175" s="136"/>
      <c r="GC1175" s="136"/>
      <c r="GD1175" s="136"/>
      <c r="GE1175" s="136"/>
      <c r="GF1175" s="136"/>
      <c r="GG1175" s="136"/>
      <c r="GH1175" s="136"/>
      <c r="GI1175" s="136"/>
      <c r="GJ1175" s="136"/>
      <c r="GK1175" s="136"/>
      <c r="GL1175" s="136"/>
      <c r="GM1175" s="136"/>
      <c r="GN1175" s="136"/>
      <c r="GO1175" s="136"/>
      <c r="GP1175" s="136"/>
      <c r="GQ1175" s="136"/>
      <c r="GR1175" s="136"/>
      <c r="GS1175" s="136"/>
      <c r="GT1175" s="136"/>
      <c r="GU1175" s="136"/>
      <c r="GV1175" s="136"/>
      <c r="GW1175" s="136"/>
      <c r="GX1175" s="136"/>
      <c r="GY1175" s="136"/>
      <c r="GZ1175" s="136"/>
      <c r="HA1175" s="136"/>
      <c r="HB1175" s="136"/>
      <c r="HC1175" s="136"/>
      <c r="HD1175" s="136"/>
      <c r="HE1175" s="136"/>
      <c r="HF1175" s="136"/>
      <c r="HG1175" s="136"/>
      <c r="HH1175" s="136"/>
      <c r="HI1175" s="136"/>
      <c r="HJ1175" s="136"/>
      <c r="HK1175" s="136"/>
      <c r="HL1175" s="136"/>
      <c r="HM1175" s="136"/>
      <c r="HN1175" s="136"/>
      <c r="HO1175" s="136"/>
      <c r="HP1175" s="136"/>
      <c r="HQ1175" s="136"/>
      <c r="HR1175" s="136"/>
      <c r="HS1175" s="136"/>
      <c r="HT1175" s="136"/>
      <c r="HU1175" s="136"/>
      <c r="HV1175" s="136"/>
      <c r="HW1175" s="136"/>
      <c r="HX1175" s="136"/>
      <c r="HY1175" s="136"/>
      <c r="HZ1175" s="136"/>
      <c r="IA1175" s="136"/>
      <c r="IB1175" s="136"/>
      <c r="IC1175" s="136"/>
      <c r="ID1175" s="136"/>
      <c r="IE1175" s="136"/>
      <c r="IF1175" s="136"/>
      <c r="IG1175" s="136"/>
    </row>
    <row r="1176" spans="1:241" ht="12" customHeight="1" x14ac:dyDescent="0.25">
      <c r="I1176" s="136"/>
      <c r="J1176" s="136"/>
      <c r="K1176" s="136"/>
      <c r="L1176" s="136"/>
      <c r="M1176" s="136"/>
      <c r="N1176" s="136"/>
      <c r="O1176" s="136"/>
      <c r="P1176" s="136"/>
      <c r="Q1176" s="136"/>
      <c r="R1176" s="136"/>
      <c r="S1176" s="136"/>
      <c r="T1176" s="136"/>
      <c r="U1176" s="136"/>
      <c r="V1176" s="136"/>
      <c r="W1176" s="136"/>
      <c r="X1176" s="136"/>
      <c r="Y1176" s="136"/>
      <c r="Z1176" s="136"/>
      <c r="AA1176" s="136"/>
      <c r="AB1176" s="136"/>
      <c r="AC1176" s="136"/>
      <c r="AD1176" s="136"/>
      <c r="AE1176" s="136"/>
      <c r="AF1176" s="136"/>
      <c r="AG1176" s="136"/>
      <c r="AH1176" s="136"/>
      <c r="AI1176" s="136"/>
      <c r="AJ1176" s="136"/>
      <c r="AK1176" s="136"/>
      <c r="AL1176" s="136"/>
      <c r="AM1176" s="136"/>
      <c r="AN1176" s="136"/>
      <c r="AO1176" s="136"/>
      <c r="AP1176" s="136"/>
      <c r="AQ1176" s="136"/>
      <c r="AR1176" s="136"/>
      <c r="AS1176" s="136"/>
      <c r="AT1176" s="136"/>
      <c r="AU1176" s="136"/>
      <c r="AV1176" s="136"/>
      <c r="AW1176" s="136"/>
      <c r="AX1176" s="136"/>
      <c r="AY1176" s="136"/>
      <c r="AZ1176" s="136"/>
      <c r="BA1176" s="136"/>
      <c r="BB1176" s="136"/>
      <c r="BC1176" s="136"/>
      <c r="BD1176" s="136"/>
      <c r="BE1176" s="136"/>
      <c r="BF1176" s="136"/>
      <c r="BG1176" s="136"/>
      <c r="BH1176" s="136"/>
      <c r="BI1176" s="136"/>
      <c r="BJ1176" s="136"/>
      <c r="BK1176" s="136"/>
      <c r="BL1176" s="136"/>
      <c r="BM1176" s="136"/>
      <c r="BN1176" s="136"/>
      <c r="BO1176" s="136"/>
      <c r="BP1176" s="136"/>
      <c r="BQ1176" s="136"/>
      <c r="BR1176" s="136"/>
      <c r="BS1176" s="136"/>
      <c r="BT1176" s="136"/>
      <c r="BU1176" s="136"/>
      <c r="BV1176" s="136"/>
      <c r="BW1176" s="136"/>
      <c r="BX1176" s="136"/>
      <c r="BY1176" s="136"/>
      <c r="BZ1176" s="136"/>
      <c r="CA1176" s="136"/>
      <c r="CB1176" s="136"/>
      <c r="CC1176" s="136"/>
      <c r="CD1176" s="136"/>
      <c r="CE1176" s="136"/>
      <c r="CF1176" s="136"/>
      <c r="CG1176" s="136"/>
      <c r="CH1176" s="136"/>
      <c r="CI1176" s="136"/>
      <c r="CJ1176" s="136"/>
      <c r="CK1176" s="136"/>
      <c r="CL1176" s="136"/>
      <c r="CM1176" s="136"/>
      <c r="CN1176" s="136"/>
      <c r="CO1176" s="136"/>
      <c r="CP1176" s="136"/>
      <c r="CQ1176" s="136"/>
      <c r="CR1176" s="136"/>
      <c r="CS1176" s="136"/>
      <c r="CT1176" s="136"/>
      <c r="CU1176" s="136"/>
      <c r="CV1176" s="136"/>
      <c r="CW1176" s="136"/>
      <c r="CX1176" s="136"/>
      <c r="CY1176" s="136"/>
      <c r="CZ1176" s="136"/>
      <c r="DA1176" s="136"/>
      <c r="DB1176" s="136"/>
      <c r="DC1176" s="136"/>
      <c r="DD1176" s="136"/>
      <c r="DE1176" s="136"/>
      <c r="DF1176" s="136"/>
      <c r="DG1176" s="136"/>
      <c r="DH1176" s="136"/>
      <c r="DI1176" s="136"/>
      <c r="DJ1176" s="136"/>
      <c r="DK1176" s="136"/>
      <c r="DL1176" s="136"/>
      <c r="DM1176" s="136"/>
      <c r="DN1176" s="136"/>
      <c r="DO1176" s="136"/>
      <c r="DP1176" s="136"/>
      <c r="DQ1176" s="136"/>
      <c r="DR1176" s="136"/>
      <c r="DS1176" s="136"/>
      <c r="DT1176" s="136"/>
      <c r="DU1176" s="136"/>
      <c r="DV1176" s="136"/>
      <c r="DW1176" s="136"/>
      <c r="DX1176" s="136"/>
      <c r="DY1176" s="136"/>
      <c r="DZ1176" s="136"/>
      <c r="EA1176" s="136"/>
      <c r="EB1176" s="136"/>
      <c r="EC1176" s="136"/>
      <c r="ED1176" s="136"/>
      <c r="EE1176" s="136"/>
      <c r="EF1176" s="136"/>
      <c r="EG1176" s="136"/>
      <c r="EH1176" s="136"/>
      <c r="EI1176" s="136"/>
      <c r="EJ1176" s="136"/>
      <c r="EK1176" s="136"/>
      <c r="EL1176" s="136"/>
      <c r="EM1176" s="136"/>
      <c r="EN1176" s="136"/>
      <c r="EO1176" s="136"/>
      <c r="EP1176" s="136"/>
      <c r="EQ1176" s="136"/>
      <c r="ER1176" s="136"/>
      <c r="ES1176" s="136"/>
      <c r="ET1176" s="136"/>
      <c r="EU1176" s="136"/>
      <c r="EV1176" s="136"/>
      <c r="EW1176" s="136"/>
      <c r="EX1176" s="136"/>
      <c r="EY1176" s="136"/>
      <c r="EZ1176" s="136"/>
      <c r="FA1176" s="136"/>
      <c r="FB1176" s="136"/>
      <c r="FC1176" s="136"/>
      <c r="FD1176" s="136"/>
      <c r="FE1176" s="136"/>
      <c r="FF1176" s="136"/>
      <c r="FG1176" s="136"/>
      <c r="FH1176" s="136"/>
      <c r="FI1176" s="136"/>
      <c r="FJ1176" s="136"/>
      <c r="FK1176" s="136"/>
      <c r="FL1176" s="136"/>
      <c r="FM1176" s="136"/>
      <c r="FN1176" s="136"/>
      <c r="FO1176" s="136"/>
      <c r="FP1176" s="136"/>
      <c r="FQ1176" s="136"/>
      <c r="FR1176" s="136"/>
      <c r="FS1176" s="136"/>
      <c r="FT1176" s="136"/>
      <c r="FU1176" s="136"/>
      <c r="FV1176" s="136"/>
      <c r="FW1176" s="136"/>
      <c r="FX1176" s="136"/>
      <c r="FY1176" s="136"/>
      <c r="FZ1176" s="136"/>
      <c r="GA1176" s="136"/>
      <c r="GB1176" s="136"/>
      <c r="GC1176" s="136"/>
      <c r="GD1176" s="136"/>
      <c r="GE1176" s="136"/>
      <c r="GF1176" s="136"/>
      <c r="GG1176" s="136"/>
      <c r="GH1176" s="136"/>
      <c r="GI1176" s="136"/>
      <c r="GJ1176" s="136"/>
      <c r="GK1176" s="136"/>
      <c r="GL1176" s="136"/>
      <c r="GM1176" s="136"/>
      <c r="GN1176" s="136"/>
      <c r="GO1176" s="136"/>
      <c r="GP1176" s="136"/>
      <c r="GQ1176" s="136"/>
      <c r="GR1176" s="136"/>
      <c r="GS1176" s="136"/>
      <c r="GT1176" s="136"/>
      <c r="GU1176" s="136"/>
      <c r="GV1176" s="136"/>
      <c r="GW1176" s="136"/>
      <c r="GX1176" s="136"/>
      <c r="GY1176" s="136"/>
      <c r="GZ1176" s="136"/>
      <c r="HA1176" s="136"/>
      <c r="HB1176" s="136"/>
      <c r="HC1176" s="136"/>
      <c r="HD1176" s="136"/>
      <c r="HE1176" s="136"/>
      <c r="HF1176" s="136"/>
      <c r="HG1176" s="136"/>
      <c r="HH1176" s="136"/>
      <c r="HI1176" s="136"/>
      <c r="HJ1176" s="136"/>
      <c r="HK1176" s="136"/>
      <c r="HL1176" s="136"/>
      <c r="HM1176" s="136"/>
      <c r="HN1176" s="136"/>
      <c r="HO1176" s="136"/>
      <c r="HP1176" s="136"/>
      <c r="HQ1176" s="136"/>
      <c r="HR1176" s="136"/>
      <c r="HS1176" s="136"/>
      <c r="HT1176" s="136"/>
      <c r="HU1176" s="136"/>
      <c r="HV1176" s="136"/>
      <c r="HW1176" s="136"/>
      <c r="HX1176" s="136"/>
      <c r="HY1176" s="136"/>
      <c r="HZ1176" s="136"/>
      <c r="IA1176" s="136"/>
      <c r="IB1176" s="136"/>
      <c r="IC1176" s="136"/>
      <c r="ID1176" s="136"/>
      <c r="IE1176" s="136"/>
      <c r="IF1176" s="136"/>
      <c r="IG1176" s="136"/>
    </row>
    <row r="1177" spans="1:241" ht="21" customHeight="1" x14ac:dyDescent="0.3">
      <c r="A1177" s="134">
        <v>2015</v>
      </c>
      <c r="B1177" s="135"/>
      <c r="C1177" s="135"/>
      <c r="D1177" s="135"/>
      <c r="E1177" s="135"/>
      <c r="F1177" s="135"/>
      <c r="G1177" s="135"/>
      <c r="H1177" s="135"/>
      <c r="I1177" s="136"/>
      <c r="J1177" s="136"/>
      <c r="K1177" s="136"/>
      <c r="L1177" s="136"/>
      <c r="M1177" s="136"/>
      <c r="N1177" s="136"/>
      <c r="O1177" s="136"/>
      <c r="P1177" s="136"/>
      <c r="Q1177" s="136"/>
      <c r="R1177" s="136"/>
      <c r="S1177" s="136"/>
      <c r="T1177" s="136"/>
      <c r="U1177" s="136"/>
      <c r="V1177" s="136"/>
      <c r="W1177" s="136"/>
      <c r="X1177" s="136"/>
      <c r="Y1177" s="136"/>
      <c r="Z1177" s="136"/>
      <c r="AA1177" s="136"/>
      <c r="AB1177" s="136"/>
      <c r="AC1177" s="136"/>
      <c r="AD1177" s="136"/>
      <c r="AE1177" s="136"/>
      <c r="AF1177" s="136"/>
      <c r="AG1177" s="136"/>
      <c r="AH1177" s="136"/>
      <c r="AI1177" s="136"/>
      <c r="AJ1177" s="136"/>
      <c r="AK1177" s="136"/>
      <c r="AL1177" s="136"/>
      <c r="AM1177" s="136"/>
      <c r="AN1177" s="136"/>
      <c r="AO1177" s="136"/>
      <c r="AP1177" s="136"/>
      <c r="AQ1177" s="136"/>
      <c r="AR1177" s="136"/>
      <c r="AS1177" s="136"/>
      <c r="AT1177" s="136"/>
      <c r="AU1177" s="136"/>
      <c r="AV1177" s="136"/>
      <c r="AW1177" s="136"/>
      <c r="AX1177" s="136"/>
      <c r="AY1177" s="136"/>
      <c r="AZ1177" s="136"/>
      <c r="BA1177" s="136"/>
      <c r="BB1177" s="136"/>
      <c r="BC1177" s="136"/>
      <c r="BD1177" s="136"/>
      <c r="BE1177" s="136"/>
      <c r="BF1177" s="136"/>
      <c r="BG1177" s="136"/>
      <c r="BH1177" s="136"/>
      <c r="BI1177" s="136"/>
      <c r="BJ1177" s="136"/>
      <c r="BK1177" s="136"/>
      <c r="BL1177" s="136"/>
      <c r="BM1177" s="136"/>
      <c r="BN1177" s="136"/>
      <c r="BO1177" s="136"/>
      <c r="BP1177" s="136"/>
      <c r="BQ1177" s="136"/>
      <c r="BR1177" s="136"/>
      <c r="BS1177" s="136"/>
      <c r="BT1177" s="136"/>
      <c r="BU1177" s="136"/>
      <c r="BV1177" s="136"/>
      <c r="BW1177" s="136"/>
      <c r="BX1177" s="136"/>
      <c r="BY1177" s="136"/>
      <c r="BZ1177" s="136"/>
      <c r="CA1177" s="136"/>
      <c r="CB1177" s="136"/>
      <c r="CC1177" s="136"/>
      <c r="CD1177" s="136"/>
      <c r="CE1177" s="136"/>
      <c r="CF1177" s="136"/>
      <c r="CG1177" s="136"/>
      <c r="CH1177" s="136"/>
      <c r="CI1177" s="136"/>
      <c r="CJ1177" s="136"/>
      <c r="CK1177" s="136"/>
      <c r="CL1177" s="136"/>
      <c r="CM1177" s="136"/>
      <c r="CN1177" s="136"/>
      <c r="CO1177" s="136"/>
      <c r="CP1177" s="136"/>
      <c r="CQ1177" s="136"/>
      <c r="CR1177" s="136"/>
      <c r="CS1177" s="136"/>
      <c r="CT1177" s="136"/>
      <c r="CU1177" s="136"/>
      <c r="CV1177" s="136"/>
      <c r="CW1177" s="136"/>
      <c r="CX1177" s="136"/>
      <c r="CY1177" s="136"/>
      <c r="CZ1177" s="136"/>
      <c r="DA1177" s="136"/>
      <c r="DB1177" s="136"/>
      <c r="DC1177" s="136"/>
      <c r="DD1177" s="136"/>
      <c r="DE1177" s="136"/>
      <c r="DF1177" s="136"/>
      <c r="DG1177" s="136"/>
      <c r="DH1177" s="136"/>
      <c r="DI1177" s="136"/>
      <c r="DJ1177" s="136"/>
      <c r="DK1177" s="136"/>
      <c r="DL1177" s="136"/>
      <c r="DM1177" s="136"/>
      <c r="DN1177" s="136"/>
      <c r="DO1177" s="136"/>
      <c r="DP1177" s="136"/>
      <c r="DQ1177" s="136"/>
      <c r="DR1177" s="136"/>
      <c r="DS1177" s="136"/>
      <c r="DT1177" s="136"/>
      <c r="DU1177" s="136"/>
      <c r="DV1177" s="136"/>
      <c r="DW1177" s="136"/>
      <c r="DX1177" s="136"/>
      <c r="DY1177" s="136"/>
      <c r="DZ1177" s="136"/>
      <c r="EA1177" s="136"/>
      <c r="EB1177" s="136"/>
      <c r="EC1177" s="136"/>
      <c r="ED1177" s="136"/>
      <c r="EE1177" s="136"/>
      <c r="EF1177" s="136"/>
      <c r="EG1177" s="136"/>
      <c r="EH1177" s="136"/>
      <c r="EI1177" s="136"/>
      <c r="EJ1177" s="136"/>
      <c r="EK1177" s="136"/>
      <c r="EL1177" s="136"/>
      <c r="EM1177" s="136"/>
      <c r="EN1177" s="136"/>
      <c r="EO1177" s="136"/>
      <c r="EP1177" s="136"/>
      <c r="EQ1177" s="136"/>
      <c r="ER1177" s="136"/>
      <c r="ES1177" s="136"/>
      <c r="ET1177" s="136"/>
      <c r="EU1177" s="136"/>
      <c r="EV1177" s="136"/>
      <c r="EW1177" s="136"/>
      <c r="EX1177" s="136"/>
      <c r="EY1177" s="136"/>
      <c r="EZ1177" s="136"/>
      <c r="FA1177" s="136"/>
      <c r="FB1177" s="136"/>
      <c r="FC1177" s="136"/>
      <c r="FD1177" s="136"/>
      <c r="FE1177" s="136"/>
      <c r="FF1177" s="136"/>
      <c r="FG1177" s="136"/>
      <c r="FH1177" s="136"/>
      <c r="FI1177" s="136"/>
      <c r="FJ1177" s="136"/>
      <c r="FK1177" s="136"/>
      <c r="FL1177" s="136"/>
      <c r="FM1177" s="136"/>
      <c r="FN1177" s="136"/>
      <c r="FO1177" s="136"/>
      <c r="FP1177" s="136"/>
      <c r="FQ1177" s="136"/>
      <c r="FR1177" s="136"/>
      <c r="FS1177" s="136"/>
      <c r="FT1177" s="136"/>
      <c r="FU1177" s="136"/>
      <c r="FV1177" s="136"/>
      <c r="FW1177" s="136"/>
      <c r="FX1177" s="136"/>
      <c r="FY1177" s="136"/>
      <c r="FZ1177" s="136"/>
      <c r="GA1177" s="136"/>
      <c r="GB1177" s="136"/>
      <c r="GC1177" s="136"/>
      <c r="GD1177" s="136"/>
      <c r="GE1177" s="136"/>
      <c r="GF1177" s="136"/>
      <c r="GG1177" s="136"/>
      <c r="GH1177" s="136"/>
      <c r="GI1177" s="136"/>
      <c r="GJ1177" s="136"/>
      <c r="GK1177" s="136"/>
      <c r="GL1177" s="136"/>
      <c r="GM1177" s="136"/>
      <c r="GN1177" s="136"/>
      <c r="GO1177" s="136"/>
      <c r="GP1177" s="136"/>
      <c r="GQ1177" s="136"/>
      <c r="GR1177" s="136"/>
      <c r="GS1177" s="136"/>
      <c r="GT1177" s="136"/>
      <c r="GU1177" s="136"/>
      <c r="GV1177" s="136"/>
      <c r="GW1177" s="136"/>
      <c r="GX1177" s="136"/>
      <c r="GY1177" s="136"/>
      <c r="GZ1177" s="136"/>
      <c r="HA1177" s="136"/>
      <c r="HB1177" s="136"/>
      <c r="HC1177" s="136"/>
      <c r="HD1177" s="136"/>
      <c r="HE1177" s="136"/>
      <c r="HF1177" s="136"/>
      <c r="HG1177" s="136"/>
      <c r="HH1177" s="136"/>
      <c r="HI1177" s="136"/>
      <c r="HJ1177" s="136"/>
      <c r="HK1177" s="136"/>
      <c r="HL1177" s="136"/>
      <c r="HM1177" s="136"/>
      <c r="HN1177" s="136"/>
      <c r="HO1177" s="136"/>
      <c r="HP1177" s="136"/>
      <c r="HQ1177" s="136"/>
      <c r="HR1177" s="136"/>
      <c r="HS1177" s="136"/>
      <c r="HT1177" s="136"/>
      <c r="HU1177" s="136"/>
      <c r="HV1177" s="136"/>
      <c r="HW1177" s="136"/>
      <c r="HX1177" s="136"/>
      <c r="HY1177" s="136"/>
      <c r="HZ1177" s="136"/>
      <c r="IA1177" s="136"/>
      <c r="IB1177" s="136"/>
      <c r="IC1177" s="136"/>
      <c r="ID1177" s="136"/>
      <c r="IE1177" s="136"/>
      <c r="IF1177" s="136"/>
      <c r="IG1177" s="136"/>
    </row>
    <row r="1178" spans="1:241" ht="27.95" customHeight="1" x14ac:dyDescent="0.25">
      <c r="A1178" s="166" t="s">
        <v>177</v>
      </c>
      <c r="B1178" s="167" t="s">
        <v>0</v>
      </c>
      <c r="C1178" s="167" t="s">
        <v>1</v>
      </c>
      <c r="D1178" s="167" t="s">
        <v>2</v>
      </c>
      <c r="E1178" s="167" t="s">
        <v>877</v>
      </c>
      <c r="F1178" s="167" t="s">
        <v>50</v>
      </c>
      <c r="G1178" s="167" t="s">
        <v>52</v>
      </c>
      <c r="H1178" s="167" t="s">
        <v>13</v>
      </c>
      <c r="I1178" s="136"/>
      <c r="J1178" s="166" t="s">
        <v>177</v>
      </c>
      <c r="K1178" s="167" t="s">
        <v>0</v>
      </c>
      <c r="L1178" s="167" t="s">
        <v>1</v>
      </c>
      <c r="M1178" s="167" t="s">
        <v>2</v>
      </c>
      <c r="N1178" s="167" t="s">
        <v>877</v>
      </c>
      <c r="O1178" s="167" t="s">
        <v>50</v>
      </c>
      <c r="P1178" s="167" t="s">
        <v>52</v>
      </c>
      <c r="Q1178" s="167" t="s">
        <v>13</v>
      </c>
      <c r="R1178" s="136"/>
      <c r="S1178" s="136"/>
      <c r="T1178" s="136"/>
      <c r="U1178" s="136"/>
      <c r="V1178" s="136"/>
      <c r="W1178" s="136"/>
      <c r="X1178" s="136"/>
      <c r="Y1178" s="136"/>
      <c r="Z1178" s="136"/>
      <c r="AA1178" s="136"/>
      <c r="AB1178" s="136"/>
      <c r="AC1178" s="136"/>
      <c r="AD1178" s="136"/>
      <c r="AE1178" s="136"/>
      <c r="AF1178" s="136"/>
      <c r="AG1178" s="136"/>
      <c r="AH1178" s="136"/>
      <c r="AI1178" s="136"/>
      <c r="AJ1178" s="136"/>
      <c r="AK1178" s="136"/>
      <c r="AL1178" s="136"/>
      <c r="AM1178" s="136"/>
      <c r="AN1178" s="136"/>
      <c r="AO1178" s="136"/>
      <c r="AP1178" s="136"/>
      <c r="AQ1178" s="136"/>
      <c r="AR1178" s="136"/>
      <c r="AS1178" s="136"/>
      <c r="AT1178" s="136"/>
      <c r="AU1178" s="136"/>
      <c r="AV1178" s="136"/>
      <c r="AW1178" s="136"/>
      <c r="AX1178" s="136"/>
      <c r="AY1178" s="136"/>
      <c r="AZ1178" s="136"/>
      <c r="BA1178" s="136"/>
      <c r="BB1178" s="136"/>
      <c r="BC1178" s="136"/>
      <c r="BD1178" s="136"/>
      <c r="BE1178" s="136"/>
      <c r="BF1178" s="136"/>
      <c r="BG1178" s="136"/>
      <c r="BH1178" s="136"/>
      <c r="BI1178" s="136"/>
      <c r="BJ1178" s="136"/>
      <c r="BK1178" s="136"/>
      <c r="BL1178" s="136"/>
      <c r="BM1178" s="136"/>
      <c r="BN1178" s="136"/>
      <c r="BO1178" s="136"/>
      <c r="BP1178" s="136"/>
      <c r="BQ1178" s="136"/>
      <c r="BR1178" s="136"/>
      <c r="BS1178" s="136"/>
      <c r="BT1178" s="136"/>
      <c r="BU1178" s="136"/>
      <c r="BV1178" s="136"/>
      <c r="BW1178" s="136"/>
      <c r="BX1178" s="136"/>
      <c r="BY1178" s="136"/>
      <c r="BZ1178" s="136"/>
      <c r="CA1178" s="136"/>
      <c r="CB1178" s="136"/>
      <c r="CC1178" s="136"/>
      <c r="CD1178" s="136"/>
      <c r="CE1178" s="136"/>
      <c r="CF1178" s="136"/>
      <c r="CG1178" s="136"/>
      <c r="CH1178" s="136"/>
      <c r="CI1178" s="136"/>
      <c r="CJ1178" s="136"/>
      <c r="CK1178" s="136"/>
      <c r="CL1178" s="136"/>
      <c r="CM1178" s="136"/>
      <c r="CN1178" s="136"/>
      <c r="CO1178" s="136"/>
      <c r="CP1178" s="136"/>
      <c r="CQ1178" s="136"/>
      <c r="CR1178" s="136"/>
      <c r="CS1178" s="136"/>
      <c r="CT1178" s="136"/>
      <c r="CU1178" s="136"/>
      <c r="CV1178" s="136"/>
      <c r="CW1178" s="136"/>
      <c r="CX1178" s="136"/>
      <c r="CY1178" s="136"/>
      <c r="CZ1178" s="136"/>
      <c r="DA1178" s="136"/>
      <c r="DB1178" s="136"/>
      <c r="DC1178" s="136"/>
      <c r="DD1178" s="136"/>
      <c r="DE1178" s="136"/>
      <c r="DF1178" s="136"/>
      <c r="DG1178" s="136"/>
      <c r="DH1178" s="136"/>
      <c r="DI1178" s="136"/>
      <c r="DJ1178" s="136"/>
      <c r="DK1178" s="136"/>
      <c r="DL1178" s="136"/>
      <c r="DM1178" s="136"/>
      <c r="DN1178" s="136"/>
      <c r="DO1178" s="136"/>
      <c r="DP1178" s="136"/>
      <c r="DQ1178" s="136"/>
      <c r="DR1178" s="136"/>
      <c r="DS1178" s="136"/>
      <c r="DT1178" s="136"/>
      <c r="DU1178" s="136"/>
      <c r="DV1178" s="136"/>
      <c r="DW1178" s="136"/>
      <c r="DX1178" s="136"/>
      <c r="DY1178" s="136"/>
      <c r="DZ1178" s="136"/>
      <c r="EA1178" s="136"/>
      <c r="EB1178" s="136"/>
      <c r="EC1178" s="136"/>
      <c r="ED1178" s="136"/>
      <c r="EE1178" s="136"/>
      <c r="EF1178" s="136"/>
      <c r="EG1178" s="136"/>
      <c r="EH1178" s="136"/>
      <c r="EI1178" s="136"/>
      <c r="EJ1178" s="136"/>
      <c r="EK1178" s="136"/>
      <c r="EL1178" s="136"/>
      <c r="EM1178" s="136"/>
      <c r="EN1178" s="136"/>
      <c r="EO1178" s="136"/>
      <c r="EP1178" s="136"/>
      <c r="EQ1178" s="136"/>
      <c r="ER1178" s="136"/>
      <c r="ES1178" s="136"/>
      <c r="ET1178" s="136"/>
      <c r="EU1178" s="136"/>
      <c r="EV1178" s="136"/>
      <c r="EW1178" s="136"/>
      <c r="EX1178" s="136"/>
      <c r="EY1178" s="136"/>
      <c r="EZ1178" s="136"/>
      <c r="FA1178" s="136"/>
      <c r="FB1178" s="136"/>
      <c r="FC1178" s="136"/>
      <c r="FD1178" s="136"/>
      <c r="FE1178" s="136"/>
      <c r="FF1178" s="136"/>
      <c r="FG1178" s="136"/>
      <c r="FH1178" s="136"/>
      <c r="FI1178" s="136"/>
      <c r="FJ1178" s="136"/>
      <c r="FK1178" s="136"/>
      <c r="FL1178" s="136"/>
      <c r="FM1178" s="136"/>
      <c r="FN1178" s="136"/>
      <c r="FO1178" s="136"/>
      <c r="FP1178" s="136"/>
      <c r="FQ1178" s="136"/>
      <c r="FR1178" s="136"/>
      <c r="FS1178" s="136"/>
      <c r="FT1178" s="136"/>
      <c r="FU1178" s="136"/>
      <c r="FV1178" s="136"/>
      <c r="FW1178" s="136"/>
      <c r="FX1178" s="136"/>
      <c r="FY1178" s="136"/>
      <c r="FZ1178" s="136"/>
      <c r="GA1178" s="136"/>
      <c r="GB1178" s="136"/>
      <c r="GC1178" s="136"/>
      <c r="GD1178" s="136"/>
      <c r="GE1178" s="136"/>
      <c r="GF1178" s="136"/>
      <c r="GG1178" s="136"/>
      <c r="GH1178" s="136"/>
      <c r="GI1178" s="136"/>
      <c r="GJ1178" s="136"/>
      <c r="GK1178" s="136"/>
      <c r="GL1178" s="136"/>
      <c r="GM1178" s="136"/>
      <c r="GN1178" s="136"/>
      <c r="GO1178" s="136"/>
      <c r="GP1178" s="136"/>
      <c r="GQ1178" s="136"/>
      <c r="GR1178" s="136"/>
      <c r="GS1178" s="136"/>
      <c r="GT1178" s="136"/>
      <c r="GU1178" s="136"/>
      <c r="GV1178" s="136"/>
      <c r="GW1178" s="136"/>
      <c r="GX1178" s="136"/>
      <c r="GY1178" s="136"/>
      <c r="GZ1178" s="136"/>
      <c r="HA1178" s="136"/>
      <c r="HB1178" s="136"/>
      <c r="HC1178" s="136"/>
      <c r="HD1178" s="136"/>
      <c r="HE1178" s="136"/>
      <c r="HF1178" s="136"/>
      <c r="HG1178" s="136"/>
      <c r="HH1178" s="136"/>
      <c r="HI1178" s="136"/>
      <c r="HJ1178" s="136"/>
      <c r="HK1178" s="136"/>
      <c r="HL1178" s="136"/>
      <c r="HM1178" s="136"/>
      <c r="HN1178" s="136"/>
      <c r="HO1178" s="136"/>
      <c r="HP1178" s="136"/>
      <c r="HQ1178" s="136"/>
      <c r="HR1178" s="136"/>
      <c r="HS1178" s="136"/>
      <c r="HT1178" s="136"/>
      <c r="HU1178" s="136"/>
      <c r="HV1178" s="136"/>
      <c r="HW1178" s="136"/>
      <c r="HX1178" s="136"/>
      <c r="HY1178" s="136"/>
      <c r="HZ1178" s="136"/>
      <c r="IA1178" s="136"/>
      <c r="IB1178" s="136"/>
      <c r="IC1178" s="136"/>
      <c r="ID1178" s="136"/>
      <c r="IE1178" s="136"/>
      <c r="IF1178" s="136"/>
      <c r="IG1178" s="136"/>
    </row>
    <row r="1179" spans="1:241" ht="15" customHeight="1" x14ac:dyDescent="0.25">
      <c r="A1179" s="197" t="s">
        <v>719</v>
      </c>
      <c r="B1179" s="205">
        <v>4924895</v>
      </c>
      <c r="C1179" s="205">
        <v>1908220</v>
      </c>
      <c r="D1179" s="205">
        <v>807780</v>
      </c>
      <c r="E1179" s="205">
        <v>890573</v>
      </c>
      <c r="F1179" s="205">
        <v>1339554</v>
      </c>
      <c r="G1179" s="205">
        <v>263590</v>
      </c>
      <c r="H1179" s="242">
        <v>10134612</v>
      </c>
      <c r="I1179" s="136"/>
      <c r="J1179" s="197" t="s">
        <v>534</v>
      </c>
      <c r="K1179" s="217">
        <v>6220685</v>
      </c>
      <c r="L1179" s="217">
        <v>2554451</v>
      </c>
      <c r="M1179" s="217">
        <v>735799</v>
      </c>
      <c r="N1179" s="217">
        <v>2160814</v>
      </c>
      <c r="O1179" s="217">
        <v>1781979</v>
      </c>
      <c r="P1179" s="217">
        <v>250790</v>
      </c>
      <c r="Q1179" s="244">
        <v>13704518</v>
      </c>
      <c r="R1179" s="136"/>
      <c r="S1179" s="136"/>
      <c r="T1179" s="136"/>
      <c r="U1179" s="136"/>
      <c r="V1179" s="136"/>
      <c r="W1179" s="136"/>
      <c r="X1179" s="136"/>
      <c r="Y1179" s="136"/>
      <c r="Z1179" s="136"/>
      <c r="AA1179" s="136"/>
      <c r="AB1179" s="136"/>
      <c r="AC1179" s="136"/>
      <c r="AD1179" s="136"/>
      <c r="AE1179" s="136"/>
      <c r="AF1179" s="136"/>
      <c r="AG1179" s="136"/>
      <c r="AH1179" s="136"/>
      <c r="AI1179" s="136"/>
      <c r="AJ1179" s="136"/>
      <c r="AK1179" s="136"/>
      <c r="AL1179" s="136"/>
      <c r="AM1179" s="136"/>
      <c r="AN1179" s="136"/>
      <c r="AO1179" s="136"/>
      <c r="AP1179" s="136"/>
      <c r="AQ1179" s="136"/>
      <c r="AR1179" s="136"/>
      <c r="AS1179" s="136"/>
      <c r="AT1179" s="136"/>
      <c r="AU1179" s="136"/>
      <c r="AV1179" s="136"/>
      <c r="AW1179" s="136"/>
      <c r="AX1179" s="136"/>
      <c r="AY1179" s="136"/>
      <c r="AZ1179" s="136"/>
      <c r="BA1179" s="136"/>
      <c r="BB1179" s="136"/>
      <c r="BC1179" s="136"/>
      <c r="BD1179" s="136"/>
      <c r="BE1179" s="136"/>
      <c r="BF1179" s="136"/>
      <c r="BG1179" s="136"/>
      <c r="BH1179" s="136"/>
      <c r="BI1179" s="136"/>
      <c r="BJ1179" s="136"/>
      <c r="BK1179" s="136"/>
      <c r="BL1179" s="136"/>
      <c r="BM1179" s="136"/>
      <c r="BN1179" s="136"/>
      <c r="BO1179" s="136"/>
      <c r="BP1179" s="136"/>
      <c r="BQ1179" s="136"/>
      <c r="BR1179" s="136"/>
      <c r="BS1179" s="136"/>
      <c r="BT1179" s="136"/>
      <c r="BU1179" s="136"/>
      <c r="BV1179" s="136"/>
      <c r="BW1179" s="136"/>
      <c r="BX1179" s="136"/>
      <c r="BY1179" s="136"/>
      <c r="BZ1179" s="136"/>
      <c r="CA1179" s="136"/>
      <c r="CB1179" s="136"/>
      <c r="CC1179" s="136"/>
      <c r="CD1179" s="136"/>
      <c r="CE1179" s="136"/>
      <c r="CF1179" s="136"/>
      <c r="CG1179" s="136"/>
      <c r="CH1179" s="136"/>
      <c r="CI1179" s="136"/>
      <c r="CJ1179" s="136"/>
      <c r="CK1179" s="136"/>
      <c r="CL1179" s="136"/>
      <c r="CM1179" s="136"/>
      <c r="CN1179" s="136"/>
      <c r="CO1179" s="136"/>
      <c r="CP1179" s="136"/>
      <c r="CQ1179" s="136"/>
      <c r="CR1179" s="136"/>
      <c r="CS1179" s="136"/>
      <c r="CT1179" s="136"/>
      <c r="CU1179" s="136"/>
      <c r="CV1179" s="136"/>
      <c r="CW1179" s="136"/>
      <c r="CX1179" s="136"/>
      <c r="CY1179" s="136"/>
      <c r="CZ1179" s="136"/>
      <c r="DA1179" s="136"/>
      <c r="DB1179" s="136"/>
      <c r="DC1179" s="136"/>
      <c r="DD1179" s="136"/>
      <c r="DE1179" s="136"/>
      <c r="DF1179" s="136"/>
      <c r="DG1179" s="136"/>
      <c r="DH1179" s="136"/>
      <c r="DI1179" s="136"/>
      <c r="DJ1179" s="136"/>
      <c r="DK1179" s="136"/>
      <c r="DL1179" s="136"/>
      <c r="DM1179" s="136"/>
      <c r="DN1179" s="136"/>
      <c r="DO1179" s="136"/>
      <c r="DP1179" s="136"/>
      <c r="DQ1179" s="136"/>
      <c r="DR1179" s="136"/>
      <c r="DS1179" s="136"/>
      <c r="DT1179" s="136"/>
      <c r="DU1179" s="136"/>
      <c r="DV1179" s="136"/>
      <c r="DW1179" s="136"/>
      <c r="DX1179" s="136"/>
      <c r="DY1179" s="136"/>
      <c r="DZ1179" s="136"/>
      <c r="EA1179" s="136"/>
      <c r="EB1179" s="136"/>
      <c r="EC1179" s="136"/>
      <c r="ED1179" s="136"/>
      <c r="EE1179" s="136"/>
      <c r="EF1179" s="136"/>
      <c r="EG1179" s="136"/>
      <c r="EH1179" s="136"/>
      <c r="EI1179" s="136"/>
      <c r="EJ1179" s="136"/>
      <c r="EK1179" s="136"/>
      <c r="EL1179" s="136"/>
      <c r="EM1179" s="136"/>
      <c r="EN1179" s="136"/>
      <c r="EO1179" s="136"/>
      <c r="EP1179" s="136"/>
      <c r="EQ1179" s="136"/>
      <c r="ER1179" s="136"/>
      <c r="ES1179" s="136"/>
      <c r="ET1179" s="136"/>
      <c r="EU1179" s="136"/>
      <c r="EV1179" s="136"/>
      <c r="EW1179" s="136"/>
      <c r="EX1179" s="136"/>
      <c r="EY1179" s="136"/>
      <c r="EZ1179" s="136"/>
      <c r="FA1179" s="136"/>
      <c r="FB1179" s="136"/>
      <c r="FC1179" s="136"/>
      <c r="FD1179" s="136"/>
      <c r="FE1179" s="136"/>
      <c r="FF1179" s="136"/>
      <c r="FG1179" s="136"/>
      <c r="FH1179" s="136"/>
      <c r="FI1179" s="136"/>
      <c r="FJ1179" s="136"/>
      <c r="FK1179" s="136"/>
      <c r="FL1179" s="136"/>
      <c r="FM1179" s="136"/>
      <c r="FN1179" s="136"/>
      <c r="FO1179" s="136"/>
      <c r="FP1179" s="136"/>
      <c r="FQ1179" s="136"/>
      <c r="FR1179" s="136"/>
      <c r="FS1179" s="136"/>
      <c r="FT1179" s="136"/>
      <c r="FU1179" s="136"/>
      <c r="FV1179" s="136"/>
      <c r="FW1179" s="136"/>
      <c r="FX1179" s="136"/>
      <c r="FY1179" s="136"/>
      <c r="FZ1179" s="136"/>
      <c r="GA1179" s="136"/>
      <c r="GB1179" s="136"/>
      <c r="GC1179" s="136"/>
      <c r="GD1179" s="136"/>
      <c r="GE1179" s="136"/>
      <c r="GF1179" s="136"/>
      <c r="GG1179" s="136"/>
      <c r="GH1179" s="136"/>
      <c r="GI1179" s="136"/>
      <c r="GJ1179" s="136"/>
      <c r="GK1179" s="136"/>
      <c r="GL1179" s="136"/>
      <c r="GM1179" s="136"/>
      <c r="GN1179" s="136"/>
      <c r="GO1179" s="136"/>
      <c r="GP1179" s="136"/>
      <c r="GQ1179" s="136"/>
      <c r="GR1179" s="136"/>
      <c r="GS1179" s="136"/>
      <c r="GT1179" s="136"/>
      <c r="GU1179" s="136"/>
      <c r="GV1179" s="136"/>
      <c r="GW1179" s="136"/>
      <c r="GX1179" s="136"/>
      <c r="GY1179" s="136"/>
      <c r="GZ1179" s="136"/>
      <c r="HA1179" s="136"/>
      <c r="HB1179" s="136"/>
      <c r="HC1179" s="136"/>
      <c r="HD1179" s="136"/>
      <c r="HE1179" s="136"/>
      <c r="HF1179" s="136"/>
      <c r="HG1179" s="136"/>
      <c r="HH1179" s="136"/>
      <c r="HI1179" s="136"/>
      <c r="HJ1179" s="136"/>
      <c r="HK1179" s="136"/>
      <c r="HL1179" s="136"/>
      <c r="HM1179" s="136"/>
      <c r="HN1179" s="136"/>
      <c r="HO1179" s="136"/>
      <c r="HP1179" s="136"/>
      <c r="HQ1179" s="136"/>
      <c r="HR1179" s="136"/>
      <c r="HS1179" s="136"/>
      <c r="HT1179" s="136"/>
      <c r="HU1179" s="136"/>
      <c r="HV1179" s="136"/>
      <c r="HW1179" s="136"/>
      <c r="HX1179" s="136"/>
      <c r="HY1179" s="136"/>
      <c r="HZ1179" s="136"/>
      <c r="IA1179" s="136"/>
      <c r="IB1179" s="136"/>
      <c r="IC1179" s="136"/>
      <c r="ID1179" s="136"/>
      <c r="IE1179" s="136"/>
      <c r="IF1179" s="136"/>
      <c r="IG1179" s="136"/>
    </row>
    <row r="1180" spans="1:241" ht="15" customHeight="1" x14ac:dyDescent="0.25">
      <c r="A1180" s="197" t="s">
        <v>493</v>
      </c>
      <c r="B1180" s="205">
        <v>3928840</v>
      </c>
      <c r="C1180" s="205">
        <v>1730292</v>
      </c>
      <c r="D1180" s="205">
        <v>609254</v>
      </c>
      <c r="E1180" s="205">
        <v>927725</v>
      </c>
      <c r="F1180" s="205">
        <v>1004228</v>
      </c>
      <c r="G1180" s="205">
        <v>234434</v>
      </c>
      <c r="H1180" s="242">
        <v>8434773</v>
      </c>
      <c r="I1180" s="136"/>
      <c r="J1180" s="197" t="s">
        <v>535</v>
      </c>
      <c r="K1180" s="217">
        <v>7541262</v>
      </c>
      <c r="L1180" s="217">
        <v>2494400</v>
      </c>
      <c r="M1180" s="217">
        <v>737159</v>
      </c>
      <c r="N1180" s="217">
        <v>1501666</v>
      </c>
      <c r="O1180" s="217">
        <v>1658197</v>
      </c>
      <c r="P1180" s="217">
        <v>289854</v>
      </c>
      <c r="Q1180" s="244">
        <v>14222538</v>
      </c>
      <c r="R1180" s="136"/>
      <c r="S1180" s="136"/>
      <c r="T1180" s="136"/>
      <c r="U1180" s="136"/>
      <c r="V1180" s="136"/>
      <c r="W1180" s="136"/>
      <c r="X1180" s="136"/>
      <c r="Y1180" s="136"/>
      <c r="Z1180" s="136"/>
      <c r="AA1180" s="136"/>
      <c r="AB1180" s="136"/>
      <c r="AC1180" s="136"/>
      <c r="AD1180" s="136"/>
      <c r="AE1180" s="136"/>
      <c r="AF1180" s="136"/>
      <c r="AG1180" s="136"/>
      <c r="AH1180" s="136"/>
      <c r="AI1180" s="136"/>
      <c r="AJ1180" s="136"/>
      <c r="AK1180" s="136"/>
      <c r="AL1180" s="136"/>
      <c r="AM1180" s="136"/>
      <c r="AN1180" s="136"/>
      <c r="AO1180" s="136"/>
      <c r="AP1180" s="136"/>
      <c r="AQ1180" s="136"/>
      <c r="AR1180" s="136"/>
      <c r="AS1180" s="136"/>
      <c r="AT1180" s="136"/>
      <c r="AU1180" s="136"/>
      <c r="AV1180" s="136"/>
      <c r="AW1180" s="136"/>
      <c r="AX1180" s="136"/>
      <c r="AY1180" s="136"/>
      <c r="AZ1180" s="136"/>
      <c r="BA1180" s="136"/>
      <c r="BB1180" s="136"/>
      <c r="BC1180" s="136"/>
      <c r="BD1180" s="136"/>
      <c r="BE1180" s="136"/>
      <c r="BF1180" s="136"/>
      <c r="BG1180" s="136"/>
      <c r="BH1180" s="136"/>
      <c r="BI1180" s="136"/>
      <c r="BJ1180" s="136"/>
      <c r="BK1180" s="136"/>
      <c r="BL1180" s="136"/>
      <c r="BM1180" s="136"/>
      <c r="BN1180" s="136"/>
      <c r="BO1180" s="136"/>
      <c r="BP1180" s="136"/>
      <c r="BQ1180" s="136"/>
      <c r="BR1180" s="136"/>
      <c r="BS1180" s="136"/>
      <c r="BT1180" s="136"/>
      <c r="BU1180" s="136"/>
      <c r="BV1180" s="136"/>
      <c r="BW1180" s="136"/>
      <c r="BX1180" s="136"/>
      <c r="BY1180" s="136"/>
      <c r="BZ1180" s="136"/>
      <c r="CA1180" s="136"/>
      <c r="CB1180" s="136"/>
      <c r="CC1180" s="136"/>
      <c r="CD1180" s="136"/>
      <c r="CE1180" s="136"/>
      <c r="CF1180" s="136"/>
      <c r="CG1180" s="136"/>
      <c r="CH1180" s="136"/>
      <c r="CI1180" s="136"/>
      <c r="CJ1180" s="136"/>
      <c r="CK1180" s="136"/>
      <c r="CL1180" s="136"/>
      <c r="CM1180" s="136"/>
      <c r="CN1180" s="136"/>
      <c r="CO1180" s="136"/>
      <c r="CP1180" s="136"/>
      <c r="CQ1180" s="136"/>
      <c r="CR1180" s="136"/>
      <c r="CS1180" s="136"/>
      <c r="CT1180" s="136"/>
      <c r="CU1180" s="136"/>
      <c r="CV1180" s="136"/>
      <c r="CW1180" s="136"/>
      <c r="CX1180" s="136"/>
      <c r="CY1180" s="136"/>
      <c r="CZ1180" s="136"/>
      <c r="DA1180" s="136"/>
      <c r="DB1180" s="136"/>
      <c r="DC1180" s="136"/>
      <c r="DD1180" s="136"/>
      <c r="DE1180" s="136"/>
      <c r="DF1180" s="136"/>
      <c r="DG1180" s="136"/>
      <c r="DH1180" s="136"/>
      <c r="DI1180" s="136"/>
      <c r="DJ1180" s="136"/>
      <c r="DK1180" s="136"/>
      <c r="DL1180" s="136"/>
      <c r="DM1180" s="136"/>
      <c r="DN1180" s="136"/>
      <c r="DO1180" s="136"/>
      <c r="DP1180" s="136"/>
      <c r="DQ1180" s="136"/>
      <c r="DR1180" s="136"/>
      <c r="DS1180" s="136"/>
      <c r="DT1180" s="136"/>
      <c r="DU1180" s="136"/>
      <c r="DV1180" s="136"/>
      <c r="DW1180" s="136"/>
      <c r="DX1180" s="136"/>
      <c r="DY1180" s="136"/>
      <c r="DZ1180" s="136"/>
      <c r="EA1180" s="136"/>
      <c r="EB1180" s="136"/>
      <c r="EC1180" s="136"/>
      <c r="ED1180" s="136"/>
      <c r="EE1180" s="136"/>
      <c r="EF1180" s="136"/>
      <c r="EG1180" s="136"/>
      <c r="EH1180" s="136"/>
      <c r="EI1180" s="136"/>
      <c r="EJ1180" s="136"/>
      <c r="EK1180" s="136"/>
      <c r="EL1180" s="136"/>
      <c r="EM1180" s="136"/>
      <c r="EN1180" s="136"/>
      <c r="EO1180" s="136"/>
      <c r="EP1180" s="136"/>
      <c r="EQ1180" s="136"/>
      <c r="ER1180" s="136"/>
      <c r="ES1180" s="136"/>
      <c r="ET1180" s="136"/>
      <c r="EU1180" s="136"/>
      <c r="EV1180" s="136"/>
      <c r="EW1180" s="136"/>
      <c r="EX1180" s="136"/>
      <c r="EY1180" s="136"/>
      <c r="EZ1180" s="136"/>
      <c r="FA1180" s="136"/>
      <c r="FB1180" s="136"/>
      <c r="FC1180" s="136"/>
      <c r="FD1180" s="136"/>
      <c r="FE1180" s="136"/>
      <c r="FF1180" s="136"/>
      <c r="FG1180" s="136"/>
      <c r="FH1180" s="136"/>
      <c r="FI1180" s="136"/>
      <c r="FJ1180" s="136"/>
      <c r="FK1180" s="136"/>
      <c r="FL1180" s="136"/>
      <c r="FM1180" s="136"/>
      <c r="FN1180" s="136"/>
      <c r="FO1180" s="136"/>
      <c r="FP1180" s="136"/>
      <c r="FQ1180" s="136"/>
      <c r="FR1180" s="136"/>
      <c r="FS1180" s="136"/>
      <c r="FT1180" s="136"/>
      <c r="FU1180" s="136"/>
      <c r="FV1180" s="136"/>
      <c r="FW1180" s="136"/>
      <c r="FX1180" s="136"/>
      <c r="FY1180" s="136"/>
      <c r="FZ1180" s="136"/>
      <c r="GA1180" s="136"/>
      <c r="GB1180" s="136"/>
      <c r="GC1180" s="136"/>
      <c r="GD1180" s="136"/>
      <c r="GE1180" s="136"/>
      <c r="GF1180" s="136"/>
      <c r="GG1180" s="136"/>
      <c r="GH1180" s="136"/>
      <c r="GI1180" s="136"/>
      <c r="GJ1180" s="136"/>
      <c r="GK1180" s="136"/>
      <c r="GL1180" s="136"/>
      <c r="GM1180" s="136"/>
      <c r="GN1180" s="136"/>
      <c r="GO1180" s="136"/>
      <c r="GP1180" s="136"/>
      <c r="GQ1180" s="136"/>
      <c r="GR1180" s="136"/>
      <c r="GS1180" s="136"/>
      <c r="GT1180" s="136"/>
      <c r="GU1180" s="136"/>
      <c r="GV1180" s="136"/>
      <c r="GW1180" s="136"/>
      <c r="GX1180" s="136"/>
      <c r="GY1180" s="136"/>
      <c r="GZ1180" s="136"/>
      <c r="HA1180" s="136"/>
      <c r="HB1180" s="136"/>
      <c r="HC1180" s="136"/>
      <c r="HD1180" s="136"/>
      <c r="HE1180" s="136"/>
      <c r="HF1180" s="136"/>
      <c r="HG1180" s="136"/>
      <c r="HH1180" s="136"/>
      <c r="HI1180" s="136"/>
      <c r="HJ1180" s="136"/>
      <c r="HK1180" s="136"/>
      <c r="HL1180" s="136"/>
      <c r="HM1180" s="136"/>
      <c r="HN1180" s="136"/>
      <c r="HO1180" s="136"/>
      <c r="HP1180" s="136"/>
      <c r="HQ1180" s="136"/>
      <c r="HR1180" s="136"/>
      <c r="HS1180" s="136"/>
      <c r="HT1180" s="136"/>
      <c r="HU1180" s="136"/>
      <c r="HV1180" s="136"/>
      <c r="HW1180" s="136"/>
      <c r="HX1180" s="136"/>
      <c r="HY1180" s="136"/>
      <c r="HZ1180" s="136"/>
      <c r="IA1180" s="136"/>
      <c r="IB1180" s="136"/>
      <c r="IC1180" s="136"/>
      <c r="ID1180" s="136"/>
      <c r="IE1180" s="136"/>
      <c r="IF1180" s="136"/>
      <c r="IG1180" s="136"/>
    </row>
    <row r="1181" spans="1:241" ht="15" customHeight="1" x14ac:dyDescent="0.25">
      <c r="A1181" s="197" t="s">
        <v>494</v>
      </c>
      <c r="B1181" s="205">
        <v>7837941</v>
      </c>
      <c r="C1181" s="205">
        <v>2646569</v>
      </c>
      <c r="D1181" s="205">
        <v>902965</v>
      </c>
      <c r="E1181" s="205">
        <v>1182045</v>
      </c>
      <c r="F1181" s="205">
        <v>1858060</v>
      </c>
      <c r="G1181" s="205">
        <v>252877</v>
      </c>
      <c r="H1181" s="242">
        <v>14680457</v>
      </c>
      <c r="I1181" s="136"/>
      <c r="J1181" s="197" t="s">
        <v>536</v>
      </c>
      <c r="K1181" s="217">
        <v>7143754</v>
      </c>
      <c r="L1181" s="217">
        <v>3374397</v>
      </c>
      <c r="M1181" s="217">
        <v>988508</v>
      </c>
      <c r="N1181" s="217">
        <v>1332370</v>
      </c>
      <c r="O1181" s="217">
        <v>2340304</v>
      </c>
      <c r="P1181" s="217">
        <v>360485</v>
      </c>
      <c r="Q1181" s="244">
        <v>15539818</v>
      </c>
      <c r="R1181" s="136"/>
      <c r="S1181" s="136"/>
      <c r="T1181" s="136"/>
      <c r="U1181" s="136"/>
      <c r="V1181" s="136"/>
      <c r="W1181" s="136"/>
      <c r="X1181" s="136"/>
      <c r="Y1181" s="136"/>
      <c r="Z1181" s="136"/>
      <c r="AA1181" s="136"/>
      <c r="AB1181" s="136"/>
      <c r="AC1181" s="136"/>
      <c r="AD1181" s="136"/>
      <c r="AE1181" s="136"/>
      <c r="AF1181" s="136"/>
      <c r="AG1181" s="136"/>
      <c r="AH1181" s="136"/>
      <c r="AI1181" s="136"/>
      <c r="AJ1181" s="136"/>
      <c r="AK1181" s="136"/>
      <c r="AL1181" s="136"/>
      <c r="AM1181" s="136"/>
      <c r="AN1181" s="136"/>
      <c r="AO1181" s="136"/>
      <c r="AP1181" s="136"/>
      <c r="AQ1181" s="136"/>
      <c r="AR1181" s="136"/>
      <c r="AS1181" s="136"/>
      <c r="AT1181" s="136"/>
      <c r="AU1181" s="136"/>
      <c r="AV1181" s="136"/>
      <c r="AW1181" s="136"/>
      <c r="AX1181" s="136"/>
      <c r="AY1181" s="136"/>
      <c r="AZ1181" s="136"/>
      <c r="BA1181" s="136"/>
      <c r="BB1181" s="136"/>
      <c r="BC1181" s="136"/>
      <c r="BD1181" s="136"/>
      <c r="BE1181" s="136"/>
      <c r="BF1181" s="136"/>
      <c r="BG1181" s="136"/>
      <c r="BH1181" s="136"/>
      <c r="BI1181" s="136"/>
      <c r="BJ1181" s="136"/>
      <c r="BK1181" s="136"/>
      <c r="BL1181" s="136"/>
      <c r="BM1181" s="136"/>
      <c r="BN1181" s="136"/>
      <c r="BO1181" s="136"/>
      <c r="BP1181" s="136"/>
      <c r="BQ1181" s="136"/>
      <c r="BR1181" s="136"/>
      <c r="BS1181" s="136"/>
      <c r="BT1181" s="136"/>
      <c r="BU1181" s="136"/>
      <c r="BV1181" s="136"/>
      <c r="BW1181" s="136"/>
      <c r="BX1181" s="136"/>
      <c r="BY1181" s="136"/>
      <c r="BZ1181" s="136"/>
      <c r="CA1181" s="136"/>
      <c r="CB1181" s="136"/>
      <c r="CC1181" s="136"/>
      <c r="CD1181" s="136"/>
      <c r="CE1181" s="136"/>
      <c r="CF1181" s="136"/>
      <c r="CG1181" s="136"/>
      <c r="CH1181" s="136"/>
      <c r="CI1181" s="136"/>
      <c r="CJ1181" s="136"/>
      <c r="CK1181" s="136"/>
      <c r="CL1181" s="136"/>
      <c r="CM1181" s="136"/>
      <c r="CN1181" s="136"/>
      <c r="CO1181" s="136"/>
      <c r="CP1181" s="136"/>
      <c r="CQ1181" s="136"/>
      <c r="CR1181" s="136"/>
      <c r="CS1181" s="136"/>
      <c r="CT1181" s="136"/>
      <c r="CU1181" s="136"/>
      <c r="CV1181" s="136"/>
      <c r="CW1181" s="136"/>
      <c r="CX1181" s="136"/>
      <c r="CY1181" s="136"/>
      <c r="CZ1181" s="136"/>
      <c r="DA1181" s="136"/>
      <c r="DB1181" s="136"/>
      <c r="DC1181" s="136"/>
      <c r="DD1181" s="136"/>
      <c r="DE1181" s="136"/>
      <c r="DF1181" s="136"/>
      <c r="DG1181" s="136"/>
      <c r="DH1181" s="136"/>
      <c r="DI1181" s="136"/>
      <c r="DJ1181" s="136"/>
      <c r="DK1181" s="136"/>
      <c r="DL1181" s="136"/>
      <c r="DM1181" s="136"/>
      <c r="DN1181" s="136"/>
      <c r="DO1181" s="136"/>
      <c r="DP1181" s="136"/>
      <c r="DQ1181" s="136"/>
      <c r="DR1181" s="136"/>
      <c r="DS1181" s="136"/>
      <c r="DT1181" s="136"/>
      <c r="DU1181" s="136"/>
      <c r="DV1181" s="136"/>
      <c r="DW1181" s="136"/>
      <c r="DX1181" s="136"/>
      <c r="DY1181" s="136"/>
      <c r="DZ1181" s="136"/>
      <c r="EA1181" s="136"/>
      <c r="EB1181" s="136"/>
      <c r="EC1181" s="136"/>
      <c r="ED1181" s="136"/>
      <c r="EE1181" s="136"/>
      <c r="EF1181" s="136"/>
      <c r="EG1181" s="136"/>
      <c r="EH1181" s="136"/>
      <c r="EI1181" s="136"/>
      <c r="EJ1181" s="136"/>
      <c r="EK1181" s="136"/>
      <c r="EL1181" s="136"/>
      <c r="EM1181" s="136"/>
      <c r="EN1181" s="136"/>
      <c r="EO1181" s="136"/>
      <c r="EP1181" s="136"/>
      <c r="EQ1181" s="136"/>
      <c r="ER1181" s="136"/>
      <c r="ES1181" s="136"/>
      <c r="ET1181" s="136"/>
      <c r="EU1181" s="136"/>
      <c r="EV1181" s="136"/>
      <c r="EW1181" s="136"/>
      <c r="EX1181" s="136"/>
      <c r="EY1181" s="136"/>
      <c r="EZ1181" s="136"/>
      <c r="FA1181" s="136"/>
      <c r="FB1181" s="136"/>
      <c r="FC1181" s="136"/>
      <c r="FD1181" s="136"/>
      <c r="FE1181" s="136"/>
      <c r="FF1181" s="136"/>
      <c r="FG1181" s="136"/>
      <c r="FH1181" s="136"/>
      <c r="FI1181" s="136"/>
      <c r="FJ1181" s="136"/>
      <c r="FK1181" s="136"/>
      <c r="FL1181" s="136"/>
      <c r="FM1181" s="136"/>
      <c r="FN1181" s="136"/>
      <c r="FO1181" s="136"/>
      <c r="FP1181" s="136"/>
      <c r="FQ1181" s="136"/>
      <c r="FR1181" s="136"/>
      <c r="FS1181" s="136"/>
      <c r="FT1181" s="136"/>
      <c r="FU1181" s="136"/>
      <c r="FV1181" s="136"/>
      <c r="FW1181" s="136"/>
      <c r="FX1181" s="136"/>
      <c r="FY1181" s="136"/>
      <c r="FZ1181" s="136"/>
      <c r="GA1181" s="136"/>
      <c r="GB1181" s="136"/>
      <c r="GC1181" s="136"/>
      <c r="GD1181" s="136"/>
      <c r="GE1181" s="136"/>
      <c r="GF1181" s="136"/>
      <c r="GG1181" s="136"/>
      <c r="GH1181" s="136"/>
      <c r="GI1181" s="136"/>
      <c r="GJ1181" s="136"/>
      <c r="GK1181" s="136"/>
      <c r="GL1181" s="136"/>
      <c r="GM1181" s="136"/>
      <c r="GN1181" s="136"/>
      <c r="GO1181" s="136"/>
      <c r="GP1181" s="136"/>
      <c r="GQ1181" s="136"/>
      <c r="GR1181" s="136"/>
      <c r="GS1181" s="136"/>
      <c r="GT1181" s="136"/>
      <c r="GU1181" s="136"/>
      <c r="GV1181" s="136"/>
      <c r="GW1181" s="136"/>
      <c r="GX1181" s="136"/>
      <c r="GY1181" s="136"/>
      <c r="GZ1181" s="136"/>
      <c r="HA1181" s="136"/>
      <c r="HB1181" s="136"/>
      <c r="HC1181" s="136"/>
      <c r="HD1181" s="136"/>
      <c r="HE1181" s="136"/>
      <c r="HF1181" s="136"/>
      <c r="HG1181" s="136"/>
      <c r="HH1181" s="136"/>
      <c r="HI1181" s="136"/>
      <c r="HJ1181" s="136"/>
      <c r="HK1181" s="136"/>
      <c r="HL1181" s="136"/>
      <c r="HM1181" s="136"/>
      <c r="HN1181" s="136"/>
      <c r="HO1181" s="136"/>
      <c r="HP1181" s="136"/>
      <c r="HQ1181" s="136"/>
      <c r="HR1181" s="136"/>
      <c r="HS1181" s="136"/>
      <c r="HT1181" s="136"/>
      <c r="HU1181" s="136"/>
      <c r="HV1181" s="136"/>
      <c r="HW1181" s="136"/>
      <c r="HX1181" s="136"/>
      <c r="HY1181" s="136"/>
      <c r="HZ1181" s="136"/>
      <c r="IA1181" s="136"/>
      <c r="IB1181" s="136"/>
      <c r="IC1181" s="136"/>
      <c r="ID1181" s="136"/>
      <c r="IE1181" s="136"/>
      <c r="IF1181" s="136"/>
      <c r="IG1181" s="136"/>
    </row>
    <row r="1182" spans="1:241" ht="15" customHeight="1" x14ac:dyDescent="0.25">
      <c r="A1182" s="197" t="s">
        <v>495</v>
      </c>
      <c r="B1182" s="205">
        <v>8958274</v>
      </c>
      <c r="C1182" s="205">
        <v>3123207</v>
      </c>
      <c r="D1182" s="205">
        <v>1091484</v>
      </c>
      <c r="E1182" s="205">
        <v>1089352</v>
      </c>
      <c r="F1182" s="205">
        <v>2047422</v>
      </c>
      <c r="G1182" s="205">
        <v>241317</v>
      </c>
      <c r="H1182" s="242">
        <v>16551056</v>
      </c>
      <c r="I1182" s="136"/>
      <c r="J1182" s="197" t="s">
        <v>537</v>
      </c>
      <c r="K1182" s="217">
        <v>8493892</v>
      </c>
      <c r="L1182" s="217">
        <v>4168445</v>
      </c>
      <c r="M1182" s="217">
        <v>916357</v>
      </c>
      <c r="N1182" s="217">
        <v>1796925</v>
      </c>
      <c r="O1182" s="217">
        <v>2354265</v>
      </c>
      <c r="P1182" s="217">
        <v>539270</v>
      </c>
      <c r="Q1182" s="244">
        <v>18269154</v>
      </c>
      <c r="R1182" s="136"/>
      <c r="S1182" s="136"/>
      <c r="T1182" s="136"/>
      <c r="U1182" s="136"/>
      <c r="V1182" s="136"/>
      <c r="W1182" s="136"/>
      <c r="X1182" s="136"/>
      <c r="Y1182" s="136"/>
      <c r="Z1182" s="136"/>
      <c r="AA1182" s="136"/>
      <c r="AB1182" s="136"/>
      <c r="AC1182" s="136"/>
      <c r="AD1182" s="136"/>
      <c r="AE1182" s="136"/>
      <c r="AF1182" s="136"/>
      <c r="AG1182" s="136"/>
      <c r="AH1182" s="136"/>
      <c r="AI1182" s="136"/>
      <c r="AJ1182" s="136"/>
      <c r="AK1182" s="136"/>
      <c r="AL1182" s="136"/>
      <c r="AM1182" s="136"/>
      <c r="AN1182" s="136"/>
      <c r="AO1182" s="136"/>
      <c r="AP1182" s="136"/>
      <c r="AQ1182" s="136"/>
      <c r="AR1182" s="136"/>
      <c r="AS1182" s="136"/>
      <c r="AT1182" s="136"/>
      <c r="AU1182" s="136"/>
      <c r="AV1182" s="136"/>
      <c r="AW1182" s="136"/>
      <c r="AX1182" s="136"/>
      <c r="AY1182" s="136"/>
      <c r="AZ1182" s="136"/>
      <c r="BA1182" s="136"/>
      <c r="BB1182" s="136"/>
      <c r="BC1182" s="136"/>
      <c r="BD1182" s="136"/>
      <c r="BE1182" s="136"/>
      <c r="BF1182" s="136"/>
      <c r="BG1182" s="136"/>
      <c r="BH1182" s="136"/>
      <c r="BI1182" s="136"/>
      <c r="BJ1182" s="136"/>
      <c r="BK1182" s="136"/>
      <c r="BL1182" s="136"/>
      <c r="BM1182" s="136"/>
      <c r="BN1182" s="136"/>
      <c r="BO1182" s="136"/>
      <c r="BP1182" s="136"/>
      <c r="BQ1182" s="136"/>
      <c r="BR1182" s="136"/>
      <c r="BS1182" s="136"/>
      <c r="BT1182" s="136"/>
      <c r="BU1182" s="136"/>
      <c r="BV1182" s="136"/>
      <c r="BW1182" s="136"/>
      <c r="BX1182" s="136"/>
      <c r="BY1182" s="136"/>
      <c r="BZ1182" s="136"/>
      <c r="CA1182" s="136"/>
      <c r="CB1182" s="136"/>
      <c r="CC1182" s="136"/>
      <c r="CD1182" s="136"/>
      <c r="CE1182" s="136"/>
      <c r="CF1182" s="136"/>
      <c r="CG1182" s="136"/>
      <c r="CH1182" s="136"/>
      <c r="CI1182" s="136"/>
      <c r="CJ1182" s="136"/>
      <c r="CK1182" s="136"/>
      <c r="CL1182" s="136"/>
      <c r="CM1182" s="136"/>
      <c r="CN1182" s="136"/>
      <c r="CO1182" s="136"/>
      <c r="CP1182" s="136"/>
      <c r="CQ1182" s="136"/>
      <c r="CR1182" s="136"/>
      <c r="CS1182" s="136"/>
      <c r="CT1182" s="136"/>
      <c r="CU1182" s="136"/>
      <c r="CV1182" s="136"/>
      <c r="CW1182" s="136"/>
      <c r="CX1182" s="136"/>
      <c r="CY1182" s="136"/>
      <c r="CZ1182" s="136"/>
      <c r="DA1182" s="136"/>
      <c r="DB1182" s="136"/>
      <c r="DC1182" s="136"/>
      <c r="DD1182" s="136"/>
      <c r="DE1182" s="136"/>
      <c r="DF1182" s="136"/>
      <c r="DG1182" s="136"/>
      <c r="DH1182" s="136"/>
      <c r="DI1182" s="136"/>
      <c r="DJ1182" s="136"/>
      <c r="DK1182" s="136"/>
      <c r="DL1182" s="136"/>
      <c r="DM1182" s="136"/>
      <c r="DN1182" s="136"/>
      <c r="DO1182" s="136"/>
      <c r="DP1182" s="136"/>
      <c r="DQ1182" s="136"/>
      <c r="DR1182" s="136"/>
      <c r="DS1182" s="136"/>
      <c r="DT1182" s="136"/>
      <c r="DU1182" s="136"/>
      <c r="DV1182" s="136"/>
      <c r="DW1182" s="136"/>
      <c r="DX1182" s="136"/>
      <c r="DY1182" s="136"/>
      <c r="DZ1182" s="136"/>
      <c r="EA1182" s="136"/>
      <c r="EB1182" s="136"/>
      <c r="EC1182" s="136"/>
      <c r="ED1182" s="136"/>
      <c r="EE1182" s="136"/>
      <c r="EF1182" s="136"/>
      <c r="EG1182" s="136"/>
      <c r="EH1182" s="136"/>
      <c r="EI1182" s="136"/>
      <c r="EJ1182" s="136"/>
      <c r="EK1182" s="136"/>
      <c r="EL1182" s="136"/>
      <c r="EM1182" s="136"/>
      <c r="EN1182" s="136"/>
      <c r="EO1182" s="136"/>
      <c r="EP1182" s="136"/>
      <c r="EQ1182" s="136"/>
      <c r="ER1182" s="136"/>
      <c r="ES1182" s="136"/>
      <c r="ET1182" s="136"/>
      <c r="EU1182" s="136"/>
      <c r="EV1182" s="136"/>
      <c r="EW1182" s="136"/>
      <c r="EX1182" s="136"/>
      <c r="EY1182" s="136"/>
      <c r="EZ1182" s="136"/>
      <c r="FA1182" s="136"/>
      <c r="FB1182" s="136"/>
      <c r="FC1182" s="136"/>
      <c r="FD1182" s="136"/>
      <c r="FE1182" s="136"/>
      <c r="FF1182" s="136"/>
      <c r="FG1182" s="136"/>
      <c r="FH1182" s="136"/>
      <c r="FI1182" s="136"/>
      <c r="FJ1182" s="136"/>
      <c r="FK1182" s="136"/>
      <c r="FL1182" s="136"/>
      <c r="FM1182" s="136"/>
      <c r="FN1182" s="136"/>
      <c r="FO1182" s="136"/>
      <c r="FP1182" s="136"/>
      <c r="FQ1182" s="136"/>
      <c r="FR1182" s="136"/>
      <c r="FS1182" s="136"/>
      <c r="FT1182" s="136"/>
      <c r="FU1182" s="136"/>
      <c r="FV1182" s="136"/>
      <c r="FW1182" s="136"/>
      <c r="FX1182" s="136"/>
      <c r="FY1182" s="136"/>
      <c r="FZ1182" s="136"/>
      <c r="GA1182" s="136"/>
      <c r="GB1182" s="136"/>
      <c r="GC1182" s="136"/>
      <c r="GD1182" s="136"/>
      <c r="GE1182" s="136"/>
      <c r="GF1182" s="136"/>
      <c r="GG1182" s="136"/>
      <c r="GH1182" s="136"/>
      <c r="GI1182" s="136"/>
      <c r="GJ1182" s="136"/>
      <c r="GK1182" s="136"/>
      <c r="GL1182" s="136"/>
      <c r="GM1182" s="136"/>
      <c r="GN1182" s="136"/>
      <c r="GO1182" s="136"/>
      <c r="GP1182" s="136"/>
      <c r="GQ1182" s="136"/>
      <c r="GR1182" s="136"/>
      <c r="GS1182" s="136"/>
      <c r="GT1182" s="136"/>
      <c r="GU1182" s="136"/>
      <c r="GV1182" s="136"/>
      <c r="GW1182" s="136"/>
      <c r="GX1182" s="136"/>
      <c r="GY1182" s="136"/>
      <c r="GZ1182" s="136"/>
      <c r="HA1182" s="136"/>
      <c r="HB1182" s="136"/>
      <c r="HC1182" s="136"/>
      <c r="HD1182" s="136"/>
      <c r="HE1182" s="136"/>
      <c r="HF1182" s="136"/>
      <c r="HG1182" s="136"/>
      <c r="HH1182" s="136"/>
      <c r="HI1182" s="136"/>
      <c r="HJ1182" s="136"/>
      <c r="HK1182" s="136"/>
      <c r="HL1182" s="136"/>
      <c r="HM1182" s="136"/>
      <c r="HN1182" s="136"/>
      <c r="HO1182" s="136"/>
      <c r="HP1182" s="136"/>
      <c r="HQ1182" s="136"/>
      <c r="HR1182" s="136"/>
      <c r="HS1182" s="136"/>
      <c r="HT1182" s="136"/>
      <c r="HU1182" s="136"/>
      <c r="HV1182" s="136"/>
      <c r="HW1182" s="136"/>
      <c r="HX1182" s="136"/>
      <c r="HY1182" s="136"/>
      <c r="HZ1182" s="136"/>
      <c r="IA1182" s="136"/>
      <c r="IB1182" s="136"/>
      <c r="IC1182" s="136"/>
      <c r="ID1182" s="136"/>
      <c r="IE1182" s="136"/>
      <c r="IF1182" s="136"/>
      <c r="IG1182" s="136"/>
    </row>
    <row r="1183" spans="1:241" ht="15" customHeight="1" x14ac:dyDescent="0.25">
      <c r="A1183" s="197" t="s">
        <v>496</v>
      </c>
      <c r="B1183" s="205">
        <v>10322013</v>
      </c>
      <c r="C1183" s="205">
        <v>2543785</v>
      </c>
      <c r="D1183" s="205">
        <v>886603</v>
      </c>
      <c r="E1183" s="205">
        <v>960443</v>
      </c>
      <c r="F1183" s="205">
        <v>2039333</v>
      </c>
      <c r="G1183" s="205">
        <v>301525</v>
      </c>
      <c r="H1183" s="242">
        <v>17053702</v>
      </c>
      <c r="I1183" s="136"/>
      <c r="J1183" s="197" t="s">
        <v>538</v>
      </c>
      <c r="K1183" s="217">
        <v>7292591</v>
      </c>
      <c r="L1183" s="217">
        <v>3853110</v>
      </c>
      <c r="M1183" s="217">
        <v>903089</v>
      </c>
      <c r="N1183" s="217">
        <v>1422027</v>
      </c>
      <c r="O1183" s="217">
        <v>2177369</v>
      </c>
      <c r="P1183" s="217">
        <v>449137</v>
      </c>
      <c r="Q1183" s="244">
        <v>16097323</v>
      </c>
      <c r="R1183" s="136"/>
      <c r="S1183" s="136"/>
      <c r="T1183" s="136"/>
      <c r="U1183" s="136"/>
      <c r="V1183" s="136"/>
      <c r="W1183" s="136"/>
      <c r="X1183" s="136"/>
      <c r="Y1183" s="136"/>
      <c r="Z1183" s="136"/>
      <c r="AA1183" s="136"/>
      <c r="AB1183" s="136"/>
      <c r="AC1183" s="136"/>
      <c r="AD1183" s="136"/>
      <c r="AE1183" s="136"/>
      <c r="AF1183" s="136"/>
      <c r="AG1183" s="136"/>
      <c r="AH1183" s="136"/>
      <c r="AI1183" s="136"/>
      <c r="AJ1183" s="136"/>
      <c r="AK1183" s="136"/>
      <c r="AL1183" s="136"/>
      <c r="AM1183" s="136"/>
      <c r="AN1183" s="136"/>
      <c r="AO1183" s="136"/>
      <c r="AP1183" s="136"/>
      <c r="AQ1183" s="136"/>
      <c r="AR1183" s="136"/>
      <c r="AS1183" s="136"/>
      <c r="AT1183" s="136"/>
      <c r="AU1183" s="136"/>
      <c r="AV1183" s="136"/>
      <c r="AW1183" s="136"/>
      <c r="AX1183" s="136"/>
      <c r="AY1183" s="136"/>
      <c r="AZ1183" s="136"/>
      <c r="BA1183" s="136"/>
      <c r="BB1183" s="136"/>
      <c r="BC1183" s="136"/>
      <c r="BD1183" s="136"/>
      <c r="BE1183" s="136"/>
      <c r="BF1183" s="136"/>
      <c r="BG1183" s="136"/>
      <c r="BH1183" s="136"/>
      <c r="BI1183" s="136"/>
      <c r="BJ1183" s="136"/>
      <c r="BK1183" s="136"/>
      <c r="BL1183" s="136"/>
      <c r="BM1183" s="136"/>
      <c r="BN1183" s="136"/>
      <c r="BO1183" s="136"/>
      <c r="BP1183" s="136"/>
      <c r="BQ1183" s="136"/>
      <c r="BR1183" s="136"/>
      <c r="BS1183" s="136"/>
      <c r="BT1183" s="136"/>
      <c r="BU1183" s="136"/>
      <c r="BV1183" s="136"/>
      <c r="BW1183" s="136"/>
      <c r="BX1183" s="136"/>
      <c r="BY1183" s="136"/>
      <c r="BZ1183" s="136"/>
      <c r="CA1183" s="136"/>
      <c r="CB1183" s="136"/>
      <c r="CC1183" s="136"/>
      <c r="CD1183" s="136"/>
      <c r="CE1183" s="136"/>
      <c r="CF1183" s="136"/>
      <c r="CG1183" s="136"/>
      <c r="CH1183" s="136"/>
      <c r="CI1183" s="136"/>
      <c r="CJ1183" s="136"/>
      <c r="CK1183" s="136"/>
      <c r="CL1183" s="136"/>
      <c r="CM1183" s="136"/>
      <c r="CN1183" s="136"/>
      <c r="CO1183" s="136"/>
      <c r="CP1183" s="136"/>
      <c r="CQ1183" s="136"/>
      <c r="CR1183" s="136"/>
      <c r="CS1183" s="136"/>
      <c r="CT1183" s="136"/>
      <c r="CU1183" s="136"/>
      <c r="CV1183" s="136"/>
      <c r="CW1183" s="136"/>
      <c r="CX1183" s="136"/>
      <c r="CY1183" s="136"/>
      <c r="CZ1183" s="136"/>
      <c r="DA1183" s="136"/>
      <c r="DB1183" s="136"/>
      <c r="DC1183" s="136"/>
      <c r="DD1183" s="136"/>
      <c r="DE1183" s="136"/>
      <c r="DF1183" s="136"/>
      <c r="DG1183" s="136"/>
      <c r="DH1183" s="136"/>
      <c r="DI1183" s="136"/>
      <c r="DJ1183" s="136"/>
      <c r="DK1183" s="136"/>
      <c r="DL1183" s="136"/>
      <c r="DM1183" s="136"/>
      <c r="DN1183" s="136"/>
      <c r="DO1183" s="136"/>
      <c r="DP1183" s="136"/>
      <c r="DQ1183" s="136"/>
      <c r="DR1183" s="136"/>
      <c r="DS1183" s="136"/>
      <c r="DT1183" s="136"/>
      <c r="DU1183" s="136"/>
      <c r="DV1183" s="136"/>
      <c r="DW1183" s="136"/>
      <c r="DX1183" s="136"/>
      <c r="DY1183" s="136"/>
      <c r="DZ1183" s="136"/>
      <c r="EA1183" s="136"/>
      <c r="EB1183" s="136"/>
      <c r="EC1183" s="136"/>
      <c r="ED1183" s="136"/>
      <c r="EE1183" s="136"/>
      <c r="EF1183" s="136"/>
      <c r="EG1183" s="136"/>
      <c r="EH1183" s="136"/>
      <c r="EI1183" s="136"/>
      <c r="EJ1183" s="136"/>
      <c r="EK1183" s="136"/>
      <c r="EL1183" s="136"/>
      <c r="EM1183" s="136"/>
      <c r="EN1183" s="136"/>
      <c r="EO1183" s="136"/>
      <c r="EP1183" s="136"/>
      <c r="EQ1183" s="136"/>
      <c r="ER1183" s="136"/>
      <c r="ES1183" s="136"/>
      <c r="ET1183" s="136"/>
      <c r="EU1183" s="136"/>
      <c r="EV1183" s="136"/>
      <c r="EW1183" s="136"/>
      <c r="EX1183" s="136"/>
      <c r="EY1183" s="136"/>
      <c r="EZ1183" s="136"/>
      <c r="FA1183" s="136"/>
      <c r="FB1183" s="136"/>
      <c r="FC1183" s="136"/>
      <c r="FD1183" s="136"/>
      <c r="FE1183" s="136"/>
      <c r="FF1183" s="136"/>
      <c r="FG1183" s="136"/>
      <c r="FH1183" s="136"/>
      <c r="FI1183" s="136"/>
      <c r="FJ1183" s="136"/>
      <c r="FK1183" s="136"/>
      <c r="FL1183" s="136"/>
      <c r="FM1183" s="136"/>
      <c r="FN1183" s="136"/>
      <c r="FO1183" s="136"/>
      <c r="FP1183" s="136"/>
      <c r="FQ1183" s="136"/>
      <c r="FR1183" s="136"/>
      <c r="FS1183" s="136"/>
      <c r="FT1183" s="136"/>
      <c r="FU1183" s="136"/>
      <c r="FV1183" s="136"/>
      <c r="FW1183" s="136"/>
      <c r="FX1183" s="136"/>
      <c r="FY1183" s="136"/>
      <c r="FZ1183" s="136"/>
      <c r="GA1183" s="136"/>
      <c r="GB1183" s="136"/>
      <c r="GC1183" s="136"/>
      <c r="GD1183" s="136"/>
      <c r="GE1183" s="136"/>
      <c r="GF1183" s="136"/>
      <c r="GG1183" s="136"/>
      <c r="GH1183" s="136"/>
      <c r="GI1183" s="136"/>
      <c r="GJ1183" s="136"/>
      <c r="GK1183" s="136"/>
      <c r="GL1183" s="136"/>
      <c r="GM1183" s="136"/>
      <c r="GN1183" s="136"/>
      <c r="GO1183" s="136"/>
      <c r="GP1183" s="136"/>
      <c r="GQ1183" s="136"/>
      <c r="GR1183" s="136"/>
      <c r="GS1183" s="136"/>
      <c r="GT1183" s="136"/>
      <c r="GU1183" s="136"/>
      <c r="GV1183" s="136"/>
      <c r="GW1183" s="136"/>
      <c r="GX1183" s="136"/>
      <c r="GY1183" s="136"/>
      <c r="GZ1183" s="136"/>
      <c r="HA1183" s="136"/>
      <c r="HB1183" s="136"/>
      <c r="HC1183" s="136"/>
      <c r="HD1183" s="136"/>
      <c r="HE1183" s="136"/>
      <c r="HF1183" s="136"/>
      <c r="HG1183" s="136"/>
      <c r="HH1183" s="136"/>
      <c r="HI1183" s="136"/>
      <c r="HJ1183" s="136"/>
      <c r="HK1183" s="136"/>
      <c r="HL1183" s="136"/>
      <c r="HM1183" s="136"/>
      <c r="HN1183" s="136"/>
      <c r="HO1183" s="136"/>
      <c r="HP1183" s="136"/>
      <c r="HQ1183" s="136"/>
      <c r="HR1183" s="136"/>
      <c r="HS1183" s="136"/>
      <c r="HT1183" s="136"/>
      <c r="HU1183" s="136"/>
      <c r="HV1183" s="136"/>
      <c r="HW1183" s="136"/>
      <c r="HX1183" s="136"/>
      <c r="HY1183" s="136"/>
      <c r="HZ1183" s="136"/>
      <c r="IA1183" s="136"/>
      <c r="IB1183" s="136"/>
      <c r="IC1183" s="136"/>
      <c r="ID1183" s="136"/>
      <c r="IE1183" s="136"/>
      <c r="IF1183" s="136"/>
      <c r="IG1183" s="136"/>
    </row>
    <row r="1184" spans="1:241" ht="15" customHeight="1" x14ac:dyDescent="0.25">
      <c r="A1184" s="197" t="s">
        <v>720</v>
      </c>
      <c r="B1184" s="205">
        <v>9516461</v>
      </c>
      <c r="C1184" s="205">
        <v>2605066</v>
      </c>
      <c r="D1184" s="205">
        <v>1133071</v>
      </c>
      <c r="E1184" s="205">
        <v>883566</v>
      </c>
      <c r="F1184" s="205">
        <v>2183356</v>
      </c>
      <c r="G1184" s="205">
        <v>313300</v>
      </c>
      <c r="H1184" s="242">
        <v>16634820</v>
      </c>
      <c r="I1184" s="136"/>
      <c r="J1184" s="197" t="s">
        <v>539</v>
      </c>
      <c r="K1184" s="217">
        <v>6509026</v>
      </c>
      <c r="L1184" s="217">
        <v>3161550</v>
      </c>
      <c r="M1184" s="217">
        <v>685101</v>
      </c>
      <c r="N1184" s="217">
        <v>1626825</v>
      </c>
      <c r="O1184" s="217">
        <v>1972754</v>
      </c>
      <c r="P1184" s="217">
        <v>336052</v>
      </c>
      <c r="Q1184" s="244">
        <v>14291308</v>
      </c>
      <c r="R1184" s="136"/>
      <c r="S1184" s="136"/>
      <c r="T1184" s="136"/>
      <c r="U1184" s="136"/>
      <c r="V1184" s="136"/>
      <c r="W1184" s="136"/>
      <c r="X1184" s="136"/>
      <c r="Y1184" s="136"/>
      <c r="Z1184" s="136"/>
      <c r="AA1184" s="136"/>
      <c r="AB1184" s="136"/>
      <c r="AC1184" s="136"/>
      <c r="AD1184" s="136"/>
      <c r="AE1184" s="136"/>
      <c r="AF1184" s="136"/>
      <c r="AG1184" s="136"/>
      <c r="AH1184" s="136"/>
      <c r="AI1184" s="136"/>
      <c r="AJ1184" s="136"/>
      <c r="AK1184" s="136"/>
      <c r="AL1184" s="136"/>
      <c r="AM1184" s="136"/>
      <c r="AN1184" s="136"/>
      <c r="AO1184" s="136"/>
      <c r="AP1184" s="136"/>
      <c r="AQ1184" s="136"/>
      <c r="AR1184" s="136"/>
      <c r="AS1184" s="136"/>
      <c r="AT1184" s="136"/>
      <c r="AU1184" s="136"/>
      <c r="AV1184" s="136"/>
      <c r="AW1184" s="136"/>
      <c r="AX1184" s="136"/>
      <c r="AY1184" s="136"/>
      <c r="AZ1184" s="136"/>
      <c r="BA1184" s="136"/>
      <c r="BB1184" s="136"/>
      <c r="BC1184" s="136"/>
      <c r="BD1184" s="136"/>
      <c r="BE1184" s="136"/>
      <c r="BF1184" s="136"/>
      <c r="BG1184" s="136"/>
      <c r="BH1184" s="136"/>
      <c r="BI1184" s="136"/>
      <c r="BJ1184" s="136"/>
      <c r="BK1184" s="136"/>
      <c r="BL1184" s="136"/>
      <c r="BM1184" s="136"/>
      <c r="BN1184" s="136"/>
      <c r="BO1184" s="136"/>
      <c r="BP1184" s="136"/>
      <c r="BQ1184" s="136"/>
      <c r="BR1184" s="136"/>
      <c r="BS1184" s="136"/>
      <c r="BT1184" s="136"/>
      <c r="BU1184" s="136"/>
      <c r="BV1184" s="136"/>
      <c r="BW1184" s="136"/>
      <c r="BX1184" s="136"/>
      <c r="BY1184" s="136"/>
      <c r="BZ1184" s="136"/>
      <c r="CA1184" s="136"/>
      <c r="CB1184" s="136"/>
      <c r="CC1184" s="136"/>
      <c r="CD1184" s="136"/>
      <c r="CE1184" s="136"/>
      <c r="CF1184" s="136"/>
      <c r="CG1184" s="136"/>
      <c r="CH1184" s="136"/>
      <c r="CI1184" s="136"/>
      <c r="CJ1184" s="136"/>
      <c r="CK1184" s="136"/>
      <c r="CL1184" s="136"/>
      <c r="CM1184" s="136"/>
      <c r="CN1184" s="136"/>
      <c r="CO1184" s="136"/>
      <c r="CP1184" s="136"/>
      <c r="CQ1184" s="136"/>
      <c r="CR1184" s="136"/>
      <c r="CS1184" s="136"/>
      <c r="CT1184" s="136"/>
      <c r="CU1184" s="136"/>
      <c r="CV1184" s="136"/>
      <c r="CW1184" s="136"/>
      <c r="CX1184" s="136"/>
      <c r="CY1184" s="136"/>
      <c r="CZ1184" s="136"/>
      <c r="DA1184" s="136"/>
      <c r="DB1184" s="136"/>
      <c r="DC1184" s="136"/>
      <c r="DD1184" s="136"/>
      <c r="DE1184" s="136"/>
      <c r="DF1184" s="136"/>
      <c r="DG1184" s="136"/>
      <c r="DH1184" s="136"/>
      <c r="DI1184" s="136"/>
      <c r="DJ1184" s="136"/>
      <c r="DK1184" s="136"/>
      <c r="DL1184" s="136"/>
      <c r="DM1184" s="136"/>
      <c r="DN1184" s="136"/>
      <c r="DO1184" s="136"/>
      <c r="DP1184" s="136"/>
      <c r="DQ1184" s="136"/>
      <c r="DR1184" s="136"/>
      <c r="DS1184" s="136"/>
      <c r="DT1184" s="136"/>
      <c r="DU1184" s="136"/>
      <c r="DV1184" s="136"/>
      <c r="DW1184" s="136"/>
      <c r="DX1184" s="136"/>
      <c r="DY1184" s="136"/>
      <c r="DZ1184" s="136"/>
      <c r="EA1184" s="136"/>
      <c r="EB1184" s="136"/>
      <c r="EC1184" s="136"/>
      <c r="ED1184" s="136"/>
      <c r="EE1184" s="136"/>
      <c r="EF1184" s="136"/>
      <c r="EG1184" s="136"/>
      <c r="EH1184" s="136"/>
      <c r="EI1184" s="136"/>
      <c r="EJ1184" s="136"/>
      <c r="EK1184" s="136"/>
      <c r="EL1184" s="136"/>
      <c r="EM1184" s="136"/>
      <c r="EN1184" s="136"/>
      <c r="EO1184" s="136"/>
      <c r="EP1184" s="136"/>
      <c r="EQ1184" s="136"/>
      <c r="ER1184" s="136"/>
      <c r="ES1184" s="136"/>
      <c r="ET1184" s="136"/>
      <c r="EU1184" s="136"/>
      <c r="EV1184" s="136"/>
      <c r="EW1184" s="136"/>
      <c r="EX1184" s="136"/>
      <c r="EY1184" s="136"/>
      <c r="EZ1184" s="136"/>
      <c r="FA1184" s="136"/>
      <c r="FB1184" s="136"/>
      <c r="FC1184" s="136"/>
      <c r="FD1184" s="136"/>
      <c r="FE1184" s="136"/>
      <c r="FF1184" s="136"/>
      <c r="FG1184" s="136"/>
      <c r="FH1184" s="136"/>
      <c r="FI1184" s="136"/>
      <c r="FJ1184" s="136"/>
      <c r="FK1184" s="136"/>
      <c r="FL1184" s="136"/>
      <c r="FM1184" s="136"/>
      <c r="FN1184" s="136"/>
      <c r="FO1184" s="136"/>
      <c r="FP1184" s="136"/>
      <c r="FQ1184" s="136"/>
      <c r="FR1184" s="136"/>
      <c r="FS1184" s="136"/>
      <c r="FT1184" s="136"/>
      <c r="FU1184" s="136"/>
      <c r="FV1184" s="136"/>
      <c r="FW1184" s="136"/>
      <c r="FX1184" s="136"/>
      <c r="FY1184" s="136"/>
      <c r="FZ1184" s="136"/>
      <c r="GA1184" s="136"/>
      <c r="GB1184" s="136"/>
      <c r="GC1184" s="136"/>
      <c r="GD1184" s="136"/>
      <c r="GE1184" s="136"/>
      <c r="GF1184" s="136"/>
      <c r="GG1184" s="136"/>
      <c r="GH1184" s="136"/>
      <c r="GI1184" s="136"/>
      <c r="GJ1184" s="136"/>
      <c r="GK1184" s="136"/>
      <c r="GL1184" s="136"/>
      <c r="GM1184" s="136"/>
      <c r="GN1184" s="136"/>
      <c r="GO1184" s="136"/>
      <c r="GP1184" s="136"/>
      <c r="GQ1184" s="136"/>
      <c r="GR1184" s="136"/>
      <c r="GS1184" s="136"/>
      <c r="GT1184" s="136"/>
      <c r="GU1184" s="136"/>
      <c r="GV1184" s="136"/>
      <c r="GW1184" s="136"/>
      <c r="GX1184" s="136"/>
      <c r="GY1184" s="136"/>
      <c r="GZ1184" s="136"/>
      <c r="HA1184" s="136"/>
      <c r="HB1184" s="136"/>
      <c r="HC1184" s="136"/>
      <c r="HD1184" s="136"/>
      <c r="HE1184" s="136"/>
      <c r="HF1184" s="136"/>
      <c r="HG1184" s="136"/>
      <c r="HH1184" s="136"/>
      <c r="HI1184" s="136"/>
      <c r="HJ1184" s="136"/>
      <c r="HK1184" s="136"/>
      <c r="HL1184" s="136"/>
      <c r="HM1184" s="136"/>
      <c r="HN1184" s="136"/>
      <c r="HO1184" s="136"/>
      <c r="HP1184" s="136"/>
      <c r="HQ1184" s="136"/>
      <c r="HR1184" s="136"/>
      <c r="HS1184" s="136"/>
      <c r="HT1184" s="136"/>
      <c r="HU1184" s="136"/>
      <c r="HV1184" s="136"/>
      <c r="HW1184" s="136"/>
      <c r="HX1184" s="136"/>
      <c r="HY1184" s="136"/>
      <c r="HZ1184" s="136"/>
      <c r="IA1184" s="136"/>
      <c r="IB1184" s="136"/>
      <c r="IC1184" s="136"/>
      <c r="ID1184" s="136"/>
      <c r="IE1184" s="136"/>
      <c r="IF1184" s="136"/>
      <c r="IG1184" s="136"/>
    </row>
    <row r="1185" spans="1:241" ht="15" customHeight="1" x14ac:dyDescent="0.25">
      <c r="A1185" s="197" t="s">
        <v>498</v>
      </c>
      <c r="B1185" s="205">
        <v>5983947</v>
      </c>
      <c r="C1185" s="205">
        <v>1894367</v>
      </c>
      <c r="D1185" s="205">
        <v>708608</v>
      </c>
      <c r="E1185" s="205">
        <v>866042</v>
      </c>
      <c r="F1185" s="205">
        <v>1490434</v>
      </c>
      <c r="G1185" s="205">
        <v>298089</v>
      </c>
      <c r="H1185" s="242">
        <v>11241487</v>
      </c>
      <c r="I1185" s="136"/>
      <c r="J1185" s="197" t="s">
        <v>730</v>
      </c>
      <c r="K1185" s="217">
        <v>7545411</v>
      </c>
      <c r="L1185" s="217">
        <v>2775417</v>
      </c>
      <c r="M1185" s="217">
        <v>893296</v>
      </c>
      <c r="N1185" s="217">
        <v>1734466</v>
      </c>
      <c r="O1185" s="217">
        <v>1743388</v>
      </c>
      <c r="P1185" s="217">
        <v>261568</v>
      </c>
      <c r="Q1185" s="244">
        <v>14953546</v>
      </c>
      <c r="R1185" s="136"/>
      <c r="S1185" s="136"/>
      <c r="T1185" s="136"/>
      <c r="U1185" s="136"/>
      <c r="V1185" s="136"/>
      <c r="W1185" s="136"/>
      <c r="X1185" s="136"/>
      <c r="Y1185" s="136"/>
      <c r="Z1185" s="136"/>
      <c r="AA1185" s="136"/>
      <c r="AB1185" s="136"/>
      <c r="AC1185" s="136"/>
      <c r="AD1185" s="136"/>
      <c r="AE1185" s="136"/>
      <c r="AF1185" s="136"/>
      <c r="AG1185" s="136"/>
      <c r="AH1185" s="136"/>
      <c r="AI1185" s="136"/>
      <c r="AJ1185" s="136"/>
      <c r="AK1185" s="136"/>
      <c r="AL1185" s="136"/>
      <c r="AM1185" s="136"/>
      <c r="AN1185" s="136"/>
      <c r="AO1185" s="136"/>
      <c r="AP1185" s="136"/>
      <c r="AQ1185" s="136"/>
      <c r="AR1185" s="136"/>
      <c r="AS1185" s="136"/>
      <c r="AT1185" s="136"/>
      <c r="AU1185" s="136"/>
      <c r="AV1185" s="136"/>
      <c r="AW1185" s="136"/>
      <c r="AX1185" s="136"/>
      <c r="AY1185" s="136"/>
      <c r="AZ1185" s="136"/>
      <c r="BA1185" s="136"/>
      <c r="BB1185" s="136"/>
      <c r="BC1185" s="136"/>
      <c r="BD1185" s="136"/>
      <c r="BE1185" s="136"/>
      <c r="BF1185" s="136"/>
      <c r="BG1185" s="136"/>
      <c r="BH1185" s="136"/>
      <c r="BI1185" s="136"/>
      <c r="BJ1185" s="136"/>
      <c r="BK1185" s="136"/>
      <c r="BL1185" s="136"/>
      <c r="BM1185" s="136"/>
      <c r="BN1185" s="136"/>
      <c r="BO1185" s="136"/>
      <c r="BP1185" s="136"/>
      <c r="BQ1185" s="136"/>
      <c r="BR1185" s="136"/>
      <c r="BS1185" s="136"/>
      <c r="BT1185" s="136"/>
      <c r="BU1185" s="136"/>
      <c r="BV1185" s="136"/>
      <c r="BW1185" s="136"/>
      <c r="BX1185" s="136"/>
      <c r="BY1185" s="136"/>
      <c r="BZ1185" s="136"/>
      <c r="CA1185" s="136"/>
      <c r="CB1185" s="136"/>
      <c r="CC1185" s="136"/>
      <c r="CD1185" s="136"/>
      <c r="CE1185" s="136"/>
      <c r="CF1185" s="136"/>
      <c r="CG1185" s="136"/>
      <c r="CH1185" s="136"/>
      <c r="CI1185" s="136"/>
      <c r="CJ1185" s="136"/>
      <c r="CK1185" s="136"/>
      <c r="CL1185" s="136"/>
      <c r="CM1185" s="136"/>
      <c r="CN1185" s="136"/>
      <c r="CO1185" s="136"/>
      <c r="CP1185" s="136"/>
      <c r="CQ1185" s="136"/>
      <c r="CR1185" s="136"/>
      <c r="CS1185" s="136"/>
      <c r="CT1185" s="136"/>
      <c r="CU1185" s="136"/>
      <c r="CV1185" s="136"/>
      <c r="CW1185" s="136"/>
      <c r="CX1185" s="136"/>
      <c r="CY1185" s="136"/>
      <c r="CZ1185" s="136"/>
      <c r="DA1185" s="136"/>
      <c r="DB1185" s="136"/>
      <c r="DC1185" s="136"/>
      <c r="DD1185" s="136"/>
      <c r="DE1185" s="136"/>
      <c r="DF1185" s="136"/>
      <c r="DG1185" s="136"/>
      <c r="DH1185" s="136"/>
      <c r="DI1185" s="136"/>
      <c r="DJ1185" s="136"/>
      <c r="DK1185" s="136"/>
      <c r="DL1185" s="136"/>
      <c r="DM1185" s="136"/>
      <c r="DN1185" s="136"/>
      <c r="DO1185" s="136"/>
      <c r="DP1185" s="136"/>
      <c r="DQ1185" s="136"/>
      <c r="DR1185" s="136"/>
      <c r="DS1185" s="136"/>
      <c r="DT1185" s="136"/>
      <c r="DU1185" s="136"/>
      <c r="DV1185" s="136"/>
      <c r="DW1185" s="136"/>
      <c r="DX1185" s="136"/>
      <c r="DY1185" s="136"/>
      <c r="DZ1185" s="136"/>
      <c r="EA1185" s="136"/>
      <c r="EB1185" s="136"/>
      <c r="EC1185" s="136"/>
      <c r="ED1185" s="136"/>
      <c r="EE1185" s="136"/>
      <c r="EF1185" s="136"/>
      <c r="EG1185" s="136"/>
      <c r="EH1185" s="136"/>
      <c r="EI1185" s="136"/>
      <c r="EJ1185" s="136"/>
      <c r="EK1185" s="136"/>
      <c r="EL1185" s="136"/>
      <c r="EM1185" s="136"/>
      <c r="EN1185" s="136"/>
      <c r="EO1185" s="136"/>
      <c r="EP1185" s="136"/>
      <c r="EQ1185" s="136"/>
      <c r="ER1185" s="136"/>
      <c r="ES1185" s="136"/>
      <c r="ET1185" s="136"/>
      <c r="EU1185" s="136"/>
      <c r="EV1185" s="136"/>
      <c r="EW1185" s="136"/>
      <c r="EX1185" s="136"/>
      <c r="EY1185" s="136"/>
      <c r="EZ1185" s="136"/>
      <c r="FA1185" s="136"/>
      <c r="FB1185" s="136"/>
      <c r="FC1185" s="136"/>
      <c r="FD1185" s="136"/>
      <c r="FE1185" s="136"/>
      <c r="FF1185" s="136"/>
      <c r="FG1185" s="136"/>
      <c r="FH1185" s="136"/>
      <c r="FI1185" s="136"/>
      <c r="FJ1185" s="136"/>
      <c r="FK1185" s="136"/>
      <c r="FL1185" s="136"/>
      <c r="FM1185" s="136"/>
      <c r="FN1185" s="136"/>
      <c r="FO1185" s="136"/>
      <c r="FP1185" s="136"/>
      <c r="FQ1185" s="136"/>
      <c r="FR1185" s="136"/>
      <c r="FS1185" s="136"/>
      <c r="FT1185" s="136"/>
      <c r="FU1185" s="136"/>
      <c r="FV1185" s="136"/>
      <c r="FW1185" s="136"/>
      <c r="FX1185" s="136"/>
      <c r="FY1185" s="136"/>
      <c r="FZ1185" s="136"/>
      <c r="GA1185" s="136"/>
      <c r="GB1185" s="136"/>
      <c r="GC1185" s="136"/>
      <c r="GD1185" s="136"/>
      <c r="GE1185" s="136"/>
      <c r="GF1185" s="136"/>
      <c r="GG1185" s="136"/>
      <c r="GH1185" s="136"/>
      <c r="GI1185" s="136"/>
      <c r="GJ1185" s="136"/>
      <c r="GK1185" s="136"/>
      <c r="GL1185" s="136"/>
      <c r="GM1185" s="136"/>
      <c r="GN1185" s="136"/>
      <c r="GO1185" s="136"/>
      <c r="GP1185" s="136"/>
      <c r="GQ1185" s="136"/>
      <c r="GR1185" s="136"/>
      <c r="GS1185" s="136"/>
      <c r="GT1185" s="136"/>
      <c r="GU1185" s="136"/>
      <c r="GV1185" s="136"/>
      <c r="GW1185" s="136"/>
      <c r="GX1185" s="136"/>
      <c r="GY1185" s="136"/>
      <c r="GZ1185" s="136"/>
      <c r="HA1185" s="136"/>
      <c r="HB1185" s="136"/>
      <c r="HC1185" s="136"/>
      <c r="HD1185" s="136"/>
      <c r="HE1185" s="136"/>
      <c r="HF1185" s="136"/>
      <c r="HG1185" s="136"/>
      <c r="HH1185" s="136"/>
      <c r="HI1185" s="136"/>
      <c r="HJ1185" s="136"/>
      <c r="HK1185" s="136"/>
      <c r="HL1185" s="136"/>
      <c r="HM1185" s="136"/>
      <c r="HN1185" s="136"/>
      <c r="HO1185" s="136"/>
      <c r="HP1185" s="136"/>
      <c r="HQ1185" s="136"/>
      <c r="HR1185" s="136"/>
      <c r="HS1185" s="136"/>
      <c r="HT1185" s="136"/>
      <c r="HU1185" s="136"/>
      <c r="HV1185" s="136"/>
      <c r="HW1185" s="136"/>
      <c r="HX1185" s="136"/>
      <c r="HY1185" s="136"/>
      <c r="HZ1185" s="136"/>
      <c r="IA1185" s="136"/>
      <c r="IB1185" s="136"/>
      <c r="IC1185" s="136"/>
      <c r="ID1185" s="136"/>
      <c r="IE1185" s="136"/>
      <c r="IF1185" s="136"/>
      <c r="IG1185" s="136"/>
    </row>
    <row r="1186" spans="1:241" ht="15" customHeight="1" x14ac:dyDescent="0.25">
      <c r="A1186" s="197" t="s">
        <v>499</v>
      </c>
      <c r="B1186" s="205">
        <v>8695890</v>
      </c>
      <c r="C1186" s="205">
        <v>2442531</v>
      </c>
      <c r="D1186" s="205">
        <v>794062</v>
      </c>
      <c r="E1186" s="205">
        <v>1538967</v>
      </c>
      <c r="F1186" s="205">
        <v>2026830</v>
      </c>
      <c r="G1186" s="205">
        <v>315777</v>
      </c>
      <c r="H1186" s="242">
        <v>15814057</v>
      </c>
      <c r="I1186" s="136"/>
      <c r="J1186" s="197" t="s">
        <v>541</v>
      </c>
      <c r="K1186" s="217">
        <v>5486957</v>
      </c>
      <c r="L1186" s="217">
        <v>2366183</v>
      </c>
      <c r="M1186" s="217">
        <v>772966</v>
      </c>
      <c r="N1186" s="217">
        <v>1204412</v>
      </c>
      <c r="O1186" s="217">
        <v>1915860</v>
      </c>
      <c r="P1186" s="217">
        <v>291011</v>
      </c>
      <c r="Q1186" s="244">
        <v>12037389</v>
      </c>
      <c r="R1186" s="136"/>
      <c r="S1186" s="136"/>
      <c r="T1186" s="136"/>
      <c r="U1186" s="136"/>
      <c r="V1186" s="136"/>
      <c r="W1186" s="136"/>
      <c r="X1186" s="136"/>
      <c r="Y1186" s="136"/>
      <c r="Z1186" s="136"/>
      <c r="AA1186" s="136"/>
      <c r="AB1186" s="136"/>
      <c r="AC1186" s="136"/>
      <c r="AD1186" s="136"/>
      <c r="AE1186" s="136"/>
      <c r="AF1186" s="136"/>
      <c r="AG1186" s="136"/>
      <c r="AH1186" s="136"/>
      <c r="AI1186" s="136"/>
      <c r="AJ1186" s="136"/>
      <c r="AK1186" s="136"/>
      <c r="AL1186" s="136"/>
      <c r="AM1186" s="136"/>
      <c r="AN1186" s="136"/>
      <c r="AO1186" s="136"/>
      <c r="AP1186" s="136"/>
      <c r="AQ1186" s="136"/>
      <c r="AR1186" s="136"/>
      <c r="AS1186" s="136"/>
      <c r="AT1186" s="136"/>
      <c r="AU1186" s="136"/>
      <c r="AV1186" s="136"/>
      <c r="AW1186" s="136"/>
      <c r="AX1186" s="136"/>
      <c r="AY1186" s="136"/>
      <c r="AZ1186" s="136"/>
      <c r="BA1186" s="136"/>
      <c r="BB1186" s="136"/>
      <c r="BC1186" s="136"/>
      <c r="BD1186" s="136"/>
      <c r="BE1186" s="136"/>
      <c r="BF1186" s="136"/>
      <c r="BG1186" s="136"/>
      <c r="BH1186" s="136"/>
      <c r="BI1186" s="136"/>
      <c r="BJ1186" s="136"/>
      <c r="BK1186" s="136"/>
      <c r="BL1186" s="136"/>
      <c r="BM1186" s="136"/>
      <c r="BN1186" s="136"/>
      <c r="BO1186" s="136"/>
      <c r="BP1186" s="136"/>
      <c r="BQ1186" s="136"/>
      <c r="BR1186" s="136"/>
      <c r="BS1186" s="136"/>
      <c r="BT1186" s="136"/>
      <c r="BU1186" s="136"/>
      <c r="BV1186" s="136"/>
      <c r="BW1186" s="136"/>
      <c r="BX1186" s="136"/>
      <c r="BY1186" s="136"/>
      <c r="BZ1186" s="136"/>
      <c r="CA1186" s="136"/>
      <c r="CB1186" s="136"/>
      <c r="CC1186" s="136"/>
      <c r="CD1186" s="136"/>
      <c r="CE1186" s="136"/>
      <c r="CF1186" s="136"/>
      <c r="CG1186" s="136"/>
      <c r="CH1186" s="136"/>
      <c r="CI1186" s="136"/>
      <c r="CJ1186" s="136"/>
      <c r="CK1186" s="136"/>
      <c r="CL1186" s="136"/>
      <c r="CM1186" s="136"/>
      <c r="CN1186" s="136"/>
      <c r="CO1186" s="136"/>
      <c r="CP1186" s="136"/>
      <c r="CQ1186" s="136"/>
      <c r="CR1186" s="136"/>
      <c r="CS1186" s="136"/>
      <c r="CT1186" s="136"/>
      <c r="CU1186" s="136"/>
      <c r="CV1186" s="136"/>
      <c r="CW1186" s="136"/>
      <c r="CX1186" s="136"/>
      <c r="CY1186" s="136"/>
      <c r="CZ1186" s="136"/>
      <c r="DA1186" s="136"/>
      <c r="DB1186" s="136"/>
      <c r="DC1186" s="136"/>
      <c r="DD1186" s="136"/>
      <c r="DE1186" s="136"/>
      <c r="DF1186" s="136"/>
      <c r="DG1186" s="136"/>
      <c r="DH1186" s="136"/>
      <c r="DI1186" s="136"/>
      <c r="DJ1186" s="136"/>
      <c r="DK1186" s="136"/>
      <c r="DL1186" s="136"/>
      <c r="DM1186" s="136"/>
      <c r="DN1186" s="136"/>
      <c r="DO1186" s="136"/>
      <c r="DP1186" s="136"/>
      <c r="DQ1186" s="136"/>
      <c r="DR1186" s="136"/>
      <c r="DS1186" s="136"/>
      <c r="DT1186" s="136"/>
      <c r="DU1186" s="136"/>
      <c r="DV1186" s="136"/>
      <c r="DW1186" s="136"/>
      <c r="DX1186" s="136"/>
      <c r="DY1186" s="136"/>
      <c r="DZ1186" s="136"/>
      <c r="EA1186" s="136"/>
      <c r="EB1186" s="136"/>
      <c r="EC1186" s="136"/>
      <c r="ED1186" s="136"/>
      <c r="EE1186" s="136"/>
      <c r="EF1186" s="136"/>
      <c r="EG1186" s="136"/>
      <c r="EH1186" s="136"/>
      <c r="EI1186" s="136"/>
      <c r="EJ1186" s="136"/>
      <c r="EK1186" s="136"/>
      <c r="EL1186" s="136"/>
      <c r="EM1186" s="136"/>
      <c r="EN1186" s="136"/>
      <c r="EO1186" s="136"/>
      <c r="EP1186" s="136"/>
      <c r="EQ1186" s="136"/>
      <c r="ER1186" s="136"/>
      <c r="ES1186" s="136"/>
      <c r="ET1186" s="136"/>
      <c r="EU1186" s="136"/>
      <c r="EV1186" s="136"/>
      <c r="EW1186" s="136"/>
      <c r="EX1186" s="136"/>
      <c r="EY1186" s="136"/>
      <c r="EZ1186" s="136"/>
      <c r="FA1186" s="136"/>
      <c r="FB1186" s="136"/>
      <c r="FC1186" s="136"/>
      <c r="FD1186" s="136"/>
      <c r="FE1186" s="136"/>
      <c r="FF1186" s="136"/>
      <c r="FG1186" s="136"/>
      <c r="FH1186" s="136"/>
      <c r="FI1186" s="136"/>
      <c r="FJ1186" s="136"/>
      <c r="FK1186" s="136"/>
      <c r="FL1186" s="136"/>
      <c r="FM1186" s="136"/>
      <c r="FN1186" s="136"/>
      <c r="FO1186" s="136"/>
      <c r="FP1186" s="136"/>
      <c r="FQ1186" s="136"/>
      <c r="FR1186" s="136"/>
      <c r="FS1186" s="136"/>
      <c r="FT1186" s="136"/>
      <c r="FU1186" s="136"/>
      <c r="FV1186" s="136"/>
      <c r="FW1186" s="136"/>
      <c r="FX1186" s="136"/>
      <c r="FY1186" s="136"/>
      <c r="FZ1186" s="136"/>
      <c r="GA1186" s="136"/>
      <c r="GB1186" s="136"/>
      <c r="GC1186" s="136"/>
      <c r="GD1186" s="136"/>
      <c r="GE1186" s="136"/>
      <c r="GF1186" s="136"/>
      <c r="GG1186" s="136"/>
      <c r="GH1186" s="136"/>
      <c r="GI1186" s="136"/>
      <c r="GJ1186" s="136"/>
      <c r="GK1186" s="136"/>
      <c r="GL1186" s="136"/>
      <c r="GM1186" s="136"/>
      <c r="GN1186" s="136"/>
      <c r="GO1186" s="136"/>
      <c r="GP1186" s="136"/>
      <c r="GQ1186" s="136"/>
      <c r="GR1186" s="136"/>
      <c r="GS1186" s="136"/>
      <c r="GT1186" s="136"/>
      <c r="GU1186" s="136"/>
      <c r="GV1186" s="136"/>
      <c r="GW1186" s="136"/>
      <c r="GX1186" s="136"/>
      <c r="GY1186" s="136"/>
      <c r="GZ1186" s="136"/>
      <c r="HA1186" s="136"/>
      <c r="HB1186" s="136"/>
      <c r="HC1186" s="136"/>
      <c r="HD1186" s="136"/>
      <c r="HE1186" s="136"/>
      <c r="HF1186" s="136"/>
      <c r="HG1186" s="136"/>
      <c r="HH1186" s="136"/>
      <c r="HI1186" s="136"/>
      <c r="HJ1186" s="136"/>
      <c r="HK1186" s="136"/>
      <c r="HL1186" s="136"/>
      <c r="HM1186" s="136"/>
      <c r="HN1186" s="136"/>
      <c r="HO1186" s="136"/>
      <c r="HP1186" s="136"/>
      <c r="HQ1186" s="136"/>
      <c r="HR1186" s="136"/>
      <c r="HS1186" s="136"/>
      <c r="HT1186" s="136"/>
      <c r="HU1186" s="136"/>
      <c r="HV1186" s="136"/>
      <c r="HW1186" s="136"/>
      <c r="HX1186" s="136"/>
      <c r="HY1186" s="136"/>
      <c r="HZ1186" s="136"/>
      <c r="IA1186" s="136"/>
      <c r="IB1186" s="136"/>
      <c r="IC1186" s="136"/>
      <c r="ID1186" s="136"/>
      <c r="IE1186" s="136"/>
      <c r="IF1186" s="136"/>
      <c r="IG1186" s="136"/>
    </row>
    <row r="1187" spans="1:241" ht="15" customHeight="1" x14ac:dyDescent="0.25">
      <c r="A1187" s="197" t="s">
        <v>500</v>
      </c>
      <c r="B1187" s="205">
        <v>8135169</v>
      </c>
      <c r="C1187" s="205">
        <v>2129243</v>
      </c>
      <c r="D1187" s="205">
        <v>961482</v>
      </c>
      <c r="E1187" s="205">
        <v>1240487</v>
      </c>
      <c r="F1187" s="205">
        <v>2103087</v>
      </c>
      <c r="G1187" s="205">
        <v>506845</v>
      </c>
      <c r="H1187" s="242">
        <v>15076313</v>
      </c>
      <c r="I1187" s="136"/>
      <c r="J1187" s="197" t="s">
        <v>542</v>
      </c>
      <c r="K1187" s="217">
        <v>4885166</v>
      </c>
      <c r="L1187" s="217">
        <v>1847604</v>
      </c>
      <c r="M1187" s="217">
        <v>635454</v>
      </c>
      <c r="N1187" s="217">
        <v>1449952</v>
      </c>
      <c r="O1187" s="217">
        <v>2372494</v>
      </c>
      <c r="P1187" s="217">
        <v>276397</v>
      </c>
      <c r="Q1187" s="244">
        <v>11467067</v>
      </c>
      <c r="R1187" s="136"/>
      <c r="S1187" s="136"/>
      <c r="T1187" s="136"/>
      <c r="U1187" s="136"/>
      <c r="V1187" s="136"/>
      <c r="W1187" s="136"/>
      <c r="X1187" s="136"/>
      <c r="Y1187" s="136"/>
      <c r="Z1187" s="136"/>
      <c r="AA1187" s="136"/>
      <c r="AB1187" s="136"/>
      <c r="AC1187" s="136"/>
      <c r="AD1187" s="136"/>
      <c r="AE1187" s="136"/>
      <c r="AF1187" s="136"/>
      <c r="AG1187" s="136"/>
      <c r="AH1187" s="136"/>
      <c r="AI1187" s="136"/>
      <c r="AJ1187" s="136"/>
      <c r="AK1187" s="136"/>
      <c r="AL1187" s="136"/>
      <c r="AM1187" s="136"/>
      <c r="AN1187" s="136"/>
      <c r="AO1187" s="136"/>
      <c r="AP1187" s="136"/>
      <c r="AQ1187" s="136"/>
      <c r="AR1187" s="136"/>
      <c r="AS1187" s="136"/>
      <c r="AT1187" s="136"/>
      <c r="AU1187" s="136"/>
      <c r="AV1187" s="136"/>
      <c r="AW1187" s="136"/>
      <c r="AX1187" s="136"/>
      <c r="AY1187" s="136"/>
      <c r="AZ1187" s="136"/>
      <c r="BA1187" s="136"/>
      <c r="BB1187" s="136"/>
      <c r="BC1187" s="136"/>
      <c r="BD1187" s="136"/>
      <c r="BE1187" s="136"/>
      <c r="BF1187" s="136"/>
      <c r="BG1187" s="136"/>
      <c r="BH1187" s="136"/>
      <c r="BI1187" s="136"/>
      <c r="BJ1187" s="136"/>
      <c r="BK1187" s="136"/>
      <c r="BL1187" s="136"/>
      <c r="BM1187" s="136"/>
      <c r="BN1187" s="136"/>
      <c r="BO1187" s="136"/>
      <c r="BP1187" s="136"/>
      <c r="BQ1187" s="136"/>
      <c r="BR1187" s="136"/>
      <c r="BS1187" s="136"/>
      <c r="BT1187" s="136"/>
      <c r="BU1187" s="136"/>
      <c r="BV1187" s="136"/>
      <c r="BW1187" s="136"/>
      <c r="BX1187" s="136"/>
      <c r="BY1187" s="136"/>
      <c r="BZ1187" s="136"/>
      <c r="CA1187" s="136"/>
      <c r="CB1187" s="136"/>
      <c r="CC1187" s="136"/>
      <c r="CD1187" s="136"/>
      <c r="CE1187" s="136"/>
      <c r="CF1187" s="136"/>
      <c r="CG1187" s="136"/>
      <c r="CH1187" s="136"/>
      <c r="CI1187" s="136"/>
      <c r="CJ1187" s="136"/>
      <c r="CK1187" s="136"/>
      <c r="CL1187" s="136"/>
      <c r="CM1187" s="136"/>
      <c r="CN1187" s="136"/>
      <c r="CO1187" s="136"/>
      <c r="CP1187" s="136"/>
      <c r="CQ1187" s="136"/>
      <c r="CR1187" s="136"/>
      <c r="CS1187" s="136"/>
      <c r="CT1187" s="136"/>
      <c r="CU1187" s="136"/>
      <c r="CV1187" s="136"/>
      <c r="CW1187" s="136"/>
      <c r="CX1187" s="136"/>
      <c r="CY1187" s="136"/>
      <c r="CZ1187" s="136"/>
      <c r="DA1187" s="136"/>
      <c r="DB1187" s="136"/>
      <c r="DC1187" s="136"/>
      <c r="DD1187" s="136"/>
      <c r="DE1187" s="136"/>
      <c r="DF1187" s="136"/>
      <c r="DG1187" s="136"/>
      <c r="DH1187" s="136"/>
      <c r="DI1187" s="136"/>
      <c r="DJ1187" s="136"/>
      <c r="DK1187" s="136"/>
      <c r="DL1187" s="136"/>
      <c r="DM1187" s="136"/>
      <c r="DN1187" s="136"/>
      <c r="DO1187" s="136"/>
      <c r="DP1187" s="136"/>
      <c r="DQ1187" s="136"/>
      <c r="DR1187" s="136"/>
      <c r="DS1187" s="136"/>
      <c r="DT1187" s="136"/>
      <c r="DU1187" s="136"/>
      <c r="DV1187" s="136"/>
      <c r="DW1187" s="136"/>
      <c r="DX1187" s="136"/>
      <c r="DY1187" s="136"/>
      <c r="DZ1187" s="136"/>
      <c r="EA1187" s="136"/>
      <c r="EB1187" s="136"/>
      <c r="EC1187" s="136"/>
      <c r="ED1187" s="136"/>
      <c r="EE1187" s="136"/>
      <c r="EF1187" s="136"/>
      <c r="EG1187" s="136"/>
      <c r="EH1187" s="136"/>
      <c r="EI1187" s="136"/>
      <c r="EJ1187" s="136"/>
      <c r="EK1187" s="136"/>
      <c r="EL1187" s="136"/>
      <c r="EM1187" s="136"/>
      <c r="EN1187" s="136"/>
      <c r="EO1187" s="136"/>
      <c r="EP1187" s="136"/>
      <c r="EQ1187" s="136"/>
      <c r="ER1187" s="136"/>
      <c r="ES1187" s="136"/>
      <c r="ET1187" s="136"/>
      <c r="EU1187" s="136"/>
      <c r="EV1187" s="136"/>
      <c r="EW1187" s="136"/>
      <c r="EX1187" s="136"/>
      <c r="EY1187" s="136"/>
      <c r="EZ1187" s="136"/>
      <c r="FA1187" s="136"/>
      <c r="FB1187" s="136"/>
      <c r="FC1187" s="136"/>
      <c r="FD1187" s="136"/>
      <c r="FE1187" s="136"/>
      <c r="FF1187" s="136"/>
      <c r="FG1187" s="136"/>
      <c r="FH1187" s="136"/>
      <c r="FI1187" s="136"/>
      <c r="FJ1187" s="136"/>
      <c r="FK1187" s="136"/>
      <c r="FL1187" s="136"/>
      <c r="FM1187" s="136"/>
      <c r="FN1187" s="136"/>
      <c r="FO1187" s="136"/>
      <c r="FP1187" s="136"/>
      <c r="FQ1187" s="136"/>
      <c r="FR1187" s="136"/>
      <c r="FS1187" s="136"/>
      <c r="FT1187" s="136"/>
      <c r="FU1187" s="136"/>
      <c r="FV1187" s="136"/>
      <c r="FW1187" s="136"/>
      <c r="FX1187" s="136"/>
      <c r="FY1187" s="136"/>
      <c r="FZ1187" s="136"/>
      <c r="GA1187" s="136"/>
      <c r="GB1187" s="136"/>
      <c r="GC1187" s="136"/>
      <c r="GD1187" s="136"/>
      <c r="GE1187" s="136"/>
      <c r="GF1187" s="136"/>
      <c r="GG1187" s="136"/>
      <c r="GH1187" s="136"/>
      <c r="GI1187" s="136"/>
      <c r="GJ1187" s="136"/>
      <c r="GK1187" s="136"/>
      <c r="GL1187" s="136"/>
      <c r="GM1187" s="136"/>
      <c r="GN1187" s="136"/>
      <c r="GO1187" s="136"/>
      <c r="GP1187" s="136"/>
      <c r="GQ1187" s="136"/>
      <c r="GR1187" s="136"/>
      <c r="GS1187" s="136"/>
      <c r="GT1187" s="136"/>
      <c r="GU1187" s="136"/>
      <c r="GV1187" s="136"/>
      <c r="GW1187" s="136"/>
      <c r="GX1187" s="136"/>
      <c r="GY1187" s="136"/>
      <c r="GZ1187" s="136"/>
      <c r="HA1187" s="136"/>
      <c r="HB1187" s="136"/>
      <c r="HC1187" s="136"/>
      <c r="HD1187" s="136"/>
      <c r="HE1187" s="136"/>
      <c r="HF1187" s="136"/>
      <c r="HG1187" s="136"/>
      <c r="HH1187" s="136"/>
      <c r="HI1187" s="136"/>
      <c r="HJ1187" s="136"/>
      <c r="HK1187" s="136"/>
      <c r="HL1187" s="136"/>
      <c r="HM1187" s="136"/>
      <c r="HN1187" s="136"/>
      <c r="HO1187" s="136"/>
      <c r="HP1187" s="136"/>
      <c r="HQ1187" s="136"/>
      <c r="HR1187" s="136"/>
      <c r="HS1187" s="136"/>
      <c r="HT1187" s="136"/>
      <c r="HU1187" s="136"/>
      <c r="HV1187" s="136"/>
      <c r="HW1187" s="136"/>
      <c r="HX1187" s="136"/>
      <c r="HY1187" s="136"/>
      <c r="HZ1187" s="136"/>
      <c r="IA1187" s="136"/>
      <c r="IB1187" s="136"/>
      <c r="IC1187" s="136"/>
      <c r="ID1187" s="136"/>
      <c r="IE1187" s="136"/>
      <c r="IF1187" s="136"/>
      <c r="IG1187" s="136"/>
    </row>
    <row r="1188" spans="1:241" ht="15" customHeight="1" x14ac:dyDescent="0.25">
      <c r="A1188" s="197" t="s">
        <v>501</v>
      </c>
      <c r="B1188" s="205">
        <v>6759003</v>
      </c>
      <c r="C1188" s="205">
        <v>2089871</v>
      </c>
      <c r="D1188" s="205">
        <v>889408</v>
      </c>
      <c r="E1188" s="205">
        <v>1300796</v>
      </c>
      <c r="F1188" s="205">
        <v>2130019</v>
      </c>
      <c r="G1188" s="205">
        <v>371372</v>
      </c>
      <c r="H1188" s="242">
        <v>13540469</v>
      </c>
      <c r="I1188" s="136"/>
      <c r="J1188" s="197" t="s">
        <v>543</v>
      </c>
      <c r="K1188" s="217">
        <v>5897284</v>
      </c>
      <c r="L1188" s="217">
        <v>2013044</v>
      </c>
      <c r="M1188" s="217">
        <v>786605</v>
      </c>
      <c r="N1188" s="217">
        <v>1519683</v>
      </c>
      <c r="O1188" s="217">
        <v>2060040</v>
      </c>
      <c r="P1188" s="217">
        <v>325364</v>
      </c>
      <c r="Q1188" s="244">
        <v>12602020</v>
      </c>
      <c r="R1188" s="136"/>
      <c r="S1188" s="136"/>
      <c r="T1188" s="136"/>
      <c r="U1188" s="136"/>
      <c r="V1188" s="136"/>
      <c r="W1188" s="136"/>
      <c r="X1188" s="136"/>
      <c r="Y1188" s="136"/>
      <c r="Z1188" s="136"/>
      <c r="AA1188" s="136"/>
      <c r="AB1188" s="136"/>
      <c r="AC1188" s="136"/>
      <c r="AD1188" s="136"/>
      <c r="AE1188" s="136"/>
      <c r="AF1188" s="136"/>
      <c r="AG1188" s="136"/>
      <c r="AH1188" s="136"/>
      <c r="AI1188" s="136"/>
      <c r="AJ1188" s="136"/>
      <c r="AK1188" s="136"/>
      <c r="AL1188" s="136"/>
      <c r="AM1188" s="136"/>
      <c r="AN1188" s="136"/>
      <c r="AO1188" s="136"/>
      <c r="AP1188" s="136"/>
      <c r="AQ1188" s="136"/>
      <c r="AR1188" s="136"/>
      <c r="AS1188" s="136"/>
      <c r="AT1188" s="136"/>
      <c r="AU1188" s="136"/>
      <c r="AV1188" s="136"/>
      <c r="AW1188" s="136"/>
      <c r="AX1188" s="136"/>
      <c r="AY1188" s="136"/>
      <c r="AZ1188" s="136"/>
      <c r="BA1188" s="136"/>
      <c r="BB1188" s="136"/>
      <c r="BC1188" s="136"/>
      <c r="BD1188" s="136"/>
      <c r="BE1188" s="136"/>
      <c r="BF1188" s="136"/>
      <c r="BG1188" s="136"/>
      <c r="BH1188" s="136"/>
      <c r="BI1188" s="136"/>
      <c r="BJ1188" s="136"/>
      <c r="BK1188" s="136"/>
      <c r="BL1188" s="136"/>
      <c r="BM1188" s="136"/>
      <c r="BN1188" s="136"/>
      <c r="BO1188" s="136"/>
      <c r="BP1188" s="136"/>
      <c r="BQ1188" s="136"/>
      <c r="BR1188" s="136"/>
      <c r="BS1188" s="136"/>
      <c r="BT1188" s="136"/>
      <c r="BU1188" s="136"/>
      <c r="BV1188" s="136"/>
      <c r="BW1188" s="136"/>
      <c r="BX1188" s="136"/>
      <c r="BY1188" s="136"/>
      <c r="BZ1188" s="136"/>
      <c r="CA1188" s="136"/>
      <c r="CB1188" s="136"/>
      <c r="CC1188" s="136"/>
      <c r="CD1188" s="136"/>
      <c r="CE1188" s="136"/>
      <c r="CF1188" s="136"/>
      <c r="CG1188" s="136"/>
      <c r="CH1188" s="136"/>
      <c r="CI1188" s="136"/>
      <c r="CJ1188" s="136"/>
      <c r="CK1188" s="136"/>
      <c r="CL1188" s="136"/>
      <c r="CM1188" s="136"/>
      <c r="CN1188" s="136"/>
      <c r="CO1188" s="136"/>
      <c r="CP1188" s="136"/>
      <c r="CQ1188" s="136"/>
      <c r="CR1188" s="136"/>
      <c r="CS1188" s="136"/>
      <c r="CT1188" s="136"/>
      <c r="CU1188" s="136"/>
      <c r="CV1188" s="136"/>
      <c r="CW1188" s="136"/>
      <c r="CX1188" s="136"/>
      <c r="CY1188" s="136"/>
      <c r="CZ1188" s="136"/>
      <c r="DA1188" s="136"/>
      <c r="DB1188" s="136"/>
      <c r="DC1188" s="136"/>
      <c r="DD1188" s="136"/>
      <c r="DE1188" s="136"/>
      <c r="DF1188" s="136"/>
      <c r="DG1188" s="136"/>
      <c r="DH1188" s="136"/>
      <c r="DI1188" s="136"/>
      <c r="DJ1188" s="136"/>
      <c r="DK1188" s="136"/>
      <c r="DL1188" s="136"/>
      <c r="DM1188" s="136"/>
      <c r="DN1188" s="136"/>
      <c r="DO1188" s="136"/>
      <c r="DP1188" s="136"/>
      <c r="DQ1188" s="136"/>
      <c r="DR1188" s="136"/>
      <c r="DS1188" s="136"/>
      <c r="DT1188" s="136"/>
      <c r="DU1188" s="136"/>
      <c r="DV1188" s="136"/>
      <c r="DW1188" s="136"/>
      <c r="DX1188" s="136"/>
      <c r="DY1188" s="136"/>
      <c r="DZ1188" s="136"/>
      <c r="EA1188" s="136"/>
      <c r="EB1188" s="136"/>
      <c r="EC1188" s="136"/>
      <c r="ED1188" s="136"/>
      <c r="EE1188" s="136"/>
      <c r="EF1188" s="136"/>
      <c r="EG1188" s="136"/>
      <c r="EH1188" s="136"/>
      <c r="EI1188" s="136"/>
      <c r="EJ1188" s="136"/>
      <c r="EK1188" s="136"/>
      <c r="EL1188" s="136"/>
      <c r="EM1188" s="136"/>
      <c r="EN1188" s="136"/>
      <c r="EO1188" s="136"/>
      <c r="EP1188" s="136"/>
      <c r="EQ1188" s="136"/>
      <c r="ER1188" s="136"/>
      <c r="ES1188" s="136"/>
      <c r="ET1188" s="136"/>
      <c r="EU1188" s="136"/>
      <c r="EV1188" s="136"/>
      <c r="EW1188" s="136"/>
      <c r="EX1188" s="136"/>
      <c r="EY1188" s="136"/>
      <c r="EZ1188" s="136"/>
      <c r="FA1188" s="136"/>
      <c r="FB1188" s="136"/>
      <c r="FC1188" s="136"/>
      <c r="FD1188" s="136"/>
      <c r="FE1188" s="136"/>
      <c r="FF1188" s="136"/>
      <c r="FG1188" s="136"/>
      <c r="FH1188" s="136"/>
      <c r="FI1188" s="136"/>
      <c r="FJ1188" s="136"/>
      <c r="FK1188" s="136"/>
      <c r="FL1188" s="136"/>
      <c r="FM1188" s="136"/>
      <c r="FN1188" s="136"/>
      <c r="FO1188" s="136"/>
      <c r="FP1188" s="136"/>
      <c r="FQ1188" s="136"/>
      <c r="FR1188" s="136"/>
      <c r="FS1188" s="136"/>
      <c r="FT1188" s="136"/>
      <c r="FU1188" s="136"/>
      <c r="FV1188" s="136"/>
      <c r="FW1188" s="136"/>
      <c r="FX1188" s="136"/>
      <c r="FY1188" s="136"/>
      <c r="FZ1188" s="136"/>
      <c r="GA1188" s="136"/>
      <c r="GB1188" s="136"/>
      <c r="GC1188" s="136"/>
      <c r="GD1188" s="136"/>
      <c r="GE1188" s="136"/>
      <c r="GF1188" s="136"/>
      <c r="GG1188" s="136"/>
      <c r="GH1188" s="136"/>
      <c r="GI1188" s="136"/>
      <c r="GJ1188" s="136"/>
      <c r="GK1188" s="136"/>
      <c r="GL1188" s="136"/>
      <c r="GM1188" s="136"/>
      <c r="GN1188" s="136"/>
      <c r="GO1188" s="136"/>
      <c r="GP1188" s="136"/>
      <c r="GQ1188" s="136"/>
      <c r="GR1188" s="136"/>
      <c r="GS1188" s="136"/>
      <c r="GT1188" s="136"/>
      <c r="GU1188" s="136"/>
      <c r="GV1188" s="136"/>
      <c r="GW1188" s="136"/>
      <c r="GX1188" s="136"/>
      <c r="GY1188" s="136"/>
      <c r="GZ1188" s="136"/>
      <c r="HA1188" s="136"/>
      <c r="HB1188" s="136"/>
      <c r="HC1188" s="136"/>
      <c r="HD1188" s="136"/>
      <c r="HE1188" s="136"/>
      <c r="HF1188" s="136"/>
      <c r="HG1188" s="136"/>
      <c r="HH1188" s="136"/>
      <c r="HI1188" s="136"/>
      <c r="HJ1188" s="136"/>
      <c r="HK1188" s="136"/>
      <c r="HL1188" s="136"/>
      <c r="HM1188" s="136"/>
      <c r="HN1188" s="136"/>
      <c r="HO1188" s="136"/>
      <c r="HP1188" s="136"/>
      <c r="HQ1188" s="136"/>
      <c r="HR1188" s="136"/>
      <c r="HS1188" s="136"/>
      <c r="HT1188" s="136"/>
      <c r="HU1188" s="136"/>
      <c r="HV1188" s="136"/>
      <c r="HW1188" s="136"/>
      <c r="HX1188" s="136"/>
      <c r="HY1188" s="136"/>
      <c r="HZ1188" s="136"/>
      <c r="IA1188" s="136"/>
      <c r="IB1188" s="136"/>
      <c r="IC1188" s="136"/>
      <c r="ID1188" s="136"/>
      <c r="IE1188" s="136"/>
      <c r="IF1188" s="136"/>
      <c r="IG1188" s="136"/>
    </row>
    <row r="1189" spans="1:241" ht="15" customHeight="1" x14ac:dyDescent="0.25">
      <c r="A1189" s="197" t="s">
        <v>721</v>
      </c>
      <c r="B1189" s="205">
        <v>6083513</v>
      </c>
      <c r="C1189" s="205">
        <v>1875257</v>
      </c>
      <c r="D1189" s="205">
        <v>839731</v>
      </c>
      <c r="E1189" s="205">
        <v>1136860</v>
      </c>
      <c r="F1189" s="205">
        <v>1527796</v>
      </c>
      <c r="G1189" s="205">
        <v>291171</v>
      </c>
      <c r="H1189" s="242">
        <v>11754328</v>
      </c>
      <c r="I1189" s="136"/>
      <c r="J1189" s="197" t="s">
        <v>544</v>
      </c>
      <c r="K1189" s="217">
        <v>4731532</v>
      </c>
      <c r="L1189" s="217">
        <v>2166512</v>
      </c>
      <c r="M1189" s="217">
        <v>649163</v>
      </c>
      <c r="N1189" s="217">
        <v>1273852</v>
      </c>
      <c r="O1189" s="217">
        <v>1972838</v>
      </c>
      <c r="P1189" s="217">
        <v>294986</v>
      </c>
      <c r="Q1189" s="244">
        <v>11088883</v>
      </c>
      <c r="R1189" s="136"/>
      <c r="S1189" s="136"/>
      <c r="T1189" s="136"/>
      <c r="U1189" s="136"/>
      <c r="V1189" s="136"/>
      <c r="W1189" s="136"/>
      <c r="X1189" s="136"/>
      <c r="Y1189" s="136"/>
      <c r="Z1189" s="136"/>
      <c r="AA1189" s="136"/>
      <c r="AB1189" s="136"/>
      <c r="AC1189" s="136"/>
      <c r="AD1189" s="136"/>
      <c r="AE1189" s="136"/>
      <c r="AF1189" s="136"/>
      <c r="AG1189" s="136"/>
      <c r="AH1189" s="136"/>
      <c r="AI1189" s="136"/>
      <c r="AJ1189" s="136"/>
      <c r="AK1189" s="136"/>
      <c r="AL1189" s="136"/>
      <c r="AM1189" s="136"/>
      <c r="AN1189" s="136"/>
      <c r="AO1189" s="136"/>
      <c r="AP1189" s="136"/>
      <c r="AQ1189" s="136"/>
      <c r="AR1189" s="136"/>
      <c r="AS1189" s="136"/>
      <c r="AT1189" s="136"/>
      <c r="AU1189" s="136"/>
      <c r="AV1189" s="136"/>
      <c r="AW1189" s="136"/>
      <c r="AX1189" s="136"/>
      <c r="AY1189" s="136"/>
      <c r="AZ1189" s="136"/>
      <c r="BA1189" s="136"/>
      <c r="BB1189" s="136"/>
      <c r="BC1189" s="136"/>
      <c r="BD1189" s="136"/>
      <c r="BE1189" s="136"/>
      <c r="BF1189" s="136"/>
      <c r="BG1189" s="136"/>
      <c r="BH1189" s="136"/>
      <c r="BI1189" s="136"/>
      <c r="BJ1189" s="136"/>
      <c r="BK1189" s="136"/>
      <c r="BL1189" s="136"/>
      <c r="BM1189" s="136"/>
      <c r="BN1189" s="136"/>
      <c r="BO1189" s="136"/>
      <c r="BP1189" s="136"/>
      <c r="BQ1189" s="136"/>
      <c r="BR1189" s="136"/>
      <c r="BS1189" s="136"/>
      <c r="BT1189" s="136"/>
      <c r="BU1189" s="136"/>
      <c r="BV1189" s="136"/>
      <c r="BW1189" s="136"/>
      <c r="BX1189" s="136"/>
      <c r="BY1189" s="136"/>
      <c r="BZ1189" s="136"/>
      <c r="CA1189" s="136"/>
      <c r="CB1189" s="136"/>
      <c r="CC1189" s="136"/>
      <c r="CD1189" s="136"/>
      <c r="CE1189" s="136"/>
      <c r="CF1189" s="136"/>
      <c r="CG1189" s="136"/>
      <c r="CH1189" s="136"/>
      <c r="CI1189" s="136"/>
      <c r="CJ1189" s="136"/>
      <c r="CK1189" s="136"/>
      <c r="CL1189" s="136"/>
      <c r="CM1189" s="136"/>
      <c r="CN1189" s="136"/>
      <c r="CO1189" s="136"/>
      <c r="CP1189" s="136"/>
      <c r="CQ1189" s="136"/>
      <c r="CR1189" s="136"/>
      <c r="CS1189" s="136"/>
      <c r="CT1189" s="136"/>
      <c r="CU1189" s="136"/>
      <c r="CV1189" s="136"/>
      <c r="CW1189" s="136"/>
      <c r="CX1189" s="136"/>
      <c r="CY1189" s="136"/>
      <c r="CZ1189" s="136"/>
      <c r="DA1189" s="136"/>
      <c r="DB1189" s="136"/>
      <c r="DC1189" s="136"/>
      <c r="DD1189" s="136"/>
      <c r="DE1189" s="136"/>
      <c r="DF1189" s="136"/>
      <c r="DG1189" s="136"/>
      <c r="DH1189" s="136"/>
      <c r="DI1189" s="136"/>
      <c r="DJ1189" s="136"/>
      <c r="DK1189" s="136"/>
      <c r="DL1189" s="136"/>
      <c r="DM1189" s="136"/>
      <c r="DN1189" s="136"/>
      <c r="DO1189" s="136"/>
      <c r="DP1189" s="136"/>
      <c r="DQ1189" s="136"/>
      <c r="DR1189" s="136"/>
      <c r="DS1189" s="136"/>
      <c r="DT1189" s="136"/>
      <c r="DU1189" s="136"/>
      <c r="DV1189" s="136"/>
      <c r="DW1189" s="136"/>
      <c r="DX1189" s="136"/>
      <c r="DY1189" s="136"/>
      <c r="DZ1189" s="136"/>
      <c r="EA1189" s="136"/>
      <c r="EB1189" s="136"/>
      <c r="EC1189" s="136"/>
      <c r="ED1189" s="136"/>
      <c r="EE1189" s="136"/>
      <c r="EF1189" s="136"/>
      <c r="EG1189" s="136"/>
      <c r="EH1189" s="136"/>
      <c r="EI1189" s="136"/>
      <c r="EJ1189" s="136"/>
      <c r="EK1189" s="136"/>
      <c r="EL1189" s="136"/>
      <c r="EM1189" s="136"/>
      <c r="EN1189" s="136"/>
      <c r="EO1189" s="136"/>
      <c r="EP1189" s="136"/>
      <c r="EQ1189" s="136"/>
      <c r="ER1189" s="136"/>
      <c r="ES1189" s="136"/>
      <c r="ET1189" s="136"/>
      <c r="EU1189" s="136"/>
      <c r="EV1189" s="136"/>
      <c r="EW1189" s="136"/>
      <c r="EX1189" s="136"/>
      <c r="EY1189" s="136"/>
      <c r="EZ1189" s="136"/>
      <c r="FA1189" s="136"/>
      <c r="FB1189" s="136"/>
      <c r="FC1189" s="136"/>
      <c r="FD1189" s="136"/>
      <c r="FE1189" s="136"/>
      <c r="FF1189" s="136"/>
      <c r="FG1189" s="136"/>
      <c r="FH1189" s="136"/>
      <c r="FI1189" s="136"/>
      <c r="FJ1189" s="136"/>
      <c r="FK1189" s="136"/>
      <c r="FL1189" s="136"/>
      <c r="FM1189" s="136"/>
      <c r="FN1189" s="136"/>
      <c r="FO1189" s="136"/>
      <c r="FP1189" s="136"/>
      <c r="FQ1189" s="136"/>
      <c r="FR1189" s="136"/>
      <c r="FS1189" s="136"/>
      <c r="FT1189" s="136"/>
      <c r="FU1189" s="136"/>
      <c r="FV1189" s="136"/>
      <c r="FW1189" s="136"/>
      <c r="FX1189" s="136"/>
      <c r="FY1189" s="136"/>
      <c r="FZ1189" s="136"/>
      <c r="GA1189" s="136"/>
      <c r="GB1189" s="136"/>
      <c r="GC1189" s="136"/>
      <c r="GD1189" s="136"/>
      <c r="GE1189" s="136"/>
      <c r="GF1189" s="136"/>
      <c r="GG1189" s="136"/>
      <c r="GH1189" s="136"/>
      <c r="GI1189" s="136"/>
      <c r="GJ1189" s="136"/>
      <c r="GK1189" s="136"/>
      <c r="GL1189" s="136"/>
      <c r="GM1189" s="136"/>
      <c r="GN1189" s="136"/>
      <c r="GO1189" s="136"/>
      <c r="GP1189" s="136"/>
      <c r="GQ1189" s="136"/>
      <c r="GR1189" s="136"/>
      <c r="GS1189" s="136"/>
      <c r="GT1189" s="136"/>
      <c r="GU1189" s="136"/>
      <c r="GV1189" s="136"/>
      <c r="GW1189" s="136"/>
      <c r="GX1189" s="136"/>
      <c r="GY1189" s="136"/>
      <c r="GZ1189" s="136"/>
      <c r="HA1189" s="136"/>
      <c r="HB1189" s="136"/>
      <c r="HC1189" s="136"/>
      <c r="HD1189" s="136"/>
      <c r="HE1189" s="136"/>
      <c r="HF1189" s="136"/>
      <c r="HG1189" s="136"/>
      <c r="HH1189" s="136"/>
      <c r="HI1189" s="136"/>
      <c r="HJ1189" s="136"/>
      <c r="HK1189" s="136"/>
      <c r="HL1189" s="136"/>
      <c r="HM1189" s="136"/>
      <c r="HN1189" s="136"/>
      <c r="HO1189" s="136"/>
      <c r="HP1189" s="136"/>
      <c r="HQ1189" s="136"/>
      <c r="HR1189" s="136"/>
      <c r="HS1189" s="136"/>
      <c r="HT1189" s="136"/>
      <c r="HU1189" s="136"/>
      <c r="HV1189" s="136"/>
      <c r="HW1189" s="136"/>
      <c r="HX1189" s="136"/>
      <c r="HY1189" s="136"/>
      <c r="HZ1189" s="136"/>
      <c r="IA1189" s="136"/>
      <c r="IB1189" s="136"/>
      <c r="IC1189" s="136"/>
      <c r="ID1189" s="136"/>
      <c r="IE1189" s="136"/>
      <c r="IF1189" s="136"/>
      <c r="IG1189" s="136"/>
    </row>
    <row r="1190" spans="1:241" ht="15" customHeight="1" x14ac:dyDescent="0.25">
      <c r="A1190" s="197" t="s">
        <v>503</v>
      </c>
      <c r="B1190" s="205">
        <v>4807203</v>
      </c>
      <c r="C1190" s="205">
        <v>1555734</v>
      </c>
      <c r="D1190" s="205">
        <v>648646</v>
      </c>
      <c r="E1190" s="205">
        <v>1075647</v>
      </c>
      <c r="F1190" s="205">
        <v>1403409</v>
      </c>
      <c r="G1190" s="205">
        <v>286173</v>
      </c>
      <c r="H1190" s="242">
        <v>9776812</v>
      </c>
      <c r="I1190" s="136"/>
      <c r="J1190" s="197" t="s">
        <v>731</v>
      </c>
      <c r="K1190" s="217">
        <v>4621222</v>
      </c>
      <c r="L1190" s="217">
        <v>1760072</v>
      </c>
      <c r="M1190" s="217">
        <v>513304</v>
      </c>
      <c r="N1190" s="217">
        <v>1111260</v>
      </c>
      <c r="O1190" s="217">
        <v>1487598</v>
      </c>
      <c r="P1190" s="217">
        <v>339844</v>
      </c>
      <c r="Q1190" s="244">
        <v>9833300</v>
      </c>
      <c r="R1190" s="136"/>
      <c r="S1190" s="136"/>
      <c r="T1190" s="136"/>
      <c r="U1190" s="136"/>
      <c r="V1190" s="136"/>
      <c r="W1190" s="136"/>
      <c r="X1190" s="136"/>
      <c r="Y1190" s="136"/>
      <c r="Z1190" s="136"/>
      <c r="AA1190" s="136"/>
      <c r="AB1190" s="136"/>
      <c r="AC1190" s="136"/>
      <c r="AD1190" s="136"/>
      <c r="AE1190" s="136"/>
      <c r="AF1190" s="136"/>
      <c r="AG1190" s="136"/>
      <c r="AH1190" s="136"/>
      <c r="AI1190" s="136"/>
      <c r="AJ1190" s="136"/>
      <c r="AK1190" s="136"/>
      <c r="AL1190" s="136"/>
      <c r="AM1190" s="136"/>
      <c r="AN1190" s="136"/>
      <c r="AO1190" s="136"/>
      <c r="AP1190" s="136"/>
      <c r="AQ1190" s="136"/>
      <c r="AR1190" s="136"/>
      <c r="AS1190" s="136"/>
      <c r="AT1190" s="136"/>
      <c r="AU1190" s="136"/>
      <c r="AV1190" s="136"/>
      <c r="AW1190" s="136"/>
      <c r="AX1190" s="136"/>
      <c r="AY1190" s="136"/>
      <c r="AZ1190" s="136"/>
      <c r="BA1190" s="136"/>
      <c r="BB1190" s="136"/>
      <c r="BC1190" s="136"/>
      <c r="BD1190" s="136"/>
      <c r="BE1190" s="136"/>
      <c r="BF1190" s="136"/>
      <c r="BG1190" s="136"/>
      <c r="BH1190" s="136"/>
      <c r="BI1190" s="136"/>
      <c r="BJ1190" s="136"/>
      <c r="BK1190" s="136"/>
      <c r="BL1190" s="136"/>
      <c r="BM1190" s="136"/>
      <c r="BN1190" s="136"/>
      <c r="BO1190" s="136"/>
      <c r="BP1190" s="136"/>
      <c r="BQ1190" s="136"/>
      <c r="BR1190" s="136"/>
      <c r="BS1190" s="136"/>
      <c r="BT1190" s="136"/>
      <c r="BU1190" s="136"/>
      <c r="BV1190" s="136"/>
      <c r="BW1190" s="136"/>
      <c r="BX1190" s="136"/>
      <c r="BY1190" s="136"/>
      <c r="BZ1190" s="136"/>
      <c r="CA1190" s="136"/>
      <c r="CB1190" s="136"/>
      <c r="CC1190" s="136"/>
      <c r="CD1190" s="136"/>
      <c r="CE1190" s="136"/>
      <c r="CF1190" s="136"/>
      <c r="CG1190" s="136"/>
      <c r="CH1190" s="136"/>
      <c r="CI1190" s="136"/>
      <c r="CJ1190" s="136"/>
      <c r="CK1190" s="136"/>
      <c r="CL1190" s="136"/>
      <c r="CM1190" s="136"/>
      <c r="CN1190" s="136"/>
      <c r="CO1190" s="136"/>
      <c r="CP1190" s="136"/>
      <c r="CQ1190" s="136"/>
      <c r="CR1190" s="136"/>
      <c r="CS1190" s="136"/>
      <c r="CT1190" s="136"/>
      <c r="CU1190" s="136"/>
      <c r="CV1190" s="136"/>
      <c r="CW1190" s="136"/>
      <c r="CX1190" s="136"/>
      <c r="CY1190" s="136"/>
      <c r="CZ1190" s="136"/>
      <c r="DA1190" s="136"/>
      <c r="DB1190" s="136"/>
      <c r="DC1190" s="136"/>
      <c r="DD1190" s="136"/>
      <c r="DE1190" s="136"/>
      <c r="DF1190" s="136"/>
      <c r="DG1190" s="136"/>
      <c r="DH1190" s="136"/>
      <c r="DI1190" s="136"/>
      <c r="DJ1190" s="136"/>
      <c r="DK1190" s="136"/>
      <c r="DL1190" s="136"/>
      <c r="DM1190" s="136"/>
      <c r="DN1190" s="136"/>
      <c r="DO1190" s="136"/>
      <c r="DP1190" s="136"/>
      <c r="DQ1190" s="136"/>
      <c r="DR1190" s="136"/>
      <c r="DS1190" s="136"/>
      <c r="DT1190" s="136"/>
      <c r="DU1190" s="136"/>
      <c r="DV1190" s="136"/>
      <c r="DW1190" s="136"/>
      <c r="DX1190" s="136"/>
      <c r="DY1190" s="136"/>
      <c r="DZ1190" s="136"/>
      <c r="EA1190" s="136"/>
      <c r="EB1190" s="136"/>
      <c r="EC1190" s="136"/>
      <c r="ED1190" s="136"/>
      <c r="EE1190" s="136"/>
      <c r="EF1190" s="136"/>
      <c r="EG1190" s="136"/>
      <c r="EH1190" s="136"/>
      <c r="EI1190" s="136"/>
      <c r="EJ1190" s="136"/>
      <c r="EK1190" s="136"/>
      <c r="EL1190" s="136"/>
      <c r="EM1190" s="136"/>
      <c r="EN1190" s="136"/>
      <c r="EO1190" s="136"/>
      <c r="EP1190" s="136"/>
      <c r="EQ1190" s="136"/>
      <c r="ER1190" s="136"/>
      <c r="ES1190" s="136"/>
      <c r="ET1190" s="136"/>
      <c r="EU1190" s="136"/>
      <c r="EV1190" s="136"/>
      <c r="EW1190" s="136"/>
      <c r="EX1190" s="136"/>
      <c r="EY1190" s="136"/>
      <c r="EZ1190" s="136"/>
      <c r="FA1190" s="136"/>
      <c r="FB1190" s="136"/>
      <c r="FC1190" s="136"/>
      <c r="FD1190" s="136"/>
      <c r="FE1190" s="136"/>
      <c r="FF1190" s="136"/>
      <c r="FG1190" s="136"/>
      <c r="FH1190" s="136"/>
      <c r="FI1190" s="136"/>
      <c r="FJ1190" s="136"/>
      <c r="FK1190" s="136"/>
      <c r="FL1190" s="136"/>
      <c r="FM1190" s="136"/>
      <c r="FN1190" s="136"/>
      <c r="FO1190" s="136"/>
      <c r="FP1190" s="136"/>
      <c r="FQ1190" s="136"/>
      <c r="FR1190" s="136"/>
      <c r="FS1190" s="136"/>
      <c r="FT1190" s="136"/>
      <c r="FU1190" s="136"/>
      <c r="FV1190" s="136"/>
      <c r="FW1190" s="136"/>
      <c r="FX1190" s="136"/>
      <c r="FY1190" s="136"/>
      <c r="FZ1190" s="136"/>
      <c r="GA1190" s="136"/>
      <c r="GB1190" s="136"/>
      <c r="GC1190" s="136"/>
      <c r="GD1190" s="136"/>
      <c r="GE1190" s="136"/>
      <c r="GF1190" s="136"/>
      <c r="GG1190" s="136"/>
      <c r="GH1190" s="136"/>
      <c r="GI1190" s="136"/>
      <c r="GJ1190" s="136"/>
      <c r="GK1190" s="136"/>
      <c r="GL1190" s="136"/>
      <c r="GM1190" s="136"/>
      <c r="GN1190" s="136"/>
      <c r="GO1190" s="136"/>
      <c r="GP1190" s="136"/>
      <c r="GQ1190" s="136"/>
      <c r="GR1190" s="136"/>
      <c r="GS1190" s="136"/>
      <c r="GT1190" s="136"/>
      <c r="GU1190" s="136"/>
      <c r="GV1190" s="136"/>
      <c r="GW1190" s="136"/>
      <c r="GX1190" s="136"/>
      <c r="GY1190" s="136"/>
      <c r="GZ1190" s="136"/>
      <c r="HA1190" s="136"/>
      <c r="HB1190" s="136"/>
      <c r="HC1190" s="136"/>
      <c r="HD1190" s="136"/>
      <c r="HE1190" s="136"/>
      <c r="HF1190" s="136"/>
      <c r="HG1190" s="136"/>
      <c r="HH1190" s="136"/>
      <c r="HI1190" s="136"/>
      <c r="HJ1190" s="136"/>
      <c r="HK1190" s="136"/>
      <c r="HL1190" s="136"/>
      <c r="HM1190" s="136"/>
      <c r="HN1190" s="136"/>
      <c r="HO1190" s="136"/>
      <c r="HP1190" s="136"/>
      <c r="HQ1190" s="136"/>
      <c r="HR1190" s="136"/>
      <c r="HS1190" s="136"/>
      <c r="HT1190" s="136"/>
      <c r="HU1190" s="136"/>
      <c r="HV1190" s="136"/>
      <c r="HW1190" s="136"/>
      <c r="HX1190" s="136"/>
      <c r="HY1190" s="136"/>
      <c r="HZ1190" s="136"/>
      <c r="IA1190" s="136"/>
      <c r="IB1190" s="136"/>
      <c r="IC1190" s="136"/>
      <c r="ID1190" s="136"/>
      <c r="IE1190" s="136"/>
      <c r="IF1190" s="136"/>
      <c r="IG1190" s="136"/>
    </row>
    <row r="1191" spans="1:241" ht="15" customHeight="1" x14ac:dyDescent="0.25">
      <c r="A1191" s="197" t="s">
        <v>504</v>
      </c>
      <c r="B1191" s="205">
        <v>7306861</v>
      </c>
      <c r="C1191" s="205">
        <v>1654687</v>
      </c>
      <c r="D1191" s="205">
        <v>1015255</v>
      </c>
      <c r="E1191" s="205">
        <v>1248189</v>
      </c>
      <c r="F1191" s="205">
        <v>1929815</v>
      </c>
      <c r="G1191" s="205">
        <v>394217</v>
      </c>
      <c r="H1191" s="242">
        <v>13549024</v>
      </c>
      <c r="I1191" s="136"/>
      <c r="J1191" s="197" t="s">
        <v>546</v>
      </c>
      <c r="K1191" s="217">
        <v>4594674</v>
      </c>
      <c r="L1191" s="217">
        <v>1594263</v>
      </c>
      <c r="M1191" s="217">
        <v>499786</v>
      </c>
      <c r="N1191" s="217">
        <v>1170925</v>
      </c>
      <c r="O1191" s="217">
        <v>1629355</v>
      </c>
      <c r="P1191" s="217">
        <v>530798</v>
      </c>
      <c r="Q1191" s="244">
        <v>10019801</v>
      </c>
      <c r="R1191" s="136"/>
      <c r="S1191" s="136"/>
      <c r="T1191" s="136"/>
      <c r="U1191" s="136"/>
      <c r="V1191" s="136"/>
      <c r="W1191" s="136"/>
      <c r="X1191" s="136"/>
      <c r="Y1191" s="136"/>
      <c r="Z1191" s="136"/>
      <c r="AA1191" s="136"/>
      <c r="AB1191" s="136"/>
      <c r="AC1191" s="136"/>
      <c r="AD1191" s="136"/>
      <c r="AE1191" s="136"/>
      <c r="AF1191" s="136"/>
      <c r="AG1191" s="136"/>
      <c r="AH1191" s="136"/>
      <c r="AI1191" s="136"/>
      <c r="AJ1191" s="136"/>
      <c r="AK1191" s="136"/>
      <c r="AL1191" s="136"/>
      <c r="AM1191" s="136"/>
      <c r="AN1191" s="136"/>
      <c r="AO1191" s="136"/>
      <c r="AP1191" s="136"/>
      <c r="AQ1191" s="136"/>
      <c r="AR1191" s="136"/>
      <c r="AS1191" s="136"/>
      <c r="AT1191" s="136"/>
      <c r="AU1191" s="136"/>
      <c r="AV1191" s="136"/>
      <c r="AW1191" s="136"/>
      <c r="AX1191" s="136"/>
      <c r="AY1191" s="136"/>
      <c r="AZ1191" s="136"/>
      <c r="BA1191" s="136"/>
      <c r="BB1191" s="136"/>
      <c r="BC1191" s="136"/>
      <c r="BD1191" s="136"/>
      <c r="BE1191" s="136"/>
      <c r="BF1191" s="136"/>
      <c r="BG1191" s="136"/>
      <c r="BH1191" s="136"/>
      <c r="BI1191" s="136"/>
      <c r="BJ1191" s="136"/>
      <c r="BK1191" s="136"/>
      <c r="BL1191" s="136"/>
      <c r="BM1191" s="136"/>
      <c r="BN1191" s="136"/>
      <c r="BO1191" s="136"/>
      <c r="BP1191" s="136"/>
      <c r="BQ1191" s="136"/>
      <c r="BR1191" s="136"/>
      <c r="BS1191" s="136"/>
      <c r="BT1191" s="136"/>
      <c r="BU1191" s="136"/>
      <c r="BV1191" s="136"/>
      <c r="BW1191" s="136"/>
      <c r="BX1191" s="136"/>
      <c r="BY1191" s="136"/>
      <c r="BZ1191" s="136"/>
      <c r="CA1191" s="136"/>
      <c r="CB1191" s="136"/>
      <c r="CC1191" s="136"/>
      <c r="CD1191" s="136"/>
      <c r="CE1191" s="136"/>
      <c r="CF1191" s="136"/>
      <c r="CG1191" s="136"/>
      <c r="CH1191" s="136"/>
      <c r="CI1191" s="136"/>
      <c r="CJ1191" s="136"/>
      <c r="CK1191" s="136"/>
      <c r="CL1191" s="136"/>
      <c r="CM1191" s="136"/>
      <c r="CN1191" s="136"/>
      <c r="CO1191" s="136"/>
      <c r="CP1191" s="136"/>
      <c r="CQ1191" s="136"/>
      <c r="CR1191" s="136"/>
      <c r="CS1191" s="136"/>
      <c r="CT1191" s="136"/>
      <c r="CU1191" s="136"/>
      <c r="CV1191" s="136"/>
      <c r="CW1191" s="136"/>
      <c r="CX1191" s="136"/>
      <c r="CY1191" s="136"/>
      <c r="CZ1191" s="136"/>
      <c r="DA1191" s="136"/>
      <c r="DB1191" s="136"/>
      <c r="DC1191" s="136"/>
      <c r="DD1191" s="136"/>
      <c r="DE1191" s="136"/>
      <c r="DF1191" s="136"/>
      <c r="DG1191" s="136"/>
      <c r="DH1191" s="136"/>
      <c r="DI1191" s="136"/>
      <c r="DJ1191" s="136"/>
      <c r="DK1191" s="136"/>
      <c r="DL1191" s="136"/>
      <c r="DM1191" s="136"/>
      <c r="DN1191" s="136"/>
      <c r="DO1191" s="136"/>
      <c r="DP1191" s="136"/>
      <c r="DQ1191" s="136"/>
      <c r="DR1191" s="136"/>
      <c r="DS1191" s="136"/>
      <c r="DT1191" s="136"/>
      <c r="DU1191" s="136"/>
      <c r="DV1191" s="136"/>
      <c r="DW1191" s="136"/>
      <c r="DX1191" s="136"/>
      <c r="DY1191" s="136"/>
      <c r="DZ1191" s="136"/>
      <c r="EA1191" s="136"/>
      <c r="EB1191" s="136"/>
      <c r="EC1191" s="136"/>
      <c r="ED1191" s="136"/>
      <c r="EE1191" s="136"/>
      <c r="EF1191" s="136"/>
      <c r="EG1191" s="136"/>
      <c r="EH1191" s="136"/>
      <c r="EI1191" s="136"/>
      <c r="EJ1191" s="136"/>
      <c r="EK1191" s="136"/>
      <c r="EL1191" s="136"/>
      <c r="EM1191" s="136"/>
      <c r="EN1191" s="136"/>
      <c r="EO1191" s="136"/>
      <c r="EP1191" s="136"/>
      <c r="EQ1191" s="136"/>
      <c r="ER1191" s="136"/>
      <c r="ES1191" s="136"/>
      <c r="ET1191" s="136"/>
      <c r="EU1191" s="136"/>
      <c r="EV1191" s="136"/>
      <c r="EW1191" s="136"/>
      <c r="EX1191" s="136"/>
      <c r="EY1191" s="136"/>
      <c r="EZ1191" s="136"/>
      <c r="FA1191" s="136"/>
      <c r="FB1191" s="136"/>
      <c r="FC1191" s="136"/>
      <c r="FD1191" s="136"/>
      <c r="FE1191" s="136"/>
      <c r="FF1191" s="136"/>
      <c r="FG1191" s="136"/>
      <c r="FH1191" s="136"/>
      <c r="FI1191" s="136"/>
      <c r="FJ1191" s="136"/>
      <c r="FK1191" s="136"/>
      <c r="FL1191" s="136"/>
      <c r="FM1191" s="136"/>
      <c r="FN1191" s="136"/>
      <c r="FO1191" s="136"/>
      <c r="FP1191" s="136"/>
      <c r="FQ1191" s="136"/>
      <c r="FR1191" s="136"/>
      <c r="FS1191" s="136"/>
      <c r="FT1191" s="136"/>
      <c r="FU1191" s="136"/>
      <c r="FV1191" s="136"/>
      <c r="FW1191" s="136"/>
      <c r="FX1191" s="136"/>
      <c r="FY1191" s="136"/>
      <c r="FZ1191" s="136"/>
      <c r="GA1191" s="136"/>
      <c r="GB1191" s="136"/>
      <c r="GC1191" s="136"/>
      <c r="GD1191" s="136"/>
      <c r="GE1191" s="136"/>
      <c r="GF1191" s="136"/>
      <c r="GG1191" s="136"/>
      <c r="GH1191" s="136"/>
      <c r="GI1191" s="136"/>
      <c r="GJ1191" s="136"/>
      <c r="GK1191" s="136"/>
      <c r="GL1191" s="136"/>
      <c r="GM1191" s="136"/>
      <c r="GN1191" s="136"/>
      <c r="GO1191" s="136"/>
      <c r="GP1191" s="136"/>
      <c r="GQ1191" s="136"/>
      <c r="GR1191" s="136"/>
      <c r="GS1191" s="136"/>
      <c r="GT1191" s="136"/>
      <c r="GU1191" s="136"/>
      <c r="GV1191" s="136"/>
      <c r="GW1191" s="136"/>
      <c r="GX1191" s="136"/>
      <c r="GY1191" s="136"/>
      <c r="GZ1191" s="136"/>
      <c r="HA1191" s="136"/>
      <c r="HB1191" s="136"/>
      <c r="HC1191" s="136"/>
      <c r="HD1191" s="136"/>
      <c r="HE1191" s="136"/>
      <c r="HF1191" s="136"/>
      <c r="HG1191" s="136"/>
      <c r="HH1191" s="136"/>
      <c r="HI1191" s="136"/>
      <c r="HJ1191" s="136"/>
      <c r="HK1191" s="136"/>
      <c r="HL1191" s="136"/>
      <c r="HM1191" s="136"/>
      <c r="HN1191" s="136"/>
      <c r="HO1191" s="136"/>
      <c r="HP1191" s="136"/>
      <c r="HQ1191" s="136"/>
      <c r="HR1191" s="136"/>
      <c r="HS1191" s="136"/>
      <c r="HT1191" s="136"/>
      <c r="HU1191" s="136"/>
      <c r="HV1191" s="136"/>
      <c r="HW1191" s="136"/>
      <c r="HX1191" s="136"/>
      <c r="HY1191" s="136"/>
      <c r="HZ1191" s="136"/>
      <c r="IA1191" s="136"/>
      <c r="IB1191" s="136"/>
      <c r="IC1191" s="136"/>
      <c r="ID1191" s="136"/>
      <c r="IE1191" s="136"/>
      <c r="IF1191" s="136"/>
      <c r="IG1191" s="136"/>
    </row>
    <row r="1192" spans="1:241" ht="15" customHeight="1" x14ac:dyDescent="0.25">
      <c r="A1192" s="197" t="s">
        <v>505</v>
      </c>
      <c r="B1192" s="205">
        <v>6127195</v>
      </c>
      <c r="C1192" s="205">
        <v>1740820</v>
      </c>
      <c r="D1192" s="205">
        <v>894723</v>
      </c>
      <c r="E1192" s="205">
        <v>1113643</v>
      </c>
      <c r="F1192" s="205">
        <v>1553840</v>
      </c>
      <c r="G1192" s="205">
        <v>284094</v>
      </c>
      <c r="H1192" s="242">
        <v>11714315</v>
      </c>
      <c r="I1192" s="136"/>
      <c r="J1192" s="197" t="s">
        <v>547</v>
      </c>
      <c r="K1192" s="217">
        <v>4629961</v>
      </c>
      <c r="L1192" s="217">
        <v>1989409</v>
      </c>
      <c r="M1192" s="217">
        <v>648091</v>
      </c>
      <c r="N1192" s="217">
        <v>1146325</v>
      </c>
      <c r="O1192" s="217">
        <v>1443564</v>
      </c>
      <c r="P1192" s="217">
        <v>386466</v>
      </c>
      <c r="Q1192" s="244">
        <v>10243816</v>
      </c>
      <c r="R1192" s="136"/>
      <c r="S1192" s="136"/>
      <c r="T1192" s="136"/>
      <c r="U1192" s="136"/>
      <c r="V1192" s="136"/>
      <c r="W1192" s="136"/>
      <c r="X1192" s="136"/>
      <c r="Y1192" s="136"/>
      <c r="Z1192" s="136"/>
      <c r="AA1192" s="136"/>
      <c r="AB1192" s="136"/>
      <c r="AC1192" s="136"/>
      <c r="AD1192" s="136"/>
      <c r="AE1192" s="136"/>
      <c r="AF1192" s="136"/>
      <c r="AG1192" s="136"/>
      <c r="AH1192" s="136"/>
      <c r="AI1192" s="136"/>
      <c r="AJ1192" s="136"/>
      <c r="AK1192" s="136"/>
      <c r="AL1192" s="136"/>
      <c r="AM1192" s="136"/>
      <c r="AN1192" s="136"/>
      <c r="AO1192" s="136"/>
      <c r="AP1192" s="136"/>
      <c r="AQ1192" s="136"/>
      <c r="AR1192" s="136"/>
      <c r="AS1192" s="136"/>
      <c r="AT1192" s="136"/>
      <c r="AU1192" s="136"/>
      <c r="AV1192" s="136"/>
      <c r="AW1192" s="136"/>
      <c r="AX1192" s="136"/>
      <c r="AY1192" s="136"/>
      <c r="AZ1192" s="136"/>
      <c r="BA1192" s="136"/>
      <c r="BB1192" s="136"/>
      <c r="BC1192" s="136"/>
      <c r="BD1192" s="136"/>
      <c r="BE1192" s="136"/>
      <c r="BF1192" s="136"/>
      <c r="BG1192" s="136"/>
      <c r="BH1192" s="136"/>
      <c r="BI1192" s="136"/>
      <c r="BJ1192" s="136"/>
      <c r="BK1192" s="136"/>
      <c r="BL1192" s="136"/>
      <c r="BM1192" s="136"/>
      <c r="BN1192" s="136"/>
      <c r="BO1192" s="136"/>
      <c r="BP1192" s="136"/>
      <c r="BQ1192" s="136"/>
      <c r="BR1192" s="136"/>
      <c r="BS1192" s="136"/>
      <c r="BT1192" s="136"/>
      <c r="BU1192" s="136"/>
      <c r="BV1192" s="136"/>
      <c r="BW1192" s="136"/>
      <c r="BX1192" s="136"/>
      <c r="BY1192" s="136"/>
      <c r="BZ1192" s="136"/>
      <c r="CA1192" s="136"/>
      <c r="CB1192" s="136"/>
      <c r="CC1192" s="136"/>
      <c r="CD1192" s="136"/>
      <c r="CE1192" s="136"/>
      <c r="CF1192" s="136"/>
      <c r="CG1192" s="136"/>
      <c r="CH1192" s="136"/>
      <c r="CI1192" s="136"/>
      <c r="CJ1192" s="136"/>
      <c r="CK1192" s="136"/>
      <c r="CL1192" s="136"/>
      <c r="CM1192" s="136"/>
      <c r="CN1192" s="136"/>
      <c r="CO1192" s="136"/>
      <c r="CP1192" s="136"/>
      <c r="CQ1192" s="136"/>
      <c r="CR1192" s="136"/>
      <c r="CS1192" s="136"/>
      <c r="CT1192" s="136"/>
      <c r="CU1192" s="136"/>
      <c r="CV1192" s="136"/>
      <c r="CW1192" s="136"/>
      <c r="CX1192" s="136"/>
      <c r="CY1192" s="136"/>
      <c r="CZ1192" s="136"/>
      <c r="DA1192" s="136"/>
      <c r="DB1192" s="136"/>
      <c r="DC1192" s="136"/>
      <c r="DD1192" s="136"/>
      <c r="DE1192" s="136"/>
      <c r="DF1192" s="136"/>
      <c r="DG1192" s="136"/>
      <c r="DH1192" s="136"/>
      <c r="DI1192" s="136"/>
      <c r="DJ1192" s="136"/>
      <c r="DK1192" s="136"/>
      <c r="DL1192" s="136"/>
      <c r="DM1192" s="136"/>
      <c r="DN1192" s="136"/>
      <c r="DO1192" s="136"/>
      <c r="DP1192" s="136"/>
      <c r="DQ1192" s="136"/>
      <c r="DR1192" s="136"/>
      <c r="DS1192" s="136"/>
      <c r="DT1192" s="136"/>
      <c r="DU1192" s="136"/>
      <c r="DV1192" s="136"/>
      <c r="DW1192" s="136"/>
      <c r="DX1192" s="136"/>
      <c r="DY1192" s="136"/>
      <c r="DZ1192" s="136"/>
      <c r="EA1192" s="136"/>
      <c r="EB1192" s="136"/>
      <c r="EC1192" s="136"/>
      <c r="ED1192" s="136"/>
      <c r="EE1192" s="136"/>
      <c r="EF1192" s="136"/>
      <c r="EG1192" s="136"/>
      <c r="EH1192" s="136"/>
      <c r="EI1192" s="136"/>
      <c r="EJ1192" s="136"/>
      <c r="EK1192" s="136"/>
      <c r="EL1192" s="136"/>
      <c r="EM1192" s="136"/>
      <c r="EN1192" s="136"/>
      <c r="EO1192" s="136"/>
      <c r="EP1192" s="136"/>
      <c r="EQ1192" s="136"/>
      <c r="ER1192" s="136"/>
      <c r="ES1192" s="136"/>
      <c r="ET1192" s="136"/>
      <c r="EU1192" s="136"/>
      <c r="EV1192" s="136"/>
      <c r="EW1192" s="136"/>
      <c r="EX1192" s="136"/>
      <c r="EY1192" s="136"/>
      <c r="EZ1192" s="136"/>
      <c r="FA1192" s="136"/>
      <c r="FB1192" s="136"/>
      <c r="FC1192" s="136"/>
      <c r="FD1192" s="136"/>
      <c r="FE1192" s="136"/>
      <c r="FF1192" s="136"/>
      <c r="FG1192" s="136"/>
      <c r="FH1192" s="136"/>
      <c r="FI1192" s="136"/>
      <c r="FJ1192" s="136"/>
      <c r="FK1192" s="136"/>
      <c r="FL1192" s="136"/>
      <c r="FM1192" s="136"/>
      <c r="FN1192" s="136"/>
      <c r="FO1192" s="136"/>
      <c r="FP1192" s="136"/>
      <c r="FQ1192" s="136"/>
      <c r="FR1192" s="136"/>
      <c r="FS1192" s="136"/>
      <c r="FT1192" s="136"/>
      <c r="FU1192" s="136"/>
      <c r="FV1192" s="136"/>
      <c r="FW1192" s="136"/>
      <c r="FX1192" s="136"/>
      <c r="FY1192" s="136"/>
      <c r="FZ1192" s="136"/>
      <c r="GA1192" s="136"/>
      <c r="GB1192" s="136"/>
      <c r="GC1192" s="136"/>
      <c r="GD1192" s="136"/>
      <c r="GE1192" s="136"/>
      <c r="GF1192" s="136"/>
      <c r="GG1192" s="136"/>
      <c r="GH1192" s="136"/>
      <c r="GI1192" s="136"/>
      <c r="GJ1192" s="136"/>
      <c r="GK1192" s="136"/>
      <c r="GL1192" s="136"/>
      <c r="GM1192" s="136"/>
      <c r="GN1192" s="136"/>
      <c r="GO1192" s="136"/>
      <c r="GP1192" s="136"/>
      <c r="GQ1192" s="136"/>
      <c r="GR1192" s="136"/>
      <c r="GS1192" s="136"/>
      <c r="GT1192" s="136"/>
      <c r="GU1192" s="136"/>
      <c r="GV1192" s="136"/>
      <c r="GW1192" s="136"/>
      <c r="GX1192" s="136"/>
      <c r="GY1192" s="136"/>
      <c r="GZ1192" s="136"/>
      <c r="HA1192" s="136"/>
      <c r="HB1192" s="136"/>
      <c r="HC1192" s="136"/>
      <c r="HD1192" s="136"/>
      <c r="HE1192" s="136"/>
      <c r="HF1192" s="136"/>
      <c r="HG1192" s="136"/>
      <c r="HH1192" s="136"/>
      <c r="HI1192" s="136"/>
      <c r="HJ1192" s="136"/>
      <c r="HK1192" s="136"/>
      <c r="HL1192" s="136"/>
      <c r="HM1192" s="136"/>
      <c r="HN1192" s="136"/>
      <c r="HO1192" s="136"/>
      <c r="HP1192" s="136"/>
      <c r="HQ1192" s="136"/>
      <c r="HR1192" s="136"/>
      <c r="HS1192" s="136"/>
      <c r="HT1192" s="136"/>
      <c r="HU1192" s="136"/>
      <c r="HV1192" s="136"/>
      <c r="HW1192" s="136"/>
      <c r="HX1192" s="136"/>
      <c r="HY1192" s="136"/>
      <c r="HZ1192" s="136"/>
      <c r="IA1192" s="136"/>
      <c r="IB1192" s="136"/>
      <c r="IC1192" s="136"/>
      <c r="ID1192" s="136"/>
      <c r="IE1192" s="136"/>
      <c r="IF1192" s="136"/>
      <c r="IG1192" s="136"/>
    </row>
    <row r="1193" spans="1:241" ht="15" customHeight="1" x14ac:dyDescent="0.25">
      <c r="A1193" s="197" t="s">
        <v>506</v>
      </c>
      <c r="B1193" s="205">
        <v>6187919</v>
      </c>
      <c r="C1193" s="205">
        <v>1474433</v>
      </c>
      <c r="D1193" s="205">
        <v>688287</v>
      </c>
      <c r="E1193" s="205">
        <v>1250696</v>
      </c>
      <c r="F1193" s="205">
        <v>1857124</v>
      </c>
      <c r="G1193" s="205">
        <v>309723</v>
      </c>
      <c r="H1193" s="242">
        <v>11768182</v>
      </c>
      <c r="I1193" s="136"/>
      <c r="J1193" s="197" t="s">
        <v>548</v>
      </c>
      <c r="K1193" s="217">
        <v>4590605</v>
      </c>
      <c r="L1193" s="217">
        <v>2010645</v>
      </c>
      <c r="M1193" s="217">
        <v>637186</v>
      </c>
      <c r="N1193" s="217">
        <v>1302638</v>
      </c>
      <c r="O1193" s="217">
        <v>1841730</v>
      </c>
      <c r="P1193" s="217">
        <v>398541</v>
      </c>
      <c r="Q1193" s="244">
        <v>10781345</v>
      </c>
      <c r="R1193" s="136"/>
      <c r="S1193" s="136"/>
      <c r="T1193" s="136"/>
      <c r="U1193" s="136"/>
      <c r="V1193" s="136"/>
      <c r="W1193" s="136"/>
      <c r="X1193" s="136"/>
      <c r="Y1193" s="136"/>
      <c r="Z1193" s="136"/>
      <c r="AA1193" s="136"/>
      <c r="AB1193" s="136"/>
      <c r="AC1193" s="136"/>
      <c r="AD1193" s="136"/>
      <c r="AE1193" s="136"/>
      <c r="AF1193" s="136"/>
      <c r="AG1193" s="136"/>
      <c r="AH1193" s="136"/>
      <c r="AI1193" s="136"/>
      <c r="AJ1193" s="136"/>
      <c r="AK1193" s="136"/>
      <c r="AL1193" s="136"/>
      <c r="AM1193" s="136"/>
      <c r="AN1193" s="136"/>
      <c r="AO1193" s="136"/>
      <c r="AP1193" s="136"/>
      <c r="AQ1193" s="136"/>
      <c r="AR1193" s="136"/>
      <c r="AS1193" s="136"/>
      <c r="AT1193" s="136"/>
      <c r="AU1193" s="136"/>
      <c r="AV1193" s="136"/>
      <c r="AW1193" s="136"/>
      <c r="AX1193" s="136"/>
      <c r="AY1193" s="136"/>
      <c r="AZ1193" s="136"/>
      <c r="BA1193" s="136"/>
      <c r="BB1193" s="136"/>
      <c r="BC1193" s="136"/>
      <c r="BD1193" s="136"/>
      <c r="BE1193" s="136"/>
      <c r="BF1193" s="136"/>
      <c r="BG1193" s="136"/>
      <c r="BH1193" s="136"/>
      <c r="BI1193" s="136"/>
      <c r="BJ1193" s="136"/>
      <c r="BK1193" s="136"/>
      <c r="BL1193" s="136"/>
      <c r="BM1193" s="136"/>
      <c r="BN1193" s="136"/>
      <c r="BO1193" s="136"/>
      <c r="BP1193" s="136"/>
      <c r="BQ1193" s="136"/>
      <c r="BR1193" s="136"/>
      <c r="BS1193" s="136"/>
      <c r="BT1193" s="136"/>
      <c r="BU1193" s="136"/>
      <c r="BV1193" s="136"/>
      <c r="BW1193" s="136"/>
      <c r="BX1193" s="136"/>
      <c r="BY1193" s="136"/>
      <c r="BZ1193" s="136"/>
      <c r="CA1193" s="136"/>
      <c r="CB1193" s="136"/>
      <c r="CC1193" s="136"/>
      <c r="CD1193" s="136"/>
      <c r="CE1193" s="136"/>
      <c r="CF1193" s="136"/>
      <c r="CG1193" s="136"/>
      <c r="CH1193" s="136"/>
      <c r="CI1193" s="136"/>
      <c r="CJ1193" s="136"/>
      <c r="CK1193" s="136"/>
      <c r="CL1193" s="136"/>
      <c r="CM1193" s="136"/>
      <c r="CN1193" s="136"/>
      <c r="CO1193" s="136"/>
      <c r="CP1193" s="136"/>
      <c r="CQ1193" s="136"/>
      <c r="CR1193" s="136"/>
      <c r="CS1193" s="136"/>
      <c r="CT1193" s="136"/>
      <c r="CU1193" s="136"/>
      <c r="CV1193" s="136"/>
      <c r="CW1193" s="136"/>
      <c r="CX1193" s="136"/>
      <c r="CY1193" s="136"/>
      <c r="CZ1193" s="136"/>
      <c r="DA1193" s="136"/>
      <c r="DB1193" s="136"/>
      <c r="DC1193" s="136"/>
      <c r="DD1193" s="136"/>
      <c r="DE1193" s="136"/>
      <c r="DF1193" s="136"/>
      <c r="DG1193" s="136"/>
      <c r="DH1193" s="136"/>
      <c r="DI1193" s="136"/>
      <c r="DJ1193" s="136"/>
      <c r="DK1193" s="136"/>
      <c r="DL1193" s="136"/>
      <c r="DM1193" s="136"/>
      <c r="DN1193" s="136"/>
      <c r="DO1193" s="136"/>
      <c r="DP1193" s="136"/>
      <c r="DQ1193" s="136"/>
      <c r="DR1193" s="136"/>
      <c r="DS1193" s="136"/>
      <c r="DT1193" s="136"/>
      <c r="DU1193" s="136"/>
      <c r="DV1193" s="136"/>
      <c r="DW1193" s="136"/>
      <c r="DX1193" s="136"/>
      <c r="DY1193" s="136"/>
      <c r="DZ1193" s="136"/>
      <c r="EA1193" s="136"/>
      <c r="EB1193" s="136"/>
      <c r="EC1193" s="136"/>
      <c r="ED1193" s="136"/>
      <c r="EE1193" s="136"/>
      <c r="EF1193" s="136"/>
      <c r="EG1193" s="136"/>
      <c r="EH1193" s="136"/>
      <c r="EI1193" s="136"/>
      <c r="EJ1193" s="136"/>
      <c r="EK1193" s="136"/>
      <c r="EL1193" s="136"/>
      <c r="EM1193" s="136"/>
      <c r="EN1193" s="136"/>
      <c r="EO1193" s="136"/>
      <c r="EP1193" s="136"/>
      <c r="EQ1193" s="136"/>
      <c r="ER1193" s="136"/>
      <c r="ES1193" s="136"/>
      <c r="ET1193" s="136"/>
      <c r="EU1193" s="136"/>
      <c r="EV1193" s="136"/>
      <c r="EW1193" s="136"/>
      <c r="EX1193" s="136"/>
      <c r="EY1193" s="136"/>
      <c r="EZ1193" s="136"/>
      <c r="FA1193" s="136"/>
      <c r="FB1193" s="136"/>
      <c r="FC1193" s="136"/>
      <c r="FD1193" s="136"/>
      <c r="FE1193" s="136"/>
      <c r="FF1193" s="136"/>
      <c r="FG1193" s="136"/>
      <c r="FH1193" s="136"/>
      <c r="FI1193" s="136"/>
      <c r="FJ1193" s="136"/>
      <c r="FK1193" s="136"/>
      <c r="FL1193" s="136"/>
      <c r="FM1193" s="136"/>
      <c r="FN1193" s="136"/>
      <c r="FO1193" s="136"/>
      <c r="FP1193" s="136"/>
      <c r="FQ1193" s="136"/>
      <c r="FR1193" s="136"/>
      <c r="FS1193" s="136"/>
      <c r="FT1193" s="136"/>
      <c r="FU1193" s="136"/>
      <c r="FV1193" s="136"/>
      <c r="FW1193" s="136"/>
      <c r="FX1193" s="136"/>
      <c r="FY1193" s="136"/>
      <c r="FZ1193" s="136"/>
      <c r="GA1193" s="136"/>
      <c r="GB1193" s="136"/>
      <c r="GC1193" s="136"/>
      <c r="GD1193" s="136"/>
      <c r="GE1193" s="136"/>
      <c r="GF1193" s="136"/>
      <c r="GG1193" s="136"/>
      <c r="GH1193" s="136"/>
      <c r="GI1193" s="136"/>
      <c r="GJ1193" s="136"/>
      <c r="GK1193" s="136"/>
      <c r="GL1193" s="136"/>
      <c r="GM1193" s="136"/>
      <c r="GN1193" s="136"/>
      <c r="GO1193" s="136"/>
      <c r="GP1193" s="136"/>
      <c r="GQ1193" s="136"/>
      <c r="GR1193" s="136"/>
      <c r="GS1193" s="136"/>
      <c r="GT1193" s="136"/>
      <c r="GU1193" s="136"/>
      <c r="GV1193" s="136"/>
      <c r="GW1193" s="136"/>
      <c r="GX1193" s="136"/>
      <c r="GY1193" s="136"/>
      <c r="GZ1193" s="136"/>
      <c r="HA1193" s="136"/>
      <c r="HB1193" s="136"/>
      <c r="HC1193" s="136"/>
      <c r="HD1193" s="136"/>
      <c r="HE1193" s="136"/>
      <c r="HF1193" s="136"/>
      <c r="HG1193" s="136"/>
      <c r="HH1193" s="136"/>
      <c r="HI1193" s="136"/>
      <c r="HJ1193" s="136"/>
      <c r="HK1193" s="136"/>
      <c r="HL1193" s="136"/>
      <c r="HM1193" s="136"/>
      <c r="HN1193" s="136"/>
      <c r="HO1193" s="136"/>
      <c r="HP1193" s="136"/>
      <c r="HQ1193" s="136"/>
      <c r="HR1193" s="136"/>
      <c r="HS1193" s="136"/>
      <c r="HT1193" s="136"/>
      <c r="HU1193" s="136"/>
      <c r="HV1193" s="136"/>
      <c r="HW1193" s="136"/>
      <c r="HX1193" s="136"/>
      <c r="HY1193" s="136"/>
      <c r="HZ1193" s="136"/>
      <c r="IA1193" s="136"/>
      <c r="IB1193" s="136"/>
      <c r="IC1193" s="136"/>
      <c r="ID1193" s="136"/>
      <c r="IE1193" s="136"/>
      <c r="IF1193" s="136"/>
      <c r="IG1193" s="136"/>
    </row>
    <row r="1194" spans="1:241" ht="15" customHeight="1" x14ac:dyDescent="0.25">
      <c r="A1194" s="197" t="s">
        <v>722</v>
      </c>
      <c r="B1194" s="205">
        <v>7036386</v>
      </c>
      <c r="C1194" s="205">
        <v>1423418</v>
      </c>
      <c r="D1194" s="205">
        <v>850111</v>
      </c>
      <c r="E1194" s="205">
        <v>1226724</v>
      </c>
      <c r="F1194" s="205">
        <v>1348391</v>
      </c>
      <c r="G1194" s="205">
        <v>337342</v>
      </c>
      <c r="H1194" s="242">
        <v>12222372</v>
      </c>
      <c r="I1194" s="136"/>
      <c r="J1194" s="197" t="s">
        <v>549</v>
      </c>
      <c r="K1194" s="217">
        <v>5071607</v>
      </c>
      <c r="L1194" s="217">
        <v>2388217</v>
      </c>
      <c r="M1194" s="217">
        <v>717926</v>
      </c>
      <c r="N1194" s="217">
        <v>1271928</v>
      </c>
      <c r="O1194" s="217">
        <v>1834172</v>
      </c>
      <c r="P1194" s="217">
        <v>474490</v>
      </c>
      <c r="Q1194" s="244">
        <v>11758340</v>
      </c>
      <c r="R1194" s="136"/>
      <c r="S1194" s="136"/>
      <c r="T1194" s="136"/>
      <c r="U1194" s="136"/>
      <c r="V1194" s="136"/>
      <c r="W1194" s="136"/>
      <c r="X1194" s="136"/>
      <c r="Y1194" s="136"/>
      <c r="Z1194" s="136"/>
      <c r="AA1194" s="136"/>
      <c r="AB1194" s="136"/>
      <c r="AC1194" s="136"/>
      <c r="AD1194" s="136"/>
      <c r="AE1194" s="136"/>
      <c r="AF1194" s="136"/>
      <c r="AG1194" s="136"/>
      <c r="AH1194" s="136"/>
      <c r="AI1194" s="136"/>
      <c r="AJ1194" s="136"/>
      <c r="AK1194" s="136"/>
      <c r="AL1194" s="136"/>
      <c r="AM1194" s="136"/>
      <c r="AN1194" s="136"/>
      <c r="AO1194" s="136"/>
      <c r="AP1194" s="136"/>
      <c r="AQ1194" s="136"/>
      <c r="AR1194" s="136"/>
      <c r="AS1194" s="136"/>
      <c r="AT1194" s="136"/>
      <c r="AU1194" s="136"/>
      <c r="AV1194" s="136"/>
      <c r="AW1194" s="136"/>
      <c r="AX1194" s="136"/>
      <c r="AY1194" s="136"/>
      <c r="AZ1194" s="136"/>
      <c r="BA1194" s="136"/>
      <c r="BB1194" s="136"/>
      <c r="BC1194" s="136"/>
      <c r="BD1194" s="136"/>
      <c r="BE1194" s="136"/>
      <c r="BF1194" s="136"/>
      <c r="BG1194" s="136"/>
      <c r="BH1194" s="136"/>
      <c r="BI1194" s="136"/>
      <c r="BJ1194" s="136"/>
      <c r="BK1194" s="136"/>
      <c r="BL1194" s="136"/>
      <c r="BM1194" s="136"/>
      <c r="BN1194" s="136"/>
      <c r="BO1194" s="136"/>
      <c r="BP1194" s="136"/>
      <c r="BQ1194" s="136"/>
      <c r="BR1194" s="136"/>
      <c r="BS1194" s="136"/>
      <c r="BT1194" s="136"/>
      <c r="BU1194" s="136"/>
      <c r="BV1194" s="136"/>
      <c r="BW1194" s="136"/>
      <c r="BX1194" s="136"/>
      <c r="BY1194" s="136"/>
      <c r="BZ1194" s="136"/>
      <c r="CA1194" s="136"/>
      <c r="CB1194" s="136"/>
      <c r="CC1194" s="136"/>
      <c r="CD1194" s="136"/>
      <c r="CE1194" s="136"/>
      <c r="CF1194" s="136"/>
      <c r="CG1194" s="136"/>
      <c r="CH1194" s="136"/>
      <c r="CI1194" s="136"/>
      <c r="CJ1194" s="136"/>
      <c r="CK1194" s="136"/>
      <c r="CL1194" s="136"/>
      <c r="CM1194" s="136"/>
      <c r="CN1194" s="136"/>
      <c r="CO1194" s="136"/>
      <c r="CP1194" s="136"/>
      <c r="CQ1194" s="136"/>
      <c r="CR1194" s="136"/>
      <c r="CS1194" s="136"/>
      <c r="CT1194" s="136"/>
      <c r="CU1194" s="136"/>
      <c r="CV1194" s="136"/>
      <c r="CW1194" s="136"/>
      <c r="CX1194" s="136"/>
      <c r="CY1194" s="136"/>
      <c r="CZ1194" s="136"/>
      <c r="DA1194" s="136"/>
      <c r="DB1194" s="136"/>
      <c r="DC1194" s="136"/>
      <c r="DD1194" s="136"/>
      <c r="DE1194" s="136"/>
      <c r="DF1194" s="136"/>
      <c r="DG1194" s="136"/>
      <c r="DH1194" s="136"/>
      <c r="DI1194" s="136"/>
      <c r="DJ1194" s="136"/>
      <c r="DK1194" s="136"/>
      <c r="DL1194" s="136"/>
      <c r="DM1194" s="136"/>
      <c r="DN1194" s="136"/>
      <c r="DO1194" s="136"/>
      <c r="DP1194" s="136"/>
      <c r="DQ1194" s="136"/>
      <c r="DR1194" s="136"/>
      <c r="DS1194" s="136"/>
      <c r="DT1194" s="136"/>
      <c r="DU1194" s="136"/>
      <c r="DV1194" s="136"/>
      <c r="DW1194" s="136"/>
      <c r="DX1194" s="136"/>
      <c r="DY1194" s="136"/>
      <c r="DZ1194" s="136"/>
      <c r="EA1194" s="136"/>
      <c r="EB1194" s="136"/>
      <c r="EC1194" s="136"/>
      <c r="ED1194" s="136"/>
      <c r="EE1194" s="136"/>
      <c r="EF1194" s="136"/>
      <c r="EG1194" s="136"/>
      <c r="EH1194" s="136"/>
      <c r="EI1194" s="136"/>
      <c r="EJ1194" s="136"/>
      <c r="EK1194" s="136"/>
      <c r="EL1194" s="136"/>
      <c r="EM1194" s="136"/>
      <c r="EN1194" s="136"/>
      <c r="EO1194" s="136"/>
      <c r="EP1194" s="136"/>
      <c r="EQ1194" s="136"/>
      <c r="ER1194" s="136"/>
      <c r="ES1194" s="136"/>
      <c r="ET1194" s="136"/>
      <c r="EU1194" s="136"/>
      <c r="EV1194" s="136"/>
      <c r="EW1194" s="136"/>
      <c r="EX1194" s="136"/>
      <c r="EY1194" s="136"/>
      <c r="EZ1194" s="136"/>
      <c r="FA1194" s="136"/>
      <c r="FB1194" s="136"/>
      <c r="FC1194" s="136"/>
      <c r="FD1194" s="136"/>
      <c r="FE1194" s="136"/>
      <c r="FF1194" s="136"/>
      <c r="FG1194" s="136"/>
      <c r="FH1194" s="136"/>
      <c r="FI1194" s="136"/>
      <c r="FJ1194" s="136"/>
      <c r="FK1194" s="136"/>
      <c r="FL1194" s="136"/>
      <c r="FM1194" s="136"/>
      <c r="FN1194" s="136"/>
      <c r="FO1194" s="136"/>
      <c r="FP1194" s="136"/>
      <c r="FQ1194" s="136"/>
      <c r="FR1194" s="136"/>
      <c r="FS1194" s="136"/>
      <c r="FT1194" s="136"/>
      <c r="FU1194" s="136"/>
      <c r="FV1194" s="136"/>
      <c r="FW1194" s="136"/>
      <c r="FX1194" s="136"/>
      <c r="FY1194" s="136"/>
      <c r="FZ1194" s="136"/>
      <c r="GA1194" s="136"/>
      <c r="GB1194" s="136"/>
      <c r="GC1194" s="136"/>
      <c r="GD1194" s="136"/>
      <c r="GE1194" s="136"/>
      <c r="GF1194" s="136"/>
      <c r="GG1194" s="136"/>
      <c r="GH1194" s="136"/>
      <c r="GI1194" s="136"/>
      <c r="GJ1194" s="136"/>
      <c r="GK1194" s="136"/>
      <c r="GL1194" s="136"/>
      <c r="GM1194" s="136"/>
      <c r="GN1194" s="136"/>
      <c r="GO1194" s="136"/>
      <c r="GP1194" s="136"/>
      <c r="GQ1194" s="136"/>
      <c r="GR1194" s="136"/>
      <c r="GS1194" s="136"/>
      <c r="GT1194" s="136"/>
      <c r="GU1194" s="136"/>
      <c r="GV1194" s="136"/>
      <c r="GW1194" s="136"/>
      <c r="GX1194" s="136"/>
      <c r="GY1194" s="136"/>
      <c r="GZ1194" s="136"/>
      <c r="HA1194" s="136"/>
      <c r="HB1194" s="136"/>
      <c r="HC1194" s="136"/>
      <c r="HD1194" s="136"/>
      <c r="HE1194" s="136"/>
      <c r="HF1194" s="136"/>
      <c r="HG1194" s="136"/>
      <c r="HH1194" s="136"/>
      <c r="HI1194" s="136"/>
      <c r="HJ1194" s="136"/>
      <c r="HK1194" s="136"/>
      <c r="HL1194" s="136"/>
      <c r="HM1194" s="136"/>
      <c r="HN1194" s="136"/>
      <c r="HO1194" s="136"/>
      <c r="HP1194" s="136"/>
      <c r="HQ1194" s="136"/>
      <c r="HR1194" s="136"/>
      <c r="HS1194" s="136"/>
      <c r="HT1194" s="136"/>
      <c r="HU1194" s="136"/>
      <c r="HV1194" s="136"/>
      <c r="HW1194" s="136"/>
      <c r="HX1194" s="136"/>
      <c r="HY1194" s="136"/>
      <c r="HZ1194" s="136"/>
      <c r="IA1194" s="136"/>
      <c r="IB1194" s="136"/>
      <c r="IC1194" s="136"/>
      <c r="ID1194" s="136"/>
      <c r="IE1194" s="136"/>
      <c r="IF1194" s="136"/>
      <c r="IG1194" s="136"/>
    </row>
    <row r="1195" spans="1:241" ht="15" customHeight="1" x14ac:dyDescent="0.25">
      <c r="A1195" s="197" t="s">
        <v>509</v>
      </c>
      <c r="B1195" s="205">
        <v>13141504</v>
      </c>
      <c r="C1195" s="205">
        <v>2629315</v>
      </c>
      <c r="D1195" s="205">
        <v>1042727</v>
      </c>
      <c r="E1195" s="205">
        <v>1250517</v>
      </c>
      <c r="F1195" s="205">
        <v>1534258</v>
      </c>
      <c r="G1195" s="205">
        <v>554948</v>
      </c>
      <c r="H1195" s="242">
        <v>20153269</v>
      </c>
      <c r="I1195" s="136"/>
      <c r="J1195" s="197" t="s">
        <v>732</v>
      </c>
      <c r="K1195" s="217">
        <v>5147611</v>
      </c>
      <c r="L1195" s="217">
        <v>2890594</v>
      </c>
      <c r="M1195" s="217">
        <v>587564</v>
      </c>
      <c r="N1195" s="217">
        <v>1274635</v>
      </c>
      <c r="O1195" s="217">
        <v>1305615</v>
      </c>
      <c r="P1195" s="217">
        <v>535833</v>
      </c>
      <c r="Q1195" s="244">
        <v>11741852</v>
      </c>
      <c r="R1195" s="136"/>
      <c r="S1195" s="136"/>
      <c r="T1195" s="136"/>
      <c r="U1195" s="136"/>
      <c r="V1195" s="136"/>
      <c r="W1195" s="136"/>
      <c r="X1195" s="136"/>
      <c r="Y1195" s="136"/>
      <c r="Z1195" s="136"/>
      <c r="AA1195" s="136"/>
      <c r="AB1195" s="136"/>
      <c r="AC1195" s="136"/>
      <c r="AD1195" s="136"/>
      <c r="AE1195" s="136"/>
      <c r="AF1195" s="136"/>
      <c r="AG1195" s="136"/>
      <c r="AH1195" s="136"/>
      <c r="AI1195" s="136"/>
      <c r="AJ1195" s="136"/>
      <c r="AK1195" s="136"/>
      <c r="AL1195" s="136"/>
      <c r="AM1195" s="136"/>
      <c r="AN1195" s="136"/>
      <c r="AO1195" s="136"/>
      <c r="AP1195" s="136"/>
      <c r="AQ1195" s="136"/>
      <c r="AR1195" s="136"/>
      <c r="AS1195" s="136"/>
      <c r="AT1195" s="136"/>
      <c r="AU1195" s="136"/>
      <c r="AV1195" s="136"/>
      <c r="AW1195" s="136"/>
      <c r="AX1195" s="136"/>
      <c r="AY1195" s="136"/>
      <c r="AZ1195" s="136"/>
      <c r="BA1195" s="136"/>
      <c r="BB1195" s="136"/>
      <c r="BC1195" s="136"/>
      <c r="BD1195" s="136"/>
      <c r="BE1195" s="136"/>
      <c r="BF1195" s="136"/>
      <c r="BG1195" s="136"/>
      <c r="BH1195" s="136"/>
      <c r="BI1195" s="136"/>
      <c r="BJ1195" s="136"/>
      <c r="BK1195" s="136"/>
      <c r="BL1195" s="136"/>
      <c r="BM1195" s="136"/>
      <c r="BN1195" s="136"/>
      <c r="BO1195" s="136"/>
      <c r="BP1195" s="136"/>
      <c r="BQ1195" s="136"/>
      <c r="BR1195" s="136"/>
      <c r="BS1195" s="136"/>
      <c r="BT1195" s="136"/>
      <c r="BU1195" s="136"/>
      <c r="BV1195" s="136"/>
      <c r="BW1195" s="136"/>
      <c r="BX1195" s="136"/>
      <c r="BY1195" s="136"/>
      <c r="BZ1195" s="136"/>
      <c r="CA1195" s="136"/>
      <c r="CB1195" s="136"/>
      <c r="CC1195" s="136"/>
      <c r="CD1195" s="136"/>
      <c r="CE1195" s="136"/>
      <c r="CF1195" s="136"/>
      <c r="CG1195" s="136"/>
      <c r="CH1195" s="136"/>
      <c r="CI1195" s="136"/>
      <c r="CJ1195" s="136"/>
      <c r="CK1195" s="136"/>
      <c r="CL1195" s="136"/>
      <c r="CM1195" s="136"/>
      <c r="CN1195" s="136"/>
      <c r="CO1195" s="136"/>
      <c r="CP1195" s="136"/>
      <c r="CQ1195" s="136"/>
      <c r="CR1195" s="136"/>
      <c r="CS1195" s="136"/>
      <c r="CT1195" s="136"/>
      <c r="CU1195" s="136"/>
      <c r="CV1195" s="136"/>
      <c r="CW1195" s="136"/>
      <c r="CX1195" s="136"/>
      <c r="CY1195" s="136"/>
      <c r="CZ1195" s="136"/>
      <c r="DA1195" s="136"/>
      <c r="DB1195" s="136"/>
      <c r="DC1195" s="136"/>
      <c r="DD1195" s="136"/>
      <c r="DE1195" s="136"/>
      <c r="DF1195" s="136"/>
      <c r="DG1195" s="136"/>
      <c r="DH1195" s="136"/>
      <c r="DI1195" s="136"/>
      <c r="DJ1195" s="136"/>
      <c r="DK1195" s="136"/>
      <c r="DL1195" s="136"/>
      <c r="DM1195" s="136"/>
      <c r="DN1195" s="136"/>
      <c r="DO1195" s="136"/>
      <c r="DP1195" s="136"/>
      <c r="DQ1195" s="136"/>
      <c r="DR1195" s="136"/>
      <c r="DS1195" s="136"/>
      <c r="DT1195" s="136"/>
      <c r="DU1195" s="136"/>
      <c r="DV1195" s="136"/>
      <c r="DW1195" s="136"/>
      <c r="DX1195" s="136"/>
      <c r="DY1195" s="136"/>
      <c r="DZ1195" s="136"/>
      <c r="EA1195" s="136"/>
      <c r="EB1195" s="136"/>
      <c r="EC1195" s="136"/>
      <c r="ED1195" s="136"/>
      <c r="EE1195" s="136"/>
      <c r="EF1195" s="136"/>
      <c r="EG1195" s="136"/>
      <c r="EH1195" s="136"/>
      <c r="EI1195" s="136"/>
      <c r="EJ1195" s="136"/>
      <c r="EK1195" s="136"/>
      <c r="EL1195" s="136"/>
      <c r="EM1195" s="136"/>
      <c r="EN1195" s="136"/>
      <c r="EO1195" s="136"/>
      <c r="EP1195" s="136"/>
      <c r="EQ1195" s="136"/>
      <c r="ER1195" s="136"/>
      <c r="ES1195" s="136"/>
      <c r="ET1195" s="136"/>
      <c r="EU1195" s="136"/>
      <c r="EV1195" s="136"/>
      <c r="EW1195" s="136"/>
      <c r="EX1195" s="136"/>
      <c r="EY1195" s="136"/>
      <c r="EZ1195" s="136"/>
      <c r="FA1195" s="136"/>
      <c r="FB1195" s="136"/>
      <c r="FC1195" s="136"/>
      <c r="FD1195" s="136"/>
      <c r="FE1195" s="136"/>
      <c r="FF1195" s="136"/>
      <c r="FG1195" s="136"/>
      <c r="FH1195" s="136"/>
      <c r="FI1195" s="136"/>
      <c r="FJ1195" s="136"/>
      <c r="FK1195" s="136"/>
      <c r="FL1195" s="136"/>
      <c r="FM1195" s="136"/>
      <c r="FN1195" s="136"/>
      <c r="FO1195" s="136"/>
      <c r="FP1195" s="136"/>
      <c r="FQ1195" s="136"/>
      <c r="FR1195" s="136"/>
      <c r="FS1195" s="136"/>
      <c r="FT1195" s="136"/>
      <c r="FU1195" s="136"/>
      <c r="FV1195" s="136"/>
      <c r="FW1195" s="136"/>
      <c r="FX1195" s="136"/>
      <c r="FY1195" s="136"/>
      <c r="FZ1195" s="136"/>
      <c r="GA1195" s="136"/>
      <c r="GB1195" s="136"/>
      <c r="GC1195" s="136"/>
      <c r="GD1195" s="136"/>
      <c r="GE1195" s="136"/>
      <c r="GF1195" s="136"/>
      <c r="GG1195" s="136"/>
      <c r="GH1195" s="136"/>
      <c r="GI1195" s="136"/>
      <c r="GJ1195" s="136"/>
      <c r="GK1195" s="136"/>
      <c r="GL1195" s="136"/>
      <c r="GM1195" s="136"/>
      <c r="GN1195" s="136"/>
      <c r="GO1195" s="136"/>
      <c r="GP1195" s="136"/>
      <c r="GQ1195" s="136"/>
      <c r="GR1195" s="136"/>
      <c r="GS1195" s="136"/>
      <c r="GT1195" s="136"/>
      <c r="GU1195" s="136"/>
      <c r="GV1195" s="136"/>
      <c r="GW1195" s="136"/>
      <c r="GX1195" s="136"/>
      <c r="GY1195" s="136"/>
      <c r="GZ1195" s="136"/>
      <c r="HA1195" s="136"/>
      <c r="HB1195" s="136"/>
      <c r="HC1195" s="136"/>
      <c r="HD1195" s="136"/>
      <c r="HE1195" s="136"/>
      <c r="HF1195" s="136"/>
      <c r="HG1195" s="136"/>
      <c r="HH1195" s="136"/>
      <c r="HI1195" s="136"/>
      <c r="HJ1195" s="136"/>
      <c r="HK1195" s="136"/>
      <c r="HL1195" s="136"/>
      <c r="HM1195" s="136"/>
      <c r="HN1195" s="136"/>
      <c r="HO1195" s="136"/>
      <c r="HP1195" s="136"/>
      <c r="HQ1195" s="136"/>
      <c r="HR1195" s="136"/>
      <c r="HS1195" s="136"/>
      <c r="HT1195" s="136"/>
      <c r="HU1195" s="136"/>
      <c r="HV1195" s="136"/>
      <c r="HW1195" s="136"/>
      <c r="HX1195" s="136"/>
      <c r="HY1195" s="136"/>
      <c r="HZ1195" s="136"/>
      <c r="IA1195" s="136"/>
      <c r="IB1195" s="136"/>
      <c r="IC1195" s="136"/>
      <c r="ID1195" s="136"/>
      <c r="IE1195" s="136"/>
      <c r="IF1195" s="136"/>
      <c r="IG1195" s="136"/>
    </row>
    <row r="1196" spans="1:241" ht="15" customHeight="1" x14ac:dyDescent="0.25">
      <c r="A1196" s="197" t="s">
        <v>510</v>
      </c>
      <c r="B1196" s="205">
        <v>13866074</v>
      </c>
      <c r="C1196" s="205">
        <v>2096236</v>
      </c>
      <c r="D1196" s="205">
        <v>997070</v>
      </c>
      <c r="E1196" s="205">
        <v>1335173</v>
      </c>
      <c r="F1196" s="205">
        <v>1653388</v>
      </c>
      <c r="G1196" s="205">
        <v>528474</v>
      </c>
      <c r="H1196" s="242">
        <v>20476415</v>
      </c>
      <c r="I1196" s="136"/>
      <c r="J1196" s="197" t="s">
        <v>551</v>
      </c>
      <c r="K1196" s="217">
        <v>4258887</v>
      </c>
      <c r="L1196" s="217">
        <v>2889242</v>
      </c>
      <c r="M1196" s="217">
        <v>723472</v>
      </c>
      <c r="N1196" s="217">
        <v>1883392</v>
      </c>
      <c r="O1196" s="217">
        <v>1438365</v>
      </c>
      <c r="P1196" s="217">
        <v>406903</v>
      </c>
      <c r="Q1196" s="244">
        <v>11600261</v>
      </c>
      <c r="R1196" s="136"/>
      <c r="S1196" s="136"/>
      <c r="T1196" s="136"/>
      <c r="U1196" s="136"/>
      <c r="V1196" s="136"/>
      <c r="W1196" s="136"/>
      <c r="X1196" s="136"/>
      <c r="Y1196" s="136"/>
      <c r="Z1196" s="136"/>
      <c r="AA1196" s="136"/>
      <c r="AB1196" s="136"/>
      <c r="AC1196" s="136"/>
      <c r="AD1196" s="136"/>
      <c r="AE1196" s="136"/>
      <c r="AF1196" s="136"/>
      <c r="AG1196" s="136"/>
      <c r="AH1196" s="136"/>
      <c r="AI1196" s="136"/>
      <c r="AJ1196" s="136"/>
      <c r="AK1196" s="136"/>
      <c r="AL1196" s="136"/>
      <c r="AM1196" s="136"/>
      <c r="AN1196" s="136"/>
      <c r="AO1196" s="136"/>
      <c r="AP1196" s="136"/>
      <c r="AQ1196" s="136"/>
      <c r="AR1196" s="136"/>
      <c r="AS1196" s="136"/>
      <c r="AT1196" s="136"/>
      <c r="AU1196" s="136"/>
      <c r="AV1196" s="136"/>
      <c r="AW1196" s="136"/>
      <c r="AX1196" s="136"/>
      <c r="AY1196" s="136"/>
      <c r="AZ1196" s="136"/>
      <c r="BA1196" s="136"/>
      <c r="BB1196" s="136"/>
      <c r="BC1196" s="136"/>
      <c r="BD1196" s="136"/>
      <c r="BE1196" s="136"/>
      <c r="BF1196" s="136"/>
      <c r="BG1196" s="136"/>
      <c r="BH1196" s="136"/>
      <c r="BI1196" s="136"/>
      <c r="BJ1196" s="136"/>
      <c r="BK1196" s="136"/>
      <c r="BL1196" s="136"/>
      <c r="BM1196" s="136"/>
      <c r="BN1196" s="136"/>
      <c r="BO1196" s="136"/>
      <c r="BP1196" s="136"/>
      <c r="BQ1196" s="136"/>
      <c r="BR1196" s="136"/>
      <c r="BS1196" s="136"/>
      <c r="BT1196" s="136"/>
      <c r="BU1196" s="136"/>
      <c r="BV1196" s="136"/>
      <c r="BW1196" s="136"/>
      <c r="BX1196" s="136"/>
      <c r="BY1196" s="136"/>
      <c r="BZ1196" s="136"/>
      <c r="CA1196" s="136"/>
      <c r="CB1196" s="136"/>
      <c r="CC1196" s="136"/>
      <c r="CD1196" s="136"/>
      <c r="CE1196" s="136"/>
      <c r="CF1196" s="136"/>
      <c r="CG1196" s="136"/>
      <c r="CH1196" s="136"/>
      <c r="CI1196" s="136"/>
      <c r="CJ1196" s="136"/>
      <c r="CK1196" s="136"/>
      <c r="CL1196" s="136"/>
      <c r="CM1196" s="136"/>
      <c r="CN1196" s="136"/>
      <c r="CO1196" s="136"/>
      <c r="CP1196" s="136"/>
      <c r="CQ1196" s="136"/>
      <c r="CR1196" s="136"/>
      <c r="CS1196" s="136"/>
      <c r="CT1196" s="136"/>
      <c r="CU1196" s="136"/>
      <c r="CV1196" s="136"/>
      <c r="CW1196" s="136"/>
      <c r="CX1196" s="136"/>
      <c r="CY1196" s="136"/>
      <c r="CZ1196" s="136"/>
      <c r="DA1196" s="136"/>
      <c r="DB1196" s="136"/>
      <c r="DC1196" s="136"/>
      <c r="DD1196" s="136"/>
      <c r="DE1196" s="136"/>
      <c r="DF1196" s="136"/>
      <c r="DG1196" s="136"/>
      <c r="DH1196" s="136"/>
      <c r="DI1196" s="136"/>
      <c r="DJ1196" s="136"/>
      <c r="DK1196" s="136"/>
      <c r="DL1196" s="136"/>
      <c r="DM1196" s="136"/>
      <c r="DN1196" s="136"/>
      <c r="DO1196" s="136"/>
      <c r="DP1196" s="136"/>
      <c r="DQ1196" s="136"/>
      <c r="DR1196" s="136"/>
      <c r="DS1196" s="136"/>
      <c r="DT1196" s="136"/>
      <c r="DU1196" s="136"/>
      <c r="DV1196" s="136"/>
      <c r="DW1196" s="136"/>
      <c r="DX1196" s="136"/>
      <c r="DY1196" s="136"/>
      <c r="DZ1196" s="136"/>
      <c r="EA1196" s="136"/>
      <c r="EB1196" s="136"/>
      <c r="EC1196" s="136"/>
      <c r="ED1196" s="136"/>
      <c r="EE1196" s="136"/>
      <c r="EF1196" s="136"/>
      <c r="EG1196" s="136"/>
      <c r="EH1196" s="136"/>
      <c r="EI1196" s="136"/>
      <c r="EJ1196" s="136"/>
      <c r="EK1196" s="136"/>
      <c r="EL1196" s="136"/>
      <c r="EM1196" s="136"/>
      <c r="EN1196" s="136"/>
      <c r="EO1196" s="136"/>
      <c r="EP1196" s="136"/>
      <c r="EQ1196" s="136"/>
      <c r="ER1196" s="136"/>
      <c r="ES1196" s="136"/>
      <c r="ET1196" s="136"/>
      <c r="EU1196" s="136"/>
      <c r="EV1196" s="136"/>
      <c r="EW1196" s="136"/>
      <c r="EX1196" s="136"/>
      <c r="EY1196" s="136"/>
      <c r="EZ1196" s="136"/>
      <c r="FA1196" s="136"/>
      <c r="FB1196" s="136"/>
      <c r="FC1196" s="136"/>
      <c r="FD1196" s="136"/>
      <c r="FE1196" s="136"/>
      <c r="FF1196" s="136"/>
      <c r="FG1196" s="136"/>
      <c r="FH1196" s="136"/>
      <c r="FI1196" s="136"/>
      <c r="FJ1196" s="136"/>
      <c r="FK1196" s="136"/>
      <c r="FL1196" s="136"/>
      <c r="FM1196" s="136"/>
      <c r="FN1196" s="136"/>
      <c r="FO1196" s="136"/>
      <c r="FP1196" s="136"/>
      <c r="FQ1196" s="136"/>
      <c r="FR1196" s="136"/>
      <c r="FS1196" s="136"/>
      <c r="FT1196" s="136"/>
      <c r="FU1196" s="136"/>
      <c r="FV1196" s="136"/>
      <c r="FW1196" s="136"/>
      <c r="FX1196" s="136"/>
      <c r="FY1196" s="136"/>
      <c r="FZ1196" s="136"/>
      <c r="GA1196" s="136"/>
      <c r="GB1196" s="136"/>
      <c r="GC1196" s="136"/>
      <c r="GD1196" s="136"/>
      <c r="GE1196" s="136"/>
      <c r="GF1196" s="136"/>
      <c r="GG1196" s="136"/>
      <c r="GH1196" s="136"/>
      <c r="GI1196" s="136"/>
      <c r="GJ1196" s="136"/>
      <c r="GK1196" s="136"/>
      <c r="GL1196" s="136"/>
      <c r="GM1196" s="136"/>
      <c r="GN1196" s="136"/>
      <c r="GO1196" s="136"/>
      <c r="GP1196" s="136"/>
      <c r="GQ1196" s="136"/>
      <c r="GR1196" s="136"/>
      <c r="GS1196" s="136"/>
      <c r="GT1196" s="136"/>
      <c r="GU1196" s="136"/>
      <c r="GV1196" s="136"/>
      <c r="GW1196" s="136"/>
      <c r="GX1196" s="136"/>
      <c r="GY1196" s="136"/>
      <c r="GZ1196" s="136"/>
      <c r="HA1196" s="136"/>
      <c r="HB1196" s="136"/>
      <c r="HC1196" s="136"/>
      <c r="HD1196" s="136"/>
      <c r="HE1196" s="136"/>
      <c r="HF1196" s="136"/>
      <c r="HG1196" s="136"/>
      <c r="HH1196" s="136"/>
      <c r="HI1196" s="136"/>
      <c r="HJ1196" s="136"/>
      <c r="HK1196" s="136"/>
      <c r="HL1196" s="136"/>
      <c r="HM1196" s="136"/>
      <c r="HN1196" s="136"/>
      <c r="HO1196" s="136"/>
      <c r="HP1196" s="136"/>
      <c r="HQ1196" s="136"/>
      <c r="HR1196" s="136"/>
      <c r="HS1196" s="136"/>
      <c r="HT1196" s="136"/>
      <c r="HU1196" s="136"/>
      <c r="HV1196" s="136"/>
      <c r="HW1196" s="136"/>
      <c r="HX1196" s="136"/>
      <c r="HY1196" s="136"/>
      <c r="HZ1196" s="136"/>
      <c r="IA1196" s="136"/>
      <c r="IB1196" s="136"/>
      <c r="IC1196" s="136"/>
      <c r="ID1196" s="136"/>
      <c r="IE1196" s="136"/>
      <c r="IF1196" s="136"/>
      <c r="IG1196" s="136"/>
    </row>
    <row r="1197" spans="1:241" ht="15" customHeight="1" x14ac:dyDescent="0.25">
      <c r="A1197" s="197" t="s">
        <v>511</v>
      </c>
      <c r="B1197" s="205">
        <v>10264369</v>
      </c>
      <c r="C1197" s="205">
        <v>1840756</v>
      </c>
      <c r="D1197" s="205">
        <v>985055</v>
      </c>
      <c r="E1197" s="205">
        <v>1361466</v>
      </c>
      <c r="F1197" s="205">
        <v>1840128</v>
      </c>
      <c r="G1197" s="205">
        <v>388129</v>
      </c>
      <c r="H1197" s="242">
        <v>16679903</v>
      </c>
      <c r="I1197" s="136"/>
      <c r="J1197" s="197" t="s">
        <v>552</v>
      </c>
      <c r="K1197" s="217">
        <v>4523467</v>
      </c>
      <c r="L1197" s="217">
        <v>2652006</v>
      </c>
      <c r="M1197" s="217">
        <v>630355</v>
      </c>
      <c r="N1197" s="217">
        <v>1329433</v>
      </c>
      <c r="O1197" s="217">
        <v>1775406</v>
      </c>
      <c r="P1197" s="217">
        <v>442948</v>
      </c>
      <c r="Q1197" s="244">
        <v>11353615</v>
      </c>
      <c r="R1197" s="136"/>
      <c r="S1197" s="136"/>
      <c r="T1197" s="136"/>
      <c r="U1197" s="136"/>
      <c r="V1197" s="136"/>
      <c r="W1197" s="136"/>
      <c r="X1197" s="136"/>
      <c r="Y1197" s="136"/>
      <c r="Z1197" s="136"/>
      <c r="AA1197" s="136"/>
      <c r="AB1197" s="136"/>
      <c r="AC1197" s="136"/>
      <c r="AD1197" s="136"/>
      <c r="AE1197" s="136"/>
      <c r="AF1197" s="136"/>
      <c r="AG1197" s="136"/>
      <c r="AH1197" s="136"/>
      <c r="AI1197" s="136"/>
      <c r="AJ1197" s="136"/>
      <c r="AK1197" s="136"/>
      <c r="AL1197" s="136"/>
      <c r="AM1197" s="136"/>
      <c r="AN1197" s="136"/>
      <c r="AO1197" s="136"/>
      <c r="AP1197" s="136"/>
      <c r="AQ1197" s="136"/>
      <c r="AR1197" s="136"/>
      <c r="AS1197" s="136"/>
      <c r="AT1197" s="136"/>
      <c r="AU1197" s="136"/>
      <c r="AV1197" s="136"/>
      <c r="AW1197" s="136"/>
      <c r="AX1197" s="136"/>
      <c r="AY1197" s="136"/>
      <c r="AZ1197" s="136"/>
      <c r="BA1197" s="136"/>
      <c r="BB1197" s="136"/>
      <c r="BC1197" s="136"/>
      <c r="BD1197" s="136"/>
      <c r="BE1197" s="136"/>
      <c r="BF1197" s="136"/>
      <c r="BG1197" s="136"/>
      <c r="BH1197" s="136"/>
      <c r="BI1197" s="136"/>
      <c r="BJ1197" s="136"/>
      <c r="BK1197" s="136"/>
      <c r="BL1197" s="136"/>
      <c r="BM1197" s="136"/>
      <c r="BN1197" s="136"/>
      <c r="BO1197" s="136"/>
      <c r="BP1197" s="136"/>
      <c r="BQ1197" s="136"/>
      <c r="BR1197" s="136"/>
      <c r="BS1197" s="136"/>
      <c r="BT1197" s="136"/>
      <c r="BU1197" s="136"/>
      <c r="BV1197" s="136"/>
      <c r="BW1197" s="136"/>
      <c r="BX1197" s="136"/>
      <c r="BY1197" s="136"/>
      <c r="BZ1197" s="136"/>
      <c r="CA1197" s="136"/>
      <c r="CB1197" s="136"/>
      <c r="CC1197" s="136"/>
      <c r="CD1197" s="136"/>
      <c r="CE1197" s="136"/>
      <c r="CF1197" s="136"/>
      <c r="CG1197" s="136"/>
      <c r="CH1197" s="136"/>
      <c r="CI1197" s="136"/>
      <c r="CJ1197" s="136"/>
      <c r="CK1197" s="136"/>
      <c r="CL1197" s="136"/>
      <c r="CM1197" s="136"/>
      <c r="CN1197" s="136"/>
      <c r="CO1197" s="136"/>
      <c r="CP1197" s="136"/>
      <c r="CQ1197" s="136"/>
      <c r="CR1197" s="136"/>
      <c r="CS1197" s="136"/>
      <c r="CT1197" s="136"/>
      <c r="CU1197" s="136"/>
      <c r="CV1197" s="136"/>
      <c r="CW1197" s="136"/>
      <c r="CX1197" s="136"/>
      <c r="CY1197" s="136"/>
      <c r="CZ1197" s="136"/>
      <c r="DA1197" s="136"/>
      <c r="DB1197" s="136"/>
      <c r="DC1197" s="136"/>
      <c r="DD1197" s="136"/>
      <c r="DE1197" s="136"/>
      <c r="DF1197" s="136"/>
      <c r="DG1197" s="136"/>
      <c r="DH1197" s="136"/>
      <c r="DI1197" s="136"/>
      <c r="DJ1197" s="136"/>
      <c r="DK1197" s="136"/>
      <c r="DL1197" s="136"/>
      <c r="DM1197" s="136"/>
      <c r="DN1197" s="136"/>
      <c r="DO1197" s="136"/>
      <c r="DP1197" s="136"/>
      <c r="DQ1197" s="136"/>
      <c r="DR1197" s="136"/>
      <c r="DS1197" s="136"/>
      <c r="DT1197" s="136"/>
      <c r="DU1197" s="136"/>
      <c r="DV1197" s="136"/>
      <c r="DW1197" s="136"/>
      <c r="DX1197" s="136"/>
      <c r="DY1197" s="136"/>
      <c r="DZ1197" s="136"/>
      <c r="EA1197" s="136"/>
      <c r="EB1197" s="136"/>
      <c r="EC1197" s="136"/>
      <c r="ED1197" s="136"/>
      <c r="EE1197" s="136"/>
      <c r="EF1197" s="136"/>
      <c r="EG1197" s="136"/>
      <c r="EH1197" s="136"/>
      <c r="EI1197" s="136"/>
      <c r="EJ1197" s="136"/>
      <c r="EK1197" s="136"/>
      <c r="EL1197" s="136"/>
      <c r="EM1197" s="136"/>
      <c r="EN1197" s="136"/>
      <c r="EO1197" s="136"/>
      <c r="EP1197" s="136"/>
      <c r="EQ1197" s="136"/>
      <c r="ER1197" s="136"/>
      <c r="ES1197" s="136"/>
      <c r="ET1197" s="136"/>
      <c r="EU1197" s="136"/>
      <c r="EV1197" s="136"/>
      <c r="EW1197" s="136"/>
      <c r="EX1197" s="136"/>
      <c r="EY1197" s="136"/>
      <c r="EZ1197" s="136"/>
      <c r="FA1197" s="136"/>
      <c r="FB1197" s="136"/>
      <c r="FC1197" s="136"/>
      <c r="FD1197" s="136"/>
      <c r="FE1197" s="136"/>
      <c r="FF1197" s="136"/>
      <c r="FG1197" s="136"/>
      <c r="FH1197" s="136"/>
      <c r="FI1197" s="136"/>
      <c r="FJ1197" s="136"/>
      <c r="FK1197" s="136"/>
      <c r="FL1197" s="136"/>
      <c r="FM1197" s="136"/>
      <c r="FN1197" s="136"/>
      <c r="FO1197" s="136"/>
      <c r="FP1197" s="136"/>
      <c r="FQ1197" s="136"/>
      <c r="FR1197" s="136"/>
      <c r="FS1197" s="136"/>
      <c r="FT1197" s="136"/>
      <c r="FU1197" s="136"/>
      <c r="FV1197" s="136"/>
      <c r="FW1197" s="136"/>
      <c r="FX1197" s="136"/>
      <c r="FY1197" s="136"/>
      <c r="FZ1197" s="136"/>
      <c r="GA1197" s="136"/>
      <c r="GB1197" s="136"/>
      <c r="GC1197" s="136"/>
      <c r="GD1197" s="136"/>
      <c r="GE1197" s="136"/>
      <c r="GF1197" s="136"/>
      <c r="GG1197" s="136"/>
      <c r="GH1197" s="136"/>
      <c r="GI1197" s="136"/>
      <c r="GJ1197" s="136"/>
      <c r="GK1197" s="136"/>
      <c r="GL1197" s="136"/>
      <c r="GM1197" s="136"/>
      <c r="GN1197" s="136"/>
      <c r="GO1197" s="136"/>
      <c r="GP1197" s="136"/>
      <c r="GQ1197" s="136"/>
      <c r="GR1197" s="136"/>
      <c r="GS1197" s="136"/>
      <c r="GT1197" s="136"/>
      <c r="GU1197" s="136"/>
      <c r="GV1197" s="136"/>
      <c r="GW1197" s="136"/>
      <c r="GX1197" s="136"/>
      <c r="GY1197" s="136"/>
      <c r="GZ1197" s="136"/>
      <c r="HA1197" s="136"/>
      <c r="HB1197" s="136"/>
      <c r="HC1197" s="136"/>
      <c r="HD1197" s="136"/>
      <c r="HE1197" s="136"/>
      <c r="HF1197" s="136"/>
      <c r="HG1197" s="136"/>
      <c r="HH1197" s="136"/>
      <c r="HI1197" s="136"/>
      <c r="HJ1197" s="136"/>
      <c r="HK1197" s="136"/>
      <c r="HL1197" s="136"/>
      <c r="HM1197" s="136"/>
      <c r="HN1197" s="136"/>
      <c r="HO1197" s="136"/>
      <c r="HP1197" s="136"/>
      <c r="HQ1197" s="136"/>
      <c r="HR1197" s="136"/>
      <c r="HS1197" s="136"/>
      <c r="HT1197" s="136"/>
      <c r="HU1197" s="136"/>
      <c r="HV1197" s="136"/>
      <c r="HW1197" s="136"/>
      <c r="HX1197" s="136"/>
      <c r="HY1197" s="136"/>
      <c r="HZ1197" s="136"/>
      <c r="IA1197" s="136"/>
      <c r="IB1197" s="136"/>
      <c r="IC1197" s="136"/>
      <c r="ID1197" s="136"/>
      <c r="IE1197" s="136"/>
      <c r="IF1197" s="136"/>
      <c r="IG1197" s="136"/>
    </row>
    <row r="1198" spans="1:241" ht="15" customHeight="1" x14ac:dyDescent="0.25">
      <c r="A1198" s="197" t="s">
        <v>723</v>
      </c>
      <c r="B1198" s="205">
        <v>6801154</v>
      </c>
      <c r="C1198" s="205">
        <v>2764763</v>
      </c>
      <c r="D1198" s="205">
        <v>858320</v>
      </c>
      <c r="E1198" s="205">
        <v>1359397</v>
      </c>
      <c r="F1198" s="205">
        <v>1998924</v>
      </c>
      <c r="G1198" s="205">
        <v>269438</v>
      </c>
      <c r="H1198" s="242">
        <v>14051996</v>
      </c>
      <c r="I1198" s="136"/>
      <c r="J1198" s="197" t="s">
        <v>553</v>
      </c>
      <c r="K1198" s="217">
        <v>5368359</v>
      </c>
      <c r="L1198" s="217">
        <v>2268460</v>
      </c>
      <c r="M1198" s="217">
        <v>671729</v>
      </c>
      <c r="N1198" s="217">
        <v>1256345</v>
      </c>
      <c r="O1198" s="217">
        <v>1842297</v>
      </c>
      <c r="P1198" s="217">
        <v>445666</v>
      </c>
      <c r="Q1198" s="244">
        <v>11852856</v>
      </c>
      <c r="R1198" s="136"/>
      <c r="S1198" s="136"/>
      <c r="T1198" s="136"/>
      <c r="U1198" s="136"/>
      <c r="V1198" s="136"/>
      <c r="W1198" s="136"/>
      <c r="X1198" s="136"/>
      <c r="Y1198" s="136"/>
      <c r="Z1198" s="136"/>
      <c r="AA1198" s="136"/>
      <c r="AB1198" s="136"/>
      <c r="AC1198" s="136"/>
      <c r="AD1198" s="136"/>
      <c r="AE1198" s="136"/>
      <c r="AF1198" s="136"/>
      <c r="AG1198" s="136"/>
      <c r="AH1198" s="136"/>
      <c r="AI1198" s="136"/>
      <c r="AJ1198" s="136"/>
      <c r="AK1198" s="136"/>
      <c r="AL1198" s="136"/>
      <c r="AM1198" s="136"/>
      <c r="AN1198" s="136"/>
      <c r="AO1198" s="136"/>
      <c r="AP1198" s="136"/>
      <c r="AQ1198" s="136"/>
      <c r="AR1198" s="136"/>
      <c r="AS1198" s="136"/>
      <c r="AT1198" s="136"/>
      <c r="AU1198" s="136"/>
      <c r="AV1198" s="136"/>
      <c r="AW1198" s="136"/>
      <c r="AX1198" s="136"/>
      <c r="AY1198" s="136"/>
      <c r="AZ1198" s="136"/>
      <c r="BA1198" s="136"/>
      <c r="BB1198" s="136"/>
      <c r="BC1198" s="136"/>
      <c r="BD1198" s="136"/>
      <c r="BE1198" s="136"/>
      <c r="BF1198" s="136"/>
      <c r="BG1198" s="136"/>
      <c r="BH1198" s="136"/>
      <c r="BI1198" s="136"/>
      <c r="BJ1198" s="136"/>
      <c r="BK1198" s="136"/>
      <c r="BL1198" s="136"/>
      <c r="BM1198" s="136"/>
      <c r="BN1198" s="136"/>
      <c r="BO1198" s="136"/>
      <c r="BP1198" s="136"/>
      <c r="BQ1198" s="136"/>
      <c r="BR1198" s="136"/>
      <c r="BS1198" s="136"/>
      <c r="BT1198" s="136"/>
      <c r="BU1198" s="136"/>
      <c r="BV1198" s="136"/>
      <c r="BW1198" s="136"/>
      <c r="BX1198" s="136"/>
      <c r="BY1198" s="136"/>
      <c r="BZ1198" s="136"/>
      <c r="CA1198" s="136"/>
      <c r="CB1198" s="136"/>
      <c r="CC1198" s="136"/>
      <c r="CD1198" s="136"/>
      <c r="CE1198" s="136"/>
      <c r="CF1198" s="136"/>
      <c r="CG1198" s="136"/>
      <c r="CH1198" s="136"/>
      <c r="CI1198" s="136"/>
      <c r="CJ1198" s="136"/>
      <c r="CK1198" s="136"/>
      <c r="CL1198" s="136"/>
      <c r="CM1198" s="136"/>
      <c r="CN1198" s="136"/>
      <c r="CO1198" s="136"/>
      <c r="CP1198" s="136"/>
      <c r="CQ1198" s="136"/>
      <c r="CR1198" s="136"/>
      <c r="CS1198" s="136"/>
      <c r="CT1198" s="136"/>
      <c r="CU1198" s="136"/>
      <c r="CV1198" s="136"/>
      <c r="CW1198" s="136"/>
      <c r="CX1198" s="136"/>
      <c r="CY1198" s="136"/>
      <c r="CZ1198" s="136"/>
      <c r="DA1198" s="136"/>
      <c r="DB1198" s="136"/>
      <c r="DC1198" s="136"/>
      <c r="DD1198" s="136"/>
      <c r="DE1198" s="136"/>
      <c r="DF1198" s="136"/>
      <c r="DG1198" s="136"/>
      <c r="DH1198" s="136"/>
      <c r="DI1198" s="136"/>
      <c r="DJ1198" s="136"/>
      <c r="DK1198" s="136"/>
      <c r="DL1198" s="136"/>
      <c r="DM1198" s="136"/>
      <c r="DN1198" s="136"/>
      <c r="DO1198" s="136"/>
      <c r="DP1198" s="136"/>
      <c r="DQ1198" s="136"/>
      <c r="DR1198" s="136"/>
      <c r="DS1198" s="136"/>
      <c r="DT1198" s="136"/>
      <c r="DU1198" s="136"/>
      <c r="DV1198" s="136"/>
      <c r="DW1198" s="136"/>
      <c r="DX1198" s="136"/>
      <c r="DY1198" s="136"/>
      <c r="DZ1198" s="136"/>
      <c r="EA1198" s="136"/>
      <c r="EB1198" s="136"/>
      <c r="EC1198" s="136"/>
      <c r="ED1198" s="136"/>
      <c r="EE1198" s="136"/>
      <c r="EF1198" s="136"/>
      <c r="EG1198" s="136"/>
      <c r="EH1198" s="136"/>
      <c r="EI1198" s="136"/>
      <c r="EJ1198" s="136"/>
      <c r="EK1198" s="136"/>
      <c r="EL1198" s="136"/>
      <c r="EM1198" s="136"/>
      <c r="EN1198" s="136"/>
      <c r="EO1198" s="136"/>
      <c r="EP1198" s="136"/>
      <c r="EQ1198" s="136"/>
      <c r="ER1198" s="136"/>
      <c r="ES1198" s="136"/>
      <c r="ET1198" s="136"/>
      <c r="EU1198" s="136"/>
      <c r="EV1198" s="136"/>
      <c r="EW1198" s="136"/>
      <c r="EX1198" s="136"/>
      <c r="EY1198" s="136"/>
      <c r="EZ1198" s="136"/>
      <c r="FA1198" s="136"/>
      <c r="FB1198" s="136"/>
      <c r="FC1198" s="136"/>
      <c r="FD1198" s="136"/>
      <c r="FE1198" s="136"/>
      <c r="FF1198" s="136"/>
      <c r="FG1198" s="136"/>
      <c r="FH1198" s="136"/>
      <c r="FI1198" s="136"/>
      <c r="FJ1198" s="136"/>
      <c r="FK1198" s="136"/>
      <c r="FL1198" s="136"/>
      <c r="FM1198" s="136"/>
      <c r="FN1198" s="136"/>
      <c r="FO1198" s="136"/>
      <c r="FP1198" s="136"/>
      <c r="FQ1198" s="136"/>
      <c r="FR1198" s="136"/>
      <c r="FS1198" s="136"/>
      <c r="FT1198" s="136"/>
      <c r="FU1198" s="136"/>
      <c r="FV1198" s="136"/>
      <c r="FW1198" s="136"/>
      <c r="FX1198" s="136"/>
      <c r="FY1198" s="136"/>
      <c r="FZ1198" s="136"/>
      <c r="GA1198" s="136"/>
      <c r="GB1198" s="136"/>
      <c r="GC1198" s="136"/>
      <c r="GD1198" s="136"/>
      <c r="GE1198" s="136"/>
      <c r="GF1198" s="136"/>
      <c r="GG1198" s="136"/>
      <c r="GH1198" s="136"/>
      <c r="GI1198" s="136"/>
      <c r="GJ1198" s="136"/>
      <c r="GK1198" s="136"/>
      <c r="GL1198" s="136"/>
      <c r="GM1198" s="136"/>
      <c r="GN1198" s="136"/>
      <c r="GO1198" s="136"/>
      <c r="GP1198" s="136"/>
      <c r="GQ1198" s="136"/>
      <c r="GR1198" s="136"/>
      <c r="GS1198" s="136"/>
      <c r="GT1198" s="136"/>
      <c r="GU1198" s="136"/>
      <c r="GV1198" s="136"/>
      <c r="GW1198" s="136"/>
      <c r="GX1198" s="136"/>
      <c r="GY1198" s="136"/>
      <c r="GZ1198" s="136"/>
      <c r="HA1198" s="136"/>
      <c r="HB1198" s="136"/>
      <c r="HC1198" s="136"/>
      <c r="HD1198" s="136"/>
      <c r="HE1198" s="136"/>
      <c r="HF1198" s="136"/>
      <c r="HG1198" s="136"/>
      <c r="HH1198" s="136"/>
      <c r="HI1198" s="136"/>
      <c r="HJ1198" s="136"/>
      <c r="HK1198" s="136"/>
      <c r="HL1198" s="136"/>
      <c r="HM1198" s="136"/>
      <c r="HN1198" s="136"/>
      <c r="HO1198" s="136"/>
      <c r="HP1198" s="136"/>
      <c r="HQ1198" s="136"/>
      <c r="HR1198" s="136"/>
      <c r="HS1198" s="136"/>
      <c r="HT1198" s="136"/>
      <c r="HU1198" s="136"/>
      <c r="HV1198" s="136"/>
      <c r="HW1198" s="136"/>
      <c r="HX1198" s="136"/>
      <c r="HY1198" s="136"/>
      <c r="HZ1198" s="136"/>
      <c r="IA1198" s="136"/>
      <c r="IB1198" s="136"/>
      <c r="IC1198" s="136"/>
      <c r="ID1198" s="136"/>
      <c r="IE1198" s="136"/>
      <c r="IF1198" s="136"/>
      <c r="IG1198" s="136"/>
    </row>
    <row r="1199" spans="1:241" ht="15" customHeight="1" x14ac:dyDescent="0.25">
      <c r="A1199" s="214" t="s">
        <v>1054</v>
      </c>
      <c r="B1199" s="209">
        <v>156684611</v>
      </c>
      <c r="C1199" s="209">
        <v>42168570</v>
      </c>
      <c r="D1199" s="209">
        <v>17604642</v>
      </c>
      <c r="E1199" s="209">
        <v>23238308</v>
      </c>
      <c r="F1199" s="209">
        <v>34869396</v>
      </c>
      <c r="G1199" s="209">
        <v>6742835</v>
      </c>
      <c r="H1199" s="243">
        <v>281308362</v>
      </c>
      <c r="I1199" s="136"/>
      <c r="J1199" s="197" t="s">
        <v>554</v>
      </c>
      <c r="K1199" s="217">
        <v>6872299</v>
      </c>
      <c r="L1199" s="217">
        <v>2152244</v>
      </c>
      <c r="M1199" s="217">
        <v>747387</v>
      </c>
      <c r="N1199" s="217">
        <v>1244507</v>
      </c>
      <c r="O1199" s="217">
        <v>1710924</v>
      </c>
      <c r="P1199" s="217">
        <v>385555</v>
      </c>
      <c r="Q1199" s="244">
        <v>13112916</v>
      </c>
      <c r="R1199" s="136"/>
      <c r="S1199" s="136"/>
      <c r="T1199" s="136"/>
      <c r="U1199" s="136"/>
      <c r="V1199" s="136"/>
      <c r="W1199" s="136"/>
      <c r="X1199" s="136"/>
      <c r="Y1199" s="136"/>
      <c r="Z1199" s="136"/>
      <c r="AA1199" s="136"/>
      <c r="AB1199" s="136"/>
      <c r="AC1199" s="136"/>
      <c r="AD1199" s="136"/>
      <c r="AE1199" s="136"/>
      <c r="AF1199" s="136"/>
      <c r="AG1199" s="136"/>
      <c r="AH1199" s="136"/>
      <c r="AI1199" s="136"/>
      <c r="AJ1199" s="136"/>
      <c r="AK1199" s="136"/>
      <c r="AL1199" s="136"/>
      <c r="AM1199" s="136"/>
      <c r="AN1199" s="136"/>
      <c r="AO1199" s="136"/>
      <c r="AP1199" s="136"/>
      <c r="AQ1199" s="136"/>
      <c r="AR1199" s="136"/>
      <c r="AS1199" s="136"/>
      <c r="AT1199" s="136"/>
      <c r="AU1199" s="136"/>
      <c r="AV1199" s="136"/>
      <c r="AW1199" s="136"/>
      <c r="AX1199" s="136"/>
      <c r="AY1199" s="136"/>
      <c r="AZ1199" s="136"/>
      <c r="BA1199" s="136"/>
      <c r="BB1199" s="136"/>
      <c r="BC1199" s="136"/>
      <c r="BD1199" s="136"/>
      <c r="BE1199" s="136"/>
      <c r="BF1199" s="136"/>
      <c r="BG1199" s="136"/>
      <c r="BH1199" s="136"/>
      <c r="BI1199" s="136"/>
      <c r="BJ1199" s="136"/>
      <c r="BK1199" s="136"/>
      <c r="BL1199" s="136"/>
      <c r="BM1199" s="136"/>
      <c r="BN1199" s="136"/>
      <c r="BO1199" s="136"/>
      <c r="BP1199" s="136"/>
      <c r="BQ1199" s="136"/>
      <c r="BR1199" s="136"/>
      <c r="BS1199" s="136"/>
      <c r="BT1199" s="136"/>
      <c r="BU1199" s="136"/>
      <c r="BV1199" s="136"/>
      <c r="BW1199" s="136"/>
      <c r="BX1199" s="136"/>
      <c r="BY1199" s="136"/>
      <c r="BZ1199" s="136"/>
      <c r="CA1199" s="136"/>
      <c r="CB1199" s="136"/>
      <c r="CC1199" s="136"/>
      <c r="CD1199" s="136"/>
      <c r="CE1199" s="136"/>
      <c r="CF1199" s="136"/>
      <c r="CG1199" s="136"/>
      <c r="CH1199" s="136"/>
      <c r="CI1199" s="136"/>
      <c r="CJ1199" s="136"/>
      <c r="CK1199" s="136"/>
      <c r="CL1199" s="136"/>
      <c r="CM1199" s="136"/>
      <c r="CN1199" s="136"/>
      <c r="CO1199" s="136"/>
      <c r="CP1199" s="136"/>
      <c r="CQ1199" s="136"/>
      <c r="CR1199" s="136"/>
      <c r="CS1199" s="136"/>
      <c r="CT1199" s="136"/>
      <c r="CU1199" s="136"/>
      <c r="CV1199" s="136"/>
      <c r="CW1199" s="136"/>
      <c r="CX1199" s="136"/>
      <c r="CY1199" s="136"/>
      <c r="CZ1199" s="136"/>
      <c r="DA1199" s="136"/>
      <c r="DB1199" s="136"/>
      <c r="DC1199" s="136"/>
      <c r="DD1199" s="136"/>
      <c r="DE1199" s="136"/>
      <c r="DF1199" s="136"/>
      <c r="DG1199" s="136"/>
      <c r="DH1199" s="136"/>
      <c r="DI1199" s="136"/>
      <c r="DJ1199" s="136"/>
      <c r="DK1199" s="136"/>
      <c r="DL1199" s="136"/>
      <c r="DM1199" s="136"/>
      <c r="DN1199" s="136"/>
      <c r="DO1199" s="136"/>
      <c r="DP1199" s="136"/>
      <c r="DQ1199" s="136"/>
      <c r="DR1199" s="136"/>
      <c r="DS1199" s="136"/>
      <c r="DT1199" s="136"/>
      <c r="DU1199" s="136"/>
      <c r="DV1199" s="136"/>
      <c r="DW1199" s="136"/>
      <c r="DX1199" s="136"/>
      <c r="DY1199" s="136"/>
      <c r="DZ1199" s="136"/>
      <c r="EA1199" s="136"/>
      <c r="EB1199" s="136"/>
      <c r="EC1199" s="136"/>
      <c r="ED1199" s="136"/>
      <c r="EE1199" s="136"/>
      <c r="EF1199" s="136"/>
      <c r="EG1199" s="136"/>
      <c r="EH1199" s="136"/>
      <c r="EI1199" s="136"/>
      <c r="EJ1199" s="136"/>
      <c r="EK1199" s="136"/>
      <c r="EL1199" s="136"/>
      <c r="EM1199" s="136"/>
      <c r="EN1199" s="136"/>
      <c r="EO1199" s="136"/>
      <c r="EP1199" s="136"/>
      <c r="EQ1199" s="136"/>
      <c r="ER1199" s="136"/>
      <c r="ES1199" s="136"/>
      <c r="ET1199" s="136"/>
      <c r="EU1199" s="136"/>
      <c r="EV1199" s="136"/>
      <c r="EW1199" s="136"/>
      <c r="EX1199" s="136"/>
      <c r="EY1199" s="136"/>
      <c r="EZ1199" s="136"/>
      <c r="FA1199" s="136"/>
      <c r="FB1199" s="136"/>
      <c r="FC1199" s="136"/>
      <c r="FD1199" s="136"/>
      <c r="FE1199" s="136"/>
      <c r="FF1199" s="136"/>
      <c r="FG1199" s="136"/>
      <c r="FH1199" s="136"/>
      <c r="FI1199" s="136"/>
      <c r="FJ1199" s="136"/>
      <c r="FK1199" s="136"/>
      <c r="FL1199" s="136"/>
      <c r="FM1199" s="136"/>
      <c r="FN1199" s="136"/>
      <c r="FO1199" s="136"/>
      <c r="FP1199" s="136"/>
      <c r="FQ1199" s="136"/>
      <c r="FR1199" s="136"/>
      <c r="FS1199" s="136"/>
      <c r="FT1199" s="136"/>
      <c r="FU1199" s="136"/>
      <c r="FV1199" s="136"/>
      <c r="FW1199" s="136"/>
      <c r="FX1199" s="136"/>
      <c r="FY1199" s="136"/>
      <c r="FZ1199" s="136"/>
      <c r="GA1199" s="136"/>
      <c r="GB1199" s="136"/>
      <c r="GC1199" s="136"/>
      <c r="GD1199" s="136"/>
      <c r="GE1199" s="136"/>
      <c r="GF1199" s="136"/>
      <c r="GG1199" s="136"/>
      <c r="GH1199" s="136"/>
      <c r="GI1199" s="136"/>
      <c r="GJ1199" s="136"/>
      <c r="GK1199" s="136"/>
      <c r="GL1199" s="136"/>
      <c r="GM1199" s="136"/>
      <c r="GN1199" s="136"/>
      <c r="GO1199" s="136"/>
      <c r="GP1199" s="136"/>
      <c r="GQ1199" s="136"/>
      <c r="GR1199" s="136"/>
      <c r="GS1199" s="136"/>
      <c r="GT1199" s="136"/>
      <c r="GU1199" s="136"/>
      <c r="GV1199" s="136"/>
      <c r="GW1199" s="136"/>
      <c r="GX1199" s="136"/>
      <c r="GY1199" s="136"/>
      <c r="GZ1199" s="136"/>
      <c r="HA1199" s="136"/>
      <c r="HB1199" s="136"/>
      <c r="HC1199" s="136"/>
      <c r="HD1199" s="136"/>
      <c r="HE1199" s="136"/>
      <c r="HF1199" s="136"/>
      <c r="HG1199" s="136"/>
      <c r="HH1199" s="136"/>
      <c r="HI1199" s="136"/>
      <c r="HJ1199" s="136"/>
      <c r="HK1199" s="136"/>
      <c r="HL1199" s="136"/>
      <c r="HM1199" s="136"/>
      <c r="HN1199" s="136"/>
      <c r="HO1199" s="136"/>
      <c r="HP1199" s="136"/>
      <c r="HQ1199" s="136"/>
      <c r="HR1199" s="136"/>
      <c r="HS1199" s="136"/>
      <c r="HT1199" s="136"/>
      <c r="HU1199" s="136"/>
      <c r="HV1199" s="136"/>
      <c r="HW1199" s="136"/>
      <c r="HX1199" s="136"/>
      <c r="HY1199" s="136"/>
      <c r="HZ1199" s="136"/>
      <c r="IA1199" s="136"/>
      <c r="IB1199" s="136"/>
      <c r="IC1199" s="136"/>
      <c r="ID1199" s="136"/>
      <c r="IE1199" s="136"/>
      <c r="IF1199" s="136"/>
      <c r="IG1199" s="136"/>
    </row>
    <row r="1200" spans="1:241" ht="15" customHeight="1" x14ac:dyDescent="0.25">
      <c r="A1200" s="215" t="s">
        <v>1055</v>
      </c>
      <c r="B1200" s="208">
        <v>7834230.5499999998</v>
      </c>
      <c r="C1200" s="208">
        <v>2108428.5</v>
      </c>
      <c r="D1200" s="208">
        <v>880232.1</v>
      </c>
      <c r="E1200" s="208">
        <v>1161915.3999999999</v>
      </c>
      <c r="F1200" s="208">
        <v>1743469.8</v>
      </c>
      <c r="G1200" s="208">
        <v>337141.75</v>
      </c>
      <c r="H1200" s="208">
        <v>14065418.1</v>
      </c>
      <c r="I1200" s="136"/>
      <c r="J1200" s="197" t="s">
        <v>733</v>
      </c>
      <c r="K1200" s="217">
        <v>9041735</v>
      </c>
      <c r="L1200" s="217">
        <v>2546835</v>
      </c>
      <c r="M1200" s="217">
        <v>1034881</v>
      </c>
      <c r="N1200" s="217">
        <v>1094029</v>
      </c>
      <c r="O1200" s="217">
        <v>1712985</v>
      </c>
      <c r="P1200" s="217">
        <v>369127</v>
      </c>
      <c r="Q1200" s="244">
        <v>15799592</v>
      </c>
      <c r="R1200" s="136"/>
      <c r="S1200" s="136"/>
      <c r="T1200" s="136"/>
      <c r="U1200" s="136"/>
      <c r="V1200" s="136"/>
      <c r="W1200" s="136"/>
      <c r="X1200" s="136"/>
      <c r="Y1200" s="136"/>
      <c r="Z1200" s="136"/>
      <c r="AA1200" s="136"/>
      <c r="AB1200" s="136"/>
      <c r="AC1200" s="136"/>
      <c r="AD1200" s="136"/>
      <c r="AE1200" s="136"/>
      <c r="AF1200" s="136"/>
      <c r="AG1200" s="136"/>
      <c r="AH1200" s="136"/>
      <c r="AI1200" s="136"/>
      <c r="AJ1200" s="136"/>
      <c r="AK1200" s="136"/>
      <c r="AL1200" s="136"/>
      <c r="AM1200" s="136"/>
      <c r="AN1200" s="136"/>
      <c r="AO1200" s="136"/>
      <c r="AP1200" s="136"/>
      <c r="AQ1200" s="136"/>
      <c r="AR1200" s="136"/>
      <c r="AS1200" s="136"/>
      <c r="AT1200" s="136"/>
      <c r="AU1200" s="136"/>
      <c r="AV1200" s="136"/>
      <c r="AW1200" s="136"/>
      <c r="AX1200" s="136"/>
      <c r="AY1200" s="136"/>
      <c r="AZ1200" s="136"/>
      <c r="BA1200" s="136"/>
      <c r="BB1200" s="136"/>
      <c r="BC1200" s="136"/>
      <c r="BD1200" s="136"/>
      <c r="BE1200" s="136"/>
      <c r="BF1200" s="136"/>
      <c r="BG1200" s="136"/>
      <c r="BH1200" s="136"/>
      <c r="BI1200" s="136"/>
      <c r="BJ1200" s="136"/>
      <c r="BK1200" s="136"/>
      <c r="BL1200" s="136"/>
      <c r="BM1200" s="136"/>
      <c r="BN1200" s="136"/>
      <c r="BO1200" s="136"/>
      <c r="BP1200" s="136"/>
      <c r="BQ1200" s="136"/>
      <c r="BR1200" s="136"/>
      <c r="BS1200" s="136"/>
      <c r="BT1200" s="136"/>
      <c r="BU1200" s="136"/>
      <c r="BV1200" s="136"/>
      <c r="BW1200" s="136"/>
      <c r="BX1200" s="136"/>
      <c r="BY1200" s="136"/>
      <c r="BZ1200" s="136"/>
      <c r="CA1200" s="136"/>
      <c r="CB1200" s="136"/>
      <c r="CC1200" s="136"/>
      <c r="CD1200" s="136"/>
      <c r="CE1200" s="136"/>
      <c r="CF1200" s="136"/>
      <c r="CG1200" s="136"/>
      <c r="CH1200" s="136"/>
      <c r="CI1200" s="136"/>
      <c r="CJ1200" s="136"/>
      <c r="CK1200" s="136"/>
      <c r="CL1200" s="136"/>
      <c r="CM1200" s="136"/>
      <c r="CN1200" s="136"/>
      <c r="CO1200" s="136"/>
      <c r="CP1200" s="136"/>
      <c r="CQ1200" s="136"/>
      <c r="CR1200" s="136"/>
      <c r="CS1200" s="136"/>
      <c r="CT1200" s="136"/>
      <c r="CU1200" s="136"/>
      <c r="CV1200" s="136"/>
      <c r="CW1200" s="136"/>
      <c r="CX1200" s="136"/>
      <c r="CY1200" s="136"/>
      <c r="CZ1200" s="136"/>
      <c r="DA1200" s="136"/>
      <c r="DB1200" s="136"/>
      <c r="DC1200" s="136"/>
      <c r="DD1200" s="136"/>
      <c r="DE1200" s="136"/>
      <c r="DF1200" s="136"/>
      <c r="DG1200" s="136"/>
      <c r="DH1200" s="136"/>
      <c r="DI1200" s="136"/>
      <c r="DJ1200" s="136"/>
      <c r="DK1200" s="136"/>
      <c r="DL1200" s="136"/>
      <c r="DM1200" s="136"/>
      <c r="DN1200" s="136"/>
      <c r="DO1200" s="136"/>
      <c r="DP1200" s="136"/>
      <c r="DQ1200" s="136"/>
      <c r="DR1200" s="136"/>
      <c r="DS1200" s="136"/>
      <c r="DT1200" s="136"/>
      <c r="DU1200" s="136"/>
      <c r="DV1200" s="136"/>
      <c r="DW1200" s="136"/>
      <c r="DX1200" s="136"/>
      <c r="DY1200" s="136"/>
      <c r="DZ1200" s="136"/>
      <c r="EA1200" s="136"/>
      <c r="EB1200" s="136"/>
      <c r="EC1200" s="136"/>
      <c r="ED1200" s="136"/>
      <c r="EE1200" s="136"/>
      <c r="EF1200" s="136"/>
      <c r="EG1200" s="136"/>
      <c r="EH1200" s="136"/>
      <c r="EI1200" s="136"/>
      <c r="EJ1200" s="136"/>
      <c r="EK1200" s="136"/>
      <c r="EL1200" s="136"/>
      <c r="EM1200" s="136"/>
      <c r="EN1200" s="136"/>
      <c r="EO1200" s="136"/>
      <c r="EP1200" s="136"/>
      <c r="EQ1200" s="136"/>
      <c r="ER1200" s="136"/>
      <c r="ES1200" s="136"/>
      <c r="ET1200" s="136"/>
      <c r="EU1200" s="136"/>
      <c r="EV1200" s="136"/>
      <c r="EW1200" s="136"/>
      <c r="EX1200" s="136"/>
      <c r="EY1200" s="136"/>
      <c r="EZ1200" s="136"/>
      <c r="FA1200" s="136"/>
      <c r="FB1200" s="136"/>
      <c r="FC1200" s="136"/>
      <c r="FD1200" s="136"/>
      <c r="FE1200" s="136"/>
      <c r="FF1200" s="136"/>
      <c r="FG1200" s="136"/>
      <c r="FH1200" s="136"/>
      <c r="FI1200" s="136"/>
      <c r="FJ1200" s="136"/>
      <c r="FK1200" s="136"/>
      <c r="FL1200" s="136"/>
      <c r="FM1200" s="136"/>
      <c r="FN1200" s="136"/>
      <c r="FO1200" s="136"/>
      <c r="FP1200" s="136"/>
      <c r="FQ1200" s="136"/>
      <c r="FR1200" s="136"/>
      <c r="FS1200" s="136"/>
      <c r="FT1200" s="136"/>
      <c r="FU1200" s="136"/>
      <c r="FV1200" s="136"/>
      <c r="FW1200" s="136"/>
      <c r="FX1200" s="136"/>
      <c r="FY1200" s="136"/>
      <c r="FZ1200" s="136"/>
      <c r="GA1200" s="136"/>
      <c r="GB1200" s="136"/>
      <c r="GC1200" s="136"/>
      <c r="GD1200" s="136"/>
      <c r="GE1200" s="136"/>
      <c r="GF1200" s="136"/>
      <c r="GG1200" s="136"/>
      <c r="GH1200" s="136"/>
      <c r="GI1200" s="136"/>
      <c r="GJ1200" s="136"/>
      <c r="GK1200" s="136"/>
      <c r="GL1200" s="136"/>
      <c r="GM1200" s="136"/>
      <c r="GN1200" s="136"/>
      <c r="GO1200" s="136"/>
      <c r="GP1200" s="136"/>
      <c r="GQ1200" s="136"/>
      <c r="GR1200" s="136"/>
      <c r="GS1200" s="136"/>
      <c r="GT1200" s="136"/>
      <c r="GU1200" s="136"/>
      <c r="GV1200" s="136"/>
      <c r="GW1200" s="136"/>
      <c r="GX1200" s="136"/>
      <c r="GY1200" s="136"/>
      <c r="GZ1200" s="136"/>
      <c r="HA1200" s="136"/>
      <c r="HB1200" s="136"/>
      <c r="HC1200" s="136"/>
      <c r="HD1200" s="136"/>
      <c r="HE1200" s="136"/>
      <c r="HF1200" s="136"/>
      <c r="HG1200" s="136"/>
      <c r="HH1200" s="136"/>
      <c r="HI1200" s="136"/>
      <c r="HJ1200" s="136"/>
      <c r="HK1200" s="136"/>
      <c r="HL1200" s="136"/>
      <c r="HM1200" s="136"/>
      <c r="HN1200" s="136"/>
      <c r="HO1200" s="136"/>
      <c r="HP1200" s="136"/>
      <c r="HQ1200" s="136"/>
      <c r="HR1200" s="136"/>
      <c r="HS1200" s="136"/>
      <c r="HT1200" s="136"/>
      <c r="HU1200" s="136"/>
      <c r="HV1200" s="136"/>
      <c r="HW1200" s="136"/>
      <c r="HX1200" s="136"/>
      <c r="HY1200" s="136"/>
      <c r="HZ1200" s="136"/>
      <c r="IA1200" s="136"/>
      <c r="IB1200" s="136"/>
      <c r="IC1200" s="136"/>
      <c r="ID1200" s="136"/>
      <c r="IE1200" s="136"/>
      <c r="IF1200" s="136"/>
      <c r="IG1200" s="136"/>
    </row>
    <row r="1201" spans="1:241" ht="15" customHeight="1" x14ac:dyDescent="0.25">
      <c r="C1201" s="135"/>
      <c r="D1201" s="135"/>
      <c r="E1201" s="135"/>
      <c r="F1201" s="135"/>
      <c r="G1201" s="135"/>
      <c r="H1201" s="135"/>
      <c r="I1201" s="136"/>
      <c r="J1201" s="218" t="s">
        <v>1056</v>
      </c>
      <c r="K1201" s="199">
        <v>130467987</v>
      </c>
      <c r="L1201" s="199">
        <v>55917100</v>
      </c>
      <c r="M1201" s="199">
        <v>16115178</v>
      </c>
      <c r="N1201" s="199">
        <v>31108409</v>
      </c>
      <c r="O1201" s="199">
        <v>40371499</v>
      </c>
      <c r="P1201" s="199">
        <v>8391085</v>
      </c>
      <c r="Q1201" s="240">
        <v>282371258</v>
      </c>
      <c r="R1201" s="136"/>
      <c r="S1201" s="136"/>
      <c r="T1201" s="136"/>
      <c r="U1201" s="136"/>
      <c r="V1201" s="136"/>
      <c r="W1201" s="136"/>
      <c r="X1201" s="136"/>
      <c r="Y1201" s="136"/>
      <c r="Z1201" s="136"/>
      <c r="AA1201" s="136"/>
      <c r="AB1201" s="136"/>
      <c r="AC1201" s="136"/>
      <c r="AD1201" s="136"/>
      <c r="AE1201" s="136"/>
      <c r="AF1201" s="136"/>
      <c r="AG1201" s="136"/>
      <c r="AH1201" s="136"/>
      <c r="AI1201" s="136"/>
      <c r="AJ1201" s="136"/>
      <c r="AK1201" s="136"/>
      <c r="AL1201" s="136"/>
      <c r="AM1201" s="136"/>
      <c r="AN1201" s="136"/>
      <c r="AO1201" s="136"/>
      <c r="AP1201" s="136"/>
      <c r="AQ1201" s="136"/>
      <c r="AR1201" s="136"/>
      <c r="AS1201" s="136"/>
      <c r="AT1201" s="136"/>
      <c r="AU1201" s="136"/>
      <c r="AV1201" s="136"/>
      <c r="AW1201" s="136"/>
      <c r="AX1201" s="136"/>
      <c r="AY1201" s="136"/>
      <c r="AZ1201" s="136"/>
      <c r="BA1201" s="136"/>
      <c r="BB1201" s="136"/>
      <c r="BC1201" s="136"/>
      <c r="BD1201" s="136"/>
      <c r="BE1201" s="136"/>
      <c r="BF1201" s="136"/>
      <c r="BG1201" s="136"/>
      <c r="BH1201" s="136"/>
      <c r="BI1201" s="136"/>
      <c r="BJ1201" s="136"/>
      <c r="BK1201" s="136"/>
      <c r="BL1201" s="136"/>
      <c r="BM1201" s="136"/>
      <c r="BN1201" s="136"/>
      <c r="BO1201" s="136"/>
      <c r="BP1201" s="136"/>
      <c r="BQ1201" s="136"/>
      <c r="BR1201" s="136"/>
      <c r="BS1201" s="136"/>
      <c r="BT1201" s="136"/>
      <c r="BU1201" s="136"/>
      <c r="BV1201" s="136"/>
      <c r="BW1201" s="136"/>
      <c r="BX1201" s="136"/>
      <c r="BY1201" s="136"/>
      <c r="BZ1201" s="136"/>
      <c r="CA1201" s="136"/>
      <c r="CB1201" s="136"/>
      <c r="CC1201" s="136"/>
      <c r="CD1201" s="136"/>
      <c r="CE1201" s="136"/>
      <c r="CF1201" s="136"/>
      <c r="CG1201" s="136"/>
      <c r="CH1201" s="136"/>
      <c r="CI1201" s="136"/>
      <c r="CJ1201" s="136"/>
      <c r="CK1201" s="136"/>
      <c r="CL1201" s="136"/>
      <c r="CM1201" s="136"/>
      <c r="CN1201" s="136"/>
      <c r="CO1201" s="136"/>
      <c r="CP1201" s="136"/>
      <c r="CQ1201" s="136"/>
      <c r="CR1201" s="136"/>
      <c r="CS1201" s="136"/>
      <c r="CT1201" s="136"/>
      <c r="CU1201" s="136"/>
      <c r="CV1201" s="136"/>
      <c r="CW1201" s="136"/>
      <c r="CX1201" s="136"/>
      <c r="CY1201" s="136"/>
      <c r="CZ1201" s="136"/>
      <c r="DA1201" s="136"/>
      <c r="DB1201" s="136"/>
      <c r="DC1201" s="136"/>
      <c r="DD1201" s="136"/>
      <c r="DE1201" s="136"/>
      <c r="DF1201" s="136"/>
      <c r="DG1201" s="136"/>
      <c r="DH1201" s="136"/>
      <c r="DI1201" s="136"/>
      <c r="DJ1201" s="136"/>
      <c r="DK1201" s="136"/>
      <c r="DL1201" s="136"/>
      <c r="DM1201" s="136"/>
      <c r="DN1201" s="136"/>
      <c r="DO1201" s="136"/>
      <c r="DP1201" s="136"/>
      <c r="DQ1201" s="136"/>
      <c r="DR1201" s="136"/>
      <c r="DS1201" s="136"/>
      <c r="DT1201" s="136"/>
      <c r="DU1201" s="136"/>
      <c r="DV1201" s="136"/>
      <c r="DW1201" s="136"/>
      <c r="DX1201" s="136"/>
      <c r="DY1201" s="136"/>
      <c r="DZ1201" s="136"/>
      <c r="EA1201" s="136"/>
      <c r="EB1201" s="136"/>
      <c r="EC1201" s="136"/>
      <c r="ED1201" s="136"/>
      <c r="EE1201" s="136"/>
      <c r="EF1201" s="136"/>
      <c r="EG1201" s="136"/>
      <c r="EH1201" s="136"/>
      <c r="EI1201" s="136"/>
      <c r="EJ1201" s="136"/>
      <c r="EK1201" s="136"/>
      <c r="EL1201" s="136"/>
      <c r="EM1201" s="136"/>
      <c r="EN1201" s="136"/>
      <c r="EO1201" s="136"/>
      <c r="EP1201" s="136"/>
      <c r="EQ1201" s="136"/>
      <c r="ER1201" s="136"/>
      <c r="ES1201" s="136"/>
      <c r="ET1201" s="136"/>
      <c r="EU1201" s="136"/>
      <c r="EV1201" s="136"/>
      <c r="EW1201" s="136"/>
      <c r="EX1201" s="136"/>
      <c r="EY1201" s="136"/>
      <c r="EZ1201" s="136"/>
      <c r="FA1201" s="136"/>
      <c r="FB1201" s="136"/>
      <c r="FC1201" s="136"/>
      <c r="FD1201" s="136"/>
      <c r="FE1201" s="136"/>
      <c r="FF1201" s="136"/>
      <c r="FG1201" s="136"/>
      <c r="FH1201" s="136"/>
      <c r="FI1201" s="136"/>
      <c r="FJ1201" s="136"/>
      <c r="FK1201" s="136"/>
      <c r="FL1201" s="136"/>
      <c r="FM1201" s="136"/>
      <c r="FN1201" s="136"/>
      <c r="FO1201" s="136"/>
      <c r="FP1201" s="136"/>
      <c r="FQ1201" s="136"/>
      <c r="FR1201" s="136"/>
      <c r="FS1201" s="136"/>
      <c r="FT1201" s="136"/>
      <c r="FU1201" s="136"/>
      <c r="FV1201" s="136"/>
      <c r="FW1201" s="136"/>
      <c r="FX1201" s="136"/>
      <c r="FY1201" s="136"/>
      <c r="FZ1201" s="136"/>
      <c r="GA1201" s="136"/>
      <c r="GB1201" s="136"/>
      <c r="GC1201" s="136"/>
      <c r="GD1201" s="136"/>
      <c r="GE1201" s="136"/>
      <c r="GF1201" s="136"/>
      <c r="GG1201" s="136"/>
      <c r="GH1201" s="136"/>
      <c r="GI1201" s="136"/>
      <c r="GJ1201" s="136"/>
      <c r="GK1201" s="136"/>
      <c r="GL1201" s="136"/>
      <c r="GM1201" s="136"/>
      <c r="GN1201" s="136"/>
      <c r="GO1201" s="136"/>
      <c r="GP1201" s="136"/>
      <c r="GQ1201" s="136"/>
      <c r="GR1201" s="136"/>
      <c r="GS1201" s="136"/>
      <c r="GT1201" s="136"/>
      <c r="GU1201" s="136"/>
      <c r="GV1201" s="136"/>
      <c r="GW1201" s="136"/>
      <c r="GX1201" s="136"/>
      <c r="GY1201" s="136"/>
      <c r="GZ1201" s="136"/>
      <c r="HA1201" s="136"/>
      <c r="HB1201" s="136"/>
      <c r="HC1201" s="136"/>
      <c r="HD1201" s="136"/>
      <c r="HE1201" s="136"/>
      <c r="HF1201" s="136"/>
      <c r="HG1201" s="136"/>
      <c r="HH1201" s="136"/>
      <c r="HI1201" s="136"/>
      <c r="HJ1201" s="136"/>
      <c r="HK1201" s="136"/>
      <c r="HL1201" s="136"/>
      <c r="HM1201" s="136"/>
      <c r="HN1201" s="136"/>
      <c r="HO1201" s="136"/>
      <c r="HP1201" s="136"/>
      <c r="HQ1201" s="136"/>
      <c r="HR1201" s="136"/>
      <c r="HS1201" s="136"/>
      <c r="HT1201" s="136"/>
      <c r="HU1201" s="136"/>
      <c r="HV1201" s="136"/>
      <c r="HW1201" s="136"/>
      <c r="HX1201" s="136"/>
      <c r="HY1201" s="136"/>
      <c r="HZ1201" s="136"/>
      <c r="IA1201" s="136"/>
      <c r="IB1201" s="136"/>
      <c r="IC1201" s="136"/>
      <c r="ID1201" s="136"/>
      <c r="IE1201" s="136"/>
      <c r="IF1201" s="136"/>
      <c r="IG1201" s="136"/>
    </row>
    <row r="1202" spans="1:241" ht="15" customHeight="1" x14ac:dyDescent="0.25">
      <c r="I1202" s="136"/>
      <c r="J1202" s="219" t="s">
        <v>1057</v>
      </c>
      <c r="K1202" s="208">
        <v>5930363.0454545459</v>
      </c>
      <c r="L1202" s="208">
        <v>2541686.3636363638</v>
      </c>
      <c r="M1202" s="208">
        <v>732508.09090909094</v>
      </c>
      <c r="N1202" s="208">
        <v>1414018.5909090908</v>
      </c>
      <c r="O1202" s="208">
        <v>1835068.1363636365</v>
      </c>
      <c r="P1202" s="208">
        <v>381412.95454545453</v>
      </c>
      <c r="Q1202" s="208">
        <v>12835057.181818182</v>
      </c>
      <c r="R1202" s="136"/>
      <c r="S1202" s="136"/>
      <c r="T1202" s="136"/>
      <c r="U1202" s="136"/>
      <c r="V1202" s="136"/>
      <c r="W1202" s="136"/>
      <c r="X1202" s="136"/>
      <c r="Y1202" s="136"/>
      <c r="Z1202" s="136"/>
      <c r="AA1202" s="136"/>
      <c r="AB1202" s="136"/>
      <c r="AC1202" s="136"/>
      <c r="AD1202" s="136"/>
      <c r="AE1202" s="136"/>
      <c r="AF1202" s="136"/>
      <c r="AG1202" s="136"/>
      <c r="AH1202" s="136"/>
      <c r="AI1202" s="136"/>
      <c r="AJ1202" s="136"/>
      <c r="AK1202" s="136"/>
      <c r="AL1202" s="136"/>
      <c r="AM1202" s="136"/>
      <c r="AN1202" s="136"/>
      <c r="AO1202" s="136"/>
      <c r="AP1202" s="136"/>
      <c r="AQ1202" s="136"/>
      <c r="AR1202" s="136"/>
      <c r="AS1202" s="136"/>
      <c r="AT1202" s="136"/>
      <c r="AU1202" s="136"/>
      <c r="AV1202" s="136"/>
      <c r="AW1202" s="136"/>
      <c r="AX1202" s="136"/>
      <c r="AY1202" s="136"/>
      <c r="AZ1202" s="136"/>
      <c r="BA1202" s="136"/>
      <c r="BB1202" s="136"/>
      <c r="BC1202" s="136"/>
      <c r="BD1202" s="136"/>
      <c r="BE1202" s="136"/>
      <c r="BF1202" s="136"/>
      <c r="BG1202" s="136"/>
      <c r="BH1202" s="136"/>
      <c r="BI1202" s="136"/>
      <c r="BJ1202" s="136"/>
      <c r="BK1202" s="136"/>
      <c r="BL1202" s="136"/>
      <c r="BM1202" s="136"/>
      <c r="BN1202" s="136"/>
      <c r="BO1202" s="136"/>
      <c r="BP1202" s="136"/>
      <c r="BQ1202" s="136"/>
      <c r="BR1202" s="136"/>
      <c r="BS1202" s="136"/>
      <c r="BT1202" s="136"/>
      <c r="BU1202" s="136"/>
      <c r="BV1202" s="136"/>
      <c r="BW1202" s="136"/>
      <c r="BX1202" s="136"/>
      <c r="BY1202" s="136"/>
      <c r="BZ1202" s="136"/>
      <c r="CA1202" s="136"/>
      <c r="CB1202" s="136"/>
      <c r="CC1202" s="136"/>
      <c r="CD1202" s="136"/>
      <c r="CE1202" s="136"/>
      <c r="CF1202" s="136"/>
      <c r="CG1202" s="136"/>
      <c r="CH1202" s="136"/>
      <c r="CI1202" s="136"/>
      <c r="CJ1202" s="136"/>
      <c r="CK1202" s="136"/>
      <c r="CL1202" s="136"/>
      <c r="CM1202" s="136"/>
      <c r="CN1202" s="136"/>
      <c r="CO1202" s="136"/>
      <c r="CP1202" s="136"/>
      <c r="CQ1202" s="136"/>
      <c r="CR1202" s="136"/>
      <c r="CS1202" s="136"/>
      <c r="CT1202" s="136"/>
      <c r="CU1202" s="136"/>
      <c r="CV1202" s="136"/>
      <c r="CW1202" s="136"/>
      <c r="CX1202" s="136"/>
      <c r="CY1202" s="136"/>
      <c r="CZ1202" s="136"/>
      <c r="DA1202" s="136"/>
      <c r="DB1202" s="136"/>
      <c r="DC1202" s="136"/>
      <c r="DD1202" s="136"/>
      <c r="DE1202" s="136"/>
      <c r="DF1202" s="136"/>
      <c r="DG1202" s="136"/>
      <c r="DH1202" s="136"/>
      <c r="DI1202" s="136"/>
      <c r="DJ1202" s="136"/>
      <c r="DK1202" s="136"/>
      <c r="DL1202" s="136"/>
      <c r="DM1202" s="136"/>
      <c r="DN1202" s="136"/>
      <c r="DO1202" s="136"/>
      <c r="DP1202" s="136"/>
      <c r="DQ1202" s="136"/>
      <c r="DR1202" s="136"/>
      <c r="DS1202" s="136"/>
      <c r="DT1202" s="136"/>
      <c r="DU1202" s="136"/>
      <c r="DV1202" s="136"/>
      <c r="DW1202" s="136"/>
      <c r="DX1202" s="136"/>
      <c r="DY1202" s="136"/>
      <c r="DZ1202" s="136"/>
      <c r="EA1202" s="136"/>
      <c r="EB1202" s="136"/>
      <c r="EC1202" s="136"/>
      <c r="ED1202" s="136"/>
      <c r="EE1202" s="136"/>
      <c r="EF1202" s="136"/>
      <c r="EG1202" s="136"/>
      <c r="EH1202" s="136"/>
      <c r="EI1202" s="136"/>
      <c r="EJ1202" s="136"/>
      <c r="EK1202" s="136"/>
      <c r="EL1202" s="136"/>
      <c r="EM1202" s="136"/>
      <c r="EN1202" s="136"/>
      <c r="EO1202" s="136"/>
      <c r="EP1202" s="136"/>
      <c r="EQ1202" s="136"/>
      <c r="ER1202" s="136"/>
      <c r="ES1202" s="136"/>
      <c r="ET1202" s="136"/>
      <c r="EU1202" s="136"/>
      <c r="EV1202" s="136"/>
      <c r="EW1202" s="136"/>
      <c r="EX1202" s="136"/>
      <c r="EY1202" s="136"/>
      <c r="EZ1202" s="136"/>
      <c r="FA1202" s="136"/>
      <c r="FB1202" s="136"/>
      <c r="FC1202" s="136"/>
      <c r="FD1202" s="136"/>
      <c r="FE1202" s="136"/>
      <c r="FF1202" s="136"/>
      <c r="FG1202" s="136"/>
      <c r="FH1202" s="136"/>
      <c r="FI1202" s="136"/>
      <c r="FJ1202" s="136"/>
      <c r="FK1202" s="136"/>
      <c r="FL1202" s="136"/>
      <c r="FM1202" s="136"/>
      <c r="FN1202" s="136"/>
      <c r="FO1202" s="136"/>
      <c r="FP1202" s="136"/>
      <c r="FQ1202" s="136"/>
      <c r="FR1202" s="136"/>
      <c r="FS1202" s="136"/>
      <c r="FT1202" s="136"/>
      <c r="FU1202" s="136"/>
      <c r="FV1202" s="136"/>
      <c r="FW1202" s="136"/>
      <c r="FX1202" s="136"/>
      <c r="FY1202" s="136"/>
      <c r="FZ1202" s="136"/>
      <c r="GA1202" s="136"/>
      <c r="GB1202" s="136"/>
      <c r="GC1202" s="136"/>
      <c r="GD1202" s="136"/>
      <c r="GE1202" s="136"/>
      <c r="GF1202" s="136"/>
      <c r="GG1202" s="136"/>
      <c r="GH1202" s="136"/>
      <c r="GI1202" s="136"/>
      <c r="GJ1202" s="136"/>
      <c r="GK1202" s="136"/>
      <c r="GL1202" s="136"/>
      <c r="GM1202" s="136"/>
      <c r="GN1202" s="136"/>
      <c r="GO1202" s="136"/>
      <c r="GP1202" s="136"/>
      <c r="GQ1202" s="136"/>
      <c r="GR1202" s="136"/>
      <c r="GS1202" s="136"/>
      <c r="GT1202" s="136"/>
      <c r="GU1202" s="136"/>
      <c r="GV1202" s="136"/>
      <c r="GW1202" s="136"/>
      <c r="GX1202" s="136"/>
      <c r="GY1202" s="136"/>
      <c r="GZ1202" s="136"/>
      <c r="HA1202" s="136"/>
      <c r="HB1202" s="136"/>
      <c r="HC1202" s="136"/>
      <c r="HD1202" s="136"/>
      <c r="HE1202" s="136"/>
      <c r="HF1202" s="136"/>
      <c r="HG1202" s="136"/>
      <c r="HH1202" s="136"/>
      <c r="HI1202" s="136"/>
      <c r="HJ1202" s="136"/>
      <c r="HK1202" s="136"/>
      <c r="HL1202" s="136"/>
      <c r="HM1202" s="136"/>
      <c r="HN1202" s="136"/>
      <c r="HO1202" s="136"/>
      <c r="HP1202" s="136"/>
      <c r="HQ1202" s="136"/>
      <c r="HR1202" s="136"/>
      <c r="HS1202" s="136"/>
      <c r="HT1202" s="136"/>
      <c r="HU1202" s="136"/>
      <c r="HV1202" s="136"/>
      <c r="HW1202" s="136"/>
      <c r="HX1202" s="136"/>
      <c r="HY1202" s="136"/>
      <c r="HZ1202" s="136"/>
      <c r="IA1202" s="136"/>
      <c r="IB1202" s="136"/>
      <c r="IC1202" s="136"/>
      <c r="ID1202" s="136"/>
      <c r="IE1202" s="136"/>
      <c r="IF1202" s="136"/>
      <c r="IG1202" s="136"/>
    </row>
    <row r="1203" spans="1:241" ht="15" customHeight="1" x14ac:dyDescent="0.25">
      <c r="I1203" s="136"/>
      <c r="J1203" s="136"/>
      <c r="K1203" s="136"/>
      <c r="L1203" s="136"/>
      <c r="M1203" s="136"/>
      <c r="N1203" s="136"/>
      <c r="O1203" s="136"/>
      <c r="P1203" s="136"/>
      <c r="Q1203" s="136"/>
      <c r="R1203" s="136"/>
      <c r="S1203" s="136"/>
      <c r="T1203" s="136"/>
      <c r="U1203" s="136"/>
      <c r="V1203" s="136"/>
      <c r="W1203" s="136"/>
      <c r="X1203" s="136"/>
      <c r="Y1203" s="136"/>
      <c r="Z1203" s="136"/>
      <c r="AA1203" s="136"/>
      <c r="AB1203" s="136"/>
      <c r="AC1203" s="136"/>
      <c r="AD1203" s="136"/>
      <c r="AE1203" s="136"/>
      <c r="AF1203" s="136"/>
      <c r="AG1203" s="136"/>
      <c r="AH1203" s="136"/>
      <c r="AI1203" s="136"/>
      <c r="AJ1203" s="136"/>
      <c r="AK1203" s="136"/>
      <c r="AL1203" s="136"/>
      <c r="AM1203" s="136"/>
      <c r="AN1203" s="136"/>
      <c r="AO1203" s="136"/>
      <c r="AP1203" s="136"/>
      <c r="AQ1203" s="136"/>
      <c r="AR1203" s="136"/>
      <c r="AS1203" s="136"/>
      <c r="AT1203" s="136"/>
      <c r="AU1203" s="136"/>
      <c r="AV1203" s="136"/>
      <c r="AW1203" s="136"/>
      <c r="AX1203" s="136"/>
      <c r="AY1203" s="136"/>
      <c r="AZ1203" s="136"/>
      <c r="BA1203" s="136"/>
      <c r="BB1203" s="136"/>
      <c r="BC1203" s="136"/>
      <c r="BD1203" s="136"/>
      <c r="BE1203" s="136"/>
      <c r="BF1203" s="136"/>
      <c r="BG1203" s="136"/>
      <c r="BH1203" s="136"/>
      <c r="BI1203" s="136"/>
      <c r="BJ1203" s="136"/>
      <c r="BK1203" s="136"/>
      <c r="BL1203" s="136"/>
      <c r="BM1203" s="136"/>
      <c r="BN1203" s="136"/>
      <c r="BO1203" s="136"/>
      <c r="BP1203" s="136"/>
      <c r="BQ1203" s="136"/>
      <c r="BR1203" s="136"/>
      <c r="BS1203" s="136"/>
      <c r="BT1203" s="136"/>
      <c r="BU1203" s="136"/>
      <c r="BV1203" s="136"/>
      <c r="BW1203" s="136"/>
      <c r="BX1203" s="136"/>
      <c r="BY1203" s="136"/>
      <c r="BZ1203" s="136"/>
      <c r="CA1203" s="136"/>
      <c r="CB1203" s="136"/>
      <c r="CC1203" s="136"/>
      <c r="CD1203" s="136"/>
      <c r="CE1203" s="136"/>
      <c r="CF1203" s="136"/>
      <c r="CG1203" s="136"/>
      <c r="CH1203" s="136"/>
      <c r="CI1203" s="136"/>
      <c r="CJ1203" s="136"/>
      <c r="CK1203" s="136"/>
      <c r="CL1203" s="136"/>
      <c r="CM1203" s="136"/>
      <c r="CN1203" s="136"/>
      <c r="CO1203" s="136"/>
      <c r="CP1203" s="136"/>
      <c r="CQ1203" s="136"/>
      <c r="CR1203" s="136"/>
      <c r="CS1203" s="136"/>
      <c r="CT1203" s="136"/>
      <c r="CU1203" s="136"/>
      <c r="CV1203" s="136"/>
      <c r="CW1203" s="136"/>
      <c r="CX1203" s="136"/>
      <c r="CY1203" s="136"/>
      <c r="CZ1203" s="136"/>
      <c r="DA1203" s="136"/>
      <c r="DB1203" s="136"/>
      <c r="DC1203" s="136"/>
      <c r="DD1203" s="136"/>
      <c r="DE1203" s="136"/>
      <c r="DF1203" s="136"/>
      <c r="DG1203" s="136"/>
      <c r="DH1203" s="136"/>
      <c r="DI1203" s="136"/>
      <c r="DJ1203" s="136"/>
      <c r="DK1203" s="136"/>
      <c r="DL1203" s="136"/>
      <c r="DM1203" s="136"/>
      <c r="DN1203" s="136"/>
      <c r="DO1203" s="136"/>
      <c r="DP1203" s="136"/>
      <c r="DQ1203" s="136"/>
      <c r="DR1203" s="136"/>
      <c r="DS1203" s="136"/>
      <c r="DT1203" s="136"/>
      <c r="DU1203" s="136"/>
      <c r="DV1203" s="136"/>
      <c r="DW1203" s="136"/>
      <c r="DX1203" s="136"/>
      <c r="DY1203" s="136"/>
      <c r="DZ1203" s="136"/>
      <c r="EA1203" s="136"/>
      <c r="EB1203" s="136"/>
      <c r="EC1203" s="136"/>
      <c r="ED1203" s="136"/>
      <c r="EE1203" s="136"/>
      <c r="EF1203" s="136"/>
      <c r="EG1203" s="136"/>
      <c r="EH1203" s="136"/>
      <c r="EI1203" s="136"/>
      <c r="EJ1203" s="136"/>
      <c r="EK1203" s="136"/>
      <c r="EL1203" s="136"/>
      <c r="EM1203" s="136"/>
      <c r="EN1203" s="136"/>
      <c r="EO1203" s="136"/>
      <c r="EP1203" s="136"/>
      <c r="EQ1203" s="136"/>
      <c r="ER1203" s="136"/>
      <c r="ES1203" s="136"/>
      <c r="ET1203" s="136"/>
      <c r="EU1203" s="136"/>
      <c r="EV1203" s="136"/>
      <c r="EW1203" s="136"/>
      <c r="EX1203" s="136"/>
      <c r="EY1203" s="136"/>
      <c r="EZ1203" s="136"/>
      <c r="FA1203" s="136"/>
      <c r="FB1203" s="136"/>
      <c r="FC1203" s="136"/>
      <c r="FD1203" s="136"/>
      <c r="FE1203" s="136"/>
      <c r="FF1203" s="136"/>
      <c r="FG1203" s="136"/>
      <c r="FH1203" s="136"/>
      <c r="FI1203" s="136"/>
      <c r="FJ1203" s="136"/>
      <c r="FK1203" s="136"/>
      <c r="FL1203" s="136"/>
      <c r="FM1203" s="136"/>
      <c r="FN1203" s="136"/>
      <c r="FO1203" s="136"/>
      <c r="FP1203" s="136"/>
      <c r="FQ1203" s="136"/>
      <c r="FR1203" s="136"/>
      <c r="FS1203" s="136"/>
      <c r="FT1203" s="136"/>
      <c r="FU1203" s="136"/>
      <c r="FV1203" s="136"/>
      <c r="FW1203" s="136"/>
      <c r="FX1203" s="136"/>
      <c r="FY1203" s="136"/>
      <c r="FZ1203" s="136"/>
      <c r="GA1203" s="136"/>
      <c r="GB1203" s="136"/>
      <c r="GC1203" s="136"/>
      <c r="GD1203" s="136"/>
      <c r="GE1203" s="136"/>
      <c r="GF1203" s="136"/>
      <c r="GG1203" s="136"/>
      <c r="GH1203" s="136"/>
      <c r="GI1203" s="136"/>
      <c r="GJ1203" s="136"/>
      <c r="GK1203" s="136"/>
      <c r="GL1203" s="136"/>
      <c r="GM1203" s="136"/>
      <c r="GN1203" s="136"/>
      <c r="GO1203" s="136"/>
      <c r="GP1203" s="136"/>
      <c r="GQ1203" s="136"/>
      <c r="GR1203" s="136"/>
      <c r="GS1203" s="136"/>
      <c r="GT1203" s="136"/>
      <c r="GU1203" s="136"/>
      <c r="GV1203" s="136"/>
      <c r="GW1203" s="136"/>
      <c r="GX1203" s="136"/>
      <c r="GY1203" s="136"/>
      <c r="GZ1203" s="136"/>
      <c r="HA1203" s="136"/>
      <c r="HB1203" s="136"/>
      <c r="HC1203" s="136"/>
      <c r="HD1203" s="136"/>
      <c r="HE1203" s="136"/>
      <c r="HF1203" s="136"/>
      <c r="HG1203" s="136"/>
      <c r="HH1203" s="136"/>
      <c r="HI1203" s="136"/>
      <c r="HJ1203" s="136"/>
      <c r="HK1203" s="136"/>
      <c r="HL1203" s="136"/>
      <c r="HM1203" s="136"/>
      <c r="HN1203" s="136"/>
      <c r="HO1203" s="136"/>
      <c r="HP1203" s="136"/>
      <c r="HQ1203" s="136"/>
      <c r="HR1203" s="136"/>
      <c r="HS1203" s="136"/>
      <c r="HT1203" s="136"/>
      <c r="HU1203" s="136"/>
      <c r="HV1203" s="136"/>
      <c r="HW1203" s="136"/>
      <c r="HX1203" s="136"/>
      <c r="HY1203" s="136"/>
      <c r="HZ1203" s="136"/>
      <c r="IA1203" s="136"/>
      <c r="IB1203" s="136"/>
      <c r="IC1203" s="136"/>
      <c r="ID1203" s="136"/>
      <c r="IE1203" s="136"/>
      <c r="IF1203" s="136"/>
      <c r="IG1203" s="136"/>
    </row>
    <row r="1204" spans="1:241" ht="15" customHeight="1" x14ac:dyDescent="0.25">
      <c r="A1204" s="197" t="s">
        <v>512</v>
      </c>
      <c r="B1204" s="205">
        <v>6166331</v>
      </c>
      <c r="C1204" s="205">
        <v>2126939</v>
      </c>
      <c r="D1204" s="205">
        <v>819225</v>
      </c>
      <c r="E1204" s="205">
        <v>1222959</v>
      </c>
      <c r="F1204" s="205">
        <v>1448541</v>
      </c>
      <c r="G1204" s="205">
        <v>350714</v>
      </c>
      <c r="H1204" s="242">
        <v>12134709</v>
      </c>
      <c r="I1204" s="136"/>
      <c r="J1204" s="197" t="s">
        <v>556</v>
      </c>
      <c r="K1204" s="220">
        <v>4815200</v>
      </c>
      <c r="L1204" s="220">
        <v>2351418</v>
      </c>
      <c r="M1204" s="220">
        <v>577750</v>
      </c>
      <c r="N1204" s="220">
        <v>1016885</v>
      </c>
      <c r="O1204" s="220">
        <v>1856009</v>
      </c>
      <c r="P1204" s="220">
        <v>276530</v>
      </c>
      <c r="Q1204" s="244">
        <v>10893792</v>
      </c>
      <c r="R1204" s="136"/>
      <c r="S1204" s="136"/>
      <c r="T1204" s="136"/>
      <c r="U1204" s="136"/>
      <c r="V1204" s="136"/>
      <c r="W1204" s="136"/>
      <c r="X1204" s="136"/>
      <c r="Y1204" s="136"/>
      <c r="Z1204" s="136"/>
      <c r="AA1204" s="136"/>
      <c r="AB1204" s="136"/>
      <c r="AC1204" s="136"/>
      <c r="AD1204" s="136"/>
      <c r="AE1204" s="136"/>
      <c r="AF1204" s="136"/>
      <c r="AG1204" s="136"/>
      <c r="AH1204" s="136"/>
      <c r="AI1204" s="136"/>
      <c r="AJ1204" s="136"/>
      <c r="AK1204" s="136"/>
      <c r="AL1204" s="136"/>
      <c r="AM1204" s="136"/>
      <c r="AN1204" s="136"/>
      <c r="AO1204" s="136"/>
      <c r="AP1204" s="136"/>
      <c r="AQ1204" s="136"/>
      <c r="AR1204" s="136"/>
      <c r="AS1204" s="136"/>
      <c r="AT1204" s="136"/>
      <c r="AU1204" s="136"/>
      <c r="AV1204" s="136"/>
      <c r="AW1204" s="136"/>
      <c r="AX1204" s="136"/>
      <c r="AY1204" s="136"/>
      <c r="AZ1204" s="136"/>
      <c r="BA1204" s="136"/>
      <c r="BB1204" s="136"/>
      <c r="BC1204" s="136"/>
      <c r="BD1204" s="136"/>
      <c r="BE1204" s="136"/>
      <c r="BF1204" s="136"/>
      <c r="BG1204" s="136"/>
      <c r="BH1204" s="136"/>
      <c r="BI1204" s="136"/>
      <c r="BJ1204" s="136"/>
      <c r="BK1204" s="136"/>
      <c r="BL1204" s="136"/>
      <c r="BM1204" s="136"/>
      <c r="BN1204" s="136"/>
      <c r="BO1204" s="136"/>
      <c r="BP1204" s="136"/>
      <c r="BQ1204" s="136"/>
      <c r="BR1204" s="136"/>
      <c r="BS1204" s="136"/>
      <c r="BT1204" s="136"/>
      <c r="BU1204" s="136"/>
      <c r="BV1204" s="136"/>
      <c r="BW1204" s="136"/>
      <c r="BX1204" s="136"/>
      <c r="BY1204" s="136"/>
      <c r="BZ1204" s="136"/>
      <c r="CA1204" s="136"/>
      <c r="CB1204" s="136"/>
      <c r="CC1204" s="136"/>
      <c r="CD1204" s="136"/>
      <c r="CE1204" s="136"/>
      <c r="CF1204" s="136"/>
      <c r="CG1204" s="136"/>
      <c r="CH1204" s="136"/>
      <c r="CI1204" s="136"/>
      <c r="CJ1204" s="136"/>
      <c r="CK1204" s="136"/>
      <c r="CL1204" s="136"/>
      <c r="CM1204" s="136"/>
      <c r="CN1204" s="136"/>
      <c r="CO1204" s="136"/>
      <c r="CP1204" s="136"/>
      <c r="CQ1204" s="136"/>
      <c r="CR1204" s="136"/>
      <c r="CS1204" s="136"/>
      <c r="CT1204" s="136"/>
      <c r="CU1204" s="136"/>
      <c r="CV1204" s="136"/>
      <c r="CW1204" s="136"/>
      <c r="CX1204" s="136"/>
      <c r="CY1204" s="136"/>
      <c r="CZ1204" s="136"/>
      <c r="DA1204" s="136"/>
      <c r="DB1204" s="136"/>
      <c r="DC1204" s="136"/>
      <c r="DD1204" s="136"/>
      <c r="DE1204" s="136"/>
      <c r="DF1204" s="136"/>
      <c r="DG1204" s="136"/>
      <c r="DH1204" s="136"/>
      <c r="DI1204" s="136"/>
      <c r="DJ1204" s="136"/>
      <c r="DK1204" s="136"/>
      <c r="DL1204" s="136"/>
      <c r="DM1204" s="136"/>
      <c r="DN1204" s="136"/>
      <c r="DO1204" s="136"/>
      <c r="DP1204" s="136"/>
      <c r="DQ1204" s="136"/>
      <c r="DR1204" s="136"/>
      <c r="DS1204" s="136"/>
      <c r="DT1204" s="136"/>
      <c r="DU1204" s="136"/>
      <c r="DV1204" s="136"/>
      <c r="DW1204" s="136"/>
      <c r="DX1204" s="136"/>
      <c r="DY1204" s="136"/>
      <c r="DZ1204" s="136"/>
      <c r="EA1204" s="136"/>
      <c r="EB1204" s="136"/>
      <c r="EC1204" s="136"/>
      <c r="ED1204" s="136"/>
      <c r="EE1204" s="136"/>
      <c r="EF1204" s="136"/>
      <c r="EG1204" s="136"/>
      <c r="EH1204" s="136"/>
      <c r="EI1204" s="136"/>
      <c r="EJ1204" s="136"/>
      <c r="EK1204" s="136"/>
      <c r="EL1204" s="136"/>
      <c r="EM1204" s="136"/>
      <c r="EN1204" s="136"/>
      <c r="EO1204" s="136"/>
      <c r="EP1204" s="136"/>
      <c r="EQ1204" s="136"/>
      <c r="ER1204" s="136"/>
      <c r="ES1204" s="136"/>
      <c r="ET1204" s="136"/>
      <c r="EU1204" s="136"/>
      <c r="EV1204" s="136"/>
      <c r="EW1204" s="136"/>
      <c r="EX1204" s="136"/>
      <c r="EY1204" s="136"/>
      <c r="EZ1204" s="136"/>
      <c r="FA1204" s="136"/>
      <c r="FB1204" s="136"/>
      <c r="FC1204" s="136"/>
      <c r="FD1204" s="136"/>
      <c r="FE1204" s="136"/>
      <c r="FF1204" s="136"/>
      <c r="FG1204" s="136"/>
      <c r="FH1204" s="136"/>
      <c r="FI1204" s="136"/>
      <c r="FJ1204" s="136"/>
      <c r="FK1204" s="136"/>
      <c r="FL1204" s="136"/>
      <c r="FM1204" s="136"/>
      <c r="FN1204" s="136"/>
      <c r="FO1204" s="136"/>
      <c r="FP1204" s="136"/>
      <c r="FQ1204" s="136"/>
      <c r="FR1204" s="136"/>
      <c r="FS1204" s="136"/>
      <c r="FT1204" s="136"/>
      <c r="FU1204" s="136"/>
      <c r="FV1204" s="136"/>
      <c r="FW1204" s="136"/>
      <c r="FX1204" s="136"/>
      <c r="FY1204" s="136"/>
      <c r="FZ1204" s="136"/>
      <c r="GA1204" s="136"/>
      <c r="GB1204" s="136"/>
      <c r="GC1204" s="136"/>
      <c r="GD1204" s="136"/>
      <c r="GE1204" s="136"/>
      <c r="GF1204" s="136"/>
      <c r="GG1204" s="136"/>
      <c r="GH1204" s="136"/>
      <c r="GI1204" s="136"/>
      <c r="GJ1204" s="136"/>
      <c r="GK1204" s="136"/>
      <c r="GL1204" s="136"/>
      <c r="GM1204" s="136"/>
      <c r="GN1204" s="136"/>
      <c r="GO1204" s="136"/>
      <c r="GP1204" s="136"/>
      <c r="GQ1204" s="136"/>
      <c r="GR1204" s="136"/>
      <c r="GS1204" s="136"/>
      <c r="GT1204" s="136"/>
      <c r="GU1204" s="136"/>
      <c r="GV1204" s="136"/>
      <c r="GW1204" s="136"/>
      <c r="GX1204" s="136"/>
      <c r="GY1204" s="136"/>
      <c r="GZ1204" s="136"/>
      <c r="HA1204" s="136"/>
      <c r="HB1204" s="136"/>
      <c r="HC1204" s="136"/>
      <c r="HD1204" s="136"/>
      <c r="HE1204" s="136"/>
      <c r="HF1204" s="136"/>
      <c r="HG1204" s="136"/>
      <c r="HH1204" s="136"/>
      <c r="HI1204" s="136"/>
      <c r="HJ1204" s="136"/>
      <c r="HK1204" s="136"/>
      <c r="HL1204" s="136"/>
      <c r="HM1204" s="136"/>
      <c r="HN1204" s="136"/>
      <c r="HO1204" s="136"/>
      <c r="HP1204" s="136"/>
      <c r="HQ1204" s="136"/>
      <c r="HR1204" s="136"/>
      <c r="HS1204" s="136"/>
      <c r="HT1204" s="136"/>
      <c r="HU1204" s="136"/>
      <c r="HV1204" s="136"/>
      <c r="HW1204" s="136"/>
      <c r="HX1204" s="136"/>
      <c r="HY1204" s="136"/>
      <c r="HZ1204" s="136"/>
      <c r="IA1204" s="136"/>
      <c r="IB1204" s="136"/>
      <c r="IC1204" s="136"/>
      <c r="ID1204" s="136"/>
      <c r="IE1204" s="136"/>
      <c r="IF1204" s="136"/>
      <c r="IG1204" s="136"/>
    </row>
    <row r="1205" spans="1:241" ht="15" customHeight="1" x14ac:dyDescent="0.25">
      <c r="A1205" s="197" t="s">
        <v>513</v>
      </c>
      <c r="B1205" s="205">
        <v>7405719</v>
      </c>
      <c r="C1205" s="205">
        <v>2282689</v>
      </c>
      <c r="D1205" s="205">
        <v>1267562</v>
      </c>
      <c r="E1205" s="205">
        <v>1334182</v>
      </c>
      <c r="F1205" s="205">
        <v>1681964</v>
      </c>
      <c r="G1205" s="205">
        <v>278639</v>
      </c>
      <c r="H1205" s="242">
        <v>14250755</v>
      </c>
      <c r="I1205" s="136"/>
      <c r="J1205" s="197" t="s">
        <v>557</v>
      </c>
      <c r="K1205" s="217">
        <v>5777968</v>
      </c>
      <c r="L1205" s="217">
        <v>2095966</v>
      </c>
      <c r="M1205" s="217">
        <v>721762</v>
      </c>
      <c r="N1205" s="217">
        <v>1006857</v>
      </c>
      <c r="O1205" s="217">
        <v>1546550</v>
      </c>
      <c r="P1205" s="217">
        <v>264109</v>
      </c>
      <c r="Q1205" s="244">
        <v>11413212</v>
      </c>
      <c r="R1205" s="136"/>
      <c r="S1205" s="136"/>
      <c r="T1205" s="136"/>
      <c r="U1205" s="136"/>
      <c r="V1205" s="136"/>
      <c r="W1205" s="136"/>
      <c r="X1205" s="136"/>
      <c r="Y1205" s="136"/>
      <c r="Z1205" s="136"/>
      <c r="AA1205" s="136"/>
      <c r="AB1205" s="136"/>
      <c r="AC1205" s="136"/>
      <c r="AD1205" s="136"/>
      <c r="AE1205" s="136"/>
      <c r="AF1205" s="136"/>
      <c r="AG1205" s="136"/>
      <c r="AH1205" s="136"/>
      <c r="AI1205" s="136"/>
      <c r="AJ1205" s="136"/>
      <c r="AK1205" s="136"/>
      <c r="AL1205" s="136"/>
      <c r="AM1205" s="136"/>
      <c r="AN1205" s="136"/>
      <c r="AO1205" s="136"/>
      <c r="AP1205" s="136"/>
      <c r="AQ1205" s="136"/>
      <c r="AR1205" s="136"/>
      <c r="AS1205" s="136"/>
      <c r="AT1205" s="136"/>
      <c r="AU1205" s="136"/>
      <c r="AV1205" s="136"/>
      <c r="AW1205" s="136"/>
      <c r="AX1205" s="136"/>
      <c r="AY1205" s="136"/>
      <c r="AZ1205" s="136"/>
      <c r="BA1205" s="136"/>
      <c r="BB1205" s="136"/>
      <c r="BC1205" s="136"/>
      <c r="BD1205" s="136"/>
      <c r="BE1205" s="136"/>
      <c r="BF1205" s="136"/>
      <c r="BG1205" s="136"/>
      <c r="BH1205" s="136"/>
      <c r="BI1205" s="136"/>
      <c r="BJ1205" s="136"/>
      <c r="BK1205" s="136"/>
      <c r="BL1205" s="136"/>
      <c r="BM1205" s="136"/>
      <c r="BN1205" s="136"/>
      <c r="BO1205" s="136"/>
      <c r="BP1205" s="136"/>
      <c r="BQ1205" s="136"/>
      <c r="BR1205" s="136"/>
      <c r="BS1205" s="136"/>
      <c r="BT1205" s="136"/>
      <c r="BU1205" s="136"/>
      <c r="BV1205" s="136"/>
      <c r="BW1205" s="136"/>
      <c r="BX1205" s="136"/>
      <c r="BY1205" s="136"/>
      <c r="BZ1205" s="136"/>
      <c r="CA1205" s="136"/>
      <c r="CB1205" s="136"/>
      <c r="CC1205" s="136"/>
      <c r="CD1205" s="136"/>
      <c r="CE1205" s="136"/>
      <c r="CF1205" s="136"/>
      <c r="CG1205" s="136"/>
      <c r="CH1205" s="136"/>
      <c r="CI1205" s="136"/>
      <c r="CJ1205" s="136"/>
      <c r="CK1205" s="136"/>
      <c r="CL1205" s="136"/>
      <c r="CM1205" s="136"/>
      <c r="CN1205" s="136"/>
      <c r="CO1205" s="136"/>
      <c r="CP1205" s="136"/>
      <c r="CQ1205" s="136"/>
      <c r="CR1205" s="136"/>
      <c r="CS1205" s="136"/>
      <c r="CT1205" s="136"/>
      <c r="CU1205" s="136"/>
      <c r="CV1205" s="136"/>
      <c r="CW1205" s="136"/>
      <c r="CX1205" s="136"/>
      <c r="CY1205" s="136"/>
      <c r="CZ1205" s="136"/>
      <c r="DA1205" s="136"/>
      <c r="DB1205" s="136"/>
      <c r="DC1205" s="136"/>
      <c r="DD1205" s="136"/>
      <c r="DE1205" s="136"/>
      <c r="DF1205" s="136"/>
      <c r="DG1205" s="136"/>
      <c r="DH1205" s="136"/>
      <c r="DI1205" s="136"/>
      <c r="DJ1205" s="136"/>
      <c r="DK1205" s="136"/>
      <c r="DL1205" s="136"/>
      <c r="DM1205" s="136"/>
      <c r="DN1205" s="136"/>
      <c r="DO1205" s="136"/>
      <c r="DP1205" s="136"/>
      <c r="DQ1205" s="136"/>
      <c r="DR1205" s="136"/>
      <c r="DS1205" s="136"/>
      <c r="DT1205" s="136"/>
      <c r="DU1205" s="136"/>
      <c r="DV1205" s="136"/>
      <c r="DW1205" s="136"/>
      <c r="DX1205" s="136"/>
      <c r="DY1205" s="136"/>
      <c r="DZ1205" s="136"/>
      <c r="EA1205" s="136"/>
      <c r="EB1205" s="136"/>
      <c r="EC1205" s="136"/>
      <c r="ED1205" s="136"/>
      <c r="EE1205" s="136"/>
      <c r="EF1205" s="136"/>
      <c r="EG1205" s="136"/>
      <c r="EH1205" s="136"/>
      <c r="EI1205" s="136"/>
      <c r="EJ1205" s="136"/>
      <c r="EK1205" s="136"/>
      <c r="EL1205" s="136"/>
      <c r="EM1205" s="136"/>
      <c r="EN1205" s="136"/>
      <c r="EO1205" s="136"/>
      <c r="EP1205" s="136"/>
      <c r="EQ1205" s="136"/>
      <c r="ER1205" s="136"/>
      <c r="ES1205" s="136"/>
      <c r="ET1205" s="136"/>
      <c r="EU1205" s="136"/>
      <c r="EV1205" s="136"/>
      <c r="EW1205" s="136"/>
      <c r="EX1205" s="136"/>
      <c r="EY1205" s="136"/>
      <c r="EZ1205" s="136"/>
      <c r="FA1205" s="136"/>
      <c r="FB1205" s="136"/>
      <c r="FC1205" s="136"/>
      <c r="FD1205" s="136"/>
      <c r="FE1205" s="136"/>
      <c r="FF1205" s="136"/>
      <c r="FG1205" s="136"/>
      <c r="FH1205" s="136"/>
      <c r="FI1205" s="136"/>
      <c r="FJ1205" s="136"/>
      <c r="FK1205" s="136"/>
      <c r="FL1205" s="136"/>
      <c r="FM1205" s="136"/>
      <c r="FN1205" s="136"/>
      <c r="FO1205" s="136"/>
      <c r="FP1205" s="136"/>
      <c r="FQ1205" s="136"/>
      <c r="FR1205" s="136"/>
      <c r="FS1205" s="136"/>
      <c r="FT1205" s="136"/>
      <c r="FU1205" s="136"/>
      <c r="FV1205" s="136"/>
      <c r="FW1205" s="136"/>
      <c r="FX1205" s="136"/>
      <c r="FY1205" s="136"/>
      <c r="FZ1205" s="136"/>
      <c r="GA1205" s="136"/>
      <c r="GB1205" s="136"/>
      <c r="GC1205" s="136"/>
      <c r="GD1205" s="136"/>
      <c r="GE1205" s="136"/>
      <c r="GF1205" s="136"/>
      <c r="GG1205" s="136"/>
      <c r="GH1205" s="136"/>
      <c r="GI1205" s="136"/>
      <c r="GJ1205" s="136"/>
      <c r="GK1205" s="136"/>
      <c r="GL1205" s="136"/>
      <c r="GM1205" s="136"/>
      <c r="GN1205" s="136"/>
      <c r="GO1205" s="136"/>
      <c r="GP1205" s="136"/>
      <c r="GQ1205" s="136"/>
      <c r="GR1205" s="136"/>
      <c r="GS1205" s="136"/>
      <c r="GT1205" s="136"/>
      <c r="GU1205" s="136"/>
      <c r="GV1205" s="136"/>
      <c r="GW1205" s="136"/>
      <c r="GX1205" s="136"/>
      <c r="GY1205" s="136"/>
      <c r="GZ1205" s="136"/>
      <c r="HA1205" s="136"/>
      <c r="HB1205" s="136"/>
      <c r="HC1205" s="136"/>
      <c r="HD1205" s="136"/>
      <c r="HE1205" s="136"/>
      <c r="HF1205" s="136"/>
      <c r="HG1205" s="136"/>
      <c r="HH1205" s="136"/>
      <c r="HI1205" s="136"/>
      <c r="HJ1205" s="136"/>
      <c r="HK1205" s="136"/>
      <c r="HL1205" s="136"/>
      <c r="HM1205" s="136"/>
      <c r="HN1205" s="136"/>
      <c r="HO1205" s="136"/>
      <c r="HP1205" s="136"/>
      <c r="HQ1205" s="136"/>
      <c r="HR1205" s="136"/>
      <c r="HS1205" s="136"/>
      <c r="HT1205" s="136"/>
      <c r="HU1205" s="136"/>
      <c r="HV1205" s="136"/>
      <c r="HW1205" s="136"/>
      <c r="HX1205" s="136"/>
      <c r="HY1205" s="136"/>
      <c r="HZ1205" s="136"/>
      <c r="IA1205" s="136"/>
      <c r="IB1205" s="136"/>
      <c r="IC1205" s="136"/>
      <c r="ID1205" s="136"/>
      <c r="IE1205" s="136"/>
      <c r="IF1205" s="136"/>
      <c r="IG1205" s="136"/>
    </row>
    <row r="1206" spans="1:241" ht="15" customHeight="1" x14ac:dyDescent="0.25">
      <c r="A1206" s="197" t="s">
        <v>514</v>
      </c>
      <c r="B1206" s="205">
        <v>9151379</v>
      </c>
      <c r="C1206" s="205">
        <v>2119679</v>
      </c>
      <c r="D1206" s="205">
        <v>1138594</v>
      </c>
      <c r="E1206" s="205">
        <v>1548696</v>
      </c>
      <c r="F1206" s="205">
        <v>1864747</v>
      </c>
      <c r="G1206" s="205">
        <v>316027</v>
      </c>
      <c r="H1206" s="242">
        <v>16139122</v>
      </c>
      <c r="I1206" s="136"/>
      <c r="J1206" s="197" t="s">
        <v>558</v>
      </c>
      <c r="K1206" s="217">
        <v>7520115</v>
      </c>
      <c r="L1206" s="217">
        <v>2289288</v>
      </c>
      <c r="M1206" s="217">
        <v>839124</v>
      </c>
      <c r="N1206" s="217">
        <v>1126528</v>
      </c>
      <c r="O1206" s="217">
        <v>2005906</v>
      </c>
      <c r="P1206" s="217">
        <v>284011</v>
      </c>
      <c r="Q1206" s="244">
        <v>14064972</v>
      </c>
      <c r="R1206" s="136"/>
      <c r="S1206" s="136"/>
      <c r="T1206" s="136"/>
      <c r="U1206" s="136"/>
      <c r="V1206" s="136"/>
      <c r="W1206" s="136"/>
      <c r="X1206" s="136"/>
      <c r="Y1206" s="136"/>
      <c r="Z1206" s="136"/>
      <c r="AA1206" s="136"/>
      <c r="AB1206" s="136"/>
      <c r="AC1206" s="136"/>
      <c r="AD1206" s="136"/>
      <c r="AE1206" s="136"/>
      <c r="AF1206" s="136"/>
      <c r="AG1206" s="136"/>
      <c r="AH1206" s="136"/>
      <c r="AI1206" s="136"/>
      <c r="AJ1206" s="136"/>
      <c r="AK1206" s="136"/>
      <c r="AL1206" s="136"/>
      <c r="AM1206" s="136"/>
      <c r="AN1206" s="136"/>
      <c r="AO1206" s="136"/>
      <c r="AP1206" s="136"/>
      <c r="AQ1206" s="136"/>
      <c r="AR1206" s="136"/>
      <c r="AS1206" s="136"/>
      <c r="AT1206" s="136"/>
      <c r="AU1206" s="136"/>
      <c r="AV1206" s="136"/>
      <c r="AW1206" s="136"/>
      <c r="AX1206" s="136"/>
      <c r="AY1206" s="136"/>
      <c r="AZ1206" s="136"/>
      <c r="BA1206" s="136"/>
      <c r="BB1206" s="136"/>
      <c r="BC1206" s="136"/>
      <c r="BD1206" s="136"/>
      <c r="BE1206" s="136"/>
      <c r="BF1206" s="136"/>
      <c r="BG1206" s="136"/>
      <c r="BH1206" s="136"/>
      <c r="BI1206" s="136"/>
      <c r="BJ1206" s="136"/>
      <c r="BK1206" s="136"/>
      <c r="BL1206" s="136"/>
      <c r="BM1206" s="136"/>
      <c r="BN1206" s="136"/>
      <c r="BO1206" s="136"/>
      <c r="BP1206" s="136"/>
      <c r="BQ1206" s="136"/>
      <c r="BR1206" s="136"/>
      <c r="BS1206" s="136"/>
      <c r="BT1206" s="136"/>
      <c r="BU1206" s="136"/>
      <c r="BV1206" s="136"/>
      <c r="BW1206" s="136"/>
      <c r="BX1206" s="136"/>
      <c r="BY1206" s="136"/>
      <c r="BZ1206" s="136"/>
      <c r="CA1206" s="136"/>
      <c r="CB1206" s="136"/>
      <c r="CC1206" s="136"/>
      <c r="CD1206" s="136"/>
      <c r="CE1206" s="136"/>
      <c r="CF1206" s="136"/>
      <c r="CG1206" s="136"/>
      <c r="CH1206" s="136"/>
      <c r="CI1206" s="136"/>
      <c r="CJ1206" s="136"/>
      <c r="CK1206" s="136"/>
      <c r="CL1206" s="136"/>
      <c r="CM1206" s="136"/>
      <c r="CN1206" s="136"/>
      <c r="CO1206" s="136"/>
      <c r="CP1206" s="136"/>
      <c r="CQ1206" s="136"/>
      <c r="CR1206" s="136"/>
      <c r="CS1206" s="136"/>
      <c r="CT1206" s="136"/>
      <c r="CU1206" s="136"/>
      <c r="CV1206" s="136"/>
      <c r="CW1206" s="136"/>
      <c r="CX1206" s="136"/>
      <c r="CY1206" s="136"/>
      <c r="CZ1206" s="136"/>
      <c r="DA1206" s="136"/>
      <c r="DB1206" s="136"/>
      <c r="DC1206" s="136"/>
      <c r="DD1206" s="136"/>
      <c r="DE1206" s="136"/>
      <c r="DF1206" s="136"/>
      <c r="DG1206" s="136"/>
      <c r="DH1206" s="136"/>
      <c r="DI1206" s="136"/>
      <c r="DJ1206" s="136"/>
      <c r="DK1206" s="136"/>
      <c r="DL1206" s="136"/>
      <c r="DM1206" s="136"/>
      <c r="DN1206" s="136"/>
      <c r="DO1206" s="136"/>
      <c r="DP1206" s="136"/>
      <c r="DQ1206" s="136"/>
      <c r="DR1206" s="136"/>
      <c r="DS1206" s="136"/>
      <c r="DT1206" s="136"/>
      <c r="DU1206" s="136"/>
      <c r="DV1206" s="136"/>
      <c r="DW1206" s="136"/>
      <c r="DX1206" s="136"/>
      <c r="DY1206" s="136"/>
      <c r="DZ1206" s="136"/>
      <c r="EA1206" s="136"/>
      <c r="EB1206" s="136"/>
      <c r="EC1206" s="136"/>
      <c r="ED1206" s="136"/>
      <c r="EE1206" s="136"/>
      <c r="EF1206" s="136"/>
      <c r="EG1206" s="136"/>
      <c r="EH1206" s="136"/>
      <c r="EI1206" s="136"/>
      <c r="EJ1206" s="136"/>
      <c r="EK1206" s="136"/>
      <c r="EL1206" s="136"/>
      <c r="EM1206" s="136"/>
      <c r="EN1206" s="136"/>
      <c r="EO1206" s="136"/>
      <c r="EP1206" s="136"/>
      <c r="EQ1206" s="136"/>
      <c r="ER1206" s="136"/>
      <c r="ES1206" s="136"/>
      <c r="ET1206" s="136"/>
      <c r="EU1206" s="136"/>
      <c r="EV1206" s="136"/>
      <c r="EW1206" s="136"/>
      <c r="EX1206" s="136"/>
      <c r="EY1206" s="136"/>
      <c r="EZ1206" s="136"/>
      <c r="FA1206" s="136"/>
      <c r="FB1206" s="136"/>
      <c r="FC1206" s="136"/>
      <c r="FD1206" s="136"/>
      <c r="FE1206" s="136"/>
      <c r="FF1206" s="136"/>
      <c r="FG1206" s="136"/>
      <c r="FH1206" s="136"/>
      <c r="FI1206" s="136"/>
      <c r="FJ1206" s="136"/>
      <c r="FK1206" s="136"/>
      <c r="FL1206" s="136"/>
      <c r="FM1206" s="136"/>
      <c r="FN1206" s="136"/>
      <c r="FO1206" s="136"/>
      <c r="FP1206" s="136"/>
      <c r="FQ1206" s="136"/>
      <c r="FR1206" s="136"/>
      <c r="FS1206" s="136"/>
      <c r="FT1206" s="136"/>
      <c r="FU1206" s="136"/>
      <c r="FV1206" s="136"/>
      <c r="FW1206" s="136"/>
      <c r="FX1206" s="136"/>
      <c r="FY1206" s="136"/>
      <c r="FZ1206" s="136"/>
      <c r="GA1206" s="136"/>
      <c r="GB1206" s="136"/>
      <c r="GC1206" s="136"/>
      <c r="GD1206" s="136"/>
      <c r="GE1206" s="136"/>
      <c r="GF1206" s="136"/>
      <c r="GG1206" s="136"/>
      <c r="GH1206" s="136"/>
      <c r="GI1206" s="136"/>
      <c r="GJ1206" s="136"/>
      <c r="GK1206" s="136"/>
      <c r="GL1206" s="136"/>
      <c r="GM1206" s="136"/>
      <c r="GN1206" s="136"/>
      <c r="GO1206" s="136"/>
      <c r="GP1206" s="136"/>
      <c r="GQ1206" s="136"/>
      <c r="GR1206" s="136"/>
      <c r="GS1206" s="136"/>
      <c r="GT1206" s="136"/>
      <c r="GU1206" s="136"/>
      <c r="GV1206" s="136"/>
      <c r="GW1206" s="136"/>
      <c r="GX1206" s="136"/>
      <c r="GY1206" s="136"/>
      <c r="GZ1206" s="136"/>
      <c r="HA1206" s="136"/>
      <c r="HB1206" s="136"/>
      <c r="HC1206" s="136"/>
      <c r="HD1206" s="136"/>
      <c r="HE1206" s="136"/>
      <c r="HF1206" s="136"/>
      <c r="HG1206" s="136"/>
      <c r="HH1206" s="136"/>
      <c r="HI1206" s="136"/>
      <c r="HJ1206" s="136"/>
      <c r="HK1206" s="136"/>
      <c r="HL1206" s="136"/>
      <c r="HM1206" s="136"/>
      <c r="HN1206" s="136"/>
      <c r="HO1206" s="136"/>
      <c r="HP1206" s="136"/>
      <c r="HQ1206" s="136"/>
      <c r="HR1206" s="136"/>
      <c r="HS1206" s="136"/>
      <c r="HT1206" s="136"/>
      <c r="HU1206" s="136"/>
      <c r="HV1206" s="136"/>
      <c r="HW1206" s="136"/>
      <c r="HX1206" s="136"/>
      <c r="HY1206" s="136"/>
      <c r="HZ1206" s="136"/>
      <c r="IA1206" s="136"/>
      <c r="IB1206" s="136"/>
      <c r="IC1206" s="136"/>
      <c r="ID1206" s="136"/>
      <c r="IE1206" s="136"/>
      <c r="IF1206" s="136"/>
      <c r="IG1206" s="136"/>
    </row>
    <row r="1207" spans="1:241" ht="15" customHeight="1" x14ac:dyDescent="0.25">
      <c r="A1207" s="197" t="s">
        <v>515</v>
      </c>
      <c r="B1207" s="205">
        <v>8845150</v>
      </c>
      <c r="C1207" s="205">
        <v>2931775</v>
      </c>
      <c r="D1207" s="205">
        <v>1108995</v>
      </c>
      <c r="E1207" s="205">
        <v>1213128</v>
      </c>
      <c r="F1207" s="205">
        <v>1805363</v>
      </c>
      <c r="G1207" s="205">
        <v>360966</v>
      </c>
      <c r="H1207" s="242">
        <v>16265377</v>
      </c>
      <c r="I1207" s="136"/>
      <c r="J1207" s="197" t="s">
        <v>559</v>
      </c>
      <c r="K1207" s="217">
        <v>4706316</v>
      </c>
      <c r="L1207" s="217">
        <v>2710978</v>
      </c>
      <c r="M1207" s="217">
        <v>674234</v>
      </c>
      <c r="N1207" s="217">
        <v>1124138</v>
      </c>
      <c r="O1207" s="217">
        <v>2089212</v>
      </c>
      <c r="P1207" s="217">
        <v>237215</v>
      </c>
      <c r="Q1207" s="244">
        <v>11542093</v>
      </c>
      <c r="R1207" s="136"/>
      <c r="S1207" s="136"/>
      <c r="T1207" s="136"/>
      <c r="U1207" s="136"/>
      <c r="V1207" s="136"/>
      <c r="W1207" s="136"/>
      <c r="X1207" s="136"/>
      <c r="Y1207" s="136"/>
      <c r="Z1207" s="136"/>
      <c r="AA1207" s="136"/>
      <c r="AB1207" s="136"/>
      <c r="AC1207" s="136"/>
      <c r="AD1207" s="136"/>
      <c r="AE1207" s="136"/>
      <c r="AF1207" s="136"/>
      <c r="AG1207" s="136"/>
      <c r="AH1207" s="136"/>
      <c r="AI1207" s="136"/>
      <c r="AJ1207" s="136"/>
      <c r="AK1207" s="136"/>
      <c r="AL1207" s="136"/>
      <c r="AM1207" s="136"/>
      <c r="AN1207" s="136"/>
      <c r="AO1207" s="136"/>
      <c r="AP1207" s="136"/>
      <c r="AQ1207" s="136"/>
      <c r="AR1207" s="136"/>
      <c r="AS1207" s="136"/>
      <c r="AT1207" s="136"/>
      <c r="AU1207" s="136"/>
      <c r="AV1207" s="136"/>
      <c r="AW1207" s="136"/>
      <c r="AX1207" s="136"/>
      <c r="AY1207" s="136"/>
      <c r="AZ1207" s="136"/>
      <c r="BA1207" s="136"/>
      <c r="BB1207" s="136"/>
      <c r="BC1207" s="136"/>
      <c r="BD1207" s="136"/>
      <c r="BE1207" s="136"/>
      <c r="BF1207" s="136"/>
      <c r="BG1207" s="136"/>
      <c r="BH1207" s="136"/>
      <c r="BI1207" s="136"/>
      <c r="BJ1207" s="136"/>
      <c r="BK1207" s="136"/>
      <c r="BL1207" s="136"/>
      <c r="BM1207" s="136"/>
      <c r="BN1207" s="136"/>
      <c r="BO1207" s="136"/>
      <c r="BP1207" s="136"/>
      <c r="BQ1207" s="136"/>
      <c r="BR1207" s="136"/>
      <c r="BS1207" s="136"/>
      <c r="BT1207" s="136"/>
      <c r="BU1207" s="136"/>
      <c r="BV1207" s="136"/>
      <c r="BW1207" s="136"/>
      <c r="BX1207" s="136"/>
      <c r="BY1207" s="136"/>
      <c r="BZ1207" s="136"/>
      <c r="CA1207" s="136"/>
      <c r="CB1207" s="136"/>
      <c r="CC1207" s="136"/>
      <c r="CD1207" s="136"/>
      <c r="CE1207" s="136"/>
      <c r="CF1207" s="136"/>
      <c r="CG1207" s="136"/>
      <c r="CH1207" s="136"/>
      <c r="CI1207" s="136"/>
      <c r="CJ1207" s="136"/>
      <c r="CK1207" s="136"/>
      <c r="CL1207" s="136"/>
      <c r="CM1207" s="136"/>
      <c r="CN1207" s="136"/>
      <c r="CO1207" s="136"/>
      <c r="CP1207" s="136"/>
      <c r="CQ1207" s="136"/>
      <c r="CR1207" s="136"/>
      <c r="CS1207" s="136"/>
      <c r="CT1207" s="136"/>
      <c r="CU1207" s="136"/>
      <c r="CV1207" s="136"/>
      <c r="CW1207" s="136"/>
      <c r="CX1207" s="136"/>
      <c r="CY1207" s="136"/>
      <c r="CZ1207" s="136"/>
      <c r="DA1207" s="136"/>
      <c r="DB1207" s="136"/>
      <c r="DC1207" s="136"/>
      <c r="DD1207" s="136"/>
      <c r="DE1207" s="136"/>
      <c r="DF1207" s="136"/>
      <c r="DG1207" s="136"/>
      <c r="DH1207" s="136"/>
      <c r="DI1207" s="136"/>
      <c r="DJ1207" s="136"/>
      <c r="DK1207" s="136"/>
      <c r="DL1207" s="136"/>
      <c r="DM1207" s="136"/>
      <c r="DN1207" s="136"/>
      <c r="DO1207" s="136"/>
      <c r="DP1207" s="136"/>
      <c r="DQ1207" s="136"/>
      <c r="DR1207" s="136"/>
      <c r="DS1207" s="136"/>
      <c r="DT1207" s="136"/>
      <c r="DU1207" s="136"/>
      <c r="DV1207" s="136"/>
      <c r="DW1207" s="136"/>
      <c r="DX1207" s="136"/>
      <c r="DY1207" s="136"/>
      <c r="DZ1207" s="136"/>
      <c r="EA1207" s="136"/>
      <c r="EB1207" s="136"/>
      <c r="EC1207" s="136"/>
      <c r="ED1207" s="136"/>
      <c r="EE1207" s="136"/>
      <c r="EF1207" s="136"/>
      <c r="EG1207" s="136"/>
      <c r="EH1207" s="136"/>
      <c r="EI1207" s="136"/>
      <c r="EJ1207" s="136"/>
      <c r="EK1207" s="136"/>
      <c r="EL1207" s="136"/>
      <c r="EM1207" s="136"/>
      <c r="EN1207" s="136"/>
      <c r="EO1207" s="136"/>
      <c r="EP1207" s="136"/>
      <c r="EQ1207" s="136"/>
      <c r="ER1207" s="136"/>
      <c r="ES1207" s="136"/>
      <c r="ET1207" s="136"/>
      <c r="EU1207" s="136"/>
      <c r="EV1207" s="136"/>
      <c r="EW1207" s="136"/>
      <c r="EX1207" s="136"/>
      <c r="EY1207" s="136"/>
      <c r="EZ1207" s="136"/>
      <c r="FA1207" s="136"/>
      <c r="FB1207" s="136"/>
      <c r="FC1207" s="136"/>
      <c r="FD1207" s="136"/>
      <c r="FE1207" s="136"/>
      <c r="FF1207" s="136"/>
      <c r="FG1207" s="136"/>
      <c r="FH1207" s="136"/>
      <c r="FI1207" s="136"/>
      <c r="FJ1207" s="136"/>
      <c r="FK1207" s="136"/>
      <c r="FL1207" s="136"/>
      <c r="FM1207" s="136"/>
      <c r="FN1207" s="136"/>
      <c r="FO1207" s="136"/>
      <c r="FP1207" s="136"/>
      <c r="FQ1207" s="136"/>
      <c r="FR1207" s="136"/>
      <c r="FS1207" s="136"/>
      <c r="FT1207" s="136"/>
      <c r="FU1207" s="136"/>
      <c r="FV1207" s="136"/>
      <c r="FW1207" s="136"/>
      <c r="FX1207" s="136"/>
      <c r="FY1207" s="136"/>
      <c r="FZ1207" s="136"/>
      <c r="GA1207" s="136"/>
      <c r="GB1207" s="136"/>
      <c r="GC1207" s="136"/>
      <c r="GD1207" s="136"/>
      <c r="GE1207" s="136"/>
      <c r="GF1207" s="136"/>
      <c r="GG1207" s="136"/>
      <c r="GH1207" s="136"/>
      <c r="GI1207" s="136"/>
      <c r="GJ1207" s="136"/>
      <c r="GK1207" s="136"/>
      <c r="GL1207" s="136"/>
      <c r="GM1207" s="136"/>
      <c r="GN1207" s="136"/>
      <c r="GO1207" s="136"/>
      <c r="GP1207" s="136"/>
      <c r="GQ1207" s="136"/>
      <c r="GR1207" s="136"/>
      <c r="GS1207" s="136"/>
      <c r="GT1207" s="136"/>
      <c r="GU1207" s="136"/>
      <c r="GV1207" s="136"/>
      <c r="GW1207" s="136"/>
      <c r="GX1207" s="136"/>
      <c r="GY1207" s="136"/>
      <c r="GZ1207" s="136"/>
      <c r="HA1207" s="136"/>
      <c r="HB1207" s="136"/>
      <c r="HC1207" s="136"/>
      <c r="HD1207" s="136"/>
      <c r="HE1207" s="136"/>
      <c r="HF1207" s="136"/>
      <c r="HG1207" s="136"/>
      <c r="HH1207" s="136"/>
      <c r="HI1207" s="136"/>
      <c r="HJ1207" s="136"/>
      <c r="HK1207" s="136"/>
      <c r="HL1207" s="136"/>
      <c r="HM1207" s="136"/>
      <c r="HN1207" s="136"/>
      <c r="HO1207" s="136"/>
      <c r="HP1207" s="136"/>
      <c r="HQ1207" s="136"/>
      <c r="HR1207" s="136"/>
      <c r="HS1207" s="136"/>
      <c r="HT1207" s="136"/>
      <c r="HU1207" s="136"/>
      <c r="HV1207" s="136"/>
      <c r="HW1207" s="136"/>
      <c r="HX1207" s="136"/>
      <c r="HY1207" s="136"/>
      <c r="HZ1207" s="136"/>
      <c r="IA1207" s="136"/>
      <c r="IB1207" s="136"/>
      <c r="IC1207" s="136"/>
      <c r="ID1207" s="136"/>
      <c r="IE1207" s="136"/>
      <c r="IF1207" s="136"/>
      <c r="IG1207" s="136"/>
    </row>
    <row r="1208" spans="1:241" ht="15" customHeight="1" x14ac:dyDescent="0.25">
      <c r="A1208" s="197" t="s">
        <v>725</v>
      </c>
      <c r="B1208" s="205">
        <v>10611326</v>
      </c>
      <c r="C1208" s="205">
        <v>2745209</v>
      </c>
      <c r="D1208" s="205">
        <v>1183418</v>
      </c>
      <c r="E1208" s="205">
        <v>1556749</v>
      </c>
      <c r="F1208" s="205">
        <v>1958235</v>
      </c>
      <c r="G1208" s="205">
        <v>367818</v>
      </c>
      <c r="H1208" s="242">
        <v>18422755</v>
      </c>
      <c r="I1208" s="136"/>
      <c r="J1208" s="197" t="s">
        <v>734</v>
      </c>
      <c r="K1208" s="217">
        <v>7917087</v>
      </c>
      <c r="L1208" s="217">
        <v>2736550</v>
      </c>
      <c r="M1208" s="217">
        <v>998148</v>
      </c>
      <c r="N1208" s="217">
        <v>1199553</v>
      </c>
      <c r="O1208" s="217">
        <v>1894832</v>
      </c>
      <c r="P1208" s="217">
        <v>382520</v>
      </c>
      <c r="Q1208" s="244">
        <v>15128690</v>
      </c>
      <c r="R1208" s="136"/>
      <c r="S1208" s="136"/>
      <c r="T1208" s="136"/>
      <c r="U1208" s="136"/>
      <c r="V1208" s="136"/>
      <c r="W1208" s="136"/>
      <c r="X1208" s="136"/>
      <c r="Y1208" s="136"/>
      <c r="Z1208" s="136"/>
      <c r="AA1208" s="136"/>
      <c r="AB1208" s="136"/>
      <c r="AC1208" s="136"/>
      <c r="AD1208" s="136"/>
      <c r="AE1208" s="136"/>
      <c r="AF1208" s="136"/>
      <c r="AG1208" s="136"/>
      <c r="AH1208" s="136"/>
      <c r="AI1208" s="136"/>
      <c r="AJ1208" s="136"/>
      <c r="AK1208" s="136"/>
      <c r="AL1208" s="136"/>
      <c r="AM1208" s="136"/>
      <c r="AN1208" s="136"/>
      <c r="AO1208" s="136"/>
      <c r="AP1208" s="136"/>
      <c r="AQ1208" s="136"/>
      <c r="AR1208" s="136"/>
      <c r="AS1208" s="136"/>
      <c r="AT1208" s="136"/>
      <c r="AU1208" s="136"/>
      <c r="AV1208" s="136"/>
      <c r="AW1208" s="136"/>
      <c r="AX1208" s="136"/>
      <c r="AY1208" s="136"/>
      <c r="AZ1208" s="136"/>
      <c r="BA1208" s="136"/>
      <c r="BB1208" s="136"/>
      <c r="BC1208" s="136"/>
      <c r="BD1208" s="136"/>
      <c r="BE1208" s="136"/>
      <c r="BF1208" s="136"/>
      <c r="BG1208" s="136"/>
      <c r="BH1208" s="136"/>
      <c r="BI1208" s="136"/>
      <c r="BJ1208" s="136"/>
      <c r="BK1208" s="136"/>
      <c r="BL1208" s="136"/>
      <c r="BM1208" s="136"/>
      <c r="BN1208" s="136"/>
      <c r="BO1208" s="136"/>
      <c r="BP1208" s="136"/>
      <c r="BQ1208" s="136"/>
      <c r="BR1208" s="136"/>
      <c r="BS1208" s="136"/>
      <c r="BT1208" s="136"/>
      <c r="BU1208" s="136"/>
      <c r="BV1208" s="136"/>
      <c r="BW1208" s="136"/>
      <c r="BX1208" s="136"/>
      <c r="BY1208" s="136"/>
      <c r="BZ1208" s="136"/>
      <c r="CA1208" s="136"/>
      <c r="CB1208" s="136"/>
      <c r="CC1208" s="136"/>
      <c r="CD1208" s="136"/>
      <c r="CE1208" s="136"/>
      <c r="CF1208" s="136"/>
      <c r="CG1208" s="136"/>
      <c r="CH1208" s="136"/>
      <c r="CI1208" s="136"/>
      <c r="CJ1208" s="136"/>
      <c r="CK1208" s="136"/>
      <c r="CL1208" s="136"/>
      <c r="CM1208" s="136"/>
      <c r="CN1208" s="136"/>
      <c r="CO1208" s="136"/>
      <c r="CP1208" s="136"/>
      <c r="CQ1208" s="136"/>
      <c r="CR1208" s="136"/>
      <c r="CS1208" s="136"/>
      <c r="CT1208" s="136"/>
      <c r="CU1208" s="136"/>
      <c r="CV1208" s="136"/>
      <c r="CW1208" s="136"/>
      <c r="CX1208" s="136"/>
      <c r="CY1208" s="136"/>
      <c r="CZ1208" s="136"/>
      <c r="DA1208" s="136"/>
      <c r="DB1208" s="136"/>
      <c r="DC1208" s="136"/>
      <c r="DD1208" s="136"/>
      <c r="DE1208" s="136"/>
      <c r="DF1208" s="136"/>
      <c r="DG1208" s="136"/>
      <c r="DH1208" s="136"/>
      <c r="DI1208" s="136"/>
      <c r="DJ1208" s="136"/>
      <c r="DK1208" s="136"/>
      <c r="DL1208" s="136"/>
      <c r="DM1208" s="136"/>
      <c r="DN1208" s="136"/>
      <c r="DO1208" s="136"/>
      <c r="DP1208" s="136"/>
      <c r="DQ1208" s="136"/>
      <c r="DR1208" s="136"/>
      <c r="DS1208" s="136"/>
      <c r="DT1208" s="136"/>
      <c r="DU1208" s="136"/>
      <c r="DV1208" s="136"/>
      <c r="DW1208" s="136"/>
      <c r="DX1208" s="136"/>
      <c r="DY1208" s="136"/>
      <c r="DZ1208" s="136"/>
      <c r="EA1208" s="136"/>
      <c r="EB1208" s="136"/>
      <c r="EC1208" s="136"/>
      <c r="ED1208" s="136"/>
      <c r="EE1208" s="136"/>
      <c r="EF1208" s="136"/>
      <c r="EG1208" s="136"/>
      <c r="EH1208" s="136"/>
      <c r="EI1208" s="136"/>
      <c r="EJ1208" s="136"/>
      <c r="EK1208" s="136"/>
      <c r="EL1208" s="136"/>
      <c r="EM1208" s="136"/>
      <c r="EN1208" s="136"/>
      <c r="EO1208" s="136"/>
      <c r="EP1208" s="136"/>
      <c r="EQ1208" s="136"/>
      <c r="ER1208" s="136"/>
      <c r="ES1208" s="136"/>
      <c r="ET1208" s="136"/>
      <c r="EU1208" s="136"/>
      <c r="EV1208" s="136"/>
      <c r="EW1208" s="136"/>
      <c r="EX1208" s="136"/>
      <c r="EY1208" s="136"/>
      <c r="EZ1208" s="136"/>
      <c r="FA1208" s="136"/>
      <c r="FB1208" s="136"/>
      <c r="FC1208" s="136"/>
      <c r="FD1208" s="136"/>
      <c r="FE1208" s="136"/>
      <c r="FF1208" s="136"/>
      <c r="FG1208" s="136"/>
      <c r="FH1208" s="136"/>
      <c r="FI1208" s="136"/>
      <c r="FJ1208" s="136"/>
      <c r="FK1208" s="136"/>
      <c r="FL1208" s="136"/>
      <c r="FM1208" s="136"/>
      <c r="FN1208" s="136"/>
      <c r="FO1208" s="136"/>
      <c r="FP1208" s="136"/>
      <c r="FQ1208" s="136"/>
      <c r="FR1208" s="136"/>
      <c r="FS1208" s="136"/>
      <c r="FT1208" s="136"/>
      <c r="FU1208" s="136"/>
      <c r="FV1208" s="136"/>
      <c r="FW1208" s="136"/>
      <c r="FX1208" s="136"/>
      <c r="FY1208" s="136"/>
      <c r="FZ1208" s="136"/>
      <c r="GA1208" s="136"/>
      <c r="GB1208" s="136"/>
      <c r="GC1208" s="136"/>
      <c r="GD1208" s="136"/>
      <c r="GE1208" s="136"/>
      <c r="GF1208" s="136"/>
      <c r="GG1208" s="136"/>
      <c r="GH1208" s="136"/>
      <c r="GI1208" s="136"/>
      <c r="GJ1208" s="136"/>
      <c r="GK1208" s="136"/>
      <c r="GL1208" s="136"/>
      <c r="GM1208" s="136"/>
      <c r="GN1208" s="136"/>
      <c r="GO1208" s="136"/>
      <c r="GP1208" s="136"/>
      <c r="GQ1208" s="136"/>
      <c r="GR1208" s="136"/>
      <c r="GS1208" s="136"/>
      <c r="GT1208" s="136"/>
      <c r="GU1208" s="136"/>
      <c r="GV1208" s="136"/>
      <c r="GW1208" s="136"/>
      <c r="GX1208" s="136"/>
      <c r="GY1208" s="136"/>
      <c r="GZ1208" s="136"/>
      <c r="HA1208" s="136"/>
      <c r="HB1208" s="136"/>
      <c r="HC1208" s="136"/>
      <c r="HD1208" s="136"/>
      <c r="HE1208" s="136"/>
      <c r="HF1208" s="136"/>
      <c r="HG1208" s="136"/>
      <c r="HH1208" s="136"/>
      <c r="HI1208" s="136"/>
      <c r="HJ1208" s="136"/>
      <c r="HK1208" s="136"/>
      <c r="HL1208" s="136"/>
      <c r="HM1208" s="136"/>
      <c r="HN1208" s="136"/>
      <c r="HO1208" s="136"/>
      <c r="HP1208" s="136"/>
      <c r="HQ1208" s="136"/>
      <c r="HR1208" s="136"/>
      <c r="HS1208" s="136"/>
      <c r="HT1208" s="136"/>
      <c r="HU1208" s="136"/>
      <c r="HV1208" s="136"/>
      <c r="HW1208" s="136"/>
      <c r="HX1208" s="136"/>
      <c r="HY1208" s="136"/>
      <c r="HZ1208" s="136"/>
      <c r="IA1208" s="136"/>
      <c r="IB1208" s="136"/>
      <c r="IC1208" s="136"/>
      <c r="ID1208" s="136"/>
      <c r="IE1208" s="136"/>
      <c r="IF1208" s="136"/>
      <c r="IG1208" s="136"/>
    </row>
    <row r="1209" spans="1:241" ht="15" customHeight="1" x14ac:dyDescent="0.25">
      <c r="A1209" s="197" t="s">
        <v>517</v>
      </c>
      <c r="B1209" s="205">
        <v>4504278</v>
      </c>
      <c r="C1209" s="205">
        <v>2390476</v>
      </c>
      <c r="D1209" s="205">
        <v>1210943</v>
      </c>
      <c r="E1209" s="205">
        <v>1329795</v>
      </c>
      <c r="F1209" s="205">
        <v>1655197</v>
      </c>
      <c r="G1209" s="205">
        <v>275595</v>
      </c>
      <c r="H1209" s="242">
        <v>11366284</v>
      </c>
      <c r="I1209" s="136"/>
      <c r="J1209" s="197" t="s">
        <v>561</v>
      </c>
      <c r="K1209" s="217">
        <v>3535918</v>
      </c>
      <c r="L1209" s="217">
        <v>2037136</v>
      </c>
      <c r="M1209" s="217">
        <v>668929</v>
      </c>
      <c r="N1209" s="217">
        <v>1636017</v>
      </c>
      <c r="O1209" s="217">
        <v>2211762</v>
      </c>
      <c r="P1209" s="217">
        <v>367175</v>
      </c>
      <c r="Q1209" s="244">
        <v>10456937</v>
      </c>
      <c r="R1209" s="136"/>
      <c r="S1209" s="136"/>
      <c r="T1209" s="136"/>
      <c r="U1209" s="136"/>
      <c r="V1209" s="136"/>
      <c r="W1209" s="136"/>
      <c r="X1209" s="136"/>
      <c r="Y1209" s="136"/>
      <c r="Z1209" s="136"/>
      <c r="AA1209" s="136"/>
      <c r="AB1209" s="136"/>
      <c r="AC1209" s="136"/>
      <c r="AD1209" s="136"/>
      <c r="AE1209" s="136"/>
      <c r="AF1209" s="136"/>
      <c r="AG1209" s="136"/>
      <c r="AH1209" s="136"/>
      <c r="AI1209" s="136"/>
      <c r="AJ1209" s="136"/>
      <c r="AK1209" s="136"/>
      <c r="AL1209" s="136"/>
      <c r="AM1209" s="136"/>
      <c r="AN1209" s="136"/>
      <c r="AO1209" s="136"/>
      <c r="AP1209" s="136"/>
      <c r="AQ1209" s="136"/>
      <c r="AR1209" s="136"/>
      <c r="AS1209" s="136"/>
      <c r="AT1209" s="136"/>
      <c r="AU1209" s="136"/>
      <c r="AV1209" s="136"/>
      <c r="AW1209" s="136"/>
      <c r="AX1209" s="136"/>
      <c r="AY1209" s="136"/>
      <c r="AZ1209" s="136"/>
      <c r="BA1209" s="136"/>
      <c r="BB1209" s="136"/>
      <c r="BC1209" s="136"/>
      <c r="BD1209" s="136"/>
      <c r="BE1209" s="136"/>
      <c r="BF1209" s="136"/>
      <c r="BG1209" s="136"/>
      <c r="BH1209" s="136"/>
      <c r="BI1209" s="136"/>
      <c r="BJ1209" s="136"/>
      <c r="BK1209" s="136"/>
      <c r="BL1209" s="136"/>
      <c r="BM1209" s="136"/>
      <c r="BN1209" s="136"/>
      <c r="BO1209" s="136"/>
      <c r="BP1209" s="136"/>
      <c r="BQ1209" s="136"/>
      <c r="BR1209" s="136"/>
      <c r="BS1209" s="136"/>
      <c r="BT1209" s="136"/>
      <c r="BU1209" s="136"/>
      <c r="BV1209" s="136"/>
      <c r="BW1209" s="136"/>
      <c r="BX1209" s="136"/>
      <c r="BY1209" s="136"/>
      <c r="BZ1209" s="136"/>
      <c r="CA1209" s="136"/>
      <c r="CB1209" s="136"/>
      <c r="CC1209" s="136"/>
      <c r="CD1209" s="136"/>
      <c r="CE1209" s="136"/>
      <c r="CF1209" s="136"/>
      <c r="CG1209" s="136"/>
      <c r="CH1209" s="136"/>
      <c r="CI1209" s="136"/>
      <c r="CJ1209" s="136"/>
      <c r="CK1209" s="136"/>
      <c r="CL1209" s="136"/>
      <c r="CM1209" s="136"/>
      <c r="CN1209" s="136"/>
      <c r="CO1209" s="136"/>
      <c r="CP1209" s="136"/>
      <c r="CQ1209" s="136"/>
      <c r="CR1209" s="136"/>
      <c r="CS1209" s="136"/>
      <c r="CT1209" s="136"/>
      <c r="CU1209" s="136"/>
      <c r="CV1209" s="136"/>
      <c r="CW1209" s="136"/>
      <c r="CX1209" s="136"/>
      <c r="CY1209" s="136"/>
      <c r="CZ1209" s="136"/>
      <c r="DA1209" s="136"/>
      <c r="DB1209" s="136"/>
      <c r="DC1209" s="136"/>
      <c r="DD1209" s="136"/>
      <c r="DE1209" s="136"/>
      <c r="DF1209" s="136"/>
      <c r="DG1209" s="136"/>
      <c r="DH1209" s="136"/>
      <c r="DI1209" s="136"/>
      <c r="DJ1209" s="136"/>
      <c r="DK1209" s="136"/>
      <c r="DL1209" s="136"/>
      <c r="DM1209" s="136"/>
      <c r="DN1209" s="136"/>
      <c r="DO1209" s="136"/>
      <c r="DP1209" s="136"/>
      <c r="DQ1209" s="136"/>
      <c r="DR1209" s="136"/>
      <c r="DS1209" s="136"/>
      <c r="DT1209" s="136"/>
      <c r="DU1209" s="136"/>
      <c r="DV1209" s="136"/>
      <c r="DW1209" s="136"/>
      <c r="DX1209" s="136"/>
      <c r="DY1209" s="136"/>
      <c r="DZ1209" s="136"/>
      <c r="EA1209" s="136"/>
      <c r="EB1209" s="136"/>
      <c r="EC1209" s="136"/>
      <c r="ED1209" s="136"/>
      <c r="EE1209" s="136"/>
      <c r="EF1209" s="136"/>
      <c r="EG1209" s="136"/>
      <c r="EH1209" s="136"/>
      <c r="EI1209" s="136"/>
      <c r="EJ1209" s="136"/>
      <c r="EK1209" s="136"/>
      <c r="EL1209" s="136"/>
      <c r="EM1209" s="136"/>
      <c r="EN1209" s="136"/>
      <c r="EO1209" s="136"/>
      <c r="EP1209" s="136"/>
      <c r="EQ1209" s="136"/>
      <c r="ER1209" s="136"/>
      <c r="ES1209" s="136"/>
      <c r="ET1209" s="136"/>
      <c r="EU1209" s="136"/>
      <c r="EV1209" s="136"/>
      <c r="EW1209" s="136"/>
      <c r="EX1209" s="136"/>
      <c r="EY1209" s="136"/>
      <c r="EZ1209" s="136"/>
      <c r="FA1209" s="136"/>
      <c r="FB1209" s="136"/>
      <c r="FC1209" s="136"/>
      <c r="FD1209" s="136"/>
      <c r="FE1209" s="136"/>
      <c r="FF1209" s="136"/>
      <c r="FG1209" s="136"/>
      <c r="FH1209" s="136"/>
      <c r="FI1209" s="136"/>
      <c r="FJ1209" s="136"/>
      <c r="FK1209" s="136"/>
      <c r="FL1209" s="136"/>
      <c r="FM1209" s="136"/>
      <c r="FN1209" s="136"/>
      <c r="FO1209" s="136"/>
      <c r="FP1209" s="136"/>
      <c r="FQ1209" s="136"/>
      <c r="FR1209" s="136"/>
      <c r="FS1209" s="136"/>
      <c r="FT1209" s="136"/>
      <c r="FU1209" s="136"/>
      <c r="FV1209" s="136"/>
      <c r="FW1209" s="136"/>
      <c r="FX1209" s="136"/>
      <c r="FY1209" s="136"/>
      <c r="FZ1209" s="136"/>
      <c r="GA1209" s="136"/>
      <c r="GB1209" s="136"/>
      <c r="GC1209" s="136"/>
      <c r="GD1209" s="136"/>
      <c r="GE1209" s="136"/>
      <c r="GF1209" s="136"/>
      <c r="GG1209" s="136"/>
      <c r="GH1209" s="136"/>
      <c r="GI1209" s="136"/>
      <c r="GJ1209" s="136"/>
      <c r="GK1209" s="136"/>
      <c r="GL1209" s="136"/>
      <c r="GM1209" s="136"/>
      <c r="GN1209" s="136"/>
      <c r="GO1209" s="136"/>
      <c r="GP1209" s="136"/>
      <c r="GQ1209" s="136"/>
      <c r="GR1209" s="136"/>
      <c r="GS1209" s="136"/>
      <c r="GT1209" s="136"/>
      <c r="GU1209" s="136"/>
      <c r="GV1209" s="136"/>
      <c r="GW1209" s="136"/>
      <c r="GX1209" s="136"/>
      <c r="GY1209" s="136"/>
      <c r="GZ1209" s="136"/>
      <c r="HA1209" s="136"/>
      <c r="HB1209" s="136"/>
      <c r="HC1209" s="136"/>
      <c r="HD1209" s="136"/>
      <c r="HE1209" s="136"/>
      <c r="HF1209" s="136"/>
      <c r="HG1209" s="136"/>
      <c r="HH1209" s="136"/>
      <c r="HI1209" s="136"/>
      <c r="HJ1209" s="136"/>
      <c r="HK1209" s="136"/>
      <c r="HL1209" s="136"/>
      <c r="HM1209" s="136"/>
      <c r="HN1209" s="136"/>
      <c r="HO1209" s="136"/>
      <c r="HP1209" s="136"/>
      <c r="HQ1209" s="136"/>
      <c r="HR1209" s="136"/>
      <c r="HS1209" s="136"/>
      <c r="HT1209" s="136"/>
      <c r="HU1209" s="136"/>
      <c r="HV1209" s="136"/>
      <c r="HW1209" s="136"/>
      <c r="HX1209" s="136"/>
      <c r="HY1209" s="136"/>
      <c r="HZ1209" s="136"/>
      <c r="IA1209" s="136"/>
      <c r="IB1209" s="136"/>
      <c r="IC1209" s="136"/>
      <c r="ID1209" s="136"/>
      <c r="IE1209" s="136"/>
      <c r="IF1209" s="136"/>
      <c r="IG1209" s="136"/>
    </row>
    <row r="1210" spans="1:241" ht="15" customHeight="1" x14ac:dyDescent="0.25">
      <c r="A1210" s="197" t="s">
        <v>518</v>
      </c>
      <c r="B1210" s="205">
        <v>5666482</v>
      </c>
      <c r="C1210" s="205">
        <v>2740654</v>
      </c>
      <c r="D1210" s="205">
        <v>1366053</v>
      </c>
      <c r="E1210" s="205">
        <v>1623058</v>
      </c>
      <c r="F1210" s="205">
        <v>2250242</v>
      </c>
      <c r="G1210" s="205">
        <v>289281</v>
      </c>
      <c r="H1210" s="242">
        <v>13935770</v>
      </c>
      <c r="I1210" s="136"/>
      <c r="J1210" s="197" t="s">
        <v>562</v>
      </c>
      <c r="K1210" s="217">
        <v>7494552</v>
      </c>
      <c r="L1210" s="217">
        <v>2974214</v>
      </c>
      <c r="M1210" s="217">
        <v>883417</v>
      </c>
      <c r="N1210" s="217">
        <v>1503182</v>
      </c>
      <c r="O1210" s="217">
        <v>2548569</v>
      </c>
      <c r="P1210" s="217">
        <v>446453</v>
      </c>
      <c r="Q1210" s="244">
        <v>15850387</v>
      </c>
      <c r="R1210" s="136"/>
      <c r="S1210" s="136"/>
      <c r="T1210" s="136"/>
      <c r="U1210" s="136"/>
      <c r="V1210" s="136"/>
      <c r="W1210" s="136"/>
      <c r="X1210" s="136"/>
      <c r="Y1210" s="136"/>
      <c r="Z1210" s="136"/>
      <c r="AA1210" s="136"/>
      <c r="AB1210" s="136"/>
      <c r="AC1210" s="136"/>
      <c r="AD1210" s="136"/>
      <c r="AE1210" s="136"/>
      <c r="AF1210" s="136"/>
      <c r="AG1210" s="136"/>
      <c r="AH1210" s="136"/>
      <c r="AI1210" s="136"/>
      <c r="AJ1210" s="136"/>
      <c r="AK1210" s="136"/>
      <c r="AL1210" s="136"/>
      <c r="AM1210" s="136"/>
      <c r="AN1210" s="136"/>
      <c r="AO1210" s="136"/>
      <c r="AP1210" s="136"/>
      <c r="AQ1210" s="136"/>
      <c r="AR1210" s="136"/>
      <c r="AS1210" s="136"/>
      <c r="AT1210" s="136"/>
      <c r="AU1210" s="136"/>
      <c r="AV1210" s="136"/>
      <c r="AW1210" s="136"/>
      <c r="AX1210" s="136"/>
      <c r="AY1210" s="136"/>
      <c r="AZ1210" s="136"/>
      <c r="BA1210" s="136"/>
      <c r="BB1210" s="136"/>
      <c r="BC1210" s="136"/>
      <c r="BD1210" s="136"/>
      <c r="BE1210" s="136"/>
      <c r="BF1210" s="136"/>
      <c r="BG1210" s="136"/>
      <c r="BH1210" s="136"/>
      <c r="BI1210" s="136"/>
      <c r="BJ1210" s="136"/>
      <c r="BK1210" s="136"/>
      <c r="BL1210" s="136"/>
      <c r="BM1210" s="136"/>
      <c r="BN1210" s="136"/>
      <c r="BO1210" s="136"/>
      <c r="BP1210" s="136"/>
      <c r="BQ1210" s="136"/>
      <c r="BR1210" s="136"/>
      <c r="BS1210" s="136"/>
      <c r="BT1210" s="136"/>
      <c r="BU1210" s="136"/>
      <c r="BV1210" s="136"/>
      <c r="BW1210" s="136"/>
      <c r="BX1210" s="136"/>
      <c r="BY1210" s="136"/>
      <c r="BZ1210" s="136"/>
      <c r="CA1210" s="136"/>
      <c r="CB1210" s="136"/>
      <c r="CC1210" s="136"/>
      <c r="CD1210" s="136"/>
      <c r="CE1210" s="136"/>
      <c r="CF1210" s="136"/>
      <c r="CG1210" s="136"/>
      <c r="CH1210" s="136"/>
      <c r="CI1210" s="136"/>
      <c r="CJ1210" s="136"/>
      <c r="CK1210" s="136"/>
      <c r="CL1210" s="136"/>
      <c r="CM1210" s="136"/>
      <c r="CN1210" s="136"/>
      <c r="CO1210" s="136"/>
      <c r="CP1210" s="136"/>
      <c r="CQ1210" s="136"/>
      <c r="CR1210" s="136"/>
      <c r="CS1210" s="136"/>
      <c r="CT1210" s="136"/>
      <c r="CU1210" s="136"/>
      <c r="CV1210" s="136"/>
      <c r="CW1210" s="136"/>
      <c r="CX1210" s="136"/>
      <c r="CY1210" s="136"/>
      <c r="CZ1210" s="136"/>
      <c r="DA1210" s="136"/>
      <c r="DB1210" s="136"/>
      <c r="DC1210" s="136"/>
      <c r="DD1210" s="136"/>
      <c r="DE1210" s="136"/>
      <c r="DF1210" s="136"/>
      <c r="DG1210" s="136"/>
      <c r="DH1210" s="136"/>
      <c r="DI1210" s="136"/>
      <c r="DJ1210" s="136"/>
      <c r="DK1210" s="136"/>
      <c r="DL1210" s="136"/>
      <c r="DM1210" s="136"/>
      <c r="DN1210" s="136"/>
      <c r="DO1210" s="136"/>
      <c r="DP1210" s="136"/>
      <c r="DQ1210" s="136"/>
      <c r="DR1210" s="136"/>
      <c r="DS1210" s="136"/>
      <c r="DT1210" s="136"/>
      <c r="DU1210" s="136"/>
      <c r="DV1210" s="136"/>
      <c r="DW1210" s="136"/>
      <c r="DX1210" s="136"/>
      <c r="DY1210" s="136"/>
      <c r="DZ1210" s="136"/>
      <c r="EA1210" s="136"/>
      <c r="EB1210" s="136"/>
      <c r="EC1210" s="136"/>
      <c r="ED1210" s="136"/>
      <c r="EE1210" s="136"/>
      <c r="EF1210" s="136"/>
      <c r="EG1210" s="136"/>
      <c r="EH1210" s="136"/>
      <c r="EI1210" s="136"/>
      <c r="EJ1210" s="136"/>
      <c r="EK1210" s="136"/>
      <c r="EL1210" s="136"/>
      <c r="EM1210" s="136"/>
      <c r="EN1210" s="136"/>
      <c r="EO1210" s="136"/>
      <c r="EP1210" s="136"/>
      <c r="EQ1210" s="136"/>
      <c r="ER1210" s="136"/>
      <c r="ES1210" s="136"/>
      <c r="ET1210" s="136"/>
      <c r="EU1210" s="136"/>
      <c r="EV1210" s="136"/>
      <c r="EW1210" s="136"/>
      <c r="EX1210" s="136"/>
      <c r="EY1210" s="136"/>
      <c r="EZ1210" s="136"/>
      <c r="FA1210" s="136"/>
      <c r="FB1210" s="136"/>
      <c r="FC1210" s="136"/>
      <c r="FD1210" s="136"/>
      <c r="FE1210" s="136"/>
      <c r="FF1210" s="136"/>
      <c r="FG1210" s="136"/>
      <c r="FH1210" s="136"/>
      <c r="FI1210" s="136"/>
      <c r="FJ1210" s="136"/>
      <c r="FK1210" s="136"/>
      <c r="FL1210" s="136"/>
      <c r="FM1210" s="136"/>
      <c r="FN1210" s="136"/>
      <c r="FO1210" s="136"/>
      <c r="FP1210" s="136"/>
      <c r="FQ1210" s="136"/>
      <c r="FR1210" s="136"/>
      <c r="FS1210" s="136"/>
      <c r="FT1210" s="136"/>
      <c r="FU1210" s="136"/>
      <c r="FV1210" s="136"/>
      <c r="FW1210" s="136"/>
      <c r="FX1210" s="136"/>
      <c r="FY1210" s="136"/>
      <c r="FZ1210" s="136"/>
      <c r="GA1210" s="136"/>
      <c r="GB1210" s="136"/>
      <c r="GC1210" s="136"/>
      <c r="GD1210" s="136"/>
      <c r="GE1210" s="136"/>
      <c r="GF1210" s="136"/>
      <c r="GG1210" s="136"/>
      <c r="GH1210" s="136"/>
      <c r="GI1210" s="136"/>
      <c r="GJ1210" s="136"/>
      <c r="GK1210" s="136"/>
      <c r="GL1210" s="136"/>
      <c r="GM1210" s="136"/>
      <c r="GN1210" s="136"/>
      <c r="GO1210" s="136"/>
      <c r="GP1210" s="136"/>
      <c r="GQ1210" s="136"/>
      <c r="GR1210" s="136"/>
      <c r="GS1210" s="136"/>
      <c r="GT1210" s="136"/>
      <c r="GU1210" s="136"/>
      <c r="GV1210" s="136"/>
      <c r="GW1210" s="136"/>
      <c r="GX1210" s="136"/>
      <c r="GY1210" s="136"/>
      <c r="GZ1210" s="136"/>
      <c r="HA1210" s="136"/>
      <c r="HB1210" s="136"/>
      <c r="HC1210" s="136"/>
      <c r="HD1210" s="136"/>
      <c r="HE1210" s="136"/>
      <c r="HF1210" s="136"/>
      <c r="HG1210" s="136"/>
      <c r="HH1210" s="136"/>
      <c r="HI1210" s="136"/>
      <c r="HJ1210" s="136"/>
      <c r="HK1210" s="136"/>
      <c r="HL1210" s="136"/>
      <c r="HM1210" s="136"/>
      <c r="HN1210" s="136"/>
      <c r="HO1210" s="136"/>
      <c r="HP1210" s="136"/>
      <c r="HQ1210" s="136"/>
      <c r="HR1210" s="136"/>
      <c r="HS1210" s="136"/>
      <c r="HT1210" s="136"/>
      <c r="HU1210" s="136"/>
      <c r="HV1210" s="136"/>
      <c r="HW1210" s="136"/>
      <c r="HX1210" s="136"/>
      <c r="HY1210" s="136"/>
      <c r="HZ1210" s="136"/>
      <c r="IA1210" s="136"/>
      <c r="IB1210" s="136"/>
      <c r="IC1210" s="136"/>
      <c r="ID1210" s="136"/>
      <c r="IE1210" s="136"/>
      <c r="IF1210" s="136"/>
      <c r="IG1210" s="136"/>
    </row>
    <row r="1211" spans="1:241" ht="15" customHeight="1" x14ac:dyDescent="0.25">
      <c r="A1211" s="197" t="s">
        <v>519</v>
      </c>
      <c r="B1211" s="205">
        <v>6334760</v>
      </c>
      <c r="C1211" s="205">
        <v>3163034</v>
      </c>
      <c r="D1211" s="205">
        <v>2016625</v>
      </c>
      <c r="E1211" s="205">
        <v>2180882</v>
      </c>
      <c r="F1211" s="205">
        <v>2507273</v>
      </c>
      <c r="G1211" s="205">
        <v>337762</v>
      </c>
      <c r="H1211" s="242">
        <v>16540336</v>
      </c>
      <c r="I1211" s="136"/>
      <c r="J1211" s="197" t="s">
        <v>563</v>
      </c>
      <c r="K1211" s="217">
        <v>8366596</v>
      </c>
      <c r="L1211" s="217">
        <v>3979357</v>
      </c>
      <c r="M1211" s="217">
        <v>1166377</v>
      </c>
      <c r="N1211" s="217">
        <v>2542941</v>
      </c>
      <c r="O1211" s="217">
        <v>2757329</v>
      </c>
      <c r="P1211" s="217">
        <v>491780</v>
      </c>
      <c r="Q1211" s="244">
        <v>19304380</v>
      </c>
      <c r="R1211" s="136"/>
      <c r="S1211" s="136"/>
      <c r="T1211" s="136"/>
      <c r="U1211" s="136"/>
      <c r="V1211" s="136"/>
      <c r="W1211" s="136"/>
      <c r="X1211" s="136"/>
      <c r="Y1211" s="136"/>
      <c r="Z1211" s="136"/>
      <c r="AA1211" s="136"/>
      <c r="AB1211" s="136"/>
      <c r="AC1211" s="136"/>
      <c r="AD1211" s="136"/>
      <c r="AE1211" s="136"/>
      <c r="AF1211" s="136"/>
      <c r="AG1211" s="136"/>
      <c r="AH1211" s="136"/>
      <c r="AI1211" s="136"/>
      <c r="AJ1211" s="136"/>
      <c r="AK1211" s="136"/>
      <c r="AL1211" s="136"/>
      <c r="AM1211" s="136"/>
      <c r="AN1211" s="136"/>
      <c r="AO1211" s="136"/>
      <c r="AP1211" s="136"/>
      <c r="AQ1211" s="136"/>
      <c r="AR1211" s="136"/>
      <c r="AS1211" s="136"/>
      <c r="AT1211" s="136"/>
      <c r="AU1211" s="136"/>
      <c r="AV1211" s="136"/>
      <c r="AW1211" s="136"/>
      <c r="AX1211" s="136"/>
      <c r="AY1211" s="136"/>
      <c r="AZ1211" s="136"/>
      <c r="BA1211" s="136"/>
      <c r="BB1211" s="136"/>
      <c r="BC1211" s="136"/>
      <c r="BD1211" s="136"/>
      <c r="BE1211" s="136"/>
      <c r="BF1211" s="136"/>
      <c r="BG1211" s="136"/>
      <c r="BH1211" s="136"/>
      <c r="BI1211" s="136"/>
      <c r="BJ1211" s="136"/>
      <c r="BK1211" s="136"/>
      <c r="BL1211" s="136"/>
      <c r="BM1211" s="136"/>
      <c r="BN1211" s="136"/>
      <c r="BO1211" s="136"/>
      <c r="BP1211" s="136"/>
      <c r="BQ1211" s="136"/>
      <c r="BR1211" s="136"/>
      <c r="BS1211" s="136"/>
      <c r="BT1211" s="136"/>
      <c r="BU1211" s="136"/>
      <c r="BV1211" s="136"/>
      <c r="BW1211" s="136"/>
      <c r="BX1211" s="136"/>
      <c r="BY1211" s="136"/>
      <c r="BZ1211" s="136"/>
      <c r="CA1211" s="136"/>
      <c r="CB1211" s="136"/>
      <c r="CC1211" s="136"/>
      <c r="CD1211" s="136"/>
      <c r="CE1211" s="136"/>
      <c r="CF1211" s="136"/>
      <c r="CG1211" s="136"/>
      <c r="CH1211" s="136"/>
      <c r="CI1211" s="136"/>
      <c r="CJ1211" s="136"/>
      <c r="CK1211" s="136"/>
      <c r="CL1211" s="136"/>
      <c r="CM1211" s="136"/>
      <c r="CN1211" s="136"/>
      <c r="CO1211" s="136"/>
      <c r="CP1211" s="136"/>
      <c r="CQ1211" s="136"/>
      <c r="CR1211" s="136"/>
      <c r="CS1211" s="136"/>
      <c r="CT1211" s="136"/>
      <c r="CU1211" s="136"/>
      <c r="CV1211" s="136"/>
      <c r="CW1211" s="136"/>
      <c r="CX1211" s="136"/>
      <c r="CY1211" s="136"/>
      <c r="CZ1211" s="136"/>
      <c r="DA1211" s="136"/>
      <c r="DB1211" s="136"/>
      <c r="DC1211" s="136"/>
      <c r="DD1211" s="136"/>
      <c r="DE1211" s="136"/>
      <c r="DF1211" s="136"/>
      <c r="DG1211" s="136"/>
      <c r="DH1211" s="136"/>
      <c r="DI1211" s="136"/>
      <c r="DJ1211" s="136"/>
      <c r="DK1211" s="136"/>
      <c r="DL1211" s="136"/>
      <c r="DM1211" s="136"/>
      <c r="DN1211" s="136"/>
      <c r="DO1211" s="136"/>
      <c r="DP1211" s="136"/>
      <c r="DQ1211" s="136"/>
      <c r="DR1211" s="136"/>
      <c r="DS1211" s="136"/>
      <c r="DT1211" s="136"/>
      <c r="DU1211" s="136"/>
      <c r="DV1211" s="136"/>
      <c r="DW1211" s="136"/>
      <c r="DX1211" s="136"/>
      <c r="DY1211" s="136"/>
      <c r="DZ1211" s="136"/>
      <c r="EA1211" s="136"/>
      <c r="EB1211" s="136"/>
      <c r="EC1211" s="136"/>
      <c r="ED1211" s="136"/>
      <c r="EE1211" s="136"/>
      <c r="EF1211" s="136"/>
      <c r="EG1211" s="136"/>
      <c r="EH1211" s="136"/>
      <c r="EI1211" s="136"/>
      <c r="EJ1211" s="136"/>
      <c r="EK1211" s="136"/>
      <c r="EL1211" s="136"/>
      <c r="EM1211" s="136"/>
      <c r="EN1211" s="136"/>
      <c r="EO1211" s="136"/>
      <c r="EP1211" s="136"/>
      <c r="EQ1211" s="136"/>
      <c r="ER1211" s="136"/>
      <c r="ES1211" s="136"/>
      <c r="ET1211" s="136"/>
      <c r="EU1211" s="136"/>
      <c r="EV1211" s="136"/>
      <c r="EW1211" s="136"/>
      <c r="EX1211" s="136"/>
      <c r="EY1211" s="136"/>
      <c r="EZ1211" s="136"/>
      <c r="FA1211" s="136"/>
      <c r="FB1211" s="136"/>
      <c r="FC1211" s="136"/>
      <c r="FD1211" s="136"/>
      <c r="FE1211" s="136"/>
      <c r="FF1211" s="136"/>
      <c r="FG1211" s="136"/>
      <c r="FH1211" s="136"/>
      <c r="FI1211" s="136"/>
      <c r="FJ1211" s="136"/>
      <c r="FK1211" s="136"/>
      <c r="FL1211" s="136"/>
      <c r="FM1211" s="136"/>
      <c r="FN1211" s="136"/>
      <c r="FO1211" s="136"/>
      <c r="FP1211" s="136"/>
      <c r="FQ1211" s="136"/>
      <c r="FR1211" s="136"/>
      <c r="FS1211" s="136"/>
      <c r="FT1211" s="136"/>
      <c r="FU1211" s="136"/>
      <c r="FV1211" s="136"/>
      <c r="FW1211" s="136"/>
      <c r="FX1211" s="136"/>
      <c r="FY1211" s="136"/>
      <c r="FZ1211" s="136"/>
      <c r="GA1211" s="136"/>
      <c r="GB1211" s="136"/>
      <c r="GC1211" s="136"/>
      <c r="GD1211" s="136"/>
      <c r="GE1211" s="136"/>
      <c r="GF1211" s="136"/>
      <c r="GG1211" s="136"/>
      <c r="GH1211" s="136"/>
      <c r="GI1211" s="136"/>
      <c r="GJ1211" s="136"/>
      <c r="GK1211" s="136"/>
      <c r="GL1211" s="136"/>
      <c r="GM1211" s="136"/>
      <c r="GN1211" s="136"/>
      <c r="GO1211" s="136"/>
      <c r="GP1211" s="136"/>
      <c r="GQ1211" s="136"/>
      <c r="GR1211" s="136"/>
      <c r="GS1211" s="136"/>
      <c r="GT1211" s="136"/>
      <c r="GU1211" s="136"/>
      <c r="GV1211" s="136"/>
      <c r="GW1211" s="136"/>
      <c r="GX1211" s="136"/>
      <c r="GY1211" s="136"/>
      <c r="GZ1211" s="136"/>
      <c r="HA1211" s="136"/>
      <c r="HB1211" s="136"/>
      <c r="HC1211" s="136"/>
      <c r="HD1211" s="136"/>
      <c r="HE1211" s="136"/>
      <c r="HF1211" s="136"/>
      <c r="HG1211" s="136"/>
      <c r="HH1211" s="136"/>
      <c r="HI1211" s="136"/>
      <c r="HJ1211" s="136"/>
      <c r="HK1211" s="136"/>
      <c r="HL1211" s="136"/>
      <c r="HM1211" s="136"/>
      <c r="HN1211" s="136"/>
      <c r="HO1211" s="136"/>
      <c r="HP1211" s="136"/>
      <c r="HQ1211" s="136"/>
      <c r="HR1211" s="136"/>
      <c r="HS1211" s="136"/>
      <c r="HT1211" s="136"/>
      <c r="HU1211" s="136"/>
      <c r="HV1211" s="136"/>
      <c r="HW1211" s="136"/>
      <c r="HX1211" s="136"/>
      <c r="HY1211" s="136"/>
      <c r="HZ1211" s="136"/>
      <c r="IA1211" s="136"/>
      <c r="IB1211" s="136"/>
      <c r="IC1211" s="136"/>
      <c r="ID1211" s="136"/>
      <c r="IE1211" s="136"/>
      <c r="IF1211" s="136"/>
      <c r="IG1211" s="136"/>
    </row>
    <row r="1212" spans="1:241" ht="15" customHeight="1" x14ac:dyDescent="0.25">
      <c r="A1212" s="197" t="s">
        <v>520</v>
      </c>
      <c r="B1212" s="205">
        <v>8111799</v>
      </c>
      <c r="C1212" s="205">
        <v>3322215</v>
      </c>
      <c r="D1212" s="205">
        <v>1669828</v>
      </c>
      <c r="E1212" s="205">
        <v>1658130</v>
      </c>
      <c r="F1212" s="205">
        <v>1920726</v>
      </c>
      <c r="G1212" s="205">
        <v>351561</v>
      </c>
      <c r="H1212" s="242">
        <v>17034259</v>
      </c>
      <c r="I1212" s="136"/>
      <c r="J1212" s="197" t="s">
        <v>564</v>
      </c>
      <c r="K1212" s="217">
        <v>6368408</v>
      </c>
      <c r="L1212" s="217">
        <v>2573682</v>
      </c>
      <c r="M1212" s="217">
        <v>652611</v>
      </c>
      <c r="N1212" s="217">
        <v>1591692</v>
      </c>
      <c r="O1212" s="217">
        <v>2638978</v>
      </c>
      <c r="P1212" s="217">
        <v>325576</v>
      </c>
      <c r="Q1212" s="244">
        <v>14150947</v>
      </c>
      <c r="R1212" s="136"/>
      <c r="S1212" s="136"/>
      <c r="T1212" s="136"/>
      <c r="U1212" s="136"/>
      <c r="V1212" s="136"/>
      <c r="W1212" s="136"/>
      <c r="X1212" s="136"/>
      <c r="Y1212" s="136"/>
      <c r="Z1212" s="136"/>
      <c r="AA1212" s="136"/>
      <c r="AB1212" s="136"/>
      <c r="AC1212" s="136"/>
      <c r="AD1212" s="136"/>
      <c r="AE1212" s="136"/>
      <c r="AF1212" s="136"/>
      <c r="AG1212" s="136"/>
      <c r="AH1212" s="136"/>
      <c r="AI1212" s="136"/>
      <c r="AJ1212" s="136"/>
      <c r="AK1212" s="136"/>
      <c r="AL1212" s="136"/>
      <c r="AM1212" s="136"/>
      <c r="AN1212" s="136"/>
      <c r="AO1212" s="136"/>
      <c r="AP1212" s="136"/>
      <c r="AQ1212" s="136"/>
      <c r="AR1212" s="136"/>
      <c r="AS1212" s="136"/>
      <c r="AT1212" s="136"/>
      <c r="AU1212" s="136"/>
      <c r="AV1212" s="136"/>
      <c r="AW1212" s="136"/>
      <c r="AX1212" s="136"/>
      <c r="AY1212" s="136"/>
      <c r="AZ1212" s="136"/>
      <c r="BA1212" s="136"/>
      <c r="BB1212" s="136"/>
      <c r="BC1212" s="136"/>
      <c r="BD1212" s="136"/>
      <c r="BE1212" s="136"/>
      <c r="BF1212" s="136"/>
      <c r="BG1212" s="136"/>
      <c r="BH1212" s="136"/>
      <c r="BI1212" s="136"/>
      <c r="BJ1212" s="136"/>
      <c r="BK1212" s="136"/>
      <c r="BL1212" s="136"/>
      <c r="BM1212" s="136"/>
      <c r="BN1212" s="136"/>
      <c r="BO1212" s="136"/>
      <c r="BP1212" s="136"/>
      <c r="BQ1212" s="136"/>
      <c r="BR1212" s="136"/>
      <c r="BS1212" s="136"/>
      <c r="BT1212" s="136"/>
      <c r="BU1212" s="136"/>
      <c r="BV1212" s="136"/>
      <c r="BW1212" s="136"/>
      <c r="BX1212" s="136"/>
      <c r="BY1212" s="136"/>
      <c r="BZ1212" s="136"/>
      <c r="CA1212" s="136"/>
      <c r="CB1212" s="136"/>
      <c r="CC1212" s="136"/>
      <c r="CD1212" s="136"/>
      <c r="CE1212" s="136"/>
      <c r="CF1212" s="136"/>
      <c r="CG1212" s="136"/>
      <c r="CH1212" s="136"/>
      <c r="CI1212" s="136"/>
      <c r="CJ1212" s="136"/>
      <c r="CK1212" s="136"/>
      <c r="CL1212" s="136"/>
      <c r="CM1212" s="136"/>
      <c r="CN1212" s="136"/>
      <c r="CO1212" s="136"/>
      <c r="CP1212" s="136"/>
      <c r="CQ1212" s="136"/>
      <c r="CR1212" s="136"/>
      <c r="CS1212" s="136"/>
      <c r="CT1212" s="136"/>
      <c r="CU1212" s="136"/>
      <c r="CV1212" s="136"/>
      <c r="CW1212" s="136"/>
      <c r="CX1212" s="136"/>
      <c r="CY1212" s="136"/>
      <c r="CZ1212" s="136"/>
      <c r="DA1212" s="136"/>
      <c r="DB1212" s="136"/>
      <c r="DC1212" s="136"/>
      <c r="DD1212" s="136"/>
      <c r="DE1212" s="136"/>
      <c r="DF1212" s="136"/>
      <c r="DG1212" s="136"/>
      <c r="DH1212" s="136"/>
      <c r="DI1212" s="136"/>
      <c r="DJ1212" s="136"/>
      <c r="DK1212" s="136"/>
      <c r="DL1212" s="136"/>
      <c r="DM1212" s="136"/>
      <c r="DN1212" s="136"/>
      <c r="DO1212" s="136"/>
      <c r="DP1212" s="136"/>
      <c r="DQ1212" s="136"/>
      <c r="DR1212" s="136"/>
      <c r="DS1212" s="136"/>
      <c r="DT1212" s="136"/>
      <c r="DU1212" s="136"/>
      <c r="DV1212" s="136"/>
      <c r="DW1212" s="136"/>
      <c r="DX1212" s="136"/>
      <c r="DY1212" s="136"/>
      <c r="DZ1212" s="136"/>
      <c r="EA1212" s="136"/>
      <c r="EB1212" s="136"/>
      <c r="EC1212" s="136"/>
      <c r="ED1212" s="136"/>
      <c r="EE1212" s="136"/>
      <c r="EF1212" s="136"/>
      <c r="EG1212" s="136"/>
      <c r="EH1212" s="136"/>
      <c r="EI1212" s="136"/>
      <c r="EJ1212" s="136"/>
      <c r="EK1212" s="136"/>
      <c r="EL1212" s="136"/>
      <c r="EM1212" s="136"/>
      <c r="EN1212" s="136"/>
      <c r="EO1212" s="136"/>
      <c r="EP1212" s="136"/>
      <c r="EQ1212" s="136"/>
      <c r="ER1212" s="136"/>
      <c r="ES1212" s="136"/>
      <c r="ET1212" s="136"/>
      <c r="EU1212" s="136"/>
      <c r="EV1212" s="136"/>
      <c r="EW1212" s="136"/>
      <c r="EX1212" s="136"/>
      <c r="EY1212" s="136"/>
      <c r="EZ1212" s="136"/>
      <c r="FA1212" s="136"/>
      <c r="FB1212" s="136"/>
      <c r="FC1212" s="136"/>
      <c r="FD1212" s="136"/>
      <c r="FE1212" s="136"/>
      <c r="FF1212" s="136"/>
      <c r="FG1212" s="136"/>
      <c r="FH1212" s="136"/>
      <c r="FI1212" s="136"/>
      <c r="FJ1212" s="136"/>
      <c r="FK1212" s="136"/>
      <c r="FL1212" s="136"/>
      <c r="FM1212" s="136"/>
      <c r="FN1212" s="136"/>
      <c r="FO1212" s="136"/>
      <c r="FP1212" s="136"/>
      <c r="FQ1212" s="136"/>
      <c r="FR1212" s="136"/>
      <c r="FS1212" s="136"/>
      <c r="FT1212" s="136"/>
      <c r="FU1212" s="136"/>
      <c r="FV1212" s="136"/>
      <c r="FW1212" s="136"/>
      <c r="FX1212" s="136"/>
      <c r="FY1212" s="136"/>
      <c r="FZ1212" s="136"/>
      <c r="GA1212" s="136"/>
      <c r="GB1212" s="136"/>
      <c r="GC1212" s="136"/>
      <c r="GD1212" s="136"/>
      <c r="GE1212" s="136"/>
      <c r="GF1212" s="136"/>
      <c r="GG1212" s="136"/>
      <c r="GH1212" s="136"/>
      <c r="GI1212" s="136"/>
      <c r="GJ1212" s="136"/>
      <c r="GK1212" s="136"/>
      <c r="GL1212" s="136"/>
      <c r="GM1212" s="136"/>
      <c r="GN1212" s="136"/>
      <c r="GO1212" s="136"/>
      <c r="GP1212" s="136"/>
      <c r="GQ1212" s="136"/>
      <c r="GR1212" s="136"/>
      <c r="GS1212" s="136"/>
      <c r="GT1212" s="136"/>
      <c r="GU1212" s="136"/>
      <c r="GV1212" s="136"/>
      <c r="GW1212" s="136"/>
      <c r="GX1212" s="136"/>
      <c r="GY1212" s="136"/>
      <c r="GZ1212" s="136"/>
      <c r="HA1212" s="136"/>
      <c r="HB1212" s="136"/>
      <c r="HC1212" s="136"/>
      <c r="HD1212" s="136"/>
      <c r="HE1212" s="136"/>
      <c r="HF1212" s="136"/>
      <c r="HG1212" s="136"/>
      <c r="HH1212" s="136"/>
      <c r="HI1212" s="136"/>
      <c r="HJ1212" s="136"/>
      <c r="HK1212" s="136"/>
      <c r="HL1212" s="136"/>
      <c r="HM1212" s="136"/>
      <c r="HN1212" s="136"/>
      <c r="HO1212" s="136"/>
      <c r="HP1212" s="136"/>
      <c r="HQ1212" s="136"/>
      <c r="HR1212" s="136"/>
      <c r="HS1212" s="136"/>
      <c r="HT1212" s="136"/>
      <c r="HU1212" s="136"/>
      <c r="HV1212" s="136"/>
      <c r="HW1212" s="136"/>
      <c r="HX1212" s="136"/>
      <c r="HY1212" s="136"/>
      <c r="HZ1212" s="136"/>
      <c r="IA1212" s="136"/>
      <c r="IB1212" s="136"/>
      <c r="IC1212" s="136"/>
      <c r="ID1212" s="136"/>
      <c r="IE1212" s="136"/>
      <c r="IF1212" s="136"/>
      <c r="IG1212" s="136"/>
    </row>
    <row r="1213" spans="1:241" ht="15" customHeight="1" x14ac:dyDescent="0.25">
      <c r="A1213" s="197" t="s">
        <v>726</v>
      </c>
      <c r="B1213" s="205">
        <v>7162153</v>
      </c>
      <c r="C1213" s="205">
        <v>4256351</v>
      </c>
      <c r="D1213" s="205">
        <v>1136678</v>
      </c>
      <c r="E1213" s="205">
        <v>1517166</v>
      </c>
      <c r="F1213" s="205">
        <v>1473640</v>
      </c>
      <c r="G1213" s="205">
        <v>247488</v>
      </c>
      <c r="H1213" s="242">
        <v>15793476</v>
      </c>
      <c r="I1213" s="136"/>
      <c r="J1213" s="197" t="s">
        <v>735</v>
      </c>
      <c r="K1213" s="217">
        <v>4275852</v>
      </c>
      <c r="L1213" s="217">
        <v>1935924</v>
      </c>
      <c r="M1213" s="217">
        <v>556580</v>
      </c>
      <c r="N1213" s="217">
        <v>1085208</v>
      </c>
      <c r="O1213" s="217">
        <v>1765264</v>
      </c>
      <c r="P1213" s="217">
        <v>265325</v>
      </c>
      <c r="Q1213" s="244">
        <v>9884153</v>
      </c>
      <c r="R1213" s="136"/>
      <c r="S1213" s="136"/>
      <c r="T1213" s="136"/>
      <c r="U1213" s="136"/>
      <c r="V1213" s="136"/>
      <c r="W1213" s="136"/>
      <c r="X1213" s="136"/>
      <c r="Y1213" s="136"/>
      <c r="Z1213" s="136"/>
      <c r="AA1213" s="136"/>
      <c r="AB1213" s="136"/>
      <c r="AC1213" s="136"/>
      <c r="AD1213" s="136"/>
      <c r="AE1213" s="136"/>
      <c r="AF1213" s="136"/>
      <c r="AG1213" s="136"/>
      <c r="AH1213" s="136"/>
      <c r="AI1213" s="136"/>
      <c r="AJ1213" s="136"/>
      <c r="AK1213" s="136"/>
      <c r="AL1213" s="136"/>
      <c r="AM1213" s="136"/>
      <c r="AN1213" s="136"/>
      <c r="AO1213" s="136"/>
      <c r="AP1213" s="136"/>
      <c r="AQ1213" s="136"/>
      <c r="AR1213" s="136"/>
      <c r="AS1213" s="136"/>
      <c r="AT1213" s="136"/>
      <c r="AU1213" s="136"/>
      <c r="AV1213" s="136"/>
      <c r="AW1213" s="136"/>
      <c r="AX1213" s="136"/>
      <c r="AY1213" s="136"/>
      <c r="AZ1213" s="136"/>
      <c r="BA1213" s="136"/>
      <c r="BB1213" s="136"/>
      <c r="BC1213" s="136"/>
      <c r="BD1213" s="136"/>
      <c r="BE1213" s="136"/>
      <c r="BF1213" s="136"/>
      <c r="BG1213" s="136"/>
      <c r="BH1213" s="136"/>
      <c r="BI1213" s="136"/>
      <c r="BJ1213" s="136"/>
      <c r="BK1213" s="136"/>
      <c r="BL1213" s="136"/>
      <c r="BM1213" s="136"/>
      <c r="BN1213" s="136"/>
      <c r="BO1213" s="136"/>
      <c r="BP1213" s="136"/>
      <c r="BQ1213" s="136"/>
      <c r="BR1213" s="136"/>
      <c r="BS1213" s="136"/>
      <c r="BT1213" s="136"/>
      <c r="BU1213" s="136"/>
      <c r="BV1213" s="136"/>
      <c r="BW1213" s="136"/>
      <c r="BX1213" s="136"/>
      <c r="BY1213" s="136"/>
      <c r="BZ1213" s="136"/>
      <c r="CA1213" s="136"/>
      <c r="CB1213" s="136"/>
      <c r="CC1213" s="136"/>
      <c r="CD1213" s="136"/>
      <c r="CE1213" s="136"/>
      <c r="CF1213" s="136"/>
      <c r="CG1213" s="136"/>
      <c r="CH1213" s="136"/>
      <c r="CI1213" s="136"/>
      <c r="CJ1213" s="136"/>
      <c r="CK1213" s="136"/>
      <c r="CL1213" s="136"/>
      <c r="CM1213" s="136"/>
      <c r="CN1213" s="136"/>
      <c r="CO1213" s="136"/>
      <c r="CP1213" s="136"/>
      <c r="CQ1213" s="136"/>
      <c r="CR1213" s="136"/>
      <c r="CS1213" s="136"/>
      <c r="CT1213" s="136"/>
      <c r="CU1213" s="136"/>
      <c r="CV1213" s="136"/>
      <c r="CW1213" s="136"/>
      <c r="CX1213" s="136"/>
      <c r="CY1213" s="136"/>
      <c r="CZ1213" s="136"/>
      <c r="DA1213" s="136"/>
      <c r="DB1213" s="136"/>
      <c r="DC1213" s="136"/>
      <c r="DD1213" s="136"/>
      <c r="DE1213" s="136"/>
      <c r="DF1213" s="136"/>
      <c r="DG1213" s="136"/>
      <c r="DH1213" s="136"/>
      <c r="DI1213" s="136"/>
      <c r="DJ1213" s="136"/>
      <c r="DK1213" s="136"/>
      <c r="DL1213" s="136"/>
      <c r="DM1213" s="136"/>
      <c r="DN1213" s="136"/>
      <c r="DO1213" s="136"/>
      <c r="DP1213" s="136"/>
      <c r="DQ1213" s="136"/>
      <c r="DR1213" s="136"/>
      <c r="DS1213" s="136"/>
      <c r="DT1213" s="136"/>
      <c r="DU1213" s="136"/>
      <c r="DV1213" s="136"/>
      <c r="DW1213" s="136"/>
      <c r="DX1213" s="136"/>
      <c r="DY1213" s="136"/>
      <c r="DZ1213" s="136"/>
      <c r="EA1213" s="136"/>
      <c r="EB1213" s="136"/>
      <c r="EC1213" s="136"/>
      <c r="ED1213" s="136"/>
      <c r="EE1213" s="136"/>
      <c r="EF1213" s="136"/>
      <c r="EG1213" s="136"/>
      <c r="EH1213" s="136"/>
      <c r="EI1213" s="136"/>
      <c r="EJ1213" s="136"/>
      <c r="EK1213" s="136"/>
      <c r="EL1213" s="136"/>
      <c r="EM1213" s="136"/>
      <c r="EN1213" s="136"/>
      <c r="EO1213" s="136"/>
      <c r="EP1213" s="136"/>
      <c r="EQ1213" s="136"/>
      <c r="ER1213" s="136"/>
      <c r="ES1213" s="136"/>
      <c r="ET1213" s="136"/>
      <c r="EU1213" s="136"/>
      <c r="EV1213" s="136"/>
      <c r="EW1213" s="136"/>
      <c r="EX1213" s="136"/>
      <c r="EY1213" s="136"/>
      <c r="EZ1213" s="136"/>
      <c r="FA1213" s="136"/>
      <c r="FB1213" s="136"/>
      <c r="FC1213" s="136"/>
      <c r="FD1213" s="136"/>
      <c r="FE1213" s="136"/>
      <c r="FF1213" s="136"/>
      <c r="FG1213" s="136"/>
      <c r="FH1213" s="136"/>
      <c r="FI1213" s="136"/>
      <c r="FJ1213" s="136"/>
      <c r="FK1213" s="136"/>
      <c r="FL1213" s="136"/>
      <c r="FM1213" s="136"/>
      <c r="FN1213" s="136"/>
      <c r="FO1213" s="136"/>
      <c r="FP1213" s="136"/>
      <c r="FQ1213" s="136"/>
      <c r="FR1213" s="136"/>
      <c r="FS1213" s="136"/>
      <c r="FT1213" s="136"/>
      <c r="FU1213" s="136"/>
      <c r="FV1213" s="136"/>
      <c r="FW1213" s="136"/>
      <c r="FX1213" s="136"/>
      <c r="FY1213" s="136"/>
      <c r="FZ1213" s="136"/>
      <c r="GA1213" s="136"/>
      <c r="GB1213" s="136"/>
      <c r="GC1213" s="136"/>
      <c r="GD1213" s="136"/>
      <c r="GE1213" s="136"/>
      <c r="GF1213" s="136"/>
      <c r="GG1213" s="136"/>
      <c r="GH1213" s="136"/>
      <c r="GI1213" s="136"/>
      <c r="GJ1213" s="136"/>
      <c r="GK1213" s="136"/>
      <c r="GL1213" s="136"/>
      <c r="GM1213" s="136"/>
      <c r="GN1213" s="136"/>
      <c r="GO1213" s="136"/>
      <c r="GP1213" s="136"/>
      <c r="GQ1213" s="136"/>
      <c r="GR1213" s="136"/>
      <c r="GS1213" s="136"/>
      <c r="GT1213" s="136"/>
      <c r="GU1213" s="136"/>
      <c r="GV1213" s="136"/>
      <c r="GW1213" s="136"/>
      <c r="GX1213" s="136"/>
      <c r="GY1213" s="136"/>
      <c r="GZ1213" s="136"/>
      <c r="HA1213" s="136"/>
      <c r="HB1213" s="136"/>
      <c r="HC1213" s="136"/>
      <c r="HD1213" s="136"/>
      <c r="HE1213" s="136"/>
      <c r="HF1213" s="136"/>
      <c r="HG1213" s="136"/>
      <c r="HH1213" s="136"/>
      <c r="HI1213" s="136"/>
      <c r="HJ1213" s="136"/>
      <c r="HK1213" s="136"/>
      <c r="HL1213" s="136"/>
      <c r="HM1213" s="136"/>
      <c r="HN1213" s="136"/>
      <c r="HO1213" s="136"/>
      <c r="HP1213" s="136"/>
      <c r="HQ1213" s="136"/>
      <c r="HR1213" s="136"/>
      <c r="HS1213" s="136"/>
      <c r="HT1213" s="136"/>
      <c r="HU1213" s="136"/>
      <c r="HV1213" s="136"/>
      <c r="HW1213" s="136"/>
      <c r="HX1213" s="136"/>
      <c r="HY1213" s="136"/>
      <c r="HZ1213" s="136"/>
      <c r="IA1213" s="136"/>
      <c r="IB1213" s="136"/>
      <c r="IC1213" s="136"/>
      <c r="ID1213" s="136"/>
      <c r="IE1213" s="136"/>
      <c r="IF1213" s="136"/>
      <c r="IG1213" s="136"/>
    </row>
    <row r="1214" spans="1:241" ht="15" customHeight="1" x14ac:dyDescent="0.25">
      <c r="A1214" s="197" t="s">
        <v>522</v>
      </c>
      <c r="B1214" s="205">
        <v>5961641</v>
      </c>
      <c r="C1214" s="205">
        <v>4401341</v>
      </c>
      <c r="D1214" s="205">
        <v>608045</v>
      </c>
      <c r="E1214" s="205">
        <v>1743084</v>
      </c>
      <c r="F1214" s="205">
        <v>1673265</v>
      </c>
      <c r="G1214" s="205">
        <v>334649</v>
      </c>
      <c r="H1214" s="242">
        <v>14722025</v>
      </c>
      <c r="I1214" s="136"/>
      <c r="J1214" s="197" t="s">
        <v>566</v>
      </c>
      <c r="K1214" s="217">
        <v>3497292</v>
      </c>
      <c r="L1214" s="217">
        <v>2098235</v>
      </c>
      <c r="M1214" s="217">
        <v>536436</v>
      </c>
      <c r="N1214" s="217">
        <v>934320</v>
      </c>
      <c r="O1214" s="217">
        <v>1869839</v>
      </c>
      <c r="P1214" s="217">
        <v>233093</v>
      </c>
      <c r="Q1214" s="244">
        <v>9169215</v>
      </c>
      <c r="R1214" s="136"/>
      <c r="S1214" s="136"/>
      <c r="T1214" s="136"/>
      <c r="U1214" s="136"/>
      <c r="V1214" s="136"/>
      <c r="W1214" s="136"/>
      <c r="X1214" s="136"/>
      <c r="Y1214" s="136"/>
      <c r="Z1214" s="136"/>
      <c r="AA1214" s="136"/>
      <c r="AB1214" s="136"/>
      <c r="AC1214" s="136"/>
      <c r="AD1214" s="136"/>
      <c r="AE1214" s="136"/>
      <c r="AF1214" s="136"/>
      <c r="AG1214" s="136"/>
      <c r="AH1214" s="136"/>
      <c r="AI1214" s="136"/>
      <c r="AJ1214" s="136"/>
      <c r="AK1214" s="136"/>
      <c r="AL1214" s="136"/>
      <c r="AM1214" s="136"/>
      <c r="AN1214" s="136"/>
      <c r="AO1214" s="136"/>
      <c r="AP1214" s="136"/>
      <c r="AQ1214" s="136"/>
      <c r="AR1214" s="136"/>
      <c r="AS1214" s="136"/>
      <c r="AT1214" s="136"/>
      <c r="AU1214" s="136"/>
      <c r="AV1214" s="136"/>
      <c r="AW1214" s="136"/>
      <c r="AX1214" s="136"/>
      <c r="AY1214" s="136"/>
      <c r="AZ1214" s="136"/>
      <c r="BA1214" s="136"/>
      <c r="BB1214" s="136"/>
      <c r="BC1214" s="136"/>
      <c r="BD1214" s="136"/>
      <c r="BE1214" s="136"/>
      <c r="BF1214" s="136"/>
      <c r="BG1214" s="136"/>
      <c r="BH1214" s="136"/>
      <c r="BI1214" s="136"/>
      <c r="BJ1214" s="136"/>
      <c r="BK1214" s="136"/>
      <c r="BL1214" s="136"/>
      <c r="BM1214" s="136"/>
      <c r="BN1214" s="136"/>
      <c r="BO1214" s="136"/>
      <c r="BP1214" s="136"/>
      <c r="BQ1214" s="136"/>
      <c r="BR1214" s="136"/>
      <c r="BS1214" s="136"/>
      <c r="BT1214" s="136"/>
      <c r="BU1214" s="136"/>
      <c r="BV1214" s="136"/>
      <c r="BW1214" s="136"/>
      <c r="BX1214" s="136"/>
      <c r="BY1214" s="136"/>
      <c r="BZ1214" s="136"/>
      <c r="CA1214" s="136"/>
      <c r="CB1214" s="136"/>
      <c r="CC1214" s="136"/>
      <c r="CD1214" s="136"/>
      <c r="CE1214" s="136"/>
      <c r="CF1214" s="136"/>
      <c r="CG1214" s="136"/>
      <c r="CH1214" s="136"/>
      <c r="CI1214" s="136"/>
      <c r="CJ1214" s="136"/>
      <c r="CK1214" s="136"/>
      <c r="CL1214" s="136"/>
      <c r="CM1214" s="136"/>
      <c r="CN1214" s="136"/>
      <c r="CO1214" s="136"/>
      <c r="CP1214" s="136"/>
      <c r="CQ1214" s="136"/>
      <c r="CR1214" s="136"/>
      <c r="CS1214" s="136"/>
      <c r="CT1214" s="136"/>
      <c r="CU1214" s="136"/>
      <c r="CV1214" s="136"/>
      <c r="CW1214" s="136"/>
      <c r="CX1214" s="136"/>
      <c r="CY1214" s="136"/>
      <c r="CZ1214" s="136"/>
      <c r="DA1214" s="136"/>
      <c r="DB1214" s="136"/>
      <c r="DC1214" s="136"/>
      <c r="DD1214" s="136"/>
      <c r="DE1214" s="136"/>
      <c r="DF1214" s="136"/>
      <c r="DG1214" s="136"/>
      <c r="DH1214" s="136"/>
      <c r="DI1214" s="136"/>
      <c r="DJ1214" s="136"/>
      <c r="DK1214" s="136"/>
      <c r="DL1214" s="136"/>
      <c r="DM1214" s="136"/>
      <c r="DN1214" s="136"/>
      <c r="DO1214" s="136"/>
      <c r="DP1214" s="136"/>
      <c r="DQ1214" s="136"/>
      <c r="DR1214" s="136"/>
      <c r="DS1214" s="136"/>
      <c r="DT1214" s="136"/>
      <c r="DU1214" s="136"/>
      <c r="DV1214" s="136"/>
      <c r="DW1214" s="136"/>
      <c r="DX1214" s="136"/>
      <c r="DY1214" s="136"/>
      <c r="DZ1214" s="136"/>
      <c r="EA1214" s="136"/>
      <c r="EB1214" s="136"/>
      <c r="EC1214" s="136"/>
      <c r="ED1214" s="136"/>
      <c r="EE1214" s="136"/>
      <c r="EF1214" s="136"/>
      <c r="EG1214" s="136"/>
      <c r="EH1214" s="136"/>
      <c r="EI1214" s="136"/>
      <c r="EJ1214" s="136"/>
      <c r="EK1214" s="136"/>
      <c r="EL1214" s="136"/>
      <c r="EM1214" s="136"/>
      <c r="EN1214" s="136"/>
      <c r="EO1214" s="136"/>
      <c r="EP1214" s="136"/>
      <c r="EQ1214" s="136"/>
      <c r="ER1214" s="136"/>
      <c r="ES1214" s="136"/>
      <c r="ET1214" s="136"/>
      <c r="EU1214" s="136"/>
      <c r="EV1214" s="136"/>
      <c r="EW1214" s="136"/>
      <c r="EX1214" s="136"/>
      <c r="EY1214" s="136"/>
      <c r="EZ1214" s="136"/>
      <c r="FA1214" s="136"/>
      <c r="FB1214" s="136"/>
      <c r="FC1214" s="136"/>
      <c r="FD1214" s="136"/>
      <c r="FE1214" s="136"/>
      <c r="FF1214" s="136"/>
      <c r="FG1214" s="136"/>
      <c r="FH1214" s="136"/>
      <c r="FI1214" s="136"/>
      <c r="FJ1214" s="136"/>
      <c r="FK1214" s="136"/>
      <c r="FL1214" s="136"/>
      <c r="FM1214" s="136"/>
      <c r="FN1214" s="136"/>
      <c r="FO1214" s="136"/>
      <c r="FP1214" s="136"/>
      <c r="FQ1214" s="136"/>
      <c r="FR1214" s="136"/>
      <c r="FS1214" s="136"/>
      <c r="FT1214" s="136"/>
      <c r="FU1214" s="136"/>
      <c r="FV1214" s="136"/>
      <c r="FW1214" s="136"/>
      <c r="FX1214" s="136"/>
      <c r="FY1214" s="136"/>
      <c r="FZ1214" s="136"/>
      <c r="GA1214" s="136"/>
      <c r="GB1214" s="136"/>
      <c r="GC1214" s="136"/>
      <c r="GD1214" s="136"/>
      <c r="GE1214" s="136"/>
      <c r="GF1214" s="136"/>
      <c r="GG1214" s="136"/>
      <c r="GH1214" s="136"/>
      <c r="GI1214" s="136"/>
      <c r="GJ1214" s="136"/>
      <c r="GK1214" s="136"/>
      <c r="GL1214" s="136"/>
      <c r="GM1214" s="136"/>
      <c r="GN1214" s="136"/>
      <c r="GO1214" s="136"/>
      <c r="GP1214" s="136"/>
      <c r="GQ1214" s="136"/>
      <c r="GR1214" s="136"/>
      <c r="GS1214" s="136"/>
      <c r="GT1214" s="136"/>
      <c r="GU1214" s="136"/>
      <c r="GV1214" s="136"/>
      <c r="GW1214" s="136"/>
      <c r="GX1214" s="136"/>
      <c r="GY1214" s="136"/>
      <c r="GZ1214" s="136"/>
      <c r="HA1214" s="136"/>
      <c r="HB1214" s="136"/>
      <c r="HC1214" s="136"/>
      <c r="HD1214" s="136"/>
      <c r="HE1214" s="136"/>
      <c r="HF1214" s="136"/>
      <c r="HG1214" s="136"/>
      <c r="HH1214" s="136"/>
      <c r="HI1214" s="136"/>
      <c r="HJ1214" s="136"/>
      <c r="HK1214" s="136"/>
      <c r="HL1214" s="136"/>
      <c r="HM1214" s="136"/>
      <c r="HN1214" s="136"/>
      <c r="HO1214" s="136"/>
      <c r="HP1214" s="136"/>
      <c r="HQ1214" s="136"/>
      <c r="HR1214" s="136"/>
      <c r="HS1214" s="136"/>
      <c r="HT1214" s="136"/>
      <c r="HU1214" s="136"/>
      <c r="HV1214" s="136"/>
      <c r="HW1214" s="136"/>
      <c r="HX1214" s="136"/>
      <c r="HY1214" s="136"/>
      <c r="HZ1214" s="136"/>
      <c r="IA1214" s="136"/>
      <c r="IB1214" s="136"/>
      <c r="IC1214" s="136"/>
      <c r="ID1214" s="136"/>
      <c r="IE1214" s="136"/>
      <c r="IF1214" s="136"/>
      <c r="IG1214" s="136"/>
    </row>
    <row r="1215" spans="1:241" ht="15" customHeight="1" x14ac:dyDescent="0.25">
      <c r="A1215" s="197" t="s">
        <v>523</v>
      </c>
      <c r="B1215" s="205">
        <v>5359879</v>
      </c>
      <c r="C1215" s="205">
        <v>3632281</v>
      </c>
      <c r="D1215" s="205">
        <v>562001</v>
      </c>
      <c r="E1215" s="205">
        <v>1764534</v>
      </c>
      <c r="F1215" s="205">
        <v>1705742</v>
      </c>
      <c r="G1215" s="205">
        <v>266661</v>
      </c>
      <c r="H1215" s="242">
        <v>13291098</v>
      </c>
      <c r="I1215" s="136"/>
      <c r="J1215" s="197" t="s">
        <v>567</v>
      </c>
      <c r="K1215" s="217">
        <v>4056536</v>
      </c>
      <c r="L1215" s="217">
        <v>1823376</v>
      </c>
      <c r="M1215" s="217">
        <v>595339</v>
      </c>
      <c r="N1215" s="217">
        <v>1061870</v>
      </c>
      <c r="O1215" s="217">
        <v>1780748</v>
      </c>
      <c r="P1215" s="217">
        <v>331123</v>
      </c>
      <c r="Q1215" s="244">
        <v>9648992</v>
      </c>
      <c r="R1215" s="136"/>
      <c r="S1215" s="136"/>
      <c r="T1215" s="136"/>
      <c r="U1215" s="136"/>
      <c r="V1215" s="136"/>
      <c r="W1215" s="136"/>
      <c r="X1215" s="136"/>
      <c r="Y1215" s="136"/>
      <c r="Z1215" s="136"/>
      <c r="AA1215" s="136"/>
      <c r="AB1215" s="136"/>
      <c r="AC1215" s="136"/>
      <c r="AD1215" s="136"/>
      <c r="AE1215" s="136"/>
      <c r="AF1215" s="136"/>
      <c r="AG1215" s="136"/>
      <c r="AH1215" s="136"/>
      <c r="AI1215" s="136"/>
      <c r="AJ1215" s="136"/>
      <c r="AK1215" s="136"/>
      <c r="AL1215" s="136"/>
      <c r="AM1215" s="136"/>
      <c r="AN1215" s="136"/>
      <c r="AO1215" s="136"/>
      <c r="AP1215" s="136"/>
      <c r="AQ1215" s="136"/>
      <c r="AR1215" s="136"/>
      <c r="AS1215" s="136"/>
      <c r="AT1215" s="136"/>
      <c r="AU1215" s="136"/>
      <c r="AV1215" s="136"/>
      <c r="AW1215" s="136"/>
      <c r="AX1215" s="136"/>
      <c r="AY1215" s="136"/>
      <c r="AZ1215" s="136"/>
      <c r="BA1215" s="136"/>
      <c r="BB1215" s="136"/>
      <c r="BC1215" s="136"/>
      <c r="BD1215" s="136"/>
      <c r="BE1215" s="136"/>
      <c r="BF1215" s="136"/>
      <c r="BG1215" s="136"/>
      <c r="BH1215" s="136"/>
      <c r="BI1215" s="136"/>
      <c r="BJ1215" s="136"/>
      <c r="BK1215" s="136"/>
      <c r="BL1215" s="136"/>
      <c r="BM1215" s="136"/>
      <c r="BN1215" s="136"/>
      <c r="BO1215" s="136"/>
      <c r="BP1215" s="136"/>
      <c r="BQ1215" s="136"/>
      <c r="BR1215" s="136"/>
      <c r="BS1215" s="136"/>
      <c r="BT1215" s="136"/>
      <c r="BU1215" s="136"/>
      <c r="BV1215" s="136"/>
      <c r="BW1215" s="136"/>
      <c r="BX1215" s="136"/>
      <c r="BY1215" s="136"/>
      <c r="BZ1215" s="136"/>
      <c r="CA1215" s="136"/>
      <c r="CB1215" s="136"/>
      <c r="CC1215" s="136"/>
      <c r="CD1215" s="136"/>
      <c r="CE1215" s="136"/>
      <c r="CF1215" s="136"/>
      <c r="CG1215" s="136"/>
      <c r="CH1215" s="136"/>
      <c r="CI1215" s="136"/>
      <c r="CJ1215" s="136"/>
      <c r="CK1215" s="136"/>
      <c r="CL1215" s="136"/>
      <c r="CM1215" s="136"/>
      <c r="CN1215" s="136"/>
      <c r="CO1215" s="136"/>
      <c r="CP1215" s="136"/>
      <c r="CQ1215" s="136"/>
      <c r="CR1215" s="136"/>
      <c r="CS1215" s="136"/>
      <c r="CT1215" s="136"/>
      <c r="CU1215" s="136"/>
      <c r="CV1215" s="136"/>
      <c r="CW1215" s="136"/>
      <c r="CX1215" s="136"/>
      <c r="CY1215" s="136"/>
      <c r="CZ1215" s="136"/>
      <c r="DA1215" s="136"/>
      <c r="DB1215" s="136"/>
      <c r="DC1215" s="136"/>
      <c r="DD1215" s="136"/>
      <c r="DE1215" s="136"/>
      <c r="DF1215" s="136"/>
      <c r="DG1215" s="136"/>
      <c r="DH1215" s="136"/>
      <c r="DI1215" s="136"/>
      <c r="DJ1215" s="136"/>
      <c r="DK1215" s="136"/>
      <c r="DL1215" s="136"/>
      <c r="DM1215" s="136"/>
      <c r="DN1215" s="136"/>
      <c r="DO1215" s="136"/>
      <c r="DP1215" s="136"/>
      <c r="DQ1215" s="136"/>
      <c r="DR1215" s="136"/>
      <c r="DS1215" s="136"/>
      <c r="DT1215" s="136"/>
      <c r="DU1215" s="136"/>
      <c r="DV1215" s="136"/>
      <c r="DW1215" s="136"/>
      <c r="DX1215" s="136"/>
      <c r="DY1215" s="136"/>
      <c r="DZ1215" s="136"/>
      <c r="EA1215" s="136"/>
      <c r="EB1215" s="136"/>
      <c r="EC1215" s="136"/>
      <c r="ED1215" s="136"/>
      <c r="EE1215" s="136"/>
      <c r="EF1215" s="136"/>
      <c r="EG1215" s="136"/>
      <c r="EH1215" s="136"/>
      <c r="EI1215" s="136"/>
      <c r="EJ1215" s="136"/>
      <c r="EK1215" s="136"/>
      <c r="EL1215" s="136"/>
      <c r="EM1215" s="136"/>
      <c r="EN1215" s="136"/>
      <c r="EO1215" s="136"/>
      <c r="EP1215" s="136"/>
      <c r="EQ1215" s="136"/>
      <c r="ER1215" s="136"/>
      <c r="ES1215" s="136"/>
      <c r="ET1215" s="136"/>
      <c r="EU1215" s="136"/>
      <c r="EV1215" s="136"/>
      <c r="EW1215" s="136"/>
      <c r="EX1215" s="136"/>
      <c r="EY1215" s="136"/>
      <c r="EZ1215" s="136"/>
      <c r="FA1215" s="136"/>
      <c r="FB1215" s="136"/>
      <c r="FC1215" s="136"/>
      <c r="FD1215" s="136"/>
      <c r="FE1215" s="136"/>
      <c r="FF1215" s="136"/>
      <c r="FG1215" s="136"/>
      <c r="FH1215" s="136"/>
      <c r="FI1215" s="136"/>
      <c r="FJ1215" s="136"/>
      <c r="FK1215" s="136"/>
      <c r="FL1215" s="136"/>
      <c r="FM1215" s="136"/>
      <c r="FN1215" s="136"/>
      <c r="FO1215" s="136"/>
      <c r="FP1215" s="136"/>
      <c r="FQ1215" s="136"/>
      <c r="FR1215" s="136"/>
      <c r="FS1215" s="136"/>
      <c r="FT1215" s="136"/>
      <c r="FU1215" s="136"/>
      <c r="FV1215" s="136"/>
      <c r="FW1215" s="136"/>
      <c r="FX1215" s="136"/>
      <c r="FY1215" s="136"/>
      <c r="FZ1215" s="136"/>
      <c r="GA1215" s="136"/>
      <c r="GB1215" s="136"/>
      <c r="GC1215" s="136"/>
      <c r="GD1215" s="136"/>
      <c r="GE1215" s="136"/>
      <c r="GF1215" s="136"/>
      <c r="GG1215" s="136"/>
      <c r="GH1215" s="136"/>
      <c r="GI1215" s="136"/>
      <c r="GJ1215" s="136"/>
      <c r="GK1215" s="136"/>
      <c r="GL1215" s="136"/>
      <c r="GM1215" s="136"/>
      <c r="GN1215" s="136"/>
      <c r="GO1215" s="136"/>
      <c r="GP1215" s="136"/>
      <c r="GQ1215" s="136"/>
      <c r="GR1215" s="136"/>
      <c r="GS1215" s="136"/>
      <c r="GT1215" s="136"/>
      <c r="GU1215" s="136"/>
      <c r="GV1215" s="136"/>
      <c r="GW1215" s="136"/>
      <c r="GX1215" s="136"/>
      <c r="GY1215" s="136"/>
      <c r="GZ1215" s="136"/>
      <c r="HA1215" s="136"/>
      <c r="HB1215" s="136"/>
      <c r="HC1215" s="136"/>
      <c r="HD1215" s="136"/>
      <c r="HE1215" s="136"/>
      <c r="HF1215" s="136"/>
      <c r="HG1215" s="136"/>
      <c r="HH1215" s="136"/>
      <c r="HI1215" s="136"/>
      <c r="HJ1215" s="136"/>
      <c r="HK1215" s="136"/>
      <c r="HL1215" s="136"/>
      <c r="HM1215" s="136"/>
      <c r="HN1215" s="136"/>
      <c r="HO1215" s="136"/>
      <c r="HP1215" s="136"/>
      <c r="HQ1215" s="136"/>
      <c r="HR1215" s="136"/>
      <c r="HS1215" s="136"/>
      <c r="HT1215" s="136"/>
      <c r="HU1215" s="136"/>
      <c r="HV1215" s="136"/>
      <c r="HW1215" s="136"/>
      <c r="HX1215" s="136"/>
      <c r="HY1215" s="136"/>
      <c r="HZ1215" s="136"/>
      <c r="IA1215" s="136"/>
      <c r="IB1215" s="136"/>
      <c r="IC1215" s="136"/>
      <c r="ID1215" s="136"/>
      <c r="IE1215" s="136"/>
      <c r="IF1215" s="136"/>
      <c r="IG1215" s="136"/>
    </row>
    <row r="1216" spans="1:241" ht="15" customHeight="1" x14ac:dyDescent="0.25">
      <c r="A1216" s="197" t="s">
        <v>524</v>
      </c>
      <c r="B1216" s="205">
        <v>9749842</v>
      </c>
      <c r="C1216" s="205">
        <v>3217316</v>
      </c>
      <c r="D1216" s="205">
        <v>906583</v>
      </c>
      <c r="E1216" s="205">
        <v>1566865</v>
      </c>
      <c r="F1216" s="205">
        <v>2362380</v>
      </c>
      <c r="G1216" s="205">
        <v>280524</v>
      </c>
      <c r="H1216" s="242">
        <v>18083510</v>
      </c>
      <c r="I1216" s="136"/>
      <c r="J1216" s="197" t="s">
        <v>568</v>
      </c>
      <c r="K1216" s="217">
        <v>7897992</v>
      </c>
      <c r="L1216" s="217">
        <v>3671045</v>
      </c>
      <c r="M1216" s="217">
        <v>863002</v>
      </c>
      <c r="N1216" s="217">
        <v>1320929</v>
      </c>
      <c r="O1216" s="217">
        <v>2362766</v>
      </c>
      <c r="P1216" s="217">
        <v>390233</v>
      </c>
      <c r="Q1216" s="244">
        <v>16505967</v>
      </c>
      <c r="R1216" s="136"/>
      <c r="S1216" s="136"/>
      <c r="T1216" s="136"/>
      <c r="U1216" s="136"/>
      <c r="V1216" s="136"/>
      <c r="W1216" s="136"/>
      <c r="X1216" s="136"/>
      <c r="Y1216" s="136"/>
      <c r="Z1216" s="136"/>
      <c r="AA1216" s="136"/>
      <c r="AB1216" s="136"/>
      <c r="AC1216" s="136"/>
      <c r="AD1216" s="136"/>
      <c r="AE1216" s="136"/>
      <c r="AF1216" s="136"/>
      <c r="AG1216" s="136"/>
      <c r="AH1216" s="136"/>
      <c r="AI1216" s="136"/>
      <c r="AJ1216" s="136"/>
      <c r="AK1216" s="136"/>
      <c r="AL1216" s="136"/>
      <c r="AM1216" s="136"/>
      <c r="AN1216" s="136"/>
      <c r="AO1216" s="136"/>
      <c r="AP1216" s="136"/>
      <c r="AQ1216" s="136"/>
      <c r="AR1216" s="136"/>
      <c r="AS1216" s="136"/>
      <c r="AT1216" s="136"/>
      <c r="AU1216" s="136"/>
      <c r="AV1216" s="136"/>
      <c r="AW1216" s="136"/>
      <c r="AX1216" s="136"/>
      <c r="AY1216" s="136"/>
      <c r="AZ1216" s="136"/>
      <c r="BA1216" s="136"/>
      <c r="BB1216" s="136"/>
      <c r="BC1216" s="136"/>
      <c r="BD1216" s="136"/>
      <c r="BE1216" s="136"/>
      <c r="BF1216" s="136"/>
      <c r="BG1216" s="136"/>
      <c r="BH1216" s="136"/>
      <c r="BI1216" s="136"/>
      <c r="BJ1216" s="136"/>
      <c r="BK1216" s="136"/>
      <c r="BL1216" s="136"/>
      <c r="BM1216" s="136"/>
      <c r="BN1216" s="136"/>
      <c r="BO1216" s="136"/>
      <c r="BP1216" s="136"/>
      <c r="BQ1216" s="136"/>
      <c r="BR1216" s="136"/>
      <c r="BS1216" s="136"/>
      <c r="BT1216" s="136"/>
      <c r="BU1216" s="136"/>
      <c r="BV1216" s="136"/>
      <c r="BW1216" s="136"/>
      <c r="BX1216" s="136"/>
      <c r="BY1216" s="136"/>
      <c r="BZ1216" s="136"/>
      <c r="CA1216" s="136"/>
      <c r="CB1216" s="136"/>
      <c r="CC1216" s="136"/>
      <c r="CD1216" s="136"/>
      <c r="CE1216" s="136"/>
      <c r="CF1216" s="136"/>
      <c r="CG1216" s="136"/>
      <c r="CH1216" s="136"/>
      <c r="CI1216" s="136"/>
      <c r="CJ1216" s="136"/>
      <c r="CK1216" s="136"/>
      <c r="CL1216" s="136"/>
      <c r="CM1216" s="136"/>
      <c r="CN1216" s="136"/>
      <c r="CO1216" s="136"/>
      <c r="CP1216" s="136"/>
      <c r="CQ1216" s="136"/>
      <c r="CR1216" s="136"/>
      <c r="CS1216" s="136"/>
      <c r="CT1216" s="136"/>
      <c r="CU1216" s="136"/>
      <c r="CV1216" s="136"/>
      <c r="CW1216" s="136"/>
      <c r="CX1216" s="136"/>
      <c r="CY1216" s="136"/>
      <c r="CZ1216" s="136"/>
      <c r="DA1216" s="136"/>
      <c r="DB1216" s="136"/>
      <c r="DC1216" s="136"/>
      <c r="DD1216" s="136"/>
      <c r="DE1216" s="136"/>
      <c r="DF1216" s="136"/>
      <c r="DG1216" s="136"/>
      <c r="DH1216" s="136"/>
      <c r="DI1216" s="136"/>
      <c r="DJ1216" s="136"/>
      <c r="DK1216" s="136"/>
      <c r="DL1216" s="136"/>
      <c r="DM1216" s="136"/>
      <c r="DN1216" s="136"/>
      <c r="DO1216" s="136"/>
      <c r="DP1216" s="136"/>
      <c r="DQ1216" s="136"/>
      <c r="DR1216" s="136"/>
      <c r="DS1216" s="136"/>
      <c r="DT1216" s="136"/>
      <c r="DU1216" s="136"/>
      <c r="DV1216" s="136"/>
      <c r="DW1216" s="136"/>
      <c r="DX1216" s="136"/>
      <c r="DY1216" s="136"/>
      <c r="DZ1216" s="136"/>
      <c r="EA1216" s="136"/>
      <c r="EB1216" s="136"/>
      <c r="EC1216" s="136"/>
      <c r="ED1216" s="136"/>
      <c r="EE1216" s="136"/>
      <c r="EF1216" s="136"/>
      <c r="EG1216" s="136"/>
      <c r="EH1216" s="136"/>
      <c r="EI1216" s="136"/>
      <c r="EJ1216" s="136"/>
      <c r="EK1216" s="136"/>
      <c r="EL1216" s="136"/>
      <c r="EM1216" s="136"/>
      <c r="EN1216" s="136"/>
      <c r="EO1216" s="136"/>
      <c r="EP1216" s="136"/>
      <c r="EQ1216" s="136"/>
      <c r="ER1216" s="136"/>
      <c r="ES1216" s="136"/>
      <c r="ET1216" s="136"/>
      <c r="EU1216" s="136"/>
      <c r="EV1216" s="136"/>
      <c r="EW1216" s="136"/>
      <c r="EX1216" s="136"/>
      <c r="EY1216" s="136"/>
      <c r="EZ1216" s="136"/>
      <c r="FA1216" s="136"/>
      <c r="FB1216" s="136"/>
      <c r="FC1216" s="136"/>
      <c r="FD1216" s="136"/>
      <c r="FE1216" s="136"/>
      <c r="FF1216" s="136"/>
      <c r="FG1216" s="136"/>
      <c r="FH1216" s="136"/>
      <c r="FI1216" s="136"/>
      <c r="FJ1216" s="136"/>
      <c r="FK1216" s="136"/>
      <c r="FL1216" s="136"/>
      <c r="FM1216" s="136"/>
      <c r="FN1216" s="136"/>
      <c r="FO1216" s="136"/>
      <c r="FP1216" s="136"/>
      <c r="FQ1216" s="136"/>
      <c r="FR1216" s="136"/>
      <c r="FS1216" s="136"/>
      <c r="FT1216" s="136"/>
      <c r="FU1216" s="136"/>
      <c r="FV1216" s="136"/>
      <c r="FW1216" s="136"/>
      <c r="FX1216" s="136"/>
      <c r="FY1216" s="136"/>
      <c r="FZ1216" s="136"/>
      <c r="GA1216" s="136"/>
      <c r="GB1216" s="136"/>
      <c r="GC1216" s="136"/>
      <c r="GD1216" s="136"/>
      <c r="GE1216" s="136"/>
      <c r="GF1216" s="136"/>
      <c r="GG1216" s="136"/>
      <c r="GH1216" s="136"/>
      <c r="GI1216" s="136"/>
      <c r="GJ1216" s="136"/>
      <c r="GK1216" s="136"/>
      <c r="GL1216" s="136"/>
      <c r="GM1216" s="136"/>
      <c r="GN1216" s="136"/>
      <c r="GO1216" s="136"/>
      <c r="GP1216" s="136"/>
      <c r="GQ1216" s="136"/>
      <c r="GR1216" s="136"/>
      <c r="GS1216" s="136"/>
      <c r="GT1216" s="136"/>
      <c r="GU1216" s="136"/>
      <c r="GV1216" s="136"/>
      <c r="GW1216" s="136"/>
      <c r="GX1216" s="136"/>
      <c r="GY1216" s="136"/>
      <c r="GZ1216" s="136"/>
      <c r="HA1216" s="136"/>
      <c r="HB1216" s="136"/>
      <c r="HC1216" s="136"/>
      <c r="HD1216" s="136"/>
      <c r="HE1216" s="136"/>
      <c r="HF1216" s="136"/>
      <c r="HG1216" s="136"/>
      <c r="HH1216" s="136"/>
      <c r="HI1216" s="136"/>
      <c r="HJ1216" s="136"/>
      <c r="HK1216" s="136"/>
      <c r="HL1216" s="136"/>
      <c r="HM1216" s="136"/>
      <c r="HN1216" s="136"/>
      <c r="HO1216" s="136"/>
      <c r="HP1216" s="136"/>
      <c r="HQ1216" s="136"/>
      <c r="HR1216" s="136"/>
      <c r="HS1216" s="136"/>
      <c r="HT1216" s="136"/>
      <c r="HU1216" s="136"/>
      <c r="HV1216" s="136"/>
      <c r="HW1216" s="136"/>
      <c r="HX1216" s="136"/>
      <c r="HY1216" s="136"/>
      <c r="HZ1216" s="136"/>
      <c r="IA1216" s="136"/>
      <c r="IB1216" s="136"/>
      <c r="IC1216" s="136"/>
      <c r="ID1216" s="136"/>
      <c r="IE1216" s="136"/>
      <c r="IF1216" s="136"/>
      <c r="IG1216" s="136"/>
    </row>
    <row r="1217" spans="1:241" ht="15" customHeight="1" x14ac:dyDescent="0.25">
      <c r="A1217" s="197" t="s">
        <v>525</v>
      </c>
      <c r="B1217" s="205">
        <v>9667943</v>
      </c>
      <c r="C1217" s="205">
        <v>3820456</v>
      </c>
      <c r="D1217" s="205">
        <v>963444</v>
      </c>
      <c r="E1217" s="205">
        <v>1569505</v>
      </c>
      <c r="F1217" s="205">
        <v>1564854</v>
      </c>
      <c r="G1217" s="205">
        <v>419068</v>
      </c>
      <c r="H1217" s="242">
        <v>18005270</v>
      </c>
      <c r="I1217" s="136"/>
      <c r="J1217" s="197" t="s">
        <v>569</v>
      </c>
      <c r="K1217" s="217">
        <v>5958455</v>
      </c>
      <c r="L1217" s="217">
        <v>4431672</v>
      </c>
      <c r="M1217" s="217">
        <v>829608</v>
      </c>
      <c r="N1217" s="217">
        <v>1309101</v>
      </c>
      <c r="O1217" s="217">
        <v>2130726</v>
      </c>
      <c r="P1217" s="217">
        <v>474239</v>
      </c>
      <c r="Q1217" s="244">
        <v>15133801</v>
      </c>
      <c r="R1217" s="136"/>
      <c r="S1217" s="136"/>
      <c r="T1217" s="136"/>
      <c r="U1217" s="136"/>
      <c r="V1217" s="136"/>
      <c r="W1217" s="136"/>
      <c r="X1217" s="136"/>
      <c r="Y1217" s="136"/>
      <c r="Z1217" s="136"/>
      <c r="AA1217" s="136"/>
      <c r="AB1217" s="136"/>
      <c r="AC1217" s="136"/>
      <c r="AD1217" s="136"/>
      <c r="AE1217" s="136"/>
      <c r="AF1217" s="136"/>
      <c r="AG1217" s="136"/>
      <c r="AH1217" s="136"/>
      <c r="AI1217" s="136"/>
      <c r="AJ1217" s="136"/>
      <c r="AK1217" s="136"/>
      <c r="AL1217" s="136"/>
      <c r="AM1217" s="136"/>
      <c r="AN1217" s="136"/>
      <c r="AO1217" s="136"/>
      <c r="AP1217" s="136"/>
      <c r="AQ1217" s="136"/>
      <c r="AR1217" s="136"/>
      <c r="AS1217" s="136"/>
      <c r="AT1217" s="136"/>
      <c r="AU1217" s="136"/>
      <c r="AV1217" s="136"/>
      <c r="AW1217" s="136"/>
      <c r="AX1217" s="136"/>
      <c r="AY1217" s="136"/>
      <c r="AZ1217" s="136"/>
      <c r="BA1217" s="136"/>
      <c r="BB1217" s="136"/>
      <c r="BC1217" s="136"/>
      <c r="BD1217" s="136"/>
      <c r="BE1217" s="136"/>
      <c r="BF1217" s="136"/>
      <c r="BG1217" s="136"/>
      <c r="BH1217" s="136"/>
      <c r="BI1217" s="136"/>
      <c r="BJ1217" s="136"/>
      <c r="BK1217" s="136"/>
      <c r="BL1217" s="136"/>
      <c r="BM1217" s="136"/>
      <c r="BN1217" s="136"/>
      <c r="BO1217" s="136"/>
      <c r="BP1217" s="136"/>
      <c r="BQ1217" s="136"/>
      <c r="BR1217" s="136"/>
      <c r="BS1217" s="136"/>
      <c r="BT1217" s="136"/>
      <c r="BU1217" s="136"/>
      <c r="BV1217" s="136"/>
      <c r="BW1217" s="136"/>
      <c r="BX1217" s="136"/>
      <c r="BY1217" s="136"/>
      <c r="BZ1217" s="136"/>
      <c r="CA1217" s="136"/>
      <c r="CB1217" s="136"/>
      <c r="CC1217" s="136"/>
      <c r="CD1217" s="136"/>
      <c r="CE1217" s="136"/>
      <c r="CF1217" s="136"/>
      <c r="CG1217" s="136"/>
      <c r="CH1217" s="136"/>
      <c r="CI1217" s="136"/>
      <c r="CJ1217" s="136"/>
      <c r="CK1217" s="136"/>
      <c r="CL1217" s="136"/>
      <c r="CM1217" s="136"/>
      <c r="CN1217" s="136"/>
      <c r="CO1217" s="136"/>
      <c r="CP1217" s="136"/>
      <c r="CQ1217" s="136"/>
      <c r="CR1217" s="136"/>
      <c r="CS1217" s="136"/>
      <c r="CT1217" s="136"/>
      <c r="CU1217" s="136"/>
      <c r="CV1217" s="136"/>
      <c r="CW1217" s="136"/>
      <c r="CX1217" s="136"/>
      <c r="CY1217" s="136"/>
      <c r="CZ1217" s="136"/>
      <c r="DA1217" s="136"/>
      <c r="DB1217" s="136"/>
      <c r="DC1217" s="136"/>
      <c r="DD1217" s="136"/>
      <c r="DE1217" s="136"/>
      <c r="DF1217" s="136"/>
      <c r="DG1217" s="136"/>
      <c r="DH1217" s="136"/>
      <c r="DI1217" s="136"/>
      <c r="DJ1217" s="136"/>
      <c r="DK1217" s="136"/>
      <c r="DL1217" s="136"/>
      <c r="DM1217" s="136"/>
      <c r="DN1217" s="136"/>
      <c r="DO1217" s="136"/>
      <c r="DP1217" s="136"/>
      <c r="DQ1217" s="136"/>
      <c r="DR1217" s="136"/>
      <c r="DS1217" s="136"/>
      <c r="DT1217" s="136"/>
      <c r="DU1217" s="136"/>
      <c r="DV1217" s="136"/>
      <c r="DW1217" s="136"/>
      <c r="DX1217" s="136"/>
      <c r="DY1217" s="136"/>
      <c r="DZ1217" s="136"/>
      <c r="EA1217" s="136"/>
      <c r="EB1217" s="136"/>
      <c r="EC1217" s="136"/>
      <c r="ED1217" s="136"/>
      <c r="EE1217" s="136"/>
      <c r="EF1217" s="136"/>
      <c r="EG1217" s="136"/>
      <c r="EH1217" s="136"/>
      <c r="EI1217" s="136"/>
      <c r="EJ1217" s="136"/>
      <c r="EK1217" s="136"/>
      <c r="EL1217" s="136"/>
      <c r="EM1217" s="136"/>
      <c r="EN1217" s="136"/>
      <c r="EO1217" s="136"/>
      <c r="EP1217" s="136"/>
      <c r="EQ1217" s="136"/>
      <c r="ER1217" s="136"/>
      <c r="ES1217" s="136"/>
      <c r="ET1217" s="136"/>
      <c r="EU1217" s="136"/>
      <c r="EV1217" s="136"/>
      <c r="EW1217" s="136"/>
      <c r="EX1217" s="136"/>
      <c r="EY1217" s="136"/>
      <c r="EZ1217" s="136"/>
      <c r="FA1217" s="136"/>
      <c r="FB1217" s="136"/>
      <c r="FC1217" s="136"/>
      <c r="FD1217" s="136"/>
      <c r="FE1217" s="136"/>
      <c r="FF1217" s="136"/>
      <c r="FG1217" s="136"/>
      <c r="FH1217" s="136"/>
      <c r="FI1217" s="136"/>
      <c r="FJ1217" s="136"/>
      <c r="FK1217" s="136"/>
      <c r="FL1217" s="136"/>
      <c r="FM1217" s="136"/>
      <c r="FN1217" s="136"/>
      <c r="FO1217" s="136"/>
      <c r="FP1217" s="136"/>
      <c r="FQ1217" s="136"/>
      <c r="FR1217" s="136"/>
      <c r="FS1217" s="136"/>
      <c r="FT1217" s="136"/>
      <c r="FU1217" s="136"/>
      <c r="FV1217" s="136"/>
      <c r="FW1217" s="136"/>
      <c r="FX1217" s="136"/>
      <c r="FY1217" s="136"/>
      <c r="FZ1217" s="136"/>
      <c r="GA1217" s="136"/>
      <c r="GB1217" s="136"/>
      <c r="GC1217" s="136"/>
      <c r="GD1217" s="136"/>
      <c r="GE1217" s="136"/>
      <c r="GF1217" s="136"/>
      <c r="GG1217" s="136"/>
      <c r="GH1217" s="136"/>
      <c r="GI1217" s="136"/>
      <c r="GJ1217" s="136"/>
      <c r="GK1217" s="136"/>
      <c r="GL1217" s="136"/>
      <c r="GM1217" s="136"/>
      <c r="GN1217" s="136"/>
      <c r="GO1217" s="136"/>
      <c r="GP1217" s="136"/>
      <c r="GQ1217" s="136"/>
      <c r="GR1217" s="136"/>
      <c r="GS1217" s="136"/>
      <c r="GT1217" s="136"/>
      <c r="GU1217" s="136"/>
      <c r="GV1217" s="136"/>
      <c r="GW1217" s="136"/>
      <c r="GX1217" s="136"/>
      <c r="GY1217" s="136"/>
      <c r="GZ1217" s="136"/>
      <c r="HA1217" s="136"/>
      <c r="HB1217" s="136"/>
      <c r="HC1217" s="136"/>
      <c r="HD1217" s="136"/>
      <c r="HE1217" s="136"/>
      <c r="HF1217" s="136"/>
      <c r="HG1217" s="136"/>
      <c r="HH1217" s="136"/>
      <c r="HI1217" s="136"/>
      <c r="HJ1217" s="136"/>
      <c r="HK1217" s="136"/>
      <c r="HL1217" s="136"/>
      <c r="HM1217" s="136"/>
      <c r="HN1217" s="136"/>
      <c r="HO1217" s="136"/>
      <c r="HP1217" s="136"/>
      <c r="HQ1217" s="136"/>
      <c r="HR1217" s="136"/>
      <c r="HS1217" s="136"/>
      <c r="HT1217" s="136"/>
      <c r="HU1217" s="136"/>
      <c r="HV1217" s="136"/>
      <c r="HW1217" s="136"/>
      <c r="HX1217" s="136"/>
      <c r="HY1217" s="136"/>
      <c r="HZ1217" s="136"/>
      <c r="IA1217" s="136"/>
      <c r="IB1217" s="136"/>
      <c r="IC1217" s="136"/>
      <c r="ID1217" s="136"/>
      <c r="IE1217" s="136"/>
      <c r="IF1217" s="136"/>
      <c r="IG1217" s="136"/>
    </row>
    <row r="1218" spans="1:241" ht="15" customHeight="1" x14ac:dyDescent="0.25">
      <c r="A1218" s="197" t="s">
        <v>727</v>
      </c>
      <c r="B1218" s="205">
        <v>5567726</v>
      </c>
      <c r="C1218" s="205">
        <v>2138373</v>
      </c>
      <c r="D1218" s="205">
        <v>560438</v>
      </c>
      <c r="E1218" s="205">
        <v>1277029</v>
      </c>
      <c r="F1218" s="205">
        <v>1624437</v>
      </c>
      <c r="G1218" s="205">
        <v>274954</v>
      </c>
      <c r="H1218" s="242">
        <v>11442957</v>
      </c>
      <c r="I1218" s="136"/>
      <c r="J1218" s="197" t="s">
        <v>736</v>
      </c>
      <c r="K1218" s="217">
        <v>8076600</v>
      </c>
      <c r="L1218" s="217">
        <v>7640567</v>
      </c>
      <c r="M1218" s="217">
        <v>1121347</v>
      </c>
      <c r="N1218" s="217">
        <v>1290942</v>
      </c>
      <c r="O1218" s="217">
        <v>1950623</v>
      </c>
      <c r="P1218" s="217">
        <v>433311</v>
      </c>
      <c r="Q1218" s="244">
        <v>20513390</v>
      </c>
      <c r="R1218" s="136"/>
      <c r="S1218" s="136"/>
      <c r="T1218" s="136"/>
      <c r="U1218" s="136"/>
      <c r="V1218" s="136"/>
      <c r="W1218" s="136"/>
      <c r="X1218" s="136"/>
      <c r="Y1218" s="136"/>
      <c r="Z1218" s="136"/>
      <c r="AA1218" s="136"/>
      <c r="AB1218" s="136"/>
      <c r="AC1218" s="136"/>
      <c r="AD1218" s="136"/>
      <c r="AE1218" s="136"/>
      <c r="AF1218" s="136"/>
      <c r="AG1218" s="136"/>
      <c r="AH1218" s="136"/>
      <c r="AI1218" s="136"/>
      <c r="AJ1218" s="136"/>
      <c r="AK1218" s="136"/>
      <c r="AL1218" s="136"/>
      <c r="AM1218" s="136"/>
      <c r="AN1218" s="136"/>
      <c r="AO1218" s="136"/>
      <c r="AP1218" s="136"/>
      <c r="AQ1218" s="136"/>
      <c r="AR1218" s="136"/>
      <c r="AS1218" s="136"/>
      <c r="AT1218" s="136"/>
      <c r="AU1218" s="136"/>
      <c r="AV1218" s="136"/>
      <c r="AW1218" s="136"/>
      <c r="AX1218" s="136"/>
      <c r="AY1218" s="136"/>
      <c r="AZ1218" s="136"/>
      <c r="BA1218" s="136"/>
      <c r="BB1218" s="136"/>
      <c r="BC1218" s="136"/>
      <c r="BD1218" s="136"/>
      <c r="BE1218" s="136"/>
      <c r="BF1218" s="136"/>
      <c r="BG1218" s="136"/>
      <c r="BH1218" s="136"/>
      <c r="BI1218" s="136"/>
      <c r="BJ1218" s="136"/>
      <c r="BK1218" s="136"/>
      <c r="BL1218" s="136"/>
      <c r="BM1218" s="136"/>
      <c r="BN1218" s="136"/>
      <c r="BO1218" s="136"/>
      <c r="BP1218" s="136"/>
      <c r="BQ1218" s="136"/>
      <c r="BR1218" s="136"/>
      <c r="BS1218" s="136"/>
      <c r="BT1218" s="136"/>
      <c r="BU1218" s="136"/>
      <c r="BV1218" s="136"/>
      <c r="BW1218" s="136"/>
      <c r="BX1218" s="136"/>
      <c r="BY1218" s="136"/>
      <c r="BZ1218" s="136"/>
      <c r="CA1218" s="136"/>
      <c r="CB1218" s="136"/>
      <c r="CC1218" s="136"/>
      <c r="CD1218" s="136"/>
      <c r="CE1218" s="136"/>
      <c r="CF1218" s="136"/>
      <c r="CG1218" s="136"/>
      <c r="CH1218" s="136"/>
      <c r="CI1218" s="136"/>
      <c r="CJ1218" s="136"/>
      <c r="CK1218" s="136"/>
      <c r="CL1218" s="136"/>
      <c r="CM1218" s="136"/>
      <c r="CN1218" s="136"/>
      <c r="CO1218" s="136"/>
      <c r="CP1218" s="136"/>
      <c r="CQ1218" s="136"/>
      <c r="CR1218" s="136"/>
      <c r="CS1218" s="136"/>
      <c r="CT1218" s="136"/>
      <c r="CU1218" s="136"/>
      <c r="CV1218" s="136"/>
      <c r="CW1218" s="136"/>
      <c r="CX1218" s="136"/>
      <c r="CY1218" s="136"/>
      <c r="CZ1218" s="136"/>
      <c r="DA1218" s="136"/>
      <c r="DB1218" s="136"/>
      <c r="DC1218" s="136"/>
      <c r="DD1218" s="136"/>
      <c r="DE1218" s="136"/>
      <c r="DF1218" s="136"/>
      <c r="DG1218" s="136"/>
      <c r="DH1218" s="136"/>
      <c r="DI1218" s="136"/>
      <c r="DJ1218" s="136"/>
      <c r="DK1218" s="136"/>
      <c r="DL1218" s="136"/>
      <c r="DM1218" s="136"/>
      <c r="DN1218" s="136"/>
      <c r="DO1218" s="136"/>
      <c r="DP1218" s="136"/>
      <c r="DQ1218" s="136"/>
      <c r="DR1218" s="136"/>
      <c r="DS1218" s="136"/>
      <c r="DT1218" s="136"/>
      <c r="DU1218" s="136"/>
      <c r="DV1218" s="136"/>
      <c r="DW1218" s="136"/>
      <c r="DX1218" s="136"/>
      <c r="DY1218" s="136"/>
      <c r="DZ1218" s="136"/>
      <c r="EA1218" s="136"/>
      <c r="EB1218" s="136"/>
      <c r="EC1218" s="136"/>
      <c r="ED1218" s="136"/>
      <c r="EE1218" s="136"/>
      <c r="EF1218" s="136"/>
      <c r="EG1218" s="136"/>
      <c r="EH1218" s="136"/>
      <c r="EI1218" s="136"/>
      <c r="EJ1218" s="136"/>
      <c r="EK1218" s="136"/>
      <c r="EL1218" s="136"/>
      <c r="EM1218" s="136"/>
      <c r="EN1218" s="136"/>
      <c r="EO1218" s="136"/>
      <c r="EP1218" s="136"/>
      <c r="EQ1218" s="136"/>
      <c r="ER1218" s="136"/>
      <c r="ES1218" s="136"/>
      <c r="ET1218" s="136"/>
      <c r="EU1218" s="136"/>
      <c r="EV1218" s="136"/>
      <c r="EW1218" s="136"/>
      <c r="EX1218" s="136"/>
      <c r="EY1218" s="136"/>
      <c r="EZ1218" s="136"/>
      <c r="FA1218" s="136"/>
      <c r="FB1218" s="136"/>
      <c r="FC1218" s="136"/>
      <c r="FD1218" s="136"/>
      <c r="FE1218" s="136"/>
      <c r="FF1218" s="136"/>
      <c r="FG1218" s="136"/>
      <c r="FH1218" s="136"/>
      <c r="FI1218" s="136"/>
      <c r="FJ1218" s="136"/>
      <c r="FK1218" s="136"/>
      <c r="FL1218" s="136"/>
      <c r="FM1218" s="136"/>
      <c r="FN1218" s="136"/>
      <c r="FO1218" s="136"/>
      <c r="FP1218" s="136"/>
      <c r="FQ1218" s="136"/>
      <c r="FR1218" s="136"/>
      <c r="FS1218" s="136"/>
      <c r="FT1218" s="136"/>
      <c r="FU1218" s="136"/>
      <c r="FV1218" s="136"/>
      <c r="FW1218" s="136"/>
      <c r="FX1218" s="136"/>
      <c r="FY1218" s="136"/>
      <c r="FZ1218" s="136"/>
      <c r="GA1218" s="136"/>
      <c r="GB1218" s="136"/>
      <c r="GC1218" s="136"/>
      <c r="GD1218" s="136"/>
      <c r="GE1218" s="136"/>
      <c r="GF1218" s="136"/>
      <c r="GG1218" s="136"/>
      <c r="GH1218" s="136"/>
      <c r="GI1218" s="136"/>
      <c r="GJ1218" s="136"/>
      <c r="GK1218" s="136"/>
      <c r="GL1218" s="136"/>
      <c r="GM1218" s="136"/>
      <c r="GN1218" s="136"/>
      <c r="GO1218" s="136"/>
      <c r="GP1218" s="136"/>
      <c r="GQ1218" s="136"/>
      <c r="GR1218" s="136"/>
      <c r="GS1218" s="136"/>
      <c r="GT1218" s="136"/>
      <c r="GU1218" s="136"/>
      <c r="GV1218" s="136"/>
      <c r="GW1218" s="136"/>
      <c r="GX1218" s="136"/>
      <c r="GY1218" s="136"/>
      <c r="GZ1218" s="136"/>
      <c r="HA1218" s="136"/>
      <c r="HB1218" s="136"/>
      <c r="HC1218" s="136"/>
      <c r="HD1218" s="136"/>
      <c r="HE1218" s="136"/>
      <c r="HF1218" s="136"/>
      <c r="HG1218" s="136"/>
      <c r="HH1218" s="136"/>
      <c r="HI1218" s="136"/>
      <c r="HJ1218" s="136"/>
      <c r="HK1218" s="136"/>
      <c r="HL1218" s="136"/>
      <c r="HM1218" s="136"/>
      <c r="HN1218" s="136"/>
      <c r="HO1218" s="136"/>
      <c r="HP1218" s="136"/>
      <c r="HQ1218" s="136"/>
      <c r="HR1218" s="136"/>
      <c r="HS1218" s="136"/>
      <c r="HT1218" s="136"/>
      <c r="HU1218" s="136"/>
      <c r="HV1218" s="136"/>
      <c r="HW1218" s="136"/>
      <c r="HX1218" s="136"/>
      <c r="HY1218" s="136"/>
      <c r="HZ1218" s="136"/>
      <c r="IA1218" s="136"/>
      <c r="IB1218" s="136"/>
      <c r="IC1218" s="136"/>
      <c r="ID1218" s="136"/>
      <c r="IE1218" s="136"/>
      <c r="IF1218" s="136"/>
      <c r="IG1218" s="136"/>
    </row>
    <row r="1219" spans="1:241" ht="15" customHeight="1" x14ac:dyDescent="0.25">
      <c r="A1219" s="197" t="s">
        <v>527</v>
      </c>
      <c r="B1219" s="205">
        <v>4802766</v>
      </c>
      <c r="C1219" s="205">
        <v>1724519</v>
      </c>
      <c r="D1219" s="205">
        <v>605748</v>
      </c>
      <c r="E1219" s="205">
        <v>1646468</v>
      </c>
      <c r="F1219" s="205">
        <v>1478374</v>
      </c>
      <c r="G1219" s="205">
        <v>340790</v>
      </c>
      <c r="H1219" s="242">
        <v>10598665</v>
      </c>
      <c r="I1219" s="136"/>
      <c r="J1219" s="197" t="s">
        <v>571</v>
      </c>
      <c r="K1219" s="217">
        <v>16169965</v>
      </c>
      <c r="L1219" s="217">
        <v>8940852</v>
      </c>
      <c r="M1219" s="217">
        <v>1954821</v>
      </c>
      <c r="N1219" s="217">
        <v>1928290</v>
      </c>
      <c r="O1219" s="217">
        <v>2263388</v>
      </c>
      <c r="P1219" s="217">
        <v>692243</v>
      </c>
      <c r="Q1219" s="244">
        <v>31949559</v>
      </c>
      <c r="R1219" s="136"/>
      <c r="S1219" s="136"/>
      <c r="T1219" s="136"/>
      <c r="U1219" s="136"/>
      <c r="V1219" s="136"/>
      <c r="W1219" s="136"/>
      <c r="X1219" s="136"/>
      <c r="Y1219" s="136"/>
      <c r="Z1219" s="136"/>
      <c r="AA1219" s="136"/>
      <c r="AB1219" s="136"/>
      <c r="AC1219" s="136"/>
      <c r="AD1219" s="136"/>
      <c r="AE1219" s="136"/>
      <c r="AF1219" s="136"/>
      <c r="AG1219" s="136"/>
      <c r="AH1219" s="136"/>
      <c r="AI1219" s="136"/>
      <c r="AJ1219" s="136"/>
      <c r="AK1219" s="136"/>
      <c r="AL1219" s="136"/>
      <c r="AM1219" s="136"/>
      <c r="AN1219" s="136"/>
      <c r="AO1219" s="136"/>
      <c r="AP1219" s="136"/>
      <c r="AQ1219" s="136"/>
      <c r="AR1219" s="136"/>
      <c r="AS1219" s="136"/>
      <c r="AT1219" s="136"/>
      <c r="AU1219" s="136"/>
      <c r="AV1219" s="136"/>
      <c r="AW1219" s="136"/>
      <c r="AX1219" s="136"/>
      <c r="AY1219" s="136"/>
      <c r="AZ1219" s="136"/>
      <c r="BA1219" s="136"/>
      <c r="BB1219" s="136"/>
      <c r="BC1219" s="136"/>
      <c r="BD1219" s="136"/>
      <c r="BE1219" s="136"/>
      <c r="BF1219" s="136"/>
      <c r="BG1219" s="136"/>
      <c r="BH1219" s="136"/>
      <c r="BI1219" s="136"/>
      <c r="BJ1219" s="136"/>
      <c r="BK1219" s="136"/>
      <c r="BL1219" s="136"/>
      <c r="BM1219" s="136"/>
      <c r="BN1219" s="136"/>
      <c r="BO1219" s="136"/>
      <c r="BP1219" s="136"/>
      <c r="BQ1219" s="136"/>
      <c r="BR1219" s="136"/>
      <c r="BS1219" s="136"/>
      <c r="BT1219" s="136"/>
      <c r="BU1219" s="136"/>
      <c r="BV1219" s="136"/>
      <c r="BW1219" s="136"/>
      <c r="BX1219" s="136"/>
      <c r="BY1219" s="136"/>
      <c r="BZ1219" s="136"/>
      <c r="CA1219" s="136"/>
      <c r="CB1219" s="136"/>
      <c r="CC1219" s="136"/>
      <c r="CD1219" s="136"/>
      <c r="CE1219" s="136"/>
      <c r="CF1219" s="136"/>
      <c r="CG1219" s="136"/>
      <c r="CH1219" s="136"/>
      <c r="CI1219" s="136"/>
      <c r="CJ1219" s="136"/>
      <c r="CK1219" s="136"/>
      <c r="CL1219" s="136"/>
      <c r="CM1219" s="136"/>
      <c r="CN1219" s="136"/>
      <c r="CO1219" s="136"/>
      <c r="CP1219" s="136"/>
      <c r="CQ1219" s="136"/>
      <c r="CR1219" s="136"/>
      <c r="CS1219" s="136"/>
      <c r="CT1219" s="136"/>
      <c r="CU1219" s="136"/>
      <c r="CV1219" s="136"/>
      <c r="CW1219" s="136"/>
      <c r="CX1219" s="136"/>
      <c r="CY1219" s="136"/>
      <c r="CZ1219" s="136"/>
      <c r="DA1219" s="136"/>
      <c r="DB1219" s="136"/>
      <c r="DC1219" s="136"/>
      <c r="DD1219" s="136"/>
      <c r="DE1219" s="136"/>
      <c r="DF1219" s="136"/>
      <c r="DG1219" s="136"/>
      <c r="DH1219" s="136"/>
      <c r="DI1219" s="136"/>
      <c r="DJ1219" s="136"/>
      <c r="DK1219" s="136"/>
      <c r="DL1219" s="136"/>
      <c r="DM1219" s="136"/>
      <c r="DN1219" s="136"/>
      <c r="DO1219" s="136"/>
      <c r="DP1219" s="136"/>
      <c r="DQ1219" s="136"/>
      <c r="DR1219" s="136"/>
      <c r="DS1219" s="136"/>
      <c r="DT1219" s="136"/>
      <c r="DU1219" s="136"/>
      <c r="DV1219" s="136"/>
      <c r="DW1219" s="136"/>
      <c r="DX1219" s="136"/>
      <c r="DY1219" s="136"/>
      <c r="DZ1219" s="136"/>
      <c r="EA1219" s="136"/>
      <c r="EB1219" s="136"/>
      <c r="EC1219" s="136"/>
      <c r="ED1219" s="136"/>
      <c r="EE1219" s="136"/>
      <c r="EF1219" s="136"/>
      <c r="EG1219" s="136"/>
      <c r="EH1219" s="136"/>
      <c r="EI1219" s="136"/>
      <c r="EJ1219" s="136"/>
      <c r="EK1219" s="136"/>
      <c r="EL1219" s="136"/>
      <c r="EM1219" s="136"/>
      <c r="EN1219" s="136"/>
      <c r="EO1219" s="136"/>
      <c r="EP1219" s="136"/>
      <c r="EQ1219" s="136"/>
      <c r="ER1219" s="136"/>
      <c r="ES1219" s="136"/>
      <c r="ET1219" s="136"/>
      <c r="EU1219" s="136"/>
      <c r="EV1219" s="136"/>
      <c r="EW1219" s="136"/>
      <c r="EX1219" s="136"/>
      <c r="EY1219" s="136"/>
      <c r="EZ1219" s="136"/>
      <c r="FA1219" s="136"/>
      <c r="FB1219" s="136"/>
      <c r="FC1219" s="136"/>
      <c r="FD1219" s="136"/>
      <c r="FE1219" s="136"/>
      <c r="FF1219" s="136"/>
      <c r="FG1219" s="136"/>
      <c r="FH1219" s="136"/>
      <c r="FI1219" s="136"/>
      <c r="FJ1219" s="136"/>
      <c r="FK1219" s="136"/>
      <c r="FL1219" s="136"/>
      <c r="FM1219" s="136"/>
      <c r="FN1219" s="136"/>
      <c r="FO1219" s="136"/>
      <c r="FP1219" s="136"/>
      <c r="FQ1219" s="136"/>
      <c r="FR1219" s="136"/>
      <c r="FS1219" s="136"/>
      <c r="FT1219" s="136"/>
      <c r="FU1219" s="136"/>
      <c r="FV1219" s="136"/>
      <c r="FW1219" s="136"/>
      <c r="FX1219" s="136"/>
      <c r="FY1219" s="136"/>
      <c r="FZ1219" s="136"/>
      <c r="GA1219" s="136"/>
      <c r="GB1219" s="136"/>
      <c r="GC1219" s="136"/>
      <c r="GD1219" s="136"/>
      <c r="GE1219" s="136"/>
      <c r="GF1219" s="136"/>
      <c r="GG1219" s="136"/>
      <c r="GH1219" s="136"/>
      <c r="GI1219" s="136"/>
      <c r="GJ1219" s="136"/>
      <c r="GK1219" s="136"/>
      <c r="GL1219" s="136"/>
      <c r="GM1219" s="136"/>
      <c r="GN1219" s="136"/>
      <c r="GO1219" s="136"/>
      <c r="GP1219" s="136"/>
      <c r="GQ1219" s="136"/>
      <c r="GR1219" s="136"/>
      <c r="GS1219" s="136"/>
      <c r="GT1219" s="136"/>
      <c r="GU1219" s="136"/>
      <c r="GV1219" s="136"/>
      <c r="GW1219" s="136"/>
      <c r="GX1219" s="136"/>
      <c r="GY1219" s="136"/>
      <c r="GZ1219" s="136"/>
      <c r="HA1219" s="136"/>
      <c r="HB1219" s="136"/>
      <c r="HC1219" s="136"/>
      <c r="HD1219" s="136"/>
      <c r="HE1219" s="136"/>
      <c r="HF1219" s="136"/>
      <c r="HG1219" s="136"/>
      <c r="HH1219" s="136"/>
      <c r="HI1219" s="136"/>
      <c r="HJ1219" s="136"/>
      <c r="HK1219" s="136"/>
      <c r="HL1219" s="136"/>
      <c r="HM1219" s="136"/>
      <c r="HN1219" s="136"/>
      <c r="HO1219" s="136"/>
      <c r="HP1219" s="136"/>
      <c r="HQ1219" s="136"/>
      <c r="HR1219" s="136"/>
      <c r="HS1219" s="136"/>
      <c r="HT1219" s="136"/>
      <c r="HU1219" s="136"/>
      <c r="HV1219" s="136"/>
      <c r="HW1219" s="136"/>
      <c r="HX1219" s="136"/>
      <c r="HY1219" s="136"/>
      <c r="HZ1219" s="136"/>
      <c r="IA1219" s="136"/>
      <c r="IB1219" s="136"/>
      <c r="IC1219" s="136"/>
      <c r="ID1219" s="136"/>
      <c r="IE1219" s="136"/>
      <c r="IF1219" s="136"/>
      <c r="IG1219" s="136"/>
    </row>
    <row r="1220" spans="1:241" ht="15" customHeight="1" x14ac:dyDescent="0.25">
      <c r="A1220" s="197" t="s">
        <v>528</v>
      </c>
      <c r="B1220" s="205">
        <v>5609633</v>
      </c>
      <c r="C1220" s="205">
        <v>1367937</v>
      </c>
      <c r="D1220" s="205">
        <v>806321</v>
      </c>
      <c r="E1220" s="205">
        <v>1930240</v>
      </c>
      <c r="F1220" s="205">
        <v>1791606</v>
      </c>
      <c r="G1220" s="205">
        <v>393841</v>
      </c>
      <c r="H1220" s="242">
        <v>11899578</v>
      </c>
      <c r="I1220" s="136"/>
      <c r="J1220" s="197" t="s">
        <v>572</v>
      </c>
      <c r="K1220" s="217">
        <v>13294577</v>
      </c>
      <c r="L1220" s="217">
        <v>6093442</v>
      </c>
      <c r="M1220" s="217">
        <v>1303901</v>
      </c>
      <c r="N1220" s="217">
        <v>1379445</v>
      </c>
      <c r="O1220" s="217">
        <v>1888144</v>
      </c>
      <c r="P1220" s="217">
        <v>553895</v>
      </c>
      <c r="Q1220" s="244">
        <v>24513404</v>
      </c>
      <c r="R1220" s="136"/>
      <c r="S1220" s="136"/>
      <c r="T1220" s="136"/>
      <c r="U1220" s="136"/>
      <c r="V1220" s="136"/>
      <c r="W1220" s="136"/>
      <c r="X1220" s="136"/>
      <c r="Y1220" s="136"/>
      <c r="Z1220" s="136"/>
      <c r="AA1220" s="136"/>
      <c r="AB1220" s="136"/>
      <c r="AC1220" s="136"/>
      <c r="AD1220" s="136"/>
      <c r="AE1220" s="136"/>
      <c r="AF1220" s="136"/>
      <c r="AG1220" s="136"/>
      <c r="AH1220" s="136"/>
      <c r="AI1220" s="136"/>
      <c r="AJ1220" s="136"/>
      <c r="AK1220" s="136"/>
      <c r="AL1220" s="136"/>
      <c r="AM1220" s="136"/>
      <c r="AN1220" s="136"/>
      <c r="AO1220" s="136"/>
      <c r="AP1220" s="136"/>
      <c r="AQ1220" s="136"/>
      <c r="AR1220" s="136"/>
      <c r="AS1220" s="136"/>
      <c r="AT1220" s="136"/>
      <c r="AU1220" s="136"/>
      <c r="AV1220" s="136"/>
      <c r="AW1220" s="136"/>
      <c r="AX1220" s="136"/>
      <c r="AY1220" s="136"/>
      <c r="AZ1220" s="136"/>
      <c r="BA1220" s="136"/>
      <c r="BB1220" s="136"/>
      <c r="BC1220" s="136"/>
      <c r="BD1220" s="136"/>
      <c r="BE1220" s="136"/>
      <c r="BF1220" s="136"/>
      <c r="BG1220" s="136"/>
      <c r="BH1220" s="136"/>
      <c r="BI1220" s="136"/>
      <c r="BJ1220" s="136"/>
      <c r="BK1220" s="136"/>
      <c r="BL1220" s="136"/>
      <c r="BM1220" s="136"/>
      <c r="BN1220" s="136"/>
      <c r="BO1220" s="136"/>
      <c r="BP1220" s="136"/>
      <c r="BQ1220" s="136"/>
      <c r="BR1220" s="136"/>
      <c r="BS1220" s="136"/>
      <c r="BT1220" s="136"/>
      <c r="BU1220" s="136"/>
      <c r="BV1220" s="136"/>
      <c r="BW1220" s="136"/>
      <c r="BX1220" s="136"/>
      <c r="BY1220" s="136"/>
      <c r="BZ1220" s="136"/>
      <c r="CA1220" s="136"/>
      <c r="CB1220" s="136"/>
      <c r="CC1220" s="136"/>
      <c r="CD1220" s="136"/>
      <c r="CE1220" s="136"/>
      <c r="CF1220" s="136"/>
      <c r="CG1220" s="136"/>
      <c r="CH1220" s="136"/>
      <c r="CI1220" s="136"/>
      <c r="CJ1220" s="136"/>
      <c r="CK1220" s="136"/>
      <c r="CL1220" s="136"/>
      <c r="CM1220" s="136"/>
      <c r="CN1220" s="136"/>
      <c r="CO1220" s="136"/>
      <c r="CP1220" s="136"/>
      <c r="CQ1220" s="136"/>
      <c r="CR1220" s="136"/>
      <c r="CS1220" s="136"/>
      <c r="CT1220" s="136"/>
      <c r="CU1220" s="136"/>
      <c r="CV1220" s="136"/>
      <c r="CW1220" s="136"/>
      <c r="CX1220" s="136"/>
      <c r="CY1220" s="136"/>
      <c r="CZ1220" s="136"/>
      <c r="DA1220" s="136"/>
      <c r="DB1220" s="136"/>
      <c r="DC1220" s="136"/>
      <c r="DD1220" s="136"/>
      <c r="DE1220" s="136"/>
      <c r="DF1220" s="136"/>
      <c r="DG1220" s="136"/>
      <c r="DH1220" s="136"/>
      <c r="DI1220" s="136"/>
      <c r="DJ1220" s="136"/>
      <c r="DK1220" s="136"/>
      <c r="DL1220" s="136"/>
      <c r="DM1220" s="136"/>
      <c r="DN1220" s="136"/>
      <c r="DO1220" s="136"/>
      <c r="DP1220" s="136"/>
      <c r="DQ1220" s="136"/>
      <c r="DR1220" s="136"/>
      <c r="DS1220" s="136"/>
      <c r="DT1220" s="136"/>
      <c r="DU1220" s="136"/>
      <c r="DV1220" s="136"/>
      <c r="DW1220" s="136"/>
      <c r="DX1220" s="136"/>
      <c r="DY1220" s="136"/>
      <c r="DZ1220" s="136"/>
      <c r="EA1220" s="136"/>
      <c r="EB1220" s="136"/>
      <c r="EC1220" s="136"/>
      <c r="ED1220" s="136"/>
      <c r="EE1220" s="136"/>
      <c r="EF1220" s="136"/>
      <c r="EG1220" s="136"/>
      <c r="EH1220" s="136"/>
      <c r="EI1220" s="136"/>
      <c r="EJ1220" s="136"/>
      <c r="EK1220" s="136"/>
      <c r="EL1220" s="136"/>
      <c r="EM1220" s="136"/>
      <c r="EN1220" s="136"/>
      <c r="EO1220" s="136"/>
      <c r="EP1220" s="136"/>
      <c r="EQ1220" s="136"/>
      <c r="ER1220" s="136"/>
      <c r="ES1220" s="136"/>
      <c r="ET1220" s="136"/>
      <c r="EU1220" s="136"/>
      <c r="EV1220" s="136"/>
      <c r="EW1220" s="136"/>
      <c r="EX1220" s="136"/>
      <c r="EY1220" s="136"/>
      <c r="EZ1220" s="136"/>
      <c r="FA1220" s="136"/>
      <c r="FB1220" s="136"/>
      <c r="FC1220" s="136"/>
      <c r="FD1220" s="136"/>
      <c r="FE1220" s="136"/>
      <c r="FF1220" s="136"/>
      <c r="FG1220" s="136"/>
      <c r="FH1220" s="136"/>
      <c r="FI1220" s="136"/>
      <c r="FJ1220" s="136"/>
      <c r="FK1220" s="136"/>
      <c r="FL1220" s="136"/>
      <c r="FM1220" s="136"/>
      <c r="FN1220" s="136"/>
      <c r="FO1220" s="136"/>
      <c r="FP1220" s="136"/>
      <c r="FQ1220" s="136"/>
      <c r="FR1220" s="136"/>
      <c r="FS1220" s="136"/>
      <c r="FT1220" s="136"/>
      <c r="FU1220" s="136"/>
      <c r="FV1220" s="136"/>
      <c r="FW1220" s="136"/>
      <c r="FX1220" s="136"/>
      <c r="FY1220" s="136"/>
      <c r="FZ1220" s="136"/>
      <c r="GA1220" s="136"/>
      <c r="GB1220" s="136"/>
      <c r="GC1220" s="136"/>
      <c r="GD1220" s="136"/>
      <c r="GE1220" s="136"/>
      <c r="GF1220" s="136"/>
      <c r="GG1220" s="136"/>
      <c r="GH1220" s="136"/>
      <c r="GI1220" s="136"/>
      <c r="GJ1220" s="136"/>
      <c r="GK1220" s="136"/>
      <c r="GL1220" s="136"/>
      <c r="GM1220" s="136"/>
      <c r="GN1220" s="136"/>
      <c r="GO1220" s="136"/>
      <c r="GP1220" s="136"/>
      <c r="GQ1220" s="136"/>
      <c r="GR1220" s="136"/>
      <c r="GS1220" s="136"/>
      <c r="GT1220" s="136"/>
      <c r="GU1220" s="136"/>
      <c r="GV1220" s="136"/>
      <c r="GW1220" s="136"/>
      <c r="GX1220" s="136"/>
      <c r="GY1220" s="136"/>
      <c r="GZ1220" s="136"/>
      <c r="HA1220" s="136"/>
      <c r="HB1220" s="136"/>
      <c r="HC1220" s="136"/>
      <c r="HD1220" s="136"/>
      <c r="HE1220" s="136"/>
      <c r="HF1220" s="136"/>
      <c r="HG1220" s="136"/>
      <c r="HH1220" s="136"/>
      <c r="HI1220" s="136"/>
      <c r="HJ1220" s="136"/>
      <c r="HK1220" s="136"/>
      <c r="HL1220" s="136"/>
      <c r="HM1220" s="136"/>
      <c r="HN1220" s="136"/>
      <c r="HO1220" s="136"/>
      <c r="HP1220" s="136"/>
      <c r="HQ1220" s="136"/>
      <c r="HR1220" s="136"/>
      <c r="HS1220" s="136"/>
      <c r="HT1220" s="136"/>
      <c r="HU1220" s="136"/>
      <c r="HV1220" s="136"/>
      <c r="HW1220" s="136"/>
      <c r="HX1220" s="136"/>
      <c r="HY1220" s="136"/>
      <c r="HZ1220" s="136"/>
      <c r="IA1220" s="136"/>
      <c r="IB1220" s="136"/>
      <c r="IC1220" s="136"/>
      <c r="ID1220" s="136"/>
      <c r="IE1220" s="136"/>
      <c r="IF1220" s="136"/>
      <c r="IG1220" s="136"/>
    </row>
    <row r="1221" spans="1:241" ht="15" customHeight="1" x14ac:dyDescent="0.25">
      <c r="A1221" s="197" t="s">
        <v>529</v>
      </c>
      <c r="B1221" s="205">
        <v>5965186</v>
      </c>
      <c r="C1221" s="205">
        <v>1960455</v>
      </c>
      <c r="D1221" s="205">
        <v>682225</v>
      </c>
      <c r="E1221" s="205">
        <v>1762893</v>
      </c>
      <c r="F1221" s="205">
        <v>1412695</v>
      </c>
      <c r="G1221" s="205">
        <v>411776</v>
      </c>
      <c r="H1221" s="242">
        <v>12195230</v>
      </c>
      <c r="I1221" s="136"/>
      <c r="J1221" s="197" t="s">
        <v>573</v>
      </c>
      <c r="K1221" s="217">
        <v>16276904</v>
      </c>
      <c r="L1221" s="217">
        <v>5822171</v>
      </c>
      <c r="M1221" s="217">
        <v>1222425</v>
      </c>
      <c r="N1221" s="217">
        <v>1169300</v>
      </c>
      <c r="O1221" s="217">
        <v>1854942</v>
      </c>
      <c r="P1221" s="217">
        <v>536918</v>
      </c>
      <c r="Q1221" s="244">
        <v>26882660</v>
      </c>
      <c r="R1221" s="136"/>
      <c r="S1221" s="136"/>
      <c r="T1221" s="136"/>
      <c r="U1221" s="136"/>
      <c r="V1221" s="136"/>
      <c r="W1221" s="136"/>
      <c r="X1221" s="136"/>
      <c r="Y1221" s="136"/>
      <c r="Z1221" s="136"/>
      <c r="AA1221" s="136"/>
      <c r="AB1221" s="136"/>
      <c r="AC1221" s="136"/>
      <c r="AD1221" s="136"/>
      <c r="AE1221" s="136"/>
      <c r="AF1221" s="136"/>
      <c r="AG1221" s="136"/>
      <c r="AH1221" s="136"/>
      <c r="AI1221" s="136"/>
      <c r="AJ1221" s="136"/>
      <c r="AK1221" s="136"/>
      <c r="AL1221" s="136"/>
      <c r="AM1221" s="136"/>
      <c r="AN1221" s="136"/>
      <c r="AO1221" s="136"/>
      <c r="AP1221" s="136"/>
      <c r="AQ1221" s="136"/>
      <c r="AR1221" s="136"/>
      <c r="AS1221" s="136"/>
      <c r="AT1221" s="136"/>
      <c r="AU1221" s="136"/>
      <c r="AV1221" s="136"/>
      <c r="AW1221" s="136"/>
      <c r="AX1221" s="136"/>
      <c r="AY1221" s="136"/>
      <c r="AZ1221" s="136"/>
      <c r="BA1221" s="136"/>
      <c r="BB1221" s="136"/>
      <c r="BC1221" s="136"/>
      <c r="BD1221" s="136"/>
      <c r="BE1221" s="136"/>
      <c r="BF1221" s="136"/>
      <c r="BG1221" s="136"/>
      <c r="BH1221" s="136"/>
      <c r="BI1221" s="136"/>
      <c r="BJ1221" s="136"/>
      <c r="BK1221" s="136"/>
      <c r="BL1221" s="136"/>
      <c r="BM1221" s="136"/>
      <c r="BN1221" s="136"/>
      <c r="BO1221" s="136"/>
      <c r="BP1221" s="136"/>
      <c r="BQ1221" s="136"/>
      <c r="BR1221" s="136"/>
      <c r="BS1221" s="136"/>
      <c r="BT1221" s="136"/>
      <c r="BU1221" s="136"/>
      <c r="BV1221" s="136"/>
      <c r="BW1221" s="136"/>
      <c r="BX1221" s="136"/>
      <c r="BY1221" s="136"/>
      <c r="BZ1221" s="136"/>
      <c r="CA1221" s="136"/>
      <c r="CB1221" s="136"/>
      <c r="CC1221" s="136"/>
      <c r="CD1221" s="136"/>
      <c r="CE1221" s="136"/>
      <c r="CF1221" s="136"/>
      <c r="CG1221" s="136"/>
      <c r="CH1221" s="136"/>
      <c r="CI1221" s="136"/>
      <c r="CJ1221" s="136"/>
      <c r="CK1221" s="136"/>
      <c r="CL1221" s="136"/>
      <c r="CM1221" s="136"/>
      <c r="CN1221" s="136"/>
      <c r="CO1221" s="136"/>
      <c r="CP1221" s="136"/>
      <c r="CQ1221" s="136"/>
      <c r="CR1221" s="136"/>
      <c r="CS1221" s="136"/>
      <c r="CT1221" s="136"/>
      <c r="CU1221" s="136"/>
      <c r="CV1221" s="136"/>
      <c r="CW1221" s="136"/>
      <c r="CX1221" s="136"/>
      <c r="CY1221" s="136"/>
      <c r="CZ1221" s="136"/>
      <c r="DA1221" s="136"/>
      <c r="DB1221" s="136"/>
      <c r="DC1221" s="136"/>
      <c r="DD1221" s="136"/>
      <c r="DE1221" s="136"/>
      <c r="DF1221" s="136"/>
      <c r="DG1221" s="136"/>
      <c r="DH1221" s="136"/>
      <c r="DI1221" s="136"/>
      <c r="DJ1221" s="136"/>
      <c r="DK1221" s="136"/>
      <c r="DL1221" s="136"/>
      <c r="DM1221" s="136"/>
      <c r="DN1221" s="136"/>
      <c r="DO1221" s="136"/>
      <c r="DP1221" s="136"/>
      <c r="DQ1221" s="136"/>
      <c r="DR1221" s="136"/>
      <c r="DS1221" s="136"/>
      <c r="DT1221" s="136"/>
      <c r="DU1221" s="136"/>
      <c r="DV1221" s="136"/>
      <c r="DW1221" s="136"/>
      <c r="DX1221" s="136"/>
      <c r="DY1221" s="136"/>
      <c r="DZ1221" s="136"/>
      <c r="EA1221" s="136"/>
      <c r="EB1221" s="136"/>
      <c r="EC1221" s="136"/>
      <c r="ED1221" s="136"/>
      <c r="EE1221" s="136"/>
      <c r="EF1221" s="136"/>
      <c r="EG1221" s="136"/>
      <c r="EH1221" s="136"/>
      <c r="EI1221" s="136"/>
      <c r="EJ1221" s="136"/>
      <c r="EK1221" s="136"/>
      <c r="EL1221" s="136"/>
      <c r="EM1221" s="136"/>
      <c r="EN1221" s="136"/>
      <c r="EO1221" s="136"/>
      <c r="EP1221" s="136"/>
      <c r="EQ1221" s="136"/>
      <c r="ER1221" s="136"/>
      <c r="ES1221" s="136"/>
      <c r="ET1221" s="136"/>
      <c r="EU1221" s="136"/>
      <c r="EV1221" s="136"/>
      <c r="EW1221" s="136"/>
      <c r="EX1221" s="136"/>
      <c r="EY1221" s="136"/>
      <c r="EZ1221" s="136"/>
      <c r="FA1221" s="136"/>
      <c r="FB1221" s="136"/>
      <c r="FC1221" s="136"/>
      <c r="FD1221" s="136"/>
      <c r="FE1221" s="136"/>
      <c r="FF1221" s="136"/>
      <c r="FG1221" s="136"/>
      <c r="FH1221" s="136"/>
      <c r="FI1221" s="136"/>
      <c r="FJ1221" s="136"/>
      <c r="FK1221" s="136"/>
      <c r="FL1221" s="136"/>
      <c r="FM1221" s="136"/>
      <c r="FN1221" s="136"/>
      <c r="FO1221" s="136"/>
      <c r="FP1221" s="136"/>
      <c r="FQ1221" s="136"/>
      <c r="FR1221" s="136"/>
      <c r="FS1221" s="136"/>
      <c r="FT1221" s="136"/>
      <c r="FU1221" s="136"/>
      <c r="FV1221" s="136"/>
      <c r="FW1221" s="136"/>
      <c r="FX1221" s="136"/>
      <c r="FY1221" s="136"/>
      <c r="FZ1221" s="136"/>
      <c r="GA1221" s="136"/>
      <c r="GB1221" s="136"/>
      <c r="GC1221" s="136"/>
      <c r="GD1221" s="136"/>
      <c r="GE1221" s="136"/>
      <c r="GF1221" s="136"/>
      <c r="GG1221" s="136"/>
      <c r="GH1221" s="136"/>
      <c r="GI1221" s="136"/>
      <c r="GJ1221" s="136"/>
      <c r="GK1221" s="136"/>
      <c r="GL1221" s="136"/>
      <c r="GM1221" s="136"/>
      <c r="GN1221" s="136"/>
      <c r="GO1221" s="136"/>
      <c r="GP1221" s="136"/>
      <c r="GQ1221" s="136"/>
      <c r="GR1221" s="136"/>
      <c r="GS1221" s="136"/>
      <c r="GT1221" s="136"/>
      <c r="GU1221" s="136"/>
      <c r="GV1221" s="136"/>
      <c r="GW1221" s="136"/>
      <c r="GX1221" s="136"/>
      <c r="GY1221" s="136"/>
      <c r="GZ1221" s="136"/>
      <c r="HA1221" s="136"/>
      <c r="HB1221" s="136"/>
      <c r="HC1221" s="136"/>
      <c r="HD1221" s="136"/>
      <c r="HE1221" s="136"/>
      <c r="HF1221" s="136"/>
      <c r="HG1221" s="136"/>
      <c r="HH1221" s="136"/>
      <c r="HI1221" s="136"/>
      <c r="HJ1221" s="136"/>
      <c r="HK1221" s="136"/>
      <c r="HL1221" s="136"/>
      <c r="HM1221" s="136"/>
      <c r="HN1221" s="136"/>
      <c r="HO1221" s="136"/>
      <c r="HP1221" s="136"/>
      <c r="HQ1221" s="136"/>
      <c r="HR1221" s="136"/>
      <c r="HS1221" s="136"/>
      <c r="HT1221" s="136"/>
      <c r="HU1221" s="136"/>
      <c r="HV1221" s="136"/>
      <c r="HW1221" s="136"/>
      <c r="HX1221" s="136"/>
      <c r="HY1221" s="136"/>
      <c r="HZ1221" s="136"/>
      <c r="IA1221" s="136"/>
      <c r="IB1221" s="136"/>
      <c r="IC1221" s="136"/>
      <c r="ID1221" s="136"/>
      <c r="IE1221" s="136"/>
      <c r="IF1221" s="136"/>
      <c r="IG1221" s="136"/>
    </row>
    <row r="1222" spans="1:241" ht="15" customHeight="1" x14ac:dyDescent="0.25">
      <c r="A1222" s="197" t="s">
        <v>530</v>
      </c>
      <c r="B1222" s="205">
        <v>5235329</v>
      </c>
      <c r="C1222" s="205">
        <v>2009590</v>
      </c>
      <c r="D1222" s="205">
        <v>562508</v>
      </c>
      <c r="E1222" s="205">
        <v>1954450</v>
      </c>
      <c r="F1222" s="205">
        <v>1415587</v>
      </c>
      <c r="G1222" s="205">
        <v>340431</v>
      </c>
      <c r="H1222" s="242">
        <v>11517895</v>
      </c>
      <c r="I1222" s="136"/>
      <c r="J1222" s="197" t="s">
        <v>574</v>
      </c>
      <c r="K1222" s="217">
        <v>13829337</v>
      </c>
      <c r="L1222" s="217">
        <v>4876621</v>
      </c>
      <c r="M1222" s="217">
        <v>1034056</v>
      </c>
      <c r="N1222" s="217">
        <v>1362478</v>
      </c>
      <c r="O1222" s="217">
        <v>2142125</v>
      </c>
      <c r="P1222" s="217">
        <v>458911</v>
      </c>
      <c r="Q1222" s="244">
        <v>23703528</v>
      </c>
      <c r="R1222" s="136"/>
      <c r="S1222" s="136"/>
      <c r="T1222" s="136"/>
      <c r="U1222" s="136"/>
      <c r="V1222" s="136"/>
      <c r="W1222" s="136"/>
      <c r="X1222" s="136"/>
      <c r="Y1222" s="136"/>
      <c r="Z1222" s="136"/>
      <c r="AA1222" s="136"/>
      <c r="AB1222" s="136"/>
      <c r="AC1222" s="136"/>
      <c r="AD1222" s="136"/>
      <c r="AE1222" s="136"/>
      <c r="AF1222" s="136"/>
      <c r="AG1222" s="136"/>
      <c r="AH1222" s="136"/>
      <c r="AI1222" s="136"/>
      <c r="AJ1222" s="136"/>
      <c r="AK1222" s="136"/>
      <c r="AL1222" s="136"/>
      <c r="AM1222" s="136"/>
      <c r="AN1222" s="136"/>
      <c r="AO1222" s="136"/>
      <c r="AP1222" s="136"/>
      <c r="AQ1222" s="136"/>
      <c r="AR1222" s="136"/>
      <c r="AS1222" s="136"/>
      <c r="AT1222" s="136"/>
      <c r="AU1222" s="136"/>
      <c r="AV1222" s="136"/>
      <c r="AW1222" s="136"/>
      <c r="AX1222" s="136"/>
      <c r="AY1222" s="136"/>
      <c r="AZ1222" s="136"/>
      <c r="BA1222" s="136"/>
      <c r="BB1222" s="136"/>
      <c r="BC1222" s="136"/>
      <c r="BD1222" s="136"/>
      <c r="BE1222" s="136"/>
      <c r="BF1222" s="136"/>
      <c r="BG1222" s="136"/>
      <c r="BH1222" s="136"/>
      <c r="BI1222" s="136"/>
      <c r="BJ1222" s="136"/>
      <c r="BK1222" s="136"/>
      <c r="BL1222" s="136"/>
      <c r="BM1222" s="136"/>
      <c r="BN1222" s="136"/>
      <c r="BO1222" s="136"/>
      <c r="BP1222" s="136"/>
      <c r="BQ1222" s="136"/>
      <c r="BR1222" s="136"/>
      <c r="BS1222" s="136"/>
      <c r="BT1222" s="136"/>
      <c r="BU1222" s="136"/>
      <c r="BV1222" s="136"/>
      <c r="BW1222" s="136"/>
      <c r="BX1222" s="136"/>
      <c r="BY1222" s="136"/>
      <c r="BZ1222" s="136"/>
      <c r="CA1222" s="136"/>
      <c r="CB1222" s="136"/>
      <c r="CC1222" s="136"/>
      <c r="CD1222" s="136"/>
      <c r="CE1222" s="136"/>
      <c r="CF1222" s="136"/>
      <c r="CG1222" s="136"/>
      <c r="CH1222" s="136"/>
      <c r="CI1222" s="136"/>
      <c r="CJ1222" s="136"/>
      <c r="CK1222" s="136"/>
      <c r="CL1222" s="136"/>
      <c r="CM1222" s="136"/>
      <c r="CN1222" s="136"/>
      <c r="CO1222" s="136"/>
      <c r="CP1222" s="136"/>
      <c r="CQ1222" s="136"/>
      <c r="CR1222" s="136"/>
      <c r="CS1222" s="136"/>
      <c r="CT1222" s="136"/>
      <c r="CU1222" s="136"/>
      <c r="CV1222" s="136"/>
      <c r="CW1222" s="136"/>
      <c r="CX1222" s="136"/>
      <c r="CY1222" s="136"/>
      <c r="CZ1222" s="136"/>
      <c r="DA1222" s="136"/>
      <c r="DB1222" s="136"/>
      <c r="DC1222" s="136"/>
      <c r="DD1222" s="136"/>
      <c r="DE1222" s="136"/>
      <c r="DF1222" s="136"/>
      <c r="DG1222" s="136"/>
      <c r="DH1222" s="136"/>
      <c r="DI1222" s="136"/>
      <c r="DJ1222" s="136"/>
      <c r="DK1222" s="136"/>
      <c r="DL1222" s="136"/>
      <c r="DM1222" s="136"/>
      <c r="DN1222" s="136"/>
      <c r="DO1222" s="136"/>
      <c r="DP1222" s="136"/>
      <c r="DQ1222" s="136"/>
      <c r="DR1222" s="136"/>
      <c r="DS1222" s="136"/>
      <c r="DT1222" s="136"/>
      <c r="DU1222" s="136"/>
      <c r="DV1222" s="136"/>
      <c r="DW1222" s="136"/>
      <c r="DX1222" s="136"/>
      <c r="DY1222" s="136"/>
      <c r="DZ1222" s="136"/>
      <c r="EA1222" s="136"/>
      <c r="EB1222" s="136"/>
      <c r="EC1222" s="136"/>
      <c r="ED1222" s="136"/>
      <c r="EE1222" s="136"/>
      <c r="EF1222" s="136"/>
      <c r="EG1222" s="136"/>
      <c r="EH1222" s="136"/>
      <c r="EI1222" s="136"/>
      <c r="EJ1222" s="136"/>
      <c r="EK1222" s="136"/>
      <c r="EL1222" s="136"/>
      <c r="EM1222" s="136"/>
      <c r="EN1222" s="136"/>
      <c r="EO1222" s="136"/>
      <c r="EP1222" s="136"/>
      <c r="EQ1222" s="136"/>
      <c r="ER1222" s="136"/>
      <c r="ES1222" s="136"/>
      <c r="ET1222" s="136"/>
      <c r="EU1222" s="136"/>
      <c r="EV1222" s="136"/>
      <c r="EW1222" s="136"/>
      <c r="EX1222" s="136"/>
      <c r="EY1222" s="136"/>
      <c r="EZ1222" s="136"/>
      <c r="FA1222" s="136"/>
      <c r="FB1222" s="136"/>
      <c r="FC1222" s="136"/>
      <c r="FD1222" s="136"/>
      <c r="FE1222" s="136"/>
      <c r="FF1222" s="136"/>
      <c r="FG1222" s="136"/>
      <c r="FH1222" s="136"/>
      <c r="FI1222" s="136"/>
      <c r="FJ1222" s="136"/>
      <c r="FK1222" s="136"/>
      <c r="FL1222" s="136"/>
      <c r="FM1222" s="136"/>
      <c r="FN1222" s="136"/>
      <c r="FO1222" s="136"/>
      <c r="FP1222" s="136"/>
      <c r="FQ1222" s="136"/>
      <c r="FR1222" s="136"/>
      <c r="FS1222" s="136"/>
      <c r="FT1222" s="136"/>
      <c r="FU1222" s="136"/>
      <c r="FV1222" s="136"/>
      <c r="FW1222" s="136"/>
      <c r="FX1222" s="136"/>
      <c r="FY1222" s="136"/>
      <c r="FZ1222" s="136"/>
      <c r="GA1222" s="136"/>
      <c r="GB1222" s="136"/>
      <c r="GC1222" s="136"/>
      <c r="GD1222" s="136"/>
      <c r="GE1222" s="136"/>
      <c r="GF1222" s="136"/>
      <c r="GG1222" s="136"/>
      <c r="GH1222" s="136"/>
      <c r="GI1222" s="136"/>
      <c r="GJ1222" s="136"/>
      <c r="GK1222" s="136"/>
      <c r="GL1222" s="136"/>
      <c r="GM1222" s="136"/>
      <c r="GN1222" s="136"/>
      <c r="GO1222" s="136"/>
      <c r="GP1222" s="136"/>
      <c r="GQ1222" s="136"/>
      <c r="GR1222" s="136"/>
      <c r="GS1222" s="136"/>
      <c r="GT1222" s="136"/>
      <c r="GU1222" s="136"/>
      <c r="GV1222" s="136"/>
      <c r="GW1222" s="136"/>
      <c r="GX1222" s="136"/>
      <c r="GY1222" s="136"/>
      <c r="GZ1222" s="136"/>
      <c r="HA1222" s="136"/>
      <c r="HB1222" s="136"/>
      <c r="HC1222" s="136"/>
      <c r="HD1222" s="136"/>
      <c r="HE1222" s="136"/>
      <c r="HF1222" s="136"/>
      <c r="HG1222" s="136"/>
      <c r="HH1222" s="136"/>
      <c r="HI1222" s="136"/>
      <c r="HJ1222" s="136"/>
      <c r="HK1222" s="136"/>
      <c r="HL1222" s="136"/>
      <c r="HM1222" s="136"/>
      <c r="HN1222" s="136"/>
      <c r="HO1222" s="136"/>
      <c r="HP1222" s="136"/>
      <c r="HQ1222" s="136"/>
      <c r="HR1222" s="136"/>
      <c r="HS1222" s="136"/>
      <c r="HT1222" s="136"/>
      <c r="HU1222" s="136"/>
      <c r="HV1222" s="136"/>
      <c r="HW1222" s="136"/>
      <c r="HX1222" s="136"/>
      <c r="HY1222" s="136"/>
      <c r="HZ1222" s="136"/>
      <c r="IA1222" s="136"/>
      <c r="IB1222" s="136"/>
      <c r="IC1222" s="136"/>
      <c r="ID1222" s="136"/>
      <c r="IE1222" s="136"/>
      <c r="IF1222" s="136"/>
      <c r="IG1222" s="136"/>
    </row>
    <row r="1223" spans="1:241" ht="15" customHeight="1" x14ac:dyDescent="0.25">
      <c r="A1223" s="197" t="s">
        <v>728</v>
      </c>
      <c r="B1223" s="205">
        <v>4950775</v>
      </c>
      <c r="C1223" s="205">
        <v>2536332</v>
      </c>
      <c r="D1223" s="205">
        <v>624274</v>
      </c>
      <c r="E1223" s="205">
        <v>2856869</v>
      </c>
      <c r="F1223" s="205">
        <v>1171662</v>
      </c>
      <c r="G1223" s="205">
        <v>368387</v>
      </c>
      <c r="H1223" s="242">
        <v>12508299</v>
      </c>
      <c r="I1223" s="136"/>
      <c r="J1223" s="197" t="s">
        <v>737</v>
      </c>
      <c r="K1223" s="217">
        <v>10049846</v>
      </c>
      <c r="L1223" s="217">
        <v>3374207</v>
      </c>
      <c r="M1223" s="217">
        <v>828837</v>
      </c>
      <c r="N1223" s="217">
        <v>1174476</v>
      </c>
      <c r="O1223" s="217">
        <v>2387487</v>
      </c>
      <c r="P1223" s="217">
        <v>349561</v>
      </c>
      <c r="Q1223" s="244">
        <v>18164414</v>
      </c>
      <c r="R1223" s="136"/>
      <c r="S1223" s="136"/>
      <c r="T1223" s="136"/>
      <c r="U1223" s="136"/>
      <c r="V1223" s="136"/>
      <c r="W1223" s="136"/>
      <c r="X1223" s="136"/>
      <c r="Y1223" s="136"/>
      <c r="Z1223" s="136"/>
      <c r="AA1223" s="136"/>
      <c r="AB1223" s="136"/>
      <c r="AC1223" s="136"/>
      <c r="AD1223" s="136"/>
      <c r="AE1223" s="136"/>
      <c r="AF1223" s="136"/>
      <c r="AG1223" s="136"/>
      <c r="AH1223" s="136"/>
      <c r="AI1223" s="136"/>
      <c r="AJ1223" s="136"/>
      <c r="AK1223" s="136"/>
      <c r="AL1223" s="136"/>
      <c r="AM1223" s="136"/>
      <c r="AN1223" s="136"/>
      <c r="AO1223" s="136"/>
      <c r="AP1223" s="136"/>
      <c r="AQ1223" s="136"/>
      <c r="AR1223" s="136"/>
      <c r="AS1223" s="136"/>
      <c r="AT1223" s="136"/>
      <c r="AU1223" s="136"/>
      <c r="AV1223" s="136"/>
      <c r="AW1223" s="136"/>
      <c r="AX1223" s="136"/>
      <c r="AY1223" s="136"/>
      <c r="AZ1223" s="136"/>
      <c r="BA1223" s="136"/>
      <c r="BB1223" s="136"/>
      <c r="BC1223" s="136"/>
      <c r="BD1223" s="136"/>
      <c r="BE1223" s="136"/>
      <c r="BF1223" s="136"/>
      <c r="BG1223" s="136"/>
      <c r="BH1223" s="136"/>
      <c r="BI1223" s="136"/>
      <c r="BJ1223" s="136"/>
      <c r="BK1223" s="136"/>
      <c r="BL1223" s="136"/>
      <c r="BM1223" s="136"/>
      <c r="BN1223" s="136"/>
      <c r="BO1223" s="136"/>
      <c r="BP1223" s="136"/>
      <c r="BQ1223" s="136"/>
      <c r="BR1223" s="136"/>
      <c r="BS1223" s="136"/>
      <c r="BT1223" s="136"/>
      <c r="BU1223" s="136"/>
      <c r="BV1223" s="136"/>
      <c r="BW1223" s="136"/>
      <c r="BX1223" s="136"/>
      <c r="BY1223" s="136"/>
      <c r="BZ1223" s="136"/>
      <c r="CA1223" s="136"/>
      <c r="CB1223" s="136"/>
      <c r="CC1223" s="136"/>
      <c r="CD1223" s="136"/>
      <c r="CE1223" s="136"/>
      <c r="CF1223" s="136"/>
      <c r="CG1223" s="136"/>
      <c r="CH1223" s="136"/>
      <c r="CI1223" s="136"/>
      <c r="CJ1223" s="136"/>
      <c r="CK1223" s="136"/>
      <c r="CL1223" s="136"/>
      <c r="CM1223" s="136"/>
      <c r="CN1223" s="136"/>
      <c r="CO1223" s="136"/>
      <c r="CP1223" s="136"/>
      <c r="CQ1223" s="136"/>
      <c r="CR1223" s="136"/>
      <c r="CS1223" s="136"/>
      <c r="CT1223" s="136"/>
      <c r="CU1223" s="136"/>
      <c r="CV1223" s="136"/>
      <c r="CW1223" s="136"/>
      <c r="CX1223" s="136"/>
      <c r="CY1223" s="136"/>
      <c r="CZ1223" s="136"/>
      <c r="DA1223" s="136"/>
      <c r="DB1223" s="136"/>
      <c r="DC1223" s="136"/>
      <c r="DD1223" s="136"/>
      <c r="DE1223" s="136"/>
      <c r="DF1223" s="136"/>
      <c r="DG1223" s="136"/>
      <c r="DH1223" s="136"/>
      <c r="DI1223" s="136"/>
      <c r="DJ1223" s="136"/>
      <c r="DK1223" s="136"/>
      <c r="DL1223" s="136"/>
      <c r="DM1223" s="136"/>
      <c r="DN1223" s="136"/>
      <c r="DO1223" s="136"/>
      <c r="DP1223" s="136"/>
      <c r="DQ1223" s="136"/>
      <c r="DR1223" s="136"/>
      <c r="DS1223" s="136"/>
      <c r="DT1223" s="136"/>
      <c r="DU1223" s="136"/>
      <c r="DV1223" s="136"/>
      <c r="DW1223" s="136"/>
      <c r="DX1223" s="136"/>
      <c r="DY1223" s="136"/>
      <c r="DZ1223" s="136"/>
      <c r="EA1223" s="136"/>
      <c r="EB1223" s="136"/>
      <c r="EC1223" s="136"/>
      <c r="ED1223" s="136"/>
      <c r="EE1223" s="136"/>
      <c r="EF1223" s="136"/>
      <c r="EG1223" s="136"/>
      <c r="EH1223" s="136"/>
      <c r="EI1223" s="136"/>
      <c r="EJ1223" s="136"/>
      <c r="EK1223" s="136"/>
      <c r="EL1223" s="136"/>
      <c r="EM1223" s="136"/>
      <c r="EN1223" s="136"/>
      <c r="EO1223" s="136"/>
      <c r="EP1223" s="136"/>
      <c r="EQ1223" s="136"/>
      <c r="ER1223" s="136"/>
      <c r="ES1223" s="136"/>
      <c r="ET1223" s="136"/>
      <c r="EU1223" s="136"/>
      <c r="EV1223" s="136"/>
      <c r="EW1223" s="136"/>
      <c r="EX1223" s="136"/>
      <c r="EY1223" s="136"/>
      <c r="EZ1223" s="136"/>
      <c r="FA1223" s="136"/>
      <c r="FB1223" s="136"/>
      <c r="FC1223" s="136"/>
      <c r="FD1223" s="136"/>
      <c r="FE1223" s="136"/>
      <c r="FF1223" s="136"/>
      <c r="FG1223" s="136"/>
      <c r="FH1223" s="136"/>
      <c r="FI1223" s="136"/>
      <c r="FJ1223" s="136"/>
      <c r="FK1223" s="136"/>
      <c r="FL1223" s="136"/>
      <c r="FM1223" s="136"/>
      <c r="FN1223" s="136"/>
      <c r="FO1223" s="136"/>
      <c r="FP1223" s="136"/>
      <c r="FQ1223" s="136"/>
      <c r="FR1223" s="136"/>
      <c r="FS1223" s="136"/>
      <c r="FT1223" s="136"/>
      <c r="FU1223" s="136"/>
      <c r="FV1223" s="136"/>
      <c r="FW1223" s="136"/>
      <c r="FX1223" s="136"/>
      <c r="FY1223" s="136"/>
      <c r="FZ1223" s="136"/>
      <c r="GA1223" s="136"/>
      <c r="GB1223" s="136"/>
      <c r="GC1223" s="136"/>
      <c r="GD1223" s="136"/>
      <c r="GE1223" s="136"/>
      <c r="GF1223" s="136"/>
      <c r="GG1223" s="136"/>
      <c r="GH1223" s="136"/>
      <c r="GI1223" s="136"/>
      <c r="GJ1223" s="136"/>
      <c r="GK1223" s="136"/>
      <c r="GL1223" s="136"/>
      <c r="GM1223" s="136"/>
      <c r="GN1223" s="136"/>
      <c r="GO1223" s="136"/>
      <c r="GP1223" s="136"/>
      <c r="GQ1223" s="136"/>
      <c r="GR1223" s="136"/>
      <c r="GS1223" s="136"/>
      <c r="GT1223" s="136"/>
      <c r="GU1223" s="136"/>
      <c r="GV1223" s="136"/>
      <c r="GW1223" s="136"/>
      <c r="GX1223" s="136"/>
      <c r="GY1223" s="136"/>
      <c r="GZ1223" s="136"/>
      <c r="HA1223" s="136"/>
      <c r="HB1223" s="136"/>
      <c r="HC1223" s="136"/>
      <c r="HD1223" s="136"/>
      <c r="HE1223" s="136"/>
      <c r="HF1223" s="136"/>
      <c r="HG1223" s="136"/>
      <c r="HH1223" s="136"/>
      <c r="HI1223" s="136"/>
      <c r="HJ1223" s="136"/>
      <c r="HK1223" s="136"/>
      <c r="HL1223" s="136"/>
      <c r="HM1223" s="136"/>
      <c r="HN1223" s="136"/>
      <c r="HO1223" s="136"/>
      <c r="HP1223" s="136"/>
      <c r="HQ1223" s="136"/>
      <c r="HR1223" s="136"/>
      <c r="HS1223" s="136"/>
      <c r="HT1223" s="136"/>
      <c r="HU1223" s="136"/>
      <c r="HV1223" s="136"/>
      <c r="HW1223" s="136"/>
      <c r="HX1223" s="136"/>
      <c r="HY1223" s="136"/>
      <c r="HZ1223" s="136"/>
      <c r="IA1223" s="136"/>
      <c r="IB1223" s="136"/>
      <c r="IC1223" s="136"/>
      <c r="ID1223" s="136"/>
      <c r="IE1223" s="136"/>
      <c r="IF1223" s="136"/>
      <c r="IG1223" s="136"/>
    </row>
    <row r="1224" spans="1:241" ht="15" customHeight="1" x14ac:dyDescent="0.25">
      <c r="A1224" s="197" t="s">
        <v>532</v>
      </c>
      <c r="B1224" s="205">
        <v>8905121</v>
      </c>
      <c r="C1224" s="205">
        <v>4207763</v>
      </c>
      <c r="D1224" s="205">
        <v>1046454</v>
      </c>
      <c r="E1224" s="205">
        <v>2126808</v>
      </c>
      <c r="F1224" s="205">
        <v>1384132</v>
      </c>
      <c r="G1224" s="205">
        <v>351947</v>
      </c>
      <c r="H1224" s="242">
        <v>18022225</v>
      </c>
      <c r="I1224" s="136"/>
      <c r="J1224" s="197" t="s">
        <v>576</v>
      </c>
      <c r="K1224" s="217">
        <v>5610597</v>
      </c>
      <c r="L1224" s="217">
        <v>3055564</v>
      </c>
      <c r="M1224" s="217">
        <v>666724</v>
      </c>
      <c r="N1224" s="217">
        <v>929881</v>
      </c>
      <c r="O1224" s="217">
        <v>2534041</v>
      </c>
      <c r="P1224" s="217">
        <v>207481</v>
      </c>
      <c r="Q1224" s="244">
        <v>13004288</v>
      </c>
      <c r="R1224" s="136"/>
      <c r="S1224" s="136"/>
      <c r="T1224" s="136"/>
      <c r="U1224" s="136"/>
      <c r="V1224" s="136"/>
      <c r="W1224" s="136"/>
      <c r="X1224" s="136"/>
      <c r="Y1224" s="136"/>
      <c r="Z1224" s="136"/>
      <c r="AA1224" s="136"/>
      <c r="AB1224" s="136"/>
      <c r="AC1224" s="136"/>
      <c r="AD1224" s="136"/>
      <c r="AE1224" s="136"/>
      <c r="AF1224" s="136"/>
      <c r="AG1224" s="136"/>
      <c r="AH1224" s="136"/>
      <c r="AI1224" s="136"/>
      <c r="AJ1224" s="136"/>
      <c r="AK1224" s="136"/>
      <c r="AL1224" s="136"/>
      <c r="AM1224" s="136"/>
      <c r="AN1224" s="136"/>
      <c r="AO1224" s="136"/>
      <c r="AP1224" s="136"/>
      <c r="AQ1224" s="136"/>
      <c r="AR1224" s="136"/>
      <c r="AS1224" s="136"/>
      <c r="AT1224" s="136"/>
      <c r="AU1224" s="136"/>
      <c r="AV1224" s="136"/>
      <c r="AW1224" s="136"/>
      <c r="AX1224" s="136"/>
      <c r="AY1224" s="136"/>
      <c r="AZ1224" s="136"/>
      <c r="BA1224" s="136"/>
      <c r="BB1224" s="136"/>
      <c r="BC1224" s="136"/>
      <c r="BD1224" s="136"/>
      <c r="BE1224" s="136"/>
      <c r="BF1224" s="136"/>
      <c r="BG1224" s="136"/>
      <c r="BH1224" s="136"/>
      <c r="BI1224" s="136"/>
      <c r="BJ1224" s="136"/>
      <c r="BK1224" s="136"/>
      <c r="BL1224" s="136"/>
      <c r="BM1224" s="136"/>
      <c r="BN1224" s="136"/>
      <c r="BO1224" s="136"/>
      <c r="BP1224" s="136"/>
      <c r="BQ1224" s="136"/>
      <c r="BR1224" s="136"/>
      <c r="BS1224" s="136"/>
      <c r="BT1224" s="136"/>
      <c r="BU1224" s="136"/>
      <c r="BV1224" s="136"/>
      <c r="BW1224" s="136"/>
      <c r="BX1224" s="136"/>
      <c r="BY1224" s="136"/>
      <c r="BZ1224" s="136"/>
      <c r="CA1224" s="136"/>
      <c r="CB1224" s="136"/>
      <c r="CC1224" s="136"/>
      <c r="CD1224" s="136"/>
      <c r="CE1224" s="136"/>
      <c r="CF1224" s="136"/>
      <c r="CG1224" s="136"/>
      <c r="CH1224" s="136"/>
      <c r="CI1224" s="136"/>
      <c r="CJ1224" s="136"/>
      <c r="CK1224" s="136"/>
      <c r="CL1224" s="136"/>
      <c r="CM1224" s="136"/>
      <c r="CN1224" s="136"/>
      <c r="CO1224" s="136"/>
      <c r="CP1224" s="136"/>
      <c r="CQ1224" s="136"/>
      <c r="CR1224" s="136"/>
      <c r="CS1224" s="136"/>
      <c r="CT1224" s="136"/>
      <c r="CU1224" s="136"/>
      <c r="CV1224" s="136"/>
      <c r="CW1224" s="136"/>
      <c r="CX1224" s="136"/>
      <c r="CY1224" s="136"/>
      <c r="CZ1224" s="136"/>
      <c r="DA1224" s="136"/>
      <c r="DB1224" s="136"/>
      <c r="DC1224" s="136"/>
      <c r="DD1224" s="136"/>
      <c r="DE1224" s="136"/>
      <c r="DF1224" s="136"/>
      <c r="DG1224" s="136"/>
      <c r="DH1224" s="136"/>
      <c r="DI1224" s="136"/>
      <c r="DJ1224" s="136"/>
      <c r="DK1224" s="136"/>
      <c r="DL1224" s="136"/>
      <c r="DM1224" s="136"/>
      <c r="DN1224" s="136"/>
      <c r="DO1224" s="136"/>
      <c r="DP1224" s="136"/>
      <c r="DQ1224" s="136"/>
      <c r="DR1224" s="136"/>
      <c r="DS1224" s="136"/>
      <c r="DT1224" s="136"/>
      <c r="DU1224" s="136"/>
      <c r="DV1224" s="136"/>
      <c r="DW1224" s="136"/>
      <c r="DX1224" s="136"/>
      <c r="DY1224" s="136"/>
      <c r="DZ1224" s="136"/>
      <c r="EA1224" s="136"/>
      <c r="EB1224" s="136"/>
      <c r="EC1224" s="136"/>
      <c r="ED1224" s="136"/>
      <c r="EE1224" s="136"/>
      <c r="EF1224" s="136"/>
      <c r="EG1224" s="136"/>
      <c r="EH1224" s="136"/>
      <c r="EI1224" s="136"/>
      <c r="EJ1224" s="136"/>
      <c r="EK1224" s="136"/>
      <c r="EL1224" s="136"/>
      <c r="EM1224" s="136"/>
      <c r="EN1224" s="136"/>
      <c r="EO1224" s="136"/>
      <c r="EP1224" s="136"/>
      <c r="EQ1224" s="136"/>
      <c r="ER1224" s="136"/>
      <c r="ES1224" s="136"/>
      <c r="ET1224" s="136"/>
      <c r="EU1224" s="136"/>
      <c r="EV1224" s="136"/>
      <c r="EW1224" s="136"/>
      <c r="EX1224" s="136"/>
      <c r="EY1224" s="136"/>
      <c r="EZ1224" s="136"/>
      <c r="FA1224" s="136"/>
      <c r="FB1224" s="136"/>
      <c r="FC1224" s="136"/>
      <c r="FD1224" s="136"/>
      <c r="FE1224" s="136"/>
      <c r="FF1224" s="136"/>
      <c r="FG1224" s="136"/>
      <c r="FH1224" s="136"/>
      <c r="FI1224" s="136"/>
      <c r="FJ1224" s="136"/>
      <c r="FK1224" s="136"/>
      <c r="FL1224" s="136"/>
      <c r="FM1224" s="136"/>
      <c r="FN1224" s="136"/>
      <c r="FO1224" s="136"/>
      <c r="FP1224" s="136"/>
      <c r="FQ1224" s="136"/>
      <c r="FR1224" s="136"/>
      <c r="FS1224" s="136"/>
      <c r="FT1224" s="136"/>
      <c r="FU1224" s="136"/>
      <c r="FV1224" s="136"/>
      <c r="FW1224" s="136"/>
      <c r="FX1224" s="136"/>
      <c r="FY1224" s="136"/>
      <c r="FZ1224" s="136"/>
      <c r="GA1224" s="136"/>
      <c r="GB1224" s="136"/>
      <c r="GC1224" s="136"/>
      <c r="GD1224" s="136"/>
      <c r="GE1224" s="136"/>
      <c r="GF1224" s="136"/>
      <c r="GG1224" s="136"/>
      <c r="GH1224" s="136"/>
      <c r="GI1224" s="136"/>
      <c r="GJ1224" s="136"/>
      <c r="GK1224" s="136"/>
      <c r="GL1224" s="136"/>
      <c r="GM1224" s="136"/>
      <c r="GN1224" s="136"/>
      <c r="GO1224" s="136"/>
      <c r="GP1224" s="136"/>
      <c r="GQ1224" s="136"/>
      <c r="GR1224" s="136"/>
      <c r="GS1224" s="136"/>
      <c r="GT1224" s="136"/>
      <c r="GU1224" s="136"/>
      <c r="GV1224" s="136"/>
      <c r="GW1224" s="136"/>
      <c r="GX1224" s="136"/>
      <c r="GY1224" s="136"/>
      <c r="GZ1224" s="136"/>
      <c r="HA1224" s="136"/>
      <c r="HB1224" s="136"/>
      <c r="HC1224" s="136"/>
      <c r="HD1224" s="136"/>
      <c r="HE1224" s="136"/>
      <c r="HF1224" s="136"/>
      <c r="HG1224" s="136"/>
      <c r="HH1224" s="136"/>
      <c r="HI1224" s="136"/>
      <c r="HJ1224" s="136"/>
      <c r="HK1224" s="136"/>
      <c r="HL1224" s="136"/>
      <c r="HM1224" s="136"/>
      <c r="HN1224" s="136"/>
      <c r="HO1224" s="136"/>
      <c r="HP1224" s="136"/>
      <c r="HQ1224" s="136"/>
      <c r="HR1224" s="136"/>
      <c r="HS1224" s="136"/>
      <c r="HT1224" s="136"/>
      <c r="HU1224" s="136"/>
      <c r="HV1224" s="136"/>
      <c r="HW1224" s="136"/>
      <c r="HX1224" s="136"/>
      <c r="HY1224" s="136"/>
      <c r="HZ1224" s="136"/>
      <c r="IA1224" s="136"/>
      <c r="IB1224" s="136"/>
      <c r="IC1224" s="136"/>
      <c r="ID1224" s="136"/>
      <c r="IE1224" s="136"/>
      <c r="IF1224" s="136"/>
      <c r="IG1224" s="136"/>
    </row>
    <row r="1225" spans="1:241" ht="15" customHeight="1" x14ac:dyDescent="0.25">
      <c r="A1225" s="197" t="s">
        <v>533</v>
      </c>
      <c r="B1225" s="205">
        <v>7148386</v>
      </c>
      <c r="C1225" s="205">
        <v>4012539</v>
      </c>
      <c r="D1225" s="205">
        <v>878353</v>
      </c>
      <c r="E1225" s="205">
        <v>2873291</v>
      </c>
      <c r="F1225" s="205">
        <v>1527584</v>
      </c>
      <c r="G1225" s="205">
        <v>361927</v>
      </c>
      <c r="H1225" s="242">
        <v>16802080</v>
      </c>
      <c r="I1225" s="136"/>
      <c r="J1225" s="218" t="s">
        <v>1060</v>
      </c>
      <c r="K1225" s="199">
        <v>165496113</v>
      </c>
      <c r="L1225" s="199">
        <v>77512265</v>
      </c>
      <c r="M1225" s="199">
        <v>18695428</v>
      </c>
      <c r="N1225" s="199">
        <v>27694033</v>
      </c>
      <c r="O1225" s="199">
        <v>44479240</v>
      </c>
      <c r="P1225" s="199">
        <v>8001702</v>
      </c>
      <c r="Q1225" s="240">
        <v>341878781</v>
      </c>
      <c r="R1225" s="136"/>
      <c r="S1225" s="136"/>
      <c r="T1225" s="136"/>
      <c r="U1225" s="136"/>
      <c r="V1225" s="136"/>
      <c r="W1225" s="136"/>
      <c r="X1225" s="136"/>
      <c r="Y1225" s="136"/>
      <c r="Z1225" s="136"/>
      <c r="AA1225" s="136"/>
      <c r="AB1225" s="136"/>
      <c r="AC1225" s="136"/>
      <c r="AD1225" s="136"/>
      <c r="AE1225" s="136"/>
      <c r="AF1225" s="136"/>
      <c r="AG1225" s="136"/>
      <c r="AH1225" s="136"/>
      <c r="AI1225" s="136"/>
      <c r="AJ1225" s="136"/>
      <c r="AK1225" s="136"/>
      <c r="AL1225" s="136"/>
      <c r="AM1225" s="136"/>
      <c r="AN1225" s="136"/>
      <c r="AO1225" s="136"/>
      <c r="AP1225" s="136"/>
      <c r="AQ1225" s="136"/>
      <c r="AR1225" s="136"/>
      <c r="AS1225" s="136"/>
      <c r="AT1225" s="136"/>
      <c r="AU1225" s="136"/>
      <c r="AV1225" s="136"/>
      <c r="AW1225" s="136"/>
      <c r="AX1225" s="136"/>
      <c r="AY1225" s="136"/>
      <c r="AZ1225" s="136"/>
      <c r="BA1225" s="136"/>
      <c r="BB1225" s="136"/>
      <c r="BC1225" s="136"/>
      <c r="BD1225" s="136"/>
      <c r="BE1225" s="136"/>
      <c r="BF1225" s="136"/>
      <c r="BG1225" s="136"/>
      <c r="BH1225" s="136"/>
      <c r="BI1225" s="136"/>
      <c r="BJ1225" s="136"/>
      <c r="BK1225" s="136"/>
      <c r="BL1225" s="136"/>
      <c r="BM1225" s="136"/>
      <c r="BN1225" s="136"/>
      <c r="BO1225" s="136"/>
      <c r="BP1225" s="136"/>
      <c r="BQ1225" s="136"/>
      <c r="BR1225" s="136"/>
      <c r="BS1225" s="136"/>
      <c r="BT1225" s="136"/>
      <c r="BU1225" s="136"/>
      <c r="BV1225" s="136"/>
      <c r="BW1225" s="136"/>
      <c r="BX1225" s="136"/>
      <c r="BY1225" s="136"/>
      <c r="BZ1225" s="136"/>
      <c r="CA1225" s="136"/>
      <c r="CB1225" s="136"/>
      <c r="CC1225" s="136"/>
      <c r="CD1225" s="136"/>
      <c r="CE1225" s="136"/>
      <c r="CF1225" s="136"/>
      <c r="CG1225" s="136"/>
      <c r="CH1225" s="136"/>
      <c r="CI1225" s="136"/>
      <c r="CJ1225" s="136"/>
      <c r="CK1225" s="136"/>
      <c r="CL1225" s="136"/>
      <c r="CM1225" s="136"/>
      <c r="CN1225" s="136"/>
      <c r="CO1225" s="136"/>
      <c r="CP1225" s="136"/>
      <c r="CQ1225" s="136"/>
      <c r="CR1225" s="136"/>
      <c r="CS1225" s="136"/>
      <c r="CT1225" s="136"/>
      <c r="CU1225" s="136"/>
      <c r="CV1225" s="136"/>
      <c r="CW1225" s="136"/>
      <c r="CX1225" s="136"/>
      <c r="CY1225" s="136"/>
      <c r="CZ1225" s="136"/>
      <c r="DA1225" s="136"/>
      <c r="DB1225" s="136"/>
      <c r="DC1225" s="136"/>
      <c r="DD1225" s="136"/>
      <c r="DE1225" s="136"/>
      <c r="DF1225" s="136"/>
      <c r="DG1225" s="136"/>
      <c r="DH1225" s="136"/>
      <c r="DI1225" s="136"/>
      <c r="DJ1225" s="136"/>
      <c r="DK1225" s="136"/>
      <c r="DL1225" s="136"/>
      <c r="DM1225" s="136"/>
      <c r="DN1225" s="136"/>
      <c r="DO1225" s="136"/>
      <c r="DP1225" s="136"/>
      <c r="DQ1225" s="136"/>
      <c r="DR1225" s="136"/>
      <c r="DS1225" s="136"/>
      <c r="DT1225" s="136"/>
      <c r="DU1225" s="136"/>
      <c r="DV1225" s="136"/>
      <c r="DW1225" s="136"/>
      <c r="DX1225" s="136"/>
      <c r="DY1225" s="136"/>
      <c r="DZ1225" s="136"/>
      <c r="EA1225" s="136"/>
      <c r="EB1225" s="136"/>
      <c r="EC1225" s="136"/>
      <c r="ED1225" s="136"/>
      <c r="EE1225" s="136"/>
      <c r="EF1225" s="136"/>
      <c r="EG1225" s="136"/>
      <c r="EH1225" s="136"/>
      <c r="EI1225" s="136"/>
      <c r="EJ1225" s="136"/>
      <c r="EK1225" s="136"/>
      <c r="EL1225" s="136"/>
      <c r="EM1225" s="136"/>
      <c r="EN1225" s="136"/>
      <c r="EO1225" s="136"/>
      <c r="EP1225" s="136"/>
      <c r="EQ1225" s="136"/>
      <c r="ER1225" s="136"/>
      <c r="ES1225" s="136"/>
      <c r="ET1225" s="136"/>
      <c r="EU1225" s="136"/>
      <c r="EV1225" s="136"/>
      <c r="EW1225" s="136"/>
      <c r="EX1225" s="136"/>
      <c r="EY1225" s="136"/>
      <c r="EZ1225" s="136"/>
      <c r="FA1225" s="136"/>
      <c r="FB1225" s="136"/>
      <c r="FC1225" s="136"/>
      <c r="FD1225" s="136"/>
      <c r="FE1225" s="136"/>
      <c r="FF1225" s="136"/>
      <c r="FG1225" s="136"/>
      <c r="FH1225" s="136"/>
      <c r="FI1225" s="136"/>
      <c r="FJ1225" s="136"/>
      <c r="FK1225" s="136"/>
      <c r="FL1225" s="136"/>
      <c r="FM1225" s="136"/>
      <c r="FN1225" s="136"/>
      <c r="FO1225" s="136"/>
      <c r="FP1225" s="136"/>
      <c r="FQ1225" s="136"/>
      <c r="FR1225" s="136"/>
      <c r="FS1225" s="136"/>
      <c r="FT1225" s="136"/>
      <c r="FU1225" s="136"/>
      <c r="FV1225" s="136"/>
      <c r="FW1225" s="136"/>
      <c r="FX1225" s="136"/>
      <c r="FY1225" s="136"/>
      <c r="FZ1225" s="136"/>
      <c r="GA1225" s="136"/>
      <c r="GB1225" s="136"/>
      <c r="GC1225" s="136"/>
      <c r="GD1225" s="136"/>
      <c r="GE1225" s="136"/>
      <c r="GF1225" s="136"/>
      <c r="GG1225" s="136"/>
      <c r="GH1225" s="136"/>
      <c r="GI1225" s="136"/>
      <c r="GJ1225" s="136"/>
      <c r="GK1225" s="136"/>
      <c r="GL1225" s="136"/>
      <c r="GM1225" s="136"/>
      <c r="GN1225" s="136"/>
      <c r="GO1225" s="136"/>
      <c r="GP1225" s="136"/>
      <c r="GQ1225" s="136"/>
      <c r="GR1225" s="136"/>
      <c r="GS1225" s="136"/>
      <c r="GT1225" s="136"/>
      <c r="GU1225" s="136"/>
      <c r="GV1225" s="136"/>
      <c r="GW1225" s="136"/>
      <c r="GX1225" s="136"/>
      <c r="GY1225" s="136"/>
      <c r="GZ1225" s="136"/>
      <c r="HA1225" s="136"/>
      <c r="HB1225" s="136"/>
      <c r="HC1225" s="136"/>
      <c r="HD1225" s="136"/>
      <c r="HE1225" s="136"/>
      <c r="HF1225" s="136"/>
      <c r="HG1225" s="136"/>
      <c r="HH1225" s="136"/>
      <c r="HI1225" s="136"/>
      <c r="HJ1225" s="136"/>
      <c r="HK1225" s="136"/>
      <c r="HL1225" s="136"/>
      <c r="HM1225" s="136"/>
      <c r="HN1225" s="136"/>
      <c r="HO1225" s="136"/>
      <c r="HP1225" s="136"/>
      <c r="HQ1225" s="136"/>
      <c r="HR1225" s="136"/>
      <c r="HS1225" s="136"/>
      <c r="HT1225" s="136"/>
      <c r="HU1225" s="136"/>
      <c r="HV1225" s="136"/>
      <c r="HW1225" s="136"/>
      <c r="HX1225" s="136"/>
      <c r="HY1225" s="136"/>
      <c r="HZ1225" s="136"/>
      <c r="IA1225" s="136"/>
      <c r="IB1225" s="136"/>
      <c r="IC1225" s="136"/>
      <c r="ID1225" s="136"/>
      <c r="IE1225" s="136"/>
      <c r="IF1225" s="136"/>
      <c r="IG1225" s="136"/>
    </row>
    <row r="1226" spans="1:241" ht="15" customHeight="1" x14ac:dyDescent="0.25">
      <c r="A1226" s="214" t="s">
        <v>1058</v>
      </c>
      <c r="B1226" s="209">
        <v>152883604</v>
      </c>
      <c r="C1226" s="209">
        <v>63107923</v>
      </c>
      <c r="D1226" s="209">
        <v>21724315</v>
      </c>
      <c r="E1226" s="209">
        <v>38256781</v>
      </c>
      <c r="F1226" s="209">
        <v>37678246</v>
      </c>
      <c r="G1226" s="209">
        <v>7320806</v>
      </c>
      <c r="H1226" s="243">
        <v>320971675</v>
      </c>
      <c r="I1226" s="136"/>
      <c r="J1226" s="219" t="s">
        <v>1061</v>
      </c>
      <c r="K1226" s="208">
        <v>7880767</v>
      </c>
      <c r="L1226" s="216">
        <v>3691060</v>
      </c>
      <c r="M1226" s="216">
        <v>890258</v>
      </c>
      <c r="N1226" s="216">
        <v>1318763</v>
      </c>
      <c r="O1226" s="216">
        <v>2118059</v>
      </c>
      <c r="P1226" s="216">
        <v>381033</v>
      </c>
      <c r="Q1226" s="216">
        <v>16279942</v>
      </c>
      <c r="R1226" s="136"/>
      <c r="S1226" s="136"/>
      <c r="T1226" s="136"/>
      <c r="U1226" s="136"/>
      <c r="V1226" s="136"/>
      <c r="W1226" s="136"/>
      <c r="X1226" s="136"/>
      <c r="Y1226" s="136"/>
      <c r="Z1226" s="136"/>
      <c r="AA1226" s="136"/>
      <c r="AB1226" s="136"/>
      <c r="AC1226" s="136"/>
      <c r="AD1226" s="136"/>
      <c r="AE1226" s="136"/>
      <c r="AF1226" s="136"/>
      <c r="AG1226" s="136"/>
      <c r="AH1226" s="136"/>
      <c r="AI1226" s="136"/>
      <c r="AJ1226" s="136"/>
      <c r="AK1226" s="136"/>
      <c r="AL1226" s="136"/>
      <c r="AM1226" s="136"/>
      <c r="AN1226" s="136"/>
      <c r="AO1226" s="136"/>
      <c r="AP1226" s="136"/>
      <c r="AQ1226" s="136"/>
      <c r="AR1226" s="136"/>
      <c r="AS1226" s="136"/>
      <c r="AT1226" s="136"/>
      <c r="AU1226" s="136"/>
      <c r="AV1226" s="136"/>
      <c r="AW1226" s="136"/>
      <c r="AX1226" s="136"/>
      <c r="AY1226" s="136"/>
      <c r="AZ1226" s="136"/>
      <c r="BA1226" s="136"/>
      <c r="BB1226" s="136"/>
      <c r="BC1226" s="136"/>
      <c r="BD1226" s="136"/>
      <c r="BE1226" s="136"/>
      <c r="BF1226" s="136"/>
      <c r="BG1226" s="136"/>
      <c r="BH1226" s="136"/>
      <c r="BI1226" s="136"/>
      <c r="BJ1226" s="136"/>
      <c r="BK1226" s="136"/>
      <c r="BL1226" s="136"/>
      <c r="BM1226" s="136"/>
      <c r="BN1226" s="136"/>
      <c r="BO1226" s="136"/>
      <c r="BP1226" s="136"/>
      <c r="BQ1226" s="136"/>
      <c r="BR1226" s="136"/>
      <c r="BS1226" s="136"/>
      <c r="BT1226" s="136"/>
      <c r="BU1226" s="136"/>
      <c r="BV1226" s="136"/>
      <c r="BW1226" s="136"/>
      <c r="BX1226" s="136"/>
      <c r="BY1226" s="136"/>
      <c r="BZ1226" s="136"/>
      <c r="CA1226" s="136"/>
      <c r="CB1226" s="136"/>
      <c r="CC1226" s="136"/>
      <c r="CD1226" s="136"/>
      <c r="CE1226" s="136"/>
      <c r="CF1226" s="136"/>
      <c r="CG1226" s="136"/>
      <c r="CH1226" s="136"/>
      <c r="CI1226" s="136"/>
      <c r="CJ1226" s="136"/>
      <c r="CK1226" s="136"/>
      <c r="CL1226" s="136"/>
      <c r="CM1226" s="136"/>
      <c r="CN1226" s="136"/>
      <c r="CO1226" s="136"/>
      <c r="CP1226" s="136"/>
      <c r="CQ1226" s="136"/>
      <c r="CR1226" s="136"/>
      <c r="CS1226" s="136"/>
      <c r="CT1226" s="136"/>
      <c r="CU1226" s="136"/>
      <c r="CV1226" s="136"/>
      <c r="CW1226" s="136"/>
      <c r="CX1226" s="136"/>
      <c r="CY1226" s="136"/>
      <c r="CZ1226" s="136"/>
      <c r="DA1226" s="136"/>
      <c r="DB1226" s="136"/>
      <c r="DC1226" s="136"/>
      <c r="DD1226" s="136"/>
      <c r="DE1226" s="136"/>
      <c r="DF1226" s="136"/>
      <c r="DG1226" s="136"/>
      <c r="DH1226" s="136"/>
      <c r="DI1226" s="136"/>
      <c r="DJ1226" s="136"/>
      <c r="DK1226" s="136"/>
      <c r="DL1226" s="136"/>
      <c r="DM1226" s="136"/>
      <c r="DN1226" s="136"/>
      <c r="DO1226" s="136"/>
      <c r="DP1226" s="136"/>
      <c r="DQ1226" s="136"/>
      <c r="DR1226" s="136"/>
      <c r="DS1226" s="136"/>
      <c r="DT1226" s="136"/>
      <c r="DU1226" s="136"/>
      <c r="DV1226" s="136"/>
      <c r="DW1226" s="136"/>
      <c r="DX1226" s="136"/>
      <c r="DY1226" s="136"/>
      <c r="DZ1226" s="136"/>
      <c r="EA1226" s="136"/>
      <c r="EB1226" s="136"/>
      <c r="EC1226" s="136"/>
      <c r="ED1226" s="136"/>
      <c r="EE1226" s="136"/>
      <c r="EF1226" s="136"/>
      <c r="EG1226" s="136"/>
      <c r="EH1226" s="136"/>
      <c r="EI1226" s="136"/>
      <c r="EJ1226" s="136"/>
      <c r="EK1226" s="136"/>
      <c r="EL1226" s="136"/>
      <c r="EM1226" s="136"/>
      <c r="EN1226" s="136"/>
      <c r="EO1226" s="136"/>
      <c r="EP1226" s="136"/>
      <c r="EQ1226" s="136"/>
      <c r="ER1226" s="136"/>
      <c r="ES1226" s="136"/>
      <c r="ET1226" s="136"/>
      <c r="EU1226" s="136"/>
      <c r="EV1226" s="136"/>
      <c r="EW1226" s="136"/>
      <c r="EX1226" s="136"/>
      <c r="EY1226" s="136"/>
      <c r="EZ1226" s="136"/>
      <c r="FA1226" s="136"/>
      <c r="FB1226" s="136"/>
      <c r="FC1226" s="136"/>
      <c r="FD1226" s="136"/>
      <c r="FE1226" s="136"/>
      <c r="FF1226" s="136"/>
      <c r="FG1226" s="136"/>
      <c r="FH1226" s="136"/>
      <c r="FI1226" s="136"/>
      <c r="FJ1226" s="136"/>
      <c r="FK1226" s="136"/>
      <c r="FL1226" s="136"/>
      <c r="FM1226" s="136"/>
      <c r="FN1226" s="136"/>
      <c r="FO1226" s="136"/>
      <c r="FP1226" s="136"/>
      <c r="FQ1226" s="136"/>
      <c r="FR1226" s="136"/>
      <c r="FS1226" s="136"/>
      <c r="FT1226" s="136"/>
      <c r="FU1226" s="136"/>
      <c r="FV1226" s="136"/>
      <c r="FW1226" s="136"/>
      <c r="FX1226" s="136"/>
      <c r="FY1226" s="136"/>
      <c r="FZ1226" s="136"/>
      <c r="GA1226" s="136"/>
      <c r="GB1226" s="136"/>
      <c r="GC1226" s="136"/>
      <c r="GD1226" s="136"/>
      <c r="GE1226" s="136"/>
      <c r="GF1226" s="136"/>
      <c r="GG1226" s="136"/>
      <c r="GH1226" s="136"/>
      <c r="GI1226" s="136"/>
      <c r="GJ1226" s="136"/>
      <c r="GK1226" s="136"/>
      <c r="GL1226" s="136"/>
      <c r="GM1226" s="136"/>
      <c r="GN1226" s="136"/>
      <c r="GO1226" s="136"/>
      <c r="GP1226" s="136"/>
      <c r="GQ1226" s="136"/>
      <c r="GR1226" s="136"/>
      <c r="GS1226" s="136"/>
      <c r="GT1226" s="136"/>
      <c r="GU1226" s="136"/>
      <c r="GV1226" s="136"/>
      <c r="GW1226" s="136"/>
      <c r="GX1226" s="136"/>
      <c r="GY1226" s="136"/>
      <c r="GZ1226" s="136"/>
      <c r="HA1226" s="136"/>
      <c r="HB1226" s="136"/>
      <c r="HC1226" s="136"/>
      <c r="HD1226" s="136"/>
      <c r="HE1226" s="136"/>
      <c r="HF1226" s="136"/>
      <c r="HG1226" s="136"/>
      <c r="HH1226" s="136"/>
      <c r="HI1226" s="136"/>
      <c r="HJ1226" s="136"/>
      <c r="HK1226" s="136"/>
      <c r="HL1226" s="136"/>
      <c r="HM1226" s="136"/>
      <c r="HN1226" s="136"/>
      <c r="HO1226" s="136"/>
      <c r="HP1226" s="136"/>
      <c r="HQ1226" s="136"/>
      <c r="HR1226" s="136"/>
      <c r="HS1226" s="136"/>
      <c r="HT1226" s="136"/>
      <c r="HU1226" s="136"/>
      <c r="HV1226" s="136"/>
      <c r="HW1226" s="136"/>
      <c r="HX1226" s="136"/>
      <c r="HY1226" s="136"/>
      <c r="HZ1226" s="136"/>
      <c r="IA1226" s="136"/>
      <c r="IB1226" s="136"/>
      <c r="IC1226" s="136"/>
      <c r="ID1226" s="136"/>
      <c r="IE1226" s="136"/>
      <c r="IF1226" s="136"/>
      <c r="IG1226" s="136"/>
    </row>
    <row r="1227" spans="1:241" ht="15" customHeight="1" x14ac:dyDescent="0.25">
      <c r="A1227" s="215" t="s">
        <v>1059</v>
      </c>
      <c r="B1227" s="208">
        <v>6949254.7272727275</v>
      </c>
      <c r="C1227" s="208">
        <v>2868541.9545454546</v>
      </c>
      <c r="D1227" s="208">
        <v>987468.86363636365</v>
      </c>
      <c r="E1227" s="208">
        <v>1738944.5909090908</v>
      </c>
      <c r="F1227" s="208">
        <v>1712647.5454545454</v>
      </c>
      <c r="G1227" s="208">
        <v>332763.90909090912</v>
      </c>
      <c r="H1227" s="208">
        <v>14589621.590909092</v>
      </c>
      <c r="I1227" s="136"/>
      <c r="J1227" s="136"/>
      <c r="K1227" s="136"/>
      <c r="L1227" s="136"/>
      <c r="M1227" s="136"/>
      <c r="N1227" s="136"/>
      <c r="O1227" s="136"/>
      <c r="P1227" s="136"/>
      <c r="Q1227" s="136"/>
      <c r="R1227" s="136"/>
      <c r="S1227" s="136"/>
      <c r="T1227" s="136"/>
      <c r="U1227" s="136"/>
      <c r="V1227" s="136"/>
      <c r="W1227" s="136"/>
      <c r="X1227" s="136"/>
      <c r="Y1227" s="136"/>
      <c r="Z1227" s="136"/>
      <c r="AA1227" s="136"/>
      <c r="AB1227" s="136"/>
      <c r="AC1227" s="136"/>
      <c r="AD1227" s="136"/>
      <c r="AE1227" s="136"/>
      <c r="AF1227" s="136"/>
      <c r="AG1227" s="136"/>
      <c r="AH1227" s="136"/>
      <c r="AI1227" s="136"/>
      <c r="AJ1227" s="136"/>
      <c r="AK1227" s="136"/>
      <c r="AL1227" s="136"/>
      <c r="AM1227" s="136"/>
      <c r="AN1227" s="136"/>
      <c r="AO1227" s="136"/>
      <c r="AP1227" s="136"/>
      <c r="AQ1227" s="136"/>
      <c r="AR1227" s="136"/>
      <c r="AS1227" s="136"/>
      <c r="AT1227" s="136"/>
      <c r="AU1227" s="136"/>
      <c r="AV1227" s="136"/>
      <c r="AW1227" s="136"/>
      <c r="AX1227" s="136"/>
      <c r="AY1227" s="136"/>
      <c r="AZ1227" s="136"/>
      <c r="BA1227" s="136"/>
      <c r="BB1227" s="136"/>
      <c r="BC1227" s="136"/>
      <c r="BD1227" s="136"/>
      <c r="BE1227" s="136"/>
      <c r="BF1227" s="136"/>
      <c r="BG1227" s="136"/>
      <c r="BH1227" s="136"/>
      <c r="BI1227" s="136"/>
      <c r="BJ1227" s="136"/>
      <c r="BK1227" s="136"/>
      <c r="BL1227" s="136"/>
      <c r="BM1227" s="136"/>
      <c r="BN1227" s="136"/>
      <c r="BO1227" s="136"/>
      <c r="BP1227" s="136"/>
      <c r="BQ1227" s="136"/>
      <c r="BR1227" s="136"/>
      <c r="BS1227" s="136"/>
      <c r="BT1227" s="136"/>
      <c r="BU1227" s="136"/>
      <c r="BV1227" s="136"/>
      <c r="BW1227" s="136"/>
      <c r="BX1227" s="136"/>
      <c r="BY1227" s="136"/>
      <c r="BZ1227" s="136"/>
      <c r="CA1227" s="136"/>
      <c r="CB1227" s="136"/>
      <c r="CC1227" s="136"/>
      <c r="CD1227" s="136"/>
      <c r="CE1227" s="136"/>
      <c r="CF1227" s="136"/>
      <c r="CG1227" s="136"/>
      <c r="CH1227" s="136"/>
      <c r="CI1227" s="136"/>
      <c r="CJ1227" s="136"/>
      <c r="CK1227" s="136"/>
      <c r="CL1227" s="136"/>
      <c r="CM1227" s="136"/>
      <c r="CN1227" s="136"/>
      <c r="CO1227" s="136"/>
      <c r="CP1227" s="136"/>
      <c r="CQ1227" s="136"/>
      <c r="CR1227" s="136"/>
      <c r="CS1227" s="136"/>
      <c r="CT1227" s="136"/>
      <c r="CU1227" s="136"/>
      <c r="CV1227" s="136"/>
      <c r="CW1227" s="136"/>
      <c r="CX1227" s="136"/>
      <c r="CY1227" s="136"/>
      <c r="CZ1227" s="136"/>
      <c r="DA1227" s="136"/>
      <c r="DB1227" s="136"/>
      <c r="DC1227" s="136"/>
      <c r="DD1227" s="136"/>
      <c r="DE1227" s="136"/>
      <c r="DF1227" s="136"/>
      <c r="DG1227" s="136"/>
      <c r="DH1227" s="136"/>
      <c r="DI1227" s="136"/>
      <c r="DJ1227" s="136"/>
      <c r="DK1227" s="136"/>
      <c r="DL1227" s="136"/>
      <c r="DM1227" s="136"/>
      <c r="DN1227" s="136"/>
      <c r="DO1227" s="136"/>
      <c r="DP1227" s="136"/>
      <c r="DQ1227" s="136"/>
      <c r="DR1227" s="136"/>
      <c r="DS1227" s="136"/>
      <c r="DT1227" s="136"/>
      <c r="DU1227" s="136"/>
      <c r="DV1227" s="136"/>
      <c r="DW1227" s="136"/>
      <c r="DX1227" s="136"/>
      <c r="DY1227" s="136"/>
      <c r="DZ1227" s="136"/>
      <c r="EA1227" s="136"/>
      <c r="EB1227" s="136"/>
      <c r="EC1227" s="136"/>
      <c r="ED1227" s="136"/>
      <c r="EE1227" s="136"/>
      <c r="EF1227" s="136"/>
      <c r="EG1227" s="136"/>
      <c r="EH1227" s="136"/>
      <c r="EI1227" s="136"/>
      <c r="EJ1227" s="136"/>
      <c r="EK1227" s="136"/>
      <c r="EL1227" s="136"/>
      <c r="EM1227" s="136"/>
      <c r="EN1227" s="136"/>
      <c r="EO1227" s="136"/>
      <c r="EP1227" s="136"/>
      <c r="EQ1227" s="136"/>
      <c r="ER1227" s="136"/>
      <c r="ES1227" s="136"/>
      <c r="ET1227" s="136"/>
      <c r="EU1227" s="136"/>
      <c r="EV1227" s="136"/>
      <c r="EW1227" s="136"/>
      <c r="EX1227" s="136"/>
      <c r="EY1227" s="136"/>
      <c r="EZ1227" s="136"/>
      <c r="FA1227" s="136"/>
      <c r="FB1227" s="136"/>
      <c r="FC1227" s="136"/>
      <c r="FD1227" s="136"/>
      <c r="FE1227" s="136"/>
      <c r="FF1227" s="136"/>
      <c r="FG1227" s="136"/>
      <c r="FH1227" s="136"/>
      <c r="FI1227" s="136"/>
      <c r="FJ1227" s="136"/>
      <c r="FK1227" s="136"/>
      <c r="FL1227" s="136"/>
      <c r="FM1227" s="136"/>
      <c r="FN1227" s="136"/>
      <c r="FO1227" s="136"/>
      <c r="FP1227" s="136"/>
      <c r="FQ1227" s="136"/>
      <c r="FR1227" s="136"/>
      <c r="FS1227" s="136"/>
      <c r="FT1227" s="136"/>
      <c r="FU1227" s="136"/>
      <c r="FV1227" s="136"/>
      <c r="FW1227" s="136"/>
      <c r="FX1227" s="136"/>
      <c r="FY1227" s="136"/>
      <c r="FZ1227" s="136"/>
      <c r="GA1227" s="136"/>
      <c r="GB1227" s="136"/>
      <c r="GC1227" s="136"/>
      <c r="GD1227" s="136"/>
      <c r="GE1227" s="136"/>
      <c r="GF1227" s="136"/>
      <c r="GG1227" s="136"/>
      <c r="GH1227" s="136"/>
      <c r="GI1227" s="136"/>
      <c r="GJ1227" s="136"/>
      <c r="GK1227" s="136"/>
      <c r="GL1227" s="136"/>
      <c r="GM1227" s="136"/>
      <c r="GN1227" s="136"/>
      <c r="GO1227" s="136"/>
      <c r="GP1227" s="136"/>
      <c r="GQ1227" s="136"/>
      <c r="GR1227" s="136"/>
      <c r="GS1227" s="136"/>
      <c r="GT1227" s="136"/>
      <c r="GU1227" s="136"/>
      <c r="GV1227" s="136"/>
      <c r="GW1227" s="136"/>
      <c r="GX1227" s="136"/>
      <c r="GY1227" s="136"/>
      <c r="GZ1227" s="136"/>
      <c r="HA1227" s="136"/>
      <c r="HB1227" s="136"/>
      <c r="HC1227" s="136"/>
      <c r="HD1227" s="136"/>
      <c r="HE1227" s="136"/>
      <c r="HF1227" s="136"/>
      <c r="HG1227" s="136"/>
      <c r="HH1227" s="136"/>
      <c r="HI1227" s="136"/>
      <c r="HJ1227" s="136"/>
      <c r="HK1227" s="136"/>
      <c r="HL1227" s="136"/>
      <c r="HM1227" s="136"/>
      <c r="HN1227" s="136"/>
      <c r="HO1227" s="136"/>
      <c r="HP1227" s="136"/>
      <c r="HQ1227" s="136"/>
      <c r="HR1227" s="136"/>
      <c r="HS1227" s="136"/>
      <c r="HT1227" s="136"/>
      <c r="HU1227" s="136"/>
      <c r="HV1227" s="136"/>
      <c r="HW1227" s="136"/>
      <c r="HX1227" s="136"/>
      <c r="HY1227" s="136"/>
      <c r="HZ1227" s="136"/>
      <c r="IA1227" s="136"/>
      <c r="IB1227" s="136"/>
      <c r="IC1227" s="136"/>
      <c r="ID1227" s="136"/>
      <c r="IE1227" s="136"/>
      <c r="IF1227" s="136"/>
      <c r="IG1227" s="136"/>
    </row>
    <row r="1228" spans="1:241" ht="15" customHeight="1" x14ac:dyDescent="0.25">
      <c r="I1228" s="136"/>
      <c r="J1228" s="136"/>
      <c r="K1228" s="136"/>
      <c r="L1228" s="136"/>
      <c r="M1228" s="136"/>
      <c r="N1228" s="136"/>
      <c r="O1228" s="136"/>
      <c r="P1228" s="136"/>
      <c r="Q1228" s="136"/>
      <c r="R1228" s="136"/>
      <c r="S1228" s="136"/>
      <c r="T1228" s="136"/>
      <c r="U1228" s="136"/>
      <c r="V1228" s="136"/>
      <c r="W1228" s="136"/>
      <c r="X1228" s="136"/>
      <c r="Y1228" s="136"/>
      <c r="Z1228" s="136"/>
      <c r="AA1228" s="136"/>
      <c r="AB1228" s="136"/>
      <c r="AC1228" s="136"/>
      <c r="AD1228" s="136"/>
      <c r="AE1228" s="136"/>
      <c r="AF1228" s="136"/>
      <c r="AG1228" s="136"/>
      <c r="AH1228" s="136"/>
      <c r="AI1228" s="136"/>
      <c r="AJ1228" s="136"/>
      <c r="AK1228" s="136"/>
      <c r="AL1228" s="136"/>
      <c r="AM1228" s="136"/>
      <c r="AN1228" s="136"/>
      <c r="AO1228" s="136"/>
      <c r="AP1228" s="136"/>
      <c r="AQ1228" s="136"/>
      <c r="AR1228" s="136"/>
      <c r="AS1228" s="136"/>
      <c r="AT1228" s="136"/>
      <c r="AU1228" s="136"/>
      <c r="AV1228" s="136"/>
      <c r="AW1228" s="136"/>
      <c r="AX1228" s="136"/>
      <c r="AY1228" s="136"/>
      <c r="AZ1228" s="136"/>
      <c r="BA1228" s="136"/>
      <c r="BB1228" s="136"/>
      <c r="BC1228" s="136"/>
      <c r="BD1228" s="136"/>
      <c r="BE1228" s="136"/>
      <c r="BF1228" s="136"/>
      <c r="BG1228" s="136"/>
      <c r="BH1228" s="136"/>
      <c r="BI1228" s="136"/>
      <c r="BJ1228" s="136"/>
      <c r="BK1228" s="136"/>
      <c r="BL1228" s="136"/>
      <c r="BM1228" s="136"/>
      <c r="BN1228" s="136"/>
      <c r="BO1228" s="136"/>
      <c r="BP1228" s="136"/>
      <c r="BQ1228" s="136"/>
      <c r="BR1228" s="136"/>
      <c r="BS1228" s="136"/>
      <c r="BT1228" s="136"/>
      <c r="BU1228" s="136"/>
      <c r="BV1228" s="136"/>
      <c r="BW1228" s="136"/>
      <c r="BX1228" s="136"/>
      <c r="BY1228" s="136"/>
      <c r="BZ1228" s="136"/>
      <c r="CA1228" s="136"/>
      <c r="CB1228" s="136"/>
      <c r="CC1228" s="136"/>
      <c r="CD1228" s="136"/>
      <c r="CE1228" s="136"/>
      <c r="CF1228" s="136"/>
      <c r="CG1228" s="136"/>
      <c r="CH1228" s="136"/>
      <c r="CI1228" s="136"/>
      <c r="CJ1228" s="136"/>
      <c r="CK1228" s="136"/>
      <c r="CL1228" s="136"/>
      <c r="CM1228" s="136"/>
      <c r="CN1228" s="136"/>
      <c r="CO1228" s="136"/>
      <c r="CP1228" s="136"/>
      <c r="CQ1228" s="136"/>
      <c r="CR1228" s="136"/>
      <c r="CS1228" s="136"/>
      <c r="CT1228" s="136"/>
      <c r="CU1228" s="136"/>
      <c r="CV1228" s="136"/>
      <c r="CW1228" s="136"/>
      <c r="CX1228" s="136"/>
      <c r="CY1228" s="136"/>
      <c r="CZ1228" s="136"/>
      <c r="DA1228" s="136"/>
      <c r="DB1228" s="136"/>
      <c r="DC1228" s="136"/>
      <c r="DD1228" s="136"/>
      <c r="DE1228" s="136"/>
      <c r="DF1228" s="136"/>
      <c r="DG1228" s="136"/>
      <c r="DH1228" s="136"/>
      <c r="DI1228" s="136"/>
      <c r="DJ1228" s="136"/>
      <c r="DK1228" s="136"/>
      <c r="DL1228" s="136"/>
      <c r="DM1228" s="136"/>
      <c r="DN1228" s="136"/>
      <c r="DO1228" s="136"/>
      <c r="DP1228" s="136"/>
      <c r="DQ1228" s="136"/>
      <c r="DR1228" s="136"/>
      <c r="DS1228" s="136"/>
      <c r="DT1228" s="136"/>
      <c r="DU1228" s="136"/>
      <c r="DV1228" s="136"/>
      <c r="DW1228" s="136"/>
      <c r="DX1228" s="136"/>
      <c r="DY1228" s="136"/>
      <c r="DZ1228" s="136"/>
      <c r="EA1228" s="136"/>
      <c r="EB1228" s="136"/>
      <c r="EC1228" s="136"/>
      <c r="ED1228" s="136"/>
      <c r="EE1228" s="136"/>
      <c r="EF1228" s="136"/>
      <c r="EG1228" s="136"/>
      <c r="EH1228" s="136"/>
      <c r="EI1228" s="136"/>
      <c r="EJ1228" s="136"/>
      <c r="EK1228" s="136"/>
      <c r="EL1228" s="136"/>
      <c r="EM1228" s="136"/>
      <c r="EN1228" s="136"/>
      <c r="EO1228" s="136"/>
      <c r="EP1228" s="136"/>
      <c r="EQ1228" s="136"/>
      <c r="ER1228" s="136"/>
      <c r="ES1228" s="136"/>
      <c r="ET1228" s="136"/>
      <c r="EU1228" s="136"/>
      <c r="EV1228" s="136"/>
      <c r="EW1228" s="136"/>
      <c r="EX1228" s="136"/>
      <c r="EY1228" s="136"/>
      <c r="EZ1228" s="136"/>
      <c r="FA1228" s="136"/>
      <c r="FB1228" s="136"/>
      <c r="FC1228" s="136"/>
      <c r="FD1228" s="136"/>
      <c r="FE1228" s="136"/>
      <c r="FF1228" s="136"/>
      <c r="FG1228" s="136"/>
      <c r="FH1228" s="136"/>
      <c r="FI1228" s="136"/>
      <c r="FJ1228" s="136"/>
      <c r="FK1228" s="136"/>
      <c r="FL1228" s="136"/>
      <c r="FM1228" s="136"/>
      <c r="FN1228" s="136"/>
      <c r="FO1228" s="136"/>
      <c r="FP1228" s="136"/>
      <c r="FQ1228" s="136"/>
      <c r="FR1228" s="136"/>
      <c r="FS1228" s="136"/>
      <c r="FT1228" s="136"/>
      <c r="FU1228" s="136"/>
      <c r="FV1228" s="136"/>
      <c r="FW1228" s="136"/>
      <c r="FX1228" s="136"/>
      <c r="FY1228" s="136"/>
      <c r="FZ1228" s="136"/>
      <c r="GA1228" s="136"/>
      <c r="GB1228" s="136"/>
      <c r="GC1228" s="136"/>
      <c r="GD1228" s="136"/>
      <c r="GE1228" s="136"/>
      <c r="GF1228" s="136"/>
      <c r="GG1228" s="136"/>
      <c r="GH1228" s="136"/>
      <c r="GI1228" s="136"/>
      <c r="GJ1228" s="136"/>
      <c r="GK1228" s="136"/>
      <c r="GL1228" s="136"/>
      <c r="GM1228" s="136"/>
      <c r="GN1228" s="136"/>
      <c r="GO1228" s="136"/>
      <c r="GP1228" s="136"/>
      <c r="GQ1228" s="136"/>
      <c r="GR1228" s="136"/>
      <c r="GS1228" s="136"/>
      <c r="GT1228" s="136"/>
      <c r="GU1228" s="136"/>
      <c r="GV1228" s="136"/>
      <c r="GW1228" s="136"/>
      <c r="GX1228" s="136"/>
      <c r="GY1228" s="136"/>
      <c r="GZ1228" s="136"/>
      <c r="HA1228" s="136"/>
      <c r="HB1228" s="136"/>
      <c r="HC1228" s="136"/>
      <c r="HD1228" s="136"/>
      <c r="HE1228" s="136"/>
      <c r="HF1228" s="136"/>
      <c r="HG1228" s="136"/>
      <c r="HH1228" s="136"/>
      <c r="HI1228" s="136"/>
      <c r="HJ1228" s="136"/>
      <c r="HK1228" s="136"/>
      <c r="HL1228" s="136"/>
      <c r="HM1228" s="136"/>
      <c r="HN1228" s="136"/>
      <c r="HO1228" s="136"/>
      <c r="HP1228" s="136"/>
      <c r="HQ1228" s="136"/>
      <c r="HR1228" s="136"/>
      <c r="HS1228" s="136"/>
      <c r="HT1228" s="136"/>
      <c r="HU1228" s="136"/>
      <c r="HV1228" s="136"/>
      <c r="HW1228" s="136"/>
      <c r="HX1228" s="136"/>
      <c r="HY1228" s="136"/>
      <c r="HZ1228" s="136"/>
      <c r="IA1228" s="136"/>
      <c r="IB1228" s="136"/>
      <c r="IC1228" s="136"/>
      <c r="ID1228" s="136"/>
      <c r="IE1228" s="136"/>
      <c r="IF1228" s="136"/>
      <c r="IG1228" s="136"/>
    </row>
    <row r="1229" spans="1:241" ht="38.1" customHeight="1" x14ac:dyDescent="0.25">
      <c r="A1229" s="461" t="s">
        <v>1162</v>
      </c>
      <c r="B1229" s="461"/>
      <c r="C1229" s="461"/>
      <c r="D1229" s="461"/>
      <c r="E1229" s="461"/>
      <c r="F1229" s="461"/>
      <c r="G1229" s="461"/>
      <c r="H1229" s="461"/>
      <c r="I1229" s="461"/>
      <c r="J1229" s="461"/>
      <c r="K1229" s="461"/>
      <c r="L1229" s="461"/>
      <c r="M1229" s="461"/>
      <c r="N1229" s="461"/>
      <c r="O1229" s="461"/>
      <c r="P1229" s="461"/>
      <c r="Q1229" s="461"/>
      <c r="R1229" s="136"/>
      <c r="S1229" s="136"/>
      <c r="T1229" s="136"/>
      <c r="U1229" s="136"/>
      <c r="V1229" s="136"/>
      <c r="W1229" s="136"/>
      <c r="X1229" s="136"/>
      <c r="Y1229" s="136"/>
      <c r="Z1229" s="136"/>
      <c r="AA1229" s="136"/>
      <c r="AB1229" s="136"/>
      <c r="AC1229" s="136"/>
      <c r="AD1229" s="136"/>
      <c r="AE1229" s="136"/>
      <c r="AF1229" s="136"/>
      <c r="AG1229" s="136"/>
      <c r="AH1229" s="136"/>
      <c r="AI1229" s="136"/>
      <c r="AJ1229" s="136"/>
      <c r="AK1229" s="136"/>
      <c r="AL1229" s="136"/>
      <c r="AM1229" s="136"/>
      <c r="AN1229" s="136"/>
      <c r="AO1229" s="136"/>
      <c r="AP1229" s="136"/>
      <c r="AQ1229" s="136"/>
      <c r="AR1229" s="136"/>
      <c r="AS1229" s="136"/>
      <c r="AT1229" s="136"/>
      <c r="AU1229" s="136"/>
      <c r="AV1229" s="136"/>
      <c r="AW1229" s="136"/>
      <c r="AX1229" s="136"/>
      <c r="AY1229" s="136"/>
      <c r="AZ1229" s="136"/>
      <c r="BA1229" s="136"/>
      <c r="BB1229" s="136"/>
      <c r="BC1229" s="136"/>
      <c r="BD1229" s="136"/>
      <c r="BE1229" s="136"/>
      <c r="BF1229" s="136"/>
      <c r="BG1229" s="136"/>
      <c r="BH1229" s="136"/>
      <c r="BI1229" s="136"/>
      <c r="BJ1229" s="136"/>
      <c r="BK1229" s="136"/>
      <c r="BL1229" s="136"/>
      <c r="BM1229" s="136"/>
      <c r="BN1229" s="136"/>
      <c r="BO1229" s="136"/>
      <c r="BP1229" s="136"/>
      <c r="BQ1229" s="136"/>
      <c r="BR1229" s="136"/>
      <c r="BS1229" s="136"/>
      <c r="BT1229" s="136"/>
      <c r="BU1229" s="136"/>
      <c r="BV1229" s="136"/>
      <c r="BW1229" s="136"/>
      <c r="BX1229" s="136"/>
      <c r="BY1229" s="136"/>
      <c r="BZ1229" s="136"/>
      <c r="CA1229" s="136"/>
      <c r="CB1229" s="136"/>
      <c r="CC1229" s="136"/>
      <c r="CD1229" s="136"/>
      <c r="CE1229" s="136"/>
      <c r="CF1229" s="136"/>
      <c r="CG1229" s="136"/>
      <c r="CH1229" s="136"/>
      <c r="CI1229" s="136"/>
      <c r="CJ1229" s="136"/>
      <c r="CK1229" s="136"/>
      <c r="CL1229" s="136"/>
      <c r="CM1229" s="136"/>
      <c r="CN1229" s="136"/>
      <c r="CO1229" s="136"/>
      <c r="CP1229" s="136"/>
      <c r="CQ1229" s="136"/>
      <c r="CR1229" s="136"/>
      <c r="CS1229" s="136"/>
      <c r="CT1229" s="136"/>
      <c r="CU1229" s="136"/>
      <c r="CV1229" s="136"/>
      <c r="CW1229" s="136"/>
      <c r="CX1229" s="136"/>
      <c r="CY1229" s="136"/>
      <c r="CZ1229" s="136"/>
      <c r="DA1229" s="136"/>
      <c r="DB1229" s="136"/>
      <c r="DC1229" s="136"/>
      <c r="DD1229" s="136"/>
      <c r="DE1229" s="136"/>
      <c r="DF1229" s="136"/>
      <c r="DG1229" s="136"/>
      <c r="DH1229" s="136"/>
      <c r="DI1229" s="136"/>
      <c r="DJ1229" s="136"/>
      <c r="DK1229" s="136"/>
      <c r="DL1229" s="136"/>
      <c r="DM1229" s="136"/>
      <c r="DN1229" s="136"/>
      <c r="DO1229" s="136"/>
      <c r="DP1229" s="136"/>
      <c r="DQ1229" s="136"/>
      <c r="DR1229" s="136"/>
      <c r="DS1229" s="136"/>
      <c r="DT1229" s="136"/>
      <c r="DU1229" s="136"/>
      <c r="DV1229" s="136"/>
      <c r="DW1229" s="136"/>
      <c r="DX1229" s="136"/>
      <c r="DY1229" s="136"/>
      <c r="DZ1229" s="136"/>
      <c r="EA1229" s="136"/>
      <c r="EB1229" s="136"/>
      <c r="EC1229" s="136"/>
      <c r="ED1229" s="136"/>
      <c r="EE1229" s="136"/>
      <c r="EF1229" s="136"/>
      <c r="EG1229" s="136"/>
      <c r="EH1229" s="136"/>
      <c r="EI1229" s="136"/>
      <c r="EJ1229" s="136"/>
      <c r="EK1229" s="136"/>
      <c r="EL1229" s="136"/>
      <c r="EM1229" s="136"/>
      <c r="EN1229" s="136"/>
      <c r="EO1229" s="136"/>
      <c r="EP1229" s="136"/>
      <c r="EQ1229" s="136"/>
      <c r="ER1229" s="136"/>
      <c r="ES1229" s="136"/>
      <c r="ET1229" s="136"/>
      <c r="EU1229" s="136"/>
      <c r="EV1229" s="136"/>
      <c r="EW1229" s="136"/>
      <c r="EX1229" s="136"/>
      <c r="EY1229" s="136"/>
      <c r="EZ1229" s="136"/>
      <c r="FA1229" s="136"/>
      <c r="FB1229" s="136"/>
      <c r="FC1229" s="136"/>
      <c r="FD1229" s="136"/>
      <c r="FE1229" s="136"/>
      <c r="FF1229" s="136"/>
      <c r="FG1229" s="136"/>
      <c r="FH1229" s="136"/>
      <c r="FI1229" s="136"/>
      <c r="FJ1229" s="136"/>
      <c r="FK1229" s="136"/>
      <c r="FL1229" s="136"/>
      <c r="FM1229" s="136"/>
      <c r="FN1229" s="136"/>
      <c r="FO1229" s="136"/>
      <c r="FP1229" s="136"/>
      <c r="FQ1229" s="136"/>
      <c r="FR1229" s="136"/>
      <c r="FS1229" s="136"/>
      <c r="FT1229" s="136"/>
      <c r="FU1229" s="136"/>
      <c r="FV1229" s="136"/>
      <c r="FW1229" s="136"/>
      <c r="FX1229" s="136"/>
      <c r="FY1229" s="136"/>
      <c r="FZ1229" s="136"/>
      <c r="GA1229" s="136"/>
      <c r="GB1229" s="136"/>
      <c r="GC1229" s="136"/>
      <c r="GD1229" s="136"/>
      <c r="GE1229" s="136"/>
      <c r="GF1229" s="136"/>
      <c r="GG1229" s="136"/>
      <c r="GH1229" s="136"/>
      <c r="GI1229" s="136"/>
      <c r="GJ1229" s="136"/>
      <c r="GK1229" s="136"/>
      <c r="GL1229" s="136"/>
      <c r="GM1229" s="136"/>
      <c r="GN1229" s="136"/>
      <c r="GO1229" s="136"/>
      <c r="GP1229" s="136"/>
      <c r="GQ1229" s="136"/>
      <c r="GR1229" s="136"/>
      <c r="GS1229" s="136"/>
      <c r="GT1229" s="136"/>
      <c r="GU1229" s="136"/>
      <c r="GV1229" s="136"/>
      <c r="GW1229" s="136"/>
      <c r="GX1229" s="136"/>
      <c r="GY1229" s="136"/>
      <c r="GZ1229" s="136"/>
      <c r="HA1229" s="136"/>
      <c r="HB1229" s="136"/>
      <c r="HC1229" s="136"/>
      <c r="HD1229" s="136"/>
      <c r="HE1229" s="136"/>
      <c r="HF1229" s="136"/>
      <c r="HG1229" s="136"/>
      <c r="HH1229" s="136"/>
      <c r="HI1229" s="136"/>
      <c r="HJ1229" s="136"/>
      <c r="HK1229" s="136"/>
      <c r="HL1229" s="136"/>
      <c r="HM1229" s="136"/>
      <c r="HN1229" s="136"/>
      <c r="HO1229" s="136"/>
      <c r="HP1229" s="136"/>
      <c r="HQ1229" s="136"/>
      <c r="HR1229" s="136"/>
      <c r="HS1229" s="136"/>
      <c r="HT1229" s="136"/>
      <c r="HU1229" s="136"/>
      <c r="HV1229" s="136"/>
      <c r="HW1229" s="136"/>
      <c r="HX1229" s="136"/>
      <c r="HY1229" s="136"/>
      <c r="HZ1229" s="136"/>
      <c r="IA1229" s="136"/>
      <c r="IB1229" s="136"/>
      <c r="IC1229" s="136"/>
      <c r="ID1229" s="136"/>
      <c r="IE1229" s="136"/>
      <c r="IF1229" s="136"/>
      <c r="IG1229" s="136"/>
    </row>
    <row r="1230" spans="1:241" ht="12" customHeight="1" x14ac:dyDescent="0.25">
      <c r="I1230" s="136"/>
      <c r="J1230" s="136"/>
      <c r="K1230" s="136"/>
      <c r="L1230" s="136"/>
      <c r="M1230" s="136"/>
      <c r="N1230" s="136"/>
      <c r="O1230" s="136"/>
      <c r="P1230" s="136"/>
      <c r="Q1230" s="136"/>
      <c r="R1230" s="136"/>
      <c r="S1230" s="136"/>
      <c r="T1230" s="136"/>
      <c r="U1230" s="136"/>
      <c r="V1230" s="136"/>
      <c r="W1230" s="136"/>
      <c r="X1230" s="136"/>
      <c r="Y1230" s="136"/>
      <c r="Z1230" s="136"/>
      <c r="AA1230" s="136"/>
      <c r="AB1230" s="136"/>
      <c r="AC1230" s="136"/>
      <c r="AD1230" s="136"/>
      <c r="AE1230" s="136"/>
      <c r="AF1230" s="136"/>
      <c r="AG1230" s="136"/>
      <c r="AH1230" s="136"/>
      <c r="AI1230" s="136"/>
      <c r="AJ1230" s="136"/>
      <c r="AK1230" s="136"/>
      <c r="AL1230" s="136"/>
      <c r="AM1230" s="136"/>
      <c r="AN1230" s="136"/>
      <c r="AO1230" s="136"/>
      <c r="AP1230" s="136"/>
      <c r="AQ1230" s="136"/>
      <c r="AR1230" s="136"/>
      <c r="AS1230" s="136"/>
      <c r="AT1230" s="136"/>
      <c r="AU1230" s="136"/>
      <c r="AV1230" s="136"/>
      <c r="AW1230" s="136"/>
      <c r="AX1230" s="136"/>
      <c r="AY1230" s="136"/>
      <c r="AZ1230" s="136"/>
      <c r="BA1230" s="136"/>
      <c r="BB1230" s="136"/>
      <c r="BC1230" s="136"/>
      <c r="BD1230" s="136"/>
      <c r="BE1230" s="136"/>
      <c r="BF1230" s="136"/>
      <c r="BG1230" s="136"/>
      <c r="BH1230" s="136"/>
      <c r="BI1230" s="136"/>
      <c r="BJ1230" s="136"/>
      <c r="BK1230" s="136"/>
      <c r="BL1230" s="136"/>
      <c r="BM1230" s="136"/>
      <c r="BN1230" s="136"/>
      <c r="BO1230" s="136"/>
      <c r="BP1230" s="136"/>
      <c r="BQ1230" s="136"/>
      <c r="BR1230" s="136"/>
      <c r="BS1230" s="136"/>
      <c r="BT1230" s="136"/>
      <c r="BU1230" s="136"/>
      <c r="BV1230" s="136"/>
      <c r="BW1230" s="136"/>
      <c r="BX1230" s="136"/>
      <c r="BY1230" s="136"/>
      <c r="BZ1230" s="136"/>
      <c r="CA1230" s="136"/>
      <c r="CB1230" s="136"/>
      <c r="CC1230" s="136"/>
      <c r="CD1230" s="136"/>
      <c r="CE1230" s="136"/>
      <c r="CF1230" s="136"/>
      <c r="CG1230" s="136"/>
      <c r="CH1230" s="136"/>
      <c r="CI1230" s="136"/>
      <c r="CJ1230" s="136"/>
      <c r="CK1230" s="136"/>
      <c r="CL1230" s="136"/>
      <c r="CM1230" s="136"/>
      <c r="CN1230" s="136"/>
      <c r="CO1230" s="136"/>
      <c r="CP1230" s="136"/>
      <c r="CQ1230" s="136"/>
      <c r="CR1230" s="136"/>
      <c r="CS1230" s="136"/>
      <c r="CT1230" s="136"/>
      <c r="CU1230" s="136"/>
      <c r="CV1230" s="136"/>
      <c r="CW1230" s="136"/>
      <c r="CX1230" s="136"/>
      <c r="CY1230" s="136"/>
      <c r="CZ1230" s="136"/>
      <c r="DA1230" s="136"/>
      <c r="DB1230" s="136"/>
      <c r="DC1230" s="136"/>
      <c r="DD1230" s="136"/>
      <c r="DE1230" s="136"/>
      <c r="DF1230" s="136"/>
      <c r="DG1230" s="136"/>
      <c r="DH1230" s="136"/>
      <c r="DI1230" s="136"/>
      <c r="DJ1230" s="136"/>
      <c r="DK1230" s="136"/>
      <c r="DL1230" s="136"/>
      <c r="DM1230" s="136"/>
      <c r="DN1230" s="136"/>
      <c r="DO1230" s="136"/>
      <c r="DP1230" s="136"/>
      <c r="DQ1230" s="136"/>
      <c r="DR1230" s="136"/>
      <c r="DS1230" s="136"/>
      <c r="DT1230" s="136"/>
      <c r="DU1230" s="136"/>
      <c r="DV1230" s="136"/>
      <c r="DW1230" s="136"/>
      <c r="DX1230" s="136"/>
      <c r="DY1230" s="136"/>
      <c r="DZ1230" s="136"/>
      <c r="EA1230" s="136"/>
      <c r="EB1230" s="136"/>
      <c r="EC1230" s="136"/>
      <c r="ED1230" s="136"/>
      <c r="EE1230" s="136"/>
      <c r="EF1230" s="136"/>
      <c r="EG1230" s="136"/>
      <c r="EH1230" s="136"/>
      <c r="EI1230" s="136"/>
      <c r="EJ1230" s="136"/>
      <c r="EK1230" s="136"/>
      <c r="EL1230" s="136"/>
      <c r="EM1230" s="136"/>
      <c r="EN1230" s="136"/>
      <c r="EO1230" s="136"/>
      <c r="EP1230" s="136"/>
      <c r="EQ1230" s="136"/>
      <c r="ER1230" s="136"/>
      <c r="ES1230" s="136"/>
      <c r="ET1230" s="136"/>
      <c r="EU1230" s="136"/>
      <c r="EV1230" s="136"/>
      <c r="EW1230" s="136"/>
      <c r="EX1230" s="136"/>
      <c r="EY1230" s="136"/>
      <c r="EZ1230" s="136"/>
      <c r="FA1230" s="136"/>
      <c r="FB1230" s="136"/>
      <c r="FC1230" s="136"/>
      <c r="FD1230" s="136"/>
      <c r="FE1230" s="136"/>
      <c r="FF1230" s="136"/>
      <c r="FG1230" s="136"/>
      <c r="FH1230" s="136"/>
      <c r="FI1230" s="136"/>
      <c r="FJ1230" s="136"/>
      <c r="FK1230" s="136"/>
      <c r="FL1230" s="136"/>
      <c r="FM1230" s="136"/>
      <c r="FN1230" s="136"/>
      <c r="FO1230" s="136"/>
      <c r="FP1230" s="136"/>
      <c r="FQ1230" s="136"/>
      <c r="FR1230" s="136"/>
      <c r="FS1230" s="136"/>
      <c r="FT1230" s="136"/>
      <c r="FU1230" s="136"/>
      <c r="FV1230" s="136"/>
      <c r="FW1230" s="136"/>
      <c r="FX1230" s="136"/>
      <c r="FY1230" s="136"/>
      <c r="FZ1230" s="136"/>
      <c r="GA1230" s="136"/>
      <c r="GB1230" s="136"/>
      <c r="GC1230" s="136"/>
      <c r="GD1230" s="136"/>
      <c r="GE1230" s="136"/>
      <c r="GF1230" s="136"/>
      <c r="GG1230" s="136"/>
      <c r="GH1230" s="136"/>
      <c r="GI1230" s="136"/>
      <c r="GJ1230" s="136"/>
      <c r="GK1230" s="136"/>
      <c r="GL1230" s="136"/>
      <c r="GM1230" s="136"/>
      <c r="GN1230" s="136"/>
      <c r="GO1230" s="136"/>
      <c r="GP1230" s="136"/>
      <c r="GQ1230" s="136"/>
      <c r="GR1230" s="136"/>
      <c r="GS1230" s="136"/>
      <c r="GT1230" s="136"/>
      <c r="GU1230" s="136"/>
      <c r="GV1230" s="136"/>
      <c r="GW1230" s="136"/>
      <c r="GX1230" s="136"/>
      <c r="GY1230" s="136"/>
      <c r="GZ1230" s="136"/>
      <c r="HA1230" s="136"/>
      <c r="HB1230" s="136"/>
      <c r="HC1230" s="136"/>
      <c r="HD1230" s="136"/>
      <c r="HE1230" s="136"/>
      <c r="HF1230" s="136"/>
      <c r="HG1230" s="136"/>
      <c r="HH1230" s="136"/>
      <c r="HI1230" s="136"/>
      <c r="HJ1230" s="136"/>
      <c r="HK1230" s="136"/>
      <c r="HL1230" s="136"/>
      <c r="HM1230" s="136"/>
      <c r="HN1230" s="136"/>
      <c r="HO1230" s="136"/>
      <c r="HP1230" s="136"/>
      <c r="HQ1230" s="136"/>
      <c r="HR1230" s="136"/>
      <c r="HS1230" s="136"/>
      <c r="HT1230" s="136"/>
      <c r="HU1230" s="136"/>
      <c r="HV1230" s="136"/>
      <c r="HW1230" s="136"/>
      <c r="HX1230" s="136"/>
      <c r="HY1230" s="136"/>
      <c r="HZ1230" s="136"/>
      <c r="IA1230" s="136"/>
      <c r="IB1230" s="136"/>
      <c r="IC1230" s="136"/>
      <c r="ID1230" s="136"/>
      <c r="IE1230" s="136"/>
      <c r="IF1230" s="136"/>
      <c r="IG1230" s="136"/>
    </row>
    <row r="1231" spans="1:241" ht="21" customHeight="1" x14ac:dyDescent="0.3">
      <c r="A1231" s="134">
        <v>2015</v>
      </c>
      <c r="B1231" s="135"/>
      <c r="C1231" s="135"/>
      <c r="D1231" s="135"/>
      <c r="E1231" s="135"/>
      <c r="F1231" s="135"/>
      <c r="G1231" s="135"/>
      <c r="H1231" s="135"/>
      <c r="I1231" s="136"/>
      <c r="J1231" s="136"/>
      <c r="K1231" s="136"/>
      <c r="L1231" s="136"/>
      <c r="M1231" s="136"/>
      <c r="N1231" s="136"/>
      <c r="O1231" s="136"/>
      <c r="P1231" s="136"/>
      <c r="Q1231" s="136"/>
      <c r="R1231" s="136"/>
      <c r="S1231" s="136"/>
      <c r="T1231" s="136"/>
      <c r="U1231" s="136"/>
      <c r="V1231" s="136"/>
      <c r="W1231" s="136"/>
      <c r="X1231" s="136"/>
      <c r="Y1231" s="136"/>
      <c r="Z1231" s="136"/>
      <c r="AA1231" s="136"/>
      <c r="AB1231" s="136"/>
      <c r="AC1231" s="136"/>
      <c r="AD1231" s="136"/>
      <c r="AE1231" s="136"/>
      <c r="AF1231" s="136"/>
      <c r="AG1231" s="136"/>
      <c r="AH1231" s="136"/>
      <c r="AI1231" s="136"/>
      <c r="AJ1231" s="136"/>
      <c r="AK1231" s="136"/>
      <c r="AL1231" s="136"/>
      <c r="AM1231" s="136"/>
      <c r="AN1231" s="136"/>
      <c r="AO1231" s="136"/>
      <c r="AP1231" s="136"/>
      <c r="AQ1231" s="136"/>
      <c r="AR1231" s="136"/>
      <c r="AS1231" s="136"/>
      <c r="AT1231" s="136"/>
      <c r="AU1231" s="136"/>
      <c r="AV1231" s="136"/>
      <c r="AW1231" s="136"/>
      <c r="AX1231" s="136"/>
      <c r="AY1231" s="136"/>
      <c r="AZ1231" s="136"/>
      <c r="BA1231" s="136"/>
      <c r="BB1231" s="136"/>
      <c r="BC1231" s="136"/>
      <c r="BD1231" s="136"/>
      <c r="BE1231" s="136"/>
      <c r="BF1231" s="136"/>
      <c r="BG1231" s="136"/>
      <c r="BH1231" s="136"/>
      <c r="BI1231" s="136"/>
      <c r="BJ1231" s="136"/>
      <c r="BK1231" s="136"/>
      <c r="BL1231" s="136"/>
      <c r="BM1231" s="136"/>
      <c r="BN1231" s="136"/>
      <c r="BO1231" s="136"/>
      <c r="BP1231" s="136"/>
      <c r="BQ1231" s="136"/>
      <c r="BR1231" s="136"/>
      <c r="BS1231" s="136"/>
      <c r="BT1231" s="136"/>
      <c r="BU1231" s="136"/>
      <c r="BV1231" s="136"/>
      <c r="BW1231" s="136"/>
      <c r="BX1231" s="136"/>
      <c r="BY1231" s="136"/>
      <c r="BZ1231" s="136"/>
      <c r="CA1231" s="136"/>
      <c r="CB1231" s="136"/>
      <c r="CC1231" s="136"/>
      <c r="CD1231" s="136"/>
      <c r="CE1231" s="136"/>
      <c r="CF1231" s="136"/>
      <c r="CG1231" s="136"/>
      <c r="CH1231" s="136"/>
      <c r="CI1231" s="136"/>
      <c r="CJ1231" s="136"/>
      <c r="CK1231" s="136"/>
      <c r="CL1231" s="136"/>
      <c r="CM1231" s="136"/>
      <c r="CN1231" s="136"/>
      <c r="CO1231" s="136"/>
      <c r="CP1231" s="136"/>
      <c r="CQ1231" s="136"/>
      <c r="CR1231" s="136"/>
      <c r="CS1231" s="136"/>
      <c r="CT1231" s="136"/>
      <c r="CU1231" s="136"/>
      <c r="CV1231" s="136"/>
      <c r="CW1231" s="136"/>
      <c r="CX1231" s="136"/>
      <c r="CY1231" s="136"/>
      <c r="CZ1231" s="136"/>
      <c r="DA1231" s="136"/>
      <c r="DB1231" s="136"/>
      <c r="DC1231" s="136"/>
      <c r="DD1231" s="136"/>
      <c r="DE1231" s="136"/>
      <c r="DF1231" s="136"/>
      <c r="DG1231" s="136"/>
      <c r="DH1231" s="136"/>
      <c r="DI1231" s="136"/>
      <c r="DJ1231" s="136"/>
      <c r="DK1231" s="136"/>
      <c r="DL1231" s="136"/>
      <c r="DM1231" s="136"/>
      <c r="DN1231" s="136"/>
      <c r="DO1231" s="136"/>
      <c r="DP1231" s="136"/>
      <c r="DQ1231" s="136"/>
      <c r="DR1231" s="136"/>
      <c r="DS1231" s="136"/>
      <c r="DT1231" s="136"/>
      <c r="DU1231" s="136"/>
      <c r="DV1231" s="136"/>
      <c r="DW1231" s="136"/>
      <c r="DX1231" s="136"/>
      <c r="DY1231" s="136"/>
      <c r="DZ1231" s="136"/>
      <c r="EA1231" s="136"/>
      <c r="EB1231" s="136"/>
      <c r="EC1231" s="136"/>
      <c r="ED1231" s="136"/>
      <c r="EE1231" s="136"/>
      <c r="EF1231" s="136"/>
      <c r="EG1231" s="136"/>
      <c r="EH1231" s="136"/>
      <c r="EI1231" s="136"/>
      <c r="EJ1231" s="136"/>
      <c r="EK1231" s="136"/>
      <c r="EL1231" s="136"/>
      <c r="EM1231" s="136"/>
      <c r="EN1231" s="136"/>
      <c r="EO1231" s="136"/>
      <c r="EP1231" s="136"/>
      <c r="EQ1231" s="136"/>
      <c r="ER1231" s="136"/>
      <c r="ES1231" s="136"/>
      <c r="ET1231" s="136"/>
      <c r="EU1231" s="136"/>
      <c r="EV1231" s="136"/>
      <c r="EW1231" s="136"/>
      <c r="EX1231" s="136"/>
      <c r="EY1231" s="136"/>
      <c r="EZ1231" s="136"/>
      <c r="FA1231" s="136"/>
      <c r="FB1231" s="136"/>
      <c r="FC1231" s="136"/>
      <c r="FD1231" s="136"/>
      <c r="FE1231" s="136"/>
      <c r="FF1231" s="136"/>
      <c r="FG1231" s="136"/>
      <c r="FH1231" s="136"/>
      <c r="FI1231" s="136"/>
      <c r="FJ1231" s="136"/>
      <c r="FK1231" s="136"/>
      <c r="FL1231" s="136"/>
      <c r="FM1231" s="136"/>
      <c r="FN1231" s="136"/>
      <c r="FO1231" s="136"/>
      <c r="FP1231" s="136"/>
      <c r="FQ1231" s="136"/>
      <c r="FR1231" s="136"/>
      <c r="FS1231" s="136"/>
      <c r="FT1231" s="136"/>
      <c r="FU1231" s="136"/>
      <c r="FV1231" s="136"/>
      <c r="FW1231" s="136"/>
      <c r="FX1231" s="136"/>
      <c r="FY1231" s="136"/>
      <c r="FZ1231" s="136"/>
      <c r="GA1231" s="136"/>
      <c r="GB1231" s="136"/>
      <c r="GC1231" s="136"/>
      <c r="GD1231" s="136"/>
      <c r="GE1231" s="136"/>
      <c r="GF1231" s="136"/>
      <c r="GG1231" s="136"/>
      <c r="GH1231" s="136"/>
      <c r="GI1231" s="136"/>
      <c r="GJ1231" s="136"/>
      <c r="GK1231" s="136"/>
      <c r="GL1231" s="136"/>
      <c r="GM1231" s="136"/>
      <c r="GN1231" s="136"/>
      <c r="GO1231" s="136"/>
      <c r="GP1231" s="136"/>
      <c r="GQ1231" s="136"/>
      <c r="GR1231" s="136"/>
      <c r="GS1231" s="136"/>
      <c r="GT1231" s="136"/>
      <c r="GU1231" s="136"/>
      <c r="GV1231" s="136"/>
      <c r="GW1231" s="136"/>
      <c r="GX1231" s="136"/>
      <c r="GY1231" s="136"/>
      <c r="GZ1231" s="136"/>
      <c r="HA1231" s="136"/>
      <c r="HB1231" s="136"/>
      <c r="HC1231" s="136"/>
      <c r="HD1231" s="136"/>
      <c r="HE1231" s="136"/>
      <c r="HF1231" s="136"/>
      <c r="HG1231" s="136"/>
      <c r="HH1231" s="136"/>
      <c r="HI1231" s="136"/>
      <c r="HJ1231" s="136"/>
      <c r="HK1231" s="136"/>
      <c r="HL1231" s="136"/>
      <c r="HM1231" s="136"/>
      <c r="HN1231" s="136"/>
      <c r="HO1231" s="136"/>
      <c r="HP1231" s="136"/>
      <c r="HQ1231" s="136"/>
      <c r="HR1231" s="136"/>
      <c r="HS1231" s="136"/>
      <c r="HT1231" s="136"/>
      <c r="HU1231" s="136"/>
      <c r="HV1231" s="136"/>
      <c r="HW1231" s="136"/>
      <c r="HX1231" s="136"/>
      <c r="HY1231" s="136"/>
      <c r="HZ1231" s="136"/>
      <c r="IA1231" s="136"/>
      <c r="IB1231" s="136"/>
      <c r="IC1231" s="136"/>
      <c r="ID1231" s="136"/>
      <c r="IE1231" s="136"/>
      <c r="IF1231" s="136"/>
      <c r="IG1231" s="136"/>
    </row>
    <row r="1232" spans="1:241" ht="27.95" customHeight="1" x14ac:dyDescent="0.25">
      <c r="A1232" s="166" t="s">
        <v>177</v>
      </c>
      <c r="B1232" s="167" t="s">
        <v>0</v>
      </c>
      <c r="C1232" s="167" t="s">
        <v>1</v>
      </c>
      <c r="D1232" s="167" t="s">
        <v>2</v>
      </c>
      <c r="E1232" s="167" t="s">
        <v>877</v>
      </c>
      <c r="F1232" s="167" t="s">
        <v>50</v>
      </c>
      <c r="G1232" s="167" t="s">
        <v>52</v>
      </c>
      <c r="H1232" s="167" t="s">
        <v>13</v>
      </c>
      <c r="I1232" s="136"/>
      <c r="J1232" s="166" t="s">
        <v>177</v>
      </c>
      <c r="K1232" s="167" t="s">
        <v>0</v>
      </c>
      <c r="L1232" s="167" t="s">
        <v>1</v>
      </c>
      <c r="M1232" s="167" t="s">
        <v>2</v>
      </c>
      <c r="N1232" s="167" t="s">
        <v>877</v>
      </c>
      <c r="O1232" s="167" t="s">
        <v>50</v>
      </c>
      <c r="P1232" s="167" t="s">
        <v>52</v>
      </c>
      <c r="Q1232" s="167" t="s">
        <v>13</v>
      </c>
      <c r="R1232" s="136"/>
      <c r="S1232" s="136"/>
      <c r="T1232" s="136"/>
      <c r="U1232" s="136"/>
      <c r="V1232" s="136"/>
      <c r="W1232" s="136"/>
      <c r="X1232" s="136"/>
      <c r="Y1232" s="136"/>
      <c r="Z1232" s="136"/>
      <c r="AA1232" s="136"/>
      <c r="AB1232" s="136"/>
      <c r="AC1232" s="136"/>
      <c r="AD1232" s="136"/>
      <c r="AE1232" s="136"/>
      <c r="AF1232" s="136"/>
      <c r="AG1232" s="136"/>
      <c r="AH1232" s="136"/>
      <c r="AI1232" s="136"/>
      <c r="AJ1232" s="136"/>
      <c r="AK1232" s="136"/>
      <c r="AL1232" s="136"/>
      <c r="AM1232" s="136"/>
      <c r="AN1232" s="136"/>
      <c r="AO1232" s="136"/>
      <c r="AP1232" s="136"/>
      <c r="AQ1232" s="136"/>
      <c r="AR1232" s="136"/>
      <c r="AS1232" s="136"/>
      <c r="AT1232" s="136"/>
      <c r="AU1232" s="136"/>
      <c r="AV1232" s="136"/>
      <c r="AW1232" s="136"/>
      <c r="AX1232" s="136"/>
      <c r="AY1232" s="136"/>
      <c r="AZ1232" s="136"/>
      <c r="BA1232" s="136"/>
      <c r="BB1232" s="136"/>
      <c r="BC1232" s="136"/>
      <c r="BD1232" s="136"/>
      <c r="BE1232" s="136"/>
      <c r="BF1232" s="136"/>
      <c r="BG1232" s="136"/>
      <c r="BH1232" s="136"/>
      <c r="BI1232" s="136"/>
      <c r="BJ1232" s="136"/>
      <c r="BK1232" s="136"/>
      <c r="BL1232" s="136"/>
      <c r="BM1232" s="136"/>
      <c r="BN1232" s="136"/>
      <c r="BO1232" s="136"/>
      <c r="BP1232" s="136"/>
      <c r="BQ1232" s="136"/>
      <c r="BR1232" s="136"/>
      <c r="BS1232" s="136"/>
      <c r="BT1232" s="136"/>
      <c r="BU1232" s="136"/>
      <c r="BV1232" s="136"/>
      <c r="BW1232" s="136"/>
      <c r="BX1232" s="136"/>
      <c r="BY1232" s="136"/>
      <c r="BZ1232" s="136"/>
      <c r="CA1232" s="136"/>
      <c r="CB1232" s="136"/>
      <c r="CC1232" s="136"/>
      <c r="CD1232" s="136"/>
      <c r="CE1232" s="136"/>
      <c r="CF1232" s="136"/>
      <c r="CG1232" s="136"/>
      <c r="CH1232" s="136"/>
      <c r="CI1232" s="136"/>
      <c r="CJ1232" s="136"/>
      <c r="CK1232" s="136"/>
      <c r="CL1232" s="136"/>
      <c r="CM1232" s="136"/>
      <c r="CN1232" s="136"/>
      <c r="CO1232" s="136"/>
      <c r="CP1232" s="136"/>
      <c r="CQ1232" s="136"/>
      <c r="CR1232" s="136"/>
      <c r="CS1232" s="136"/>
      <c r="CT1232" s="136"/>
      <c r="CU1232" s="136"/>
      <c r="CV1232" s="136"/>
      <c r="CW1232" s="136"/>
      <c r="CX1232" s="136"/>
      <c r="CY1232" s="136"/>
      <c r="CZ1232" s="136"/>
      <c r="DA1232" s="136"/>
      <c r="DB1232" s="136"/>
      <c r="DC1232" s="136"/>
      <c r="DD1232" s="136"/>
      <c r="DE1232" s="136"/>
      <c r="DF1232" s="136"/>
      <c r="DG1232" s="136"/>
      <c r="DH1232" s="136"/>
      <c r="DI1232" s="136"/>
      <c r="DJ1232" s="136"/>
      <c r="DK1232" s="136"/>
      <c r="DL1232" s="136"/>
      <c r="DM1232" s="136"/>
      <c r="DN1232" s="136"/>
      <c r="DO1232" s="136"/>
      <c r="DP1232" s="136"/>
      <c r="DQ1232" s="136"/>
      <c r="DR1232" s="136"/>
      <c r="DS1232" s="136"/>
      <c r="DT1232" s="136"/>
      <c r="DU1232" s="136"/>
      <c r="DV1232" s="136"/>
      <c r="DW1232" s="136"/>
      <c r="DX1232" s="136"/>
      <c r="DY1232" s="136"/>
      <c r="DZ1232" s="136"/>
      <c r="EA1232" s="136"/>
      <c r="EB1232" s="136"/>
      <c r="EC1232" s="136"/>
      <c r="ED1232" s="136"/>
      <c r="EE1232" s="136"/>
      <c r="EF1232" s="136"/>
      <c r="EG1232" s="136"/>
      <c r="EH1232" s="136"/>
      <c r="EI1232" s="136"/>
      <c r="EJ1232" s="136"/>
      <c r="EK1232" s="136"/>
      <c r="EL1232" s="136"/>
      <c r="EM1232" s="136"/>
      <c r="EN1232" s="136"/>
      <c r="EO1232" s="136"/>
      <c r="EP1232" s="136"/>
      <c r="EQ1232" s="136"/>
      <c r="ER1232" s="136"/>
      <c r="ES1232" s="136"/>
      <c r="ET1232" s="136"/>
      <c r="EU1232" s="136"/>
      <c r="EV1232" s="136"/>
      <c r="EW1232" s="136"/>
      <c r="EX1232" s="136"/>
      <c r="EY1232" s="136"/>
      <c r="EZ1232" s="136"/>
      <c r="FA1232" s="136"/>
      <c r="FB1232" s="136"/>
      <c r="FC1232" s="136"/>
      <c r="FD1232" s="136"/>
      <c r="FE1232" s="136"/>
      <c r="FF1232" s="136"/>
      <c r="FG1232" s="136"/>
      <c r="FH1232" s="136"/>
      <c r="FI1232" s="136"/>
      <c r="FJ1232" s="136"/>
      <c r="FK1232" s="136"/>
      <c r="FL1232" s="136"/>
      <c r="FM1232" s="136"/>
      <c r="FN1232" s="136"/>
      <c r="FO1232" s="136"/>
      <c r="FP1232" s="136"/>
      <c r="FQ1232" s="136"/>
      <c r="FR1232" s="136"/>
      <c r="FS1232" s="136"/>
      <c r="FT1232" s="136"/>
      <c r="FU1232" s="136"/>
      <c r="FV1232" s="136"/>
      <c r="FW1232" s="136"/>
      <c r="FX1232" s="136"/>
      <c r="FY1232" s="136"/>
      <c r="FZ1232" s="136"/>
      <c r="GA1232" s="136"/>
      <c r="GB1232" s="136"/>
      <c r="GC1232" s="136"/>
      <c r="GD1232" s="136"/>
      <c r="GE1232" s="136"/>
      <c r="GF1232" s="136"/>
      <c r="GG1232" s="136"/>
      <c r="GH1232" s="136"/>
      <c r="GI1232" s="136"/>
      <c r="GJ1232" s="136"/>
      <c r="GK1232" s="136"/>
      <c r="GL1232" s="136"/>
      <c r="GM1232" s="136"/>
      <c r="GN1232" s="136"/>
      <c r="GO1232" s="136"/>
      <c r="GP1232" s="136"/>
      <c r="GQ1232" s="136"/>
      <c r="GR1232" s="136"/>
      <c r="GS1232" s="136"/>
      <c r="GT1232" s="136"/>
      <c r="GU1232" s="136"/>
      <c r="GV1232" s="136"/>
      <c r="GW1232" s="136"/>
      <c r="GX1232" s="136"/>
      <c r="GY1232" s="136"/>
      <c r="GZ1232" s="136"/>
      <c r="HA1232" s="136"/>
      <c r="HB1232" s="136"/>
      <c r="HC1232" s="136"/>
      <c r="HD1232" s="136"/>
      <c r="HE1232" s="136"/>
      <c r="HF1232" s="136"/>
      <c r="HG1232" s="136"/>
      <c r="HH1232" s="136"/>
      <c r="HI1232" s="136"/>
      <c r="HJ1232" s="136"/>
      <c r="HK1232" s="136"/>
      <c r="HL1232" s="136"/>
      <c r="HM1232" s="136"/>
      <c r="HN1232" s="136"/>
      <c r="HO1232" s="136"/>
      <c r="HP1232" s="136"/>
      <c r="HQ1232" s="136"/>
      <c r="HR1232" s="136"/>
      <c r="HS1232" s="136"/>
      <c r="HT1232" s="136"/>
      <c r="HU1232" s="136"/>
      <c r="HV1232" s="136"/>
      <c r="HW1232" s="136"/>
      <c r="HX1232" s="136"/>
      <c r="HY1232" s="136"/>
      <c r="HZ1232" s="136"/>
      <c r="IA1232" s="136"/>
      <c r="IB1232" s="136"/>
      <c r="IC1232" s="136"/>
      <c r="ID1232" s="136"/>
      <c r="IE1232" s="136"/>
      <c r="IF1232" s="136"/>
      <c r="IG1232" s="136"/>
    </row>
    <row r="1233" spans="1:241" ht="15" customHeight="1" x14ac:dyDescent="0.25">
      <c r="A1233" s="197" t="s">
        <v>577</v>
      </c>
      <c r="B1233" s="217">
        <v>6996107</v>
      </c>
      <c r="C1233" s="217">
        <v>4526255</v>
      </c>
      <c r="D1233" s="217">
        <v>994080</v>
      </c>
      <c r="E1233" s="217">
        <v>997602</v>
      </c>
      <c r="F1233" s="217">
        <v>2564671</v>
      </c>
      <c r="G1233" s="217">
        <v>259446</v>
      </c>
      <c r="H1233" s="244">
        <v>16338161</v>
      </c>
      <c r="I1233" s="136"/>
      <c r="J1233" s="197" t="s">
        <v>378</v>
      </c>
      <c r="K1233" s="217">
        <v>5164956</v>
      </c>
      <c r="L1233" s="217">
        <v>2032257</v>
      </c>
      <c r="M1233" s="217">
        <v>507146</v>
      </c>
      <c r="N1233" s="217">
        <v>983532</v>
      </c>
      <c r="O1233" s="217">
        <v>1353172</v>
      </c>
      <c r="P1233" s="217">
        <v>265335</v>
      </c>
      <c r="Q1233" s="244">
        <v>10306398</v>
      </c>
      <c r="R1233" s="136"/>
      <c r="S1233" s="136"/>
      <c r="T1233" s="136"/>
      <c r="U1233" s="136"/>
      <c r="V1233" s="136"/>
      <c r="W1233" s="136"/>
      <c r="X1233" s="136"/>
      <c r="Y1233" s="136"/>
      <c r="Z1233" s="136"/>
      <c r="AA1233" s="136"/>
      <c r="AB1233" s="136"/>
      <c r="AC1233" s="136"/>
      <c r="AD1233" s="136"/>
      <c r="AE1233" s="136"/>
      <c r="AF1233" s="136"/>
      <c r="AG1233" s="136"/>
      <c r="AH1233" s="136"/>
      <c r="AI1233" s="136"/>
      <c r="AJ1233" s="136"/>
      <c r="AK1233" s="136"/>
      <c r="AL1233" s="136"/>
      <c r="AM1233" s="136"/>
      <c r="AN1233" s="136"/>
      <c r="AO1233" s="136"/>
      <c r="AP1233" s="136"/>
      <c r="AQ1233" s="136"/>
      <c r="AR1233" s="136"/>
      <c r="AS1233" s="136"/>
      <c r="AT1233" s="136"/>
      <c r="AU1233" s="136"/>
      <c r="AV1233" s="136"/>
      <c r="AW1233" s="136"/>
      <c r="AX1233" s="136"/>
      <c r="AY1233" s="136"/>
      <c r="AZ1233" s="136"/>
      <c r="BA1233" s="136"/>
      <c r="BB1233" s="136"/>
      <c r="BC1233" s="136"/>
      <c r="BD1233" s="136"/>
      <c r="BE1233" s="136"/>
      <c r="BF1233" s="136"/>
      <c r="BG1233" s="136"/>
      <c r="BH1233" s="136"/>
      <c r="BI1233" s="136"/>
      <c r="BJ1233" s="136"/>
      <c r="BK1233" s="136"/>
      <c r="BL1233" s="136"/>
      <c r="BM1233" s="136"/>
      <c r="BN1233" s="136"/>
      <c r="BO1233" s="136"/>
      <c r="BP1233" s="136"/>
      <c r="BQ1233" s="136"/>
      <c r="BR1233" s="136"/>
      <c r="BS1233" s="136"/>
      <c r="BT1233" s="136"/>
      <c r="BU1233" s="136"/>
      <c r="BV1233" s="136"/>
      <c r="BW1233" s="136"/>
      <c r="BX1233" s="136"/>
      <c r="BY1233" s="136"/>
      <c r="BZ1233" s="136"/>
      <c r="CA1233" s="136"/>
      <c r="CB1233" s="136"/>
      <c r="CC1233" s="136"/>
      <c r="CD1233" s="136"/>
      <c r="CE1233" s="136"/>
      <c r="CF1233" s="136"/>
      <c r="CG1233" s="136"/>
      <c r="CH1233" s="136"/>
      <c r="CI1233" s="136"/>
      <c r="CJ1233" s="136"/>
      <c r="CK1233" s="136"/>
      <c r="CL1233" s="136"/>
      <c r="CM1233" s="136"/>
      <c r="CN1233" s="136"/>
      <c r="CO1233" s="136"/>
      <c r="CP1233" s="136"/>
      <c r="CQ1233" s="136"/>
      <c r="CR1233" s="136"/>
      <c r="CS1233" s="136"/>
      <c r="CT1233" s="136"/>
      <c r="CU1233" s="136"/>
      <c r="CV1233" s="136"/>
      <c r="CW1233" s="136"/>
      <c r="CX1233" s="136"/>
      <c r="CY1233" s="136"/>
      <c r="CZ1233" s="136"/>
      <c r="DA1233" s="136"/>
      <c r="DB1233" s="136"/>
      <c r="DC1233" s="136"/>
      <c r="DD1233" s="136"/>
      <c r="DE1233" s="136"/>
      <c r="DF1233" s="136"/>
      <c r="DG1233" s="136"/>
      <c r="DH1233" s="136"/>
      <c r="DI1233" s="136"/>
      <c r="DJ1233" s="136"/>
      <c r="DK1233" s="136"/>
      <c r="DL1233" s="136"/>
      <c r="DM1233" s="136"/>
      <c r="DN1233" s="136"/>
      <c r="DO1233" s="136"/>
      <c r="DP1233" s="136"/>
      <c r="DQ1233" s="136"/>
      <c r="DR1233" s="136"/>
      <c r="DS1233" s="136"/>
      <c r="DT1233" s="136"/>
      <c r="DU1233" s="136"/>
      <c r="DV1233" s="136"/>
      <c r="DW1233" s="136"/>
      <c r="DX1233" s="136"/>
      <c r="DY1233" s="136"/>
      <c r="DZ1233" s="136"/>
      <c r="EA1233" s="136"/>
      <c r="EB1233" s="136"/>
      <c r="EC1233" s="136"/>
      <c r="ED1233" s="136"/>
      <c r="EE1233" s="136"/>
      <c r="EF1233" s="136"/>
      <c r="EG1233" s="136"/>
      <c r="EH1233" s="136"/>
      <c r="EI1233" s="136"/>
      <c r="EJ1233" s="136"/>
      <c r="EK1233" s="136"/>
      <c r="EL1233" s="136"/>
      <c r="EM1233" s="136"/>
      <c r="EN1233" s="136"/>
      <c r="EO1233" s="136"/>
      <c r="EP1233" s="136"/>
      <c r="EQ1233" s="136"/>
      <c r="ER1233" s="136"/>
      <c r="ES1233" s="136"/>
      <c r="ET1233" s="136"/>
      <c r="EU1233" s="136"/>
      <c r="EV1233" s="136"/>
      <c r="EW1233" s="136"/>
      <c r="EX1233" s="136"/>
      <c r="EY1233" s="136"/>
      <c r="EZ1233" s="136"/>
      <c r="FA1233" s="136"/>
      <c r="FB1233" s="136"/>
      <c r="FC1233" s="136"/>
      <c r="FD1233" s="136"/>
      <c r="FE1233" s="136"/>
      <c r="FF1233" s="136"/>
      <c r="FG1233" s="136"/>
      <c r="FH1233" s="136"/>
      <c r="FI1233" s="136"/>
      <c r="FJ1233" s="136"/>
      <c r="FK1233" s="136"/>
      <c r="FL1233" s="136"/>
      <c r="FM1233" s="136"/>
      <c r="FN1233" s="136"/>
      <c r="FO1233" s="136"/>
      <c r="FP1233" s="136"/>
      <c r="FQ1233" s="136"/>
      <c r="FR1233" s="136"/>
      <c r="FS1233" s="136"/>
      <c r="FT1233" s="136"/>
      <c r="FU1233" s="136"/>
      <c r="FV1233" s="136"/>
      <c r="FW1233" s="136"/>
      <c r="FX1233" s="136"/>
      <c r="FY1233" s="136"/>
      <c r="FZ1233" s="136"/>
      <c r="GA1233" s="136"/>
      <c r="GB1233" s="136"/>
      <c r="GC1233" s="136"/>
      <c r="GD1233" s="136"/>
      <c r="GE1233" s="136"/>
      <c r="GF1233" s="136"/>
      <c r="GG1233" s="136"/>
      <c r="GH1233" s="136"/>
      <c r="GI1233" s="136"/>
      <c r="GJ1233" s="136"/>
      <c r="GK1233" s="136"/>
      <c r="GL1233" s="136"/>
      <c r="GM1233" s="136"/>
      <c r="GN1233" s="136"/>
      <c r="GO1233" s="136"/>
      <c r="GP1233" s="136"/>
      <c r="GQ1233" s="136"/>
      <c r="GR1233" s="136"/>
      <c r="GS1233" s="136"/>
      <c r="GT1233" s="136"/>
      <c r="GU1233" s="136"/>
      <c r="GV1233" s="136"/>
      <c r="GW1233" s="136"/>
      <c r="GX1233" s="136"/>
      <c r="GY1233" s="136"/>
      <c r="GZ1233" s="136"/>
      <c r="HA1233" s="136"/>
      <c r="HB1233" s="136"/>
      <c r="HC1233" s="136"/>
      <c r="HD1233" s="136"/>
      <c r="HE1233" s="136"/>
      <c r="HF1233" s="136"/>
      <c r="HG1233" s="136"/>
      <c r="HH1233" s="136"/>
      <c r="HI1233" s="136"/>
      <c r="HJ1233" s="136"/>
      <c r="HK1233" s="136"/>
      <c r="HL1233" s="136"/>
      <c r="HM1233" s="136"/>
      <c r="HN1233" s="136"/>
      <c r="HO1233" s="136"/>
      <c r="HP1233" s="136"/>
      <c r="HQ1233" s="136"/>
      <c r="HR1233" s="136"/>
      <c r="HS1233" s="136"/>
      <c r="HT1233" s="136"/>
      <c r="HU1233" s="136"/>
      <c r="HV1233" s="136"/>
      <c r="HW1233" s="136"/>
      <c r="HX1233" s="136"/>
      <c r="HY1233" s="136"/>
      <c r="HZ1233" s="136"/>
      <c r="IA1233" s="136"/>
      <c r="IB1233" s="136"/>
      <c r="IC1233" s="136"/>
      <c r="ID1233" s="136"/>
      <c r="IE1233" s="136"/>
      <c r="IF1233" s="136"/>
      <c r="IG1233" s="136"/>
    </row>
    <row r="1234" spans="1:241" ht="15" customHeight="1" x14ac:dyDescent="0.25">
      <c r="A1234" s="197" t="s">
        <v>578</v>
      </c>
      <c r="B1234" s="217">
        <v>5740911</v>
      </c>
      <c r="C1234" s="217">
        <v>3503508</v>
      </c>
      <c r="D1234" s="217">
        <v>830935</v>
      </c>
      <c r="E1234" s="217">
        <v>1205277</v>
      </c>
      <c r="F1234" s="217">
        <v>2534774</v>
      </c>
      <c r="G1234" s="217">
        <v>241243</v>
      </c>
      <c r="H1234" s="244">
        <v>14056648</v>
      </c>
      <c r="I1234" s="136"/>
      <c r="J1234" s="197" t="s">
        <v>300</v>
      </c>
      <c r="K1234" s="217">
        <v>5427322</v>
      </c>
      <c r="L1234" s="217">
        <v>2254043</v>
      </c>
      <c r="M1234" s="217">
        <v>647019</v>
      </c>
      <c r="N1234" s="217">
        <v>1218782</v>
      </c>
      <c r="O1234" s="217">
        <v>1941268</v>
      </c>
      <c r="P1234" s="217">
        <v>340232</v>
      </c>
      <c r="Q1234" s="244">
        <v>11828666</v>
      </c>
      <c r="R1234" s="136"/>
      <c r="S1234" s="136"/>
      <c r="T1234" s="136"/>
      <c r="U1234" s="136"/>
      <c r="V1234" s="136"/>
      <c r="W1234" s="136"/>
      <c r="X1234" s="136"/>
      <c r="Y1234" s="136"/>
      <c r="Z1234" s="136"/>
      <c r="AA1234" s="136"/>
      <c r="AB1234" s="136"/>
      <c r="AC1234" s="136"/>
      <c r="AD1234" s="136"/>
      <c r="AE1234" s="136"/>
      <c r="AF1234" s="136"/>
      <c r="AG1234" s="136"/>
      <c r="AH1234" s="136"/>
      <c r="AI1234" s="136"/>
      <c r="AJ1234" s="136"/>
      <c r="AK1234" s="136"/>
      <c r="AL1234" s="136"/>
      <c r="AM1234" s="136"/>
      <c r="AN1234" s="136"/>
      <c r="AO1234" s="136"/>
      <c r="AP1234" s="136"/>
      <c r="AQ1234" s="136"/>
      <c r="AR1234" s="136"/>
      <c r="AS1234" s="136"/>
      <c r="AT1234" s="136"/>
      <c r="AU1234" s="136"/>
      <c r="AV1234" s="136"/>
      <c r="AW1234" s="136"/>
      <c r="AX1234" s="136"/>
      <c r="AY1234" s="136"/>
      <c r="AZ1234" s="136"/>
      <c r="BA1234" s="136"/>
      <c r="BB1234" s="136"/>
      <c r="BC1234" s="136"/>
      <c r="BD1234" s="136"/>
      <c r="BE1234" s="136"/>
      <c r="BF1234" s="136"/>
      <c r="BG1234" s="136"/>
      <c r="BH1234" s="136"/>
      <c r="BI1234" s="136"/>
      <c r="BJ1234" s="136"/>
      <c r="BK1234" s="136"/>
      <c r="BL1234" s="136"/>
      <c r="BM1234" s="136"/>
      <c r="BN1234" s="136"/>
      <c r="BO1234" s="136"/>
      <c r="BP1234" s="136"/>
      <c r="BQ1234" s="136"/>
      <c r="BR1234" s="136"/>
      <c r="BS1234" s="136"/>
      <c r="BT1234" s="136"/>
      <c r="BU1234" s="136"/>
      <c r="BV1234" s="136"/>
      <c r="BW1234" s="136"/>
      <c r="BX1234" s="136"/>
      <c r="BY1234" s="136"/>
      <c r="BZ1234" s="136"/>
      <c r="CA1234" s="136"/>
      <c r="CB1234" s="136"/>
      <c r="CC1234" s="136"/>
      <c r="CD1234" s="136"/>
      <c r="CE1234" s="136"/>
      <c r="CF1234" s="136"/>
      <c r="CG1234" s="136"/>
      <c r="CH1234" s="136"/>
      <c r="CI1234" s="136"/>
      <c r="CJ1234" s="136"/>
      <c r="CK1234" s="136"/>
      <c r="CL1234" s="136"/>
      <c r="CM1234" s="136"/>
      <c r="CN1234" s="136"/>
      <c r="CO1234" s="136"/>
      <c r="CP1234" s="136"/>
      <c r="CQ1234" s="136"/>
      <c r="CR1234" s="136"/>
      <c r="CS1234" s="136"/>
      <c r="CT1234" s="136"/>
      <c r="CU1234" s="136"/>
      <c r="CV1234" s="136"/>
      <c r="CW1234" s="136"/>
      <c r="CX1234" s="136"/>
      <c r="CY1234" s="136"/>
      <c r="CZ1234" s="136"/>
      <c r="DA1234" s="136"/>
      <c r="DB1234" s="136"/>
      <c r="DC1234" s="136"/>
      <c r="DD1234" s="136"/>
      <c r="DE1234" s="136"/>
      <c r="DF1234" s="136"/>
      <c r="DG1234" s="136"/>
      <c r="DH1234" s="136"/>
      <c r="DI1234" s="136"/>
      <c r="DJ1234" s="136"/>
      <c r="DK1234" s="136"/>
      <c r="DL1234" s="136"/>
      <c r="DM1234" s="136"/>
      <c r="DN1234" s="136"/>
      <c r="DO1234" s="136"/>
      <c r="DP1234" s="136"/>
      <c r="DQ1234" s="136"/>
      <c r="DR1234" s="136"/>
      <c r="DS1234" s="136"/>
      <c r="DT1234" s="136"/>
      <c r="DU1234" s="136"/>
      <c r="DV1234" s="136"/>
      <c r="DW1234" s="136"/>
      <c r="DX1234" s="136"/>
      <c r="DY1234" s="136"/>
      <c r="DZ1234" s="136"/>
      <c r="EA1234" s="136"/>
      <c r="EB1234" s="136"/>
      <c r="EC1234" s="136"/>
      <c r="ED1234" s="136"/>
      <c r="EE1234" s="136"/>
      <c r="EF1234" s="136"/>
      <c r="EG1234" s="136"/>
      <c r="EH1234" s="136"/>
      <c r="EI1234" s="136"/>
      <c r="EJ1234" s="136"/>
      <c r="EK1234" s="136"/>
      <c r="EL1234" s="136"/>
      <c r="EM1234" s="136"/>
      <c r="EN1234" s="136"/>
      <c r="EO1234" s="136"/>
      <c r="EP1234" s="136"/>
      <c r="EQ1234" s="136"/>
      <c r="ER1234" s="136"/>
      <c r="ES1234" s="136"/>
      <c r="ET1234" s="136"/>
      <c r="EU1234" s="136"/>
      <c r="EV1234" s="136"/>
      <c r="EW1234" s="136"/>
      <c r="EX1234" s="136"/>
      <c r="EY1234" s="136"/>
      <c r="EZ1234" s="136"/>
      <c r="FA1234" s="136"/>
      <c r="FB1234" s="136"/>
      <c r="FC1234" s="136"/>
      <c r="FD1234" s="136"/>
      <c r="FE1234" s="136"/>
      <c r="FF1234" s="136"/>
      <c r="FG1234" s="136"/>
      <c r="FH1234" s="136"/>
      <c r="FI1234" s="136"/>
      <c r="FJ1234" s="136"/>
      <c r="FK1234" s="136"/>
      <c r="FL1234" s="136"/>
      <c r="FM1234" s="136"/>
      <c r="FN1234" s="136"/>
      <c r="FO1234" s="136"/>
      <c r="FP1234" s="136"/>
      <c r="FQ1234" s="136"/>
      <c r="FR1234" s="136"/>
      <c r="FS1234" s="136"/>
      <c r="FT1234" s="136"/>
      <c r="FU1234" s="136"/>
      <c r="FV1234" s="136"/>
      <c r="FW1234" s="136"/>
      <c r="FX1234" s="136"/>
      <c r="FY1234" s="136"/>
      <c r="FZ1234" s="136"/>
      <c r="GA1234" s="136"/>
      <c r="GB1234" s="136"/>
      <c r="GC1234" s="136"/>
      <c r="GD1234" s="136"/>
      <c r="GE1234" s="136"/>
      <c r="GF1234" s="136"/>
      <c r="GG1234" s="136"/>
      <c r="GH1234" s="136"/>
      <c r="GI1234" s="136"/>
      <c r="GJ1234" s="136"/>
      <c r="GK1234" s="136"/>
      <c r="GL1234" s="136"/>
      <c r="GM1234" s="136"/>
      <c r="GN1234" s="136"/>
      <c r="GO1234" s="136"/>
      <c r="GP1234" s="136"/>
      <c r="GQ1234" s="136"/>
      <c r="GR1234" s="136"/>
      <c r="GS1234" s="136"/>
      <c r="GT1234" s="136"/>
      <c r="GU1234" s="136"/>
      <c r="GV1234" s="136"/>
      <c r="GW1234" s="136"/>
      <c r="GX1234" s="136"/>
      <c r="GY1234" s="136"/>
      <c r="GZ1234" s="136"/>
      <c r="HA1234" s="136"/>
      <c r="HB1234" s="136"/>
      <c r="HC1234" s="136"/>
      <c r="HD1234" s="136"/>
      <c r="HE1234" s="136"/>
      <c r="HF1234" s="136"/>
      <c r="HG1234" s="136"/>
      <c r="HH1234" s="136"/>
      <c r="HI1234" s="136"/>
      <c r="HJ1234" s="136"/>
      <c r="HK1234" s="136"/>
      <c r="HL1234" s="136"/>
      <c r="HM1234" s="136"/>
      <c r="HN1234" s="136"/>
      <c r="HO1234" s="136"/>
      <c r="HP1234" s="136"/>
      <c r="HQ1234" s="136"/>
      <c r="HR1234" s="136"/>
      <c r="HS1234" s="136"/>
      <c r="HT1234" s="136"/>
      <c r="HU1234" s="136"/>
      <c r="HV1234" s="136"/>
      <c r="HW1234" s="136"/>
      <c r="HX1234" s="136"/>
      <c r="HY1234" s="136"/>
      <c r="HZ1234" s="136"/>
      <c r="IA1234" s="136"/>
      <c r="IB1234" s="136"/>
      <c r="IC1234" s="136"/>
      <c r="ID1234" s="136"/>
      <c r="IE1234" s="136"/>
      <c r="IF1234" s="136"/>
      <c r="IG1234" s="136"/>
    </row>
    <row r="1235" spans="1:241" ht="15" customHeight="1" x14ac:dyDescent="0.25">
      <c r="A1235" s="197" t="s">
        <v>579</v>
      </c>
      <c r="B1235" s="217">
        <v>5687570</v>
      </c>
      <c r="C1235" s="217">
        <v>3433712</v>
      </c>
      <c r="D1235" s="217">
        <v>1008161</v>
      </c>
      <c r="E1235" s="217">
        <v>1075092</v>
      </c>
      <c r="F1235" s="217">
        <v>2329598</v>
      </c>
      <c r="G1235" s="217">
        <v>245773</v>
      </c>
      <c r="H1235" s="244">
        <v>13779906</v>
      </c>
      <c r="I1235" s="136"/>
      <c r="J1235" s="197" t="s">
        <v>299</v>
      </c>
      <c r="K1235" s="217">
        <v>9903170</v>
      </c>
      <c r="L1235" s="217">
        <v>2548886</v>
      </c>
      <c r="M1235" s="217">
        <v>810364</v>
      </c>
      <c r="N1235" s="217">
        <v>1354052</v>
      </c>
      <c r="O1235" s="217">
        <v>2058987</v>
      </c>
      <c r="P1235" s="217">
        <v>348333</v>
      </c>
      <c r="Q1235" s="244">
        <v>17023792</v>
      </c>
      <c r="R1235" s="136"/>
      <c r="S1235" s="136"/>
      <c r="T1235" s="136"/>
      <c r="U1235" s="136"/>
      <c r="V1235" s="136"/>
      <c r="W1235" s="136"/>
      <c r="X1235" s="136"/>
      <c r="Y1235" s="136"/>
      <c r="Z1235" s="136"/>
      <c r="AA1235" s="136"/>
      <c r="AB1235" s="136"/>
      <c r="AC1235" s="136"/>
      <c r="AD1235" s="136"/>
      <c r="AE1235" s="136"/>
      <c r="AF1235" s="136"/>
      <c r="AG1235" s="136"/>
      <c r="AH1235" s="136"/>
      <c r="AI1235" s="136"/>
      <c r="AJ1235" s="136"/>
      <c r="AK1235" s="136"/>
      <c r="AL1235" s="136"/>
      <c r="AM1235" s="136"/>
      <c r="AN1235" s="136"/>
      <c r="AO1235" s="136"/>
      <c r="AP1235" s="136"/>
      <c r="AQ1235" s="136"/>
      <c r="AR1235" s="136"/>
      <c r="AS1235" s="136"/>
      <c r="AT1235" s="136"/>
      <c r="AU1235" s="136"/>
      <c r="AV1235" s="136"/>
      <c r="AW1235" s="136"/>
      <c r="AX1235" s="136"/>
      <c r="AY1235" s="136"/>
      <c r="AZ1235" s="136"/>
      <c r="BA1235" s="136"/>
      <c r="BB1235" s="136"/>
      <c r="BC1235" s="136"/>
      <c r="BD1235" s="136"/>
      <c r="BE1235" s="136"/>
      <c r="BF1235" s="136"/>
      <c r="BG1235" s="136"/>
      <c r="BH1235" s="136"/>
      <c r="BI1235" s="136"/>
      <c r="BJ1235" s="136"/>
      <c r="BK1235" s="136"/>
      <c r="BL1235" s="136"/>
      <c r="BM1235" s="136"/>
      <c r="BN1235" s="136"/>
      <c r="BO1235" s="136"/>
      <c r="BP1235" s="136"/>
      <c r="BQ1235" s="136"/>
      <c r="BR1235" s="136"/>
      <c r="BS1235" s="136"/>
      <c r="BT1235" s="136"/>
      <c r="BU1235" s="136"/>
      <c r="BV1235" s="136"/>
      <c r="BW1235" s="136"/>
      <c r="BX1235" s="136"/>
      <c r="BY1235" s="136"/>
      <c r="BZ1235" s="136"/>
      <c r="CA1235" s="136"/>
      <c r="CB1235" s="136"/>
      <c r="CC1235" s="136"/>
      <c r="CD1235" s="136"/>
      <c r="CE1235" s="136"/>
      <c r="CF1235" s="136"/>
      <c r="CG1235" s="136"/>
      <c r="CH1235" s="136"/>
      <c r="CI1235" s="136"/>
      <c r="CJ1235" s="136"/>
      <c r="CK1235" s="136"/>
      <c r="CL1235" s="136"/>
      <c r="CM1235" s="136"/>
      <c r="CN1235" s="136"/>
      <c r="CO1235" s="136"/>
      <c r="CP1235" s="136"/>
      <c r="CQ1235" s="136"/>
      <c r="CR1235" s="136"/>
      <c r="CS1235" s="136"/>
      <c r="CT1235" s="136"/>
      <c r="CU1235" s="136"/>
      <c r="CV1235" s="136"/>
      <c r="CW1235" s="136"/>
      <c r="CX1235" s="136"/>
      <c r="CY1235" s="136"/>
      <c r="CZ1235" s="136"/>
      <c r="DA1235" s="136"/>
      <c r="DB1235" s="136"/>
      <c r="DC1235" s="136"/>
      <c r="DD1235" s="136"/>
      <c r="DE1235" s="136"/>
      <c r="DF1235" s="136"/>
      <c r="DG1235" s="136"/>
      <c r="DH1235" s="136"/>
      <c r="DI1235" s="136"/>
      <c r="DJ1235" s="136"/>
      <c r="DK1235" s="136"/>
      <c r="DL1235" s="136"/>
      <c r="DM1235" s="136"/>
      <c r="DN1235" s="136"/>
      <c r="DO1235" s="136"/>
      <c r="DP1235" s="136"/>
      <c r="DQ1235" s="136"/>
      <c r="DR1235" s="136"/>
      <c r="DS1235" s="136"/>
      <c r="DT1235" s="136"/>
      <c r="DU1235" s="136"/>
      <c r="DV1235" s="136"/>
      <c r="DW1235" s="136"/>
      <c r="DX1235" s="136"/>
      <c r="DY1235" s="136"/>
      <c r="DZ1235" s="136"/>
      <c r="EA1235" s="136"/>
      <c r="EB1235" s="136"/>
      <c r="EC1235" s="136"/>
      <c r="ED1235" s="136"/>
      <c r="EE1235" s="136"/>
      <c r="EF1235" s="136"/>
      <c r="EG1235" s="136"/>
      <c r="EH1235" s="136"/>
      <c r="EI1235" s="136"/>
      <c r="EJ1235" s="136"/>
      <c r="EK1235" s="136"/>
      <c r="EL1235" s="136"/>
      <c r="EM1235" s="136"/>
      <c r="EN1235" s="136"/>
      <c r="EO1235" s="136"/>
      <c r="EP1235" s="136"/>
      <c r="EQ1235" s="136"/>
      <c r="ER1235" s="136"/>
      <c r="ES1235" s="136"/>
      <c r="ET1235" s="136"/>
      <c r="EU1235" s="136"/>
      <c r="EV1235" s="136"/>
      <c r="EW1235" s="136"/>
      <c r="EX1235" s="136"/>
      <c r="EY1235" s="136"/>
      <c r="EZ1235" s="136"/>
      <c r="FA1235" s="136"/>
      <c r="FB1235" s="136"/>
      <c r="FC1235" s="136"/>
      <c r="FD1235" s="136"/>
      <c r="FE1235" s="136"/>
      <c r="FF1235" s="136"/>
      <c r="FG1235" s="136"/>
      <c r="FH1235" s="136"/>
      <c r="FI1235" s="136"/>
      <c r="FJ1235" s="136"/>
      <c r="FK1235" s="136"/>
      <c r="FL1235" s="136"/>
      <c r="FM1235" s="136"/>
      <c r="FN1235" s="136"/>
      <c r="FO1235" s="136"/>
      <c r="FP1235" s="136"/>
      <c r="FQ1235" s="136"/>
      <c r="FR1235" s="136"/>
      <c r="FS1235" s="136"/>
      <c r="FT1235" s="136"/>
      <c r="FU1235" s="136"/>
      <c r="FV1235" s="136"/>
      <c r="FW1235" s="136"/>
      <c r="FX1235" s="136"/>
      <c r="FY1235" s="136"/>
      <c r="FZ1235" s="136"/>
      <c r="GA1235" s="136"/>
      <c r="GB1235" s="136"/>
      <c r="GC1235" s="136"/>
      <c r="GD1235" s="136"/>
      <c r="GE1235" s="136"/>
      <c r="GF1235" s="136"/>
      <c r="GG1235" s="136"/>
      <c r="GH1235" s="136"/>
      <c r="GI1235" s="136"/>
      <c r="GJ1235" s="136"/>
      <c r="GK1235" s="136"/>
      <c r="GL1235" s="136"/>
      <c r="GM1235" s="136"/>
      <c r="GN1235" s="136"/>
      <c r="GO1235" s="136"/>
      <c r="GP1235" s="136"/>
      <c r="GQ1235" s="136"/>
      <c r="GR1235" s="136"/>
      <c r="GS1235" s="136"/>
      <c r="GT1235" s="136"/>
      <c r="GU1235" s="136"/>
      <c r="GV1235" s="136"/>
      <c r="GW1235" s="136"/>
      <c r="GX1235" s="136"/>
      <c r="GY1235" s="136"/>
      <c r="GZ1235" s="136"/>
      <c r="HA1235" s="136"/>
      <c r="HB1235" s="136"/>
      <c r="HC1235" s="136"/>
      <c r="HD1235" s="136"/>
      <c r="HE1235" s="136"/>
      <c r="HF1235" s="136"/>
      <c r="HG1235" s="136"/>
      <c r="HH1235" s="136"/>
      <c r="HI1235" s="136"/>
      <c r="HJ1235" s="136"/>
      <c r="HK1235" s="136"/>
      <c r="HL1235" s="136"/>
      <c r="HM1235" s="136"/>
      <c r="HN1235" s="136"/>
      <c r="HO1235" s="136"/>
      <c r="HP1235" s="136"/>
      <c r="HQ1235" s="136"/>
      <c r="HR1235" s="136"/>
      <c r="HS1235" s="136"/>
      <c r="HT1235" s="136"/>
      <c r="HU1235" s="136"/>
      <c r="HV1235" s="136"/>
      <c r="HW1235" s="136"/>
      <c r="HX1235" s="136"/>
      <c r="HY1235" s="136"/>
      <c r="HZ1235" s="136"/>
      <c r="IA1235" s="136"/>
      <c r="IB1235" s="136"/>
      <c r="IC1235" s="136"/>
      <c r="ID1235" s="136"/>
      <c r="IE1235" s="136"/>
      <c r="IF1235" s="136"/>
      <c r="IG1235" s="136"/>
    </row>
    <row r="1236" spans="1:241" ht="15" customHeight="1" x14ac:dyDescent="0.25">
      <c r="A1236" s="197" t="s">
        <v>738</v>
      </c>
      <c r="B1236" s="217">
        <v>7692958</v>
      </c>
      <c r="C1236" s="217">
        <v>3669730</v>
      </c>
      <c r="D1236" s="217">
        <v>1060733</v>
      </c>
      <c r="E1236" s="217">
        <v>725849</v>
      </c>
      <c r="F1236" s="217">
        <v>1428784</v>
      </c>
      <c r="G1236" s="217">
        <v>241000</v>
      </c>
      <c r="H1236" s="244">
        <v>14819054</v>
      </c>
      <c r="I1236" s="136"/>
      <c r="J1236" s="197" t="s">
        <v>298</v>
      </c>
      <c r="K1236" s="217">
        <v>8660606</v>
      </c>
      <c r="L1236" s="217">
        <v>2513833</v>
      </c>
      <c r="M1236" s="217">
        <v>807871</v>
      </c>
      <c r="N1236" s="217">
        <v>1639996</v>
      </c>
      <c r="O1236" s="217">
        <v>2177468</v>
      </c>
      <c r="P1236" s="217">
        <v>393504</v>
      </c>
      <c r="Q1236" s="244">
        <v>16193278</v>
      </c>
      <c r="R1236" s="136"/>
      <c r="S1236" s="136"/>
      <c r="T1236" s="136"/>
      <c r="U1236" s="136"/>
      <c r="V1236" s="136"/>
      <c r="W1236" s="136"/>
      <c r="X1236" s="136"/>
      <c r="Y1236" s="136"/>
      <c r="Z1236" s="136"/>
      <c r="AA1236" s="136"/>
      <c r="AB1236" s="136"/>
      <c r="AC1236" s="136"/>
      <c r="AD1236" s="136"/>
      <c r="AE1236" s="136"/>
      <c r="AF1236" s="136"/>
      <c r="AG1236" s="136"/>
      <c r="AH1236" s="136"/>
      <c r="AI1236" s="136"/>
      <c r="AJ1236" s="136"/>
      <c r="AK1236" s="136"/>
      <c r="AL1236" s="136"/>
      <c r="AM1236" s="136"/>
      <c r="AN1236" s="136"/>
      <c r="AO1236" s="136"/>
      <c r="AP1236" s="136"/>
      <c r="AQ1236" s="136"/>
      <c r="AR1236" s="136"/>
      <c r="AS1236" s="136"/>
      <c r="AT1236" s="136"/>
      <c r="AU1236" s="136"/>
      <c r="AV1236" s="136"/>
      <c r="AW1236" s="136"/>
      <c r="AX1236" s="136"/>
      <c r="AY1236" s="136"/>
      <c r="AZ1236" s="136"/>
      <c r="BA1236" s="136"/>
      <c r="BB1236" s="136"/>
      <c r="BC1236" s="136"/>
      <c r="BD1236" s="136"/>
      <c r="BE1236" s="136"/>
      <c r="BF1236" s="136"/>
      <c r="BG1236" s="136"/>
      <c r="BH1236" s="136"/>
      <c r="BI1236" s="136"/>
      <c r="BJ1236" s="136"/>
      <c r="BK1236" s="136"/>
      <c r="BL1236" s="136"/>
      <c r="BM1236" s="136"/>
      <c r="BN1236" s="136"/>
      <c r="BO1236" s="136"/>
      <c r="BP1236" s="136"/>
      <c r="BQ1236" s="136"/>
      <c r="BR1236" s="136"/>
      <c r="BS1236" s="136"/>
      <c r="BT1236" s="136"/>
      <c r="BU1236" s="136"/>
      <c r="BV1236" s="136"/>
      <c r="BW1236" s="136"/>
      <c r="BX1236" s="136"/>
      <c r="BY1236" s="136"/>
      <c r="BZ1236" s="136"/>
      <c r="CA1236" s="136"/>
      <c r="CB1236" s="136"/>
      <c r="CC1236" s="136"/>
      <c r="CD1236" s="136"/>
      <c r="CE1236" s="136"/>
      <c r="CF1236" s="136"/>
      <c r="CG1236" s="136"/>
      <c r="CH1236" s="136"/>
      <c r="CI1236" s="136"/>
      <c r="CJ1236" s="136"/>
      <c r="CK1236" s="136"/>
      <c r="CL1236" s="136"/>
      <c r="CM1236" s="136"/>
      <c r="CN1236" s="136"/>
      <c r="CO1236" s="136"/>
      <c r="CP1236" s="136"/>
      <c r="CQ1236" s="136"/>
      <c r="CR1236" s="136"/>
      <c r="CS1236" s="136"/>
      <c r="CT1236" s="136"/>
      <c r="CU1236" s="136"/>
      <c r="CV1236" s="136"/>
      <c r="CW1236" s="136"/>
      <c r="CX1236" s="136"/>
      <c r="CY1236" s="136"/>
      <c r="CZ1236" s="136"/>
      <c r="DA1236" s="136"/>
      <c r="DB1236" s="136"/>
      <c r="DC1236" s="136"/>
      <c r="DD1236" s="136"/>
      <c r="DE1236" s="136"/>
      <c r="DF1236" s="136"/>
      <c r="DG1236" s="136"/>
      <c r="DH1236" s="136"/>
      <c r="DI1236" s="136"/>
      <c r="DJ1236" s="136"/>
      <c r="DK1236" s="136"/>
      <c r="DL1236" s="136"/>
      <c r="DM1236" s="136"/>
      <c r="DN1236" s="136"/>
      <c r="DO1236" s="136"/>
      <c r="DP1236" s="136"/>
      <c r="DQ1236" s="136"/>
      <c r="DR1236" s="136"/>
      <c r="DS1236" s="136"/>
      <c r="DT1236" s="136"/>
      <c r="DU1236" s="136"/>
      <c r="DV1236" s="136"/>
      <c r="DW1236" s="136"/>
      <c r="DX1236" s="136"/>
      <c r="DY1236" s="136"/>
      <c r="DZ1236" s="136"/>
      <c r="EA1236" s="136"/>
      <c r="EB1236" s="136"/>
      <c r="EC1236" s="136"/>
      <c r="ED1236" s="136"/>
      <c r="EE1236" s="136"/>
      <c r="EF1236" s="136"/>
      <c r="EG1236" s="136"/>
      <c r="EH1236" s="136"/>
      <c r="EI1236" s="136"/>
      <c r="EJ1236" s="136"/>
      <c r="EK1236" s="136"/>
      <c r="EL1236" s="136"/>
      <c r="EM1236" s="136"/>
      <c r="EN1236" s="136"/>
      <c r="EO1236" s="136"/>
      <c r="EP1236" s="136"/>
      <c r="EQ1236" s="136"/>
      <c r="ER1236" s="136"/>
      <c r="ES1236" s="136"/>
      <c r="ET1236" s="136"/>
      <c r="EU1236" s="136"/>
      <c r="EV1236" s="136"/>
      <c r="EW1236" s="136"/>
      <c r="EX1236" s="136"/>
      <c r="EY1236" s="136"/>
      <c r="EZ1236" s="136"/>
      <c r="FA1236" s="136"/>
      <c r="FB1236" s="136"/>
      <c r="FC1236" s="136"/>
      <c r="FD1236" s="136"/>
      <c r="FE1236" s="136"/>
      <c r="FF1236" s="136"/>
      <c r="FG1236" s="136"/>
      <c r="FH1236" s="136"/>
      <c r="FI1236" s="136"/>
      <c r="FJ1236" s="136"/>
      <c r="FK1236" s="136"/>
      <c r="FL1236" s="136"/>
      <c r="FM1236" s="136"/>
      <c r="FN1236" s="136"/>
      <c r="FO1236" s="136"/>
      <c r="FP1236" s="136"/>
      <c r="FQ1236" s="136"/>
      <c r="FR1236" s="136"/>
      <c r="FS1236" s="136"/>
      <c r="FT1236" s="136"/>
      <c r="FU1236" s="136"/>
      <c r="FV1236" s="136"/>
      <c r="FW1236" s="136"/>
      <c r="FX1236" s="136"/>
      <c r="FY1236" s="136"/>
      <c r="FZ1236" s="136"/>
      <c r="GA1236" s="136"/>
      <c r="GB1236" s="136"/>
      <c r="GC1236" s="136"/>
      <c r="GD1236" s="136"/>
      <c r="GE1236" s="136"/>
      <c r="GF1236" s="136"/>
      <c r="GG1236" s="136"/>
      <c r="GH1236" s="136"/>
      <c r="GI1236" s="136"/>
      <c r="GJ1236" s="136"/>
      <c r="GK1236" s="136"/>
      <c r="GL1236" s="136"/>
      <c r="GM1236" s="136"/>
      <c r="GN1236" s="136"/>
      <c r="GO1236" s="136"/>
      <c r="GP1236" s="136"/>
      <c r="GQ1236" s="136"/>
      <c r="GR1236" s="136"/>
      <c r="GS1236" s="136"/>
      <c r="GT1236" s="136"/>
      <c r="GU1236" s="136"/>
      <c r="GV1236" s="136"/>
      <c r="GW1236" s="136"/>
      <c r="GX1236" s="136"/>
      <c r="GY1236" s="136"/>
      <c r="GZ1236" s="136"/>
      <c r="HA1236" s="136"/>
      <c r="HB1236" s="136"/>
      <c r="HC1236" s="136"/>
      <c r="HD1236" s="136"/>
      <c r="HE1236" s="136"/>
      <c r="HF1236" s="136"/>
      <c r="HG1236" s="136"/>
      <c r="HH1236" s="136"/>
      <c r="HI1236" s="136"/>
      <c r="HJ1236" s="136"/>
      <c r="HK1236" s="136"/>
      <c r="HL1236" s="136"/>
      <c r="HM1236" s="136"/>
      <c r="HN1236" s="136"/>
      <c r="HO1236" s="136"/>
      <c r="HP1236" s="136"/>
      <c r="HQ1236" s="136"/>
      <c r="HR1236" s="136"/>
      <c r="HS1236" s="136"/>
      <c r="HT1236" s="136"/>
      <c r="HU1236" s="136"/>
      <c r="HV1236" s="136"/>
      <c r="HW1236" s="136"/>
      <c r="HX1236" s="136"/>
      <c r="HY1236" s="136"/>
      <c r="HZ1236" s="136"/>
      <c r="IA1236" s="136"/>
      <c r="IB1236" s="136"/>
      <c r="IC1236" s="136"/>
      <c r="ID1236" s="136"/>
      <c r="IE1236" s="136"/>
      <c r="IF1236" s="136"/>
      <c r="IG1236" s="136"/>
    </row>
    <row r="1237" spans="1:241" ht="15" customHeight="1" x14ac:dyDescent="0.25">
      <c r="A1237" s="197" t="s">
        <v>581</v>
      </c>
      <c r="B1237" s="217">
        <v>4878391</v>
      </c>
      <c r="C1237" s="217">
        <v>3445174</v>
      </c>
      <c r="D1237" s="217">
        <v>1579274</v>
      </c>
      <c r="E1237" s="217">
        <v>974338</v>
      </c>
      <c r="F1237" s="217">
        <v>1939628</v>
      </c>
      <c r="G1237" s="217">
        <v>372029</v>
      </c>
      <c r="H1237" s="244">
        <v>13188834</v>
      </c>
      <c r="I1237" s="136"/>
      <c r="J1237" s="197" t="s">
        <v>297</v>
      </c>
      <c r="K1237" s="217">
        <v>12984380</v>
      </c>
      <c r="L1237" s="217">
        <v>2999349</v>
      </c>
      <c r="M1237" s="217">
        <v>1112911</v>
      </c>
      <c r="N1237" s="217">
        <v>1403845</v>
      </c>
      <c r="O1237" s="217">
        <v>2133152</v>
      </c>
      <c r="P1237" s="217">
        <v>479110</v>
      </c>
      <c r="Q1237" s="244">
        <v>21112747</v>
      </c>
      <c r="R1237" s="136"/>
      <c r="S1237" s="136"/>
      <c r="T1237" s="136"/>
      <c r="U1237" s="136"/>
      <c r="V1237" s="136"/>
      <c r="W1237" s="136"/>
      <c r="X1237" s="136"/>
      <c r="Y1237" s="136"/>
      <c r="Z1237" s="136"/>
      <c r="AA1237" s="136"/>
      <c r="AB1237" s="136"/>
      <c r="AC1237" s="136"/>
      <c r="AD1237" s="136"/>
      <c r="AE1237" s="136"/>
      <c r="AF1237" s="136"/>
      <c r="AG1237" s="136"/>
      <c r="AH1237" s="136"/>
      <c r="AI1237" s="136"/>
      <c r="AJ1237" s="136"/>
      <c r="AK1237" s="136"/>
      <c r="AL1237" s="136"/>
      <c r="AM1237" s="136"/>
      <c r="AN1237" s="136"/>
      <c r="AO1237" s="136"/>
      <c r="AP1237" s="136"/>
      <c r="AQ1237" s="136"/>
      <c r="AR1237" s="136"/>
      <c r="AS1237" s="136"/>
      <c r="AT1237" s="136"/>
      <c r="AU1237" s="136"/>
      <c r="AV1237" s="136"/>
      <c r="AW1237" s="136"/>
      <c r="AX1237" s="136"/>
      <c r="AY1237" s="136"/>
      <c r="AZ1237" s="136"/>
      <c r="BA1237" s="136"/>
      <c r="BB1237" s="136"/>
      <c r="BC1237" s="136"/>
      <c r="BD1237" s="136"/>
      <c r="BE1237" s="136"/>
      <c r="BF1237" s="136"/>
      <c r="BG1237" s="136"/>
      <c r="BH1237" s="136"/>
      <c r="BI1237" s="136"/>
      <c r="BJ1237" s="136"/>
      <c r="BK1237" s="136"/>
      <c r="BL1237" s="136"/>
      <c r="BM1237" s="136"/>
      <c r="BN1237" s="136"/>
      <c r="BO1237" s="136"/>
      <c r="BP1237" s="136"/>
      <c r="BQ1237" s="136"/>
      <c r="BR1237" s="136"/>
      <c r="BS1237" s="136"/>
      <c r="BT1237" s="136"/>
      <c r="BU1237" s="136"/>
      <c r="BV1237" s="136"/>
      <c r="BW1237" s="136"/>
      <c r="BX1237" s="136"/>
      <c r="BY1237" s="136"/>
      <c r="BZ1237" s="136"/>
      <c r="CA1237" s="136"/>
      <c r="CB1237" s="136"/>
      <c r="CC1237" s="136"/>
      <c r="CD1237" s="136"/>
      <c r="CE1237" s="136"/>
      <c r="CF1237" s="136"/>
      <c r="CG1237" s="136"/>
      <c r="CH1237" s="136"/>
      <c r="CI1237" s="136"/>
      <c r="CJ1237" s="136"/>
      <c r="CK1237" s="136"/>
      <c r="CL1237" s="136"/>
      <c r="CM1237" s="136"/>
      <c r="CN1237" s="136"/>
      <c r="CO1237" s="136"/>
      <c r="CP1237" s="136"/>
      <c r="CQ1237" s="136"/>
      <c r="CR1237" s="136"/>
      <c r="CS1237" s="136"/>
      <c r="CT1237" s="136"/>
      <c r="CU1237" s="136"/>
      <c r="CV1237" s="136"/>
      <c r="CW1237" s="136"/>
      <c r="CX1237" s="136"/>
      <c r="CY1237" s="136"/>
      <c r="CZ1237" s="136"/>
      <c r="DA1237" s="136"/>
      <c r="DB1237" s="136"/>
      <c r="DC1237" s="136"/>
      <c r="DD1237" s="136"/>
      <c r="DE1237" s="136"/>
      <c r="DF1237" s="136"/>
      <c r="DG1237" s="136"/>
      <c r="DH1237" s="136"/>
      <c r="DI1237" s="136"/>
      <c r="DJ1237" s="136"/>
      <c r="DK1237" s="136"/>
      <c r="DL1237" s="136"/>
      <c r="DM1237" s="136"/>
      <c r="DN1237" s="136"/>
      <c r="DO1237" s="136"/>
      <c r="DP1237" s="136"/>
      <c r="DQ1237" s="136"/>
      <c r="DR1237" s="136"/>
      <c r="DS1237" s="136"/>
      <c r="DT1237" s="136"/>
      <c r="DU1237" s="136"/>
      <c r="DV1237" s="136"/>
      <c r="DW1237" s="136"/>
      <c r="DX1237" s="136"/>
      <c r="DY1237" s="136"/>
      <c r="DZ1237" s="136"/>
      <c r="EA1237" s="136"/>
      <c r="EB1237" s="136"/>
      <c r="EC1237" s="136"/>
      <c r="ED1237" s="136"/>
      <c r="EE1237" s="136"/>
      <c r="EF1237" s="136"/>
      <c r="EG1237" s="136"/>
      <c r="EH1237" s="136"/>
      <c r="EI1237" s="136"/>
      <c r="EJ1237" s="136"/>
      <c r="EK1237" s="136"/>
      <c r="EL1237" s="136"/>
      <c r="EM1237" s="136"/>
      <c r="EN1237" s="136"/>
      <c r="EO1237" s="136"/>
      <c r="EP1237" s="136"/>
      <c r="EQ1237" s="136"/>
      <c r="ER1237" s="136"/>
      <c r="ES1237" s="136"/>
      <c r="ET1237" s="136"/>
      <c r="EU1237" s="136"/>
      <c r="EV1237" s="136"/>
      <c r="EW1237" s="136"/>
      <c r="EX1237" s="136"/>
      <c r="EY1237" s="136"/>
      <c r="EZ1237" s="136"/>
      <c r="FA1237" s="136"/>
      <c r="FB1237" s="136"/>
      <c r="FC1237" s="136"/>
      <c r="FD1237" s="136"/>
      <c r="FE1237" s="136"/>
      <c r="FF1237" s="136"/>
      <c r="FG1237" s="136"/>
      <c r="FH1237" s="136"/>
      <c r="FI1237" s="136"/>
      <c r="FJ1237" s="136"/>
      <c r="FK1237" s="136"/>
      <c r="FL1237" s="136"/>
      <c r="FM1237" s="136"/>
      <c r="FN1237" s="136"/>
      <c r="FO1237" s="136"/>
      <c r="FP1237" s="136"/>
      <c r="FQ1237" s="136"/>
      <c r="FR1237" s="136"/>
      <c r="FS1237" s="136"/>
      <c r="FT1237" s="136"/>
      <c r="FU1237" s="136"/>
      <c r="FV1237" s="136"/>
      <c r="FW1237" s="136"/>
      <c r="FX1237" s="136"/>
      <c r="FY1237" s="136"/>
      <c r="FZ1237" s="136"/>
      <c r="GA1237" s="136"/>
      <c r="GB1237" s="136"/>
      <c r="GC1237" s="136"/>
      <c r="GD1237" s="136"/>
      <c r="GE1237" s="136"/>
      <c r="GF1237" s="136"/>
      <c r="GG1237" s="136"/>
      <c r="GH1237" s="136"/>
      <c r="GI1237" s="136"/>
      <c r="GJ1237" s="136"/>
      <c r="GK1237" s="136"/>
      <c r="GL1237" s="136"/>
      <c r="GM1237" s="136"/>
      <c r="GN1237" s="136"/>
      <c r="GO1237" s="136"/>
      <c r="GP1237" s="136"/>
      <c r="GQ1237" s="136"/>
      <c r="GR1237" s="136"/>
      <c r="GS1237" s="136"/>
      <c r="GT1237" s="136"/>
      <c r="GU1237" s="136"/>
      <c r="GV1237" s="136"/>
      <c r="GW1237" s="136"/>
      <c r="GX1237" s="136"/>
      <c r="GY1237" s="136"/>
      <c r="GZ1237" s="136"/>
      <c r="HA1237" s="136"/>
      <c r="HB1237" s="136"/>
      <c r="HC1237" s="136"/>
      <c r="HD1237" s="136"/>
      <c r="HE1237" s="136"/>
      <c r="HF1237" s="136"/>
      <c r="HG1237" s="136"/>
      <c r="HH1237" s="136"/>
      <c r="HI1237" s="136"/>
      <c r="HJ1237" s="136"/>
      <c r="HK1237" s="136"/>
      <c r="HL1237" s="136"/>
      <c r="HM1237" s="136"/>
      <c r="HN1237" s="136"/>
      <c r="HO1237" s="136"/>
      <c r="HP1237" s="136"/>
      <c r="HQ1237" s="136"/>
      <c r="HR1237" s="136"/>
      <c r="HS1237" s="136"/>
      <c r="HT1237" s="136"/>
      <c r="HU1237" s="136"/>
      <c r="HV1237" s="136"/>
      <c r="HW1237" s="136"/>
      <c r="HX1237" s="136"/>
      <c r="HY1237" s="136"/>
      <c r="HZ1237" s="136"/>
      <c r="IA1237" s="136"/>
      <c r="IB1237" s="136"/>
      <c r="IC1237" s="136"/>
      <c r="ID1237" s="136"/>
      <c r="IE1237" s="136"/>
      <c r="IF1237" s="136"/>
      <c r="IG1237" s="136"/>
    </row>
    <row r="1238" spans="1:241" ht="15" customHeight="1" x14ac:dyDescent="0.25">
      <c r="A1238" s="197" t="s">
        <v>582</v>
      </c>
      <c r="B1238" s="217">
        <v>7254240</v>
      </c>
      <c r="C1238" s="217">
        <v>3972619</v>
      </c>
      <c r="D1238" s="217">
        <v>1674490</v>
      </c>
      <c r="E1238" s="217">
        <v>1019870</v>
      </c>
      <c r="F1238" s="217">
        <v>1858063</v>
      </c>
      <c r="G1238" s="217">
        <v>369576</v>
      </c>
      <c r="H1238" s="244">
        <v>16148858</v>
      </c>
      <c r="I1238" s="136"/>
      <c r="J1238" s="197" t="s">
        <v>768</v>
      </c>
      <c r="K1238" s="217">
        <v>7138029</v>
      </c>
      <c r="L1238" s="217">
        <v>2807338</v>
      </c>
      <c r="M1238" s="217">
        <v>741058</v>
      </c>
      <c r="N1238" s="217">
        <v>1541226</v>
      </c>
      <c r="O1238" s="217">
        <v>2125610</v>
      </c>
      <c r="P1238" s="217">
        <v>362223</v>
      </c>
      <c r="Q1238" s="244">
        <v>14715484</v>
      </c>
      <c r="R1238" s="136"/>
      <c r="S1238" s="136"/>
      <c r="T1238" s="136"/>
      <c r="U1238" s="136"/>
      <c r="V1238" s="136"/>
      <c r="W1238" s="136"/>
      <c r="X1238" s="136"/>
      <c r="Y1238" s="136"/>
      <c r="Z1238" s="136"/>
      <c r="AA1238" s="136"/>
      <c r="AB1238" s="136"/>
      <c r="AC1238" s="136"/>
      <c r="AD1238" s="136"/>
      <c r="AE1238" s="136"/>
      <c r="AF1238" s="136"/>
      <c r="AG1238" s="136"/>
      <c r="AH1238" s="136"/>
      <c r="AI1238" s="136"/>
      <c r="AJ1238" s="136"/>
      <c r="AK1238" s="136"/>
      <c r="AL1238" s="136"/>
      <c r="AM1238" s="136"/>
      <c r="AN1238" s="136"/>
      <c r="AO1238" s="136"/>
      <c r="AP1238" s="136"/>
      <c r="AQ1238" s="136"/>
      <c r="AR1238" s="136"/>
      <c r="AS1238" s="136"/>
      <c r="AT1238" s="136"/>
      <c r="AU1238" s="136"/>
      <c r="AV1238" s="136"/>
      <c r="AW1238" s="136"/>
      <c r="AX1238" s="136"/>
      <c r="AY1238" s="136"/>
      <c r="AZ1238" s="136"/>
      <c r="BA1238" s="136"/>
      <c r="BB1238" s="136"/>
      <c r="BC1238" s="136"/>
      <c r="BD1238" s="136"/>
      <c r="BE1238" s="136"/>
      <c r="BF1238" s="136"/>
      <c r="BG1238" s="136"/>
      <c r="BH1238" s="136"/>
      <c r="BI1238" s="136"/>
      <c r="BJ1238" s="136"/>
      <c r="BK1238" s="136"/>
      <c r="BL1238" s="136"/>
      <c r="BM1238" s="136"/>
      <c r="BN1238" s="136"/>
      <c r="BO1238" s="136"/>
      <c r="BP1238" s="136"/>
      <c r="BQ1238" s="136"/>
      <c r="BR1238" s="136"/>
      <c r="BS1238" s="136"/>
      <c r="BT1238" s="136"/>
      <c r="BU1238" s="136"/>
      <c r="BV1238" s="136"/>
      <c r="BW1238" s="136"/>
      <c r="BX1238" s="136"/>
      <c r="BY1238" s="136"/>
      <c r="BZ1238" s="136"/>
      <c r="CA1238" s="136"/>
      <c r="CB1238" s="136"/>
      <c r="CC1238" s="136"/>
      <c r="CD1238" s="136"/>
      <c r="CE1238" s="136"/>
      <c r="CF1238" s="136"/>
      <c r="CG1238" s="136"/>
      <c r="CH1238" s="136"/>
      <c r="CI1238" s="136"/>
      <c r="CJ1238" s="136"/>
      <c r="CK1238" s="136"/>
      <c r="CL1238" s="136"/>
      <c r="CM1238" s="136"/>
      <c r="CN1238" s="136"/>
      <c r="CO1238" s="136"/>
      <c r="CP1238" s="136"/>
      <c r="CQ1238" s="136"/>
      <c r="CR1238" s="136"/>
      <c r="CS1238" s="136"/>
      <c r="CT1238" s="136"/>
      <c r="CU1238" s="136"/>
      <c r="CV1238" s="136"/>
      <c r="CW1238" s="136"/>
      <c r="CX1238" s="136"/>
      <c r="CY1238" s="136"/>
      <c r="CZ1238" s="136"/>
      <c r="DA1238" s="136"/>
      <c r="DB1238" s="136"/>
      <c r="DC1238" s="136"/>
      <c r="DD1238" s="136"/>
      <c r="DE1238" s="136"/>
      <c r="DF1238" s="136"/>
      <c r="DG1238" s="136"/>
      <c r="DH1238" s="136"/>
      <c r="DI1238" s="136"/>
      <c r="DJ1238" s="136"/>
      <c r="DK1238" s="136"/>
      <c r="DL1238" s="136"/>
      <c r="DM1238" s="136"/>
      <c r="DN1238" s="136"/>
      <c r="DO1238" s="136"/>
      <c r="DP1238" s="136"/>
      <c r="DQ1238" s="136"/>
      <c r="DR1238" s="136"/>
      <c r="DS1238" s="136"/>
      <c r="DT1238" s="136"/>
      <c r="DU1238" s="136"/>
      <c r="DV1238" s="136"/>
      <c r="DW1238" s="136"/>
      <c r="DX1238" s="136"/>
      <c r="DY1238" s="136"/>
      <c r="DZ1238" s="136"/>
      <c r="EA1238" s="136"/>
      <c r="EB1238" s="136"/>
      <c r="EC1238" s="136"/>
      <c r="ED1238" s="136"/>
      <c r="EE1238" s="136"/>
      <c r="EF1238" s="136"/>
      <c r="EG1238" s="136"/>
      <c r="EH1238" s="136"/>
      <c r="EI1238" s="136"/>
      <c r="EJ1238" s="136"/>
      <c r="EK1238" s="136"/>
      <c r="EL1238" s="136"/>
      <c r="EM1238" s="136"/>
      <c r="EN1238" s="136"/>
      <c r="EO1238" s="136"/>
      <c r="EP1238" s="136"/>
      <c r="EQ1238" s="136"/>
      <c r="ER1238" s="136"/>
      <c r="ES1238" s="136"/>
      <c r="ET1238" s="136"/>
      <c r="EU1238" s="136"/>
      <c r="EV1238" s="136"/>
      <c r="EW1238" s="136"/>
      <c r="EX1238" s="136"/>
      <c r="EY1238" s="136"/>
      <c r="EZ1238" s="136"/>
      <c r="FA1238" s="136"/>
      <c r="FB1238" s="136"/>
      <c r="FC1238" s="136"/>
      <c r="FD1238" s="136"/>
      <c r="FE1238" s="136"/>
      <c r="FF1238" s="136"/>
      <c r="FG1238" s="136"/>
      <c r="FH1238" s="136"/>
      <c r="FI1238" s="136"/>
      <c r="FJ1238" s="136"/>
      <c r="FK1238" s="136"/>
      <c r="FL1238" s="136"/>
      <c r="FM1238" s="136"/>
      <c r="FN1238" s="136"/>
      <c r="FO1238" s="136"/>
      <c r="FP1238" s="136"/>
      <c r="FQ1238" s="136"/>
      <c r="FR1238" s="136"/>
      <c r="FS1238" s="136"/>
      <c r="FT1238" s="136"/>
      <c r="FU1238" s="136"/>
      <c r="FV1238" s="136"/>
      <c r="FW1238" s="136"/>
      <c r="FX1238" s="136"/>
      <c r="FY1238" s="136"/>
      <c r="FZ1238" s="136"/>
      <c r="GA1238" s="136"/>
      <c r="GB1238" s="136"/>
      <c r="GC1238" s="136"/>
      <c r="GD1238" s="136"/>
      <c r="GE1238" s="136"/>
      <c r="GF1238" s="136"/>
      <c r="GG1238" s="136"/>
      <c r="GH1238" s="136"/>
      <c r="GI1238" s="136"/>
      <c r="GJ1238" s="136"/>
      <c r="GK1238" s="136"/>
      <c r="GL1238" s="136"/>
      <c r="GM1238" s="136"/>
      <c r="GN1238" s="136"/>
      <c r="GO1238" s="136"/>
      <c r="GP1238" s="136"/>
      <c r="GQ1238" s="136"/>
      <c r="GR1238" s="136"/>
      <c r="GS1238" s="136"/>
      <c r="GT1238" s="136"/>
      <c r="GU1238" s="136"/>
      <c r="GV1238" s="136"/>
      <c r="GW1238" s="136"/>
      <c r="GX1238" s="136"/>
      <c r="GY1238" s="136"/>
      <c r="GZ1238" s="136"/>
      <c r="HA1238" s="136"/>
      <c r="HB1238" s="136"/>
      <c r="HC1238" s="136"/>
      <c r="HD1238" s="136"/>
      <c r="HE1238" s="136"/>
      <c r="HF1238" s="136"/>
      <c r="HG1238" s="136"/>
      <c r="HH1238" s="136"/>
      <c r="HI1238" s="136"/>
      <c r="HJ1238" s="136"/>
      <c r="HK1238" s="136"/>
      <c r="HL1238" s="136"/>
      <c r="HM1238" s="136"/>
      <c r="HN1238" s="136"/>
      <c r="HO1238" s="136"/>
      <c r="HP1238" s="136"/>
      <c r="HQ1238" s="136"/>
      <c r="HR1238" s="136"/>
      <c r="HS1238" s="136"/>
      <c r="HT1238" s="136"/>
      <c r="HU1238" s="136"/>
      <c r="HV1238" s="136"/>
      <c r="HW1238" s="136"/>
      <c r="HX1238" s="136"/>
      <c r="HY1238" s="136"/>
      <c r="HZ1238" s="136"/>
      <c r="IA1238" s="136"/>
      <c r="IB1238" s="136"/>
      <c r="IC1238" s="136"/>
      <c r="ID1238" s="136"/>
      <c r="IE1238" s="136"/>
      <c r="IF1238" s="136"/>
      <c r="IG1238" s="136"/>
    </row>
    <row r="1239" spans="1:241" ht="15" customHeight="1" x14ac:dyDescent="0.25">
      <c r="A1239" s="197" t="s">
        <v>583</v>
      </c>
      <c r="B1239" s="217">
        <v>5456972</v>
      </c>
      <c r="C1239" s="217">
        <v>4917908</v>
      </c>
      <c r="D1239" s="217">
        <v>2016574</v>
      </c>
      <c r="E1239" s="217">
        <v>959286</v>
      </c>
      <c r="F1239" s="217">
        <v>2108634</v>
      </c>
      <c r="G1239" s="217">
        <v>273387</v>
      </c>
      <c r="H1239" s="244">
        <v>15732761</v>
      </c>
      <c r="I1239" s="136"/>
      <c r="J1239" s="197" t="s">
        <v>295</v>
      </c>
      <c r="K1239" s="217">
        <v>5673133</v>
      </c>
      <c r="L1239" s="217">
        <v>2054054</v>
      </c>
      <c r="M1239" s="217">
        <v>616967</v>
      </c>
      <c r="N1239" s="217">
        <v>2489073</v>
      </c>
      <c r="O1239" s="217">
        <v>1956589</v>
      </c>
      <c r="P1239" s="217">
        <v>416344</v>
      </c>
      <c r="Q1239" s="244">
        <v>13206160</v>
      </c>
      <c r="R1239" s="136"/>
      <c r="S1239" s="136"/>
      <c r="T1239" s="136"/>
      <c r="U1239" s="136"/>
      <c r="V1239" s="136"/>
      <c r="W1239" s="136"/>
      <c r="X1239" s="136"/>
      <c r="Y1239" s="136"/>
      <c r="Z1239" s="136"/>
      <c r="AA1239" s="136"/>
      <c r="AB1239" s="136"/>
      <c r="AC1239" s="136"/>
      <c r="AD1239" s="136"/>
      <c r="AE1239" s="136"/>
      <c r="AF1239" s="136"/>
      <c r="AG1239" s="136"/>
      <c r="AH1239" s="136"/>
      <c r="AI1239" s="136"/>
      <c r="AJ1239" s="136"/>
      <c r="AK1239" s="136"/>
      <c r="AL1239" s="136"/>
      <c r="AM1239" s="136"/>
      <c r="AN1239" s="136"/>
      <c r="AO1239" s="136"/>
      <c r="AP1239" s="136"/>
      <c r="AQ1239" s="136"/>
      <c r="AR1239" s="136"/>
      <c r="AS1239" s="136"/>
      <c r="AT1239" s="136"/>
      <c r="AU1239" s="136"/>
      <c r="AV1239" s="136"/>
      <c r="AW1239" s="136"/>
      <c r="AX1239" s="136"/>
      <c r="AY1239" s="136"/>
      <c r="AZ1239" s="136"/>
      <c r="BA1239" s="136"/>
      <c r="BB1239" s="136"/>
      <c r="BC1239" s="136"/>
      <c r="BD1239" s="136"/>
      <c r="BE1239" s="136"/>
      <c r="BF1239" s="136"/>
      <c r="BG1239" s="136"/>
      <c r="BH1239" s="136"/>
      <c r="BI1239" s="136"/>
      <c r="BJ1239" s="136"/>
      <c r="BK1239" s="136"/>
      <c r="BL1239" s="136"/>
      <c r="BM1239" s="136"/>
      <c r="BN1239" s="136"/>
      <c r="BO1239" s="136"/>
      <c r="BP1239" s="136"/>
      <c r="BQ1239" s="136"/>
      <c r="BR1239" s="136"/>
      <c r="BS1239" s="136"/>
      <c r="BT1239" s="136"/>
      <c r="BU1239" s="136"/>
      <c r="BV1239" s="136"/>
      <c r="BW1239" s="136"/>
      <c r="BX1239" s="136"/>
      <c r="BY1239" s="136"/>
      <c r="BZ1239" s="136"/>
      <c r="CA1239" s="136"/>
      <c r="CB1239" s="136"/>
      <c r="CC1239" s="136"/>
      <c r="CD1239" s="136"/>
      <c r="CE1239" s="136"/>
      <c r="CF1239" s="136"/>
      <c r="CG1239" s="136"/>
      <c r="CH1239" s="136"/>
      <c r="CI1239" s="136"/>
      <c r="CJ1239" s="136"/>
      <c r="CK1239" s="136"/>
      <c r="CL1239" s="136"/>
      <c r="CM1239" s="136"/>
      <c r="CN1239" s="136"/>
      <c r="CO1239" s="136"/>
      <c r="CP1239" s="136"/>
      <c r="CQ1239" s="136"/>
      <c r="CR1239" s="136"/>
      <c r="CS1239" s="136"/>
      <c r="CT1239" s="136"/>
      <c r="CU1239" s="136"/>
      <c r="CV1239" s="136"/>
      <c r="CW1239" s="136"/>
      <c r="CX1239" s="136"/>
      <c r="CY1239" s="136"/>
      <c r="CZ1239" s="136"/>
      <c r="DA1239" s="136"/>
      <c r="DB1239" s="136"/>
      <c r="DC1239" s="136"/>
      <c r="DD1239" s="136"/>
      <c r="DE1239" s="136"/>
      <c r="DF1239" s="136"/>
      <c r="DG1239" s="136"/>
      <c r="DH1239" s="136"/>
      <c r="DI1239" s="136"/>
      <c r="DJ1239" s="136"/>
      <c r="DK1239" s="136"/>
      <c r="DL1239" s="136"/>
      <c r="DM1239" s="136"/>
      <c r="DN1239" s="136"/>
      <c r="DO1239" s="136"/>
      <c r="DP1239" s="136"/>
      <c r="DQ1239" s="136"/>
      <c r="DR1239" s="136"/>
      <c r="DS1239" s="136"/>
      <c r="DT1239" s="136"/>
      <c r="DU1239" s="136"/>
      <c r="DV1239" s="136"/>
      <c r="DW1239" s="136"/>
      <c r="DX1239" s="136"/>
      <c r="DY1239" s="136"/>
      <c r="DZ1239" s="136"/>
      <c r="EA1239" s="136"/>
      <c r="EB1239" s="136"/>
      <c r="EC1239" s="136"/>
      <c r="ED1239" s="136"/>
      <c r="EE1239" s="136"/>
      <c r="EF1239" s="136"/>
      <c r="EG1239" s="136"/>
      <c r="EH1239" s="136"/>
      <c r="EI1239" s="136"/>
      <c r="EJ1239" s="136"/>
      <c r="EK1239" s="136"/>
      <c r="EL1239" s="136"/>
      <c r="EM1239" s="136"/>
      <c r="EN1239" s="136"/>
      <c r="EO1239" s="136"/>
      <c r="EP1239" s="136"/>
      <c r="EQ1239" s="136"/>
      <c r="ER1239" s="136"/>
      <c r="ES1239" s="136"/>
      <c r="ET1239" s="136"/>
      <c r="EU1239" s="136"/>
      <c r="EV1239" s="136"/>
      <c r="EW1239" s="136"/>
      <c r="EX1239" s="136"/>
      <c r="EY1239" s="136"/>
      <c r="EZ1239" s="136"/>
      <c r="FA1239" s="136"/>
      <c r="FB1239" s="136"/>
      <c r="FC1239" s="136"/>
      <c r="FD1239" s="136"/>
      <c r="FE1239" s="136"/>
      <c r="FF1239" s="136"/>
      <c r="FG1239" s="136"/>
      <c r="FH1239" s="136"/>
      <c r="FI1239" s="136"/>
      <c r="FJ1239" s="136"/>
      <c r="FK1239" s="136"/>
      <c r="FL1239" s="136"/>
      <c r="FM1239" s="136"/>
      <c r="FN1239" s="136"/>
      <c r="FO1239" s="136"/>
      <c r="FP1239" s="136"/>
      <c r="FQ1239" s="136"/>
      <c r="FR1239" s="136"/>
      <c r="FS1239" s="136"/>
      <c r="FT1239" s="136"/>
      <c r="FU1239" s="136"/>
      <c r="FV1239" s="136"/>
      <c r="FW1239" s="136"/>
      <c r="FX1239" s="136"/>
      <c r="FY1239" s="136"/>
      <c r="FZ1239" s="136"/>
      <c r="GA1239" s="136"/>
      <c r="GB1239" s="136"/>
      <c r="GC1239" s="136"/>
      <c r="GD1239" s="136"/>
      <c r="GE1239" s="136"/>
      <c r="GF1239" s="136"/>
      <c r="GG1239" s="136"/>
      <c r="GH1239" s="136"/>
      <c r="GI1239" s="136"/>
      <c r="GJ1239" s="136"/>
      <c r="GK1239" s="136"/>
      <c r="GL1239" s="136"/>
      <c r="GM1239" s="136"/>
      <c r="GN1239" s="136"/>
      <c r="GO1239" s="136"/>
      <c r="GP1239" s="136"/>
      <c r="GQ1239" s="136"/>
      <c r="GR1239" s="136"/>
      <c r="GS1239" s="136"/>
      <c r="GT1239" s="136"/>
      <c r="GU1239" s="136"/>
      <c r="GV1239" s="136"/>
      <c r="GW1239" s="136"/>
      <c r="GX1239" s="136"/>
      <c r="GY1239" s="136"/>
      <c r="GZ1239" s="136"/>
      <c r="HA1239" s="136"/>
      <c r="HB1239" s="136"/>
      <c r="HC1239" s="136"/>
      <c r="HD1239" s="136"/>
      <c r="HE1239" s="136"/>
      <c r="HF1239" s="136"/>
      <c r="HG1239" s="136"/>
      <c r="HH1239" s="136"/>
      <c r="HI1239" s="136"/>
      <c r="HJ1239" s="136"/>
      <c r="HK1239" s="136"/>
      <c r="HL1239" s="136"/>
      <c r="HM1239" s="136"/>
      <c r="HN1239" s="136"/>
      <c r="HO1239" s="136"/>
      <c r="HP1239" s="136"/>
      <c r="HQ1239" s="136"/>
      <c r="HR1239" s="136"/>
      <c r="HS1239" s="136"/>
      <c r="HT1239" s="136"/>
      <c r="HU1239" s="136"/>
      <c r="HV1239" s="136"/>
      <c r="HW1239" s="136"/>
      <c r="HX1239" s="136"/>
      <c r="HY1239" s="136"/>
      <c r="HZ1239" s="136"/>
      <c r="IA1239" s="136"/>
      <c r="IB1239" s="136"/>
      <c r="IC1239" s="136"/>
      <c r="ID1239" s="136"/>
      <c r="IE1239" s="136"/>
      <c r="IF1239" s="136"/>
      <c r="IG1239" s="136"/>
    </row>
    <row r="1240" spans="1:241" ht="15" customHeight="1" x14ac:dyDescent="0.25">
      <c r="A1240" s="197" t="s">
        <v>740</v>
      </c>
      <c r="B1240" s="217">
        <v>4924796</v>
      </c>
      <c r="C1240" s="217">
        <v>3815655</v>
      </c>
      <c r="D1240" s="217">
        <v>1053117</v>
      </c>
      <c r="E1240" s="217">
        <v>1641139</v>
      </c>
      <c r="F1240" s="217">
        <v>1682836</v>
      </c>
      <c r="G1240" s="217">
        <v>285300</v>
      </c>
      <c r="H1240" s="244">
        <v>13402843</v>
      </c>
      <c r="I1240" s="136"/>
      <c r="J1240" s="197" t="s">
        <v>294</v>
      </c>
      <c r="K1240" s="217">
        <v>1176382</v>
      </c>
      <c r="L1240" s="217">
        <v>1834416</v>
      </c>
      <c r="M1240" s="217">
        <v>570681</v>
      </c>
      <c r="N1240" s="217">
        <v>1606178</v>
      </c>
      <c r="O1240" s="217">
        <v>2413772</v>
      </c>
      <c r="P1240" s="217">
        <v>439093</v>
      </c>
      <c r="Q1240" s="244">
        <v>8040522</v>
      </c>
      <c r="R1240" s="136"/>
      <c r="S1240" s="136"/>
      <c r="T1240" s="136"/>
      <c r="U1240" s="136"/>
      <c r="V1240" s="136"/>
      <c r="W1240" s="136"/>
      <c r="X1240" s="136"/>
      <c r="Y1240" s="136"/>
      <c r="Z1240" s="136"/>
      <c r="AA1240" s="136"/>
      <c r="AB1240" s="136"/>
      <c r="AC1240" s="136"/>
      <c r="AD1240" s="136"/>
      <c r="AE1240" s="136"/>
      <c r="AF1240" s="136"/>
      <c r="AG1240" s="136"/>
      <c r="AH1240" s="136"/>
      <c r="AI1240" s="136"/>
      <c r="AJ1240" s="136"/>
      <c r="AK1240" s="136"/>
      <c r="AL1240" s="136"/>
      <c r="AM1240" s="136"/>
      <c r="AN1240" s="136"/>
      <c r="AO1240" s="136"/>
      <c r="AP1240" s="136"/>
      <c r="AQ1240" s="136"/>
      <c r="AR1240" s="136"/>
      <c r="AS1240" s="136"/>
      <c r="AT1240" s="136"/>
      <c r="AU1240" s="136"/>
      <c r="AV1240" s="136"/>
      <c r="AW1240" s="136"/>
      <c r="AX1240" s="136"/>
      <c r="AY1240" s="136"/>
      <c r="AZ1240" s="136"/>
      <c r="BA1240" s="136"/>
      <c r="BB1240" s="136"/>
      <c r="BC1240" s="136"/>
      <c r="BD1240" s="136"/>
      <c r="BE1240" s="136"/>
      <c r="BF1240" s="136"/>
      <c r="BG1240" s="136"/>
      <c r="BH1240" s="136"/>
      <c r="BI1240" s="136"/>
      <c r="BJ1240" s="136"/>
      <c r="BK1240" s="136"/>
      <c r="BL1240" s="136"/>
      <c r="BM1240" s="136"/>
      <c r="BN1240" s="136"/>
      <c r="BO1240" s="136"/>
      <c r="BP1240" s="136"/>
      <c r="BQ1240" s="136"/>
      <c r="BR1240" s="136"/>
      <c r="BS1240" s="136"/>
      <c r="BT1240" s="136"/>
      <c r="BU1240" s="136"/>
      <c r="BV1240" s="136"/>
      <c r="BW1240" s="136"/>
      <c r="BX1240" s="136"/>
      <c r="BY1240" s="136"/>
      <c r="BZ1240" s="136"/>
      <c r="CA1240" s="136"/>
      <c r="CB1240" s="136"/>
      <c r="CC1240" s="136"/>
      <c r="CD1240" s="136"/>
      <c r="CE1240" s="136"/>
      <c r="CF1240" s="136"/>
      <c r="CG1240" s="136"/>
      <c r="CH1240" s="136"/>
      <c r="CI1240" s="136"/>
      <c r="CJ1240" s="136"/>
      <c r="CK1240" s="136"/>
      <c r="CL1240" s="136"/>
      <c r="CM1240" s="136"/>
      <c r="CN1240" s="136"/>
      <c r="CO1240" s="136"/>
      <c r="CP1240" s="136"/>
      <c r="CQ1240" s="136"/>
      <c r="CR1240" s="136"/>
      <c r="CS1240" s="136"/>
      <c r="CT1240" s="136"/>
      <c r="CU1240" s="136"/>
      <c r="CV1240" s="136"/>
      <c r="CW1240" s="136"/>
      <c r="CX1240" s="136"/>
      <c r="CY1240" s="136"/>
      <c r="CZ1240" s="136"/>
      <c r="DA1240" s="136"/>
      <c r="DB1240" s="136"/>
      <c r="DC1240" s="136"/>
      <c r="DD1240" s="136"/>
      <c r="DE1240" s="136"/>
      <c r="DF1240" s="136"/>
      <c r="DG1240" s="136"/>
      <c r="DH1240" s="136"/>
      <c r="DI1240" s="136"/>
      <c r="DJ1240" s="136"/>
      <c r="DK1240" s="136"/>
      <c r="DL1240" s="136"/>
      <c r="DM1240" s="136"/>
      <c r="DN1240" s="136"/>
      <c r="DO1240" s="136"/>
      <c r="DP1240" s="136"/>
      <c r="DQ1240" s="136"/>
      <c r="DR1240" s="136"/>
      <c r="DS1240" s="136"/>
      <c r="DT1240" s="136"/>
      <c r="DU1240" s="136"/>
      <c r="DV1240" s="136"/>
      <c r="DW1240" s="136"/>
      <c r="DX1240" s="136"/>
      <c r="DY1240" s="136"/>
      <c r="DZ1240" s="136"/>
      <c r="EA1240" s="136"/>
      <c r="EB1240" s="136"/>
      <c r="EC1240" s="136"/>
      <c r="ED1240" s="136"/>
      <c r="EE1240" s="136"/>
      <c r="EF1240" s="136"/>
      <c r="EG1240" s="136"/>
      <c r="EH1240" s="136"/>
      <c r="EI1240" s="136"/>
      <c r="EJ1240" s="136"/>
      <c r="EK1240" s="136"/>
      <c r="EL1240" s="136"/>
      <c r="EM1240" s="136"/>
      <c r="EN1240" s="136"/>
      <c r="EO1240" s="136"/>
      <c r="EP1240" s="136"/>
      <c r="EQ1240" s="136"/>
      <c r="ER1240" s="136"/>
      <c r="ES1240" s="136"/>
      <c r="ET1240" s="136"/>
      <c r="EU1240" s="136"/>
      <c r="EV1240" s="136"/>
      <c r="EW1240" s="136"/>
      <c r="EX1240" s="136"/>
      <c r="EY1240" s="136"/>
      <c r="EZ1240" s="136"/>
      <c r="FA1240" s="136"/>
      <c r="FB1240" s="136"/>
      <c r="FC1240" s="136"/>
      <c r="FD1240" s="136"/>
      <c r="FE1240" s="136"/>
      <c r="FF1240" s="136"/>
      <c r="FG1240" s="136"/>
      <c r="FH1240" s="136"/>
      <c r="FI1240" s="136"/>
      <c r="FJ1240" s="136"/>
      <c r="FK1240" s="136"/>
      <c r="FL1240" s="136"/>
      <c r="FM1240" s="136"/>
      <c r="FN1240" s="136"/>
      <c r="FO1240" s="136"/>
      <c r="FP1240" s="136"/>
      <c r="FQ1240" s="136"/>
      <c r="FR1240" s="136"/>
      <c r="FS1240" s="136"/>
      <c r="FT1240" s="136"/>
      <c r="FU1240" s="136"/>
      <c r="FV1240" s="136"/>
      <c r="FW1240" s="136"/>
      <c r="FX1240" s="136"/>
      <c r="FY1240" s="136"/>
      <c r="FZ1240" s="136"/>
      <c r="GA1240" s="136"/>
      <c r="GB1240" s="136"/>
      <c r="GC1240" s="136"/>
      <c r="GD1240" s="136"/>
      <c r="GE1240" s="136"/>
      <c r="GF1240" s="136"/>
      <c r="GG1240" s="136"/>
      <c r="GH1240" s="136"/>
      <c r="GI1240" s="136"/>
      <c r="GJ1240" s="136"/>
      <c r="GK1240" s="136"/>
      <c r="GL1240" s="136"/>
      <c r="GM1240" s="136"/>
      <c r="GN1240" s="136"/>
      <c r="GO1240" s="136"/>
      <c r="GP1240" s="136"/>
      <c r="GQ1240" s="136"/>
      <c r="GR1240" s="136"/>
      <c r="GS1240" s="136"/>
      <c r="GT1240" s="136"/>
      <c r="GU1240" s="136"/>
      <c r="GV1240" s="136"/>
      <c r="GW1240" s="136"/>
      <c r="GX1240" s="136"/>
      <c r="GY1240" s="136"/>
      <c r="GZ1240" s="136"/>
      <c r="HA1240" s="136"/>
      <c r="HB1240" s="136"/>
      <c r="HC1240" s="136"/>
      <c r="HD1240" s="136"/>
      <c r="HE1240" s="136"/>
      <c r="HF1240" s="136"/>
      <c r="HG1240" s="136"/>
      <c r="HH1240" s="136"/>
      <c r="HI1240" s="136"/>
      <c r="HJ1240" s="136"/>
      <c r="HK1240" s="136"/>
      <c r="HL1240" s="136"/>
      <c r="HM1240" s="136"/>
      <c r="HN1240" s="136"/>
      <c r="HO1240" s="136"/>
      <c r="HP1240" s="136"/>
      <c r="HQ1240" s="136"/>
      <c r="HR1240" s="136"/>
      <c r="HS1240" s="136"/>
      <c r="HT1240" s="136"/>
      <c r="HU1240" s="136"/>
      <c r="HV1240" s="136"/>
      <c r="HW1240" s="136"/>
      <c r="HX1240" s="136"/>
      <c r="HY1240" s="136"/>
      <c r="HZ1240" s="136"/>
      <c r="IA1240" s="136"/>
      <c r="IB1240" s="136"/>
      <c r="IC1240" s="136"/>
      <c r="ID1240" s="136"/>
      <c r="IE1240" s="136"/>
      <c r="IF1240" s="136"/>
      <c r="IG1240" s="136"/>
    </row>
    <row r="1241" spans="1:241" ht="15" customHeight="1" x14ac:dyDescent="0.25">
      <c r="A1241" s="197" t="s">
        <v>585</v>
      </c>
      <c r="B1241" s="217">
        <v>4415362</v>
      </c>
      <c r="C1241" s="217">
        <v>3508047</v>
      </c>
      <c r="D1241" s="217">
        <v>583517</v>
      </c>
      <c r="E1241" s="217">
        <v>1072749</v>
      </c>
      <c r="F1241" s="217">
        <v>1710674</v>
      </c>
      <c r="G1241" s="217">
        <v>193029</v>
      </c>
      <c r="H1241" s="244">
        <v>11483378</v>
      </c>
      <c r="I1241" s="136"/>
      <c r="J1241" s="197" t="s">
        <v>293</v>
      </c>
      <c r="K1241" s="217">
        <v>5257965</v>
      </c>
      <c r="L1241" s="217">
        <v>3040901</v>
      </c>
      <c r="M1241" s="217">
        <v>872440</v>
      </c>
      <c r="N1241" s="217">
        <v>1556946</v>
      </c>
      <c r="O1241" s="217">
        <v>2414709</v>
      </c>
      <c r="P1241" s="217">
        <v>543572</v>
      </c>
      <c r="Q1241" s="244">
        <v>13686533</v>
      </c>
      <c r="R1241" s="136"/>
      <c r="S1241" s="136"/>
      <c r="T1241" s="136"/>
      <c r="U1241" s="136"/>
      <c r="V1241" s="136"/>
      <c r="W1241" s="136"/>
      <c r="X1241" s="136"/>
      <c r="Y1241" s="136"/>
      <c r="Z1241" s="136"/>
      <c r="AA1241" s="136"/>
      <c r="AB1241" s="136"/>
      <c r="AC1241" s="136"/>
      <c r="AD1241" s="136"/>
      <c r="AE1241" s="136"/>
      <c r="AF1241" s="136"/>
      <c r="AG1241" s="136"/>
      <c r="AH1241" s="136"/>
      <c r="AI1241" s="136"/>
      <c r="AJ1241" s="136"/>
      <c r="AK1241" s="136"/>
      <c r="AL1241" s="136"/>
      <c r="AM1241" s="136"/>
      <c r="AN1241" s="136"/>
      <c r="AO1241" s="136"/>
      <c r="AP1241" s="136"/>
      <c r="AQ1241" s="136"/>
      <c r="AR1241" s="136"/>
      <c r="AS1241" s="136"/>
      <c r="AT1241" s="136"/>
      <c r="AU1241" s="136"/>
      <c r="AV1241" s="136"/>
      <c r="AW1241" s="136"/>
      <c r="AX1241" s="136"/>
      <c r="AY1241" s="136"/>
      <c r="AZ1241" s="136"/>
      <c r="BA1241" s="136"/>
      <c r="BB1241" s="136"/>
      <c r="BC1241" s="136"/>
      <c r="BD1241" s="136"/>
      <c r="BE1241" s="136"/>
      <c r="BF1241" s="136"/>
      <c r="BG1241" s="136"/>
      <c r="BH1241" s="136"/>
      <c r="BI1241" s="136"/>
      <c r="BJ1241" s="136"/>
      <c r="BK1241" s="136"/>
      <c r="BL1241" s="136"/>
      <c r="BM1241" s="136"/>
      <c r="BN1241" s="136"/>
      <c r="BO1241" s="136"/>
      <c r="BP1241" s="136"/>
      <c r="BQ1241" s="136"/>
      <c r="BR1241" s="136"/>
      <c r="BS1241" s="136"/>
      <c r="BT1241" s="136"/>
      <c r="BU1241" s="136"/>
      <c r="BV1241" s="136"/>
      <c r="BW1241" s="136"/>
      <c r="BX1241" s="136"/>
      <c r="BY1241" s="136"/>
      <c r="BZ1241" s="136"/>
      <c r="CA1241" s="136"/>
      <c r="CB1241" s="136"/>
      <c r="CC1241" s="136"/>
      <c r="CD1241" s="136"/>
      <c r="CE1241" s="136"/>
      <c r="CF1241" s="136"/>
      <c r="CG1241" s="136"/>
      <c r="CH1241" s="136"/>
      <c r="CI1241" s="136"/>
      <c r="CJ1241" s="136"/>
      <c r="CK1241" s="136"/>
      <c r="CL1241" s="136"/>
      <c r="CM1241" s="136"/>
      <c r="CN1241" s="136"/>
      <c r="CO1241" s="136"/>
      <c r="CP1241" s="136"/>
      <c r="CQ1241" s="136"/>
      <c r="CR1241" s="136"/>
      <c r="CS1241" s="136"/>
      <c r="CT1241" s="136"/>
      <c r="CU1241" s="136"/>
      <c r="CV1241" s="136"/>
      <c r="CW1241" s="136"/>
      <c r="CX1241" s="136"/>
      <c r="CY1241" s="136"/>
      <c r="CZ1241" s="136"/>
      <c r="DA1241" s="136"/>
      <c r="DB1241" s="136"/>
      <c r="DC1241" s="136"/>
      <c r="DD1241" s="136"/>
      <c r="DE1241" s="136"/>
      <c r="DF1241" s="136"/>
      <c r="DG1241" s="136"/>
      <c r="DH1241" s="136"/>
      <c r="DI1241" s="136"/>
      <c r="DJ1241" s="136"/>
      <c r="DK1241" s="136"/>
      <c r="DL1241" s="136"/>
      <c r="DM1241" s="136"/>
      <c r="DN1241" s="136"/>
      <c r="DO1241" s="136"/>
      <c r="DP1241" s="136"/>
      <c r="DQ1241" s="136"/>
      <c r="DR1241" s="136"/>
      <c r="DS1241" s="136"/>
      <c r="DT1241" s="136"/>
      <c r="DU1241" s="136"/>
      <c r="DV1241" s="136"/>
      <c r="DW1241" s="136"/>
      <c r="DX1241" s="136"/>
      <c r="DY1241" s="136"/>
      <c r="DZ1241" s="136"/>
      <c r="EA1241" s="136"/>
      <c r="EB1241" s="136"/>
      <c r="EC1241" s="136"/>
      <c r="ED1241" s="136"/>
      <c r="EE1241" s="136"/>
      <c r="EF1241" s="136"/>
      <c r="EG1241" s="136"/>
      <c r="EH1241" s="136"/>
      <c r="EI1241" s="136"/>
      <c r="EJ1241" s="136"/>
      <c r="EK1241" s="136"/>
      <c r="EL1241" s="136"/>
      <c r="EM1241" s="136"/>
      <c r="EN1241" s="136"/>
      <c r="EO1241" s="136"/>
      <c r="EP1241" s="136"/>
      <c r="EQ1241" s="136"/>
      <c r="ER1241" s="136"/>
      <c r="ES1241" s="136"/>
      <c r="ET1241" s="136"/>
      <c r="EU1241" s="136"/>
      <c r="EV1241" s="136"/>
      <c r="EW1241" s="136"/>
      <c r="EX1241" s="136"/>
      <c r="EY1241" s="136"/>
      <c r="EZ1241" s="136"/>
      <c r="FA1241" s="136"/>
      <c r="FB1241" s="136"/>
      <c r="FC1241" s="136"/>
      <c r="FD1241" s="136"/>
      <c r="FE1241" s="136"/>
      <c r="FF1241" s="136"/>
      <c r="FG1241" s="136"/>
      <c r="FH1241" s="136"/>
      <c r="FI1241" s="136"/>
      <c r="FJ1241" s="136"/>
      <c r="FK1241" s="136"/>
      <c r="FL1241" s="136"/>
      <c r="FM1241" s="136"/>
      <c r="FN1241" s="136"/>
      <c r="FO1241" s="136"/>
      <c r="FP1241" s="136"/>
      <c r="FQ1241" s="136"/>
      <c r="FR1241" s="136"/>
      <c r="FS1241" s="136"/>
      <c r="FT1241" s="136"/>
      <c r="FU1241" s="136"/>
      <c r="FV1241" s="136"/>
      <c r="FW1241" s="136"/>
      <c r="FX1241" s="136"/>
      <c r="FY1241" s="136"/>
      <c r="FZ1241" s="136"/>
      <c r="GA1241" s="136"/>
      <c r="GB1241" s="136"/>
      <c r="GC1241" s="136"/>
      <c r="GD1241" s="136"/>
      <c r="GE1241" s="136"/>
      <c r="GF1241" s="136"/>
      <c r="GG1241" s="136"/>
      <c r="GH1241" s="136"/>
      <c r="GI1241" s="136"/>
      <c r="GJ1241" s="136"/>
      <c r="GK1241" s="136"/>
      <c r="GL1241" s="136"/>
      <c r="GM1241" s="136"/>
      <c r="GN1241" s="136"/>
      <c r="GO1241" s="136"/>
      <c r="GP1241" s="136"/>
      <c r="GQ1241" s="136"/>
      <c r="GR1241" s="136"/>
      <c r="GS1241" s="136"/>
      <c r="GT1241" s="136"/>
      <c r="GU1241" s="136"/>
      <c r="GV1241" s="136"/>
      <c r="GW1241" s="136"/>
      <c r="GX1241" s="136"/>
      <c r="GY1241" s="136"/>
      <c r="GZ1241" s="136"/>
      <c r="HA1241" s="136"/>
      <c r="HB1241" s="136"/>
      <c r="HC1241" s="136"/>
      <c r="HD1241" s="136"/>
      <c r="HE1241" s="136"/>
      <c r="HF1241" s="136"/>
      <c r="HG1241" s="136"/>
      <c r="HH1241" s="136"/>
      <c r="HI1241" s="136"/>
      <c r="HJ1241" s="136"/>
      <c r="HK1241" s="136"/>
      <c r="HL1241" s="136"/>
      <c r="HM1241" s="136"/>
      <c r="HN1241" s="136"/>
      <c r="HO1241" s="136"/>
      <c r="HP1241" s="136"/>
      <c r="HQ1241" s="136"/>
      <c r="HR1241" s="136"/>
      <c r="HS1241" s="136"/>
      <c r="HT1241" s="136"/>
      <c r="HU1241" s="136"/>
      <c r="HV1241" s="136"/>
      <c r="HW1241" s="136"/>
      <c r="HX1241" s="136"/>
      <c r="HY1241" s="136"/>
      <c r="HZ1241" s="136"/>
      <c r="IA1241" s="136"/>
      <c r="IB1241" s="136"/>
      <c r="IC1241" s="136"/>
      <c r="ID1241" s="136"/>
      <c r="IE1241" s="136"/>
      <c r="IF1241" s="136"/>
      <c r="IG1241" s="136"/>
    </row>
    <row r="1242" spans="1:241" ht="15" customHeight="1" x14ac:dyDescent="0.25">
      <c r="A1242" s="197" t="s">
        <v>586</v>
      </c>
      <c r="B1242" s="217">
        <v>7498135</v>
      </c>
      <c r="C1242" s="217">
        <v>4440584</v>
      </c>
      <c r="D1242" s="217">
        <v>605931</v>
      </c>
      <c r="E1242" s="217">
        <v>995388</v>
      </c>
      <c r="F1242" s="217">
        <v>2082305</v>
      </c>
      <c r="G1242" s="217">
        <v>196232</v>
      </c>
      <c r="H1242" s="244">
        <v>15818575</v>
      </c>
      <c r="I1242" s="136"/>
      <c r="J1242" s="197" t="s">
        <v>292</v>
      </c>
      <c r="K1242" s="217">
        <v>5231563</v>
      </c>
      <c r="L1242" s="217">
        <v>3817251</v>
      </c>
      <c r="M1242" s="217">
        <v>713684</v>
      </c>
      <c r="N1242" s="217">
        <v>1109337</v>
      </c>
      <c r="O1242" s="217">
        <v>2306560</v>
      </c>
      <c r="P1242" s="217">
        <v>325923</v>
      </c>
      <c r="Q1242" s="244">
        <v>13504318</v>
      </c>
      <c r="R1242" s="136"/>
      <c r="S1242" s="136"/>
      <c r="T1242" s="136"/>
      <c r="U1242" s="136"/>
      <c r="V1242" s="136"/>
      <c r="W1242" s="136"/>
      <c r="X1242" s="136"/>
      <c r="Y1242" s="136"/>
      <c r="Z1242" s="136"/>
      <c r="AA1242" s="136"/>
      <c r="AB1242" s="136"/>
      <c r="AC1242" s="136"/>
      <c r="AD1242" s="136"/>
      <c r="AE1242" s="136"/>
      <c r="AF1242" s="136"/>
      <c r="AG1242" s="136"/>
      <c r="AH1242" s="136"/>
      <c r="AI1242" s="136"/>
      <c r="AJ1242" s="136"/>
      <c r="AK1242" s="136"/>
      <c r="AL1242" s="136"/>
      <c r="AM1242" s="136"/>
      <c r="AN1242" s="136"/>
      <c r="AO1242" s="136"/>
      <c r="AP1242" s="136"/>
      <c r="AQ1242" s="136"/>
      <c r="AR1242" s="136"/>
      <c r="AS1242" s="136"/>
      <c r="AT1242" s="136"/>
      <c r="AU1242" s="136"/>
      <c r="AV1242" s="136"/>
      <c r="AW1242" s="136"/>
      <c r="AX1242" s="136"/>
      <c r="AY1242" s="136"/>
      <c r="AZ1242" s="136"/>
      <c r="BA1242" s="136"/>
      <c r="BB1242" s="136"/>
      <c r="BC1242" s="136"/>
      <c r="BD1242" s="136"/>
      <c r="BE1242" s="136"/>
      <c r="BF1242" s="136"/>
      <c r="BG1242" s="136"/>
      <c r="BH1242" s="136"/>
      <c r="BI1242" s="136"/>
      <c r="BJ1242" s="136"/>
      <c r="BK1242" s="136"/>
      <c r="BL1242" s="136"/>
      <c r="BM1242" s="136"/>
      <c r="BN1242" s="136"/>
      <c r="BO1242" s="136"/>
      <c r="BP1242" s="136"/>
      <c r="BQ1242" s="136"/>
      <c r="BR1242" s="136"/>
      <c r="BS1242" s="136"/>
      <c r="BT1242" s="136"/>
      <c r="BU1242" s="136"/>
      <c r="BV1242" s="136"/>
      <c r="BW1242" s="136"/>
      <c r="BX1242" s="136"/>
      <c r="BY1242" s="136"/>
      <c r="BZ1242" s="136"/>
      <c r="CA1242" s="136"/>
      <c r="CB1242" s="136"/>
      <c r="CC1242" s="136"/>
      <c r="CD1242" s="136"/>
      <c r="CE1242" s="136"/>
      <c r="CF1242" s="136"/>
      <c r="CG1242" s="136"/>
      <c r="CH1242" s="136"/>
      <c r="CI1242" s="136"/>
      <c r="CJ1242" s="136"/>
      <c r="CK1242" s="136"/>
      <c r="CL1242" s="136"/>
      <c r="CM1242" s="136"/>
      <c r="CN1242" s="136"/>
      <c r="CO1242" s="136"/>
      <c r="CP1242" s="136"/>
      <c r="CQ1242" s="136"/>
      <c r="CR1242" s="136"/>
      <c r="CS1242" s="136"/>
      <c r="CT1242" s="136"/>
      <c r="CU1242" s="136"/>
      <c r="CV1242" s="136"/>
      <c r="CW1242" s="136"/>
      <c r="CX1242" s="136"/>
      <c r="CY1242" s="136"/>
      <c r="CZ1242" s="136"/>
      <c r="DA1242" s="136"/>
      <c r="DB1242" s="136"/>
      <c r="DC1242" s="136"/>
      <c r="DD1242" s="136"/>
      <c r="DE1242" s="136"/>
      <c r="DF1242" s="136"/>
      <c r="DG1242" s="136"/>
      <c r="DH1242" s="136"/>
      <c r="DI1242" s="136"/>
      <c r="DJ1242" s="136"/>
      <c r="DK1242" s="136"/>
      <c r="DL1242" s="136"/>
      <c r="DM1242" s="136"/>
      <c r="DN1242" s="136"/>
      <c r="DO1242" s="136"/>
      <c r="DP1242" s="136"/>
      <c r="DQ1242" s="136"/>
      <c r="DR1242" s="136"/>
      <c r="DS1242" s="136"/>
      <c r="DT1242" s="136"/>
      <c r="DU1242" s="136"/>
      <c r="DV1242" s="136"/>
      <c r="DW1242" s="136"/>
      <c r="DX1242" s="136"/>
      <c r="DY1242" s="136"/>
      <c r="DZ1242" s="136"/>
      <c r="EA1242" s="136"/>
      <c r="EB1242" s="136"/>
      <c r="EC1242" s="136"/>
      <c r="ED1242" s="136"/>
      <c r="EE1242" s="136"/>
      <c r="EF1242" s="136"/>
      <c r="EG1242" s="136"/>
      <c r="EH1242" s="136"/>
      <c r="EI1242" s="136"/>
      <c r="EJ1242" s="136"/>
      <c r="EK1242" s="136"/>
      <c r="EL1242" s="136"/>
      <c r="EM1242" s="136"/>
      <c r="EN1242" s="136"/>
      <c r="EO1242" s="136"/>
      <c r="EP1242" s="136"/>
      <c r="EQ1242" s="136"/>
      <c r="ER1242" s="136"/>
      <c r="ES1242" s="136"/>
      <c r="ET1242" s="136"/>
      <c r="EU1242" s="136"/>
      <c r="EV1242" s="136"/>
      <c r="EW1242" s="136"/>
      <c r="EX1242" s="136"/>
      <c r="EY1242" s="136"/>
      <c r="EZ1242" s="136"/>
      <c r="FA1242" s="136"/>
      <c r="FB1242" s="136"/>
      <c r="FC1242" s="136"/>
      <c r="FD1242" s="136"/>
      <c r="FE1242" s="136"/>
      <c r="FF1242" s="136"/>
      <c r="FG1242" s="136"/>
      <c r="FH1242" s="136"/>
      <c r="FI1242" s="136"/>
      <c r="FJ1242" s="136"/>
      <c r="FK1242" s="136"/>
      <c r="FL1242" s="136"/>
      <c r="FM1242" s="136"/>
      <c r="FN1242" s="136"/>
      <c r="FO1242" s="136"/>
      <c r="FP1242" s="136"/>
      <c r="FQ1242" s="136"/>
      <c r="FR1242" s="136"/>
      <c r="FS1242" s="136"/>
      <c r="FT1242" s="136"/>
      <c r="FU1242" s="136"/>
      <c r="FV1242" s="136"/>
      <c r="FW1242" s="136"/>
      <c r="FX1242" s="136"/>
      <c r="FY1242" s="136"/>
      <c r="FZ1242" s="136"/>
      <c r="GA1242" s="136"/>
      <c r="GB1242" s="136"/>
      <c r="GC1242" s="136"/>
      <c r="GD1242" s="136"/>
      <c r="GE1242" s="136"/>
      <c r="GF1242" s="136"/>
      <c r="GG1242" s="136"/>
      <c r="GH1242" s="136"/>
      <c r="GI1242" s="136"/>
      <c r="GJ1242" s="136"/>
      <c r="GK1242" s="136"/>
      <c r="GL1242" s="136"/>
      <c r="GM1242" s="136"/>
      <c r="GN1242" s="136"/>
      <c r="GO1242" s="136"/>
      <c r="GP1242" s="136"/>
      <c r="GQ1242" s="136"/>
      <c r="GR1242" s="136"/>
      <c r="GS1242" s="136"/>
      <c r="GT1242" s="136"/>
      <c r="GU1242" s="136"/>
      <c r="GV1242" s="136"/>
      <c r="GW1242" s="136"/>
      <c r="GX1242" s="136"/>
      <c r="GY1242" s="136"/>
      <c r="GZ1242" s="136"/>
      <c r="HA1242" s="136"/>
      <c r="HB1242" s="136"/>
      <c r="HC1242" s="136"/>
      <c r="HD1242" s="136"/>
      <c r="HE1242" s="136"/>
      <c r="HF1242" s="136"/>
      <c r="HG1242" s="136"/>
      <c r="HH1242" s="136"/>
      <c r="HI1242" s="136"/>
      <c r="HJ1242" s="136"/>
      <c r="HK1242" s="136"/>
      <c r="HL1242" s="136"/>
      <c r="HM1242" s="136"/>
      <c r="HN1242" s="136"/>
      <c r="HO1242" s="136"/>
      <c r="HP1242" s="136"/>
      <c r="HQ1242" s="136"/>
      <c r="HR1242" s="136"/>
      <c r="HS1242" s="136"/>
      <c r="HT1242" s="136"/>
      <c r="HU1242" s="136"/>
      <c r="HV1242" s="136"/>
      <c r="HW1242" s="136"/>
      <c r="HX1242" s="136"/>
      <c r="HY1242" s="136"/>
      <c r="HZ1242" s="136"/>
      <c r="IA1242" s="136"/>
      <c r="IB1242" s="136"/>
      <c r="IC1242" s="136"/>
      <c r="ID1242" s="136"/>
      <c r="IE1242" s="136"/>
      <c r="IF1242" s="136"/>
      <c r="IG1242" s="136"/>
    </row>
    <row r="1243" spans="1:241" ht="15" customHeight="1" x14ac:dyDescent="0.25">
      <c r="A1243" s="197" t="s">
        <v>587</v>
      </c>
      <c r="B1243" s="217">
        <v>7147185</v>
      </c>
      <c r="C1243" s="217">
        <v>3425932</v>
      </c>
      <c r="D1243" s="217">
        <v>683673</v>
      </c>
      <c r="E1243" s="217">
        <v>1008530</v>
      </c>
      <c r="F1243" s="217">
        <v>2243243</v>
      </c>
      <c r="G1243" s="217">
        <v>298369</v>
      </c>
      <c r="H1243" s="244">
        <v>14806932</v>
      </c>
      <c r="I1243" s="136"/>
      <c r="J1243" s="197" t="s">
        <v>380</v>
      </c>
      <c r="K1243" s="217">
        <v>5316976</v>
      </c>
      <c r="L1243" s="217">
        <v>2942718</v>
      </c>
      <c r="M1243" s="217">
        <v>614076</v>
      </c>
      <c r="N1243" s="217">
        <v>1013676</v>
      </c>
      <c r="O1243" s="217">
        <v>2391436</v>
      </c>
      <c r="P1243" s="217">
        <v>373457</v>
      </c>
      <c r="Q1243" s="244">
        <v>12652339</v>
      </c>
      <c r="R1243" s="136"/>
      <c r="S1243" s="136"/>
      <c r="T1243" s="136"/>
      <c r="U1243" s="136"/>
      <c r="V1243" s="136"/>
      <c r="W1243" s="136"/>
      <c r="X1243" s="136"/>
      <c r="Y1243" s="136"/>
      <c r="Z1243" s="136"/>
      <c r="AA1243" s="136"/>
      <c r="AB1243" s="136"/>
      <c r="AC1243" s="136"/>
      <c r="AD1243" s="136"/>
      <c r="AE1243" s="136"/>
      <c r="AF1243" s="136"/>
      <c r="AG1243" s="136"/>
      <c r="AH1243" s="136"/>
      <c r="AI1243" s="136"/>
      <c r="AJ1243" s="136"/>
      <c r="AK1243" s="136"/>
      <c r="AL1243" s="136"/>
      <c r="AM1243" s="136"/>
      <c r="AN1243" s="136"/>
      <c r="AO1243" s="136"/>
      <c r="AP1243" s="136"/>
      <c r="AQ1243" s="136"/>
      <c r="AR1243" s="136"/>
      <c r="AS1243" s="136"/>
      <c r="AT1243" s="136"/>
      <c r="AU1243" s="136"/>
      <c r="AV1243" s="136"/>
      <c r="AW1243" s="136"/>
      <c r="AX1243" s="136"/>
      <c r="AY1243" s="136"/>
      <c r="AZ1243" s="136"/>
      <c r="BA1243" s="136"/>
      <c r="BB1243" s="136"/>
      <c r="BC1243" s="136"/>
      <c r="BD1243" s="136"/>
      <c r="BE1243" s="136"/>
      <c r="BF1243" s="136"/>
      <c r="BG1243" s="136"/>
      <c r="BH1243" s="136"/>
      <c r="BI1243" s="136"/>
      <c r="BJ1243" s="136"/>
      <c r="BK1243" s="136"/>
      <c r="BL1243" s="136"/>
      <c r="BM1243" s="136"/>
      <c r="BN1243" s="136"/>
      <c r="BO1243" s="136"/>
      <c r="BP1243" s="136"/>
      <c r="BQ1243" s="136"/>
      <c r="BR1243" s="136"/>
      <c r="BS1243" s="136"/>
      <c r="BT1243" s="136"/>
      <c r="BU1243" s="136"/>
      <c r="BV1243" s="136"/>
      <c r="BW1243" s="136"/>
      <c r="BX1243" s="136"/>
      <c r="BY1243" s="136"/>
      <c r="BZ1243" s="136"/>
      <c r="CA1243" s="136"/>
      <c r="CB1243" s="136"/>
      <c r="CC1243" s="136"/>
      <c r="CD1243" s="136"/>
      <c r="CE1243" s="136"/>
      <c r="CF1243" s="136"/>
      <c r="CG1243" s="136"/>
      <c r="CH1243" s="136"/>
      <c r="CI1243" s="136"/>
      <c r="CJ1243" s="136"/>
      <c r="CK1243" s="136"/>
      <c r="CL1243" s="136"/>
      <c r="CM1243" s="136"/>
      <c r="CN1243" s="136"/>
      <c r="CO1243" s="136"/>
      <c r="CP1243" s="136"/>
      <c r="CQ1243" s="136"/>
      <c r="CR1243" s="136"/>
      <c r="CS1243" s="136"/>
      <c r="CT1243" s="136"/>
      <c r="CU1243" s="136"/>
      <c r="CV1243" s="136"/>
      <c r="CW1243" s="136"/>
      <c r="CX1243" s="136"/>
      <c r="CY1243" s="136"/>
      <c r="CZ1243" s="136"/>
      <c r="DA1243" s="136"/>
      <c r="DB1243" s="136"/>
      <c r="DC1243" s="136"/>
      <c r="DD1243" s="136"/>
      <c r="DE1243" s="136"/>
      <c r="DF1243" s="136"/>
      <c r="DG1243" s="136"/>
      <c r="DH1243" s="136"/>
      <c r="DI1243" s="136"/>
      <c r="DJ1243" s="136"/>
      <c r="DK1243" s="136"/>
      <c r="DL1243" s="136"/>
      <c r="DM1243" s="136"/>
      <c r="DN1243" s="136"/>
      <c r="DO1243" s="136"/>
      <c r="DP1243" s="136"/>
      <c r="DQ1243" s="136"/>
      <c r="DR1243" s="136"/>
      <c r="DS1243" s="136"/>
      <c r="DT1243" s="136"/>
      <c r="DU1243" s="136"/>
      <c r="DV1243" s="136"/>
      <c r="DW1243" s="136"/>
      <c r="DX1243" s="136"/>
      <c r="DY1243" s="136"/>
      <c r="DZ1243" s="136"/>
      <c r="EA1243" s="136"/>
      <c r="EB1243" s="136"/>
      <c r="EC1243" s="136"/>
      <c r="ED1243" s="136"/>
      <c r="EE1243" s="136"/>
      <c r="EF1243" s="136"/>
      <c r="EG1243" s="136"/>
      <c r="EH1243" s="136"/>
      <c r="EI1243" s="136"/>
      <c r="EJ1243" s="136"/>
      <c r="EK1243" s="136"/>
      <c r="EL1243" s="136"/>
      <c r="EM1243" s="136"/>
      <c r="EN1243" s="136"/>
      <c r="EO1243" s="136"/>
      <c r="EP1243" s="136"/>
      <c r="EQ1243" s="136"/>
      <c r="ER1243" s="136"/>
      <c r="ES1243" s="136"/>
      <c r="ET1243" s="136"/>
      <c r="EU1243" s="136"/>
      <c r="EV1243" s="136"/>
      <c r="EW1243" s="136"/>
      <c r="EX1243" s="136"/>
      <c r="EY1243" s="136"/>
      <c r="EZ1243" s="136"/>
      <c r="FA1243" s="136"/>
      <c r="FB1243" s="136"/>
      <c r="FC1243" s="136"/>
      <c r="FD1243" s="136"/>
      <c r="FE1243" s="136"/>
      <c r="FF1243" s="136"/>
      <c r="FG1243" s="136"/>
      <c r="FH1243" s="136"/>
      <c r="FI1243" s="136"/>
      <c r="FJ1243" s="136"/>
      <c r="FK1243" s="136"/>
      <c r="FL1243" s="136"/>
      <c r="FM1243" s="136"/>
      <c r="FN1243" s="136"/>
      <c r="FO1243" s="136"/>
      <c r="FP1243" s="136"/>
      <c r="FQ1243" s="136"/>
      <c r="FR1243" s="136"/>
      <c r="FS1243" s="136"/>
      <c r="FT1243" s="136"/>
      <c r="FU1243" s="136"/>
      <c r="FV1243" s="136"/>
      <c r="FW1243" s="136"/>
      <c r="FX1243" s="136"/>
      <c r="FY1243" s="136"/>
      <c r="FZ1243" s="136"/>
      <c r="GA1243" s="136"/>
      <c r="GB1243" s="136"/>
      <c r="GC1243" s="136"/>
      <c r="GD1243" s="136"/>
      <c r="GE1243" s="136"/>
      <c r="GF1243" s="136"/>
      <c r="GG1243" s="136"/>
      <c r="GH1243" s="136"/>
      <c r="GI1243" s="136"/>
      <c r="GJ1243" s="136"/>
      <c r="GK1243" s="136"/>
      <c r="GL1243" s="136"/>
      <c r="GM1243" s="136"/>
      <c r="GN1243" s="136"/>
      <c r="GO1243" s="136"/>
      <c r="GP1243" s="136"/>
      <c r="GQ1243" s="136"/>
      <c r="GR1243" s="136"/>
      <c r="GS1243" s="136"/>
      <c r="GT1243" s="136"/>
      <c r="GU1243" s="136"/>
      <c r="GV1243" s="136"/>
      <c r="GW1243" s="136"/>
      <c r="GX1243" s="136"/>
      <c r="GY1243" s="136"/>
      <c r="GZ1243" s="136"/>
      <c r="HA1243" s="136"/>
      <c r="HB1243" s="136"/>
      <c r="HC1243" s="136"/>
      <c r="HD1243" s="136"/>
      <c r="HE1243" s="136"/>
      <c r="HF1243" s="136"/>
      <c r="HG1243" s="136"/>
      <c r="HH1243" s="136"/>
      <c r="HI1243" s="136"/>
      <c r="HJ1243" s="136"/>
      <c r="HK1243" s="136"/>
      <c r="HL1243" s="136"/>
      <c r="HM1243" s="136"/>
      <c r="HN1243" s="136"/>
      <c r="HO1243" s="136"/>
      <c r="HP1243" s="136"/>
      <c r="HQ1243" s="136"/>
      <c r="HR1243" s="136"/>
      <c r="HS1243" s="136"/>
      <c r="HT1243" s="136"/>
      <c r="HU1243" s="136"/>
      <c r="HV1243" s="136"/>
      <c r="HW1243" s="136"/>
      <c r="HX1243" s="136"/>
      <c r="HY1243" s="136"/>
      <c r="HZ1243" s="136"/>
      <c r="IA1243" s="136"/>
      <c r="IB1243" s="136"/>
      <c r="IC1243" s="136"/>
      <c r="ID1243" s="136"/>
      <c r="IE1243" s="136"/>
      <c r="IF1243" s="136"/>
      <c r="IG1243" s="136"/>
    </row>
    <row r="1244" spans="1:241" ht="15" customHeight="1" x14ac:dyDescent="0.25">
      <c r="A1244" s="197" t="s">
        <v>588</v>
      </c>
      <c r="B1244" s="217">
        <v>9171782</v>
      </c>
      <c r="C1244" s="217">
        <v>4378287</v>
      </c>
      <c r="D1244" s="217">
        <v>977872</v>
      </c>
      <c r="E1244" s="217">
        <v>764749</v>
      </c>
      <c r="F1244" s="217">
        <v>2062932</v>
      </c>
      <c r="G1244" s="217">
        <v>313239</v>
      </c>
      <c r="H1244" s="244">
        <v>17668861</v>
      </c>
      <c r="I1244" s="136"/>
      <c r="J1244" s="197" t="s">
        <v>290</v>
      </c>
      <c r="K1244" s="217">
        <v>6116234</v>
      </c>
      <c r="L1244" s="217">
        <v>2779778</v>
      </c>
      <c r="M1244" s="217">
        <v>675789</v>
      </c>
      <c r="N1244" s="217">
        <v>1280559</v>
      </c>
      <c r="O1244" s="217">
        <v>2064694</v>
      </c>
      <c r="P1244" s="217">
        <v>442279</v>
      </c>
      <c r="Q1244" s="244">
        <v>13359333</v>
      </c>
      <c r="R1244" s="136"/>
      <c r="S1244" s="136"/>
      <c r="T1244" s="136"/>
      <c r="U1244" s="136"/>
      <c r="V1244" s="136"/>
      <c r="W1244" s="136"/>
      <c r="X1244" s="136"/>
      <c r="Y1244" s="136"/>
      <c r="Z1244" s="136"/>
      <c r="AA1244" s="136"/>
      <c r="AB1244" s="136"/>
      <c r="AC1244" s="136"/>
      <c r="AD1244" s="136"/>
      <c r="AE1244" s="136"/>
      <c r="AF1244" s="136"/>
      <c r="AG1244" s="136"/>
      <c r="AH1244" s="136"/>
      <c r="AI1244" s="136"/>
      <c r="AJ1244" s="136"/>
      <c r="AK1244" s="136"/>
      <c r="AL1244" s="136"/>
      <c r="AM1244" s="136"/>
      <c r="AN1244" s="136"/>
      <c r="AO1244" s="136"/>
      <c r="AP1244" s="136"/>
      <c r="AQ1244" s="136"/>
      <c r="AR1244" s="136"/>
      <c r="AS1244" s="136"/>
      <c r="AT1244" s="136"/>
      <c r="AU1244" s="136"/>
      <c r="AV1244" s="136"/>
      <c r="AW1244" s="136"/>
      <c r="AX1244" s="136"/>
      <c r="AY1244" s="136"/>
      <c r="AZ1244" s="136"/>
      <c r="BA1244" s="136"/>
      <c r="BB1244" s="136"/>
      <c r="BC1244" s="136"/>
      <c r="BD1244" s="136"/>
      <c r="BE1244" s="136"/>
      <c r="BF1244" s="136"/>
      <c r="BG1244" s="136"/>
      <c r="BH1244" s="136"/>
      <c r="BI1244" s="136"/>
      <c r="BJ1244" s="136"/>
      <c r="BK1244" s="136"/>
      <c r="BL1244" s="136"/>
      <c r="BM1244" s="136"/>
      <c r="BN1244" s="136"/>
      <c r="BO1244" s="136"/>
      <c r="BP1244" s="136"/>
      <c r="BQ1244" s="136"/>
      <c r="BR1244" s="136"/>
      <c r="BS1244" s="136"/>
      <c r="BT1244" s="136"/>
      <c r="BU1244" s="136"/>
      <c r="BV1244" s="136"/>
      <c r="BW1244" s="136"/>
      <c r="BX1244" s="136"/>
      <c r="BY1244" s="136"/>
      <c r="BZ1244" s="136"/>
      <c r="CA1244" s="136"/>
      <c r="CB1244" s="136"/>
      <c r="CC1244" s="136"/>
      <c r="CD1244" s="136"/>
      <c r="CE1244" s="136"/>
      <c r="CF1244" s="136"/>
      <c r="CG1244" s="136"/>
      <c r="CH1244" s="136"/>
      <c r="CI1244" s="136"/>
      <c r="CJ1244" s="136"/>
      <c r="CK1244" s="136"/>
      <c r="CL1244" s="136"/>
      <c r="CM1244" s="136"/>
      <c r="CN1244" s="136"/>
      <c r="CO1244" s="136"/>
      <c r="CP1244" s="136"/>
      <c r="CQ1244" s="136"/>
      <c r="CR1244" s="136"/>
      <c r="CS1244" s="136"/>
      <c r="CT1244" s="136"/>
      <c r="CU1244" s="136"/>
      <c r="CV1244" s="136"/>
      <c r="CW1244" s="136"/>
      <c r="CX1244" s="136"/>
      <c r="CY1244" s="136"/>
      <c r="CZ1244" s="136"/>
      <c r="DA1244" s="136"/>
      <c r="DB1244" s="136"/>
      <c r="DC1244" s="136"/>
      <c r="DD1244" s="136"/>
      <c r="DE1244" s="136"/>
      <c r="DF1244" s="136"/>
      <c r="DG1244" s="136"/>
      <c r="DH1244" s="136"/>
      <c r="DI1244" s="136"/>
      <c r="DJ1244" s="136"/>
      <c r="DK1244" s="136"/>
      <c r="DL1244" s="136"/>
      <c r="DM1244" s="136"/>
      <c r="DN1244" s="136"/>
      <c r="DO1244" s="136"/>
      <c r="DP1244" s="136"/>
      <c r="DQ1244" s="136"/>
      <c r="DR1244" s="136"/>
      <c r="DS1244" s="136"/>
      <c r="DT1244" s="136"/>
      <c r="DU1244" s="136"/>
      <c r="DV1244" s="136"/>
      <c r="DW1244" s="136"/>
      <c r="DX1244" s="136"/>
      <c r="DY1244" s="136"/>
      <c r="DZ1244" s="136"/>
      <c r="EA1244" s="136"/>
      <c r="EB1244" s="136"/>
      <c r="EC1244" s="136"/>
      <c r="ED1244" s="136"/>
      <c r="EE1244" s="136"/>
      <c r="EF1244" s="136"/>
      <c r="EG1244" s="136"/>
      <c r="EH1244" s="136"/>
      <c r="EI1244" s="136"/>
      <c r="EJ1244" s="136"/>
      <c r="EK1244" s="136"/>
      <c r="EL1244" s="136"/>
      <c r="EM1244" s="136"/>
      <c r="EN1244" s="136"/>
      <c r="EO1244" s="136"/>
      <c r="EP1244" s="136"/>
      <c r="EQ1244" s="136"/>
      <c r="ER1244" s="136"/>
      <c r="ES1244" s="136"/>
      <c r="ET1244" s="136"/>
      <c r="EU1244" s="136"/>
      <c r="EV1244" s="136"/>
      <c r="EW1244" s="136"/>
      <c r="EX1244" s="136"/>
      <c r="EY1244" s="136"/>
      <c r="EZ1244" s="136"/>
      <c r="FA1244" s="136"/>
      <c r="FB1244" s="136"/>
      <c r="FC1244" s="136"/>
      <c r="FD1244" s="136"/>
      <c r="FE1244" s="136"/>
      <c r="FF1244" s="136"/>
      <c r="FG1244" s="136"/>
      <c r="FH1244" s="136"/>
      <c r="FI1244" s="136"/>
      <c r="FJ1244" s="136"/>
      <c r="FK1244" s="136"/>
      <c r="FL1244" s="136"/>
      <c r="FM1244" s="136"/>
      <c r="FN1244" s="136"/>
      <c r="FO1244" s="136"/>
      <c r="FP1244" s="136"/>
      <c r="FQ1244" s="136"/>
      <c r="FR1244" s="136"/>
      <c r="FS1244" s="136"/>
      <c r="FT1244" s="136"/>
      <c r="FU1244" s="136"/>
      <c r="FV1244" s="136"/>
      <c r="FW1244" s="136"/>
      <c r="FX1244" s="136"/>
      <c r="FY1244" s="136"/>
      <c r="FZ1244" s="136"/>
      <c r="GA1244" s="136"/>
      <c r="GB1244" s="136"/>
      <c r="GC1244" s="136"/>
      <c r="GD1244" s="136"/>
      <c r="GE1244" s="136"/>
      <c r="GF1244" s="136"/>
      <c r="GG1244" s="136"/>
      <c r="GH1244" s="136"/>
      <c r="GI1244" s="136"/>
      <c r="GJ1244" s="136"/>
      <c r="GK1244" s="136"/>
      <c r="GL1244" s="136"/>
      <c r="GM1244" s="136"/>
      <c r="GN1244" s="136"/>
      <c r="GO1244" s="136"/>
      <c r="GP1244" s="136"/>
      <c r="GQ1244" s="136"/>
      <c r="GR1244" s="136"/>
      <c r="GS1244" s="136"/>
      <c r="GT1244" s="136"/>
      <c r="GU1244" s="136"/>
      <c r="GV1244" s="136"/>
      <c r="GW1244" s="136"/>
      <c r="GX1244" s="136"/>
      <c r="GY1244" s="136"/>
      <c r="GZ1244" s="136"/>
      <c r="HA1244" s="136"/>
      <c r="HB1244" s="136"/>
      <c r="HC1244" s="136"/>
      <c r="HD1244" s="136"/>
      <c r="HE1244" s="136"/>
      <c r="HF1244" s="136"/>
      <c r="HG1244" s="136"/>
      <c r="HH1244" s="136"/>
      <c r="HI1244" s="136"/>
      <c r="HJ1244" s="136"/>
      <c r="HK1244" s="136"/>
      <c r="HL1244" s="136"/>
      <c r="HM1244" s="136"/>
      <c r="HN1244" s="136"/>
      <c r="HO1244" s="136"/>
      <c r="HP1244" s="136"/>
      <c r="HQ1244" s="136"/>
      <c r="HR1244" s="136"/>
      <c r="HS1244" s="136"/>
      <c r="HT1244" s="136"/>
      <c r="HU1244" s="136"/>
      <c r="HV1244" s="136"/>
      <c r="HW1244" s="136"/>
      <c r="HX1244" s="136"/>
      <c r="HY1244" s="136"/>
      <c r="HZ1244" s="136"/>
      <c r="IA1244" s="136"/>
      <c r="IB1244" s="136"/>
      <c r="IC1244" s="136"/>
      <c r="ID1244" s="136"/>
      <c r="IE1244" s="136"/>
      <c r="IF1244" s="136"/>
      <c r="IG1244" s="136"/>
    </row>
    <row r="1245" spans="1:241" ht="15" customHeight="1" x14ac:dyDescent="0.25">
      <c r="A1245" s="197" t="s">
        <v>741</v>
      </c>
      <c r="B1245" s="217">
        <v>7420793</v>
      </c>
      <c r="C1245" s="217">
        <v>3920301</v>
      </c>
      <c r="D1245" s="217">
        <v>896399</v>
      </c>
      <c r="E1245" s="217">
        <v>927284</v>
      </c>
      <c r="F1245" s="217">
        <v>1749483</v>
      </c>
      <c r="G1245" s="217">
        <v>337769</v>
      </c>
      <c r="H1245" s="244">
        <v>15252029</v>
      </c>
      <c r="I1245" s="136"/>
      <c r="J1245" s="197" t="s">
        <v>289</v>
      </c>
      <c r="K1245" s="217">
        <v>5877607</v>
      </c>
      <c r="L1245" s="217">
        <v>2610722</v>
      </c>
      <c r="M1245" s="217">
        <v>664114</v>
      </c>
      <c r="N1245" s="217">
        <v>1604377</v>
      </c>
      <c r="O1245" s="217">
        <v>1904057</v>
      </c>
      <c r="P1245" s="217">
        <v>389642</v>
      </c>
      <c r="Q1245" s="244">
        <v>13050519</v>
      </c>
      <c r="R1245" s="136"/>
      <c r="S1245" s="136"/>
      <c r="T1245" s="136"/>
      <c r="U1245" s="136"/>
      <c r="V1245" s="136"/>
      <c r="W1245" s="136"/>
      <c r="X1245" s="136"/>
      <c r="Y1245" s="136"/>
      <c r="Z1245" s="136"/>
      <c r="AA1245" s="136"/>
      <c r="AB1245" s="136"/>
      <c r="AC1245" s="136"/>
      <c r="AD1245" s="136"/>
      <c r="AE1245" s="136"/>
      <c r="AF1245" s="136"/>
      <c r="AG1245" s="136"/>
      <c r="AH1245" s="136"/>
      <c r="AI1245" s="136"/>
      <c r="AJ1245" s="136"/>
      <c r="AK1245" s="136"/>
      <c r="AL1245" s="136"/>
      <c r="AM1245" s="136"/>
      <c r="AN1245" s="136"/>
      <c r="AO1245" s="136"/>
      <c r="AP1245" s="136"/>
      <c r="AQ1245" s="136"/>
      <c r="AR1245" s="136"/>
      <c r="AS1245" s="136"/>
      <c r="AT1245" s="136"/>
      <c r="AU1245" s="136"/>
      <c r="AV1245" s="136"/>
      <c r="AW1245" s="136"/>
      <c r="AX1245" s="136"/>
      <c r="AY1245" s="136"/>
      <c r="AZ1245" s="136"/>
      <c r="BA1245" s="136"/>
      <c r="BB1245" s="136"/>
      <c r="BC1245" s="136"/>
      <c r="BD1245" s="136"/>
      <c r="BE1245" s="136"/>
      <c r="BF1245" s="136"/>
      <c r="BG1245" s="136"/>
      <c r="BH1245" s="136"/>
      <c r="BI1245" s="136"/>
      <c r="BJ1245" s="136"/>
      <c r="BK1245" s="136"/>
      <c r="BL1245" s="136"/>
      <c r="BM1245" s="136"/>
      <c r="BN1245" s="136"/>
      <c r="BO1245" s="136"/>
      <c r="BP1245" s="136"/>
      <c r="BQ1245" s="136"/>
      <c r="BR1245" s="136"/>
      <c r="BS1245" s="136"/>
      <c r="BT1245" s="136"/>
      <c r="BU1245" s="136"/>
      <c r="BV1245" s="136"/>
      <c r="BW1245" s="136"/>
      <c r="BX1245" s="136"/>
      <c r="BY1245" s="136"/>
      <c r="BZ1245" s="136"/>
      <c r="CA1245" s="136"/>
      <c r="CB1245" s="136"/>
      <c r="CC1245" s="136"/>
      <c r="CD1245" s="136"/>
      <c r="CE1245" s="136"/>
      <c r="CF1245" s="136"/>
      <c r="CG1245" s="136"/>
      <c r="CH1245" s="136"/>
      <c r="CI1245" s="136"/>
      <c r="CJ1245" s="136"/>
      <c r="CK1245" s="136"/>
      <c r="CL1245" s="136"/>
      <c r="CM1245" s="136"/>
      <c r="CN1245" s="136"/>
      <c r="CO1245" s="136"/>
      <c r="CP1245" s="136"/>
      <c r="CQ1245" s="136"/>
      <c r="CR1245" s="136"/>
      <c r="CS1245" s="136"/>
      <c r="CT1245" s="136"/>
      <c r="CU1245" s="136"/>
      <c r="CV1245" s="136"/>
      <c r="CW1245" s="136"/>
      <c r="CX1245" s="136"/>
      <c r="CY1245" s="136"/>
      <c r="CZ1245" s="136"/>
      <c r="DA1245" s="136"/>
      <c r="DB1245" s="136"/>
      <c r="DC1245" s="136"/>
      <c r="DD1245" s="136"/>
      <c r="DE1245" s="136"/>
      <c r="DF1245" s="136"/>
      <c r="DG1245" s="136"/>
      <c r="DH1245" s="136"/>
      <c r="DI1245" s="136"/>
      <c r="DJ1245" s="136"/>
      <c r="DK1245" s="136"/>
      <c r="DL1245" s="136"/>
      <c r="DM1245" s="136"/>
      <c r="DN1245" s="136"/>
      <c r="DO1245" s="136"/>
      <c r="DP1245" s="136"/>
      <c r="DQ1245" s="136"/>
      <c r="DR1245" s="136"/>
      <c r="DS1245" s="136"/>
      <c r="DT1245" s="136"/>
      <c r="DU1245" s="136"/>
      <c r="DV1245" s="136"/>
      <c r="DW1245" s="136"/>
      <c r="DX1245" s="136"/>
      <c r="DY1245" s="136"/>
      <c r="DZ1245" s="136"/>
      <c r="EA1245" s="136"/>
      <c r="EB1245" s="136"/>
      <c r="EC1245" s="136"/>
      <c r="ED1245" s="136"/>
      <c r="EE1245" s="136"/>
      <c r="EF1245" s="136"/>
      <c r="EG1245" s="136"/>
      <c r="EH1245" s="136"/>
      <c r="EI1245" s="136"/>
      <c r="EJ1245" s="136"/>
      <c r="EK1245" s="136"/>
      <c r="EL1245" s="136"/>
      <c r="EM1245" s="136"/>
      <c r="EN1245" s="136"/>
      <c r="EO1245" s="136"/>
      <c r="EP1245" s="136"/>
      <c r="EQ1245" s="136"/>
      <c r="ER1245" s="136"/>
      <c r="ES1245" s="136"/>
      <c r="ET1245" s="136"/>
      <c r="EU1245" s="136"/>
      <c r="EV1245" s="136"/>
      <c r="EW1245" s="136"/>
      <c r="EX1245" s="136"/>
      <c r="EY1245" s="136"/>
      <c r="EZ1245" s="136"/>
      <c r="FA1245" s="136"/>
      <c r="FB1245" s="136"/>
      <c r="FC1245" s="136"/>
      <c r="FD1245" s="136"/>
      <c r="FE1245" s="136"/>
      <c r="FF1245" s="136"/>
      <c r="FG1245" s="136"/>
      <c r="FH1245" s="136"/>
      <c r="FI1245" s="136"/>
      <c r="FJ1245" s="136"/>
      <c r="FK1245" s="136"/>
      <c r="FL1245" s="136"/>
      <c r="FM1245" s="136"/>
      <c r="FN1245" s="136"/>
      <c r="FO1245" s="136"/>
      <c r="FP1245" s="136"/>
      <c r="FQ1245" s="136"/>
      <c r="FR1245" s="136"/>
      <c r="FS1245" s="136"/>
      <c r="FT1245" s="136"/>
      <c r="FU1245" s="136"/>
      <c r="FV1245" s="136"/>
      <c r="FW1245" s="136"/>
      <c r="FX1245" s="136"/>
      <c r="FY1245" s="136"/>
      <c r="FZ1245" s="136"/>
      <c r="GA1245" s="136"/>
      <c r="GB1245" s="136"/>
      <c r="GC1245" s="136"/>
      <c r="GD1245" s="136"/>
      <c r="GE1245" s="136"/>
      <c r="GF1245" s="136"/>
      <c r="GG1245" s="136"/>
      <c r="GH1245" s="136"/>
      <c r="GI1245" s="136"/>
      <c r="GJ1245" s="136"/>
      <c r="GK1245" s="136"/>
      <c r="GL1245" s="136"/>
      <c r="GM1245" s="136"/>
      <c r="GN1245" s="136"/>
      <c r="GO1245" s="136"/>
      <c r="GP1245" s="136"/>
      <c r="GQ1245" s="136"/>
      <c r="GR1245" s="136"/>
      <c r="GS1245" s="136"/>
      <c r="GT1245" s="136"/>
      <c r="GU1245" s="136"/>
      <c r="GV1245" s="136"/>
      <c r="GW1245" s="136"/>
      <c r="GX1245" s="136"/>
      <c r="GY1245" s="136"/>
      <c r="GZ1245" s="136"/>
      <c r="HA1245" s="136"/>
      <c r="HB1245" s="136"/>
      <c r="HC1245" s="136"/>
      <c r="HD1245" s="136"/>
      <c r="HE1245" s="136"/>
      <c r="HF1245" s="136"/>
      <c r="HG1245" s="136"/>
      <c r="HH1245" s="136"/>
      <c r="HI1245" s="136"/>
      <c r="HJ1245" s="136"/>
      <c r="HK1245" s="136"/>
      <c r="HL1245" s="136"/>
      <c r="HM1245" s="136"/>
      <c r="HN1245" s="136"/>
      <c r="HO1245" s="136"/>
      <c r="HP1245" s="136"/>
      <c r="HQ1245" s="136"/>
      <c r="HR1245" s="136"/>
      <c r="HS1245" s="136"/>
      <c r="HT1245" s="136"/>
      <c r="HU1245" s="136"/>
      <c r="HV1245" s="136"/>
      <c r="HW1245" s="136"/>
      <c r="HX1245" s="136"/>
      <c r="HY1245" s="136"/>
      <c r="HZ1245" s="136"/>
      <c r="IA1245" s="136"/>
      <c r="IB1245" s="136"/>
      <c r="IC1245" s="136"/>
      <c r="ID1245" s="136"/>
      <c r="IE1245" s="136"/>
      <c r="IF1245" s="136"/>
      <c r="IG1245" s="136"/>
    </row>
    <row r="1246" spans="1:241" ht="15" customHeight="1" x14ac:dyDescent="0.25">
      <c r="A1246" s="197" t="s">
        <v>590</v>
      </c>
      <c r="B1246" s="217">
        <v>4862276</v>
      </c>
      <c r="C1246" s="217">
        <v>2384118</v>
      </c>
      <c r="D1246" s="217">
        <v>630682</v>
      </c>
      <c r="E1246" s="217">
        <v>896501</v>
      </c>
      <c r="F1246" s="217">
        <v>1748653</v>
      </c>
      <c r="G1246" s="217">
        <v>207063</v>
      </c>
      <c r="H1246" s="244">
        <v>10729293</v>
      </c>
      <c r="I1246" s="136"/>
      <c r="J1246" s="197" t="s">
        <v>288</v>
      </c>
      <c r="K1246" s="217">
        <v>6412249</v>
      </c>
      <c r="L1246" s="217">
        <v>2245400</v>
      </c>
      <c r="M1246" s="217">
        <v>854392</v>
      </c>
      <c r="N1246" s="217">
        <v>1235824</v>
      </c>
      <c r="O1246" s="217">
        <v>2090087</v>
      </c>
      <c r="P1246" s="217">
        <v>456612</v>
      </c>
      <c r="Q1246" s="244">
        <v>13294564</v>
      </c>
      <c r="R1246" s="136"/>
      <c r="S1246" s="136"/>
      <c r="T1246" s="136"/>
      <c r="U1246" s="136"/>
      <c r="V1246" s="136"/>
      <c r="W1246" s="136"/>
      <c r="X1246" s="136"/>
      <c r="Y1246" s="136"/>
      <c r="Z1246" s="136"/>
      <c r="AA1246" s="136"/>
      <c r="AB1246" s="136"/>
      <c r="AC1246" s="136"/>
      <c r="AD1246" s="136"/>
      <c r="AE1246" s="136"/>
      <c r="AF1246" s="136"/>
      <c r="AG1246" s="136"/>
      <c r="AH1246" s="136"/>
      <c r="AI1246" s="136"/>
      <c r="AJ1246" s="136"/>
      <c r="AK1246" s="136"/>
      <c r="AL1246" s="136"/>
      <c r="AM1246" s="136"/>
      <c r="AN1246" s="136"/>
      <c r="AO1246" s="136"/>
      <c r="AP1246" s="136"/>
      <c r="AQ1246" s="136"/>
      <c r="AR1246" s="136"/>
      <c r="AS1246" s="136"/>
      <c r="AT1246" s="136"/>
      <c r="AU1246" s="136"/>
      <c r="AV1246" s="136"/>
      <c r="AW1246" s="136"/>
      <c r="AX1246" s="136"/>
      <c r="AY1246" s="136"/>
      <c r="AZ1246" s="136"/>
      <c r="BA1246" s="136"/>
      <c r="BB1246" s="136"/>
      <c r="BC1246" s="136"/>
      <c r="BD1246" s="136"/>
      <c r="BE1246" s="136"/>
      <c r="BF1246" s="136"/>
      <c r="BG1246" s="136"/>
      <c r="BH1246" s="136"/>
      <c r="BI1246" s="136"/>
      <c r="BJ1246" s="136"/>
      <c r="BK1246" s="136"/>
      <c r="BL1246" s="136"/>
      <c r="BM1246" s="136"/>
      <c r="BN1246" s="136"/>
      <c r="BO1246" s="136"/>
      <c r="BP1246" s="136"/>
      <c r="BQ1246" s="136"/>
      <c r="BR1246" s="136"/>
      <c r="BS1246" s="136"/>
      <c r="BT1246" s="136"/>
      <c r="BU1246" s="136"/>
      <c r="BV1246" s="136"/>
      <c r="BW1246" s="136"/>
      <c r="BX1246" s="136"/>
      <c r="BY1246" s="136"/>
      <c r="BZ1246" s="136"/>
      <c r="CA1246" s="136"/>
      <c r="CB1246" s="136"/>
      <c r="CC1246" s="136"/>
      <c r="CD1246" s="136"/>
      <c r="CE1246" s="136"/>
      <c r="CF1246" s="136"/>
      <c r="CG1246" s="136"/>
      <c r="CH1246" s="136"/>
      <c r="CI1246" s="136"/>
      <c r="CJ1246" s="136"/>
      <c r="CK1246" s="136"/>
      <c r="CL1246" s="136"/>
      <c r="CM1246" s="136"/>
      <c r="CN1246" s="136"/>
      <c r="CO1246" s="136"/>
      <c r="CP1246" s="136"/>
      <c r="CQ1246" s="136"/>
      <c r="CR1246" s="136"/>
      <c r="CS1246" s="136"/>
      <c r="CT1246" s="136"/>
      <c r="CU1246" s="136"/>
      <c r="CV1246" s="136"/>
      <c r="CW1246" s="136"/>
      <c r="CX1246" s="136"/>
      <c r="CY1246" s="136"/>
      <c r="CZ1246" s="136"/>
      <c r="DA1246" s="136"/>
      <c r="DB1246" s="136"/>
      <c r="DC1246" s="136"/>
      <c r="DD1246" s="136"/>
      <c r="DE1246" s="136"/>
      <c r="DF1246" s="136"/>
      <c r="DG1246" s="136"/>
      <c r="DH1246" s="136"/>
      <c r="DI1246" s="136"/>
      <c r="DJ1246" s="136"/>
      <c r="DK1246" s="136"/>
      <c r="DL1246" s="136"/>
      <c r="DM1246" s="136"/>
      <c r="DN1246" s="136"/>
      <c r="DO1246" s="136"/>
      <c r="DP1246" s="136"/>
      <c r="DQ1246" s="136"/>
      <c r="DR1246" s="136"/>
      <c r="DS1246" s="136"/>
      <c r="DT1246" s="136"/>
      <c r="DU1246" s="136"/>
      <c r="DV1246" s="136"/>
      <c r="DW1246" s="136"/>
      <c r="DX1246" s="136"/>
      <c r="DY1246" s="136"/>
      <c r="DZ1246" s="136"/>
      <c r="EA1246" s="136"/>
      <c r="EB1246" s="136"/>
      <c r="EC1246" s="136"/>
      <c r="ED1246" s="136"/>
      <c r="EE1246" s="136"/>
      <c r="EF1246" s="136"/>
      <c r="EG1246" s="136"/>
      <c r="EH1246" s="136"/>
      <c r="EI1246" s="136"/>
      <c r="EJ1246" s="136"/>
      <c r="EK1246" s="136"/>
      <c r="EL1246" s="136"/>
      <c r="EM1246" s="136"/>
      <c r="EN1246" s="136"/>
      <c r="EO1246" s="136"/>
      <c r="EP1246" s="136"/>
      <c r="EQ1246" s="136"/>
      <c r="ER1246" s="136"/>
      <c r="ES1246" s="136"/>
      <c r="ET1246" s="136"/>
      <c r="EU1246" s="136"/>
      <c r="EV1246" s="136"/>
      <c r="EW1246" s="136"/>
      <c r="EX1246" s="136"/>
      <c r="EY1246" s="136"/>
      <c r="EZ1246" s="136"/>
      <c r="FA1246" s="136"/>
      <c r="FB1246" s="136"/>
      <c r="FC1246" s="136"/>
      <c r="FD1246" s="136"/>
      <c r="FE1246" s="136"/>
      <c r="FF1246" s="136"/>
      <c r="FG1246" s="136"/>
      <c r="FH1246" s="136"/>
      <c r="FI1246" s="136"/>
      <c r="FJ1246" s="136"/>
      <c r="FK1246" s="136"/>
      <c r="FL1246" s="136"/>
      <c r="FM1246" s="136"/>
      <c r="FN1246" s="136"/>
      <c r="FO1246" s="136"/>
      <c r="FP1246" s="136"/>
      <c r="FQ1246" s="136"/>
      <c r="FR1246" s="136"/>
      <c r="FS1246" s="136"/>
      <c r="FT1246" s="136"/>
      <c r="FU1246" s="136"/>
      <c r="FV1246" s="136"/>
      <c r="FW1246" s="136"/>
      <c r="FX1246" s="136"/>
      <c r="FY1246" s="136"/>
      <c r="FZ1246" s="136"/>
      <c r="GA1246" s="136"/>
      <c r="GB1246" s="136"/>
      <c r="GC1246" s="136"/>
      <c r="GD1246" s="136"/>
      <c r="GE1246" s="136"/>
      <c r="GF1246" s="136"/>
      <c r="GG1246" s="136"/>
      <c r="GH1246" s="136"/>
      <c r="GI1246" s="136"/>
      <c r="GJ1246" s="136"/>
      <c r="GK1246" s="136"/>
      <c r="GL1246" s="136"/>
      <c r="GM1246" s="136"/>
      <c r="GN1246" s="136"/>
      <c r="GO1246" s="136"/>
      <c r="GP1246" s="136"/>
      <c r="GQ1246" s="136"/>
      <c r="GR1246" s="136"/>
      <c r="GS1246" s="136"/>
      <c r="GT1246" s="136"/>
      <c r="GU1246" s="136"/>
      <c r="GV1246" s="136"/>
      <c r="GW1246" s="136"/>
      <c r="GX1246" s="136"/>
      <c r="GY1246" s="136"/>
      <c r="GZ1246" s="136"/>
      <c r="HA1246" s="136"/>
      <c r="HB1246" s="136"/>
      <c r="HC1246" s="136"/>
      <c r="HD1246" s="136"/>
      <c r="HE1246" s="136"/>
      <c r="HF1246" s="136"/>
      <c r="HG1246" s="136"/>
      <c r="HH1246" s="136"/>
      <c r="HI1246" s="136"/>
      <c r="HJ1246" s="136"/>
      <c r="HK1246" s="136"/>
      <c r="HL1246" s="136"/>
      <c r="HM1246" s="136"/>
      <c r="HN1246" s="136"/>
      <c r="HO1246" s="136"/>
      <c r="HP1246" s="136"/>
      <c r="HQ1246" s="136"/>
      <c r="HR1246" s="136"/>
      <c r="HS1246" s="136"/>
      <c r="HT1246" s="136"/>
      <c r="HU1246" s="136"/>
      <c r="HV1246" s="136"/>
      <c r="HW1246" s="136"/>
      <c r="HX1246" s="136"/>
      <c r="HY1246" s="136"/>
      <c r="HZ1246" s="136"/>
      <c r="IA1246" s="136"/>
      <c r="IB1246" s="136"/>
      <c r="IC1246" s="136"/>
      <c r="ID1246" s="136"/>
      <c r="IE1246" s="136"/>
      <c r="IF1246" s="136"/>
      <c r="IG1246" s="136"/>
    </row>
    <row r="1247" spans="1:241" ht="15" customHeight="1" x14ac:dyDescent="0.25">
      <c r="A1247" s="197" t="s">
        <v>591</v>
      </c>
      <c r="B1247" s="217">
        <v>5913631</v>
      </c>
      <c r="C1247" s="217">
        <v>3173909</v>
      </c>
      <c r="D1247" s="217">
        <v>705924</v>
      </c>
      <c r="E1247" s="217">
        <v>1003180</v>
      </c>
      <c r="F1247" s="217">
        <v>2171215</v>
      </c>
      <c r="G1247" s="217">
        <v>346155</v>
      </c>
      <c r="H1247" s="244">
        <v>13314014</v>
      </c>
      <c r="I1247" s="136"/>
      <c r="J1247" s="197" t="s">
        <v>287</v>
      </c>
      <c r="K1247" s="217">
        <v>6508649</v>
      </c>
      <c r="L1247" s="217">
        <v>2209278</v>
      </c>
      <c r="M1247" s="217">
        <v>738392</v>
      </c>
      <c r="N1247" s="217">
        <v>1370507</v>
      </c>
      <c r="O1247" s="217">
        <v>2100596</v>
      </c>
      <c r="P1247" s="217">
        <v>436217</v>
      </c>
      <c r="Q1247" s="244">
        <v>13363639</v>
      </c>
      <c r="R1247" s="136"/>
      <c r="S1247" s="136"/>
      <c r="T1247" s="136"/>
      <c r="U1247" s="136"/>
      <c r="V1247" s="136"/>
      <c r="W1247" s="136"/>
      <c r="X1247" s="136"/>
      <c r="Y1247" s="136"/>
      <c r="Z1247" s="136"/>
      <c r="AA1247" s="136"/>
      <c r="AB1247" s="136"/>
      <c r="AC1247" s="136"/>
      <c r="AD1247" s="136"/>
      <c r="AE1247" s="136"/>
      <c r="AF1247" s="136"/>
      <c r="AG1247" s="136"/>
      <c r="AH1247" s="136"/>
      <c r="AI1247" s="136"/>
      <c r="AJ1247" s="136"/>
      <c r="AK1247" s="136"/>
      <c r="AL1247" s="136"/>
      <c r="AM1247" s="136"/>
      <c r="AN1247" s="136"/>
      <c r="AO1247" s="136"/>
      <c r="AP1247" s="136"/>
      <c r="AQ1247" s="136"/>
      <c r="AR1247" s="136"/>
      <c r="AS1247" s="136"/>
      <c r="AT1247" s="136"/>
      <c r="AU1247" s="136"/>
      <c r="AV1247" s="136"/>
      <c r="AW1247" s="136"/>
      <c r="AX1247" s="136"/>
      <c r="AY1247" s="136"/>
      <c r="AZ1247" s="136"/>
      <c r="BA1247" s="136"/>
      <c r="BB1247" s="136"/>
      <c r="BC1247" s="136"/>
      <c r="BD1247" s="136"/>
      <c r="BE1247" s="136"/>
      <c r="BF1247" s="136"/>
      <c r="BG1247" s="136"/>
      <c r="BH1247" s="136"/>
      <c r="BI1247" s="136"/>
      <c r="BJ1247" s="136"/>
      <c r="BK1247" s="136"/>
      <c r="BL1247" s="136"/>
      <c r="BM1247" s="136"/>
      <c r="BN1247" s="136"/>
      <c r="BO1247" s="136"/>
      <c r="BP1247" s="136"/>
      <c r="BQ1247" s="136"/>
      <c r="BR1247" s="136"/>
      <c r="BS1247" s="136"/>
      <c r="BT1247" s="136"/>
      <c r="BU1247" s="136"/>
      <c r="BV1247" s="136"/>
      <c r="BW1247" s="136"/>
      <c r="BX1247" s="136"/>
      <c r="BY1247" s="136"/>
      <c r="BZ1247" s="136"/>
      <c r="CA1247" s="136"/>
      <c r="CB1247" s="136"/>
      <c r="CC1247" s="136"/>
      <c r="CD1247" s="136"/>
      <c r="CE1247" s="136"/>
      <c r="CF1247" s="136"/>
      <c r="CG1247" s="136"/>
      <c r="CH1247" s="136"/>
      <c r="CI1247" s="136"/>
      <c r="CJ1247" s="136"/>
      <c r="CK1247" s="136"/>
      <c r="CL1247" s="136"/>
      <c r="CM1247" s="136"/>
      <c r="CN1247" s="136"/>
      <c r="CO1247" s="136"/>
      <c r="CP1247" s="136"/>
      <c r="CQ1247" s="136"/>
      <c r="CR1247" s="136"/>
      <c r="CS1247" s="136"/>
      <c r="CT1247" s="136"/>
      <c r="CU1247" s="136"/>
      <c r="CV1247" s="136"/>
      <c r="CW1247" s="136"/>
      <c r="CX1247" s="136"/>
      <c r="CY1247" s="136"/>
      <c r="CZ1247" s="136"/>
      <c r="DA1247" s="136"/>
      <c r="DB1247" s="136"/>
      <c r="DC1247" s="136"/>
      <c r="DD1247" s="136"/>
      <c r="DE1247" s="136"/>
      <c r="DF1247" s="136"/>
      <c r="DG1247" s="136"/>
      <c r="DH1247" s="136"/>
      <c r="DI1247" s="136"/>
      <c r="DJ1247" s="136"/>
      <c r="DK1247" s="136"/>
      <c r="DL1247" s="136"/>
      <c r="DM1247" s="136"/>
      <c r="DN1247" s="136"/>
      <c r="DO1247" s="136"/>
      <c r="DP1247" s="136"/>
      <c r="DQ1247" s="136"/>
      <c r="DR1247" s="136"/>
      <c r="DS1247" s="136"/>
      <c r="DT1247" s="136"/>
      <c r="DU1247" s="136"/>
      <c r="DV1247" s="136"/>
      <c r="DW1247" s="136"/>
      <c r="DX1247" s="136"/>
      <c r="DY1247" s="136"/>
      <c r="DZ1247" s="136"/>
      <c r="EA1247" s="136"/>
      <c r="EB1247" s="136"/>
      <c r="EC1247" s="136"/>
      <c r="ED1247" s="136"/>
      <c r="EE1247" s="136"/>
      <c r="EF1247" s="136"/>
      <c r="EG1247" s="136"/>
      <c r="EH1247" s="136"/>
      <c r="EI1247" s="136"/>
      <c r="EJ1247" s="136"/>
      <c r="EK1247" s="136"/>
      <c r="EL1247" s="136"/>
      <c r="EM1247" s="136"/>
      <c r="EN1247" s="136"/>
      <c r="EO1247" s="136"/>
      <c r="EP1247" s="136"/>
      <c r="EQ1247" s="136"/>
      <c r="ER1247" s="136"/>
      <c r="ES1247" s="136"/>
      <c r="ET1247" s="136"/>
      <c r="EU1247" s="136"/>
      <c r="EV1247" s="136"/>
      <c r="EW1247" s="136"/>
      <c r="EX1247" s="136"/>
      <c r="EY1247" s="136"/>
      <c r="EZ1247" s="136"/>
      <c r="FA1247" s="136"/>
      <c r="FB1247" s="136"/>
      <c r="FC1247" s="136"/>
      <c r="FD1247" s="136"/>
      <c r="FE1247" s="136"/>
      <c r="FF1247" s="136"/>
      <c r="FG1247" s="136"/>
      <c r="FH1247" s="136"/>
      <c r="FI1247" s="136"/>
      <c r="FJ1247" s="136"/>
      <c r="FK1247" s="136"/>
      <c r="FL1247" s="136"/>
      <c r="FM1247" s="136"/>
      <c r="FN1247" s="136"/>
      <c r="FO1247" s="136"/>
      <c r="FP1247" s="136"/>
      <c r="FQ1247" s="136"/>
      <c r="FR1247" s="136"/>
      <c r="FS1247" s="136"/>
      <c r="FT1247" s="136"/>
      <c r="FU1247" s="136"/>
      <c r="FV1247" s="136"/>
      <c r="FW1247" s="136"/>
      <c r="FX1247" s="136"/>
      <c r="FY1247" s="136"/>
      <c r="FZ1247" s="136"/>
      <c r="GA1247" s="136"/>
      <c r="GB1247" s="136"/>
      <c r="GC1247" s="136"/>
      <c r="GD1247" s="136"/>
      <c r="GE1247" s="136"/>
      <c r="GF1247" s="136"/>
      <c r="GG1247" s="136"/>
      <c r="GH1247" s="136"/>
      <c r="GI1247" s="136"/>
      <c r="GJ1247" s="136"/>
      <c r="GK1247" s="136"/>
      <c r="GL1247" s="136"/>
      <c r="GM1247" s="136"/>
      <c r="GN1247" s="136"/>
      <c r="GO1247" s="136"/>
      <c r="GP1247" s="136"/>
      <c r="GQ1247" s="136"/>
      <c r="GR1247" s="136"/>
      <c r="GS1247" s="136"/>
      <c r="GT1247" s="136"/>
      <c r="GU1247" s="136"/>
      <c r="GV1247" s="136"/>
      <c r="GW1247" s="136"/>
      <c r="GX1247" s="136"/>
      <c r="GY1247" s="136"/>
      <c r="GZ1247" s="136"/>
      <c r="HA1247" s="136"/>
      <c r="HB1247" s="136"/>
      <c r="HC1247" s="136"/>
      <c r="HD1247" s="136"/>
      <c r="HE1247" s="136"/>
      <c r="HF1247" s="136"/>
      <c r="HG1247" s="136"/>
      <c r="HH1247" s="136"/>
      <c r="HI1247" s="136"/>
      <c r="HJ1247" s="136"/>
      <c r="HK1247" s="136"/>
      <c r="HL1247" s="136"/>
      <c r="HM1247" s="136"/>
      <c r="HN1247" s="136"/>
      <c r="HO1247" s="136"/>
      <c r="HP1247" s="136"/>
      <c r="HQ1247" s="136"/>
      <c r="HR1247" s="136"/>
      <c r="HS1247" s="136"/>
      <c r="HT1247" s="136"/>
      <c r="HU1247" s="136"/>
      <c r="HV1247" s="136"/>
      <c r="HW1247" s="136"/>
      <c r="HX1247" s="136"/>
      <c r="HY1247" s="136"/>
      <c r="HZ1247" s="136"/>
      <c r="IA1247" s="136"/>
      <c r="IB1247" s="136"/>
      <c r="IC1247" s="136"/>
      <c r="ID1247" s="136"/>
      <c r="IE1247" s="136"/>
      <c r="IF1247" s="136"/>
      <c r="IG1247" s="136"/>
    </row>
    <row r="1248" spans="1:241" ht="15" customHeight="1" x14ac:dyDescent="0.25">
      <c r="A1248" s="197" t="s">
        <v>592</v>
      </c>
      <c r="B1248" s="217">
        <v>4156027</v>
      </c>
      <c r="C1248" s="217">
        <v>2347783</v>
      </c>
      <c r="D1248" s="217">
        <v>737991</v>
      </c>
      <c r="E1248" s="217">
        <v>1002659</v>
      </c>
      <c r="F1248" s="217">
        <v>1940250</v>
      </c>
      <c r="G1248" s="217">
        <v>259541</v>
      </c>
      <c r="H1248" s="244">
        <v>10444251</v>
      </c>
      <c r="I1248" s="136"/>
      <c r="J1248" s="197" t="s">
        <v>381</v>
      </c>
      <c r="K1248" s="217">
        <v>10346672</v>
      </c>
      <c r="L1248" s="217">
        <v>1564424</v>
      </c>
      <c r="M1248" s="217">
        <v>672189</v>
      </c>
      <c r="N1248" s="217">
        <v>1467175</v>
      </c>
      <c r="O1248" s="217">
        <v>1896968</v>
      </c>
      <c r="P1248" s="217">
        <v>531646</v>
      </c>
      <c r="Q1248" s="244">
        <v>16479074</v>
      </c>
      <c r="R1248" s="136"/>
      <c r="S1248" s="136"/>
      <c r="T1248" s="136"/>
      <c r="U1248" s="136"/>
      <c r="V1248" s="136"/>
      <c r="W1248" s="136"/>
      <c r="X1248" s="136"/>
      <c r="Y1248" s="136"/>
      <c r="Z1248" s="136"/>
      <c r="AA1248" s="136"/>
      <c r="AB1248" s="136"/>
      <c r="AC1248" s="136"/>
      <c r="AD1248" s="136"/>
      <c r="AE1248" s="136"/>
      <c r="AF1248" s="136"/>
      <c r="AG1248" s="136"/>
      <c r="AH1248" s="136"/>
      <c r="AI1248" s="136"/>
      <c r="AJ1248" s="136"/>
      <c r="AK1248" s="136"/>
      <c r="AL1248" s="136"/>
      <c r="AM1248" s="136"/>
      <c r="AN1248" s="136"/>
      <c r="AO1248" s="136"/>
      <c r="AP1248" s="136"/>
      <c r="AQ1248" s="136"/>
      <c r="AR1248" s="136"/>
      <c r="AS1248" s="136"/>
      <c r="AT1248" s="136"/>
      <c r="AU1248" s="136"/>
      <c r="AV1248" s="136"/>
      <c r="AW1248" s="136"/>
      <c r="AX1248" s="136"/>
      <c r="AY1248" s="136"/>
      <c r="AZ1248" s="136"/>
      <c r="BA1248" s="136"/>
      <c r="BB1248" s="136"/>
      <c r="BC1248" s="136"/>
      <c r="BD1248" s="136"/>
      <c r="BE1248" s="136"/>
      <c r="BF1248" s="136"/>
      <c r="BG1248" s="136"/>
      <c r="BH1248" s="136"/>
      <c r="BI1248" s="136"/>
      <c r="BJ1248" s="136"/>
      <c r="BK1248" s="136"/>
      <c r="BL1248" s="136"/>
      <c r="BM1248" s="136"/>
      <c r="BN1248" s="136"/>
      <c r="BO1248" s="136"/>
      <c r="BP1248" s="136"/>
      <c r="BQ1248" s="136"/>
      <c r="BR1248" s="136"/>
      <c r="BS1248" s="136"/>
      <c r="BT1248" s="136"/>
      <c r="BU1248" s="136"/>
      <c r="BV1248" s="136"/>
      <c r="BW1248" s="136"/>
      <c r="BX1248" s="136"/>
      <c r="BY1248" s="136"/>
      <c r="BZ1248" s="136"/>
      <c r="CA1248" s="136"/>
      <c r="CB1248" s="136"/>
      <c r="CC1248" s="136"/>
      <c r="CD1248" s="136"/>
      <c r="CE1248" s="136"/>
      <c r="CF1248" s="136"/>
      <c r="CG1248" s="136"/>
      <c r="CH1248" s="136"/>
      <c r="CI1248" s="136"/>
      <c r="CJ1248" s="136"/>
      <c r="CK1248" s="136"/>
      <c r="CL1248" s="136"/>
      <c r="CM1248" s="136"/>
      <c r="CN1248" s="136"/>
      <c r="CO1248" s="136"/>
      <c r="CP1248" s="136"/>
      <c r="CQ1248" s="136"/>
      <c r="CR1248" s="136"/>
      <c r="CS1248" s="136"/>
      <c r="CT1248" s="136"/>
      <c r="CU1248" s="136"/>
      <c r="CV1248" s="136"/>
      <c r="CW1248" s="136"/>
      <c r="CX1248" s="136"/>
      <c r="CY1248" s="136"/>
      <c r="CZ1248" s="136"/>
      <c r="DA1248" s="136"/>
      <c r="DB1248" s="136"/>
      <c r="DC1248" s="136"/>
      <c r="DD1248" s="136"/>
      <c r="DE1248" s="136"/>
      <c r="DF1248" s="136"/>
      <c r="DG1248" s="136"/>
      <c r="DH1248" s="136"/>
      <c r="DI1248" s="136"/>
      <c r="DJ1248" s="136"/>
      <c r="DK1248" s="136"/>
      <c r="DL1248" s="136"/>
      <c r="DM1248" s="136"/>
      <c r="DN1248" s="136"/>
      <c r="DO1248" s="136"/>
      <c r="DP1248" s="136"/>
      <c r="DQ1248" s="136"/>
      <c r="DR1248" s="136"/>
      <c r="DS1248" s="136"/>
      <c r="DT1248" s="136"/>
      <c r="DU1248" s="136"/>
      <c r="DV1248" s="136"/>
      <c r="DW1248" s="136"/>
      <c r="DX1248" s="136"/>
      <c r="DY1248" s="136"/>
      <c r="DZ1248" s="136"/>
      <c r="EA1248" s="136"/>
      <c r="EB1248" s="136"/>
      <c r="EC1248" s="136"/>
      <c r="ED1248" s="136"/>
      <c r="EE1248" s="136"/>
      <c r="EF1248" s="136"/>
      <c r="EG1248" s="136"/>
      <c r="EH1248" s="136"/>
      <c r="EI1248" s="136"/>
      <c r="EJ1248" s="136"/>
      <c r="EK1248" s="136"/>
      <c r="EL1248" s="136"/>
      <c r="EM1248" s="136"/>
      <c r="EN1248" s="136"/>
      <c r="EO1248" s="136"/>
      <c r="EP1248" s="136"/>
      <c r="EQ1248" s="136"/>
      <c r="ER1248" s="136"/>
      <c r="ES1248" s="136"/>
      <c r="ET1248" s="136"/>
      <c r="EU1248" s="136"/>
      <c r="EV1248" s="136"/>
      <c r="EW1248" s="136"/>
      <c r="EX1248" s="136"/>
      <c r="EY1248" s="136"/>
      <c r="EZ1248" s="136"/>
      <c r="FA1248" s="136"/>
      <c r="FB1248" s="136"/>
      <c r="FC1248" s="136"/>
      <c r="FD1248" s="136"/>
      <c r="FE1248" s="136"/>
      <c r="FF1248" s="136"/>
      <c r="FG1248" s="136"/>
      <c r="FH1248" s="136"/>
      <c r="FI1248" s="136"/>
      <c r="FJ1248" s="136"/>
      <c r="FK1248" s="136"/>
      <c r="FL1248" s="136"/>
      <c r="FM1248" s="136"/>
      <c r="FN1248" s="136"/>
      <c r="FO1248" s="136"/>
      <c r="FP1248" s="136"/>
      <c r="FQ1248" s="136"/>
      <c r="FR1248" s="136"/>
      <c r="FS1248" s="136"/>
      <c r="FT1248" s="136"/>
      <c r="FU1248" s="136"/>
      <c r="FV1248" s="136"/>
      <c r="FW1248" s="136"/>
      <c r="FX1248" s="136"/>
      <c r="FY1248" s="136"/>
      <c r="FZ1248" s="136"/>
      <c r="GA1248" s="136"/>
      <c r="GB1248" s="136"/>
      <c r="GC1248" s="136"/>
      <c r="GD1248" s="136"/>
      <c r="GE1248" s="136"/>
      <c r="GF1248" s="136"/>
      <c r="GG1248" s="136"/>
      <c r="GH1248" s="136"/>
      <c r="GI1248" s="136"/>
      <c r="GJ1248" s="136"/>
      <c r="GK1248" s="136"/>
      <c r="GL1248" s="136"/>
      <c r="GM1248" s="136"/>
      <c r="GN1248" s="136"/>
      <c r="GO1248" s="136"/>
      <c r="GP1248" s="136"/>
      <c r="GQ1248" s="136"/>
      <c r="GR1248" s="136"/>
      <c r="GS1248" s="136"/>
      <c r="GT1248" s="136"/>
      <c r="GU1248" s="136"/>
      <c r="GV1248" s="136"/>
      <c r="GW1248" s="136"/>
      <c r="GX1248" s="136"/>
      <c r="GY1248" s="136"/>
      <c r="GZ1248" s="136"/>
      <c r="HA1248" s="136"/>
      <c r="HB1248" s="136"/>
      <c r="HC1248" s="136"/>
      <c r="HD1248" s="136"/>
      <c r="HE1248" s="136"/>
      <c r="HF1248" s="136"/>
      <c r="HG1248" s="136"/>
      <c r="HH1248" s="136"/>
      <c r="HI1248" s="136"/>
      <c r="HJ1248" s="136"/>
      <c r="HK1248" s="136"/>
      <c r="HL1248" s="136"/>
      <c r="HM1248" s="136"/>
      <c r="HN1248" s="136"/>
      <c r="HO1248" s="136"/>
      <c r="HP1248" s="136"/>
      <c r="HQ1248" s="136"/>
      <c r="HR1248" s="136"/>
      <c r="HS1248" s="136"/>
      <c r="HT1248" s="136"/>
      <c r="HU1248" s="136"/>
      <c r="HV1248" s="136"/>
      <c r="HW1248" s="136"/>
      <c r="HX1248" s="136"/>
      <c r="HY1248" s="136"/>
      <c r="HZ1248" s="136"/>
      <c r="IA1248" s="136"/>
      <c r="IB1248" s="136"/>
      <c r="IC1248" s="136"/>
      <c r="ID1248" s="136"/>
      <c r="IE1248" s="136"/>
      <c r="IF1248" s="136"/>
      <c r="IG1248" s="136"/>
    </row>
    <row r="1249" spans="1:241" ht="15" customHeight="1" x14ac:dyDescent="0.25">
      <c r="A1249" s="197" t="s">
        <v>593</v>
      </c>
      <c r="B1249" s="217">
        <v>6148482</v>
      </c>
      <c r="C1249" s="217">
        <v>3545208</v>
      </c>
      <c r="D1249" s="217">
        <v>919335</v>
      </c>
      <c r="E1249" s="217">
        <v>1089391</v>
      </c>
      <c r="F1249" s="217">
        <v>1938813</v>
      </c>
      <c r="G1249" s="217">
        <v>501180</v>
      </c>
      <c r="H1249" s="244">
        <v>14142409</v>
      </c>
      <c r="I1249" s="136"/>
      <c r="J1249" s="197" t="s">
        <v>285</v>
      </c>
      <c r="K1249" s="217">
        <v>12406382</v>
      </c>
      <c r="L1249" s="217">
        <v>2381223</v>
      </c>
      <c r="M1249" s="217">
        <v>698532</v>
      </c>
      <c r="N1249" s="217">
        <v>1380298</v>
      </c>
      <c r="O1249" s="217">
        <v>1912233</v>
      </c>
      <c r="P1249" s="217">
        <v>573973</v>
      </c>
      <c r="Q1249" s="244">
        <v>19352641</v>
      </c>
      <c r="R1249" s="136"/>
      <c r="S1249" s="136"/>
      <c r="T1249" s="136"/>
      <c r="U1249" s="136"/>
      <c r="V1249" s="136"/>
      <c r="W1249" s="136"/>
      <c r="X1249" s="136"/>
      <c r="Y1249" s="136"/>
      <c r="Z1249" s="136"/>
      <c r="AA1249" s="136"/>
      <c r="AB1249" s="136"/>
      <c r="AC1249" s="136"/>
      <c r="AD1249" s="136"/>
      <c r="AE1249" s="136"/>
      <c r="AF1249" s="136"/>
      <c r="AG1249" s="136"/>
      <c r="AH1249" s="136"/>
      <c r="AI1249" s="136"/>
      <c r="AJ1249" s="136"/>
      <c r="AK1249" s="136"/>
      <c r="AL1249" s="136"/>
      <c r="AM1249" s="136"/>
      <c r="AN1249" s="136"/>
      <c r="AO1249" s="136"/>
      <c r="AP1249" s="136"/>
      <c r="AQ1249" s="136"/>
      <c r="AR1249" s="136"/>
      <c r="AS1249" s="136"/>
      <c r="AT1249" s="136"/>
      <c r="AU1249" s="136"/>
      <c r="AV1249" s="136"/>
      <c r="AW1249" s="136"/>
      <c r="AX1249" s="136"/>
      <c r="AY1249" s="136"/>
      <c r="AZ1249" s="136"/>
      <c r="BA1249" s="136"/>
      <c r="BB1249" s="136"/>
      <c r="BC1249" s="136"/>
      <c r="BD1249" s="136"/>
      <c r="BE1249" s="136"/>
      <c r="BF1249" s="136"/>
      <c r="BG1249" s="136"/>
      <c r="BH1249" s="136"/>
      <c r="BI1249" s="136"/>
      <c r="BJ1249" s="136"/>
      <c r="BK1249" s="136"/>
      <c r="BL1249" s="136"/>
      <c r="BM1249" s="136"/>
      <c r="BN1249" s="136"/>
      <c r="BO1249" s="136"/>
      <c r="BP1249" s="136"/>
      <c r="BQ1249" s="136"/>
      <c r="BR1249" s="136"/>
      <c r="BS1249" s="136"/>
      <c r="BT1249" s="136"/>
      <c r="BU1249" s="136"/>
      <c r="BV1249" s="136"/>
      <c r="BW1249" s="136"/>
      <c r="BX1249" s="136"/>
      <c r="BY1249" s="136"/>
      <c r="BZ1249" s="136"/>
      <c r="CA1249" s="136"/>
      <c r="CB1249" s="136"/>
      <c r="CC1249" s="136"/>
      <c r="CD1249" s="136"/>
      <c r="CE1249" s="136"/>
      <c r="CF1249" s="136"/>
      <c r="CG1249" s="136"/>
      <c r="CH1249" s="136"/>
      <c r="CI1249" s="136"/>
      <c r="CJ1249" s="136"/>
      <c r="CK1249" s="136"/>
      <c r="CL1249" s="136"/>
      <c r="CM1249" s="136"/>
      <c r="CN1249" s="136"/>
      <c r="CO1249" s="136"/>
      <c r="CP1249" s="136"/>
      <c r="CQ1249" s="136"/>
      <c r="CR1249" s="136"/>
      <c r="CS1249" s="136"/>
      <c r="CT1249" s="136"/>
      <c r="CU1249" s="136"/>
      <c r="CV1249" s="136"/>
      <c r="CW1249" s="136"/>
      <c r="CX1249" s="136"/>
      <c r="CY1249" s="136"/>
      <c r="CZ1249" s="136"/>
      <c r="DA1249" s="136"/>
      <c r="DB1249" s="136"/>
      <c r="DC1249" s="136"/>
      <c r="DD1249" s="136"/>
      <c r="DE1249" s="136"/>
      <c r="DF1249" s="136"/>
      <c r="DG1249" s="136"/>
      <c r="DH1249" s="136"/>
      <c r="DI1249" s="136"/>
      <c r="DJ1249" s="136"/>
      <c r="DK1249" s="136"/>
      <c r="DL1249" s="136"/>
      <c r="DM1249" s="136"/>
      <c r="DN1249" s="136"/>
      <c r="DO1249" s="136"/>
      <c r="DP1249" s="136"/>
      <c r="DQ1249" s="136"/>
      <c r="DR1249" s="136"/>
      <c r="DS1249" s="136"/>
      <c r="DT1249" s="136"/>
      <c r="DU1249" s="136"/>
      <c r="DV1249" s="136"/>
      <c r="DW1249" s="136"/>
      <c r="DX1249" s="136"/>
      <c r="DY1249" s="136"/>
      <c r="DZ1249" s="136"/>
      <c r="EA1249" s="136"/>
      <c r="EB1249" s="136"/>
      <c r="EC1249" s="136"/>
      <c r="ED1249" s="136"/>
      <c r="EE1249" s="136"/>
      <c r="EF1249" s="136"/>
      <c r="EG1249" s="136"/>
      <c r="EH1249" s="136"/>
      <c r="EI1249" s="136"/>
      <c r="EJ1249" s="136"/>
      <c r="EK1249" s="136"/>
      <c r="EL1249" s="136"/>
      <c r="EM1249" s="136"/>
      <c r="EN1249" s="136"/>
      <c r="EO1249" s="136"/>
      <c r="EP1249" s="136"/>
      <c r="EQ1249" s="136"/>
      <c r="ER1249" s="136"/>
      <c r="ES1249" s="136"/>
      <c r="ET1249" s="136"/>
      <c r="EU1249" s="136"/>
      <c r="EV1249" s="136"/>
      <c r="EW1249" s="136"/>
      <c r="EX1249" s="136"/>
      <c r="EY1249" s="136"/>
      <c r="EZ1249" s="136"/>
      <c r="FA1249" s="136"/>
      <c r="FB1249" s="136"/>
      <c r="FC1249" s="136"/>
      <c r="FD1249" s="136"/>
      <c r="FE1249" s="136"/>
      <c r="FF1249" s="136"/>
      <c r="FG1249" s="136"/>
      <c r="FH1249" s="136"/>
      <c r="FI1249" s="136"/>
      <c r="FJ1249" s="136"/>
      <c r="FK1249" s="136"/>
      <c r="FL1249" s="136"/>
      <c r="FM1249" s="136"/>
      <c r="FN1249" s="136"/>
      <c r="FO1249" s="136"/>
      <c r="FP1249" s="136"/>
      <c r="FQ1249" s="136"/>
      <c r="FR1249" s="136"/>
      <c r="FS1249" s="136"/>
      <c r="FT1249" s="136"/>
      <c r="FU1249" s="136"/>
      <c r="FV1249" s="136"/>
      <c r="FW1249" s="136"/>
      <c r="FX1249" s="136"/>
      <c r="FY1249" s="136"/>
      <c r="FZ1249" s="136"/>
      <c r="GA1249" s="136"/>
      <c r="GB1249" s="136"/>
      <c r="GC1249" s="136"/>
      <c r="GD1249" s="136"/>
      <c r="GE1249" s="136"/>
      <c r="GF1249" s="136"/>
      <c r="GG1249" s="136"/>
      <c r="GH1249" s="136"/>
      <c r="GI1249" s="136"/>
      <c r="GJ1249" s="136"/>
      <c r="GK1249" s="136"/>
      <c r="GL1249" s="136"/>
      <c r="GM1249" s="136"/>
      <c r="GN1249" s="136"/>
      <c r="GO1249" s="136"/>
      <c r="GP1249" s="136"/>
      <c r="GQ1249" s="136"/>
      <c r="GR1249" s="136"/>
      <c r="GS1249" s="136"/>
      <c r="GT1249" s="136"/>
      <c r="GU1249" s="136"/>
      <c r="GV1249" s="136"/>
      <c r="GW1249" s="136"/>
      <c r="GX1249" s="136"/>
      <c r="GY1249" s="136"/>
      <c r="GZ1249" s="136"/>
      <c r="HA1249" s="136"/>
      <c r="HB1249" s="136"/>
      <c r="HC1249" s="136"/>
      <c r="HD1249" s="136"/>
      <c r="HE1249" s="136"/>
      <c r="HF1249" s="136"/>
      <c r="HG1249" s="136"/>
      <c r="HH1249" s="136"/>
      <c r="HI1249" s="136"/>
      <c r="HJ1249" s="136"/>
      <c r="HK1249" s="136"/>
      <c r="HL1249" s="136"/>
      <c r="HM1249" s="136"/>
      <c r="HN1249" s="136"/>
      <c r="HO1249" s="136"/>
      <c r="HP1249" s="136"/>
      <c r="HQ1249" s="136"/>
      <c r="HR1249" s="136"/>
      <c r="HS1249" s="136"/>
      <c r="HT1249" s="136"/>
      <c r="HU1249" s="136"/>
      <c r="HV1249" s="136"/>
      <c r="HW1249" s="136"/>
      <c r="HX1249" s="136"/>
      <c r="HY1249" s="136"/>
      <c r="HZ1249" s="136"/>
      <c r="IA1249" s="136"/>
      <c r="IB1249" s="136"/>
      <c r="IC1249" s="136"/>
      <c r="ID1249" s="136"/>
      <c r="IE1249" s="136"/>
      <c r="IF1249" s="136"/>
      <c r="IG1249" s="136"/>
    </row>
    <row r="1250" spans="1:241" ht="15" customHeight="1" x14ac:dyDescent="0.25">
      <c r="A1250" s="197" t="s">
        <v>742</v>
      </c>
      <c r="B1250" s="217">
        <v>7013664</v>
      </c>
      <c r="C1250" s="217">
        <v>3384889</v>
      </c>
      <c r="D1250" s="217">
        <v>802205</v>
      </c>
      <c r="E1250" s="217">
        <v>1188878</v>
      </c>
      <c r="F1250" s="217">
        <v>1930660</v>
      </c>
      <c r="G1250" s="217">
        <v>319480</v>
      </c>
      <c r="H1250" s="244">
        <v>14639776</v>
      </c>
      <c r="I1250" s="136"/>
      <c r="J1250" s="197" t="s">
        <v>284</v>
      </c>
      <c r="K1250" s="217">
        <v>8714236</v>
      </c>
      <c r="L1250" s="217">
        <v>1252735</v>
      </c>
      <c r="M1250" s="217">
        <v>715467</v>
      </c>
      <c r="N1250" s="217">
        <v>1318115</v>
      </c>
      <c r="O1250" s="217">
        <v>1525987</v>
      </c>
      <c r="P1250" s="217">
        <v>521481</v>
      </c>
      <c r="Q1250" s="244">
        <v>14048021</v>
      </c>
      <c r="R1250" s="136"/>
      <c r="S1250" s="136"/>
      <c r="T1250" s="136"/>
      <c r="U1250" s="136"/>
      <c r="V1250" s="136"/>
      <c r="W1250" s="136"/>
      <c r="X1250" s="136"/>
      <c r="Y1250" s="136"/>
      <c r="Z1250" s="136"/>
      <c r="AA1250" s="136"/>
      <c r="AB1250" s="136"/>
      <c r="AC1250" s="136"/>
      <c r="AD1250" s="136"/>
      <c r="AE1250" s="136"/>
      <c r="AF1250" s="136"/>
      <c r="AG1250" s="136"/>
      <c r="AH1250" s="136"/>
      <c r="AI1250" s="136"/>
      <c r="AJ1250" s="136"/>
      <c r="AK1250" s="136"/>
      <c r="AL1250" s="136"/>
      <c r="AM1250" s="136"/>
      <c r="AN1250" s="136"/>
      <c r="AO1250" s="136"/>
      <c r="AP1250" s="136"/>
      <c r="AQ1250" s="136"/>
      <c r="AR1250" s="136"/>
      <c r="AS1250" s="136"/>
      <c r="AT1250" s="136"/>
      <c r="AU1250" s="136"/>
      <c r="AV1250" s="136"/>
      <c r="AW1250" s="136"/>
      <c r="AX1250" s="136"/>
      <c r="AY1250" s="136"/>
      <c r="AZ1250" s="136"/>
      <c r="BA1250" s="136"/>
      <c r="BB1250" s="136"/>
      <c r="BC1250" s="136"/>
      <c r="BD1250" s="136"/>
      <c r="BE1250" s="136"/>
      <c r="BF1250" s="136"/>
      <c r="BG1250" s="136"/>
      <c r="BH1250" s="136"/>
      <c r="BI1250" s="136"/>
      <c r="BJ1250" s="136"/>
      <c r="BK1250" s="136"/>
      <c r="BL1250" s="136"/>
      <c r="BM1250" s="136"/>
      <c r="BN1250" s="136"/>
      <c r="BO1250" s="136"/>
      <c r="BP1250" s="136"/>
      <c r="BQ1250" s="136"/>
      <c r="BR1250" s="136"/>
      <c r="BS1250" s="136"/>
      <c r="BT1250" s="136"/>
      <c r="BU1250" s="136"/>
      <c r="BV1250" s="136"/>
      <c r="BW1250" s="136"/>
      <c r="BX1250" s="136"/>
      <c r="BY1250" s="136"/>
      <c r="BZ1250" s="136"/>
      <c r="CA1250" s="136"/>
      <c r="CB1250" s="136"/>
      <c r="CC1250" s="136"/>
      <c r="CD1250" s="136"/>
      <c r="CE1250" s="136"/>
      <c r="CF1250" s="136"/>
      <c r="CG1250" s="136"/>
      <c r="CH1250" s="136"/>
      <c r="CI1250" s="136"/>
      <c r="CJ1250" s="136"/>
      <c r="CK1250" s="136"/>
      <c r="CL1250" s="136"/>
      <c r="CM1250" s="136"/>
      <c r="CN1250" s="136"/>
      <c r="CO1250" s="136"/>
      <c r="CP1250" s="136"/>
      <c r="CQ1250" s="136"/>
      <c r="CR1250" s="136"/>
      <c r="CS1250" s="136"/>
      <c r="CT1250" s="136"/>
      <c r="CU1250" s="136"/>
      <c r="CV1250" s="136"/>
      <c r="CW1250" s="136"/>
      <c r="CX1250" s="136"/>
      <c r="CY1250" s="136"/>
      <c r="CZ1250" s="136"/>
      <c r="DA1250" s="136"/>
      <c r="DB1250" s="136"/>
      <c r="DC1250" s="136"/>
      <c r="DD1250" s="136"/>
      <c r="DE1250" s="136"/>
      <c r="DF1250" s="136"/>
      <c r="DG1250" s="136"/>
      <c r="DH1250" s="136"/>
      <c r="DI1250" s="136"/>
      <c r="DJ1250" s="136"/>
      <c r="DK1250" s="136"/>
      <c r="DL1250" s="136"/>
      <c r="DM1250" s="136"/>
      <c r="DN1250" s="136"/>
      <c r="DO1250" s="136"/>
      <c r="DP1250" s="136"/>
      <c r="DQ1250" s="136"/>
      <c r="DR1250" s="136"/>
      <c r="DS1250" s="136"/>
      <c r="DT1250" s="136"/>
      <c r="DU1250" s="136"/>
      <c r="DV1250" s="136"/>
      <c r="DW1250" s="136"/>
      <c r="DX1250" s="136"/>
      <c r="DY1250" s="136"/>
      <c r="DZ1250" s="136"/>
      <c r="EA1250" s="136"/>
      <c r="EB1250" s="136"/>
      <c r="EC1250" s="136"/>
      <c r="ED1250" s="136"/>
      <c r="EE1250" s="136"/>
      <c r="EF1250" s="136"/>
      <c r="EG1250" s="136"/>
      <c r="EH1250" s="136"/>
      <c r="EI1250" s="136"/>
      <c r="EJ1250" s="136"/>
      <c r="EK1250" s="136"/>
      <c r="EL1250" s="136"/>
      <c r="EM1250" s="136"/>
      <c r="EN1250" s="136"/>
      <c r="EO1250" s="136"/>
      <c r="EP1250" s="136"/>
      <c r="EQ1250" s="136"/>
      <c r="ER1250" s="136"/>
      <c r="ES1250" s="136"/>
      <c r="ET1250" s="136"/>
      <c r="EU1250" s="136"/>
      <c r="EV1250" s="136"/>
      <c r="EW1250" s="136"/>
      <c r="EX1250" s="136"/>
      <c r="EY1250" s="136"/>
      <c r="EZ1250" s="136"/>
      <c r="FA1250" s="136"/>
      <c r="FB1250" s="136"/>
      <c r="FC1250" s="136"/>
      <c r="FD1250" s="136"/>
      <c r="FE1250" s="136"/>
      <c r="FF1250" s="136"/>
      <c r="FG1250" s="136"/>
      <c r="FH1250" s="136"/>
      <c r="FI1250" s="136"/>
      <c r="FJ1250" s="136"/>
      <c r="FK1250" s="136"/>
      <c r="FL1250" s="136"/>
      <c r="FM1250" s="136"/>
      <c r="FN1250" s="136"/>
      <c r="FO1250" s="136"/>
      <c r="FP1250" s="136"/>
      <c r="FQ1250" s="136"/>
      <c r="FR1250" s="136"/>
      <c r="FS1250" s="136"/>
      <c r="FT1250" s="136"/>
      <c r="FU1250" s="136"/>
      <c r="FV1250" s="136"/>
      <c r="FW1250" s="136"/>
      <c r="FX1250" s="136"/>
      <c r="FY1250" s="136"/>
      <c r="FZ1250" s="136"/>
      <c r="GA1250" s="136"/>
      <c r="GB1250" s="136"/>
      <c r="GC1250" s="136"/>
      <c r="GD1250" s="136"/>
      <c r="GE1250" s="136"/>
      <c r="GF1250" s="136"/>
      <c r="GG1250" s="136"/>
      <c r="GH1250" s="136"/>
      <c r="GI1250" s="136"/>
      <c r="GJ1250" s="136"/>
      <c r="GK1250" s="136"/>
      <c r="GL1250" s="136"/>
      <c r="GM1250" s="136"/>
      <c r="GN1250" s="136"/>
      <c r="GO1250" s="136"/>
      <c r="GP1250" s="136"/>
      <c r="GQ1250" s="136"/>
      <c r="GR1250" s="136"/>
      <c r="GS1250" s="136"/>
      <c r="GT1250" s="136"/>
      <c r="GU1250" s="136"/>
      <c r="GV1250" s="136"/>
      <c r="GW1250" s="136"/>
      <c r="GX1250" s="136"/>
      <c r="GY1250" s="136"/>
      <c r="GZ1250" s="136"/>
      <c r="HA1250" s="136"/>
      <c r="HB1250" s="136"/>
      <c r="HC1250" s="136"/>
      <c r="HD1250" s="136"/>
      <c r="HE1250" s="136"/>
      <c r="HF1250" s="136"/>
      <c r="HG1250" s="136"/>
      <c r="HH1250" s="136"/>
      <c r="HI1250" s="136"/>
      <c r="HJ1250" s="136"/>
      <c r="HK1250" s="136"/>
      <c r="HL1250" s="136"/>
      <c r="HM1250" s="136"/>
      <c r="HN1250" s="136"/>
      <c r="HO1250" s="136"/>
      <c r="HP1250" s="136"/>
      <c r="HQ1250" s="136"/>
      <c r="HR1250" s="136"/>
      <c r="HS1250" s="136"/>
      <c r="HT1250" s="136"/>
      <c r="HU1250" s="136"/>
      <c r="HV1250" s="136"/>
      <c r="HW1250" s="136"/>
      <c r="HX1250" s="136"/>
      <c r="HY1250" s="136"/>
      <c r="HZ1250" s="136"/>
      <c r="IA1250" s="136"/>
      <c r="IB1250" s="136"/>
      <c r="IC1250" s="136"/>
      <c r="ID1250" s="136"/>
      <c r="IE1250" s="136"/>
      <c r="IF1250" s="136"/>
      <c r="IG1250" s="136"/>
    </row>
    <row r="1251" spans="1:241" ht="15" customHeight="1" x14ac:dyDescent="0.25">
      <c r="A1251" s="197" t="s">
        <v>595</v>
      </c>
      <c r="B1251" s="217">
        <v>5215330</v>
      </c>
      <c r="C1251" s="217">
        <v>3714720</v>
      </c>
      <c r="D1251" s="217">
        <v>620927</v>
      </c>
      <c r="E1251" s="217">
        <v>1014909</v>
      </c>
      <c r="F1251" s="217">
        <v>1474042</v>
      </c>
      <c r="G1251" s="217">
        <v>333104</v>
      </c>
      <c r="H1251" s="244">
        <v>12373032</v>
      </c>
      <c r="I1251" s="136"/>
      <c r="J1251" s="197" t="s">
        <v>382</v>
      </c>
      <c r="K1251" s="217">
        <v>3805315</v>
      </c>
      <c r="L1251" s="217">
        <v>1191822</v>
      </c>
      <c r="M1251" s="217">
        <v>597405</v>
      </c>
      <c r="N1251" s="217">
        <v>796737</v>
      </c>
      <c r="O1251" s="217">
        <v>936599</v>
      </c>
      <c r="P1251" s="217">
        <v>474830</v>
      </c>
      <c r="Q1251" s="244">
        <v>7802708</v>
      </c>
      <c r="R1251" s="136"/>
      <c r="S1251" s="136"/>
      <c r="T1251" s="136"/>
      <c r="U1251" s="136"/>
      <c r="V1251" s="136"/>
      <c r="W1251" s="136"/>
      <c r="X1251" s="136"/>
      <c r="Y1251" s="136"/>
      <c r="Z1251" s="136"/>
      <c r="AA1251" s="136"/>
      <c r="AB1251" s="136"/>
      <c r="AC1251" s="136"/>
      <c r="AD1251" s="136"/>
      <c r="AE1251" s="136"/>
      <c r="AF1251" s="136"/>
      <c r="AG1251" s="136"/>
      <c r="AH1251" s="136"/>
      <c r="AI1251" s="136"/>
      <c r="AJ1251" s="136"/>
      <c r="AK1251" s="136"/>
      <c r="AL1251" s="136"/>
      <c r="AM1251" s="136"/>
      <c r="AN1251" s="136"/>
      <c r="AO1251" s="136"/>
      <c r="AP1251" s="136"/>
      <c r="AQ1251" s="136"/>
      <c r="AR1251" s="136"/>
      <c r="AS1251" s="136"/>
      <c r="AT1251" s="136"/>
      <c r="AU1251" s="136"/>
      <c r="AV1251" s="136"/>
      <c r="AW1251" s="136"/>
      <c r="AX1251" s="136"/>
      <c r="AY1251" s="136"/>
      <c r="AZ1251" s="136"/>
      <c r="BA1251" s="136"/>
      <c r="BB1251" s="136"/>
      <c r="BC1251" s="136"/>
      <c r="BD1251" s="136"/>
      <c r="BE1251" s="136"/>
      <c r="BF1251" s="136"/>
      <c r="BG1251" s="136"/>
      <c r="BH1251" s="136"/>
      <c r="BI1251" s="136"/>
      <c r="BJ1251" s="136"/>
      <c r="BK1251" s="136"/>
      <c r="BL1251" s="136"/>
      <c r="BM1251" s="136"/>
      <c r="BN1251" s="136"/>
      <c r="BO1251" s="136"/>
      <c r="BP1251" s="136"/>
      <c r="BQ1251" s="136"/>
      <c r="BR1251" s="136"/>
      <c r="BS1251" s="136"/>
      <c r="BT1251" s="136"/>
      <c r="BU1251" s="136"/>
      <c r="BV1251" s="136"/>
      <c r="BW1251" s="136"/>
      <c r="BX1251" s="136"/>
      <c r="BY1251" s="136"/>
      <c r="BZ1251" s="136"/>
      <c r="CA1251" s="136"/>
      <c r="CB1251" s="136"/>
      <c r="CC1251" s="136"/>
      <c r="CD1251" s="136"/>
      <c r="CE1251" s="136"/>
      <c r="CF1251" s="136"/>
      <c r="CG1251" s="136"/>
      <c r="CH1251" s="136"/>
      <c r="CI1251" s="136"/>
      <c r="CJ1251" s="136"/>
      <c r="CK1251" s="136"/>
      <c r="CL1251" s="136"/>
      <c r="CM1251" s="136"/>
      <c r="CN1251" s="136"/>
      <c r="CO1251" s="136"/>
      <c r="CP1251" s="136"/>
      <c r="CQ1251" s="136"/>
      <c r="CR1251" s="136"/>
      <c r="CS1251" s="136"/>
      <c r="CT1251" s="136"/>
      <c r="CU1251" s="136"/>
      <c r="CV1251" s="136"/>
      <c r="CW1251" s="136"/>
      <c r="CX1251" s="136"/>
      <c r="CY1251" s="136"/>
      <c r="CZ1251" s="136"/>
      <c r="DA1251" s="136"/>
      <c r="DB1251" s="136"/>
      <c r="DC1251" s="136"/>
      <c r="DD1251" s="136"/>
      <c r="DE1251" s="136"/>
      <c r="DF1251" s="136"/>
      <c r="DG1251" s="136"/>
      <c r="DH1251" s="136"/>
      <c r="DI1251" s="136"/>
      <c r="DJ1251" s="136"/>
      <c r="DK1251" s="136"/>
      <c r="DL1251" s="136"/>
      <c r="DM1251" s="136"/>
      <c r="DN1251" s="136"/>
      <c r="DO1251" s="136"/>
      <c r="DP1251" s="136"/>
      <c r="DQ1251" s="136"/>
      <c r="DR1251" s="136"/>
      <c r="DS1251" s="136"/>
      <c r="DT1251" s="136"/>
      <c r="DU1251" s="136"/>
      <c r="DV1251" s="136"/>
      <c r="DW1251" s="136"/>
      <c r="DX1251" s="136"/>
      <c r="DY1251" s="136"/>
      <c r="DZ1251" s="136"/>
      <c r="EA1251" s="136"/>
      <c r="EB1251" s="136"/>
      <c r="EC1251" s="136"/>
      <c r="ED1251" s="136"/>
      <c r="EE1251" s="136"/>
      <c r="EF1251" s="136"/>
      <c r="EG1251" s="136"/>
      <c r="EH1251" s="136"/>
      <c r="EI1251" s="136"/>
      <c r="EJ1251" s="136"/>
      <c r="EK1251" s="136"/>
      <c r="EL1251" s="136"/>
      <c r="EM1251" s="136"/>
      <c r="EN1251" s="136"/>
      <c r="EO1251" s="136"/>
      <c r="EP1251" s="136"/>
      <c r="EQ1251" s="136"/>
      <c r="ER1251" s="136"/>
      <c r="ES1251" s="136"/>
      <c r="ET1251" s="136"/>
      <c r="EU1251" s="136"/>
      <c r="EV1251" s="136"/>
      <c r="EW1251" s="136"/>
      <c r="EX1251" s="136"/>
      <c r="EY1251" s="136"/>
      <c r="EZ1251" s="136"/>
      <c r="FA1251" s="136"/>
      <c r="FB1251" s="136"/>
      <c r="FC1251" s="136"/>
      <c r="FD1251" s="136"/>
      <c r="FE1251" s="136"/>
      <c r="FF1251" s="136"/>
      <c r="FG1251" s="136"/>
      <c r="FH1251" s="136"/>
      <c r="FI1251" s="136"/>
      <c r="FJ1251" s="136"/>
      <c r="FK1251" s="136"/>
      <c r="FL1251" s="136"/>
      <c r="FM1251" s="136"/>
      <c r="FN1251" s="136"/>
      <c r="FO1251" s="136"/>
      <c r="FP1251" s="136"/>
      <c r="FQ1251" s="136"/>
      <c r="FR1251" s="136"/>
      <c r="FS1251" s="136"/>
      <c r="FT1251" s="136"/>
      <c r="FU1251" s="136"/>
      <c r="FV1251" s="136"/>
      <c r="FW1251" s="136"/>
      <c r="FX1251" s="136"/>
      <c r="FY1251" s="136"/>
      <c r="FZ1251" s="136"/>
      <c r="GA1251" s="136"/>
      <c r="GB1251" s="136"/>
      <c r="GC1251" s="136"/>
      <c r="GD1251" s="136"/>
      <c r="GE1251" s="136"/>
      <c r="GF1251" s="136"/>
      <c r="GG1251" s="136"/>
      <c r="GH1251" s="136"/>
      <c r="GI1251" s="136"/>
      <c r="GJ1251" s="136"/>
      <c r="GK1251" s="136"/>
      <c r="GL1251" s="136"/>
      <c r="GM1251" s="136"/>
      <c r="GN1251" s="136"/>
      <c r="GO1251" s="136"/>
      <c r="GP1251" s="136"/>
      <c r="GQ1251" s="136"/>
      <c r="GR1251" s="136"/>
      <c r="GS1251" s="136"/>
      <c r="GT1251" s="136"/>
      <c r="GU1251" s="136"/>
      <c r="GV1251" s="136"/>
      <c r="GW1251" s="136"/>
      <c r="GX1251" s="136"/>
      <c r="GY1251" s="136"/>
      <c r="GZ1251" s="136"/>
      <c r="HA1251" s="136"/>
      <c r="HB1251" s="136"/>
      <c r="HC1251" s="136"/>
      <c r="HD1251" s="136"/>
      <c r="HE1251" s="136"/>
      <c r="HF1251" s="136"/>
      <c r="HG1251" s="136"/>
      <c r="HH1251" s="136"/>
      <c r="HI1251" s="136"/>
      <c r="HJ1251" s="136"/>
      <c r="HK1251" s="136"/>
      <c r="HL1251" s="136"/>
      <c r="HM1251" s="136"/>
      <c r="HN1251" s="136"/>
      <c r="HO1251" s="136"/>
      <c r="HP1251" s="136"/>
      <c r="HQ1251" s="136"/>
      <c r="HR1251" s="136"/>
      <c r="HS1251" s="136"/>
      <c r="HT1251" s="136"/>
      <c r="HU1251" s="136"/>
      <c r="HV1251" s="136"/>
      <c r="HW1251" s="136"/>
      <c r="HX1251" s="136"/>
      <c r="HY1251" s="136"/>
      <c r="HZ1251" s="136"/>
      <c r="IA1251" s="136"/>
      <c r="IB1251" s="136"/>
      <c r="IC1251" s="136"/>
      <c r="ID1251" s="136"/>
      <c r="IE1251" s="136"/>
      <c r="IF1251" s="136"/>
      <c r="IG1251" s="136"/>
    </row>
    <row r="1252" spans="1:241" ht="15" customHeight="1" x14ac:dyDescent="0.25">
      <c r="A1252" s="197" t="s">
        <v>596</v>
      </c>
      <c r="B1252" s="217">
        <v>6111654</v>
      </c>
      <c r="C1252" s="217">
        <v>3818205</v>
      </c>
      <c r="D1252" s="217">
        <v>768769</v>
      </c>
      <c r="E1252" s="217">
        <v>1052651</v>
      </c>
      <c r="F1252" s="217">
        <v>1664214</v>
      </c>
      <c r="G1252" s="217">
        <v>249248</v>
      </c>
      <c r="H1252" s="244">
        <v>13664741</v>
      </c>
      <c r="I1252" s="136"/>
      <c r="J1252" s="197" t="s">
        <v>383</v>
      </c>
      <c r="K1252" s="217">
        <v>5188957</v>
      </c>
      <c r="L1252" s="217">
        <v>2268018</v>
      </c>
      <c r="M1252" s="217">
        <v>619884</v>
      </c>
      <c r="N1252" s="217">
        <v>1153735</v>
      </c>
      <c r="O1252" s="217">
        <v>1721547</v>
      </c>
      <c r="P1252" s="217">
        <v>272842</v>
      </c>
      <c r="Q1252" s="244">
        <v>11224983</v>
      </c>
      <c r="R1252" s="136"/>
      <c r="S1252" s="136"/>
      <c r="T1252" s="136"/>
      <c r="U1252" s="136"/>
      <c r="V1252" s="136"/>
      <c r="W1252" s="136"/>
      <c r="X1252" s="136"/>
      <c r="Y1252" s="136"/>
      <c r="Z1252" s="136"/>
      <c r="AA1252" s="136"/>
      <c r="AB1252" s="136"/>
      <c r="AC1252" s="136"/>
      <c r="AD1252" s="136"/>
      <c r="AE1252" s="136"/>
      <c r="AF1252" s="136"/>
      <c r="AG1252" s="136"/>
      <c r="AH1252" s="136"/>
      <c r="AI1252" s="136"/>
      <c r="AJ1252" s="136"/>
      <c r="AK1252" s="136"/>
      <c r="AL1252" s="136"/>
      <c r="AM1252" s="136"/>
      <c r="AN1252" s="136"/>
      <c r="AO1252" s="136"/>
      <c r="AP1252" s="136"/>
      <c r="AQ1252" s="136"/>
      <c r="AR1252" s="136"/>
      <c r="AS1252" s="136"/>
      <c r="AT1252" s="136"/>
      <c r="AU1252" s="136"/>
      <c r="AV1252" s="136"/>
      <c r="AW1252" s="136"/>
      <c r="AX1252" s="136"/>
      <c r="AY1252" s="136"/>
      <c r="AZ1252" s="136"/>
      <c r="BA1252" s="136"/>
      <c r="BB1252" s="136"/>
      <c r="BC1252" s="136"/>
      <c r="BD1252" s="136"/>
      <c r="BE1252" s="136"/>
      <c r="BF1252" s="136"/>
      <c r="BG1252" s="136"/>
      <c r="BH1252" s="136"/>
      <c r="BI1252" s="136"/>
      <c r="BJ1252" s="136"/>
      <c r="BK1252" s="136"/>
      <c r="BL1252" s="136"/>
      <c r="BM1252" s="136"/>
      <c r="BN1252" s="136"/>
      <c r="BO1252" s="136"/>
      <c r="BP1252" s="136"/>
      <c r="BQ1252" s="136"/>
      <c r="BR1252" s="136"/>
      <c r="BS1252" s="136"/>
      <c r="BT1252" s="136"/>
      <c r="BU1252" s="136"/>
      <c r="BV1252" s="136"/>
      <c r="BW1252" s="136"/>
      <c r="BX1252" s="136"/>
      <c r="BY1252" s="136"/>
      <c r="BZ1252" s="136"/>
      <c r="CA1252" s="136"/>
      <c r="CB1252" s="136"/>
      <c r="CC1252" s="136"/>
      <c r="CD1252" s="136"/>
      <c r="CE1252" s="136"/>
      <c r="CF1252" s="136"/>
      <c r="CG1252" s="136"/>
      <c r="CH1252" s="136"/>
      <c r="CI1252" s="136"/>
      <c r="CJ1252" s="136"/>
      <c r="CK1252" s="136"/>
      <c r="CL1252" s="136"/>
      <c r="CM1252" s="136"/>
      <c r="CN1252" s="136"/>
      <c r="CO1252" s="136"/>
      <c r="CP1252" s="136"/>
      <c r="CQ1252" s="136"/>
      <c r="CR1252" s="136"/>
      <c r="CS1252" s="136"/>
      <c r="CT1252" s="136"/>
      <c r="CU1252" s="136"/>
      <c r="CV1252" s="136"/>
      <c r="CW1252" s="136"/>
      <c r="CX1252" s="136"/>
      <c r="CY1252" s="136"/>
      <c r="CZ1252" s="136"/>
      <c r="DA1252" s="136"/>
      <c r="DB1252" s="136"/>
      <c r="DC1252" s="136"/>
      <c r="DD1252" s="136"/>
      <c r="DE1252" s="136"/>
      <c r="DF1252" s="136"/>
      <c r="DG1252" s="136"/>
      <c r="DH1252" s="136"/>
      <c r="DI1252" s="136"/>
      <c r="DJ1252" s="136"/>
      <c r="DK1252" s="136"/>
      <c r="DL1252" s="136"/>
      <c r="DM1252" s="136"/>
      <c r="DN1252" s="136"/>
      <c r="DO1252" s="136"/>
      <c r="DP1252" s="136"/>
      <c r="DQ1252" s="136"/>
      <c r="DR1252" s="136"/>
      <c r="DS1252" s="136"/>
      <c r="DT1252" s="136"/>
      <c r="DU1252" s="136"/>
      <c r="DV1252" s="136"/>
      <c r="DW1252" s="136"/>
      <c r="DX1252" s="136"/>
      <c r="DY1252" s="136"/>
      <c r="DZ1252" s="136"/>
      <c r="EA1252" s="136"/>
      <c r="EB1252" s="136"/>
      <c r="EC1252" s="136"/>
      <c r="ED1252" s="136"/>
      <c r="EE1252" s="136"/>
      <c r="EF1252" s="136"/>
      <c r="EG1252" s="136"/>
      <c r="EH1252" s="136"/>
      <c r="EI1252" s="136"/>
      <c r="EJ1252" s="136"/>
      <c r="EK1252" s="136"/>
      <c r="EL1252" s="136"/>
      <c r="EM1252" s="136"/>
      <c r="EN1252" s="136"/>
      <c r="EO1252" s="136"/>
      <c r="EP1252" s="136"/>
      <c r="EQ1252" s="136"/>
      <c r="ER1252" s="136"/>
      <c r="ES1252" s="136"/>
      <c r="ET1252" s="136"/>
      <c r="EU1252" s="136"/>
      <c r="EV1252" s="136"/>
      <c r="EW1252" s="136"/>
      <c r="EX1252" s="136"/>
      <c r="EY1252" s="136"/>
      <c r="EZ1252" s="136"/>
      <c r="FA1252" s="136"/>
      <c r="FB1252" s="136"/>
      <c r="FC1252" s="136"/>
      <c r="FD1252" s="136"/>
      <c r="FE1252" s="136"/>
      <c r="FF1252" s="136"/>
      <c r="FG1252" s="136"/>
      <c r="FH1252" s="136"/>
      <c r="FI1252" s="136"/>
      <c r="FJ1252" s="136"/>
      <c r="FK1252" s="136"/>
      <c r="FL1252" s="136"/>
      <c r="FM1252" s="136"/>
      <c r="FN1252" s="136"/>
      <c r="FO1252" s="136"/>
      <c r="FP1252" s="136"/>
      <c r="FQ1252" s="136"/>
      <c r="FR1252" s="136"/>
      <c r="FS1252" s="136"/>
      <c r="FT1252" s="136"/>
      <c r="FU1252" s="136"/>
      <c r="FV1252" s="136"/>
      <c r="FW1252" s="136"/>
      <c r="FX1252" s="136"/>
      <c r="FY1252" s="136"/>
      <c r="FZ1252" s="136"/>
      <c r="GA1252" s="136"/>
      <c r="GB1252" s="136"/>
      <c r="GC1252" s="136"/>
      <c r="GD1252" s="136"/>
      <c r="GE1252" s="136"/>
      <c r="GF1252" s="136"/>
      <c r="GG1252" s="136"/>
      <c r="GH1252" s="136"/>
      <c r="GI1252" s="136"/>
      <c r="GJ1252" s="136"/>
      <c r="GK1252" s="136"/>
      <c r="GL1252" s="136"/>
      <c r="GM1252" s="136"/>
      <c r="GN1252" s="136"/>
      <c r="GO1252" s="136"/>
      <c r="GP1252" s="136"/>
      <c r="GQ1252" s="136"/>
      <c r="GR1252" s="136"/>
      <c r="GS1252" s="136"/>
      <c r="GT1252" s="136"/>
      <c r="GU1252" s="136"/>
      <c r="GV1252" s="136"/>
      <c r="GW1252" s="136"/>
      <c r="GX1252" s="136"/>
      <c r="GY1252" s="136"/>
      <c r="GZ1252" s="136"/>
      <c r="HA1252" s="136"/>
      <c r="HB1252" s="136"/>
      <c r="HC1252" s="136"/>
      <c r="HD1252" s="136"/>
      <c r="HE1252" s="136"/>
      <c r="HF1252" s="136"/>
      <c r="HG1252" s="136"/>
      <c r="HH1252" s="136"/>
      <c r="HI1252" s="136"/>
      <c r="HJ1252" s="136"/>
      <c r="HK1252" s="136"/>
      <c r="HL1252" s="136"/>
      <c r="HM1252" s="136"/>
      <c r="HN1252" s="136"/>
      <c r="HO1252" s="136"/>
      <c r="HP1252" s="136"/>
      <c r="HQ1252" s="136"/>
      <c r="HR1252" s="136"/>
      <c r="HS1252" s="136"/>
      <c r="HT1252" s="136"/>
      <c r="HU1252" s="136"/>
      <c r="HV1252" s="136"/>
      <c r="HW1252" s="136"/>
      <c r="HX1252" s="136"/>
      <c r="HY1252" s="136"/>
      <c r="HZ1252" s="136"/>
      <c r="IA1252" s="136"/>
      <c r="IB1252" s="136"/>
      <c r="IC1252" s="136"/>
      <c r="ID1252" s="136"/>
      <c r="IE1252" s="136"/>
      <c r="IF1252" s="136"/>
      <c r="IG1252" s="136"/>
    </row>
    <row r="1253" spans="1:241" ht="15" customHeight="1" x14ac:dyDescent="0.25">
      <c r="A1253" s="197" t="s">
        <v>597</v>
      </c>
      <c r="B1253" s="217">
        <v>6413431</v>
      </c>
      <c r="C1253" s="217">
        <v>3607785</v>
      </c>
      <c r="D1253" s="217">
        <v>740233</v>
      </c>
      <c r="E1253" s="217">
        <v>1640425</v>
      </c>
      <c r="F1253" s="217">
        <v>1753902</v>
      </c>
      <c r="G1253" s="217">
        <v>353352</v>
      </c>
      <c r="H1253" s="244">
        <v>14509128</v>
      </c>
      <c r="I1253" s="136"/>
      <c r="J1253" s="218" t="s">
        <v>1064</v>
      </c>
      <c r="K1253" s="199">
        <v>137310783</v>
      </c>
      <c r="L1253" s="199">
        <v>47348446</v>
      </c>
      <c r="M1253" s="199">
        <v>14250381</v>
      </c>
      <c r="N1253" s="199">
        <v>27523970</v>
      </c>
      <c r="O1253" s="199">
        <v>39425491</v>
      </c>
      <c r="P1253" s="199">
        <v>8386648</v>
      </c>
      <c r="Q1253" s="240">
        <v>274245719</v>
      </c>
      <c r="R1253" s="136"/>
      <c r="S1253" s="136"/>
      <c r="T1253" s="136"/>
      <c r="U1253" s="136"/>
      <c r="V1253" s="136"/>
      <c r="W1253" s="136"/>
      <c r="X1253" s="136"/>
      <c r="Y1253" s="136"/>
      <c r="Z1253" s="136"/>
      <c r="AA1253" s="136"/>
      <c r="AB1253" s="136"/>
      <c r="AC1253" s="136"/>
      <c r="AD1253" s="136"/>
      <c r="AE1253" s="136"/>
      <c r="AF1253" s="136"/>
      <c r="AG1253" s="136"/>
      <c r="AH1253" s="136"/>
      <c r="AI1253" s="136"/>
      <c r="AJ1253" s="136"/>
      <c r="AK1253" s="136"/>
      <c r="AL1253" s="136"/>
      <c r="AM1253" s="136"/>
      <c r="AN1253" s="136"/>
      <c r="AO1253" s="136"/>
      <c r="AP1253" s="136"/>
      <c r="AQ1253" s="136"/>
      <c r="AR1253" s="136"/>
      <c r="AS1253" s="136"/>
      <c r="AT1253" s="136"/>
      <c r="AU1253" s="136"/>
      <c r="AV1253" s="136"/>
      <c r="AW1253" s="136"/>
      <c r="AX1253" s="136"/>
      <c r="AY1253" s="136"/>
      <c r="AZ1253" s="136"/>
      <c r="BA1253" s="136"/>
      <c r="BB1253" s="136"/>
      <c r="BC1253" s="136"/>
      <c r="BD1253" s="136"/>
      <c r="BE1253" s="136"/>
      <c r="BF1253" s="136"/>
      <c r="BG1253" s="136"/>
      <c r="BH1253" s="136"/>
      <c r="BI1253" s="136"/>
      <c r="BJ1253" s="136"/>
      <c r="BK1253" s="136"/>
      <c r="BL1253" s="136"/>
      <c r="BM1253" s="136"/>
      <c r="BN1253" s="136"/>
      <c r="BO1253" s="136"/>
      <c r="BP1253" s="136"/>
      <c r="BQ1253" s="136"/>
      <c r="BR1253" s="136"/>
      <c r="BS1253" s="136"/>
      <c r="BT1253" s="136"/>
      <c r="BU1253" s="136"/>
      <c r="BV1253" s="136"/>
      <c r="BW1253" s="136"/>
      <c r="BX1253" s="136"/>
      <c r="BY1253" s="136"/>
      <c r="BZ1253" s="136"/>
      <c r="CA1253" s="136"/>
      <c r="CB1253" s="136"/>
      <c r="CC1253" s="136"/>
      <c r="CD1253" s="136"/>
      <c r="CE1253" s="136"/>
      <c r="CF1253" s="136"/>
      <c r="CG1253" s="136"/>
      <c r="CH1253" s="136"/>
      <c r="CI1253" s="136"/>
      <c r="CJ1253" s="136"/>
      <c r="CK1253" s="136"/>
      <c r="CL1253" s="136"/>
      <c r="CM1253" s="136"/>
      <c r="CN1253" s="136"/>
      <c r="CO1253" s="136"/>
      <c r="CP1253" s="136"/>
      <c r="CQ1253" s="136"/>
      <c r="CR1253" s="136"/>
      <c r="CS1253" s="136"/>
      <c r="CT1253" s="136"/>
      <c r="CU1253" s="136"/>
      <c r="CV1253" s="136"/>
      <c r="CW1253" s="136"/>
      <c r="CX1253" s="136"/>
      <c r="CY1253" s="136"/>
      <c r="CZ1253" s="136"/>
      <c r="DA1253" s="136"/>
      <c r="DB1253" s="136"/>
      <c r="DC1253" s="136"/>
      <c r="DD1253" s="136"/>
      <c r="DE1253" s="136"/>
      <c r="DF1253" s="136"/>
      <c r="DG1253" s="136"/>
      <c r="DH1253" s="136"/>
      <c r="DI1253" s="136"/>
      <c r="DJ1253" s="136"/>
      <c r="DK1253" s="136"/>
      <c r="DL1253" s="136"/>
      <c r="DM1253" s="136"/>
      <c r="DN1253" s="136"/>
      <c r="DO1253" s="136"/>
      <c r="DP1253" s="136"/>
      <c r="DQ1253" s="136"/>
      <c r="DR1253" s="136"/>
      <c r="DS1253" s="136"/>
      <c r="DT1253" s="136"/>
      <c r="DU1253" s="136"/>
      <c r="DV1253" s="136"/>
      <c r="DW1253" s="136"/>
      <c r="DX1253" s="136"/>
      <c r="DY1253" s="136"/>
      <c r="DZ1253" s="136"/>
      <c r="EA1253" s="136"/>
      <c r="EB1253" s="136"/>
      <c r="EC1253" s="136"/>
      <c r="ED1253" s="136"/>
      <c r="EE1253" s="136"/>
      <c r="EF1253" s="136"/>
      <c r="EG1253" s="136"/>
      <c r="EH1253" s="136"/>
      <c r="EI1253" s="136"/>
      <c r="EJ1253" s="136"/>
      <c r="EK1253" s="136"/>
      <c r="EL1253" s="136"/>
      <c r="EM1253" s="136"/>
      <c r="EN1253" s="136"/>
      <c r="EO1253" s="136"/>
      <c r="EP1253" s="136"/>
      <c r="EQ1253" s="136"/>
      <c r="ER1253" s="136"/>
      <c r="ES1253" s="136"/>
      <c r="ET1253" s="136"/>
      <c r="EU1253" s="136"/>
      <c r="EV1253" s="136"/>
      <c r="EW1253" s="136"/>
      <c r="EX1253" s="136"/>
      <c r="EY1253" s="136"/>
      <c r="EZ1253" s="136"/>
      <c r="FA1253" s="136"/>
      <c r="FB1253" s="136"/>
      <c r="FC1253" s="136"/>
      <c r="FD1253" s="136"/>
      <c r="FE1253" s="136"/>
      <c r="FF1253" s="136"/>
      <c r="FG1253" s="136"/>
      <c r="FH1253" s="136"/>
      <c r="FI1253" s="136"/>
      <c r="FJ1253" s="136"/>
      <c r="FK1253" s="136"/>
      <c r="FL1253" s="136"/>
      <c r="FM1253" s="136"/>
      <c r="FN1253" s="136"/>
      <c r="FO1253" s="136"/>
      <c r="FP1253" s="136"/>
      <c r="FQ1253" s="136"/>
      <c r="FR1253" s="136"/>
      <c r="FS1253" s="136"/>
      <c r="FT1253" s="136"/>
      <c r="FU1253" s="136"/>
      <c r="FV1253" s="136"/>
      <c r="FW1253" s="136"/>
      <c r="FX1253" s="136"/>
      <c r="FY1253" s="136"/>
      <c r="FZ1253" s="136"/>
      <c r="GA1253" s="136"/>
      <c r="GB1253" s="136"/>
      <c r="GC1253" s="136"/>
      <c r="GD1253" s="136"/>
      <c r="GE1253" s="136"/>
      <c r="GF1253" s="136"/>
      <c r="GG1253" s="136"/>
      <c r="GH1253" s="136"/>
      <c r="GI1253" s="136"/>
      <c r="GJ1253" s="136"/>
      <c r="GK1253" s="136"/>
      <c r="GL1253" s="136"/>
      <c r="GM1253" s="136"/>
      <c r="GN1253" s="136"/>
      <c r="GO1253" s="136"/>
      <c r="GP1253" s="136"/>
      <c r="GQ1253" s="136"/>
      <c r="GR1253" s="136"/>
      <c r="GS1253" s="136"/>
      <c r="GT1253" s="136"/>
      <c r="GU1253" s="136"/>
      <c r="GV1253" s="136"/>
      <c r="GW1253" s="136"/>
      <c r="GX1253" s="136"/>
      <c r="GY1253" s="136"/>
      <c r="GZ1253" s="136"/>
      <c r="HA1253" s="136"/>
      <c r="HB1253" s="136"/>
      <c r="HC1253" s="136"/>
      <c r="HD1253" s="136"/>
      <c r="HE1253" s="136"/>
      <c r="HF1253" s="136"/>
      <c r="HG1253" s="136"/>
      <c r="HH1253" s="136"/>
      <c r="HI1253" s="136"/>
      <c r="HJ1253" s="136"/>
      <c r="HK1253" s="136"/>
      <c r="HL1253" s="136"/>
      <c r="HM1253" s="136"/>
      <c r="HN1253" s="136"/>
      <c r="HO1253" s="136"/>
      <c r="HP1253" s="136"/>
      <c r="HQ1253" s="136"/>
      <c r="HR1253" s="136"/>
      <c r="HS1253" s="136"/>
      <c r="HT1253" s="136"/>
      <c r="HU1253" s="136"/>
      <c r="HV1253" s="136"/>
      <c r="HW1253" s="136"/>
      <c r="HX1253" s="136"/>
      <c r="HY1253" s="136"/>
      <c r="HZ1253" s="136"/>
      <c r="IA1253" s="136"/>
      <c r="IB1253" s="136"/>
      <c r="IC1253" s="136"/>
      <c r="ID1253" s="136"/>
      <c r="IE1253" s="136"/>
      <c r="IF1253" s="136"/>
      <c r="IG1253" s="136"/>
    </row>
    <row r="1254" spans="1:241" ht="15" customHeight="1" x14ac:dyDescent="0.25">
      <c r="A1254" s="218" t="s">
        <v>1062</v>
      </c>
      <c r="B1254" s="199">
        <v>130119697</v>
      </c>
      <c r="C1254" s="199">
        <v>76934329</v>
      </c>
      <c r="D1254" s="199">
        <v>19890822</v>
      </c>
      <c r="E1254" s="199">
        <v>22255747</v>
      </c>
      <c r="F1254" s="199">
        <v>40917374</v>
      </c>
      <c r="G1254" s="199">
        <v>6195515</v>
      </c>
      <c r="H1254" s="240">
        <v>296313484</v>
      </c>
      <c r="I1254" s="136"/>
      <c r="J1254" s="219" t="s">
        <v>1065</v>
      </c>
      <c r="K1254" s="208">
        <v>6865539.1500000004</v>
      </c>
      <c r="L1254" s="208">
        <v>2367422.2999999998</v>
      </c>
      <c r="M1254" s="208">
        <v>712519.05</v>
      </c>
      <c r="N1254" s="208">
        <v>1376198.5</v>
      </c>
      <c r="O1254" s="208">
        <v>1971274.55</v>
      </c>
      <c r="P1254" s="208">
        <v>419332.4</v>
      </c>
      <c r="Q1254" s="208">
        <v>13712285.949999999</v>
      </c>
      <c r="R1254" s="136"/>
      <c r="S1254" s="136"/>
      <c r="T1254" s="136"/>
      <c r="U1254" s="136"/>
      <c r="V1254" s="136"/>
      <c r="W1254" s="136"/>
      <c r="X1254" s="136"/>
      <c r="Y1254" s="136"/>
      <c r="Z1254" s="136"/>
      <c r="AA1254" s="136"/>
      <c r="AB1254" s="136"/>
      <c r="AC1254" s="136"/>
      <c r="AD1254" s="136"/>
      <c r="AE1254" s="136"/>
      <c r="AF1254" s="136"/>
      <c r="AG1254" s="136"/>
      <c r="AH1254" s="136"/>
      <c r="AI1254" s="136"/>
      <c r="AJ1254" s="136"/>
      <c r="AK1254" s="136"/>
      <c r="AL1254" s="136"/>
      <c r="AM1254" s="136"/>
      <c r="AN1254" s="136"/>
      <c r="AO1254" s="136"/>
      <c r="AP1254" s="136"/>
      <c r="AQ1254" s="136"/>
      <c r="AR1254" s="136"/>
      <c r="AS1254" s="136"/>
      <c r="AT1254" s="136"/>
      <c r="AU1254" s="136"/>
      <c r="AV1254" s="136"/>
      <c r="AW1254" s="136"/>
      <c r="AX1254" s="136"/>
      <c r="AY1254" s="136"/>
      <c r="AZ1254" s="136"/>
      <c r="BA1254" s="136"/>
      <c r="BB1254" s="136"/>
      <c r="BC1254" s="136"/>
      <c r="BD1254" s="136"/>
      <c r="BE1254" s="136"/>
      <c r="BF1254" s="136"/>
      <c r="BG1254" s="136"/>
      <c r="BH1254" s="136"/>
      <c r="BI1254" s="136"/>
      <c r="BJ1254" s="136"/>
      <c r="BK1254" s="136"/>
      <c r="BL1254" s="136"/>
      <c r="BM1254" s="136"/>
      <c r="BN1254" s="136"/>
      <c r="BO1254" s="136"/>
      <c r="BP1254" s="136"/>
      <c r="BQ1254" s="136"/>
      <c r="BR1254" s="136"/>
      <c r="BS1254" s="136"/>
      <c r="BT1254" s="136"/>
      <c r="BU1254" s="136"/>
      <c r="BV1254" s="136"/>
      <c r="BW1254" s="136"/>
      <c r="BX1254" s="136"/>
      <c r="BY1254" s="136"/>
      <c r="BZ1254" s="136"/>
      <c r="CA1254" s="136"/>
      <c r="CB1254" s="136"/>
      <c r="CC1254" s="136"/>
      <c r="CD1254" s="136"/>
      <c r="CE1254" s="136"/>
      <c r="CF1254" s="136"/>
      <c r="CG1254" s="136"/>
      <c r="CH1254" s="136"/>
      <c r="CI1254" s="136"/>
      <c r="CJ1254" s="136"/>
      <c r="CK1254" s="136"/>
      <c r="CL1254" s="136"/>
      <c r="CM1254" s="136"/>
      <c r="CN1254" s="136"/>
      <c r="CO1254" s="136"/>
      <c r="CP1254" s="136"/>
      <c r="CQ1254" s="136"/>
      <c r="CR1254" s="136"/>
      <c r="CS1254" s="136"/>
      <c r="CT1254" s="136"/>
      <c r="CU1254" s="136"/>
      <c r="CV1254" s="136"/>
      <c r="CW1254" s="136"/>
      <c r="CX1254" s="136"/>
      <c r="CY1254" s="136"/>
      <c r="CZ1254" s="136"/>
      <c r="DA1254" s="136"/>
      <c r="DB1254" s="136"/>
      <c r="DC1254" s="136"/>
      <c r="DD1254" s="136"/>
      <c r="DE1254" s="136"/>
      <c r="DF1254" s="136"/>
      <c r="DG1254" s="136"/>
      <c r="DH1254" s="136"/>
      <c r="DI1254" s="136"/>
      <c r="DJ1254" s="136"/>
      <c r="DK1254" s="136"/>
      <c r="DL1254" s="136"/>
      <c r="DM1254" s="136"/>
      <c r="DN1254" s="136"/>
      <c r="DO1254" s="136"/>
      <c r="DP1254" s="136"/>
      <c r="DQ1254" s="136"/>
      <c r="DR1254" s="136"/>
      <c r="DS1254" s="136"/>
      <c r="DT1254" s="136"/>
      <c r="DU1254" s="136"/>
      <c r="DV1254" s="136"/>
      <c r="DW1254" s="136"/>
      <c r="DX1254" s="136"/>
      <c r="DY1254" s="136"/>
      <c r="DZ1254" s="136"/>
      <c r="EA1254" s="136"/>
      <c r="EB1254" s="136"/>
      <c r="EC1254" s="136"/>
      <c r="ED1254" s="136"/>
      <c r="EE1254" s="136"/>
      <c r="EF1254" s="136"/>
      <c r="EG1254" s="136"/>
      <c r="EH1254" s="136"/>
      <c r="EI1254" s="136"/>
      <c r="EJ1254" s="136"/>
      <c r="EK1254" s="136"/>
      <c r="EL1254" s="136"/>
      <c r="EM1254" s="136"/>
      <c r="EN1254" s="136"/>
      <c r="EO1254" s="136"/>
      <c r="EP1254" s="136"/>
      <c r="EQ1254" s="136"/>
      <c r="ER1254" s="136"/>
      <c r="ES1254" s="136"/>
      <c r="ET1254" s="136"/>
      <c r="EU1254" s="136"/>
      <c r="EV1254" s="136"/>
      <c r="EW1254" s="136"/>
      <c r="EX1254" s="136"/>
      <c r="EY1254" s="136"/>
      <c r="EZ1254" s="136"/>
      <c r="FA1254" s="136"/>
      <c r="FB1254" s="136"/>
      <c r="FC1254" s="136"/>
      <c r="FD1254" s="136"/>
      <c r="FE1254" s="136"/>
      <c r="FF1254" s="136"/>
      <c r="FG1254" s="136"/>
      <c r="FH1254" s="136"/>
      <c r="FI1254" s="136"/>
      <c r="FJ1254" s="136"/>
      <c r="FK1254" s="136"/>
      <c r="FL1254" s="136"/>
      <c r="FM1254" s="136"/>
      <c r="FN1254" s="136"/>
      <c r="FO1254" s="136"/>
      <c r="FP1254" s="136"/>
      <c r="FQ1254" s="136"/>
      <c r="FR1254" s="136"/>
      <c r="FS1254" s="136"/>
      <c r="FT1254" s="136"/>
      <c r="FU1254" s="136"/>
      <c r="FV1254" s="136"/>
      <c r="FW1254" s="136"/>
      <c r="FX1254" s="136"/>
      <c r="FY1254" s="136"/>
      <c r="FZ1254" s="136"/>
      <c r="GA1254" s="136"/>
      <c r="GB1254" s="136"/>
      <c r="GC1254" s="136"/>
      <c r="GD1254" s="136"/>
      <c r="GE1254" s="136"/>
      <c r="GF1254" s="136"/>
      <c r="GG1254" s="136"/>
      <c r="GH1254" s="136"/>
      <c r="GI1254" s="136"/>
      <c r="GJ1254" s="136"/>
      <c r="GK1254" s="136"/>
      <c r="GL1254" s="136"/>
      <c r="GM1254" s="136"/>
      <c r="GN1254" s="136"/>
      <c r="GO1254" s="136"/>
      <c r="GP1254" s="136"/>
      <c r="GQ1254" s="136"/>
      <c r="GR1254" s="136"/>
      <c r="GS1254" s="136"/>
      <c r="GT1254" s="136"/>
      <c r="GU1254" s="136"/>
      <c r="GV1254" s="136"/>
      <c r="GW1254" s="136"/>
      <c r="GX1254" s="136"/>
      <c r="GY1254" s="136"/>
      <c r="GZ1254" s="136"/>
      <c r="HA1254" s="136"/>
      <c r="HB1254" s="136"/>
      <c r="HC1254" s="136"/>
      <c r="HD1254" s="136"/>
      <c r="HE1254" s="136"/>
      <c r="HF1254" s="136"/>
      <c r="HG1254" s="136"/>
      <c r="HH1254" s="136"/>
      <c r="HI1254" s="136"/>
      <c r="HJ1254" s="136"/>
      <c r="HK1254" s="136"/>
      <c r="HL1254" s="136"/>
      <c r="HM1254" s="136"/>
      <c r="HN1254" s="136"/>
      <c r="HO1254" s="136"/>
      <c r="HP1254" s="136"/>
      <c r="HQ1254" s="136"/>
      <c r="HR1254" s="136"/>
      <c r="HS1254" s="136"/>
      <c r="HT1254" s="136"/>
      <c r="HU1254" s="136"/>
      <c r="HV1254" s="136"/>
      <c r="HW1254" s="136"/>
      <c r="HX1254" s="136"/>
      <c r="HY1254" s="136"/>
      <c r="HZ1254" s="136"/>
      <c r="IA1254" s="136"/>
      <c r="IB1254" s="136"/>
      <c r="IC1254" s="136"/>
      <c r="ID1254" s="136"/>
      <c r="IE1254" s="136"/>
      <c r="IF1254" s="136"/>
      <c r="IG1254" s="136"/>
    </row>
    <row r="1255" spans="1:241" ht="15" customHeight="1" x14ac:dyDescent="0.25">
      <c r="A1255" s="219" t="s">
        <v>1063</v>
      </c>
      <c r="B1255" s="208">
        <v>6196176.0476190476</v>
      </c>
      <c r="C1255" s="208">
        <v>3663539.4761904762</v>
      </c>
      <c r="D1255" s="208">
        <v>947182</v>
      </c>
      <c r="E1255" s="208">
        <v>1059797.4761904762</v>
      </c>
      <c r="F1255" s="208">
        <v>1948446.3809523811</v>
      </c>
      <c r="G1255" s="208">
        <v>295024.52380952379</v>
      </c>
      <c r="H1255" s="208">
        <v>14110165.904761905</v>
      </c>
      <c r="I1255" s="136"/>
      <c r="J1255" s="136"/>
      <c r="K1255" s="136"/>
      <c r="L1255" s="136"/>
      <c r="M1255" s="136"/>
      <c r="N1255" s="136"/>
      <c r="O1255" s="136"/>
      <c r="P1255" s="136"/>
      <c r="Q1255" s="136"/>
      <c r="R1255" s="136"/>
      <c r="S1255" s="136"/>
      <c r="T1255" s="136"/>
      <c r="U1255" s="136"/>
      <c r="V1255" s="136"/>
      <c r="W1255" s="136"/>
      <c r="X1255" s="136"/>
      <c r="Y1255" s="136"/>
      <c r="Z1255" s="136"/>
      <c r="AA1255" s="136"/>
      <c r="AB1255" s="136"/>
      <c r="AC1255" s="136"/>
      <c r="AD1255" s="136"/>
      <c r="AE1255" s="136"/>
      <c r="AF1255" s="136"/>
      <c r="AG1255" s="136"/>
      <c r="AH1255" s="136"/>
      <c r="AI1255" s="136"/>
      <c r="AJ1255" s="136"/>
      <c r="AK1255" s="136"/>
      <c r="AL1255" s="136"/>
      <c r="AM1255" s="136"/>
      <c r="AN1255" s="136"/>
      <c r="AO1255" s="136"/>
      <c r="AP1255" s="136"/>
      <c r="AQ1255" s="136"/>
      <c r="AR1255" s="136"/>
      <c r="AS1255" s="136"/>
      <c r="AT1255" s="136"/>
      <c r="AU1255" s="136"/>
      <c r="AV1255" s="136"/>
      <c r="AW1255" s="136"/>
      <c r="AX1255" s="136"/>
      <c r="AY1255" s="136"/>
      <c r="AZ1255" s="136"/>
      <c r="BA1255" s="136"/>
      <c r="BB1255" s="136"/>
      <c r="BC1255" s="136"/>
      <c r="BD1255" s="136"/>
      <c r="BE1255" s="136"/>
      <c r="BF1255" s="136"/>
      <c r="BG1255" s="136"/>
      <c r="BH1255" s="136"/>
      <c r="BI1255" s="136"/>
      <c r="BJ1255" s="136"/>
      <c r="BK1255" s="136"/>
      <c r="BL1255" s="136"/>
      <c r="BM1255" s="136"/>
      <c r="BN1255" s="136"/>
      <c r="BO1255" s="136"/>
      <c r="BP1255" s="136"/>
      <c r="BQ1255" s="136"/>
      <c r="BR1255" s="136"/>
      <c r="BS1255" s="136"/>
      <c r="BT1255" s="136"/>
      <c r="BU1255" s="136"/>
      <c r="BV1255" s="136"/>
      <c r="BW1255" s="136"/>
      <c r="BX1255" s="136"/>
      <c r="BY1255" s="136"/>
      <c r="BZ1255" s="136"/>
      <c r="CA1255" s="136"/>
      <c r="CB1255" s="136"/>
      <c r="CC1255" s="136"/>
      <c r="CD1255" s="136"/>
      <c r="CE1255" s="136"/>
      <c r="CF1255" s="136"/>
      <c r="CG1255" s="136"/>
      <c r="CH1255" s="136"/>
      <c r="CI1255" s="136"/>
      <c r="CJ1255" s="136"/>
      <c r="CK1255" s="136"/>
      <c r="CL1255" s="136"/>
      <c r="CM1255" s="136"/>
      <c r="CN1255" s="136"/>
      <c r="CO1255" s="136"/>
      <c r="CP1255" s="136"/>
      <c r="CQ1255" s="136"/>
      <c r="CR1255" s="136"/>
      <c r="CS1255" s="136"/>
      <c r="CT1255" s="136"/>
      <c r="CU1255" s="136"/>
      <c r="CV1255" s="136"/>
      <c r="CW1255" s="136"/>
      <c r="CX1255" s="136"/>
      <c r="CY1255" s="136"/>
      <c r="CZ1255" s="136"/>
      <c r="DA1255" s="136"/>
      <c r="DB1255" s="136"/>
      <c r="DC1255" s="136"/>
      <c r="DD1255" s="136"/>
      <c r="DE1255" s="136"/>
      <c r="DF1255" s="136"/>
      <c r="DG1255" s="136"/>
      <c r="DH1255" s="136"/>
      <c r="DI1255" s="136"/>
      <c r="DJ1255" s="136"/>
      <c r="DK1255" s="136"/>
      <c r="DL1255" s="136"/>
      <c r="DM1255" s="136"/>
      <c r="DN1255" s="136"/>
      <c r="DO1255" s="136"/>
      <c r="DP1255" s="136"/>
      <c r="DQ1255" s="136"/>
      <c r="DR1255" s="136"/>
      <c r="DS1255" s="136"/>
      <c r="DT1255" s="136"/>
      <c r="DU1255" s="136"/>
      <c r="DV1255" s="136"/>
      <c r="DW1255" s="136"/>
      <c r="DX1255" s="136"/>
      <c r="DY1255" s="136"/>
      <c r="DZ1255" s="136"/>
      <c r="EA1255" s="136"/>
      <c r="EB1255" s="136"/>
      <c r="EC1255" s="136"/>
      <c r="ED1255" s="136"/>
      <c r="EE1255" s="136"/>
      <c r="EF1255" s="136"/>
      <c r="EG1255" s="136"/>
      <c r="EH1255" s="136"/>
      <c r="EI1255" s="136"/>
      <c r="EJ1255" s="136"/>
      <c r="EK1255" s="136"/>
      <c r="EL1255" s="136"/>
      <c r="EM1255" s="136"/>
      <c r="EN1255" s="136"/>
      <c r="EO1255" s="136"/>
      <c r="EP1255" s="136"/>
      <c r="EQ1255" s="136"/>
      <c r="ER1255" s="136"/>
      <c r="ES1255" s="136"/>
      <c r="ET1255" s="136"/>
      <c r="EU1255" s="136"/>
      <c r="EV1255" s="136"/>
      <c r="EW1255" s="136"/>
      <c r="EX1255" s="136"/>
      <c r="EY1255" s="136"/>
      <c r="EZ1255" s="136"/>
      <c r="FA1255" s="136"/>
      <c r="FB1255" s="136"/>
      <c r="FC1255" s="136"/>
      <c r="FD1255" s="136"/>
      <c r="FE1255" s="136"/>
      <c r="FF1255" s="136"/>
      <c r="FG1255" s="136"/>
      <c r="FH1255" s="136"/>
      <c r="FI1255" s="136"/>
      <c r="FJ1255" s="136"/>
      <c r="FK1255" s="136"/>
      <c r="FL1255" s="136"/>
      <c r="FM1255" s="136"/>
      <c r="FN1255" s="136"/>
      <c r="FO1255" s="136"/>
      <c r="FP1255" s="136"/>
      <c r="FQ1255" s="136"/>
      <c r="FR1255" s="136"/>
      <c r="FS1255" s="136"/>
      <c r="FT1255" s="136"/>
      <c r="FU1255" s="136"/>
      <c r="FV1255" s="136"/>
      <c r="FW1255" s="136"/>
      <c r="FX1255" s="136"/>
      <c r="FY1255" s="136"/>
      <c r="FZ1255" s="136"/>
      <c r="GA1255" s="136"/>
      <c r="GB1255" s="136"/>
      <c r="GC1255" s="136"/>
      <c r="GD1255" s="136"/>
      <c r="GE1255" s="136"/>
      <c r="GF1255" s="136"/>
      <c r="GG1255" s="136"/>
      <c r="GH1255" s="136"/>
      <c r="GI1255" s="136"/>
      <c r="GJ1255" s="136"/>
      <c r="GK1255" s="136"/>
      <c r="GL1255" s="136"/>
      <c r="GM1255" s="136"/>
      <c r="GN1255" s="136"/>
      <c r="GO1255" s="136"/>
      <c r="GP1255" s="136"/>
      <c r="GQ1255" s="136"/>
      <c r="GR1255" s="136"/>
      <c r="GS1255" s="136"/>
      <c r="GT1255" s="136"/>
      <c r="GU1255" s="136"/>
      <c r="GV1255" s="136"/>
      <c r="GW1255" s="136"/>
      <c r="GX1255" s="136"/>
      <c r="GY1255" s="136"/>
      <c r="GZ1255" s="136"/>
      <c r="HA1255" s="136"/>
      <c r="HB1255" s="136"/>
      <c r="HC1255" s="136"/>
      <c r="HD1255" s="136"/>
      <c r="HE1255" s="136"/>
      <c r="HF1255" s="136"/>
      <c r="HG1255" s="136"/>
      <c r="HH1255" s="136"/>
      <c r="HI1255" s="136"/>
      <c r="HJ1255" s="136"/>
      <c r="HK1255" s="136"/>
      <c r="HL1255" s="136"/>
      <c r="HM1255" s="136"/>
      <c r="HN1255" s="136"/>
      <c r="HO1255" s="136"/>
      <c r="HP1255" s="136"/>
      <c r="HQ1255" s="136"/>
      <c r="HR1255" s="136"/>
      <c r="HS1255" s="136"/>
      <c r="HT1255" s="136"/>
      <c r="HU1255" s="136"/>
      <c r="HV1255" s="136"/>
      <c r="HW1255" s="136"/>
      <c r="HX1255" s="136"/>
      <c r="HY1255" s="136"/>
      <c r="HZ1255" s="136"/>
      <c r="IA1255" s="136"/>
      <c r="IB1255" s="136"/>
      <c r="IC1255" s="136"/>
      <c r="ID1255" s="136"/>
      <c r="IE1255" s="136"/>
      <c r="IF1255" s="136"/>
      <c r="IG1255" s="136"/>
    </row>
    <row r="1256" spans="1:241" ht="15" customHeight="1" x14ac:dyDescent="0.25">
      <c r="A1256" s="135"/>
      <c r="B1256" s="135"/>
      <c r="C1256" s="135"/>
      <c r="D1256" s="135"/>
      <c r="E1256" s="135"/>
      <c r="F1256" s="135"/>
      <c r="G1256" s="135"/>
      <c r="H1256" s="135"/>
      <c r="I1256" s="136"/>
      <c r="J1256" s="136"/>
      <c r="K1256" s="136"/>
      <c r="L1256" s="136"/>
      <c r="M1256" s="136"/>
      <c r="N1256" s="136"/>
      <c r="O1256" s="136"/>
      <c r="P1256" s="136"/>
      <c r="Q1256" s="136"/>
      <c r="R1256" s="136"/>
      <c r="S1256" s="136"/>
      <c r="T1256" s="136"/>
      <c r="U1256" s="136"/>
      <c r="V1256" s="136"/>
      <c r="W1256" s="136"/>
      <c r="X1256" s="136"/>
      <c r="Y1256" s="136"/>
      <c r="Z1256" s="136"/>
      <c r="AA1256" s="136"/>
      <c r="AB1256" s="136"/>
      <c r="AC1256" s="136"/>
      <c r="AD1256" s="136"/>
      <c r="AE1256" s="136"/>
      <c r="AF1256" s="136"/>
      <c r="AG1256" s="136"/>
      <c r="AH1256" s="136"/>
      <c r="AI1256" s="136"/>
      <c r="AJ1256" s="136"/>
      <c r="AK1256" s="136"/>
      <c r="AL1256" s="136"/>
      <c r="AM1256" s="136"/>
      <c r="AN1256" s="136"/>
      <c r="AO1256" s="136"/>
      <c r="AP1256" s="136"/>
      <c r="AQ1256" s="136"/>
      <c r="AR1256" s="136"/>
      <c r="AS1256" s="136"/>
      <c r="AT1256" s="136"/>
      <c r="AU1256" s="136"/>
      <c r="AV1256" s="136"/>
      <c r="AW1256" s="136"/>
      <c r="AX1256" s="136"/>
      <c r="AY1256" s="136"/>
      <c r="AZ1256" s="136"/>
      <c r="BA1256" s="136"/>
      <c r="BB1256" s="136"/>
      <c r="BC1256" s="136"/>
      <c r="BD1256" s="136"/>
      <c r="BE1256" s="136"/>
      <c r="BF1256" s="136"/>
      <c r="BG1256" s="136"/>
      <c r="BH1256" s="136"/>
      <c r="BI1256" s="136"/>
      <c r="BJ1256" s="136"/>
      <c r="BK1256" s="136"/>
      <c r="BL1256" s="136"/>
      <c r="BM1256" s="136"/>
      <c r="BN1256" s="136"/>
      <c r="BO1256" s="136"/>
      <c r="BP1256" s="136"/>
      <c r="BQ1256" s="136"/>
      <c r="BR1256" s="136"/>
      <c r="BS1256" s="136"/>
      <c r="BT1256" s="136"/>
      <c r="BU1256" s="136"/>
      <c r="BV1256" s="136"/>
      <c r="BW1256" s="136"/>
      <c r="BX1256" s="136"/>
      <c r="BY1256" s="136"/>
      <c r="BZ1256" s="136"/>
      <c r="CA1256" s="136"/>
      <c r="CB1256" s="136"/>
      <c r="CC1256" s="136"/>
      <c r="CD1256" s="136"/>
      <c r="CE1256" s="136"/>
      <c r="CF1256" s="136"/>
      <c r="CG1256" s="136"/>
      <c r="CH1256" s="136"/>
      <c r="CI1256" s="136"/>
      <c r="CJ1256" s="136"/>
      <c r="CK1256" s="136"/>
      <c r="CL1256" s="136"/>
      <c r="CM1256" s="136"/>
      <c r="CN1256" s="136"/>
      <c r="CO1256" s="136"/>
      <c r="CP1256" s="136"/>
      <c r="CQ1256" s="136"/>
      <c r="CR1256" s="136"/>
      <c r="CS1256" s="136"/>
      <c r="CT1256" s="136"/>
      <c r="CU1256" s="136"/>
      <c r="CV1256" s="136"/>
      <c r="CW1256" s="136"/>
      <c r="CX1256" s="136"/>
      <c r="CY1256" s="136"/>
      <c r="CZ1256" s="136"/>
      <c r="DA1256" s="136"/>
      <c r="DB1256" s="136"/>
      <c r="DC1256" s="136"/>
      <c r="DD1256" s="136"/>
      <c r="DE1256" s="136"/>
      <c r="DF1256" s="136"/>
      <c r="DG1256" s="136"/>
      <c r="DH1256" s="136"/>
      <c r="DI1256" s="136"/>
      <c r="DJ1256" s="136"/>
      <c r="DK1256" s="136"/>
      <c r="DL1256" s="136"/>
      <c r="DM1256" s="136"/>
      <c r="DN1256" s="136"/>
      <c r="DO1256" s="136"/>
      <c r="DP1256" s="136"/>
      <c r="DQ1256" s="136"/>
      <c r="DR1256" s="136"/>
      <c r="DS1256" s="136"/>
      <c r="DT1256" s="136"/>
      <c r="DU1256" s="136"/>
      <c r="DV1256" s="136"/>
      <c r="DW1256" s="136"/>
      <c r="DX1256" s="136"/>
      <c r="DY1256" s="136"/>
      <c r="DZ1256" s="136"/>
      <c r="EA1256" s="136"/>
      <c r="EB1256" s="136"/>
      <c r="EC1256" s="136"/>
      <c r="ED1256" s="136"/>
      <c r="EE1256" s="136"/>
      <c r="EF1256" s="136"/>
      <c r="EG1256" s="136"/>
      <c r="EH1256" s="136"/>
      <c r="EI1256" s="136"/>
      <c r="EJ1256" s="136"/>
      <c r="EK1256" s="136"/>
      <c r="EL1256" s="136"/>
      <c r="EM1256" s="136"/>
      <c r="EN1256" s="136"/>
      <c r="EO1256" s="136"/>
      <c r="EP1256" s="136"/>
      <c r="EQ1256" s="136"/>
      <c r="ER1256" s="136"/>
      <c r="ES1256" s="136"/>
      <c r="ET1256" s="136"/>
      <c r="EU1256" s="136"/>
      <c r="EV1256" s="136"/>
      <c r="EW1256" s="136"/>
      <c r="EX1256" s="136"/>
      <c r="EY1256" s="136"/>
      <c r="EZ1256" s="136"/>
      <c r="FA1256" s="136"/>
      <c r="FB1256" s="136"/>
      <c r="FC1256" s="136"/>
      <c r="FD1256" s="136"/>
      <c r="FE1256" s="136"/>
      <c r="FF1256" s="136"/>
      <c r="FG1256" s="136"/>
      <c r="FH1256" s="136"/>
      <c r="FI1256" s="136"/>
      <c r="FJ1256" s="136"/>
      <c r="FK1256" s="136"/>
      <c r="FL1256" s="136"/>
      <c r="FM1256" s="136"/>
      <c r="FN1256" s="136"/>
      <c r="FO1256" s="136"/>
      <c r="FP1256" s="136"/>
      <c r="FQ1256" s="136"/>
      <c r="FR1256" s="136"/>
      <c r="FS1256" s="136"/>
      <c r="FT1256" s="136"/>
      <c r="FU1256" s="136"/>
      <c r="FV1256" s="136"/>
      <c r="FW1256" s="136"/>
      <c r="FX1256" s="136"/>
      <c r="FY1256" s="136"/>
      <c r="FZ1256" s="136"/>
      <c r="GA1256" s="136"/>
      <c r="GB1256" s="136"/>
      <c r="GC1256" s="136"/>
      <c r="GD1256" s="136"/>
      <c r="GE1256" s="136"/>
      <c r="GF1256" s="136"/>
      <c r="GG1256" s="136"/>
      <c r="GH1256" s="136"/>
      <c r="GI1256" s="136"/>
      <c r="GJ1256" s="136"/>
      <c r="GK1256" s="136"/>
      <c r="GL1256" s="136"/>
      <c r="GM1256" s="136"/>
      <c r="GN1256" s="136"/>
      <c r="GO1256" s="136"/>
      <c r="GP1256" s="136"/>
      <c r="GQ1256" s="136"/>
      <c r="GR1256" s="136"/>
      <c r="GS1256" s="136"/>
      <c r="GT1256" s="136"/>
      <c r="GU1256" s="136"/>
      <c r="GV1256" s="136"/>
      <c r="GW1256" s="136"/>
      <c r="GX1256" s="136"/>
      <c r="GY1256" s="136"/>
      <c r="GZ1256" s="136"/>
      <c r="HA1256" s="136"/>
      <c r="HB1256" s="136"/>
      <c r="HC1256" s="136"/>
      <c r="HD1256" s="136"/>
      <c r="HE1256" s="136"/>
      <c r="HF1256" s="136"/>
      <c r="HG1256" s="136"/>
      <c r="HH1256" s="136"/>
      <c r="HI1256" s="136"/>
      <c r="HJ1256" s="136"/>
      <c r="HK1256" s="136"/>
      <c r="HL1256" s="136"/>
      <c r="HM1256" s="136"/>
      <c r="HN1256" s="136"/>
      <c r="HO1256" s="136"/>
      <c r="HP1256" s="136"/>
      <c r="HQ1256" s="136"/>
      <c r="HR1256" s="136"/>
      <c r="HS1256" s="136"/>
      <c r="HT1256" s="136"/>
      <c r="HU1256" s="136"/>
      <c r="HV1256" s="136"/>
      <c r="HW1256" s="136"/>
      <c r="HX1256" s="136"/>
      <c r="HY1256" s="136"/>
      <c r="HZ1256" s="136"/>
      <c r="IA1256" s="136"/>
      <c r="IB1256" s="136"/>
      <c r="IC1256" s="136"/>
      <c r="ID1256" s="136"/>
      <c r="IE1256" s="136"/>
      <c r="IF1256" s="136"/>
      <c r="IG1256" s="136"/>
    </row>
    <row r="1257" spans="1:241" ht="15" customHeight="1" x14ac:dyDescent="0.25">
      <c r="A1257" s="197" t="s">
        <v>743</v>
      </c>
      <c r="B1257" s="217">
        <v>6413704</v>
      </c>
      <c r="C1257" s="217">
        <v>3483227</v>
      </c>
      <c r="D1257" s="217">
        <v>698225</v>
      </c>
      <c r="E1257" s="217">
        <v>1267947</v>
      </c>
      <c r="F1257" s="217">
        <v>2335499</v>
      </c>
      <c r="G1257" s="217">
        <v>230826</v>
      </c>
      <c r="H1257" s="244">
        <v>14429428</v>
      </c>
      <c r="I1257" s="136"/>
      <c r="J1257" s="197" t="s">
        <v>384</v>
      </c>
      <c r="K1257" s="217">
        <v>7198482</v>
      </c>
      <c r="L1257" s="217">
        <v>2349135</v>
      </c>
      <c r="M1257" s="217">
        <v>791873</v>
      </c>
      <c r="N1257" s="217">
        <v>1125053</v>
      </c>
      <c r="O1257" s="217">
        <v>1903346</v>
      </c>
      <c r="P1257" s="217">
        <v>276241</v>
      </c>
      <c r="Q1257" s="244">
        <v>13644130</v>
      </c>
      <c r="R1257" s="136"/>
      <c r="S1257" s="136"/>
      <c r="T1257" s="136"/>
      <c r="U1257" s="136"/>
      <c r="V1257" s="136"/>
      <c r="W1257" s="136"/>
      <c r="X1257" s="136"/>
      <c r="Y1257" s="136"/>
      <c r="Z1257" s="136"/>
      <c r="AA1257" s="136"/>
      <c r="AB1257" s="136"/>
      <c r="AC1257" s="136"/>
      <c r="AD1257" s="136"/>
      <c r="AE1257" s="136"/>
      <c r="AF1257" s="136"/>
      <c r="AG1257" s="136"/>
      <c r="AH1257" s="136"/>
      <c r="AI1257" s="136"/>
      <c r="AJ1257" s="136"/>
      <c r="AK1257" s="136"/>
      <c r="AL1257" s="136"/>
      <c r="AM1257" s="136"/>
      <c r="AN1257" s="136"/>
      <c r="AO1257" s="136"/>
      <c r="AP1257" s="136"/>
      <c r="AQ1257" s="136"/>
      <c r="AR1257" s="136"/>
      <c r="AS1257" s="136"/>
      <c r="AT1257" s="136"/>
      <c r="AU1257" s="136"/>
      <c r="AV1257" s="136"/>
      <c r="AW1257" s="136"/>
      <c r="AX1257" s="136"/>
      <c r="AY1257" s="136"/>
      <c r="AZ1257" s="136"/>
      <c r="BA1257" s="136"/>
      <c r="BB1257" s="136"/>
      <c r="BC1257" s="136"/>
      <c r="BD1257" s="136"/>
      <c r="BE1257" s="136"/>
      <c r="BF1257" s="136"/>
      <c r="BG1257" s="136"/>
      <c r="BH1257" s="136"/>
      <c r="BI1257" s="136"/>
      <c r="BJ1257" s="136"/>
      <c r="BK1257" s="136"/>
      <c r="BL1257" s="136"/>
      <c r="BM1257" s="136"/>
      <c r="BN1257" s="136"/>
      <c r="BO1257" s="136"/>
      <c r="BP1257" s="136"/>
      <c r="BQ1257" s="136"/>
      <c r="BR1257" s="136"/>
      <c r="BS1257" s="136"/>
      <c r="BT1257" s="136"/>
      <c r="BU1257" s="136"/>
      <c r="BV1257" s="136"/>
      <c r="BW1257" s="136"/>
      <c r="BX1257" s="136"/>
      <c r="BY1257" s="136"/>
      <c r="BZ1257" s="136"/>
      <c r="CA1257" s="136"/>
      <c r="CB1257" s="136"/>
      <c r="CC1257" s="136"/>
      <c r="CD1257" s="136"/>
      <c r="CE1257" s="136"/>
      <c r="CF1257" s="136"/>
      <c r="CG1257" s="136"/>
      <c r="CH1257" s="136"/>
      <c r="CI1257" s="136"/>
      <c r="CJ1257" s="136"/>
      <c r="CK1257" s="136"/>
      <c r="CL1257" s="136"/>
      <c r="CM1257" s="136"/>
      <c r="CN1257" s="136"/>
      <c r="CO1257" s="136"/>
      <c r="CP1257" s="136"/>
      <c r="CQ1257" s="136"/>
      <c r="CR1257" s="136"/>
      <c r="CS1257" s="136"/>
      <c r="CT1257" s="136"/>
      <c r="CU1257" s="136"/>
      <c r="CV1257" s="136"/>
      <c r="CW1257" s="136"/>
      <c r="CX1257" s="136"/>
      <c r="CY1257" s="136"/>
      <c r="CZ1257" s="136"/>
      <c r="DA1257" s="136"/>
      <c r="DB1257" s="136"/>
      <c r="DC1257" s="136"/>
      <c r="DD1257" s="136"/>
      <c r="DE1257" s="136"/>
      <c r="DF1257" s="136"/>
      <c r="DG1257" s="136"/>
      <c r="DH1257" s="136"/>
      <c r="DI1257" s="136"/>
      <c r="DJ1257" s="136"/>
      <c r="DK1257" s="136"/>
      <c r="DL1257" s="136"/>
      <c r="DM1257" s="136"/>
      <c r="DN1257" s="136"/>
      <c r="DO1257" s="136"/>
      <c r="DP1257" s="136"/>
      <c r="DQ1257" s="136"/>
      <c r="DR1257" s="136"/>
      <c r="DS1257" s="136"/>
      <c r="DT1257" s="136"/>
      <c r="DU1257" s="136"/>
      <c r="DV1257" s="136"/>
      <c r="DW1257" s="136"/>
      <c r="DX1257" s="136"/>
      <c r="DY1257" s="136"/>
      <c r="DZ1257" s="136"/>
      <c r="EA1257" s="136"/>
      <c r="EB1257" s="136"/>
      <c r="EC1257" s="136"/>
      <c r="ED1257" s="136"/>
      <c r="EE1257" s="136"/>
      <c r="EF1257" s="136"/>
      <c r="EG1257" s="136"/>
      <c r="EH1257" s="136"/>
      <c r="EI1257" s="136"/>
      <c r="EJ1257" s="136"/>
      <c r="EK1257" s="136"/>
      <c r="EL1257" s="136"/>
      <c r="EM1257" s="136"/>
      <c r="EN1257" s="136"/>
      <c r="EO1257" s="136"/>
      <c r="EP1257" s="136"/>
      <c r="EQ1257" s="136"/>
      <c r="ER1257" s="136"/>
      <c r="ES1257" s="136"/>
      <c r="ET1257" s="136"/>
      <c r="EU1257" s="136"/>
      <c r="EV1257" s="136"/>
      <c r="EW1257" s="136"/>
      <c r="EX1257" s="136"/>
      <c r="EY1257" s="136"/>
      <c r="EZ1257" s="136"/>
      <c r="FA1257" s="136"/>
      <c r="FB1257" s="136"/>
      <c r="FC1257" s="136"/>
      <c r="FD1257" s="136"/>
      <c r="FE1257" s="136"/>
      <c r="FF1257" s="136"/>
      <c r="FG1257" s="136"/>
      <c r="FH1257" s="136"/>
      <c r="FI1257" s="136"/>
      <c r="FJ1257" s="136"/>
      <c r="FK1257" s="136"/>
      <c r="FL1257" s="136"/>
      <c r="FM1257" s="136"/>
      <c r="FN1257" s="136"/>
      <c r="FO1257" s="136"/>
      <c r="FP1257" s="136"/>
      <c r="FQ1257" s="136"/>
      <c r="FR1257" s="136"/>
      <c r="FS1257" s="136"/>
      <c r="FT1257" s="136"/>
      <c r="FU1257" s="136"/>
      <c r="FV1257" s="136"/>
      <c r="FW1257" s="136"/>
      <c r="FX1257" s="136"/>
      <c r="FY1257" s="136"/>
      <c r="FZ1257" s="136"/>
      <c r="GA1257" s="136"/>
      <c r="GB1257" s="136"/>
      <c r="GC1257" s="136"/>
      <c r="GD1257" s="136"/>
      <c r="GE1257" s="136"/>
      <c r="GF1257" s="136"/>
      <c r="GG1257" s="136"/>
      <c r="GH1257" s="136"/>
      <c r="GI1257" s="136"/>
      <c r="GJ1257" s="136"/>
      <c r="GK1257" s="136"/>
      <c r="GL1257" s="136"/>
      <c r="GM1257" s="136"/>
      <c r="GN1257" s="136"/>
      <c r="GO1257" s="136"/>
      <c r="GP1257" s="136"/>
      <c r="GQ1257" s="136"/>
      <c r="GR1257" s="136"/>
      <c r="GS1257" s="136"/>
      <c r="GT1257" s="136"/>
      <c r="GU1257" s="136"/>
      <c r="GV1257" s="136"/>
      <c r="GW1257" s="136"/>
      <c r="GX1257" s="136"/>
      <c r="GY1257" s="136"/>
      <c r="GZ1257" s="136"/>
      <c r="HA1257" s="136"/>
      <c r="HB1257" s="136"/>
      <c r="HC1257" s="136"/>
      <c r="HD1257" s="136"/>
      <c r="HE1257" s="136"/>
      <c r="HF1257" s="136"/>
      <c r="HG1257" s="136"/>
      <c r="HH1257" s="136"/>
      <c r="HI1257" s="136"/>
      <c r="HJ1257" s="136"/>
      <c r="HK1257" s="136"/>
      <c r="HL1257" s="136"/>
      <c r="HM1257" s="136"/>
      <c r="HN1257" s="136"/>
      <c r="HO1257" s="136"/>
      <c r="HP1257" s="136"/>
      <c r="HQ1257" s="136"/>
      <c r="HR1257" s="136"/>
      <c r="HS1257" s="136"/>
      <c r="HT1257" s="136"/>
      <c r="HU1257" s="136"/>
      <c r="HV1257" s="136"/>
      <c r="HW1257" s="136"/>
      <c r="HX1257" s="136"/>
      <c r="HY1257" s="136"/>
      <c r="HZ1257" s="136"/>
      <c r="IA1257" s="136"/>
      <c r="IB1257" s="136"/>
      <c r="IC1257" s="136"/>
      <c r="ID1257" s="136"/>
      <c r="IE1257" s="136"/>
      <c r="IF1257" s="136"/>
      <c r="IG1257" s="136"/>
    </row>
    <row r="1258" spans="1:241" ht="15" customHeight="1" x14ac:dyDescent="0.25">
      <c r="A1258" s="197" t="s">
        <v>744</v>
      </c>
      <c r="B1258" s="217">
        <v>11660605</v>
      </c>
      <c r="C1258" s="217">
        <v>4237978</v>
      </c>
      <c r="D1258" s="217">
        <v>1016430</v>
      </c>
      <c r="E1258" s="217">
        <v>1231039</v>
      </c>
      <c r="F1258" s="217">
        <v>1865642</v>
      </c>
      <c r="G1258" s="217">
        <v>403917</v>
      </c>
      <c r="H1258" s="244">
        <v>20415611</v>
      </c>
      <c r="I1258" s="136"/>
      <c r="J1258" s="197" t="e">
        <v>#REF!</v>
      </c>
      <c r="K1258" s="217">
        <v>6791415</v>
      </c>
      <c r="L1258" s="217">
        <v>2675041</v>
      </c>
      <c r="M1258" s="217">
        <v>934282</v>
      </c>
      <c r="N1258" s="217">
        <v>1141306</v>
      </c>
      <c r="O1258" s="217">
        <v>2432796</v>
      </c>
      <c r="P1258" s="217">
        <v>287483</v>
      </c>
      <c r="Q1258" s="244">
        <v>14262323</v>
      </c>
      <c r="R1258" s="136"/>
      <c r="S1258" s="136"/>
      <c r="T1258" s="136"/>
      <c r="U1258" s="136"/>
      <c r="V1258" s="136"/>
      <c r="W1258" s="136"/>
      <c r="X1258" s="136"/>
      <c r="Y1258" s="136"/>
      <c r="Z1258" s="136"/>
      <c r="AA1258" s="136"/>
      <c r="AB1258" s="136"/>
      <c r="AC1258" s="136"/>
      <c r="AD1258" s="136"/>
      <c r="AE1258" s="136"/>
      <c r="AF1258" s="136"/>
      <c r="AG1258" s="136"/>
      <c r="AH1258" s="136"/>
      <c r="AI1258" s="136"/>
      <c r="AJ1258" s="136"/>
      <c r="AK1258" s="136"/>
      <c r="AL1258" s="136"/>
      <c r="AM1258" s="136"/>
      <c r="AN1258" s="136"/>
      <c r="AO1258" s="136"/>
      <c r="AP1258" s="136"/>
      <c r="AQ1258" s="136"/>
      <c r="AR1258" s="136"/>
      <c r="AS1258" s="136"/>
      <c r="AT1258" s="136"/>
      <c r="AU1258" s="136"/>
      <c r="AV1258" s="136"/>
      <c r="AW1258" s="136"/>
      <c r="AX1258" s="136"/>
      <c r="AY1258" s="136"/>
      <c r="AZ1258" s="136"/>
      <c r="BA1258" s="136"/>
      <c r="BB1258" s="136"/>
      <c r="BC1258" s="136"/>
      <c r="BD1258" s="136"/>
      <c r="BE1258" s="136"/>
      <c r="BF1258" s="136"/>
      <c r="BG1258" s="136"/>
      <c r="BH1258" s="136"/>
      <c r="BI1258" s="136"/>
      <c r="BJ1258" s="136"/>
      <c r="BK1258" s="136"/>
      <c r="BL1258" s="136"/>
      <c r="BM1258" s="136"/>
      <c r="BN1258" s="136"/>
      <c r="BO1258" s="136"/>
      <c r="BP1258" s="136"/>
      <c r="BQ1258" s="136"/>
      <c r="BR1258" s="136"/>
      <c r="BS1258" s="136"/>
      <c r="BT1258" s="136"/>
      <c r="BU1258" s="136"/>
      <c r="BV1258" s="136"/>
      <c r="BW1258" s="136"/>
      <c r="BX1258" s="136"/>
      <c r="BY1258" s="136"/>
      <c r="BZ1258" s="136"/>
      <c r="CA1258" s="136"/>
      <c r="CB1258" s="136"/>
      <c r="CC1258" s="136"/>
      <c r="CD1258" s="136"/>
      <c r="CE1258" s="136"/>
      <c r="CF1258" s="136"/>
      <c r="CG1258" s="136"/>
      <c r="CH1258" s="136"/>
      <c r="CI1258" s="136"/>
      <c r="CJ1258" s="136"/>
      <c r="CK1258" s="136"/>
      <c r="CL1258" s="136"/>
      <c r="CM1258" s="136"/>
      <c r="CN1258" s="136"/>
      <c r="CO1258" s="136"/>
      <c r="CP1258" s="136"/>
      <c r="CQ1258" s="136"/>
      <c r="CR1258" s="136"/>
      <c r="CS1258" s="136"/>
      <c r="CT1258" s="136"/>
      <c r="CU1258" s="136"/>
      <c r="CV1258" s="136"/>
      <c r="CW1258" s="136"/>
      <c r="CX1258" s="136"/>
      <c r="CY1258" s="136"/>
      <c r="CZ1258" s="136"/>
      <c r="DA1258" s="136"/>
      <c r="DB1258" s="136"/>
      <c r="DC1258" s="136"/>
      <c r="DD1258" s="136"/>
      <c r="DE1258" s="136"/>
      <c r="DF1258" s="136"/>
      <c r="DG1258" s="136"/>
      <c r="DH1258" s="136"/>
      <c r="DI1258" s="136"/>
      <c r="DJ1258" s="136"/>
      <c r="DK1258" s="136"/>
      <c r="DL1258" s="136"/>
      <c r="DM1258" s="136"/>
      <c r="DN1258" s="136"/>
      <c r="DO1258" s="136"/>
      <c r="DP1258" s="136"/>
      <c r="DQ1258" s="136"/>
      <c r="DR1258" s="136"/>
      <c r="DS1258" s="136"/>
      <c r="DT1258" s="136"/>
      <c r="DU1258" s="136"/>
      <c r="DV1258" s="136"/>
      <c r="DW1258" s="136"/>
      <c r="DX1258" s="136"/>
      <c r="DY1258" s="136"/>
      <c r="DZ1258" s="136"/>
      <c r="EA1258" s="136"/>
      <c r="EB1258" s="136"/>
      <c r="EC1258" s="136"/>
      <c r="ED1258" s="136"/>
      <c r="EE1258" s="136"/>
      <c r="EF1258" s="136"/>
      <c r="EG1258" s="136"/>
      <c r="EH1258" s="136"/>
      <c r="EI1258" s="136"/>
      <c r="EJ1258" s="136"/>
      <c r="EK1258" s="136"/>
      <c r="EL1258" s="136"/>
      <c r="EM1258" s="136"/>
      <c r="EN1258" s="136"/>
      <c r="EO1258" s="136"/>
      <c r="EP1258" s="136"/>
      <c r="EQ1258" s="136"/>
      <c r="ER1258" s="136"/>
      <c r="ES1258" s="136"/>
      <c r="ET1258" s="136"/>
      <c r="EU1258" s="136"/>
      <c r="EV1258" s="136"/>
      <c r="EW1258" s="136"/>
      <c r="EX1258" s="136"/>
      <c r="EY1258" s="136"/>
      <c r="EZ1258" s="136"/>
      <c r="FA1258" s="136"/>
      <c r="FB1258" s="136"/>
      <c r="FC1258" s="136"/>
      <c r="FD1258" s="136"/>
      <c r="FE1258" s="136"/>
      <c r="FF1258" s="136"/>
      <c r="FG1258" s="136"/>
      <c r="FH1258" s="136"/>
      <c r="FI1258" s="136"/>
      <c r="FJ1258" s="136"/>
      <c r="FK1258" s="136"/>
      <c r="FL1258" s="136"/>
      <c r="FM1258" s="136"/>
      <c r="FN1258" s="136"/>
      <c r="FO1258" s="136"/>
      <c r="FP1258" s="136"/>
      <c r="FQ1258" s="136"/>
      <c r="FR1258" s="136"/>
      <c r="FS1258" s="136"/>
      <c r="FT1258" s="136"/>
      <c r="FU1258" s="136"/>
      <c r="FV1258" s="136"/>
      <c r="FW1258" s="136"/>
      <c r="FX1258" s="136"/>
      <c r="FY1258" s="136"/>
      <c r="FZ1258" s="136"/>
      <c r="GA1258" s="136"/>
      <c r="GB1258" s="136"/>
      <c r="GC1258" s="136"/>
      <c r="GD1258" s="136"/>
      <c r="GE1258" s="136"/>
      <c r="GF1258" s="136"/>
      <c r="GG1258" s="136"/>
      <c r="GH1258" s="136"/>
      <c r="GI1258" s="136"/>
      <c r="GJ1258" s="136"/>
      <c r="GK1258" s="136"/>
      <c r="GL1258" s="136"/>
      <c r="GM1258" s="136"/>
      <c r="GN1258" s="136"/>
      <c r="GO1258" s="136"/>
      <c r="GP1258" s="136"/>
      <c r="GQ1258" s="136"/>
      <c r="GR1258" s="136"/>
      <c r="GS1258" s="136"/>
      <c r="GT1258" s="136"/>
      <c r="GU1258" s="136"/>
      <c r="GV1258" s="136"/>
      <c r="GW1258" s="136"/>
      <c r="GX1258" s="136"/>
      <c r="GY1258" s="136"/>
      <c r="GZ1258" s="136"/>
      <c r="HA1258" s="136"/>
      <c r="HB1258" s="136"/>
      <c r="HC1258" s="136"/>
      <c r="HD1258" s="136"/>
      <c r="HE1258" s="136"/>
      <c r="HF1258" s="136"/>
      <c r="HG1258" s="136"/>
      <c r="HH1258" s="136"/>
      <c r="HI1258" s="136"/>
      <c r="HJ1258" s="136"/>
      <c r="HK1258" s="136"/>
      <c r="HL1258" s="136"/>
      <c r="HM1258" s="136"/>
      <c r="HN1258" s="136"/>
      <c r="HO1258" s="136"/>
      <c r="HP1258" s="136"/>
      <c r="HQ1258" s="136"/>
      <c r="HR1258" s="136"/>
      <c r="HS1258" s="136"/>
      <c r="HT1258" s="136"/>
      <c r="HU1258" s="136"/>
      <c r="HV1258" s="136"/>
      <c r="HW1258" s="136"/>
      <c r="HX1258" s="136"/>
      <c r="HY1258" s="136"/>
      <c r="HZ1258" s="136"/>
      <c r="IA1258" s="136"/>
      <c r="IB1258" s="136"/>
      <c r="IC1258" s="136"/>
      <c r="ID1258" s="136"/>
      <c r="IE1258" s="136"/>
      <c r="IF1258" s="136"/>
      <c r="IG1258" s="136"/>
    </row>
    <row r="1259" spans="1:241" ht="15" customHeight="1" x14ac:dyDescent="0.25">
      <c r="A1259" s="197" t="s">
        <v>670</v>
      </c>
      <c r="B1259" s="217">
        <v>4720588</v>
      </c>
      <c r="C1259" s="217">
        <v>2898459</v>
      </c>
      <c r="D1259" s="217">
        <v>668433</v>
      </c>
      <c r="E1259" s="217">
        <v>886787</v>
      </c>
      <c r="F1259" s="217">
        <v>1425017</v>
      </c>
      <c r="G1259" s="217">
        <v>296998</v>
      </c>
      <c r="H1259" s="244">
        <v>10896282</v>
      </c>
      <c r="I1259" s="136"/>
      <c r="J1259" s="197" t="e">
        <v>#REF!</v>
      </c>
      <c r="K1259" s="217">
        <v>9228472</v>
      </c>
      <c r="L1259" s="217">
        <v>4228145</v>
      </c>
      <c r="M1259" s="217">
        <v>1871239</v>
      </c>
      <c r="N1259" s="217">
        <v>1316365</v>
      </c>
      <c r="O1259" s="217">
        <v>2143568</v>
      </c>
      <c r="P1259" s="217">
        <v>354576</v>
      </c>
      <c r="Q1259" s="244">
        <v>19142365</v>
      </c>
      <c r="R1259" s="136"/>
      <c r="S1259" s="136"/>
      <c r="T1259" s="136"/>
      <c r="U1259" s="136"/>
      <c r="V1259" s="136"/>
      <c r="W1259" s="136"/>
      <c r="X1259" s="136"/>
      <c r="Y1259" s="136"/>
      <c r="Z1259" s="136"/>
      <c r="AA1259" s="136"/>
      <c r="AB1259" s="136"/>
      <c r="AC1259" s="136"/>
      <c r="AD1259" s="136"/>
      <c r="AE1259" s="136"/>
      <c r="AF1259" s="136"/>
      <c r="AG1259" s="136"/>
      <c r="AH1259" s="136"/>
      <c r="AI1259" s="136"/>
      <c r="AJ1259" s="136"/>
      <c r="AK1259" s="136"/>
      <c r="AL1259" s="136"/>
      <c r="AM1259" s="136"/>
      <c r="AN1259" s="136"/>
      <c r="AO1259" s="136"/>
      <c r="AP1259" s="136"/>
      <c r="AQ1259" s="136"/>
      <c r="AR1259" s="136"/>
      <c r="AS1259" s="136"/>
      <c r="AT1259" s="136"/>
      <c r="AU1259" s="136"/>
      <c r="AV1259" s="136"/>
      <c r="AW1259" s="136"/>
      <c r="AX1259" s="136"/>
      <c r="AY1259" s="136"/>
      <c r="AZ1259" s="136"/>
      <c r="BA1259" s="136"/>
      <c r="BB1259" s="136"/>
      <c r="BC1259" s="136"/>
      <c r="BD1259" s="136"/>
      <c r="BE1259" s="136"/>
      <c r="BF1259" s="136"/>
      <c r="BG1259" s="136"/>
      <c r="BH1259" s="136"/>
      <c r="BI1259" s="136"/>
      <c r="BJ1259" s="136"/>
      <c r="BK1259" s="136"/>
      <c r="BL1259" s="136"/>
      <c r="BM1259" s="136"/>
      <c r="BN1259" s="136"/>
      <c r="BO1259" s="136"/>
      <c r="BP1259" s="136"/>
      <c r="BQ1259" s="136"/>
      <c r="BR1259" s="136"/>
      <c r="BS1259" s="136"/>
      <c r="BT1259" s="136"/>
      <c r="BU1259" s="136"/>
      <c r="BV1259" s="136"/>
      <c r="BW1259" s="136"/>
      <c r="BX1259" s="136"/>
      <c r="BY1259" s="136"/>
      <c r="BZ1259" s="136"/>
      <c r="CA1259" s="136"/>
      <c r="CB1259" s="136"/>
      <c r="CC1259" s="136"/>
      <c r="CD1259" s="136"/>
      <c r="CE1259" s="136"/>
      <c r="CF1259" s="136"/>
      <c r="CG1259" s="136"/>
      <c r="CH1259" s="136"/>
      <c r="CI1259" s="136"/>
      <c r="CJ1259" s="136"/>
      <c r="CK1259" s="136"/>
      <c r="CL1259" s="136"/>
      <c r="CM1259" s="136"/>
      <c r="CN1259" s="136"/>
      <c r="CO1259" s="136"/>
      <c r="CP1259" s="136"/>
      <c r="CQ1259" s="136"/>
      <c r="CR1259" s="136"/>
      <c r="CS1259" s="136"/>
      <c r="CT1259" s="136"/>
      <c r="CU1259" s="136"/>
      <c r="CV1259" s="136"/>
      <c r="CW1259" s="136"/>
      <c r="CX1259" s="136"/>
      <c r="CY1259" s="136"/>
      <c r="CZ1259" s="136"/>
      <c r="DA1259" s="136"/>
      <c r="DB1259" s="136"/>
      <c r="DC1259" s="136"/>
      <c r="DD1259" s="136"/>
      <c r="DE1259" s="136"/>
      <c r="DF1259" s="136"/>
      <c r="DG1259" s="136"/>
      <c r="DH1259" s="136"/>
      <c r="DI1259" s="136"/>
      <c r="DJ1259" s="136"/>
      <c r="DK1259" s="136"/>
      <c r="DL1259" s="136"/>
      <c r="DM1259" s="136"/>
      <c r="DN1259" s="136"/>
      <c r="DO1259" s="136"/>
      <c r="DP1259" s="136"/>
      <c r="DQ1259" s="136"/>
      <c r="DR1259" s="136"/>
      <c r="DS1259" s="136"/>
      <c r="DT1259" s="136"/>
      <c r="DU1259" s="136"/>
      <c r="DV1259" s="136"/>
      <c r="DW1259" s="136"/>
      <c r="DX1259" s="136"/>
      <c r="DY1259" s="136"/>
      <c r="DZ1259" s="136"/>
      <c r="EA1259" s="136"/>
      <c r="EB1259" s="136"/>
      <c r="EC1259" s="136"/>
      <c r="ED1259" s="136"/>
      <c r="EE1259" s="136"/>
      <c r="EF1259" s="136"/>
      <c r="EG1259" s="136"/>
      <c r="EH1259" s="136"/>
      <c r="EI1259" s="136"/>
      <c r="EJ1259" s="136"/>
      <c r="EK1259" s="136"/>
      <c r="EL1259" s="136"/>
      <c r="EM1259" s="136"/>
      <c r="EN1259" s="136"/>
      <c r="EO1259" s="136"/>
      <c r="EP1259" s="136"/>
      <c r="EQ1259" s="136"/>
      <c r="ER1259" s="136"/>
      <c r="ES1259" s="136"/>
      <c r="ET1259" s="136"/>
      <c r="EU1259" s="136"/>
      <c r="EV1259" s="136"/>
      <c r="EW1259" s="136"/>
      <c r="EX1259" s="136"/>
      <c r="EY1259" s="136"/>
      <c r="EZ1259" s="136"/>
      <c r="FA1259" s="136"/>
      <c r="FB1259" s="136"/>
      <c r="FC1259" s="136"/>
      <c r="FD1259" s="136"/>
      <c r="FE1259" s="136"/>
      <c r="FF1259" s="136"/>
      <c r="FG1259" s="136"/>
      <c r="FH1259" s="136"/>
      <c r="FI1259" s="136"/>
      <c r="FJ1259" s="136"/>
      <c r="FK1259" s="136"/>
      <c r="FL1259" s="136"/>
      <c r="FM1259" s="136"/>
      <c r="FN1259" s="136"/>
      <c r="FO1259" s="136"/>
      <c r="FP1259" s="136"/>
      <c r="FQ1259" s="136"/>
      <c r="FR1259" s="136"/>
      <c r="FS1259" s="136"/>
      <c r="FT1259" s="136"/>
      <c r="FU1259" s="136"/>
      <c r="FV1259" s="136"/>
      <c r="FW1259" s="136"/>
      <c r="FX1259" s="136"/>
      <c r="FY1259" s="136"/>
      <c r="FZ1259" s="136"/>
      <c r="GA1259" s="136"/>
      <c r="GB1259" s="136"/>
      <c r="GC1259" s="136"/>
      <c r="GD1259" s="136"/>
      <c r="GE1259" s="136"/>
      <c r="GF1259" s="136"/>
      <c r="GG1259" s="136"/>
      <c r="GH1259" s="136"/>
      <c r="GI1259" s="136"/>
      <c r="GJ1259" s="136"/>
      <c r="GK1259" s="136"/>
      <c r="GL1259" s="136"/>
      <c r="GM1259" s="136"/>
      <c r="GN1259" s="136"/>
      <c r="GO1259" s="136"/>
      <c r="GP1259" s="136"/>
      <c r="GQ1259" s="136"/>
      <c r="GR1259" s="136"/>
      <c r="GS1259" s="136"/>
      <c r="GT1259" s="136"/>
      <c r="GU1259" s="136"/>
      <c r="GV1259" s="136"/>
      <c r="GW1259" s="136"/>
      <c r="GX1259" s="136"/>
      <c r="GY1259" s="136"/>
      <c r="GZ1259" s="136"/>
      <c r="HA1259" s="136"/>
      <c r="HB1259" s="136"/>
      <c r="HC1259" s="136"/>
      <c r="HD1259" s="136"/>
      <c r="HE1259" s="136"/>
      <c r="HF1259" s="136"/>
      <c r="HG1259" s="136"/>
      <c r="HH1259" s="136"/>
      <c r="HI1259" s="136"/>
      <c r="HJ1259" s="136"/>
      <c r="HK1259" s="136"/>
      <c r="HL1259" s="136"/>
      <c r="HM1259" s="136"/>
      <c r="HN1259" s="136"/>
      <c r="HO1259" s="136"/>
      <c r="HP1259" s="136"/>
      <c r="HQ1259" s="136"/>
      <c r="HR1259" s="136"/>
      <c r="HS1259" s="136"/>
      <c r="HT1259" s="136"/>
      <c r="HU1259" s="136"/>
      <c r="HV1259" s="136"/>
      <c r="HW1259" s="136"/>
      <c r="HX1259" s="136"/>
      <c r="HY1259" s="136"/>
      <c r="HZ1259" s="136"/>
      <c r="IA1259" s="136"/>
      <c r="IB1259" s="136"/>
      <c r="IC1259" s="136"/>
      <c r="ID1259" s="136"/>
      <c r="IE1259" s="136"/>
      <c r="IF1259" s="136"/>
      <c r="IG1259" s="136"/>
    </row>
    <row r="1260" spans="1:241" ht="15" customHeight="1" x14ac:dyDescent="0.25">
      <c r="A1260" s="197" t="s">
        <v>671</v>
      </c>
      <c r="B1260" s="217">
        <v>4449389</v>
      </c>
      <c r="C1260" s="217">
        <v>2563140</v>
      </c>
      <c r="D1260" s="217">
        <v>597485</v>
      </c>
      <c r="E1260" s="217">
        <v>1274669</v>
      </c>
      <c r="F1260" s="217">
        <v>2166114</v>
      </c>
      <c r="G1260" s="217">
        <v>315699</v>
      </c>
      <c r="H1260" s="244">
        <v>11366496</v>
      </c>
      <c r="I1260" s="136"/>
      <c r="J1260" s="197" t="e">
        <v>#REF!</v>
      </c>
      <c r="K1260" s="217">
        <v>9037782</v>
      </c>
      <c r="L1260" s="217">
        <v>3712336</v>
      </c>
      <c r="M1260" s="217">
        <v>1298570</v>
      </c>
      <c r="N1260" s="217">
        <v>1155219</v>
      </c>
      <c r="O1260" s="217">
        <v>1921568</v>
      </c>
      <c r="P1260" s="217">
        <v>428209</v>
      </c>
      <c r="Q1260" s="244">
        <v>17553684</v>
      </c>
      <c r="R1260" s="136"/>
      <c r="S1260" s="136"/>
      <c r="T1260" s="136"/>
      <c r="U1260" s="136"/>
      <c r="V1260" s="136"/>
      <c r="W1260" s="136"/>
      <c r="X1260" s="136"/>
      <c r="Y1260" s="136"/>
      <c r="Z1260" s="136"/>
      <c r="AA1260" s="136"/>
      <c r="AB1260" s="136"/>
      <c r="AC1260" s="136"/>
      <c r="AD1260" s="136"/>
      <c r="AE1260" s="136"/>
      <c r="AF1260" s="136"/>
      <c r="AG1260" s="136"/>
      <c r="AH1260" s="136"/>
      <c r="AI1260" s="136"/>
      <c r="AJ1260" s="136"/>
      <c r="AK1260" s="136"/>
      <c r="AL1260" s="136"/>
      <c r="AM1260" s="136"/>
      <c r="AN1260" s="136"/>
      <c r="AO1260" s="136"/>
      <c r="AP1260" s="136"/>
      <c r="AQ1260" s="136"/>
      <c r="AR1260" s="136"/>
      <c r="AS1260" s="136"/>
      <c r="AT1260" s="136"/>
      <c r="AU1260" s="136"/>
      <c r="AV1260" s="136"/>
      <c r="AW1260" s="136"/>
      <c r="AX1260" s="136"/>
      <c r="AY1260" s="136"/>
      <c r="AZ1260" s="136"/>
      <c r="BA1260" s="136"/>
      <c r="BB1260" s="136"/>
      <c r="BC1260" s="136"/>
      <c r="BD1260" s="136"/>
      <c r="BE1260" s="136"/>
      <c r="BF1260" s="136"/>
      <c r="BG1260" s="136"/>
      <c r="BH1260" s="136"/>
      <c r="BI1260" s="136"/>
      <c r="BJ1260" s="136"/>
      <c r="BK1260" s="136"/>
      <c r="BL1260" s="136"/>
      <c r="BM1260" s="136"/>
      <c r="BN1260" s="136"/>
      <c r="BO1260" s="136"/>
      <c r="BP1260" s="136"/>
      <c r="BQ1260" s="136"/>
      <c r="BR1260" s="136"/>
      <c r="BS1260" s="136"/>
      <c r="BT1260" s="136"/>
      <c r="BU1260" s="136"/>
      <c r="BV1260" s="136"/>
      <c r="BW1260" s="136"/>
      <c r="BX1260" s="136"/>
      <c r="BY1260" s="136"/>
      <c r="BZ1260" s="136"/>
      <c r="CA1260" s="136"/>
      <c r="CB1260" s="136"/>
      <c r="CC1260" s="136"/>
      <c r="CD1260" s="136"/>
      <c r="CE1260" s="136"/>
      <c r="CF1260" s="136"/>
      <c r="CG1260" s="136"/>
      <c r="CH1260" s="136"/>
      <c r="CI1260" s="136"/>
      <c r="CJ1260" s="136"/>
      <c r="CK1260" s="136"/>
      <c r="CL1260" s="136"/>
      <c r="CM1260" s="136"/>
      <c r="CN1260" s="136"/>
      <c r="CO1260" s="136"/>
      <c r="CP1260" s="136"/>
      <c r="CQ1260" s="136"/>
      <c r="CR1260" s="136"/>
      <c r="CS1260" s="136"/>
      <c r="CT1260" s="136"/>
      <c r="CU1260" s="136"/>
      <c r="CV1260" s="136"/>
      <c r="CW1260" s="136"/>
      <c r="CX1260" s="136"/>
      <c r="CY1260" s="136"/>
      <c r="CZ1260" s="136"/>
      <c r="DA1260" s="136"/>
      <c r="DB1260" s="136"/>
      <c r="DC1260" s="136"/>
      <c r="DD1260" s="136"/>
      <c r="DE1260" s="136"/>
      <c r="DF1260" s="136"/>
      <c r="DG1260" s="136"/>
      <c r="DH1260" s="136"/>
      <c r="DI1260" s="136"/>
      <c r="DJ1260" s="136"/>
      <c r="DK1260" s="136"/>
      <c r="DL1260" s="136"/>
      <c r="DM1260" s="136"/>
      <c r="DN1260" s="136"/>
      <c r="DO1260" s="136"/>
      <c r="DP1260" s="136"/>
      <c r="DQ1260" s="136"/>
      <c r="DR1260" s="136"/>
      <c r="DS1260" s="136"/>
      <c r="DT1260" s="136"/>
      <c r="DU1260" s="136"/>
      <c r="DV1260" s="136"/>
      <c r="DW1260" s="136"/>
      <c r="DX1260" s="136"/>
      <c r="DY1260" s="136"/>
      <c r="DZ1260" s="136"/>
      <c r="EA1260" s="136"/>
      <c r="EB1260" s="136"/>
      <c r="EC1260" s="136"/>
      <c r="ED1260" s="136"/>
      <c r="EE1260" s="136"/>
      <c r="EF1260" s="136"/>
      <c r="EG1260" s="136"/>
      <c r="EH1260" s="136"/>
      <c r="EI1260" s="136"/>
      <c r="EJ1260" s="136"/>
      <c r="EK1260" s="136"/>
      <c r="EL1260" s="136"/>
      <c r="EM1260" s="136"/>
      <c r="EN1260" s="136"/>
      <c r="EO1260" s="136"/>
      <c r="EP1260" s="136"/>
      <c r="EQ1260" s="136"/>
      <c r="ER1260" s="136"/>
      <c r="ES1260" s="136"/>
      <c r="ET1260" s="136"/>
      <c r="EU1260" s="136"/>
      <c r="EV1260" s="136"/>
      <c r="EW1260" s="136"/>
      <c r="EX1260" s="136"/>
      <c r="EY1260" s="136"/>
      <c r="EZ1260" s="136"/>
      <c r="FA1260" s="136"/>
      <c r="FB1260" s="136"/>
      <c r="FC1260" s="136"/>
      <c r="FD1260" s="136"/>
      <c r="FE1260" s="136"/>
      <c r="FF1260" s="136"/>
      <c r="FG1260" s="136"/>
      <c r="FH1260" s="136"/>
      <c r="FI1260" s="136"/>
      <c r="FJ1260" s="136"/>
      <c r="FK1260" s="136"/>
      <c r="FL1260" s="136"/>
      <c r="FM1260" s="136"/>
      <c r="FN1260" s="136"/>
      <c r="FO1260" s="136"/>
      <c r="FP1260" s="136"/>
      <c r="FQ1260" s="136"/>
      <c r="FR1260" s="136"/>
      <c r="FS1260" s="136"/>
      <c r="FT1260" s="136"/>
      <c r="FU1260" s="136"/>
      <c r="FV1260" s="136"/>
      <c r="FW1260" s="136"/>
      <c r="FX1260" s="136"/>
      <c r="FY1260" s="136"/>
      <c r="FZ1260" s="136"/>
      <c r="GA1260" s="136"/>
      <c r="GB1260" s="136"/>
      <c r="GC1260" s="136"/>
      <c r="GD1260" s="136"/>
      <c r="GE1260" s="136"/>
      <c r="GF1260" s="136"/>
      <c r="GG1260" s="136"/>
      <c r="GH1260" s="136"/>
      <c r="GI1260" s="136"/>
      <c r="GJ1260" s="136"/>
      <c r="GK1260" s="136"/>
      <c r="GL1260" s="136"/>
      <c r="GM1260" s="136"/>
      <c r="GN1260" s="136"/>
      <c r="GO1260" s="136"/>
      <c r="GP1260" s="136"/>
      <c r="GQ1260" s="136"/>
      <c r="GR1260" s="136"/>
      <c r="GS1260" s="136"/>
      <c r="GT1260" s="136"/>
      <c r="GU1260" s="136"/>
      <c r="GV1260" s="136"/>
      <c r="GW1260" s="136"/>
      <c r="GX1260" s="136"/>
      <c r="GY1260" s="136"/>
      <c r="GZ1260" s="136"/>
      <c r="HA1260" s="136"/>
      <c r="HB1260" s="136"/>
      <c r="HC1260" s="136"/>
      <c r="HD1260" s="136"/>
      <c r="HE1260" s="136"/>
      <c r="HF1260" s="136"/>
      <c r="HG1260" s="136"/>
      <c r="HH1260" s="136"/>
      <c r="HI1260" s="136"/>
      <c r="HJ1260" s="136"/>
      <c r="HK1260" s="136"/>
      <c r="HL1260" s="136"/>
      <c r="HM1260" s="136"/>
      <c r="HN1260" s="136"/>
      <c r="HO1260" s="136"/>
      <c r="HP1260" s="136"/>
      <c r="HQ1260" s="136"/>
      <c r="HR1260" s="136"/>
      <c r="HS1260" s="136"/>
      <c r="HT1260" s="136"/>
      <c r="HU1260" s="136"/>
      <c r="HV1260" s="136"/>
      <c r="HW1260" s="136"/>
      <c r="HX1260" s="136"/>
      <c r="HY1260" s="136"/>
      <c r="HZ1260" s="136"/>
      <c r="IA1260" s="136"/>
      <c r="IB1260" s="136"/>
      <c r="IC1260" s="136"/>
      <c r="ID1260" s="136"/>
      <c r="IE1260" s="136"/>
      <c r="IF1260" s="136"/>
      <c r="IG1260" s="136"/>
    </row>
    <row r="1261" spans="1:241" ht="15" customHeight="1" x14ac:dyDescent="0.25">
      <c r="A1261" s="197" t="s">
        <v>672</v>
      </c>
      <c r="B1261" s="217">
        <v>4781787</v>
      </c>
      <c r="C1261" s="217">
        <v>3216974</v>
      </c>
      <c r="D1261" s="217">
        <v>715901</v>
      </c>
      <c r="E1261" s="217">
        <v>1129372</v>
      </c>
      <c r="F1261" s="217">
        <v>2492549</v>
      </c>
      <c r="G1261" s="217">
        <v>271564</v>
      </c>
      <c r="H1261" s="244">
        <v>12608147</v>
      </c>
      <c r="I1261" s="136"/>
      <c r="J1261" s="197" t="e">
        <v>#REF!</v>
      </c>
      <c r="K1261" s="217">
        <v>5166969</v>
      </c>
      <c r="L1261" s="217">
        <v>2680120</v>
      </c>
      <c r="M1261" s="217">
        <v>977178</v>
      </c>
      <c r="N1261" s="217">
        <v>1323323</v>
      </c>
      <c r="O1261" s="217">
        <v>2908166</v>
      </c>
      <c r="P1261" s="217">
        <v>257040</v>
      </c>
      <c r="Q1261" s="244">
        <v>13312796</v>
      </c>
      <c r="R1261" s="136"/>
      <c r="S1261" s="136"/>
      <c r="T1261" s="136"/>
      <c r="U1261" s="136"/>
      <c r="V1261" s="136"/>
      <c r="W1261" s="136"/>
      <c r="X1261" s="136"/>
      <c r="Y1261" s="136"/>
      <c r="Z1261" s="136"/>
      <c r="AA1261" s="136"/>
      <c r="AB1261" s="136"/>
      <c r="AC1261" s="136"/>
      <c r="AD1261" s="136"/>
      <c r="AE1261" s="136"/>
      <c r="AF1261" s="136"/>
      <c r="AG1261" s="136"/>
      <c r="AH1261" s="136"/>
      <c r="AI1261" s="136"/>
      <c r="AJ1261" s="136"/>
      <c r="AK1261" s="136"/>
      <c r="AL1261" s="136"/>
      <c r="AM1261" s="136"/>
      <c r="AN1261" s="136"/>
      <c r="AO1261" s="136"/>
      <c r="AP1261" s="136"/>
      <c r="AQ1261" s="136"/>
      <c r="AR1261" s="136"/>
      <c r="AS1261" s="136"/>
      <c r="AT1261" s="136"/>
      <c r="AU1261" s="136"/>
      <c r="AV1261" s="136"/>
      <c r="AW1261" s="136"/>
      <c r="AX1261" s="136"/>
      <c r="AY1261" s="136"/>
      <c r="AZ1261" s="136"/>
      <c r="BA1261" s="136"/>
      <c r="BB1261" s="136"/>
      <c r="BC1261" s="136"/>
      <c r="BD1261" s="136"/>
      <c r="BE1261" s="136"/>
      <c r="BF1261" s="136"/>
      <c r="BG1261" s="136"/>
      <c r="BH1261" s="136"/>
      <c r="BI1261" s="136"/>
      <c r="BJ1261" s="136"/>
      <c r="BK1261" s="136"/>
      <c r="BL1261" s="136"/>
      <c r="BM1261" s="136"/>
      <c r="BN1261" s="136"/>
      <c r="BO1261" s="136"/>
      <c r="BP1261" s="136"/>
      <c r="BQ1261" s="136"/>
      <c r="BR1261" s="136"/>
      <c r="BS1261" s="136"/>
      <c r="BT1261" s="136"/>
      <c r="BU1261" s="136"/>
      <c r="BV1261" s="136"/>
      <c r="BW1261" s="136"/>
      <c r="BX1261" s="136"/>
      <c r="BY1261" s="136"/>
      <c r="BZ1261" s="136"/>
      <c r="CA1261" s="136"/>
      <c r="CB1261" s="136"/>
      <c r="CC1261" s="136"/>
      <c r="CD1261" s="136"/>
      <c r="CE1261" s="136"/>
      <c r="CF1261" s="136"/>
      <c r="CG1261" s="136"/>
      <c r="CH1261" s="136"/>
      <c r="CI1261" s="136"/>
      <c r="CJ1261" s="136"/>
      <c r="CK1261" s="136"/>
      <c r="CL1261" s="136"/>
      <c r="CM1261" s="136"/>
      <c r="CN1261" s="136"/>
      <c r="CO1261" s="136"/>
      <c r="CP1261" s="136"/>
      <c r="CQ1261" s="136"/>
      <c r="CR1261" s="136"/>
      <c r="CS1261" s="136"/>
      <c r="CT1261" s="136"/>
      <c r="CU1261" s="136"/>
      <c r="CV1261" s="136"/>
      <c r="CW1261" s="136"/>
      <c r="CX1261" s="136"/>
      <c r="CY1261" s="136"/>
      <c r="CZ1261" s="136"/>
      <c r="DA1261" s="136"/>
      <c r="DB1261" s="136"/>
      <c r="DC1261" s="136"/>
      <c r="DD1261" s="136"/>
      <c r="DE1261" s="136"/>
      <c r="DF1261" s="136"/>
      <c r="DG1261" s="136"/>
      <c r="DH1261" s="136"/>
      <c r="DI1261" s="136"/>
      <c r="DJ1261" s="136"/>
      <c r="DK1261" s="136"/>
      <c r="DL1261" s="136"/>
      <c r="DM1261" s="136"/>
      <c r="DN1261" s="136"/>
      <c r="DO1261" s="136"/>
      <c r="DP1261" s="136"/>
      <c r="DQ1261" s="136"/>
      <c r="DR1261" s="136"/>
      <c r="DS1261" s="136"/>
      <c r="DT1261" s="136"/>
      <c r="DU1261" s="136"/>
      <c r="DV1261" s="136"/>
      <c r="DW1261" s="136"/>
      <c r="DX1261" s="136"/>
      <c r="DY1261" s="136"/>
      <c r="DZ1261" s="136"/>
      <c r="EA1261" s="136"/>
      <c r="EB1261" s="136"/>
      <c r="EC1261" s="136"/>
      <c r="ED1261" s="136"/>
      <c r="EE1261" s="136"/>
      <c r="EF1261" s="136"/>
      <c r="EG1261" s="136"/>
      <c r="EH1261" s="136"/>
      <c r="EI1261" s="136"/>
      <c r="EJ1261" s="136"/>
      <c r="EK1261" s="136"/>
      <c r="EL1261" s="136"/>
      <c r="EM1261" s="136"/>
      <c r="EN1261" s="136"/>
      <c r="EO1261" s="136"/>
      <c r="EP1261" s="136"/>
      <c r="EQ1261" s="136"/>
      <c r="ER1261" s="136"/>
      <c r="ES1261" s="136"/>
      <c r="ET1261" s="136"/>
      <c r="EU1261" s="136"/>
      <c r="EV1261" s="136"/>
      <c r="EW1261" s="136"/>
      <c r="EX1261" s="136"/>
      <c r="EY1261" s="136"/>
      <c r="EZ1261" s="136"/>
      <c r="FA1261" s="136"/>
      <c r="FB1261" s="136"/>
      <c r="FC1261" s="136"/>
      <c r="FD1261" s="136"/>
      <c r="FE1261" s="136"/>
      <c r="FF1261" s="136"/>
      <c r="FG1261" s="136"/>
      <c r="FH1261" s="136"/>
      <c r="FI1261" s="136"/>
      <c r="FJ1261" s="136"/>
      <c r="FK1261" s="136"/>
      <c r="FL1261" s="136"/>
      <c r="FM1261" s="136"/>
      <c r="FN1261" s="136"/>
      <c r="FO1261" s="136"/>
      <c r="FP1261" s="136"/>
      <c r="FQ1261" s="136"/>
      <c r="FR1261" s="136"/>
      <c r="FS1261" s="136"/>
      <c r="FT1261" s="136"/>
      <c r="FU1261" s="136"/>
      <c r="FV1261" s="136"/>
      <c r="FW1261" s="136"/>
      <c r="FX1261" s="136"/>
      <c r="FY1261" s="136"/>
      <c r="FZ1261" s="136"/>
      <c r="GA1261" s="136"/>
      <c r="GB1261" s="136"/>
      <c r="GC1261" s="136"/>
      <c r="GD1261" s="136"/>
      <c r="GE1261" s="136"/>
      <c r="GF1261" s="136"/>
      <c r="GG1261" s="136"/>
      <c r="GH1261" s="136"/>
      <c r="GI1261" s="136"/>
      <c r="GJ1261" s="136"/>
      <c r="GK1261" s="136"/>
      <c r="GL1261" s="136"/>
      <c r="GM1261" s="136"/>
      <c r="GN1261" s="136"/>
      <c r="GO1261" s="136"/>
      <c r="GP1261" s="136"/>
      <c r="GQ1261" s="136"/>
      <c r="GR1261" s="136"/>
      <c r="GS1261" s="136"/>
      <c r="GT1261" s="136"/>
      <c r="GU1261" s="136"/>
      <c r="GV1261" s="136"/>
      <c r="GW1261" s="136"/>
      <c r="GX1261" s="136"/>
      <c r="GY1261" s="136"/>
      <c r="GZ1261" s="136"/>
      <c r="HA1261" s="136"/>
      <c r="HB1261" s="136"/>
      <c r="HC1261" s="136"/>
      <c r="HD1261" s="136"/>
      <c r="HE1261" s="136"/>
      <c r="HF1261" s="136"/>
      <c r="HG1261" s="136"/>
      <c r="HH1261" s="136"/>
      <c r="HI1261" s="136"/>
      <c r="HJ1261" s="136"/>
      <c r="HK1261" s="136"/>
      <c r="HL1261" s="136"/>
      <c r="HM1261" s="136"/>
      <c r="HN1261" s="136"/>
      <c r="HO1261" s="136"/>
      <c r="HP1261" s="136"/>
      <c r="HQ1261" s="136"/>
      <c r="HR1261" s="136"/>
      <c r="HS1261" s="136"/>
      <c r="HT1261" s="136"/>
      <c r="HU1261" s="136"/>
      <c r="HV1261" s="136"/>
      <c r="HW1261" s="136"/>
      <c r="HX1261" s="136"/>
      <c r="HY1261" s="136"/>
      <c r="HZ1261" s="136"/>
      <c r="IA1261" s="136"/>
      <c r="IB1261" s="136"/>
      <c r="IC1261" s="136"/>
      <c r="ID1261" s="136"/>
      <c r="IE1261" s="136"/>
      <c r="IF1261" s="136"/>
      <c r="IG1261" s="136"/>
    </row>
    <row r="1262" spans="1:241" ht="15" customHeight="1" x14ac:dyDescent="0.25">
      <c r="A1262" s="197" t="s">
        <v>745</v>
      </c>
      <c r="B1262" s="217">
        <v>6346932</v>
      </c>
      <c r="C1262" s="217">
        <v>3084973</v>
      </c>
      <c r="D1262" s="217">
        <v>746750</v>
      </c>
      <c r="E1262" s="217">
        <v>1149043</v>
      </c>
      <c r="F1262" s="217">
        <v>2429259</v>
      </c>
      <c r="G1262" s="217">
        <v>303185</v>
      </c>
      <c r="H1262" s="244">
        <v>14060142</v>
      </c>
      <c r="I1262" s="136"/>
      <c r="J1262" s="197" t="e">
        <v>#REF!</v>
      </c>
      <c r="K1262" s="217">
        <v>6139586</v>
      </c>
      <c r="L1262" s="217">
        <v>3333716</v>
      </c>
      <c r="M1262" s="217">
        <v>1178486</v>
      </c>
      <c r="N1262" s="217">
        <v>1132972</v>
      </c>
      <c r="O1262" s="217">
        <v>3375638</v>
      </c>
      <c r="P1262" s="217">
        <v>275686</v>
      </c>
      <c r="Q1262" s="244">
        <v>15436084</v>
      </c>
      <c r="R1262" s="136"/>
      <c r="S1262" s="136"/>
      <c r="T1262" s="136"/>
      <c r="U1262" s="136"/>
      <c r="V1262" s="136"/>
      <c r="W1262" s="136"/>
      <c r="X1262" s="136"/>
      <c r="Y1262" s="136"/>
      <c r="Z1262" s="136"/>
      <c r="AA1262" s="136"/>
      <c r="AB1262" s="136"/>
      <c r="AC1262" s="136"/>
      <c r="AD1262" s="136"/>
      <c r="AE1262" s="136"/>
      <c r="AF1262" s="136"/>
      <c r="AG1262" s="136"/>
      <c r="AH1262" s="136"/>
      <c r="AI1262" s="136"/>
      <c r="AJ1262" s="136"/>
      <c r="AK1262" s="136"/>
      <c r="AL1262" s="136"/>
      <c r="AM1262" s="136"/>
      <c r="AN1262" s="136"/>
      <c r="AO1262" s="136"/>
      <c r="AP1262" s="136"/>
      <c r="AQ1262" s="136"/>
      <c r="AR1262" s="136"/>
      <c r="AS1262" s="136"/>
      <c r="AT1262" s="136"/>
      <c r="AU1262" s="136"/>
      <c r="AV1262" s="136"/>
      <c r="AW1262" s="136"/>
      <c r="AX1262" s="136"/>
      <c r="AY1262" s="136"/>
      <c r="AZ1262" s="136"/>
      <c r="BA1262" s="136"/>
      <c r="BB1262" s="136"/>
      <c r="BC1262" s="136"/>
      <c r="BD1262" s="136"/>
      <c r="BE1262" s="136"/>
      <c r="BF1262" s="136"/>
      <c r="BG1262" s="136"/>
      <c r="BH1262" s="136"/>
      <c r="BI1262" s="136"/>
      <c r="BJ1262" s="136"/>
      <c r="BK1262" s="136"/>
      <c r="BL1262" s="136"/>
      <c r="BM1262" s="136"/>
      <c r="BN1262" s="136"/>
      <c r="BO1262" s="136"/>
      <c r="BP1262" s="136"/>
      <c r="BQ1262" s="136"/>
      <c r="BR1262" s="136"/>
      <c r="BS1262" s="136"/>
      <c r="BT1262" s="136"/>
      <c r="BU1262" s="136"/>
      <c r="BV1262" s="136"/>
      <c r="BW1262" s="136"/>
      <c r="BX1262" s="136"/>
      <c r="BY1262" s="136"/>
      <c r="BZ1262" s="136"/>
      <c r="CA1262" s="136"/>
      <c r="CB1262" s="136"/>
      <c r="CC1262" s="136"/>
      <c r="CD1262" s="136"/>
      <c r="CE1262" s="136"/>
      <c r="CF1262" s="136"/>
      <c r="CG1262" s="136"/>
      <c r="CH1262" s="136"/>
      <c r="CI1262" s="136"/>
      <c r="CJ1262" s="136"/>
      <c r="CK1262" s="136"/>
      <c r="CL1262" s="136"/>
      <c r="CM1262" s="136"/>
      <c r="CN1262" s="136"/>
      <c r="CO1262" s="136"/>
      <c r="CP1262" s="136"/>
      <c r="CQ1262" s="136"/>
      <c r="CR1262" s="136"/>
      <c r="CS1262" s="136"/>
      <c r="CT1262" s="136"/>
      <c r="CU1262" s="136"/>
      <c r="CV1262" s="136"/>
      <c r="CW1262" s="136"/>
      <c r="CX1262" s="136"/>
      <c r="CY1262" s="136"/>
      <c r="CZ1262" s="136"/>
      <c r="DA1262" s="136"/>
      <c r="DB1262" s="136"/>
      <c r="DC1262" s="136"/>
      <c r="DD1262" s="136"/>
      <c r="DE1262" s="136"/>
      <c r="DF1262" s="136"/>
      <c r="DG1262" s="136"/>
      <c r="DH1262" s="136"/>
      <c r="DI1262" s="136"/>
      <c r="DJ1262" s="136"/>
      <c r="DK1262" s="136"/>
      <c r="DL1262" s="136"/>
      <c r="DM1262" s="136"/>
      <c r="DN1262" s="136"/>
      <c r="DO1262" s="136"/>
      <c r="DP1262" s="136"/>
      <c r="DQ1262" s="136"/>
      <c r="DR1262" s="136"/>
      <c r="DS1262" s="136"/>
      <c r="DT1262" s="136"/>
      <c r="DU1262" s="136"/>
      <c r="DV1262" s="136"/>
      <c r="DW1262" s="136"/>
      <c r="DX1262" s="136"/>
      <c r="DY1262" s="136"/>
      <c r="DZ1262" s="136"/>
      <c r="EA1262" s="136"/>
      <c r="EB1262" s="136"/>
      <c r="EC1262" s="136"/>
      <c r="ED1262" s="136"/>
      <c r="EE1262" s="136"/>
      <c r="EF1262" s="136"/>
      <c r="EG1262" s="136"/>
      <c r="EH1262" s="136"/>
      <c r="EI1262" s="136"/>
      <c r="EJ1262" s="136"/>
      <c r="EK1262" s="136"/>
      <c r="EL1262" s="136"/>
      <c r="EM1262" s="136"/>
      <c r="EN1262" s="136"/>
      <c r="EO1262" s="136"/>
      <c r="EP1262" s="136"/>
      <c r="EQ1262" s="136"/>
      <c r="ER1262" s="136"/>
      <c r="ES1262" s="136"/>
      <c r="ET1262" s="136"/>
      <c r="EU1262" s="136"/>
      <c r="EV1262" s="136"/>
      <c r="EW1262" s="136"/>
      <c r="EX1262" s="136"/>
      <c r="EY1262" s="136"/>
      <c r="EZ1262" s="136"/>
      <c r="FA1262" s="136"/>
      <c r="FB1262" s="136"/>
      <c r="FC1262" s="136"/>
      <c r="FD1262" s="136"/>
      <c r="FE1262" s="136"/>
      <c r="FF1262" s="136"/>
      <c r="FG1262" s="136"/>
      <c r="FH1262" s="136"/>
      <c r="FI1262" s="136"/>
      <c r="FJ1262" s="136"/>
      <c r="FK1262" s="136"/>
      <c r="FL1262" s="136"/>
      <c r="FM1262" s="136"/>
      <c r="FN1262" s="136"/>
      <c r="FO1262" s="136"/>
      <c r="FP1262" s="136"/>
      <c r="FQ1262" s="136"/>
      <c r="FR1262" s="136"/>
      <c r="FS1262" s="136"/>
      <c r="FT1262" s="136"/>
      <c r="FU1262" s="136"/>
      <c r="FV1262" s="136"/>
      <c r="FW1262" s="136"/>
      <c r="FX1262" s="136"/>
      <c r="FY1262" s="136"/>
      <c r="FZ1262" s="136"/>
      <c r="GA1262" s="136"/>
      <c r="GB1262" s="136"/>
      <c r="GC1262" s="136"/>
      <c r="GD1262" s="136"/>
      <c r="GE1262" s="136"/>
      <c r="GF1262" s="136"/>
      <c r="GG1262" s="136"/>
      <c r="GH1262" s="136"/>
      <c r="GI1262" s="136"/>
      <c r="GJ1262" s="136"/>
      <c r="GK1262" s="136"/>
      <c r="GL1262" s="136"/>
      <c r="GM1262" s="136"/>
      <c r="GN1262" s="136"/>
      <c r="GO1262" s="136"/>
      <c r="GP1262" s="136"/>
      <c r="GQ1262" s="136"/>
      <c r="GR1262" s="136"/>
      <c r="GS1262" s="136"/>
      <c r="GT1262" s="136"/>
      <c r="GU1262" s="136"/>
      <c r="GV1262" s="136"/>
      <c r="GW1262" s="136"/>
      <c r="GX1262" s="136"/>
      <c r="GY1262" s="136"/>
      <c r="GZ1262" s="136"/>
      <c r="HA1262" s="136"/>
      <c r="HB1262" s="136"/>
      <c r="HC1262" s="136"/>
      <c r="HD1262" s="136"/>
      <c r="HE1262" s="136"/>
      <c r="HF1262" s="136"/>
      <c r="HG1262" s="136"/>
      <c r="HH1262" s="136"/>
      <c r="HI1262" s="136"/>
      <c r="HJ1262" s="136"/>
      <c r="HK1262" s="136"/>
      <c r="HL1262" s="136"/>
      <c r="HM1262" s="136"/>
      <c r="HN1262" s="136"/>
      <c r="HO1262" s="136"/>
      <c r="HP1262" s="136"/>
      <c r="HQ1262" s="136"/>
      <c r="HR1262" s="136"/>
      <c r="HS1262" s="136"/>
      <c r="HT1262" s="136"/>
      <c r="HU1262" s="136"/>
      <c r="HV1262" s="136"/>
      <c r="HW1262" s="136"/>
      <c r="HX1262" s="136"/>
      <c r="HY1262" s="136"/>
      <c r="HZ1262" s="136"/>
      <c r="IA1262" s="136"/>
      <c r="IB1262" s="136"/>
      <c r="IC1262" s="136"/>
      <c r="ID1262" s="136"/>
      <c r="IE1262" s="136"/>
      <c r="IF1262" s="136"/>
      <c r="IG1262" s="136"/>
    </row>
    <row r="1263" spans="1:241" ht="15" customHeight="1" x14ac:dyDescent="0.25">
      <c r="A1263" s="197" t="s">
        <v>746</v>
      </c>
      <c r="B1263" s="217">
        <v>4647341</v>
      </c>
      <c r="C1263" s="217">
        <v>2422206</v>
      </c>
      <c r="D1263" s="217">
        <v>787660</v>
      </c>
      <c r="E1263" s="217">
        <v>1728355</v>
      </c>
      <c r="F1263" s="217">
        <v>2347756</v>
      </c>
      <c r="G1263" s="217">
        <v>337093</v>
      </c>
      <c r="H1263" s="244">
        <v>12270411</v>
      </c>
      <c r="I1263" s="136"/>
      <c r="J1263" s="197" t="e">
        <v>#REF!</v>
      </c>
      <c r="K1263" s="217">
        <v>7321967</v>
      </c>
      <c r="L1263" s="217">
        <v>4650776</v>
      </c>
      <c r="M1263" s="217">
        <v>2160588</v>
      </c>
      <c r="N1263" s="217">
        <v>1213869</v>
      </c>
      <c r="O1263" s="217">
        <v>2793436</v>
      </c>
      <c r="P1263" s="217">
        <v>298168</v>
      </c>
      <c r="Q1263" s="244">
        <v>18438804</v>
      </c>
      <c r="R1263" s="136"/>
      <c r="S1263" s="136"/>
      <c r="T1263" s="136"/>
      <c r="U1263" s="136"/>
      <c r="V1263" s="136"/>
      <c r="W1263" s="136"/>
      <c r="X1263" s="136"/>
      <c r="Y1263" s="136"/>
      <c r="Z1263" s="136"/>
      <c r="AA1263" s="136"/>
      <c r="AB1263" s="136"/>
      <c r="AC1263" s="136"/>
      <c r="AD1263" s="136"/>
      <c r="AE1263" s="136"/>
      <c r="AF1263" s="136"/>
      <c r="AG1263" s="136"/>
      <c r="AH1263" s="136"/>
      <c r="AI1263" s="136"/>
      <c r="AJ1263" s="136"/>
      <c r="AK1263" s="136"/>
      <c r="AL1263" s="136"/>
      <c r="AM1263" s="136"/>
      <c r="AN1263" s="136"/>
      <c r="AO1263" s="136"/>
      <c r="AP1263" s="136"/>
      <c r="AQ1263" s="136"/>
      <c r="AR1263" s="136"/>
      <c r="AS1263" s="136"/>
      <c r="AT1263" s="136"/>
      <c r="AU1263" s="136"/>
      <c r="AV1263" s="136"/>
      <c r="AW1263" s="136"/>
      <c r="AX1263" s="136"/>
      <c r="AY1263" s="136"/>
      <c r="AZ1263" s="136"/>
      <c r="BA1263" s="136"/>
      <c r="BB1263" s="136"/>
      <c r="BC1263" s="136"/>
      <c r="BD1263" s="136"/>
      <c r="BE1263" s="136"/>
      <c r="BF1263" s="136"/>
      <c r="BG1263" s="136"/>
      <c r="BH1263" s="136"/>
      <c r="BI1263" s="136"/>
      <c r="BJ1263" s="136"/>
      <c r="BK1263" s="136"/>
      <c r="BL1263" s="136"/>
      <c r="BM1263" s="136"/>
      <c r="BN1263" s="136"/>
      <c r="BO1263" s="136"/>
      <c r="BP1263" s="136"/>
      <c r="BQ1263" s="136"/>
      <c r="BR1263" s="136"/>
      <c r="BS1263" s="136"/>
      <c r="BT1263" s="136"/>
      <c r="BU1263" s="136"/>
      <c r="BV1263" s="136"/>
      <c r="BW1263" s="136"/>
      <c r="BX1263" s="136"/>
      <c r="BY1263" s="136"/>
      <c r="BZ1263" s="136"/>
      <c r="CA1263" s="136"/>
      <c r="CB1263" s="136"/>
      <c r="CC1263" s="136"/>
      <c r="CD1263" s="136"/>
      <c r="CE1263" s="136"/>
      <c r="CF1263" s="136"/>
      <c r="CG1263" s="136"/>
      <c r="CH1263" s="136"/>
      <c r="CI1263" s="136"/>
      <c r="CJ1263" s="136"/>
      <c r="CK1263" s="136"/>
      <c r="CL1263" s="136"/>
      <c r="CM1263" s="136"/>
      <c r="CN1263" s="136"/>
      <c r="CO1263" s="136"/>
      <c r="CP1263" s="136"/>
      <c r="CQ1263" s="136"/>
      <c r="CR1263" s="136"/>
      <c r="CS1263" s="136"/>
      <c r="CT1263" s="136"/>
      <c r="CU1263" s="136"/>
      <c r="CV1263" s="136"/>
      <c r="CW1263" s="136"/>
      <c r="CX1263" s="136"/>
      <c r="CY1263" s="136"/>
      <c r="CZ1263" s="136"/>
      <c r="DA1263" s="136"/>
      <c r="DB1263" s="136"/>
      <c r="DC1263" s="136"/>
      <c r="DD1263" s="136"/>
      <c r="DE1263" s="136"/>
      <c r="DF1263" s="136"/>
      <c r="DG1263" s="136"/>
      <c r="DH1263" s="136"/>
      <c r="DI1263" s="136"/>
      <c r="DJ1263" s="136"/>
      <c r="DK1263" s="136"/>
      <c r="DL1263" s="136"/>
      <c r="DM1263" s="136"/>
      <c r="DN1263" s="136"/>
      <c r="DO1263" s="136"/>
      <c r="DP1263" s="136"/>
      <c r="DQ1263" s="136"/>
      <c r="DR1263" s="136"/>
      <c r="DS1263" s="136"/>
      <c r="DT1263" s="136"/>
      <c r="DU1263" s="136"/>
      <c r="DV1263" s="136"/>
      <c r="DW1263" s="136"/>
      <c r="DX1263" s="136"/>
      <c r="DY1263" s="136"/>
      <c r="DZ1263" s="136"/>
      <c r="EA1263" s="136"/>
      <c r="EB1263" s="136"/>
      <c r="EC1263" s="136"/>
      <c r="ED1263" s="136"/>
      <c r="EE1263" s="136"/>
      <c r="EF1263" s="136"/>
      <c r="EG1263" s="136"/>
      <c r="EH1263" s="136"/>
      <c r="EI1263" s="136"/>
      <c r="EJ1263" s="136"/>
      <c r="EK1263" s="136"/>
      <c r="EL1263" s="136"/>
      <c r="EM1263" s="136"/>
      <c r="EN1263" s="136"/>
      <c r="EO1263" s="136"/>
      <c r="EP1263" s="136"/>
      <c r="EQ1263" s="136"/>
      <c r="ER1263" s="136"/>
      <c r="ES1263" s="136"/>
      <c r="ET1263" s="136"/>
      <c r="EU1263" s="136"/>
      <c r="EV1263" s="136"/>
      <c r="EW1263" s="136"/>
      <c r="EX1263" s="136"/>
      <c r="EY1263" s="136"/>
      <c r="EZ1263" s="136"/>
      <c r="FA1263" s="136"/>
      <c r="FB1263" s="136"/>
      <c r="FC1263" s="136"/>
      <c r="FD1263" s="136"/>
      <c r="FE1263" s="136"/>
      <c r="FF1263" s="136"/>
      <c r="FG1263" s="136"/>
      <c r="FH1263" s="136"/>
      <c r="FI1263" s="136"/>
      <c r="FJ1263" s="136"/>
      <c r="FK1263" s="136"/>
      <c r="FL1263" s="136"/>
      <c r="FM1263" s="136"/>
      <c r="FN1263" s="136"/>
      <c r="FO1263" s="136"/>
      <c r="FP1263" s="136"/>
      <c r="FQ1263" s="136"/>
      <c r="FR1263" s="136"/>
      <c r="FS1263" s="136"/>
      <c r="FT1263" s="136"/>
      <c r="FU1263" s="136"/>
      <c r="FV1263" s="136"/>
      <c r="FW1263" s="136"/>
      <c r="FX1263" s="136"/>
      <c r="FY1263" s="136"/>
      <c r="FZ1263" s="136"/>
      <c r="GA1263" s="136"/>
      <c r="GB1263" s="136"/>
      <c r="GC1263" s="136"/>
      <c r="GD1263" s="136"/>
      <c r="GE1263" s="136"/>
      <c r="GF1263" s="136"/>
      <c r="GG1263" s="136"/>
      <c r="GH1263" s="136"/>
      <c r="GI1263" s="136"/>
      <c r="GJ1263" s="136"/>
      <c r="GK1263" s="136"/>
      <c r="GL1263" s="136"/>
      <c r="GM1263" s="136"/>
      <c r="GN1263" s="136"/>
      <c r="GO1263" s="136"/>
      <c r="GP1263" s="136"/>
      <c r="GQ1263" s="136"/>
      <c r="GR1263" s="136"/>
      <c r="GS1263" s="136"/>
      <c r="GT1263" s="136"/>
      <c r="GU1263" s="136"/>
      <c r="GV1263" s="136"/>
      <c r="GW1263" s="136"/>
      <c r="GX1263" s="136"/>
      <c r="GY1263" s="136"/>
      <c r="GZ1263" s="136"/>
      <c r="HA1263" s="136"/>
      <c r="HB1263" s="136"/>
      <c r="HC1263" s="136"/>
      <c r="HD1263" s="136"/>
      <c r="HE1263" s="136"/>
      <c r="HF1263" s="136"/>
      <c r="HG1263" s="136"/>
      <c r="HH1263" s="136"/>
      <c r="HI1263" s="136"/>
      <c r="HJ1263" s="136"/>
      <c r="HK1263" s="136"/>
      <c r="HL1263" s="136"/>
      <c r="HM1263" s="136"/>
      <c r="HN1263" s="136"/>
      <c r="HO1263" s="136"/>
      <c r="HP1263" s="136"/>
      <c r="HQ1263" s="136"/>
      <c r="HR1263" s="136"/>
      <c r="HS1263" s="136"/>
      <c r="HT1263" s="136"/>
      <c r="HU1263" s="136"/>
      <c r="HV1263" s="136"/>
      <c r="HW1263" s="136"/>
      <c r="HX1263" s="136"/>
      <c r="HY1263" s="136"/>
      <c r="HZ1263" s="136"/>
      <c r="IA1263" s="136"/>
      <c r="IB1263" s="136"/>
      <c r="IC1263" s="136"/>
      <c r="ID1263" s="136"/>
      <c r="IE1263" s="136"/>
      <c r="IF1263" s="136"/>
      <c r="IG1263" s="136"/>
    </row>
    <row r="1264" spans="1:241" ht="15" customHeight="1" x14ac:dyDescent="0.25">
      <c r="A1264" s="197" t="s">
        <v>675</v>
      </c>
      <c r="B1264" s="217">
        <v>697245</v>
      </c>
      <c r="C1264" s="217">
        <v>1367465</v>
      </c>
      <c r="D1264" s="217">
        <v>369678</v>
      </c>
      <c r="E1264" s="217">
        <v>916896</v>
      </c>
      <c r="F1264" s="217">
        <v>1954668</v>
      </c>
      <c r="G1264" s="217">
        <v>247500</v>
      </c>
      <c r="H1264" s="244">
        <v>5553452</v>
      </c>
      <c r="I1264" s="136"/>
      <c r="J1264" s="197" t="e">
        <v>#REF!</v>
      </c>
      <c r="K1264" s="217">
        <v>5493569</v>
      </c>
      <c r="L1264" s="217">
        <v>3990672</v>
      </c>
      <c r="M1264" s="217">
        <v>1831563</v>
      </c>
      <c r="N1264" s="217">
        <v>1122138</v>
      </c>
      <c r="O1264" s="217">
        <v>2567792</v>
      </c>
      <c r="P1264" s="217">
        <v>212359</v>
      </c>
      <c r="Q1264" s="244">
        <v>15218093</v>
      </c>
      <c r="R1264" s="136"/>
      <c r="S1264" s="136"/>
      <c r="T1264" s="136"/>
      <c r="U1264" s="136"/>
      <c r="V1264" s="136"/>
      <c r="W1264" s="136"/>
      <c r="X1264" s="136"/>
      <c r="Y1264" s="136"/>
      <c r="Z1264" s="136"/>
      <c r="AA1264" s="136"/>
      <c r="AB1264" s="136"/>
      <c r="AC1264" s="136"/>
      <c r="AD1264" s="136"/>
      <c r="AE1264" s="136"/>
      <c r="AF1264" s="136"/>
      <c r="AG1264" s="136"/>
      <c r="AH1264" s="136"/>
      <c r="AI1264" s="136"/>
      <c r="AJ1264" s="136"/>
      <c r="AK1264" s="136"/>
      <c r="AL1264" s="136"/>
      <c r="AM1264" s="136"/>
      <c r="AN1264" s="136"/>
      <c r="AO1264" s="136"/>
      <c r="AP1264" s="136"/>
      <c r="AQ1264" s="136"/>
      <c r="AR1264" s="136"/>
      <c r="AS1264" s="136"/>
      <c r="AT1264" s="136"/>
      <c r="AU1264" s="136"/>
      <c r="AV1264" s="136"/>
      <c r="AW1264" s="136"/>
      <c r="AX1264" s="136"/>
      <c r="AY1264" s="136"/>
      <c r="AZ1264" s="136"/>
      <c r="BA1264" s="136"/>
      <c r="BB1264" s="136"/>
      <c r="BC1264" s="136"/>
      <c r="BD1264" s="136"/>
      <c r="BE1264" s="136"/>
      <c r="BF1264" s="136"/>
      <c r="BG1264" s="136"/>
      <c r="BH1264" s="136"/>
      <c r="BI1264" s="136"/>
      <c r="BJ1264" s="136"/>
      <c r="BK1264" s="136"/>
      <c r="BL1264" s="136"/>
      <c r="BM1264" s="136"/>
      <c r="BN1264" s="136"/>
      <c r="BO1264" s="136"/>
      <c r="BP1264" s="136"/>
      <c r="BQ1264" s="136"/>
      <c r="BR1264" s="136"/>
      <c r="BS1264" s="136"/>
      <c r="BT1264" s="136"/>
      <c r="BU1264" s="136"/>
      <c r="BV1264" s="136"/>
      <c r="BW1264" s="136"/>
      <c r="BX1264" s="136"/>
      <c r="BY1264" s="136"/>
      <c r="BZ1264" s="136"/>
      <c r="CA1264" s="136"/>
      <c r="CB1264" s="136"/>
      <c r="CC1264" s="136"/>
      <c r="CD1264" s="136"/>
      <c r="CE1264" s="136"/>
      <c r="CF1264" s="136"/>
      <c r="CG1264" s="136"/>
      <c r="CH1264" s="136"/>
      <c r="CI1264" s="136"/>
      <c r="CJ1264" s="136"/>
      <c r="CK1264" s="136"/>
      <c r="CL1264" s="136"/>
      <c r="CM1264" s="136"/>
      <c r="CN1264" s="136"/>
      <c r="CO1264" s="136"/>
      <c r="CP1264" s="136"/>
      <c r="CQ1264" s="136"/>
      <c r="CR1264" s="136"/>
      <c r="CS1264" s="136"/>
      <c r="CT1264" s="136"/>
      <c r="CU1264" s="136"/>
      <c r="CV1264" s="136"/>
      <c r="CW1264" s="136"/>
      <c r="CX1264" s="136"/>
      <c r="CY1264" s="136"/>
      <c r="CZ1264" s="136"/>
      <c r="DA1264" s="136"/>
      <c r="DB1264" s="136"/>
      <c r="DC1264" s="136"/>
      <c r="DD1264" s="136"/>
      <c r="DE1264" s="136"/>
      <c r="DF1264" s="136"/>
      <c r="DG1264" s="136"/>
      <c r="DH1264" s="136"/>
      <c r="DI1264" s="136"/>
      <c r="DJ1264" s="136"/>
      <c r="DK1264" s="136"/>
      <c r="DL1264" s="136"/>
      <c r="DM1264" s="136"/>
      <c r="DN1264" s="136"/>
      <c r="DO1264" s="136"/>
      <c r="DP1264" s="136"/>
      <c r="DQ1264" s="136"/>
      <c r="DR1264" s="136"/>
      <c r="DS1264" s="136"/>
      <c r="DT1264" s="136"/>
      <c r="DU1264" s="136"/>
      <c r="DV1264" s="136"/>
      <c r="DW1264" s="136"/>
      <c r="DX1264" s="136"/>
      <c r="DY1264" s="136"/>
      <c r="DZ1264" s="136"/>
      <c r="EA1264" s="136"/>
      <c r="EB1264" s="136"/>
      <c r="EC1264" s="136"/>
      <c r="ED1264" s="136"/>
      <c r="EE1264" s="136"/>
      <c r="EF1264" s="136"/>
      <c r="EG1264" s="136"/>
      <c r="EH1264" s="136"/>
      <c r="EI1264" s="136"/>
      <c r="EJ1264" s="136"/>
      <c r="EK1264" s="136"/>
      <c r="EL1264" s="136"/>
      <c r="EM1264" s="136"/>
      <c r="EN1264" s="136"/>
      <c r="EO1264" s="136"/>
      <c r="EP1264" s="136"/>
      <c r="EQ1264" s="136"/>
      <c r="ER1264" s="136"/>
      <c r="ES1264" s="136"/>
      <c r="ET1264" s="136"/>
      <c r="EU1264" s="136"/>
      <c r="EV1264" s="136"/>
      <c r="EW1264" s="136"/>
      <c r="EX1264" s="136"/>
      <c r="EY1264" s="136"/>
      <c r="EZ1264" s="136"/>
      <c r="FA1264" s="136"/>
      <c r="FB1264" s="136"/>
      <c r="FC1264" s="136"/>
      <c r="FD1264" s="136"/>
      <c r="FE1264" s="136"/>
      <c r="FF1264" s="136"/>
      <c r="FG1264" s="136"/>
      <c r="FH1264" s="136"/>
      <c r="FI1264" s="136"/>
      <c r="FJ1264" s="136"/>
      <c r="FK1264" s="136"/>
      <c r="FL1264" s="136"/>
      <c r="FM1264" s="136"/>
      <c r="FN1264" s="136"/>
      <c r="FO1264" s="136"/>
      <c r="FP1264" s="136"/>
      <c r="FQ1264" s="136"/>
      <c r="FR1264" s="136"/>
      <c r="FS1264" s="136"/>
      <c r="FT1264" s="136"/>
      <c r="FU1264" s="136"/>
      <c r="FV1264" s="136"/>
      <c r="FW1264" s="136"/>
      <c r="FX1264" s="136"/>
      <c r="FY1264" s="136"/>
      <c r="FZ1264" s="136"/>
      <c r="GA1264" s="136"/>
      <c r="GB1264" s="136"/>
      <c r="GC1264" s="136"/>
      <c r="GD1264" s="136"/>
      <c r="GE1264" s="136"/>
      <c r="GF1264" s="136"/>
      <c r="GG1264" s="136"/>
      <c r="GH1264" s="136"/>
      <c r="GI1264" s="136"/>
      <c r="GJ1264" s="136"/>
      <c r="GK1264" s="136"/>
      <c r="GL1264" s="136"/>
      <c r="GM1264" s="136"/>
      <c r="GN1264" s="136"/>
      <c r="GO1264" s="136"/>
      <c r="GP1264" s="136"/>
      <c r="GQ1264" s="136"/>
      <c r="GR1264" s="136"/>
      <c r="GS1264" s="136"/>
      <c r="GT1264" s="136"/>
      <c r="GU1264" s="136"/>
      <c r="GV1264" s="136"/>
      <c r="GW1264" s="136"/>
      <c r="GX1264" s="136"/>
      <c r="GY1264" s="136"/>
      <c r="GZ1264" s="136"/>
      <c r="HA1264" s="136"/>
      <c r="HB1264" s="136"/>
      <c r="HC1264" s="136"/>
      <c r="HD1264" s="136"/>
      <c r="HE1264" s="136"/>
      <c r="HF1264" s="136"/>
      <c r="HG1264" s="136"/>
      <c r="HH1264" s="136"/>
      <c r="HI1264" s="136"/>
      <c r="HJ1264" s="136"/>
      <c r="HK1264" s="136"/>
      <c r="HL1264" s="136"/>
      <c r="HM1264" s="136"/>
      <c r="HN1264" s="136"/>
      <c r="HO1264" s="136"/>
      <c r="HP1264" s="136"/>
      <c r="HQ1264" s="136"/>
      <c r="HR1264" s="136"/>
      <c r="HS1264" s="136"/>
      <c r="HT1264" s="136"/>
      <c r="HU1264" s="136"/>
      <c r="HV1264" s="136"/>
      <c r="HW1264" s="136"/>
      <c r="HX1264" s="136"/>
      <c r="HY1264" s="136"/>
      <c r="HZ1264" s="136"/>
      <c r="IA1264" s="136"/>
      <c r="IB1264" s="136"/>
      <c r="IC1264" s="136"/>
      <c r="ID1264" s="136"/>
      <c r="IE1264" s="136"/>
      <c r="IF1264" s="136"/>
      <c r="IG1264" s="136"/>
    </row>
    <row r="1265" spans="1:241" ht="15" customHeight="1" x14ac:dyDescent="0.25">
      <c r="A1265" s="197" t="s">
        <v>676</v>
      </c>
      <c r="B1265" s="217">
        <v>4054503</v>
      </c>
      <c r="C1265" s="217">
        <v>2456737</v>
      </c>
      <c r="D1265" s="217">
        <v>693788</v>
      </c>
      <c r="E1265" s="217">
        <v>1454130</v>
      </c>
      <c r="F1265" s="217">
        <v>2578418</v>
      </c>
      <c r="G1265" s="217">
        <v>305229</v>
      </c>
      <c r="H1265" s="244">
        <v>11542805</v>
      </c>
      <c r="I1265" s="136"/>
      <c r="J1265" s="197" t="e">
        <v>#REF!</v>
      </c>
      <c r="K1265" s="217">
        <v>9969113</v>
      </c>
      <c r="L1265" s="217">
        <v>6230491</v>
      </c>
      <c r="M1265" s="217">
        <v>1287831</v>
      </c>
      <c r="N1265" s="217">
        <v>1025874</v>
      </c>
      <c r="O1265" s="217">
        <v>2775921</v>
      </c>
      <c r="P1265" s="217">
        <v>347928</v>
      </c>
      <c r="Q1265" s="244">
        <v>21637158</v>
      </c>
      <c r="R1265" s="136"/>
      <c r="S1265" s="136"/>
      <c r="T1265" s="136"/>
      <c r="U1265" s="136"/>
      <c r="V1265" s="136"/>
      <c r="W1265" s="136"/>
      <c r="X1265" s="136"/>
      <c r="Y1265" s="136"/>
      <c r="Z1265" s="136"/>
      <c r="AA1265" s="136"/>
      <c r="AB1265" s="136"/>
      <c r="AC1265" s="136"/>
      <c r="AD1265" s="136"/>
      <c r="AE1265" s="136"/>
      <c r="AF1265" s="136"/>
      <c r="AG1265" s="136"/>
      <c r="AH1265" s="136"/>
      <c r="AI1265" s="136"/>
      <c r="AJ1265" s="136"/>
      <c r="AK1265" s="136"/>
      <c r="AL1265" s="136"/>
      <c r="AM1265" s="136"/>
      <c r="AN1265" s="136"/>
      <c r="AO1265" s="136"/>
      <c r="AP1265" s="136"/>
      <c r="AQ1265" s="136"/>
      <c r="AR1265" s="136"/>
      <c r="AS1265" s="136"/>
      <c r="AT1265" s="136"/>
      <c r="AU1265" s="136"/>
      <c r="AV1265" s="136"/>
      <c r="AW1265" s="136"/>
      <c r="AX1265" s="136"/>
      <c r="AY1265" s="136"/>
      <c r="AZ1265" s="136"/>
      <c r="BA1265" s="136"/>
      <c r="BB1265" s="136"/>
      <c r="BC1265" s="136"/>
      <c r="BD1265" s="136"/>
      <c r="BE1265" s="136"/>
      <c r="BF1265" s="136"/>
      <c r="BG1265" s="136"/>
      <c r="BH1265" s="136"/>
      <c r="BI1265" s="136"/>
      <c r="BJ1265" s="136"/>
      <c r="BK1265" s="136"/>
      <c r="BL1265" s="136"/>
      <c r="BM1265" s="136"/>
      <c r="BN1265" s="136"/>
      <c r="BO1265" s="136"/>
      <c r="BP1265" s="136"/>
      <c r="BQ1265" s="136"/>
      <c r="BR1265" s="136"/>
      <c r="BS1265" s="136"/>
      <c r="BT1265" s="136"/>
      <c r="BU1265" s="136"/>
      <c r="BV1265" s="136"/>
      <c r="BW1265" s="136"/>
      <c r="BX1265" s="136"/>
      <c r="BY1265" s="136"/>
      <c r="BZ1265" s="136"/>
      <c r="CA1265" s="136"/>
      <c r="CB1265" s="136"/>
      <c r="CC1265" s="136"/>
      <c r="CD1265" s="136"/>
      <c r="CE1265" s="136"/>
      <c r="CF1265" s="136"/>
      <c r="CG1265" s="136"/>
      <c r="CH1265" s="136"/>
      <c r="CI1265" s="136"/>
      <c r="CJ1265" s="136"/>
      <c r="CK1265" s="136"/>
      <c r="CL1265" s="136"/>
      <c r="CM1265" s="136"/>
      <c r="CN1265" s="136"/>
      <c r="CO1265" s="136"/>
      <c r="CP1265" s="136"/>
      <c r="CQ1265" s="136"/>
      <c r="CR1265" s="136"/>
      <c r="CS1265" s="136"/>
      <c r="CT1265" s="136"/>
      <c r="CU1265" s="136"/>
      <c r="CV1265" s="136"/>
      <c r="CW1265" s="136"/>
      <c r="CX1265" s="136"/>
      <c r="CY1265" s="136"/>
      <c r="CZ1265" s="136"/>
      <c r="DA1265" s="136"/>
      <c r="DB1265" s="136"/>
      <c r="DC1265" s="136"/>
      <c r="DD1265" s="136"/>
      <c r="DE1265" s="136"/>
      <c r="DF1265" s="136"/>
      <c r="DG1265" s="136"/>
      <c r="DH1265" s="136"/>
      <c r="DI1265" s="136"/>
      <c r="DJ1265" s="136"/>
      <c r="DK1265" s="136"/>
      <c r="DL1265" s="136"/>
      <c r="DM1265" s="136"/>
      <c r="DN1265" s="136"/>
      <c r="DO1265" s="136"/>
      <c r="DP1265" s="136"/>
      <c r="DQ1265" s="136"/>
      <c r="DR1265" s="136"/>
      <c r="DS1265" s="136"/>
      <c r="DT1265" s="136"/>
      <c r="DU1265" s="136"/>
      <c r="DV1265" s="136"/>
      <c r="DW1265" s="136"/>
      <c r="DX1265" s="136"/>
      <c r="DY1265" s="136"/>
      <c r="DZ1265" s="136"/>
      <c r="EA1265" s="136"/>
      <c r="EB1265" s="136"/>
      <c r="EC1265" s="136"/>
      <c r="ED1265" s="136"/>
      <c r="EE1265" s="136"/>
      <c r="EF1265" s="136"/>
      <c r="EG1265" s="136"/>
      <c r="EH1265" s="136"/>
      <c r="EI1265" s="136"/>
      <c r="EJ1265" s="136"/>
      <c r="EK1265" s="136"/>
      <c r="EL1265" s="136"/>
      <c r="EM1265" s="136"/>
      <c r="EN1265" s="136"/>
      <c r="EO1265" s="136"/>
      <c r="EP1265" s="136"/>
      <c r="EQ1265" s="136"/>
      <c r="ER1265" s="136"/>
      <c r="ES1265" s="136"/>
      <c r="ET1265" s="136"/>
      <c r="EU1265" s="136"/>
      <c r="EV1265" s="136"/>
      <c r="EW1265" s="136"/>
      <c r="EX1265" s="136"/>
      <c r="EY1265" s="136"/>
      <c r="EZ1265" s="136"/>
      <c r="FA1265" s="136"/>
      <c r="FB1265" s="136"/>
      <c r="FC1265" s="136"/>
      <c r="FD1265" s="136"/>
      <c r="FE1265" s="136"/>
      <c r="FF1265" s="136"/>
      <c r="FG1265" s="136"/>
      <c r="FH1265" s="136"/>
      <c r="FI1265" s="136"/>
      <c r="FJ1265" s="136"/>
      <c r="FK1265" s="136"/>
      <c r="FL1265" s="136"/>
      <c r="FM1265" s="136"/>
      <c r="FN1265" s="136"/>
      <c r="FO1265" s="136"/>
      <c r="FP1265" s="136"/>
      <c r="FQ1265" s="136"/>
      <c r="FR1265" s="136"/>
      <c r="FS1265" s="136"/>
      <c r="FT1265" s="136"/>
      <c r="FU1265" s="136"/>
      <c r="FV1265" s="136"/>
      <c r="FW1265" s="136"/>
      <c r="FX1265" s="136"/>
      <c r="FY1265" s="136"/>
      <c r="FZ1265" s="136"/>
      <c r="GA1265" s="136"/>
      <c r="GB1265" s="136"/>
      <c r="GC1265" s="136"/>
      <c r="GD1265" s="136"/>
      <c r="GE1265" s="136"/>
      <c r="GF1265" s="136"/>
      <c r="GG1265" s="136"/>
      <c r="GH1265" s="136"/>
      <c r="GI1265" s="136"/>
      <c r="GJ1265" s="136"/>
      <c r="GK1265" s="136"/>
      <c r="GL1265" s="136"/>
      <c r="GM1265" s="136"/>
      <c r="GN1265" s="136"/>
      <c r="GO1265" s="136"/>
      <c r="GP1265" s="136"/>
      <c r="GQ1265" s="136"/>
      <c r="GR1265" s="136"/>
      <c r="GS1265" s="136"/>
      <c r="GT1265" s="136"/>
      <c r="GU1265" s="136"/>
      <c r="GV1265" s="136"/>
      <c r="GW1265" s="136"/>
      <c r="GX1265" s="136"/>
      <c r="GY1265" s="136"/>
      <c r="GZ1265" s="136"/>
      <c r="HA1265" s="136"/>
      <c r="HB1265" s="136"/>
      <c r="HC1265" s="136"/>
      <c r="HD1265" s="136"/>
      <c r="HE1265" s="136"/>
      <c r="HF1265" s="136"/>
      <c r="HG1265" s="136"/>
      <c r="HH1265" s="136"/>
      <c r="HI1265" s="136"/>
      <c r="HJ1265" s="136"/>
      <c r="HK1265" s="136"/>
      <c r="HL1265" s="136"/>
      <c r="HM1265" s="136"/>
      <c r="HN1265" s="136"/>
      <c r="HO1265" s="136"/>
      <c r="HP1265" s="136"/>
      <c r="HQ1265" s="136"/>
      <c r="HR1265" s="136"/>
      <c r="HS1265" s="136"/>
      <c r="HT1265" s="136"/>
      <c r="HU1265" s="136"/>
      <c r="HV1265" s="136"/>
      <c r="HW1265" s="136"/>
      <c r="HX1265" s="136"/>
      <c r="HY1265" s="136"/>
      <c r="HZ1265" s="136"/>
      <c r="IA1265" s="136"/>
      <c r="IB1265" s="136"/>
      <c r="IC1265" s="136"/>
      <c r="ID1265" s="136"/>
      <c r="IE1265" s="136"/>
      <c r="IF1265" s="136"/>
      <c r="IG1265" s="136"/>
    </row>
    <row r="1266" spans="1:241" ht="15" customHeight="1" x14ac:dyDescent="0.25">
      <c r="A1266" s="197" t="s">
        <v>677</v>
      </c>
      <c r="B1266" s="217">
        <v>8255293</v>
      </c>
      <c r="C1266" s="217">
        <v>2850196</v>
      </c>
      <c r="D1266" s="217">
        <v>843693</v>
      </c>
      <c r="E1266" s="217">
        <v>1085632</v>
      </c>
      <c r="F1266" s="217">
        <v>1951819</v>
      </c>
      <c r="G1266" s="217">
        <v>416987</v>
      </c>
      <c r="H1266" s="244">
        <v>15403620</v>
      </c>
      <c r="I1266" s="136"/>
      <c r="J1266" s="197" t="e">
        <v>#REF!</v>
      </c>
      <c r="K1266" s="217">
        <v>7058971</v>
      </c>
      <c r="L1266" s="217">
        <v>5822474</v>
      </c>
      <c r="M1266" s="217">
        <v>810553</v>
      </c>
      <c r="N1266" s="217">
        <v>818993</v>
      </c>
      <c r="O1266" s="217">
        <v>2524913</v>
      </c>
      <c r="P1266" s="217">
        <v>264927</v>
      </c>
      <c r="Q1266" s="244">
        <v>17300831</v>
      </c>
      <c r="R1266" s="136"/>
      <c r="S1266" s="136"/>
      <c r="T1266" s="136"/>
      <c r="U1266" s="136"/>
      <c r="V1266" s="136"/>
      <c r="W1266" s="136"/>
      <c r="X1266" s="136"/>
      <c r="Y1266" s="136"/>
      <c r="Z1266" s="136"/>
      <c r="AA1266" s="136"/>
      <c r="AB1266" s="136"/>
      <c r="AC1266" s="136"/>
      <c r="AD1266" s="136"/>
      <c r="AE1266" s="136"/>
      <c r="AF1266" s="136"/>
      <c r="AG1266" s="136"/>
      <c r="AH1266" s="136"/>
      <c r="AI1266" s="136"/>
      <c r="AJ1266" s="136"/>
      <c r="AK1266" s="136"/>
      <c r="AL1266" s="136"/>
      <c r="AM1266" s="136"/>
      <c r="AN1266" s="136"/>
      <c r="AO1266" s="136"/>
      <c r="AP1266" s="136"/>
      <c r="AQ1266" s="136"/>
      <c r="AR1266" s="136"/>
      <c r="AS1266" s="136"/>
      <c r="AT1266" s="136"/>
      <c r="AU1266" s="136"/>
      <c r="AV1266" s="136"/>
      <c r="AW1266" s="136"/>
      <c r="AX1266" s="136"/>
      <c r="AY1266" s="136"/>
      <c r="AZ1266" s="136"/>
      <c r="BA1266" s="136"/>
      <c r="BB1266" s="136"/>
      <c r="BC1266" s="136"/>
      <c r="BD1266" s="136"/>
      <c r="BE1266" s="136"/>
      <c r="BF1266" s="136"/>
      <c r="BG1266" s="136"/>
      <c r="BH1266" s="136"/>
      <c r="BI1266" s="136"/>
      <c r="BJ1266" s="136"/>
      <c r="BK1266" s="136"/>
      <c r="BL1266" s="136"/>
      <c r="BM1266" s="136"/>
      <c r="BN1266" s="136"/>
      <c r="BO1266" s="136"/>
      <c r="BP1266" s="136"/>
      <c r="BQ1266" s="136"/>
      <c r="BR1266" s="136"/>
      <c r="BS1266" s="136"/>
      <c r="BT1266" s="136"/>
      <c r="BU1266" s="136"/>
      <c r="BV1266" s="136"/>
      <c r="BW1266" s="136"/>
      <c r="BX1266" s="136"/>
      <c r="BY1266" s="136"/>
      <c r="BZ1266" s="136"/>
      <c r="CA1266" s="136"/>
      <c r="CB1266" s="136"/>
      <c r="CC1266" s="136"/>
      <c r="CD1266" s="136"/>
      <c r="CE1266" s="136"/>
      <c r="CF1266" s="136"/>
      <c r="CG1266" s="136"/>
      <c r="CH1266" s="136"/>
      <c r="CI1266" s="136"/>
      <c r="CJ1266" s="136"/>
      <c r="CK1266" s="136"/>
      <c r="CL1266" s="136"/>
      <c r="CM1266" s="136"/>
      <c r="CN1266" s="136"/>
      <c r="CO1266" s="136"/>
      <c r="CP1266" s="136"/>
      <c r="CQ1266" s="136"/>
      <c r="CR1266" s="136"/>
      <c r="CS1266" s="136"/>
      <c r="CT1266" s="136"/>
      <c r="CU1266" s="136"/>
      <c r="CV1266" s="136"/>
      <c r="CW1266" s="136"/>
      <c r="CX1266" s="136"/>
      <c r="CY1266" s="136"/>
      <c r="CZ1266" s="136"/>
      <c r="DA1266" s="136"/>
      <c r="DB1266" s="136"/>
      <c r="DC1266" s="136"/>
      <c r="DD1266" s="136"/>
      <c r="DE1266" s="136"/>
      <c r="DF1266" s="136"/>
      <c r="DG1266" s="136"/>
      <c r="DH1266" s="136"/>
      <c r="DI1266" s="136"/>
      <c r="DJ1266" s="136"/>
      <c r="DK1266" s="136"/>
      <c r="DL1266" s="136"/>
      <c r="DM1266" s="136"/>
      <c r="DN1266" s="136"/>
      <c r="DO1266" s="136"/>
      <c r="DP1266" s="136"/>
      <c r="DQ1266" s="136"/>
      <c r="DR1266" s="136"/>
      <c r="DS1266" s="136"/>
      <c r="DT1266" s="136"/>
      <c r="DU1266" s="136"/>
      <c r="DV1266" s="136"/>
      <c r="DW1266" s="136"/>
      <c r="DX1266" s="136"/>
      <c r="DY1266" s="136"/>
      <c r="DZ1266" s="136"/>
      <c r="EA1266" s="136"/>
      <c r="EB1266" s="136"/>
      <c r="EC1266" s="136"/>
      <c r="ED1266" s="136"/>
      <c r="EE1266" s="136"/>
      <c r="EF1266" s="136"/>
      <c r="EG1266" s="136"/>
      <c r="EH1266" s="136"/>
      <c r="EI1266" s="136"/>
      <c r="EJ1266" s="136"/>
      <c r="EK1266" s="136"/>
      <c r="EL1266" s="136"/>
      <c r="EM1266" s="136"/>
      <c r="EN1266" s="136"/>
      <c r="EO1266" s="136"/>
      <c r="EP1266" s="136"/>
      <c r="EQ1266" s="136"/>
      <c r="ER1266" s="136"/>
      <c r="ES1266" s="136"/>
      <c r="ET1266" s="136"/>
      <c r="EU1266" s="136"/>
      <c r="EV1266" s="136"/>
      <c r="EW1266" s="136"/>
      <c r="EX1266" s="136"/>
      <c r="EY1266" s="136"/>
      <c r="EZ1266" s="136"/>
      <c r="FA1266" s="136"/>
      <c r="FB1266" s="136"/>
      <c r="FC1266" s="136"/>
      <c r="FD1266" s="136"/>
      <c r="FE1266" s="136"/>
      <c r="FF1266" s="136"/>
      <c r="FG1266" s="136"/>
      <c r="FH1266" s="136"/>
      <c r="FI1266" s="136"/>
      <c r="FJ1266" s="136"/>
      <c r="FK1266" s="136"/>
      <c r="FL1266" s="136"/>
      <c r="FM1266" s="136"/>
      <c r="FN1266" s="136"/>
      <c r="FO1266" s="136"/>
      <c r="FP1266" s="136"/>
      <c r="FQ1266" s="136"/>
      <c r="FR1266" s="136"/>
      <c r="FS1266" s="136"/>
      <c r="FT1266" s="136"/>
      <c r="FU1266" s="136"/>
      <c r="FV1266" s="136"/>
      <c r="FW1266" s="136"/>
      <c r="FX1266" s="136"/>
      <c r="FY1266" s="136"/>
      <c r="FZ1266" s="136"/>
      <c r="GA1266" s="136"/>
      <c r="GB1266" s="136"/>
      <c r="GC1266" s="136"/>
      <c r="GD1266" s="136"/>
      <c r="GE1266" s="136"/>
      <c r="GF1266" s="136"/>
      <c r="GG1266" s="136"/>
      <c r="GH1266" s="136"/>
      <c r="GI1266" s="136"/>
      <c r="GJ1266" s="136"/>
      <c r="GK1266" s="136"/>
      <c r="GL1266" s="136"/>
      <c r="GM1266" s="136"/>
      <c r="GN1266" s="136"/>
      <c r="GO1266" s="136"/>
      <c r="GP1266" s="136"/>
      <c r="GQ1266" s="136"/>
      <c r="GR1266" s="136"/>
      <c r="GS1266" s="136"/>
      <c r="GT1266" s="136"/>
      <c r="GU1266" s="136"/>
      <c r="GV1266" s="136"/>
      <c r="GW1266" s="136"/>
      <c r="GX1266" s="136"/>
      <c r="GY1266" s="136"/>
      <c r="GZ1266" s="136"/>
      <c r="HA1266" s="136"/>
      <c r="HB1266" s="136"/>
      <c r="HC1266" s="136"/>
      <c r="HD1266" s="136"/>
      <c r="HE1266" s="136"/>
      <c r="HF1266" s="136"/>
      <c r="HG1266" s="136"/>
      <c r="HH1266" s="136"/>
      <c r="HI1266" s="136"/>
      <c r="HJ1266" s="136"/>
      <c r="HK1266" s="136"/>
      <c r="HL1266" s="136"/>
      <c r="HM1266" s="136"/>
      <c r="HN1266" s="136"/>
      <c r="HO1266" s="136"/>
      <c r="HP1266" s="136"/>
      <c r="HQ1266" s="136"/>
      <c r="HR1266" s="136"/>
      <c r="HS1266" s="136"/>
      <c r="HT1266" s="136"/>
      <c r="HU1266" s="136"/>
      <c r="HV1266" s="136"/>
      <c r="HW1266" s="136"/>
      <c r="HX1266" s="136"/>
      <c r="HY1266" s="136"/>
      <c r="HZ1266" s="136"/>
      <c r="IA1266" s="136"/>
      <c r="IB1266" s="136"/>
      <c r="IC1266" s="136"/>
      <c r="ID1266" s="136"/>
      <c r="IE1266" s="136"/>
      <c r="IF1266" s="136"/>
      <c r="IG1266" s="136"/>
    </row>
    <row r="1267" spans="1:241" ht="15" customHeight="1" x14ac:dyDescent="0.25">
      <c r="A1267" s="197" t="s">
        <v>747</v>
      </c>
      <c r="B1267" s="217">
        <v>6143270</v>
      </c>
      <c r="C1267" s="217">
        <v>2832329</v>
      </c>
      <c r="D1267" s="217">
        <v>886055</v>
      </c>
      <c r="E1267" s="217">
        <v>922731</v>
      </c>
      <c r="F1267" s="217">
        <v>2440787</v>
      </c>
      <c r="G1267" s="217">
        <v>368259</v>
      </c>
      <c r="H1267" s="244">
        <v>13593431</v>
      </c>
      <c r="I1267" s="136"/>
      <c r="J1267" s="197" t="e">
        <v>#REF!</v>
      </c>
      <c r="K1267" s="217">
        <v>6823369</v>
      </c>
      <c r="L1267" s="217">
        <v>4770309</v>
      </c>
      <c r="M1267" s="217">
        <v>723125</v>
      </c>
      <c r="N1267" s="217">
        <v>1038635</v>
      </c>
      <c r="O1267" s="217">
        <v>2524837</v>
      </c>
      <c r="P1267" s="217">
        <v>273425</v>
      </c>
      <c r="Q1267" s="244">
        <v>16153700</v>
      </c>
      <c r="R1267" s="136"/>
      <c r="S1267" s="136"/>
      <c r="T1267" s="136"/>
      <c r="U1267" s="136"/>
      <c r="V1267" s="136"/>
      <c r="W1267" s="136"/>
      <c r="X1267" s="136"/>
      <c r="Y1267" s="136"/>
      <c r="Z1267" s="136"/>
      <c r="AA1267" s="136"/>
      <c r="AB1267" s="136"/>
      <c r="AC1267" s="136"/>
      <c r="AD1267" s="136"/>
      <c r="AE1267" s="136"/>
      <c r="AF1267" s="136"/>
      <c r="AG1267" s="136"/>
      <c r="AH1267" s="136"/>
      <c r="AI1267" s="136"/>
      <c r="AJ1267" s="136"/>
      <c r="AK1267" s="136"/>
      <c r="AL1267" s="136"/>
      <c r="AM1267" s="136"/>
      <c r="AN1267" s="136"/>
      <c r="AO1267" s="136"/>
      <c r="AP1267" s="136"/>
      <c r="AQ1267" s="136"/>
      <c r="AR1267" s="136"/>
      <c r="AS1267" s="136"/>
      <c r="AT1267" s="136"/>
      <c r="AU1267" s="136"/>
      <c r="AV1267" s="136"/>
      <c r="AW1267" s="136"/>
      <c r="AX1267" s="136"/>
      <c r="AY1267" s="136"/>
      <c r="AZ1267" s="136"/>
      <c r="BA1267" s="136"/>
      <c r="BB1267" s="136"/>
      <c r="BC1267" s="136"/>
      <c r="BD1267" s="136"/>
      <c r="BE1267" s="136"/>
      <c r="BF1267" s="136"/>
      <c r="BG1267" s="136"/>
      <c r="BH1267" s="136"/>
      <c r="BI1267" s="136"/>
      <c r="BJ1267" s="136"/>
      <c r="BK1267" s="136"/>
      <c r="BL1267" s="136"/>
      <c r="BM1267" s="136"/>
      <c r="BN1267" s="136"/>
      <c r="BO1267" s="136"/>
      <c r="BP1267" s="136"/>
      <c r="BQ1267" s="136"/>
      <c r="BR1267" s="136"/>
      <c r="BS1267" s="136"/>
      <c r="BT1267" s="136"/>
      <c r="BU1267" s="136"/>
      <c r="BV1267" s="136"/>
      <c r="BW1267" s="136"/>
      <c r="BX1267" s="136"/>
      <c r="BY1267" s="136"/>
      <c r="BZ1267" s="136"/>
      <c r="CA1267" s="136"/>
      <c r="CB1267" s="136"/>
      <c r="CC1267" s="136"/>
      <c r="CD1267" s="136"/>
      <c r="CE1267" s="136"/>
      <c r="CF1267" s="136"/>
      <c r="CG1267" s="136"/>
      <c r="CH1267" s="136"/>
      <c r="CI1267" s="136"/>
      <c r="CJ1267" s="136"/>
      <c r="CK1267" s="136"/>
      <c r="CL1267" s="136"/>
      <c r="CM1267" s="136"/>
      <c r="CN1267" s="136"/>
      <c r="CO1267" s="136"/>
      <c r="CP1267" s="136"/>
      <c r="CQ1267" s="136"/>
      <c r="CR1267" s="136"/>
      <c r="CS1267" s="136"/>
      <c r="CT1267" s="136"/>
      <c r="CU1267" s="136"/>
      <c r="CV1267" s="136"/>
      <c r="CW1267" s="136"/>
      <c r="CX1267" s="136"/>
      <c r="CY1267" s="136"/>
      <c r="CZ1267" s="136"/>
      <c r="DA1267" s="136"/>
      <c r="DB1267" s="136"/>
      <c r="DC1267" s="136"/>
      <c r="DD1267" s="136"/>
      <c r="DE1267" s="136"/>
      <c r="DF1267" s="136"/>
      <c r="DG1267" s="136"/>
      <c r="DH1267" s="136"/>
      <c r="DI1267" s="136"/>
      <c r="DJ1267" s="136"/>
      <c r="DK1267" s="136"/>
      <c r="DL1267" s="136"/>
      <c r="DM1267" s="136"/>
      <c r="DN1267" s="136"/>
      <c r="DO1267" s="136"/>
      <c r="DP1267" s="136"/>
      <c r="DQ1267" s="136"/>
      <c r="DR1267" s="136"/>
      <c r="DS1267" s="136"/>
      <c r="DT1267" s="136"/>
      <c r="DU1267" s="136"/>
      <c r="DV1267" s="136"/>
      <c r="DW1267" s="136"/>
      <c r="DX1267" s="136"/>
      <c r="DY1267" s="136"/>
      <c r="DZ1267" s="136"/>
      <c r="EA1267" s="136"/>
      <c r="EB1267" s="136"/>
      <c r="EC1267" s="136"/>
      <c r="ED1267" s="136"/>
      <c r="EE1267" s="136"/>
      <c r="EF1267" s="136"/>
      <c r="EG1267" s="136"/>
      <c r="EH1267" s="136"/>
      <c r="EI1267" s="136"/>
      <c r="EJ1267" s="136"/>
      <c r="EK1267" s="136"/>
      <c r="EL1267" s="136"/>
      <c r="EM1267" s="136"/>
      <c r="EN1267" s="136"/>
      <c r="EO1267" s="136"/>
      <c r="EP1267" s="136"/>
      <c r="EQ1267" s="136"/>
      <c r="ER1267" s="136"/>
      <c r="ES1267" s="136"/>
      <c r="ET1267" s="136"/>
      <c r="EU1267" s="136"/>
      <c r="EV1267" s="136"/>
      <c r="EW1267" s="136"/>
      <c r="EX1267" s="136"/>
      <c r="EY1267" s="136"/>
      <c r="EZ1267" s="136"/>
      <c r="FA1267" s="136"/>
      <c r="FB1267" s="136"/>
      <c r="FC1267" s="136"/>
      <c r="FD1267" s="136"/>
      <c r="FE1267" s="136"/>
      <c r="FF1267" s="136"/>
      <c r="FG1267" s="136"/>
      <c r="FH1267" s="136"/>
      <c r="FI1267" s="136"/>
      <c r="FJ1267" s="136"/>
      <c r="FK1267" s="136"/>
      <c r="FL1267" s="136"/>
      <c r="FM1267" s="136"/>
      <c r="FN1267" s="136"/>
      <c r="FO1267" s="136"/>
      <c r="FP1267" s="136"/>
      <c r="FQ1267" s="136"/>
      <c r="FR1267" s="136"/>
      <c r="FS1267" s="136"/>
      <c r="FT1267" s="136"/>
      <c r="FU1267" s="136"/>
      <c r="FV1267" s="136"/>
      <c r="FW1267" s="136"/>
      <c r="FX1267" s="136"/>
      <c r="FY1267" s="136"/>
      <c r="FZ1267" s="136"/>
      <c r="GA1267" s="136"/>
      <c r="GB1267" s="136"/>
      <c r="GC1267" s="136"/>
      <c r="GD1267" s="136"/>
      <c r="GE1267" s="136"/>
      <c r="GF1267" s="136"/>
      <c r="GG1267" s="136"/>
      <c r="GH1267" s="136"/>
      <c r="GI1267" s="136"/>
      <c r="GJ1267" s="136"/>
      <c r="GK1267" s="136"/>
      <c r="GL1267" s="136"/>
      <c r="GM1267" s="136"/>
      <c r="GN1267" s="136"/>
      <c r="GO1267" s="136"/>
      <c r="GP1267" s="136"/>
      <c r="GQ1267" s="136"/>
      <c r="GR1267" s="136"/>
      <c r="GS1267" s="136"/>
      <c r="GT1267" s="136"/>
      <c r="GU1267" s="136"/>
      <c r="GV1267" s="136"/>
      <c r="GW1267" s="136"/>
      <c r="GX1267" s="136"/>
      <c r="GY1267" s="136"/>
      <c r="GZ1267" s="136"/>
      <c r="HA1267" s="136"/>
      <c r="HB1267" s="136"/>
      <c r="HC1267" s="136"/>
      <c r="HD1267" s="136"/>
      <c r="HE1267" s="136"/>
      <c r="HF1267" s="136"/>
      <c r="HG1267" s="136"/>
      <c r="HH1267" s="136"/>
      <c r="HI1267" s="136"/>
      <c r="HJ1267" s="136"/>
      <c r="HK1267" s="136"/>
      <c r="HL1267" s="136"/>
      <c r="HM1267" s="136"/>
      <c r="HN1267" s="136"/>
      <c r="HO1267" s="136"/>
      <c r="HP1267" s="136"/>
      <c r="HQ1267" s="136"/>
      <c r="HR1267" s="136"/>
      <c r="HS1267" s="136"/>
      <c r="HT1267" s="136"/>
      <c r="HU1267" s="136"/>
      <c r="HV1267" s="136"/>
      <c r="HW1267" s="136"/>
      <c r="HX1267" s="136"/>
      <c r="HY1267" s="136"/>
      <c r="HZ1267" s="136"/>
      <c r="IA1267" s="136"/>
      <c r="IB1267" s="136"/>
      <c r="IC1267" s="136"/>
      <c r="ID1267" s="136"/>
      <c r="IE1267" s="136"/>
      <c r="IF1267" s="136"/>
      <c r="IG1267" s="136"/>
    </row>
    <row r="1268" spans="1:241" ht="15" customHeight="1" x14ac:dyDescent="0.25">
      <c r="A1268" s="197" t="s">
        <v>748</v>
      </c>
      <c r="B1268" s="217">
        <v>3651826</v>
      </c>
      <c r="C1268" s="217">
        <v>2399884</v>
      </c>
      <c r="D1268" s="217">
        <v>545640</v>
      </c>
      <c r="E1268" s="217">
        <v>1058829</v>
      </c>
      <c r="F1268" s="217">
        <v>1659473</v>
      </c>
      <c r="G1268" s="217">
        <v>247677</v>
      </c>
      <c r="H1268" s="244">
        <v>9563329</v>
      </c>
      <c r="I1268" s="136"/>
      <c r="J1268" s="197" t="e">
        <v>#REF!</v>
      </c>
      <c r="K1268" s="217">
        <v>9311453</v>
      </c>
      <c r="L1268" s="217">
        <v>4114812</v>
      </c>
      <c r="M1268" s="217">
        <v>938226</v>
      </c>
      <c r="N1268" s="217">
        <v>1216928</v>
      </c>
      <c r="O1268" s="217">
        <v>2573049</v>
      </c>
      <c r="P1268" s="217">
        <v>335211</v>
      </c>
      <c r="Q1268" s="244">
        <v>18489679</v>
      </c>
      <c r="R1268" s="136"/>
      <c r="S1268" s="136"/>
      <c r="T1268" s="136"/>
      <c r="U1268" s="136"/>
      <c r="V1268" s="136"/>
      <c r="W1268" s="136"/>
      <c r="X1268" s="136"/>
      <c r="Y1268" s="136"/>
      <c r="Z1268" s="136"/>
      <c r="AA1268" s="136"/>
      <c r="AB1268" s="136"/>
      <c r="AC1268" s="136"/>
      <c r="AD1268" s="136"/>
      <c r="AE1268" s="136"/>
      <c r="AF1268" s="136"/>
      <c r="AG1268" s="136"/>
      <c r="AH1268" s="136"/>
      <c r="AI1268" s="136"/>
      <c r="AJ1268" s="136"/>
      <c r="AK1268" s="136"/>
      <c r="AL1268" s="136"/>
      <c r="AM1268" s="136"/>
      <c r="AN1268" s="136"/>
      <c r="AO1268" s="136"/>
      <c r="AP1268" s="136"/>
      <c r="AQ1268" s="136"/>
      <c r="AR1268" s="136"/>
      <c r="AS1268" s="136"/>
      <c r="AT1268" s="136"/>
      <c r="AU1268" s="136"/>
      <c r="AV1268" s="136"/>
      <c r="AW1268" s="136"/>
      <c r="AX1268" s="136"/>
      <c r="AY1268" s="136"/>
      <c r="AZ1268" s="136"/>
      <c r="BA1268" s="136"/>
      <c r="BB1268" s="136"/>
      <c r="BC1268" s="136"/>
      <c r="BD1268" s="136"/>
      <c r="BE1268" s="136"/>
      <c r="BF1268" s="136"/>
      <c r="BG1268" s="136"/>
      <c r="BH1268" s="136"/>
      <c r="BI1268" s="136"/>
      <c r="BJ1268" s="136"/>
      <c r="BK1268" s="136"/>
      <c r="BL1268" s="136"/>
      <c r="BM1268" s="136"/>
      <c r="BN1268" s="136"/>
      <c r="BO1268" s="136"/>
      <c r="BP1268" s="136"/>
      <c r="BQ1268" s="136"/>
      <c r="BR1268" s="136"/>
      <c r="BS1268" s="136"/>
      <c r="BT1268" s="136"/>
      <c r="BU1268" s="136"/>
      <c r="BV1268" s="136"/>
      <c r="BW1268" s="136"/>
      <c r="BX1268" s="136"/>
      <c r="BY1268" s="136"/>
      <c r="BZ1268" s="136"/>
      <c r="CA1268" s="136"/>
      <c r="CB1268" s="136"/>
      <c r="CC1268" s="136"/>
      <c r="CD1268" s="136"/>
      <c r="CE1268" s="136"/>
      <c r="CF1268" s="136"/>
      <c r="CG1268" s="136"/>
      <c r="CH1268" s="136"/>
      <c r="CI1268" s="136"/>
      <c r="CJ1268" s="136"/>
      <c r="CK1268" s="136"/>
      <c r="CL1268" s="136"/>
      <c r="CM1268" s="136"/>
      <c r="CN1268" s="136"/>
      <c r="CO1268" s="136"/>
      <c r="CP1268" s="136"/>
      <c r="CQ1268" s="136"/>
      <c r="CR1268" s="136"/>
      <c r="CS1268" s="136"/>
      <c r="CT1268" s="136"/>
      <c r="CU1268" s="136"/>
      <c r="CV1268" s="136"/>
      <c r="CW1268" s="136"/>
      <c r="CX1268" s="136"/>
      <c r="CY1268" s="136"/>
      <c r="CZ1268" s="136"/>
      <c r="DA1268" s="136"/>
      <c r="DB1268" s="136"/>
      <c r="DC1268" s="136"/>
      <c r="DD1268" s="136"/>
      <c r="DE1268" s="136"/>
      <c r="DF1268" s="136"/>
      <c r="DG1268" s="136"/>
      <c r="DH1268" s="136"/>
      <c r="DI1268" s="136"/>
      <c r="DJ1268" s="136"/>
      <c r="DK1268" s="136"/>
      <c r="DL1268" s="136"/>
      <c r="DM1268" s="136"/>
      <c r="DN1268" s="136"/>
      <c r="DO1268" s="136"/>
      <c r="DP1268" s="136"/>
      <c r="DQ1268" s="136"/>
      <c r="DR1268" s="136"/>
      <c r="DS1268" s="136"/>
      <c r="DT1268" s="136"/>
      <c r="DU1268" s="136"/>
      <c r="DV1268" s="136"/>
      <c r="DW1268" s="136"/>
      <c r="DX1268" s="136"/>
      <c r="DY1268" s="136"/>
      <c r="DZ1268" s="136"/>
      <c r="EA1268" s="136"/>
      <c r="EB1268" s="136"/>
      <c r="EC1268" s="136"/>
      <c r="ED1268" s="136"/>
      <c r="EE1268" s="136"/>
      <c r="EF1268" s="136"/>
      <c r="EG1268" s="136"/>
      <c r="EH1268" s="136"/>
      <c r="EI1268" s="136"/>
      <c r="EJ1268" s="136"/>
      <c r="EK1268" s="136"/>
      <c r="EL1268" s="136"/>
      <c r="EM1268" s="136"/>
      <c r="EN1268" s="136"/>
      <c r="EO1268" s="136"/>
      <c r="EP1268" s="136"/>
      <c r="EQ1268" s="136"/>
      <c r="ER1268" s="136"/>
      <c r="ES1268" s="136"/>
      <c r="ET1268" s="136"/>
      <c r="EU1268" s="136"/>
      <c r="EV1268" s="136"/>
      <c r="EW1268" s="136"/>
      <c r="EX1268" s="136"/>
      <c r="EY1268" s="136"/>
      <c r="EZ1268" s="136"/>
      <c r="FA1268" s="136"/>
      <c r="FB1268" s="136"/>
      <c r="FC1268" s="136"/>
      <c r="FD1268" s="136"/>
      <c r="FE1268" s="136"/>
      <c r="FF1268" s="136"/>
      <c r="FG1268" s="136"/>
      <c r="FH1268" s="136"/>
      <c r="FI1268" s="136"/>
      <c r="FJ1268" s="136"/>
      <c r="FK1268" s="136"/>
      <c r="FL1268" s="136"/>
      <c r="FM1268" s="136"/>
      <c r="FN1268" s="136"/>
      <c r="FO1268" s="136"/>
      <c r="FP1268" s="136"/>
      <c r="FQ1268" s="136"/>
      <c r="FR1268" s="136"/>
      <c r="FS1268" s="136"/>
      <c r="FT1268" s="136"/>
      <c r="FU1268" s="136"/>
      <c r="FV1268" s="136"/>
      <c r="FW1268" s="136"/>
      <c r="FX1268" s="136"/>
      <c r="FY1268" s="136"/>
      <c r="FZ1268" s="136"/>
      <c r="GA1268" s="136"/>
      <c r="GB1268" s="136"/>
      <c r="GC1268" s="136"/>
      <c r="GD1268" s="136"/>
      <c r="GE1268" s="136"/>
      <c r="GF1268" s="136"/>
      <c r="GG1268" s="136"/>
      <c r="GH1268" s="136"/>
      <c r="GI1268" s="136"/>
      <c r="GJ1268" s="136"/>
      <c r="GK1268" s="136"/>
      <c r="GL1268" s="136"/>
      <c r="GM1268" s="136"/>
      <c r="GN1268" s="136"/>
      <c r="GO1268" s="136"/>
      <c r="GP1268" s="136"/>
      <c r="GQ1268" s="136"/>
      <c r="GR1268" s="136"/>
      <c r="GS1268" s="136"/>
      <c r="GT1268" s="136"/>
      <c r="GU1268" s="136"/>
      <c r="GV1268" s="136"/>
      <c r="GW1268" s="136"/>
      <c r="GX1268" s="136"/>
      <c r="GY1268" s="136"/>
      <c r="GZ1268" s="136"/>
      <c r="HA1268" s="136"/>
      <c r="HB1268" s="136"/>
      <c r="HC1268" s="136"/>
      <c r="HD1268" s="136"/>
      <c r="HE1268" s="136"/>
      <c r="HF1268" s="136"/>
      <c r="HG1268" s="136"/>
      <c r="HH1268" s="136"/>
      <c r="HI1268" s="136"/>
      <c r="HJ1268" s="136"/>
      <c r="HK1268" s="136"/>
      <c r="HL1268" s="136"/>
      <c r="HM1268" s="136"/>
      <c r="HN1268" s="136"/>
      <c r="HO1268" s="136"/>
      <c r="HP1268" s="136"/>
      <c r="HQ1268" s="136"/>
      <c r="HR1268" s="136"/>
      <c r="HS1268" s="136"/>
      <c r="HT1268" s="136"/>
      <c r="HU1268" s="136"/>
      <c r="HV1268" s="136"/>
      <c r="HW1268" s="136"/>
      <c r="HX1268" s="136"/>
      <c r="HY1268" s="136"/>
      <c r="HZ1268" s="136"/>
      <c r="IA1268" s="136"/>
      <c r="IB1268" s="136"/>
      <c r="IC1268" s="136"/>
      <c r="ID1268" s="136"/>
      <c r="IE1268" s="136"/>
      <c r="IF1268" s="136"/>
      <c r="IG1268" s="136"/>
    </row>
    <row r="1269" spans="1:241" ht="15" customHeight="1" x14ac:dyDescent="0.25">
      <c r="A1269" s="197" t="s">
        <v>680</v>
      </c>
      <c r="B1269" s="217">
        <v>4226474</v>
      </c>
      <c r="C1269" s="217">
        <v>2048063</v>
      </c>
      <c r="D1269" s="217">
        <v>492002</v>
      </c>
      <c r="E1269" s="217">
        <v>1058996</v>
      </c>
      <c r="F1269" s="217">
        <v>1622654</v>
      </c>
      <c r="G1269" s="217">
        <v>238150</v>
      </c>
      <c r="H1269" s="244">
        <v>9686339</v>
      </c>
      <c r="I1269" s="136"/>
      <c r="J1269" s="197" t="e">
        <v>#REF!</v>
      </c>
      <c r="K1269" s="217">
        <v>7607236</v>
      </c>
      <c r="L1269" s="217">
        <v>4030743</v>
      </c>
      <c r="M1269" s="217">
        <v>860473</v>
      </c>
      <c r="N1269" s="217">
        <v>1605104</v>
      </c>
      <c r="O1269" s="217">
        <v>2114414</v>
      </c>
      <c r="P1269" s="217">
        <v>374565</v>
      </c>
      <c r="Q1269" s="244">
        <v>16592535</v>
      </c>
      <c r="R1269" s="136"/>
      <c r="S1269" s="136"/>
      <c r="T1269" s="136"/>
      <c r="U1269" s="136"/>
      <c r="V1269" s="136"/>
      <c r="W1269" s="136"/>
      <c r="X1269" s="136"/>
      <c r="Y1269" s="136"/>
      <c r="Z1269" s="136"/>
      <c r="AA1269" s="136"/>
      <c r="AB1269" s="136"/>
      <c r="AC1269" s="136"/>
      <c r="AD1269" s="136"/>
      <c r="AE1269" s="136"/>
      <c r="AF1269" s="136"/>
      <c r="AG1269" s="136"/>
      <c r="AH1269" s="136"/>
      <c r="AI1269" s="136"/>
      <c r="AJ1269" s="136"/>
      <c r="AK1269" s="136"/>
      <c r="AL1269" s="136"/>
      <c r="AM1269" s="136"/>
      <c r="AN1269" s="136"/>
      <c r="AO1269" s="136"/>
      <c r="AP1269" s="136"/>
      <c r="AQ1269" s="136"/>
      <c r="AR1269" s="136"/>
      <c r="AS1269" s="136"/>
      <c r="AT1269" s="136"/>
      <c r="AU1269" s="136"/>
      <c r="AV1269" s="136"/>
      <c r="AW1269" s="136"/>
      <c r="AX1269" s="136"/>
      <c r="AY1269" s="136"/>
      <c r="AZ1269" s="136"/>
      <c r="BA1269" s="136"/>
      <c r="BB1269" s="136"/>
      <c r="BC1269" s="136"/>
      <c r="BD1269" s="136"/>
      <c r="BE1269" s="136"/>
      <c r="BF1269" s="136"/>
      <c r="BG1269" s="136"/>
      <c r="BH1269" s="136"/>
      <c r="BI1269" s="136"/>
      <c r="BJ1269" s="136"/>
      <c r="BK1269" s="136"/>
      <c r="BL1269" s="136"/>
      <c r="BM1269" s="136"/>
      <c r="BN1269" s="136"/>
      <c r="BO1269" s="136"/>
      <c r="BP1269" s="136"/>
      <c r="BQ1269" s="136"/>
      <c r="BR1269" s="136"/>
      <c r="BS1269" s="136"/>
      <c r="BT1269" s="136"/>
      <c r="BU1269" s="136"/>
      <c r="BV1269" s="136"/>
      <c r="BW1269" s="136"/>
      <c r="BX1269" s="136"/>
      <c r="BY1269" s="136"/>
      <c r="BZ1269" s="136"/>
      <c r="CA1269" s="136"/>
      <c r="CB1269" s="136"/>
      <c r="CC1269" s="136"/>
      <c r="CD1269" s="136"/>
      <c r="CE1269" s="136"/>
      <c r="CF1269" s="136"/>
      <c r="CG1269" s="136"/>
      <c r="CH1269" s="136"/>
      <c r="CI1269" s="136"/>
      <c r="CJ1269" s="136"/>
      <c r="CK1269" s="136"/>
      <c r="CL1269" s="136"/>
      <c r="CM1269" s="136"/>
      <c r="CN1269" s="136"/>
      <c r="CO1269" s="136"/>
      <c r="CP1269" s="136"/>
      <c r="CQ1269" s="136"/>
      <c r="CR1269" s="136"/>
      <c r="CS1269" s="136"/>
      <c r="CT1269" s="136"/>
      <c r="CU1269" s="136"/>
      <c r="CV1269" s="136"/>
      <c r="CW1269" s="136"/>
      <c r="CX1269" s="136"/>
      <c r="CY1269" s="136"/>
      <c r="CZ1269" s="136"/>
      <c r="DA1269" s="136"/>
      <c r="DB1269" s="136"/>
      <c r="DC1269" s="136"/>
      <c r="DD1269" s="136"/>
      <c r="DE1269" s="136"/>
      <c r="DF1269" s="136"/>
      <c r="DG1269" s="136"/>
      <c r="DH1269" s="136"/>
      <c r="DI1269" s="136"/>
      <c r="DJ1269" s="136"/>
      <c r="DK1269" s="136"/>
      <c r="DL1269" s="136"/>
      <c r="DM1269" s="136"/>
      <c r="DN1269" s="136"/>
      <c r="DO1269" s="136"/>
      <c r="DP1269" s="136"/>
      <c r="DQ1269" s="136"/>
      <c r="DR1269" s="136"/>
      <c r="DS1269" s="136"/>
      <c r="DT1269" s="136"/>
      <c r="DU1269" s="136"/>
      <c r="DV1269" s="136"/>
      <c r="DW1269" s="136"/>
      <c r="DX1269" s="136"/>
      <c r="DY1269" s="136"/>
      <c r="DZ1269" s="136"/>
      <c r="EA1269" s="136"/>
      <c r="EB1269" s="136"/>
      <c r="EC1269" s="136"/>
      <c r="ED1269" s="136"/>
      <c r="EE1269" s="136"/>
      <c r="EF1269" s="136"/>
      <c r="EG1269" s="136"/>
      <c r="EH1269" s="136"/>
      <c r="EI1269" s="136"/>
      <c r="EJ1269" s="136"/>
      <c r="EK1269" s="136"/>
      <c r="EL1269" s="136"/>
      <c r="EM1269" s="136"/>
      <c r="EN1269" s="136"/>
      <c r="EO1269" s="136"/>
      <c r="EP1269" s="136"/>
      <c r="EQ1269" s="136"/>
      <c r="ER1269" s="136"/>
      <c r="ES1269" s="136"/>
      <c r="ET1269" s="136"/>
      <c r="EU1269" s="136"/>
      <c r="EV1269" s="136"/>
      <c r="EW1269" s="136"/>
      <c r="EX1269" s="136"/>
      <c r="EY1269" s="136"/>
      <c r="EZ1269" s="136"/>
      <c r="FA1269" s="136"/>
      <c r="FB1269" s="136"/>
      <c r="FC1269" s="136"/>
      <c r="FD1269" s="136"/>
      <c r="FE1269" s="136"/>
      <c r="FF1269" s="136"/>
      <c r="FG1269" s="136"/>
      <c r="FH1269" s="136"/>
      <c r="FI1269" s="136"/>
      <c r="FJ1269" s="136"/>
      <c r="FK1269" s="136"/>
      <c r="FL1269" s="136"/>
      <c r="FM1269" s="136"/>
      <c r="FN1269" s="136"/>
      <c r="FO1269" s="136"/>
      <c r="FP1269" s="136"/>
      <c r="FQ1269" s="136"/>
      <c r="FR1269" s="136"/>
      <c r="FS1269" s="136"/>
      <c r="FT1269" s="136"/>
      <c r="FU1269" s="136"/>
      <c r="FV1269" s="136"/>
      <c r="FW1269" s="136"/>
      <c r="FX1269" s="136"/>
      <c r="FY1269" s="136"/>
      <c r="FZ1269" s="136"/>
      <c r="GA1269" s="136"/>
      <c r="GB1269" s="136"/>
      <c r="GC1269" s="136"/>
      <c r="GD1269" s="136"/>
      <c r="GE1269" s="136"/>
      <c r="GF1269" s="136"/>
      <c r="GG1269" s="136"/>
      <c r="GH1269" s="136"/>
      <c r="GI1269" s="136"/>
      <c r="GJ1269" s="136"/>
      <c r="GK1269" s="136"/>
      <c r="GL1269" s="136"/>
      <c r="GM1269" s="136"/>
      <c r="GN1269" s="136"/>
      <c r="GO1269" s="136"/>
      <c r="GP1269" s="136"/>
      <c r="GQ1269" s="136"/>
      <c r="GR1269" s="136"/>
      <c r="GS1269" s="136"/>
      <c r="GT1269" s="136"/>
      <c r="GU1269" s="136"/>
      <c r="GV1269" s="136"/>
      <c r="GW1269" s="136"/>
      <c r="GX1269" s="136"/>
      <c r="GY1269" s="136"/>
      <c r="GZ1269" s="136"/>
      <c r="HA1269" s="136"/>
      <c r="HB1269" s="136"/>
      <c r="HC1269" s="136"/>
      <c r="HD1269" s="136"/>
      <c r="HE1269" s="136"/>
      <c r="HF1269" s="136"/>
      <c r="HG1269" s="136"/>
      <c r="HH1269" s="136"/>
      <c r="HI1269" s="136"/>
      <c r="HJ1269" s="136"/>
      <c r="HK1269" s="136"/>
      <c r="HL1269" s="136"/>
      <c r="HM1269" s="136"/>
      <c r="HN1269" s="136"/>
      <c r="HO1269" s="136"/>
      <c r="HP1269" s="136"/>
      <c r="HQ1269" s="136"/>
      <c r="HR1269" s="136"/>
      <c r="HS1269" s="136"/>
      <c r="HT1269" s="136"/>
      <c r="HU1269" s="136"/>
      <c r="HV1269" s="136"/>
      <c r="HW1269" s="136"/>
      <c r="HX1269" s="136"/>
      <c r="HY1269" s="136"/>
      <c r="HZ1269" s="136"/>
      <c r="IA1269" s="136"/>
      <c r="IB1269" s="136"/>
      <c r="IC1269" s="136"/>
      <c r="ID1269" s="136"/>
      <c r="IE1269" s="136"/>
      <c r="IF1269" s="136"/>
      <c r="IG1269" s="136"/>
    </row>
    <row r="1270" spans="1:241" ht="15" customHeight="1" x14ac:dyDescent="0.25">
      <c r="A1270" s="197" t="s">
        <v>681</v>
      </c>
      <c r="B1270" s="217">
        <v>4665105</v>
      </c>
      <c r="C1270" s="217">
        <v>2039158</v>
      </c>
      <c r="D1270" s="217">
        <v>531891</v>
      </c>
      <c r="E1270" s="217">
        <v>1217384</v>
      </c>
      <c r="F1270" s="217">
        <v>2025370</v>
      </c>
      <c r="G1270" s="217">
        <v>278111</v>
      </c>
      <c r="H1270" s="244">
        <v>10757019</v>
      </c>
      <c r="I1270" s="136"/>
      <c r="J1270" s="197" t="e">
        <v>#REF!</v>
      </c>
      <c r="K1270" s="217">
        <v>4872858</v>
      </c>
      <c r="L1270" s="217">
        <v>3700313</v>
      </c>
      <c r="M1270" s="217">
        <v>795998</v>
      </c>
      <c r="N1270" s="217">
        <v>1326337</v>
      </c>
      <c r="O1270" s="217">
        <v>2031631</v>
      </c>
      <c r="P1270" s="217">
        <v>295342</v>
      </c>
      <c r="Q1270" s="244">
        <v>13022479</v>
      </c>
      <c r="R1270" s="136"/>
      <c r="S1270" s="136"/>
      <c r="T1270" s="136"/>
      <c r="U1270" s="136"/>
      <c r="V1270" s="136"/>
      <c r="W1270" s="136"/>
      <c r="X1270" s="136"/>
      <c r="Y1270" s="136"/>
      <c r="Z1270" s="136"/>
      <c r="AA1270" s="136"/>
      <c r="AB1270" s="136"/>
      <c r="AC1270" s="136"/>
      <c r="AD1270" s="136"/>
      <c r="AE1270" s="136"/>
      <c r="AF1270" s="136"/>
      <c r="AG1270" s="136"/>
      <c r="AH1270" s="136"/>
      <c r="AI1270" s="136"/>
      <c r="AJ1270" s="136"/>
      <c r="AK1270" s="136"/>
      <c r="AL1270" s="136"/>
      <c r="AM1270" s="136"/>
      <c r="AN1270" s="136"/>
      <c r="AO1270" s="136"/>
      <c r="AP1270" s="136"/>
      <c r="AQ1270" s="136"/>
      <c r="AR1270" s="136"/>
      <c r="AS1270" s="136"/>
      <c r="AT1270" s="136"/>
      <c r="AU1270" s="136"/>
      <c r="AV1270" s="136"/>
      <c r="AW1270" s="136"/>
      <c r="AX1270" s="136"/>
      <c r="AY1270" s="136"/>
      <c r="AZ1270" s="136"/>
      <c r="BA1270" s="136"/>
      <c r="BB1270" s="136"/>
      <c r="BC1270" s="136"/>
      <c r="BD1270" s="136"/>
      <c r="BE1270" s="136"/>
      <c r="BF1270" s="136"/>
      <c r="BG1270" s="136"/>
      <c r="BH1270" s="136"/>
      <c r="BI1270" s="136"/>
      <c r="BJ1270" s="136"/>
      <c r="BK1270" s="136"/>
      <c r="BL1270" s="136"/>
      <c r="BM1270" s="136"/>
      <c r="BN1270" s="136"/>
      <c r="BO1270" s="136"/>
      <c r="BP1270" s="136"/>
      <c r="BQ1270" s="136"/>
      <c r="BR1270" s="136"/>
      <c r="BS1270" s="136"/>
      <c r="BT1270" s="136"/>
      <c r="BU1270" s="136"/>
      <c r="BV1270" s="136"/>
      <c r="BW1270" s="136"/>
      <c r="BX1270" s="136"/>
      <c r="BY1270" s="136"/>
      <c r="BZ1270" s="136"/>
      <c r="CA1270" s="136"/>
      <c r="CB1270" s="136"/>
      <c r="CC1270" s="136"/>
      <c r="CD1270" s="136"/>
      <c r="CE1270" s="136"/>
      <c r="CF1270" s="136"/>
      <c r="CG1270" s="136"/>
      <c r="CH1270" s="136"/>
      <c r="CI1270" s="136"/>
      <c r="CJ1270" s="136"/>
      <c r="CK1270" s="136"/>
      <c r="CL1270" s="136"/>
      <c r="CM1270" s="136"/>
      <c r="CN1270" s="136"/>
      <c r="CO1270" s="136"/>
      <c r="CP1270" s="136"/>
      <c r="CQ1270" s="136"/>
      <c r="CR1270" s="136"/>
      <c r="CS1270" s="136"/>
      <c r="CT1270" s="136"/>
      <c r="CU1270" s="136"/>
      <c r="CV1270" s="136"/>
      <c r="CW1270" s="136"/>
      <c r="CX1270" s="136"/>
      <c r="CY1270" s="136"/>
      <c r="CZ1270" s="136"/>
      <c r="DA1270" s="136"/>
      <c r="DB1270" s="136"/>
      <c r="DC1270" s="136"/>
      <c r="DD1270" s="136"/>
      <c r="DE1270" s="136"/>
      <c r="DF1270" s="136"/>
      <c r="DG1270" s="136"/>
      <c r="DH1270" s="136"/>
      <c r="DI1270" s="136"/>
      <c r="DJ1270" s="136"/>
      <c r="DK1270" s="136"/>
      <c r="DL1270" s="136"/>
      <c r="DM1270" s="136"/>
      <c r="DN1270" s="136"/>
      <c r="DO1270" s="136"/>
      <c r="DP1270" s="136"/>
      <c r="DQ1270" s="136"/>
      <c r="DR1270" s="136"/>
      <c r="DS1270" s="136"/>
      <c r="DT1270" s="136"/>
      <c r="DU1270" s="136"/>
      <c r="DV1270" s="136"/>
      <c r="DW1270" s="136"/>
      <c r="DX1270" s="136"/>
      <c r="DY1270" s="136"/>
      <c r="DZ1270" s="136"/>
      <c r="EA1270" s="136"/>
      <c r="EB1270" s="136"/>
      <c r="EC1270" s="136"/>
      <c r="ED1270" s="136"/>
      <c r="EE1270" s="136"/>
      <c r="EF1270" s="136"/>
      <c r="EG1270" s="136"/>
      <c r="EH1270" s="136"/>
      <c r="EI1270" s="136"/>
      <c r="EJ1270" s="136"/>
      <c r="EK1270" s="136"/>
      <c r="EL1270" s="136"/>
      <c r="EM1270" s="136"/>
      <c r="EN1270" s="136"/>
      <c r="EO1270" s="136"/>
      <c r="EP1270" s="136"/>
      <c r="EQ1270" s="136"/>
      <c r="ER1270" s="136"/>
      <c r="ES1270" s="136"/>
      <c r="ET1270" s="136"/>
      <c r="EU1270" s="136"/>
      <c r="EV1270" s="136"/>
      <c r="EW1270" s="136"/>
      <c r="EX1270" s="136"/>
      <c r="EY1270" s="136"/>
      <c r="EZ1270" s="136"/>
      <c r="FA1270" s="136"/>
      <c r="FB1270" s="136"/>
      <c r="FC1270" s="136"/>
      <c r="FD1270" s="136"/>
      <c r="FE1270" s="136"/>
      <c r="FF1270" s="136"/>
      <c r="FG1270" s="136"/>
      <c r="FH1270" s="136"/>
      <c r="FI1270" s="136"/>
      <c r="FJ1270" s="136"/>
      <c r="FK1270" s="136"/>
      <c r="FL1270" s="136"/>
      <c r="FM1270" s="136"/>
      <c r="FN1270" s="136"/>
      <c r="FO1270" s="136"/>
      <c r="FP1270" s="136"/>
      <c r="FQ1270" s="136"/>
      <c r="FR1270" s="136"/>
      <c r="FS1270" s="136"/>
      <c r="FT1270" s="136"/>
      <c r="FU1270" s="136"/>
      <c r="FV1270" s="136"/>
      <c r="FW1270" s="136"/>
      <c r="FX1270" s="136"/>
      <c r="FY1270" s="136"/>
      <c r="FZ1270" s="136"/>
      <c r="GA1270" s="136"/>
      <c r="GB1270" s="136"/>
      <c r="GC1270" s="136"/>
      <c r="GD1270" s="136"/>
      <c r="GE1270" s="136"/>
      <c r="GF1270" s="136"/>
      <c r="GG1270" s="136"/>
      <c r="GH1270" s="136"/>
      <c r="GI1270" s="136"/>
      <c r="GJ1270" s="136"/>
      <c r="GK1270" s="136"/>
      <c r="GL1270" s="136"/>
      <c r="GM1270" s="136"/>
      <c r="GN1270" s="136"/>
      <c r="GO1270" s="136"/>
      <c r="GP1270" s="136"/>
      <c r="GQ1270" s="136"/>
      <c r="GR1270" s="136"/>
      <c r="GS1270" s="136"/>
      <c r="GT1270" s="136"/>
      <c r="GU1270" s="136"/>
      <c r="GV1270" s="136"/>
      <c r="GW1270" s="136"/>
      <c r="GX1270" s="136"/>
      <c r="GY1270" s="136"/>
      <c r="GZ1270" s="136"/>
      <c r="HA1270" s="136"/>
      <c r="HB1270" s="136"/>
      <c r="HC1270" s="136"/>
      <c r="HD1270" s="136"/>
      <c r="HE1270" s="136"/>
      <c r="HF1270" s="136"/>
      <c r="HG1270" s="136"/>
      <c r="HH1270" s="136"/>
      <c r="HI1270" s="136"/>
      <c r="HJ1270" s="136"/>
      <c r="HK1270" s="136"/>
      <c r="HL1270" s="136"/>
      <c r="HM1270" s="136"/>
      <c r="HN1270" s="136"/>
      <c r="HO1270" s="136"/>
      <c r="HP1270" s="136"/>
      <c r="HQ1270" s="136"/>
      <c r="HR1270" s="136"/>
      <c r="HS1270" s="136"/>
      <c r="HT1270" s="136"/>
      <c r="HU1270" s="136"/>
      <c r="HV1270" s="136"/>
      <c r="HW1270" s="136"/>
      <c r="HX1270" s="136"/>
      <c r="HY1270" s="136"/>
      <c r="HZ1270" s="136"/>
      <c r="IA1270" s="136"/>
      <c r="IB1270" s="136"/>
      <c r="IC1270" s="136"/>
      <c r="ID1270" s="136"/>
      <c r="IE1270" s="136"/>
      <c r="IF1270" s="136"/>
      <c r="IG1270" s="136"/>
    </row>
    <row r="1271" spans="1:241" ht="15" customHeight="1" x14ac:dyDescent="0.25">
      <c r="A1271" s="197" t="s">
        <v>682</v>
      </c>
      <c r="B1271" s="217">
        <v>4349811</v>
      </c>
      <c r="C1271" s="217">
        <v>2849893</v>
      </c>
      <c r="D1271" s="217">
        <v>548470</v>
      </c>
      <c r="E1271" s="217">
        <v>1341771</v>
      </c>
      <c r="F1271" s="217">
        <v>1916711</v>
      </c>
      <c r="G1271" s="217">
        <v>282580</v>
      </c>
      <c r="H1271" s="244">
        <v>11289236</v>
      </c>
      <c r="I1271" s="136"/>
      <c r="J1271" s="197" t="e">
        <v>#REF!</v>
      </c>
      <c r="K1271" s="217">
        <v>3559870</v>
      </c>
      <c r="L1271" s="217">
        <v>2020193</v>
      </c>
      <c r="M1271" s="217">
        <v>483313</v>
      </c>
      <c r="N1271" s="217">
        <v>912922</v>
      </c>
      <c r="O1271" s="217">
        <v>1638163</v>
      </c>
      <c r="P1271" s="217">
        <v>282714</v>
      </c>
      <c r="Q1271" s="244">
        <v>8897175</v>
      </c>
      <c r="R1271" s="136"/>
      <c r="S1271" s="136"/>
      <c r="T1271" s="136"/>
      <c r="U1271" s="136"/>
      <c r="V1271" s="136"/>
      <c r="W1271" s="136"/>
      <c r="X1271" s="136"/>
      <c r="Y1271" s="136"/>
      <c r="Z1271" s="136"/>
      <c r="AA1271" s="136"/>
      <c r="AB1271" s="136"/>
      <c r="AC1271" s="136"/>
      <c r="AD1271" s="136"/>
      <c r="AE1271" s="136"/>
      <c r="AF1271" s="136"/>
      <c r="AG1271" s="136"/>
      <c r="AH1271" s="136"/>
      <c r="AI1271" s="136"/>
      <c r="AJ1271" s="136"/>
      <c r="AK1271" s="136"/>
      <c r="AL1271" s="136"/>
      <c r="AM1271" s="136"/>
      <c r="AN1271" s="136"/>
      <c r="AO1271" s="136"/>
      <c r="AP1271" s="136"/>
      <c r="AQ1271" s="136"/>
      <c r="AR1271" s="136"/>
      <c r="AS1271" s="136"/>
      <c r="AT1271" s="136"/>
      <c r="AU1271" s="136"/>
      <c r="AV1271" s="136"/>
      <c r="AW1271" s="136"/>
      <c r="AX1271" s="136"/>
      <c r="AY1271" s="136"/>
      <c r="AZ1271" s="136"/>
      <c r="BA1271" s="136"/>
      <c r="BB1271" s="136"/>
      <c r="BC1271" s="136"/>
      <c r="BD1271" s="136"/>
      <c r="BE1271" s="136"/>
      <c r="BF1271" s="136"/>
      <c r="BG1271" s="136"/>
      <c r="BH1271" s="136"/>
      <c r="BI1271" s="136"/>
      <c r="BJ1271" s="136"/>
      <c r="BK1271" s="136"/>
      <c r="BL1271" s="136"/>
      <c r="BM1271" s="136"/>
      <c r="BN1271" s="136"/>
      <c r="BO1271" s="136"/>
      <c r="BP1271" s="136"/>
      <c r="BQ1271" s="136"/>
      <c r="BR1271" s="136"/>
      <c r="BS1271" s="136"/>
      <c r="BT1271" s="136"/>
      <c r="BU1271" s="136"/>
      <c r="BV1271" s="136"/>
      <c r="BW1271" s="136"/>
      <c r="BX1271" s="136"/>
      <c r="BY1271" s="136"/>
      <c r="BZ1271" s="136"/>
      <c r="CA1271" s="136"/>
      <c r="CB1271" s="136"/>
      <c r="CC1271" s="136"/>
      <c r="CD1271" s="136"/>
      <c r="CE1271" s="136"/>
      <c r="CF1271" s="136"/>
      <c r="CG1271" s="136"/>
      <c r="CH1271" s="136"/>
      <c r="CI1271" s="136"/>
      <c r="CJ1271" s="136"/>
      <c r="CK1271" s="136"/>
      <c r="CL1271" s="136"/>
      <c r="CM1271" s="136"/>
      <c r="CN1271" s="136"/>
      <c r="CO1271" s="136"/>
      <c r="CP1271" s="136"/>
      <c r="CQ1271" s="136"/>
      <c r="CR1271" s="136"/>
      <c r="CS1271" s="136"/>
      <c r="CT1271" s="136"/>
      <c r="CU1271" s="136"/>
      <c r="CV1271" s="136"/>
      <c r="CW1271" s="136"/>
      <c r="CX1271" s="136"/>
      <c r="CY1271" s="136"/>
      <c r="CZ1271" s="136"/>
      <c r="DA1271" s="136"/>
      <c r="DB1271" s="136"/>
      <c r="DC1271" s="136"/>
      <c r="DD1271" s="136"/>
      <c r="DE1271" s="136"/>
      <c r="DF1271" s="136"/>
      <c r="DG1271" s="136"/>
      <c r="DH1271" s="136"/>
      <c r="DI1271" s="136"/>
      <c r="DJ1271" s="136"/>
      <c r="DK1271" s="136"/>
      <c r="DL1271" s="136"/>
      <c r="DM1271" s="136"/>
      <c r="DN1271" s="136"/>
      <c r="DO1271" s="136"/>
      <c r="DP1271" s="136"/>
      <c r="DQ1271" s="136"/>
      <c r="DR1271" s="136"/>
      <c r="DS1271" s="136"/>
      <c r="DT1271" s="136"/>
      <c r="DU1271" s="136"/>
      <c r="DV1271" s="136"/>
      <c r="DW1271" s="136"/>
      <c r="DX1271" s="136"/>
      <c r="DY1271" s="136"/>
      <c r="DZ1271" s="136"/>
      <c r="EA1271" s="136"/>
      <c r="EB1271" s="136"/>
      <c r="EC1271" s="136"/>
      <c r="ED1271" s="136"/>
      <c r="EE1271" s="136"/>
      <c r="EF1271" s="136"/>
      <c r="EG1271" s="136"/>
      <c r="EH1271" s="136"/>
      <c r="EI1271" s="136"/>
      <c r="EJ1271" s="136"/>
      <c r="EK1271" s="136"/>
      <c r="EL1271" s="136"/>
      <c r="EM1271" s="136"/>
      <c r="EN1271" s="136"/>
      <c r="EO1271" s="136"/>
      <c r="EP1271" s="136"/>
      <c r="EQ1271" s="136"/>
      <c r="ER1271" s="136"/>
      <c r="ES1271" s="136"/>
      <c r="ET1271" s="136"/>
      <c r="EU1271" s="136"/>
      <c r="EV1271" s="136"/>
      <c r="EW1271" s="136"/>
      <c r="EX1271" s="136"/>
      <c r="EY1271" s="136"/>
      <c r="EZ1271" s="136"/>
      <c r="FA1271" s="136"/>
      <c r="FB1271" s="136"/>
      <c r="FC1271" s="136"/>
      <c r="FD1271" s="136"/>
      <c r="FE1271" s="136"/>
      <c r="FF1271" s="136"/>
      <c r="FG1271" s="136"/>
      <c r="FH1271" s="136"/>
      <c r="FI1271" s="136"/>
      <c r="FJ1271" s="136"/>
      <c r="FK1271" s="136"/>
      <c r="FL1271" s="136"/>
      <c r="FM1271" s="136"/>
      <c r="FN1271" s="136"/>
      <c r="FO1271" s="136"/>
      <c r="FP1271" s="136"/>
      <c r="FQ1271" s="136"/>
      <c r="FR1271" s="136"/>
      <c r="FS1271" s="136"/>
      <c r="FT1271" s="136"/>
      <c r="FU1271" s="136"/>
      <c r="FV1271" s="136"/>
      <c r="FW1271" s="136"/>
      <c r="FX1271" s="136"/>
      <c r="FY1271" s="136"/>
      <c r="FZ1271" s="136"/>
      <c r="GA1271" s="136"/>
      <c r="GB1271" s="136"/>
      <c r="GC1271" s="136"/>
      <c r="GD1271" s="136"/>
      <c r="GE1271" s="136"/>
      <c r="GF1271" s="136"/>
      <c r="GG1271" s="136"/>
      <c r="GH1271" s="136"/>
      <c r="GI1271" s="136"/>
      <c r="GJ1271" s="136"/>
      <c r="GK1271" s="136"/>
      <c r="GL1271" s="136"/>
      <c r="GM1271" s="136"/>
      <c r="GN1271" s="136"/>
      <c r="GO1271" s="136"/>
      <c r="GP1271" s="136"/>
      <c r="GQ1271" s="136"/>
      <c r="GR1271" s="136"/>
      <c r="GS1271" s="136"/>
      <c r="GT1271" s="136"/>
      <c r="GU1271" s="136"/>
      <c r="GV1271" s="136"/>
      <c r="GW1271" s="136"/>
      <c r="GX1271" s="136"/>
      <c r="GY1271" s="136"/>
      <c r="GZ1271" s="136"/>
      <c r="HA1271" s="136"/>
      <c r="HB1271" s="136"/>
      <c r="HC1271" s="136"/>
      <c r="HD1271" s="136"/>
      <c r="HE1271" s="136"/>
      <c r="HF1271" s="136"/>
      <c r="HG1271" s="136"/>
      <c r="HH1271" s="136"/>
      <c r="HI1271" s="136"/>
      <c r="HJ1271" s="136"/>
      <c r="HK1271" s="136"/>
      <c r="HL1271" s="136"/>
      <c r="HM1271" s="136"/>
      <c r="HN1271" s="136"/>
      <c r="HO1271" s="136"/>
      <c r="HP1271" s="136"/>
      <c r="HQ1271" s="136"/>
      <c r="HR1271" s="136"/>
      <c r="HS1271" s="136"/>
      <c r="HT1271" s="136"/>
      <c r="HU1271" s="136"/>
      <c r="HV1271" s="136"/>
      <c r="HW1271" s="136"/>
      <c r="HX1271" s="136"/>
      <c r="HY1271" s="136"/>
      <c r="HZ1271" s="136"/>
      <c r="IA1271" s="136"/>
      <c r="IB1271" s="136"/>
      <c r="IC1271" s="136"/>
      <c r="ID1271" s="136"/>
      <c r="IE1271" s="136"/>
      <c r="IF1271" s="136"/>
      <c r="IG1271" s="136"/>
    </row>
    <row r="1272" spans="1:241" ht="15" customHeight="1" x14ac:dyDescent="0.25">
      <c r="A1272" s="197" t="s">
        <v>749</v>
      </c>
      <c r="B1272" s="217">
        <v>5713605</v>
      </c>
      <c r="C1272" s="217">
        <v>3366009</v>
      </c>
      <c r="D1272" s="217">
        <v>1093949</v>
      </c>
      <c r="E1272" s="217">
        <v>1104649</v>
      </c>
      <c r="F1272" s="217">
        <v>2491589</v>
      </c>
      <c r="G1272" s="217">
        <v>272378</v>
      </c>
      <c r="H1272" s="244">
        <v>14042179</v>
      </c>
      <c r="I1272" s="136"/>
      <c r="J1272" s="197" t="e">
        <v>#REF!</v>
      </c>
      <c r="K1272" s="217">
        <v>3059824</v>
      </c>
      <c r="L1272" s="217">
        <v>1887079</v>
      </c>
      <c r="M1272" s="217">
        <v>460791</v>
      </c>
      <c r="N1272" s="217">
        <v>946549</v>
      </c>
      <c r="O1272" s="217">
        <v>1508676</v>
      </c>
      <c r="P1272" s="217">
        <v>212459</v>
      </c>
      <c r="Q1272" s="244">
        <v>8075378</v>
      </c>
      <c r="R1272" s="136"/>
      <c r="S1272" s="136"/>
      <c r="T1272" s="136"/>
      <c r="U1272" s="136"/>
      <c r="V1272" s="136"/>
      <c r="W1272" s="136"/>
      <c r="X1272" s="136"/>
      <c r="Y1272" s="136"/>
      <c r="Z1272" s="136"/>
      <c r="AA1272" s="136"/>
      <c r="AB1272" s="136"/>
      <c r="AC1272" s="136"/>
      <c r="AD1272" s="136"/>
      <c r="AE1272" s="136"/>
      <c r="AF1272" s="136"/>
      <c r="AG1272" s="136"/>
      <c r="AH1272" s="136"/>
      <c r="AI1272" s="136"/>
      <c r="AJ1272" s="136"/>
      <c r="AK1272" s="136"/>
      <c r="AL1272" s="136"/>
      <c r="AM1272" s="136"/>
      <c r="AN1272" s="136"/>
      <c r="AO1272" s="136"/>
      <c r="AP1272" s="136"/>
      <c r="AQ1272" s="136"/>
      <c r="AR1272" s="136"/>
      <c r="AS1272" s="136"/>
      <c r="AT1272" s="136"/>
      <c r="AU1272" s="136"/>
      <c r="AV1272" s="136"/>
      <c r="AW1272" s="136"/>
      <c r="AX1272" s="136"/>
      <c r="AY1272" s="136"/>
      <c r="AZ1272" s="136"/>
      <c r="BA1272" s="136"/>
      <c r="BB1272" s="136"/>
      <c r="BC1272" s="136"/>
      <c r="BD1272" s="136"/>
      <c r="BE1272" s="136"/>
      <c r="BF1272" s="136"/>
      <c r="BG1272" s="136"/>
      <c r="BH1272" s="136"/>
      <c r="BI1272" s="136"/>
      <c r="BJ1272" s="136"/>
      <c r="BK1272" s="136"/>
      <c r="BL1272" s="136"/>
      <c r="BM1272" s="136"/>
      <c r="BN1272" s="136"/>
      <c r="BO1272" s="136"/>
      <c r="BP1272" s="136"/>
      <c r="BQ1272" s="136"/>
      <c r="BR1272" s="136"/>
      <c r="BS1272" s="136"/>
      <c r="BT1272" s="136"/>
      <c r="BU1272" s="136"/>
      <c r="BV1272" s="136"/>
      <c r="BW1272" s="136"/>
      <c r="BX1272" s="136"/>
      <c r="BY1272" s="136"/>
      <c r="BZ1272" s="136"/>
      <c r="CA1272" s="136"/>
      <c r="CB1272" s="136"/>
      <c r="CC1272" s="136"/>
      <c r="CD1272" s="136"/>
      <c r="CE1272" s="136"/>
      <c r="CF1272" s="136"/>
      <c r="CG1272" s="136"/>
      <c r="CH1272" s="136"/>
      <c r="CI1272" s="136"/>
      <c r="CJ1272" s="136"/>
      <c r="CK1272" s="136"/>
      <c r="CL1272" s="136"/>
      <c r="CM1272" s="136"/>
      <c r="CN1272" s="136"/>
      <c r="CO1272" s="136"/>
      <c r="CP1272" s="136"/>
      <c r="CQ1272" s="136"/>
      <c r="CR1272" s="136"/>
      <c r="CS1272" s="136"/>
      <c r="CT1272" s="136"/>
      <c r="CU1272" s="136"/>
      <c r="CV1272" s="136"/>
      <c r="CW1272" s="136"/>
      <c r="CX1272" s="136"/>
      <c r="CY1272" s="136"/>
      <c r="CZ1272" s="136"/>
      <c r="DA1272" s="136"/>
      <c r="DB1272" s="136"/>
      <c r="DC1272" s="136"/>
      <c r="DD1272" s="136"/>
      <c r="DE1272" s="136"/>
      <c r="DF1272" s="136"/>
      <c r="DG1272" s="136"/>
      <c r="DH1272" s="136"/>
      <c r="DI1272" s="136"/>
      <c r="DJ1272" s="136"/>
      <c r="DK1272" s="136"/>
      <c r="DL1272" s="136"/>
      <c r="DM1272" s="136"/>
      <c r="DN1272" s="136"/>
      <c r="DO1272" s="136"/>
      <c r="DP1272" s="136"/>
      <c r="DQ1272" s="136"/>
      <c r="DR1272" s="136"/>
      <c r="DS1272" s="136"/>
      <c r="DT1272" s="136"/>
      <c r="DU1272" s="136"/>
      <c r="DV1272" s="136"/>
      <c r="DW1272" s="136"/>
      <c r="DX1272" s="136"/>
      <c r="DY1272" s="136"/>
      <c r="DZ1272" s="136"/>
      <c r="EA1272" s="136"/>
      <c r="EB1272" s="136"/>
      <c r="EC1272" s="136"/>
      <c r="ED1272" s="136"/>
      <c r="EE1272" s="136"/>
      <c r="EF1272" s="136"/>
      <c r="EG1272" s="136"/>
      <c r="EH1272" s="136"/>
      <c r="EI1272" s="136"/>
      <c r="EJ1272" s="136"/>
      <c r="EK1272" s="136"/>
      <c r="EL1272" s="136"/>
      <c r="EM1272" s="136"/>
      <c r="EN1272" s="136"/>
      <c r="EO1272" s="136"/>
      <c r="EP1272" s="136"/>
      <c r="EQ1272" s="136"/>
      <c r="ER1272" s="136"/>
      <c r="ES1272" s="136"/>
      <c r="ET1272" s="136"/>
      <c r="EU1272" s="136"/>
      <c r="EV1272" s="136"/>
      <c r="EW1272" s="136"/>
      <c r="EX1272" s="136"/>
      <c r="EY1272" s="136"/>
      <c r="EZ1272" s="136"/>
      <c r="FA1272" s="136"/>
      <c r="FB1272" s="136"/>
      <c r="FC1272" s="136"/>
      <c r="FD1272" s="136"/>
      <c r="FE1272" s="136"/>
      <c r="FF1272" s="136"/>
      <c r="FG1272" s="136"/>
      <c r="FH1272" s="136"/>
      <c r="FI1272" s="136"/>
      <c r="FJ1272" s="136"/>
      <c r="FK1272" s="136"/>
      <c r="FL1272" s="136"/>
      <c r="FM1272" s="136"/>
      <c r="FN1272" s="136"/>
      <c r="FO1272" s="136"/>
      <c r="FP1272" s="136"/>
      <c r="FQ1272" s="136"/>
      <c r="FR1272" s="136"/>
      <c r="FS1272" s="136"/>
      <c r="FT1272" s="136"/>
      <c r="FU1272" s="136"/>
      <c r="FV1272" s="136"/>
      <c r="FW1272" s="136"/>
      <c r="FX1272" s="136"/>
      <c r="FY1272" s="136"/>
      <c r="FZ1272" s="136"/>
      <c r="GA1272" s="136"/>
      <c r="GB1272" s="136"/>
      <c r="GC1272" s="136"/>
      <c r="GD1272" s="136"/>
      <c r="GE1272" s="136"/>
      <c r="GF1272" s="136"/>
      <c r="GG1272" s="136"/>
      <c r="GH1272" s="136"/>
      <c r="GI1272" s="136"/>
      <c r="GJ1272" s="136"/>
      <c r="GK1272" s="136"/>
      <c r="GL1272" s="136"/>
      <c r="GM1272" s="136"/>
      <c r="GN1272" s="136"/>
      <c r="GO1272" s="136"/>
      <c r="GP1272" s="136"/>
      <c r="GQ1272" s="136"/>
      <c r="GR1272" s="136"/>
      <c r="GS1272" s="136"/>
      <c r="GT1272" s="136"/>
      <c r="GU1272" s="136"/>
      <c r="GV1272" s="136"/>
      <c r="GW1272" s="136"/>
      <c r="GX1272" s="136"/>
      <c r="GY1272" s="136"/>
      <c r="GZ1272" s="136"/>
      <c r="HA1272" s="136"/>
      <c r="HB1272" s="136"/>
      <c r="HC1272" s="136"/>
      <c r="HD1272" s="136"/>
      <c r="HE1272" s="136"/>
      <c r="HF1272" s="136"/>
      <c r="HG1272" s="136"/>
      <c r="HH1272" s="136"/>
      <c r="HI1272" s="136"/>
      <c r="HJ1272" s="136"/>
      <c r="HK1272" s="136"/>
      <c r="HL1272" s="136"/>
      <c r="HM1272" s="136"/>
      <c r="HN1272" s="136"/>
      <c r="HO1272" s="136"/>
      <c r="HP1272" s="136"/>
      <c r="HQ1272" s="136"/>
      <c r="HR1272" s="136"/>
      <c r="HS1272" s="136"/>
      <c r="HT1272" s="136"/>
      <c r="HU1272" s="136"/>
      <c r="HV1272" s="136"/>
      <c r="HW1272" s="136"/>
      <c r="HX1272" s="136"/>
      <c r="HY1272" s="136"/>
      <c r="HZ1272" s="136"/>
      <c r="IA1272" s="136"/>
      <c r="IB1272" s="136"/>
      <c r="IC1272" s="136"/>
      <c r="ID1272" s="136"/>
      <c r="IE1272" s="136"/>
      <c r="IF1272" s="136"/>
      <c r="IG1272" s="136"/>
    </row>
    <row r="1273" spans="1:241" ht="15" customHeight="1" x14ac:dyDescent="0.25">
      <c r="A1273" s="197" t="s">
        <v>750</v>
      </c>
      <c r="B1273" s="217">
        <v>6650394</v>
      </c>
      <c r="C1273" s="217">
        <v>3623886</v>
      </c>
      <c r="D1273" s="217">
        <v>1052968</v>
      </c>
      <c r="E1273" s="217">
        <v>1259831</v>
      </c>
      <c r="F1273" s="217">
        <v>2001246</v>
      </c>
      <c r="G1273" s="217">
        <v>369984</v>
      </c>
      <c r="H1273" s="244">
        <v>14958309</v>
      </c>
      <c r="I1273" s="136"/>
      <c r="J1273" s="197" t="e">
        <v>#REF!</v>
      </c>
      <c r="K1273" s="217">
        <v>2640635</v>
      </c>
      <c r="L1273" s="217">
        <v>1815074</v>
      </c>
      <c r="M1273" s="217">
        <v>420923</v>
      </c>
      <c r="N1273" s="217">
        <v>867132</v>
      </c>
      <c r="O1273" s="217">
        <v>1640318</v>
      </c>
      <c r="P1273" s="217">
        <v>172098</v>
      </c>
      <c r="Q1273" s="244">
        <v>7556180</v>
      </c>
      <c r="R1273" s="136"/>
      <c r="S1273" s="136"/>
      <c r="T1273" s="136"/>
      <c r="U1273" s="136"/>
      <c r="V1273" s="136"/>
      <c r="W1273" s="136"/>
      <c r="X1273" s="136"/>
      <c r="Y1273" s="136"/>
      <c r="Z1273" s="136"/>
      <c r="AA1273" s="136"/>
      <c r="AB1273" s="136"/>
      <c r="AC1273" s="136"/>
      <c r="AD1273" s="136"/>
      <c r="AE1273" s="136"/>
      <c r="AF1273" s="136"/>
      <c r="AG1273" s="136"/>
      <c r="AH1273" s="136"/>
      <c r="AI1273" s="136"/>
      <c r="AJ1273" s="136"/>
      <c r="AK1273" s="136"/>
      <c r="AL1273" s="136"/>
      <c r="AM1273" s="136"/>
      <c r="AN1273" s="136"/>
      <c r="AO1273" s="136"/>
      <c r="AP1273" s="136"/>
      <c r="AQ1273" s="136"/>
      <c r="AR1273" s="136"/>
      <c r="AS1273" s="136"/>
      <c r="AT1273" s="136"/>
      <c r="AU1273" s="136"/>
      <c r="AV1273" s="136"/>
      <c r="AW1273" s="136"/>
      <c r="AX1273" s="136"/>
      <c r="AY1273" s="136"/>
      <c r="AZ1273" s="136"/>
      <c r="BA1273" s="136"/>
      <c r="BB1273" s="136"/>
      <c r="BC1273" s="136"/>
      <c r="BD1273" s="136"/>
      <c r="BE1273" s="136"/>
      <c r="BF1273" s="136"/>
      <c r="BG1273" s="136"/>
      <c r="BH1273" s="136"/>
      <c r="BI1273" s="136"/>
      <c r="BJ1273" s="136"/>
      <c r="BK1273" s="136"/>
      <c r="BL1273" s="136"/>
      <c r="BM1273" s="136"/>
      <c r="BN1273" s="136"/>
      <c r="BO1273" s="136"/>
      <c r="BP1273" s="136"/>
      <c r="BQ1273" s="136"/>
      <c r="BR1273" s="136"/>
      <c r="BS1273" s="136"/>
      <c r="BT1273" s="136"/>
      <c r="BU1273" s="136"/>
      <c r="BV1273" s="136"/>
      <c r="BW1273" s="136"/>
      <c r="BX1273" s="136"/>
      <c r="BY1273" s="136"/>
      <c r="BZ1273" s="136"/>
      <c r="CA1273" s="136"/>
      <c r="CB1273" s="136"/>
      <c r="CC1273" s="136"/>
      <c r="CD1273" s="136"/>
      <c r="CE1273" s="136"/>
      <c r="CF1273" s="136"/>
      <c r="CG1273" s="136"/>
      <c r="CH1273" s="136"/>
      <c r="CI1273" s="136"/>
      <c r="CJ1273" s="136"/>
      <c r="CK1273" s="136"/>
      <c r="CL1273" s="136"/>
      <c r="CM1273" s="136"/>
      <c r="CN1273" s="136"/>
      <c r="CO1273" s="136"/>
      <c r="CP1273" s="136"/>
      <c r="CQ1273" s="136"/>
      <c r="CR1273" s="136"/>
      <c r="CS1273" s="136"/>
      <c r="CT1273" s="136"/>
      <c r="CU1273" s="136"/>
      <c r="CV1273" s="136"/>
      <c r="CW1273" s="136"/>
      <c r="CX1273" s="136"/>
      <c r="CY1273" s="136"/>
      <c r="CZ1273" s="136"/>
      <c r="DA1273" s="136"/>
      <c r="DB1273" s="136"/>
      <c r="DC1273" s="136"/>
      <c r="DD1273" s="136"/>
      <c r="DE1273" s="136"/>
      <c r="DF1273" s="136"/>
      <c r="DG1273" s="136"/>
      <c r="DH1273" s="136"/>
      <c r="DI1273" s="136"/>
      <c r="DJ1273" s="136"/>
      <c r="DK1273" s="136"/>
      <c r="DL1273" s="136"/>
      <c r="DM1273" s="136"/>
      <c r="DN1273" s="136"/>
      <c r="DO1273" s="136"/>
      <c r="DP1273" s="136"/>
      <c r="DQ1273" s="136"/>
      <c r="DR1273" s="136"/>
      <c r="DS1273" s="136"/>
      <c r="DT1273" s="136"/>
      <c r="DU1273" s="136"/>
      <c r="DV1273" s="136"/>
      <c r="DW1273" s="136"/>
      <c r="DX1273" s="136"/>
      <c r="DY1273" s="136"/>
      <c r="DZ1273" s="136"/>
      <c r="EA1273" s="136"/>
      <c r="EB1273" s="136"/>
      <c r="EC1273" s="136"/>
      <c r="ED1273" s="136"/>
      <c r="EE1273" s="136"/>
      <c r="EF1273" s="136"/>
      <c r="EG1273" s="136"/>
      <c r="EH1273" s="136"/>
      <c r="EI1273" s="136"/>
      <c r="EJ1273" s="136"/>
      <c r="EK1273" s="136"/>
      <c r="EL1273" s="136"/>
      <c r="EM1273" s="136"/>
      <c r="EN1273" s="136"/>
      <c r="EO1273" s="136"/>
      <c r="EP1273" s="136"/>
      <c r="EQ1273" s="136"/>
      <c r="ER1273" s="136"/>
      <c r="ES1273" s="136"/>
      <c r="ET1273" s="136"/>
      <c r="EU1273" s="136"/>
      <c r="EV1273" s="136"/>
      <c r="EW1273" s="136"/>
      <c r="EX1273" s="136"/>
      <c r="EY1273" s="136"/>
      <c r="EZ1273" s="136"/>
      <c r="FA1273" s="136"/>
      <c r="FB1273" s="136"/>
      <c r="FC1273" s="136"/>
      <c r="FD1273" s="136"/>
      <c r="FE1273" s="136"/>
      <c r="FF1273" s="136"/>
      <c r="FG1273" s="136"/>
      <c r="FH1273" s="136"/>
      <c r="FI1273" s="136"/>
      <c r="FJ1273" s="136"/>
      <c r="FK1273" s="136"/>
      <c r="FL1273" s="136"/>
      <c r="FM1273" s="136"/>
      <c r="FN1273" s="136"/>
      <c r="FO1273" s="136"/>
      <c r="FP1273" s="136"/>
      <c r="FQ1273" s="136"/>
      <c r="FR1273" s="136"/>
      <c r="FS1273" s="136"/>
      <c r="FT1273" s="136"/>
      <c r="FU1273" s="136"/>
      <c r="FV1273" s="136"/>
      <c r="FW1273" s="136"/>
      <c r="FX1273" s="136"/>
      <c r="FY1273" s="136"/>
      <c r="FZ1273" s="136"/>
      <c r="GA1273" s="136"/>
      <c r="GB1273" s="136"/>
      <c r="GC1273" s="136"/>
      <c r="GD1273" s="136"/>
      <c r="GE1273" s="136"/>
      <c r="GF1273" s="136"/>
      <c r="GG1273" s="136"/>
      <c r="GH1273" s="136"/>
      <c r="GI1273" s="136"/>
      <c r="GJ1273" s="136"/>
      <c r="GK1273" s="136"/>
      <c r="GL1273" s="136"/>
      <c r="GM1273" s="136"/>
      <c r="GN1273" s="136"/>
      <c r="GO1273" s="136"/>
      <c r="GP1273" s="136"/>
      <c r="GQ1273" s="136"/>
      <c r="GR1273" s="136"/>
      <c r="GS1273" s="136"/>
      <c r="GT1273" s="136"/>
      <c r="GU1273" s="136"/>
      <c r="GV1273" s="136"/>
      <c r="GW1273" s="136"/>
      <c r="GX1273" s="136"/>
      <c r="GY1273" s="136"/>
      <c r="GZ1273" s="136"/>
      <c r="HA1273" s="136"/>
      <c r="HB1273" s="136"/>
      <c r="HC1273" s="136"/>
      <c r="HD1273" s="136"/>
      <c r="HE1273" s="136"/>
      <c r="HF1273" s="136"/>
      <c r="HG1273" s="136"/>
      <c r="HH1273" s="136"/>
      <c r="HI1273" s="136"/>
      <c r="HJ1273" s="136"/>
      <c r="HK1273" s="136"/>
      <c r="HL1273" s="136"/>
      <c r="HM1273" s="136"/>
      <c r="HN1273" s="136"/>
      <c r="HO1273" s="136"/>
      <c r="HP1273" s="136"/>
      <c r="HQ1273" s="136"/>
      <c r="HR1273" s="136"/>
      <c r="HS1273" s="136"/>
      <c r="HT1273" s="136"/>
      <c r="HU1273" s="136"/>
      <c r="HV1273" s="136"/>
      <c r="HW1273" s="136"/>
      <c r="HX1273" s="136"/>
      <c r="HY1273" s="136"/>
      <c r="HZ1273" s="136"/>
      <c r="IA1273" s="136"/>
      <c r="IB1273" s="136"/>
      <c r="IC1273" s="136"/>
      <c r="ID1273" s="136"/>
      <c r="IE1273" s="136"/>
      <c r="IF1273" s="136"/>
      <c r="IG1273" s="136"/>
    </row>
    <row r="1274" spans="1:241" ht="15" customHeight="1" x14ac:dyDescent="0.25">
      <c r="A1274" s="197" t="s">
        <v>685</v>
      </c>
      <c r="B1274" s="217">
        <v>3619403</v>
      </c>
      <c r="C1274" s="217">
        <v>1914330</v>
      </c>
      <c r="D1274" s="217">
        <v>584159</v>
      </c>
      <c r="E1274" s="217">
        <v>1446256</v>
      </c>
      <c r="F1274" s="217">
        <v>2011898</v>
      </c>
      <c r="G1274" s="217">
        <v>205732</v>
      </c>
      <c r="H1274" s="244">
        <v>9781778</v>
      </c>
      <c r="I1274" s="136"/>
      <c r="J1274" s="197" t="e">
        <v>#REF!</v>
      </c>
      <c r="K1274" s="217">
        <v>1243211</v>
      </c>
      <c r="L1274" s="217">
        <v>690057</v>
      </c>
      <c r="M1274" s="217">
        <v>228756</v>
      </c>
      <c r="N1274" s="217">
        <v>527399</v>
      </c>
      <c r="O1274" s="217">
        <v>836260</v>
      </c>
      <c r="P1274" s="217">
        <v>115095</v>
      </c>
      <c r="Q1274" s="244">
        <v>3640778</v>
      </c>
      <c r="R1274" s="136"/>
      <c r="S1274" s="136"/>
      <c r="T1274" s="136"/>
      <c r="U1274" s="136"/>
      <c r="V1274" s="136"/>
      <c r="W1274" s="136"/>
      <c r="X1274" s="136"/>
      <c r="Y1274" s="136"/>
      <c r="Z1274" s="136"/>
      <c r="AA1274" s="136"/>
      <c r="AB1274" s="136"/>
      <c r="AC1274" s="136"/>
      <c r="AD1274" s="136"/>
      <c r="AE1274" s="136"/>
      <c r="AF1274" s="136"/>
      <c r="AG1274" s="136"/>
      <c r="AH1274" s="136"/>
      <c r="AI1274" s="136"/>
      <c r="AJ1274" s="136"/>
      <c r="AK1274" s="136"/>
      <c r="AL1274" s="136"/>
      <c r="AM1274" s="136"/>
      <c r="AN1274" s="136"/>
      <c r="AO1274" s="136"/>
      <c r="AP1274" s="136"/>
      <c r="AQ1274" s="136"/>
      <c r="AR1274" s="136"/>
      <c r="AS1274" s="136"/>
      <c r="AT1274" s="136"/>
      <c r="AU1274" s="136"/>
      <c r="AV1274" s="136"/>
      <c r="AW1274" s="136"/>
      <c r="AX1274" s="136"/>
      <c r="AY1274" s="136"/>
      <c r="AZ1274" s="136"/>
      <c r="BA1274" s="136"/>
      <c r="BB1274" s="136"/>
      <c r="BC1274" s="136"/>
      <c r="BD1274" s="136"/>
      <c r="BE1274" s="136"/>
      <c r="BF1274" s="136"/>
      <c r="BG1274" s="136"/>
      <c r="BH1274" s="136"/>
      <c r="BI1274" s="136"/>
      <c r="BJ1274" s="136"/>
      <c r="BK1274" s="136"/>
      <c r="BL1274" s="136"/>
      <c r="BM1274" s="136"/>
      <c r="BN1274" s="136"/>
      <c r="BO1274" s="136"/>
      <c r="BP1274" s="136"/>
      <c r="BQ1274" s="136"/>
      <c r="BR1274" s="136"/>
      <c r="BS1274" s="136"/>
      <c r="BT1274" s="136"/>
      <c r="BU1274" s="136"/>
      <c r="BV1274" s="136"/>
      <c r="BW1274" s="136"/>
      <c r="BX1274" s="136"/>
      <c r="BY1274" s="136"/>
      <c r="BZ1274" s="136"/>
      <c r="CA1274" s="136"/>
      <c r="CB1274" s="136"/>
      <c r="CC1274" s="136"/>
      <c r="CD1274" s="136"/>
      <c r="CE1274" s="136"/>
      <c r="CF1274" s="136"/>
      <c r="CG1274" s="136"/>
      <c r="CH1274" s="136"/>
      <c r="CI1274" s="136"/>
      <c r="CJ1274" s="136"/>
      <c r="CK1274" s="136"/>
      <c r="CL1274" s="136"/>
      <c r="CM1274" s="136"/>
      <c r="CN1274" s="136"/>
      <c r="CO1274" s="136"/>
      <c r="CP1274" s="136"/>
      <c r="CQ1274" s="136"/>
      <c r="CR1274" s="136"/>
      <c r="CS1274" s="136"/>
      <c r="CT1274" s="136"/>
      <c r="CU1274" s="136"/>
      <c r="CV1274" s="136"/>
      <c r="CW1274" s="136"/>
      <c r="CX1274" s="136"/>
      <c r="CY1274" s="136"/>
      <c r="CZ1274" s="136"/>
      <c r="DA1274" s="136"/>
      <c r="DB1274" s="136"/>
      <c r="DC1274" s="136"/>
      <c r="DD1274" s="136"/>
      <c r="DE1274" s="136"/>
      <c r="DF1274" s="136"/>
      <c r="DG1274" s="136"/>
      <c r="DH1274" s="136"/>
      <c r="DI1274" s="136"/>
      <c r="DJ1274" s="136"/>
      <c r="DK1274" s="136"/>
      <c r="DL1274" s="136"/>
      <c r="DM1274" s="136"/>
      <c r="DN1274" s="136"/>
      <c r="DO1274" s="136"/>
      <c r="DP1274" s="136"/>
      <c r="DQ1274" s="136"/>
      <c r="DR1274" s="136"/>
      <c r="DS1274" s="136"/>
      <c r="DT1274" s="136"/>
      <c r="DU1274" s="136"/>
      <c r="DV1274" s="136"/>
      <c r="DW1274" s="136"/>
      <c r="DX1274" s="136"/>
      <c r="DY1274" s="136"/>
      <c r="DZ1274" s="136"/>
      <c r="EA1274" s="136"/>
      <c r="EB1274" s="136"/>
      <c r="EC1274" s="136"/>
      <c r="ED1274" s="136"/>
      <c r="EE1274" s="136"/>
      <c r="EF1274" s="136"/>
      <c r="EG1274" s="136"/>
      <c r="EH1274" s="136"/>
      <c r="EI1274" s="136"/>
      <c r="EJ1274" s="136"/>
      <c r="EK1274" s="136"/>
      <c r="EL1274" s="136"/>
      <c r="EM1274" s="136"/>
      <c r="EN1274" s="136"/>
      <c r="EO1274" s="136"/>
      <c r="EP1274" s="136"/>
      <c r="EQ1274" s="136"/>
      <c r="ER1274" s="136"/>
      <c r="ES1274" s="136"/>
      <c r="ET1274" s="136"/>
      <c r="EU1274" s="136"/>
      <c r="EV1274" s="136"/>
      <c r="EW1274" s="136"/>
      <c r="EX1274" s="136"/>
      <c r="EY1274" s="136"/>
      <c r="EZ1274" s="136"/>
      <c r="FA1274" s="136"/>
      <c r="FB1274" s="136"/>
      <c r="FC1274" s="136"/>
      <c r="FD1274" s="136"/>
      <c r="FE1274" s="136"/>
      <c r="FF1274" s="136"/>
      <c r="FG1274" s="136"/>
      <c r="FH1274" s="136"/>
      <c r="FI1274" s="136"/>
      <c r="FJ1274" s="136"/>
      <c r="FK1274" s="136"/>
      <c r="FL1274" s="136"/>
      <c r="FM1274" s="136"/>
      <c r="FN1274" s="136"/>
      <c r="FO1274" s="136"/>
      <c r="FP1274" s="136"/>
      <c r="FQ1274" s="136"/>
      <c r="FR1274" s="136"/>
      <c r="FS1274" s="136"/>
      <c r="FT1274" s="136"/>
      <c r="FU1274" s="136"/>
      <c r="FV1274" s="136"/>
      <c r="FW1274" s="136"/>
      <c r="FX1274" s="136"/>
      <c r="FY1274" s="136"/>
      <c r="FZ1274" s="136"/>
      <c r="GA1274" s="136"/>
      <c r="GB1274" s="136"/>
      <c r="GC1274" s="136"/>
      <c r="GD1274" s="136"/>
      <c r="GE1274" s="136"/>
      <c r="GF1274" s="136"/>
      <c r="GG1274" s="136"/>
      <c r="GH1274" s="136"/>
      <c r="GI1274" s="136"/>
      <c r="GJ1274" s="136"/>
      <c r="GK1274" s="136"/>
      <c r="GL1274" s="136"/>
      <c r="GM1274" s="136"/>
      <c r="GN1274" s="136"/>
      <c r="GO1274" s="136"/>
      <c r="GP1274" s="136"/>
      <c r="GQ1274" s="136"/>
      <c r="GR1274" s="136"/>
      <c r="GS1274" s="136"/>
      <c r="GT1274" s="136"/>
      <c r="GU1274" s="136"/>
      <c r="GV1274" s="136"/>
      <c r="GW1274" s="136"/>
      <c r="GX1274" s="136"/>
      <c r="GY1274" s="136"/>
      <c r="GZ1274" s="136"/>
      <c r="HA1274" s="136"/>
      <c r="HB1274" s="136"/>
      <c r="HC1274" s="136"/>
      <c r="HD1274" s="136"/>
      <c r="HE1274" s="136"/>
      <c r="HF1274" s="136"/>
      <c r="HG1274" s="136"/>
      <c r="HH1274" s="136"/>
      <c r="HI1274" s="136"/>
      <c r="HJ1274" s="136"/>
      <c r="HK1274" s="136"/>
      <c r="HL1274" s="136"/>
      <c r="HM1274" s="136"/>
      <c r="HN1274" s="136"/>
      <c r="HO1274" s="136"/>
      <c r="HP1274" s="136"/>
      <c r="HQ1274" s="136"/>
      <c r="HR1274" s="136"/>
      <c r="HS1274" s="136"/>
      <c r="HT1274" s="136"/>
      <c r="HU1274" s="136"/>
      <c r="HV1274" s="136"/>
      <c r="HW1274" s="136"/>
      <c r="HX1274" s="136"/>
      <c r="HY1274" s="136"/>
      <c r="HZ1274" s="136"/>
      <c r="IA1274" s="136"/>
      <c r="IB1274" s="136"/>
      <c r="IC1274" s="136"/>
      <c r="ID1274" s="136"/>
      <c r="IE1274" s="136"/>
      <c r="IF1274" s="136"/>
      <c r="IG1274" s="136"/>
    </row>
    <row r="1275" spans="1:241" ht="15" customHeight="1" x14ac:dyDescent="0.25">
      <c r="A1275" s="197" t="s">
        <v>686</v>
      </c>
      <c r="B1275" s="217">
        <v>5853869</v>
      </c>
      <c r="C1275" s="217">
        <v>1979375</v>
      </c>
      <c r="D1275" s="217">
        <v>603741</v>
      </c>
      <c r="E1275" s="217">
        <v>1354890</v>
      </c>
      <c r="F1275" s="217">
        <v>1828567</v>
      </c>
      <c r="G1275" s="217">
        <v>235543</v>
      </c>
      <c r="H1275" s="244">
        <v>11855985</v>
      </c>
      <c r="I1275" s="136"/>
      <c r="J1275" s="197" t="e">
        <v>#REF!</v>
      </c>
      <c r="K1275" s="217">
        <v>1969215</v>
      </c>
      <c r="L1275" s="217">
        <v>1151482</v>
      </c>
      <c r="M1275" s="217">
        <v>277726</v>
      </c>
      <c r="N1275" s="217">
        <v>767313</v>
      </c>
      <c r="O1275" s="217">
        <v>1247657</v>
      </c>
      <c r="P1275" s="217">
        <v>176157</v>
      </c>
      <c r="Q1275" s="244">
        <v>5589550</v>
      </c>
      <c r="R1275" s="136"/>
      <c r="S1275" s="136"/>
      <c r="T1275" s="136"/>
      <c r="U1275" s="136"/>
      <c r="V1275" s="136"/>
      <c r="W1275" s="136"/>
      <c r="X1275" s="136"/>
      <c r="Y1275" s="136"/>
      <c r="Z1275" s="136"/>
      <c r="AA1275" s="136"/>
      <c r="AB1275" s="136"/>
      <c r="AC1275" s="136"/>
      <c r="AD1275" s="136"/>
      <c r="AE1275" s="136"/>
      <c r="AF1275" s="136"/>
      <c r="AG1275" s="136"/>
      <c r="AH1275" s="136"/>
      <c r="AI1275" s="136"/>
      <c r="AJ1275" s="136"/>
      <c r="AK1275" s="136"/>
      <c r="AL1275" s="136"/>
      <c r="AM1275" s="136"/>
      <c r="AN1275" s="136"/>
      <c r="AO1275" s="136"/>
      <c r="AP1275" s="136"/>
      <c r="AQ1275" s="136"/>
      <c r="AR1275" s="136"/>
      <c r="AS1275" s="136"/>
      <c r="AT1275" s="136"/>
      <c r="AU1275" s="136"/>
      <c r="AV1275" s="136"/>
      <c r="AW1275" s="136"/>
      <c r="AX1275" s="136"/>
      <c r="AY1275" s="136"/>
      <c r="AZ1275" s="136"/>
      <c r="BA1275" s="136"/>
      <c r="BB1275" s="136"/>
      <c r="BC1275" s="136"/>
      <c r="BD1275" s="136"/>
      <c r="BE1275" s="136"/>
      <c r="BF1275" s="136"/>
      <c r="BG1275" s="136"/>
      <c r="BH1275" s="136"/>
      <c r="BI1275" s="136"/>
      <c r="BJ1275" s="136"/>
      <c r="BK1275" s="136"/>
      <c r="BL1275" s="136"/>
      <c r="BM1275" s="136"/>
      <c r="BN1275" s="136"/>
      <c r="BO1275" s="136"/>
      <c r="BP1275" s="136"/>
      <c r="BQ1275" s="136"/>
      <c r="BR1275" s="136"/>
      <c r="BS1275" s="136"/>
      <c r="BT1275" s="136"/>
      <c r="BU1275" s="136"/>
      <c r="BV1275" s="136"/>
      <c r="BW1275" s="136"/>
      <c r="BX1275" s="136"/>
      <c r="BY1275" s="136"/>
      <c r="BZ1275" s="136"/>
      <c r="CA1275" s="136"/>
      <c r="CB1275" s="136"/>
      <c r="CC1275" s="136"/>
      <c r="CD1275" s="136"/>
      <c r="CE1275" s="136"/>
      <c r="CF1275" s="136"/>
      <c r="CG1275" s="136"/>
      <c r="CH1275" s="136"/>
      <c r="CI1275" s="136"/>
      <c r="CJ1275" s="136"/>
      <c r="CK1275" s="136"/>
      <c r="CL1275" s="136"/>
      <c r="CM1275" s="136"/>
      <c r="CN1275" s="136"/>
      <c r="CO1275" s="136"/>
      <c r="CP1275" s="136"/>
      <c r="CQ1275" s="136"/>
      <c r="CR1275" s="136"/>
      <c r="CS1275" s="136"/>
      <c r="CT1275" s="136"/>
      <c r="CU1275" s="136"/>
      <c r="CV1275" s="136"/>
      <c r="CW1275" s="136"/>
      <c r="CX1275" s="136"/>
      <c r="CY1275" s="136"/>
      <c r="CZ1275" s="136"/>
      <c r="DA1275" s="136"/>
      <c r="DB1275" s="136"/>
      <c r="DC1275" s="136"/>
      <c r="DD1275" s="136"/>
      <c r="DE1275" s="136"/>
      <c r="DF1275" s="136"/>
      <c r="DG1275" s="136"/>
      <c r="DH1275" s="136"/>
      <c r="DI1275" s="136"/>
      <c r="DJ1275" s="136"/>
      <c r="DK1275" s="136"/>
      <c r="DL1275" s="136"/>
      <c r="DM1275" s="136"/>
      <c r="DN1275" s="136"/>
      <c r="DO1275" s="136"/>
      <c r="DP1275" s="136"/>
      <c r="DQ1275" s="136"/>
      <c r="DR1275" s="136"/>
      <c r="DS1275" s="136"/>
      <c r="DT1275" s="136"/>
      <c r="DU1275" s="136"/>
      <c r="DV1275" s="136"/>
      <c r="DW1275" s="136"/>
      <c r="DX1275" s="136"/>
      <c r="DY1275" s="136"/>
      <c r="DZ1275" s="136"/>
      <c r="EA1275" s="136"/>
      <c r="EB1275" s="136"/>
      <c r="EC1275" s="136"/>
      <c r="ED1275" s="136"/>
      <c r="EE1275" s="136"/>
      <c r="EF1275" s="136"/>
      <c r="EG1275" s="136"/>
      <c r="EH1275" s="136"/>
      <c r="EI1275" s="136"/>
      <c r="EJ1275" s="136"/>
      <c r="EK1275" s="136"/>
      <c r="EL1275" s="136"/>
      <c r="EM1275" s="136"/>
      <c r="EN1275" s="136"/>
      <c r="EO1275" s="136"/>
      <c r="EP1275" s="136"/>
      <c r="EQ1275" s="136"/>
      <c r="ER1275" s="136"/>
      <c r="ES1275" s="136"/>
      <c r="ET1275" s="136"/>
      <c r="EU1275" s="136"/>
      <c r="EV1275" s="136"/>
      <c r="EW1275" s="136"/>
      <c r="EX1275" s="136"/>
      <c r="EY1275" s="136"/>
      <c r="EZ1275" s="136"/>
      <c r="FA1275" s="136"/>
      <c r="FB1275" s="136"/>
      <c r="FC1275" s="136"/>
      <c r="FD1275" s="136"/>
      <c r="FE1275" s="136"/>
      <c r="FF1275" s="136"/>
      <c r="FG1275" s="136"/>
      <c r="FH1275" s="136"/>
      <c r="FI1275" s="136"/>
      <c r="FJ1275" s="136"/>
      <c r="FK1275" s="136"/>
      <c r="FL1275" s="136"/>
      <c r="FM1275" s="136"/>
      <c r="FN1275" s="136"/>
      <c r="FO1275" s="136"/>
      <c r="FP1275" s="136"/>
      <c r="FQ1275" s="136"/>
      <c r="FR1275" s="136"/>
      <c r="FS1275" s="136"/>
      <c r="FT1275" s="136"/>
      <c r="FU1275" s="136"/>
      <c r="FV1275" s="136"/>
      <c r="FW1275" s="136"/>
      <c r="FX1275" s="136"/>
      <c r="FY1275" s="136"/>
      <c r="FZ1275" s="136"/>
      <c r="GA1275" s="136"/>
      <c r="GB1275" s="136"/>
      <c r="GC1275" s="136"/>
      <c r="GD1275" s="136"/>
      <c r="GE1275" s="136"/>
      <c r="GF1275" s="136"/>
      <c r="GG1275" s="136"/>
      <c r="GH1275" s="136"/>
      <c r="GI1275" s="136"/>
      <c r="GJ1275" s="136"/>
      <c r="GK1275" s="136"/>
      <c r="GL1275" s="136"/>
      <c r="GM1275" s="136"/>
      <c r="GN1275" s="136"/>
      <c r="GO1275" s="136"/>
      <c r="GP1275" s="136"/>
      <c r="GQ1275" s="136"/>
      <c r="GR1275" s="136"/>
      <c r="GS1275" s="136"/>
      <c r="GT1275" s="136"/>
      <c r="GU1275" s="136"/>
      <c r="GV1275" s="136"/>
      <c r="GW1275" s="136"/>
      <c r="GX1275" s="136"/>
      <c r="GY1275" s="136"/>
      <c r="GZ1275" s="136"/>
      <c r="HA1275" s="136"/>
      <c r="HB1275" s="136"/>
      <c r="HC1275" s="136"/>
      <c r="HD1275" s="136"/>
      <c r="HE1275" s="136"/>
      <c r="HF1275" s="136"/>
      <c r="HG1275" s="136"/>
      <c r="HH1275" s="136"/>
      <c r="HI1275" s="136"/>
      <c r="HJ1275" s="136"/>
      <c r="HK1275" s="136"/>
      <c r="HL1275" s="136"/>
      <c r="HM1275" s="136"/>
      <c r="HN1275" s="136"/>
      <c r="HO1275" s="136"/>
      <c r="HP1275" s="136"/>
      <c r="HQ1275" s="136"/>
      <c r="HR1275" s="136"/>
      <c r="HS1275" s="136"/>
      <c r="HT1275" s="136"/>
      <c r="HU1275" s="136"/>
      <c r="HV1275" s="136"/>
      <c r="HW1275" s="136"/>
      <c r="HX1275" s="136"/>
      <c r="HY1275" s="136"/>
      <c r="HZ1275" s="136"/>
      <c r="IA1275" s="136"/>
      <c r="IB1275" s="136"/>
      <c r="IC1275" s="136"/>
      <c r="ID1275" s="136"/>
      <c r="IE1275" s="136"/>
      <c r="IF1275" s="136"/>
      <c r="IG1275" s="136"/>
    </row>
    <row r="1276" spans="1:241" ht="15" customHeight="1" x14ac:dyDescent="0.25">
      <c r="A1276" s="197" t="s">
        <v>687</v>
      </c>
      <c r="B1276" s="217">
        <v>9621801</v>
      </c>
      <c r="C1276" s="217">
        <v>3055482</v>
      </c>
      <c r="D1276" s="217">
        <v>979615</v>
      </c>
      <c r="E1276" s="217">
        <v>1270004</v>
      </c>
      <c r="F1276" s="217">
        <v>2254160</v>
      </c>
      <c r="G1276" s="217">
        <v>430329</v>
      </c>
      <c r="H1276" s="244">
        <v>17611391</v>
      </c>
      <c r="I1276" s="136"/>
      <c r="J1276" s="197" t="e">
        <v>#REF!</v>
      </c>
      <c r="K1276" s="217">
        <v>3921545</v>
      </c>
      <c r="L1276" s="217">
        <v>1514293</v>
      </c>
      <c r="M1276" s="217">
        <v>398130</v>
      </c>
      <c r="N1276" s="217">
        <v>832728</v>
      </c>
      <c r="O1276" s="217">
        <v>1335826</v>
      </c>
      <c r="P1276" s="217">
        <v>217663</v>
      </c>
      <c r="Q1276" s="244">
        <v>8220185</v>
      </c>
      <c r="R1276" s="136"/>
      <c r="S1276" s="136"/>
      <c r="T1276" s="136"/>
      <c r="U1276" s="136"/>
      <c r="V1276" s="136"/>
      <c r="W1276" s="136"/>
      <c r="X1276" s="136"/>
      <c r="Y1276" s="136"/>
      <c r="Z1276" s="136"/>
      <c r="AA1276" s="136"/>
      <c r="AB1276" s="136"/>
      <c r="AC1276" s="136"/>
      <c r="AD1276" s="136"/>
      <c r="AE1276" s="136"/>
      <c r="AF1276" s="136"/>
      <c r="AG1276" s="136"/>
      <c r="AH1276" s="136"/>
      <c r="AI1276" s="136"/>
      <c r="AJ1276" s="136"/>
      <c r="AK1276" s="136"/>
      <c r="AL1276" s="136"/>
      <c r="AM1276" s="136"/>
      <c r="AN1276" s="136"/>
      <c r="AO1276" s="136"/>
      <c r="AP1276" s="136"/>
      <c r="AQ1276" s="136"/>
      <c r="AR1276" s="136"/>
      <c r="AS1276" s="136"/>
      <c r="AT1276" s="136"/>
      <c r="AU1276" s="136"/>
      <c r="AV1276" s="136"/>
      <c r="AW1276" s="136"/>
      <c r="AX1276" s="136"/>
      <c r="AY1276" s="136"/>
      <c r="AZ1276" s="136"/>
      <c r="BA1276" s="136"/>
      <c r="BB1276" s="136"/>
      <c r="BC1276" s="136"/>
      <c r="BD1276" s="136"/>
      <c r="BE1276" s="136"/>
      <c r="BF1276" s="136"/>
      <c r="BG1276" s="136"/>
      <c r="BH1276" s="136"/>
      <c r="BI1276" s="136"/>
      <c r="BJ1276" s="136"/>
      <c r="BK1276" s="136"/>
      <c r="BL1276" s="136"/>
      <c r="BM1276" s="136"/>
      <c r="BN1276" s="136"/>
      <c r="BO1276" s="136"/>
      <c r="BP1276" s="136"/>
      <c r="BQ1276" s="136"/>
      <c r="BR1276" s="136"/>
      <c r="BS1276" s="136"/>
      <c r="BT1276" s="136"/>
      <c r="BU1276" s="136"/>
      <c r="BV1276" s="136"/>
      <c r="BW1276" s="136"/>
      <c r="BX1276" s="136"/>
      <c r="BY1276" s="136"/>
      <c r="BZ1276" s="136"/>
      <c r="CA1276" s="136"/>
      <c r="CB1276" s="136"/>
      <c r="CC1276" s="136"/>
      <c r="CD1276" s="136"/>
      <c r="CE1276" s="136"/>
      <c r="CF1276" s="136"/>
      <c r="CG1276" s="136"/>
      <c r="CH1276" s="136"/>
      <c r="CI1276" s="136"/>
      <c r="CJ1276" s="136"/>
      <c r="CK1276" s="136"/>
      <c r="CL1276" s="136"/>
      <c r="CM1276" s="136"/>
      <c r="CN1276" s="136"/>
      <c r="CO1276" s="136"/>
      <c r="CP1276" s="136"/>
      <c r="CQ1276" s="136"/>
      <c r="CR1276" s="136"/>
      <c r="CS1276" s="136"/>
      <c r="CT1276" s="136"/>
      <c r="CU1276" s="136"/>
      <c r="CV1276" s="136"/>
      <c r="CW1276" s="136"/>
      <c r="CX1276" s="136"/>
      <c r="CY1276" s="136"/>
      <c r="CZ1276" s="136"/>
      <c r="DA1276" s="136"/>
      <c r="DB1276" s="136"/>
      <c r="DC1276" s="136"/>
      <c r="DD1276" s="136"/>
      <c r="DE1276" s="136"/>
      <c r="DF1276" s="136"/>
      <c r="DG1276" s="136"/>
      <c r="DH1276" s="136"/>
      <c r="DI1276" s="136"/>
      <c r="DJ1276" s="136"/>
      <c r="DK1276" s="136"/>
      <c r="DL1276" s="136"/>
      <c r="DM1276" s="136"/>
      <c r="DN1276" s="136"/>
      <c r="DO1276" s="136"/>
      <c r="DP1276" s="136"/>
      <c r="DQ1276" s="136"/>
      <c r="DR1276" s="136"/>
      <c r="DS1276" s="136"/>
      <c r="DT1276" s="136"/>
      <c r="DU1276" s="136"/>
      <c r="DV1276" s="136"/>
      <c r="DW1276" s="136"/>
      <c r="DX1276" s="136"/>
      <c r="DY1276" s="136"/>
      <c r="DZ1276" s="136"/>
      <c r="EA1276" s="136"/>
      <c r="EB1276" s="136"/>
      <c r="EC1276" s="136"/>
      <c r="ED1276" s="136"/>
      <c r="EE1276" s="136"/>
      <c r="EF1276" s="136"/>
      <c r="EG1276" s="136"/>
      <c r="EH1276" s="136"/>
      <c r="EI1276" s="136"/>
      <c r="EJ1276" s="136"/>
      <c r="EK1276" s="136"/>
      <c r="EL1276" s="136"/>
      <c r="EM1276" s="136"/>
      <c r="EN1276" s="136"/>
      <c r="EO1276" s="136"/>
      <c r="EP1276" s="136"/>
      <c r="EQ1276" s="136"/>
      <c r="ER1276" s="136"/>
      <c r="ES1276" s="136"/>
      <c r="ET1276" s="136"/>
      <c r="EU1276" s="136"/>
      <c r="EV1276" s="136"/>
      <c r="EW1276" s="136"/>
      <c r="EX1276" s="136"/>
      <c r="EY1276" s="136"/>
      <c r="EZ1276" s="136"/>
      <c r="FA1276" s="136"/>
      <c r="FB1276" s="136"/>
      <c r="FC1276" s="136"/>
      <c r="FD1276" s="136"/>
      <c r="FE1276" s="136"/>
      <c r="FF1276" s="136"/>
      <c r="FG1276" s="136"/>
      <c r="FH1276" s="136"/>
      <c r="FI1276" s="136"/>
      <c r="FJ1276" s="136"/>
      <c r="FK1276" s="136"/>
      <c r="FL1276" s="136"/>
      <c r="FM1276" s="136"/>
      <c r="FN1276" s="136"/>
      <c r="FO1276" s="136"/>
      <c r="FP1276" s="136"/>
      <c r="FQ1276" s="136"/>
      <c r="FR1276" s="136"/>
      <c r="FS1276" s="136"/>
      <c r="FT1276" s="136"/>
      <c r="FU1276" s="136"/>
      <c r="FV1276" s="136"/>
      <c r="FW1276" s="136"/>
      <c r="FX1276" s="136"/>
      <c r="FY1276" s="136"/>
      <c r="FZ1276" s="136"/>
      <c r="GA1276" s="136"/>
      <c r="GB1276" s="136"/>
      <c r="GC1276" s="136"/>
      <c r="GD1276" s="136"/>
      <c r="GE1276" s="136"/>
      <c r="GF1276" s="136"/>
      <c r="GG1276" s="136"/>
      <c r="GH1276" s="136"/>
      <c r="GI1276" s="136"/>
      <c r="GJ1276" s="136"/>
      <c r="GK1276" s="136"/>
      <c r="GL1276" s="136"/>
      <c r="GM1276" s="136"/>
      <c r="GN1276" s="136"/>
      <c r="GO1276" s="136"/>
      <c r="GP1276" s="136"/>
      <c r="GQ1276" s="136"/>
      <c r="GR1276" s="136"/>
      <c r="GS1276" s="136"/>
      <c r="GT1276" s="136"/>
      <c r="GU1276" s="136"/>
      <c r="GV1276" s="136"/>
      <c r="GW1276" s="136"/>
      <c r="GX1276" s="136"/>
      <c r="GY1276" s="136"/>
      <c r="GZ1276" s="136"/>
      <c r="HA1276" s="136"/>
      <c r="HB1276" s="136"/>
      <c r="HC1276" s="136"/>
      <c r="HD1276" s="136"/>
      <c r="HE1276" s="136"/>
      <c r="HF1276" s="136"/>
      <c r="HG1276" s="136"/>
      <c r="HH1276" s="136"/>
      <c r="HI1276" s="136"/>
      <c r="HJ1276" s="136"/>
      <c r="HK1276" s="136"/>
      <c r="HL1276" s="136"/>
      <c r="HM1276" s="136"/>
      <c r="HN1276" s="136"/>
      <c r="HO1276" s="136"/>
      <c r="HP1276" s="136"/>
      <c r="HQ1276" s="136"/>
      <c r="HR1276" s="136"/>
      <c r="HS1276" s="136"/>
      <c r="HT1276" s="136"/>
      <c r="HU1276" s="136"/>
      <c r="HV1276" s="136"/>
      <c r="HW1276" s="136"/>
      <c r="HX1276" s="136"/>
      <c r="HY1276" s="136"/>
      <c r="HZ1276" s="136"/>
      <c r="IA1276" s="136"/>
      <c r="IB1276" s="136"/>
      <c r="IC1276" s="136"/>
      <c r="ID1276" s="136"/>
      <c r="IE1276" s="136"/>
      <c r="IF1276" s="136"/>
      <c r="IG1276" s="136"/>
    </row>
    <row r="1277" spans="1:241" ht="15" customHeight="1" x14ac:dyDescent="0.25">
      <c r="A1277" s="197" t="s">
        <v>751</v>
      </c>
      <c r="B1277" s="217">
        <v>9712222</v>
      </c>
      <c r="C1277" s="217">
        <v>2328792</v>
      </c>
      <c r="D1277" s="217">
        <v>764015</v>
      </c>
      <c r="E1277" s="217">
        <v>1330180</v>
      </c>
      <c r="F1277" s="217">
        <v>1824582</v>
      </c>
      <c r="G1277" s="217">
        <v>345839</v>
      </c>
      <c r="H1277" s="244">
        <v>16305630</v>
      </c>
      <c r="I1277" s="136"/>
      <c r="J1277" s="197" t="e">
        <v>#REF!</v>
      </c>
      <c r="K1277" s="217">
        <v>4078346</v>
      </c>
      <c r="L1277" s="217">
        <v>1262425</v>
      </c>
      <c r="M1277" s="217">
        <v>349338</v>
      </c>
      <c r="N1277" s="217">
        <v>769187</v>
      </c>
      <c r="O1277" s="217">
        <v>1184398</v>
      </c>
      <c r="P1277" s="217">
        <v>215845</v>
      </c>
      <c r="Q1277" s="244">
        <v>7859539</v>
      </c>
      <c r="R1277" s="136"/>
      <c r="S1277" s="136"/>
      <c r="T1277" s="136"/>
      <c r="U1277" s="136"/>
      <c r="V1277" s="136"/>
      <c r="W1277" s="136"/>
      <c r="X1277" s="136"/>
      <c r="Y1277" s="136"/>
      <c r="Z1277" s="136"/>
      <c r="AA1277" s="136"/>
      <c r="AB1277" s="136"/>
      <c r="AC1277" s="136"/>
      <c r="AD1277" s="136"/>
      <c r="AE1277" s="136"/>
      <c r="AF1277" s="136"/>
      <c r="AG1277" s="136"/>
      <c r="AH1277" s="136"/>
      <c r="AI1277" s="136"/>
      <c r="AJ1277" s="136"/>
      <c r="AK1277" s="136"/>
      <c r="AL1277" s="136"/>
      <c r="AM1277" s="136"/>
      <c r="AN1277" s="136"/>
      <c r="AO1277" s="136"/>
      <c r="AP1277" s="136"/>
      <c r="AQ1277" s="136"/>
      <c r="AR1277" s="136"/>
      <c r="AS1277" s="136"/>
      <c r="AT1277" s="136"/>
      <c r="AU1277" s="136"/>
      <c r="AV1277" s="136"/>
      <c r="AW1277" s="136"/>
      <c r="AX1277" s="136"/>
      <c r="AY1277" s="136"/>
      <c r="AZ1277" s="136"/>
      <c r="BA1277" s="136"/>
      <c r="BB1277" s="136"/>
      <c r="BC1277" s="136"/>
      <c r="BD1277" s="136"/>
      <c r="BE1277" s="136"/>
      <c r="BF1277" s="136"/>
      <c r="BG1277" s="136"/>
      <c r="BH1277" s="136"/>
      <c r="BI1277" s="136"/>
      <c r="BJ1277" s="136"/>
      <c r="BK1277" s="136"/>
      <c r="BL1277" s="136"/>
      <c r="BM1277" s="136"/>
      <c r="BN1277" s="136"/>
      <c r="BO1277" s="136"/>
      <c r="BP1277" s="136"/>
      <c r="BQ1277" s="136"/>
      <c r="BR1277" s="136"/>
      <c r="BS1277" s="136"/>
      <c r="BT1277" s="136"/>
      <c r="BU1277" s="136"/>
      <c r="BV1277" s="136"/>
      <c r="BW1277" s="136"/>
      <c r="BX1277" s="136"/>
      <c r="BY1277" s="136"/>
      <c r="BZ1277" s="136"/>
      <c r="CA1277" s="136"/>
      <c r="CB1277" s="136"/>
      <c r="CC1277" s="136"/>
      <c r="CD1277" s="136"/>
      <c r="CE1277" s="136"/>
      <c r="CF1277" s="136"/>
      <c r="CG1277" s="136"/>
      <c r="CH1277" s="136"/>
      <c r="CI1277" s="136"/>
      <c r="CJ1277" s="136"/>
      <c r="CK1277" s="136"/>
      <c r="CL1277" s="136"/>
      <c r="CM1277" s="136"/>
      <c r="CN1277" s="136"/>
      <c r="CO1277" s="136"/>
      <c r="CP1277" s="136"/>
      <c r="CQ1277" s="136"/>
      <c r="CR1277" s="136"/>
      <c r="CS1277" s="136"/>
      <c r="CT1277" s="136"/>
      <c r="CU1277" s="136"/>
      <c r="CV1277" s="136"/>
      <c r="CW1277" s="136"/>
      <c r="CX1277" s="136"/>
      <c r="CY1277" s="136"/>
      <c r="CZ1277" s="136"/>
      <c r="DA1277" s="136"/>
      <c r="DB1277" s="136"/>
      <c r="DC1277" s="136"/>
      <c r="DD1277" s="136"/>
      <c r="DE1277" s="136"/>
      <c r="DF1277" s="136"/>
      <c r="DG1277" s="136"/>
      <c r="DH1277" s="136"/>
      <c r="DI1277" s="136"/>
      <c r="DJ1277" s="136"/>
      <c r="DK1277" s="136"/>
      <c r="DL1277" s="136"/>
      <c r="DM1277" s="136"/>
      <c r="DN1277" s="136"/>
      <c r="DO1277" s="136"/>
      <c r="DP1277" s="136"/>
      <c r="DQ1277" s="136"/>
      <c r="DR1277" s="136"/>
      <c r="DS1277" s="136"/>
      <c r="DT1277" s="136"/>
      <c r="DU1277" s="136"/>
      <c r="DV1277" s="136"/>
      <c r="DW1277" s="136"/>
      <c r="DX1277" s="136"/>
      <c r="DY1277" s="136"/>
      <c r="DZ1277" s="136"/>
      <c r="EA1277" s="136"/>
      <c r="EB1277" s="136"/>
      <c r="EC1277" s="136"/>
      <c r="ED1277" s="136"/>
      <c r="EE1277" s="136"/>
      <c r="EF1277" s="136"/>
      <c r="EG1277" s="136"/>
      <c r="EH1277" s="136"/>
      <c r="EI1277" s="136"/>
      <c r="EJ1277" s="136"/>
      <c r="EK1277" s="136"/>
      <c r="EL1277" s="136"/>
      <c r="EM1277" s="136"/>
      <c r="EN1277" s="136"/>
      <c r="EO1277" s="136"/>
      <c r="EP1277" s="136"/>
      <c r="EQ1277" s="136"/>
      <c r="ER1277" s="136"/>
      <c r="ES1277" s="136"/>
      <c r="ET1277" s="136"/>
      <c r="EU1277" s="136"/>
      <c r="EV1277" s="136"/>
      <c r="EW1277" s="136"/>
      <c r="EX1277" s="136"/>
      <c r="EY1277" s="136"/>
      <c r="EZ1277" s="136"/>
      <c r="FA1277" s="136"/>
      <c r="FB1277" s="136"/>
      <c r="FC1277" s="136"/>
      <c r="FD1277" s="136"/>
      <c r="FE1277" s="136"/>
      <c r="FF1277" s="136"/>
      <c r="FG1277" s="136"/>
      <c r="FH1277" s="136"/>
      <c r="FI1277" s="136"/>
      <c r="FJ1277" s="136"/>
      <c r="FK1277" s="136"/>
      <c r="FL1277" s="136"/>
      <c r="FM1277" s="136"/>
      <c r="FN1277" s="136"/>
      <c r="FO1277" s="136"/>
      <c r="FP1277" s="136"/>
      <c r="FQ1277" s="136"/>
      <c r="FR1277" s="136"/>
      <c r="FS1277" s="136"/>
      <c r="FT1277" s="136"/>
      <c r="FU1277" s="136"/>
      <c r="FV1277" s="136"/>
      <c r="FW1277" s="136"/>
      <c r="FX1277" s="136"/>
      <c r="FY1277" s="136"/>
      <c r="FZ1277" s="136"/>
      <c r="GA1277" s="136"/>
      <c r="GB1277" s="136"/>
      <c r="GC1277" s="136"/>
      <c r="GD1277" s="136"/>
      <c r="GE1277" s="136"/>
      <c r="GF1277" s="136"/>
      <c r="GG1277" s="136"/>
      <c r="GH1277" s="136"/>
      <c r="GI1277" s="136"/>
      <c r="GJ1277" s="136"/>
      <c r="GK1277" s="136"/>
      <c r="GL1277" s="136"/>
      <c r="GM1277" s="136"/>
      <c r="GN1277" s="136"/>
      <c r="GO1277" s="136"/>
      <c r="GP1277" s="136"/>
      <c r="GQ1277" s="136"/>
      <c r="GR1277" s="136"/>
      <c r="GS1277" s="136"/>
      <c r="GT1277" s="136"/>
      <c r="GU1277" s="136"/>
      <c r="GV1277" s="136"/>
      <c r="GW1277" s="136"/>
      <c r="GX1277" s="136"/>
      <c r="GY1277" s="136"/>
      <c r="GZ1277" s="136"/>
      <c r="HA1277" s="136"/>
      <c r="HB1277" s="136"/>
      <c r="HC1277" s="136"/>
      <c r="HD1277" s="136"/>
      <c r="HE1277" s="136"/>
      <c r="HF1277" s="136"/>
      <c r="HG1277" s="136"/>
      <c r="HH1277" s="136"/>
      <c r="HI1277" s="136"/>
      <c r="HJ1277" s="136"/>
      <c r="HK1277" s="136"/>
      <c r="HL1277" s="136"/>
      <c r="HM1277" s="136"/>
      <c r="HN1277" s="136"/>
      <c r="HO1277" s="136"/>
      <c r="HP1277" s="136"/>
      <c r="HQ1277" s="136"/>
      <c r="HR1277" s="136"/>
      <c r="HS1277" s="136"/>
      <c r="HT1277" s="136"/>
      <c r="HU1277" s="136"/>
      <c r="HV1277" s="136"/>
      <c r="HW1277" s="136"/>
      <c r="HX1277" s="136"/>
      <c r="HY1277" s="136"/>
      <c r="HZ1277" s="136"/>
      <c r="IA1277" s="136"/>
      <c r="IB1277" s="136"/>
      <c r="IC1277" s="136"/>
      <c r="ID1277" s="136"/>
      <c r="IE1277" s="136"/>
      <c r="IF1277" s="136"/>
      <c r="IG1277" s="136"/>
    </row>
    <row r="1278" spans="1:241" ht="15" customHeight="1" x14ac:dyDescent="0.25">
      <c r="A1278" s="197" t="s">
        <v>752</v>
      </c>
      <c r="B1278" s="217">
        <v>7453096</v>
      </c>
      <c r="C1278" s="217">
        <v>2790305</v>
      </c>
      <c r="D1278" s="217">
        <v>950098</v>
      </c>
      <c r="E1278" s="217">
        <v>1040600</v>
      </c>
      <c r="F1278" s="217">
        <v>1811801</v>
      </c>
      <c r="G1278" s="217">
        <v>276584</v>
      </c>
      <c r="H1278" s="244">
        <v>14322484</v>
      </c>
      <c r="I1278" s="136"/>
      <c r="J1278" s="197" t="e">
        <v>#REF!</v>
      </c>
      <c r="K1278" s="217">
        <v>2741033</v>
      </c>
      <c r="L1278" s="217">
        <v>1794471</v>
      </c>
      <c r="M1278" s="217">
        <v>379336</v>
      </c>
      <c r="N1278" s="217">
        <v>530210</v>
      </c>
      <c r="O1278" s="217">
        <v>1226700</v>
      </c>
      <c r="P1278" s="217">
        <v>138022</v>
      </c>
      <c r="Q1278" s="244">
        <v>6809772</v>
      </c>
      <c r="R1278" s="136"/>
      <c r="S1278" s="136"/>
      <c r="T1278" s="136"/>
      <c r="U1278" s="136"/>
      <c r="V1278" s="136"/>
      <c r="W1278" s="136"/>
      <c r="X1278" s="136"/>
      <c r="Y1278" s="136"/>
      <c r="Z1278" s="136"/>
      <c r="AA1278" s="136"/>
      <c r="AB1278" s="136"/>
      <c r="AC1278" s="136"/>
      <c r="AD1278" s="136"/>
      <c r="AE1278" s="136"/>
      <c r="AF1278" s="136"/>
      <c r="AG1278" s="136"/>
      <c r="AH1278" s="136"/>
      <c r="AI1278" s="136"/>
      <c r="AJ1278" s="136"/>
      <c r="AK1278" s="136"/>
      <c r="AL1278" s="136"/>
      <c r="AM1278" s="136"/>
      <c r="AN1278" s="136"/>
      <c r="AO1278" s="136"/>
      <c r="AP1278" s="136"/>
      <c r="AQ1278" s="136"/>
      <c r="AR1278" s="136"/>
      <c r="AS1278" s="136"/>
      <c r="AT1278" s="136"/>
      <c r="AU1278" s="136"/>
      <c r="AV1278" s="136"/>
      <c r="AW1278" s="136"/>
      <c r="AX1278" s="136"/>
      <c r="AY1278" s="136"/>
      <c r="AZ1278" s="136"/>
      <c r="BA1278" s="136"/>
      <c r="BB1278" s="136"/>
      <c r="BC1278" s="136"/>
      <c r="BD1278" s="136"/>
      <c r="BE1278" s="136"/>
      <c r="BF1278" s="136"/>
      <c r="BG1278" s="136"/>
      <c r="BH1278" s="136"/>
      <c r="BI1278" s="136"/>
      <c r="BJ1278" s="136"/>
      <c r="BK1278" s="136"/>
      <c r="BL1278" s="136"/>
      <c r="BM1278" s="136"/>
      <c r="BN1278" s="136"/>
      <c r="BO1278" s="136"/>
      <c r="BP1278" s="136"/>
      <c r="BQ1278" s="136"/>
      <c r="BR1278" s="136"/>
      <c r="BS1278" s="136"/>
      <c r="BT1278" s="136"/>
      <c r="BU1278" s="136"/>
      <c r="BV1278" s="136"/>
      <c r="BW1278" s="136"/>
      <c r="BX1278" s="136"/>
      <c r="BY1278" s="136"/>
      <c r="BZ1278" s="136"/>
      <c r="CA1278" s="136"/>
      <c r="CB1278" s="136"/>
      <c r="CC1278" s="136"/>
      <c r="CD1278" s="136"/>
      <c r="CE1278" s="136"/>
      <c r="CF1278" s="136"/>
      <c r="CG1278" s="136"/>
      <c r="CH1278" s="136"/>
      <c r="CI1278" s="136"/>
      <c r="CJ1278" s="136"/>
      <c r="CK1278" s="136"/>
      <c r="CL1278" s="136"/>
      <c r="CM1278" s="136"/>
      <c r="CN1278" s="136"/>
      <c r="CO1278" s="136"/>
      <c r="CP1278" s="136"/>
      <c r="CQ1278" s="136"/>
      <c r="CR1278" s="136"/>
      <c r="CS1278" s="136"/>
      <c r="CT1278" s="136"/>
      <c r="CU1278" s="136"/>
      <c r="CV1278" s="136"/>
      <c r="CW1278" s="136"/>
      <c r="CX1278" s="136"/>
      <c r="CY1278" s="136"/>
      <c r="CZ1278" s="136"/>
      <c r="DA1278" s="136"/>
      <c r="DB1278" s="136"/>
      <c r="DC1278" s="136"/>
      <c r="DD1278" s="136"/>
      <c r="DE1278" s="136"/>
      <c r="DF1278" s="136"/>
      <c r="DG1278" s="136"/>
      <c r="DH1278" s="136"/>
      <c r="DI1278" s="136"/>
      <c r="DJ1278" s="136"/>
      <c r="DK1278" s="136"/>
      <c r="DL1278" s="136"/>
      <c r="DM1278" s="136"/>
      <c r="DN1278" s="136"/>
      <c r="DO1278" s="136"/>
      <c r="DP1278" s="136"/>
      <c r="DQ1278" s="136"/>
      <c r="DR1278" s="136"/>
      <c r="DS1278" s="136"/>
      <c r="DT1278" s="136"/>
      <c r="DU1278" s="136"/>
      <c r="DV1278" s="136"/>
      <c r="DW1278" s="136"/>
      <c r="DX1278" s="136"/>
      <c r="DY1278" s="136"/>
      <c r="DZ1278" s="136"/>
      <c r="EA1278" s="136"/>
      <c r="EB1278" s="136"/>
      <c r="EC1278" s="136"/>
      <c r="ED1278" s="136"/>
      <c r="EE1278" s="136"/>
      <c r="EF1278" s="136"/>
      <c r="EG1278" s="136"/>
      <c r="EH1278" s="136"/>
      <c r="EI1278" s="136"/>
      <c r="EJ1278" s="136"/>
      <c r="EK1278" s="136"/>
      <c r="EL1278" s="136"/>
      <c r="EM1278" s="136"/>
      <c r="EN1278" s="136"/>
      <c r="EO1278" s="136"/>
      <c r="EP1278" s="136"/>
      <c r="EQ1278" s="136"/>
      <c r="ER1278" s="136"/>
      <c r="ES1278" s="136"/>
      <c r="ET1278" s="136"/>
      <c r="EU1278" s="136"/>
      <c r="EV1278" s="136"/>
      <c r="EW1278" s="136"/>
      <c r="EX1278" s="136"/>
      <c r="EY1278" s="136"/>
      <c r="EZ1278" s="136"/>
      <c r="FA1278" s="136"/>
      <c r="FB1278" s="136"/>
      <c r="FC1278" s="136"/>
      <c r="FD1278" s="136"/>
      <c r="FE1278" s="136"/>
      <c r="FF1278" s="136"/>
      <c r="FG1278" s="136"/>
      <c r="FH1278" s="136"/>
      <c r="FI1278" s="136"/>
      <c r="FJ1278" s="136"/>
      <c r="FK1278" s="136"/>
      <c r="FL1278" s="136"/>
      <c r="FM1278" s="136"/>
      <c r="FN1278" s="136"/>
      <c r="FO1278" s="136"/>
      <c r="FP1278" s="136"/>
      <c r="FQ1278" s="136"/>
      <c r="FR1278" s="136"/>
      <c r="FS1278" s="136"/>
      <c r="FT1278" s="136"/>
      <c r="FU1278" s="136"/>
      <c r="FV1278" s="136"/>
      <c r="FW1278" s="136"/>
      <c r="FX1278" s="136"/>
      <c r="FY1278" s="136"/>
      <c r="FZ1278" s="136"/>
      <c r="GA1278" s="136"/>
      <c r="GB1278" s="136"/>
      <c r="GC1278" s="136"/>
      <c r="GD1278" s="136"/>
      <c r="GE1278" s="136"/>
      <c r="GF1278" s="136"/>
      <c r="GG1278" s="136"/>
      <c r="GH1278" s="136"/>
      <c r="GI1278" s="136"/>
      <c r="GJ1278" s="136"/>
      <c r="GK1278" s="136"/>
      <c r="GL1278" s="136"/>
      <c r="GM1278" s="136"/>
      <c r="GN1278" s="136"/>
      <c r="GO1278" s="136"/>
      <c r="GP1278" s="136"/>
      <c r="GQ1278" s="136"/>
      <c r="GR1278" s="136"/>
      <c r="GS1278" s="136"/>
      <c r="GT1278" s="136"/>
      <c r="GU1278" s="136"/>
      <c r="GV1278" s="136"/>
      <c r="GW1278" s="136"/>
      <c r="GX1278" s="136"/>
      <c r="GY1278" s="136"/>
      <c r="GZ1278" s="136"/>
      <c r="HA1278" s="136"/>
      <c r="HB1278" s="136"/>
      <c r="HC1278" s="136"/>
      <c r="HD1278" s="136"/>
      <c r="HE1278" s="136"/>
      <c r="HF1278" s="136"/>
      <c r="HG1278" s="136"/>
      <c r="HH1278" s="136"/>
      <c r="HI1278" s="136"/>
      <c r="HJ1278" s="136"/>
      <c r="HK1278" s="136"/>
      <c r="HL1278" s="136"/>
      <c r="HM1278" s="136"/>
      <c r="HN1278" s="136"/>
      <c r="HO1278" s="136"/>
      <c r="HP1278" s="136"/>
      <c r="HQ1278" s="136"/>
      <c r="HR1278" s="136"/>
      <c r="HS1278" s="136"/>
      <c r="HT1278" s="136"/>
      <c r="HU1278" s="136"/>
      <c r="HV1278" s="136"/>
      <c r="HW1278" s="136"/>
      <c r="HX1278" s="136"/>
      <c r="HY1278" s="136"/>
      <c r="HZ1278" s="136"/>
      <c r="IA1278" s="136"/>
      <c r="IB1278" s="136"/>
      <c r="IC1278" s="136"/>
      <c r="ID1278" s="136"/>
      <c r="IE1278" s="136"/>
      <c r="IF1278" s="136"/>
      <c r="IG1278" s="136"/>
    </row>
    <row r="1279" spans="1:241" ht="15" customHeight="1" x14ac:dyDescent="0.25">
      <c r="A1279" s="218" t="s">
        <v>1066</v>
      </c>
      <c r="B1279" s="199">
        <v>127688263</v>
      </c>
      <c r="C1279" s="199">
        <v>59808861</v>
      </c>
      <c r="D1279" s="199">
        <v>16170646</v>
      </c>
      <c r="E1279" s="199">
        <v>26529991</v>
      </c>
      <c r="F1279" s="199">
        <v>45435579</v>
      </c>
      <c r="G1279" s="199">
        <v>6680164</v>
      </c>
      <c r="H1279" s="240">
        <v>282313504</v>
      </c>
      <c r="I1279" s="136"/>
      <c r="J1279" s="218" t="s">
        <v>1068</v>
      </c>
      <c r="K1279" s="245">
        <v>125234921</v>
      </c>
      <c r="L1279" s="245">
        <v>68424157</v>
      </c>
      <c r="M1279" s="245">
        <v>19458298</v>
      </c>
      <c r="N1279" s="245">
        <v>22715556</v>
      </c>
      <c r="O1279" s="245">
        <v>45209073</v>
      </c>
      <c r="P1279" s="245">
        <v>5811213</v>
      </c>
      <c r="Q1279" s="246">
        <v>286853218</v>
      </c>
      <c r="R1279" s="136"/>
      <c r="S1279" s="136"/>
      <c r="T1279" s="136"/>
      <c r="U1279" s="136"/>
      <c r="V1279" s="136"/>
      <c r="W1279" s="136"/>
      <c r="X1279" s="136"/>
      <c r="Y1279" s="136"/>
      <c r="Z1279" s="136"/>
      <c r="AA1279" s="136"/>
      <c r="AB1279" s="136"/>
      <c r="AC1279" s="136"/>
      <c r="AD1279" s="136"/>
      <c r="AE1279" s="136"/>
      <c r="AF1279" s="136"/>
      <c r="AG1279" s="136"/>
      <c r="AH1279" s="136"/>
      <c r="AI1279" s="136"/>
      <c r="AJ1279" s="136"/>
      <c r="AK1279" s="136"/>
      <c r="AL1279" s="136"/>
      <c r="AM1279" s="136"/>
      <c r="AN1279" s="136"/>
      <c r="AO1279" s="136"/>
      <c r="AP1279" s="136"/>
      <c r="AQ1279" s="136"/>
      <c r="AR1279" s="136"/>
      <c r="AS1279" s="136"/>
      <c r="AT1279" s="136"/>
      <c r="AU1279" s="136"/>
      <c r="AV1279" s="136"/>
      <c r="AW1279" s="136"/>
      <c r="AX1279" s="136"/>
      <c r="AY1279" s="136"/>
      <c r="AZ1279" s="136"/>
      <c r="BA1279" s="136"/>
      <c r="BB1279" s="136"/>
      <c r="BC1279" s="136"/>
      <c r="BD1279" s="136"/>
      <c r="BE1279" s="136"/>
      <c r="BF1279" s="136"/>
      <c r="BG1279" s="136"/>
      <c r="BH1279" s="136"/>
      <c r="BI1279" s="136"/>
      <c r="BJ1279" s="136"/>
      <c r="BK1279" s="136"/>
      <c r="BL1279" s="136"/>
      <c r="BM1279" s="136"/>
      <c r="BN1279" s="136"/>
      <c r="BO1279" s="136"/>
      <c r="BP1279" s="136"/>
      <c r="BQ1279" s="136"/>
      <c r="BR1279" s="136"/>
      <c r="BS1279" s="136"/>
      <c r="BT1279" s="136"/>
      <c r="BU1279" s="136"/>
      <c r="BV1279" s="136"/>
      <c r="BW1279" s="136"/>
      <c r="BX1279" s="136"/>
      <c r="BY1279" s="136"/>
      <c r="BZ1279" s="136"/>
      <c r="CA1279" s="136"/>
      <c r="CB1279" s="136"/>
      <c r="CC1279" s="136"/>
      <c r="CD1279" s="136"/>
      <c r="CE1279" s="136"/>
      <c r="CF1279" s="136"/>
      <c r="CG1279" s="136"/>
      <c r="CH1279" s="136"/>
      <c r="CI1279" s="136"/>
      <c r="CJ1279" s="136"/>
      <c r="CK1279" s="136"/>
      <c r="CL1279" s="136"/>
      <c r="CM1279" s="136"/>
      <c r="CN1279" s="136"/>
      <c r="CO1279" s="136"/>
      <c r="CP1279" s="136"/>
      <c r="CQ1279" s="136"/>
      <c r="CR1279" s="136"/>
      <c r="CS1279" s="136"/>
      <c r="CT1279" s="136"/>
      <c r="CU1279" s="136"/>
      <c r="CV1279" s="136"/>
      <c r="CW1279" s="136"/>
      <c r="CX1279" s="136"/>
      <c r="CY1279" s="136"/>
      <c r="CZ1279" s="136"/>
      <c r="DA1279" s="136"/>
      <c r="DB1279" s="136"/>
      <c r="DC1279" s="136"/>
      <c r="DD1279" s="136"/>
      <c r="DE1279" s="136"/>
      <c r="DF1279" s="136"/>
      <c r="DG1279" s="136"/>
      <c r="DH1279" s="136"/>
      <c r="DI1279" s="136"/>
      <c r="DJ1279" s="136"/>
      <c r="DK1279" s="136"/>
      <c r="DL1279" s="136"/>
      <c r="DM1279" s="136"/>
      <c r="DN1279" s="136"/>
      <c r="DO1279" s="136"/>
      <c r="DP1279" s="136"/>
      <c r="DQ1279" s="136"/>
      <c r="DR1279" s="136"/>
      <c r="DS1279" s="136"/>
      <c r="DT1279" s="136"/>
      <c r="DU1279" s="136"/>
      <c r="DV1279" s="136"/>
      <c r="DW1279" s="136"/>
      <c r="DX1279" s="136"/>
      <c r="DY1279" s="136"/>
      <c r="DZ1279" s="136"/>
      <c r="EA1279" s="136"/>
      <c r="EB1279" s="136"/>
      <c r="EC1279" s="136"/>
      <c r="ED1279" s="136"/>
      <c r="EE1279" s="136"/>
      <c r="EF1279" s="136"/>
      <c r="EG1279" s="136"/>
      <c r="EH1279" s="136"/>
      <c r="EI1279" s="136"/>
      <c r="EJ1279" s="136"/>
      <c r="EK1279" s="136"/>
      <c r="EL1279" s="136"/>
      <c r="EM1279" s="136"/>
      <c r="EN1279" s="136"/>
      <c r="EO1279" s="136"/>
      <c r="EP1279" s="136"/>
      <c r="EQ1279" s="136"/>
      <c r="ER1279" s="136"/>
      <c r="ES1279" s="136"/>
      <c r="ET1279" s="136"/>
      <c r="EU1279" s="136"/>
      <c r="EV1279" s="136"/>
      <c r="EW1279" s="136"/>
      <c r="EX1279" s="136"/>
      <c r="EY1279" s="136"/>
      <c r="EZ1279" s="136"/>
      <c r="FA1279" s="136"/>
      <c r="FB1279" s="136"/>
      <c r="FC1279" s="136"/>
      <c r="FD1279" s="136"/>
      <c r="FE1279" s="136"/>
      <c r="FF1279" s="136"/>
      <c r="FG1279" s="136"/>
      <c r="FH1279" s="136"/>
      <c r="FI1279" s="136"/>
      <c r="FJ1279" s="136"/>
      <c r="FK1279" s="136"/>
      <c r="FL1279" s="136"/>
      <c r="FM1279" s="136"/>
      <c r="FN1279" s="136"/>
      <c r="FO1279" s="136"/>
      <c r="FP1279" s="136"/>
      <c r="FQ1279" s="136"/>
      <c r="FR1279" s="136"/>
      <c r="FS1279" s="136"/>
      <c r="FT1279" s="136"/>
      <c r="FU1279" s="136"/>
      <c r="FV1279" s="136"/>
      <c r="FW1279" s="136"/>
      <c r="FX1279" s="136"/>
      <c r="FY1279" s="136"/>
      <c r="FZ1279" s="136"/>
      <c r="GA1279" s="136"/>
      <c r="GB1279" s="136"/>
      <c r="GC1279" s="136"/>
      <c r="GD1279" s="136"/>
      <c r="GE1279" s="136"/>
      <c r="GF1279" s="136"/>
      <c r="GG1279" s="136"/>
      <c r="GH1279" s="136"/>
      <c r="GI1279" s="136"/>
      <c r="GJ1279" s="136"/>
      <c r="GK1279" s="136"/>
      <c r="GL1279" s="136"/>
      <c r="GM1279" s="136"/>
      <c r="GN1279" s="136"/>
      <c r="GO1279" s="136"/>
      <c r="GP1279" s="136"/>
      <c r="GQ1279" s="136"/>
      <c r="GR1279" s="136"/>
      <c r="GS1279" s="136"/>
      <c r="GT1279" s="136"/>
      <c r="GU1279" s="136"/>
      <c r="GV1279" s="136"/>
      <c r="GW1279" s="136"/>
      <c r="GX1279" s="136"/>
      <c r="GY1279" s="136"/>
      <c r="GZ1279" s="136"/>
      <c r="HA1279" s="136"/>
      <c r="HB1279" s="136"/>
      <c r="HC1279" s="136"/>
      <c r="HD1279" s="136"/>
      <c r="HE1279" s="136"/>
      <c r="HF1279" s="136"/>
      <c r="HG1279" s="136"/>
      <c r="HH1279" s="136"/>
      <c r="HI1279" s="136"/>
      <c r="HJ1279" s="136"/>
      <c r="HK1279" s="136"/>
      <c r="HL1279" s="136"/>
      <c r="HM1279" s="136"/>
      <c r="HN1279" s="136"/>
      <c r="HO1279" s="136"/>
      <c r="HP1279" s="136"/>
      <c r="HQ1279" s="136"/>
      <c r="HR1279" s="136"/>
      <c r="HS1279" s="136"/>
      <c r="HT1279" s="136"/>
      <c r="HU1279" s="136"/>
      <c r="HV1279" s="136"/>
      <c r="HW1279" s="136"/>
      <c r="HX1279" s="136"/>
      <c r="HY1279" s="136"/>
      <c r="HZ1279" s="136"/>
      <c r="IA1279" s="136"/>
      <c r="IB1279" s="136"/>
      <c r="IC1279" s="136"/>
      <c r="ID1279" s="136"/>
      <c r="IE1279" s="136"/>
      <c r="IF1279" s="136"/>
      <c r="IG1279" s="136"/>
    </row>
    <row r="1280" spans="1:241" ht="15" customHeight="1" x14ac:dyDescent="0.25">
      <c r="A1280" s="219" t="s">
        <v>1067</v>
      </c>
      <c r="B1280" s="208">
        <v>5804011.9545454541</v>
      </c>
      <c r="C1280" s="208">
        <v>2718584.5909090908</v>
      </c>
      <c r="D1280" s="208">
        <v>735029.36363636365</v>
      </c>
      <c r="E1280" s="208">
        <v>1205908.6818181819</v>
      </c>
      <c r="F1280" s="208">
        <v>2065253.5909090908</v>
      </c>
      <c r="G1280" s="208">
        <v>303643.81818181818</v>
      </c>
      <c r="H1280" s="208">
        <v>12832432</v>
      </c>
      <c r="I1280" s="136"/>
      <c r="J1280" s="219" t="s">
        <v>1069</v>
      </c>
      <c r="K1280" s="208">
        <v>5692496.4090909092</v>
      </c>
      <c r="L1280" s="208">
        <v>3110188.9545454546</v>
      </c>
      <c r="M1280" s="208">
        <v>884468.09090909094</v>
      </c>
      <c r="N1280" s="208">
        <v>1032525.2727272727</v>
      </c>
      <c r="O1280" s="208">
        <v>2054957.8636363635</v>
      </c>
      <c r="P1280" s="208">
        <v>264146.04545454547</v>
      </c>
      <c r="Q1280" s="208">
        <v>13038782.636363637</v>
      </c>
      <c r="R1280" s="136"/>
      <c r="S1280" s="136"/>
      <c r="T1280" s="136"/>
      <c r="U1280" s="136"/>
      <c r="V1280" s="136"/>
      <c r="W1280" s="136"/>
      <c r="X1280" s="136"/>
      <c r="Y1280" s="136"/>
      <c r="Z1280" s="136"/>
      <c r="AA1280" s="136"/>
      <c r="AB1280" s="136"/>
      <c r="AC1280" s="136"/>
      <c r="AD1280" s="136"/>
      <c r="AE1280" s="136"/>
      <c r="AF1280" s="136"/>
      <c r="AG1280" s="136"/>
      <c r="AH1280" s="136"/>
      <c r="AI1280" s="136"/>
      <c r="AJ1280" s="136"/>
      <c r="AK1280" s="136"/>
      <c r="AL1280" s="136"/>
      <c r="AM1280" s="136"/>
      <c r="AN1280" s="136"/>
      <c r="AO1280" s="136"/>
      <c r="AP1280" s="136"/>
      <c r="AQ1280" s="136"/>
      <c r="AR1280" s="136"/>
      <c r="AS1280" s="136"/>
      <c r="AT1280" s="136"/>
      <c r="AU1280" s="136"/>
      <c r="AV1280" s="136"/>
      <c r="AW1280" s="136"/>
      <c r="AX1280" s="136"/>
      <c r="AY1280" s="136"/>
      <c r="AZ1280" s="136"/>
      <c r="BA1280" s="136"/>
      <c r="BB1280" s="136"/>
      <c r="BC1280" s="136"/>
      <c r="BD1280" s="136"/>
      <c r="BE1280" s="136"/>
      <c r="BF1280" s="136"/>
      <c r="BG1280" s="136"/>
      <c r="BH1280" s="136"/>
      <c r="BI1280" s="136"/>
      <c r="BJ1280" s="136"/>
      <c r="BK1280" s="136"/>
      <c r="BL1280" s="136"/>
      <c r="BM1280" s="136"/>
      <c r="BN1280" s="136"/>
      <c r="BO1280" s="136"/>
      <c r="BP1280" s="136"/>
      <c r="BQ1280" s="136"/>
      <c r="BR1280" s="136"/>
      <c r="BS1280" s="136"/>
      <c r="BT1280" s="136"/>
      <c r="BU1280" s="136"/>
      <c r="BV1280" s="136"/>
      <c r="BW1280" s="136"/>
      <c r="BX1280" s="136"/>
      <c r="BY1280" s="136"/>
      <c r="BZ1280" s="136"/>
      <c r="CA1280" s="136"/>
      <c r="CB1280" s="136"/>
      <c r="CC1280" s="136"/>
      <c r="CD1280" s="136"/>
      <c r="CE1280" s="136"/>
      <c r="CF1280" s="136"/>
      <c r="CG1280" s="136"/>
      <c r="CH1280" s="136"/>
      <c r="CI1280" s="136"/>
      <c r="CJ1280" s="136"/>
      <c r="CK1280" s="136"/>
      <c r="CL1280" s="136"/>
      <c r="CM1280" s="136"/>
      <c r="CN1280" s="136"/>
      <c r="CO1280" s="136"/>
      <c r="CP1280" s="136"/>
      <c r="CQ1280" s="136"/>
      <c r="CR1280" s="136"/>
      <c r="CS1280" s="136"/>
      <c r="CT1280" s="136"/>
      <c r="CU1280" s="136"/>
      <c r="CV1280" s="136"/>
      <c r="CW1280" s="136"/>
      <c r="CX1280" s="136"/>
      <c r="CY1280" s="136"/>
      <c r="CZ1280" s="136"/>
      <c r="DA1280" s="136"/>
      <c r="DB1280" s="136"/>
      <c r="DC1280" s="136"/>
      <c r="DD1280" s="136"/>
      <c r="DE1280" s="136"/>
      <c r="DF1280" s="136"/>
      <c r="DG1280" s="136"/>
      <c r="DH1280" s="136"/>
      <c r="DI1280" s="136"/>
      <c r="DJ1280" s="136"/>
      <c r="DK1280" s="136"/>
      <c r="DL1280" s="136"/>
      <c r="DM1280" s="136"/>
      <c r="DN1280" s="136"/>
      <c r="DO1280" s="136"/>
      <c r="DP1280" s="136"/>
      <c r="DQ1280" s="136"/>
      <c r="DR1280" s="136"/>
      <c r="DS1280" s="136"/>
      <c r="DT1280" s="136"/>
      <c r="DU1280" s="136"/>
      <c r="DV1280" s="136"/>
      <c r="DW1280" s="136"/>
      <c r="DX1280" s="136"/>
      <c r="DY1280" s="136"/>
      <c r="DZ1280" s="136"/>
      <c r="EA1280" s="136"/>
      <c r="EB1280" s="136"/>
      <c r="EC1280" s="136"/>
      <c r="ED1280" s="136"/>
      <c r="EE1280" s="136"/>
      <c r="EF1280" s="136"/>
      <c r="EG1280" s="136"/>
      <c r="EH1280" s="136"/>
      <c r="EI1280" s="136"/>
      <c r="EJ1280" s="136"/>
      <c r="EK1280" s="136"/>
      <c r="EL1280" s="136"/>
      <c r="EM1280" s="136"/>
      <c r="EN1280" s="136"/>
      <c r="EO1280" s="136"/>
      <c r="EP1280" s="136"/>
      <c r="EQ1280" s="136"/>
      <c r="ER1280" s="136"/>
      <c r="ES1280" s="136"/>
      <c r="ET1280" s="136"/>
      <c r="EU1280" s="136"/>
      <c r="EV1280" s="136"/>
      <c r="EW1280" s="136"/>
      <c r="EX1280" s="136"/>
      <c r="EY1280" s="136"/>
      <c r="EZ1280" s="136"/>
      <c r="FA1280" s="136"/>
      <c r="FB1280" s="136"/>
      <c r="FC1280" s="136"/>
      <c r="FD1280" s="136"/>
      <c r="FE1280" s="136"/>
      <c r="FF1280" s="136"/>
      <c r="FG1280" s="136"/>
      <c r="FH1280" s="136"/>
      <c r="FI1280" s="136"/>
      <c r="FJ1280" s="136"/>
      <c r="FK1280" s="136"/>
      <c r="FL1280" s="136"/>
      <c r="FM1280" s="136"/>
      <c r="FN1280" s="136"/>
      <c r="FO1280" s="136"/>
      <c r="FP1280" s="136"/>
      <c r="FQ1280" s="136"/>
      <c r="FR1280" s="136"/>
      <c r="FS1280" s="136"/>
      <c r="FT1280" s="136"/>
      <c r="FU1280" s="136"/>
      <c r="FV1280" s="136"/>
      <c r="FW1280" s="136"/>
      <c r="FX1280" s="136"/>
      <c r="FY1280" s="136"/>
      <c r="FZ1280" s="136"/>
      <c r="GA1280" s="136"/>
      <c r="GB1280" s="136"/>
      <c r="GC1280" s="136"/>
      <c r="GD1280" s="136"/>
      <c r="GE1280" s="136"/>
      <c r="GF1280" s="136"/>
      <c r="GG1280" s="136"/>
      <c r="GH1280" s="136"/>
      <c r="GI1280" s="136"/>
      <c r="GJ1280" s="136"/>
      <c r="GK1280" s="136"/>
      <c r="GL1280" s="136"/>
      <c r="GM1280" s="136"/>
      <c r="GN1280" s="136"/>
      <c r="GO1280" s="136"/>
      <c r="GP1280" s="136"/>
      <c r="GQ1280" s="136"/>
      <c r="GR1280" s="136"/>
      <c r="GS1280" s="136"/>
      <c r="GT1280" s="136"/>
      <c r="GU1280" s="136"/>
      <c r="GV1280" s="136"/>
      <c r="GW1280" s="136"/>
      <c r="GX1280" s="136"/>
      <c r="GY1280" s="136"/>
      <c r="GZ1280" s="136"/>
      <c r="HA1280" s="136"/>
      <c r="HB1280" s="136"/>
      <c r="HC1280" s="136"/>
      <c r="HD1280" s="136"/>
      <c r="HE1280" s="136"/>
      <c r="HF1280" s="136"/>
      <c r="HG1280" s="136"/>
      <c r="HH1280" s="136"/>
      <c r="HI1280" s="136"/>
      <c r="HJ1280" s="136"/>
      <c r="HK1280" s="136"/>
      <c r="HL1280" s="136"/>
      <c r="HM1280" s="136"/>
      <c r="HN1280" s="136"/>
      <c r="HO1280" s="136"/>
      <c r="HP1280" s="136"/>
      <c r="HQ1280" s="136"/>
      <c r="HR1280" s="136"/>
      <c r="HS1280" s="136"/>
      <c r="HT1280" s="136"/>
      <c r="HU1280" s="136"/>
      <c r="HV1280" s="136"/>
      <c r="HW1280" s="136"/>
      <c r="HX1280" s="136"/>
      <c r="HY1280" s="136"/>
      <c r="HZ1280" s="136"/>
      <c r="IA1280" s="136"/>
      <c r="IB1280" s="136"/>
      <c r="IC1280" s="136"/>
      <c r="ID1280" s="136"/>
      <c r="IE1280" s="136"/>
      <c r="IF1280" s="136"/>
      <c r="IG1280" s="136"/>
    </row>
    <row r="1281" spans="1:241" ht="15" customHeight="1" x14ac:dyDescent="0.25">
      <c r="A1281" s="135"/>
      <c r="B1281" s="135"/>
      <c r="C1281" s="135"/>
      <c r="D1281" s="135"/>
      <c r="E1281" s="135"/>
      <c r="F1281" s="135"/>
      <c r="G1281" s="135"/>
      <c r="H1281" s="135"/>
      <c r="I1281" s="136"/>
      <c r="J1281" s="136"/>
      <c r="K1281" s="136"/>
      <c r="L1281" s="136"/>
      <c r="M1281" s="136"/>
      <c r="N1281" s="136"/>
      <c r="O1281" s="136"/>
      <c r="P1281" s="136"/>
      <c r="Q1281" s="136"/>
      <c r="R1281" s="136"/>
      <c r="S1281" s="136"/>
      <c r="T1281" s="136"/>
      <c r="U1281" s="136"/>
      <c r="V1281" s="136"/>
      <c r="W1281" s="136"/>
      <c r="X1281" s="136"/>
      <c r="Y1281" s="136"/>
      <c r="Z1281" s="136"/>
      <c r="AA1281" s="136"/>
      <c r="AB1281" s="136"/>
      <c r="AC1281" s="136"/>
      <c r="AD1281" s="136"/>
      <c r="AE1281" s="136"/>
      <c r="AF1281" s="136"/>
      <c r="AG1281" s="136"/>
      <c r="AH1281" s="136"/>
      <c r="AI1281" s="136"/>
      <c r="AJ1281" s="136"/>
      <c r="AK1281" s="136"/>
      <c r="AL1281" s="136"/>
      <c r="AM1281" s="136"/>
      <c r="AN1281" s="136"/>
      <c r="AO1281" s="136"/>
      <c r="AP1281" s="136"/>
      <c r="AQ1281" s="136"/>
      <c r="AR1281" s="136"/>
      <c r="AS1281" s="136"/>
      <c r="AT1281" s="136"/>
      <c r="AU1281" s="136"/>
      <c r="AV1281" s="136"/>
      <c r="AW1281" s="136"/>
      <c r="AX1281" s="136"/>
      <c r="AY1281" s="136"/>
      <c r="AZ1281" s="136"/>
      <c r="BA1281" s="136"/>
      <c r="BB1281" s="136"/>
      <c r="BC1281" s="136"/>
      <c r="BD1281" s="136"/>
      <c r="BE1281" s="136"/>
      <c r="BF1281" s="136"/>
      <c r="BG1281" s="136"/>
      <c r="BH1281" s="136"/>
      <c r="BI1281" s="136"/>
      <c r="BJ1281" s="136"/>
      <c r="BK1281" s="136"/>
      <c r="BL1281" s="136"/>
      <c r="BM1281" s="136"/>
      <c r="BN1281" s="136"/>
      <c r="BO1281" s="136"/>
      <c r="BP1281" s="136"/>
      <c r="BQ1281" s="136"/>
      <c r="BR1281" s="136"/>
      <c r="BS1281" s="136"/>
      <c r="BT1281" s="136"/>
      <c r="BU1281" s="136"/>
      <c r="BV1281" s="136"/>
      <c r="BW1281" s="136"/>
      <c r="BX1281" s="136"/>
      <c r="BY1281" s="136"/>
      <c r="BZ1281" s="136"/>
      <c r="CA1281" s="136"/>
      <c r="CB1281" s="136"/>
      <c r="CC1281" s="136"/>
      <c r="CD1281" s="136"/>
      <c r="CE1281" s="136"/>
      <c r="CF1281" s="136"/>
      <c r="CG1281" s="136"/>
      <c r="CH1281" s="136"/>
      <c r="CI1281" s="136"/>
      <c r="CJ1281" s="136"/>
      <c r="CK1281" s="136"/>
      <c r="CL1281" s="136"/>
      <c r="CM1281" s="136"/>
      <c r="CN1281" s="136"/>
      <c r="CO1281" s="136"/>
      <c r="CP1281" s="136"/>
      <c r="CQ1281" s="136"/>
      <c r="CR1281" s="136"/>
      <c r="CS1281" s="136"/>
      <c r="CT1281" s="136"/>
      <c r="CU1281" s="136"/>
      <c r="CV1281" s="136"/>
      <c r="CW1281" s="136"/>
      <c r="CX1281" s="136"/>
      <c r="CY1281" s="136"/>
      <c r="CZ1281" s="136"/>
      <c r="DA1281" s="136"/>
      <c r="DB1281" s="136"/>
      <c r="DC1281" s="136"/>
      <c r="DD1281" s="136"/>
      <c r="DE1281" s="136"/>
      <c r="DF1281" s="136"/>
      <c r="DG1281" s="136"/>
      <c r="DH1281" s="136"/>
      <c r="DI1281" s="136"/>
      <c r="DJ1281" s="136"/>
      <c r="DK1281" s="136"/>
      <c r="DL1281" s="136"/>
      <c r="DM1281" s="136"/>
      <c r="DN1281" s="136"/>
      <c r="DO1281" s="136"/>
      <c r="DP1281" s="136"/>
      <c r="DQ1281" s="136"/>
      <c r="DR1281" s="136"/>
      <c r="DS1281" s="136"/>
      <c r="DT1281" s="136"/>
      <c r="DU1281" s="136"/>
      <c r="DV1281" s="136"/>
      <c r="DW1281" s="136"/>
      <c r="DX1281" s="136"/>
      <c r="DY1281" s="136"/>
      <c r="DZ1281" s="136"/>
      <c r="EA1281" s="136"/>
      <c r="EB1281" s="136"/>
      <c r="EC1281" s="136"/>
      <c r="ED1281" s="136"/>
      <c r="EE1281" s="136"/>
      <c r="EF1281" s="136"/>
      <c r="EG1281" s="136"/>
      <c r="EH1281" s="136"/>
      <c r="EI1281" s="136"/>
      <c r="EJ1281" s="136"/>
      <c r="EK1281" s="136"/>
      <c r="EL1281" s="136"/>
      <c r="EM1281" s="136"/>
      <c r="EN1281" s="136"/>
      <c r="EO1281" s="136"/>
      <c r="EP1281" s="136"/>
      <c r="EQ1281" s="136"/>
      <c r="ER1281" s="136"/>
      <c r="ES1281" s="136"/>
      <c r="ET1281" s="136"/>
      <c r="EU1281" s="136"/>
      <c r="EV1281" s="136"/>
      <c r="EW1281" s="136"/>
      <c r="EX1281" s="136"/>
      <c r="EY1281" s="136"/>
      <c r="EZ1281" s="136"/>
      <c r="FA1281" s="136"/>
      <c r="FB1281" s="136"/>
      <c r="FC1281" s="136"/>
      <c r="FD1281" s="136"/>
      <c r="FE1281" s="136"/>
      <c r="FF1281" s="136"/>
      <c r="FG1281" s="136"/>
      <c r="FH1281" s="136"/>
      <c r="FI1281" s="136"/>
      <c r="FJ1281" s="136"/>
      <c r="FK1281" s="136"/>
      <c r="FL1281" s="136"/>
      <c r="FM1281" s="136"/>
      <c r="FN1281" s="136"/>
      <c r="FO1281" s="136"/>
      <c r="FP1281" s="136"/>
      <c r="FQ1281" s="136"/>
      <c r="FR1281" s="136"/>
      <c r="FS1281" s="136"/>
      <c r="FT1281" s="136"/>
      <c r="FU1281" s="136"/>
      <c r="FV1281" s="136"/>
      <c r="FW1281" s="136"/>
      <c r="FX1281" s="136"/>
      <c r="FY1281" s="136"/>
      <c r="FZ1281" s="136"/>
      <c r="GA1281" s="136"/>
      <c r="GB1281" s="136"/>
      <c r="GC1281" s="136"/>
      <c r="GD1281" s="136"/>
      <c r="GE1281" s="136"/>
      <c r="GF1281" s="136"/>
      <c r="GG1281" s="136"/>
      <c r="GH1281" s="136"/>
      <c r="GI1281" s="136"/>
      <c r="GJ1281" s="136"/>
      <c r="GK1281" s="136"/>
      <c r="GL1281" s="136"/>
      <c r="GM1281" s="136"/>
      <c r="GN1281" s="136"/>
      <c r="GO1281" s="136"/>
      <c r="GP1281" s="136"/>
      <c r="GQ1281" s="136"/>
      <c r="GR1281" s="136"/>
      <c r="GS1281" s="136"/>
      <c r="GT1281" s="136"/>
      <c r="GU1281" s="136"/>
      <c r="GV1281" s="136"/>
      <c r="GW1281" s="136"/>
      <c r="GX1281" s="136"/>
      <c r="GY1281" s="136"/>
      <c r="GZ1281" s="136"/>
      <c r="HA1281" s="136"/>
      <c r="HB1281" s="136"/>
      <c r="HC1281" s="136"/>
      <c r="HD1281" s="136"/>
      <c r="HE1281" s="136"/>
      <c r="HF1281" s="136"/>
      <c r="HG1281" s="136"/>
      <c r="HH1281" s="136"/>
      <c r="HI1281" s="136"/>
      <c r="HJ1281" s="136"/>
      <c r="HK1281" s="136"/>
      <c r="HL1281" s="136"/>
      <c r="HM1281" s="136"/>
      <c r="HN1281" s="136"/>
      <c r="HO1281" s="136"/>
      <c r="HP1281" s="136"/>
      <c r="HQ1281" s="136"/>
      <c r="HR1281" s="136"/>
      <c r="HS1281" s="136"/>
      <c r="HT1281" s="136"/>
      <c r="HU1281" s="136"/>
      <c r="HV1281" s="136"/>
      <c r="HW1281" s="136"/>
      <c r="HX1281" s="136"/>
      <c r="HY1281" s="136"/>
      <c r="HZ1281" s="136"/>
      <c r="IA1281" s="136"/>
      <c r="IB1281" s="136"/>
      <c r="IC1281" s="136"/>
      <c r="ID1281" s="136"/>
      <c r="IE1281" s="136"/>
      <c r="IF1281" s="136"/>
      <c r="IG1281" s="136"/>
    </row>
    <row r="1282" spans="1:241" ht="38.1" customHeight="1" x14ac:dyDescent="0.25">
      <c r="A1282" s="461" t="s">
        <v>1162</v>
      </c>
      <c r="B1282" s="461"/>
      <c r="C1282" s="461"/>
      <c r="D1282" s="461"/>
      <c r="E1282" s="461"/>
      <c r="F1282" s="461"/>
      <c r="G1282" s="461"/>
      <c r="H1282" s="461"/>
      <c r="I1282" s="461"/>
      <c r="J1282" s="461"/>
      <c r="K1282" s="461"/>
      <c r="L1282" s="461"/>
      <c r="M1282" s="461"/>
      <c r="N1282" s="461"/>
      <c r="O1282" s="461"/>
      <c r="P1282" s="461"/>
      <c r="Q1282" s="461"/>
      <c r="R1282" s="136"/>
      <c r="S1282" s="136"/>
      <c r="T1282" s="136"/>
      <c r="U1282" s="136"/>
      <c r="V1282" s="136"/>
      <c r="W1282" s="136"/>
      <c r="X1282" s="136"/>
      <c r="Y1282" s="136"/>
      <c r="Z1282" s="136"/>
      <c r="AA1282" s="136"/>
      <c r="AB1282" s="136"/>
      <c r="AC1282" s="136"/>
      <c r="AD1282" s="136"/>
      <c r="AE1282" s="136"/>
      <c r="AF1282" s="136"/>
      <c r="AG1282" s="136"/>
      <c r="AH1282" s="136"/>
      <c r="AI1282" s="136"/>
      <c r="AJ1282" s="136"/>
      <c r="AK1282" s="136"/>
      <c r="AL1282" s="136"/>
      <c r="AM1282" s="136"/>
      <c r="AN1282" s="136"/>
      <c r="AO1282" s="136"/>
      <c r="AP1282" s="136"/>
      <c r="AQ1282" s="136"/>
      <c r="AR1282" s="136"/>
      <c r="AS1282" s="136"/>
      <c r="AT1282" s="136"/>
      <c r="AU1282" s="136"/>
      <c r="AV1282" s="136"/>
      <c r="AW1282" s="136"/>
      <c r="AX1282" s="136"/>
      <c r="AY1282" s="136"/>
      <c r="AZ1282" s="136"/>
      <c r="BA1282" s="136"/>
      <c r="BB1282" s="136"/>
      <c r="BC1282" s="136"/>
      <c r="BD1282" s="136"/>
      <c r="BE1282" s="136"/>
      <c r="BF1282" s="136"/>
      <c r="BG1282" s="136"/>
      <c r="BH1282" s="136"/>
      <c r="BI1282" s="136"/>
      <c r="BJ1282" s="136"/>
      <c r="BK1282" s="136"/>
      <c r="BL1282" s="136"/>
      <c r="BM1282" s="136"/>
      <c r="BN1282" s="136"/>
      <c r="BO1282" s="136"/>
      <c r="BP1282" s="136"/>
      <c r="BQ1282" s="136"/>
      <c r="BR1282" s="136"/>
      <c r="BS1282" s="136"/>
      <c r="BT1282" s="136"/>
      <c r="BU1282" s="136"/>
      <c r="BV1282" s="136"/>
      <c r="BW1282" s="136"/>
      <c r="BX1282" s="136"/>
      <c r="BY1282" s="136"/>
      <c r="BZ1282" s="136"/>
      <c r="CA1282" s="136"/>
      <c r="CB1282" s="136"/>
      <c r="CC1282" s="136"/>
      <c r="CD1282" s="136"/>
      <c r="CE1282" s="136"/>
      <c r="CF1282" s="136"/>
      <c r="CG1282" s="136"/>
      <c r="CH1282" s="136"/>
      <c r="CI1282" s="136"/>
      <c r="CJ1282" s="136"/>
      <c r="CK1282" s="136"/>
      <c r="CL1282" s="136"/>
      <c r="CM1282" s="136"/>
      <c r="CN1282" s="136"/>
      <c r="CO1282" s="136"/>
      <c r="CP1282" s="136"/>
      <c r="CQ1282" s="136"/>
      <c r="CR1282" s="136"/>
      <c r="CS1282" s="136"/>
      <c r="CT1282" s="136"/>
      <c r="CU1282" s="136"/>
      <c r="CV1282" s="136"/>
      <c r="CW1282" s="136"/>
      <c r="CX1282" s="136"/>
      <c r="CY1282" s="136"/>
      <c r="CZ1282" s="136"/>
      <c r="DA1282" s="136"/>
      <c r="DB1282" s="136"/>
      <c r="DC1282" s="136"/>
      <c r="DD1282" s="136"/>
      <c r="DE1282" s="136"/>
      <c r="DF1282" s="136"/>
      <c r="DG1282" s="136"/>
      <c r="DH1282" s="136"/>
      <c r="DI1282" s="136"/>
      <c r="DJ1282" s="136"/>
      <c r="DK1282" s="136"/>
      <c r="DL1282" s="136"/>
      <c r="DM1282" s="136"/>
      <c r="DN1282" s="136"/>
      <c r="DO1282" s="136"/>
      <c r="DP1282" s="136"/>
      <c r="DQ1282" s="136"/>
      <c r="DR1282" s="136"/>
      <c r="DS1282" s="136"/>
      <c r="DT1282" s="136"/>
      <c r="DU1282" s="136"/>
      <c r="DV1282" s="136"/>
      <c r="DW1282" s="136"/>
      <c r="DX1282" s="136"/>
      <c r="DY1282" s="136"/>
      <c r="DZ1282" s="136"/>
      <c r="EA1282" s="136"/>
      <c r="EB1282" s="136"/>
      <c r="EC1282" s="136"/>
      <c r="ED1282" s="136"/>
      <c r="EE1282" s="136"/>
      <c r="EF1282" s="136"/>
      <c r="EG1282" s="136"/>
      <c r="EH1282" s="136"/>
      <c r="EI1282" s="136"/>
      <c r="EJ1282" s="136"/>
      <c r="EK1282" s="136"/>
      <c r="EL1282" s="136"/>
      <c r="EM1282" s="136"/>
      <c r="EN1282" s="136"/>
      <c r="EO1282" s="136"/>
      <c r="EP1282" s="136"/>
      <c r="EQ1282" s="136"/>
      <c r="ER1282" s="136"/>
      <c r="ES1282" s="136"/>
      <c r="ET1282" s="136"/>
      <c r="EU1282" s="136"/>
      <c r="EV1282" s="136"/>
      <c r="EW1282" s="136"/>
      <c r="EX1282" s="136"/>
      <c r="EY1282" s="136"/>
      <c r="EZ1282" s="136"/>
      <c r="FA1282" s="136"/>
      <c r="FB1282" s="136"/>
      <c r="FC1282" s="136"/>
      <c r="FD1282" s="136"/>
      <c r="FE1282" s="136"/>
      <c r="FF1282" s="136"/>
      <c r="FG1282" s="136"/>
      <c r="FH1282" s="136"/>
      <c r="FI1282" s="136"/>
      <c r="FJ1282" s="136"/>
      <c r="FK1282" s="136"/>
      <c r="FL1282" s="136"/>
      <c r="FM1282" s="136"/>
      <c r="FN1282" s="136"/>
      <c r="FO1282" s="136"/>
      <c r="FP1282" s="136"/>
      <c r="FQ1282" s="136"/>
      <c r="FR1282" s="136"/>
      <c r="FS1282" s="136"/>
      <c r="FT1282" s="136"/>
      <c r="FU1282" s="136"/>
      <c r="FV1282" s="136"/>
      <c r="FW1282" s="136"/>
      <c r="FX1282" s="136"/>
      <c r="FY1282" s="136"/>
      <c r="FZ1282" s="136"/>
      <c r="GA1282" s="136"/>
      <c r="GB1282" s="136"/>
      <c r="GC1282" s="136"/>
      <c r="GD1282" s="136"/>
      <c r="GE1282" s="136"/>
      <c r="GF1282" s="136"/>
      <c r="GG1282" s="136"/>
      <c r="GH1282" s="136"/>
      <c r="GI1282" s="136"/>
      <c r="GJ1282" s="136"/>
      <c r="GK1282" s="136"/>
      <c r="GL1282" s="136"/>
      <c r="GM1282" s="136"/>
      <c r="GN1282" s="136"/>
      <c r="GO1282" s="136"/>
      <c r="GP1282" s="136"/>
      <c r="GQ1282" s="136"/>
      <c r="GR1282" s="136"/>
      <c r="GS1282" s="136"/>
      <c r="GT1282" s="136"/>
      <c r="GU1282" s="136"/>
      <c r="GV1282" s="136"/>
      <c r="GW1282" s="136"/>
      <c r="GX1282" s="136"/>
      <c r="GY1282" s="136"/>
      <c r="GZ1282" s="136"/>
      <c r="HA1282" s="136"/>
      <c r="HB1282" s="136"/>
      <c r="HC1282" s="136"/>
      <c r="HD1282" s="136"/>
      <c r="HE1282" s="136"/>
      <c r="HF1282" s="136"/>
      <c r="HG1282" s="136"/>
      <c r="HH1282" s="136"/>
      <c r="HI1282" s="136"/>
      <c r="HJ1282" s="136"/>
      <c r="HK1282" s="136"/>
      <c r="HL1282" s="136"/>
      <c r="HM1282" s="136"/>
      <c r="HN1282" s="136"/>
      <c r="HO1282" s="136"/>
      <c r="HP1282" s="136"/>
      <c r="HQ1282" s="136"/>
      <c r="HR1282" s="136"/>
      <c r="HS1282" s="136"/>
      <c r="HT1282" s="136"/>
      <c r="HU1282" s="136"/>
      <c r="HV1282" s="136"/>
      <c r="HW1282" s="136"/>
      <c r="HX1282" s="136"/>
      <c r="HY1282" s="136"/>
      <c r="HZ1282" s="136"/>
      <c r="IA1282" s="136"/>
      <c r="IB1282" s="136"/>
      <c r="IC1282" s="136"/>
      <c r="ID1282" s="136"/>
      <c r="IE1282" s="136"/>
      <c r="IF1282" s="136"/>
      <c r="IG1282" s="136"/>
    </row>
    <row r="1283" spans="1:241" ht="12" customHeight="1" x14ac:dyDescent="0.25">
      <c r="A1283" s="135"/>
      <c r="B1283" s="135"/>
      <c r="C1283" s="135"/>
      <c r="D1283" s="135"/>
      <c r="E1283" s="135"/>
      <c r="F1283" s="135"/>
      <c r="G1283" s="135"/>
      <c r="H1283" s="135"/>
      <c r="I1283" s="136"/>
      <c r="J1283" s="136"/>
      <c r="K1283" s="136"/>
      <c r="L1283" s="136"/>
      <c r="M1283" s="136"/>
      <c r="N1283" s="136"/>
      <c r="O1283" s="136"/>
      <c r="P1283" s="136"/>
      <c r="Q1283" s="136"/>
      <c r="R1283" s="136"/>
      <c r="S1283" s="136"/>
      <c r="T1283" s="136"/>
      <c r="U1283" s="136"/>
      <c r="V1283" s="136"/>
      <c r="W1283" s="136"/>
      <c r="X1283" s="136"/>
      <c r="Y1283" s="136"/>
      <c r="Z1283" s="136"/>
      <c r="AA1283" s="136"/>
      <c r="AB1283" s="136"/>
      <c r="AC1283" s="136"/>
      <c r="AD1283" s="136"/>
      <c r="AE1283" s="136"/>
      <c r="AF1283" s="136"/>
      <c r="AG1283" s="136"/>
      <c r="AH1283" s="136"/>
      <c r="AI1283" s="136"/>
      <c r="AJ1283" s="136"/>
      <c r="AK1283" s="136"/>
      <c r="AL1283" s="136"/>
      <c r="AM1283" s="136"/>
      <c r="AN1283" s="136"/>
      <c r="AO1283" s="136"/>
      <c r="AP1283" s="136"/>
      <c r="AQ1283" s="136"/>
      <c r="AR1283" s="136"/>
      <c r="AS1283" s="136"/>
      <c r="AT1283" s="136"/>
      <c r="AU1283" s="136"/>
      <c r="AV1283" s="136"/>
      <c r="AW1283" s="136"/>
      <c r="AX1283" s="136"/>
      <c r="AY1283" s="136"/>
      <c r="AZ1283" s="136"/>
      <c r="BA1283" s="136"/>
      <c r="BB1283" s="136"/>
      <c r="BC1283" s="136"/>
      <c r="BD1283" s="136"/>
      <c r="BE1283" s="136"/>
      <c r="BF1283" s="136"/>
      <c r="BG1283" s="136"/>
      <c r="BH1283" s="136"/>
      <c r="BI1283" s="136"/>
      <c r="BJ1283" s="136"/>
      <c r="BK1283" s="136"/>
      <c r="BL1283" s="136"/>
      <c r="BM1283" s="136"/>
      <c r="BN1283" s="136"/>
      <c r="BO1283" s="136"/>
      <c r="BP1283" s="136"/>
      <c r="BQ1283" s="136"/>
      <c r="BR1283" s="136"/>
      <c r="BS1283" s="136"/>
      <c r="BT1283" s="136"/>
      <c r="BU1283" s="136"/>
      <c r="BV1283" s="136"/>
      <c r="BW1283" s="136"/>
      <c r="BX1283" s="136"/>
      <c r="BY1283" s="136"/>
      <c r="BZ1283" s="136"/>
      <c r="CA1283" s="136"/>
      <c r="CB1283" s="136"/>
      <c r="CC1283" s="136"/>
      <c r="CD1283" s="136"/>
      <c r="CE1283" s="136"/>
      <c r="CF1283" s="136"/>
      <c r="CG1283" s="136"/>
      <c r="CH1283" s="136"/>
      <c r="CI1283" s="136"/>
      <c r="CJ1283" s="136"/>
      <c r="CK1283" s="136"/>
      <c r="CL1283" s="136"/>
      <c r="CM1283" s="136"/>
      <c r="CN1283" s="136"/>
      <c r="CO1283" s="136"/>
      <c r="CP1283" s="136"/>
      <c r="CQ1283" s="136"/>
      <c r="CR1283" s="136"/>
      <c r="CS1283" s="136"/>
      <c r="CT1283" s="136"/>
      <c r="CU1283" s="136"/>
      <c r="CV1283" s="136"/>
      <c r="CW1283" s="136"/>
      <c r="CX1283" s="136"/>
      <c r="CY1283" s="136"/>
      <c r="CZ1283" s="136"/>
      <c r="DA1283" s="136"/>
      <c r="DB1283" s="136"/>
      <c r="DC1283" s="136"/>
      <c r="DD1283" s="136"/>
      <c r="DE1283" s="136"/>
      <c r="DF1283" s="136"/>
      <c r="DG1283" s="136"/>
      <c r="DH1283" s="136"/>
      <c r="DI1283" s="136"/>
      <c r="DJ1283" s="136"/>
      <c r="DK1283" s="136"/>
      <c r="DL1283" s="136"/>
      <c r="DM1283" s="136"/>
      <c r="DN1283" s="136"/>
      <c r="DO1283" s="136"/>
      <c r="DP1283" s="136"/>
      <c r="DQ1283" s="136"/>
      <c r="DR1283" s="136"/>
      <c r="DS1283" s="136"/>
      <c r="DT1283" s="136"/>
      <c r="DU1283" s="136"/>
      <c r="DV1283" s="136"/>
      <c r="DW1283" s="136"/>
      <c r="DX1283" s="136"/>
      <c r="DY1283" s="136"/>
      <c r="DZ1283" s="136"/>
      <c r="EA1283" s="136"/>
      <c r="EB1283" s="136"/>
      <c r="EC1283" s="136"/>
      <c r="ED1283" s="136"/>
      <c r="EE1283" s="136"/>
      <c r="EF1283" s="136"/>
      <c r="EG1283" s="136"/>
      <c r="EH1283" s="136"/>
      <c r="EI1283" s="136"/>
      <c r="EJ1283" s="136"/>
      <c r="EK1283" s="136"/>
      <c r="EL1283" s="136"/>
      <c r="EM1283" s="136"/>
      <c r="EN1283" s="136"/>
      <c r="EO1283" s="136"/>
      <c r="EP1283" s="136"/>
      <c r="EQ1283" s="136"/>
      <c r="ER1283" s="136"/>
      <c r="ES1283" s="136"/>
      <c r="ET1283" s="136"/>
      <c r="EU1283" s="136"/>
      <c r="EV1283" s="136"/>
      <c r="EW1283" s="136"/>
      <c r="EX1283" s="136"/>
      <c r="EY1283" s="136"/>
      <c r="EZ1283" s="136"/>
      <c r="FA1283" s="136"/>
      <c r="FB1283" s="136"/>
      <c r="FC1283" s="136"/>
      <c r="FD1283" s="136"/>
      <c r="FE1283" s="136"/>
      <c r="FF1283" s="136"/>
      <c r="FG1283" s="136"/>
      <c r="FH1283" s="136"/>
      <c r="FI1283" s="136"/>
      <c r="FJ1283" s="136"/>
      <c r="FK1283" s="136"/>
      <c r="FL1283" s="136"/>
      <c r="FM1283" s="136"/>
      <c r="FN1283" s="136"/>
      <c r="FO1283" s="136"/>
      <c r="FP1283" s="136"/>
      <c r="FQ1283" s="136"/>
      <c r="FR1283" s="136"/>
      <c r="FS1283" s="136"/>
      <c r="FT1283" s="136"/>
      <c r="FU1283" s="136"/>
      <c r="FV1283" s="136"/>
      <c r="FW1283" s="136"/>
      <c r="FX1283" s="136"/>
      <c r="FY1283" s="136"/>
      <c r="FZ1283" s="136"/>
      <c r="GA1283" s="136"/>
      <c r="GB1283" s="136"/>
      <c r="GC1283" s="136"/>
      <c r="GD1283" s="136"/>
      <c r="GE1283" s="136"/>
      <c r="GF1283" s="136"/>
      <c r="GG1283" s="136"/>
      <c r="GH1283" s="136"/>
      <c r="GI1283" s="136"/>
      <c r="GJ1283" s="136"/>
      <c r="GK1283" s="136"/>
      <c r="GL1283" s="136"/>
      <c r="GM1283" s="136"/>
      <c r="GN1283" s="136"/>
      <c r="GO1283" s="136"/>
      <c r="GP1283" s="136"/>
      <c r="GQ1283" s="136"/>
      <c r="GR1283" s="136"/>
      <c r="GS1283" s="136"/>
      <c r="GT1283" s="136"/>
      <c r="GU1283" s="136"/>
      <c r="GV1283" s="136"/>
      <c r="GW1283" s="136"/>
      <c r="GX1283" s="136"/>
      <c r="GY1283" s="136"/>
      <c r="GZ1283" s="136"/>
      <c r="HA1283" s="136"/>
      <c r="HB1283" s="136"/>
      <c r="HC1283" s="136"/>
      <c r="HD1283" s="136"/>
      <c r="HE1283" s="136"/>
      <c r="HF1283" s="136"/>
      <c r="HG1283" s="136"/>
      <c r="HH1283" s="136"/>
      <c r="HI1283" s="136"/>
      <c r="HJ1283" s="136"/>
      <c r="HK1283" s="136"/>
      <c r="HL1283" s="136"/>
      <c r="HM1283" s="136"/>
      <c r="HN1283" s="136"/>
      <c r="HO1283" s="136"/>
      <c r="HP1283" s="136"/>
      <c r="HQ1283" s="136"/>
      <c r="HR1283" s="136"/>
      <c r="HS1283" s="136"/>
      <c r="HT1283" s="136"/>
      <c r="HU1283" s="136"/>
      <c r="HV1283" s="136"/>
      <c r="HW1283" s="136"/>
      <c r="HX1283" s="136"/>
      <c r="HY1283" s="136"/>
      <c r="HZ1283" s="136"/>
      <c r="IA1283" s="136"/>
      <c r="IB1283" s="136"/>
      <c r="IC1283" s="136"/>
      <c r="ID1283" s="136"/>
      <c r="IE1283" s="136"/>
      <c r="IF1283" s="136"/>
      <c r="IG1283" s="136"/>
    </row>
    <row r="1284" spans="1:241" ht="21" customHeight="1" x14ac:dyDescent="0.3">
      <c r="A1284" s="134">
        <v>2016</v>
      </c>
      <c r="B1284" s="135"/>
      <c r="C1284" s="135"/>
      <c r="D1284" s="135"/>
      <c r="E1284" s="135"/>
      <c r="F1284" s="135"/>
      <c r="G1284" s="135"/>
      <c r="H1284" s="135"/>
      <c r="I1284" s="136"/>
      <c r="J1284" s="136"/>
      <c r="K1284" s="136"/>
      <c r="L1284" s="136"/>
      <c r="M1284" s="136"/>
      <c r="N1284" s="136"/>
      <c r="O1284" s="136"/>
      <c r="P1284" s="136"/>
      <c r="Q1284" s="136"/>
      <c r="R1284" s="136"/>
      <c r="S1284" s="136"/>
      <c r="T1284" s="136"/>
      <c r="U1284" s="136"/>
      <c r="V1284" s="136"/>
      <c r="W1284" s="136"/>
      <c r="X1284" s="136"/>
      <c r="Y1284" s="136"/>
      <c r="Z1284" s="136"/>
      <c r="AA1284" s="136"/>
      <c r="AB1284" s="136"/>
      <c r="AC1284" s="136"/>
      <c r="AD1284" s="136"/>
      <c r="AE1284" s="136"/>
      <c r="AF1284" s="136"/>
      <c r="AG1284" s="136"/>
      <c r="AH1284" s="136"/>
      <c r="AI1284" s="136"/>
      <c r="AJ1284" s="136"/>
      <c r="AK1284" s="136"/>
      <c r="AL1284" s="136"/>
      <c r="AM1284" s="136"/>
      <c r="AN1284" s="136"/>
      <c r="AO1284" s="136"/>
      <c r="AP1284" s="136"/>
      <c r="AQ1284" s="136"/>
      <c r="AR1284" s="136"/>
      <c r="AS1284" s="136"/>
      <c r="AT1284" s="136"/>
      <c r="AU1284" s="136"/>
      <c r="AV1284" s="136"/>
      <c r="AW1284" s="136"/>
      <c r="AX1284" s="136"/>
      <c r="AY1284" s="136"/>
      <c r="AZ1284" s="136"/>
      <c r="BA1284" s="136"/>
      <c r="BB1284" s="136"/>
      <c r="BC1284" s="136"/>
      <c r="BD1284" s="136"/>
      <c r="BE1284" s="136"/>
      <c r="BF1284" s="136"/>
      <c r="BG1284" s="136"/>
      <c r="BH1284" s="136"/>
      <c r="BI1284" s="136"/>
      <c r="BJ1284" s="136"/>
      <c r="BK1284" s="136"/>
      <c r="BL1284" s="136"/>
      <c r="BM1284" s="136"/>
      <c r="BN1284" s="136"/>
      <c r="BO1284" s="136"/>
      <c r="BP1284" s="136"/>
      <c r="BQ1284" s="136"/>
      <c r="BR1284" s="136"/>
      <c r="BS1284" s="136"/>
      <c r="BT1284" s="136"/>
      <c r="BU1284" s="136"/>
      <c r="BV1284" s="136"/>
      <c r="BW1284" s="136"/>
      <c r="BX1284" s="136"/>
      <c r="BY1284" s="136"/>
      <c r="BZ1284" s="136"/>
      <c r="CA1284" s="136"/>
      <c r="CB1284" s="136"/>
      <c r="CC1284" s="136"/>
      <c r="CD1284" s="136"/>
      <c r="CE1284" s="136"/>
      <c r="CF1284" s="136"/>
      <c r="CG1284" s="136"/>
      <c r="CH1284" s="136"/>
      <c r="CI1284" s="136"/>
      <c r="CJ1284" s="136"/>
      <c r="CK1284" s="136"/>
      <c r="CL1284" s="136"/>
      <c r="CM1284" s="136"/>
      <c r="CN1284" s="136"/>
      <c r="CO1284" s="136"/>
      <c r="CP1284" s="136"/>
      <c r="CQ1284" s="136"/>
      <c r="CR1284" s="136"/>
      <c r="CS1284" s="136"/>
      <c r="CT1284" s="136"/>
      <c r="CU1284" s="136"/>
      <c r="CV1284" s="136"/>
      <c r="CW1284" s="136"/>
      <c r="CX1284" s="136"/>
      <c r="CY1284" s="136"/>
      <c r="CZ1284" s="136"/>
      <c r="DA1284" s="136"/>
      <c r="DB1284" s="136"/>
      <c r="DC1284" s="136"/>
      <c r="DD1284" s="136"/>
      <c r="DE1284" s="136"/>
      <c r="DF1284" s="136"/>
      <c r="DG1284" s="136"/>
      <c r="DH1284" s="136"/>
      <c r="DI1284" s="136"/>
      <c r="DJ1284" s="136"/>
      <c r="DK1284" s="136"/>
      <c r="DL1284" s="136"/>
      <c r="DM1284" s="136"/>
      <c r="DN1284" s="136"/>
      <c r="DO1284" s="136"/>
      <c r="DP1284" s="136"/>
      <c r="DQ1284" s="136"/>
      <c r="DR1284" s="136"/>
      <c r="DS1284" s="136"/>
      <c r="DT1284" s="136"/>
      <c r="DU1284" s="136"/>
      <c r="DV1284" s="136"/>
      <c r="DW1284" s="136"/>
      <c r="DX1284" s="136"/>
      <c r="DY1284" s="136"/>
      <c r="DZ1284" s="136"/>
      <c r="EA1284" s="136"/>
      <c r="EB1284" s="136"/>
      <c r="EC1284" s="136"/>
      <c r="ED1284" s="136"/>
      <c r="EE1284" s="136"/>
      <c r="EF1284" s="136"/>
      <c r="EG1284" s="136"/>
      <c r="EH1284" s="136"/>
      <c r="EI1284" s="136"/>
      <c r="EJ1284" s="136"/>
      <c r="EK1284" s="136"/>
      <c r="EL1284" s="136"/>
      <c r="EM1284" s="136"/>
      <c r="EN1284" s="136"/>
      <c r="EO1284" s="136"/>
      <c r="EP1284" s="136"/>
      <c r="EQ1284" s="136"/>
      <c r="ER1284" s="136"/>
      <c r="ES1284" s="136"/>
      <c r="ET1284" s="136"/>
      <c r="EU1284" s="136"/>
      <c r="EV1284" s="136"/>
      <c r="EW1284" s="136"/>
      <c r="EX1284" s="136"/>
      <c r="EY1284" s="136"/>
      <c r="EZ1284" s="136"/>
      <c r="FA1284" s="136"/>
      <c r="FB1284" s="136"/>
      <c r="FC1284" s="136"/>
      <c r="FD1284" s="136"/>
      <c r="FE1284" s="136"/>
      <c r="FF1284" s="136"/>
      <c r="FG1284" s="136"/>
      <c r="FH1284" s="136"/>
      <c r="FI1284" s="136"/>
      <c r="FJ1284" s="136"/>
      <c r="FK1284" s="136"/>
      <c r="FL1284" s="136"/>
      <c r="FM1284" s="136"/>
      <c r="FN1284" s="136"/>
      <c r="FO1284" s="136"/>
      <c r="FP1284" s="136"/>
      <c r="FQ1284" s="136"/>
      <c r="FR1284" s="136"/>
      <c r="FS1284" s="136"/>
      <c r="FT1284" s="136"/>
      <c r="FU1284" s="136"/>
      <c r="FV1284" s="136"/>
      <c r="FW1284" s="136"/>
      <c r="FX1284" s="136"/>
      <c r="FY1284" s="136"/>
      <c r="FZ1284" s="136"/>
      <c r="GA1284" s="136"/>
      <c r="GB1284" s="136"/>
      <c r="GC1284" s="136"/>
      <c r="GD1284" s="136"/>
      <c r="GE1284" s="136"/>
      <c r="GF1284" s="136"/>
      <c r="GG1284" s="136"/>
      <c r="GH1284" s="136"/>
      <c r="GI1284" s="136"/>
      <c r="GJ1284" s="136"/>
      <c r="GK1284" s="136"/>
      <c r="GL1284" s="136"/>
      <c r="GM1284" s="136"/>
      <c r="GN1284" s="136"/>
      <c r="GO1284" s="136"/>
      <c r="GP1284" s="136"/>
      <c r="GQ1284" s="136"/>
      <c r="GR1284" s="136"/>
      <c r="GS1284" s="136"/>
      <c r="GT1284" s="136"/>
      <c r="GU1284" s="136"/>
      <c r="GV1284" s="136"/>
      <c r="GW1284" s="136"/>
      <c r="GX1284" s="136"/>
      <c r="GY1284" s="136"/>
      <c r="GZ1284" s="136"/>
      <c r="HA1284" s="136"/>
      <c r="HB1284" s="136"/>
      <c r="HC1284" s="136"/>
      <c r="HD1284" s="136"/>
      <c r="HE1284" s="136"/>
      <c r="HF1284" s="136"/>
      <c r="HG1284" s="136"/>
      <c r="HH1284" s="136"/>
      <c r="HI1284" s="136"/>
      <c r="HJ1284" s="136"/>
      <c r="HK1284" s="136"/>
      <c r="HL1284" s="136"/>
      <c r="HM1284" s="136"/>
      <c r="HN1284" s="136"/>
      <c r="HO1284" s="136"/>
      <c r="HP1284" s="136"/>
      <c r="HQ1284" s="136"/>
      <c r="HR1284" s="136"/>
      <c r="HS1284" s="136"/>
      <c r="HT1284" s="136"/>
      <c r="HU1284" s="136"/>
      <c r="HV1284" s="136"/>
      <c r="HW1284" s="136"/>
      <c r="HX1284" s="136"/>
      <c r="HY1284" s="136"/>
      <c r="HZ1284" s="136"/>
      <c r="IA1284" s="136"/>
      <c r="IB1284" s="136"/>
      <c r="IC1284" s="136"/>
      <c r="ID1284" s="136"/>
      <c r="IE1284" s="136"/>
      <c r="IF1284" s="136"/>
      <c r="IG1284" s="136"/>
    </row>
    <row r="1285" spans="1:241" ht="27.95" customHeight="1" x14ac:dyDescent="0.25">
      <c r="A1285" s="166" t="s">
        <v>177</v>
      </c>
      <c r="B1285" s="167" t="s">
        <v>0</v>
      </c>
      <c r="C1285" s="167" t="s">
        <v>1</v>
      </c>
      <c r="D1285" s="167" t="s">
        <v>2</v>
      </c>
      <c r="E1285" s="167" t="s">
        <v>877</v>
      </c>
      <c r="F1285" s="167" t="s">
        <v>50</v>
      </c>
      <c r="G1285" s="167" t="s">
        <v>52</v>
      </c>
      <c r="H1285" s="167" t="s">
        <v>13</v>
      </c>
      <c r="I1285" s="136"/>
      <c r="J1285" s="166" t="s">
        <v>177</v>
      </c>
      <c r="K1285" s="167" t="s">
        <v>0</v>
      </c>
      <c r="L1285" s="167" t="s">
        <v>1</v>
      </c>
      <c r="M1285" s="167" t="s">
        <v>2</v>
      </c>
      <c r="N1285" s="167" t="s">
        <v>877</v>
      </c>
      <c r="O1285" s="167" t="s">
        <v>50</v>
      </c>
      <c r="P1285" s="167" t="s">
        <v>52</v>
      </c>
      <c r="Q1285" s="167" t="s">
        <v>13</v>
      </c>
      <c r="R1285" s="136"/>
      <c r="S1285" s="136"/>
      <c r="T1285" s="136"/>
      <c r="U1285" s="136"/>
      <c r="V1285" s="136"/>
      <c r="W1285" s="136"/>
      <c r="X1285" s="136"/>
      <c r="Y1285" s="136"/>
      <c r="Z1285" s="136"/>
      <c r="AA1285" s="136"/>
      <c r="AB1285" s="136"/>
      <c r="AC1285" s="136"/>
      <c r="AD1285" s="136"/>
      <c r="AE1285" s="136"/>
      <c r="AF1285" s="136"/>
      <c r="AG1285" s="136"/>
      <c r="AH1285" s="136"/>
      <c r="AI1285" s="136"/>
      <c r="AJ1285" s="136"/>
      <c r="AK1285" s="136"/>
      <c r="AL1285" s="136"/>
      <c r="AM1285" s="136"/>
      <c r="AN1285" s="136"/>
      <c r="AO1285" s="136"/>
      <c r="AP1285" s="136"/>
      <c r="AQ1285" s="136"/>
      <c r="AR1285" s="136"/>
      <c r="AS1285" s="136"/>
      <c r="AT1285" s="136"/>
      <c r="AU1285" s="136"/>
      <c r="AV1285" s="136"/>
      <c r="AW1285" s="136"/>
      <c r="AX1285" s="136"/>
      <c r="AY1285" s="136"/>
      <c r="AZ1285" s="136"/>
      <c r="BA1285" s="136"/>
      <c r="BB1285" s="136"/>
      <c r="BC1285" s="136"/>
      <c r="BD1285" s="136"/>
      <c r="BE1285" s="136"/>
      <c r="BF1285" s="136"/>
      <c r="BG1285" s="136"/>
      <c r="BH1285" s="136"/>
      <c r="BI1285" s="136"/>
      <c r="BJ1285" s="136"/>
      <c r="BK1285" s="136"/>
      <c r="BL1285" s="136"/>
      <c r="BM1285" s="136"/>
      <c r="BN1285" s="136"/>
      <c r="BO1285" s="136"/>
      <c r="BP1285" s="136"/>
      <c r="BQ1285" s="136"/>
      <c r="BR1285" s="136"/>
      <c r="BS1285" s="136"/>
      <c r="BT1285" s="136"/>
      <c r="BU1285" s="136"/>
      <c r="BV1285" s="136"/>
      <c r="BW1285" s="136"/>
      <c r="BX1285" s="136"/>
      <c r="BY1285" s="136"/>
      <c r="BZ1285" s="136"/>
      <c r="CA1285" s="136"/>
      <c r="CB1285" s="136"/>
      <c r="CC1285" s="136"/>
      <c r="CD1285" s="136"/>
      <c r="CE1285" s="136"/>
      <c r="CF1285" s="136"/>
      <c r="CG1285" s="136"/>
      <c r="CH1285" s="136"/>
      <c r="CI1285" s="136"/>
      <c r="CJ1285" s="136"/>
      <c r="CK1285" s="136"/>
      <c r="CL1285" s="136"/>
      <c r="CM1285" s="136"/>
      <c r="CN1285" s="136"/>
      <c r="CO1285" s="136"/>
      <c r="CP1285" s="136"/>
      <c r="CQ1285" s="136"/>
      <c r="CR1285" s="136"/>
      <c r="CS1285" s="136"/>
      <c r="CT1285" s="136"/>
      <c r="CU1285" s="136"/>
      <c r="CV1285" s="136"/>
      <c r="CW1285" s="136"/>
      <c r="CX1285" s="136"/>
      <c r="CY1285" s="136"/>
      <c r="CZ1285" s="136"/>
      <c r="DA1285" s="136"/>
      <c r="DB1285" s="136"/>
      <c r="DC1285" s="136"/>
      <c r="DD1285" s="136"/>
      <c r="DE1285" s="136"/>
      <c r="DF1285" s="136"/>
      <c r="DG1285" s="136"/>
      <c r="DH1285" s="136"/>
      <c r="DI1285" s="136"/>
      <c r="DJ1285" s="136"/>
      <c r="DK1285" s="136"/>
      <c r="DL1285" s="136"/>
      <c r="DM1285" s="136"/>
      <c r="DN1285" s="136"/>
      <c r="DO1285" s="136"/>
      <c r="DP1285" s="136"/>
      <c r="DQ1285" s="136"/>
      <c r="DR1285" s="136"/>
      <c r="DS1285" s="136"/>
      <c r="DT1285" s="136"/>
      <c r="DU1285" s="136"/>
      <c r="DV1285" s="136"/>
      <c r="DW1285" s="136"/>
      <c r="DX1285" s="136"/>
      <c r="DY1285" s="136"/>
      <c r="DZ1285" s="136"/>
      <c r="EA1285" s="136"/>
      <c r="EB1285" s="136"/>
      <c r="EC1285" s="136"/>
      <c r="ED1285" s="136"/>
      <c r="EE1285" s="136"/>
      <c r="EF1285" s="136"/>
      <c r="EG1285" s="136"/>
      <c r="EH1285" s="136"/>
      <c r="EI1285" s="136"/>
      <c r="EJ1285" s="136"/>
      <c r="EK1285" s="136"/>
      <c r="EL1285" s="136"/>
      <c r="EM1285" s="136"/>
      <c r="EN1285" s="136"/>
      <c r="EO1285" s="136"/>
      <c r="EP1285" s="136"/>
      <c r="EQ1285" s="136"/>
      <c r="ER1285" s="136"/>
      <c r="ES1285" s="136"/>
      <c r="ET1285" s="136"/>
      <c r="EU1285" s="136"/>
      <c r="EV1285" s="136"/>
      <c r="EW1285" s="136"/>
      <c r="EX1285" s="136"/>
      <c r="EY1285" s="136"/>
      <c r="EZ1285" s="136"/>
      <c r="FA1285" s="136"/>
      <c r="FB1285" s="136"/>
      <c r="FC1285" s="136"/>
      <c r="FD1285" s="136"/>
      <c r="FE1285" s="136"/>
      <c r="FF1285" s="136"/>
      <c r="FG1285" s="136"/>
      <c r="FH1285" s="136"/>
      <c r="FI1285" s="136"/>
      <c r="FJ1285" s="136"/>
      <c r="FK1285" s="136"/>
      <c r="FL1285" s="136"/>
      <c r="FM1285" s="136"/>
      <c r="FN1285" s="136"/>
      <c r="FO1285" s="136"/>
      <c r="FP1285" s="136"/>
      <c r="FQ1285" s="136"/>
      <c r="FR1285" s="136"/>
      <c r="FS1285" s="136"/>
      <c r="FT1285" s="136"/>
      <c r="FU1285" s="136"/>
      <c r="FV1285" s="136"/>
      <c r="FW1285" s="136"/>
      <c r="FX1285" s="136"/>
      <c r="FY1285" s="136"/>
      <c r="FZ1285" s="136"/>
      <c r="GA1285" s="136"/>
      <c r="GB1285" s="136"/>
      <c r="GC1285" s="136"/>
      <c r="GD1285" s="136"/>
      <c r="GE1285" s="136"/>
      <c r="GF1285" s="136"/>
      <c r="GG1285" s="136"/>
      <c r="GH1285" s="136"/>
      <c r="GI1285" s="136"/>
      <c r="GJ1285" s="136"/>
      <c r="GK1285" s="136"/>
      <c r="GL1285" s="136"/>
      <c r="GM1285" s="136"/>
      <c r="GN1285" s="136"/>
      <c r="GO1285" s="136"/>
      <c r="GP1285" s="136"/>
      <c r="GQ1285" s="136"/>
      <c r="GR1285" s="136"/>
      <c r="GS1285" s="136"/>
      <c r="GT1285" s="136"/>
      <c r="GU1285" s="136"/>
      <c r="GV1285" s="136"/>
      <c r="GW1285" s="136"/>
      <c r="GX1285" s="136"/>
      <c r="GY1285" s="136"/>
      <c r="GZ1285" s="136"/>
      <c r="HA1285" s="136"/>
      <c r="HB1285" s="136"/>
      <c r="HC1285" s="136"/>
      <c r="HD1285" s="136"/>
      <c r="HE1285" s="136"/>
      <c r="HF1285" s="136"/>
      <c r="HG1285" s="136"/>
      <c r="HH1285" s="136"/>
      <c r="HI1285" s="136"/>
      <c r="HJ1285" s="136"/>
      <c r="HK1285" s="136"/>
      <c r="HL1285" s="136"/>
      <c r="HM1285" s="136"/>
      <c r="HN1285" s="136"/>
      <c r="HO1285" s="136"/>
      <c r="HP1285" s="136"/>
      <c r="HQ1285" s="136"/>
      <c r="HR1285" s="136"/>
      <c r="HS1285" s="136"/>
      <c r="HT1285" s="136"/>
      <c r="HU1285" s="136"/>
      <c r="HV1285" s="136"/>
      <c r="HW1285" s="136"/>
      <c r="HX1285" s="136"/>
      <c r="HY1285" s="136"/>
      <c r="HZ1285" s="136"/>
      <c r="IA1285" s="136"/>
      <c r="IB1285" s="136"/>
      <c r="IC1285" s="136"/>
      <c r="ID1285" s="136"/>
      <c r="IE1285" s="136"/>
      <c r="IF1285" s="136"/>
      <c r="IG1285" s="136"/>
    </row>
    <row r="1286" spans="1:241" ht="15" customHeight="1" x14ac:dyDescent="0.25">
      <c r="A1286" s="197" t="s">
        <v>406</v>
      </c>
      <c r="B1286" s="217">
        <v>5362416</v>
      </c>
      <c r="C1286" s="217">
        <v>3803183</v>
      </c>
      <c r="D1286" s="217">
        <v>929038</v>
      </c>
      <c r="E1286" s="217">
        <v>1099870</v>
      </c>
      <c r="F1286" s="217">
        <v>1881631</v>
      </c>
      <c r="G1286" s="217">
        <v>341813</v>
      </c>
      <c r="H1286" s="244">
        <v>13417951</v>
      </c>
      <c r="I1286" s="136"/>
      <c r="J1286" s="197" t="s">
        <v>769</v>
      </c>
      <c r="K1286" s="217">
        <v>8765274</v>
      </c>
      <c r="L1286" s="217">
        <v>3278608</v>
      </c>
      <c r="M1286" s="217">
        <v>846738</v>
      </c>
      <c r="N1286" s="217">
        <v>1012417</v>
      </c>
      <c r="O1286" s="217">
        <v>2533103</v>
      </c>
      <c r="P1286" s="217">
        <v>429514</v>
      </c>
      <c r="Q1286" s="244">
        <v>16865654</v>
      </c>
      <c r="R1286" s="136"/>
      <c r="S1286" s="136"/>
      <c r="T1286" s="136"/>
      <c r="U1286" s="136"/>
      <c r="V1286" s="136"/>
      <c r="W1286" s="136"/>
      <c r="X1286" s="136"/>
      <c r="Y1286" s="136"/>
      <c r="Z1286" s="136"/>
      <c r="AA1286" s="136"/>
      <c r="AB1286" s="136"/>
      <c r="AC1286" s="136"/>
      <c r="AD1286" s="136"/>
      <c r="AE1286" s="136"/>
      <c r="AF1286" s="136"/>
      <c r="AG1286" s="136"/>
      <c r="AH1286" s="136"/>
      <c r="AI1286" s="136"/>
      <c r="AJ1286" s="136"/>
      <c r="AK1286" s="136"/>
      <c r="AL1286" s="136"/>
      <c r="AM1286" s="136"/>
      <c r="AN1286" s="136"/>
      <c r="AO1286" s="136"/>
      <c r="AP1286" s="136"/>
      <c r="AQ1286" s="136"/>
      <c r="AR1286" s="136"/>
      <c r="AS1286" s="136"/>
      <c r="AT1286" s="136"/>
      <c r="AU1286" s="136"/>
      <c r="AV1286" s="136"/>
      <c r="AW1286" s="136"/>
      <c r="AX1286" s="136"/>
      <c r="AY1286" s="136"/>
      <c r="AZ1286" s="136"/>
      <c r="BA1286" s="136"/>
      <c r="BB1286" s="136"/>
      <c r="BC1286" s="136"/>
      <c r="BD1286" s="136"/>
      <c r="BE1286" s="136"/>
      <c r="BF1286" s="136"/>
      <c r="BG1286" s="136"/>
      <c r="BH1286" s="136"/>
      <c r="BI1286" s="136"/>
      <c r="BJ1286" s="136"/>
      <c r="BK1286" s="136"/>
      <c r="BL1286" s="136"/>
      <c r="BM1286" s="136"/>
      <c r="BN1286" s="136"/>
      <c r="BO1286" s="136"/>
      <c r="BP1286" s="136"/>
      <c r="BQ1286" s="136"/>
      <c r="BR1286" s="136"/>
      <c r="BS1286" s="136"/>
      <c r="BT1286" s="136"/>
      <c r="BU1286" s="136"/>
      <c r="BV1286" s="136"/>
      <c r="BW1286" s="136"/>
      <c r="BX1286" s="136"/>
      <c r="BY1286" s="136"/>
      <c r="BZ1286" s="136"/>
      <c r="CA1286" s="136"/>
      <c r="CB1286" s="136"/>
      <c r="CC1286" s="136"/>
      <c r="CD1286" s="136"/>
      <c r="CE1286" s="136"/>
      <c r="CF1286" s="136"/>
      <c r="CG1286" s="136"/>
      <c r="CH1286" s="136"/>
      <c r="CI1286" s="136"/>
      <c r="CJ1286" s="136"/>
      <c r="CK1286" s="136"/>
      <c r="CL1286" s="136"/>
      <c r="CM1286" s="136"/>
      <c r="CN1286" s="136"/>
      <c r="CO1286" s="136"/>
      <c r="CP1286" s="136"/>
      <c r="CQ1286" s="136"/>
      <c r="CR1286" s="136"/>
      <c r="CS1286" s="136"/>
      <c r="CT1286" s="136"/>
      <c r="CU1286" s="136"/>
      <c r="CV1286" s="136"/>
      <c r="CW1286" s="136"/>
      <c r="CX1286" s="136"/>
      <c r="CY1286" s="136"/>
      <c r="CZ1286" s="136"/>
      <c r="DA1286" s="136"/>
      <c r="DB1286" s="136"/>
      <c r="DC1286" s="136"/>
      <c r="DD1286" s="136"/>
      <c r="DE1286" s="136"/>
      <c r="DF1286" s="136"/>
      <c r="DG1286" s="136"/>
      <c r="DH1286" s="136"/>
      <c r="DI1286" s="136"/>
      <c r="DJ1286" s="136"/>
      <c r="DK1286" s="136"/>
      <c r="DL1286" s="136"/>
      <c r="DM1286" s="136"/>
      <c r="DN1286" s="136"/>
      <c r="DO1286" s="136"/>
      <c r="DP1286" s="136"/>
      <c r="DQ1286" s="136"/>
      <c r="DR1286" s="136"/>
      <c r="DS1286" s="136"/>
      <c r="DT1286" s="136"/>
      <c r="DU1286" s="136"/>
      <c r="DV1286" s="136"/>
      <c r="DW1286" s="136"/>
      <c r="DX1286" s="136"/>
      <c r="DY1286" s="136"/>
      <c r="DZ1286" s="136"/>
      <c r="EA1286" s="136"/>
      <c r="EB1286" s="136"/>
      <c r="EC1286" s="136"/>
      <c r="ED1286" s="136"/>
      <c r="EE1286" s="136"/>
      <c r="EF1286" s="136"/>
      <c r="EG1286" s="136"/>
      <c r="EH1286" s="136"/>
      <c r="EI1286" s="136"/>
      <c r="EJ1286" s="136"/>
      <c r="EK1286" s="136"/>
      <c r="EL1286" s="136"/>
      <c r="EM1286" s="136"/>
      <c r="EN1286" s="136"/>
      <c r="EO1286" s="136"/>
      <c r="EP1286" s="136"/>
      <c r="EQ1286" s="136"/>
      <c r="ER1286" s="136"/>
      <c r="ES1286" s="136"/>
      <c r="ET1286" s="136"/>
      <c r="EU1286" s="136"/>
      <c r="EV1286" s="136"/>
      <c r="EW1286" s="136"/>
      <c r="EX1286" s="136"/>
      <c r="EY1286" s="136"/>
      <c r="EZ1286" s="136"/>
      <c r="FA1286" s="136"/>
      <c r="FB1286" s="136"/>
      <c r="FC1286" s="136"/>
      <c r="FD1286" s="136"/>
      <c r="FE1286" s="136"/>
      <c r="FF1286" s="136"/>
      <c r="FG1286" s="136"/>
      <c r="FH1286" s="136"/>
      <c r="FI1286" s="136"/>
      <c r="FJ1286" s="136"/>
      <c r="FK1286" s="136"/>
      <c r="FL1286" s="136"/>
      <c r="FM1286" s="136"/>
      <c r="FN1286" s="136"/>
      <c r="FO1286" s="136"/>
      <c r="FP1286" s="136"/>
      <c r="FQ1286" s="136"/>
      <c r="FR1286" s="136"/>
      <c r="FS1286" s="136"/>
      <c r="FT1286" s="136"/>
      <c r="FU1286" s="136"/>
      <c r="FV1286" s="136"/>
      <c r="FW1286" s="136"/>
      <c r="FX1286" s="136"/>
      <c r="FY1286" s="136"/>
      <c r="FZ1286" s="136"/>
      <c r="GA1286" s="136"/>
      <c r="GB1286" s="136"/>
      <c r="GC1286" s="136"/>
      <c r="GD1286" s="136"/>
      <c r="GE1286" s="136"/>
      <c r="GF1286" s="136"/>
      <c r="GG1286" s="136"/>
      <c r="GH1286" s="136"/>
      <c r="GI1286" s="136"/>
      <c r="GJ1286" s="136"/>
      <c r="GK1286" s="136"/>
      <c r="GL1286" s="136"/>
      <c r="GM1286" s="136"/>
      <c r="GN1286" s="136"/>
      <c r="GO1286" s="136"/>
      <c r="GP1286" s="136"/>
      <c r="GQ1286" s="136"/>
      <c r="GR1286" s="136"/>
      <c r="GS1286" s="136"/>
      <c r="GT1286" s="136"/>
      <c r="GU1286" s="136"/>
      <c r="GV1286" s="136"/>
      <c r="GW1286" s="136"/>
      <c r="GX1286" s="136"/>
      <c r="GY1286" s="136"/>
      <c r="GZ1286" s="136"/>
      <c r="HA1286" s="136"/>
      <c r="HB1286" s="136"/>
      <c r="HC1286" s="136"/>
      <c r="HD1286" s="136"/>
      <c r="HE1286" s="136"/>
      <c r="HF1286" s="136"/>
      <c r="HG1286" s="136"/>
      <c r="HH1286" s="136"/>
      <c r="HI1286" s="136"/>
      <c r="HJ1286" s="136"/>
      <c r="HK1286" s="136"/>
      <c r="HL1286" s="136"/>
      <c r="HM1286" s="136"/>
      <c r="HN1286" s="136"/>
      <c r="HO1286" s="136"/>
      <c r="HP1286" s="136"/>
      <c r="HQ1286" s="136"/>
      <c r="HR1286" s="136"/>
      <c r="HS1286" s="136"/>
      <c r="HT1286" s="136"/>
      <c r="HU1286" s="136"/>
      <c r="HV1286" s="136"/>
      <c r="HW1286" s="136"/>
      <c r="HX1286" s="136"/>
      <c r="HY1286" s="136"/>
      <c r="HZ1286" s="136"/>
      <c r="IA1286" s="136"/>
      <c r="IB1286" s="136"/>
      <c r="IC1286" s="136"/>
      <c r="ID1286" s="136"/>
      <c r="IE1286" s="136"/>
      <c r="IF1286" s="136"/>
      <c r="IG1286" s="136"/>
    </row>
    <row r="1287" spans="1:241" ht="15" customHeight="1" x14ac:dyDescent="0.25">
      <c r="A1287" s="197" t="s">
        <v>407</v>
      </c>
      <c r="B1287" s="217">
        <v>5281486</v>
      </c>
      <c r="C1287" s="217">
        <v>2801113</v>
      </c>
      <c r="D1287" s="217">
        <v>739678</v>
      </c>
      <c r="E1287" s="217">
        <v>977111</v>
      </c>
      <c r="F1287" s="217">
        <v>1848794</v>
      </c>
      <c r="G1287" s="217">
        <v>234682</v>
      </c>
      <c r="H1287" s="244">
        <v>11882864</v>
      </c>
      <c r="I1287" s="136"/>
      <c r="J1287" s="197" t="s">
        <v>770</v>
      </c>
      <c r="K1287" s="217">
        <v>7463697</v>
      </c>
      <c r="L1287" s="217">
        <v>2893037</v>
      </c>
      <c r="M1287" s="217">
        <v>777791</v>
      </c>
      <c r="N1287" s="217">
        <v>982059</v>
      </c>
      <c r="O1287" s="217">
        <v>2349964</v>
      </c>
      <c r="P1287" s="217">
        <v>405546</v>
      </c>
      <c r="Q1287" s="244">
        <v>14872094</v>
      </c>
      <c r="R1287" s="136"/>
      <c r="S1287" s="136"/>
      <c r="T1287" s="136"/>
      <c r="U1287" s="136"/>
      <c r="V1287" s="136"/>
      <c r="W1287" s="136"/>
      <c r="X1287" s="136"/>
      <c r="Y1287" s="136"/>
      <c r="Z1287" s="136"/>
      <c r="AA1287" s="136"/>
      <c r="AB1287" s="136"/>
      <c r="AC1287" s="136"/>
      <c r="AD1287" s="136"/>
      <c r="AE1287" s="136"/>
      <c r="AF1287" s="136"/>
      <c r="AG1287" s="136"/>
      <c r="AH1287" s="136"/>
      <c r="AI1287" s="136"/>
      <c r="AJ1287" s="136"/>
      <c r="AK1287" s="136"/>
      <c r="AL1287" s="136"/>
      <c r="AM1287" s="136"/>
      <c r="AN1287" s="136"/>
      <c r="AO1287" s="136"/>
      <c r="AP1287" s="136"/>
      <c r="AQ1287" s="136"/>
      <c r="AR1287" s="136"/>
      <c r="AS1287" s="136"/>
      <c r="AT1287" s="136"/>
      <c r="AU1287" s="136"/>
      <c r="AV1287" s="136"/>
      <c r="AW1287" s="136"/>
      <c r="AX1287" s="136"/>
      <c r="AY1287" s="136"/>
      <c r="AZ1287" s="136"/>
      <c r="BA1287" s="136"/>
      <c r="BB1287" s="136"/>
      <c r="BC1287" s="136"/>
      <c r="BD1287" s="136"/>
      <c r="BE1287" s="136"/>
      <c r="BF1287" s="136"/>
      <c r="BG1287" s="136"/>
      <c r="BH1287" s="136"/>
      <c r="BI1287" s="136"/>
      <c r="BJ1287" s="136"/>
      <c r="BK1287" s="136"/>
      <c r="BL1287" s="136"/>
      <c r="BM1287" s="136"/>
      <c r="BN1287" s="136"/>
      <c r="BO1287" s="136"/>
      <c r="BP1287" s="136"/>
      <c r="BQ1287" s="136"/>
      <c r="BR1287" s="136"/>
      <c r="BS1287" s="136"/>
      <c r="BT1287" s="136"/>
      <c r="BU1287" s="136"/>
      <c r="BV1287" s="136"/>
      <c r="BW1287" s="136"/>
      <c r="BX1287" s="136"/>
      <c r="BY1287" s="136"/>
      <c r="BZ1287" s="136"/>
      <c r="CA1287" s="136"/>
      <c r="CB1287" s="136"/>
      <c r="CC1287" s="136"/>
      <c r="CD1287" s="136"/>
      <c r="CE1287" s="136"/>
      <c r="CF1287" s="136"/>
      <c r="CG1287" s="136"/>
      <c r="CH1287" s="136"/>
      <c r="CI1287" s="136"/>
      <c r="CJ1287" s="136"/>
      <c r="CK1287" s="136"/>
      <c r="CL1287" s="136"/>
      <c r="CM1287" s="136"/>
      <c r="CN1287" s="136"/>
      <c r="CO1287" s="136"/>
      <c r="CP1287" s="136"/>
      <c r="CQ1287" s="136"/>
      <c r="CR1287" s="136"/>
      <c r="CS1287" s="136"/>
      <c r="CT1287" s="136"/>
      <c r="CU1287" s="136"/>
      <c r="CV1287" s="136"/>
      <c r="CW1287" s="136"/>
      <c r="CX1287" s="136"/>
      <c r="CY1287" s="136"/>
      <c r="CZ1287" s="136"/>
      <c r="DA1287" s="136"/>
      <c r="DB1287" s="136"/>
      <c r="DC1287" s="136"/>
      <c r="DD1287" s="136"/>
      <c r="DE1287" s="136"/>
      <c r="DF1287" s="136"/>
      <c r="DG1287" s="136"/>
      <c r="DH1287" s="136"/>
      <c r="DI1287" s="136"/>
      <c r="DJ1287" s="136"/>
      <c r="DK1287" s="136"/>
      <c r="DL1287" s="136"/>
      <c r="DM1287" s="136"/>
      <c r="DN1287" s="136"/>
      <c r="DO1287" s="136"/>
      <c r="DP1287" s="136"/>
      <c r="DQ1287" s="136"/>
      <c r="DR1287" s="136"/>
      <c r="DS1287" s="136"/>
      <c r="DT1287" s="136"/>
      <c r="DU1287" s="136"/>
      <c r="DV1287" s="136"/>
      <c r="DW1287" s="136"/>
      <c r="DX1287" s="136"/>
      <c r="DY1287" s="136"/>
      <c r="DZ1287" s="136"/>
      <c r="EA1287" s="136"/>
      <c r="EB1287" s="136"/>
      <c r="EC1287" s="136"/>
      <c r="ED1287" s="136"/>
      <c r="EE1287" s="136"/>
      <c r="EF1287" s="136"/>
      <c r="EG1287" s="136"/>
      <c r="EH1287" s="136"/>
      <c r="EI1287" s="136"/>
      <c r="EJ1287" s="136"/>
      <c r="EK1287" s="136"/>
      <c r="EL1287" s="136"/>
      <c r="EM1287" s="136"/>
      <c r="EN1287" s="136"/>
      <c r="EO1287" s="136"/>
      <c r="EP1287" s="136"/>
      <c r="EQ1287" s="136"/>
      <c r="ER1287" s="136"/>
      <c r="ES1287" s="136"/>
      <c r="ET1287" s="136"/>
      <c r="EU1287" s="136"/>
      <c r="EV1287" s="136"/>
      <c r="EW1287" s="136"/>
      <c r="EX1287" s="136"/>
      <c r="EY1287" s="136"/>
      <c r="EZ1287" s="136"/>
      <c r="FA1287" s="136"/>
      <c r="FB1287" s="136"/>
      <c r="FC1287" s="136"/>
      <c r="FD1287" s="136"/>
      <c r="FE1287" s="136"/>
      <c r="FF1287" s="136"/>
      <c r="FG1287" s="136"/>
      <c r="FH1287" s="136"/>
      <c r="FI1287" s="136"/>
      <c r="FJ1287" s="136"/>
      <c r="FK1287" s="136"/>
      <c r="FL1287" s="136"/>
      <c r="FM1287" s="136"/>
      <c r="FN1287" s="136"/>
      <c r="FO1287" s="136"/>
      <c r="FP1287" s="136"/>
      <c r="FQ1287" s="136"/>
      <c r="FR1287" s="136"/>
      <c r="FS1287" s="136"/>
      <c r="FT1287" s="136"/>
      <c r="FU1287" s="136"/>
      <c r="FV1287" s="136"/>
      <c r="FW1287" s="136"/>
      <c r="FX1287" s="136"/>
      <c r="FY1287" s="136"/>
      <c r="FZ1287" s="136"/>
      <c r="GA1287" s="136"/>
      <c r="GB1287" s="136"/>
      <c r="GC1287" s="136"/>
      <c r="GD1287" s="136"/>
      <c r="GE1287" s="136"/>
      <c r="GF1287" s="136"/>
      <c r="GG1287" s="136"/>
      <c r="GH1287" s="136"/>
      <c r="GI1287" s="136"/>
      <c r="GJ1287" s="136"/>
      <c r="GK1287" s="136"/>
      <c r="GL1287" s="136"/>
      <c r="GM1287" s="136"/>
      <c r="GN1287" s="136"/>
      <c r="GO1287" s="136"/>
      <c r="GP1287" s="136"/>
      <c r="GQ1287" s="136"/>
      <c r="GR1287" s="136"/>
      <c r="GS1287" s="136"/>
      <c r="GT1287" s="136"/>
      <c r="GU1287" s="136"/>
      <c r="GV1287" s="136"/>
      <c r="GW1287" s="136"/>
      <c r="GX1287" s="136"/>
      <c r="GY1287" s="136"/>
      <c r="GZ1287" s="136"/>
      <c r="HA1287" s="136"/>
      <c r="HB1287" s="136"/>
      <c r="HC1287" s="136"/>
      <c r="HD1287" s="136"/>
      <c r="HE1287" s="136"/>
      <c r="HF1287" s="136"/>
      <c r="HG1287" s="136"/>
      <c r="HH1287" s="136"/>
      <c r="HI1287" s="136"/>
      <c r="HJ1287" s="136"/>
      <c r="HK1287" s="136"/>
      <c r="HL1287" s="136"/>
      <c r="HM1287" s="136"/>
      <c r="HN1287" s="136"/>
      <c r="HO1287" s="136"/>
      <c r="HP1287" s="136"/>
      <c r="HQ1287" s="136"/>
      <c r="HR1287" s="136"/>
      <c r="HS1287" s="136"/>
      <c r="HT1287" s="136"/>
      <c r="HU1287" s="136"/>
      <c r="HV1287" s="136"/>
      <c r="HW1287" s="136"/>
      <c r="HX1287" s="136"/>
      <c r="HY1287" s="136"/>
      <c r="HZ1287" s="136"/>
      <c r="IA1287" s="136"/>
      <c r="IB1287" s="136"/>
      <c r="IC1287" s="136"/>
      <c r="ID1287" s="136"/>
      <c r="IE1287" s="136"/>
      <c r="IF1287" s="136"/>
      <c r="IG1287" s="136"/>
    </row>
    <row r="1288" spans="1:241" ht="15" customHeight="1" x14ac:dyDescent="0.25">
      <c r="A1288" s="197" t="s">
        <v>408</v>
      </c>
      <c r="B1288" s="217">
        <v>8159018</v>
      </c>
      <c r="C1288" s="217">
        <v>3535828</v>
      </c>
      <c r="D1288" s="217">
        <v>838474</v>
      </c>
      <c r="E1288" s="217">
        <v>1025683</v>
      </c>
      <c r="F1288" s="217">
        <v>2720437</v>
      </c>
      <c r="G1288" s="217">
        <v>376432</v>
      </c>
      <c r="H1288" s="244">
        <v>16655872</v>
      </c>
      <c r="I1288" s="136"/>
      <c r="J1288" s="197" t="s">
        <v>771</v>
      </c>
      <c r="K1288" s="217">
        <v>6266681</v>
      </c>
      <c r="L1288" s="217">
        <v>2655848</v>
      </c>
      <c r="M1288" s="217">
        <v>791101</v>
      </c>
      <c r="N1288" s="217">
        <v>947409</v>
      </c>
      <c r="O1288" s="217">
        <v>2497113</v>
      </c>
      <c r="P1288" s="217">
        <v>479261</v>
      </c>
      <c r="Q1288" s="244">
        <v>13637413</v>
      </c>
      <c r="R1288" s="136"/>
      <c r="S1288" s="136"/>
      <c r="T1288" s="136"/>
      <c r="U1288" s="136"/>
      <c r="V1288" s="136"/>
      <c r="W1288" s="136"/>
      <c r="X1288" s="136"/>
      <c r="Y1288" s="136"/>
      <c r="Z1288" s="136"/>
      <c r="AA1288" s="136"/>
      <c r="AB1288" s="136"/>
      <c r="AC1288" s="136"/>
      <c r="AD1288" s="136"/>
      <c r="AE1288" s="136"/>
      <c r="AF1288" s="136"/>
      <c r="AG1288" s="136"/>
      <c r="AH1288" s="136"/>
      <c r="AI1288" s="136"/>
      <c r="AJ1288" s="136"/>
      <c r="AK1288" s="136"/>
      <c r="AL1288" s="136"/>
      <c r="AM1288" s="136"/>
      <c r="AN1288" s="136"/>
      <c r="AO1288" s="136"/>
      <c r="AP1288" s="136"/>
      <c r="AQ1288" s="136"/>
      <c r="AR1288" s="136"/>
      <c r="AS1288" s="136"/>
      <c r="AT1288" s="136"/>
      <c r="AU1288" s="136"/>
      <c r="AV1288" s="136"/>
      <c r="AW1288" s="136"/>
      <c r="AX1288" s="136"/>
      <c r="AY1288" s="136"/>
      <c r="AZ1288" s="136"/>
      <c r="BA1288" s="136"/>
      <c r="BB1288" s="136"/>
      <c r="BC1288" s="136"/>
      <c r="BD1288" s="136"/>
      <c r="BE1288" s="136"/>
      <c r="BF1288" s="136"/>
      <c r="BG1288" s="136"/>
      <c r="BH1288" s="136"/>
      <c r="BI1288" s="136"/>
      <c r="BJ1288" s="136"/>
      <c r="BK1288" s="136"/>
      <c r="BL1288" s="136"/>
      <c r="BM1288" s="136"/>
      <c r="BN1288" s="136"/>
      <c r="BO1288" s="136"/>
      <c r="BP1288" s="136"/>
      <c r="BQ1288" s="136"/>
      <c r="BR1288" s="136"/>
      <c r="BS1288" s="136"/>
      <c r="BT1288" s="136"/>
      <c r="BU1288" s="136"/>
      <c r="BV1288" s="136"/>
      <c r="BW1288" s="136"/>
      <c r="BX1288" s="136"/>
      <c r="BY1288" s="136"/>
      <c r="BZ1288" s="136"/>
      <c r="CA1288" s="136"/>
      <c r="CB1288" s="136"/>
      <c r="CC1288" s="136"/>
      <c r="CD1288" s="136"/>
      <c r="CE1288" s="136"/>
      <c r="CF1288" s="136"/>
      <c r="CG1288" s="136"/>
      <c r="CH1288" s="136"/>
      <c r="CI1288" s="136"/>
      <c r="CJ1288" s="136"/>
      <c r="CK1288" s="136"/>
      <c r="CL1288" s="136"/>
      <c r="CM1288" s="136"/>
      <c r="CN1288" s="136"/>
      <c r="CO1288" s="136"/>
      <c r="CP1288" s="136"/>
      <c r="CQ1288" s="136"/>
      <c r="CR1288" s="136"/>
      <c r="CS1288" s="136"/>
      <c r="CT1288" s="136"/>
      <c r="CU1288" s="136"/>
      <c r="CV1288" s="136"/>
      <c r="CW1288" s="136"/>
      <c r="CX1288" s="136"/>
      <c r="CY1288" s="136"/>
      <c r="CZ1288" s="136"/>
      <c r="DA1288" s="136"/>
      <c r="DB1288" s="136"/>
      <c r="DC1288" s="136"/>
      <c r="DD1288" s="136"/>
      <c r="DE1288" s="136"/>
      <c r="DF1288" s="136"/>
      <c r="DG1288" s="136"/>
      <c r="DH1288" s="136"/>
      <c r="DI1288" s="136"/>
      <c r="DJ1288" s="136"/>
      <c r="DK1288" s="136"/>
      <c r="DL1288" s="136"/>
      <c r="DM1288" s="136"/>
      <c r="DN1288" s="136"/>
      <c r="DO1288" s="136"/>
      <c r="DP1288" s="136"/>
      <c r="DQ1288" s="136"/>
      <c r="DR1288" s="136"/>
      <c r="DS1288" s="136"/>
      <c r="DT1288" s="136"/>
      <c r="DU1288" s="136"/>
      <c r="DV1288" s="136"/>
      <c r="DW1288" s="136"/>
      <c r="DX1288" s="136"/>
      <c r="DY1288" s="136"/>
      <c r="DZ1288" s="136"/>
      <c r="EA1288" s="136"/>
      <c r="EB1288" s="136"/>
      <c r="EC1288" s="136"/>
      <c r="ED1288" s="136"/>
      <c r="EE1288" s="136"/>
      <c r="EF1288" s="136"/>
      <c r="EG1288" s="136"/>
      <c r="EH1288" s="136"/>
      <c r="EI1288" s="136"/>
      <c r="EJ1288" s="136"/>
      <c r="EK1288" s="136"/>
      <c r="EL1288" s="136"/>
      <c r="EM1288" s="136"/>
      <c r="EN1288" s="136"/>
      <c r="EO1288" s="136"/>
      <c r="EP1288" s="136"/>
      <c r="EQ1288" s="136"/>
      <c r="ER1288" s="136"/>
      <c r="ES1288" s="136"/>
      <c r="ET1288" s="136"/>
      <c r="EU1288" s="136"/>
      <c r="EV1288" s="136"/>
      <c r="EW1288" s="136"/>
      <c r="EX1288" s="136"/>
      <c r="EY1288" s="136"/>
      <c r="EZ1288" s="136"/>
      <c r="FA1288" s="136"/>
      <c r="FB1288" s="136"/>
      <c r="FC1288" s="136"/>
      <c r="FD1288" s="136"/>
      <c r="FE1288" s="136"/>
      <c r="FF1288" s="136"/>
      <c r="FG1288" s="136"/>
      <c r="FH1288" s="136"/>
      <c r="FI1288" s="136"/>
      <c r="FJ1288" s="136"/>
      <c r="FK1288" s="136"/>
      <c r="FL1288" s="136"/>
      <c r="FM1288" s="136"/>
      <c r="FN1288" s="136"/>
      <c r="FO1288" s="136"/>
      <c r="FP1288" s="136"/>
      <c r="FQ1288" s="136"/>
      <c r="FR1288" s="136"/>
      <c r="FS1288" s="136"/>
      <c r="FT1288" s="136"/>
      <c r="FU1288" s="136"/>
      <c r="FV1288" s="136"/>
      <c r="FW1288" s="136"/>
      <c r="FX1288" s="136"/>
      <c r="FY1288" s="136"/>
      <c r="FZ1288" s="136"/>
      <c r="GA1288" s="136"/>
      <c r="GB1288" s="136"/>
      <c r="GC1288" s="136"/>
      <c r="GD1288" s="136"/>
      <c r="GE1288" s="136"/>
      <c r="GF1288" s="136"/>
      <c r="GG1288" s="136"/>
      <c r="GH1288" s="136"/>
      <c r="GI1288" s="136"/>
      <c r="GJ1288" s="136"/>
      <c r="GK1288" s="136"/>
      <c r="GL1288" s="136"/>
      <c r="GM1288" s="136"/>
      <c r="GN1288" s="136"/>
      <c r="GO1288" s="136"/>
      <c r="GP1288" s="136"/>
      <c r="GQ1288" s="136"/>
      <c r="GR1288" s="136"/>
      <c r="GS1288" s="136"/>
      <c r="GT1288" s="136"/>
      <c r="GU1288" s="136"/>
      <c r="GV1288" s="136"/>
      <c r="GW1288" s="136"/>
      <c r="GX1288" s="136"/>
      <c r="GY1288" s="136"/>
      <c r="GZ1288" s="136"/>
      <c r="HA1288" s="136"/>
      <c r="HB1288" s="136"/>
      <c r="HC1288" s="136"/>
      <c r="HD1288" s="136"/>
      <c r="HE1288" s="136"/>
      <c r="HF1288" s="136"/>
      <c r="HG1288" s="136"/>
      <c r="HH1288" s="136"/>
      <c r="HI1288" s="136"/>
      <c r="HJ1288" s="136"/>
      <c r="HK1288" s="136"/>
      <c r="HL1288" s="136"/>
      <c r="HM1288" s="136"/>
      <c r="HN1288" s="136"/>
      <c r="HO1288" s="136"/>
      <c r="HP1288" s="136"/>
      <c r="HQ1288" s="136"/>
      <c r="HR1288" s="136"/>
      <c r="HS1288" s="136"/>
      <c r="HT1288" s="136"/>
      <c r="HU1288" s="136"/>
      <c r="HV1288" s="136"/>
      <c r="HW1288" s="136"/>
      <c r="HX1288" s="136"/>
      <c r="HY1288" s="136"/>
      <c r="HZ1288" s="136"/>
      <c r="IA1288" s="136"/>
      <c r="IB1288" s="136"/>
      <c r="IC1288" s="136"/>
      <c r="ID1288" s="136"/>
      <c r="IE1288" s="136"/>
      <c r="IF1288" s="136"/>
      <c r="IG1288" s="136"/>
    </row>
    <row r="1289" spans="1:241" ht="15" customHeight="1" x14ac:dyDescent="0.25">
      <c r="A1289" s="197" t="s">
        <v>409</v>
      </c>
      <c r="B1289" s="217">
        <v>9238411</v>
      </c>
      <c r="C1289" s="217">
        <v>5099261</v>
      </c>
      <c r="D1289" s="217">
        <v>1252735</v>
      </c>
      <c r="E1289" s="217">
        <v>1022941</v>
      </c>
      <c r="F1289" s="217">
        <v>2554643</v>
      </c>
      <c r="G1289" s="217">
        <v>534244</v>
      </c>
      <c r="H1289" s="244">
        <v>19702235</v>
      </c>
      <c r="I1289" s="136"/>
      <c r="J1289" s="197" t="s">
        <v>772</v>
      </c>
      <c r="K1289" s="217">
        <v>8827428</v>
      </c>
      <c r="L1289" s="217">
        <v>3816636</v>
      </c>
      <c r="M1289" s="217">
        <v>1166498</v>
      </c>
      <c r="N1289" s="217">
        <v>1291238</v>
      </c>
      <c r="O1289" s="217">
        <v>2245745</v>
      </c>
      <c r="P1289" s="217">
        <v>727453</v>
      </c>
      <c r="Q1289" s="244">
        <v>18074998</v>
      </c>
      <c r="R1289" s="136"/>
      <c r="S1289" s="136"/>
      <c r="T1289" s="136"/>
      <c r="U1289" s="136"/>
      <c r="V1289" s="136"/>
      <c r="W1289" s="136"/>
      <c r="X1289" s="136"/>
      <c r="Y1289" s="136"/>
      <c r="Z1289" s="136"/>
      <c r="AA1289" s="136"/>
      <c r="AB1289" s="136"/>
      <c r="AC1289" s="136"/>
      <c r="AD1289" s="136"/>
      <c r="AE1289" s="136"/>
      <c r="AF1289" s="136"/>
      <c r="AG1289" s="136"/>
      <c r="AH1289" s="136"/>
      <c r="AI1289" s="136"/>
      <c r="AJ1289" s="136"/>
      <c r="AK1289" s="136"/>
      <c r="AL1289" s="136"/>
      <c r="AM1289" s="136"/>
      <c r="AN1289" s="136"/>
      <c r="AO1289" s="136"/>
      <c r="AP1289" s="136"/>
      <c r="AQ1289" s="136"/>
      <c r="AR1289" s="136"/>
      <c r="AS1289" s="136"/>
      <c r="AT1289" s="136"/>
      <c r="AU1289" s="136"/>
      <c r="AV1289" s="136"/>
      <c r="AW1289" s="136"/>
      <c r="AX1289" s="136"/>
      <c r="AY1289" s="136"/>
      <c r="AZ1289" s="136"/>
      <c r="BA1289" s="136"/>
      <c r="BB1289" s="136"/>
      <c r="BC1289" s="136"/>
      <c r="BD1289" s="136"/>
      <c r="BE1289" s="136"/>
      <c r="BF1289" s="136"/>
      <c r="BG1289" s="136"/>
      <c r="BH1289" s="136"/>
      <c r="BI1289" s="136"/>
      <c r="BJ1289" s="136"/>
      <c r="BK1289" s="136"/>
      <c r="BL1289" s="136"/>
      <c r="BM1289" s="136"/>
      <c r="BN1289" s="136"/>
      <c r="BO1289" s="136"/>
      <c r="BP1289" s="136"/>
      <c r="BQ1289" s="136"/>
      <c r="BR1289" s="136"/>
      <c r="BS1289" s="136"/>
      <c r="BT1289" s="136"/>
      <c r="BU1289" s="136"/>
      <c r="BV1289" s="136"/>
      <c r="BW1289" s="136"/>
      <c r="BX1289" s="136"/>
      <c r="BY1289" s="136"/>
      <c r="BZ1289" s="136"/>
      <c r="CA1289" s="136"/>
      <c r="CB1289" s="136"/>
      <c r="CC1289" s="136"/>
      <c r="CD1289" s="136"/>
      <c r="CE1289" s="136"/>
      <c r="CF1289" s="136"/>
      <c r="CG1289" s="136"/>
      <c r="CH1289" s="136"/>
      <c r="CI1289" s="136"/>
      <c r="CJ1289" s="136"/>
      <c r="CK1289" s="136"/>
      <c r="CL1289" s="136"/>
      <c r="CM1289" s="136"/>
      <c r="CN1289" s="136"/>
      <c r="CO1289" s="136"/>
      <c r="CP1289" s="136"/>
      <c r="CQ1289" s="136"/>
      <c r="CR1289" s="136"/>
      <c r="CS1289" s="136"/>
      <c r="CT1289" s="136"/>
      <c r="CU1289" s="136"/>
      <c r="CV1289" s="136"/>
      <c r="CW1289" s="136"/>
      <c r="CX1289" s="136"/>
      <c r="CY1289" s="136"/>
      <c r="CZ1289" s="136"/>
      <c r="DA1289" s="136"/>
      <c r="DB1289" s="136"/>
      <c r="DC1289" s="136"/>
      <c r="DD1289" s="136"/>
      <c r="DE1289" s="136"/>
      <c r="DF1289" s="136"/>
      <c r="DG1289" s="136"/>
      <c r="DH1289" s="136"/>
      <c r="DI1289" s="136"/>
      <c r="DJ1289" s="136"/>
      <c r="DK1289" s="136"/>
      <c r="DL1289" s="136"/>
      <c r="DM1289" s="136"/>
      <c r="DN1289" s="136"/>
      <c r="DO1289" s="136"/>
      <c r="DP1289" s="136"/>
      <c r="DQ1289" s="136"/>
      <c r="DR1289" s="136"/>
      <c r="DS1289" s="136"/>
      <c r="DT1289" s="136"/>
      <c r="DU1289" s="136"/>
      <c r="DV1289" s="136"/>
      <c r="DW1289" s="136"/>
      <c r="DX1289" s="136"/>
      <c r="DY1289" s="136"/>
      <c r="DZ1289" s="136"/>
      <c r="EA1289" s="136"/>
      <c r="EB1289" s="136"/>
      <c r="EC1289" s="136"/>
      <c r="ED1289" s="136"/>
      <c r="EE1289" s="136"/>
      <c r="EF1289" s="136"/>
      <c r="EG1289" s="136"/>
      <c r="EH1289" s="136"/>
      <c r="EI1289" s="136"/>
      <c r="EJ1289" s="136"/>
      <c r="EK1289" s="136"/>
      <c r="EL1289" s="136"/>
      <c r="EM1289" s="136"/>
      <c r="EN1289" s="136"/>
      <c r="EO1289" s="136"/>
      <c r="EP1289" s="136"/>
      <c r="EQ1289" s="136"/>
      <c r="ER1289" s="136"/>
      <c r="ES1289" s="136"/>
      <c r="ET1289" s="136"/>
      <c r="EU1289" s="136"/>
      <c r="EV1289" s="136"/>
      <c r="EW1289" s="136"/>
      <c r="EX1289" s="136"/>
      <c r="EY1289" s="136"/>
      <c r="EZ1289" s="136"/>
      <c r="FA1289" s="136"/>
      <c r="FB1289" s="136"/>
      <c r="FC1289" s="136"/>
      <c r="FD1289" s="136"/>
      <c r="FE1289" s="136"/>
      <c r="FF1289" s="136"/>
      <c r="FG1289" s="136"/>
      <c r="FH1289" s="136"/>
      <c r="FI1289" s="136"/>
      <c r="FJ1289" s="136"/>
      <c r="FK1289" s="136"/>
      <c r="FL1289" s="136"/>
      <c r="FM1289" s="136"/>
      <c r="FN1289" s="136"/>
      <c r="FO1289" s="136"/>
      <c r="FP1289" s="136"/>
      <c r="FQ1289" s="136"/>
      <c r="FR1289" s="136"/>
      <c r="FS1289" s="136"/>
      <c r="FT1289" s="136"/>
      <c r="FU1289" s="136"/>
      <c r="FV1289" s="136"/>
      <c r="FW1289" s="136"/>
      <c r="FX1289" s="136"/>
      <c r="FY1289" s="136"/>
      <c r="FZ1289" s="136"/>
      <c r="GA1289" s="136"/>
      <c r="GB1289" s="136"/>
      <c r="GC1289" s="136"/>
      <c r="GD1289" s="136"/>
      <c r="GE1289" s="136"/>
      <c r="GF1289" s="136"/>
      <c r="GG1289" s="136"/>
      <c r="GH1289" s="136"/>
      <c r="GI1289" s="136"/>
      <c r="GJ1289" s="136"/>
      <c r="GK1289" s="136"/>
      <c r="GL1289" s="136"/>
      <c r="GM1289" s="136"/>
      <c r="GN1289" s="136"/>
      <c r="GO1289" s="136"/>
      <c r="GP1289" s="136"/>
      <c r="GQ1289" s="136"/>
      <c r="GR1289" s="136"/>
      <c r="GS1289" s="136"/>
      <c r="GT1289" s="136"/>
      <c r="GU1289" s="136"/>
      <c r="GV1289" s="136"/>
      <c r="GW1289" s="136"/>
      <c r="GX1289" s="136"/>
      <c r="GY1289" s="136"/>
      <c r="GZ1289" s="136"/>
      <c r="HA1289" s="136"/>
      <c r="HB1289" s="136"/>
      <c r="HC1289" s="136"/>
      <c r="HD1289" s="136"/>
      <c r="HE1289" s="136"/>
      <c r="HF1289" s="136"/>
      <c r="HG1289" s="136"/>
      <c r="HH1289" s="136"/>
      <c r="HI1289" s="136"/>
      <c r="HJ1289" s="136"/>
      <c r="HK1289" s="136"/>
      <c r="HL1289" s="136"/>
      <c r="HM1289" s="136"/>
      <c r="HN1289" s="136"/>
      <c r="HO1289" s="136"/>
      <c r="HP1289" s="136"/>
      <c r="HQ1289" s="136"/>
      <c r="HR1289" s="136"/>
      <c r="HS1289" s="136"/>
      <c r="HT1289" s="136"/>
      <c r="HU1289" s="136"/>
      <c r="HV1289" s="136"/>
      <c r="HW1289" s="136"/>
      <c r="HX1289" s="136"/>
      <c r="HY1289" s="136"/>
      <c r="HZ1289" s="136"/>
      <c r="IA1289" s="136"/>
      <c r="IB1289" s="136"/>
      <c r="IC1289" s="136"/>
      <c r="ID1289" s="136"/>
      <c r="IE1289" s="136"/>
      <c r="IF1289" s="136"/>
      <c r="IG1289" s="136"/>
    </row>
    <row r="1290" spans="1:241" ht="15" customHeight="1" x14ac:dyDescent="0.25">
      <c r="A1290" s="197" t="s">
        <v>410</v>
      </c>
      <c r="B1290" s="217">
        <v>11320031</v>
      </c>
      <c r="C1290" s="217">
        <v>4644511</v>
      </c>
      <c r="D1290" s="217">
        <v>1157590</v>
      </c>
      <c r="E1290" s="217">
        <v>1117590</v>
      </c>
      <c r="F1290" s="217">
        <v>2623586</v>
      </c>
      <c r="G1290" s="217">
        <v>439557</v>
      </c>
      <c r="H1290" s="244">
        <v>21302865</v>
      </c>
      <c r="I1290" s="136"/>
      <c r="J1290" s="197" t="s">
        <v>773</v>
      </c>
      <c r="K1290" s="217">
        <v>5338027</v>
      </c>
      <c r="L1290" s="217">
        <v>2754068</v>
      </c>
      <c r="M1290" s="217">
        <v>826452</v>
      </c>
      <c r="N1290" s="217">
        <v>1112889</v>
      </c>
      <c r="O1290" s="217">
        <v>2773665</v>
      </c>
      <c r="P1290" s="217">
        <v>506566</v>
      </c>
      <c r="Q1290" s="244">
        <v>13311667</v>
      </c>
      <c r="R1290" s="136"/>
      <c r="S1290" s="136"/>
      <c r="T1290" s="136"/>
      <c r="U1290" s="136"/>
      <c r="V1290" s="136"/>
      <c r="W1290" s="136"/>
      <c r="X1290" s="136"/>
      <c r="Y1290" s="136"/>
      <c r="Z1290" s="136"/>
      <c r="AA1290" s="136"/>
      <c r="AB1290" s="136"/>
      <c r="AC1290" s="136"/>
      <c r="AD1290" s="136"/>
      <c r="AE1290" s="136"/>
      <c r="AF1290" s="136"/>
      <c r="AG1290" s="136"/>
      <c r="AH1290" s="136"/>
      <c r="AI1290" s="136"/>
      <c r="AJ1290" s="136"/>
      <c r="AK1290" s="136"/>
      <c r="AL1290" s="136"/>
      <c r="AM1290" s="136"/>
      <c r="AN1290" s="136"/>
      <c r="AO1290" s="136"/>
      <c r="AP1290" s="136"/>
      <c r="AQ1290" s="136"/>
      <c r="AR1290" s="136"/>
      <c r="AS1290" s="136"/>
      <c r="AT1290" s="136"/>
      <c r="AU1290" s="136"/>
      <c r="AV1290" s="136"/>
      <c r="AW1290" s="136"/>
      <c r="AX1290" s="136"/>
      <c r="AY1290" s="136"/>
      <c r="AZ1290" s="136"/>
      <c r="BA1290" s="136"/>
      <c r="BB1290" s="136"/>
      <c r="BC1290" s="136"/>
      <c r="BD1290" s="136"/>
      <c r="BE1290" s="136"/>
      <c r="BF1290" s="136"/>
      <c r="BG1290" s="136"/>
      <c r="BH1290" s="136"/>
      <c r="BI1290" s="136"/>
      <c r="BJ1290" s="136"/>
      <c r="BK1290" s="136"/>
      <c r="BL1290" s="136"/>
      <c r="BM1290" s="136"/>
      <c r="BN1290" s="136"/>
      <c r="BO1290" s="136"/>
      <c r="BP1290" s="136"/>
      <c r="BQ1290" s="136"/>
      <c r="BR1290" s="136"/>
      <c r="BS1290" s="136"/>
      <c r="BT1290" s="136"/>
      <c r="BU1290" s="136"/>
      <c r="BV1290" s="136"/>
      <c r="BW1290" s="136"/>
      <c r="BX1290" s="136"/>
      <c r="BY1290" s="136"/>
      <c r="BZ1290" s="136"/>
      <c r="CA1290" s="136"/>
      <c r="CB1290" s="136"/>
      <c r="CC1290" s="136"/>
      <c r="CD1290" s="136"/>
      <c r="CE1290" s="136"/>
      <c r="CF1290" s="136"/>
      <c r="CG1290" s="136"/>
      <c r="CH1290" s="136"/>
      <c r="CI1290" s="136"/>
      <c r="CJ1290" s="136"/>
      <c r="CK1290" s="136"/>
      <c r="CL1290" s="136"/>
      <c r="CM1290" s="136"/>
      <c r="CN1290" s="136"/>
      <c r="CO1290" s="136"/>
      <c r="CP1290" s="136"/>
      <c r="CQ1290" s="136"/>
      <c r="CR1290" s="136"/>
      <c r="CS1290" s="136"/>
      <c r="CT1290" s="136"/>
      <c r="CU1290" s="136"/>
      <c r="CV1290" s="136"/>
      <c r="CW1290" s="136"/>
      <c r="CX1290" s="136"/>
      <c r="CY1290" s="136"/>
      <c r="CZ1290" s="136"/>
      <c r="DA1290" s="136"/>
      <c r="DB1290" s="136"/>
      <c r="DC1290" s="136"/>
      <c r="DD1290" s="136"/>
      <c r="DE1290" s="136"/>
      <c r="DF1290" s="136"/>
      <c r="DG1290" s="136"/>
      <c r="DH1290" s="136"/>
      <c r="DI1290" s="136"/>
      <c r="DJ1290" s="136"/>
      <c r="DK1290" s="136"/>
      <c r="DL1290" s="136"/>
      <c r="DM1290" s="136"/>
      <c r="DN1290" s="136"/>
      <c r="DO1290" s="136"/>
      <c r="DP1290" s="136"/>
      <c r="DQ1290" s="136"/>
      <c r="DR1290" s="136"/>
      <c r="DS1290" s="136"/>
      <c r="DT1290" s="136"/>
      <c r="DU1290" s="136"/>
      <c r="DV1290" s="136"/>
      <c r="DW1290" s="136"/>
      <c r="DX1290" s="136"/>
      <c r="DY1290" s="136"/>
      <c r="DZ1290" s="136"/>
      <c r="EA1290" s="136"/>
      <c r="EB1290" s="136"/>
      <c r="EC1290" s="136"/>
      <c r="ED1290" s="136"/>
      <c r="EE1290" s="136"/>
      <c r="EF1290" s="136"/>
      <c r="EG1290" s="136"/>
      <c r="EH1290" s="136"/>
      <c r="EI1290" s="136"/>
      <c r="EJ1290" s="136"/>
      <c r="EK1290" s="136"/>
      <c r="EL1290" s="136"/>
      <c r="EM1290" s="136"/>
      <c r="EN1290" s="136"/>
      <c r="EO1290" s="136"/>
      <c r="EP1290" s="136"/>
      <c r="EQ1290" s="136"/>
      <c r="ER1290" s="136"/>
      <c r="ES1290" s="136"/>
      <c r="ET1290" s="136"/>
      <c r="EU1290" s="136"/>
      <c r="EV1290" s="136"/>
      <c r="EW1290" s="136"/>
      <c r="EX1290" s="136"/>
      <c r="EY1290" s="136"/>
      <c r="EZ1290" s="136"/>
      <c r="FA1290" s="136"/>
      <c r="FB1290" s="136"/>
      <c r="FC1290" s="136"/>
      <c r="FD1290" s="136"/>
      <c r="FE1290" s="136"/>
      <c r="FF1290" s="136"/>
      <c r="FG1290" s="136"/>
      <c r="FH1290" s="136"/>
      <c r="FI1290" s="136"/>
      <c r="FJ1290" s="136"/>
      <c r="FK1290" s="136"/>
      <c r="FL1290" s="136"/>
      <c r="FM1290" s="136"/>
      <c r="FN1290" s="136"/>
      <c r="FO1290" s="136"/>
      <c r="FP1290" s="136"/>
      <c r="FQ1290" s="136"/>
      <c r="FR1290" s="136"/>
      <c r="FS1290" s="136"/>
      <c r="FT1290" s="136"/>
      <c r="FU1290" s="136"/>
      <c r="FV1290" s="136"/>
      <c r="FW1290" s="136"/>
      <c r="FX1290" s="136"/>
      <c r="FY1290" s="136"/>
      <c r="FZ1290" s="136"/>
      <c r="GA1290" s="136"/>
      <c r="GB1290" s="136"/>
      <c r="GC1290" s="136"/>
      <c r="GD1290" s="136"/>
      <c r="GE1290" s="136"/>
      <c r="GF1290" s="136"/>
      <c r="GG1290" s="136"/>
      <c r="GH1290" s="136"/>
      <c r="GI1290" s="136"/>
      <c r="GJ1290" s="136"/>
      <c r="GK1290" s="136"/>
      <c r="GL1290" s="136"/>
      <c r="GM1290" s="136"/>
      <c r="GN1290" s="136"/>
      <c r="GO1290" s="136"/>
      <c r="GP1290" s="136"/>
      <c r="GQ1290" s="136"/>
      <c r="GR1290" s="136"/>
      <c r="GS1290" s="136"/>
      <c r="GT1290" s="136"/>
      <c r="GU1290" s="136"/>
      <c r="GV1290" s="136"/>
      <c r="GW1290" s="136"/>
      <c r="GX1290" s="136"/>
      <c r="GY1290" s="136"/>
      <c r="GZ1290" s="136"/>
      <c r="HA1290" s="136"/>
      <c r="HB1290" s="136"/>
      <c r="HC1290" s="136"/>
      <c r="HD1290" s="136"/>
      <c r="HE1290" s="136"/>
      <c r="HF1290" s="136"/>
      <c r="HG1290" s="136"/>
      <c r="HH1290" s="136"/>
      <c r="HI1290" s="136"/>
      <c r="HJ1290" s="136"/>
      <c r="HK1290" s="136"/>
      <c r="HL1290" s="136"/>
      <c r="HM1290" s="136"/>
      <c r="HN1290" s="136"/>
      <c r="HO1290" s="136"/>
      <c r="HP1290" s="136"/>
      <c r="HQ1290" s="136"/>
      <c r="HR1290" s="136"/>
      <c r="HS1290" s="136"/>
      <c r="HT1290" s="136"/>
      <c r="HU1290" s="136"/>
      <c r="HV1290" s="136"/>
      <c r="HW1290" s="136"/>
      <c r="HX1290" s="136"/>
      <c r="HY1290" s="136"/>
      <c r="HZ1290" s="136"/>
      <c r="IA1290" s="136"/>
      <c r="IB1290" s="136"/>
      <c r="IC1290" s="136"/>
      <c r="ID1290" s="136"/>
      <c r="IE1290" s="136"/>
      <c r="IF1290" s="136"/>
      <c r="IG1290" s="136"/>
    </row>
    <row r="1291" spans="1:241" ht="15" customHeight="1" x14ac:dyDescent="0.25">
      <c r="A1291" s="197" t="s">
        <v>411</v>
      </c>
      <c r="B1291" s="217">
        <v>8595627</v>
      </c>
      <c r="C1291" s="217">
        <v>4270499</v>
      </c>
      <c r="D1291" s="217">
        <v>774162</v>
      </c>
      <c r="E1291" s="217">
        <v>1103441</v>
      </c>
      <c r="F1291" s="217">
        <v>2625588</v>
      </c>
      <c r="G1291" s="217">
        <v>452690</v>
      </c>
      <c r="H1291" s="244">
        <v>17822007</v>
      </c>
      <c r="I1291" s="136"/>
      <c r="J1291" s="197" t="s">
        <v>774</v>
      </c>
      <c r="K1291" s="217">
        <v>6545335</v>
      </c>
      <c r="L1291" s="217">
        <v>3202618</v>
      </c>
      <c r="M1291" s="217">
        <v>1262985</v>
      </c>
      <c r="N1291" s="217">
        <v>1045511</v>
      </c>
      <c r="O1291" s="217">
        <v>2948490</v>
      </c>
      <c r="P1291" s="217">
        <v>476483</v>
      </c>
      <c r="Q1291" s="244">
        <v>15481422</v>
      </c>
      <c r="R1291" s="136"/>
      <c r="S1291" s="136"/>
      <c r="T1291" s="136"/>
      <c r="U1291" s="136"/>
      <c r="V1291" s="136"/>
      <c r="W1291" s="136"/>
      <c r="X1291" s="136"/>
      <c r="Y1291" s="136"/>
      <c r="Z1291" s="136"/>
      <c r="AA1291" s="136"/>
      <c r="AB1291" s="136"/>
      <c r="AC1291" s="136"/>
      <c r="AD1291" s="136"/>
      <c r="AE1291" s="136"/>
      <c r="AF1291" s="136"/>
      <c r="AG1291" s="136"/>
      <c r="AH1291" s="136"/>
      <c r="AI1291" s="136"/>
      <c r="AJ1291" s="136"/>
      <c r="AK1291" s="136"/>
      <c r="AL1291" s="136"/>
      <c r="AM1291" s="136"/>
      <c r="AN1291" s="136"/>
      <c r="AO1291" s="136"/>
      <c r="AP1291" s="136"/>
      <c r="AQ1291" s="136"/>
      <c r="AR1291" s="136"/>
      <c r="AS1291" s="136"/>
      <c r="AT1291" s="136"/>
      <c r="AU1291" s="136"/>
      <c r="AV1291" s="136"/>
      <c r="AW1291" s="136"/>
      <c r="AX1291" s="136"/>
      <c r="AY1291" s="136"/>
      <c r="AZ1291" s="136"/>
      <c r="BA1291" s="136"/>
      <c r="BB1291" s="136"/>
      <c r="BC1291" s="136"/>
      <c r="BD1291" s="136"/>
      <c r="BE1291" s="136"/>
      <c r="BF1291" s="136"/>
      <c r="BG1291" s="136"/>
      <c r="BH1291" s="136"/>
      <c r="BI1291" s="136"/>
      <c r="BJ1291" s="136"/>
      <c r="BK1291" s="136"/>
      <c r="BL1291" s="136"/>
      <c r="BM1291" s="136"/>
      <c r="BN1291" s="136"/>
      <c r="BO1291" s="136"/>
      <c r="BP1291" s="136"/>
      <c r="BQ1291" s="136"/>
      <c r="BR1291" s="136"/>
      <c r="BS1291" s="136"/>
      <c r="BT1291" s="136"/>
      <c r="BU1291" s="136"/>
      <c r="BV1291" s="136"/>
      <c r="BW1291" s="136"/>
      <c r="BX1291" s="136"/>
      <c r="BY1291" s="136"/>
      <c r="BZ1291" s="136"/>
      <c r="CA1291" s="136"/>
      <c r="CB1291" s="136"/>
      <c r="CC1291" s="136"/>
      <c r="CD1291" s="136"/>
      <c r="CE1291" s="136"/>
      <c r="CF1291" s="136"/>
      <c r="CG1291" s="136"/>
      <c r="CH1291" s="136"/>
      <c r="CI1291" s="136"/>
      <c r="CJ1291" s="136"/>
      <c r="CK1291" s="136"/>
      <c r="CL1291" s="136"/>
      <c r="CM1291" s="136"/>
      <c r="CN1291" s="136"/>
      <c r="CO1291" s="136"/>
      <c r="CP1291" s="136"/>
      <c r="CQ1291" s="136"/>
      <c r="CR1291" s="136"/>
      <c r="CS1291" s="136"/>
      <c r="CT1291" s="136"/>
      <c r="CU1291" s="136"/>
      <c r="CV1291" s="136"/>
      <c r="CW1291" s="136"/>
      <c r="CX1291" s="136"/>
      <c r="CY1291" s="136"/>
      <c r="CZ1291" s="136"/>
      <c r="DA1291" s="136"/>
      <c r="DB1291" s="136"/>
      <c r="DC1291" s="136"/>
      <c r="DD1291" s="136"/>
      <c r="DE1291" s="136"/>
      <c r="DF1291" s="136"/>
      <c r="DG1291" s="136"/>
      <c r="DH1291" s="136"/>
      <c r="DI1291" s="136"/>
      <c r="DJ1291" s="136"/>
      <c r="DK1291" s="136"/>
      <c r="DL1291" s="136"/>
      <c r="DM1291" s="136"/>
      <c r="DN1291" s="136"/>
      <c r="DO1291" s="136"/>
      <c r="DP1291" s="136"/>
      <c r="DQ1291" s="136"/>
      <c r="DR1291" s="136"/>
      <c r="DS1291" s="136"/>
      <c r="DT1291" s="136"/>
      <c r="DU1291" s="136"/>
      <c r="DV1291" s="136"/>
      <c r="DW1291" s="136"/>
      <c r="DX1291" s="136"/>
      <c r="DY1291" s="136"/>
      <c r="DZ1291" s="136"/>
      <c r="EA1291" s="136"/>
      <c r="EB1291" s="136"/>
      <c r="EC1291" s="136"/>
      <c r="ED1291" s="136"/>
      <c r="EE1291" s="136"/>
      <c r="EF1291" s="136"/>
      <c r="EG1291" s="136"/>
      <c r="EH1291" s="136"/>
      <c r="EI1291" s="136"/>
      <c r="EJ1291" s="136"/>
      <c r="EK1291" s="136"/>
      <c r="EL1291" s="136"/>
      <c r="EM1291" s="136"/>
      <c r="EN1291" s="136"/>
      <c r="EO1291" s="136"/>
      <c r="EP1291" s="136"/>
      <c r="EQ1291" s="136"/>
      <c r="ER1291" s="136"/>
      <c r="ES1291" s="136"/>
      <c r="ET1291" s="136"/>
      <c r="EU1291" s="136"/>
      <c r="EV1291" s="136"/>
      <c r="EW1291" s="136"/>
      <c r="EX1291" s="136"/>
      <c r="EY1291" s="136"/>
      <c r="EZ1291" s="136"/>
      <c r="FA1291" s="136"/>
      <c r="FB1291" s="136"/>
      <c r="FC1291" s="136"/>
      <c r="FD1291" s="136"/>
      <c r="FE1291" s="136"/>
      <c r="FF1291" s="136"/>
      <c r="FG1291" s="136"/>
      <c r="FH1291" s="136"/>
      <c r="FI1291" s="136"/>
      <c r="FJ1291" s="136"/>
      <c r="FK1291" s="136"/>
      <c r="FL1291" s="136"/>
      <c r="FM1291" s="136"/>
      <c r="FN1291" s="136"/>
      <c r="FO1291" s="136"/>
      <c r="FP1291" s="136"/>
      <c r="FQ1291" s="136"/>
      <c r="FR1291" s="136"/>
      <c r="FS1291" s="136"/>
      <c r="FT1291" s="136"/>
      <c r="FU1291" s="136"/>
      <c r="FV1291" s="136"/>
      <c r="FW1291" s="136"/>
      <c r="FX1291" s="136"/>
      <c r="FY1291" s="136"/>
      <c r="FZ1291" s="136"/>
      <c r="GA1291" s="136"/>
      <c r="GB1291" s="136"/>
      <c r="GC1291" s="136"/>
      <c r="GD1291" s="136"/>
      <c r="GE1291" s="136"/>
      <c r="GF1291" s="136"/>
      <c r="GG1291" s="136"/>
      <c r="GH1291" s="136"/>
      <c r="GI1291" s="136"/>
      <c r="GJ1291" s="136"/>
      <c r="GK1291" s="136"/>
      <c r="GL1291" s="136"/>
      <c r="GM1291" s="136"/>
      <c r="GN1291" s="136"/>
      <c r="GO1291" s="136"/>
      <c r="GP1291" s="136"/>
      <c r="GQ1291" s="136"/>
      <c r="GR1291" s="136"/>
      <c r="GS1291" s="136"/>
      <c r="GT1291" s="136"/>
      <c r="GU1291" s="136"/>
      <c r="GV1291" s="136"/>
      <c r="GW1291" s="136"/>
      <c r="GX1291" s="136"/>
      <c r="GY1291" s="136"/>
      <c r="GZ1291" s="136"/>
      <c r="HA1291" s="136"/>
      <c r="HB1291" s="136"/>
      <c r="HC1291" s="136"/>
      <c r="HD1291" s="136"/>
      <c r="HE1291" s="136"/>
      <c r="HF1291" s="136"/>
      <c r="HG1291" s="136"/>
      <c r="HH1291" s="136"/>
      <c r="HI1291" s="136"/>
      <c r="HJ1291" s="136"/>
      <c r="HK1291" s="136"/>
      <c r="HL1291" s="136"/>
      <c r="HM1291" s="136"/>
      <c r="HN1291" s="136"/>
      <c r="HO1291" s="136"/>
      <c r="HP1291" s="136"/>
      <c r="HQ1291" s="136"/>
      <c r="HR1291" s="136"/>
      <c r="HS1291" s="136"/>
      <c r="HT1291" s="136"/>
      <c r="HU1291" s="136"/>
      <c r="HV1291" s="136"/>
      <c r="HW1291" s="136"/>
      <c r="HX1291" s="136"/>
      <c r="HY1291" s="136"/>
      <c r="HZ1291" s="136"/>
      <c r="IA1291" s="136"/>
      <c r="IB1291" s="136"/>
      <c r="IC1291" s="136"/>
      <c r="ID1291" s="136"/>
      <c r="IE1291" s="136"/>
      <c r="IF1291" s="136"/>
      <c r="IG1291" s="136"/>
    </row>
    <row r="1292" spans="1:241" ht="15" customHeight="1" x14ac:dyDescent="0.25">
      <c r="A1292" s="197" t="s">
        <v>412</v>
      </c>
      <c r="B1292" s="217">
        <v>9681249</v>
      </c>
      <c r="C1292" s="217">
        <v>3848773</v>
      </c>
      <c r="D1292" s="217">
        <v>841166</v>
      </c>
      <c r="E1292" s="217">
        <v>1734313</v>
      </c>
      <c r="F1292" s="217">
        <v>2832818</v>
      </c>
      <c r="G1292" s="217">
        <v>376349</v>
      </c>
      <c r="H1292" s="244">
        <v>19314668</v>
      </c>
      <c r="I1292" s="136"/>
      <c r="J1292" s="197" t="s">
        <v>775</v>
      </c>
      <c r="K1292" s="217">
        <v>6072609</v>
      </c>
      <c r="L1292" s="217">
        <v>2969853</v>
      </c>
      <c r="M1292" s="217">
        <v>1731171</v>
      </c>
      <c r="N1292" s="217">
        <v>1147637</v>
      </c>
      <c r="O1292" s="217">
        <v>2906086</v>
      </c>
      <c r="P1292" s="217">
        <v>470449</v>
      </c>
      <c r="Q1292" s="244">
        <v>15297805</v>
      </c>
      <c r="R1292" s="136"/>
      <c r="S1292" s="136"/>
      <c r="T1292" s="136"/>
      <c r="U1292" s="136"/>
      <c r="V1292" s="136"/>
      <c r="W1292" s="136"/>
      <c r="X1292" s="136"/>
      <c r="Y1292" s="136"/>
      <c r="Z1292" s="136"/>
      <c r="AA1292" s="136"/>
      <c r="AB1292" s="136"/>
      <c r="AC1292" s="136"/>
      <c r="AD1292" s="136"/>
      <c r="AE1292" s="136"/>
      <c r="AF1292" s="136"/>
      <c r="AG1292" s="136"/>
      <c r="AH1292" s="136"/>
      <c r="AI1292" s="136"/>
      <c r="AJ1292" s="136"/>
      <c r="AK1292" s="136"/>
      <c r="AL1292" s="136"/>
      <c r="AM1292" s="136"/>
      <c r="AN1292" s="136"/>
      <c r="AO1292" s="136"/>
      <c r="AP1292" s="136"/>
      <c r="AQ1292" s="136"/>
      <c r="AR1292" s="136"/>
      <c r="AS1292" s="136"/>
      <c r="AT1292" s="136"/>
      <c r="AU1292" s="136"/>
      <c r="AV1292" s="136"/>
      <c r="AW1292" s="136"/>
      <c r="AX1292" s="136"/>
      <c r="AY1292" s="136"/>
      <c r="AZ1292" s="136"/>
      <c r="BA1292" s="136"/>
      <c r="BB1292" s="136"/>
      <c r="BC1292" s="136"/>
      <c r="BD1292" s="136"/>
      <c r="BE1292" s="136"/>
      <c r="BF1292" s="136"/>
      <c r="BG1292" s="136"/>
      <c r="BH1292" s="136"/>
      <c r="BI1292" s="136"/>
      <c r="BJ1292" s="136"/>
      <c r="BK1292" s="136"/>
      <c r="BL1292" s="136"/>
      <c r="BM1292" s="136"/>
      <c r="BN1292" s="136"/>
      <c r="BO1292" s="136"/>
      <c r="BP1292" s="136"/>
      <c r="BQ1292" s="136"/>
      <c r="BR1292" s="136"/>
      <c r="BS1292" s="136"/>
      <c r="BT1292" s="136"/>
      <c r="BU1292" s="136"/>
      <c r="BV1292" s="136"/>
      <c r="BW1292" s="136"/>
      <c r="BX1292" s="136"/>
      <c r="BY1292" s="136"/>
      <c r="BZ1292" s="136"/>
      <c r="CA1292" s="136"/>
      <c r="CB1292" s="136"/>
      <c r="CC1292" s="136"/>
      <c r="CD1292" s="136"/>
      <c r="CE1292" s="136"/>
      <c r="CF1292" s="136"/>
      <c r="CG1292" s="136"/>
      <c r="CH1292" s="136"/>
      <c r="CI1292" s="136"/>
      <c r="CJ1292" s="136"/>
      <c r="CK1292" s="136"/>
      <c r="CL1292" s="136"/>
      <c r="CM1292" s="136"/>
      <c r="CN1292" s="136"/>
      <c r="CO1292" s="136"/>
      <c r="CP1292" s="136"/>
      <c r="CQ1292" s="136"/>
      <c r="CR1292" s="136"/>
      <c r="CS1292" s="136"/>
      <c r="CT1292" s="136"/>
      <c r="CU1292" s="136"/>
      <c r="CV1292" s="136"/>
      <c r="CW1292" s="136"/>
      <c r="CX1292" s="136"/>
      <c r="CY1292" s="136"/>
      <c r="CZ1292" s="136"/>
      <c r="DA1292" s="136"/>
      <c r="DB1292" s="136"/>
      <c r="DC1292" s="136"/>
      <c r="DD1292" s="136"/>
      <c r="DE1292" s="136"/>
      <c r="DF1292" s="136"/>
      <c r="DG1292" s="136"/>
      <c r="DH1292" s="136"/>
      <c r="DI1292" s="136"/>
      <c r="DJ1292" s="136"/>
      <c r="DK1292" s="136"/>
      <c r="DL1292" s="136"/>
      <c r="DM1292" s="136"/>
      <c r="DN1292" s="136"/>
      <c r="DO1292" s="136"/>
      <c r="DP1292" s="136"/>
      <c r="DQ1292" s="136"/>
      <c r="DR1292" s="136"/>
      <c r="DS1292" s="136"/>
      <c r="DT1292" s="136"/>
      <c r="DU1292" s="136"/>
      <c r="DV1292" s="136"/>
      <c r="DW1292" s="136"/>
      <c r="DX1292" s="136"/>
      <c r="DY1292" s="136"/>
      <c r="DZ1292" s="136"/>
      <c r="EA1292" s="136"/>
      <c r="EB1292" s="136"/>
      <c r="EC1292" s="136"/>
      <c r="ED1292" s="136"/>
      <c r="EE1292" s="136"/>
      <c r="EF1292" s="136"/>
      <c r="EG1292" s="136"/>
      <c r="EH1292" s="136"/>
      <c r="EI1292" s="136"/>
      <c r="EJ1292" s="136"/>
      <c r="EK1292" s="136"/>
      <c r="EL1292" s="136"/>
      <c r="EM1292" s="136"/>
      <c r="EN1292" s="136"/>
      <c r="EO1292" s="136"/>
      <c r="EP1292" s="136"/>
      <c r="EQ1292" s="136"/>
      <c r="ER1292" s="136"/>
      <c r="ES1292" s="136"/>
      <c r="ET1292" s="136"/>
      <c r="EU1292" s="136"/>
      <c r="EV1292" s="136"/>
      <c r="EW1292" s="136"/>
      <c r="EX1292" s="136"/>
      <c r="EY1292" s="136"/>
      <c r="EZ1292" s="136"/>
      <c r="FA1292" s="136"/>
      <c r="FB1292" s="136"/>
      <c r="FC1292" s="136"/>
      <c r="FD1292" s="136"/>
      <c r="FE1292" s="136"/>
      <c r="FF1292" s="136"/>
      <c r="FG1292" s="136"/>
      <c r="FH1292" s="136"/>
      <c r="FI1292" s="136"/>
      <c r="FJ1292" s="136"/>
      <c r="FK1292" s="136"/>
      <c r="FL1292" s="136"/>
      <c r="FM1292" s="136"/>
      <c r="FN1292" s="136"/>
      <c r="FO1292" s="136"/>
      <c r="FP1292" s="136"/>
      <c r="FQ1292" s="136"/>
      <c r="FR1292" s="136"/>
      <c r="FS1292" s="136"/>
      <c r="FT1292" s="136"/>
      <c r="FU1292" s="136"/>
      <c r="FV1292" s="136"/>
      <c r="FW1292" s="136"/>
      <c r="FX1292" s="136"/>
      <c r="FY1292" s="136"/>
      <c r="FZ1292" s="136"/>
      <c r="GA1292" s="136"/>
      <c r="GB1292" s="136"/>
      <c r="GC1292" s="136"/>
      <c r="GD1292" s="136"/>
      <c r="GE1292" s="136"/>
      <c r="GF1292" s="136"/>
      <c r="GG1292" s="136"/>
      <c r="GH1292" s="136"/>
      <c r="GI1292" s="136"/>
      <c r="GJ1292" s="136"/>
      <c r="GK1292" s="136"/>
      <c r="GL1292" s="136"/>
      <c r="GM1292" s="136"/>
      <c r="GN1292" s="136"/>
      <c r="GO1292" s="136"/>
      <c r="GP1292" s="136"/>
      <c r="GQ1292" s="136"/>
      <c r="GR1292" s="136"/>
      <c r="GS1292" s="136"/>
      <c r="GT1292" s="136"/>
      <c r="GU1292" s="136"/>
      <c r="GV1292" s="136"/>
      <c r="GW1292" s="136"/>
      <c r="GX1292" s="136"/>
      <c r="GY1292" s="136"/>
      <c r="GZ1292" s="136"/>
      <c r="HA1292" s="136"/>
      <c r="HB1292" s="136"/>
      <c r="HC1292" s="136"/>
      <c r="HD1292" s="136"/>
      <c r="HE1292" s="136"/>
      <c r="HF1292" s="136"/>
      <c r="HG1292" s="136"/>
      <c r="HH1292" s="136"/>
      <c r="HI1292" s="136"/>
      <c r="HJ1292" s="136"/>
      <c r="HK1292" s="136"/>
      <c r="HL1292" s="136"/>
      <c r="HM1292" s="136"/>
      <c r="HN1292" s="136"/>
      <c r="HO1292" s="136"/>
      <c r="HP1292" s="136"/>
      <c r="HQ1292" s="136"/>
      <c r="HR1292" s="136"/>
      <c r="HS1292" s="136"/>
      <c r="HT1292" s="136"/>
      <c r="HU1292" s="136"/>
      <c r="HV1292" s="136"/>
      <c r="HW1292" s="136"/>
      <c r="HX1292" s="136"/>
      <c r="HY1292" s="136"/>
      <c r="HZ1292" s="136"/>
      <c r="IA1292" s="136"/>
      <c r="IB1292" s="136"/>
      <c r="IC1292" s="136"/>
      <c r="ID1292" s="136"/>
      <c r="IE1292" s="136"/>
      <c r="IF1292" s="136"/>
      <c r="IG1292" s="136"/>
    </row>
    <row r="1293" spans="1:241" ht="15" customHeight="1" x14ac:dyDescent="0.25">
      <c r="A1293" s="197" t="s">
        <v>413</v>
      </c>
      <c r="B1293" s="217">
        <v>8658470</v>
      </c>
      <c r="C1293" s="217">
        <v>4724317</v>
      </c>
      <c r="D1293" s="217">
        <v>827890</v>
      </c>
      <c r="E1293" s="217">
        <v>1208478</v>
      </c>
      <c r="F1293" s="217">
        <v>2855407</v>
      </c>
      <c r="G1293" s="217">
        <v>375924</v>
      </c>
      <c r="H1293" s="244">
        <v>18650486</v>
      </c>
      <c r="I1293" s="136"/>
      <c r="J1293" s="197" t="s">
        <v>776</v>
      </c>
      <c r="K1293" s="217">
        <v>9669143</v>
      </c>
      <c r="L1293" s="217">
        <v>5659349</v>
      </c>
      <c r="M1293" s="217">
        <v>2517334</v>
      </c>
      <c r="N1293" s="217">
        <v>1165181</v>
      </c>
      <c r="O1293" s="217">
        <v>2993772</v>
      </c>
      <c r="P1293" s="217">
        <v>579732</v>
      </c>
      <c r="Q1293" s="244">
        <v>22584511</v>
      </c>
      <c r="R1293" s="136"/>
      <c r="S1293" s="136"/>
      <c r="T1293" s="136"/>
      <c r="U1293" s="136"/>
      <c r="V1293" s="136"/>
      <c r="W1293" s="136"/>
      <c r="X1293" s="136"/>
      <c r="Y1293" s="136"/>
      <c r="Z1293" s="136"/>
      <c r="AA1293" s="136"/>
      <c r="AB1293" s="136"/>
      <c r="AC1293" s="136"/>
      <c r="AD1293" s="136"/>
      <c r="AE1293" s="136"/>
      <c r="AF1293" s="136"/>
      <c r="AG1293" s="136"/>
      <c r="AH1293" s="136"/>
      <c r="AI1293" s="136"/>
      <c r="AJ1293" s="136"/>
      <c r="AK1293" s="136"/>
      <c r="AL1293" s="136"/>
      <c r="AM1293" s="136"/>
      <c r="AN1293" s="136"/>
      <c r="AO1293" s="136"/>
      <c r="AP1293" s="136"/>
      <c r="AQ1293" s="136"/>
      <c r="AR1293" s="136"/>
      <c r="AS1293" s="136"/>
      <c r="AT1293" s="136"/>
      <c r="AU1293" s="136"/>
      <c r="AV1293" s="136"/>
      <c r="AW1293" s="136"/>
      <c r="AX1293" s="136"/>
      <c r="AY1293" s="136"/>
      <c r="AZ1293" s="136"/>
      <c r="BA1293" s="136"/>
      <c r="BB1293" s="136"/>
      <c r="BC1293" s="136"/>
      <c r="BD1293" s="136"/>
      <c r="BE1293" s="136"/>
      <c r="BF1293" s="136"/>
      <c r="BG1293" s="136"/>
      <c r="BH1293" s="136"/>
      <c r="BI1293" s="136"/>
      <c r="BJ1293" s="136"/>
      <c r="BK1293" s="136"/>
      <c r="BL1293" s="136"/>
      <c r="BM1293" s="136"/>
      <c r="BN1293" s="136"/>
      <c r="BO1293" s="136"/>
      <c r="BP1293" s="136"/>
      <c r="BQ1293" s="136"/>
      <c r="BR1293" s="136"/>
      <c r="BS1293" s="136"/>
      <c r="BT1293" s="136"/>
      <c r="BU1293" s="136"/>
      <c r="BV1293" s="136"/>
      <c r="BW1293" s="136"/>
      <c r="BX1293" s="136"/>
      <c r="BY1293" s="136"/>
      <c r="BZ1293" s="136"/>
      <c r="CA1293" s="136"/>
      <c r="CB1293" s="136"/>
      <c r="CC1293" s="136"/>
      <c r="CD1293" s="136"/>
      <c r="CE1293" s="136"/>
      <c r="CF1293" s="136"/>
      <c r="CG1293" s="136"/>
      <c r="CH1293" s="136"/>
      <c r="CI1293" s="136"/>
      <c r="CJ1293" s="136"/>
      <c r="CK1293" s="136"/>
      <c r="CL1293" s="136"/>
      <c r="CM1293" s="136"/>
      <c r="CN1293" s="136"/>
      <c r="CO1293" s="136"/>
      <c r="CP1293" s="136"/>
      <c r="CQ1293" s="136"/>
      <c r="CR1293" s="136"/>
      <c r="CS1293" s="136"/>
      <c r="CT1293" s="136"/>
      <c r="CU1293" s="136"/>
      <c r="CV1293" s="136"/>
      <c r="CW1293" s="136"/>
      <c r="CX1293" s="136"/>
      <c r="CY1293" s="136"/>
      <c r="CZ1293" s="136"/>
      <c r="DA1293" s="136"/>
      <c r="DB1293" s="136"/>
      <c r="DC1293" s="136"/>
      <c r="DD1293" s="136"/>
      <c r="DE1293" s="136"/>
      <c r="DF1293" s="136"/>
      <c r="DG1293" s="136"/>
      <c r="DH1293" s="136"/>
      <c r="DI1293" s="136"/>
      <c r="DJ1293" s="136"/>
      <c r="DK1293" s="136"/>
      <c r="DL1293" s="136"/>
      <c r="DM1293" s="136"/>
      <c r="DN1293" s="136"/>
      <c r="DO1293" s="136"/>
      <c r="DP1293" s="136"/>
      <c r="DQ1293" s="136"/>
      <c r="DR1293" s="136"/>
      <c r="DS1293" s="136"/>
      <c r="DT1293" s="136"/>
      <c r="DU1293" s="136"/>
      <c r="DV1293" s="136"/>
      <c r="DW1293" s="136"/>
      <c r="DX1293" s="136"/>
      <c r="DY1293" s="136"/>
      <c r="DZ1293" s="136"/>
      <c r="EA1293" s="136"/>
      <c r="EB1293" s="136"/>
      <c r="EC1293" s="136"/>
      <c r="ED1293" s="136"/>
      <c r="EE1293" s="136"/>
      <c r="EF1293" s="136"/>
      <c r="EG1293" s="136"/>
      <c r="EH1293" s="136"/>
      <c r="EI1293" s="136"/>
      <c r="EJ1293" s="136"/>
      <c r="EK1293" s="136"/>
      <c r="EL1293" s="136"/>
      <c r="EM1293" s="136"/>
      <c r="EN1293" s="136"/>
      <c r="EO1293" s="136"/>
      <c r="EP1293" s="136"/>
      <c r="EQ1293" s="136"/>
      <c r="ER1293" s="136"/>
      <c r="ES1293" s="136"/>
      <c r="ET1293" s="136"/>
      <c r="EU1293" s="136"/>
      <c r="EV1293" s="136"/>
      <c r="EW1293" s="136"/>
      <c r="EX1293" s="136"/>
      <c r="EY1293" s="136"/>
      <c r="EZ1293" s="136"/>
      <c r="FA1293" s="136"/>
      <c r="FB1293" s="136"/>
      <c r="FC1293" s="136"/>
      <c r="FD1293" s="136"/>
      <c r="FE1293" s="136"/>
      <c r="FF1293" s="136"/>
      <c r="FG1293" s="136"/>
      <c r="FH1293" s="136"/>
      <c r="FI1293" s="136"/>
      <c r="FJ1293" s="136"/>
      <c r="FK1293" s="136"/>
      <c r="FL1293" s="136"/>
      <c r="FM1293" s="136"/>
      <c r="FN1293" s="136"/>
      <c r="FO1293" s="136"/>
      <c r="FP1293" s="136"/>
      <c r="FQ1293" s="136"/>
      <c r="FR1293" s="136"/>
      <c r="FS1293" s="136"/>
      <c r="FT1293" s="136"/>
      <c r="FU1293" s="136"/>
      <c r="FV1293" s="136"/>
      <c r="FW1293" s="136"/>
      <c r="FX1293" s="136"/>
      <c r="FY1293" s="136"/>
      <c r="FZ1293" s="136"/>
      <c r="GA1293" s="136"/>
      <c r="GB1293" s="136"/>
      <c r="GC1293" s="136"/>
      <c r="GD1293" s="136"/>
      <c r="GE1293" s="136"/>
      <c r="GF1293" s="136"/>
      <c r="GG1293" s="136"/>
      <c r="GH1293" s="136"/>
      <c r="GI1293" s="136"/>
      <c r="GJ1293" s="136"/>
      <c r="GK1293" s="136"/>
      <c r="GL1293" s="136"/>
      <c r="GM1293" s="136"/>
      <c r="GN1293" s="136"/>
      <c r="GO1293" s="136"/>
      <c r="GP1293" s="136"/>
      <c r="GQ1293" s="136"/>
      <c r="GR1293" s="136"/>
      <c r="GS1293" s="136"/>
      <c r="GT1293" s="136"/>
      <c r="GU1293" s="136"/>
      <c r="GV1293" s="136"/>
      <c r="GW1293" s="136"/>
      <c r="GX1293" s="136"/>
      <c r="GY1293" s="136"/>
      <c r="GZ1293" s="136"/>
      <c r="HA1293" s="136"/>
      <c r="HB1293" s="136"/>
      <c r="HC1293" s="136"/>
      <c r="HD1293" s="136"/>
      <c r="HE1293" s="136"/>
      <c r="HF1293" s="136"/>
      <c r="HG1293" s="136"/>
      <c r="HH1293" s="136"/>
      <c r="HI1293" s="136"/>
      <c r="HJ1293" s="136"/>
      <c r="HK1293" s="136"/>
      <c r="HL1293" s="136"/>
      <c r="HM1293" s="136"/>
      <c r="HN1293" s="136"/>
      <c r="HO1293" s="136"/>
      <c r="HP1293" s="136"/>
      <c r="HQ1293" s="136"/>
      <c r="HR1293" s="136"/>
      <c r="HS1293" s="136"/>
      <c r="HT1293" s="136"/>
      <c r="HU1293" s="136"/>
      <c r="HV1293" s="136"/>
      <c r="HW1293" s="136"/>
      <c r="HX1293" s="136"/>
      <c r="HY1293" s="136"/>
      <c r="HZ1293" s="136"/>
      <c r="IA1293" s="136"/>
      <c r="IB1293" s="136"/>
      <c r="IC1293" s="136"/>
      <c r="ID1293" s="136"/>
      <c r="IE1293" s="136"/>
      <c r="IF1293" s="136"/>
      <c r="IG1293" s="136"/>
    </row>
    <row r="1294" spans="1:241" ht="15" customHeight="1" x14ac:dyDescent="0.25">
      <c r="A1294" s="197" t="s">
        <v>414</v>
      </c>
      <c r="B1294" s="217">
        <v>9826434</v>
      </c>
      <c r="C1294" s="217">
        <v>4976905</v>
      </c>
      <c r="D1294" s="217">
        <v>970652</v>
      </c>
      <c r="E1294" s="217">
        <v>1136660</v>
      </c>
      <c r="F1294" s="217">
        <v>2958849</v>
      </c>
      <c r="G1294" s="217">
        <v>418862</v>
      </c>
      <c r="H1294" s="244">
        <v>20288362</v>
      </c>
      <c r="I1294" s="136"/>
      <c r="J1294" s="197" t="s">
        <v>777</v>
      </c>
      <c r="K1294" s="217">
        <v>6598391</v>
      </c>
      <c r="L1294" s="217">
        <v>4674382</v>
      </c>
      <c r="M1294" s="217">
        <v>1294502</v>
      </c>
      <c r="N1294" s="217">
        <v>1112267</v>
      </c>
      <c r="O1294" s="217">
        <v>2405022</v>
      </c>
      <c r="P1294" s="217">
        <v>458374</v>
      </c>
      <c r="Q1294" s="244">
        <v>16542938</v>
      </c>
      <c r="R1294" s="136"/>
      <c r="S1294" s="136"/>
      <c r="T1294" s="136"/>
      <c r="U1294" s="136"/>
      <c r="V1294" s="136"/>
      <c r="W1294" s="136"/>
      <c r="X1294" s="136"/>
      <c r="Y1294" s="136"/>
      <c r="Z1294" s="136"/>
      <c r="AA1294" s="136"/>
      <c r="AB1294" s="136"/>
      <c r="AC1294" s="136"/>
      <c r="AD1294" s="136"/>
      <c r="AE1294" s="136"/>
      <c r="AF1294" s="136"/>
      <c r="AG1294" s="136"/>
      <c r="AH1294" s="136"/>
      <c r="AI1294" s="136"/>
      <c r="AJ1294" s="136"/>
      <c r="AK1294" s="136"/>
      <c r="AL1294" s="136"/>
      <c r="AM1294" s="136"/>
      <c r="AN1294" s="136"/>
      <c r="AO1294" s="136"/>
      <c r="AP1294" s="136"/>
      <c r="AQ1294" s="136"/>
      <c r="AR1294" s="136"/>
      <c r="AS1294" s="136"/>
      <c r="AT1294" s="136"/>
      <c r="AU1294" s="136"/>
      <c r="AV1294" s="136"/>
      <c r="AW1294" s="136"/>
      <c r="AX1294" s="136"/>
      <c r="AY1294" s="136"/>
      <c r="AZ1294" s="136"/>
      <c r="BA1294" s="136"/>
      <c r="BB1294" s="136"/>
      <c r="BC1294" s="136"/>
      <c r="BD1294" s="136"/>
      <c r="BE1294" s="136"/>
      <c r="BF1294" s="136"/>
      <c r="BG1294" s="136"/>
      <c r="BH1294" s="136"/>
      <c r="BI1294" s="136"/>
      <c r="BJ1294" s="136"/>
      <c r="BK1294" s="136"/>
      <c r="BL1294" s="136"/>
      <c r="BM1294" s="136"/>
      <c r="BN1294" s="136"/>
      <c r="BO1294" s="136"/>
      <c r="BP1294" s="136"/>
      <c r="BQ1294" s="136"/>
      <c r="BR1294" s="136"/>
      <c r="BS1294" s="136"/>
      <c r="BT1294" s="136"/>
      <c r="BU1294" s="136"/>
      <c r="BV1294" s="136"/>
      <c r="BW1294" s="136"/>
      <c r="BX1294" s="136"/>
      <c r="BY1294" s="136"/>
      <c r="BZ1294" s="136"/>
      <c r="CA1294" s="136"/>
      <c r="CB1294" s="136"/>
      <c r="CC1294" s="136"/>
      <c r="CD1294" s="136"/>
      <c r="CE1294" s="136"/>
      <c r="CF1294" s="136"/>
      <c r="CG1294" s="136"/>
      <c r="CH1294" s="136"/>
      <c r="CI1294" s="136"/>
      <c r="CJ1294" s="136"/>
      <c r="CK1294" s="136"/>
      <c r="CL1294" s="136"/>
      <c r="CM1294" s="136"/>
      <c r="CN1294" s="136"/>
      <c r="CO1294" s="136"/>
      <c r="CP1294" s="136"/>
      <c r="CQ1294" s="136"/>
      <c r="CR1294" s="136"/>
      <c r="CS1294" s="136"/>
      <c r="CT1294" s="136"/>
      <c r="CU1294" s="136"/>
      <c r="CV1294" s="136"/>
      <c r="CW1294" s="136"/>
      <c r="CX1294" s="136"/>
      <c r="CY1294" s="136"/>
      <c r="CZ1294" s="136"/>
      <c r="DA1294" s="136"/>
      <c r="DB1294" s="136"/>
      <c r="DC1294" s="136"/>
      <c r="DD1294" s="136"/>
      <c r="DE1294" s="136"/>
      <c r="DF1294" s="136"/>
      <c r="DG1294" s="136"/>
      <c r="DH1294" s="136"/>
      <c r="DI1294" s="136"/>
      <c r="DJ1294" s="136"/>
      <c r="DK1294" s="136"/>
      <c r="DL1294" s="136"/>
      <c r="DM1294" s="136"/>
      <c r="DN1294" s="136"/>
      <c r="DO1294" s="136"/>
      <c r="DP1294" s="136"/>
      <c r="DQ1294" s="136"/>
      <c r="DR1294" s="136"/>
      <c r="DS1294" s="136"/>
      <c r="DT1294" s="136"/>
      <c r="DU1294" s="136"/>
      <c r="DV1294" s="136"/>
      <c r="DW1294" s="136"/>
      <c r="DX1294" s="136"/>
      <c r="DY1294" s="136"/>
      <c r="DZ1294" s="136"/>
      <c r="EA1294" s="136"/>
      <c r="EB1294" s="136"/>
      <c r="EC1294" s="136"/>
      <c r="ED1294" s="136"/>
      <c r="EE1294" s="136"/>
      <c r="EF1294" s="136"/>
      <c r="EG1294" s="136"/>
      <c r="EH1294" s="136"/>
      <c r="EI1294" s="136"/>
      <c r="EJ1294" s="136"/>
      <c r="EK1294" s="136"/>
      <c r="EL1294" s="136"/>
      <c r="EM1294" s="136"/>
      <c r="EN1294" s="136"/>
      <c r="EO1294" s="136"/>
      <c r="EP1294" s="136"/>
      <c r="EQ1294" s="136"/>
      <c r="ER1294" s="136"/>
      <c r="ES1294" s="136"/>
      <c r="ET1294" s="136"/>
      <c r="EU1294" s="136"/>
      <c r="EV1294" s="136"/>
      <c r="EW1294" s="136"/>
      <c r="EX1294" s="136"/>
      <c r="EY1294" s="136"/>
      <c r="EZ1294" s="136"/>
      <c r="FA1294" s="136"/>
      <c r="FB1294" s="136"/>
      <c r="FC1294" s="136"/>
      <c r="FD1294" s="136"/>
      <c r="FE1294" s="136"/>
      <c r="FF1294" s="136"/>
      <c r="FG1294" s="136"/>
      <c r="FH1294" s="136"/>
      <c r="FI1294" s="136"/>
      <c r="FJ1294" s="136"/>
      <c r="FK1294" s="136"/>
      <c r="FL1294" s="136"/>
      <c r="FM1294" s="136"/>
      <c r="FN1294" s="136"/>
      <c r="FO1294" s="136"/>
      <c r="FP1294" s="136"/>
      <c r="FQ1294" s="136"/>
      <c r="FR1294" s="136"/>
      <c r="FS1294" s="136"/>
      <c r="FT1294" s="136"/>
      <c r="FU1294" s="136"/>
      <c r="FV1294" s="136"/>
      <c r="FW1294" s="136"/>
      <c r="FX1294" s="136"/>
      <c r="FY1294" s="136"/>
      <c r="FZ1294" s="136"/>
      <c r="GA1294" s="136"/>
      <c r="GB1294" s="136"/>
      <c r="GC1294" s="136"/>
      <c r="GD1294" s="136"/>
      <c r="GE1294" s="136"/>
      <c r="GF1294" s="136"/>
      <c r="GG1294" s="136"/>
      <c r="GH1294" s="136"/>
      <c r="GI1294" s="136"/>
      <c r="GJ1294" s="136"/>
      <c r="GK1294" s="136"/>
      <c r="GL1294" s="136"/>
      <c r="GM1294" s="136"/>
      <c r="GN1294" s="136"/>
      <c r="GO1294" s="136"/>
      <c r="GP1294" s="136"/>
      <c r="GQ1294" s="136"/>
      <c r="GR1294" s="136"/>
      <c r="GS1294" s="136"/>
      <c r="GT1294" s="136"/>
      <c r="GU1294" s="136"/>
      <c r="GV1294" s="136"/>
      <c r="GW1294" s="136"/>
      <c r="GX1294" s="136"/>
      <c r="GY1294" s="136"/>
      <c r="GZ1294" s="136"/>
      <c r="HA1294" s="136"/>
      <c r="HB1294" s="136"/>
      <c r="HC1294" s="136"/>
      <c r="HD1294" s="136"/>
      <c r="HE1294" s="136"/>
      <c r="HF1294" s="136"/>
      <c r="HG1294" s="136"/>
      <c r="HH1294" s="136"/>
      <c r="HI1294" s="136"/>
      <c r="HJ1294" s="136"/>
      <c r="HK1294" s="136"/>
      <c r="HL1294" s="136"/>
      <c r="HM1294" s="136"/>
      <c r="HN1294" s="136"/>
      <c r="HO1294" s="136"/>
      <c r="HP1294" s="136"/>
      <c r="HQ1294" s="136"/>
      <c r="HR1294" s="136"/>
      <c r="HS1294" s="136"/>
      <c r="HT1294" s="136"/>
      <c r="HU1294" s="136"/>
      <c r="HV1294" s="136"/>
      <c r="HW1294" s="136"/>
      <c r="HX1294" s="136"/>
      <c r="HY1294" s="136"/>
      <c r="HZ1294" s="136"/>
      <c r="IA1294" s="136"/>
      <c r="IB1294" s="136"/>
      <c r="IC1294" s="136"/>
      <c r="ID1294" s="136"/>
      <c r="IE1294" s="136"/>
      <c r="IF1294" s="136"/>
      <c r="IG1294" s="136"/>
    </row>
    <row r="1295" spans="1:241" ht="15" customHeight="1" x14ac:dyDescent="0.25">
      <c r="A1295" s="197" t="s">
        <v>415</v>
      </c>
      <c r="B1295" s="217">
        <v>13618815</v>
      </c>
      <c r="C1295" s="217">
        <v>5741606</v>
      </c>
      <c r="D1295" s="217">
        <v>1227885</v>
      </c>
      <c r="E1295" s="217">
        <v>1062058</v>
      </c>
      <c r="F1295" s="217">
        <v>2325072</v>
      </c>
      <c r="G1295" s="217">
        <v>352792</v>
      </c>
      <c r="H1295" s="244">
        <v>24328228</v>
      </c>
      <c r="I1295" s="136"/>
      <c r="J1295" s="197" t="s">
        <v>778</v>
      </c>
      <c r="K1295" s="217">
        <v>4856023</v>
      </c>
      <c r="L1295" s="217">
        <v>3615458</v>
      </c>
      <c r="M1295" s="217">
        <v>589827</v>
      </c>
      <c r="N1295" s="217">
        <v>919766</v>
      </c>
      <c r="O1295" s="217">
        <v>1998578</v>
      </c>
      <c r="P1295" s="217">
        <v>460831</v>
      </c>
      <c r="Q1295" s="244">
        <v>12440483</v>
      </c>
      <c r="R1295" s="136"/>
      <c r="S1295" s="136"/>
      <c r="T1295" s="136"/>
      <c r="U1295" s="136"/>
      <c r="V1295" s="136"/>
      <c r="W1295" s="136"/>
      <c r="X1295" s="136"/>
      <c r="Y1295" s="136"/>
      <c r="Z1295" s="136"/>
      <c r="AA1295" s="136"/>
      <c r="AB1295" s="136"/>
      <c r="AC1295" s="136"/>
      <c r="AD1295" s="136"/>
      <c r="AE1295" s="136"/>
      <c r="AF1295" s="136"/>
      <c r="AG1295" s="136"/>
      <c r="AH1295" s="136"/>
      <c r="AI1295" s="136"/>
      <c r="AJ1295" s="136"/>
      <c r="AK1295" s="136"/>
      <c r="AL1295" s="136"/>
      <c r="AM1295" s="136"/>
      <c r="AN1295" s="136"/>
      <c r="AO1295" s="136"/>
      <c r="AP1295" s="136"/>
      <c r="AQ1295" s="136"/>
      <c r="AR1295" s="136"/>
      <c r="AS1295" s="136"/>
      <c r="AT1295" s="136"/>
      <c r="AU1295" s="136"/>
      <c r="AV1295" s="136"/>
      <c r="AW1295" s="136"/>
      <c r="AX1295" s="136"/>
      <c r="AY1295" s="136"/>
      <c r="AZ1295" s="136"/>
      <c r="BA1295" s="136"/>
      <c r="BB1295" s="136"/>
      <c r="BC1295" s="136"/>
      <c r="BD1295" s="136"/>
      <c r="BE1295" s="136"/>
      <c r="BF1295" s="136"/>
      <c r="BG1295" s="136"/>
      <c r="BH1295" s="136"/>
      <c r="BI1295" s="136"/>
      <c r="BJ1295" s="136"/>
      <c r="BK1295" s="136"/>
      <c r="BL1295" s="136"/>
      <c r="BM1295" s="136"/>
      <c r="BN1295" s="136"/>
      <c r="BO1295" s="136"/>
      <c r="BP1295" s="136"/>
      <c r="BQ1295" s="136"/>
      <c r="BR1295" s="136"/>
      <c r="BS1295" s="136"/>
      <c r="BT1295" s="136"/>
      <c r="BU1295" s="136"/>
      <c r="BV1295" s="136"/>
      <c r="BW1295" s="136"/>
      <c r="BX1295" s="136"/>
      <c r="BY1295" s="136"/>
      <c r="BZ1295" s="136"/>
      <c r="CA1295" s="136"/>
      <c r="CB1295" s="136"/>
      <c r="CC1295" s="136"/>
      <c r="CD1295" s="136"/>
      <c r="CE1295" s="136"/>
      <c r="CF1295" s="136"/>
      <c r="CG1295" s="136"/>
      <c r="CH1295" s="136"/>
      <c r="CI1295" s="136"/>
      <c r="CJ1295" s="136"/>
      <c r="CK1295" s="136"/>
      <c r="CL1295" s="136"/>
      <c r="CM1295" s="136"/>
      <c r="CN1295" s="136"/>
      <c r="CO1295" s="136"/>
      <c r="CP1295" s="136"/>
      <c r="CQ1295" s="136"/>
      <c r="CR1295" s="136"/>
      <c r="CS1295" s="136"/>
      <c r="CT1295" s="136"/>
      <c r="CU1295" s="136"/>
      <c r="CV1295" s="136"/>
      <c r="CW1295" s="136"/>
      <c r="CX1295" s="136"/>
      <c r="CY1295" s="136"/>
      <c r="CZ1295" s="136"/>
      <c r="DA1295" s="136"/>
      <c r="DB1295" s="136"/>
      <c r="DC1295" s="136"/>
      <c r="DD1295" s="136"/>
      <c r="DE1295" s="136"/>
      <c r="DF1295" s="136"/>
      <c r="DG1295" s="136"/>
      <c r="DH1295" s="136"/>
      <c r="DI1295" s="136"/>
      <c r="DJ1295" s="136"/>
      <c r="DK1295" s="136"/>
      <c r="DL1295" s="136"/>
      <c r="DM1295" s="136"/>
      <c r="DN1295" s="136"/>
      <c r="DO1295" s="136"/>
      <c r="DP1295" s="136"/>
      <c r="DQ1295" s="136"/>
      <c r="DR1295" s="136"/>
      <c r="DS1295" s="136"/>
      <c r="DT1295" s="136"/>
      <c r="DU1295" s="136"/>
      <c r="DV1295" s="136"/>
      <c r="DW1295" s="136"/>
      <c r="DX1295" s="136"/>
      <c r="DY1295" s="136"/>
      <c r="DZ1295" s="136"/>
      <c r="EA1295" s="136"/>
      <c r="EB1295" s="136"/>
      <c r="EC1295" s="136"/>
      <c r="ED1295" s="136"/>
      <c r="EE1295" s="136"/>
      <c r="EF1295" s="136"/>
      <c r="EG1295" s="136"/>
      <c r="EH1295" s="136"/>
      <c r="EI1295" s="136"/>
      <c r="EJ1295" s="136"/>
      <c r="EK1295" s="136"/>
      <c r="EL1295" s="136"/>
      <c r="EM1295" s="136"/>
      <c r="EN1295" s="136"/>
      <c r="EO1295" s="136"/>
      <c r="EP1295" s="136"/>
      <c r="EQ1295" s="136"/>
      <c r="ER1295" s="136"/>
      <c r="ES1295" s="136"/>
      <c r="ET1295" s="136"/>
      <c r="EU1295" s="136"/>
      <c r="EV1295" s="136"/>
      <c r="EW1295" s="136"/>
      <c r="EX1295" s="136"/>
      <c r="EY1295" s="136"/>
      <c r="EZ1295" s="136"/>
      <c r="FA1295" s="136"/>
      <c r="FB1295" s="136"/>
      <c r="FC1295" s="136"/>
      <c r="FD1295" s="136"/>
      <c r="FE1295" s="136"/>
      <c r="FF1295" s="136"/>
      <c r="FG1295" s="136"/>
      <c r="FH1295" s="136"/>
      <c r="FI1295" s="136"/>
      <c r="FJ1295" s="136"/>
      <c r="FK1295" s="136"/>
      <c r="FL1295" s="136"/>
      <c r="FM1295" s="136"/>
      <c r="FN1295" s="136"/>
      <c r="FO1295" s="136"/>
      <c r="FP1295" s="136"/>
      <c r="FQ1295" s="136"/>
      <c r="FR1295" s="136"/>
      <c r="FS1295" s="136"/>
      <c r="FT1295" s="136"/>
      <c r="FU1295" s="136"/>
      <c r="FV1295" s="136"/>
      <c r="FW1295" s="136"/>
      <c r="FX1295" s="136"/>
      <c r="FY1295" s="136"/>
      <c r="FZ1295" s="136"/>
      <c r="GA1295" s="136"/>
      <c r="GB1295" s="136"/>
      <c r="GC1295" s="136"/>
      <c r="GD1295" s="136"/>
      <c r="GE1295" s="136"/>
      <c r="GF1295" s="136"/>
      <c r="GG1295" s="136"/>
      <c r="GH1295" s="136"/>
      <c r="GI1295" s="136"/>
      <c r="GJ1295" s="136"/>
      <c r="GK1295" s="136"/>
      <c r="GL1295" s="136"/>
      <c r="GM1295" s="136"/>
      <c r="GN1295" s="136"/>
      <c r="GO1295" s="136"/>
      <c r="GP1295" s="136"/>
      <c r="GQ1295" s="136"/>
      <c r="GR1295" s="136"/>
      <c r="GS1295" s="136"/>
      <c r="GT1295" s="136"/>
      <c r="GU1295" s="136"/>
      <c r="GV1295" s="136"/>
      <c r="GW1295" s="136"/>
      <c r="GX1295" s="136"/>
      <c r="GY1295" s="136"/>
      <c r="GZ1295" s="136"/>
      <c r="HA1295" s="136"/>
      <c r="HB1295" s="136"/>
      <c r="HC1295" s="136"/>
      <c r="HD1295" s="136"/>
      <c r="HE1295" s="136"/>
      <c r="HF1295" s="136"/>
      <c r="HG1295" s="136"/>
      <c r="HH1295" s="136"/>
      <c r="HI1295" s="136"/>
      <c r="HJ1295" s="136"/>
      <c r="HK1295" s="136"/>
      <c r="HL1295" s="136"/>
      <c r="HM1295" s="136"/>
      <c r="HN1295" s="136"/>
      <c r="HO1295" s="136"/>
      <c r="HP1295" s="136"/>
      <c r="HQ1295" s="136"/>
      <c r="HR1295" s="136"/>
      <c r="HS1295" s="136"/>
      <c r="HT1295" s="136"/>
      <c r="HU1295" s="136"/>
      <c r="HV1295" s="136"/>
      <c r="HW1295" s="136"/>
      <c r="HX1295" s="136"/>
      <c r="HY1295" s="136"/>
      <c r="HZ1295" s="136"/>
      <c r="IA1295" s="136"/>
      <c r="IB1295" s="136"/>
      <c r="IC1295" s="136"/>
      <c r="ID1295" s="136"/>
      <c r="IE1295" s="136"/>
      <c r="IF1295" s="136"/>
      <c r="IG1295" s="136"/>
    </row>
    <row r="1296" spans="1:241" ht="15" customHeight="1" x14ac:dyDescent="0.25">
      <c r="A1296" s="197" t="s">
        <v>416</v>
      </c>
      <c r="B1296" s="217">
        <v>11169313</v>
      </c>
      <c r="C1296" s="217">
        <v>4557866</v>
      </c>
      <c r="D1296" s="217">
        <v>1239386</v>
      </c>
      <c r="E1296" s="217">
        <v>1138036</v>
      </c>
      <c r="F1296" s="217">
        <v>2803887</v>
      </c>
      <c r="G1296" s="217">
        <v>404590</v>
      </c>
      <c r="H1296" s="244">
        <v>21313078</v>
      </c>
      <c r="I1296" s="136"/>
      <c r="J1296" s="197" t="s">
        <v>779</v>
      </c>
      <c r="K1296" s="217">
        <v>6143312</v>
      </c>
      <c r="L1296" s="217">
        <v>3874396</v>
      </c>
      <c r="M1296" s="217">
        <v>617327</v>
      </c>
      <c r="N1296" s="217">
        <v>898300</v>
      </c>
      <c r="O1296" s="217">
        <v>2049786</v>
      </c>
      <c r="P1296" s="217">
        <v>381210</v>
      </c>
      <c r="Q1296" s="244">
        <v>13964331</v>
      </c>
      <c r="R1296" s="136"/>
      <c r="S1296" s="136"/>
      <c r="T1296" s="136"/>
      <c r="U1296" s="136"/>
      <c r="V1296" s="136"/>
      <c r="W1296" s="136"/>
      <c r="X1296" s="136"/>
      <c r="Y1296" s="136"/>
      <c r="Z1296" s="136"/>
      <c r="AA1296" s="136"/>
      <c r="AB1296" s="136"/>
      <c r="AC1296" s="136"/>
      <c r="AD1296" s="136"/>
      <c r="AE1296" s="136"/>
      <c r="AF1296" s="136"/>
      <c r="AG1296" s="136"/>
      <c r="AH1296" s="136"/>
      <c r="AI1296" s="136"/>
      <c r="AJ1296" s="136"/>
      <c r="AK1296" s="136"/>
      <c r="AL1296" s="136"/>
      <c r="AM1296" s="136"/>
      <c r="AN1296" s="136"/>
      <c r="AO1296" s="136"/>
      <c r="AP1296" s="136"/>
      <c r="AQ1296" s="136"/>
      <c r="AR1296" s="136"/>
      <c r="AS1296" s="136"/>
      <c r="AT1296" s="136"/>
      <c r="AU1296" s="136"/>
      <c r="AV1296" s="136"/>
      <c r="AW1296" s="136"/>
      <c r="AX1296" s="136"/>
      <c r="AY1296" s="136"/>
      <c r="AZ1296" s="136"/>
      <c r="BA1296" s="136"/>
      <c r="BB1296" s="136"/>
      <c r="BC1296" s="136"/>
      <c r="BD1296" s="136"/>
      <c r="BE1296" s="136"/>
      <c r="BF1296" s="136"/>
      <c r="BG1296" s="136"/>
      <c r="BH1296" s="136"/>
      <c r="BI1296" s="136"/>
      <c r="BJ1296" s="136"/>
      <c r="BK1296" s="136"/>
      <c r="BL1296" s="136"/>
      <c r="BM1296" s="136"/>
      <c r="BN1296" s="136"/>
      <c r="BO1296" s="136"/>
      <c r="BP1296" s="136"/>
      <c r="BQ1296" s="136"/>
      <c r="BR1296" s="136"/>
      <c r="BS1296" s="136"/>
      <c r="BT1296" s="136"/>
      <c r="BU1296" s="136"/>
      <c r="BV1296" s="136"/>
      <c r="BW1296" s="136"/>
      <c r="BX1296" s="136"/>
      <c r="BY1296" s="136"/>
      <c r="BZ1296" s="136"/>
      <c r="CA1296" s="136"/>
      <c r="CB1296" s="136"/>
      <c r="CC1296" s="136"/>
      <c r="CD1296" s="136"/>
      <c r="CE1296" s="136"/>
      <c r="CF1296" s="136"/>
      <c r="CG1296" s="136"/>
      <c r="CH1296" s="136"/>
      <c r="CI1296" s="136"/>
      <c r="CJ1296" s="136"/>
      <c r="CK1296" s="136"/>
      <c r="CL1296" s="136"/>
      <c r="CM1296" s="136"/>
      <c r="CN1296" s="136"/>
      <c r="CO1296" s="136"/>
      <c r="CP1296" s="136"/>
      <c r="CQ1296" s="136"/>
      <c r="CR1296" s="136"/>
      <c r="CS1296" s="136"/>
      <c r="CT1296" s="136"/>
      <c r="CU1296" s="136"/>
      <c r="CV1296" s="136"/>
      <c r="CW1296" s="136"/>
      <c r="CX1296" s="136"/>
      <c r="CY1296" s="136"/>
      <c r="CZ1296" s="136"/>
      <c r="DA1296" s="136"/>
      <c r="DB1296" s="136"/>
      <c r="DC1296" s="136"/>
      <c r="DD1296" s="136"/>
      <c r="DE1296" s="136"/>
      <c r="DF1296" s="136"/>
      <c r="DG1296" s="136"/>
      <c r="DH1296" s="136"/>
      <c r="DI1296" s="136"/>
      <c r="DJ1296" s="136"/>
      <c r="DK1296" s="136"/>
      <c r="DL1296" s="136"/>
      <c r="DM1296" s="136"/>
      <c r="DN1296" s="136"/>
      <c r="DO1296" s="136"/>
      <c r="DP1296" s="136"/>
      <c r="DQ1296" s="136"/>
      <c r="DR1296" s="136"/>
      <c r="DS1296" s="136"/>
      <c r="DT1296" s="136"/>
      <c r="DU1296" s="136"/>
      <c r="DV1296" s="136"/>
      <c r="DW1296" s="136"/>
      <c r="DX1296" s="136"/>
      <c r="DY1296" s="136"/>
      <c r="DZ1296" s="136"/>
      <c r="EA1296" s="136"/>
      <c r="EB1296" s="136"/>
      <c r="EC1296" s="136"/>
      <c r="ED1296" s="136"/>
      <c r="EE1296" s="136"/>
      <c r="EF1296" s="136"/>
      <c r="EG1296" s="136"/>
      <c r="EH1296" s="136"/>
      <c r="EI1296" s="136"/>
      <c r="EJ1296" s="136"/>
      <c r="EK1296" s="136"/>
      <c r="EL1296" s="136"/>
      <c r="EM1296" s="136"/>
      <c r="EN1296" s="136"/>
      <c r="EO1296" s="136"/>
      <c r="EP1296" s="136"/>
      <c r="EQ1296" s="136"/>
      <c r="ER1296" s="136"/>
      <c r="ES1296" s="136"/>
      <c r="ET1296" s="136"/>
      <c r="EU1296" s="136"/>
      <c r="EV1296" s="136"/>
      <c r="EW1296" s="136"/>
      <c r="EX1296" s="136"/>
      <c r="EY1296" s="136"/>
      <c r="EZ1296" s="136"/>
      <c r="FA1296" s="136"/>
      <c r="FB1296" s="136"/>
      <c r="FC1296" s="136"/>
      <c r="FD1296" s="136"/>
      <c r="FE1296" s="136"/>
      <c r="FF1296" s="136"/>
      <c r="FG1296" s="136"/>
      <c r="FH1296" s="136"/>
      <c r="FI1296" s="136"/>
      <c r="FJ1296" s="136"/>
      <c r="FK1296" s="136"/>
      <c r="FL1296" s="136"/>
      <c r="FM1296" s="136"/>
      <c r="FN1296" s="136"/>
      <c r="FO1296" s="136"/>
      <c r="FP1296" s="136"/>
      <c r="FQ1296" s="136"/>
      <c r="FR1296" s="136"/>
      <c r="FS1296" s="136"/>
      <c r="FT1296" s="136"/>
      <c r="FU1296" s="136"/>
      <c r="FV1296" s="136"/>
      <c r="FW1296" s="136"/>
      <c r="FX1296" s="136"/>
      <c r="FY1296" s="136"/>
      <c r="FZ1296" s="136"/>
      <c r="GA1296" s="136"/>
      <c r="GB1296" s="136"/>
      <c r="GC1296" s="136"/>
      <c r="GD1296" s="136"/>
      <c r="GE1296" s="136"/>
      <c r="GF1296" s="136"/>
      <c r="GG1296" s="136"/>
      <c r="GH1296" s="136"/>
      <c r="GI1296" s="136"/>
      <c r="GJ1296" s="136"/>
      <c r="GK1296" s="136"/>
      <c r="GL1296" s="136"/>
      <c r="GM1296" s="136"/>
      <c r="GN1296" s="136"/>
      <c r="GO1296" s="136"/>
      <c r="GP1296" s="136"/>
      <c r="GQ1296" s="136"/>
      <c r="GR1296" s="136"/>
      <c r="GS1296" s="136"/>
      <c r="GT1296" s="136"/>
      <c r="GU1296" s="136"/>
      <c r="GV1296" s="136"/>
      <c r="GW1296" s="136"/>
      <c r="GX1296" s="136"/>
      <c r="GY1296" s="136"/>
      <c r="GZ1296" s="136"/>
      <c r="HA1296" s="136"/>
      <c r="HB1296" s="136"/>
      <c r="HC1296" s="136"/>
      <c r="HD1296" s="136"/>
      <c r="HE1296" s="136"/>
      <c r="HF1296" s="136"/>
      <c r="HG1296" s="136"/>
      <c r="HH1296" s="136"/>
      <c r="HI1296" s="136"/>
      <c r="HJ1296" s="136"/>
      <c r="HK1296" s="136"/>
      <c r="HL1296" s="136"/>
      <c r="HM1296" s="136"/>
      <c r="HN1296" s="136"/>
      <c r="HO1296" s="136"/>
      <c r="HP1296" s="136"/>
      <c r="HQ1296" s="136"/>
      <c r="HR1296" s="136"/>
      <c r="HS1296" s="136"/>
      <c r="HT1296" s="136"/>
      <c r="HU1296" s="136"/>
      <c r="HV1296" s="136"/>
      <c r="HW1296" s="136"/>
      <c r="HX1296" s="136"/>
      <c r="HY1296" s="136"/>
      <c r="HZ1296" s="136"/>
      <c r="IA1296" s="136"/>
      <c r="IB1296" s="136"/>
      <c r="IC1296" s="136"/>
      <c r="ID1296" s="136"/>
      <c r="IE1296" s="136"/>
      <c r="IF1296" s="136"/>
      <c r="IG1296" s="136"/>
    </row>
    <row r="1297" spans="1:241" ht="15" customHeight="1" x14ac:dyDescent="0.25">
      <c r="A1297" s="197" t="s">
        <v>417</v>
      </c>
      <c r="B1297" s="217">
        <v>11455994</v>
      </c>
      <c r="C1297" s="217">
        <v>6377879</v>
      </c>
      <c r="D1297" s="217">
        <v>1135731</v>
      </c>
      <c r="E1297" s="217">
        <v>1096210</v>
      </c>
      <c r="F1297" s="217">
        <v>2688919</v>
      </c>
      <c r="G1297" s="217">
        <v>425973</v>
      </c>
      <c r="H1297" s="244">
        <v>23180706</v>
      </c>
      <c r="I1297" s="136"/>
      <c r="J1297" s="197" t="s">
        <v>780</v>
      </c>
      <c r="K1297" s="217">
        <v>11606649</v>
      </c>
      <c r="L1297" s="217">
        <v>3906067</v>
      </c>
      <c r="M1297" s="217">
        <v>902306</v>
      </c>
      <c r="N1297" s="217">
        <v>783002</v>
      </c>
      <c r="O1297" s="217">
        <v>2345817</v>
      </c>
      <c r="P1297" s="217">
        <v>422507</v>
      </c>
      <c r="Q1297" s="244">
        <v>19966348</v>
      </c>
      <c r="R1297" s="136"/>
      <c r="S1297" s="136"/>
      <c r="T1297" s="136"/>
      <c r="U1297" s="136"/>
      <c r="V1297" s="136"/>
      <c r="W1297" s="136"/>
      <c r="X1297" s="136"/>
      <c r="Y1297" s="136"/>
      <c r="Z1297" s="136"/>
      <c r="AA1297" s="136"/>
      <c r="AB1297" s="136"/>
      <c r="AC1297" s="136"/>
      <c r="AD1297" s="136"/>
      <c r="AE1297" s="136"/>
      <c r="AF1297" s="136"/>
      <c r="AG1297" s="136"/>
      <c r="AH1297" s="136"/>
      <c r="AI1297" s="136"/>
      <c r="AJ1297" s="136"/>
      <c r="AK1297" s="136"/>
      <c r="AL1297" s="136"/>
      <c r="AM1297" s="136"/>
      <c r="AN1297" s="136"/>
      <c r="AO1297" s="136"/>
      <c r="AP1297" s="136"/>
      <c r="AQ1297" s="136"/>
      <c r="AR1297" s="136"/>
      <c r="AS1297" s="136"/>
      <c r="AT1297" s="136"/>
      <c r="AU1297" s="136"/>
      <c r="AV1297" s="136"/>
      <c r="AW1297" s="136"/>
      <c r="AX1297" s="136"/>
      <c r="AY1297" s="136"/>
      <c r="AZ1297" s="136"/>
      <c r="BA1297" s="136"/>
      <c r="BB1297" s="136"/>
      <c r="BC1297" s="136"/>
      <c r="BD1297" s="136"/>
      <c r="BE1297" s="136"/>
      <c r="BF1297" s="136"/>
      <c r="BG1297" s="136"/>
      <c r="BH1297" s="136"/>
      <c r="BI1297" s="136"/>
      <c r="BJ1297" s="136"/>
      <c r="BK1297" s="136"/>
      <c r="BL1297" s="136"/>
      <c r="BM1297" s="136"/>
      <c r="BN1297" s="136"/>
      <c r="BO1297" s="136"/>
      <c r="BP1297" s="136"/>
      <c r="BQ1297" s="136"/>
      <c r="BR1297" s="136"/>
      <c r="BS1297" s="136"/>
      <c r="BT1297" s="136"/>
      <c r="BU1297" s="136"/>
      <c r="BV1297" s="136"/>
      <c r="BW1297" s="136"/>
      <c r="BX1297" s="136"/>
      <c r="BY1297" s="136"/>
      <c r="BZ1297" s="136"/>
      <c r="CA1297" s="136"/>
      <c r="CB1297" s="136"/>
      <c r="CC1297" s="136"/>
      <c r="CD1297" s="136"/>
      <c r="CE1297" s="136"/>
      <c r="CF1297" s="136"/>
      <c r="CG1297" s="136"/>
      <c r="CH1297" s="136"/>
      <c r="CI1297" s="136"/>
      <c r="CJ1297" s="136"/>
      <c r="CK1297" s="136"/>
      <c r="CL1297" s="136"/>
      <c r="CM1297" s="136"/>
      <c r="CN1297" s="136"/>
      <c r="CO1297" s="136"/>
      <c r="CP1297" s="136"/>
      <c r="CQ1297" s="136"/>
      <c r="CR1297" s="136"/>
      <c r="CS1297" s="136"/>
      <c r="CT1297" s="136"/>
      <c r="CU1297" s="136"/>
      <c r="CV1297" s="136"/>
      <c r="CW1297" s="136"/>
      <c r="CX1297" s="136"/>
      <c r="CY1297" s="136"/>
      <c r="CZ1297" s="136"/>
      <c r="DA1297" s="136"/>
      <c r="DB1297" s="136"/>
      <c r="DC1297" s="136"/>
      <c r="DD1297" s="136"/>
      <c r="DE1297" s="136"/>
      <c r="DF1297" s="136"/>
      <c r="DG1297" s="136"/>
      <c r="DH1297" s="136"/>
      <c r="DI1297" s="136"/>
      <c r="DJ1297" s="136"/>
      <c r="DK1297" s="136"/>
      <c r="DL1297" s="136"/>
      <c r="DM1297" s="136"/>
      <c r="DN1297" s="136"/>
      <c r="DO1297" s="136"/>
      <c r="DP1297" s="136"/>
      <c r="DQ1297" s="136"/>
      <c r="DR1297" s="136"/>
      <c r="DS1297" s="136"/>
      <c r="DT1297" s="136"/>
      <c r="DU1297" s="136"/>
      <c r="DV1297" s="136"/>
      <c r="DW1297" s="136"/>
      <c r="DX1297" s="136"/>
      <c r="DY1297" s="136"/>
      <c r="DZ1297" s="136"/>
      <c r="EA1297" s="136"/>
      <c r="EB1297" s="136"/>
      <c r="EC1297" s="136"/>
      <c r="ED1297" s="136"/>
      <c r="EE1297" s="136"/>
      <c r="EF1297" s="136"/>
      <c r="EG1297" s="136"/>
      <c r="EH1297" s="136"/>
      <c r="EI1297" s="136"/>
      <c r="EJ1297" s="136"/>
      <c r="EK1297" s="136"/>
      <c r="EL1297" s="136"/>
      <c r="EM1297" s="136"/>
      <c r="EN1297" s="136"/>
      <c r="EO1297" s="136"/>
      <c r="EP1297" s="136"/>
      <c r="EQ1297" s="136"/>
      <c r="ER1297" s="136"/>
      <c r="ES1297" s="136"/>
      <c r="ET1297" s="136"/>
      <c r="EU1297" s="136"/>
      <c r="EV1297" s="136"/>
      <c r="EW1297" s="136"/>
      <c r="EX1297" s="136"/>
      <c r="EY1297" s="136"/>
      <c r="EZ1297" s="136"/>
      <c r="FA1297" s="136"/>
      <c r="FB1297" s="136"/>
      <c r="FC1297" s="136"/>
      <c r="FD1297" s="136"/>
      <c r="FE1297" s="136"/>
      <c r="FF1297" s="136"/>
      <c r="FG1297" s="136"/>
      <c r="FH1297" s="136"/>
      <c r="FI1297" s="136"/>
      <c r="FJ1297" s="136"/>
      <c r="FK1297" s="136"/>
      <c r="FL1297" s="136"/>
      <c r="FM1297" s="136"/>
      <c r="FN1297" s="136"/>
      <c r="FO1297" s="136"/>
      <c r="FP1297" s="136"/>
      <c r="FQ1297" s="136"/>
      <c r="FR1297" s="136"/>
      <c r="FS1297" s="136"/>
      <c r="FT1297" s="136"/>
      <c r="FU1297" s="136"/>
      <c r="FV1297" s="136"/>
      <c r="FW1297" s="136"/>
      <c r="FX1297" s="136"/>
      <c r="FY1297" s="136"/>
      <c r="FZ1297" s="136"/>
      <c r="GA1297" s="136"/>
      <c r="GB1297" s="136"/>
      <c r="GC1297" s="136"/>
      <c r="GD1297" s="136"/>
      <c r="GE1297" s="136"/>
      <c r="GF1297" s="136"/>
      <c r="GG1297" s="136"/>
      <c r="GH1297" s="136"/>
      <c r="GI1297" s="136"/>
      <c r="GJ1297" s="136"/>
      <c r="GK1297" s="136"/>
      <c r="GL1297" s="136"/>
      <c r="GM1297" s="136"/>
      <c r="GN1297" s="136"/>
      <c r="GO1297" s="136"/>
      <c r="GP1297" s="136"/>
      <c r="GQ1297" s="136"/>
      <c r="GR1297" s="136"/>
      <c r="GS1297" s="136"/>
      <c r="GT1297" s="136"/>
      <c r="GU1297" s="136"/>
      <c r="GV1297" s="136"/>
      <c r="GW1297" s="136"/>
      <c r="GX1297" s="136"/>
      <c r="GY1297" s="136"/>
      <c r="GZ1297" s="136"/>
      <c r="HA1297" s="136"/>
      <c r="HB1297" s="136"/>
      <c r="HC1297" s="136"/>
      <c r="HD1297" s="136"/>
      <c r="HE1297" s="136"/>
      <c r="HF1297" s="136"/>
      <c r="HG1297" s="136"/>
      <c r="HH1297" s="136"/>
      <c r="HI1297" s="136"/>
      <c r="HJ1297" s="136"/>
      <c r="HK1297" s="136"/>
      <c r="HL1297" s="136"/>
      <c r="HM1297" s="136"/>
      <c r="HN1297" s="136"/>
      <c r="HO1297" s="136"/>
      <c r="HP1297" s="136"/>
      <c r="HQ1297" s="136"/>
      <c r="HR1297" s="136"/>
      <c r="HS1297" s="136"/>
      <c r="HT1297" s="136"/>
      <c r="HU1297" s="136"/>
      <c r="HV1297" s="136"/>
      <c r="HW1297" s="136"/>
      <c r="HX1297" s="136"/>
      <c r="HY1297" s="136"/>
      <c r="HZ1297" s="136"/>
      <c r="IA1297" s="136"/>
      <c r="IB1297" s="136"/>
      <c r="IC1297" s="136"/>
      <c r="ID1297" s="136"/>
      <c r="IE1297" s="136"/>
      <c r="IF1297" s="136"/>
      <c r="IG1297" s="136"/>
    </row>
    <row r="1298" spans="1:241" ht="15" customHeight="1" x14ac:dyDescent="0.25">
      <c r="A1298" s="197" t="s">
        <v>418</v>
      </c>
      <c r="B1298" s="217">
        <v>10616821</v>
      </c>
      <c r="C1298" s="217">
        <v>4548029</v>
      </c>
      <c r="D1298" s="217">
        <v>1268160</v>
      </c>
      <c r="E1298" s="217">
        <v>1288170</v>
      </c>
      <c r="F1298" s="217">
        <v>2803427</v>
      </c>
      <c r="G1298" s="217">
        <v>406276</v>
      </c>
      <c r="H1298" s="244">
        <v>20930883</v>
      </c>
      <c r="I1298" s="136"/>
      <c r="J1298" s="197" t="s">
        <v>781</v>
      </c>
      <c r="K1298" s="217">
        <v>7256322</v>
      </c>
      <c r="L1298" s="217">
        <v>4087577</v>
      </c>
      <c r="M1298" s="217">
        <v>1105326</v>
      </c>
      <c r="N1298" s="217">
        <v>1349532</v>
      </c>
      <c r="O1298" s="217">
        <v>2468966</v>
      </c>
      <c r="P1298" s="217">
        <v>503342</v>
      </c>
      <c r="Q1298" s="244">
        <v>16771065</v>
      </c>
      <c r="R1298" s="136"/>
      <c r="S1298" s="136"/>
      <c r="T1298" s="136"/>
      <c r="U1298" s="136"/>
      <c r="V1298" s="136"/>
      <c r="W1298" s="136"/>
      <c r="X1298" s="136"/>
      <c r="Y1298" s="136"/>
      <c r="Z1298" s="136"/>
      <c r="AA1298" s="136"/>
      <c r="AB1298" s="136"/>
      <c r="AC1298" s="136"/>
      <c r="AD1298" s="136"/>
      <c r="AE1298" s="136"/>
      <c r="AF1298" s="136"/>
      <c r="AG1298" s="136"/>
      <c r="AH1298" s="136"/>
      <c r="AI1298" s="136"/>
      <c r="AJ1298" s="136"/>
      <c r="AK1298" s="136"/>
      <c r="AL1298" s="136"/>
      <c r="AM1298" s="136"/>
      <c r="AN1298" s="136"/>
      <c r="AO1298" s="136"/>
      <c r="AP1298" s="136"/>
      <c r="AQ1298" s="136"/>
      <c r="AR1298" s="136"/>
      <c r="AS1298" s="136"/>
      <c r="AT1298" s="136"/>
      <c r="AU1298" s="136"/>
      <c r="AV1298" s="136"/>
      <c r="AW1298" s="136"/>
      <c r="AX1298" s="136"/>
      <c r="AY1298" s="136"/>
      <c r="AZ1298" s="136"/>
      <c r="BA1298" s="136"/>
      <c r="BB1298" s="136"/>
      <c r="BC1298" s="136"/>
      <c r="BD1298" s="136"/>
      <c r="BE1298" s="136"/>
      <c r="BF1298" s="136"/>
      <c r="BG1298" s="136"/>
      <c r="BH1298" s="136"/>
      <c r="BI1298" s="136"/>
      <c r="BJ1298" s="136"/>
      <c r="BK1298" s="136"/>
      <c r="BL1298" s="136"/>
      <c r="BM1298" s="136"/>
      <c r="BN1298" s="136"/>
      <c r="BO1298" s="136"/>
      <c r="BP1298" s="136"/>
      <c r="BQ1298" s="136"/>
      <c r="BR1298" s="136"/>
      <c r="BS1298" s="136"/>
      <c r="BT1298" s="136"/>
      <c r="BU1298" s="136"/>
      <c r="BV1298" s="136"/>
      <c r="BW1298" s="136"/>
      <c r="BX1298" s="136"/>
      <c r="BY1298" s="136"/>
      <c r="BZ1298" s="136"/>
      <c r="CA1298" s="136"/>
      <c r="CB1298" s="136"/>
      <c r="CC1298" s="136"/>
      <c r="CD1298" s="136"/>
      <c r="CE1298" s="136"/>
      <c r="CF1298" s="136"/>
      <c r="CG1298" s="136"/>
      <c r="CH1298" s="136"/>
      <c r="CI1298" s="136"/>
      <c r="CJ1298" s="136"/>
      <c r="CK1298" s="136"/>
      <c r="CL1298" s="136"/>
      <c r="CM1298" s="136"/>
      <c r="CN1298" s="136"/>
      <c r="CO1298" s="136"/>
      <c r="CP1298" s="136"/>
      <c r="CQ1298" s="136"/>
      <c r="CR1298" s="136"/>
      <c r="CS1298" s="136"/>
      <c r="CT1298" s="136"/>
      <c r="CU1298" s="136"/>
      <c r="CV1298" s="136"/>
      <c r="CW1298" s="136"/>
      <c r="CX1298" s="136"/>
      <c r="CY1298" s="136"/>
      <c r="CZ1298" s="136"/>
      <c r="DA1298" s="136"/>
      <c r="DB1298" s="136"/>
      <c r="DC1298" s="136"/>
      <c r="DD1298" s="136"/>
      <c r="DE1298" s="136"/>
      <c r="DF1298" s="136"/>
      <c r="DG1298" s="136"/>
      <c r="DH1298" s="136"/>
      <c r="DI1298" s="136"/>
      <c r="DJ1298" s="136"/>
      <c r="DK1298" s="136"/>
      <c r="DL1298" s="136"/>
      <c r="DM1298" s="136"/>
      <c r="DN1298" s="136"/>
      <c r="DO1298" s="136"/>
      <c r="DP1298" s="136"/>
      <c r="DQ1298" s="136"/>
      <c r="DR1298" s="136"/>
      <c r="DS1298" s="136"/>
      <c r="DT1298" s="136"/>
      <c r="DU1298" s="136"/>
      <c r="DV1298" s="136"/>
      <c r="DW1298" s="136"/>
      <c r="DX1298" s="136"/>
      <c r="DY1298" s="136"/>
      <c r="DZ1298" s="136"/>
      <c r="EA1298" s="136"/>
      <c r="EB1298" s="136"/>
      <c r="EC1298" s="136"/>
      <c r="ED1298" s="136"/>
      <c r="EE1298" s="136"/>
      <c r="EF1298" s="136"/>
      <c r="EG1298" s="136"/>
      <c r="EH1298" s="136"/>
      <c r="EI1298" s="136"/>
      <c r="EJ1298" s="136"/>
      <c r="EK1298" s="136"/>
      <c r="EL1298" s="136"/>
      <c r="EM1298" s="136"/>
      <c r="EN1298" s="136"/>
      <c r="EO1298" s="136"/>
      <c r="EP1298" s="136"/>
      <c r="EQ1298" s="136"/>
      <c r="ER1298" s="136"/>
      <c r="ES1298" s="136"/>
      <c r="ET1298" s="136"/>
      <c r="EU1298" s="136"/>
      <c r="EV1298" s="136"/>
      <c r="EW1298" s="136"/>
      <c r="EX1298" s="136"/>
      <c r="EY1298" s="136"/>
      <c r="EZ1298" s="136"/>
      <c r="FA1298" s="136"/>
      <c r="FB1298" s="136"/>
      <c r="FC1298" s="136"/>
      <c r="FD1298" s="136"/>
      <c r="FE1298" s="136"/>
      <c r="FF1298" s="136"/>
      <c r="FG1298" s="136"/>
      <c r="FH1298" s="136"/>
      <c r="FI1298" s="136"/>
      <c r="FJ1298" s="136"/>
      <c r="FK1298" s="136"/>
      <c r="FL1298" s="136"/>
      <c r="FM1298" s="136"/>
      <c r="FN1298" s="136"/>
      <c r="FO1298" s="136"/>
      <c r="FP1298" s="136"/>
      <c r="FQ1298" s="136"/>
      <c r="FR1298" s="136"/>
      <c r="FS1298" s="136"/>
      <c r="FT1298" s="136"/>
      <c r="FU1298" s="136"/>
      <c r="FV1298" s="136"/>
      <c r="FW1298" s="136"/>
      <c r="FX1298" s="136"/>
      <c r="FY1298" s="136"/>
      <c r="FZ1298" s="136"/>
      <c r="GA1298" s="136"/>
      <c r="GB1298" s="136"/>
      <c r="GC1298" s="136"/>
      <c r="GD1298" s="136"/>
      <c r="GE1298" s="136"/>
      <c r="GF1298" s="136"/>
      <c r="GG1298" s="136"/>
      <c r="GH1298" s="136"/>
      <c r="GI1298" s="136"/>
      <c r="GJ1298" s="136"/>
      <c r="GK1298" s="136"/>
      <c r="GL1298" s="136"/>
      <c r="GM1298" s="136"/>
      <c r="GN1298" s="136"/>
      <c r="GO1298" s="136"/>
      <c r="GP1298" s="136"/>
      <c r="GQ1298" s="136"/>
      <c r="GR1298" s="136"/>
      <c r="GS1298" s="136"/>
      <c r="GT1298" s="136"/>
      <c r="GU1298" s="136"/>
      <c r="GV1298" s="136"/>
      <c r="GW1298" s="136"/>
      <c r="GX1298" s="136"/>
      <c r="GY1298" s="136"/>
      <c r="GZ1298" s="136"/>
      <c r="HA1298" s="136"/>
      <c r="HB1298" s="136"/>
      <c r="HC1298" s="136"/>
      <c r="HD1298" s="136"/>
      <c r="HE1298" s="136"/>
      <c r="HF1298" s="136"/>
      <c r="HG1298" s="136"/>
      <c r="HH1298" s="136"/>
      <c r="HI1298" s="136"/>
      <c r="HJ1298" s="136"/>
      <c r="HK1298" s="136"/>
      <c r="HL1298" s="136"/>
      <c r="HM1298" s="136"/>
      <c r="HN1298" s="136"/>
      <c r="HO1298" s="136"/>
      <c r="HP1298" s="136"/>
      <c r="HQ1298" s="136"/>
      <c r="HR1298" s="136"/>
      <c r="HS1298" s="136"/>
      <c r="HT1298" s="136"/>
      <c r="HU1298" s="136"/>
      <c r="HV1298" s="136"/>
      <c r="HW1298" s="136"/>
      <c r="HX1298" s="136"/>
      <c r="HY1298" s="136"/>
      <c r="HZ1298" s="136"/>
      <c r="IA1298" s="136"/>
      <c r="IB1298" s="136"/>
      <c r="IC1298" s="136"/>
      <c r="ID1298" s="136"/>
      <c r="IE1298" s="136"/>
      <c r="IF1298" s="136"/>
      <c r="IG1298" s="136"/>
    </row>
    <row r="1299" spans="1:241" ht="15" customHeight="1" x14ac:dyDescent="0.25">
      <c r="A1299" s="197" t="s">
        <v>419</v>
      </c>
      <c r="B1299" s="217">
        <v>7976696</v>
      </c>
      <c r="C1299" s="217">
        <v>3499499</v>
      </c>
      <c r="D1299" s="217">
        <v>920774</v>
      </c>
      <c r="E1299" s="217">
        <v>1018793</v>
      </c>
      <c r="F1299" s="217">
        <v>2496742</v>
      </c>
      <c r="G1299" s="217">
        <v>352954</v>
      </c>
      <c r="H1299" s="244">
        <v>16265458</v>
      </c>
      <c r="I1299" s="136"/>
      <c r="J1299" s="197" t="s">
        <v>782</v>
      </c>
      <c r="K1299" s="217">
        <v>4802367</v>
      </c>
      <c r="L1299" s="217">
        <v>2836850</v>
      </c>
      <c r="M1299" s="217">
        <v>623468</v>
      </c>
      <c r="N1299" s="217">
        <v>708036</v>
      </c>
      <c r="O1299" s="217">
        <v>2630627</v>
      </c>
      <c r="P1299" s="217">
        <v>359857</v>
      </c>
      <c r="Q1299" s="244">
        <v>11961205</v>
      </c>
      <c r="R1299" s="136"/>
      <c r="S1299" s="136"/>
      <c r="T1299" s="136"/>
      <c r="U1299" s="136"/>
      <c r="V1299" s="136"/>
      <c r="W1299" s="136"/>
      <c r="X1299" s="136"/>
      <c r="Y1299" s="136"/>
      <c r="Z1299" s="136"/>
      <c r="AA1299" s="136"/>
      <c r="AB1299" s="136"/>
      <c r="AC1299" s="136"/>
      <c r="AD1299" s="136"/>
      <c r="AE1299" s="136"/>
      <c r="AF1299" s="136"/>
      <c r="AG1299" s="136"/>
      <c r="AH1299" s="136"/>
      <c r="AI1299" s="136"/>
      <c r="AJ1299" s="136"/>
      <c r="AK1299" s="136"/>
      <c r="AL1299" s="136"/>
      <c r="AM1299" s="136"/>
      <c r="AN1299" s="136"/>
      <c r="AO1299" s="136"/>
      <c r="AP1299" s="136"/>
      <c r="AQ1299" s="136"/>
      <c r="AR1299" s="136"/>
      <c r="AS1299" s="136"/>
      <c r="AT1299" s="136"/>
      <c r="AU1299" s="136"/>
      <c r="AV1299" s="136"/>
      <c r="AW1299" s="136"/>
      <c r="AX1299" s="136"/>
      <c r="AY1299" s="136"/>
      <c r="AZ1299" s="136"/>
      <c r="BA1299" s="136"/>
      <c r="BB1299" s="136"/>
      <c r="BC1299" s="136"/>
      <c r="BD1299" s="136"/>
      <c r="BE1299" s="136"/>
      <c r="BF1299" s="136"/>
      <c r="BG1299" s="136"/>
      <c r="BH1299" s="136"/>
      <c r="BI1299" s="136"/>
      <c r="BJ1299" s="136"/>
      <c r="BK1299" s="136"/>
      <c r="BL1299" s="136"/>
      <c r="BM1299" s="136"/>
      <c r="BN1299" s="136"/>
      <c r="BO1299" s="136"/>
      <c r="BP1299" s="136"/>
      <c r="BQ1299" s="136"/>
      <c r="BR1299" s="136"/>
      <c r="BS1299" s="136"/>
      <c r="BT1299" s="136"/>
      <c r="BU1299" s="136"/>
      <c r="BV1299" s="136"/>
      <c r="BW1299" s="136"/>
      <c r="BX1299" s="136"/>
      <c r="BY1299" s="136"/>
      <c r="BZ1299" s="136"/>
      <c r="CA1299" s="136"/>
      <c r="CB1299" s="136"/>
      <c r="CC1299" s="136"/>
      <c r="CD1299" s="136"/>
      <c r="CE1299" s="136"/>
      <c r="CF1299" s="136"/>
      <c r="CG1299" s="136"/>
      <c r="CH1299" s="136"/>
      <c r="CI1299" s="136"/>
      <c r="CJ1299" s="136"/>
      <c r="CK1299" s="136"/>
      <c r="CL1299" s="136"/>
      <c r="CM1299" s="136"/>
      <c r="CN1299" s="136"/>
      <c r="CO1299" s="136"/>
      <c r="CP1299" s="136"/>
      <c r="CQ1299" s="136"/>
      <c r="CR1299" s="136"/>
      <c r="CS1299" s="136"/>
      <c r="CT1299" s="136"/>
      <c r="CU1299" s="136"/>
      <c r="CV1299" s="136"/>
      <c r="CW1299" s="136"/>
      <c r="CX1299" s="136"/>
      <c r="CY1299" s="136"/>
      <c r="CZ1299" s="136"/>
      <c r="DA1299" s="136"/>
      <c r="DB1299" s="136"/>
      <c r="DC1299" s="136"/>
      <c r="DD1299" s="136"/>
      <c r="DE1299" s="136"/>
      <c r="DF1299" s="136"/>
      <c r="DG1299" s="136"/>
      <c r="DH1299" s="136"/>
      <c r="DI1299" s="136"/>
      <c r="DJ1299" s="136"/>
      <c r="DK1299" s="136"/>
      <c r="DL1299" s="136"/>
      <c r="DM1299" s="136"/>
      <c r="DN1299" s="136"/>
      <c r="DO1299" s="136"/>
      <c r="DP1299" s="136"/>
      <c r="DQ1299" s="136"/>
      <c r="DR1299" s="136"/>
      <c r="DS1299" s="136"/>
      <c r="DT1299" s="136"/>
      <c r="DU1299" s="136"/>
      <c r="DV1299" s="136"/>
      <c r="DW1299" s="136"/>
      <c r="DX1299" s="136"/>
      <c r="DY1299" s="136"/>
      <c r="DZ1299" s="136"/>
      <c r="EA1299" s="136"/>
      <c r="EB1299" s="136"/>
      <c r="EC1299" s="136"/>
      <c r="ED1299" s="136"/>
      <c r="EE1299" s="136"/>
      <c r="EF1299" s="136"/>
      <c r="EG1299" s="136"/>
      <c r="EH1299" s="136"/>
      <c r="EI1299" s="136"/>
      <c r="EJ1299" s="136"/>
      <c r="EK1299" s="136"/>
      <c r="EL1299" s="136"/>
      <c r="EM1299" s="136"/>
      <c r="EN1299" s="136"/>
      <c r="EO1299" s="136"/>
      <c r="EP1299" s="136"/>
      <c r="EQ1299" s="136"/>
      <c r="ER1299" s="136"/>
      <c r="ES1299" s="136"/>
      <c r="ET1299" s="136"/>
      <c r="EU1299" s="136"/>
      <c r="EV1299" s="136"/>
      <c r="EW1299" s="136"/>
      <c r="EX1299" s="136"/>
      <c r="EY1299" s="136"/>
      <c r="EZ1299" s="136"/>
      <c r="FA1299" s="136"/>
      <c r="FB1299" s="136"/>
      <c r="FC1299" s="136"/>
      <c r="FD1299" s="136"/>
      <c r="FE1299" s="136"/>
      <c r="FF1299" s="136"/>
      <c r="FG1299" s="136"/>
      <c r="FH1299" s="136"/>
      <c r="FI1299" s="136"/>
      <c r="FJ1299" s="136"/>
      <c r="FK1299" s="136"/>
      <c r="FL1299" s="136"/>
      <c r="FM1299" s="136"/>
      <c r="FN1299" s="136"/>
      <c r="FO1299" s="136"/>
      <c r="FP1299" s="136"/>
      <c r="FQ1299" s="136"/>
      <c r="FR1299" s="136"/>
      <c r="FS1299" s="136"/>
      <c r="FT1299" s="136"/>
      <c r="FU1299" s="136"/>
      <c r="FV1299" s="136"/>
      <c r="FW1299" s="136"/>
      <c r="FX1299" s="136"/>
      <c r="FY1299" s="136"/>
      <c r="FZ1299" s="136"/>
      <c r="GA1299" s="136"/>
      <c r="GB1299" s="136"/>
      <c r="GC1299" s="136"/>
      <c r="GD1299" s="136"/>
      <c r="GE1299" s="136"/>
      <c r="GF1299" s="136"/>
      <c r="GG1299" s="136"/>
      <c r="GH1299" s="136"/>
      <c r="GI1299" s="136"/>
      <c r="GJ1299" s="136"/>
      <c r="GK1299" s="136"/>
      <c r="GL1299" s="136"/>
      <c r="GM1299" s="136"/>
      <c r="GN1299" s="136"/>
      <c r="GO1299" s="136"/>
      <c r="GP1299" s="136"/>
      <c r="GQ1299" s="136"/>
      <c r="GR1299" s="136"/>
      <c r="GS1299" s="136"/>
      <c r="GT1299" s="136"/>
      <c r="GU1299" s="136"/>
      <c r="GV1299" s="136"/>
      <c r="GW1299" s="136"/>
      <c r="GX1299" s="136"/>
      <c r="GY1299" s="136"/>
      <c r="GZ1299" s="136"/>
      <c r="HA1299" s="136"/>
      <c r="HB1299" s="136"/>
      <c r="HC1299" s="136"/>
      <c r="HD1299" s="136"/>
      <c r="HE1299" s="136"/>
      <c r="HF1299" s="136"/>
      <c r="HG1299" s="136"/>
      <c r="HH1299" s="136"/>
      <c r="HI1299" s="136"/>
      <c r="HJ1299" s="136"/>
      <c r="HK1299" s="136"/>
      <c r="HL1299" s="136"/>
      <c r="HM1299" s="136"/>
      <c r="HN1299" s="136"/>
      <c r="HO1299" s="136"/>
      <c r="HP1299" s="136"/>
      <c r="HQ1299" s="136"/>
      <c r="HR1299" s="136"/>
      <c r="HS1299" s="136"/>
      <c r="HT1299" s="136"/>
      <c r="HU1299" s="136"/>
      <c r="HV1299" s="136"/>
      <c r="HW1299" s="136"/>
      <c r="HX1299" s="136"/>
      <c r="HY1299" s="136"/>
      <c r="HZ1299" s="136"/>
      <c r="IA1299" s="136"/>
      <c r="IB1299" s="136"/>
      <c r="IC1299" s="136"/>
      <c r="ID1299" s="136"/>
      <c r="IE1299" s="136"/>
      <c r="IF1299" s="136"/>
      <c r="IG1299" s="136"/>
    </row>
    <row r="1300" spans="1:241" ht="15" customHeight="1" x14ac:dyDescent="0.25">
      <c r="A1300" s="197" t="s">
        <v>420</v>
      </c>
      <c r="B1300" s="217">
        <v>4530532</v>
      </c>
      <c r="C1300" s="217">
        <v>2561092</v>
      </c>
      <c r="D1300" s="217">
        <v>577765</v>
      </c>
      <c r="E1300" s="217">
        <v>959968</v>
      </c>
      <c r="F1300" s="217">
        <v>2396361</v>
      </c>
      <c r="G1300" s="217">
        <v>463209</v>
      </c>
      <c r="H1300" s="244">
        <v>11488927</v>
      </c>
      <c r="I1300" s="136"/>
      <c r="J1300" s="197" t="s">
        <v>783</v>
      </c>
      <c r="K1300" s="217">
        <v>3838174</v>
      </c>
      <c r="L1300" s="217">
        <v>1981563</v>
      </c>
      <c r="M1300" s="217">
        <v>457776</v>
      </c>
      <c r="N1300" s="217">
        <v>844353</v>
      </c>
      <c r="O1300" s="217">
        <v>1892392</v>
      </c>
      <c r="P1300" s="217">
        <v>395670</v>
      </c>
      <c r="Q1300" s="244">
        <v>9409928</v>
      </c>
      <c r="R1300" s="136"/>
      <c r="S1300" s="136"/>
      <c r="T1300" s="136"/>
      <c r="U1300" s="136"/>
      <c r="V1300" s="136"/>
      <c r="W1300" s="136"/>
      <c r="X1300" s="136"/>
      <c r="Y1300" s="136"/>
      <c r="Z1300" s="136"/>
      <c r="AA1300" s="136"/>
      <c r="AB1300" s="136"/>
      <c r="AC1300" s="136"/>
      <c r="AD1300" s="136"/>
      <c r="AE1300" s="136"/>
      <c r="AF1300" s="136"/>
      <c r="AG1300" s="136"/>
      <c r="AH1300" s="136"/>
      <c r="AI1300" s="136"/>
      <c r="AJ1300" s="136"/>
      <c r="AK1300" s="136"/>
      <c r="AL1300" s="136"/>
      <c r="AM1300" s="136"/>
      <c r="AN1300" s="136"/>
      <c r="AO1300" s="136"/>
      <c r="AP1300" s="136"/>
      <c r="AQ1300" s="136"/>
      <c r="AR1300" s="136"/>
      <c r="AS1300" s="136"/>
      <c r="AT1300" s="136"/>
      <c r="AU1300" s="136"/>
      <c r="AV1300" s="136"/>
      <c r="AW1300" s="136"/>
      <c r="AX1300" s="136"/>
      <c r="AY1300" s="136"/>
      <c r="AZ1300" s="136"/>
      <c r="BA1300" s="136"/>
      <c r="BB1300" s="136"/>
      <c r="BC1300" s="136"/>
      <c r="BD1300" s="136"/>
      <c r="BE1300" s="136"/>
      <c r="BF1300" s="136"/>
      <c r="BG1300" s="136"/>
      <c r="BH1300" s="136"/>
      <c r="BI1300" s="136"/>
      <c r="BJ1300" s="136"/>
      <c r="BK1300" s="136"/>
      <c r="BL1300" s="136"/>
      <c r="BM1300" s="136"/>
      <c r="BN1300" s="136"/>
      <c r="BO1300" s="136"/>
      <c r="BP1300" s="136"/>
      <c r="BQ1300" s="136"/>
      <c r="BR1300" s="136"/>
      <c r="BS1300" s="136"/>
      <c r="BT1300" s="136"/>
      <c r="BU1300" s="136"/>
      <c r="BV1300" s="136"/>
      <c r="BW1300" s="136"/>
      <c r="BX1300" s="136"/>
      <c r="BY1300" s="136"/>
      <c r="BZ1300" s="136"/>
      <c r="CA1300" s="136"/>
      <c r="CB1300" s="136"/>
      <c r="CC1300" s="136"/>
      <c r="CD1300" s="136"/>
      <c r="CE1300" s="136"/>
      <c r="CF1300" s="136"/>
      <c r="CG1300" s="136"/>
      <c r="CH1300" s="136"/>
      <c r="CI1300" s="136"/>
      <c r="CJ1300" s="136"/>
      <c r="CK1300" s="136"/>
      <c r="CL1300" s="136"/>
      <c r="CM1300" s="136"/>
      <c r="CN1300" s="136"/>
      <c r="CO1300" s="136"/>
      <c r="CP1300" s="136"/>
      <c r="CQ1300" s="136"/>
      <c r="CR1300" s="136"/>
      <c r="CS1300" s="136"/>
      <c r="CT1300" s="136"/>
      <c r="CU1300" s="136"/>
      <c r="CV1300" s="136"/>
      <c r="CW1300" s="136"/>
      <c r="CX1300" s="136"/>
      <c r="CY1300" s="136"/>
      <c r="CZ1300" s="136"/>
      <c r="DA1300" s="136"/>
      <c r="DB1300" s="136"/>
      <c r="DC1300" s="136"/>
      <c r="DD1300" s="136"/>
      <c r="DE1300" s="136"/>
      <c r="DF1300" s="136"/>
      <c r="DG1300" s="136"/>
      <c r="DH1300" s="136"/>
      <c r="DI1300" s="136"/>
      <c r="DJ1300" s="136"/>
      <c r="DK1300" s="136"/>
      <c r="DL1300" s="136"/>
      <c r="DM1300" s="136"/>
      <c r="DN1300" s="136"/>
      <c r="DO1300" s="136"/>
      <c r="DP1300" s="136"/>
      <c r="DQ1300" s="136"/>
      <c r="DR1300" s="136"/>
      <c r="DS1300" s="136"/>
      <c r="DT1300" s="136"/>
      <c r="DU1300" s="136"/>
      <c r="DV1300" s="136"/>
      <c r="DW1300" s="136"/>
      <c r="DX1300" s="136"/>
      <c r="DY1300" s="136"/>
      <c r="DZ1300" s="136"/>
      <c r="EA1300" s="136"/>
      <c r="EB1300" s="136"/>
      <c r="EC1300" s="136"/>
      <c r="ED1300" s="136"/>
      <c r="EE1300" s="136"/>
      <c r="EF1300" s="136"/>
      <c r="EG1300" s="136"/>
      <c r="EH1300" s="136"/>
      <c r="EI1300" s="136"/>
      <c r="EJ1300" s="136"/>
      <c r="EK1300" s="136"/>
      <c r="EL1300" s="136"/>
      <c r="EM1300" s="136"/>
      <c r="EN1300" s="136"/>
      <c r="EO1300" s="136"/>
      <c r="EP1300" s="136"/>
      <c r="EQ1300" s="136"/>
      <c r="ER1300" s="136"/>
      <c r="ES1300" s="136"/>
      <c r="ET1300" s="136"/>
      <c r="EU1300" s="136"/>
      <c r="EV1300" s="136"/>
      <c r="EW1300" s="136"/>
      <c r="EX1300" s="136"/>
      <c r="EY1300" s="136"/>
      <c r="EZ1300" s="136"/>
      <c r="FA1300" s="136"/>
      <c r="FB1300" s="136"/>
      <c r="FC1300" s="136"/>
      <c r="FD1300" s="136"/>
      <c r="FE1300" s="136"/>
      <c r="FF1300" s="136"/>
      <c r="FG1300" s="136"/>
      <c r="FH1300" s="136"/>
      <c r="FI1300" s="136"/>
      <c r="FJ1300" s="136"/>
      <c r="FK1300" s="136"/>
      <c r="FL1300" s="136"/>
      <c r="FM1300" s="136"/>
      <c r="FN1300" s="136"/>
      <c r="FO1300" s="136"/>
      <c r="FP1300" s="136"/>
      <c r="FQ1300" s="136"/>
      <c r="FR1300" s="136"/>
      <c r="FS1300" s="136"/>
      <c r="FT1300" s="136"/>
      <c r="FU1300" s="136"/>
      <c r="FV1300" s="136"/>
      <c r="FW1300" s="136"/>
      <c r="FX1300" s="136"/>
      <c r="FY1300" s="136"/>
      <c r="FZ1300" s="136"/>
      <c r="GA1300" s="136"/>
      <c r="GB1300" s="136"/>
      <c r="GC1300" s="136"/>
      <c r="GD1300" s="136"/>
      <c r="GE1300" s="136"/>
      <c r="GF1300" s="136"/>
      <c r="GG1300" s="136"/>
      <c r="GH1300" s="136"/>
      <c r="GI1300" s="136"/>
      <c r="GJ1300" s="136"/>
      <c r="GK1300" s="136"/>
      <c r="GL1300" s="136"/>
      <c r="GM1300" s="136"/>
      <c r="GN1300" s="136"/>
      <c r="GO1300" s="136"/>
      <c r="GP1300" s="136"/>
      <c r="GQ1300" s="136"/>
      <c r="GR1300" s="136"/>
      <c r="GS1300" s="136"/>
      <c r="GT1300" s="136"/>
      <c r="GU1300" s="136"/>
      <c r="GV1300" s="136"/>
      <c r="GW1300" s="136"/>
      <c r="GX1300" s="136"/>
      <c r="GY1300" s="136"/>
      <c r="GZ1300" s="136"/>
      <c r="HA1300" s="136"/>
      <c r="HB1300" s="136"/>
      <c r="HC1300" s="136"/>
      <c r="HD1300" s="136"/>
      <c r="HE1300" s="136"/>
      <c r="HF1300" s="136"/>
      <c r="HG1300" s="136"/>
      <c r="HH1300" s="136"/>
      <c r="HI1300" s="136"/>
      <c r="HJ1300" s="136"/>
      <c r="HK1300" s="136"/>
      <c r="HL1300" s="136"/>
      <c r="HM1300" s="136"/>
      <c r="HN1300" s="136"/>
      <c r="HO1300" s="136"/>
      <c r="HP1300" s="136"/>
      <c r="HQ1300" s="136"/>
      <c r="HR1300" s="136"/>
      <c r="HS1300" s="136"/>
      <c r="HT1300" s="136"/>
      <c r="HU1300" s="136"/>
      <c r="HV1300" s="136"/>
      <c r="HW1300" s="136"/>
      <c r="HX1300" s="136"/>
      <c r="HY1300" s="136"/>
      <c r="HZ1300" s="136"/>
      <c r="IA1300" s="136"/>
      <c r="IB1300" s="136"/>
      <c r="IC1300" s="136"/>
      <c r="ID1300" s="136"/>
      <c r="IE1300" s="136"/>
      <c r="IF1300" s="136"/>
      <c r="IG1300" s="136"/>
    </row>
    <row r="1301" spans="1:241" ht="15" customHeight="1" x14ac:dyDescent="0.25">
      <c r="A1301" s="197" t="s">
        <v>421</v>
      </c>
      <c r="B1301" s="217">
        <v>7113342</v>
      </c>
      <c r="C1301" s="217">
        <v>2824621</v>
      </c>
      <c r="D1301" s="217">
        <v>719469</v>
      </c>
      <c r="E1301" s="217">
        <v>1004929</v>
      </c>
      <c r="F1301" s="217">
        <v>2446287</v>
      </c>
      <c r="G1301" s="217">
        <v>547608</v>
      </c>
      <c r="H1301" s="244">
        <v>14656256</v>
      </c>
      <c r="I1301" s="136"/>
      <c r="J1301" s="197" t="s">
        <v>784</v>
      </c>
      <c r="K1301" s="217">
        <v>5381938</v>
      </c>
      <c r="L1301" s="217">
        <v>2302548</v>
      </c>
      <c r="M1301" s="217">
        <v>651758</v>
      </c>
      <c r="N1301" s="217">
        <v>1234819</v>
      </c>
      <c r="O1301" s="217">
        <v>2056696</v>
      </c>
      <c r="P1301" s="217">
        <v>459001</v>
      </c>
      <c r="Q1301" s="244">
        <v>12086760</v>
      </c>
      <c r="R1301" s="136"/>
      <c r="S1301" s="136"/>
      <c r="T1301" s="136"/>
      <c r="U1301" s="136"/>
      <c r="V1301" s="136"/>
      <c r="W1301" s="136"/>
      <c r="X1301" s="136"/>
      <c r="Y1301" s="136"/>
      <c r="Z1301" s="136"/>
      <c r="AA1301" s="136"/>
      <c r="AB1301" s="136"/>
      <c r="AC1301" s="136"/>
      <c r="AD1301" s="136"/>
      <c r="AE1301" s="136"/>
      <c r="AF1301" s="136"/>
      <c r="AG1301" s="136"/>
      <c r="AH1301" s="136"/>
      <c r="AI1301" s="136"/>
      <c r="AJ1301" s="136"/>
      <c r="AK1301" s="136"/>
      <c r="AL1301" s="136"/>
      <c r="AM1301" s="136"/>
      <c r="AN1301" s="136"/>
      <c r="AO1301" s="136"/>
      <c r="AP1301" s="136"/>
      <c r="AQ1301" s="136"/>
      <c r="AR1301" s="136"/>
      <c r="AS1301" s="136"/>
      <c r="AT1301" s="136"/>
      <c r="AU1301" s="136"/>
      <c r="AV1301" s="136"/>
      <c r="AW1301" s="136"/>
      <c r="AX1301" s="136"/>
      <c r="AY1301" s="136"/>
      <c r="AZ1301" s="136"/>
      <c r="BA1301" s="136"/>
      <c r="BB1301" s="136"/>
      <c r="BC1301" s="136"/>
      <c r="BD1301" s="136"/>
      <c r="BE1301" s="136"/>
      <c r="BF1301" s="136"/>
      <c r="BG1301" s="136"/>
      <c r="BH1301" s="136"/>
      <c r="BI1301" s="136"/>
      <c r="BJ1301" s="136"/>
      <c r="BK1301" s="136"/>
      <c r="BL1301" s="136"/>
      <c r="BM1301" s="136"/>
      <c r="BN1301" s="136"/>
      <c r="BO1301" s="136"/>
      <c r="BP1301" s="136"/>
      <c r="BQ1301" s="136"/>
      <c r="BR1301" s="136"/>
      <c r="BS1301" s="136"/>
      <c r="BT1301" s="136"/>
      <c r="BU1301" s="136"/>
      <c r="BV1301" s="136"/>
      <c r="BW1301" s="136"/>
      <c r="BX1301" s="136"/>
      <c r="BY1301" s="136"/>
      <c r="BZ1301" s="136"/>
      <c r="CA1301" s="136"/>
      <c r="CB1301" s="136"/>
      <c r="CC1301" s="136"/>
      <c r="CD1301" s="136"/>
      <c r="CE1301" s="136"/>
      <c r="CF1301" s="136"/>
      <c r="CG1301" s="136"/>
      <c r="CH1301" s="136"/>
      <c r="CI1301" s="136"/>
      <c r="CJ1301" s="136"/>
      <c r="CK1301" s="136"/>
      <c r="CL1301" s="136"/>
      <c r="CM1301" s="136"/>
      <c r="CN1301" s="136"/>
      <c r="CO1301" s="136"/>
      <c r="CP1301" s="136"/>
      <c r="CQ1301" s="136"/>
      <c r="CR1301" s="136"/>
      <c r="CS1301" s="136"/>
      <c r="CT1301" s="136"/>
      <c r="CU1301" s="136"/>
      <c r="CV1301" s="136"/>
      <c r="CW1301" s="136"/>
      <c r="CX1301" s="136"/>
      <c r="CY1301" s="136"/>
      <c r="CZ1301" s="136"/>
      <c r="DA1301" s="136"/>
      <c r="DB1301" s="136"/>
      <c r="DC1301" s="136"/>
      <c r="DD1301" s="136"/>
      <c r="DE1301" s="136"/>
      <c r="DF1301" s="136"/>
      <c r="DG1301" s="136"/>
      <c r="DH1301" s="136"/>
      <c r="DI1301" s="136"/>
      <c r="DJ1301" s="136"/>
      <c r="DK1301" s="136"/>
      <c r="DL1301" s="136"/>
      <c r="DM1301" s="136"/>
      <c r="DN1301" s="136"/>
      <c r="DO1301" s="136"/>
      <c r="DP1301" s="136"/>
      <c r="DQ1301" s="136"/>
      <c r="DR1301" s="136"/>
      <c r="DS1301" s="136"/>
      <c r="DT1301" s="136"/>
      <c r="DU1301" s="136"/>
      <c r="DV1301" s="136"/>
      <c r="DW1301" s="136"/>
      <c r="DX1301" s="136"/>
      <c r="DY1301" s="136"/>
      <c r="DZ1301" s="136"/>
      <c r="EA1301" s="136"/>
      <c r="EB1301" s="136"/>
      <c r="EC1301" s="136"/>
      <c r="ED1301" s="136"/>
      <c r="EE1301" s="136"/>
      <c r="EF1301" s="136"/>
      <c r="EG1301" s="136"/>
      <c r="EH1301" s="136"/>
      <c r="EI1301" s="136"/>
      <c r="EJ1301" s="136"/>
      <c r="EK1301" s="136"/>
      <c r="EL1301" s="136"/>
      <c r="EM1301" s="136"/>
      <c r="EN1301" s="136"/>
      <c r="EO1301" s="136"/>
      <c r="EP1301" s="136"/>
      <c r="EQ1301" s="136"/>
      <c r="ER1301" s="136"/>
      <c r="ES1301" s="136"/>
      <c r="ET1301" s="136"/>
      <c r="EU1301" s="136"/>
      <c r="EV1301" s="136"/>
      <c r="EW1301" s="136"/>
      <c r="EX1301" s="136"/>
      <c r="EY1301" s="136"/>
      <c r="EZ1301" s="136"/>
      <c r="FA1301" s="136"/>
      <c r="FB1301" s="136"/>
      <c r="FC1301" s="136"/>
      <c r="FD1301" s="136"/>
      <c r="FE1301" s="136"/>
      <c r="FF1301" s="136"/>
      <c r="FG1301" s="136"/>
      <c r="FH1301" s="136"/>
      <c r="FI1301" s="136"/>
      <c r="FJ1301" s="136"/>
      <c r="FK1301" s="136"/>
      <c r="FL1301" s="136"/>
      <c r="FM1301" s="136"/>
      <c r="FN1301" s="136"/>
      <c r="FO1301" s="136"/>
      <c r="FP1301" s="136"/>
      <c r="FQ1301" s="136"/>
      <c r="FR1301" s="136"/>
      <c r="FS1301" s="136"/>
      <c r="FT1301" s="136"/>
      <c r="FU1301" s="136"/>
      <c r="FV1301" s="136"/>
      <c r="FW1301" s="136"/>
      <c r="FX1301" s="136"/>
      <c r="FY1301" s="136"/>
      <c r="FZ1301" s="136"/>
      <c r="GA1301" s="136"/>
      <c r="GB1301" s="136"/>
      <c r="GC1301" s="136"/>
      <c r="GD1301" s="136"/>
      <c r="GE1301" s="136"/>
      <c r="GF1301" s="136"/>
      <c r="GG1301" s="136"/>
      <c r="GH1301" s="136"/>
      <c r="GI1301" s="136"/>
      <c r="GJ1301" s="136"/>
      <c r="GK1301" s="136"/>
      <c r="GL1301" s="136"/>
      <c r="GM1301" s="136"/>
      <c r="GN1301" s="136"/>
      <c r="GO1301" s="136"/>
      <c r="GP1301" s="136"/>
      <c r="GQ1301" s="136"/>
      <c r="GR1301" s="136"/>
      <c r="GS1301" s="136"/>
      <c r="GT1301" s="136"/>
      <c r="GU1301" s="136"/>
      <c r="GV1301" s="136"/>
      <c r="GW1301" s="136"/>
      <c r="GX1301" s="136"/>
      <c r="GY1301" s="136"/>
      <c r="GZ1301" s="136"/>
      <c r="HA1301" s="136"/>
      <c r="HB1301" s="136"/>
      <c r="HC1301" s="136"/>
      <c r="HD1301" s="136"/>
      <c r="HE1301" s="136"/>
      <c r="HF1301" s="136"/>
      <c r="HG1301" s="136"/>
      <c r="HH1301" s="136"/>
      <c r="HI1301" s="136"/>
      <c r="HJ1301" s="136"/>
      <c r="HK1301" s="136"/>
      <c r="HL1301" s="136"/>
      <c r="HM1301" s="136"/>
      <c r="HN1301" s="136"/>
      <c r="HO1301" s="136"/>
      <c r="HP1301" s="136"/>
      <c r="HQ1301" s="136"/>
      <c r="HR1301" s="136"/>
      <c r="HS1301" s="136"/>
      <c r="HT1301" s="136"/>
      <c r="HU1301" s="136"/>
      <c r="HV1301" s="136"/>
      <c r="HW1301" s="136"/>
      <c r="HX1301" s="136"/>
      <c r="HY1301" s="136"/>
      <c r="HZ1301" s="136"/>
      <c r="IA1301" s="136"/>
      <c r="IB1301" s="136"/>
      <c r="IC1301" s="136"/>
      <c r="ID1301" s="136"/>
      <c r="IE1301" s="136"/>
      <c r="IF1301" s="136"/>
      <c r="IG1301" s="136"/>
    </row>
    <row r="1302" spans="1:241" ht="15" customHeight="1" x14ac:dyDescent="0.25">
      <c r="A1302" s="197" t="s">
        <v>422</v>
      </c>
      <c r="B1302" s="217">
        <v>9872079</v>
      </c>
      <c r="C1302" s="217">
        <v>3396741</v>
      </c>
      <c r="D1302" s="217">
        <v>871452</v>
      </c>
      <c r="E1302" s="217">
        <v>1133102</v>
      </c>
      <c r="F1302" s="217">
        <v>2784444</v>
      </c>
      <c r="G1302" s="217">
        <v>495144</v>
      </c>
      <c r="H1302" s="244">
        <v>18552962</v>
      </c>
      <c r="I1302" s="136"/>
      <c r="J1302" s="197" t="s">
        <v>785</v>
      </c>
      <c r="K1302" s="217">
        <v>4790454</v>
      </c>
      <c r="L1302" s="217">
        <v>2411546</v>
      </c>
      <c r="M1302" s="217">
        <v>634652</v>
      </c>
      <c r="N1302" s="217">
        <v>926472</v>
      </c>
      <c r="O1302" s="217">
        <v>2252419</v>
      </c>
      <c r="P1302" s="217">
        <v>619259</v>
      </c>
      <c r="Q1302" s="244">
        <v>11634802</v>
      </c>
      <c r="R1302" s="136"/>
      <c r="S1302" s="136"/>
      <c r="T1302" s="136"/>
      <c r="U1302" s="136"/>
      <c r="V1302" s="136"/>
      <c r="W1302" s="136"/>
      <c r="X1302" s="136"/>
      <c r="Y1302" s="136"/>
      <c r="Z1302" s="136"/>
      <c r="AA1302" s="136"/>
      <c r="AB1302" s="136"/>
      <c r="AC1302" s="136"/>
      <c r="AD1302" s="136"/>
      <c r="AE1302" s="136"/>
      <c r="AF1302" s="136"/>
      <c r="AG1302" s="136"/>
      <c r="AH1302" s="136"/>
      <c r="AI1302" s="136"/>
      <c r="AJ1302" s="136"/>
      <c r="AK1302" s="136"/>
      <c r="AL1302" s="136"/>
      <c r="AM1302" s="136"/>
      <c r="AN1302" s="136"/>
      <c r="AO1302" s="136"/>
      <c r="AP1302" s="136"/>
      <c r="AQ1302" s="136"/>
      <c r="AR1302" s="136"/>
      <c r="AS1302" s="136"/>
      <c r="AT1302" s="136"/>
      <c r="AU1302" s="136"/>
      <c r="AV1302" s="136"/>
      <c r="AW1302" s="136"/>
      <c r="AX1302" s="136"/>
      <c r="AY1302" s="136"/>
      <c r="AZ1302" s="136"/>
      <c r="BA1302" s="136"/>
      <c r="BB1302" s="136"/>
      <c r="BC1302" s="136"/>
      <c r="BD1302" s="136"/>
      <c r="BE1302" s="136"/>
      <c r="BF1302" s="136"/>
      <c r="BG1302" s="136"/>
      <c r="BH1302" s="136"/>
      <c r="BI1302" s="136"/>
      <c r="BJ1302" s="136"/>
      <c r="BK1302" s="136"/>
      <c r="BL1302" s="136"/>
      <c r="BM1302" s="136"/>
      <c r="BN1302" s="136"/>
      <c r="BO1302" s="136"/>
      <c r="BP1302" s="136"/>
      <c r="BQ1302" s="136"/>
      <c r="BR1302" s="136"/>
      <c r="BS1302" s="136"/>
      <c r="BT1302" s="136"/>
      <c r="BU1302" s="136"/>
      <c r="BV1302" s="136"/>
      <c r="BW1302" s="136"/>
      <c r="BX1302" s="136"/>
      <c r="BY1302" s="136"/>
      <c r="BZ1302" s="136"/>
      <c r="CA1302" s="136"/>
      <c r="CB1302" s="136"/>
      <c r="CC1302" s="136"/>
      <c r="CD1302" s="136"/>
      <c r="CE1302" s="136"/>
      <c r="CF1302" s="136"/>
      <c r="CG1302" s="136"/>
      <c r="CH1302" s="136"/>
      <c r="CI1302" s="136"/>
      <c r="CJ1302" s="136"/>
      <c r="CK1302" s="136"/>
      <c r="CL1302" s="136"/>
      <c r="CM1302" s="136"/>
      <c r="CN1302" s="136"/>
      <c r="CO1302" s="136"/>
      <c r="CP1302" s="136"/>
      <c r="CQ1302" s="136"/>
      <c r="CR1302" s="136"/>
      <c r="CS1302" s="136"/>
      <c r="CT1302" s="136"/>
      <c r="CU1302" s="136"/>
      <c r="CV1302" s="136"/>
      <c r="CW1302" s="136"/>
      <c r="CX1302" s="136"/>
      <c r="CY1302" s="136"/>
      <c r="CZ1302" s="136"/>
      <c r="DA1302" s="136"/>
      <c r="DB1302" s="136"/>
      <c r="DC1302" s="136"/>
      <c r="DD1302" s="136"/>
      <c r="DE1302" s="136"/>
      <c r="DF1302" s="136"/>
      <c r="DG1302" s="136"/>
      <c r="DH1302" s="136"/>
      <c r="DI1302" s="136"/>
      <c r="DJ1302" s="136"/>
      <c r="DK1302" s="136"/>
      <c r="DL1302" s="136"/>
      <c r="DM1302" s="136"/>
      <c r="DN1302" s="136"/>
      <c r="DO1302" s="136"/>
      <c r="DP1302" s="136"/>
      <c r="DQ1302" s="136"/>
      <c r="DR1302" s="136"/>
      <c r="DS1302" s="136"/>
      <c r="DT1302" s="136"/>
      <c r="DU1302" s="136"/>
      <c r="DV1302" s="136"/>
      <c r="DW1302" s="136"/>
      <c r="DX1302" s="136"/>
      <c r="DY1302" s="136"/>
      <c r="DZ1302" s="136"/>
      <c r="EA1302" s="136"/>
      <c r="EB1302" s="136"/>
      <c r="EC1302" s="136"/>
      <c r="ED1302" s="136"/>
      <c r="EE1302" s="136"/>
      <c r="EF1302" s="136"/>
      <c r="EG1302" s="136"/>
      <c r="EH1302" s="136"/>
      <c r="EI1302" s="136"/>
      <c r="EJ1302" s="136"/>
      <c r="EK1302" s="136"/>
      <c r="EL1302" s="136"/>
      <c r="EM1302" s="136"/>
      <c r="EN1302" s="136"/>
      <c r="EO1302" s="136"/>
      <c r="EP1302" s="136"/>
      <c r="EQ1302" s="136"/>
      <c r="ER1302" s="136"/>
      <c r="ES1302" s="136"/>
      <c r="ET1302" s="136"/>
      <c r="EU1302" s="136"/>
      <c r="EV1302" s="136"/>
      <c r="EW1302" s="136"/>
      <c r="EX1302" s="136"/>
      <c r="EY1302" s="136"/>
      <c r="EZ1302" s="136"/>
      <c r="FA1302" s="136"/>
      <c r="FB1302" s="136"/>
      <c r="FC1302" s="136"/>
      <c r="FD1302" s="136"/>
      <c r="FE1302" s="136"/>
      <c r="FF1302" s="136"/>
      <c r="FG1302" s="136"/>
      <c r="FH1302" s="136"/>
      <c r="FI1302" s="136"/>
      <c r="FJ1302" s="136"/>
      <c r="FK1302" s="136"/>
      <c r="FL1302" s="136"/>
      <c r="FM1302" s="136"/>
      <c r="FN1302" s="136"/>
      <c r="FO1302" s="136"/>
      <c r="FP1302" s="136"/>
      <c r="FQ1302" s="136"/>
      <c r="FR1302" s="136"/>
      <c r="FS1302" s="136"/>
      <c r="FT1302" s="136"/>
      <c r="FU1302" s="136"/>
      <c r="FV1302" s="136"/>
      <c r="FW1302" s="136"/>
      <c r="FX1302" s="136"/>
      <c r="FY1302" s="136"/>
      <c r="FZ1302" s="136"/>
      <c r="GA1302" s="136"/>
      <c r="GB1302" s="136"/>
      <c r="GC1302" s="136"/>
      <c r="GD1302" s="136"/>
      <c r="GE1302" s="136"/>
      <c r="GF1302" s="136"/>
      <c r="GG1302" s="136"/>
      <c r="GH1302" s="136"/>
      <c r="GI1302" s="136"/>
      <c r="GJ1302" s="136"/>
      <c r="GK1302" s="136"/>
      <c r="GL1302" s="136"/>
      <c r="GM1302" s="136"/>
      <c r="GN1302" s="136"/>
      <c r="GO1302" s="136"/>
      <c r="GP1302" s="136"/>
      <c r="GQ1302" s="136"/>
      <c r="GR1302" s="136"/>
      <c r="GS1302" s="136"/>
      <c r="GT1302" s="136"/>
      <c r="GU1302" s="136"/>
      <c r="GV1302" s="136"/>
      <c r="GW1302" s="136"/>
      <c r="GX1302" s="136"/>
      <c r="GY1302" s="136"/>
      <c r="GZ1302" s="136"/>
      <c r="HA1302" s="136"/>
      <c r="HB1302" s="136"/>
      <c r="HC1302" s="136"/>
      <c r="HD1302" s="136"/>
      <c r="HE1302" s="136"/>
      <c r="HF1302" s="136"/>
      <c r="HG1302" s="136"/>
      <c r="HH1302" s="136"/>
      <c r="HI1302" s="136"/>
      <c r="HJ1302" s="136"/>
      <c r="HK1302" s="136"/>
      <c r="HL1302" s="136"/>
      <c r="HM1302" s="136"/>
      <c r="HN1302" s="136"/>
      <c r="HO1302" s="136"/>
      <c r="HP1302" s="136"/>
      <c r="HQ1302" s="136"/>
      <c r="HR1302" s="136"/>
      <c r="HS1302" s="136"/>
      <c r="HT1302" s="136"/>
      <c r="HU1302" s="136"/>
      <c r="HV1302" s="136"/>
      <c r="HW1302" s="136"/>
      <c r="HX1302" s="136"/>
      <c r="HY1302" s="136"/>
      <c r="HZ1302" s="136"/>
      <c r="IA1302" s="136"/>
      <c r="IB1302" s="136"/>
      <c r="IC1302" s="136"/>
      <c r="ID1302" s="136"/>
      <c r="IE1302" s="136"/>
      <c r="IF1302" s="136"/>
      <c r="IG1302" s="136"/>
    </row>
    <row r="1303" spans="1:241" ht="15" customHeight="1" x14ac:dyDescent="0.25">
      <c r="A1303" s="197" t="s">
        <v>423</v>
      </c>
      <c r="B1303" s="217">
        <v>7355266</v>
      </c>
      <c r="C1303" s="217">
        <v>3512778</v>
      </c>
      <c r="D1303" s="217">
        <v>891419</v>
      </c>
      <c r="E1303" s="217">
        <v>1181616</v>
      </c>
      <c r="F1303" s="217">
        <v>3042420</v>
      </c>
      <c r="G1303" s="217">
        <v>395348</v>
      </c>
      <c r="H1303" s="244">
        <v>16378847</v>
      </c>
      <c r="I1303" s="136"/>
      <c r="J1303" s="197" t="s">
        <v>786</v>
      </c>
      <c r="K1303" s="217">
        <v>4170894</v>
      </c>
      <c r="L1303" s="217">
        <v>2441511</v>
      </c>
      <c r="M1303" s="217">
        <v>517266</v>
      </c>
      <c r="N1303" s="217">
        <v>1050401</v>
      </c>
      <c r="O1303" s="217">
        <v>1956250</v>
      </c>
      <c r="P1303" s="217">
        <v>435422</v>
      </c>
      <c r="Q1303" s="244">
        <v>10571744</v>
      </c>
      <c r="R1303" s="136"/>
      <c r="S1303" s="136"/>
      <c r="T1303" s="136"/>
      <c r="U1303" s="136"/>
      <c r="V1303" s="136"/>
      <c r="W1303" s="136"/>
      <c r="X1303" s="136"/>
      <c r="Y1303" s="136"/>
      <c r="Z1303" s="136"/>
      <c r="AA1303" s="136"/>
      <c r="AB1303" s="136"/>
      <c r="AC1303" s="136"/>
      <c r="AD1303" s="136"/>
      <c r="AE1303" s="136"/>
      <c r="AF1303" s="136"/>
      <c r="AG1303" s="136"/>
      <c r="AH1303" s="136"/>
      <c r="AI1303" s="136"/>
      <c r="AJ1303" s="136"/>
      <c r="AK1303" s="136"/>
      <c r="AL1303" s="136"/>
      <c r="AM1303" s="136"/>
      <c r="AN1303" s="136"/>
      <c r="AO1303" s="136"/>
      <c r="AP1303" s="136"/>
      <c r="AQ1303" s="136"/>
      <c r="AR1303" s="136"/>
      <c r="AS1303" s="136"/>
      <c r="AT1303" s="136"/>
      <c r="AU1303" s="136"/>
      <c r="AV1303" s="136"/>
      <c r="AW1303" s="136"/>
      <c r="AX1303" s="136"/>
      <c r="AY1303" s="136"/>
      <c r="AZ1303" s="136"/>
      <c r="BA1303" s="136"/>
      <c r="BB1303" s="136"/>
      <c r="BC1303" s="136"/>
      <c r="BD1303" s="136"/>
      <c r="BE1303" s="136"/>
      <c r="BF1303" s="136"/>
      <c r="BG1303" s="136"/>
      <c r="BH1303" s="136"/>
      <c r="BI1303" s="136"/>
      <c r="BJ1303" s="136"/>
      <c r="BK1303" s="136"/>
      <c r="BL1303" s="136"/>
      <c r="BM1303" s="136"/>
      <c r="BN1303" s="136"/>
      <c r="BO1303" s="136"/>
      <c r="BP1303" s="136"/>
      <c r="BQ1303" s="136"/>
      <c r="BR1303" s="136"/>
      <c r="BS1303" s="136"/>
      <c r="BT1303" s="136"/>
      <c r="BU1303" s="136"/>
      <c r="BV1303" s="136"/>
      <c r="BW1303" s="136"/>
      <c r="BX1303" s="136"/>
      <c r="BY1303" s="136"/>
      <c r="BZ1303" s="136"/>
      <c r="CA1303" s="136"/>
      <c r="CB1303" s="136"/>
      <c r="CC1303" s="136"/>
      <c r="CD1303" s="136"/>
      <c r="CE1303" s="136"/>
      <c r="CF1303" s="136"/>
      <c r="CG1303" s="136"/>
      <c r="CH1303" s="136"/>
      <c r="CI1303" s="136"/>
      <c r="CJ1303" s="136"/>
      <c r="CK1303" s="136"/>
      <c r="CL1303" s="136"/>
      <c r="CM1303" s="136"/>
      <c r="CN1303" s="136"/>
      <c r="CO1303" s="136"/>
      <c r="CP1303" s="136"/>
      <c r="CQ1303" s="136"/>
      <c r="CR1303" s="136"/>
      <c r="CS1303" s="136"/>
      <c r="CT1303" s="136"/>
      <c r="CU1303" s="136"/>
      <c r="CV1303" s="136"/>
      <c r="CW1303" s="136"/>
      <c r="CX1303" s="136"/>
      <c r="CY1303" s="136"/>
      <c r="CZ1303" s="136"/>
      <c r="DA1303" s="136"/>
      <c r="DB1303" s="136"/>
      <c r="DC1303" s="136"/>
      <c r="DD1303" s="136"/>
      <c r="DE1303" s="136"/>
      <c r="DF1303" s="136"/>
      <c r="DG1303" s="136"/>
      <c r="DH1303" s="136"/>
      <c r="DI1303" s="136"/>
      <c r="DJ1303" s="136"/>
      <c r="DK1303" s="136"/>
      <c r="DL1303" s="136"/>
      <c r="DM1303" s="136"/>
      <c r="DN1303" s="136"/>
      <c r="DO1303" s="136"/>
      <c r="DP1303" s="136"/>
      <c r="DQ1303" s="136"/>
      <c r="DR1303" s="136"/>
      <c r="DS1303" s="136"/>
      <c r="DT1303" s="136"/>
      <c r="DU1303" s="136"/>
      <c r="DV1303" s="136"/>
      <c r="DW1303" s="136"/>
      <c r="DX1303" s="136"/>
      <c r="DY1303" s="136"/>
      <c r="DZ1303" s="136"/>
      <c r="EA1303" s="136"/>
      <c r="EB1303" s="136"/>
      <c r="EC1303" s="136"/>
      <c r="ED1303" s="136"/>
      <c r="EE1303" s="136"/>
      <c r="EF1303" s="136"/>
      <c r="EG1303" s="136"/>
      <c r="EH1303" s="136"/>
      <c r="EI1303" s="136"/>
      <c r="EJ1303" s="136"/>
      <c r="EK1303" s="136"/>
      <c r="EL1303" s="136"/>
      <c r="EM1303" s="136"/>
      <c r="EN1303" s="136"/>
      <c r="EO1303" s="136"/>
      <c r="EP1303" s="136"/>
      <c r="EQ1303" s="136"/>
      <c r="ER1303" s="136"/>
      <c r="ES1303" s="136"/>
      <c r="ET1303" s="136"/>
      <c r="EU1303" s="136"/>
      <c r="EV1303" s="136"/>
      <c r="EW1303" s="136"/>
      <c r="EX1303" s="136"/>
      <c r="EY1303" s="136"/>
      <c r="EZ1303" s="136"/>
      <c r="FA1303" s="136"/>
      <c r="FB1303" s="136"/>
      <c r="FC1303" s="136"/>
      <c r="FD1303" s="136"/>
      <c r="FE1303" s="136"/>
      <c r="FF1303" s="136"/>
      <c r="FG1303" s="136"/>
      <c r="FH1303" s="136"/>
      <c r="FI1303" s="136"/>
      <c r="FJ1303" s="136"/>
      <c r="FK1303" s="136"/>
      <c r="FL1303" s="136"/>
      <c r="FM1303" s="136"/>
      <c r="FN1303" s="136"/>
      <c r="FO1303" s="136"/>
      <c r="FP1303" s="136"/>
      <c r="FQ1303" s="136"/>
      <c r="FR1303" s="136"/>
      <c r="FS1303" s="136"/>
      <c r="FT1303" s="136"/>
      <c r="FU1303" s="136"/>
      <c r="FV1303" s="136"/>
      <c r="FW1303" s="136"/>
      <c r="FX1303" s="136"/>
      <c r="FY1303" s="136"/>
      <c r="FZ1303" s="136"/>
      <c r="GA1303" s="136"/>
      <c r="GB1303" s="136"/>
      <c r="GC1303" s="136"/>
      <c r="GD1303" s="136"/>
      <c r="GE1303" s="136"/>
      <c r="GF1303" s="136"/>
      <c r="GG1303" s="136"/>
      <c r="GH1303" s="136"/>
      <c r="GI1303" s="136"/>
      <c r="GJ1303" s="136"/>
      <c r="GK1303" s="136"/>
      <c r="GL1303" s="136"/>
      <c r="GM1303" s="136"/>
      <c r="GN1303" s="136"/>
      <c r="GO1303" s="136"/>
      <c r="GP1303" s="136"/>
      <c r="GQ1303" s="136"/>
      <c r="GR1303" s="136"/>
      <c r="GS1303" s="136"/>
      <c r="GT1303" s="136"/>
      <c r="GU1303" s="136"/>
      <c r="GV1303" s="136"/>
      <c r="GW1303" s="136"/>
      <c r="GX1303" s="136"/>
      <c r="GY1303" s="136"/>
      <c r="GZ1303" s="136"/>
      <c r="HA1303" s="136"/>
      <c r="HB1303" s="136"/>
      <c r="HC1303" s="136"/>
      <c r="HD1303" s="136"/>
      <c r="HE1303" s="136"/>
      <c r="HF1303" s="136"/>
      <c r="HG1303" s="136"/>
      <c r="HH1303" s="136"/>
      <c r="HI1303" s="136"/>
      <c r="HJ1303" s="136"/>
      <c r="HK1303" s="136"/>
      <c r="HL1303" s="136"/>
      <c r="HM1303" s="136"/>
      <c r="HN1303" s="136"/>
      <c r="HO1303" s="136"/>
      <c r="HP1303" s="136"/>
      <c r="HQ1303" s="136"/>
      <c r="HR1303" s="136"/>
      <c r="HS1303" s="136"/>
      <c r="HT1303" s="136"/>
      <c r="HU1303" s="136"/>
      <c r="HV1303" s="136"/>
      <c r="HW1303" s="136"/>
      <c r="HX1303" s="136"/>
      <c r="HY1303" s="136"/>
      <c r="HZ1303" s="136"/>
      <c r="IA1303" s="136"/>
      <c r="IB1303" s="136"/>
      <c r="IC1303" s="136"/>
      <c r="ID1303" s="136"/>
      <c r="IE1303" s="136"/>
      <c r="IF1303" s="136"/>
      <c r="IG1303" s="136"/>
    </row>
    <row r="1304" spans="1:241" ht="15" customHeight="1" x14ac:dyDescent="0.25">
      <c r="A1304" s="197" t="s">
        <v>424</v>
      </c>
      <c r="B1304" s="217">
        <v>9939100</v>
      </c>
      <c r="C1304" s="217">
        <v>3909813</v>
      </c>
      <c r="D1304" s="217">
        <v>1251565</v>
      </c>
      <c r="E1304" s="217">
        <v>1209821</v>
      </c>
      <c r="F1304" s="217">
        <v>2651819</v>
      </c>
      <c r="G1304" s="217">
        <v>300308</v>
      </c>
      <c r="H1304" s="244">
        <v>19262426</v>
      </c>
      <c r="I1304" s="136"/>
      <c r="J1304" s="197" t="s">
        <v>787</v>
      </c>
      <c r="K1304" s="217">
        <v>2471951</v>
      </c>
      <c r="L1304" s="217">
        <v>1445595</v>
      </c>
      <c r="M1304" s="217">
        <v>326057</v>
      </c>
      <c r="N1304" s="217">
        <v>949021</v>
      </c>
      <c r="O1304" s="217">
        <v>1244079</v>
      </c>
      <c r="P1304" s="217">
        <v>366851</v>
      </c>
      <c r="Q1304" s="244">
        <v>6803554</v>
      </c>
      <c r="R1304" s="136"/>
      <c r="S1304" s="136"/>
      <c r="T1304" s="136"/>
      <c r="U1304" s="136"/>
      <c r="V1304" s="136"/>
      <c r="W1304" s="136"/>
      <c r="X1304" s="136"/>
      <c r="Y1304" s="136"/>
      <c r="Z1304" s="136"/>
      <c r="AA1304" s="136"/>
      <c r="AB1304" s="136"/>
      <c r="AC1304" s="136"/>
      <c r="AD1304" s="136"/>
      <c r="AE1304" s="136"/>
      <c r="AF1304" s="136"/>
      <c r="AG1304" s="136"/>
      <c r="AH1304" s="136"/>
      <c r="AI1304" s="136"/>
      <c r="AJ1304" s="136"/>
      <c r="AK1304" s="136"/>
      <c r="AL1304" s="136"/>
      <c r="AM1304" s="136"/>
      <c r="AN1304" s="136"/>
      <c r="AO1304" s="136"/>
      <c r="AP1304" s="136"/>
      <c r="AQ1304" s="136"/>
      <c r="AR1304" s="136"/>
      <c r="AS1304" s="136"/>
      <c r="AT1304" s="136"/>
      <c r="AU1304" s="136"/>
      <c r="AV1304" s="136"/>
      <c r="AW1304" s="136"/>
      <c r="AX1304" s="136"/>
      <c r="AY1304" s="136"/>
      <c r="AZ1304" s="136"/>
      <c r="BA1304" s="136"/>
      <c r="BB1304" s="136"/>
      <c r="BC1304" s="136"/>
      <c r="BD1304" s="136"/>
      <c r="BE1304" s="136"/>
      <c r="BF1304" s="136"/>
      <c r="BG1304" s="136"/>
      <c r="BH1304" s="136"/>
      <c r="BI1304" s="136"/>
      <c r="BJ1304" s="136"/>
      <c r="BK1304" s="136"/>
      <c r="BL1304" s="136"/>
      <c r="BM1304" s="136"/>
      <c r="BN1304" s="136"/>
      <c r="BO1304" s="136"/>
      <c r="BP1304" s="136"/>
      <c r="BQ1304" s="136"/>
      <c r="BR1304" s="136"/>
      <c r="BS1304" s="136"/>
      <c r="BT1304" s="136"/>
      <c r="BU1304" s="136"/>
      <c r="BV1304" s="136"/>
      <c r="BW1304" s="136"/>
      <c r="BX1304" s="136"/>
      <c r="BY1304" s="136"/>
      <c r="BZ1304" s="136"/>
      <c r="CA1304" s="136"/>
      <c r="CB1304" s="136"/>
      <c r="CC1304" s="136"/>
      <c r="CD1304" s="136"/>
      <c r="CE1304" s="136"/>
      <c r="CF1304" s="136"/>
      <c r="CG1304" s="136"/>
      <c r="CH1304" s="136"/>
      <c r="CI1304" s="136"/>
      <c r="CJ1304" s="136"/>
      <c r="CK1304" s="136"/>
      <c r="CL1304" s="136"/>
      <c r="CM1304" s="136"/>
      <c r="CN1304" s="136"/>
      <c r="CO1304" s="136"/>
      <c r="CP1304" s="136"/>
      <c r="CQ1304" s="136"/>
      <c r="CR1304" s="136"/>
      <c r="CS1304" s="136"/>
      <c r="CT1304" s="136"/>
      <c r="CU1304" s="136"/>
      <c r="CV1304" s="136"/>
      <c r="CW1304" s="136"/>
      <c r="CX1304" s="136"/>
      <c r="CY1304" s="136"/>
      <c r="CZ1304" s="136"/>
      <c r="DA1304" s="136"/>
      <c r="DB1304" s="136"/>
      <c r="DC1304" s="136"/>
      <c r="DD1304" s="136"/>
      <c r="DE1304" s="136"/>
      <c r="DF1304" s="136"/>
      <c r="DG1304" s="136"/>
      <c r="DH1304" s="136"/>
      <c r="DI1304" s="136"/>
      <c r="DJ1304" s="136"/>
      <c r="DK1304" s="136"/>
      <c r="DL1304" s="136"/>
      <c r="DM1304" s="136"/>
      <c r="DN1304" s="136"/>
      <c r="DO1304" s="136"/>
      <c r="DP1304" s="136"/>
      <c r="DQ1304" s="136"/>
      <c r="DR1304" s="136"/>
      <c r="DS1304" s="136"/>
      <c r="DT1304" s="136"/>
      <c r="DU1304" s="136"/>
      <c r="DV1304" s="136"/>
      <c r="DW1304" s="136"/>
      <c r="DX1304" s="136"/>
      <c r="DY1304" s="136"/>
      <c r="DZ1304" s="136"/>
      <c r="EA1304" s="136"/>
      <c r="EB1304" s="136"/>
      <c r="EC1304" s="136"/>
      <c r="ED1304" s="136"/>
      <c r="EE1304" s="136"/>
      <c r="EF1304" s="136"/>
      <c r="EG1304" s="136"/>
      <c r="EH1304" s="136"/>
      <c r="EI1304" s="136"/>
      <c r="EJ1304" s="136"/>
      <c r="EK1304" s="136"/>
      <c r="EL1304" s="136"/>
      <c r="EM1304" s="136"/>
      <c r="EN1304" s="136"/>
      <c r="EO1304" s="136"/>
      <c r="EP1304" s="136"/>
      <c r="EQ1304" s="136"/>
      <c r="ER1304" s="136"/>
      <c r="ES1304" s="136"/>
      <c r="ET1304" s="136"/>
      <c r="EU1304" s="136"/>
      <c r="EV1304" s="136"/>
      <c r="EW1304" s="136"/>
      <c r="EX1304" s="136"/>
      <c r="EY1304" s="136"/>
      <c r="EZ1304" s="136"/>
      <c r="FA1304" s="136"/>
      <c r="FB1304" s="136"/>
      <c r="FC1304" s="136"/>
      <c r="FD1304" s="136"/>
      <c r="FE1304" s="136"/>
      <c r="FF1304" s="136"/>
      <c r="FG1304" s="136"/>
      <c r="FH1304" s="136"/>
      <c r="FI1304" s="136"/>
      <c r="FJ1304" s="136"/>
      <c r="FK1304" s="136"/>
      <c r="FL1304" s="136"/>
      <c r="FM1304" s="136"/>
      <c r="FN1304" s="136"/>
      <c r="FO1304" s="136"/>
      <c r="FP1304" s="136"/>
      <c r="FQ1304" s="136"/>
      <c r="FR1304" s="136"/>
      <c r="FS1304" s="136"/>
      <c r="FT1304" s="136"/>
      <c r="FU1304" s="136"/>
      <c r="FV1304" s="136"/>
      <c r="FW1304" s="136"/>
      <c r="FX1304" s="136"/>
      <c r="FY1304" s="136"/>
      <c r="FZ1304" s="136"/>
      <c r="GA1304" s="136"/>
      <c r="GB1304" s="136"/>
      <c r="GC1304" s="136"/>
      <c r="GD1304" s="136"/>
      <c r="GE1304" s="136"/>
      <c r="GF1304" s="136"/>
      <c r="GG1304" s="136"/>
      <c r="GH1304" s="136"/>
      <c r="GI1304" s="136"/>
      <c r="GJ1304" s="136"/>
      <c r="GK1304" s="136"/>
      <c r="GL1304" s="136"/>
      <c r="GM1304" s="136"/>
      <c r="GN1304" s="136"/>
      <c r="GO1304" s="136"/>
      <c r="GP1304" s="136"/>
      <c r="GQ1304" s="136"/>
      <c r="GR1304" s="136"/>
      <c r="GS1304" s="136"/>
      <c r="GT1304" s="136"/>
      <c r="GU1304" s="136"/>
      <c r="GV1304" s="136"/>
      <c r="GW1304" s="136"/>
      <c r="GX1304" s="136"/>
      <c r="GY1304" s="136"/>
      <c r="GZ1304" s="136"/>
      <c r="HA1304" s="136"/>
      <c r="HB1304" s="136"/>
      <c r="HC1304" s="136"/>
      <c r="HD1304" s="136"/>
      <c r="HE1304" s="136"/>
      <c r="HF1304" s="136"/>
      <c r="HG1304" s="136"/>
      <c r="HH1304" s="136"/>
      <c r="HI1304" s="136"/>
      <c r="HJ1304" s="136"/>
      <c r="HK1304" s="136"/>
      <c r="HL1304" s="136"/>
      <c r="HM1304" s="136"/>
      <c r="HN1304" s="136"/>
      <c r="HO1304" s="136"/>
      <c r="HP1304" s="136"/>
      <c r="HQ1304" s="136"/>
      <c r="HR1304" s="136"/>
      <c r="HS1304" s="136"/>
      <c r="HT1304" s="136"/>
      <c r="HU1304" s="136"/>
      <c r="HV1304" s="136"/>
      <c r="HW1304" s="136"/>
      <c r="HX1304" s="136"/>
      <c r="HY1304" s="136"/>
      <c r="HZ1304" s="136"/>
      <c r="IA1304" s="136"/>
      <c r="IB1304" s="136"/>
      <c r="IC1304" s="136"/>
      <c r="ID1304" s="136"/>
      <c r="IE1304" s="136"/>
      <c r="IF1304" s="136"/>
      <c r="IG1304" s="136"/>
    </row>
    <row r="1305" spans="1:241" ht="15" customHeight="1" x14ac:dyDescent="0.25">
      <c r="A1305" s="214" t="s">
        <v>1070</v>
      </c>
      <c r="B1305" s="199">
        <v>169771100</v>
      </c>
      <c r="C1305" s="199">
        <v>78634314</v>
      </c>
      <c r="D1305" s="199">
        <v>18435437</v>
      </c>
      <c r="E1305" s="199">
        <v>21518863</v>
      </c>
      <c r="F1305" s="199">
        <v>49341371</v>
      </c>
      <c r="G1305" s="199">
        <v>7694755</v>
      </c>
      <c r="H1305" s="240">
        <v>345395840</v>
      </c>
      <c r="I1305" s="136"/>
      <c r="J1305" s="197" t="s">
        <v>788</v>
      </c>
      <c r="K1305" s="217">
        <v>6345345</v>
      </c>
      <c r="L1305" s="217">
        <v>2550305</v>
      </c>
      <c r="M1305" s="217">
        <v>834434</v>
      </c>
      <c r="N1305" s="217">
        <v>1187272</v>
      </c>
      <c r="O1305" s="217">
        <v>1997078</v>
      </c>
      <c r="P1305" s="217">
        <v>620392</v>
      </c>
      <c r="Q1305" s="244">
        <v>13534826</v>
      </c>
      <c r="R1305" s="136"/>
      <c r="S1305" s="136"/>
      <c r="T1305" s="136"/>
      <c r="U1305" s="136"/>
      <c r="V1305" s="136"/>
      <c r="W1305" s="136"/>
      <c r="X1305" s="136"/>
      <c r="Y1305" s="136"/>
      <c r="Z1305" s="136"/>
      <c r="AA1305" s="136"/>
      <c r="AB1305" s="136"/>
      <c r="AC1305" s="136"/>
      <c r="AD1305" s="136"/>
      <c r="AE1305" s="136"/>
      <c r="AF1305" s="136"/>
      <c r="AG1305" s="136"/>
      <c r="AH1305" s="136"/>
      <c r="AI1305" s="136"/>
      <c r="AJ1305" s="136"/>
      <c r="AK1305" s="136"/>
      <c r="AL1305" s="136"/>
      <c r="AM1305" s="136"/>
      <c r="AN1305" s="136"/>
      <c r="AO1305" s="136"/>
      <c r="AP1305" s="136"/>
      <c r="AQ1305" s="136"/>
      <c r="AR1305" s="136"/>
      <c r="AS1305" s="136"/>
      <c r="AT1305" s="136"/>
      <c r="AU1305" s="136"/>
      <c r="AV1305" s="136"/>
      <c r="AW1305" s="136"/>
      <c r="AX1305" s="136"/>
      <c r="AY1305" s="136"/>
      <c r="AZ1305" s="136"/>
      <c r="BA1305" s="136"/>
      <c r="BB1305" s="136"/>
      <c r="BC1305" s="136"/>
      <c r="BD1305" s="136"/>
      <c r="BE1305" s="136"/>
      <c r="BF1305" s="136"/>
      <c r="BG1305" s="136"/>
      <c r="BH1305" s="136"/>
      <c r="BI1305" s="136"/>
      <c r="BJ1305" s="136"/>
      <c r="BK1305" s="136"/>
      <c r="BL1305" s="136"/>
      <c r="BM1305" s="136"/>
      <c r="BN1305" s="136"/>
      <c r="BO1305" s="136"/>
      <c r="BP1305" s="136"/>
      <c r="BQ1305" s="136"/>
      <c r="BR1305" s="136"/>
      <c r="BS1305" s="136"/>
      <c r="BT1305" s="136"/>
      <c r="BU1305" s="136"/>
      <c r="BV1305" s="136"/>
      <c r="BW1305" s="136"/>
      <c r="BX1305" s="136"/>
      <c r="BY1305" s="136"/>
      <c r="BZ1305" s="136"/>
      <c r="CA1305" s="136"/>
      <c r="CB1305" s="136"/>
      <c r="CC1305" s="136"/>
      <c r="CD1305" s="136"/>
      <c r="CE1305" s="136"/>
      <c r="CF1305" s="136"/>
      <c r="CG1305" s="136"/>
      <c r="CH1305" s="136"/>
      <c r="CI1305" s="136"/>
      <c r="CJ1305" s="136"/>
      <c r="CK1305" s="136"/>
      <c r="CL1305" s="136"/>
      <c r="CM1305" s="136"/>
      <c r="CN1305" s="136"/>
      <c r="CO1305" s="136"/>
      <c r="CP1305" s="136"/>
      <c r="CQ1305" s="136"/>
      <c r="CR1305" s="136"/>
      <c r="CS1305" s="136"/>
      <c r="CT1305" s="136"/>
      <c r="CU1305" s="136"/>
      <c r="CV1305" s="136"/>
      <c r="CW1305" s="136"/>
      <c r="CX1305" s="136"/>
      <c r="CY1305" s="136"/>
      <c r="CZ1305" s="136"/>
      <c r="DA1305" s="136"/>
      <c r="DB1305" s="136"/>
      <c r="DC1305" s="136"/>
      <c r="DD1305" s="136"/>
      <c r="DE1305" s="136"/>
      <c r="DF1305" s="136"/>
      <c r="DG1305" s="136"/>
      <c r="DH1305" s="136"/>
      <c r="DI1305" s="136"/>
      <c r="DJ1305" s="136"/>
      <c r="DK1305" s="136"/>
      <c r="DL1305" s="136"/>
      <c r="DM1305" s="136"/>
      <c r="DN1305" s="136"/>
      <c r="DO1305" s="136"/>
      <c r="DP1305" s="136"/>
      <c r="DQ1305" s="136"/>
      <c r="DR1305" s="136"/>
      <c r="DS1305" s="136"/>
      <c r="DT1305" s="136"/>
      <c r="DU1305" s="136"/>
      <c r="DV1305" s="136"/>
      <c r="DW1305" s="136"/>
      <c r="DX1305" s="136"/>
      <c r="DY1305" s="136"/>
      <c r="DZ1305" s="136"/>
      <c r="EA1305" s="136"/>
      <c r="EB1305" s="136"/>
      <c r="EC1305" s="136"/>
      <c r="ED1305" s="136"/>
      <c r="EE1305" s="136"/>
      <c r="EF1305" s="136"/>
      <c r="EG1305" s="136"/>
      <c r="EH1305" s="136"/>
      <c r="EI1305" s="136"/>
      <c r="EJ1305" s="136"/>
      <c r="EK1305" s="136"/>
      <c r="EL1305" s="136"/>
      <c r="EM1305" s="136"/>
      <c r="EN1305" s="136"/>
      <c r="EO1305" s="136"/>
      <c r="EP1305" s="136"/>
      <c r="EQ1305" s="136"/>
      <c r="ER1305" s="136"/>
      <c r="ES1305" s="136"/>
      <c r="ET1305" s="136"/>
      <c r="EU1305" s="136"/>
      <c r="EV1305" s="136"/>
      <c r="EW1305" s="136"/>
      <c r="EX1305" s="136"/>
      <c r="EY1305" s="136"/>
      <c r="EZ1305" s="136"/>
      <c r="FA1305" s="136"/>
      <c r="FB1305" s="136"/>
      <c r="FC1305" s="136"/>
      <c r="FD1305" s="136"/>
      <c r="FE1305" s="136"/>
      <c r="FF1305" s="136"/>
      <c r="FG1305" s="136"/>
      <c r="FH1305" s="136"/>
      <c r="FI1305" s="136"/>
      <c r="FJ1305" s="136"/>
      <c r="FK1305" s="136"/>
      <c r="FL1305" s="136"/>
      <c r="FM1305" s="136"/>
      <c r="FN1305" s="136"/>
      <c r="FO1305" s="136"/>
      <c r="FP1305" s="136"/>
      <c r="FQ1305" s="136"/>
      <c r="FR1305" s="136"/>
      <c r="FS1305" s="136"/>
      <c r="FT1305" s="136"/>
      <c r="FU1305" s="136"/>
      <c r="FV1305" s="136"/>
      <c r="FW1305" s="136"/>
      <c r="FX1305" s="136"/>
      <c r="FY1305" s="136"/>
      <c r="FZ1305" s="136"/>
      <c r="GA1305" s="136"/>
      <c r="GB1305" s="136"/>
      <c r="GC1305" s="136"/>
      <c r="GD1305" s="136"/>
      <c r="GE1305" s="136"/>
      <c r="GF1305" s="136"/>
      <c r="GG1305" s="136"/>
      <c r="GH1305" s="136"/>
      <c r="GI1305" s="136"/>
      <c r="GJ1305" s="136"/>
      <c r="GK1305" s="136"/>
      <c r="GL1305" s="136"/>
      <c r="GM1305" s="136"/>
      <c r="GN1305" s="136"/>
      <c r="GO1305" s="136"/>
      <c r="GP1305" s="136"/>
      <c r="GQ1305" s="136"/>
      <c r="GR1305" s="136"/>
      <c r="GS1305" s="136"/>
      <c r="GT1305" s="136"/>
      <c r="GU1305" s="136"/>
      <c r="GV1305" s="136"/>
      <c r="GW1305" s="136"/>
      <c r="GX1305" s="136"/>
      <c r="GY1305" s="136"/>
      <c r="GZ1305" s="136"/>
      <c r="HA1305" s="136"/>
      <c r="HB1305" s="136"/>
      <c r="HC1305" s="136"/>
      <c r="HD1305" s="136"/>
      <c r="HE1305" s="136"/>
      <c r="HF1305" s="136"/>
      <c r="HG1305" s="136"/>
      <c r="HH1305" s="136"/>
      <c r="HI1305" s="136"/>
      <c r="HJ1305" s="136"/>
      <c r="HK1305" s="136"/>
      <c r="HL1305" s="136"/>
      <c r="HM1305" s="136"/>
      <c r="HN1305" s="136"/>
      <c r="HO1305" s="136"/>
      <c r="HP1305" s="136"/>
      <c r="HQ1305" s="136"/>
      <c r="HR1305" s="136"/>
      <c r="HS1305" s="136"/>
      <c r="HT1305" s="136"/>
      <c r="HU1305" s="136"/>
      <c r="HV1305" s="136"/>
      <c r="HW1305" s="136"/>
      <c r="HX1305" s="136"/>
      <c r="HY1305" s="136"/>
      <c r="HZ1305" s="136"/>
      <c r="IA1305" s="136"/>
      <c r="IB1305" s="136"/>
      <c r="IC1305" s="136"/>
      <c r="ID1305" s="136"/>
      <c r="IE1305" s="136"/>
      <c r="IF1305" s="136"/>
      <c r="IG1305" s="136"/>
    </row>
    <row r="1306" spans="1:241" ht="15" customHeight="1" x14ac:dyDescent="0.25">
      <c r="A1306" s="215" t="s">
        <v>1071</v>
      </c>
      <c r="B1306" s="200">
        <v>8935321.0526315793</v>
      </c>
      <c r="C1306" s="200">
        <v>4138648.1052631577</v>
      </c>
      <c r="D1306" s="200">
        <v>970286</v>
      </c>
      <c r="E1306" s="200">
        <v>1132572</v>
      </c>
      <c r="F1306" s="200">
        <v>2596914</v>
      </c>
      <c r="G1306" s="200">
        <v>404987.10526315792</v>
      </c>
      <c r="H1306" s="200">
        <v>18178728.421052631</v>
      </c>
      <c r="I1306" s="221"/>
      <c r="J1306" s="197" t="s">
        <v>789</v>
      </c>
      <c r="K1306" s="217">
        <v>6796026</v>
      </c>
      <c r="L1306" s="217">
        <v>2730761</v>
      </c>
      <c r="M1306" s="217">
        <v>771990</v>
      </c>
      <c r="N1306" s="217">
        <v>1436882</v>
      </c>
      <c r="O1306" s="217">
        <v>2026742</v>
      </c>
      <c r="P1306" s="217">
        <v>425246</v>
      </c>
      <c r="Q1306" s="244">
        <v>14187647</v>
      </c>
      <c r="R1306" s="136"/>
      <c r="S1306" s="136"/>
      <c r="T1306" s="136"/>
      <c r="U1306" s="136"/>
      <c r="V1306" s="136"/>
      <c r="W1306" s="136"/>
      <c r="X1306" s="136"/>
      <c r="Y1306" s="136"/>
      <c r="Z1306" s="136"/>
      <c r="AA1306" s="136"/>
      <c r="AB1306" s="136"/>
      <c r="AC1306" s="136"/>
      <c r="AD1306" s="136"/>
      <c r="AE1306" s="136"/>
      <c r="AF1306" s="136"/>
      <c r="AG1306" s="136"/>
      <c r="AH1306" s="136"/>
      <c r="AI1306" s="136"/>
      <c r="AJ1306" s="136"/>
      <c r="AK1306" s="136"/>
      <c r="AL1306" s="136"/>
      <c r="AM1306" s="136"/>
      <c r="AN1306" s="136"/>
      <c r="AO1306" s="136"/>
      <c r="AP1306" s="136"/>
      <c r="AQ1306" s="136"/>
      <c r="AR1306" s="136"/>
      <c r="AS1306" s="136"/>
      <c r="AT1306" s="136"/>
      <c r="AU1306" s="136"/>
      <c r="AV1306" s="136"/>
      <c r="AW1306" s="136"/>
      <c r="AX1306" s="136"/>
      <c r="AY1306" s="136"/>
      <c r="AZ1306" s="136"/>
      <c r="BA1306" s="136"/>
      <c r="BB1306" s="136"/>
      <c r="BC1306" s="136"/>
      <c r="BD1306" s="136"/>
      <c r="BE1306" s="136"/>
      <c r="BF1306" s="136"/>
      <c r="BG1306" s="136"/>
      <c r="BH1306" s="136"/>
      <c r="BI1306" s="136"/>
      <c r="BJ1306" s="136"/>
      <c r="BK1306" s="136"/>
      <c r="BL1306" s="136"/>
      <c r="BM1306" s="136"/>
      <c r="BN1306" s="136"/>
      <c r="BO1306" s="136"/>
      <c r="BP1306" s="136"/>
      <c r="BQ1306" s="136"/>
      <c r="BR1306" s="136"/>
      <c r="BS1306" s="136"/>
      <c r="BT1306" s="136"/>
      <c r="BU1306" s="136"/>
      <c r="BV1306" s="136"/>
      <c r="BW1306" s="136"/>
      <c r="BX1306" s="136"/>
      <c r="BY1306" s="136"/>
      <c r="BZ1306" s="136"/>
      <c r="CA1306" s="136"/>
      <c r="CB1306" s="136"/>
      <c r="CC1306" s="136"/>
      <c r="CD1306" s="136"/>
      <c r="CE1306" s="136"/>
      <c r="CF1306" s="136"/>
      <c r="CG1306" s="136"/>
      <c r="CH1306" s="136"/>
      <c r="CI1306" s="136"/>
      <c r="CJ1306" s="136"/>
      <c r="CK1306" s="136"/>
      <c r="CL1306" s="136"/>
      <c r="CM1306" s="136"/>
      <c r="CN1306" s="136"/>
      <c r="CO1306" s="136"/>
      <c r="CP1306" s="136"/>
      <c r="CQ1306" s="136"/>
      <c r="CR1306" s="136"/>
      <c r="CS1306" s="136"/>
      <c r="CT1306" s="136"/>
      <c r="CU1306" s="136"/>
      <c r="CV1306" s="136"/>
      <c r="CW1306" s="136"/>
      <c r="CX1306" s="136"/>
      <c r="CY1306" s="136"/>
      <c r="CZ1306" s="136"/>
      <c r="DA1306" s="136"/>
      <c r="DB1306" s="136"/>
      <c r="DC1306" s="136"/>
      <c r="DD1306" s="136"/>
      <c r="DE1306" s="136"/>
      <c r="DF1306" s="136"/>
      <c r="DG1306" s="136"/>
      <c r="DH1306" s="136"/>
      <c r="DI1306" s="136"/>
      <c r="DJ1306" s="136"/>
      <c r="DK1306" s="136"/>
      <c r="DL1306" s="136"/>
      <c r="DM1306" s="136"/>
      <c r="DN1306" s="136"/>
      <c r="DO1306" s="136"/>
      <c r="DP1306" s="136"/>
      <c r="DQ1306" s="136"/>
      <c r="DR1306" s="136"/>
      <c r="DS1306" s="136"/>
      <c r="DT1306" s="136"/>
      <c r="DU1306" s="136"/>
      <c r="DV1306" s="136"/>
      <c r="DW1306" s="136"/>
      <c r="DX1306" s="136"/>
      <c r="DY1306" s="136"/>
      <c r="DZ1306" s="136"/>
      <c r="EA1306" s="136"/>
      <c r="EB1306" s="136"/>
      <c r="EC1306" s="136"/>
      <c r="ED1306" s="136"/>
      <c r="EE1306" s="136"/>
      <c r="EF1306" s="136"/>
      <c r="EG1306" s="136"/>
      <c r="EH1306" s="136"/>
      <c r="EI1306" s="136"/>
      <c r="EJ1306" s="136"/>
      <c r="EK1306" s="136"/>
      <c r="EL1306" s="136"/>
      <c r="EM1306" s="136"/>
      <c r="EN1306" s="136"/>
      <c r="EO1306" s="136"/>
      <c r="EP1306" s="136"/>
      <c r="EQ1306" s="136"/>
      <c r="ER1306" s="136"/>
      <c r="ES1306" s="136"/>
      <c r="ET1306" s="136"/>
      <c r="EU1306" s="136"/>
      <c r="EV1306" s="136"/>
      <c r="EW1306" s="136"/>
      <c r="EX1306" s="136"/>
      <c r="EY1306" s="136"/>
      <c r="EZ1306" s="136"/>
      <c r="FA1306" s="136"/>
      <c r="FB1306" s="136"/>
      <c r="FC1306" s="136"/>
      <c r="FD1306" s="136"/>
      <c r="FE1306" s="136"/>
      <c r="FF1306" s="136"/>
      <c r="FG1306" s="136"/>
      <c r="FH1306" s="136"/>
      <c r="FI1306" s="136"/>
      <c r="FJ1306" s="136"/>
      <c r="FK1306" s="136"/>
      <c r="FL1306" s="136"/>
      <c r="FM1306" s="136"/>
      <c r="FN1306" s="136"/>
      <c r="FO1306" s="136"/>
      <c r="FP1306" s="136"/>
      <c r="FQ1306" s="136"/>
      <c r="FR1306" s="136"/>
      <c r="FS1306" s="136"/>
      <c r="FT1306" s="136"/>
      <c r="FU1306" s="136"/>
      <c r="FV1306" s="136"/>
      <c r="FW1306" s="136"/>
      <c r="FX1306" s="136"/>
      <c r="FY1306" s="136"/>
      <c r="FZ1306" s="136"/>
      <c r="GA1306" s="136"/>
      <c r="GB1306" s="136"/>
      <c r="GC1306" s="136"/>
      <c r="GD1306" s="136"/>
      <c r="GE1306" s="136"/>
      <c r="GF1306" s="136"/>
      <c r="GG1306" s="136"/>
      <c r="GH1306" s="136"/>
      <c r="GI1306" s="136"/>
      <c r="GJ1306" s="136"/>
      <c r="GK1306" s="136"/>
      <c r="GL1306" s="136"/>
      <c r="GM1306" s="136"/>
      <c r="GN1306" s="136"/>
      <c r="GO1306" s="136"/>
      <c r="GP1306" s="136"/>
      <c r="GQ1306" s="136"/>
      <c r="GR1306" s="136"/>
      <c r="GS1306" s="136"/>
      <c r="GT1306" s="136"/>
      <c r="GU1306" s="136"/>
      <c r="GV1306" s="136"/>
      <c r="GW1306" s="136"/>
      <c r="GX1306" s="136"/>
      <c r="GY1306" s="136"/>
      <c r="GZ1306" s="136"/>
      <c r="HA1306" s="136"/>
      <c r="HB1306" s="136"/>
      <c r="HC1306" s="136"/>
      <c r="HD1306" s="136"/>
      <c r="HE1306" s="136"/>
      <c r="HF1306" s="136"/>
      <c r="HG1306" s="136"/>
      <c r="HH1306" s="136"/>
      <c r="HI1306" s="136"/>
      <c r="HJ1306" s="136"/>
      <c r="HK1306" s="136"/>
      <c r="HL1306" s="136"/>
      <c r="HM1306" s="136"/>
      <c r="HN1306" s="136"/>
      <c r="HO1306" s="136"/>
      <c r="HP1306" s="136"/>
      <c r="HQ1306" s="136"/>
      <c r="HR1306" s="136"/>
      <c r="HS1306" s="136"/>
      <c r="HT1306" s="136"/>
      <c r="HU1306" s="136"/>
      <c r="HV1306" s="136"/>
      <c r="HW1306" s="136"/>
      <c r="HX1306" s="136"/>
      <c r="HY1306" s="136"/>
      <c r="HZ1306" s="136"/>
      <c r="IA1306" s="136"/>
      <c r="IB1306" s="136"/>
      <c r="IC1306" s="136"/>
      <c r="ID1306" s="136"/>
      <c r="IE1306" s="136"/>
      <c r="IF1306" s="136"/>
      <c r="IG1306" s="136"/>
    </row>
    <row r="1307" spans="1:241" ht="15" customHeight="1" x14ac:dyDescent="0.25">
      <c r="A1307" s="197"/>
      <c r="B1307" s="135"/>
      <c r="C1307" s="135"/>
      <c r="D1307" s="135"/>
      <c r="E1307" s="135"/>
      <c r="F1307" s="135"/>
      <c r="G1307" s="135"/>
      <c r="H1307" s="135"/>
      <c r="I1307" s="136"/>
      <c r="J1307" s="197" t="s">
        <v>790</v>
      </c>
      <c r="K1307" s="217">
        <v>6466014</v>
      </c>
      <c r="L1307" s="217">
        <v>2638271</v>
      </c>
      <c r="M1307" s="217">
        <v>825425</v>
      </c>
      <c r="N1307" s="217">
        <v>2517937</v>
      </c>
      <c r="O1307" s="217">
        <v>2011900</v>
      </c>
      <c r="P1307" s="217">
        <v>293839</v>
      </c>
      <c r="Q1307" s="244">
        <v>14753386</v>
      </c>
      <c r="R1307" s="136"/>
      <c r="S1307" s="136"/>
      <c r="T1307" s="136"/>
      <c r="U1307" s="136"/>
      <c r="V1307" s="136"/>
      <c r="W1307" s="136"/>
      <c r="X1307" s="136"/>
      <c r="Y1307" s="136"/>
      <c r="Z1307" s="136"/>
      <c r="AA1307" s="136"/>
      <c r="AB1307" s="136"/>
      <c r="AC1307" s="136"/>
      <c r="AD1307" s="136"/>
      <c r="AE1307" s="136"/>
      <c r="AF1307" s="136"/>
      <c r="AG1307" s="136"/>
      <c r="AH1307" s="136"/>
      <c r="AI1307" s="136"/>
      <c r="AJ1307" s="136"/>
      <c r="AK1307" s="136"/>
      <c r="AL1307" s="136"/>
      <c r="AM1307" s="136"/>
      <c r="AN1307" s="136"/>
      <c r="AO1307" s="136"/>
      <c r="AP1307" s="136"/>
      <c r="AQ1307" s="136"/>
      <c r="AR1307" s="136"/>
      <c r="AS1307" s="136"/>
      <c r="AT1307" s="136"/>
      <c r="AU1307" s="136"/>
      <c r="AV1307" s="136"/>
      <c r="AW1307" s="136"/>
      <c r="AX1307" s="136"/>
      <c r="AY1307" s="136"/>
      <c r="AZ1307" s="136"/>
      <c r="BA1307" s="136"/>
      <c r="BB1307" s="136"/>
      <c r="BC1307" s="136"/>
      <c r="BD1307" s="136"/>
      <c r="BE1307" s="136"/>
      <c r="BF1307" s="136"/>
      <c r="BG1307" s="136"/>
      <c r="BH1307" s="136"/>
      <c r="BI1307" s="136"/>
      <c r="BJ1307" s="136"/>
      <c r="BK1307" s="136"/>
      <c r="BL1307" s="136"/>
      <c r="BM1307" s="136"/>
      <c r="BN1307" s="136"/>
      <c r="BO1307" s="136"/>
      <c r="BP1307" s="136"/>
      <c r="BQ1307" s="136"/>
      <c r="BR1307" s="136"/>
      <c r="BS1307" s="136"/>
      <c r="BT1307" s="136"/>
      <c r="BU1307" s="136"/>
      <c r="BV1307" s="136"/>
      <c r="BW1307" s="136"/>
      <c r="BX1307" s="136"/>
      <c r="BY1307" s="136"/>
      <c r="BZ1307" s="136"/>
      <c r="CA1307" s="136"/>
      <c r="CB1307" s="136"/>
      <c r="CC1307" s="136"/>
      <c r="CD1307" s="136"/>
      <c r="CE1307" s="136"/>
      <c r="CF1307" s="136"/>
      <c r="CG1307" s="136"/>
      <c r="CH1307" s="136"/>
      <c r="CI1307" s="136"/>
      <c r="CJ1307" s="136"/>
      <c r="CK1307" s="136"/>
      <c r="CL1307" s="136"/>
      <c r="CM1307" s="136"/>
      <c r="CN1307" s="136"/>
      <c r="CO1307" s="136"/>
      <c r="CP1307" s="136"/>
      <c r="CQ1307" s="136"/>
      <c r="CR1307" s="136"/>
      <c r="CS1307" s="136"/>
      <c r="CT1307" s="136"/>
      <c r="CU1307" s="136"/>
      <c r="CV1307" s="136"/>
      <c r="CW1307" s="136"/>
      <c r="CX1307" s="136"/>
      <c r="CY1307" s="136"/>
      <c r="CZ1307" s="136"/>
      <c r="DA1307" s="136"/>
      <c r="DB1307" s="136"/>
      <c r="DC1307" s="136"/>
      <c r="DD1307" s="136"/>
      <c r="DE1307" s="136"/>
      <c r="DF1307" s="136"/>
      <c r="DG1307" s="136"/>
      <c r="DH1307" s="136"/>
      <c r="DI1307" s="136"/>
      <c r="DJ1307" s="136"/>
      <c r="DK1307" s="136"/>
      <c r="DL1307" s="136"/>
      <c r="DM1307" s="136"/>
      <c r="DN1307" s="136"/>
      <c r="DO1307" s="136"/>
      <c r="DP1307" s="136"/>
      <c r="DQ1307" s="136"/>
      <c r="DR1307" s="136"/>
      <c r="DS1307" s="136"/>
      <c r="DT1307" s="136"/>
      <c r="DU1307" s="136"/>
      <c r="DV1307" s="136"/>
      <c r="DW1307" s="136"/>
      <c r="DX1307" s="136"/>
      <c r="DY1307" s="136"/>
      <c r="DZ1307" s="136"/>
      <c r="EA1307" s="136"/>
      <c r="EB1307" s="136"/>
      <c r="EC1307" s="136"/>
      <c r="ED1307" s="136"/>
      <c r="EE1307" s="136"/>
      <c r="EF1307" s="136"/>
      <c r="EG1307" s="136"/>
      <c r="EH1307" s="136"/>
      <c r="EI1307" s="136"/>
      <c r="EJ1307" s="136"/>
      <c r="EK1307" s="136"/>
      <c r="EL1307" s="136"/>
      <c r="EM1307" s="136"/>
      <c r="EN1307" s="136"/>
      <c r="EO1307" s="136"/>
      <c r="EP1307" s="136"/>
      <c r="EQ1307" s="136"/>
      <c r="ER1307" s="136"/>
      <c r="ES1307" s="136"/>
      <c r="ET1307" s="136"/>
      <c r="EU1307" s="136"/>
      <c r="EV1307" s="136"/>
      <c r="EW1307" s="136"/>
      <c r="EX1307" s="136"/>
      <c r="EY1307" s="136"/>
      <c r="EZ1307" s="136"/>
      <c r="FA1307" s="136"/>
      <c r="FB1307" s="136"/>
      <c r="FC1307" s="136"/>
      <c r="FD1307" s="136"/>
      <c r="FE1307" s="136"/>
      <c r="FF1307" s="136"/>
      <c r="FG1307" s="136"/>
      <c r="FH1307" s="136"/>
      <c r="FI1307" s="136"/>
      <c r="FJ1307" s="136"/>
      <c r="FK1307" s="136"/>
      <c r="FL1307" s="136"/>
      <c r="FM1307" s="136"/>
      <c r="FN1307" s="136"/>
      <c r="FO1307" s="136"/>
      <c r="FP1307" s="136"/>
      <c r="FQ1307" s="136"/>
      <c r="FR1307" s="136"/>
      <c r="FS1307" s="136"/>
      <c r="FT1307" s="136"/>
      <c r="FU1307" s="136"/>
      <c r="FV1307" s="136"/>
      <c r="FW1307" s="136"/>
      <c r="FX1307" s="136"/>
      <c r="FY1307" s="136"/>
      <c r="FZ1307" s="136"/>
      <c r="GA1307" s="136"/>
      <c r="GB1307" s="136"/>
      <c r="GC1307" s="136"/>
      <c r="GD1307" s="136"/>
      <c r="GE1307" s="136"/>
      <c r="GF1307" s="136"/>
      <c r="GG1307" s="136"/>
      <c r="GH1307" s="136"/>
      <c r="GI1307" s="136"/>
      <c r="GJ1307" s="136"/>
      <c r="GK1307" s="136"/>
      <c r="GL1307" s="136"/>
      <c r="GM1307" s="136"/>
      <c r="GN1307" s="136"/>
      <c r="GO1307" s="136"/>
      <c r="GP1307" s="136"/>
      <c r="GQ1307" s="136"/>
      <c r="GR1307" s="136"/>
      <c r="GS1307" s="136"/>
      <c r="GT1307" s="136"/>
      <c r="GU1307" s="136"/>
      <c r="GV1307" s="136"/>
      <c r="GW1307" s="136"/>
      <c r="GX1307" s="136"/>
      <c r="GY1307" s="136"/>
      <c r="GZ1307" s="136"/>
      <c r="HA1307" s="136"/>
      <c r="HB1307" s="136"/>
      <c r="HC1307" s="136"/>
      <c r="HD1307" s="136"/>
      <c r="HE1307" s="136"/>
      <c r="HF1307" s="136"/>
      <c r="HG1307" s="136"/>
      <c r="HH1307" s="136"/>
      <c r="HI1307" s="136"/>
      <c r="HJ1307" s="136"/>
      <c r="HK1307" s="136"/>
      <c r="HL1307" s="136"/>
      <c r="HM1307" s="136"/>
      <c r="HN1307" s="136"/>
      <c r="HO1307" s="136"/>
      <c r="HP1307" s="136"/>
      <c r="HQ1307" s="136"/>
      <c r="HR1307" s="136"/>
      <c r="HS1307" s="136"/>
      <c r="HT1307" s="136"/>
      <c r="HU1307" s="136"/>
      <c r="HV1307" s="136"/>
      <c r="HW1307" s="136"/>
      <c r="HX1307" s="136"/>
      <c r="HY1307" s="136"/>
      <c r="HZ1307" s="136"/>
      <c r="IA1307" s="136"/>
      <c r="IB1307" s="136"/>
      <c r="IC1307" s="136"/>
      <c r="ID1307" s="136"/>
      <c r="IE1307" s="136"/>
      <c r="IF1307" s="136"/>
      <c r="IG1307" s="136"/>
    </row>
    <row r="1308" spans="1:241" ht="15" customHeight="1" x14ac:dyDescent="0.25">
      <c r="I1308" s="136"/>
      <c r="J1308" s="214" t="s">
        <v>1072</v>
      </c>
      <c r="K1308" s="199">
        <v>140472054</v>
      </c>
      <c r="L1308" s="199">
        <v>68726847</v>
      </c>
      <c r="M1308" s="199">
        <v>20072184</v>
      </c>
      <c r="N1308" s="199">
        <v>24622401</v>
      </c>
      <c r="O1308" s="199">
        <v>50584290</v>
      </c>
      <c r="P1308" s="199">
        <v>10276805</v>
      </c>
      <c r="Q1308" s="240">
        <v>314754581</v>
      </c>
      <c r="R1308" s="136"/>
      <c r="S1308" s="136"/>
      <c r="T1308" s="136"/>
      <c r="U1308" s="136"/>
      <c r="V1308" s="136"/>
      <c r="W1308" s="136"/>
      <c r="X1308" s="136"/>
      <c r="Y1308" s="136"/>
      <c r="Z1308" s="136"/>
      <c r="AA1308" s="136"/>
      <c r="AB1308" s="136"/>
      <c r="AC1308" s="136"/>
      <c r="AD1308" s="136"/>
      <c r="AE1308" s="136"/>
      <c r="AF1308" s="136"/>
      <c r="AG1308" s="136"/>
      <c r="AH1308" s="136"/>
      <c r="AI1308" s="136"/>
      <c r="AJ1308" s="136"/>
      <c r="AK1308" s="136"/>
      <c r="AL1308" s="136"/>
      <c r="AM1308" s="136"/>
      <c r="AN1308" s="136"/>
      <c r="AO1308" s="136"/>
      <c r="AP1308" s="136"/>
      <c r="AQ1308" s="136"/>
      <c r="AR1308" s="136"/>
      <c r="AS1308" s="136"/>
      <c r="AT1308" s="136"/>
      <c r="AU1308" s="136"/>
      <c r="AV1308" s="136"/>
      <c r="AW1308" s="136"/>
      <c r="AX1308" s="136"/>
      <c r="AY1308" s="136"/>
      <c r="AZ1308" s="136"/>
      <c r="BA1308" s="136"/>
      <c r="BB1308" s="136"/>
      <c r="BC1308" s="136"/>
      <c r="BD1308" s="136"/>
      <c r="BE1308" s="136"/>
      <c r="BF1308" s="136"/>
      <c r="BG1308" s="136"/>
      <c r="BH1308" s="136"/>
      <c r="BI1308" s="136"/>
      <c r="BJ1308" s="136"/>
      <c r="BK1308" s="136"/>
      <c r="BL1308" s="136"/>
      <c r="BM1308" s="136"/>
      <c r="BN1308" s="136"/>
      <c r="BO1308" s="136"/>
      <c r="BP1308" s="136"/>
      <c r="BQ1308" s="136"/>
      <c r="BR1308" s="136"/>
      <c r="BS1308" s="136"/>
      <c r="BT1308" s="136"/>
      <c r="BU1308" s="136"/>
      <c r="BV1308" s="136"/>
      <c r="BW1308" s="136"/>
      <c r="BX1308" s="136"/>
      <c r="BY1308" s="136"/>
      <c r="BZ1308" s="136"/>
      <c r="CA1308" s="136"/>
      <c r="CB1308" s="136"/>
      <c r="CC1308" s="136"/>
      <c r="CD1308" s="136"/>
      <c r="CE1308" s="136"/>
      <c r="CF1308" s="136"/>
      <c r="CG1308" s="136"/>
      <c r="CH1308" s="136"/>
      <c r="CI1308" s="136"/>
      <c r="CJ1308" s="136"/>
      <c r="CK1308" s="136"/>
      <c r="CL1308" s="136"/>
      <c r="CM1308" s="136"/>
      <c r="CN1308" s="136"/>
      <c r="CO1308" s="136"/>
      <c r="CP1308" s="136"/>
      <c r="CQ1308" s="136"/>
      <c r="CR1308" s="136"/>
      <c r="CS1308" s="136"/>
      <c r="CT1308" s="136"/>
      <c r="CU1308" s="136"/>
      <c r="CV1308" s="136"/>
      <c r="CW1308" s="136"/>
      <c r="CX1308" s="136"/>
      <c r="CY1308" s="136"/>
      <c r="CZ1308" s="136"/>
      <c r="DA1308" s="136"/>
      <c r="DB1308" s="136"/>
      <c r="DC1308" s="136"/>
      <c r="DD1308" s="136"/>
      <c r="DE1308" s="136"/>
      <c r="DF1308" s="136"/>
      <c r="DG1308" s="136"/>
      <c r="DH1308" s="136"/>
      <c r="DI1308" s="136"/>
      <c r="DJ1308" s="136"/>
      <c r="DK1308" s="136"/>
      <c r="DL1308" s="136"/>
      <c r="DM1308" s="136"/>
      <c r="DN1308" s="136"/>
      <c r="DO1308" s="136"/>
      <c r="DP1308" s="136"/>
      <c r="DQ1308" s="136"/>
      <c r="DR1308" s="136"/>
      <c r="DS1308" s="136"/>
      <c r="DT1308" s="136"/>
      <c r="DU1308" s="136"/>
      <c r="DV1308" s="136"/>
      <c r="DW1308" s="136"/>
      <c r="DX1308" s="136"/>
      <c r="DY1308" s="136"/>
      <c r="DZ1308" s="136"/>
      <c r="EA1308" s="136"/>
      <c r="EB1308" s="136"/>
      <c r="EC1308" s="136"/>
      <c r="ED1308" s="136"/>
      <c r="EE1308" s="136"/>
      <c r="EF1308" s="136"/>
      <c r="EG1308" s="136"/>
      <c r="EH1308" s="136"/>
      <c r="EI1308" s="136"/>
      <c r="EJ1308" s="136"/>
      <c r="EK1308" s="136"/>
      <c r="EL1308" s="136"/>
      <c r="EM1308" s="136"/>
      <c r="EN1308" s="136"/>
      <c r="EO1308" s="136"/>
      <c r="EP1308" s="136"/>
      <c r="EQ1308" s="136"/>
      <c r="ER1308" s="136"/>
      <c r="ES1308" s="136"/>
      <c r="ET1308" s="136"/>
      <c r="EU1308" s="136"/>
      <c r="EV1308" s="136"/>
      <c r="EW1308" s="136"/>
      <c r="EX1308" s="136"/>
      <c r="EY1308" s="136"/>
      <c r="EZ1308" s="136"/>
      <c r="FA1308" s="136"/>
      <c r="FB1308" s="136"/>
      <c r="FC1308" s="136"/>
      <c r="FD1308" s="136"/>
      <c r="FE1308" s="136"/>
      <c r="FF1308" s="136"/>
      <c r="FG1308" s="136"/>
      <c r="FH1308" s="136"/>
      <c r="FI1308" s="136"/>
      <c r="FJ1308" s="136"/>
      <c r="FK1308" s="136"/>
      <c r="FL1308" s="136"/>
      <c r="FM1308" s="136"/>
      <c r="FN1308" s="136"/>
      <c r="FO1308" s="136"/>
      <c r="FP1308" s="136"/>
      <c r="FQ1308" s="136"/>
      <c r="FR1308" s="136"/>
      <c r="FS1308" s="136"/>
      <c r="FT1308" s="136"/>
      <c r="FU1308" s="136"/>
      <c r="FV1308" s="136"/>
      <c r="FW1308" s="136"/>
      <c r="FX1308" s="136"/>
      <c r="FY1308" s="136"/>
      <c r="FZ1308" s="136"/>
      <c r="GA1308" s="136"/>
      <c r="GB1308" s="136"/>
      <c r="GC1308" s="136"/>
      <c r="GD1308" s="136"/>
      <c r="GE1308" s="136"/>
      <c r="GF1308" s="136"/>
      <c r="GG1308" s="136"/>
      <c r="GH1308" s="136"/>
      <c r="GI1308" s="136"/>
      <c r="GJ1308" s="136"/>
      <c r="GK1308" s="136"/>
      <c r="GL1308" s="136"/>
      <c r="GM1308" s="136"/>
      <c r="GN1308" s="136"/>
      <c r="GO1308" s="136"/>
      <c r="GP1308" s="136"/>
      <c r="GQ1308" s="136"/>
      <c r="GR1308" s="136"/>
      <c r="GS1308" s="136"/>
      <c r="GT1308" s="136"/>
      <c r="GU1308" s="136"/>
      <c r="GV1308" s="136"/>
      <c r="GW1308" s="136"/>
      <c r="GX1308" s="136"/>
      <c r="GY1308" s="136"/>
      <c r="GZ1308" s="136"/>
      <c r="HA1308" s="136"/>
      <c r="HB1308" s="136"/>
      <c r="HC1308" s="136"/>
      <c r="HD1308" s="136"/>
      <c r="HE1308" s="136"/>
      <c r="HF1308" s="136"/>
      <c r="HG1308" s="136"/>
      <c r="HH1308" s="136"/>
      <c r="HI1308" s="136"/>
      <c r="HJ1308" s="136"/>
      <c r="HK1308" s="136"/>
      <c r="HL1308" s="136"/>
      <c r="HM1308" s="136"/>
      <c r="HN1308" s="136"/>
      <c r="HO1308" s="136"/>
      <c r="HP1308" s="136"/>
      <c r="HQ1308" s="136"/>
      <c r="HR1308" s="136"/>
      <c r="HS1308" s="136"/>
      <c r="HT1308" s="136"/>
      <c r="HU1308" s="136"/>
      <c r="HV1308" s="136"/>
      <c r="HW1308" s="136"/>
      <c r="HX1308" s="136"/>
      <c r="HY1308" s="136"/>
      <c r="HZ1308" s="136"/>
      <c r="IA1308" s="136"/>
      <c r="IB1308" s="136"/>
      <c r="IC1308" s="136"/>
      <c r="ID1308" s="136"/>
      <c r="IE1308" s="136"/>
      <c r="IF1308" s="136"/>
      <c r="IG1308" s="136"/>
    </row>
    <row r="1309" spans="1:241" ht="15" customHeight="1" x14ac:dyDescent="0.25">
      <c r="I1309" s="136"/>
      <c r="J1309" s="215" t="s">
        <v>1073</v>
      </c>
      <c r="K1309" s="200">
        <v>6385093.3636363633</v>
      </c>
      <c r="L1309" s="200">
        <v>3123947.5909090908</v>
      </c>
      <c r="M1309" s="200">
        <v>912372</v>
      </c>
      <c r="N1309" s="200">
        <v>1119200.0454545454</v>
      </c>
      <c r="O1309" s="200">
        <v>2299285.9090909092</v>
      </c>
      <c r="P1309" s="200">
        <v>467127.5</v>
      </c>
      <c r="Q1309" s="200">
        <v>14307026.409090908</v>
      </c>
      <c r="R1309" s="136"/>
      <c r="S1309" s="136"/>
      <c r="T1309" s="136"/>
      <c r="U1309" s="136"/>
      <c r="V1309" s="136"/>
      <c r="W1309" s="136"/>
      <c r="X1309" s="136"/>
      <c r="Y1309" s="136"/>
      <c r="Z1309" s="136"/>
      <c r="AA1309" s="136"/>
      <c r="AB1309" s="136"/>
      <c r="AC1309" s="136"/>
      <c r="AD1309" s="136"/>
      <c r="AE1309" s="136"/>
      <c r="AF1309" s="136"/>
      <c r="AG1309" s="136"/>
      <c r="AH1309" s="136"/>
      <c r="AI1309" s="136"/>
      <c r="AJ1309" s="136"/>
      <c r="AK1309" s="136"/>
      <c r="AL1309" s="136"/>
      <c r="AM1309" s="136"/>
      <c r="AN1309" s="136"/>
      <c r="AO1309" s="136"/>
      <c r="AP1309" s="136"/>
      <c r="AQ1309" s="136"/>
      <c r="AR1309" s="136"/>
      <c r="AS1309" s="136"/>
      <c r="AT1309" s="136"/>
      <c r="AU1309" s="136"/>
      <c r="AV1309" s="136"/>
      <c r="AW1309" s="136"/>
      <c r="AX1309" s="136"/>
      <c r="AY1309" s="136"/>
      <c r="AZ1309" s="136"/>
      <c r="BA1309" s="136"/>
      <c r="BB1309" s="136"/>
      <c r="BC1309" s="136"/>
      <c r="BD1309" s="136"/>
      <c r="BE1309" s="136"/>
      <c r="BF1309" s="136"/>
      <c r="BG1309" s="136"/>
      <c r="BH1309" s="136"/>
      <c r="BI1309" s="136"/>
      <c r="BJ1309" s="136"/>
      <c r="BK1309" s="136"/>
      <c r="BL1309" s="136"/>
      <c r="BM1309" s="136"/>
      <c r="BN1309" s="136"/>
      <c r="BO1309" s="136"/>
      <c r="BP1309" s="136"/>
      <c r="BQ1309" s="136"/>
      <c r="BR1309" s="136"/>
      <c r="BS1309" s="136"/>
      <c r="BT1309" s="136"/>
      <c r="BU1309" s="136"/>
      <c r="BV1309" s="136"/>
      <c r="BW1309" s="136"/>
      <c r="BX1309" s="136"/>
      <c r="BY1309" s="136"/>
      <c r="BZ1309" s="136"/>
      <c r="CA1309" s="136"/>
      <c r="CB1309" s="136"/>
      <c r="CC1309" s="136"/>
      <c r="CD1309" s="136"/>
      <c r="CE1309" s="136"/>
      <c r="CF1309" s="136"/>
      <c r="CG1309" s="136"/>
      <c r="CH1309" s="136"/>
      <c r="CI1309" s="136"/>
      <c r="CJ1309" s="136"/>
      <c r="CK1309" s="136"/>
      <c r="CL1309" s="136"/>
      <c r="CM1309" s="136"/>
      <c r="CN1309" s="136"/>
      <c r="CO1309" s="136"/>
      <c r="CP1309" s="136"/>
      <c r="CQ1309" s="136"/>
      <c r="CR1309" s="136"/>
      <c r="CS1309" s="136"/>
      <c r="CT1309" s="136"/>
      <c r="CU1309" s="136"/>
      <c r="CV1309" s="136"/>
      <c r="CW1309" s="136"/>
      <c r="CX1309" s="136"/>
      <c r="CY1309" s="136"/>
      <c r="CZ1309" s="136"/>
      <c r="DA1309" s="136"/>
      <c r="DB1309" s="136"/>
      <c r="DC1309" s="136"/>
      <c r="DD1309" s="136"/>
      <c r="DE1309" s="136"/>
      <c r="DF1309" s="136"/>
      <c r="DG1309" s="136"/>
      <c r="DH1309" s="136"/>
      <c r="DI1309" s="136"/>
      <c r="DJ1309" s="136"/>
      <c r="DK1309" s="136"/>
      <c r="DL1309" s="136"/>
      <c r="DM1309" s="136"/>
      <c r="DN1309" s="136"/>
      <c r="DO1309" s="136"/>
      <c r="DP1309" s="136"/>
      <c r="DQ1309" s="136"/>
      <c r="DR1309" s="136"/>
      <c r="DS1309" s="136"/>
      <c r="DT1309" s="136"/>
      <c r="DU1309" s="136"/>
      <c r="DV1309" s="136"/>
      <c r="DW1309" s="136"/>
      <c r="DX1309" s="136"/>
      <c r="DY1309" s="136"/>
      <c r="DZ1309" s="136"/>
      <c r="EA1309" s="136"/>
      <c r="EB1309" s="136"/>
      <c r="EC1309" s="136"/>
      <c r="ED1309" s="136"/>
      <c r="EE1309" s="136"/>
      <c r="EF1309" s="136"/>
      <c r="EG1309" s="136"/>
      <c r="EH1309" s="136"/>
      <c r="EI1309" s="136"/>
      <c r="EJ1309" s="136"/>
      <c r="EK1309" s="136"/>
      <c r="EL1309" s="136"/>
      <c r="EM1309" s="136"/>
      <c r="EN1309" s="136"/>
      <c r="EO1309" s="136"/>
      <c r="EP1309" s="136"/>
      <c r="EQ1309" s="136"/>
      <c r="ER1309" s="136"/>
      <c r="ES1309" s="136"/>
      <c r="ET1309" s="136"/>
      <c r="EU1309" s="136"/>
      <c r="EV1309" s="136"/>
      <c r="EW1309" s="136"/>
      <c r="EX1309" s="136"/>
      <c r="EY1309" s="136"/>
      <c r="EZ1309" s="136"/>
      <c r="FA1309" s="136"/>
      <c r="FB1309" s="136"/>
      <c r="FC1309" s="136"/>
      <c r="FD1309" s="136"/>
      <c r="FE1309" s="136"/>
      <c r="FF1309" s="136"/>
      <c r="FG1309" s="136"/>
      <c r="FH1309" s="136"/>
      <c r="FI1309" s="136"/>
      <c r="FJ1309" s="136"/>
      <c r="FK1309" s="136"/>
      <c r="FL1309" s="136"/>
      <c r="FM1309" s="136"/>
      <c r="FN1309" s="136"/>
      <c r="FO1309" s="136"/>
      <c r="FP1309" s="136"/>
      <c r="FQ1309" s="136"/>
      <c r="FR1309" s="136"/>
      <c r="FS1309" s="136"/>
      <c r="FT1309" s="136"/>
      <c r="FU1309" s="136"/>
      <c r="FV1309" s="136"/>
      <c r="FW1309" s="136"/>
      <c r="FX1309" s="136"/>
      <c r="FY1309" s="136"/>
      <c r="FZ1309" s="136"/>
      <c r="GA1309" s="136"/>
      <c r="GB1309" s="136"/>
      <c r="GC1309" s="136"/>
      <c r="GD1309" s="136"/>
      <c r="GE1309" s="136"/>
      <c r="GF1309" s="136"/>
      <c r="GG1309" s="136"/>
      <c r="GH1309" s="136"/>
      <c r="GI1309" s="136"/>
      <c r="GJ1309" s="136"/>
      <c r="GK1309" s="136"/>
      <c r="GL1309" s="136"/>
      <c r="GM1309" s="136"/>
      <c r="GN1309" s="136"/>
      <c r="GO1309" s="136"/>
      <c r="GP1309" s="136"/>
      <c r="GQ1309" s="136"/>
      <c r="GR1309" s="136"/>
      <c r="GS1309" s="136"/>
      <c r="GT1309" s="136"/>
      <c r="GU1309" s="136"/>
      <c r="GV1309" s="136"/>
      <c r="GW1309" s="136"/>
      <c r="GX1309" s="136"/>
      <c r="GY1309" s="136"/>
      <c r="GZ1309" s="136"/>
      <c r="HA1309" s="136"/>
      <c r="HB1309" s="136"/>
      <c r="HC1309" s="136"/>
      <c r="HD1309" s="136"/>
      <c r="HE1309" s="136"/>
      <c r="HF1309" s="136"/>
      <c r="HG1309" s="136"/>
      <c r="HH1309" s="136"/>
      <c r="HI1309" s="136"/>
      <c r="HJ1309" s="136"/>
      <c r="HK1309" s="136"/>
      <c r="HL1309" s="136"/>
      <c r="HM1309" s="136"/>
      <c r="HN1309" s="136"/>
      <c r="HO1309" s="136"/>
      <c r="HP1309" s="136"/>
      <c r="HQ1309" s="136"/>
      <c r="HR1309" s="136"/>
      <c r="HS1309" s="136"/>
      <c r="HT1309" s="136"/>
      <c r="HU1309" s="136"/>
      <c r="HV1309" s="136"/>
      <c r="HW1309" s="136"/>
      <c r="HX1309" s="136"/>
      <c r="HY1309" s="136"/>
      <c r="HZ1309" s="136"/>
      <c r="IA1309" s="136"/>
      <c r="IB1309" s="136"/>
      <c r="IC1309" s="136"/>
      <c r="ID1309" s="136"/>
      <c r="IE1309" s="136"/>
      <c r="IF1309" s="136"/>
      <c r="IG1309" s="136"/>
    </row>
    <row r="1310" spans="1:241" ht="15" customHeight="1" x14ac:dyDescent="0.25">
      <c r="I1310" s="136"/>
      <c r="J1310" s="136"/>
      <c r="K1310" s="136"/>
      <c r="L1310" s="136"/>
      <c r="M1310" s="136"/>
      <c r="N1310" s="136"/>
      <c r="O1310" s="136"/>
      <c r="P1310" s="136"/>
      <c r="Q1310" s="136"/>
      <c r="R1310" s="136"/>
      <c r="S1310" s="136"/>
      <c r="T1310" s="136"/>
      <c r="U1310" s="136"/>
      <c r="V1310" s="136"/>
      <c r="W1310" s="136"/>
      <c r="X1310" s="136"/>
      <c r="Y1310" s="136"/>
      <c r="Z1310" s="136"/>
      <c r="AA1310" s="136"/>
      <c r="AB1310" s="136"/>
      <c r="AC1310" s="136"/>
      <c r="AD1310" s="136"/>
      <c r="AE1310" s="136"/>
      <c r="AF1310" s="136"/>
      <c r="AG1310" s="136"/>
      <c r="AH1310" s="136"/>
      <c r="AI1310" s="136"/>
      <c r="AJ1310" s="136"/>
      <c r="AK1310" s="136"/>
      <c r="AL1310" s="136"/>
      <c r="AM1310" s="136"/>
      <c r="AN1310" s="136"/>
      <c r="AO1310" s="136"/>
      <c r="AP1310" s="136"/>
      <c r="AQ1310" s="136"/>
      <c r="AR1310" s="136"/>
      <c r="AS1310" s="136"/>
      <c r="AT1310" s="136"/>
      <c r="AU1310" s="136"/>
      <c r="AV1310" s="136"/>
      <c r="AW1310" s="136"/>
      <c r="AX1310" s="136"/>
      <c r="AY1310" s="136"/>
      <c r="AZ1310" s="136"/>
      <c r="BA1310" s="136"/>
      <c r="BB1310" s="136"/>
      <c r="BC1310" s="136"/>
      <c r="BD1310" s="136"/>
      <c r="BE1310" s="136"/>
      <c r="BF1310" s="136"/>
      <c r="BG1310" s="136"/>
      <c r="BH1310" s="136"/>
      <c r="BI1310" s="136"/>
      <c r="BJ1310" s="136"/>
      <c r="BK1310" s="136"/>
      <c r="BL1310" s="136"/>
      <c r="BM1310" s="136"/>
      <c r="BN1310" s="136"/>
      <c r="BO1310" s="136"/>
      <c r="BP1310" s="136"/>
      <c r="BQ1310" s="136"/>
      <c r="BR1310" s="136"/>
      <c r="BS1310" s="136"/>
      <c r="BT1310" s="136"/>
      <c r="BU1310" s="136"/>
      <c r="BV1310" s="136"/>
      <c r="BW1310" s="136"/>
      <c r="BX1310" s="136"/>
      <c r="BY1310" s="136"/>
      <c r="BZ1310" s="136"/>
      <c r="CA1310" s="136"/>
      <c r="CB1310" s="136"/>
      <c r="CC1310" s="136"/>
      <c r="CD1310" s="136"/>
      <c r="CE1310" s="136"/>
      <c r="CF1310" s="136"/>
      <c r="CG1310" s="136"/>
      <c r="CH1310" s="136"/>
      <c r="CI1310" s="136"/>
      <c r="CJ1310" s="136"/>
      <c r="CK1310" s="136"/>
      <c r="CL1310" s="136"/>
      <c r="CM1310" s="136"/>
      <c r="CN1310" s="136"/>
      <c r="CO1310" s="136"/>
      <c r="CP1310" s="136"/>
      <c r="CQ1310" s="136"/>
      <c r="CR1310" s="136"/>
      <c r="CS1310" s="136"/>
      <c r="CT1310" s="136"/>
      <c r="CU1310" s="136"/>
      <c r="CV1310" s="136"/>
      <c r="CW1310" s="136"/>
      <c r="CX1310" s="136"/>
      <c r="CY1310" s="136"/>
      <c r="CZ1310" s="136"/>
      <c r="DA1310" s="136"/>
      <c r="DB1310" s="136"/>
      <c r="DC1310" s="136"/>
      <c r="DD1310" s="136"/>
      <c r="DE1310" s="136"/>
      <c r="DF1310" s="136"/>
      <c r="DG1310" s="136"/>
      <c r="DH1310" s="136"/>
      <c r="DI1310" s="136"/>
      <c r="DJ1310" s="136"/>
      <c r="DK1310" s="136"/>
      <c r="DL1310" s="136"/>
      <c r="DM1310" s="136"/>
      <c r="DN1310" s="136"/>
      <c r="DO1310" s="136"/>
      <c r="DP1310" s="136"/>
      <c r="DQ1310" s="136"/>
      <c r="DR1310" s="136"/>
      <c r="DS1310" s="136"/>
      <c r="DT1310" s="136"/>
      <c r="DU1310" s="136"/>
      <c r="DV1310" s="136"/>
      <c r="DW1310" s="136"/>
      <c r="DX1310" s="136"/>
      <c r="DY1310" s="136"/>
      <c r="DZ1310" s="136"/>
      <c r="EA1310" s="136"/>
      <c r="EB1310" s="136"/>
      <c r="EC1310" s="136"/>
      <c r="ED1310" s="136"/>
      <c r="EE1310" s="136"/>
      <c r="EF1310" s="136"/>
      <c r="EG1310" s="136"/>
      <c r="EH1310" s="136"/>
      <c r="EI1310" s="136"/>
      <c r="EJ1310" s="136"/>
      <c r="EK1310" s="136"/>
      <c r="EL1310" s="136"/>
      <c r="EM1310" s="136"/>
      <c r="EN1310" s="136"/>
      <c r="EO1310" s="136"/>
      <c r="EP1310" s="136"/>
      <c r="EQ1310" s="136"/>
      <c r="ER1310" s="136"/>
      <c r="ES1310" s="136"/>
      <c r="ET1310" s="136"/>
      <c r="EU1310" s="136"/>
      <c r="EV1310" s="136"/>
      <c r="EW1310" s="136"/>
      <c r="EX1310" s="136"/>
      <c r="EY1310" s="136"/>
      <c r="EZ1310" s="136"/>
      <c r="FA1310" s="136"/>
      <c r="FB1310" s="136"/>
      <c r="FC1310" s="136"/>
      <c r="FD1310" s="136"/>
      <c r="FE1310" s="136"/>
      <c r="FF1310" s="136"/>
      <c r="FG1310" s="136"/>
      <c r="FH1310" s="136"/>
      <c r="FI1310" s="136"/>
      <c r="FJ1310" s="136"/>
      <c r="FK1310" s="136"/>
      <c r="FL1310" s="136"/>
      <c r="FM1310" s="136"/>
      <c r="FN1310" s="136"/>
      <c r="FO1310" s="136"/>
      <c r="FP1310" s="136"/>
      <c r="FQ1310" s="136"/>
      <c r="FR1310" s="136"/>
      <c r="FS1310" s="136"/>
      <c r="FT1310" s="136"/>
      <c r="FU1310" s="136"/>
      <c r="FV1310" s="136"/>
      <c r="FW1310" s="136"/>
      <c r="FX1310" s="136"/>
      <c r="FY1310" s="136"/>
      <c r="FZ1310" s="136"/>
      <c r="GA1310" s="136"/>
      <c r="GB1310" s="136"/>
      <c r="GC1310" s="136"/>
      <c r="GD1310" s="136"/>
      <c r="GE1310" s="136"/>
      <c r="GF1310" s="136"/>
      <c r="GG1310" s="136"/>
      <c r="GH1310" s="136"/>
      <c r="GI1310" s="136"/>
      <c r="GJ1310" s="136"/>
      <c r="GK1310" s="136"/>
      <c r="GL1310" s="136"/>
      <c r="GM1310" s="136"/>
      <c r="GN1310" s="136"/>
      <c r="GO1310" s="136"/>
      <c r="GP1310" s="136"/>
      <c r="GQ1310" s="136"/>
      <c r="GR1310" s="136"/>
      <c r="GS1310" s="136"/>
      <c r="GT1310" s="136"/>
      <c r="GU1310" s="136"/>
      <c r="GV1310" s="136"/>
      <c r="GW1310" s="136"/>
      <c r="GX1310" s="136"/>
      <c r="GY1310" s="136"/>
      <c r="GZ1310" s="136"/>
      <c r="HA1310" s="136"/>
      <c r="HB1310" s="136"/>
      <c r="HC1310" s="136"/>
      <c r="HD1310" s="136"/>
      <c r="HE1310" s="136"/>
      <c r="HF1310" s="136"/>
      <c r="HG1310" s="136"/>
      <c r="HH1310" s="136"/>
      <c r="HI1310" s="136"/>
      <c r="HJ1310" s="136"/>
      <c r="HK1310" s="136"/>
      <c r="HL1310" s="136"/>
      <c r="HM1310" s="136"/>
      <c r="HN1310" s="136"/>
      <c r="HO1310" s="136"/>
      <c r="HP1310" s="136"/>
      <c r="HQ1310" s="136"/>
      <c r="HR1310" s="136"/>
      <c r="HS1310" s="136"/>
      <c r="HT1310" s="136"/>
      <c r="HU1310" s="136"/>
      <c r="HV1310" s="136"/>
      <c r="HW1310" s="136"/>
      <c r="HX1310" s="136"/>
      <c r="HY1310" s="136"/>
      <c r="HZ1310" s="136"/>
      <c r="IA1310" s="136"/>
      <c r="IB1310" s="136"/>
      <c r="IC1310" s="136"/>
      <c r="ID1310" s="136"/>
      <c r="IE1310" s="136"/>
      <c r="IF1310" s="136"/>
      <c r="IG1310" s="136"/>
    </row>
    <row r="1311" spans="1:241" ht="15" customHeight="1" x14ac:dyDescent="0.25">
      <c r="A1311" s="197" t="s">
        <v>425</v>
      </c>
      <c r="B1311" s="217">
        <v>6409447</v>
      </c>
      <c r="C1311" s="217">
        <v>2814859</v>
      </c>
      <c r="D1311" s="217">
        <v>743833</v>
      </c>
      <c r="E1311" s="217">
        <v>863283</v>
      </c>
      <c r="F1311" s="217">
        <v>2336665</v>
      </c>
      <c r="G1311" s="217">
        <v>293114</v>
      </c>
      <c r="H1311" s="244">
        <v>13461201</v>
      </c>
      <c r="I1311" s="136"/>
      <c r="J1311" s="197" t="s">
        <v>198</v>
      </c>
      <c r="K1311" s="217">
        <v>7659988</v>
      </c>
      <c r="L1311" s="217">
        <v>3319773</v>
      </c>
      <c r="M1311" s="217">
        <v>968104</v>
      </c>
      <c r="N1311" s="217">
        <v>1504011</v>
      </c>
      <c r="O1311" s="217">
        <v>1913579</v>
      </c>
      <c r="P1311" s="217">
        <v>425490</v>
      </c>
      <c r="Q1311" s="244">
        <v>15790945</v>
      </c>
      <c r="R1311" s="136"/>
      <c r="S1311" s="136"/>
      <c r="T1311" s="136"/>
      <c r="U1311" s="136"/>
      <c r="V1311" s="136"/>
      <c r="W1311" s="136"/>
      <c r="X1311" s="136"/>
      <c r="Y1311" s="136"/>
      <c r="Z1311" s="136"/>
      <c r="AA1311" s="136"/>
      <c r="AB1311" s="136"/>
      <c r="AC1311" s="136"/>
      <c r="AD1311" s="136"/>
      <c r="AE1311" s="136"/>
      <c r="AF1311" s="136"/>
      <c r="AG1311" s="136"/>
      <c r="AH1311" s="136"/>
      <c r="AI1311" s="136"/>
      <c r="AJ1311" s="136"/>
      <c r="AK1311" s="136"/>
      <c r="AL1311" s="136"/>
      <c r="AM1311" s="136"/>
      <c r="AN1311" s="136"/>
      <c r="AO1311" s="136"/>
      <c r="AP1311" s="136"/>
      <c r="AQ1311" s="136"/>
      <c r="AR1311" s="136"/>
      <c r="AS1311" s="136"/>
      <c r="AT1311" s="136"/>
      <c r="AU1311" s="136"/>
      <c r="AV1311" s="136"/>
      <c r="AW1311" s="136"/>
      <c r="AX1311" s="136"/>
      <c r="AY1311" s="136"/>
      <c r="AZ1311" s="136"/>
      <c r="BA1311" s="136"/>
      <c r="BB1311" s="136"/>
      <c r="BC1311" s="136"/>
      <c r="BD1311" s="136"/>
      <c r="BE1311" s="136"/>
      <c r="BF1311" s="136"/>
      <c r="BG1311" s="136"/>
      <c r="BH1311" s="136"/>
      <c r="BI1311" s="136"/>
      <c r="BJ1311" s="136"/>
      <c r="BK1311" s="136"/>
      <c r="BL1311" s="136"/>
      <c r="BM1311" s="136"/>
      <c r="BN1311" s="136"/>
      <c r="BO1311" s="136"/>
      <c r="BP1311" s="136"/>
      <c r="BQ1311" s="136"/>
      <c r="BR1311" s="136"/>
      <c r="BS1311" s="136"/>
      <c r="BT1311" s="136"/>
      <c r="BU1311" s="136"/>
      <c r="BV1311" s="136"/>
      <c r="BW1311" s="136"/>
      <c r="BX1311" s="136"/>
      <c r="BY1311" s="136"/>
      <c r="BZ1311" s="136"/>
      <c r="CA1311" s="136"/>
      <c r="CB1311" s="136"/>
      <c r="CC1311" s="136"/>
      <c r="CD1311" s="136"/>
      <c r="CE1311" s="136"/>
      <c r="CF1311" s="136"/>
      <c r="CG1311" s="136"/>
      <c r="CH1311" s="136"/>
      <c r="CI1311" s="136"/>
      <c r="CJ1311" s="136"/>
      <c r="CK1311" s="136"/>
      <c r="CL1311" s="136"/>
      <c r="CM1311" s="136"/>
      <c r="CN1311" s="136"/>
      <c r="CO1311" s="136"/>
      <c r="CP1311" s="136"/>
      <c r="CQ1311" s="136"/>
      <c r="CR1311" s="136"/>
      <c r="CS1311" s="136"/>
      <c r="CT1311" s="136"/>
      <c r="CU1311" s="136"/>
      <c r="CV1311" s="136"/>
      <c r="CW1311" s="136"/>
      <c r="CX1311" s="136"/>
      <c r="CY1311" s="136"/>
      <c r="CZ1311" s="136"/>
      <c r="DA1311" s="136"/>
      <c r="DB1311" s="136"/>
      <c r="DC1311" s="136"/>
      <c r="DD1311" s="136"/>
      <c r="DE1311" s="136"/>
      <c r="DF1311" s="136"/>
      <c r="DG1311" s="136"/>
      <c r="DH1311" s="136"/>
      <c r="DI1311" s="136"/>
      <c r="DJ1311" s="136"/>
      <c r="DK1311" s="136"/>
      <c r="DL1311" s="136"/>
      <c r="DM1311" s="136"/>
      <c r="DN1311" s="136"/>
      <c r="DO1311" s="136"/>
      <c r="DP1311" s="136"/>
      <c r="DQ1311" s="136"/>
      <c r="DR1311" s="136"/>
      <c r="DS1311" s="136"/>
      <c r="DT1311" s="136"/>
      <c r="DU1311" s="136"/>
      <c r="DV1311" s="136"/>
      <c r="DW1311" s="136"/>
      <c r="DX1311" s="136"/>
      <c r="DY1311" s="136"/>
      <c r="DZ1311" s="136"/>
      <c r="EA1311" s="136"/>
      <c r="EB1311" s="136"/>
      <c r="EC1311" s="136"/>
      <c r="ED1311" s="136"/>
      <c r="EE1311" s="136"/>
      <c r="EF1311" s="136"/>
      <c r="EG1311" s="136"/>
      <c r="EH1311" s="136"/>
      <c r="EI1311" s="136"/>
      <c r="EJ1311" s="136"/>
      <c r="EK1311" s="136"/>
      <c r="EL1311" s="136"/>
      <c r="EM1311" s="136"/>
      <c r="EN1311" s="136"/>
      <c r="EO1311" s="136"/>
      <c r="EP1311" s="136"/>
      <c r="EQ1311" s="136"/>
      <c r="ER1311" s="136"/>
      <c r="ES1311" s="136"/>
      <c r="ET1311" s="136"/>
      <c r="EU1311" s="136"/>
      <c r="EV1311" s="136"/>
      <c r="EW1311" s="136"/>
      <c r="EX1311" s="136"/>
      <c r="EY1311" s="136"/>
      <c r="EZ1311" s="136"/>
      <c r="FA1311" s="136"/>
      <c r="FB1311" s="136"/>
      <c r="FC1311" s="136"/>
      <c r="FD1311" s="136"/>
      <c r="FE1311" s="136"/>
      <c r="FF1311" s="136"/>
      <c r="FG1311" s="136"/>
      <c r="FH1311" s="136"/>
      <c r="FI1311" s="136"/>
      <c r="FJ1311" s="136"/>
      <c r="FK1311" s="136"/>
      <c r="FL1311" s="136"/>
      <c r="FM1311" s="136"/>
      <c r="FN1311" s="136"/>
      <c r="FO1311" s="136"/>
      <c r="FP1311" s="136"/>
      <c r="FQ1311" s="136"/>
      <c r="FR1311" s="136"/>
      <c r="FS1311" s="136"/>
      <c r="FT1311" s="136"/>
      <c r="FU1311" s="136"/>
      <c r="FV1311" s="136"/>
      <c r="FW1311" s="136"/>
      <c r="FX1311" s="136"/>
      <c r="FY1311" s="136"/>
      <c r="FZ1311" s="136"/>
      <c r="GA1311" s="136"/>
      <c r="GB1311" s="136"/>
      <c r="GC1311" s="136"/>
      <c r="GD1311" s="136"/>
      <c r="GE1311" s="136"/>
      <c r="GF1311" s="136"/>
      <c r="GG1311" s="136"/>
      <c r="GH1311" s="136"/>
      <c r="GI1311" s="136"/>
      <c r="GJ1311" s="136"/>
      <c r="GK1311" s="136"/>
      <c r="GL1311" s="136"/>
      <c r="GM1311" s="136"/>
      <c r="GN1311" s="136"/>
      <c r="GO1311" s="136"/>
      <c r="GP1311" s="136"/>
      <c r="GQ1311" s="136"/>
      <c r="GR1311" s="136"/>
      <c r="GS1311" s="136"/>
      <c r="GT1311" s="136"/>
      <c r="GU1311" s="136"/>
      <c r="GV1311" s="136"/>
      <c r="GW1311" s="136"/>
      <c r="GX1311" s="136"/>
      <c r="GY1311" s="136"/>
      <c r="GZ1311" s="136"/>
      <c r="HA1311" s="136"/>
      <c r="HB1311" s="136"/>
      <c r="HC1311" s="136"/>
      <c r="HD1311" s="136"/>
      <c r="HE1311" s="136"/>
      <c r="HF1311" s="136"/>
      <c r="HG1311" s="136"/>
      <c r="HH1311" s="136"/>
      <c r="HI1311" s="136"/>
      <c r="HJ1311" s="136"/>
      <c r="HK1311" s="136"/>
      <c r="HL1311" s="136"/>
      <c r="HM1311" s="136"/>
      <c r="HN1311" s="136"/>
      <c r="HO1311" s="136"/>
      <c r="HP1311" s="136"/>
      <c r="HQ1311" s="136"/>
      <c r="HR1311" s="136"/>
      <c r="HS1311" s="136"/>
      <c r="HT1311" s="136"/>
      <c r="HU1311" s="136"/>
      <c r="HV1311" s="136"/>
      <c r="HW1311" s="136"/>
      <c r="HX1311" s="136"/>
      <c r="HY1311" s="136"/>
      <c r="HZ1311" s="136"/>
      <c r="IA1311" s="136"/>
      <c r="IB1311" s="136"/>
      <c r="IC1311" s="136"/>
      <c r="ID1311" s="136"/>
      <c r="IE1311" s="136"/>
      <c r="IF1311" s="136"/>
      <c r="IG1311" s="136"/>
    </row>
    <row r="1312" spans="1:241" ht="15" customHeight="1" x14ac:dyDescent="0.25">
      <c r="A1312" s="197" t="s">
        <v>426</v>
      </c>
      <c r="B1312" s="217">
        <v>7618025</v>
      </c>
      <c r="C1312" s="217">
        <v>3275582</v>
      </c>
      <c r="D1312" s="217">
        <v>750550</v>
      </c>
      <c r="E1312" s="217">
        <v>1300643</v>
      </c>
      <c r="F1312" s="217">
        <v>2845750</v>
      </c>
      <c r="G1312" s="217">
        <v>293484</v>
      </c>
      <c r="H1312" s="244">
        <v>16084034</v>
      </c>
      <c r="I1312" s="136"/>
      <c r="J1312" s="197" t="s">
        <v>350</v>
      </c>
      <c r="K1312" s="217">
        <v>4049354</v>
      </c>
      <c r="L1312" s="217">
        <v>2146434</v>
      </c>
      <c r="M1312" s="217">
        <v>539080</v>
      </c>
      <c r="N1312" s="217">
        <v>1114753</v>
      </c>
      <c r="O1312" s="217">
        <v>2005904</v>
      </c>
      <c r="P1312" s="217">
        <v>239740</v>
      </c>
      <c r="Q1312" s="244">
        <v>10095265</v>
      </c>
      <c r="R1312" s="136"/>
      <c r="S1312" s="136"/>
      <c r="T1312" s="136"/>
      <c r="U1312" s="136"/>
      <c r="V1312" s="136"/>
      <c r="W1312" s="136"/>
      <c r="X1312" s="136"/>
      <c r="Y1312" s="136"/>
      <c r="Z1312" s="136"/>
      <c r="AA1312" s="136"/>
      <c r="AB1312" s="136"/>
      <c r="AC1312" s="136"/>
      <c r="AD1312" s="136"/>
      <c r="AE1312" s="136"/>
      <c r="AF1312" s="136"/>
      <c r="AG1312" s="136"/>
      <c r="AH1312" s="136"/>
      <c r="AI1312" s="136"/>
      <c r="AJ1312" s="136"/>
      <c r="AK1312" s="136"/>
      <c r="AL1312" s="136"/>
      <c r="AM1312" s="136"/>
      <c r="AN1312" s="136"/>
      <c r="AO1312" s="136"/>
      <c r="AP1312" s="136"/>
      <c r="AQ1312" s="136"/>
      <c r="AR1312" s="136"/>
      <c r="AS1312" s="136"/>
      <c r="AT1312" s="136"/>
      <c r="AU1312" s="136"/>
      <c r="AV1312" s="136"/>
      <c r="AW1312" s="136"/>
      <c r="AX1312" s="136"/>
      <c r="AY1312" s="136"/>
      <c r="AZ1312" s="136"/>
      <c r="BA1312" s="136"/>
      <c r="BB1312" s="136"/>
      <c r="BC1312" s="136"/>
      <c r="BD1312" s="136"/>
      <c r="BE1312" s="136"/>
      <c r="BF1312" s="136"/>
      <c r="BG1312" s="136"/>
      <c r="BH1312" s="136"/>
      <c r="BI1312" s="136"/>
      <c r="BJ1312" s="136"/>
      <c r="BK1312" s="136"/>
      <c r="BL1312" s="136"/>
      <c r="BM1312" s="136"/>
      <c r="BN1312" s="136"/>
      <c r="BO1312" s="136"/>
      <c r="BP1312" s="136"/>
      <c r="BQ1312" s="136"/>
      <c r="BR1312" s="136"/>
      <c r="BS1312" s="136"/>
      <c r="BT1312" s="136"/>
      <c r="BU1312" s="136"/>
      <c r="BV1312" s="136"/>
      <c r="BW1312" s="136"/>
      <c r="BX1312" s="136"/>
      <c r="BY1312" s="136"/>
      <c r="BZ1312" s="136"/>
      <c r="CA1312" s="136"/>
      <c r="CB1312" s="136"/>
      <c r="CC1312" s="136"/>
      <c r="CD1312" s="136"/>
      <c r="CE1312" s="136"/>
      <c r="CF1312" s="136"/>
      <c r="CG1312" s="136"/>
      <c r="CH1312" s="136"/>
      <c r="CI1312" s="136"/>
      <c r="CJ1312" s="136"/>
      <c r="CK1312" s="136"/>
      <c r="CL1312" s="136"/>
      <c r="CM1312" s="136"/>
      <c r="CN1312" s="136"/>
      <c r="CO1312" s="136"/>
      <c r="CP1312" s="136"/>
      <c r="CQ1312" s="136"/>
      <c r="CR1312" s="136"/>
      <c r="CS1312" s="136"/>
      <c r="CT1312" s="136"/>
      <c r="CU1312" s="136"/>
      <c r="CV1312" s="136"/>
      <c r="CW1312" s="136"/>
      <c r="CX1312" s="136"/>
      <c r="CY1312" s="136"/>
      <c r="CZ1312" s="136"/>
      <c r="DA1312" s="136"/>
      <c r="DB1312" s="136"/>
      <c r="DC1312" s="136"/>
      <c r="DD1312" s="136"/>
      <c r="DE1312" s="136"/>
      <c r="DF1312" s="136"/>
      <c r="DG1312" s="136"/>
      <c r="DH1312" s="136"/>
      <c r="DI1312" s="136"/>
      <c r="DJ1312" s="136"/>
      <c r="DK1312" s="136"/>
      <c r="DL1312" s="136"/>
      <c r="DM1312" s="136"/>
      <c r="DN1312" s="136"/>
      <c r="DO1312" s="136"/>
      <c r="DP1312" s="136"/>
      <c r="DQ1312" s="136"/>
      <c r="DR1312" s="136"/>
      <c r="DS1312" s="136"/>
      <c r="DT1312" s="136"/>
      <c r="DU1312" s="136"/>
      <c r="DV1312" s="136"/>
      <c r="DW1312" s="136"/>
      <c r="DX1312" s="136"/>
      <c r="DY1312" s="136"/>
      <c r="DZ1312" s="136"/>
      <c r="EA1312" s="136"/>
      <c r="EB1312" s="136"/>
      <c r="EC1312" s="136"/>
      <c r="ED1312" s="136"/>
      <c r="EE1312" s="136"/>
      <c r="EF1312" s="136"/>
      <c r="EG1312" s="136"/>
      <c r="EH1312" s="136"/>
      <c r="EI1312" s="136"/>
      <c r="EJ1312" s="136"/>
      <c r="EK1312" s="136"/>
      <c r="EL1312" s="136"/>
      <c r="EM1312" s="136"/>
      <c r="EN1312" s="136"/>
      <c r="EO1312" s="136"/>
      <c r="EP1312" s="136"/>
      <c r="EQ1312" s="136"/>
      <c r="ER1312" s="136"/>
      <c r="ES1312" s="136"/>
      <c r="ET1312" s="136"/>
      <c r="EU1312" s="136"/>
      <c r="EV1312" s="136"/>
      <c r="EW1312" s="136"/>
      <c r="EX1312" s="136"/>
      <c r="EY1312" s="136"/>
      <c r="EZ1312" s="136"/>
      <c r="FA1312" s="136"/>
      <c r="FB1312" s="136"/>
      <c r="FC1312" s="136"/>
      <c r="FD1312" s="136"/>
      <c r="FE1312" s="136"/>
      <c r="FF1312" s="136"/>
      <c r="FG1312" s="136"/>
      <c r="FH1312" s="136"/>
      <c r="FI1312" s="136"/>
      <c r="FJ1312" s="136"/>
      <c r="FK1312" s="136"/>
      <c r="FL1312" s="136"/>
      <c r="FM1312" s="136"/>
      <c r="FN1312" s="136"/>
      <c r="FO1312" s="136"/>
      <c r="FP1312" s="136"/>
      <c r="FQ1312" s="136"/>
      <c r="FR1312" s="136"/>
      <c r="FS1312" s="136"/>
      <c r="FT1312" s="136"/>
      <c r="FU1312" s="136"/>
      <c r="FV1312" s="136"/>
      <c r="FW1312" s="136"/>
      <c r="FX1312" s="136"/>
      <c r="FY1312" s="136"/>
      <c r="FZ1312" s="136"/>
      <c r="GA1312" s="136"/>
      <c r="GB1312" s="136"/>
      <c r="GC1312" s="136"/>
      <c r="GD1312" s="136"/>
      <c r="GE1312" s="136"/>
      <c r="GF1312" s="136"/>
      <c r="GG1312" s="136"/>
      <c r="GH1312" s="136"/>
      <c r="GI1312" s="136"/>
      <c r="GJ1312" s="136"/>
      <c r="GK1312" s="136"/>
      <c r="GL1312" s="136"/>
      <c r="GM1312" s="136"/>
      <c r="GN1312" s="136"/>
      <c r="GO1312" s="136"/>
      <c r="GP1312" s="136"/>
      <c r="GQ1312" s="136"/>
      <c r="GR1312" s="136"/>
      <c r="GS1312" s="136"/>
      <c r="GT1312" s="136"/>
      <c r="GU1312" s="136"/>
      <c r="GV1312" s="136"/>
      <c r="GW1312" s="136"/>
      <c r="GX1312" s="136"/>
      <c r="GY1312" s="136"/>
      <c r="GZ1312" s="136"/>
      <c r="HA1312" s="136"/>
      <c r="HB1312" s="136"/>
      <c r="HC1312" s="136"/>
      <c r="HD1312" s="136"/>
      <c r="HE1312" s="136"/>
      <c r="HF1312" s="136"/>
      <c r="HG1312" s="136"/>
      <c r="HH1312" s="136"/>
      <c r="HI1312" s="136"/>
      <c r="HJ1312" s="136"/>
      <c r="HK1312" s="136"/>
      <c r="HL1312" s="136"/>
      <c r="HM1312" s="136"/>
      <c r="HN1312" s="136"/>
      <c r="HO1312" s="136"/>
      <c r="HP1312" s="136"/>
      <c r="HQ1312" s="136"/>
      <c r="HR1312" s="136"/>
      <c r="HS1312" s="136"/>
      <c r="HT1312" s="136"/>
      <c r="HU1312" s="136"/>
      <c r="HV1312" s="136"/>
      <c r="HW1312" s="136"/>
      <c r="HX1312" s="136"/>
      <c r="HY1312" s="136"/>
      <c r="HZ1312" s="136"/>
      <c r="IA1312" s="136"/>
      <c r="IB1312" s="136"/>
      <c r="IC1312" s="136"/>
      <c r="ID1312" s="136"/>
      <c r="IE1312" s="136"/>
      <c r="IF1312" s="136"/>
      <c r="IG1312" s="136"/>
    </row>
    <row r="1313" spans="1:241" ht="15" customHeight="1" x14ac:dyDescent="0.25">
      <c r="A1313" s="197" t="s">
        <v>427</v>
      </c>
      <c r="B1313" s="217">
        <v>11697002</v>
      </c>
      <c r="C1313" s="217">
        <v>4607796</v>
      </c>
      <c r="D1313" s="217">
        <v>1509826</v>
      </c>
      <c r="E1313" s="217">
        <v>1150723</v>
      </c>
      <c r="F1313" s="217">
        <v>3219050</v>
      </c>
      <c r="G1313" s="217">
        <v>457708</v>
      </c>
      <c r="H1313" s="244">
        <v>22642105</v>
      </c>
      <c r="I1313" s="136"/>
      <c r="J1313" s="197" t="s">
        <v>791</v>
      </c>
      <c r="K1313" s="217">
        <v>5555850</v>
      </c>
      <c r="L1313" s="217">
        <v>2827173</v>
      </c>
      <c r="M1313" s="217">
        <v>823239</v>
      </c>
      <c r="N1313" s="217">
        <v>1315157</v>
      </c>
      <c r="O1313" s="217">
        <v>1963062</v>
      </c>
      <c r="P1313" s="217">
        <v>335886</v>
      </c>
      <c r="Q1313" s="244">
        <v>12820367</v>
      </c>
      <c r="R1313" s="136"/>
      <c r="S1313" s="136"/>
      <c r="T1313" s="136"/>
      <c r="U1313" s="136"/>
      <c r="V1313" s="136"/>
      <c r="W1313" s="136"/>
      <c r="X1313" s="136"/>
      <c r="Y1313" s="136"/>
      <c r="Z1313" s="136"/>
      <c r="AA1313" s="136"/>
      <c r="AB1313" s="136"/>
      <c r="AC1313" s="136"/>
      <c r="AD1313" s="136"/>
      <c r="AE1313" s="136"/>
      <c r="AF1313" s="136"/>
      <c r="AG1313" s="136"/>
      <c r="AH1313" s="136"/>
      <c r="AI1313" s="136"/>
      <c r="AJ1313" s="136"/>
      <c r="AK1313" s="136"/>
      <c r="AL1313" s="136"/>
      <c r="AM1313" s="136"/>
      <c r="AN1313" s="136"/>
      <c r="AO1313" s="136"/>
      <c r="AP1313" s="136"/>
      <c r="AQ1313" s="136"/>
      <c r="AR1313" s="136"/>
      <c r="AS1313" s="136"/>
      <c r="AT1313" s="136"/>
      <c r="AU1313" s="136"/>
      <c r="AV1313" s="136"/>
      <c r="AW1313" s="136"/>
      <c r="AX1313" s="136"/>
      <c r="AY1313" s="136"/>
      <c r="AZ1313" s="136"/>
      <c r="BA1313" s="136"/>
      <c r="BB1313" s="136"/>
      <c r="BC1313" s="136"/>
      <c r="BD1313" s="136"/>
      <c r="BE1313" s="136"/>
      <c r="BF1313" s="136"/>
      <c r="BG1313" s="136"/>
      <c r="BH1313" s="136"/>
      <c r="BI1313" s="136"/>
      <c r="BJ1313" s="136"/>
      <c r="BK1313" s="136"/>
      <c r="BL1313" s="136"/>
      <c r="BM1313" s="136"/>
      <c r="BN1313" s="136"/>
      <c r="BO1313" s="136"/>
      <c r="BP1313" s="136"/>
      <c r="BQ1313" s="136"/>
      <c r="BR1313" s="136"/>
      <c r="BS1313" s="136"/>
      <c r="BT1313" s="136"/>
      <c r="BU1313" s="136"/>
      <c r="BV1313" s="136"/>
      <c r="BW1313" s="136"/>
      <c r="BX1313" s="136"/>
      <c r="BY1313" s="136"/>
      <c r="BZ1313" s="136"/>
      <c r="CA1313" s="136"/>
      <c r="CB1313" s="136"/>
      <c r="CC1313" s="136"/>
      <c r="CD1313" s="136"/>
      <c r="CE1313" s="136"/>
      <c r="CF1313" s="136"/>
      <c r="CG1313" s="136"/>
      <c r="CH1313" s="136"/>
      <c r="CI1313" s="136"/>
      <c r="CJ1313" s="136"/>
      <c r="CK1313" s="136"/>
      <c r="CL1313" s="136"/>
      <c r="CM1313" s="136"/>
      <c r="CN1313" s="136"/>
      <c r="CO1313" s="136"/>
      <c r="CP1313" s="136"/>
      <c r="CQ1313" s="136"/>
      <c r="CR1313" s="136"/>
      <c r="CS1313" s="136"/>
      <c r="CT1313" s="136"/>
      <c r="CU1313" s="136"/>
      <c r="CV1313" s="136"/>
      <c r="CW1313" s="136"/>
      <c r="CX1313" s="136"/>
      <c r="CY1313" s="136"/>
      <c r="CZ1313" s="136"/>
      <c r="DA1313" s="136"/>
      <c r="DB1313" s="136"/>
      <c r="DC1313" s="136"/>
      <c r="DD1313" s="136"/>
      <c r="DE1313" s="136"/>
      <c r="DF1313" s="136"/>
      <c r="DG1313" s="136"/>
      <c r="DH1313" s="136"/>
      <c r="DI1313" s="136"/>
      <c r="DJ1313" s="136"/>
      <c r="DK1313" s="136"/>
      <c r="DL1313" s="136"/>
      <c r="DM1313" s="136"/>
      <c r="DN1313" s="136"/>
      <c r="DO1313" s="136"/>
      <c r="DP1313" s="136"/>
      <c r="DQ1313" s="136"/>
      <c r="DR1313" s="136"/>
      <c r="DS1313" s="136"/>
      <c r="DT1313" s="136"/>
      <c r="DU1313" s="136"/>
      <c r="DV1313" s="136"/>
      <c r="DW1313" s="136"/>
      <c r="DX1313" s="136"/>
      <c r="DY1313" s="136"/>
      <c r="DZ1313" s="136"/>
      <c r="EA1313" s="136"/>
      <c r="EB1313" s="136"/>
      <c r="EC1313" s="136"/>
      <c r="ED1313" s="136"/>
      <c r="EE1313" s="136"/>
      <c r="EF1313" s="136"/>
      <c r="EG1313" s="136"/>
      <c r="EH1313" s="136"/>
      <c r="EI1313" s="136"/>
      <c r="EJ1313" s="136"/>
      <c r="EK1313" s="136"/>
      <c r="EL1313" s="136"/>
      <c r="EM1313" s="136"/>
      <c r="EN1313" s="136"/>
      <c r="EO1313" s="136"/>
      <c r="EP1313" s="136"/>
      <c r="EQ1313" s="136"/>
      <c r="ER1313" s="136"/>
      <c r="ES1313" s="136"/>
      <c r="ET1313" s="136"/>
      <c r="EU1313" s="136"/>
      <c r="EV1313" s="136"/>
      <c r="EW1313" s="136"/>
      <c r="EX1313" s="136"/>
      <c r="EY1313" s="136"/>
      <c r="EZ1313" s="136"/>
      <c r="FA1313" s="136"/>
      <c r="FB1313" s="136"/>
      <c r="FC1313" s="136"/>
      <c r="FD1313" s="136"/>
      <c r="FE1313" s="136"/>
      <c r="FF1313" s="136"/>
      <c r="FG1313" s="136"/>
      <c r="FH1313" s="136"/>
      <c r="FI1313" s="136"/>
      <c r="FJ1313" s="136"/>
      <c r="FK1313" s="136"/>
      <c r="FL1313" s="136"/>
      <c r="FM1313" s="136"/>
      <c r="FN1313" s="136"/>
      <c r="FO1313" s="136"/>
      <c r="FP1313" s="136"/>
      <c r="FQ1313" s="136"/>
      <c r="FR1313" s="136"/>
      <c r="FS1313" s="136"/>
      <c r="FT1313" s="136"/>
      <c r="FU1313" s="136"/>
      <c r="FV1313" s="136"/>
      <c r="FW1313" s="136"/>
      <c r="FX1313" s="136"/>
      <c r="FY1313" s="136"/>
      <c r="FZ1313" s="136"/>
      <c r="GA1313" s="136"/>
      <c r="GB1313" s="136"/>
      <c r="GC1313" s="136"/>
      <c r="GD1313" s="136"/>
      <c r="GE1313" s="136"/>
      <c r="GF1313" s="136"/>
      <c r="GG1313" s="136"/>
      <c r="GH1313" s="136"/>
      <c r="GI1313" s="136"/>
      <c r="GJ1313" s="136"/>
      <c r="GK1313" s="136"/>
      <c r="GL1313" s="136"/>
      <c r="GM1313" s="136"/>
      <c r="GN1313" s="136"/>
      <c r="GO1313" s="136"/>
      <c r="GP1313" s="136"/>
      <c r="GQ1313" s="136"/>
      <c r="GR1313" s="136"/>
      <c r="GS1313" s="136"/>
      <c r="GT1313" s="136"/>
      <c r="GU1313" s="136"/>
      <c r="GV1313" s="136"/>
      <c r="GW1313" s="136"/>
      <c r="GX1313" s="136"/>
      <c r="GY1313" s="136"/>
      <c r="GZ1313" s="136"/>
      <c r="HA1313" s="136"/>
      <c r="HB1313" s="136"/>
      <c r="HC1313" s="136"/>
      <c r="HD1313" s="136"/>
      <c r="HE1313" s="136"/>
      <c r="HF1313" s="136"/>
      <c r="HG1313" s="136"/>
      <c r="HH1313" s="136"/>
      <c r="HI1313" s="136"/>
      <c r="HJ1313" s="136"/>
      <c r="HK1313" s="136"/>
      <c r="HL1313" s="136"/>
      <c r="HM1313" s="136"/>
      <c r="HN1313" s="136"/>
      <c r="HO1313" s="136"/>
      <c r="HP1313" s="136"/>
      <c r="HQ1313" s="136"/>
      <c r="HR1313" s="136"/>
      <c r="HS1313" s="136"/>
      <c r="HT1313" s="136"/>
      <c r="HU1313" s="136"/>
      <c r="HV1313" s="136"/>
      <c r="HW1313" s="136"/>
      <c r="HX1313" s="136"/>
      <c r="HY1313" s="136"/>
      <c r="HZ1313" s="136"/>
      <c r="IA1313" s="136"/>
      <c r="IB1313" s="136"/>
      <c r="IC1313" s="136"/>
      <c r="ID1313" s="136"/>
      <c r="IE1313" s="136"/>
      <c r="IF1313" s="136"/>
      <c r="IG1313" s="136"/>
    </row>
    <row r="1314" spans="1:241" ht="15" customHeight="1" x14ac:dyDescent="0.25">
      <c r="A1314" s="197" t="s">
        <v>428</v>
      </c>
      <c r="B1314" s="217">
        <v>8647401</v>
      </c>
      <c r="C1314" s="217">
        <v>3536917</v>
      </c>
      <c r="D1314" s="217">
        <v>1265596</v>
      </c>
      <c r="E1314" s="217">
        <v>1276576</v>
      </c>
      <c r="F1314" s="217">
        <v>2793955</v>
      </c>
      <c r="G1314" s="217">
        <v>433417</v>
      </c>
      <c r="H1314" s="244">
        <v>17953862</v>
      </c>
      <c r="I1314" s="136"/>
      <c r="J1314" s="197" t="s">
        <v>195</v>
      </c>
      <c r="K1314" s="217">
        <v>5172680</v>
      </c>
      <c r="L1314" s="217">
        <v>2848237</v>
      </c>
      <c r="M1314" s="217">
        <v>938152</v>
      </c>
      <c r="N1314" s="217">
        <v>1303020</v>
      </c>
      <c r="O1314" s="217">
        <v>2550016</v>
      </c>
      <c r="P1314" s="217">
        <v>316032</v>
      </c>
      <c r="Q1314" s="244">
        <v>13128137</v>
      </c>
      <c r="R1314" s="136"/>
      <c r="S1314" s="136"/>
      <c r="T1314" s="136"/>
      <c r="U1314" s="136"/>
      <c r="V1314" s="136"/>
      <c r="W1314" s="136"/>
      <c r="X1314" s="136"/>
      <c r="Y1314" s="136"/>
      <c r="Z1314" s="136"/>
      <c r="AA1314" s="136"/>
      <c r="AB1314" s="136"/>
      <c r="AC1314" s="136"/>
      <c r="AD1314" s="136"/>
      <c r="AE1314" s="136"/>
      <c r="AF1314" s="136"/>
      <c r="AG1314" s="136"/>
      <c r="AH1314" s="136"/>
      <c r="AI1314" s="136"/>
      <c r="AJ1314" s="136"/>
      <c r="AK1314" s="136"/>
      <c r="AL1314" s="136"/>
      <c r="AM1314" s="136"/>
      <c r="AN1314" s="136"/>
      <c r="AO1314" s="136"/>
      <c r="AP1314" s="136"/>
      <c r="AQ1314" s="136"/>
      <c r="AR1314" s="136"/>
      <c r="AS1314" s="136"/>
      <c r="AT1314" s="136"/>
      <c r="AU1314" s="136"/>
      <c r="AV1314" s="136"/>
      <c r="AW1314" s="136"/>
      <c r="AX1314" s="136"/>
      <c r="AY1314" s="136"/>
      <c r="AZ1314" s="136"/>
      <c r="BA1314" s="136"/>
      <c r="BB1314" s="136"/>
      <c r="BC1314" s="136"/>
      <c r="BD1314" s="136"/>
      <c r="BE1314" s="136"/>
      <c r="BF1314" s="136"/>
      <c r="BG1314" s="136"/>
      <c r="BH1314" s="136"/>
      <c r="BI1314" s="136"/>
      <c r="BJ1314" s="136"/>
      <c r="BK1314" s="136"/>
      <c r="BL1314" s="136"/>
      <c r="BM1314" s="136"/>
      <c r="BN1314" s="136"/>
      <c r="BO1314" s="136"/>
      <c r="BP1314" s="136"/>
      <c r="BQ1314" s="136"/>
      <c r="BR1314" s="136"/>
      <c r="BS1314" s="136"/>
      <c r="BT1314" s="136"/>
      <c r="BU1314" s="136"/>
      <c r="BV1314" s="136"/>
      <c r="BW1314" s="136"/>
      <c r="BX1314" s="136"/>
      <c r="BY1314" s="136"/>
      <c r="BZ1314" s="136"/>
      <c r="CA1314" s="136"/>
      <c r="CB1314" s="136"/>
      <c r="CC1314" s="136"/>
      <c r="CD1314" s="136"/>
      <c r="CE1314" s="136"/>
      <c r="CF1314" s="136"/>
      <c r="CG1314" s="136"/>
      <c r="CH1314" s="136"/>
      <c r="CI1314" s="136"/>
      <c r="CJ1314" s="136"/>
      <c r="CK1314" s="136"/>
      <c r="CL1314" s="136"/>
      <c r="CM1314" s="136"/>
      <c r="CN1314" s="136"/>
      <c r="CO1314" s="136"/>
      <c r="CP1314" s="136"/>
      <c r="CQ1314" s="136"/>
      <c r="CR1314" s="136"/>
      <c r="CS1314" s="136"/>
      <c r="CT1314" s="136"/>
      <c r="CU1314" s="136"/>
      <c r="CV1314" s="136"/>
      <c r="CW1314" s="136"/>
      <c r="CX1314" s="136"/>
      <c r="CY1314" s="136"/>
      <c r="CZ1314" s="136"/>
      <c r="DA1314" s="136"/>
      <c r="DB1314" s="136"/>
      <c r="DC1314" s="136"/>
      <c r="DD1314" s="136"/>
      <c r="DE1314" s="136"/>
      <c r="DF1314" s="136"/>
      <c r="DG1314" s="136"/>
      <c r="DH1314" s="136"/>
      <c r="DI1314" s="136"/>
      <c r="DJ1314" s="136"/>
      <c r="DK1314" s="136"/>
      <c r="DL1314" s="136"/>
      <c r="DM1314" s="136"/>
      <c r="DN1314" s="136"/>
      <c r="DO1314" s="136"/>
      <c r="DP1314" s="136"/>
      <c r="DQ1314" s="136"/>
      <c r="DR1314" s="136"/>
      <c r="DS1314" s="136"/>
      <c r="DT1314" s="136"/>
      <c r="DU1314" s="136"/>
      <c r="DV1314" s="136"/>
      <c r="DW1314" s="136"/>
      <c r="DX1314" s="136"/>
      <c r="DY1314" s="136"/>
      <c r="DZ1314" s="136"/>
      <c r="EA1314" s="136"/>
      <c r="EB1314" s="136"/>
      <c r="EC1314" s="136"/>
      <c r="ED1314" s="136"/>
      <c r="EE1314" s="136"/>
      <c r="EF1314" s="136"/>
      <c r="EG1314" s="136"/>
      <c r="EH1314" s="136"/>
      <c r="EI1314" s="136"/>
      <c r="EJ1314" s="136"/>
      <c r="EK1314" s="136"/>
      <c r="EL1314" s="136"/>
      <c r="EM1314" s="136"/>
      <c r="EN1314" s="136"/>
      <c r="EO1314" s="136"/>
      <c r="EP1314" s="136"/>
      <c r="EQ1314" s="136"/>
      <c r="ER1314" s="136"/>
      <c r="ES1314" s="136"/>
      <c r="ET1314" s="136"/>
      <c r="EU1314" s="136"/>
      <c r="EV1314" s="136"/>
      <c r="EW1314" s="136"/>
      <c r="EX1314" s="136"/>
      <c r="EY1314" s="136"/>
      <c r="EZ1314" s="136"/>
      <c r="FA1314" s="136"/>
      <c r="FB1314" s="136"/>
      <c r="FC1314" s="136"/>
      <c r="FD1314" s="136"/>
      <c r="FE1314" s="136"/>
      <c r="FF1314" s="136"/>
      <c r="FG1314" s="136"/>
      <c r="FH1314" s="136"/>
      <c r="FI1314" s="136"/>
      <c r="FJ1314" s="136"/>
      <c r="FK1314" s="136"/>
      <c r="FL1314" s="136"/>
      <c r="FM1314" s="136"/>
      <c r="FN1314" s="136"/>
      <c r="FO1314" s="136"/>
      <c r="FP1314" s="136"/>
      <c r="FQ1314" s="136"/>
      <c r="FR1314" s="136"/>
      <c r="FS1314" s="136"/>
      <c r="FT1314" s="136"/>
      <c r="FU1314" s="136"/>
      <c r="FV1314" s="136"/>
      <c r="FW1314" s="136"/>
      <c r="FX1314" s="136"/>
      <c r="FY1314" s="136"/>
      <c r="FZ1314" s="136"/>
      <c r="GA1314" s="136"/>
      <c r="GB1314" s="136"/>
      <c r="GC1314" s="136"/>
      <c r="GD1314" s="136"/>
      <c r="GE1314" s="136"/>
      <c r="GF1314" s="136"/>
      <c r="GG1314" s="136"/>
      <c r="GH1314" s="136"/>
      <c r="GI1314" s="136"/>
      <c r="GJ1314" s="136"/>
      <c r="GK1314" s="136"/>
      <c r="GL1314" s="136"/>
      <c r="GM1314" s="136"/>
      <c r="GN1314" s="136"/>
      <c r="GO1314" s="136"/>
      <c r="GP1314" s="136"/>
      <c r="GQ1314" s="136"/>
      <c r="GR1314" s="136"/>
      <c r="GS1314" s="136"/>
      <c r="GT1314" s="136"/>
      <c r="GU1314" s="136"/>
      <c r="GV1314" s="136"/>
      <c r="GW1314" s="136"/>
      <c r="GX1314" s="136"/>
      <c r="GY1314" s="136"/>
      <c r="GZ1314" s="136"/>
      <c r="HA1314" s="136"/>
      <c r="HB1314" s="136"/>
      <c r="HC1314" s="136"/>
      <c r="HD1314" s="136"/>
      <c r="HE1314" s="136"/>
      <c r="HF1314" s="136"/>
      <c r="HG1314" s="136"/>
      <c r="HH1314" s="136"/>
      <c r="HI1314" s="136"/>
      <c r="HJ1314" s="136"/>
      <c r="HK1314" s="136"/>
      <c r="HL1314" s="136"/>
      <c r="HM1314" s="136"/>
      <c r="HN1314" s="136"/>
      <c r="HO1314" s="136"/>
      <c r="HP1314" s="136"/>
      <c r="HQ1314" s="136"/>
      <c r="HR1314" s="136"/>
      <c r="HS1314" s="136"/>
      <c r="HT1314" s="136"/>
      <c r="HU1314" s="136"/>
      <c r="HV1314" s="136"/>
      <c r="HW1314" s="136"/>
      <c r="HX1314" s="136"/>
      <c r="HY1314" s="136"/>
      <c r="HZ1314" s="136"/>
      <c r="IA1314" s="136"/>
      <c r="IB1314" s="136"/>
      <c r="IC1314" s="136"/>
      <c r="ID1314" s="136"/>
      <c r="IE1314" s="136"/>
      <c r="IF1314" s="136"/>
      <c r="IG1314" s="136"/>
    </row>
    <row r="1315" spans="1:241" ht="15" customHeight="1" x14ac:dyDescent="0.25">
      <c r="A1315" s="197" t="s">
        <v>429</v>
      </c>
      <c r="B1315" s="217">
        <v>10760646</v>
      </c>
      <c r="C1315" s="217">
        <v>3976044</v>
      </c>
      <c r="D1315" s="217">
        <v>1072807</v>
      </c>
      <c r="E1315" s="217">
        <v>1578012</v>
      </c>
      <c r="F1315" s="217">
        <v>2585002</v>
      </c>
      <c r="G1315" s="217">
        <v>481560</v>
      </c>
      <c r="H1315" s="244">
        <v>20454071</v>
      </c>
      <c r="I1315" s="136"/>
      <c r="J1315" s="197" t="s">
        <v>194</v>
      </c>
      <c r="K1315" s="217">
        <v>6408503</v>
      </c>
      <c r="L1315" s="217">
        <v>3317914</v>
      </c>
      <c r="M1315" s="217">
        <v>987952</v>
      </c>
      <c r="N1315" s="217">
        <v>1462795</v>
      </c>
      <c r="O1315" s="217">
        <v>2431559</v>
      </c>
      <c r="P1315" s="217">
        <v>475620</v>
      </c>
      <c r="Q1315" s="244">
        <v>15084343</v>
      </c>
      <c r="R1315" s="136"/>
      <c r="S1315" s="136"/>
      <c r="T1315" s="136"/>
      <c r="U1315" s="136"/>
      <c r="V1315" s="136"/>
      <c r="W1315" s="136"/>
      <c r="X1315" s="136"/>
      <c r="Y1315" s="136"/>
      <c r="Z1315" s="136"/>
      <c r="AA1315" s="136"/>
      <c r="AB1315" s="136"/>
      <c r="AC1315" s="136"/>
      <c r="AD1315" s="136"/>
      <c r="AE1315" s="136"/>
      <c r="AF1315" s="136"/>
      <c r="AG1315" s="136"/>
      <c r="AH1315" s="136"/>
      <c r="AI1315" s="136"/>
      <c r="AJ1315" s="136"/>
      <c r="AK1315" s="136"/>
      <c r="AL1315" s="136"/>
      <c r="AM1315" s="136"/>
      <c r="AN1315" s="136"/>
      <c r="AO1315" s="136"/>
      <c r="AP1315" s="136"/>
      <c r="AQ1315" s="136"/>
      <c r="AR1315" s="136"/>
      <c r="AS1315" s="136"/>
      <c r="AT1315" s="136"/>
      <c r="AU1315" s="136"/>
      <c r="AV1315" s="136"/>
      <c r="AW1315" s="136"/>
      <c r="AX1315" s="136"/>
      <c r="AY1315" s="136"/>
      <c r="AZ1315" s="136"/>
      <c r="BA1315" s="136"/>
      <c r="BB1315" s="136"/>
      <c r="BC1315" s="136"/>
      <c r="BD1315" s="136"/>
      <c r="BE1315" s="136"/>
      <c r="BF1315" s="136"/>
      <c r="BG1315" s="136"/>
      <c r="BH1315" s="136"/>
      <c r="BI1315" s="136"/>
      <c r="BJ1315" s="136"/>
      <c r="BK1315" s="136"/>
      <c r="BL1315" s="136"/>
      <c r="BM1315" s="136"/>
      <c r="BN1315" s="136"/>
      <c r="BO1315" s="136"/>
      <c r="BP1315" s="136"/>
      <c r="BQ1315" s="136"/>
      <c r="BR1315" s="136"/>
      <c r="BS1315" s="136"/>
      <c r="BT1315" s="136"/>
      <c r="BU1315" s="136"/>
      <c r="BV1315" s="136"/>
      <c r="BW1315" s="136"/>
      <c r="BX1315" s="136"/>
      <c r="BY1315" s="136"/>
      <c r="BZ1315" s="136"/>
      <c r="CA1315" s="136"/>
      <c r="CB1315" s="136"/>
      <c r="CC1315" s="136"/>
      <c r="CD1315" s="136"/>
      <c r="CE1315" s="136"/>
      <c r="CF1315" s="136"/>
      <c r="CG1315" s="136"/>
      <c r="CH1315" s="136"/>
      <c r="CI1315" s="136"/>
      <c r="CJ1315" s="136"/>
      <c r="CK1315" s="136"/>
      <c r="CL1315" s="136"/>
      <c r="CM1315" s="136"/>
      <c r="CN1315" s="136"/>
      <c r="CO1315" s="136"/>
      <c r="CP1315" s="136"/>
      <c r="CQ1315" s="136"/>
      <c r="CR1315" s="136"/>
      <c r="CS1315" s="136"/>
      <c r="CT1315" s="136"/>
      <c r="CU1315" s="136"/>
      <c r="CV1315" s="136"/>
      <c r="CW1315" s="136"/>
      <c r="CX1315" s="136"/>
      <c r="CY1315" s="136"/>
      <c r="CZ1315" s="136"/>
      <c r="DA1315" s="136"/>
      <c r="DB1315" s="136"/>
      <c r="DC1315" s="136"/>
      <c r="DD1315" s="136"/>
      <c r="DE1315" s="136"/>
      <c r="DF1315" s="136"/>
      <c r="DG1315" s="136"/>
      <c r="DH1315" s="136"/>
      <c r="DI1315" s="136"/>
      <c r="DJ1315" s="136"/>
      <c r="DK1315" s="136"/>
      <c r="DL1315" s="136"/>
      <c r="DM1315" s="136"/>
      <c r="DN1315" s="136"/>
      <c r="DO1315" s="136"/>
      <c r="DP1315" s="136"/>
      <c r="DQ1315" s="136"/>
      <c r="DR1315" s="136"/>
      <c r="DS1315" s="136"/>
      <c r="DT1315" s="136"/>
      <c r="DU1315" s="136"/>
      <c r="DV1315" s="136"/>
      <c r="DW1315" s="136"/>
      <c r="DX1315" s="136"/>
      <c r="DY1315" s="136"/>
      <c r="DZ1315" s="136"/>
      <c r="EA1315" s="136"/>
      <c r="EB1315" s="136"/>
      <c r="EC1315" s="136"/>
      <c r="ED1315" s="136"/>
      <c r="EE1315" s="136"/>
      <c r="EF1315" s="136"/>
      <c r="EG1315" s="136"/>
      <c r="EH1315" s="136"/>
      <c r="EI1315" s="136"/>
      <c r="EJ1315" s="136"/>
      <c r="EK1315" s="136"/>
      <c r="EL1315" s="136"/>
      <c r="EM1315" s="136"/>
      <c r="EN1315" s="136"/>
      <c r="EO1315" s="136"/>
      <c r="EP1315" s="136"/>
      <c r="EQ1315" s="136"/>
      <c r="ER1315" s="136"/>
      <c r="ES1315" s="136"/>
      <c r="ET1315" s="136"/>
      <c r="EU1315" s="136"/>
      <c r="EV1315" s="136"/>
      <c r="EW1315" s="136"/>
      <c r="EX1315" s="136"/>
      <c r="EY1315" s="136"/>
      <c r="EZ1315" s="136"/>
      <c r="FA1315" s="136"/>
      <c r="FB1315" s="136"/>
      <c r="FC1315" s="136"/>
      <c r="FD1315" s="136"/>
      <c r="FE1315" s="136"/>
      <c r="FF1315" s="136"/>
      <c r="FG1315" s="136"/>
      <c r="FH1315" s="136"/>
      <c r="FI1315" s="136"/>
      <c r="FJ1315" s="136"/>
      <c r="FK1315" s="136"/>
      <c r="FL1315" s="136"/>
      <c r="FM1315" s="136"/>
      <c r="FN1315" s="136"/>
      <c r="FO1315" s="136"/>
      <c r="FP1315" s="136"/>
      <c r="FQ1315" s="136"/>
      <c r="FR1315" s="136"/>
      <c r="FS1315" s="136"/>
      <c r="FT1315" s="136"/>
      <c r="FU1315" s="136"/>
      <c r="FV1315" s="136"/>
      <c r="FW1315" s="136"/>
      <c r="FX1315" s="136"/>
      <c r="FY1315" s="136"/>
      <c r="FZ1315" s="136"/>
      <c r="GA1315" s="136"/>
      <c r="GB1315" s="136"/>
      <c r="GC1315" s="136"/>
      <c r="GD1315" s="136"/>
      <c r="GE1315" s="136"/>
      <c r="GF1315" s="136"/>
      <c r="GG1315" s="136"/>
      <c r="GH1315" s="136"/>
      <c r="GI1315" s="136"/>
      <c r="GJ1315" s="136"/>
      <c r="GK1315" s="136"/>
      <c r="GL1315" s="136"/>
      <c r="GM1315" s="136"/>
      <c r="GN1315" s="136"/>
      <c r="GO1315" s="136"/>
      <c r="GP1315" s="136"/>
      <c r="GQ1315" s="136"/>
      <c r="GR1315" s="136"/>
      <c r="GS1315" s="136"/>
      <c r="GT1315" s="136"/>
      <c r="GU1315" s="136"/>
      <c r="GV1315" s="136"/>
      <c r="GW1315" s="136"/>
      <c r="GX1315" s="136"/>
      <c r="GY1315" s="136"/>
      <c r="GZ1315" s="136"/>
      <c r="HA1315" s="136"/>
      <c r="HB1315" s="136"/>
      <c r="HC1315" s="136"/>
      <c r="HD1315" s="136"/>
      <c r="HE1315" s="136"/>
      <c r="HF1315" s="136"/>
      <c r="HG1315" s="136"/>
      <c r="HH1315" s="136"/>
      <c r="HI1315" s="136"/>
      <c r="HJ1315" s="136"/>
      <c r="HK1315" s="136"/>
      <c r="HL1315" s="136"/>
      <c r="HM1315" s="136"/>
      <c r="HN1315" s="136"/>
      <c r="HO1315" s="136"/>
      <c r="HP1315" s="136"/>
      <c r="HQ1315" s="136"/>
      <c r="HR1315" s="136"/>
      <c r="HS1315" s="136"/>
      <c r="HT1315" s="136"/>
      <c r="HU1315" s="136"/>
      <c r="HV1315" s="136"/>
      <c r="HW1315" s="136"/>
      <c r="HX1315" s="136"/>
      <c r="HY1315" s="136"/>
      <c r="HZ1315" s="136"/>
      <c r="IA1315" s="136"/>
      <c r="IB1315" s="136"/>
      <c r="IC1315" s="136"/>
      <c r="ID1315" s="136"/>
      <c r="IE1315" s="136"/>
      <c r="IF1315" s="136"/>
      <c r="IG1315" s="136"/>
    </row>
    <row r="1316" spans="1:241" ht="15" customHeight="1" x14ac:dyDescent="0.25">
      <c r="A1316" s="197" t="s">
        <v>430</v>
      </c>
      <c r="B1316" s="217">
        <v>10739877</v>
      </c>
      <c r="C1316" s="217">
        <v>4550503</v>
      </c>
      <c r="D1316" s="217">
        <v>896284</v>
      </c>
      <c r="E1316" s="217">
        <v>1322206</v>
      </c>
      <c r="F1316" s="217">
        <v>2693421</v>
      </c>
      <c r="G1316" s="217">
        <v>632203</v>
      </c>
      <c r="H1316" s="244">
        <v>20834494</v>
      </c>
      <c r="I1316" s="136"/>
      <c r="J1316" s="197" t="s">
        <v>193</v>
      </c>
      <c r="K1316" s="217">
        <v>4373772</v>
      </c>
      <c r="L1316" s="217">
        <v>2870424</v>
      </c>
      <c r="M1316" s="217">
        <v>737141</v>
      </c>
      <c r="N1316" s="217">
        <v>1532962</v>
      </c>
      <c r="O1316" s="217">
        <v>3020890</v>
      </c>
      <c r="P1316" s="217">
        <v>349118</v>
      </c>
      <c r="Q1316" s="244">
        <v>12884307</v>
      </c>
      <c r="R1316" s="136"/>
      <c r="S1316" s="136"/>
      <c r="T1316" s="136"/>
      <c r="U1316" s="136"/>
      <c r="V1316" s="136"/>
      <c r="W1316" s="136"/>
      <c r="X1316" s="136"/>
      <c r="Y1316" s="136"/>
      <c r="Z1316" s="136"/>
      <c r="AA1316" s="136"/>
      <c r="AB1316" s="136"/>
      <c r="AC1316" s="136"/>
      <c r="AD1316" s="136"/>
      <c r="AE1316" s="136"/>
      <c r="AF1316" s="136"/>
      <c r="AG1316" s="136"/>
      <c r="AH1316" s="136"/>
      <c r="AI1316" s="136"/>
      <c r="AJ1316" s="136"/>
      <c r="AK1316" s="136"/>
      <c r="AL1316" s="136"/>
      <c r="AM1316" s="136"/>
      <c r="AN1316" s="136"/>
      <c r="AO1316" s="136"/>
      <c r="AP1316" s="136"/>
      <c r="AQ1316" s="136"/>
      <c r="AR1316" s="136"/>
      <c r="AS1316" s="136"/>
      <c r="AT1316" s="136"/>
      <c r="AU1316" s="136"/>
      <c r="AV1316" s="136"/>
      <c r="AW1316" s="136"/>
      <c r="AX1316" s="136"/>
      <c r="AY1316" s="136"/>
      <c r="AZ1316" s="136"/>
      <c r="BA1316" s="136"/>
      <c r="BB1316" s="136"/>
      <c r="BC1316" s="136"/>
      <c r="BD1316" s="136"/>
      <c r="BE1316" s="136"/>
      <c r="BF1316" s="136"/>
      <c r="BG1316" s="136"/>
      <c r="BH1316" s="136"/>
      <c r="BI1316" s="136"/>
      <c r="BJ1316" s="136"/>
      <c r="BK1316" s="136"/>
      <c r="BL1316" s="136"/>
      <c r="BM1316" s="136"/>
      <c r="BN1316" s="136"/>
      <c r="BO1316" s="136"/>
      <c r="BP1316" s="136"/>
      <c r="BQ1316" s="136"/>
      <c r="BR1316" s="136"/>
      <c r="BS1316" s="136"/>
      <c r="BT1316" s="136"/>
      <c r="BU1316" s="136"/>
      <c r="BV1316" s="136"/>
      <c r="BW1316" s="136"/>
      <c r="BX1316" s="136"/>
      <c r="BY1316" s="136"/>
      <c r="BZ1316" s="136"/>
      <c r="CA1316" s="136"/>
      <c r="CB1316" s="136"/>
      <c r="CC1316" s="136"/>
      <c r="CD1316" s="136"/>
      <c r="CE1316" s="136"/>
      <c r="CF1316" s="136"/>
      <c r="CG1316" s="136"/>
      <c r="CH1316" s="136"/>
      <c r="CI1316" s="136"/>
      <c r="CJ1316" s="136"/>
      <c r="CK1316" s="136"/>
      <c r="CL1316" s="136"/>
      <c r="CM1316" s="136"/>
      <c r="CN1316" s="136"/>
      <c r="CO1316" s="136"/>
      <c r="CP1316" s="136"/>
      <c r="CQ1316" s="136"/>
      <c r="CR1316" s="136"/>
      <c r="CS1316" s="136"/>
      <c r="CT1316" s="136"/>
      <c r="CU1316" s="136"/>
      <c r="CV1316" s="136"/>
      <c r="CW1316" s="136"/>
      <c r="CX1316" s="136"/>
      <c r="CY1316" s="136"/>
      <c r="CZ1316" s="136"/>
      <c r="DA1316" s="136"/>
      <c r="DB1316" s="136"/>
      <c r="DC1316" s="136"/>
      <c r="DD1316" s="136"/>
      <c r="DE1316" s="136"/>
      <c r="DF1316" s="136"/>
      <c r="DG1316" s="136"/>
      <c r="DH1316" s="136"/>
      <c r="DI1316" s="136"/>
      <c r="DJ1316" s="136"/>
      <c r="DK1316" s="136"/>
      <c r="DL1316" s="136"/>
      <c r="DM1316" s="136"/>
      <c r="DN1316" s="136"/>
      <c r="DO1316" s="136"/>
      <c r="DP1316" s="136"/>
      <c r="DQ1316" s="136"/>
      <c r="DR1316" s="136"/>
      <c r="DS1316" s="136"/>
      <c r="DT1316" s="136"/>
      <c r="DU1316" s="136"/>
      <c r="DV1316" s="136"/>
      <c r="DW1316" s="136"/>
      <c r="DX1316" s="136"/>
      <c r="DY1316" s="136"/>
      <c r="DZ1316" s="136"/>
      <c r="EA1316" s="136"/>
      <c r="EB1316" s="136"/>
      <c r="EC1316" s="136"/>
      <c r="ED1316" s="136"/>
      <c r="EE1316" s="136"/>
      <c r="EF1316" s="136"/>
      <c r="EG1316" s="136"/>
      <c r="EH1316" s="136"/>
      <c r="EI1316" s="136"/>
      <c r="EJ1316" s="136"/>
      <c r="EK1316" s="136"/>
      <c r="EL1316" s="136"/>
      <c r="EM1316" s="136"/>
      <c r="EN1316" s="136"/>
      <c r="EO1316" s="136"/>
      <c r="EP1316" s="136"/>
      <c r="EQ1316" s="136"/>
      <c r="ER1316" s="136"/>
      <c r="ES1316" s="136"/>
      <c r="ET1316" s="136"/>
      <c r="EU1316" s="136"/>
      <c r="EV1316" s="136"/>
      <c r="EW1316" s="136"/>
      <c r="EX1316" s="136"/>
      <c r="EY1316" s="136"/>
      <c r="EZ1316" s="136"/>
      <c r="FA1316" s="136"/>
      <c r="FB1316" s="136"/>
      <c r="FC1316" s="136"/>
      <c r="FD1316" s="136"/>
      <c r="FE1316" s="136"/>
      <c r="FF1316" s="136"/>
      <c r="FG1316" s="136"/>
      <c r="FH1316" s="136"/>
      <c r="FI1316" s="136"/>
      <c r="FJ1316" s="136"/>
      <c r="FK1316" s="136"/>
      <c r="FL1316" s="136"/>
      <c r="FM1316" s="136"/>
      <c r="FN1316" s="136"/>
      <c r="FO1316" s="136"/>
      <c r="FP1316" s="136"/>
      <c r="FQ1316" s="136"/>
      <c r="FR1316" s="136"/>
      <c r="FS1316" s="136"/>
      <c r="FT1316" s="136"/>
      <c r="FU1316" s="136"/>
      <c r="FV1316" s="136"/>
      <c r="FW1316" s="136"/>
      <c r="FX1316" s="136"/>
      <c r="FY1316" s="136"/>
      <c r="FZ1316" s="136"/>
      <c r="GA1316" s="136"/>
      <c r="GB1316" s="136"/>
      <c r="GC1316" s="136"/>
      <c r="GD1316" s="136"/>
      <c r="GE1316" s="136"/>
      <c r="GF1316" s="136"/>
      <c r="GG1316" s="136"/>
      <c r="GH1316" s="136"/>
      <c r="GI1316" s="136"/>
      <c r="GJ1316" s="136"/>
      <c r="GK1316" s="136"/>
      <c r="GL1316" s="136"/>
      <c r="GM1316" s="136"/>
      <c r="GN1316" s="136"/>
      <c r="GO1316" s="136"/>
      <c r="GP1316" s="136"/>
      <c r="GQ1316" s="136"/>
      <c r="GR1316" s="136"/>
      <c r="GS1316" s="136"/>
      <c r="GT1316" s="136"/>
      <c r="GU1316" s="136"/>
      <c r="GV1316" s="136"/>
      <c r="GW1316" s="136"/>
      <c r="GX1316" s="136"/>
      <c r="GY1316" s="136"/>
      <c r="GZ1316" s="136"/>
      <c r="HA1316" s="136"/>
      <c r="HB1316" s="136"/>
      <c r="HC1316" s="136"/>
      <c r="HD1316" s="136"/>
      <c r="HE1316" s="136"/>
      <c r="HF1316" s="136"/>
      <c r="HG1316" s="136"/>
      <c r="HH1316" s="136"/>
      <c r="HI1316" s="136"/>
      <c r="HJ1316" s="136"/>
      <c r="HK1316" s="136"/>
      <c r="HL1316" s="136"/>
      <c r="HM1316" s="136"/>
      <c r="HN1316" s="136"/>
      <c r="HO1316" s="136"/>
      <c r="HP1316" s="136"/>
      <c r="HQ1316" s="136"/>
      <c r="HR1316" s="136"/>
      <c r="HS1316" s="136"/>
      <c r="HT1316" s="136"/>
      <c r="HU1316" s="136"/>
      <c r="HV1316" s="136"/>
      <c r="HW1316" s="136"/>
      <c r="HX1316" s="136"/>
      <c r="HY1316" s="136"/>
      <c r="HZ1316" s="136"/>
      <c r="IA1316" s="136"/>
      <c r="IB1316" s="136"/>
      <c r="IC1316" s="136"/>
      <c r="ID1316" s="136"/>
      <c r="IE1316" s="136"/>
      <c r="IF1316" s="136"/>
      <c r="IG1316" s="136"/>
    </row>
    <row r="1317" spans="1:241" ht="15" customHeight="1" x14ac:dyDescent="0.25">
      <c r="A1317" s="197" t="s">
        <v>431</v>
      </c>
      <c r="B1317" s="217">
        <v>11318097</v>
      </c>
      <c r="C1317" s="217">
        <v>4465202</v>
      </c>
      <c r="D1317" s="217">
        <v>1124982</v>
      </c>
      <c r="E1317" s="217">
        <v>1569510</v>
      </c>
      <c r="F1317" s="217">
        <v>3657875</v>
      </c>
      <c r="G1317" s="217">
        <v>484785</v>
      </c>
      <c r="H1317" s="244">
        <v>22620451</v>
      </c>
      <c r="I1317" s="136"/>
      <c r="J1317" s="197" t="s">
        <v>348</v>
      </c>
      <c r="K1317" s="217">
        <v>3873686</v>
      </c>
      <c r="L1317" s="217">
        <v>2657467</v>
      </c>
      <c r="M1317" s="217">
        <v>683542</v>
      </c>
      <c r="N1317" s="217">
        <v>1796834</v>
      </c>
      <c r="O1317" s="217">
        <v>2664975</v>
      </c>
      <c r="P1317" s="217">
        <v>427467</v>
      </c>
      <c r="Q1317" s="244">
        <v>12103971</v>
      </c>
      <c r="R1317" s="136"/>
      <c r="S1317" s="136"/>
      <c r="T1317" s="136"/>
      <c r="U1317" s="136"/>
      <c r="V1317" s="136"/>
      <c r="W1317" s="136"/>
      <c r="X1317" s="136"/>
      <c r="Y1317" s="136"/>
      <c r="Z1317" s="136"/>
      <c r="AA1317" s="136"/>
      <c r="AB1317" s="136"/>
      <c r="AC1317" s="136"/>
      <c r="AD1317" s="136"/>
      <c r="AE1317" s="136"/>
      <c r="AF1317" s="136"/>
      <c r="AG1317" s="136"/>
      <c r="AH1317" s="136"/>
      <c r="AI1317" s="136"/>
      <c r="AJ1317" s="136"/>
      <c r="AK1317" s="136"/>
      <c r="AL1317" s="136"/>
      <c r="AM1317" s="136"/>
      <c r="AN1317" s="136"/>
      <c r="AO1317" s="136"/>
      <c r="AP1317" s="136"/>
      <c r="AQ1317" s="136"/>
      <c r="AR1317" s="136"/>
      <c r="AS1317" s="136"/>
      <c r="AT1317" s="136"/>
      <c r="AU1317" s="136"/>
      <c r="AV1317" s="136"/>
      <c r="AW1317" s="136"/>
      <c r="AX1317" s="136"/>
      <c r="AY1317" s="136"/>
      <c r="AZ1317" s="136"/>
      <c r="BA1317" s="136"/>
      <c r="BB1317" s="136"/>
      <c r="BC1317" s="136"/>
      <c r="BD1317" s="136"/>
      <c r="BE1317" s="136"/>
      <c r="BF1317" s="136"/>
      <c r="BG1317" s="136"/>
      <c r="BH1317" s="136"/>
      <c r="BI1317" s="136"/>
      <c r="BJ1317" s="136"/>
      <c r="BK1317" s="136"/>
      <c r="BL1317" s="136"/>
      <c r="BM1317" s="136"/>
      <c r="BN1317" s="136"/>
      <c r="BO1317" s="136"/>
      <c r="BP1317" s="136"/>
      <c r="BQ1317" s="136"/>
      <c r="BR1317" s="136"/>
      <c r="BS1317" s="136"/>
      <c r="BT1317" s="136"/>
      <c r="BU1317" s="136"/>
      <c r="BV1317" s="136"/>
      <c r="BW1317" s="136"/>
      <c r="BX1317" s="136"/>
      <c r="BY1317" s="136"/>
      <c r="BZ1317" s="136"/>
      <c r="CA1317" s="136"/>
      <c r="CB1317" s="136"/>
      <c r="CC1317" s="136"/>
      <c r="CD1317" s="136"/>
      <c r="CE1317" s="136"/>
      <c r="CF1317" s="136"/>
      <c r="CG1317" s="136"/>
      <c r="CH1317" s="136"/>
      <c r="CI1317" s="136"/>
      <c r="CJ1317" s="136"/>
      <c r="CK1317" s="136"/>
      <c r="CL1317" s="136"/>
      <c r="CM1317" s="136"/>
      <c r="CN1317" s="136"/>
      <c r="CO1317" s="136"/>
      <c r="CP1317" s="136"/>
      <c r="CQ1317" s="136"/>
      <c r="CR1317" s="136"/>
      <c r="CS1317" s="136"/>
      <c r="CT1317" s="136"/>
      <c r="CU1317" s="136"/>
      <c r="CV1317" s="136"/>
      <c r="CW1317" s="136"/>
      <c r="CX1317" s="136"/>
      <c r="CY1317" s="136"/>
      <c r="CZ1317" s="136"/>
      <c r="DA1317" s="136"/>
      <c r="DB1317" s="136"/>
      <c r="DC1317" s="136"/>
      <c r="DD1317" s="136"/>
      <c r="DE1317" s="136"/>
      <c r="DF1317" s="136"/>
      <c r="DG1317" s="136"/>
      <c r="DH1317" s="136"/>
      <c r="DI1317" s="136"/>
      <c r="DJ1317" s="136"/>
      <c r="DK1317" s="136"/>
      <c r="DL1317" s="136"/>
      <c r="DM1317" s="136"/>
      <c r="DN1317" s="136"/>
      <c r="DO1317" s="136"/>
      <c r="DP1317" s="136"/>
      <c r="DQ1317" s="136"/>
      <c r="DR1317" s="136"/>
      <c r="DS1317" s="136"/>
      <c r="DT1317" s="136"/>
      <c r="DU1317" s="136"/>
      <c r="DV1317" s="136"/>
      <c r="DW1317" s="136"/>
      <c r="DX1317" s="136"/>
      <c r="DY1317" s="136"/>
      <c r="DZ1317" s="136"/>
      <c r="EA1317" s="136"/>
      <c r="EB1317" s="136"/>
      <c r="EC1317" s="136"/>
      <c r="ED1317" s="136"/>
      <c r="EE1317" s="136"/>
      <c r="EF1317" s="136"/>
      <c r="EG1317" s="136"/>
      <c r="EH1317" s="136"/>
      <c r="EI1317" s="136"/>
      <c r="EJ1317" s="136"/>
      <c r="EK1317" s="136"/>
      <c r="EL1317" s="136"/>
      <c r="EM1317" s="136"/>
      <c r="EN1317" s="136"/>
      <c r="EO1317" s="136"/>
      <c r="EP1317" s="136"/>
      <c r="EQ1317" s="136"/>
      <c r="ER1317" s="136"/>
      <c r="ES1317" s="136"/>
      <c r="ET1317" s="136"/>
      <c r="EU1317" s="136"/>
      <c r="EV1317" s="136"/>
      <c r="EW1317" s="136"/>
      <c r="EX1317" s="136"/>
      <c r="EY1317" s="136"/>
      <c r="EZ1317" s="136"/>
      <c r="FA1317" s="136"/>
      <c r="FB1317" s="136"/>
      <c r="FC1317" s="136"/>
      <c r="FD1317" s="136"/>
      <c r="FE1317" s="136"/>
      <c r="FF1317" s="136"/>
      <c r="FG1317" s="136"/>
      <c r="FH1317" s="136"/>
      <c r="FI1317" s="136"/>
      <c r="FJ1317" s="136"/>
      <c r="FK1317" s="136"/>
      <c r="FL1317" s="136"/>
      <c r="FM1317" s="136"/>
      <c r="FN1317" s="136"/>
      <c r="FO1317" s="136"/>
      <c r="FP1317" s="136"/>
      <c r="FQ1317" s="136"/>
      <c r="FR1317" s="136"/>
      <c r="FS1317" s="136"/>
      <c r="FT1317" s="136"/>
      <c r="FU1317" s="136"/>
      <c r="FV1317" s="136"/>
      <c r="FW1317" s="136"/>
      <c r="FX1317" s="136"/>
      <c r="FY1317" s="136"/>
      <c r="FZ1317" s="136"/>
      <c r="GA1317" s="136"/>
      <c r="GB1317" s="136"/>
      <c r="GC1317" s="136"/>
      <c r="GD1317" s="136"/>
      <c r="GE1317" s="136"/>
      <c r="GF1317" s="136"/>
      <c r="GG1317" s="136"/>
      <c r="GH1317" s="136"/>
      <c r="GI1317" s="136"/>
      <c r="GJ1317" s="136"/>
      <c r="GK1317" s="136"/>
      <c r="GL1317" s="136"/>
      <c r="GM1317" s="136"/>
      <c r="GN1317" s="136"/>
      <c r="GO1317" s="136"/>
      <c r="GP1317" s="136"/>
      <c r="GQ1317" s="136"/>
      <c r="GR1317" s="136"/>
      <c r="GS1317" s="136"/>
      <c r="GT1317" s="136"/>
      <c r="GU1317" s="136"/>
      <c r="GV1317" s="136"/>
      <c r="GW1317" s="136"/>
      <c r="GX1317" s="136"/>
      <c r="GY1317" s="136"/>
      <c r="GZ1317" s="136"/>
      <c r="HA1317" s="136"/>
      <c r="HB1317" s="136"/>
      <c r="HC1317" s="136"/>
      <c r="HD1317" s="136"/>
      <c r="HE1317" s="136"/>
      <c r="HF1317" s="136"/>
      <c r="HG1317" s="136"/>
      <c r="HH1317" s="136"/>
      <c r="HI1317" s="136"/>
      <c r="HJ1317" s="136"/>
      <c r="HK1317" s="136"/>
      <c r="HL1317" s="136"/>
      <c r="HM1317" s="136"/>
      <c r="HN1317" s="136"/>
      <c r="HO1317" s="136"/>
      <c r="HP1317" s="136"/>
      <c r="HQ1317" s="136"/>
      <c r="HR1317" s="136"/>
      <c r="HS1317" s="136"/>
      <c r="HT1317" s="136"/>
      <c r="HU1317" s="136"/>
      <c r="HV1317" s="136"/>
      <c r="HW1317" s="136"/>
      <c r="HX1317" s="136"/>
      <c r="HY1317" s="136"/>
      <c r="HZ1317" s="136"/>
      <c r="IA1317" s="136"/>
      <c r="IB1317" s="136"/>
      <c r="IC1317" s="136"/>
      <c r="ID1317" s="136"/>
      <c r="IE1317" s="136"/>
      <c r="IF1317" s="136"/>
      <c r="IG1317" s="136"/>
    </row>
    <row r="1318" spans="1:241" ht="15" customHeight="1" x14ac:dyDescent="0.25">
      <c r="A1318" s="197" t="s">
        <v>432</v>
      </c>
      <c r="B1318" s="217">
        <v>9013231</v>
      </c>
      <c r="C1318" s="217">
        <v>3905914</v>
      </c>
      <c r="D1318" s="217">
        <v>1135971</v>
      </c>
      <c r="E1318" s="217">
        <v>1252370</v>
      </c>
      <c r="F1318" s="217">
        <v>3171069</v>
      </c>
      <c r="G1318" s="217">
        <v>412084</v>
      </c>
      <c r="H1318" s="244">
        <v>18890639</v>
      </c>
      <c r="I1318" s="136"/>
      <c r="J1318" s="197" t="s">
        <v>792</v>
      </c>
      <c r="K1318" s="217">
        <v>4989783</v>
      </c>
      <c r="L1318" s="217">
        <v>2865512</v>
      </c>
      <c r="M1318" s="217">
        <v>749784</v>
      </c>
      <c r="N1318" s="217">
        <v>2277208</v>
      </c>
      <c r="O1318" s="217">
        <v>3388828</v>
      </c>
      <c r="P1318" s="217">
        <v>439669</v>
      </c>
      <c r="Q1318" s="244">
        <v>14710784</v>
      </c>
      <c r="R1318" s="136"/>
      <c r="S1318" s="136"/>
      <c r="T1318" s="136"/>
      <c r="U1318" s="136"/>
      <c r="V1318" s="136"/>
      <c r="W1318" s="136"/>
      <c r="X1318" s="136"/>
      <c r="Y1318" s="136"/>
      <c r="Z1318" s="136"/>
      <c r="AA1318" s="136"/>
      <c r="AB1318" s="136"/>
      <c r="AC1318" s="136"/>
      <c r="AD1318" s="136"/>
      <c r="AE1318" s="136"/>
      <c r="AF1318" s="136"/>
      <c r="AG1318" s="136"/>
      <c r="AH1318" s="136"/>
      <c r="AI1318" s="136"/>
      <c r="AJ1318" s="136"/>
      <c r="AK1318" s="136"/>
      <c r="AL1318" s="136"/>
      <c r="AM1318" s="136"/>
      <c r="AN1318" s="136"/>
      <c r="AO1318" s="136"/>
      <c r="AP1318" s="136"/>
      <c r="AQ1318" s="136"/>
      <c r="AR1318" s="136"/>
      <c r="AS1318" s="136"/>
      <c r="AT1318" s="136"/>
      <c r="AU1318" s="136"/>
      <c r="AV1318" s="136"/>
      <c r="AW1318" s="136"/>
      <c r="AX1318" s="136"/>
      <c r="AY1318" s="136"/>
      <c r="AZ1318" s="136"/>
      <c r="BA1318" s="136"/>
      <c r="BB1318" s="136"/>
      <c r="BC1318" s="136"/>
      <c r="BD1318" s="136"/>
      <c r="BE1318" s="136"/>
      <c r="BF1318" s="136"/>
      <c r="BG1318" s="136"/>
      <c r="BH1318" s="136"/>
      <c r="BI1318" s="136"/>
      <c r="BJ1318" s="136"/>
      <c r="BK1318" s="136"/>
      <c r="BL1318" s="136"/>
      <c r="BM1318" s="136"/>
      <c r="BN1318" s="136"/>
      <c r="BO1318" s="136"/>
      <c r="BP1318" s="136"/>
      <c r="BQ1318" s="136"/>
      <c r="BR1318" s="136"/>
      <c r="BS1318" s="136"/>
      <c r="BT1318" s="136"/>
      <c r="BU1318" s="136"/>
      <c r="BV1318" s="136"/>
      <c r="BW1318" s="136"/>
      <c r="BX1318" s="136"/>
      <c r="BY1318" s="136"/>
      <c r="BZ1318" s="136"/>
      <c r="CA1318" s="136"/>
      <c r="CB1318" s="136"/>
      <c r="CC1318" s="136"/>
      <c r="CD1318" s="136"/>
      <c r="CE1318" s="136"/>
      <c r="CF1318" s="136"/>
      <c r="CG1318" s="136"/>
      <c r="CH1318" s="136"/>
      <c r="CI1318" s="136"/>
      <c r="CJ1318" s="136"/>
      <c r="CK1318" s="136"/>
      <c r="CL1318" s="136"/>
      <c r="CM1318" s="136"/>
      <c r="CN1318" s="136"/>
      <c r="CO1318" s="136"/>
      <c r="CP1318" s="136"/>
      <c r="CQ1318" s="136"/>
      <c r="CR1318" s="136"/>
      <c r="CS1318" s="136"/>
      <c r="CT1318" s="136"/>
      <c r="CU1318" s="136"/>
      <c r="CV1318" s="136"/>
      <c r="CW1318" s="136"/>
      <c r="CX1318" s="136"/>
      <c r="CY1318" s="136"/>
      <c r="CZ1318" s="136"/>
      <c r="DA1318" s="136"/>
      <c r="DB1318" s="136"/>
      <c r="DC1318" s="136"/>
      <c r="DD1318" s="136"/>
      <c r="DE1318" s="136"/>
      <c r="DF1318" s="136"/>
      <c r="DG1318" s="136"/>
      <c r="DH1318" s="136"/>
      <c r="DI1318" s="136"/>
      <c r="DJ1318" s="136"/>
      <c r="DK1318" s="136"/>
      <c r="DL1318" s="136"/>
      <c r="DM1318" s="136"/>
      <c r="DN1318" s="136"/>
      <c r="DO1318" s="136"/>
      <c r="DP1318" s="136"/>
      <c r="DQ1318" s="136"/>
      <c r="DR1318" s="136"/>
      <c r="DS1318" s="136"/>
      <c r="DT1318" s="136"/>
      <c r="DU1318" s="136"/>
      <c r="DV1318" s="136"/>
      <c r="DW1318" s="136"/>
      <c r="DX1318" s="136"/>
      <c r="DY1318" s="136"/>
      <c r="DZ1318" s="136"/>
      <c r="EA1318" s="136"/>
      <c r="EB1318" s="136"/>
      <c r="EC1318" s="136"/>
      <c r="ED1318" s="136"/>
      <c r="EE1318" s="136"/>
      <c r="EF1318" s="136"/>
      <c r="EG1318" s="136"/>
      <c r="EH1318" s="136"/>
      <c r="EI1318" s="136"/>
      <c r="EJ1318" s="136"/>
      <c r="EK1318" s="136"/>
      <c r="EL1318" s="136"/>
      <c r="EM1318" s="136"/>
      <c r="EN1318" s="136"/>
      <c r="EO1318" s="136"/>
      <c r="EP1318" s="136"/>
      <c r="EQ1318" s="136"/>
      <c r="ER1318" s="136"/>
      <c r="ES1318" s="136"/>
      <c r="ET1318" s="136"/>
      <c r="EU1318" s="136"/>
      <c r="EV1318" s="136"/>
      <c r="EW1318" s="136"/>
      <c r="EX1318" s="136"/>
      <c r="EY1318" s="136"/>
      <c r="EZ1318" s="136"/>
      <c r="FA1318" s="136"/>
      <c r="FB1318" s="136"/>
      <c r="FC1318" s="136"/>
      <c r="FD1318" s="136"/>
      <c r="FE1318" s="136"/>
      <c r="FF1318" s="136"/>
      <c r="FG1318" s="136"/>
      <c r="FH1318" s="136"/>
      <c r="FI1318" s="136"/>
      <c r="FJ1318" s="136"/>
      <c r="FK1318" s="136"/>
      <c r="FL1318" s="136"/>
      <c r="FM1318" s="136"/>
      <c r="FN1318" s="136"/>
      <c r="FO1318" s="136"/>
      <c r="FP1318" s="136"/>
      <c r="FQ1318" s="136"/>
      <c r="FR1318" s="136"/>
      <c r="FS1318" s="136"/>
      <c r="FT1318" s="136"/>
      <c r="FU1318" s="136"/>
      <c r="FV1318" s="136"/>
      <c r="FW1318" s="136"/>
      <c r="FX1318" s="136"/>
      <c r="FY1318" s="136"/>
      <c r="FZ1318" s="136"/>
      <c r="GA1318" s="136"/>
      <c r="GB1318" s="136"/>
      <c r="GC1318" s="136"/>
      <c r="GD1318" s="136"/>
      <c r="GE1318" s="136"/>
      <c r="GF1318" s="136"/>
      <c r="GG1318" s="136"/>
      <c r="GH1318" s="136"/>
      <c r="GI1318" s="136"/>
      <c r="GJ1318" s="136"/>
      <c r="GK1318" s="136"/>
      <c r="GL1318" s="136"/>
      <c r="GM1318" s="136"/>
      <c r="GN1318" s="136"/>
      <c r="GO1318" s="136"/>
      <c r="GP1318" s="136"/>
      <c r="GQ1318" s="136"/>
      <c r="GR1318" s="136"/>
      <c r="GS1318" s="136"/>
      <c r="GT1318" s="136"/>
      <c r="GU1318" s="136"/>
      <c r="GV1318" s="136"/>
      <c r="GW1318" s="136"/>
      <c r="GX1318" s="136"/>
      <c r="GY1318" s="136"/>
      <c r="GZ1318" s="136"/>
      <c r="HA1318" s="136"/>
      <c r="HB1318" s="136"/>
      <c r="HC1318" s="136"/>
      <c r="HD1318" s="136"/>
      <c r="HE1318" s="136"/>
      <c r="HF1318" s="136"/>
      <c r="HG1318" s="136"/>
      <c r="HH1318" s="136"/>
      <c r="HI1318" s="136"/>
      <c r="HJ1318" s="136"/>
      <c r="HK1318" s="136"/>
      <c r="HL1318" s="136"/>
      <c r="HM1318" s="136"/>
      <c r="HN1318" s="136"/>
      <c r="HO1318" s="136"/>
      <c r="HP1318" s="136"/>
      <c r="HQ1318" s="136"/>
      <c r="HR1318" s="136"/>
      <c r="HS1318" s="136"/>
      <c r="HT1318" s="136"/>
      <c r="HU1318" s="136"/>
      <c r="HV1318" s="136"/>
      <c r="HW1318" s="136"/>
      <c r="HX1318" s="136"/>
      <c r="HY1318" s="136"/>
      <c r="HZ1318" s="136"/>
      <c r="IA1318" s="136"/>
      <c r="IB1318" s="136"/>
      <c r="IC1318" s="136"/>
      <c r="ID1318" s="136"/>
      <c r="IE1318" s="136"/>
      <c r="IF1318" s="136"/>
      <c r="IG1318" s="136"/>
    </row>
    <row r="1319" spans="1:241" ht="15" customHeight="1" x14ac:dyDescent="0.25">
      <c r="A1319" s="197" t="s">
        <v>433</v>
      </c>
      <c r="B1319" s="217">
        <v>15879954</v>
      </c>
      <c r="C1319" s="217">
        <v>5162167</v>
      </c>
      <c r="D1319" s="217">
        <v>1332760</v>
      </c>
      <c r="E1319" s="217">
        <v>1637453</v>
      </c>
      <c r="F1319" s="217">
        <v>3932201</v>
      </c>
      <c r="G1319" s="217">
        <v>791688</v>
      </c>
      <c r="H1319" s="244">
        <v>28736223</v>
      </c>
      <c r="I1319" s="136"/>
      <c r="J1319" s="197" t="s">
        <v>191</v>
      </c>
      <c r="K1319" s="217">
        <v>5368032</v>
      </c>
      <c r="L1319" s="217">
        <v>2824725</v>
      </c>
      <c r="M1319" s="217">
        <v>731055</v>
      </c>
      <c r="N1319" s="217">
        <v>2637708</v>
      </c>
      <c r="O1319" s="217">
        <v>2945492</v>
      </c>
      <c r="P1319" s="217">
        <v>413123</v>
      </c>
      <c r="Q1319" s="244">
        <v>14920135</v>
      </c>
      <c r="R1319" s="136"/>
      <c r="S1319" s="136"/>
      <c r="T1319" s="136"/>
      <c r="U1319" s="136"/>
      <c r="V1319" s="136"/>
      <c r="W1319" s="136"/>
      <c r="X1319" s="136"/>
      <c r="Y1319" s="136"/>
      <c r="Z1319" s="136"/>
      <c r="AA1319" s="136"/>
      <c r="AB1319" s="136"/>
      <c r="AC1319" s="136"/>
      <c r="AD1319" s="136"/>
      <c r="AE1319" s="136"/>
      <c r="AF1319" s="136"/>
      <c r="AG1319" s="136"/>
      <c r="AH1319" s="136"/>
      <c r="AI1319" s="136"/>
      <c r="AJ1319" s="136"/>
      <c r="AK1319" s="136"/>
      <c r="AL1319" s="136"/>
      <c r="AM1319" s="136"/>
      <c r="AN1319" s="136"/>
      <c r="AO1319" s="136"/>
      <c r="AP1319" s="136"/>
      <c r="AQ1319" s="136"/>
      <c r="AR1319" s="136"/>
      <c r="AS1319" s="136"/>
      <c r="AT1319" s="136"/>
      <c r="AU1319" s="136"/>
      <c r="AV1319" s="136"/>
      <c r="AW1319" s="136"/>
      <c r="AX1319" s="136"/>
      <c r="AY1319" s="136"/>
      <c r="AZ1319" s="136"/>
      <c r="BA1319" s="136"/>
      <c r="BB1319" s="136"/>
      <c r="BC1319" s="136"/>
      <c r="BD1319" s="136"/>
      <c r="BE1319" s="136"/>
      <c r="BF1319" s="136"/>
      <c r="BG1319" s="136"/>
      <c r="BH1319" s="136"/>
      <c r="BI1319" s="136"/>
      <c r="BJ1319" s="136"/>
      <c r="BK1319" s="136"/>
      <c r="BL1319" s="136"/>
      <c r="BM1319" s="136"/>
      <c r="BN1319" s="136"/>
      <c r="BO1319" s="136"/>
      <c r="BP1319" s="136"/>
      <c r="BQ1319" s="136"/>
      <c r="BR1319" s="136"/>
      <c r="BS1319" s="136"/>
      <c r="BT1319" s="136"/>
      <c r="BU1319" s="136"/>
      <c r="BV1319" s="136"/>
      <c r="BW1319" s="136"/>
      <c r="BX1319" s="136"/>
      <c r="BY1319" s="136"/>
      <c r="BZ1319" s="136"/>
      <c r="CA1319" s="136"/>
      <c r="CB1319" s="136"/>
      <c r="CC1319" s="136"/>
      <c r="CD1319" s="136"/>
      <c r="CE1319" s="136"/>
      <c r="CF1319" s="136"/>
      <c r="CG1319" s="136"/>
      <c r="CH1319" s="136"/>
      <c r="CI1319" s="136"/>
      <c r="CJ1319" s="136"/>
      <c r="CK1319" s="136"/>
      <c r="CL1319" s="136"/>
      <c r="CM1319" s="136"/>
      <c r="CN1319" s="136"/>
      <c r="CO1319" s="136"/>
      <c r="CP1319" s="136"/>
      <c r="CQ1319" s="136"/>
      <c r="CR1319" s="136"/>
      <c r="CS1319" s="136"/>
      <c r="CT1319" s="136"/>
      <c r="CU1319" s="136"/>
      <c r="CV1319" s="136"/>
      <c r="CW1319" s="136"/>
      <c r="CX1319" s="136"/>
      <c r="CY1319" s="136"/>
      <c r="CZ1319" s="136"/>
      <c r="DA1319" s="136"/>
      <c r="DB1319" s="136"/>
      <c r="DC1319" s="136"/>
      <c r="DD1319" s="136"/>
      <c r="DE1319" s="136"/>
      <c r="DF1319" s="136"/>
      <c r="DG1319" s="136"/>
      <c r="DH1319" s="136"/>
      <c r="DI1319" s="136"/>
      <c r="DJ1319" s="136"/>
      <c r="DK1319" s="136"/>
      <c r="DL1319" s="136"/>
      <c r="DM1319" s="136"/>
      <c r="DN1319" s="136"/>
      <c r="DO1319" s="136"/>
      <c r="DP1319" s="136"/>
      <c r="DQ1319" s="136"/>
      <c r="DR1319" s="136"/>
      <c r="DS1319" s="136"/>
      <c r="DT1319" s="136"/>
      <c r="DU1319" s="136"/>
      <c r="DV1319" s="136"/>
      <c r="DW1319" s="136"/>
      <c r="DX1319" s="136"/>
      <c r="DY1319" s="136"/>
      <c r="DZ1319" s="136"/>
      <c r="EA1319" s="136"/>
      <c r="EB1319" s="136"/>
      <c r="EC1319" s="136"/>
      <c r="ED1319" s="136"/>
      <c r="EE1319" s="136"/>
      <c r="EF1319" s="136"/>
      <c r="EG1319" s="136"/>
      <c r="EH1319" s="136"/>
      <c r="EI1319" s="136"/>
      <c r="EJ1319" s="136"/>
      <c r="EK1319" s="136"/>
      <c r="EL1319" s="136"/>
      <c r="EM1319" s="136"/>
      <c r="EN1319" s="136"/>
      <c r="EO1319" s="136"/>
      <c r="EP1319" s="136"/>
      <c r="EQ1319" s="136"/>
      <c r="ER1319" s="136"/>
      <c r="ES1319" s="136"/>
      <c r="ET1319" s="136"/>
      <c r="EU1319" s="136"/>
      <c r="EV1319" s="136"/>
      <c r="EW1319" s="136"/>
      <c r="EX1319" s="136"/>
      <c r="EY1319" s="136"/>
      <c r="EZ1319" s="136"/>
      <c r="FA1319" s="136"/>
      <c r="FB1319" s="136"/>
      <c r="FC1319" s="136"/>
      <c r="FD1319" s="136"/>
      <c r="FE1319" s="136"/>
      <c r="FF1319" s="136"/>
      <c r="FG1319" s="136"/>
      <c r="FH1319" s="136"/>
      <c r="FI1319" s="136"/>
      <c r="FJ1319" s="136"/>
      <c r="FK1319" s="136"/>
      <c r="FL1319" s="136"/>
      <c r="FM1319" s="136"/>
      <c r="FN1319" s="136"/>
      <c r="FO1319" s="136"/>
      <c r="FP1319" s="136"/>
      <c r="FQ1319" s="136"/>
      <c r="FR1319" s="136"/>
      <c r="FS1319" s="136"/>
      <c r="FT1319" s="136"/>
      <c r="FU1319" s="136"/>
      <c r="FV1319" s="136"/>
      <c r="FW1319" s="136"/>
      <c r="FX1319" s="136"/>
      <c r="FY1319" s="136"/>
      <c r="FZ1319" s="136"/>
      <c r="GA1319" s="136"/>
      <c r="GB1319" s="136"/>
      <c r="GC1319" s="136"/>
      <c r="GD1319" s="136"/>
      <c r="GE1319" s="136"/>
      <c r="GF1319" s="136"/>
      <c r="GG1319" s="136"/>
      <c r="GH1319" s="136"/>
      <c r="GI1319" s="136"/>
      <c r="GJ1319" s="136"/>
      <c r="GK1319" s="136"/>
      <c r="GL1319" s="136"/>
      <c r="GM1319" s="136"/>
      <c r="GN1319" s="136"/>
      <c r="GO1319" s="136"/>
      <c r="GP1319" s="136"/>
      <c r="GQ1319" s="136"/>
      <c r="GR1319" s="136"/>
      <c r="GS1319" s="136"/>
      <c r="GT1319" s="136"/>
      <c r="GU1319" s="136"/>
      <c r="GV1319" s="136"/>
      <c r="GW1319" s="136"/>
      <c r="GX1319" s="136"/>
      <c r="GY1319" s="136"/>
      <c r="GZ1319" s="136"/>
      <c r="HA1319" s="136"/>
      <c r="HB1319" s="136"/>
      <c r="HC1319" s="136"/>
      <c r="HD1319" s="136"/>
      <c r="HE1319" s="136"/>
      <c r="HF1319" s="136"/>
      <c r="HG1319" s="136"/>
      <c r="HH1319" s="136"/>
      <c r="HI1319" s="136"/>
      <c r="HJ1319" s="136"/>
      <c r="HK1319" s="136"/>
      <c r="HL1319" s="136"/>
      <c r="HM1319" s="136"/>
      <c r="HN1319" s="136"/>
      <c r="HO1319" s="136"/>
      <c r="HP1319" s="136"/>
      <c r="HQ1319" s="136"/>
      <c r="HR1319" s="136"/>
      <c r="HS1319" s="136"/>
      <c r="HT1319" s="136"/>
      <c r="HU1319" s="136"/>
      <c r="HV1319" s="136"/>
      <c r="HW1319" s="136"/>
      <c r="HX1319" s="136"/>
      <c r="HY1319" s="136"/>
      <c r="HZ1319" s="136"/>
      <c r="IA1319" s="136"/>
      <c r="IB1319" s="136"/>
      <c r="IC1319" s="136"/>
      <c r="ID1319" s="136"/>
      <c r="IE1319" s="136"/>
      <c r="IF1319" s="136"/>
      <c r="IG1319" s="136"/>
    </row>
    <row r="1320" spans="1:241" ht="15" customHeight="1" x14ac:dyDescent="0.25">
      <c r="A1320" s="197" t="s">
        <v>434</v>
      </c>
      <c r="B1320" s="217">
        <v>9522165</v>
      </c>
      <c r="C1320" s="217">
        <v>3476783</v>
      </c>
      <c r="D1320" s="217">
        <v>953750</v>
      </c>
      <c r="E1320" s="217">
        <v>1206405</v>
      </c>
      <c r="F1320" s="217">
        <v>2965016</v>
      </c>
      <c r="G1320" s="217">
        <v>421675</v>
      </c>
      <c r="H1320" s="244">
        <v>18545794</v>
      </c>
      <c r="I1320" s="136"/>
      <c r="J1320" s="197" t="s">
        <v>190</v>
      </c>
      <c r="K1320" s="217">
        <v>5569036</v>
      </c>
      <c r="L1320" s="217">
        <v>2277641</v>
      </c>
      <c r="M1320" s="217">
        <v>702116</v>
      </c>
      <c r="N1320" s="217">
        <v>1946445</v>
      </c>
      <c r="O1320" s="217">
        <v>2865228</v>
      </c>
      <c r="P1320" s="217">
        <v>448003</v>
      </c>
      <c r="Q1320" s="244">
        <v>13808469</v>
      </c>
      <c r="R1320" s="136"/>
      <c r="S1320" s="136"/>
      <c r="T1320" s="136"/>
      <c r="U1320" s="136"/>
      <c r="V1320" s="136"/>
      <c r="W1320" s="136"/>
      <c r="X1320" s="136"/>
      <c r="Y1320" s="136"/>
      <c r="Z1320" s="136"/>
      <c r="AA1320" s="136"/>
      <c r="AB1320" s="136"/>
      <c r="AC1320" s="136"/>
      <c r="AD1320" s="136"/>
      <c r="AE1320" s="136"/>
      <c r="AF1320" s="136"/>
      <c r="AG1320" s="136"/>
      <c r="AH1320" s="136"/>
      <c r="AI1320" s="136"/>
      <c r="AJ1320" s="136"/>
      <c r="AK1320" s="136"/>
      <c r="AL1320" s="136"/>
      <c r="AM1320" s="136"/>
      <c r="AN1320" s="136"/>
      <c r="AO1320" s="136"/>
      <c r="AP1320" s="136"/>
      <c r="AQ1320" s="136"/>
      <c r="AR1320" s="136"/>
      <c r="AS1320" s="136"/>
      <c r="AT1320" s="136"/>
      <c r="AU1320" s="136"/>
      <c r="AV1320" s="136"/>
      <c r="AW1320" s="136"/>
      <c r="AX1320" s="136"/>
      <c r="AY1320" s="136"/>
      <c r="AZ1320" s="136"/>
      <c r="BA1320" s="136"/>
      <c r="BB1320" s="136"/>
      <c r="BC1320" s="136"/>
      <c r="BD1320" s="136"/>
      <c r="BE1320" s="136"/>
      <c r="BF1320" s="136"/>
      <c r="BG1320" s="136"/>
      <c r="BH1320" s="136"/>
      <c r="BI1320" s="136"/>
      <c r="BJ1320" s="136"/>
      <c r="BK1320" s="136"/>
      <c r="BL1320" s="136"/>
      <c r="BM1320" s="136"/>
      <c r="BN1320" s="136"/>
      <c r="BO1320" s="136"/>
      <c r="BP1320" s="136"/>
      <c r="BQ1320" s="136"/>
      <c r="BR1320" s="136"/>
      <c r="BS1320" s="136"/>
      <c r="BT1320" s="136"/>
      <c r="BU1320" s="136"/>
      <c r="BV1320" s="136"/>
      <c r="BW1320" s="136"/>
      <c r="BX1320" s="136"/>
      <c r="BY1320" s="136"/>
      <c r="BZ1320" s="136"/>
      <c r="CA1320" s="136"/>
      <c r="CB1320" s="136"/>
      <c r="CC1320" s="136"/>
      <c r="CD1320" s="136"/>
      <c r="CE1320" s="136"/>
      <c r="CF1320" s="136"/>
      <c r="CG1320" s="136"/>
      <c r="CH1320" s="136"/>
      <c r="CI1320" s="136"/>
      <c r="CJ1320" s="136"/>
      <c r="CK1320" s="136"/>
      <c r="CL1320" s="136"/>
      <c r="CM1320" s="136"/>
      <c r="CN1320" s="136"/>
      <c r="CO1320" s="136"/>
      <c r="CP1320" s="136"/>
      <c r="CQ1320" s="136"/>
      <c r="CR1320" s="136"/>
      <c r="CS1320" s="136"/>
      <c r="CT1320" s="136"/>
      <c r="CU1320" s="136"/>
      <c r="CV1320" s="136"/>
      <c r="CW1320" s="136"/>
      <c r="CX1320" s="136"/>
      <c r="CY1320" s="136"/>
      <c r="CZ1320" s="136"/>
      <c r="DA1320" s="136"/>
      <c r="DB1320" s="136"/>
      <c r="DC1320" s="136"/>
      <c r="DD1320" s="136"/>
      <c r="DE1320" s="136"/>
      <c r="DF1320" s="136"/>
      <c r="DG1320" s="136"/>
      <c r="DH1320" s="136"/>
      <c r="DI1320" s="136"/>
      <c r="DJ1320" s="136"/>
      <c r="DK1320" s="136"/>
      <c r="DL1320" s="136"/>
      <c r="DM1320" s="136"/>
      <c r="DN1320" s="136"/>
      <c r="DO1320" s="136"/>
      <c r="DP1320" s="136"/>
      <c r="DQ1320" s="136"/>
      <c r="DR1320" s="136"/>
      <c r="DS1320" s="136"/>
      <c r="DT1320" s="136"/>
      <c r="DU1320" s="136"/>
      <c r="DV1320" s="136"/>
      <c r="DW1320" s="136"/>
      <c r="DX1320" s="136"/>
      <c r="DY1320" s="136"/>
      <c r="DZ1320" s="136"/>
      <c r="EA1320" s="136"/>
      <c r="EB1320" s="136"/>
      <c r="EC1320" s="136"/>
      <c r="ED1320" s="136"/>
      <c r="EE1320" s="136"/>
      <c r="EF1320" s="136"/>
      <c r="EG1320" s="136"/>
      <c r="EH1320" s="136"/>
      <c r="EI1320" s="136"/>
      <c r="EJ1320" s="136"/>
      <c r="EK1320" s="136"/>
      <c r="EL1320" s="136"/>
      <c r="EM1320" s="136"/>
      <c r="EN1320" s="136"/>
      <c r="EO1320" s="136"/>
      <c r="EP1320" s="136"/>
      <c r="EQ1320" s="136"/>
      <c r="ER1320" s="136"/>
      <c r="ES1320" s="136"/>
      <c r="ET1320" s="136"/>
      <c r="EU1320" s="136"/>
      <c r="EV1320" s="136"/>
      <c r="EW1320" s="136"/>
      <c r="EX1320" s="136"/>
      <c r="EY1320" s="136"/>
      <c r="EZ1320" s="136"/>
      <c r="FA1320" s="136"/>
      <c r="FB1320" s="136"/>
      <c r="FC1320" s="136"/>
      <c r="FD1320" s="136"/>
      <c r="FE1320" s="136"/>
      <c r="FF1320" s="136"/>
      <c r="FG1320" s="136"/>
      <c r="FH1320" s="136"/>
      <c r="FI1320" s="136"/>
      <c r="FJ1320" s="136"/>
      <c r="FK1320" s="136"/>
      <c r="FL1320" s="136"/>
      <c r="FM1320" s="136"/>
      <c r="FN1320" s="136"/>
      <c r="FO1320" s="136"/>
      <c r="FP1320" s="136"/>
      <c r="FQ1320" s="136"/>
      <c r="FR1320" s="136"/>
      <c r="FS1320" s="136"/>
      <c r="FT1320" s="136"/>
      <c r="FU1320" s="136"/>
      <c r="FV1320" s="136"/>
      <c r="FW1320" s="136"/>
      <c r="FX1320" s="136"/>
      <c r="FY1320" s="136"/>
      <c r="FZ1320" s="136"/>
      <c r="GA1320" s="136"/>
      <c r="GB1320" s="136"/>
      <c r="GC1320" s="136"/>
      <c r="GD1320" s="136"/>
      <c r="GE1320" s="136"/>
      <c r="GF1320" s="136"/>
      <c r="GG1320" s="136"/>
      <c r="GH1320" s="136"/>
      <c r="GI1320" s="136"/>
      <c r="GJ1320" s="136"/>
      <c r="GK1320" s="136"/>
      <c r="GL1320" s="136"/>
      <c r="GM1320" s="136"/>
      <c r="GN1320" s="136"/>
      <c r="GO1320" s="136"/>
      <c r="GP1320" s="136"/>
      <c r="GQ1320" s="136"/>
      <c r="GR1320" s="136"/>
      <c r="GS1320" s="136"/>
      <c r="GT1320" s="136"/>
      <c r="GU1320" s="136"/>
      <c r="GV1320" s="136"/>
      <c r="GW1320" s="136"/>
      <c r="GX1320" s="136"/>
      <c r="GY1320" s="136"/>
      <c r="GZ1320" s="136"/>
      <c r="HA1320" s="136"/>
      <c r="HB1320" s="136"/>
      <c r="HC1320" s="136"/>
      <c r="HD1320" s="136"/>
      <c r="HE1320" s="136"/>
      <c r="HF1320" s="136"/>
      <c r="HG1320" s="136"/>
      <c r="HH1320" s="136"/>
      <c r="HI1320" s="136"/>
      <c r="HJ1320" s="136"/>
      <c r="HK1320" s="136"/>
      <c r="HL1320" s="136"/>
      <c r="HM1320" s="136"/>
      <c r="HN1320" s="136"/>
      <c r="HO1320" s="136"/>
      <c r="HP1320" s="136"/>
      <c r="HQ1320" s="136"/>
      <c r="HR1320" s="136"/>
      <c r="HS1320" s="136"/>
      <c r="HT1320" s="136"/>
      <c r="HU1320" s="136"/>
      <c r="HV1320" s="136"/>
      <c r="HW1320" s="136"/>
      <c r="HX1320" s="136"/>
      <c r="HY1320" s="136"/>
      <c r="HZ1320" s="136"/>
      <c r="IA1320" s="136"/>
      <c r="IB1320" s="136"/>
      <c r="IC1320" s="136"/>
      <c r="ID1320" s="136"/>
      <c r="IE1320" s="136"/>
      <c r="IF1320" s="136"/>
      <c r="IG1320" s="136"/>
    </row>
    <row r="1321" spans="1:241" ht="15" customHeight="1" x14ac:dyDescent="0.25">
      <c r="A1321" s="197" t="s">
        <v>435</v>
      </c>
      <c r="B1321" s="217">
        <v>7240140</v>
      </c>
      <c r="C1321" s="217">
        <v>3517838</v>
      </c>
      <c r="D1321" s="217">
        <v>1116107</v>
      </c>
      <c r="E1321" s="217">
        <v>1430027</v>
      </c>
      <c r="F1321" s="217">
        <v>3236506</v>
      </c>
      <c r="G1321" s="217">
        <v>721778</v>
      </c>
      <c r="H1321" s="244">
        <v>17262396</v>
      </c>
      <c r="I1321" s="136"/>
      <c r="J1321" s="197" t="s">
        <v>189</v>
      </c>
      <c r="K1321" s="217">
        <v>4225340</v>
      </c>
      <c r="L1321" s="217">
        <v>2129737</v>
      </c>
      <c r="M1321" s="217">
        <v>575836</v>
      </c>
      <c r="N1321" s="217">
        <v>2035134</v>
      </c>
      <c r="O1321" s="217">
        <v>2702514</v>
      </c>
      <c r="P1321" s="217">
        <v>305308</v>
      </c>
      <c r="Q1321" s="244">
        <v>11973869</v>
      </c>
      <c r="R1321" s="136"/>
      <c r="S1321" s="136"/>
      <c r="T1321" s="136"/>
      <c r="U1321" s="136"/>
      <c r="V1321" s="136"/>
      <c r="W1321" s="136"/>
      <c r="X1321" s="136"/>
      <c r="Y1321" s="136"/>
      <c r="Z1321" s="136"/>
      <c r="AA1321" s="136"/>
      <c r="AB1321" s="136"/>
      <c r="AC1321" s="136"/>
      <c r="AD1321" s="136"/>
      <c r="AE1321" s="136"/>
      <c r="AF1321" s="136"/>
      <c r="AG1321" s="136"/>
      <c r="AH1321" s="136"/>
      <c r="AI1321" s="136"/>
      <c r="AJ1321" s="136"/>
      <c r="AK1321" s="136"/>
      <c r="AL1321" s="136"/>
      <c r="AM1321" s="136"/>
      <c r="AN1321" s="136"/>
      <c r="AO1321" s="136"/>
      <c r="AP1321" s="136"/>
      <c r="AQ1321" s="136"/>
      <c r="AR1321" s="136"/>
      <c r="AS1321" s="136"/>
      <c r="AT1321" s="136"/>
      <c r="AU1321" s="136"/>
      <c r="AV1321" s="136"/>
      <c r="AW1321" s="136"/>
      <c r="AX1321" s="136"/>
      <c r="AY1321" s="136"/>
      <c r="AZ1321" s="136"/>
      <c r="BA1321" s="136"/>
      <c r="BB1321" s="136"/>
      <c r="BC1321" s="136"/>
      <c r="BD1321" s="136"/>
      <c r="BE1321" s="136"/>
      <c r="BF1321" s="136"/>
      <c r="BG1321" s="136"/>
      <c r="BH1321" s="136"/>
      <c r="BI1321" s="136"/>
      <c r="BJ1321" s="136"/>
      <c r="BK1321" s="136"/>
      <c r="BL1321" s="136"/>
      <c r="BM1321" s="136"/>
      <c r="BN1321" s="136"/>
      <c r="BO1321" s="136"/>
      <c r="BP1321" s="136"/>
      <c r="BQ1321" s="136"/>
      <c r="BR1321" s="136"/>
      <c r="BS1321" s="136"/>
      <c r="BT1321" s="136"/>
      <c r="BU1321" s="136"/>
      <c r="BV1321" s="136"/>
      <c r="BW1321" s="136"/>
      <c r="BX1321" s="136"/>
      <c r="BY1321" s="136"/>
      <c r="BZ1321" s="136"/>
      <c r="CA1321" s="136"/>
      <c r="CB1321" s="136"/>
      <c r="CC1321" s="136"/>
      <c r="CD1321" s="136"/>
      <c r="CE1321" s="136"/>
      <c r="CF1321" s="136"/>
      <c r="CG1321" s="136"/>
      <c r="CH1321" s="136"/>
      <c r="CI1321" s="136"/>
      <c r="CJ1321" s="136"/>
      <c r="CK1321" s="136"/>
      <c r="CL1321" s="136"/>
      <c r="CM1321" s="136"/>
      <c r="CN1321" s="136"/>
      <c r="CO1321" s="136"/>
      <c r="CP1321" s="136"/>
      <c r="CQ1321" s="136"/>
      <c r="CR1321" s="136"/>
      <c r="CS1321" s="136"/>
      <c r="CT1321" s="136"/>
      <c r="CU1321" s="136"/>
      <c r="CV1321" s="136"/>
      <c r="CW1321" s="136"/>
      <c r="CX1321" s="136"/>
      <c r="CY1321" s="136"/>
      <c r="CZ1321" s="136"/>
      <c r="DA1321" s="136"/>
      <c r="DB1321" s="136"/>
      <c r="DC1321" s="136"/>
      <c r="DD1321" s="136"/>
      <c r="DE1321" s="136"/>
      <c r="DF1321" s="136"/>
      <c r="DG1321" s="136"/>
      <c r="DH1321" s="136"/>
      <c r="DI1321" s="136"/>
      <c r="DJ1321" s="136"/>
      <c r="DK1321" s="136"/>
      <c r="DL1321" s="136"/>
      <c r="DM1321" s="136"/>
      <c r="DN1321" s="136"/>
      <c r="DO1321" s="136"/>
      <c r="DP1321" s="136"/>
      <c r="DQ1321" s="136"/>
      <c r="DR1321" s="136"/>
      <c r="DS1321" s="136"/>
      <c r="DT1321" s="136"/>
      <c r="DU1321" s="136"/>
      <c r="DV1321" s="136"/>
      <c r="DW1321" s="136"/>
      <c r="DX1321" s="136"/>
      <c r="DY1321" s="136"/>
      <c r="DZ1321" s="136"/>
      <c r="EA1321" s="136"/>
      <c r="EB1321" s="136"/>
      <c r="EC1321" s="136"/>
      <c r="ED1321" s="136"/>
      <c r="EE1321" s="136"/>
      <c r="EF1321" s="136"/>
      <c r="EG1321" s="136"/>
      <c r="EH1321" s="136"/>
      <c r="EI1321" s="136"/>
      <c r="EJ1321" s="136"/>
      <c r="EK1321" s="136"/>
      <c r="EL1321" s="136"/>
      <c r="EM1321" s="136"/>
      <c r="EN1321" s="136"/>
      <c r="EO1321" s="136"/>
      <c r="EP1321" s="136"/>
      <c r="EQ1321" s="136"/>
      <c r="ER1321" s="136"/>
      <c r="ES1321" s="136"/>
      <c r="ET1321" s="136"/>
      <c r="EU1321" s="136"/>
      <c r="EV1321" s="136"/>
      <c r="EW1321" s="136"/>
      <c r="EX1321" s="136"/>
      <c r="EY1321" s="136"/>
      <c r="EZ1321" s="136"/>
      <c r="FA1321" s="136"/>
      <c r="FB1321" s="136"/>
      <c r="FC1321" s="136"/>
      <c r="FD1321" s="136"/>
      <c r="FE1321" s="136"/>
      <c r="FF1321" s="136"/>
      <c r="FG1321" s="136"/>
      <c r="FH1321" s="136"/>
      <c r="FI1321" s="136"/>
      <c r="FJ1321" s="136"/>
      <c r="FK1321" s="136"/>
      <c r="FL1321" s="136"/>
      <c r="FM1321" s="136"/>
      <c r="FN1321" s="136"/>
      <c r="FO1321" s="136"/>
      <c r="FP1321" s="136"/>
      <c r="FQ1321" s="136"/>
      <c r="FR1321" s="136"/>
      <c r="FS1321" s="136"/>
      <c r="FT1321" s="136"/>
      <c r="FU1321" s="136"/>
      <c r="FV1321" s="136"/>
      <c r="FW1321" s="136"/>
      <c r="FX1321" s="136"/>
      <c r="FY1321" s="136"/>
      <c r="FZ1321" s="136"/>
      <c r="GA1321" s="136"/>
      <c r="GB1321" s="136"/>
      <c r="GC1321" s="136"/>
      <c r="GD1321" s="136"/>
      <c r="GE1321" s="136"/>
      <c r="GF1321" s="136"/>
      <c r="GG1321" s="136"/>
      <c r="GH1321" s="136"/>
      <c r="GI1321" s="136"/>
      <c r="GJ1321" s="136"/>
      <c r="GK1321" s="136"/>
      <c r="GL1321" s="136"/>
      <c r="GM1321" s="136"/>
      <c r="GN1321" s="136"/>
      <c r="GO1321" s="136"/>
      <c r="GP1321" s="136"/>
      <c r="GQ1321" s="136"/>
      <c r="GR1321" s="136"/>
      <c r="GS1321" s="136"/>
      <c r="GT1321" s="136"/>
      <c r="GU1321" s="136"/>
      <c r="GV1321" s="136"/>
      <c r="GW1321" s="136"/>
      <c r="GX1321" s="136"/>
      <c r="GY1321" s="136"/>
      <c r="GZ1321" s="136"/>
      <c r="HA1321" s="136"/>
      <c r="HB1321" s="136"/>
      <c r="HC1321" s="136"/>
      <c r="HD1321" s="136"/>
      <c r="HE1321" s="136"/>
      <c r="HF1321" s="136"/>
      <c r="HG1321" s="136"/>
      <c r="HH1321" s="136"/>
      <c r="HI1321" s="136"/>
      <c r="HJ1321" s="136"/>
      <c r="HK1321" s="136"/>
      <c r="HL1321" s="136"/>
      <c r="HM1321" s="136"/>
      <c r="HN1321" s="136"/>
      <c r="HO1321" s="136"/>
      <c r="HP1321" s="136"/>
      <c r="HQ1321" s="136"/>
      <c r="HR1321" s="136"/>
      <c r="HS1321" s="136"/>
      <c r="HT1321" s="136"/>
      <c r="HU1321" s="136"/>
      <c r="HV1321" s="136"/>
      <c r="HW1321" s="136"/>
      <c r="HX1321" s="136"/>
      <c r="HY1321" s="136"/>
      <c r="HZ1321" s="136"/>
      <c r="IA1321" s="136"/>
      <c r="IB1321" s="136"/>
      <c r="IC1321" s="136"/>
      <c r="ID1321" s="136"/>
      <c r="IE1321" s="136"/>
      <c r="IF1321" s="136"/>
      <c r="IG1321" s="136"/>
    </row>
    <row r="1322" spans="1:241" ht="15" customHeight="1" x14ac:dyDescent="0.25">
      <c r="A1322" s="197" t="s">
        <v>436</v>
      </c>
      <c r="B1322" s="217">
        <v>7409892</v>
      </c>
      <c r="C1322" s="217">
        <v>3302236</v>
      </c>
      <c r="D1322" s="217">
        <v>880470</v>
      </c>
      <c r="E1322" s="217">
        <v>1465169</v>
      </c>
      <c r="F1322" s="217">
        <v>2862154</v>
      </c>
      <c r="G1322" s="217">
        <v>410446</v>
      </c>
      <c r="H1322" s="244">
        <v>16330367</v>
      </c>
      <c r="I1322" s="136"/>
      <c r="J1322" s="197" t="s">
        <v>347</v>
      </c>
      <c r="K1322" s="217">
        <v>4415911</v>
      </c>
      <c r="L1322" s="217">
        <v>2355336</v>
      </c>
      <c r="M1322" s="217">
        <v>649810</v>
      </c>
      <c r="N1322" s="217">
        <v>2049970</v>
      </c>
      <c r="O1322" s="217">
        <v>2320861</v>
      </c>
      <c r="P1322" s="217">
        <v>353844</v>
      </c>
      <c r="Q1322" s="244">
        <v>12145732</v>
      </c>
      <c r="R1322" s="136"/>
      <c r="S1322" s="136"/>
      <c r="T1322" s="136"/>
      <c r="U1322" s="136"/>
      <c r="V1322" s="136"/>
      <c r="W1322" s="136"/>
      <c r="X1322" s="136"/>
      <c r="Y1322" s="136"/>
      <c r="Z1322" s="136"/>
      <c r="AA1322" s="136"/>
      <c r="AB1322" s="136"/>
      <c r="AC1322" s="136"/>
      <c r="AD1322" s="136"/>
      <c r="AE1322" s="136"/>
      <c r="AF1322" s="136"/>
      <c r="AG1322" s="136"/>
      <c r="AH1322" s="136"/>
      <c r="AI1322" s="136"/>
      <c r="AJ1322" s="136"/>
      <c r="AK1322" s="136"/>
      <c r="AL1322" s="136"/>
      <c r="AM1322" s="136"/>
      <c r="AN1322" s="136"/>
      <c r="AO1322" s="136"/>
      <c r="AP1322" s="136"/>
      <c r="AQ1322" s="136"/>
      <c r="AR1322" s="136"/>
      <c r="AS1322" s="136"/>
      <c r="AT1322" s="136"/>
      <c r="AU1322" s="136"/>
      <c r="AV1322" s="136"/>
      <c r="AW1322" s="136"/>
      <c r="AX1322" s="136"/>
      <c r="AY1322" s="136"/>
      <c r="AZ1322" s="136"/>
      <c r="BA1322" s="136"/>
      <c r="BB1322" s="136"/>
      <c r="BC1322" s="136"/>
      <c r="BD1322" s="136"/>
      <c r="BE1322" s="136"/>
      <c r="BF1322" s="136"/>
      <c r="BG1322" s="136"/>
      <c r="BH1322" s="136"/>
      <c r="BI1322" s="136"/>
      <c r="BJ1322" s="136"/>
      <c r="BK1322" s="136"/>
      <c r="BL1322" s="136"/>
      <c r="BM1322" s="136"/>
      <c r="BN1322" s="136"/>
      <c r="BO1322" s="136"/>
      <c r="BP1322" s="136"/>
      <c r="BQ1322" s="136"/>
      <c r="BR1322" s="136"/>
      <c r="BS1322" s="136"/>
      <c r="BT1322" s="136"/>
      <c r="BU1322" s="136"/>
      <c r="BV1322" s="136"/>
      <c r="BW1322" s="136"/>
      <c r="BX1322" s="136"/>
      <c r="BY1322" s="136"/>
      <c r="BZ1322" s="136"/>
      <c r="CA1322" s="136"/>
      <c r="CB1322" s="136"/>
      <c r="CC1322" s="136"/>
      <c r="CD1322" s="136"/>
      <c r="CE1322" s="136"/>
      <c r="CF1322" s="136"/>
      <c r="CG1322" s="136"/>
      <c r="CH1322" s="136"/>
      <c r="CI1322" s="136"/>
      <c r="CJ1322" s="136"/>
      <c r="CK1322" s="136"/>
      <c r="CL1322" s="136"/>
      <c r="CM1322" s="136"/>
      <c r="CN1322" s="136"/>
      <c r="CO1322" s="136"/>
      <c r="CP1322" s="136"/>
      <c r="CQ1322" s="136"/>
      <c r="CR1322" s="136"/>
      <c r="CS1322" s="136"/>
      <c r="CT1322" s="136"/>
      <c r="CU1322" s="136"/>
      <c r="CV1322" s="136"/>
      <c r="CW1322" s="136"/>
      <c r="CX1322" s="136"/>
      <c r="CY1322" s="136"/>
      <c r="CZ1322" s="136"/>
      <c r="DA1322" s="136"/>
      <c r="DB1322" s="136"/>
      <c r="DC1322" s="136"/>
      <c r="DD1322" s="136"/>
      <c r="DE1322" s="136"/>
      <c r="DF1322" s="136"/>
      <c r="DG1322" s="136"/>
      <c r="DH1322" s="136"/>
      <c r="DI1322" s="136"/>
      <c r="DJ1322" s="136"/>
      <c r="DK1322" s="136"/>
      <c r="DL1322" s="136"/>
      <c r="DM1322" s="136"/>
      <c r="DN1322" s="136"/>
      <c r="DO1322" s="136"/>
      <c r="DP1322" s="136"/>
      <c r="DQ1322" s="136"/>
      <c r="DR1322" s="136"/>
      <c r="DS1322" s="136"/>
      <c r="DT1322" s="136"/>
      <c r="DU1322" s="136"/>
      <c r="DV1322" s="136"/>
      <c r="DW1322" s="136"/>
      <c r="DX1322" s="136"/>
      <c r="DY1322" s="136"/>
      <c r="DZ1322" s="136"/>
      <c r="EA1322" s="136"/>
      <c r="EB1322" s="136"/>
      <c r="EC1322" s="136"/>
      <c r="ED1322" s="136"/>
      <c r="EE1322" s="136"/>
      <c r="EF1322" s="136"/>
      <c r="EG1322" s="136"/>
      <c r="EH1322" s="136"/>
      <c r="EI1322" s="136"/>
      <c r="EJ1322" s="136"/>
      <c r="EK1322" s="136"/>
      <c r="EL1322" s="136"/>
      <c r="EM1322" s="136"/>
      <c r="EN1322" s="136"/>
      <c r="EO1322" s="136"/>
      <c r="EP1322" s="136"/>
      <c r="EQ1322" s="136"/>
      <c r="ER1322" s="136"/>
      <c r="ES1322" s="136"/>
      <c r="ET1322" s="136"/>
      <c r="EU1322" s="136"/>
      <c r="EV1322" s="136"/>
      <c r="EW1322" s="136"/>
      <c r="EX1322" s="136"/>
      <c r="EY1322" s="136"/>
      <c r="EZ1322" s="136"/>
      <c r="FA1322" s="136"/>
      <c r="FB1322" s="136"/>
      <c r="FC1322" s="136"/>
      <c r="FD1322" s="136"/>
      <c r="FE1322" s="136"/>
      <c r="FF1322" s="136"/>
      <c r="FG1322" s="136"/>
      <c r="FH1322" s="136"/>
      <c r="FI1322" s="136"/>
      <c r="FJ1322" s="136"/>
      <c r="FK1322" s="136"/>
      <c r="FL1322" s="136"/>
      <c r="FM1322" s="136"/>
      <c r="FN1322" s="136"/>
      <c r="FO1322" s="136"/>
      <c r="FP1322" s="136"/>
      <c r="FQ1322" s="136"/>
      <c r="FR1322" s="136"/>
      <c r="FS1322" s="136"/>
      <c r="FT1322" s="136"/>
      <c r="FU1322" s="136"/>
      <c r="FV1322" s="136"/>
      <c r="FW1322" s="136"/>
      <c r="FX1322" s="136"/>
      <c r="FY1322" s="136"/>
      <c r="FZ1322" s="136"/>
      <c r="GA1322" s="136"/>
      <c r="GB1322" s="136"/>
      <c r="GC1322" s="136"/>
      <c r="GD1322" s="136"/>
      <c r="GE1322" s="136"/>
      <c r="GF1322" s="136"/>
      <c r="GG1322" s="136"/>
      <c r="GH1322" s="136"/>
      <c r="GI1322" s="136"/>
      <c r="GJ1322" s="136"/>
      <c r="GK1322" s="136"/>
      <c r="GL1322" s="136"/>
      <c r="GM1322" s="136"/>
      <c r="GN1322" s="136"/>
      <c r="GO1322" s="136"/>
      <c r="GP1322" s="136"/>
      <c r="GQ1322" s="136"/>
      <c r="GR1322" s="136"/>
      <c r="GS1322" s="136"/>
      <c r="GT1322" s="136"/>
      <c r="GU1322" s="136"/>
      <c r="GV1322" s="136"/>
      <c r="GW1322" s="136"/>
      <c r="GX1322" s="136"/>
      <c r="GY1322" s="136"/>
      <c r="GZ1322" s="136"/>
      <c r="HA1322" s="136"/>
      <c r="HB1322" s="136"/>
      <c r="HC1322" s="136"/>
      <c r="HD1322" s="136"/>
      <c r="HE1322" s="136"/>
      <c r="HF1322" s="136"/>
      <c r="HG1322" s="136"/>
      <c r="HH1322" s="136"/>
      <c r="HI1322" s="136"/>
      <c r="HJ1322" s="136"/>
      <c r="HK1322" s="136"/>
      <c r="HL1322" s="136"/>
      <c r="HM1322" s="136"/>
      <c r="HN1322" s="136"/>
      <c r="HO1322" s="136"/>
      <c r="HP1322" s="136"/>
      <c r="HQ1322" s="136"/>
      <c r="HR1322" s="136"/>
      <c r="HS1322" s="136"/>
      <c r="HT1322" s="136"/>
      <c r="HU1322" s="136"/>
      <c r="HV1322" s="136"/>
      <c r="HW1322" s="136"/>
      <c r="HX1322" s="136"/>
      <c r="HY1322" s="136"/>
      <c r="HZ1322" s="136"/>
      <c r="IA1322" s="136"/>
      <c r="IB1322" s="136"/>
      <c r="IC1322" s="136"/>
      <c r="ID1322" s="136"/>
      <c r="IE1322" s="136"/>
      <c r="IF1322" s="136"/>
      <c r="IG1322" s="136"/>
    </row>
    <row r="1323" spans="1:241" ht="15" customHeight="1" x14ac:dyDescent="0.25">
      <c r="A1323" s="197" t="s">
        <v>437</v>
      </c>
      <c r="B1323" s="217">
        <v>6986813</v>
      </c>
      <c r="C1323" s="217">
        <v>2742668</v>
      </c>
      <c r="D1323" s="217">
        <v>733969</v>
      </c>
      <c r="E1323" s="217">
        <v>1469727</v>
      </c>
      <c r="F1323" s="217">
        <v>2307401</v>
      </c>
      <c r="G1323" s="217">
        <v>446894</v>
      </c>
      <c r="H1323" s="244">
        <v>14687472</v>
      </c>
      <c r="I1323" s="136"/>
      <c r="J1323" s="197" t="s">
        <v>793</v>
      </c>
      <c r="K1323" s="217">
        <v>5412037</v>
      </c>
      <c r="L1323" s="217">
        <v>2701525</v>
      </c>
      <c r="M1323" s="217">
        <v>729852</v>
      </c>
      <c r="N1323" s="217">
        <v>2564414</v>
      </c>
      <c r="O1323" s="217">
        <v>2757076</v>
      </c>
      <c r="P1323" s="217">
        <v>562241</v>
      </c>
      <c r="Q1323" s="244">
        <v>14727145</v>
      </c>
      <c r="R1323" s="136"/>
      <c r="S1323" s="136"/>
      <c r="T1323" s="136"/>
      <c r="U1323" s="136"/>
      <c r="V1323" s="136"/>
      <c r="W1323" s="136"/>
      <c r="X1323" s="136"/>
      <c r="Y1323" s="136"/>
      <c r="Z1323" s="136"/>
      <c r="AA1323" s="136"/>
      <c r="AB1323" s="136"/>
      <c r="AC1323" s="136"/>
      <c r="AD1323" s="136"/>
      <c r="AE1323" s="136"/>
      <c r="AF1323" s="136"/>
      <c r="AG1323" s="136"/>
      <c r="AH1323" s="136"/>
      <c r="AI1323" s="136"/>
      <c r="AJ1323" s="136"/>
      <c r="AK1323" s="136"/>
      <c r="AL1323" s="136"/>
      <c r="AM1323" s="136"/>
      <c r="AN1323" s="136"/>
      <c r="AO1323" s="136"/>
      <c r="AP1323" s="136"/>
      <c r="AQ1323" s="136"/>
      <c r="AR1323" s="136"/>
      <c r="AS1323" s="136"/>
      <c r="AT1323" s="136"/>
      <c r="AU1323" s="136"/>
      <c r="AV1323" s="136"/>
      <c r="AW1323" s="136"/>
      <c r="AX1323" s="136"/>
      <c r="AY1323" s="136"/>
      <c r="AZ1323" s="136"/>
      <c r="BA1323" s="136"/>
      <c r="BB1323" s="136"/>
      <c r="BC1323" s="136"/>
      <c r="BD1323" s="136"/>
      <c r="BE1323" s="136"/>
      <c r="BF1323" s="136"/>
      <c r="BG1323" s="136"/>
      <c r="BH1323" s="136"/>
      <c r="BI1323" s="136"/>
      <c r="BJ1323" s="136"/>
      <c r="BK1323" s="136"/>
      <c r="BL1323" s="136"/>
      <c r="BM1323" s="136"/>
      <c r="BN1323" s="136"/>
      <c r="BO1323" s="136"/>
      <c r="BP1323" s="136"/>
      <c r="BQ1323" s="136"/>
      <c r="BR1323" s="136"/>
      <c r="BS1323" s="136"/>
      <c r="BT1323" s="136"/>
      <c r="BU1323" s="136"/>
      <c r="BV1323" s="136"/>
      <c r="BW1323" s="136"/>
      <c r="BX1323" s="136"/>
      <c r="BY1323" s="136"/>
      <c r="BZ1323" s="136"/>
      <c r="CA1323" s="136"/>
      <c r="CB1323" s="136"/>
      <c r="CC1323" s="136"/>
      <c r="CD1323" s="136"/>
      <c r="CE1323" s="136"/>
      <c r="CF1323" s="136"/>
      <c r="CG1323" s="136"/>
      <c r="CH1323" s="136"/>
      <c r="CI1323" s="136"/>
      <c r="CJ1323" s="136"/>
      <c r="CK1323" s="136"/>
      <c r="CL1323" s="136"/>
      <c r="CM1323" s="136"/>
      <c r="CN1323" s="136"/>
      <c r="CO1323" s="136"/>
      <c r="CP1323" s="136"/>
      <c r="CQ1323" s="136"/>
      <c r="CR1323" s="136"/>
      <c r="CS1323" s="136"/>
      <c r="CT1323" s="136"/>
      <c r="CU1323" s="136"/>
      <c r="CV1323" s="136"/>
      <c r="CW1323" s="136"/>
      <c r="CX1323" s="136"/>
      <c r="CY1323" s="136"/>
      <c r="CZ1323" s="136"/>
      <c r="DA1323" s="136"/>
      <c r="DB1323" s="136"/>
      <c r="DC1323" s="136"/>
      <c r="DD1323" s="136"/>
      <c r="DE1323" s="136"/>
      <c r="DF1323" s="136"/>
      <c r="DG1323" s="136"/>
      <c r="DH1323" s="136"/>
      <c r="DI1323" s="136"/>
      <c r="DJ1323" s="136"/>
      <c r="DK1323" s="136"/>
      <c r="DL1323" s="136"/>
      <c r="DM1323" s="136"/>
      <c r="DN1323" s="136"/>
      <c r="DO1323" s="136"/>
      <c r="DP1323" s="136"/>
      <c r="DQ1323" s="136"/>
      <c r="DR1323" s="136"/>
      <c r="DS1323" s="136"/>
      <c r="DT1323" s="136"/>
      <c r="DU1323" s="136"/>
      <c r="DV1323" s="136"/>
      <c r="DW1323" s="136"/>
      <c r="DX1323" s="136"/>
      <c r="DY1323" s="136"/>
      <c r="DZ1323" s="136"/>
      <c r="EA1323" s="136"/>
      <c r="EB1323" s="136"/>
      <c r="EC1323" s="136"/>
      <c r="ED1323" s="136"/>
      <c r="EE1323" s="136"/>
      <c r="EF1323" s="136"/>
      <c r="EG1323" s="136"/>
      <c r="EH1323" s="136"/>
      <c r="EI1323" s="136"/>
      <c r="EJ1323" s="136"/>
      <c r="EK1323" s="136"/>
      <c r="EL1323" s="136"/>
      <c r="EM1323" s="136"/>
      <c r="EN1323" s="136"/>
      <c r="EO1323" s="136"/>
      <c r="EP1323" s="136"/>
      <c r="EQ1323" s="136"/>
      <c r="ER1323" s="136"/>
      <c r="ES1323" s="136"/>
      <c r="ET1323" s="136"/>
      <c r="EU1323" s="136"/>
      <c r="EV1323" s="136"/>
      <c r="EW1323" s="136"/>
      <c r="EX1323" s="136"/>
      <c r="EY1323" s="136"/>
      <c r="EZ1323" s="136"/>
      <c r="FA1323" s="136"/>
      <c r="FB1323" s="136"/>
      <c r="FC1323" s="136"/>
      <c r="FD1323" s="136"/>
      <c r="FE1323" s="136"/>
      <c r="FF1323" s="136"/>
      <c r="FG1323" s="136"/>
      <c r="FH1323" s="136"/>
      <c r="FI1323" s="136"/>
      <c r="FJ1323" s="136"/>
      <c r="FK1323" s="136"/>
      <c r="FL1323" s="136"/>
      <c r="FM1323" s="136"/>
      <c r="FN1323" s="136"/>
      <c r="FO1323" s="136"/>
      <c r="FP1323" s="136"/>
      <c r="FQ1323" s="136"/>
      <c r="FR1323" s="136"/>
      <c r="FS1323" s="136"/>
      <c r="FT1323" s="136"/>
      <c r="FU1323" s="136"/>
      <c r="FV1323" s="136"/>
      <c r="FW1323" s="136"/>
      <c r="FX1323" s="136"/>
      <c r="FY1323" s="136"/>
      <c r="FZ1323" s="136"/>
      <c r="GA1323" s="136"/>
      <c r="GB1323" s="136"/>
      <c r="GC1323" s="136"/>
      <c r="GD1323" s="136"/>
      <c r="GE1323" s="136"/>
      <c r="GF1323" s="136"/>
      <c r="GG1323" s="136"/>
      <c r="GH1323" s="136"/>
      <c r="GI1323" s="136"/>
      <c r="GJ1323" s="136"/>
      <c r="GK1323" s="136"/>
      <c r="GL1323" s="136"/>
      <c r="GM1323" s="136"/>
      <c r="GN1323" s="136"/>
      <c r="GO1323" s="136"/>
      <c r="GP1323" s="136"/>
      <c r="GQ1323" s="136"/>
      <c r="GR1323" s="136"/>
      <c r="GS1323" s="136"/>
      <c r="GT1323" s="136"/>
      <c r="GU1323" s="136"/>
      <c r="GV1323" s="136"/>
      <c r="GW1323" s="136"/>
      <c r="GX1323" s="136"/>
      <c r="GY1323" s="136"/>
      <c r="GZ1323" s="136"/>
      <c r="HA1323" s="136"/>
      <c r="HB1323" s="136"/>
      <c r="HC1323" s="136"/>
      <c r="HD1323" s="136"/>
      <c r="HE1323" s="136"/>
      <c r="HF1323" s="136"/>
      <c r="HG1323" s="136"/>
      <c r="HH1323" s="136"/>
      <c r="HI1323" s="136"/>
      <c r="HJ1323" s="136"/>
      <c r="HK1323" s="136"/>
      <c r="HL1323" s="136"/>
      <c r="HM1323" s="136"/>
      <c r="HN1323" s="136"/>
      <c r="HO1323" s="136"/>
      <c r="HP1323" s="136"/>
      <c r="HQ1323" s="136"/>
      <c r="HR1323" s="136"/>
      <c r="HS1323" s="136"/>
      <c r="HT1323" s="136"/>
      <c r="HU1323" s="136"/>
      <c r="HV1323" s="136"/>
      <c r="HW1323" s="136"/>
      <c r="HX1323" s="136"/>
      <c r="HY1323" s="136"/>
      <c r="HZ1323" s="136"/>
      <c r="IA1323" s="136"/>
      <c r="IB1323" s="136"/>
      <c r="IC1323" s="136"/>
      <c r="ID1323" s="136"/>
      <c r="IE1323" s="136"/>
      <c r="IF1323" s="136"/>
      <c r="IG1323" s="136"/>
    </row>
    <row r="1324" spans="1:241" ht="15" customHeight="1" x14ac:dyDescent="0.25">
      <c r="A1324" s="197" t="s">
        <v>438</v>
      </c>
      <c r="B1324" s="217">
        <v>6938488</v>
      </c>
      <c r="C1324" s="217">
        <v>2710824</v>
      </c>
      <c r="D1324" s="217">
        <v>698788</v>
      </c>
      <c r="E1324" s="217">
        <v>1389895</v>
      </c>
      <c r="F1324" s="217">
        <v>2091517</v>
      </c>
      <c r="G1324" s="217">
        <v>417710</v>
      </c>
      <c r="H1324" s="244">
        <v>14247222</v>
      </c>
      <c r="I1324" s="136"/>
      <c r="J1324" s="197" t="s">
        <v>186</v>
      </c>
      <c r="K1324" s="217">
        <v>6142982</v>
      </c>
      <c r="L1324" s="217">
        <v>2473813</v>
      </c>
      <c r="M1324" s="217">
        <v>685098</v>
      </c>
      <c r="N1324" s="217">
        <v>2965762</v>
      </c>
      <c r="O1324" s="217">
        <v>2771512</v>
      </c>
      <c r="P1324" s="217">
        <v>483226</v>
      </c>
      <c r="Q1324" s="244">
        <v>15522393</v>
      </c>
      <c r="R1324" s="136"/>
      <c r="S1324" s="136"/>
      <c r="T1324" s="136"/>
      <c r="U1324" s="136"/>
      <c r="V1324" s="136"/>
      <c r="W1324" s="136"/>
      <c r="X1324" s="136"/>
      <c r="Y1324" s="136"/>
      <c r="Z1324" s="136"/>
      <c r="AA1324" s="136"/>
      <c r="AB1324" s="136"/>
      <c r="AC1324" s="136"/>
      <c r="AD1324" s="136"/>
      <c r="AE1324" s="136"/>
      <c r="AF1324" s="136"/>
      <c r="AG1324" s="136"/>
      <c r="AH1324" s="136"/>
      <c r="AI1324" s="136"/>
      <c r="AJ1324" s="136"/>
      <c r="AK1324" s="136"/>
      <c r="AL1324" s="136"/>
      <c r="AM1324" s="136"/>
      <c r="AN1324" s="136"/>
      <c r="AO1324" s="136"/>
      <c r="AP1324" s="136"/>
      <c r="AQ1324" s="136"/>
      <c r="AR1324" s="136"/>
      <c r="AS1324" s="136"/>
      <c r="AT1324" s="136"/>
      <c r="AU1324" s="136"/>
      <c r="AV1324" s="136"/>
      <c r="AW1324" s="136"/>
      <c r="AX1324" s="136"/>
      <c r="AY1324" s="136"/>
      <c r="AZ1324" s="136"/>
      <c r="BA1324" s="136"/>
      <c r="BB1324" s="136"/>
      <c r="BC1324" s="136"/>
      <c r="BD1324" s="136"/>
      <c r="BE1324" s="136"/>
      <c r="BF1324" s="136"/>
      <c r="BG1324" s="136"/>
      <c r="BH1324" s="136"/>
      <c r="BI1324" s="136"/>
      <c r="BJ1324" s="136"/>
      <c r="BK1324" s="136"/>
      <c r="BL1324" s="136"/>
      <c r="BM1324" s="136"/>
      <c r="BN1324" s="136"/>
      <c r="BO1324" s="136"/>
      <c r="BP1324" s="136"/>
      <c r="BQ1324" s="136"/>
      <c r="BR1324" s="136"/>
      <c r="BS1324" s="136"/>
      <c r="BT1324" s="136"/>
      <c r="BU1324" s="136"/>
      <c r="BV1324" s="136"/>
      <c r="BW1324" s="136"/>
      <c r="BX1324" s="136"/>
      <c r="BY1324" s="136"/>
      <c r="BZ1324" s="136"/>
      <c r="CA1324" s="136"/>
      <c r="CB1324" s="136"/>
      <c r="CC1324" s="136"/>
      <c r="CD1324" s="136"/>
      <c r="CE1324" s="136"/>
      <c r="CF1324" s="136"/>
      <c r="CG1324" s="136"/>
      <c r="CH1324" s="136"/>
      <c r="CI1324" s="136"/>
      <c r="CJ1324" s="136"/>
      <c r="CK1324" s="136"/>
      <c r="CL1324" s="136"/>
      <c r="CM1324" s="136"/>
      <c r="CN1324" s="136"/>
      <c r="CO1324" s="136"/>
      <c r="CP1324" s="136"/>
      <c r="CQ1324" s="136"/>
      <c r="CR1324" s="136"/>
      <c r="CS1324" s="136"/>
      <c r="CT1324" s="136"/>
      <c r="CU1324" s="136"/>
      <c r="CV1324" s="136"/>
      <c r="CW1324" s="136"/>
      <c r="CX1324" s="136"/>
      <c r="CY1324" s="136"/>
      <c r="CZ1324" s="136"/>
      <c r="DA1324" s="136"/>
      <c r="DB1324" s="136"/>
      <c r="DC1324" s="136"/>
      <c r="DD1324" s="136"/>
      <c r="DE1324" s="136"/>
      <c r="DF1324" s="136"/>
      <c r="DG1324" s="136"/>
      <c r="DH1324" s="136"/>
      <c r="DI1324" s="136"/>
      <c r="DJ1324" s="136"/>
      <c r="DK1324" s="136"/>
      <c r="DL1324" s="136"/>
      <c r="DM1324" s="136"/>
      <c r="DN1324" s="136"/>
      <c r="DO1324" s="136"/>
      <c r="DP1324" s="136"/>
      <c r="DQ1324" s="136"/>
      <c r="DR1324" s="136"/>
      <c r="DS1324" s="136"/>
      <c r="DT1324" s="136"/>
      <c r="DU1324" s="136"/>
      <c r="DV1324" s="136"/>
      <c r="DW1324" s="136"/>
      <c r="DX1324" s="136"/>
      <c r="DY1324" s="136"/>
      <c r="DZ1324" s="136"/>
      <c r="EA1324" s="136"/>
      <c r="EB1324" s="136"/>
      <c r="EC1324" s="136"/>
      <c r="ED1324" s="136"/>
      <c r="EE1324" s="136"/>
      <c r="EF1324" s="136"/>
      <c r="EG1324" s="136"/>
      <c r="EH1324" s="136"/>
      <c r="EI1324" s="136"/>
      <c r="EJ1324" s="136"/>
      <c r="EK1324" s="136"/>
      <c r="EL1324" s="136"/>
      <c r="EM1324" s="136"/>
      <c r="EN1324" s="136"/>
      <c r="EO1324" s="136"/>
      <c r="EP1324" s="136"/>
      <c r="EQ1324" s="136"/>
      <c r="ER1324" s="136"/>
      <c r="ES1324" s="136"/>
      <c r="ET1324" s="136"/>
      <c r="EU1324" s="136"/>
      <c r="EV1324" s="136"/>
      <c r="EW1324" s="136"/>
      <c r="EX1324" s="136"/>
      <c r="EY1324" s="136"/>
      <c r="EZ1324" s="136"/>
      <c r="FA1324" s="136"/>
      <c r="FB1324" s="136"/>
      <c r="FC1324" s="136"/>
      <c r="FD1324" s="136"/>
      <c r="FE1324" s="136"/>
      <c r="FF1324" s="136"/>
      <c r="FG1324" s="136"/>
      <c r="FH1324" s="136"/>
      <c r="FI1324" s="136"/>
      <c r="FJ1324" s="136"/>
      <c r="FK1324" s="136"/>
      <c r="FL1324" s="136"/>
      <c r="FM1324" s="136"/>
      <c r="FN1324" s="136"/>
      <c r="FO1324" s="136"/>
      <c r="FP1324" s="136"/>
      <c r="FQ1324" s="136"/>
      <c r="FR1324" s="136"/>
      <c r="FS1324" s="136"/>
      <c r="FT1324" s="136"/>
      <c r="FU1324" s="136"/>
      <c r="FV1324" s="136"/>
      <c r="FW1324" s="136"/>
      <c r="FX1324" s="136"/>
      <c r="FY1324" s="136"/>
      <c r="FZ1324" s="136"/>
      <c r="GA1324" s="136"/>
      <c r="GB1324" s="136"/>
      <c r="GC1324" s="136"/>
      <c r="GD1324" s="136"/>
      <c r="GE1324" s="136"/>
      <c r="GF1324" s="136"/>
      <c r="GG1324" s="136"/>
      <c r="GH1324" s="136"/>
      <c r="GI1324" s="136"/>
      <c r="GJ1324" s="136"/>
      <c r="GK1324" s="136"/>
      <c r="GL1324" s="136"/>
      <c r="GM1324" s="136"/>
      <c r="GN1324" s="136"/>
      <c r="GO1324" s="136"/>
      <c r="GP1324" s="136"/>
      <c r="GQ1324" s="136"/>
      <c r="GR1324" s="136"/>
      <c r="GS1324" s="136"/>
      <c r="GT1324" s="136"/>
      <c r="GU1324" s="136"/>
      <c r="GV1324" s="136"/>
      <c r="GW1324" s="136"/>
      <c r="GX1324" s="136"/>
      <c r="GY1324" s="136"/>
      <c r="GZ1324" s="136"/>
      <c r="HA1324" s="136"/>
      <c r="HB1324" s="136"/>
      <c r="HC1324" s="136"/>
      <c r="HD1324" s="136"/>
      <c r="HE1324" s="136"/>
      <c r="HF1324" s="136"/>
      <c r="HG1324" s="136"/>
      <c r="HH1324" s="136"/>
      <c r="HI1324" s="136"/>
      <c r="HJ1324" s="136"/>
      <c r="HK1324" s="136"/>
      <c r="HL1324" s="136"/>
      <c r="HM1324" s="136"/>
      <c r="HN1324" s="136"/>
      <c r="HO1324" s="136"/>
      <c r="HP1324" s="136"/>
      <c r="HQ1324" s="136"/>
      <c r="HR1324" s="136"/>
      <c r="HS1324" s="136"/>
      <c r="HT1324" s="136"/>
      <c r="HU1324" s="136"/>
      <c r="HV1324" s="136"/>
      <c r="HW1324" s="136"/>
      <c r="HX1324" s="136"/>
      <c r="HY1324" s="136"/>
      <c r="HZ1324" s="136"/>
      <c r="IA1324" s="136"/>
      <c r="IB1324" s="136"/>
      <c r="IC1324" s="136"/>
      <c r="ID1324" s="136"/>
      <c r="IE1324" s="136"/>
      <c r="IF1324" s="136"/>
      <c r="IG1324" s="136"/>
    </row>
    <row r="1325" spans="1:241" ht="15" customHeight="1" x14ac:dyDescent="0.25">
      <c r="A1325" s="197" t="s">
        <v>439</v>
      </c>
      <c r="B1325" s="217">
        <v>6441549</v>
      </c>
      <c r="C1325" s="217">
        <v>2347165</v>
      </c>
      <c r="D1325" s="217">
        <v>695077</v>
      </c>
      <c r="E1325" s="217">
        <v>1589073</v>
      </c>
      <c r="F1325" s="217">
        <v>2167201</v>
      </c>
      <c r="G1325" s="217">
        <v>428444</v>
      </c>
      <c r="H1325" s="244">
        <v>13668509</v>
      </c>
      <c r="I1325" s="136"/>
      <c r="J1325" s="197" t="s">
        <v>185</v>
      </c>
      <c r="K1325" s="217">
        <v>6716232</v>
      </c>
      <c r="L1325" s="217">
        <v>2726726</v>
      </c>
      <c r="M1325" s="217">
        <v>901970</v>
      </c>
      <c r="N1325" s="217">
        <v>2987480</v>
      </c>
      <c r="O1325" s="217">
        <v>2420699</v>
      </c>
      <c r="P1325" s="217">
        <v>737507</v>
      </c>
      <c r="Q1325" s="244">
        <v>16490614</v>
      </c>
      <c r="R1325" s="136"/>
      <c r="S1325" s="136"/>
      <c r="T1325" s="136"/>
      <c r="U1325" s="136"/>
      <c r="V1325" s="136"/>
      <c r="W1325" s="136"/>
      <c r="X1325" s="136"/>
      <c r="Y1325" s="136"/>
      <c r="Z1325" s="136"/>
      <c r="AA1325" s="136"/>
      <c r="AB1325" s="136"/>
      <c r="AC1325" s="136"/>
      <c r="AD1325" s="136"/>
      <c r="AE1325" s="136"/>
      <c r="AF1325" s="136"/>
      <c r="AG1325" s="136"/>
      <c r="AH1325" s="136"/>
      <c r="AI1325" s="136"/>
      <c r="AJ1325" s="136"/>
      <c r="AK1325" s="136"/>
      <c r="AL1325" s="136"/>
      <c r="AM1325" s="136"/>
      <c r="AN1325" s="136"/>
      <c r="AO1325" s="136"/>
      <c r="AP1325" s="136"/>
      <c r="AQ1325" s="136"/>
      <c r="AR1325" s="136"/>
      <c r="AS1325" s="136"/>
      <c r="AT1325" s="136"/>
      <c r="AU1325" s="136"/>
      <c r="AV1325" s="136"/>
      <c r="AW1325" s="136"/>
      <c r="AX1325" s="136"/>
      <c r="AY1325" s="136"/>
      <c r="AZ1325" s="136"/>
      <c r="BA1325" s="136"/>
      <c r="BB1325" s="136"/>
      <c r="BC1325" s="136"/>
      <c r="BD1325" s="136"/>
      <c r="BE1325" s="136"/>
      <c r="BF1325" s="136"/>
      <c r="BG1325" s="136"/>
      <c r="BH1325" s="136"/>
      <c r="BI1325" s="136"/>
      <c r="BJ1325" s="136"/>
      <c r="BK1325" s="136"/>
      <c r="BL1325" s="136"/>
      <c r="BM1325" s="136"/>
      <c r="BN1325" s="136"/>
      <c r="BO1325" s="136"/>
      <c r="BP1325" s="136"/>
      <c r="BQ1325" s="136"/>
      <c r="BR1325" s="136"/>
      <c r="BS1325" s="136"/>
      <c r="BT1325" s="136"/>
      <c r="BU1325" s="136"/>
      <c r="BV1325" s="136"/>
      <c r="BW1325" s="136"/>
      <c r="BX1325" s="136"/>
      <c r="BY1325" s="136"/>
      <c r="BZ1325" s="136"/>
      <c r="CA1325" s="136"/>
      <c r="CB1325" s="136"/>
      <c r="CC1325" s="136"/>
      <c r="CD1325" s="136"/>
      <c r="CE1325" s="136"/>
      <c r="CF1325" s="136"/>
      <c r="CG1325" s="136"/>
      <c r="CH1325" s="136"/>
      <c r="CI1325" s="136"/>
      <c r="CJ1325" s="136"/>
      <c r="CK1325" s="136"/>
      <c r="CL1325" s="136"/>
      <c r="CM1325" s="136"/>
      <c r="CN1325" s="136"/>
      <c r="CO1325" s="136"/>
      <c r="CP1325" s="136"/>
      <c r="CQ1325" s="136"/>
      <c r="CR1325" s="136"/>
      <c r="CS1325" s="136"/>
      <c r="CT1325" s="136"/>
      <c r="CU1325" s="136"/>
      <c r="CV1325" s="136"/>
      <c r="CW1325" s="136"/>
      <c r="CX1325" s="136"/>
      <c r="CY1325" s="136"/>
      <c r="CZ1325" s="136"/>
      <c r="DA1325" s="136"/>
      <c r="DB1325" s="136"/>
      <c r="DC1325" s="136"/>
      <c r="DD1325" s="136"/>
      <c r="DE1325" s="136"/>
      <c r="DF1325" s="136"/>
      <c r="DG1325" s="136"/>
      <c r="DH1325" s="136"/>
      <c r="DI1325" s="136"/>
      <c r="DJ1325" s="136"/>
      <c r="DK1325" s="136"/>
      <c r="DL1325" s="136"/>
      <c r="DM1325" s="136"/>
      <c r="DN1325" s="136"/>
      <c r="DO1325" s="136"/>
      <c r="DP1325" s="136"/>
      <c r="DQ1325" s="136"/>
      <c r="DR1325" s="136"/>
      <c r="DS1325" s="136"/>
      <c r="DT1325" s="136"/>
      <c r="DU1325" s="136"/>
      <c r="DV1325" s="136"/>
      <c r="DW1325" s="136"/>
      <c r="DX1325" s="136"/>
      <c r="DY1325" s="136"/>
      <c r="DZ1325" s="136"/>
      <c r="EA1325" s="136"/>
      <c r="EB1325" s="136"/>
      <c r="EC1325" s="136"/>
      <c r="ED1325" s="136"/>
      <c r="EE1325" s="136"/>
      <c r="EF1325" s="136"/>
      <c r="EG1325" s="136"/>
      <c r="EH1325" s="136"/>
      <c r="EI1325" s="136"/>
      <c r="EJ1325" s="136"/>
      <c r="EK1325" s="136"/>
      <c r="EL1325" s="136"/>
      <c r="EM1325" s="136"/>
      <c r="EN1325" s="136"/>
      <c r="EO1325" s="136"/>
      <c r="EP1325" s="136"/>
      <c r="EQ1325" s="136"/>
      <c r="ER1325" s="136"/>
      <c r="ES1325" s="136"/>
      <c r="ET1325" s="136"/>
      <c r="EU1325" s="136"/>
      <c r="EV1325" s="136"/>
      <c r="EW1325" s="136"/>
      <c r="EX1325" s="136"/>
      <c r="EY1325" s="136"/>
      <c r="EZ1325" s="136"/>
      <c r="FA1325" s="136"/>
      <c r="FB1325" s="136"/>
      <c r="FC1325" s="136"/>
      <c r="FD1325" s="136"/>
      <c r="FE1325" s="136"/>
      <c r="FF1325" s="136"/>
      <c r="FG1325" s="136"/>
      <c r="FH1325" s="136"/>
      <c r="FI1325" s="136"/>
      <c r="FJ1325" s="136"/>
      <c r="FK1325" s="136"/>
      <c r="FL1325" s="136"/>
      <c r="FM1325" s="136"/>
      <c r="FN1325" s="136"/>
      <c r="FO1325" s="136"/>
      <c r="FP1325" s="136"/>
      <c r="FQ1325" s="136"/>
      <c r="FR1325" s="136"/>
      <c r="FS1325" s="136"/>
      <c r="FT1325" s="136"/>
      <c r="FU1325" s="136"/>
      <c r="FV1325" s="136"/>
      <c r="FW1325" s="136"/>
      <c r="FX1325" s="136"/>
      <c r="FY1325" s="136"/>
      <c r="FZ1325" s="136"/>
      <c r="GA1325" s="136"/>
      <c r="GB1325" s="136"/>
      <c r="GC1325" s="136"/>
      <c r="GD1325" s="136"/>
      <c r="GE1325" s="136"/>
      <c r="GF1325" s="136"/>
      <c r="GG1325" s="136"/>
      <c r="GH1325" s="136"/>
      <c r="GI1325" s="136"/>
      <c r="GJ1325" s="136"/>
      <c r="GK1325" s="136"/>
      <c r="GL1325" s="136"/>
      <c r="GM1325" s="136"/>
      <c r="GN1325" s="136"/>
      <c r="GO1325" s="136"/>
      <c r="GP1325" s="136"/>
      <c r="GQ1325" s="136"/>
      <c r="GR1325" s="136"/>
      <c r="GS1325" s="136"/>
      <c r="GT1325" s="136"/>
      <c r="GU1325" s="136"/>
      <c r="GV1325" s="136"/>
      <c r="GW1325" s="136"/>
      <c r="GX1325" s="136"/>
      <c r="GY1325" s="136"/>
      <c r="GZ1325" s="136"/>
      <c r="HA1325" s="136"/>
      <c r="HB1325" s="136"/>
      <c r="HC1325" s="136"/>
      <c r="HD1325" s="136"/>
      <c r="HE1325" s="136"/>
      <c r="HF1325" s="136"/>
      <c r="HG1325" s="136"/>
      <c r="HH1325" s="136"/>
      <c r="HI1325" s="136"/>
      <c r="HJ1325" s="136"/>
      <c r="HK1325" s="136"/>
      <c r="HL1325" s="136"/>
      <c r="HM1325" s="136"/>
      <c r="HN1325" s="136"/>
      <c r="HO1325" s="136"/>
      <c r="HP1325" s="136"/>
      <c r="HQ1325" s="136"/>
      <c r="HR1325" s="136"/>
      <c r="HS1325" s="136"/>
      <c r="HT1325" s="136"/>
      <c r="HU1325" s="136"/>
      <c r="HV1325" s="136"/>
      <c r="HW1325" s="136"/>
      <c r="HX1325" s="136"/>
      <c r="HY1325" s="136"/>
      <c r="HZ1325" s="136"/>
      <c r="IA1325" s="136"/>
      <c r="IB1325" s="136"/>
      <c r="IC1325" s="136"/>
      <c r="ID1325" s="136"/>
      <c r="IE1325" s="136"/>
      <c r="IF1325" s="136"/>
      <c r="IG1325" s="136"/>
    </row>
    <row r="1326" spans="1:241" ht="15" customHeight="1" x14ac:dyDescent="0.25">
      <c r="A1326" s="197" t="s">
        <v>440</v>
      </c>
      <c r="B1326" s="217">
        <v>12555841</v>
      </c>
      <c r="C1326" s="217">
        <v>2512306</v>
      </c>
      <c r="D1326" s="217">
        <v>736526</v>
      </c>
      <c r="E1326" s="217">
        <v>1567341</v>
      </c>
      <c r="F1326" s="217">
        <v>2115035</v>
      </c>
      <c r="G1326" s="217">
        <v>465238</v>
      </c>
      <c r="H1326" s="244">
        <v>19952287</v>
      </c>
      <c r="I1326" s="136"/>
      <c r="J1326" s="197" t="s">
        <v>184</v>
      </c>
      <c r="K1326" s="217">
        <v>5179452</v>
      </c>
      <c r="L1326" s="217">
        <v>2662133</v>
      </c>
      <c r="M1326" s="217">
        <v>833138</v>
      </c>
      <c r="N1326" s="217">
        <v>2681130</v>
      </c>
      <c r="O1326" s="217">
        <v>2203391</v>
      </c>
      <c r="P1326" s="217">
        <v>548839</v>
      </c>
      <c r="Q1326" s="244">
        <v>14108083</v>
      </c>
      <c r="R1326" s="136"/>
      <c r="S1326" s="136"/>
      <c r="T1326" s="136"/>
      <c r="U1326" s="136"/>
      <c r="V1326" s="136"/>
      <c r="W1326" s="136"/>
      <c r="X1326" s="136"/>
      <c r="Y1326" s="136"/>
      <c r="Z1326" s="136"/>
      <c r="AA1326" s="136"/>
      <c r="AB1326" s="136"/>
      <c r="AC1326" s="136"/>
      <c r="AD1326" s="136"/>
      <c r="AE1326" s="136"/>
      <c r="AF1326" s="136"/>
      <c r="AG1326" s="136"/>
      <c r="AH1326" s="136"/>
      <c r="AI1326" s="136"/>
      <c r="AJ1326" s="136"/>
      <c r="AK1326" s="136"/>
      <c r="AL1326" s="136"/>
      <c r="AM1326" s="136"/>
      <c r="AN1326" s="136"/>
      <c r="AO1326" s="136"/>
      <c r="AP1326" s="136"/>
      <c r="AQ1326" s="136"/>
      <c r="AR1326" s="136"/>
      <c r="AS1326" s="136"/>
      <c r="AT1326" s="136"/>
      <c r="AU1326" s="136"/>
      <c r="AV1326" s="136"/>
      <c r="AW1326" s="136"/>
      <c r="AX1326" s="136"/>
      <c r="AY1326" s="136"/>
      <c r="AZ1326" s="136"/>
      <c r="BA1326" s="136"/>
      <c r="BB1326" s="136"/>
      <c r="BC1326" s="136"/>
      <c r="BD1326" s="136"/>
      <c r="BE1326" s="136"/>
      <c r="BF1326" s="136"/>
      <c r="BG1326" s="136"/>
      <c r="BH1326" s="136"/>
      <c r="BI1326" s="136"/>
      <c r="BJ1326" s="136"/>
      <c r="BK1326" s="136"/>
      <c r="BL1326" s="136"/>
      <c r="BM1326" s="136"/>
      <c r="BN1326" s="136"/>
      <c r="BO1326" s="136"/>
      <c r="BP1326" s="136"/>
      <c r="BQ1326" s="136"/>
      <c r="BR1326" s="136"/>
      <c r="BS1326" s="136"/>
      <c r="BT1326" s="136"/>
      <c r="BU1326" s="136"/>
      <c r="BV1326" s="136"/>
      <c r="BW1326" s="136"/>
      <c r="BX1326" s="136"/>
      <c r="BY1326" s="136"/>
      <c r="BZ1326" s="136"/>
      <c r="CA1326" s="136"/>
      <c r="CB1326" s="136"/>
      <c r="CC1326" s="136"/>
      <c r="CD1326" s="136"/>
      <c r="CE1326" s="136"/>
      <c r="CF1326" s="136"/>
      <c r="CG1326" s="136"/>
      <c r="CH1326" s="136"/>
      <c r="CI1326" s="136"/>
      <c r="CJ1326" s="136"/>
      <c r="CK1326" s="136"/>
      <c r="CL1326" s="136"/>
      <c r="CM1326" s="136"/>
      <c r="CN1326" s="136"/>
      <c r="CO1326" s="136"/>
      <c r="CP1326" s="136"/>
      <c r="CQ1326" s="136"/>
      <c r="CR1326" s="136"/>
      <c r="CS1326" s="136"/>
      <c r="CT1326" s="136"/>
      <c r="CU1326" s="136"/>
      <c r="CV1326" s="136"/>
      <c r="CW1326" s="136"/>
      <c r="CX1326" s="136"/>
      <c r="CY1326" s="136"/>
      <c r="CZ1326" s="136"/>
      <c r="DA1326" s="136"/>
      <c r="DB1326" s="136"/>
      <c r="DC1326" s="136"/>
      <c r="DD1326" s="136"/>
      <c r="DE1326" s="136"/>
      <c r="DF1326" s="136"/>
      <c r="DG1326" s="136"/>
      <c r="DH1326" s="136"/>
      <c r="DI1326" s="136"/>
      <c r="DJ1326" s="136"/>
      <c r="DK1326" s="136"/>
      <c r="DL1326" s="136"/>
      <c r="DM1326" s="136"/>
      <c r="DN1326" s="136"/>
      <c r="DO1326" s="136"/>
      <c r="DP1326" s="136"/>
      <c r="DQ1326" s="136"/>
      <c r="DR1326" s="136"/>
      <c r="DS1326" s="136"/>
      <c r="DT1326" s="136"/>
      <c r="DU1326" s="136"/>
      <c r="DV1326" s="136"/>
      <c r="DW1326" s="136"/>
      <c r="DX1326" s="136"/>
      <c r="DY1326" s="136"/>
      <c r="DZ1326" s="136"/>
      <c r="EA1326" s="136"/>
      <c r="EB1326" s="136"/>
      <c r="EC1326" s="136"/>
      <c r="ED1326" s="136"/>
      <c r="EE1326" s="136"/>
      <c r="EF1326" s="136"/>
      <c r="EG1326" s="136"/>
      <c r="EH1326" s="136"/>
      <c r="EI1326" s="136"/>
      <c r="EJ1326" s="136"/>
      <c r="EK1326" s="136"/>
      <c r="EL1326" s="136"/>
      <c r="EM1326" s="136"/>
      <c r="EN1326" s="136"/>
      <c r="EO1326" s="136"/>
      <c r="EP1326" s="136"/>
      <c r="EQ1326" s="136"/>
      <c r="ER1326" s="136"/>
      <c r="ES1326" s="136"/>
      <c r="ET1326" s="136"/>
      <c r="EU1326" s="136"/>
      <c r="EV1326" s="136"/>
      <c r="EW1326" s="136"/>
      <c r="EX1326" s="136"/>
      <c r="EY1326" s="136"/>
      <c r="EZ1326" s="136"/>
      <c r="FA1326" s="136"/>
      <c r="FB1326" s="136"/>
      <c r="FC1326" s="136"/>
      <c r="FD1326" s="136"/>
      <c r="FE1326" s="136"/>
      <c r="FF1326" s="136"/>
      <c r="FG1326" s="136"/>
      <c r="FH1326" s="136"/>
      <c r="FI1326" s="136"/>
      <c r="FJ1326" s="136"/>
      <c r="FK1326" s="136"/>
      <c r="FL1326" s="136"/>
      <c r="FM1326" s="136"/>
      <c r="FN1326" s="136"/>
      <c r="FO1326" s="136"/>
      <c r="FP1326" s="136"/>
      <c r="FQ1326" s="136"/>
      <c r="FR1326" s="136"/>
      <c r="FS1326" s="136"/>
      <c r="FT1326" s="136"/>
      <c r="FU1326" s="136"/>
      <c r="FV1326" s="136"/>
      <c r="FW1326" s="136"/>
      <c r="FX1326" s="136"/>
      <c r="FY1326" s="136"/>
      <c r="FZ1326" s="136"/>
      <c r="GA1326" s="136"/>
      <c r="GB1326" s="136"/>
      <c r="GC1326" s="136"/>
      <c r="GD1326" s="136"/>
      <c r="GE1326" s="136"/>
      <c r="GF1326" s="136"/>
      <c r="GG1326" s="136"/>
      <c r="GH1326" s="136"/>
      <c r="GI1326" s="136"/>
      <c r="GJ1326" s="136"/>
      <c r="GK1326" s="136"/>
      <c r="GL1326" s="136"/>
      <c r="GM1326" s="136"/>
      <c r="GN1326" s="136"/>
      <c r="GO1326" s="136"/>
      <c r="GP1326" s="136"/>
      <c r="GQ1326" s="136"/>
      <c r="GR1326" s="136"/>
      <c r="GS1326" s="136"/>
      <c r="GT1326" s="136"/>
      <c r="GU1326" s="136"/>
      <c r="GV1326" s="136"/>
      <c r="GW1326" s="136"/>
      <c r="GX1326" s="136"/>
      <c r="GY1326" s="136"/>
      <c r="GZ1326" s="136"/>
      <c r="HA1326" s="136"/>
      <c r="HB1326" s="136"/>
      <c r="HC1326" s="136"/>
      <c r="HD1326" s="136"/>
      <c r="HE1326" s="136"/>
      <c r="HF1326" s="136"/>
      <c r="HG1326" s="136"/>
      <c r="HH1326" s="136"/>
      <c r="HI1326" s="136"/>
      <c r="HJ1326" s="136"/>
      <c r="HK1326" s="136"/>
      <c r="HL1326" s="136"/>
      <c r="HM1326" s="136"/>
      <c r="HN1326" s="136"/>
      <c r="HO1326" s="136"/>
      <c r="HP1326" s="136"/>
      <c r="HQ1326" s="136"/>
      <c r="HR1326" s="136"/>
      <c r="HS1326" s="136"/>
      <c r="HT1326" s="136"/>
      <c r="HU1326" s="136"/>
      <c r="HV1326" s="136"/>
      <c r="HW1326" s="136"/>
      <c r="HX1326" s="136"/>
      <c r="HY1326" s="136"/>
      <c r="HZ1326" s="136"/>
      <c r="IA1326" s="136"/>
      <c r="IB1326" s="136"/>
      <c r="IC1326" s="136"/>
      <c r="ID1326" s="136"/>
      <c r="IE1326" s="136"/>
      <c r="IF1326" s="136"/>
      <c r="IG1326" s="136"/>
    </row>
    <row r="1327" spans="1:241" ht="15" customHeight="1" x14ac:dyDescent="0.25">
      <c r="A1327" s="197" t="s">
        <v>441</v>
      </c>
      <c r="B1327" s="217">
        <v>13742374</v>
      </c>
      <c r="C1327" s="217">
        <v>3727369</v>
      </c>
      <c r="D1327" s="217">
        <v>945452</v>
      </c>
      <c r="E1327" s="217">
        <v>1631501</v>
      </c>
      <c r="F1327" s="217">
        <v>2567558</v>
      </c>
      <c r="G1327" s="217">
        <v>683743</v>
      </c>
      <c r="H1327" s="244">
        <v>23297997</v>
      </c>
      <c r="I1327" s="136"/>
      <c r="J1327" s="197" t="s">
        <v>346</v>
      </c>
      <c r="K1327" s="217">
        <v>4798745</v>
      </c>
      <c r="L1327" s="217">
        <v>2012266</v>
      </c>
      <c r="M1327" s="217">
        <v>557536</v>
      </c>
      <c r="N1327" s="217">
        <v>2067543</v>
      </c>
      <c r="O1327" s="217">
        <v>1904507</v>
      </c>
      <c r="P1327" s="217">
        <v>383309</v>
      </c>
      <c r="Q1327" s="244">
        <v>11723906</v>
      </c>
      <c r="R1327" s="136"/>
      <c r="S1327" s="136"/>
      <c r="T1327" s="136"/>
      <c r="U1327" s="136"/>
      <c r="V1327" s="136"/>
      <c r="W1327" s="136"/>
      <c r="X1327" s="136"/>
      <c r="Y1327" s="136"/>
      <c r="Z1327" s="136"/>
      <c r="AA1327" s="136"/>
      <c r="AB1327" s="136"/>
      <c r="AC1327" s="136"/>
      <c r="AD1327" s="136"/>
      <c r="AE1327" s="136"/>
      <c r="AF1327" s="136"/>
      <c r="AG1327" s="136"/>
      <c r="AH1327" s="136"/>
      <c r="AI1327" s="136"/>
      <c r="AJ1327" s="136"/>
      <c r="AK1327" s="136"/>
      <c r="AL1327" s="136"/>
      <c r="AM1327" s="136"/>
      <c r="AN1327" s="136"/>
      <c r="AO1327" s="136"/>
      <c r="AP1327" s="136"/>
      <c r="AQ1327" s="136"/>
      <c r="AR1327" s="136"/>
      <c r="AS1327" s="136"/>
      <c r="AT1327" s="136"/>
      <c r="AU1327" s="136"/>
      <c r="AV1327" s="136"/>
      <c r="AW1327" s="136"/>
      <c r="AX1327" s="136"/>
      <c r="AY1327" s="136"/>
      <c r="AZ1327" s="136"/>
      <c r="BA1327" s="136"/>
      <c r="BB1327" s="136"/>
      <c r="BC1327" s="136"/>
      <c r="BD1327" s="136"/>
      <c r="BE1327" s="136"/>
      <c r="BF1327" s="136"/>
      <c r="BG1327" s="136"/>
      <c r="BH1327" s="136"/>
      <c r="BI1327" s="136"/>
      <c r="BJ1327" s="136"/>
      <c r="BK1327" s="136"/>
      <c r="BL1327" s="136"/>
      <c r="BM1327" s="136"/>
      <c r="BN1327" s="136"/>
      <c r="BO1327" s="136"/>
      <c r="BP1327" s="136"/>
      <c r="BQ1327" s="136"/>
      <c r="BR1327" s="136"/>
      <c r="BS1327" s="136"/>
      <c r="BT1327" s="136"/>
      <c r="BU1327" s="136"/>
      <c r="BV1327" s="136"/>
      <c r="BW1327" s="136"/>
      <c r="BX1327" s="136"/>
      <c r="BY1327" s="136"/>
      <c r="BZ1327" s="136"/>
      <c r="CA1327" s="136"/>
      <c r="CB1327" s="136"/>
      <c r="CC1327" s="136"/>
      <c r="CD1327" s="136"/>
      <c r="CE1327" s="136"/>
      <c r="CF1327" s="136"/>
      <c r="CG1327" s="136"/>
      <c r="CH1327" s="136"/>
      <c r="CI1327" s="136"/>
      <c r="CJ1327" s="136"/>
      <c r="CK1327" s="136"/>
      <c r="CL1327" s="136"/>
      <c r="CM1327" s="136"/>
      <c r="CN1327" s="136"/>
      <c r="CO1327" s="136"/>
      <c r="CP1327" s="136"/>
      <c r="CQ1327" s="136"/>
      <c r="CR1327" s="136"/>
      <c r="CS1327" s="136"/>
      <c r="CT1327" s="136"/>
      <c r="CU1327" s="136"/>
      <c r="CV1327" s="136"/>
      <c r="CW1327" s="136"/>
      <c r="CX1327" s="136"/>
      <c r="CY1327" s="136"/>
      <c r="CZ1327" s="136"/>
      <c r="DA1327" s="136"/>
      <c r="DB1327" s="136"/>
      <c r="DC1327" s="136"/>
      <c r="DD1327" s="136"/>
      <c r="DE1327" s="136"/>
      <c r="DF1327" s="136"/>
      <c r="DG1327" s="136"/>
      <c r="DH1327" s="136"/>
      <c r="DI1327" s="136"/>
      <c r="DJ1327" s="136"/>
      <c r="DK1327" s="136"/>
      <c r="DL1327" s="136"/>
      <c r="DM1327" s="136"/>
      <c r="DN1327" s="136"/>
      <c r="DO1327" s="136"/>
      <c r="DP1327" s="136"/>
      <c r="DQ1327" s="136"/>
      <c r="DR1327" s="136"/>
      <c r="DS1327" s="136"/>
      <c r="DT1327" s="136"/>
      <c r="DU1327" s="136"/>
      <c r="DV1327" s="136"/>
      <c r="DW1327" s="136"/>
      <c r="DX1327" s="136"/>
      <c r="DY1327" s="136"/>
      <c r="DZ1327" s="136"/>
      <c r="EA1327" s="136"/>
      <c r="EB1327" s="136"/>
      <c r="EC1327" s="136"/>
      <c r="ED1327" s="136"/>
      <c r="EE1327" s="136"/>
      <c r="EF1327" s="136"/>
      <c r="EG1327" s="136"/>
      <c r="EH1327" s="136"/>
      <c r="EI1327" s="136"/>
      <c r="EJ1327" s="136"/>
      <c r="EK1327" s="136"/>
      <c r="EL1327" s="136"/>
      <c r="EM1327" s="136"/>
      <c r="EN1327" s="136"/>
      <c r="EO1327" s="136"/>
      <c r="EP1327" s="136"/>
      <c r="EQ1327" s="136"/>
      <c r="ER1327" s="136"/>
      <c r="ES1327" s="136"/>
      <c r="ET1327" s="136"/>
      <c r="EU1327" s="136"/>
      <c r="EV1327" s="136"/>
      <c r="EW1327" s="136"/>
      <c r="EX1327" s="136"/>
      <c r="EY1327" s="136"/>
      <c r="EZ1327" s="136"/>
      <c r="FA1327" s="136"/>
      <c r="FB1327" s="136"/>
      <c r="FC1327" s="136"/>
      <c r="FD1327" s="136"/>
      <c r="FE1327" s="136"/>
      <c r="FF1327" s="136"/>
      <c r="FG1327" s="136"/>
      <c r="FH1327" s="136"/>
      <c r="FI1327" s="136"/>
      <c r="FJ1327" s="136"/>
      <c r="FK1327" s="136"/>
      <c r="FL1327" s="136"/>
      <c r="FM1327" s="136"/>
      <c r="FN1327" s="136"/>
      <c r="FO1327" s="136"/>
      <c r="FP1327" s="136"/>
      <c r="FQ1327" s="136"/>
      <c r="FR1327" s="136"/>
      <c r="FS1327" s="136"/>
      <c r="FT1327" s="136"/>
      <c r="FU1327" s="136"/>
      <c r="FV1327" s="136"/>
      <c r="FW1327" s="136"/>
      <c r="FX1327" s="136"/>
      <c r="FY1327" s="136"/>
      <c r="FZ1327" s="136"/>
      <c r="GA1327" s="136"/>
      <c r="GB1327" s="136"/>
      <c r="GC1327" s="136"/>
      <c r="GD1327" s="136"/>
      <c r="GE1327" s="136"/>
      <c r="GF1327" s="136"/>
      <c r="GG1327" s="136"/>
      <c r="GH1327" s="136"/>
      <c r="GI1327" s="136"/>
      <c r="GJ1327" s="136"/>
      <c r="GK1327" s="136"/>
      <c r="GL1327" s="136"/>
      <c r="GM1327" s="136"/>
      <c r="GN1327" s="136"/>
      <c r="GO1327" s="136"/>
      <c r="GP1327" s="136"/>
      <c r="GQ1327" s="136"/>
      <c r="GR1327" s="136"/>
      <c r="GS1327" s="136"/>
      <c r="GT1327" s="136"/>
      <c r="GU1327" s="136"/>
      <c r="GV1327" s="136"/>
      <c r="GW1327" s="136"/>
      <c r="GX1327" s="136"/>
      <c r="GY1327" s="136"/>
      <c r="GZ1327" s="136"/>
      <c r="HA1327" s="136"/>
      <c r="HB1327" s="136"/>
      <c r="HC1327" s="136"/>
      <c r="HD1327" s="136"/>
      <c r="HE1327" s="136"/>
      <c r="HF1327" s="136"/>
      <c r="HG1327" s="136"/>
      <c r="HH1327" s="136"/>
      <c r="HI1327" s="136"/>
      <c r="HJ1327" s="136"/>
      <c r="HK1327" s="136"/>
      <c r="HL1327" s="136"/>
      <c r="HM1327" s="136"/>
      <c r="HN1327" s="136"/>
      <c r="HO1327" s="136"/>
      <c r="HP1327" s="136"/>
      <c r="HQ1327" s="136"/>
      <c r="HR1327" s="136"/>
      <c r="HS1327" s="136"/>
      <c r="HT1327" s="136"/>
      <c r="HU1327" s="136"/>
      <c r="HV1327" s="136"/>
      <c r="HW1327" s="136"/>
      <c r="HX1327" s="136"/>
      <c r="HY1327" s="136"/>
      <c r="HZ1327" s="136"/>
      <c r="IA1327" s="136"/>
      <c r="IB1327" s="136"/>
      <c r="IC1327" s="136"/>
      <c r="ID1327" s="136"/>
      <c r="IE1327" s="136"/>
      <c r="IF1327" s="136"/>
      <c r="IG1327" s="136"/>
    </row>
    <row r="1328" spans="1:241" ht="15" customHeight="1" x14ac:dyDescent="0.25">
      <c r="A1328" s="197" t="s">
        <v>442</v>
      </c>
      <c r="B1328" s="217">
        <v>12436666</v>
      </c>
      <c r="C1328" s="217">
        <v>2929348</v>
      </c>
      <c r="D1328" s="217">
        <v>776016</v>
      </c>
      <c r="E1328" s="217">
        <v>1446626</v>
      </c>
      <c r="F1328" s="217">
        <v>2497633</v>
      </c>
      <c r="G1328" s="217">
        <v>550520</v>
      </c>
      <c r="H1328" s="244">
        <v>20636809</v>
      </c>
      <c r="I1328" s="136"/>
      <c r="J1328" s="197" t="s">
        <v>794</v>
      </c>
      <c r="K1328" s="217">
        <v>5978066</v>
      </c>
      <c r="L1328" s="217">
        <v>1972137</v>
      </c>
      <c r="M1328" s="217">
        <v>697400</v>
      </c>
      <c r="N1328" s="217">
        <v>1780602</v>
      </c>
      <c r="O1328" s="217">
        <v>1946699</v>
      </c>
      <c r="P1328" s="217">
        <v>459091</v>
      </c>
      <c r="Q1328" s="244">
        <v>12833995</v>
      </c>
      <c r="R1328" s="136"/>
      <c r="S1328" s="136"/>
      <c r="T1328" s="136"/>
      <c r="U1328" s="136"/>
      <c r="V1328" s="136"/>
      <c r="W1328" s="136"/>
      <c r="X1328" s="136"/>
      <c r="Y1328" s="136"/>
      <c r="Z1328" s="136"/>
      <c r="AA1328" s="136"/>
      <c r="AB1328" s="136"/>
      <c r="AC1328" s="136"/>
      <c r="AD1328" s="136"/>
      <c r="AE1328" s="136"/>
      <c r="AF1328" s="136"/>
      <c r="AG1328" s="136"/>
      <c r="AH1328" s="136"/>
      <c r="AI1328" s="136"/>
      <c r="AJ1328" s="136"/>
      <c r="AK1328" s="136"/>
      <c r="AL1328" s="136"/>
      <c r="AM1328" s="136"/>
      <c r="AN1328" s="136"/>
      <c r="AO1328" s="136"/>
      <c r="AP1328" s="136"/>
      <c r="AQ1328" s="136"/>
      <c r="AR1328" s="136"/>
      <c r="AS1328" s="136"/>
      <c r="AT1328" s="136"/>
      <c r="AU1328" s="136"/>
      <c r="AV1328" s="136"/>
      <c r="AW1328" s="136"/>
      <c r="AX1328" s="136"/>
      <c r="AY1328" s="136"/>
      <c r="AZ1328" s="136"/>
      <c r="BA1328" s="136"/>
      <c r="BB1328" s="136"/>
      <c r="BC1328" s="136"/>
      <c r="BD1328" s="136"/>
      <c r="BE1328" s="136"/>
      <c r="BF1328" s="136"/>
      <c r="BG1328" s="136"/>
      <c r="BH1328" s="136"/>
      <c r="BI1328" s="136"/>
      <c r="BJ1328" s="136"/>
      <c r="BK1328" s="136"/>
      <c r="BL1328" s="136"/>
      <c r="BM1328" s="136"/>
      <c r="BN1328" s="136"/>
      <c r="BO1328" s="136"/>
      <c r="BP1328" s="136"/>
      <c r="BQ1328" s="136"/>
      <c r="BR1328" s="136"/>
      <c r="BS1328" s="136"/>
      <c r="BT1328" s="136"/>
      <c r="BU1328" s="136"/>
      <c r="BV1328" s="136"/>
      <c r="BW1328" s="136"/>
      <c r="BX1328" s="136"/>
      <c r="BY1328" s="136"/>
      <c r="BZ1328" s="136"/>
      <c r="CA1328" s="136"/>
      <c r="CB1328" s="136"/>
      <c r="CC1328" s="136"/>
      <c r="CD1328" s="136"/>
      <c r="CE1328" s="136"/>
      <c r="CF1328" s="136"/>
      <c r="CG1328" s="136"/>
      <c r="CH1328" s="136"/>
      <c r="CI1328" s="136"/>
      <c r="CJ1328" s="136"/>
      <c r="CK1328" s="136"/>
      <c r="CL1328" s="136"/>
      <c r="CM1328" s="136"/>
      <c r="CN1328" s="136"/>
      <c r="CO1328" s="136"/>
      <c r="CP1328" s="136"/>
      <c r="CQ1328" s="136"/>
      <c r="CR1328" s="136"/>
      <c r="CS1328" s="136"/>
      <c r="CT1328" s="136"/>
      <c r="CU1328" s="136"/>
      <c r="CV1328" s="136"/>
      <c r="CW1328" s="136"/>
      <c r="CX1328" s="136"/>
      <c r="CY1328" s="136"/>
      <c r="CZ1328" s="136"/>
      <c r="DA1328" s="136"/>
      <c r="DB1328" s="136"/>
      <c r="DC1328" s="136"/>
      <c r="DD1328" s="136"/>
      <c r="DE1328" s="136"/>
      <c r="DF1328" s="136"/>
      <c r="DG1328" s="136"/>
      <c r="DH1328" s="136"/>
      <c r="DI1328" s="136"/>
      <c r="DJ1328" s="136"/>
      <c r="DK1328" s="136"/>
      <c r="DL1328" s="136"/>
      <c r="DM1328" s="136"/>
      <c r="DN1328" s="136"/>
      <c r="DO1328" s="136"/>
      <c r="DP1328" s="136"/>
      <c r="DQ1328" s="136"/>
      <c r="DR1328" s="136"/>
      <c r="DS1328" s="136"/>
      <c r="DT1328" s="136"/>
      <c r="DU1328" s="136"/>
      <c r="DV1328" s="136"/>
      <c r="DW1328" s="136"/>
      <c r="DX1328" s="136"/>
      <c r="DY1328" s="136"/>
      <c r="DZ1328" s="136"/>
      <c r="EA1328" s="136"/>
      <c r="EB1328" s="136"/>
      <c r="EC1328" s="136"/>
      <c r="ED1328" s="136"/>
      <c r="EE1328" s="136"/>
      <c r="EF1328" s="136"/>
      <c r="EG1328" s="136"/>
      <c r="EH1328" s="136"/>
      <c r="EI1328" s="136"/>
      <c r="EJ1328" s="136"/>
      <c r="EK1328" s="136"/>
      <c r="EL1328" s="136"/>
      <c r="EM1328" s="136"/>
      <c r="EN1328" s="136"/>
      <c r="EO1328" s="136"/>
      <c r="EP1328" s="136"/>
      <c r="EQ1328" s="136"/>
      <c r="ER1328" s="136"/>
      <c r="ES1328" s="136"/>
      <c r="ET1328" s="136"/>
      <c r="EU1328" s="136"/>
      <c r="EV1328" s="136"/>
      <c r="EW1328" s="136"/>
      <c r="EX1328" s="136"/>
      <c r="EY1328" s="136"/>
      <c r="EZ1328" s="136"/>
      <c r="FA1328" s="136"/>
      <c r="FB1328" s="136"/>
      <c r="FC1328" s="136"/>
      <c r="FD1328" s="136"/>
      <c r="FE1328" s="136"/>
      <c r="FF1328" s="136"/>
      <c r="FG1328" s="136"/>
      <c r="FH1328" s="136"/>
      <c r="FI1328" s="136"/>
      <c r="FJ1328" s="136"/>
      <c r="FK1328" s="136"/>
      <c r="FL1328" s="136"/>
      <c r="FM1328" s="136"/>
      <c r="FN1328" s="136"/>
      <c r="FO1328" s="136"/>
      <c r="FP1328" s="136"/>
      <c r="FQ1328" s="136"/>
      <c r="FR1328" s="136"/>
      <c r="FS1328" s="136"/>
      <c r="FT1328" s="136"/>
      <c r="FU1328" s="136"/>
      <c r="FV1328" s="136"/>
      <c r="FW1328" s="136"/>
      <c r="FX1328" s="136"/>
      <c r="FY1328" s="136"/>
      <c r="FZ1328" s="136"/>
      <c r="GA1328" s="136"/>
      <c r="GB1328" s="136"/>
      <c r="GC1328" s="136"/>
      <c r="GD1328" s="136"/>
      <c r="GE1328" s="136"/>
      <c r="GF1328" s="136"/>
      <c r="GG1328" s="136"/>
      <c r="GH1328" s="136"/>
      <c r="GI1328" s="136"/>
      <c r="GJ1328" s="136"/>
      <c r="GK1328" s="136"/>
      <c r="GL1328" s="136"/>
      <c r="GM1328" s="136"/>
      <c r="GN1328" s="136"/>
      <c r="GO1328" s="136"/>
      <c r="GP1328" s="136"/>
      <c r="GQ1328" s="136"/>
      <c r="GR1328" s="136"/>
      <c r="GS1328" s="136"/>
      <c r="GT1328" s="136"/>
      <c r="GU1328" s="136"/>
      <c r="GV1328" s="136"/>
      <c r="GW1328" s="136"/>
      <c r="GX1328" s="136"/>
      <c r="GY1328" s="136"/>
      <c r="GZ1328" s="136"/>
      <c r="HA1328" s="136"/>
      <c r="HB1328" s="136"/>
      <c r="HC1328" s="136"/>
      <c r="HD1328" s="136"/>
      <c r="HE1328" s="136"/>
      <c r="HF1328" s="136"/>
      <c r="HG1328" s="136"/>
      <c r="HH1328" s="136"/>
      <c r="HI1328" s="136"/>
      <c r="HJ1328" s="136"/>
      <c r="HK1328" s="136"/>
      <c r="HL1328" s="136"/>
      <c r="HM1328" s="136"/>
      <c r="HN1328" s="136"/>
      <c r="HO1328" s="136"/>
      <c r="HP1328" s="136"/>
      <c r="HQ1328" s="136"/>
      <c r="HR1328" s="136"/>
      <c r="HS1328" s="136"/>
      <c r="HT1328" s="136"/>
      <c r="HU1328" s="136"/>
      <c r="HV1328" s="136"/>
      <c r="HW1328" s="136"/>
      <c r="HX1328" s="136"/>
      <c r="HY1328" s="136"/>
      <c r="HZ1328" s="136"/>
      <c r="IA1328" s="136"/>
      <c r="IB1328" s="136"/>
      <c r="IC1328" s="136"/>
      <c r="ID1328" s="136"/>
      <c r="IE1328" s="136"/>
      <c r="IF1328" s="136"/>
      <c r="IG1328" s="136"/>
    </row>
    <row r="1329" spans="1:241" ht="15" customHeight="1" x14ac:dyDescent="0.25">
      <c r="A1329" s="197" t="s">
        <v>443</v>
      </c>
      <c r="B1329" s="217">
        <v>9960222</v>
      </c>
      <c r="C1329" s="217">
        <v>3157237</v>
      </c>
      <c r="D1329" s="217">
        <v>911581</v>
      </c>
      <c r="E1329" s="217">
        <v>1365032</v>
      </c>
      <c r="F1329" s="217">
        <v>2584029</v>
      </c>
      <c r="G1329" s="217">
        <v>529345</v>
      </c>
      <c r="H1329" s="244">
        <v>18507446</v>
      </c>
      <c r="I1329" s="136"/>
      <c r="J1329" s="197" t="s">
        <v>181</v>
      </c>
      <c r="K1329" s="217">
        <v>7783190</v>
      </c>
      <c r="L1329" s="217">
        <v>2342622</v>
      </c>
      <c r="M1329" s="217">
        <v>848231</v>
      </c>
      <c r="N1329" s="217">
        <v>1656765</v>
      </c>
      <c r="O1329" s="217">
        <v>2452629</v>
      </c>
      <c r="P1329" s="217">
        <v>477467</v>
      </c>
      <c r="Q1329" s="244">
        <v>15560904</v>
      </c>
      <c r="R1329" s="136"/>
      <c r="S1329" s="136"/>
      <c r="T1329" s="136"/>
      <c r="U1329" s="136"/>
      <c r="V1329" s="136"/>
      <c r="W1329" s="136"/>
      <c r="X1329" s="136"/>
      <c r="Y1329" s="136"/>
      <c r="Z1329" s="136"/>
      <c r="AA1329" s="136"/>
      <c r="AB1329" s="136"/>
      <c r="AC1329" s="136"/>
      <c r="AD1329" s="136"/>
      <c r="AE1329" s="136"/>
      <c r="AF1329" s="136"/>
      <c r="AG1329" s="136"/>
      <c r="AH1329" s="136"/>
      <c r="AI1329" s="136"/>
      <c r="AJ1329" s="136"/>
      <c r="AK1329" s="136"/>
      <c r="AL1329" s="136"/>
      <c r="AM1329" s="136"/>
      <c r="AN1329" s="136"/>
      <c r="AO1329" s="136"/>
      <c r="AP1329" s="136"/>
      <c r="AQ1329" s="136"/>
      <c r="AR1329" s="136"/>
      <c r="AS1329" s="136"/>
      <c r="AT1329" s="136"/>
      <c r="AU1329" s="136"/>
      <c r="AV1329" s="136"/>
      <c r="AW1329" s="136"/>
      <c r="AX1329" s="136"/>
      <c r="AY1329" s="136"/>
      <c r="AZ1329" s="136"/>
      <c r="BA1329" s="136"/>
      <c r="BB1329" s="136"/>
      <c r="BC1329" s="136"/>
      <c r="BD1329" s="136"/>
      <c r="BE1329" s="136"/>
      <c r="BF1329" s="136"/>
      <c r="BG1329" s="136"/>
      <c r="BH1329" s="136"/>
      <c r="BI1329" s="136"/>
      <c r="BJ1329" s="136"/>
      <c r="BK1329" s="136"/>
      <c r="BL1329" s="136"/>
      <c r="BM1329" s="136"/>
      <c r="BN1329" s="136"/>
      <c r="BO1329" s="136"/>
      <c r="BP1329" s="136"/>
      <c r="BQ1329" s="136"/>
      <c r="BR1329" s="136"/>
      <c r="BS1329" s="136"/>
      <c r="BT1329" s="136"/>
      <c r="BU1329" s="136"/>
      <c r="BV1329" s="136"/>
      <c r="BW1329" s="136"/>
      <c r="BX1329" s="136"/>
      <c r="BY1329" s="136"/>
      <c r="BZ1329" s="136"/>
      <c r="CA1329" s="136"/>
      <c r="CB1329" s="136"/>
      <c r="CC1329" s="136"/>
      <c r="CD1329" s="136"/>
      <c r="CE1329" s="136"/>
      <c r="CF1329" s="136"/>
      <c r="CG1329" s="136"/>
      <c r="CH1329" s="136"/>
      <c r="CI1329" s="136"/>
      <c r="CJ1329" s="136"/>
      <c r="CK1329" s="136"/>
      <c r="CL1329" s="136"/>
      <c r="CM1329" s="136"/>
      <c r="CN1329" s="136"/>
      <c r="CO1329" s="136"/>
      <c r="CP1329" s="136"/>
      <c r="CQ1329" s="136"/>
      <c r="CR1329" s="136"/>
      <c r="CS1329" s="136"/>
      <c r="CT1329" s="136"/>
      <c r="CU1329" s="136"/>
      <c r="CV1329" s="136"/>
      <c r="CW1329" s="136"/>
      <c r="CX1329" s="136"/>
      <c r="CY1329" s="136"/>
      <c r="CZ1329" s="136"/>
      <c r="DA1329" s="136"/>
      <c r="DB1329" s="136"/>
      <c r="DC1329" s="136"/>
      <c r="DD1329" s="136"/>
      <c r="DE1329" s="136"/>
      <c r="DF1329" s="136"/>
      <c r="DG1329" s="136"/>
      <c r="DH1329" s="136"/>
      <c r="DI1329" s="136"/>
      <c r="DJ1329" s="136"/>
      <c r="DK1329" s="136"/>
      <c r="DL1329" s="136"/>
      <c r="DM1329" s="136"/>
      <c r="DN1329" s="136"/>
      <c r="DO1329" s="136"/>
      <c r="DP1329" s="136"/>
      <c r="DQ1329" s="136"/>
      <c r="DR1329" s="136"/>
      <c r="DS1329" s="136"/>
      <c r="DT1329" s="136"/>
      <c r="DU1329" s="136"/>
      <c r="DV1329" s="136"/>
      <c r="DW1329" s="136"/>
      <c r="DX1329" s="136"/>
      <c r="DY1329" s="136"/>
      <c r="DZ1329" s="136"/>
      <c r="EA1329" s="136"/>
      <c r="EB1329" s="136"/>
      <c r="EC1329" s="136"/>
      <c r="ED1329" s="136"/>
      <c r="EE1329" s="136"/>
      <c r="EF1329" s="136"/>
      <c r="EG1329" s="136"/>
      <c r="EH1329" s="136"/>
      <c r="EI1329" s="136"/>
      <c r="EJ1329" s="136"/>
      <c r="EK1329" s="136"/>
      <c r="EL1329" s="136"/>
      <c r="EM1329" s="136"/>
      <c r="EN1329" s="136"/>
      <c r="EO1329" s="136"/>
      <c r="EP1329" s="136"/>
      <c r="EQ1329" s="136"/>
      <c r="ER1329" s="136"/>
      <c r="ES1329" s="136"/>
      <c r="ET1329" s="136"/>
      <c r="EU1329" s="136"/>
      <c r="EV1329" s="136"/>
      <c r="EW1329" s="136"/>
      <c r="EX1329" s="136"/>
      <c r="EY1329" s="136"/>
      <c r="EZ1329" s="136"/>
      <c r="FA1329" s="136"/>
      <c r="FB1329" s="136"/>
      <c r="FC1329" s="136"/>
      <c r="FD1329" s="136"/>
      <c r="FE1329" s="136"/>
      <c r="FF1329" s="136"/>
      <c r="FG1329" s="136"/>
      <c r="FH1329" s="136"/>
      <c r="FI1329" s="136"/>
      <c r="FJ1329" s="136"/>
      <c r="FK1329" s="136"/>
      <c r="FL1329" s="136"/>
      <c r="FM1329" s="136"/>
      <c r="FN1329" s="136"/>
      <c r="FO1329" s="136"/>
      <c r="FP1329" s="136"/>
      <c r="FQ1329" s="136"/>
      <c r="FR1329" s="136"/>
      <c r="FS1329" s="136"/>
      <c r="FT1329" s="136"/>
      <c r="FU1329" s="136"/>
      <c r="FV1329" s="136"/>
      <c r="FW1329" s="136"/>
      <c r="FX1329" s="136"/>
      <c r="FY1329" s="136"/>
      <c r="FZ1329" s="136"/>
      <c r="GA1329" s="136"/>
      <c r="GB1329" s="136"/>
      <c r="GC1329" s="136"/>
      <c r="GD1329" s="136"/>
      <c r="GE1329" s="136"/>
      <c r="GF1329" s="136"/>
      <c r="GG1329" s="136"/>
      <c r="GH1329" s="136"/>
      <c r="GI1329" s="136"/>
      <c r="GJ1329" s="136"/>
      <c r="GK1329" s="136"/>
      <c r="GL1329" s="136"/>
      <c r="GM1329" s="136"/>
      <c r="GN1329" s="136"/>
      <c r="GO1329" s="136"/>
      <c r="GP1329" s="136"/>
      <c r="GQ1329" s="136"/>
      <c r="GR1329" s="136"/>
      <c r="GS1329" s="136"/>
      <c r="GT1329" s="136"/>
      <c r="GU1329" s="136"/>
      <c r="GV1329" s="136"/>
      <c r="GW1329" s="136"/>
      <c r="GX1329" s="136"/>
      <c r="GY1329" s="136"/>
      <c r="GZ1329" s="136"/>
      <c r="HA1329" s="136"/>
      <c r="HB1329" s="136"/>
      <c r="HC1329" s="136"/>
      <c r="HD1329" s="136"/>
      <c r="HE1329" s="136"/>
      <c r="HF1329" s="136"/>
      <c r="HG1329" s="136"/>
      <c r="HH1329" s="136"/>
      <c r="HI1329" s="136"/>
      <c r="HJ1329" s="136"/>
      <c r="HK1329" s="136"/>
      <c r="HL1329" s="136"/>
      <c r="HM1329" s="136"/>
      <c r="HN1329" s="136"/>
      <c r="HO1329" s="136"/>
      <c r="HP1329" s="136"/>
      <c r="HQ1329" s="136"/>
      <c r="HR1329" s="136"/>
      <c r="HS1329" s="136"/>
      <c r="HT1329" s="136"/>
      <c r="HU1329" s="136"/>
      <c r="HV1329" s="136"/>
      <c r="HW1329" s="136"/>
      <c r="HX1329" s="136"/>
      <c r="HY1329" s="136"/>
      <c r="HZ1329" s="136"/>
      <c r="IA1329" s="136"/>
      <c r="IB1329" s="136"/>
      <c r="IC1329" s="136"/>
      <c r="ID1329" s="136"/>
      <c r="IE1329" s="136"/>
      <c r="IF1329" s="136"/>
      <c r="IG1329" s="136"/>
    </row>
    <row r="1330" spans="1:241" ht="15" customHeight="1" x14ac:dyDescent="0.25">
      <c r="A1330" s="197" t="s">
        <v>710</v>
      </c>
      <c r="B1330" s="217">
        <v>7458222</v>
      </c>
      <c r="C1330" s="217">
        <v>2907420</v>
      </c>
      <c r="D1330" s="217">
        <v>799974</v>
      </c>
      <c r="E1330" s="217">
        <v>917981</v>
      </c>
      <c r="F1330" s="217">
        <v>2130996</v>
      </c>
      <c r="G1330" s="217">
        <v>382626</v>
      </c>
      <c r="H1330" s="244">
        <v>14597219</v>
      </c>
      <c r="I1330" s="136"/>
      <c r="J1330" s="197" t="s">
        <v>180</v>
      </c>
      <c r="K1330" s="217">
        <v>6845877</v>
      </c>
      <c r="L1330" s="217">
        <v>3270225</v>
      </c>
      <c r="M1330" s="217">
        <v>913862</v>
      </c>
      <c r="N1330" s="217">
        <v>1889402</v>
      </c>
      <c r="O1330" s="217">
        <v>2086956</v>
      </c>
      <c r="P1330" s="217">
        <v>489338</v>
      </c>
      <c r="Q1330" s="244">
        <v>15495660</v>
      </c>
      <c r="R1330" s="136"/>
      <c r="S1330" s="136"/>
      <c r="T1330" s="136"/>
      <c r="U1330" s="136"/>
      <c r="V1330" s="136"/>
      <c r="W1330" s="136"/>
      <c r="X1330" s="136"/>
      <c r="Y1330" s="136"/>
      <c r="Z1330" s="136"/>
      <c r="AA1330" s="136"/>
      <c r="AB1330" s="136"/>
      <c r="AC1330" s="136"/>
      <c r="AD1330" s="136"/>
      <c r="AE1330" s="136"/>
      <c r="AF1330" s="136"/>
      <c r="AG1330" s="136"/>
      <c r="AH1330" s="136"/>
      <c r="AI1330" s="136"/>
      <c r="AJ1330" s="136"/>
      <c r="AK1330" s="136"/>
      <c r="AL1330" s="136"/>
      <c r="AM1330" s="136"/>
      <c r="AN1330" s="136"/>
      <c r="AO1330" s="136"/>
      <c r="AP1330" s="136"/>
      <c r="AQ1330" s="136"/>
      <c r="AR1330" s="136"/>
      <c r="AS1330" s="136"/>
      <c r="AT1330" s="136"/>
      <c r="AU1330" s="136"/>
      <c r="AV1330" s="136"/>
      <c r="AW1330" s="136"/>
      <c r="AX1330" s="136"/>
      <c r="AY1330" s="136"/>
      <c r="AZ1330" s="136"/>
      <c r="BA1330" s="136"/>
      <c r="BB1330" s="136"/>
      <c r="BC1330" s="136"/>
      <c r="BD1330" s="136"/>
      <c r="BE1330" s="136"/>
      <c r="BF1330" s="136"/>
      <c r="BG1330" s="136"/>
      <c r="BH1330" s="136"/>
      <c r="BI1330" s="136"/>
      <c r="BJ1330" s="136"/>
      <c r="BK1330" s="136"/>
      <c r="BL1330" s="136"/>
      <c r="BM1330" s="136"/>
      <c r="BN1330" s="136"/>
      <c r="BO1330" s="136"/>
      <c r="BP1330" s="136"/>
      <c r="BQ1330" s="136"/>
      <c r="BR1330" s="136"/>
      <c r="BS1330" s="136"/>
      <c r="BT1330" s="136"/>
      <c r="BU1330" s="136"/>
      <c r="BV1330" s="136"/>
      <c r="BW1330" s="136"/>
      <c r="BX1330" s="136"/>
      <c r="BY1330" s="136"/>
      <c r="BZ1330" s="136"/>
      <c r="CA1330" s="136"/>
      <c r="CB1330" s="136"/>
      <c r="CC1330" s="136"/>
      <c r="CD1330" s="136"/>
      <c r="CE1330" s="136"/>
      <c r="CF1330" s="136"/>
      <c r="CG1330" s="136"/>
      <c r="CH1330" s="136"/>
      <c r="CI1330" s="136"/>
      <c r="CJ1330" s="136"/>
      <c r="CK1330" s="136"/>
      <c r="CL1330" s="136"/>
      <c r="CM1330" s="136"/>
      <c r="CN1330" s="136"/>
      <c r="CO1330" s="136"/>
      <c r="CP1330" s="136"/>
      <c r="CQ1330" s="136"/>
      <c r="CR1330" s="136"/>
      <c r="CS1330" s="136"/>
      <c r="CT1330" s="136"/>
      <c r="CU1330" s="136"/>
      <c r="CV1330" s="136"/>
      <c r="CW1330" s="136"/>
      <c r="CX1330" s="136"/>
      <c r="CY1330" s="136"/>
      <c r="CZ1330" s="136"/>
      <c r="DA1330" s="136"/>
      <c r="DB1330" s="136"/>
      <c r="DC1330" s="136"/>
      <c r="DD1330" s="136"/>
      <c r="DE1330" s="136"/>
      <c r="DF1330" s="136"/>
      <c r="DG1330" s="136"/>
      <c r="DH1330" s="136"/>
      <c r="DI1330" s="136"/>
      <c r="DJ1330" s="136"/>
      <c r="DK1330" s="136"/>
      <c r="DL1330" s="136"/>
      <c r="DM1330" s="136"/>
      <c r="DN1330" s="136"/>
      <c r="DO1330" s="136"/>
      <c r="DP1330" s="136"/>
      <c r="DQ1330" s="136"/>
      <c r="DR1330" s="136"/>
      <c r="DS1330" s="136"/>
      <c r="DT1330" s="136"/>
      <c r="DU1330" s="136"/>
      <c r="DV1330" s="136"/>
      <c r="DW1330" s="136"/>
      <c r="DX1330" s="136"/>
      <c r="DY1330" s="136"/>
      <c r="DZ1330" s="136"/>
      <c r="EA1330" s="136"/>
      <c r="EB1330" s="136"/>
      <c r="EC1330" s="136"/>
      <c r="ED1330" s="136"/>
      <c r="EE1330" s="136"/>
      <c r="EF1330" s="136"/>
      <c r="EG1330" s="136"/>
      <c r="EH1330" s="136"/>
      <c r="EI1330" s="136"/>
      <c r="EJ1330" s="136"/>
      <c r="EK1330" s="136"/>
      <c r="EL1330" s="136"/>
      <c r="EM1330" s="136"/>
      <c r="EN1330" s="136"/>
      <c r="EO1330" s="136"/>
      <c r="EP1330" s="136"/>
      <c r="EQ1330" s="136"/>
      <c r="ER1330" s="136"/>
      <c r="ES1330" s="136"/>
      <c r="ET1330" s="136"/>
      <c r="EU1330" s="136"/>
      <c r="EV1330" s="136"/>
      <c r="EW1330" s="136"/>
      <c r="EX1330" s="136"/>
      <c r="EY1330" s="136"/>
      <c r="EZ1330" s="136"/>
      <c r="FA1330" s="136"/>
      <c r="FB1330" s="136"/>
      <c r="FC1330" s="136"/>
      <c r="FD1330" s="136"/>
      <c r="FE1330" s="136"/>
      <c r="FF1330" s="136"/>
      <c r="FG1330" s="136"/>
      <c r="FH1330" s="136"/>
      <c r="FI1330" s="136"/>
      <c r="FJ1330" s="136"/>
      <c r="FK1330" s="136"/>
      <c r="FL1330" s="136"/>
      <c r="FM1330" s="136"/>
      <c r="FN1330" s="136"/>
      <c r="FO1330" s="136"/>
      <c r="FP1330" s="136"/>
      <c r="FQ1330" s="136"/>
      <c r="FR1330" s="136"/>
      <c r="FS1330" s="136"/>
      <c r="FT1330" s="136"/>
      <c r="FU1330" s="136"/>
      <c r="FV1330" s="136"/>
      <c r="FW1330" s="136"/>
      <c r="FX1330" s="136"/>
      <c r="FY1330" s="136"/>
      <c r="FZ1330" s="136"/>
      <c r="GA1330" s="136"/>
      <c r="GB1330" s="136"/>
      <c r="GC1330" s="136"/>
      <c r="GD1330" s="136"/>
      <c r="GE1330" s="136"/>
      <c r="GF1330" s="136"/>
      <c r="GG1330" s="136"/>
      <c r="GH1330" s="136"/>
      <c r="GI1330" s="136"/>
      <c r="GJ1330" s="136"/>
      <c r="GK1330" s="136"/>
      <c r="GL1330" s="136"/>
      <c r="GM1330" s="136"/>
      <c r="GN1330" s="136"/>
      <c r="GO1330" s="136"/>
      <c r="GP1330" s="136"/>
      <c r="GQ1330" s="136"/>
      <c r="GR1330" s="136"/>
      <c r="GS1330" s="136"/>
      <c r="GT1330" s="136"/>
      <c r="GU1330" s="136"/>
      <c r="GV1330" s="136"/>
      <c r="GW1330" s="136"/>
      <c r="GX1330" s="136"/>
      <c r="GY1330" s="136"/>
      <c r="GZ1330" s="136"/>
      <c r="HA1330" s="136"/>
      <c r="HB1330" s="136"/>
      <c r="HC1330" s="136"/>
      <c r="HD1330" s="136"/>
      <c r="HE1330" s="136"/>
      <c r="HF1330" s="136"/>
      <c r="HG1330" s="136"/>
      <c r="HH1330" s="136"/>
      <c r="HI1330" s="136"/>
      <c r="HJ1330" s="136"/>
      <c r="HK1330" s="136"/>
      <c r="HL1330" s="136"/>
      <c r="HM1330" s="136"/>
      <c r="HN1330" s="136"/>
      <c r="HO1330" s="136"/>
      <c r="HP1330" s="136"/>
      <c r="HQ1330" s="136"/>
      <c r="HR1330" s="136"/>
      <c r="HS1330" s="136"/>
      <c r="HT1330" s="136"/>
      <c r="HU1330" s="136"/>
      <c r="HV1330" s="136"/>
      <c r="HW1330" s="136"/>
      <c r="HX1330" s="136"/>
      <c r="HY1330" s="136"/>
      <c r="HZ1330" s="136"/>
      <c r="IA1330" s="136"/>
      <c r="IB1330" s="136"/>
      <c r="IC1330" s="136"/>
      <c r="ID1330" s="136"/>
      <c r="IE1330" s="136"/>
      <c r="IF1330" s="136"/>
      <c r="IG1330" s="136"/>
    </row>
    <row r="1331" spans="1:241" ht="15" customHeight="1" x14ac:dyDescent="0.25">
      <c r="A1331" s="214" t="s">
        <v>1074</v>
      </c>
      <c r="B1331" s="199">
        <v>192776052</v>
      </c>
      <c r="C1331" s="199">
        <v>69626178</v>
      </c>
      <c r="D1331" s="199">
        <v>19080319</v>
      </c>
      <c r="E1331" s="199">
        <v>27429553</v>
      </c>
      <c r="F1331" s="199">
        <v>54760034</v>
      </c>
      <c r="G1331" s="199">
        <v>9738462</v>
      </c>
      <c r="H1331" s="240">
        <v>373410598</v>
      </c>
      <c r="I1331" s="136"/>
      <c r="J1331" s="197" t="s">
        <v>179</v>
      </c>
      <c r="K1331" s="217">
        <v>5503837</v>
      </c>
      <c r="L1331" s="217">
        <v>4022217</v>
      </c>
      <c r="M1331" s="217">
        <v>938513</v>
      </c>
      <c r="N1331" s="217">
        <v>1192597</v>
      </c>
      <c r="O1331" s="217">
        <v>2397488</v>
      </c>
      <c r="P1331" s="217">
        <v>567140</v>
      </c>
      <c r="Q1331" s="244">
        <v>14621792</v>
      </c>
      <c r="R1331" s="136"/>
      <c r="S1331" s="136"/>
      <c r="T1331" s="136"/>
      <c r="U1331" s="136"/>
      <c r="V1331" s="136"/>
      <c r="W1331" s="136"/>
      <c r="X1331" s="136"/>
      <c r="Y1331" s="136"/>
      <c r="Z1331" s="136"/>
      <c r="AA1331" s="136"/>
      <c r="AB1331" s="136"/>
      <c r="AC1331" s="136"/>
      <c r="AD1331" s="136"/>
      <c r="AE1331" s="136"/>
      <c r="AF1331" s="136"/>
      <c r="AG1331" s="136"/>
      <c r="AH1331" s="136"/>
      <c r="AI1331" s="136"/>
      <c r="AJ1331" s="136"/>
      <c r="AK1331" s="136"/>
      <c r="AL1331" s="136"/>
      <c r="AM1331" s="136"/>
      <c r="AN1331" s="136"/>
      <c r="AO1331" s="136"/>
      <c r="AP1331" s="136"/>
      <c r="AQ1331" s="136"/>
      <c r="AR1331" s="136"/>
      <c r="AS1331" s="136"/>
      <c r="AT1331" s="136"/>
      <c r="AU1331" s="136"/>
      <c r="AV1331" s="136"/>
      <c r="AW1331" s="136"/>
      <c r="AX1331" s="136"/>
      <c r="AY1331" s="136"/>
      <c r="AZ1331" s="136"/>
      <c r="BA1331" s="136"/>
      <c r="BB1331" s="136"/>
      <c r="BC1331" s="136"/>
      <c r="BD1331" s="136"/>
      <c r="BE1331" s="136"/>
      <c r="BF1331" s="136"/>
      <c r="BG1331" s="136"/>
      <c r="BH1331" s="136"/>
      <c r="BI1331" s="136"/>
      <c r="BJ1331" s="136"/>
      <c r="BK1331" s="136"/>
      <c r="BL1331" s="136"/>
      <c r="BM1331" s="136"/>
      <c r="BN1331" s="136"/>
      <c r="BO1331" s="136"/>
      <c r="BP1331" s="136"/>
      <c r="BQ1331" s="136"/>
      <c r="BR1331" s="136"/>
      <c r="BS1331" s="136"/>
      <c r="BT1331" s="136"/>
      <c r="BU1331" s="136"/>
      <c r="BV1331" s="136"/>
      <c r="BW1331" s="136"/>
      <c r="BX1331" s="136"/>
      <c r="BY1331" s="136"/>
      <c r="BZ1331" s="136"/>
      <c r="CA1331" s="136"/>
      <c r="CB1331" s="136"/>
      <c r="CC1331" s="136"/>
      <c r="CD1331" s="136"/>
      <c r="CE1331" s="136"/>
      <c r="CF1331" s="136"/>
      <c r="CG1331" s="136"/>
      <c r="CH1331" s="136"/>
      <c r="CI1331" s="136"/>
      <c r="CJ1331" s="136"/>
      <c r="CK1331" s="136"/>
      <c r="CL1331" s="136"/>
      <c r="CM1331" s="136"/>
      <c r="CN1331" s="136"/>
      <c r="CO1331" s="136"/>
      <c r="CP1331" s="136"/>
      <c r="CQ1331" s="136"/>
      <c r="CR1331" s="136"/>
      <c r="CS1331" s="136"/>
      <c r="CT1331" s="136"/>
      <c r="CU1331" s="136"/>
      <c r="CV1331" s="136"/>
      <c r="CW1331" s="136"/>
      <c r="CX1331" s="136"/>
      <c r="CY1331" s="136"/>
      <c r="CZ1331" s="136"/>
      <c r="DA1331" s="136"/>
      <c r="DB1331" s="136"/>
      <c r="DC1331" s="136"/>
      <c r="DD1331" s="136"/>
      <c r="DE1331" s="136"/>
      <c r="DF1331" s="136"/>
      <c r="DG1331" s="136"/>
      <c r="DH1331" s="136"/>
      <c r="DI1331" s="136"/>
      <c r="DJ1331" s="136"/>
      <c r="DK1331" s="136"/>
      <c r="DL1331" s="136"/>
      <c r="DM1331" s="136"/>
      <c r="DN1331" s="136"/>
      <c r="DO1331" s="136"/>
      <c r="DP1331" s="136"/>
      <c r="DQ1331" s="136"/>
      <c r="DR1331" s="136"/>
      <c r="DS1331" s="136"/>
      <c r="DT1331" s="136"/>
      <c r="DU1331" s="136"/>
      <c r="DV1331" s="136"/>
      <c r="DW1331" s="136"/>
      <c r="DX1331" s="136"/>
      <c r="DY1331" s="136"/>
      <c r="DZ1331" s="136"/>
      <c r="EA1331" s="136"/>
      <c r="EB1331" s="136"/>
      <c r="EC1331" s="136"/>
      <c r="ED1331" s="136"/>
      <c r="EE1331" s="136"/>
      <c r="EF1331" s="136"/>
      <c r="EG1331" s="136"/>
      <c r="EH1331" s="136"/>
      <c r="EI1331" s="136"/>
      <c r="EJ1331" s="136"/>
      <c r="EK1331" s="136"/>
      <c r="EL1331" s="136"/>
      <c r="EM1331" s="136"/>
      <c r="EN1331" s="136"/>
      <c r="EO1331" s="136"/>
      <c r="EP1331" s="136"/>
      <c r="EQ1331" s="136"/>
      <c r="ER1331" s="136"/>
      <c r="ES1331" s="136"/>
      <c r="ET1331" s="136"/>
      <c r="EU1331" s="136"/>
      <c r="EV1331" s="136"/>
      <c r="EW1331" s="136"/>
      <c r="EX1331" s="136"/>
      <c r="EY1331" s="136"/>
      <c r="EZ1331" s="136"/>
      <c r="FA1331" s="136"/>
      <c r="FB1331" s="136"/>
      <c r="FC1331" s="136"/>
      <c r="FD1331" s="136"/>
      <c r="FE1331" s="136"/>
      <c r="FF1331" s="136"/>
      <c r="FG1331" s="136"/>
      <c r="FH1331" s="136"/>
      <c r="FI1331" s="136"/>
      <c r="FJ1331" s="136"/>
      <c r="FK1331" s="136"/>
      <c r="FL1331" s="136"/>
      <c r="FM1331" s="136"/>
      <c r="FN1331" s="136"/>
      <c r="FO1331" s="136"/>
      <c r="FP1331" s="136"/>
      <c r="FQ1331" s="136"/>
      <c r="FR1331" s="136"/>
      <c r="FS1331" s="136"/>
      <c r="FT1331" s="136"/>
      <c r="FU1331" s="136"/>
      <c r="FV1331" s="136"/>
      <c r="FW1331" s="136"/>
      <c r="FX1331" s="136"/>
      <c r="FY1331" s="136"/>
      <c r="FZ1331" s="136"/>
      <c r="GA1331" s="136"/>
      <c r="GB1331" s="136"/>
      <c r="GC1331" s="136"/>
      <c r="GD1331" s="136"/>
      <c r="GE1331" s="136"/>
      <c r="GF1331" s="136"/>
      <c r="GG1331" s="136"/>
      <c r="GH1331" s="136"/>
      <c r="GI1331" s="136"/>
      <c r="GJ1331" s="136"/>
      <c r="GK1331" s="136"/>
      <c r="GL1331" s="136"/>
      <c r="GM1331" s="136"/>
      <c r="GN1331" s="136"/>
      <c r="GO1331" s="136"/>
      <c r="GP1331" s="136"/>
      <c r="GQ1331" s="136"/>
      <c r="GR1331" s="136"/>
      <c r="GS1331" s="136"/>
      <c r="GT1331" s="136"/>
      <c r="GU1331" s="136"/>
      <c r="GV1331" s="136"/>
      <c r="GW1331" s="136"/>
      <c r="GX1331" s="136"/>
      <c r="GY1331" s="136"/>
      <c r="GZ1331" s="136"/>
      <c r="HA1331" s="136"/>
      <c r="HB1331" s="136"/>
      <c r="HC1331" s="136"/>
      <c r="HD1331" s="136"/>
      <c r="HE1331" s="136"/>
      <c r="HF1331" s="136"/>
      <c r="HG1331" s="136"/>
      <c r="HH1331" s="136"/>
      <c r="HI1331" s="136"/>
      <c r="HJ1331" s="136"/>
      <c r="HK1331" s="136"/>
      <c r="HL1331" s="136"/>
      <c r="HM1331" s="136"/>
      <c r="HN1331" s="136"/>
      <c r="HO1331" s="136"/>
      <c r="HP1331" s="136"/>
      <c r="HQ1331" s="136"/>
      <c r="HR1331" s="136"/>
      <c r="HS1331" s="136"/>
      <c r="HT1331" s="136"/>
      <c r="HU1331" s="136"/>
      <c r="HV1331" s="136"/>
      <c r="HW1331" s="136"/>
      <c r="HX1331" s="136"/>
      <c r="HY1331" s="136"/>
      <c r="HZ1331" s="136"/>
      <c r="IA1331" s="136"/>
      <c r="IB1331" s="136"/>
      <c r="IC1331" s="136"/>
      <c r="ID1331" s="136"/>
      <c r="IE1331" s="136"/>
      <c r="IF1331" s="136"/>
      <c r="IG1331" s="136"/>
    </row>
    <row r="1332" spans="1:241" ht="15" customHeight="1" x14ac:dyDescent="0.25">
      <c r="A1332" s="215" t="s">
        <v>1075</v>
      </c>
      <c r="B1332" s="200">
        <v>9638802.5999999996</v>
      </c>
      <c r="C1332" s="200">
        <v>3481308.9</v>
      </c>
      <c r="D1332" s="200">
        <v>954015.95</v>
      </c>
      <c r="E1332" s="200">
        <v>1371477.65</v>
      </c>
      <c r="F1332" s="200">
        <v>2738001.7</v>
      </c>
      <c r="G1332" s="200">
        <v>486923.1</v>
      </c>
      <c r="H1332" s="200">
        <v>18670529.899999999</v>
      </c>
      <c r="I1332" s="136"/>
      <c r="J1332" s="214" t="s">
        <v>1076</v>
      </c>
      <c r="K1332" s="199">
        <v>116022353</v>
      </c>
      <c r="L1332" s="199">
        <v>56624037</v>
      </c>
      <c r="M1332" s="199">
        <v>16191411</v>
      </c>
      <c r="N1332" s="199">
        <v>40761692</v>
      </c>
      <c r="O1332" s="199">
        <v>51713865</v>
      </c>
      <c r="P1332" s="199">
        <v>9237458</v>
      </c>
      <c r="Q1332" s="240">
        <v>290550816</v>
      </c>
      <c r="R1332" s="136"/>
      <c r="S1332" s="136"/>
      <c r="T1332" s="136"/>
      <c r="U1332" s="136"/>
      <c r="V1332" s="136"/>
      <c r="W1332" s="136"/>
      <c r="X1332" s="136"/>
      <c r="Y1332" s="136"/>
      <c r="Z1332" s="136"/>
      <c r="AA1332" s="136"/>
      <c r="AB1332" s="136"/>
      <c r="AC1332" s="136"/>
      <c r="AD1332" s="136"/>
      <c r="AE1332" s="136"/>
      <c r="AF1332" s="136"/>
      <c r="AG1332" s="136"/>
      <c r="AH1332" s="136"/>
      <c r="AI1332" s="136"/>
      <c r="AJ1332" s="136"/>
      <c r="AK1332" s="136"/>
      <c r="AL1332" s="136"/>
      <c r="AM1332" s="136"/>
      <c r="AN1332" s="136"/>
      <c r="AO1332" s="136"/>
      <c r="AP1332" s="136"/>
      <c r="AQ1332" s="136"/>
      <c r="AR1332" s="136"/>
      <c r="AS1332" s="136"/>
      <c r="AT1332" s="136"/>
      <c r="AU1332" s="136"/>
      <c r="AV1332" s="136"/>
      <c r="AW1332" s="136"/>
      <c r="AX1332" s="136"/>
      <c r="AY1332" s="136"/>
      <c r="AZ1332" s="136"/>
      <c r="BA1332" s="136"/>
      <c r="BB1332" s="136"/>
      <c r="BC1332" s="136"/>
      <c r="BD1332" s="136"/>
      <c r="BE1332" s="136"/>
      <c r="BF1332" s="136"/>
      <c r="BG1332" s="136"/>
      <c r="BH1332" s="136"/>
      <c r="BI1332" s="136"/>
      <c r="BJ1332" s="136"/>
      <c r="BK1332" s="136"/>
      <c r="BL1332" s="136"/>
      <c r="BM1332" s="136"/>
      <c r="BN1332" s="136"/>
      <c r="BO1332" s="136"/>
      <c r="BP1332" s="136"/>
      <c r="BQ1332" s="136"/>
      <c r="BR1332" s="136"/>
      <c r="BS1332" s="136"/>
      <c r="BT1332" s="136"/>
      <c r="BU1332" s="136"/>
      <c r="BV1332" s="136"/>
      <c r="BW1332" s="136"/>
      <c r="BX1332" s="136"/>
      <c r="BY1332" s="136"/>
      <c r="BZ1332" s="136"/>
      <c r="CA1332" s="136"/>
      <c r="CB1332" s="136"/>
      <c r="CC1332" s="136"/>
      <c r="CD1332" s="136"/>
      <c r="CE1332" s="136"/>
      <c r="CF1332" s="136"/>
      <c r="CG1332" s="136"/>
      <c r="CH1332" s="136"/>
      <c r="CI1332" s="136"/>
      <c r="CJ1332" s="136"/>
      <c r="CK1332" s="136"/>
      <c r="CL1332" s="136"/>
      <c r="CM1332" s="136"/>
      <c r="CN1332" s="136"/>
      <c r="CO1332" s="136"/>
      <c r="CP1332" s="136"/>
      <c r="CQ1332" s="136"/>
      <c r="CR1332" s="136"/>
      <c r="CS1332" s="136"/>
      <c r="CT1332" s="136"/>
      <c r="CU1332" s="136"/>
      <c r="CV1332" s="136"/>
      <c r="CW1332" s="136"/>
      <c r="CX1332" s="136"/>
      <c r="CY1332" s="136"/>
      <c r="CZ1332" s="136"/>
      <c r="DA1332" s="136"/>
      <c r="DB1332" s="136"/>
      <c r="DC1332" s="136"/>
      <c r="DD1332" s="136"/>
      <c r="DE1332" s="136"/>
      <c r="DF1332" s="136"/>
      <c r="DG1332" s="136"/>
      <c r="DH1332" s="136"/>
      <c r="DI1332" s="136"/>
      <c r="DJ1332" s="136"/>
      <c r="DK1332" s="136"/>
      <c r="DL1332" s="136"/>
      <c r="DM1332" s="136"/>
      <c r="DN1332" s="136"/>
      <c r="DO1332" s="136"/>
      <c r="DP1332" s="136"/>
      <c r="DQ1332" s="136"/>
      <c r="DR1332" s="136"/>
      <c r="DS1332" s="136"/>
      <c r="DT1332" s="136"/>
      <c r="DU1332" s="136"/>
      <c r="DV1332" s="136"/>
      <c r="DW1332" s="136"/>
      <c r="DX1332" s="136"/>
      <c r="DY1332" s="136"/>
      <c r="DZ1332" s="136"/>
      <c r="EA1332" s="136"/>
      <c r="EB1332" s="136"/>
      <c r="EC1332" s="136"/>
      <c r="ED1332" s="136"/>
      <c r="EE1332" s="136"/>
      <c r="EF1332" s="136"/>
      <c r="EG1332" s="136"/>
      <c r="EH1332" s="136"/>
      <c r="EI1332" s="136"/>
      <c r="EJ1332" s="136"/>
      <c r="EK1332" s="136"/>
      <c r="EL1332" s="136"/>
      <c r="EM1332" s="136"/>
      <c r="EN1332" s="136"/>
      <c r="EO1332" s="136"/>
      <c r="EP1332" s="136"/>
      <c r="EQ1332" s="136"/>
      <c r="ER1332" s="136"/>
      <c r="ES1332" s="136"/>
      <c r="ET1332" s="136"/>
      <c r="EU1332" s="136"/>
      <c r="EV1332" s="136"/>
      <c r="EW1332" s="136"/>
      <c r="EX1332" s="136"/>
      <c r="EY1332" s="136"/>
      <c r="EZ1332" s="136"/>
      <c r="FA1332" s="136"/>
      <c r="FB1332" s="136"/>
      <c r="FC1332" s="136"/>
      <c r="FD1332" s="136"/>
      <c r="FE1332" s="136"/>
      <c r="FF1332" s="136"/>
      <c r="FG1332" s="136"/>
      <c r="FH1332" s="136"/>
      <c r="FI1332" s="136"/>
      <c r="FJ1332" s="136"/>
      <c r="FK1332" s="136"/>
      <c r="FL1332" s="136"/>
      <c r="FM1332" s="136"/>
      <c r="FN1332" s="136"/>
      <c r="FO1332" s="136"/>
      <c r="FP1332" s="136"/>
      <c r="FQ1332" s="136"/>
      <c r="FR1332" s="136"/>
      <c r="FS1332" s="136"/>
      <c r="FT1332" s="136"/>
      <c r="FU1332" s="136"/>
      <c r="FV1332" s="136"/>
      <c r="FW1332" s="136"/>
      <c r="FX1332" s="136"/>
      <c r="FY1332" s="136"/>
      <c r="FZ1332" s="136"/>
      <c r="GA1332" s="136"/>
      <c r="GB1332" s="136"/>
      <c r="GC1332" s="136"/>
      <c r="GD1332" s="136"/>
      <c r="GE1332" s="136"/>
      <c r="GF1332" s="136"/>
      <c r="GG1332" s="136"/>
      <c r="GH1332" s="136"/>
      <c r="GI1332" s="136"/>
      <c r="GJ1332" s="136"/>
      <c r="GK1332" s="136"/>
      <c r="GL1332" s="136"/>
      <c r="GM1332" s="136"/>
      <c r="GN1332" s="136"/>
      <c r="GO1332" s="136"/>
      <c r="GP1332" s="136"/>
      <c r="GQ1332" s="136"/>
      <c r="GR1332" s="136"/>
      <c r="GS1332" s="136"/>
      <c r="GT1332" s="136"/>
      <c r="GU1332" s="136"/>
      <c r="GV1332" s="136"/>
      <c r="GW1332" s="136"/>
      <c r="GX1332" s="136"/>
      <c r="GY1332" s="136"/>
      <c r="GZ1332" s="136"/>
      <c r="HA1332" s="136"/>
      <c r="HB1332" s="136"/>
      <c r="HC1332" s="136"/>
      <c r="HD1332" s="136"/>
      <c r="HE1332" s="136"/>
      <c r="HF1332" s="136"/>
      <c r="HG1332" s="136"/>
      <c r="HH1332" s="136"/>
      <c r="HI1332" s="136"/>
      <c r="HJ1332" s="136"/>
      <c r="HK1332" s="136"/>
      <c r="HL1332" s="136"/>
      <c r="HM1332" s="136"/>
      <c r="HN1332" s="136"/>
      <c r="HO1332" s="136"/>
      <c r="HP1332" s="136"/>
      <c r="HQ1332" s="136"/>
      <c r="HR1332" s="136"/>
      <c r="HS1332" s="136"/>
      <c r="HT1332" s="136"/>
      <c r="HU1332" s="136"/>
      <c r="HV1332" s="136"/>
      <c r="HW1332" s="136"/>
      <c r="HX1332" s="136"/>
      <c r="HY1332" s="136"/>
      <c r="HZ1332" s="136"/>
      <c r="IA1332" s="136"/>
      <c r="IB1332" s="136"/>
      <c r="IC1332" s="136"/>
      <c r="ID1332" s="136"/>
      <c r="IE1332" s="136"/>
      <c r="IF1332" s="136"/>
      <c r="IG1332" s="136"/>
    </row>
    <row r="1333" spans="1:241" ht="15" customHeight="1" x14ac:dyDescent="0.25">
      <c r="I1333" s="136"/>
      <c r="J1333" s="215" t="s">
        <v>1077</v>
      </c>
      <c r="K1333" s="200">
        <v>5524873.9523809524</v>
      </c>
      <c r="L1333" s="200">
        <v>2696382.7142857141</v>
      </c>
      <c r="M1333" s="200">
        <v>771019.57142857148</v>
      </c>
      <c r="N1333" s="200">
        <v>1941032.9523809524</v>
      </c>
      <c r="O1333" s="200">
        <v>2462565</v>
      </c>
      <c r="P1333" s="200">
        <v>439878.95238095237</v>
      </c>
      <c r="Q1333" s="200">
        <v>13835753.142857144</v>
      </c>
      <c r="R1333" s="136"/>
      <c r="S1333" s="136"/>
      <c r="T1333" s="136"/>
      <c r="U1333" s="136"/>
      <c r="V1333" s="136"/>
      <c r="W1333" s="136"/>
      <c r="X1333" s="136"/>
      <c r="Y1333" s="136"/>
      <c r="Z1333" s="136"/>
      <c r="AA1333" s="136"/>
      <c r="AB1333" s="136"/>
      <c r="AC1333" s="136"/>
      <c r="AD1333" s="136"/>
      <c r="AE1333" s="136"/>
      <c r="AF1333" s="136"/>
      <c r="AG1333" s="136"/>
      <c r="AH1333" s="136"/>
      <c r="AI1333" s="136"/>
      <c r="AJ1333" s="136"/>
      <c r="AK1333" s="136"/>
      <c r="AL1333" s="136"/>
      <c r="AM1333" s="136"/>
      <c r="AN1333" s="136"/>
      <c r="AO1333" s="136"/>
      <c r="AP1333" s="136"/>
      <c r="AQ1333" s="136"/>
      <c r="AR1333" s="136"/>
      <c r="AS1333" s="136"/>
      <c r="AT1333" s="136"/>
      <c r="AU1333" s="136"/>
      <c r="AV1333" s="136"/>
      <c r="AW1333" s="136"/>
      <c r="AX1333" s="136"/>
      <c r="AY1333" s="136"/>
      <c r="AZ1333" s="136"/>
      <c r="BA1333" s="136"/>
      <c r="BB1333" s="136"/>
      <c r="BC1333" s="136"/>
      <c r="BD1333" s="136"/>
      <c r="BE1333" s="136"/>
      <c r="BF1333" s="136"/>
      <c r="BG1333" s="136"/>
      <c r="BH1333" s="136"/>
      <c r="BI1333" s="136"/>
      <c r="BJ1333" s="136"/>
      <c r="BK1333" s="136"/>
      <c r="BL1333" s="136"/>
      <c r="BM1333" s="136"/>
      <c r="BN1333" s="136"/>
      <c r="BO1333" s="136"/>
      <c r="BP1333" s="136"/>
      <c r="BQ1333" s="136"/>
      <c r="BR1333" s="136"/>
      <c r="BS1333" s="136"/>
      <c r="BT1333" s="136"/>
      <c r="BU1333" s="136"/>
      <c r="BV1333" s="136"/>
      <c r="BW1333" s="136"/>
      <c r="BX1333" s="136"/>
      <c r="BY1333" s="136"/>
      <c r="BZ1333" s="136"/>
      <c r="CA1333" s="136"/>
      <c r="CB1333" s="136"/>
      <c r="CC1333" s="136"/>
      <c r="CD1333" s="136"/>
      <c r="CE1333" s="136"/>
      <c r="CF1333" s="136"/>
      <c r="CG1333" s="136"/>
      <c r="CH1333" s="136"/>
      <c r="CI1333" s="136"/>
      <c r="CJ1333" s="136"/>
      <c r="CK1333" s="136"/>
      <c r="CL1333" s="136"/>
      <c r="CM1333" s="136"/>
      <c r="CN1333" s="136"/>
      <c r="CO1333" s="136"/>
      <c r="CP1333" s="136"/>
      <c r="CQ1333" s="136"/>
      <c r="CR1333" s="136"/>
      <c r="CS1333" s="136"/>
      <c r="CT1333" s="136"/>
      <c r="CU1333" s="136"/>
      <c r="CV1333" s="136"/>
      <c r="CW1333" s="136"/>
      <c r="CX1333" s="136"/>
      <c r="CY1333" s="136"/>
      <c r="CZ1333" s="136"/>
      <c r="DA1333" s="136"/>
      <c r="DB1333" s="136"/>
      <c r="DC1333" s="136"/>
      <c r="DD1333" s="136"/>
      <c r="DE1333" s="136"/>
      <c r="DF1333" s="136"/>
      <c r="DG1333" s="136"/>
      <c r="DH1333" s="136"/>
      <c r="DI1333" s="136"/>
      <c r="DJ1333" s="136"/>
      <c r="DK1333" s="136"/>
      <c r="DL1333" s="136"/>
      <c r="DM1333" s="136"/>
      <c r="DN1333" s="136"/>
      <c r="DO1333" s="136"/>
      <c r="DP1333" s="136"/>
      <c r="DQ1333" s="136"/>
      <c r="DR1333" s="136"/>
      <c r="DS1333" s="136"/>
      <c r="DT1333" s="136"/>
      <c r="DU1333" s="136"/>
      <c r="DV1333" s="136"/>
      <c r="DW1333" s="136"/>
      <c r="DX1333" s="136"/>
      <c r="DY1333" s="136"/>
      <c r="DZ1333" s="136"/>
      <c r="EA1333" s="136"/>
      <c r="EB1333" s="136"/>
      <c r="EC1333" s="136"/>
      <c r="ED1333" s="136"/>
      <c r="EE1333" s="136"/>
      <c r="EF1333" s="136"/>
      <c r="EG1333" s="136"/>
      <c r="EH1333" s="136"/>
      <c r="EI1333" s="136"/>
      <c r="EJ1333" s="136"/>
      <c r="EK1333" s="136"/>
      <c r="EL1333" s="136"/>
      <c r="EM1333" s="136"/>
      <c r="EN1333" s="136"/>
      <c r="EO1333" s="136"/>
      <c r="EP1333" s="136"/>
      <c r="EQ1333" s="136"/>
      <c r="ER1333" s="136"/>
      <c r="ES1333" s="136"/>
      <c r="ET1333" s="136"/>
      <c r="EU1333" s="136"/>
      <c r="EV1333" s="136"/>
      <c r="EW1333" s="136"/>
      <c r="EX1333" s="136"/>
      <c r="EY1333" s="136"/>
      <c r="EZ1333" s="136"/>
      <c r="FA1333" s="136"/>
      <c r="FB1333" s="136"/>
      <c r="FC1333" s="136"/>
      <c r="FD1333" s="136"/>
      <c r="FE1333" s="136"/>
      <c r="FF1333" s="136"/>
      <c r="FG1333" s="136"/>
      <c r="FH1333" s="136"/>
      <c r="FI1333" s="136"/>
      <c r="FJ1333" s="136"/>
      <c r="FK1333" s="136"/>
      <c r="FL1333" s="136"/>
      <c r="FM1333" s="136"/>
      <c r="FN1333" s="136"/>
      <c r="FO1333" s="136"/>
      <c r="FP1333" s="136"/>
      <c r="FQ1333" s="136"/>
      <c r="FR1333" s="136"/>
      <c r="FS1333" s="136"/>
      <c r="FT1333" s="136"/>
      <c r="FU1333" s="136"/>
      <c r="FV1333" s="136"/>
      <c r="FW1333" s="136"/>
      <c r="FX1333" s="136"/>
      <c r="FY1333" s="136"/>
      <c r="FZ1333" s="136"/>
      <c r="GA1333" s="136"/>
      <c r="GB1333" s="136"/>
      <c r="GC1333" s="136"/>
      <c r="GD1333" s="136"/>
      <c r="GE1333" s="136"/>
      <c r="GF1333" s="136"/>
      <c r="GG1333" s="136"/>
      <c r="GH1333" s="136"/>
      <c r="GI1333" s="136"/>
      <c r="GJ1333" s="136"/>
      <c r="GK1333" s="136"/>
      <c r="GL1333" s="136"/>
      <c r="GM1333" s="136"/>
      <c r="GN1333" s="136"/>
      <c r="GO1333" s="136"/>
      <c r="GP1333" s="136"/>
      <c r="GQ1333" s="136"/>
      <c r="GR1333" s="136"/>
      <c r="GS1333" s="136"/>
      <c r="GT1333" s="136"/>
      <c r="GU1333" s="136"/>
      <c r="GV1333" s="136"/>
      <c r="GW1333" s="136"/>
      <c r="GX1333" s="136"/>
      <c r="GY1333" s="136"/>
      <c r="GZ1333" s="136"/>
      <c r="HA1333" s="136"/>
      <c r="HB1333" s="136"/>
      <c r="HC1333" s="136"/>
      <c r="HD1333" s="136"/>
      <c r="HE1333" s="136"/>
      <c r="HF1333" s="136"/>
      <c r="HG1333" s="136"/>
      <c r="HH1333" s="136"/>
      <c r="HI1333" s="136"/>
      <c r="HJ1333" s="136"/>
      <c r="HK1333" s="136"/>
      <c r="HL1333" s="136"/>
      <c r="HM1333" s="136"/>
      <c r="HN1333" s="136"/>
      <c r="HO1333" s="136"/>
      <c r="HP1333" s="136"/>
      <c r="HQ1333" s="136"/>
      <c r="HR1333" s="136"/>
      <c r="HS1333" s="136"/>
      <c r="HT1333" s="136"/>
      <c r="HU1333" s="136"/>
      <c r="HV1333" s="136"/>
      <c r="HW1333" s="136"/>
      <c r="HX1333" s="136"/>
      <c r="HY1333" s="136"/>
      <c r="HZ1333" s="136"/>
      <c r="IA1333" s="136"/>
      <c r="IB1333" s="136"/>
      <c r="IC1333" s="136"/>
      <c r="ID1333" s="136"/>
      <c r="IE1333" s="136"/>
      <c r="IF1333" s="136"/>
      <c r="IG1333" s="136"/>
    </row>
    <row r="1334" spans="1:241" ht="15" customHeight="1" x14ac:dyDescent="0.25">
      <c r="I1334" s="136"/>
      <c r="J1334" s="136"/>
      <c r="K1334" s="136"/>
      <c r="L1334" s="136"/>
      <c r="M1334" s="136"/>
      <c r="N1334" s="136"/>
      <c r="O1334" s="136"/>
      <c r="P1334" s="136"/>
      <c r="Q1334" s="136"/>
      <c r="R1334" s="136"/>
      <c r="S1334" s="136"/>
      <c r="T1334" s="136"/>
      <c r="U1334" s="136"/>
      <c r="V1334" s="136"/>
      <c r="W1334" s="136"/>
      <c r="X1334" s="136"/>
      <c r="Y1334" s="136"/>
      <c r="Z1334" s="136"/>
      <c r="AA1334" s="136"/>
      <c r="AB1334" s="136"/>
      <c r="AC1334" s="136"/>
      <c r="AD1334" s="136"/>
      <c r="AE1334" s="136"/>
      <c r="AF1334" s="136"/>
      <c r="AG1334" s="136"/>
      <c r="AH1334" s="136"/>
      <c r="AI1334" s="136"/>
      <c r="AJ1334" s="136"/>
      <c r="AK1334" s="136"/>
      <c r="AL1334" s="136"/>
      <c r="AM1334" s="136"/>
      <c r="AN1334" s="136"/>
      <c r="AO1334" s="136"/>
      <c r="AP1334" s="136"/>
      <c r="AQ1334" s="136"/>
      <c r="AR1334" s="136"/>
      <c r="AS1334" s="136"/>
      <c r="AT1334" s="136"/>
      <c r="AU1334" s="136"/>
      <c r="AV1334" s="136"/>
      <c r="AW1334" s="136"/>
      <c r="AX1334" s="136"/>
      <c r="AY1334" s="136"/>
      <c r="AZ1334" s="136"/>
      <c r="BA1334" s="136"/>
      <c r="BB1334" s="136"/>
      <c r="BC1334" s="136"/>
      <c r="BD1334" s="136"/>
      <c r="BE1334" s="136"/>
      <c r="BF1334" s="136"/>
      <c r="BG1334" s="136"/>
      <c r="BH1334" s="136"/>
      <c r="BI1334" s="136"/>
      <c r="BJ1334" s="136"/>
      <c r="BK1334" s="136"/>
      <c r="BL1334" s="136"/>
      <c r="BM1334" s="136"/>
      <c r="BN1334" s="136"/>
      <c r="BO1334" s="136"/>
      <c r="BP1334" s="136"/>
      <c r="BQ1334" s="136"/>
      <c r="BR1334" s="136"/>
      <c r="BS1334" s="136"/>
      <c r="BT1334" s="136"/>
      <c r="BU1334" s="136"/>
      <c r="BV1334" s="136"/>
      <c r="BW1334" s="136"/>
      <c r="BX1334" s="136"/>
      <c r="BY1334" s="136"/>
      <c r="BZ1334" s="136"/>
      <c r="CA1334" s="136"/>
      <c r="CB1334" s="136"/>
      <c r="CC1334" s="136"/>
      <c r="CD1334" s="136"/>
      <c r="CE1334" s="136"/>
      <c r="CF1334" s="136"/>
      <c r="CG1334" s="136"/>
      <c r="CH1334" s="136"/>
      <c r="CI1334" s="136"/>
      <c r="CJ1334" s="136"/>
      <c r="CK1334" s="136"/>
      <c r="CL1334" s="136"/>
      <c r="CM1334" s="136"/>
      <c r="CN1334" s="136"/>
      <c r="CO1334" s="136"/>
      <c r="CP1334" s="136"/>
      <c r="CQ1334" s="136"/>
      <c r="CR1334" s="136"/>
      <c r="CS1334" s="136"/>
      <c r="CT1334" s="136"/>
      <c r="CU1334" s="136"/>
      <c r="CV1334" s="136"/>
      <c r="CW1334" s="136"/>
      <c r="CX1334" s="136"/>
      <c r="CY1334" s="136"/>
      <c r="CZ1334" s="136"/>
      <c r="DA1334" s="136"/>
      <c r="DB1334" s="136"/>
      <c r="DC1334" s="136"/>
      <c r="DD1334" s="136"/>
      <c r="DE1334" s="136"/>
      <c r="DF1334" s="136"/>
      <c r="DG1334" s="136"/>
      <c r="DH1334" s="136"/>
      <c r="DI1334" s="136"/>
      <c r="DJ1334" s="136"/>
      <c r="DK1334" s="136"/>
      <c r="DL1334" s="136"/>
      <c r="DM1334" s="136"/>
      <c r="DN1334" s="136"/>
      <c r="DO1334" s="136"/>
      <c r="DP1334" s="136"/>
      <c r="DQ1334" s="136"/>
      <c r="DR1334" s="136"/>
      <c r="DS1334" s="136"/>
      <c r="DT1334" s="136"/>
      <c r="DU1334" s="136"/>
      <c r="DV1334" s="136"/>
      <c r="DW1334" s="136"/>
      <c r="DX1334" s="136"/>
      <c r="DY1334" s="136"/>
      <c r="DZ1334" s="136"/>
      <c r="EA1334" s="136"/>
      <c r="EB1334" s="136"/>
      <c r="EC1334" s="136"/>
      <c r="ED1334" s="136"/>
      <c r="EE1334" s="136"/>
      <c r="EF1334" s="136"/>
      <c r="EG1334" s="136"/>
      <c r="EH1334" s="136"/>
      <c r="EI1334" s="136"/>
      <c r="EJ1334" s="136"/>
      <c r="EK1334" s="136"/>
      <c r="EL1334" s="136"/>
      <c r="EM1334" s="136"/>
      <c r="EN1334" s="136"/>
      <c r="EO1334" s="136"/>
      <c r="EP1334" s="136"/>
      <c r="EQ1334" s="136"/>
      <c r="ER1334" s="136"/>
      <c r="ES1334" s="136"/>
      <c r="ET1334" s="136"/>
      <c r="EU1334" s="136"/>
      <c r="EV1334" s="136"/>
      <c r="EW1334" s="136"/>
      <c r="EX1334" s="136"/>
      <c r="EY1334" s="136"/>
      <c r="EZ1334" s="136"/>
      <c r="FA1334" s="136"/>
      <c r="FB1334" s="136"/>
      <c r="FC1334" s="136"/>
      <c r="FD1334" s="136"/>
      <c r="FE1334" s="136"/>
      <c r="FF1334" s="136"/>
      <c r="FG1334" s="136"/>
      <c r="FH1334" s="136"/>
      <c r="FI1334" s="136"/>
      <c r="FJ1334" s="136"/>
      <c r="FK1334" s="136"/>
      <c r="FL1334" s="136"/>
      <c r="FM1334" s="136"/>
      <c r="FN1334" s="136"/>
      <c r="FO1334" s="136"/>
      <c r="FP1334" s="136"/>
      <c r="FQ1334" s="136"/>
      <c r="FR1334" s="136"/>
      <c r="FS1334" s="136"/>
      <c r="FT1334" s="136"/>
      <c r="FU1334" s="136"/>
      <c r="FV1334" s="136"/>
      <c r="FW1334" s="136"/>
      <c r="FX1334" s="136"/>
      <c r="FY1334" s="136"/>
      <c r="FZ1334" s="136"/>
      <c r="GA1334" s="136"/>
      <c r="GB1334" s="136"/>
      <c r="GC1334" s="136"/>
      <c r="GD1334" s="136"/>
      <c r="GE1334" s="136"/>
      <c r="GF1334" s="136"/>
      <c r="GG1334" s="136"/>
      <c r="GH1334" s="136"/>
      <c r="GI1334" s="136"/>
      <c r="GJ1334" s="136"/>
      <c r="GK1334" s="136"/>
      <c r="GL1334" s="136"/>
      <c r="GM1334" s="136"/>
      <c r="GN1334" s="136"/>
      <c r="GO1334" s="136"/>
      <c r="GP1334" s="136"/>
      <c r="GQ1334" s="136"/>
      <c r="GR1334" s="136"/>
      <c r="GS1334" s="136"/>
      <c r="GT1334" s="136"/>
      <c r="GU1334" s="136"/>
      <c r="GV1334" s="136"/>
      <c r="GW1334" s="136"/>
      <c r="GX1334" s="136"/>
      <c r="GY1334" s="136"/>
      <c r="GZ1334" s="136"/>
      <c r="HA1334" s="136"/>
      <c r="HB1334" s="136"/>
      <c r="HC1334" s="136"/>
      <c r="HD1334" s="136"/>
      <c r="HE1334" s="136"/>
      <c r="HF1334" s="136"/>
      <c r="HG1334" s="136"/>
      <c r="HH1334" s="136"/>
      <c r="HI1334" s="136"/>
      <c r="HJ1334" s="136"/>
      <c r="HK1334" s="136"/>
      <c r="HL1334" s="136"/>
      <c r="HM1334" s="136"/>
      <c r="HN1334" s="136"/>
      <c r="HO1334" s="136"/>
      <c r="HP1334" s="136"/>
      <c r="HQ1334" s="136"/>
      <c r="HR1334" s="136"/>
      <c r="HS1334" s="136"/>
      <c r="HT1334" s="136"/>
      <c r="HU1334" s="136"/>
      <c r="HV1334" s="136"/>
      <c r="HW1334" s="136"/>
      <c r="HX1334" s="136"/>
      <c r="HY1334" s="136"/>
      <c r="HZ1334" s="136"/>
      <c r="IA1334" s="136"/>
      <c r="IB1334" s="136"/>
      <c r="IC1334" s="136"/>
      <c r="ID1334" s="136"/>
      <c r="IE1334" s="136"/>
      <c r="IF1334" s="136"/>
      <c r="IG1334" s="136"/>
    </row>
    <row r="1335" spans="1:241" ht="38.1" customHeight="1" x14ac:dyDescent="0.25">
      <c r="A1335" s="461" t="s">
        <v>1162</v>
      </c>
      <c r="B1335" s="461"/>
      <c r="C1335" s="461"/>
      <c r="D1335" s="461"/>
      <c r="E1335" s="461"/>
      <c r="F1335" s="461"/>
      <c r="G1335" s="461"/>
      <c r="H1335" s="461"/>
      <c r="I1335" s="461"/>
      <c r="J1335" s="461"/>
      <c r="K1335" s="461"/>
      <c r="L1335" s="461"/>
      <c r="M1335" s="461"/>
      <c r="N1335" s="461"/>
      <c r="O1335" s="461"/>
      <c r="P1335" s="461"/>
      <c r="Q1335" s="461"/>
      <c r="R1335" s="136"/>
      <c r="S1335" s="136"/>
      <c r="T1335" s="136"/>
      <c r="U1335" s="136"/>
      <c r="V1335" s="136"/>
      <c r="W1335" s="136"/>
      <c r="X1335" s="136"/>
      <c r="Y1335" s="136"/>
      <c r="Z1335" s="136"/>
      <c r="AA1335" s="136"/>
      <c r="AB1335" s="136"/>
      <c r="AC1335" s="136"/>
      <c r="AD1335" s="136"/>
      <c r="AE1335" s="136"/>
      <c r="AF1335" s="136"/>
      <c r="AG1335" s="136"/>
      <c r="AH1335" s="136"/>
      <c r="AI1335" s="136"/>
      <c r="AJ1335" s="136"/>
      <c r="AK1335" s="136"/>
      <c r="AL1335" s="136"/>
      <c r="AM1335" s="136"/>
      <c r="AN1335" s="136"/>
      <c r="AO1335" s="136"/>
      <c r="AP1335" s="136"/>
      <c r="AQ1335" s="136"/>
      <c r="AR1335" s="136"/>
      <c r="AS1335" s="136"/>
      <c r="AT1335" s="136"/>
      <c r="AU1335" s="136"/>
      <c r="AV1335" s="136"/>
      <c r="AW1335" s="136"/>
      <c r="AX1335" s="136"/>
      <c r="AY1335" s="136"/>
      <c r="AZ1335" s="136"/>
      <c r="BA1335" s="136"/>
      <c r="BB1335" s="136"/>
      <c r="BC1335" s="136"/>
      <c r="BD1335" s="136"/>
      <c r="BE1335" s="136"/>
      <c r="BF1335" s="136"/>
      <c r="BG1335" s="136"/>
      <c r="BH1335" s="136"/>
      <c r="BI1335" s="136"/>
      <c r="BJ1335" s="136"/>
      <c r="BK1335" s="136"/>
      <c r="BL1335" s="136"/>
      <c r="BM1335" s="136"/>
      <c r="BN1335" s="136"/>
      <c r="BO1335" s="136"/>
      <c r="BP1335" s="136"/>
      <c r="BQ1335" s="136"/>
      <c r="BR1335" s="136"/>
      <c r="BS1335" s="136"/>
      <c r="BT1335" s="136"/>
      <c r="BU1335" s="136"/>
      <c r="BV1335" s="136"/>
      <c r="BW1335" s="136"/>
      <c r="BX1335" s="136"/>
      <c r="BY1335" s="136"/>
      <c r="BZ1335" s="136"/>
      <c r="CA1335" s="136"/>
      <c r="CB1335" s="136"/>
      <c r="CC1335" s="136"/>
      <c r="CD1335" s="136"/>
      <c r="CE1335" s="136"/>
      <c r="CF1335" s="136"/>
      <c r="CG1335" s="136"/>
      <c r="CH1335" s="136"/>
      <c r="CI1335" s="136"/>
      <c r="CJ1335" s="136"/>
      <c r="CK1335" s="136"/>
      <c r="CL1335" s="136"/>
      <c r="CM1335" s="136"/>
      <c r="CN1335" s="136"/>
      <c r="CO1335" s="136"/>
      <c r="CP1335" s="136"/>
      <c r="CQ1335" s="136"/>
      <c r="CR1335" s="136"/>
      <c r="CS1335" s="136"/>
      <c r="CT1335" s="136"/>
      <c r="CU1335" s="136"/>
      <c r="CV1335" s="136"/>
      <c r="CW1335" s="136"/>
      <c r="CX1335" s="136"/>
      <c r="CY1335" s="136"/>
      <c r="CZ1335" s="136"/>
      <c r="DA1335" s="136"/>
      <c r="DB1335" s="136"/>
      <c r="DC1335" s="136"/>
      <c r="DD1335" s="136"/>
      <c r="DE1335" s="136"/>
      <c r="DF1335" s="136"/>
      <c r="DG1335" s="136"/>
      <c r="DH1335" s="136"/>
      <c r="DI1335" s="136"/>
      <c r="DJ1335" s="136"/>
      <c r="DK1335" s="136"/>
      <c r="DL1335" s="136"/>
      <c r="DM1335" s="136"/>
      <c r="DN1335" s="136"/>
      <c r="DO1335" s="136"/>
      <c r="DP1335" s="136"/>
      <c r="DQ1335" s="136"/>
      <c r="DR1335" s="136"/>
      <c r="DS1335" s="136"/>
      <c r="DT1335" s="136"/>
      <c r="DU1335" s="136"/>
      <c r="DV1335" s="136"/>
      <c r="DW1335" s="136"/>
      <c r="DX1335" s="136"/>
      <c r="DY1335" s="136"/>
      <c r="DZ1335" s="136"/>
      <c r="EA1335" s="136"/>
      <c r="EB1335" s="136"/>
      <c r="EC1335" s="136"/>
      <c r="ED1335" s="136"/>
      <c r="EE1335" s="136"/>
      <c r="EF1335" s="136"/>
      <c r="EG1335" s="136"/>
      <c r="EH1335" s="136"/>
      <c r="EI1335" s="136"/>
      <c r="EJ1335" s="136"/>
      <c r="EK1335" s="136"/>
      <c r="EL1335" s="136"/>
      <c r="EM1335" s="136"/>
      <c r="EN1335" s="136"/>
      <c r="EO1335" s="136"/>
      <c r="EP1335" s="136"/>
      <c r="EQ1335" s="136"/>
      <c r="ER1335" s="136"/>
      <c r="ES1335" s="136"/>
      <c r="ET1335" s="136"/>
      <c r="EU1335" s="136"/>
      <c r="EV1335" s="136"/>
      <c r="EW1335" s="136"/>
      <c r="EX1335" s="136"/>
      <c r="EY1335" s="136"/>
      <c r="EZ1335" s="136"/>
      <c r="FA1335" s="136"/>
      <c r="FB1335" s="136"/>
      <c r="FC1335" s="136"/>
      <c r="FD1335" s="136"/>
      <c r="FE1335" s="136"/>
      <c r="FF1335" s="136"/>
      <c r="FG1335" s="136"/>
      <c r="FH1335" s="136"/>
      <c r="FI1335" s="136"/>
      <c r="FJ1335" s="136"/>
      <c r="FK1335" s="136"/>
      <c r="FL1335" s="136"/>
      <c r="FM1335" s="136"/>
      <c r="FN1335" s="136"/>
      <c r="FO1335" s="136"/>
      <c r="FP1335" s="136"/>
      <c r="FQ1335" s="136"/>
      <c r="FR1335" s="136"/>
      <c r="FS1335" s="136"/>
      <c r="FT1335" s="136"/>
      <c r="FU1335" s="136"/>
      <c r="FV1335" s="136"/>
      <c r="FW1335" s="136"/>
      <c r="FX1335" s="136"/>
      <c r="FY1335" s="136"/>
      <c r="FZ1335" s="136"/>
      <c r="GA1335" s="136"/>
      <c r="GB1335" s="136"/>
      <c r="GC1335" s="136"/>
      <c r="GD1335" s="136"/>
      <c r="GE1335" s="136"/>
      <c r="GF1335" s="136"/>
      <c r="GG1335" s="136"/>
      <c r="GH1335" s="136"/>
      <c r="GI1335" s="136"/>
      <c r="GJ1335" s="136"/>
      <c r="GK1335" s="136"/>
      <c r="GL1335" s="136"/>
      <c r="GM1335" s="136"/>
      <c r="GN1335" s="136"/>
      <c r="GO1335" s="136"/>
      <c r="GP1335" s="136"/>
      <c r="GQ1335" s="136"/>
      <c r="GR1335" s="136"/>
      <c r="GS1335" s="136"/>
      <c r="GT1335" s="136"/>
      <c r="GU1335" s="136"/>
      <c r="GV1335" s="136"/>
      <c r="GW1335" s="136"/>
      <c r="GX1335" s="136"/>
      <c r="GY1335" s="136"/>
      <c r="GZ1335" s="136"/>
      <c r="HA1335" s="136"/>
      <c r="HB1335" s="136"/>
      <c r="HC1335" s="136"/>
      <c r="HD1335" s="136"/>
      <c r="HE1335" s="136"/>
      <c r="HF1335" s="136"/>
      <c r="HG1335" s="136"/>
      <c r="HH1335" s="136"/>
      <c r="HI1335" s="136"/>
      <c r="HJ1335" s="136"/>
      <c r="HK1335" s="136"/>
      <c r="HL1335" s="136"/>
      <c r="HM1335" s="136"/>
      <c r="HN1335" s="136"/>
      <c r="HO1335" s="136"/>
      <c r="HP1335" s="136"/>
      <c r="HQ1335" s="136"/>
      <c r="HR1335" s="136"/>
      <c r="HS1335" s="136"/>
      <c r="HT1335" s="136"/>
      <c r="HU1335" s="136"/>
      <c r="HV1335" s="136"/>
      <c r="HW1335" s="136"/>
      <c r="HX1335" s="136"/>
      <c r="HY1335" s="136"/>
      <c r="HZ1335" s="136"/>
      <c r="IA1335" s="136"/>
      <c r="IB1335" s="136"/>
      <c r="IC1335" s="136"/>
      <c r="ID1335" s="136"/>
      <c r="IE1335" s="136"/>
      <c r="IF1335" s="136"/>
      <c r="IG1335" s="136"/>
    </row>
    <row r="1336" spans="1:241" ht="12" customHeight="1" x14ac:dyDescent="0.25">
      <c r="I1336" s="136"/>
      <c r="J1336" s="136"/>
      <c r="K1336" s="136"/>
      <c r="L1336" s="136"/>
      <c r="M1336" s="136"/>
      <c r="N1336" s="136"/>
      <c r="O1336" s="136"/>
      <c r="P1336" s="136"/>
      <c r="Q1336" s="136"/>
      <c r="R1336" s="136"/>
      <c r="S1336" s="136"/>
      <c r="T1336" s="136"/>
      <c r="U1336" s="136"/>
      <c r="V1336" s="136"/>
      <c r="W1336" s="136"/>
      <c r="X1336" s="136"/>
      <c r="Y1336" s="136"/>
      <c r="Z1336" s="136"/>
      <c r="AA1336" s="136"/>
      <c r="AB1336" s="136"/>
      <c r="AC1336" s="136"/>
      <c r="AD1336" s="136"/>
      <c r="AE1336" s="136"/>
      <c r="AF1336" s="136"/>
      <c r="AG1336" s="136"/>
      <c r="AH1336" s="136"/>
      <c r="AI1336" s="136"/>
      <c r="AJ1336" s="136"/>
      <c r="AK1336" s="136"/>
      <c r="AL1336" s="136"/>
      <c r="AM1336" s="136"/>
      <c r="AN1336" s="136"/>
      <c r="AO1336" s="136"/>
      <c r="AP1336" s="136"/>
      <c r="AQ1336" s="136"/>
      <c r="AR1336" s="136"/>
      <c r="AS1336" s="136"/>
      <c r="AT1336" s="136"/>
      <c r="AU1336" s="136"/>
      <c r="AV1336" s="136"/>
      <c r="AW1336" s="136"/>
      <c r="AX1336" s="136"/>
      <c r="AY1336" s="136"/>
      <c r="AZ1336" s="136"/>
      <c r="BA1336" s="136"/>
      <c r="BB1336" s="136"/>
      <c r="BC1336" s="136"/>
      <c r="BD1336" s="136"/>
      <c r="BE1336" s="136"/>
      <c r="BF1336" s="136"/>
      <c r="BG1336" s="136"/>
      <c r="BH1336" s="136"/>
      <c r="BI1336" s="136"/>
      <c r="BJ1336" s="136"/>
      <c r="BK1336" s="136"/>
      <c r="BL1336" s="136"/>
      <c r="BM1336" s="136"/>
      <c r="BN1336" s="136"/>
      <c r="BO1336" s="136"/>
      <c r="BP1336" s="136"/>
      <c r="BQ1336" s="136"/>
      <c r="BR1336" s="136"/>
      <c r="BS1336" s="136"/>
      <c r="BT1336" s="136"/>
      <c r="BU1336" s="136"/>
      <c r="BV1336" s="136"/>
      <c r="BW1336" s="136"/>
      <c r="BX1336" s="136"/>
      <c r="BY1336" s="136"/>
      <c r="BZ1336" s="136"/>
      <c r="CA1336" s="136"/>
      <c r="CB1336" s="136"/>
      <c r="CC1336" s="136"/>
      <c r="CD1336" s="136"/>
      <c r="CE1336" s="136"/>
      <c r="CF1336" s="136"/>
      <c r="CG1336" s="136"/>
      <c r="CH1336" s="136"/>
      <c r="CI1336" s="136"/>
      <c r="CJ1336" s="136"/>
      <c r="CK1336" s="136"/>
      <c r="CL1336" s="136"/>
      <c r="CM1336" s="136"/>
      <c r="CN1336" s="136"/>
      <c r="CO1336" s="136"/>
      <c r="CP1336" s="136"/>
      <c r="CQ1336" s="136"/>
      <c r="CR1336" s="136"/>
      <c r="CS1336" s="136"/>
      <c r="CT1336" s="136"/>
      <c r="CU1336" s="136"/>
      <c r="CV1336" s="136"/>
      <c r="CW1336" s="136"/>
      <c r="CX1336" s="136"/>
      <c r="CY1336" s="136"/>
      <c r="CZ1336" s="136"/>
      <c r="DA1336" s="136"/>
      <c r="DB1336" s="136"/>
      <c r="DC1336" s="136"/>
      <c r="DD1336" s="136"/>
      <c r="DE1336" s="136"/>
      <c r="DF1336" s="136"/>
      <c r="DG1336" s="136"/>
      <c r="DH1336" s="136"/>
      <c r="DI1336" s="136"/>
      <c r="DJ1336" s="136"/>
      <c r="DK1336" s="136"/>
      <c r="DL1336" s="136"/>
      <c r="DM1336" s="136"/>
      <c r="DN1336" s="136"/>
      <c r="DO1336" s="136"/>
      <c r="DP1336" s="136"/>
      <c r="DQ1336" s="136"/>
      <c r="DR1336" s="136"/>
      <c r="DS1336" s="136"/>
      <c r="DT1336" s="136"/>
      <c r="DU1336" s="136"/>
      <c r="DV1336" s="136"/>
      <c r="DW1336" s="136"/>
      <c r="DX1336" s="136"/>
      <c r="DY1336" s="136"/>
      <c r="DZ1336" s="136"/>
      <c r="EA1336" s="136"/>
      <c r="EB1336" s="136"/>
      <c r="EC1336" s="136"/>
      <c r="ED1336" s="136"/>
      <c r="EE1336" s="136"/>
      <c r="EF1336" s="136"/>
      <c r="EG1336" s="136"/>
      <c r="EH1336" s="136"/>
      <c r="EI1336" s="136"/>
      <c r="EJ1336" s="136"/>
      <c r="EK1336" s="136"/>
      <c r="EL1336" s="136"/>
      <c r="EM1336" s="136"/>
      <c r="EN1336" s="136"/>
      <c r="EO1336" s="136"/>
      <c r="EP1336" s="136"/>
      <c r="EQ1336" s="136"/>
      <c r="ER1336" s="136"/>
      <c r="ES1336" s="136"/>
      <c r="ET1336" s="136"/>
      <c r="EU1336" s="136"/>
      <c r="EV1336" s="136"/>
      <c r="EW1336" s="136"/>
      <c r="EX1336" s="136"/>
      <c r="EY1336" s="136"/>
      <c r="EZ1336" s="136"/>
      <c r="FA1336" s="136"/>
      <c r="FB1336" s="136"/>
      <c r="FC1336" s="136"/>
      <c r="FD1336" s="136"/>
      <c r="FE1336" s="136"/>
      <c r="FF1336" s="136"/>
      <c r="FG1336" s="136"/>
      <c r="FH1336" s="136"/>
      <c r="FI1336" s="136"/>
      <c r="FJ1336" s="136"/>
      <c r="FK1336" s="136"/>
      <c r="FL1336" s="136"/>
      <c r="FM1336" s="136"/>
      <c r="FN1336" s="136"/>
      <c r="FO1336" s="136"/>
      <c r="FP1336" s="136"/>
      <c r="FQ1336" s="136"/>
      <c r="FR1336" s="136"/>
      <c r="FS1336" s="136"/>
      <c r="FT1336" s="136"/>
      <c r="FU1336" s="136"/>
      <c r="FV1336" s="136"/>
      <c r="FW1336" s="136"/>
      <c r="FX1336" s="136"/>
      <c r="FY1336" s="136"/>
      <c r="FZ1336" s="136"/>
      <c r="GA1336" s="136"/>
      <c r="GB1336" s="136"/>
      <c r="GC1336" s="136"/>
      <c r="GD1336" s="136"/>
      <c r="GE1336" s="136"/>
      <c r="GF1336" s="136"/>
      <c r="GG1336" s="136"/>
      <c r="GH1336" s="136"/>
      <c r="GI1336" s="136"/>
      <c r="GJ1336" s="136"/>
      <c r="GK1336" s="136"/>
      <c r="GL1336" s="136"/>
      <c r="GM1336" s="136"/>
      <c r="GN1336" s="136"/>
      <c r="GO1336" s="136"/>
      <c r="GP1336" s="136"/>
      <c r="GQ1336" s="136"/>
      <c r="GR1336" s="136"/>
      <c r="GS1336" s="136"/>
      <c r="GT1336" s="136"/>
      <c r="GU1336" s="136"/>
      <c r="GV1336" s="136"/>
      <c r="GW1336" s="136"/>
      <c r="GX1336" s="136"/>
      <c r="GY1336" s="136"/>
      <c r="GZ1336" s="136"/>
      <c r="HA1336" s="136"/>
      <c r="HB1336" s="136"/>
      <c r="HC1336" s="136"/>
      <c r="HD1336" s="136"/>
      <c r="HE1336" s="136"/>
      <c r="HF1336" s="136"/>
      <c r="HG1336" s="136"/>
      <c r="HH1336" s="136"/>
      <c r="HI1336" s="136"/>
      <c r="HJ1336" s="136"/>
      <c r="HK1336" s="136"/>
      <c r="HL1336" s="136"/>
      <c r="HM1336" s="136"/>
      <c r="HN1336" s="136"/>
      <c r="HO1336" s="136"/>
      <c r="HP1336" s="136"/>
      <c r="HQ1336" s="136"/>
      <c r="HR1336" s="136"/>
      <c r="HS1336" s="136"/>
      <c r="HT1336" s="136"/>
      <c r="HU1336" s="136"/>
      <c r="HV1336" s="136"/>
      <c r="HW1336" s="136"/>
      <c r="HX1336" s="136"/>
      <c r="HY1336" s="136"/>
      <c r="HZ1336" s="136"/>
      <c r="IA1336" s="136"/>
      <c r="IB1336" s="136"/>
      <c r="IC1336" s="136"/>
      <c r="ID1336" s="136"/>
      <c r="IE1336" s="136"/>
      <c r="IF1336" s="136"/>
      <c r="IG1336" s="136"/>
    </row>
    <row r="1337" spans="1:241" ht="21" customHeight="1" x14ac:dyDescent="0.3">
      <c r="A1337" s="134">
        <v>2016</v>
      </c>
      <c r="B1337" s="135"/>
      <c r="C1337" s="135"/>
      <c r="D1337" s="135"/>
      <c r="E1337" s="135"/>
      <c r="F1337" s="135"/>
      <c r="G1337" s="135"/>
      <c r="H1337" s="135"/>
      <c r="I1337" s="136"/>
      <c r="J1337" s="136"/>
      <c r="K1337" s="136"/>
      <c r="L1337" s="136"/>
      <c r="M1337" s="136"/>
      <c r="N1337" s="136"/>
      <c r="O1337" s="136"/>
      <c r="P1337" s="136"/>
      <c r="Q1337" s="136"/>
      <c r="R1337" s="136"/>
      <c r="S1337" s="136"/>
      <c r="T1337" s="136"/>
      <c r="U1337" s="136"/>
      <c r="V1337" s="136"/>
      <c r="W1337" s="136"/>
      <c r="X1337" s="136"/>
      <c r="Y1337" s="136"/>
      <c r="Z1337" s="136"/>
      <c r="AA1337" s="136"/>
      <c r="AB1337" s="136"/>
      <c r="AC1337" s="136"/>
      <c r="AD1337" s="136"/>
      <c r="AE1337" s="136"/>
      <c r="AF1337" s="136"/>
      <c r="AG1337" s="136"/>
      <c r="AH1337" s="136"/>
      <c r="AI1337" s="136"/>
      <c r="AJ1337" s="136"/>
      <c r="AK1337" s="136"/>
      <c r="AL1337" s="136"/>
      <c r="AM1337" s="136"/>
      <c r="AN1337" s="136"/>
      <c r="AO1337" s="136"/>
      <c r="AP1337" s="136"/>
      <c r="AQ1337" s="136"/>
      <c r="AR1337" s="136"/>
      <c r="AS1337" s="136"/>
      <c r="AT1337" s="136"/>
      <c r="AU1337" s="136"/>
      <c r="AV1337" s="136"/>
      <c r="AW1337" s="136"/>
      <c r="AX1337" s="136"/>
      <c r="AY1337" s="136"/>
      <c r="AZ1337" s="136"/>
      <c r="BA1337" s="136"/>
      <c r="BB1337" s="136"/>
      <c r="BC1337" s="136"/>
      <c r="BD1337" s="136"/>
      <c r="BE1337" s="136"/>
      <c r="BF1337" s="136"/>
      <c r="BG1337" s="136"/>
      <c r="BH1337" s="136"/>
      <c r="BI1337" s="136"/>
      <c r="BJ1337" s="136"/>
      <c r="BK1337" s="136"/>
      <c r="BL1337" s="136"/>
      <c r="BM1337" s="136"/>
      <c r="BN1337" s="136"/>
      <c r="BO1337" s="136"/>
      <c r="BP1337" s="136"/>
      <c r="BQ1337" s="136"/>
      <c r="BR1337" s="136"/>
      <c r="BS1337" s="136"/>
      <c r="BT1337" s="136"/>
      <c r="BU1337" s="136"/>
      <c r="BV1337" s="136"/>
      <c r="BW1337" s="136"/>
      <c r="BX1337" s="136"/>
      <c r="BY1337" s="136"/>
      <c r="BZ1337" s="136"/>
      <c r="CA1337" s="136"/>
      <c r="CB1337" s="136"/>
      <c r="CC1337" s="136"/>
      <c r="CD1337" s="136"/>
      <c r="CE1337" s="136"/>
      <c r="CF1337" s="136"/>
      <c r="CG1337" s="136"/>
      <c r="CH1337" s="136"/>
      <c r="CI1337" s="136"/>
      <c r="CJ1337" s="136"/>
      <c r="CK1337" s="136"/>
      <c r="CL1337" s="136"/>
      <c r="CM1337" s="136"/>
      <c r="CN1337" s="136"/>
      <c r="CO1337" s="136"/>
      <c r="CP1337" s="136"/>
      <c r="CQ1337" s="136"/>
      <c r="CR1337" s="136"/>
      <c r="CS1337" s="136"/>
      <c r="CT1337" s="136"/>
      <c r="CU1337" s="136"/>
      <c r="CV1337" s="136"/>
      <c r="CW1337" s="136"/>
      <c r="CX1337" s="136"/>
      <c r="CY1337" s="136"/>
      <c r="CZ1337" s="136"/>
      <c r="DA1337" s="136"/>
      <c r="DB1337" s="136"/>
      <c r="DC1337" s="136"/>
      <c r="DD1337" s="136"/>
      <c r="DE1337" s="136"/>
      <c r="DF1337" s="136"/>
      <c r="DG1337" s="136"/>
      <c r="DH1337" s="136"/>
      <c r="DI1337" s="136"/>
      <c r="DJ1337" s="136"/>
      <c r="DK1337" s="136"/>
      <c r="DL1337" s="136"/>
      <c r="DM1337" s="136"/>
      <c r="DN1337" s="136"/>
      <c r="DO1337" s="136"/>
      <c r="DP1337" s="136"/>
      <c r="DQ1337" s="136"/>
      <c r="DR1337" s="136"/>
      <c r="DS1337" s="136"/>
      <c r="DT1337" s="136"/>
      <c r="DU1337" s="136"/>
      <c r="DV1337" s="136"/>
      <c r="DW1337" s="136"/>
      <c r="DX1337" s="136"/>
      <c r="DY1337" s="136"/>
      <c r="DZ1337" s="136"/>
      <c r="EA1337" s="136"/>
      <c r="EB1337" s="136"/>
      <c r="EC1337" s="136"/>
      <c r="ED1337" s="136"/>
      <c r="EE1337" s="136"/>
      <c r="EF1337" s="136"/>
      <c r="EG1337" s="136"/>
      <c r="EH1337" s="136"/>
      <c r="EI1337" s="136"/>
      <c r="EJ1337" s="136"/>
      <c r="EK1337" s="136"/>
      <c r="EL1337" s="136"/>
      <c r="EM1337" s="136"/>
      <c r="EN1337" s="136"/>
      <c r="EO1337" s="136"/>
      <c r="EP1337" s="136"/>
      <c r="EQ1337" s="136"/>
      <c r="ER1337" s="136"/>
      <c r="ES1337" s="136"/>
      <c r="ET1337" s="136"/>
      <c r="EU1337" s="136"/>
      <c r="EV1337" s="136"/>
      <c r="EW1337" s="136"/>
      <c r="EX1337" s="136"/>
      <c r="EY1337" s="136"/>
      <c r="EZ1337" s="136"/>
      <c r="FA1337" s="136"/>
      <c r="FB1337" s="136"/>
      <c r="FC1337" s="136"/>
      <c r="FD1337" s="136"/>
      <c r="FE1337" s="136"/>
      <c r="FF1337" s="136"/>
      <c r="FG1337" s="136"/>
      <c r="FH1337" s="136"/>
      <c r="FI1337" s="136"/>
      <c r="FJ1337" s="136"/>
      <c r="FK1337" s="136"/>
      <c r="FL1337" s="136"/>
      <c r="FM1337" s="136"/>
      <c r="FN1337" s="136"/>
      <c r="FO1337" s="136"/>
      <c r="FP1337" s="136"/>
      <c r="FQ1337" s="136"/>
      <c r="FR1337" s="136"/>
      <c r="FS1337" s="136"/>
      <c r="FT1337" s="136"/>
      <c r="FU1337" s="136"/>
      <c r="FV1337" s="136"/>
      <c r="FW1337" s="136"/>
      <c r="FX1337" s="136"/>
      <c r="FY1337" s="136"/>
      <c r="FZ1337" s="136"/>
      <c r="GA1337" s="136"/>
      <c r="GB1337" s="136"/>
      <c r="GC1337" s="136"/>
      <c r="GD1337" s="136"/>
      <c r="GE1337" s="136"/>
      <c r="GF1337" s="136"/>
      <c r="GG1337" s="136"/>
      <c r="GH1337" s="136"/>
      <c r="GI1337" s="136"/>
      <c r="GJ1337" s="136"/>
      <c r="GK1337" s="136"/>
      <c r="GL1337" s="136"/>
      <c r="GM1337" s="136"/>
      <c r="GN1337" s="136"/>
      <c r="GO1337" s="136"/>
      <c r="GP1337" s="136"/>
      <c r="GQ1337" s="136"/>
      <c r="GR1337" s="136"/>
      <c r="GS1337" s="136"/>
      <c r="GT1337" s="136"/>
      <c r="GU1337" s="136"/>
      <c r="GV1337" s="136"/>
      <c r="GW1337" s="136"/>
      <c r="GX1337" s="136"/>
      <c r="GY1337" s="136"/>
      <c r="GZ1337" s="136"/>
      <c r="HA1337" s="136"/>
      <c r="HB1337" s="136"/>
      <c r="HC1337" s="136"/>
      <c r="HD1337" s="136"/>
      <c r="HE1337" s="136"/>
      <c r="HF1337" s="136"/>
      <c r="HG1337" s="136"/>
      <c r="HH1337" s="136"/>
      <c r="HI1337" s="136"/>
      <c r="HJ1337" s="136"/>
      <c r="HK1337" s="136"/>
      <c r="HL1337" s="136"/>
      <c r="HM1337" s="136"/>
      <c r="HN1337" s="136"/>
      <c r="HO1337" s="136"/>
      <c r="HP1337" s="136"/>
      <c r="HQ1337" s="136"/>
      <c r="HR1337" s="136"/>
      <c r="HS1337" s="136"/>
      <c r="HT1337" s="136"/>
      <c r="HU1337" s="136"/>
      <c r="HV1337" s="136"/>
      <c r="HW1337" s="136"/>
      <c r="HX1337" s="136"/>
      <c r="HY1337" s="136"/>
      <c r="HZ1337" s="136"/>
      <c r="IA1337" s="136"/>
      <c r="IB1337" s="136"/>
      <c r="IC1337" s="136"/>
      <c r="ID1337" s="136"/>
      <c r="IE1337" s="136"/>
      <c r="IF1337" s="136"/>
      <c r="IG1337" s="136"/>
    </row>
    <row r="1338" spans="1:241" ht="27.95" customHeight="1" x14ac:dyDescent="0.25">
      <c r="A1338" s="166" t="s">
        <v>177</v>
      </c>
      <c r="B1338" s="167" t="s">
        <v>0</v>
      </c>
      <c r="C1338" s="167" t="s">
        <v>1</v>
      </c>
      <c r="D1338" s="167" t="s">
        <v>2</v>
      </c>
      <c r="E1338" s="167" t="s">
        <v>877</v>
      </c>
      <c r="F1338" s="167" t="s">
        <v>50</v>
      </c>
      <c r="G1338" s="167" t="s">
        <v>52</v>
      </c>
      <c r="H1338" s="167" t="s">
        <v>13</v>
      </c>
      <c r="I1338" s="136"/>
      <c r="J1338" s="166" t="s">
        <v>177</v>
      </c>
      <c r="K1338" s="167" t="s">
        <v>0</v>
      </c>
      <c r="L1338" s="167" t="s">
        <v>1</v>
      </c>
      <c r="M1338" s="167" t="s">
        <v>2</v>
      </c>
      <c r="N1338" s="167" t="s">
        <v>877</v>
      </c>
      <c r="O1338" s="167" t="s">
        <v>50</v>
      </c>
      <c r="P1338" s="167" t="s">
        <v>52</v>
      </c>
      <c r="Q1338" s="167" t="s">
        <v>13</v>
      </c>
      <c r="R1338" s="136"/>
      <c r="S1338" s="136"/>
      <c r="T1338" s="136"/>
      <c r="U1338" s="136"/>
      <c r="V1338" s="136"/>
      <c r="W1338" s="136"/>
      <c r="X1338" s="136"/>
      <c r="Y1338" s="136"/>
      <c r="Z1338" s="136"/>
      <c r="AA1338" s="136"/>
      <c r="AB1338" s="136"/>
      <c r="AC1338" s="136"/>
      <c r="AD1338" s="136"/>
      <c r="AE1338" s="136"/>
      <c r="AF1338" s="136"/>
      <c r="AG1338" s="136"/>
      <c r="AH1338" s="136"/>
      <c r="AI1338" s="136"/>
      <c r="AJ1338" s="136"/>
      <c r="AK1338" s="136"/>
      <c r="AL1338" s="136"/>
      <c r="AM1338" s="136"/>
      <c r="AN1338" s="136"/>
      <c r="AO1338" s="136"/>
      <c r="AP1338" s="136"/>
      <c r="AQ1338" s="136"/>
      <c r="AR1338" s="136"/>
      <c r="AS1338" s="136"/>
      <c r="AT1338" s="136"/>
      <c r="AU1338" s="136"/>
      <c r="AV1338" s="136"/>
      <c r="AW1338" s="136"/>
      <c r="AX1338" s="136"/>
      <c r="AY1338" s="136"/>
      <c r="AZ1338" s="136"/>
      <c r="BA1338" s="136"/>
      <c r="BB1338" s="136"/>
      <c r="BC1338" s="136"/>
      <c r="BD1338" s="136"/>
      <c r="BE1338" s="136"/>
      <c r="BF1338" s="136"/>
      <c r="BG1338" s="136"/>
      <c r="BH1338" s="136"/>
      <c r="BI1338" s="136"/>
      <c r="BJ1338" s="136"/>
      <c r="BK1338" s="136"/>
      <c r="BL1338" s="136"/>
      <c r="BM1338" s="136"/>
      <c r="BN1338" s="136"/>
      <c r="BO1338" s="136"/>
      <c r="BP1338" s="136"/>
      <c r="BQ1338" s="136"/>
      <c r="BR1338" s="136"/>
      <c r="BS1338" s="136"/>
      <c r="BT1338" s="136"/>
      <c r="BU1338" s="136"/>
      <c r="BV1338" s="136"/>
      <c r="BW1338" s="136"/>
      <c r="BX1338" s="136"/>
      <c r="BY1338" s="136"/>
      <c r="BZ1338" s="136"/>
      <c r="CA1338" s="136"/>
      <c r="CB1338" s="136"/>
      <c r="CC1338" s="136"/>
      <c r="CD1338" s="136"/>
      <c r="CE1338" s="136"/>
      <c r="CF1338" s="136"/>
      <c r="CG1338" s="136"/>
      <c r="CH1338" s="136"/>
      <c r="CI1338" s="136"/>
      <c r="CJ1338" s="136"/>
      <c r="CK1338" s="136"/>
      <c r="CL1338" s="136"/>
      <c r="CM1338" s="136"/>
      <c r="CN1338" s="136"/>
      <c r="CO1338" s="136"/>
      <c r="CP1338" s="136"/>
      <c r="CQ1338" s="136"/>
      <c r="CR1338" s="136"/>
      <c r="CS1338" s="136"/>
      <c r="CT1338" s="136"/>
      <c r="CU1338" s="136"/>
      <c r="CV1338" s="136"/>
      <c r="CW1338" s="136"/>
      <c r="CX1338" s="136"/>
      <c r="CY1338" s="136"/>
      <c r="CZ1338" s="136"/>
      <c r="DA1338" s="136"/>
      <c r="DB1338" s="136"/>
      <c r="DC1338" s="136"/>
      <c r="DD1338" s="136"/>
      <c r="DE1338" s="136"/>
      <c r="DF1338" s="136"/>
      <c r="DG1338" s="136"/>
      <c r="DH1338" s="136"/>
      <c r="DI1338" s="136"/>
      <c r="DJ1338" s="136"/>
      <c r="DK1338" s="136"/>
      <c r="DL1338" s="136"/>
      <c r="DM1338" s="136"/>
      <c r="DN1338" s="136"/>
      <c r="DO1338" s="136"/>
      <c r="DP1338" s="136"/>
      <c r="DQ1338" s="136"/>
      <c r="DR1338" s="136"/>
      <c r="DS1338" s="136"/>
      <c r="DT1338" s="136"/>
      <c r="DU1338" s="136"/>
      <c r="DV1338" s="136"/>
      <c r="DW1338" s="136"/>
      <c r="DX1338" s="136"/>
      <c r="DY1338" s="136"/>
      <c r="DZ1338" s="136"/>
      <c r="EA1338" s="136"/>
      <c r="EB1338" s="136"/>
      <c r="EC1338" s="136"/>
      <c r="ED1338" s="136"/>
      <c r="EE1338" s="136"/>
      <c r="EF1338" s="136"/>
      <c r="EG1338" s="136"/>
      <c r="EH1338" s="136"/>
      <c r="EI1338" s="136"/>
      <c r="EJ1338" s="136"/>
      <c r="EK1338" s="136"/>
      <c r="EL1338" s="136"/>
      <c r="EM1338" s="136"/>
      <c r="EN1338" s="136"/>
      <c r="EO1338" s="136"/>
      <c r="EP1338" s="136"/>
      <c r="EQ1338" s="136"/>
      <c r="ER1338" s="136"/>
      <c r="ES1338" s="136"/>
      <c r="ET1338" s="136"/>
      <c r="EU1338" s="136"/>
      <c r="EV1338" s="136"/>
      <c r="EW1338" s="136"/>
      <c r="EX1338" s="136"/>
      <c r="EY1338" s="136"/>
      <c r="EZ1338" s="136"/>
      <c r="FA1338" s="136"/>
      <c r="FB1338" s="136"/>
      <c r="FC1338" s="136"/>
      <c r="FD1338" s="136"/>
      <c r="FE1338" s="136"/>
      <c r="FF1338" s="136"/>
      <c r="FG1338" s="136"/>
      <c r="FH1338" s="136"/>
      <c r="FI1338" s="136"/>
      <c r="FJ1338" s="136"/>
      <c r="FK1338" s="136"/>
      <c r="FL1338" s="136"/>
      <c r="FM1338" s="136"/>
      <c r="FN1338" s="136"/>
      <c r="FO1338" s="136"/>
      <c r="FP1338" s="136"/>
      <c r="FQ1338" s="136"/>
      <c r="FR1338" s="136"/>
      <c r="FS1338" s="136"/>
      <c r="FT1338" s="136"/>
      <c r="FU1338" s="136"/>
      <c r="FV1338" s="136"/>
      <c r="FW1338" s="136"/>
      <c r="FX1338" s="136"/>
      <c r="FY1338" s="136"/>
      <c r="FZ1338" s="136"/>
      <c r="GA1338" s="136"/>
      <c r="GB1338" s="136"/>
      <c r="GC1338" s="136"/>
      <c r="GD1338" s="136"/>
      <c r="GE1338" s="136"/>
      <c r="GF1338" s="136"/>
      <c r="GG1338" s="136"/>
      <c r="GH1338" s="136"/>
      <c r="GI1338" s="136"/>
      <c r="GJ1338" s="136"/>
      <c r="GK1338" s="136"/>
      <c r="GL1338" s="136"/>
      <c r="GM1338" s="136"/>
      <c r="GN1338" s="136"/>
      <c r="GO1338" s="136"/>
      <c r="GP1338" s="136"/>
      <c r="GQ1338" s="136"/>
      <c r="GR1338" s="136"/>
      <c r="GS1338" s="136"/>
      <c r="GT1338" s="136"/>
      <c r="GU1338" s="136"/>
      <c r="GV1338" s="136"/>
      <c r="GW1338" s="136"/>
      <c r="GX1338" s="136"/>
      <c r="GY1338" s="136"/>
      <c r="GZ1338" s="136"/>
      <c r="HA1338" s="136"/>
      <c r="HB1338" s="136"/>
      <c r="HC1338" s="136"/>
      <c r="HD1338" s="136"/>
      <c r="HE1338" s="136"/>
      <c r="HF1338" s="136"/>
      <c r="HG1338" s="136"/>
      <c r="HH1338" s="136"/>
      <c r="HI1338" s="136"/>
      <c r="HJ1338" s="136"/>
      <c r="HK1338" s="136"/>
      <c r="HL1338" s="136"/>
      <c r="HM1338" s="136"/>
      <c r="HN1338" s="136"/>
      <c r="HO1338" s="136"/>
      <c r="HP1338" s="136"/>
      <c r="HQ1338" s="136"/>
      <c r="HR1338" s="136"/>
      <c r="HS1338" s="136"/>
      <c r="HT1338" s="136"/>
      <c r="HU1338" s="136"/>
      <c r="HV1338" s="136"/>
      <c r="HW1338" s="136"/>
      <c r="HX1338" s="136"/>
      <c r="HY1338" s="136"/>
      <c r="HZ1338" s="136"/>
      <c r="IA1338" s="136"/>
      <c r="IB1338" s="136"/>
      <c r="IC1338" s="136"/>
      <c r="ID1338" s="136"/>
      <c r="IE1338" s="136"/>
      <c r="IF1338" s="136"/>
      <c r="IG1338" s="136"/>
    </row>
    <row r="1339" spans="1:241" ht="15" customHeight="1" x14ac:dyDescent="0.25">
      <c r="A1339" s="197" t="s">
        <v>795</v>
      </c>
      <c r="B1339" s="217">
        <v>3602474</v>
      </c>
      <c r="C1339" s="217">
        <v>2127239</v>
      </c>
      <c r="D1339" s="217">
        <v>600513</v>
      </c>
      <c r="E1339" s="217">
        <v>1132185</v>
      </c>
      <c r="F1339" s="217">
        <v>1725873</v>
      </c>
      <c r="G1339" s="217">
        <v>413952</v>
      </c>
      <c r="H1339" s="244">
        <v>9602236</v>
      </c>
      <c r="I1339" s="136"/>
      <c r="J1339" s="135" t="s">
        <v>816</v>
      </c>
      <c r="K1339" s="217">
        <v>6549744</v>
      </c>
      <c r="L1339" s="217">
        <v>2806005</v>
      </c>
      <c r="M1339" s="217">
        <v>598639</v>
      </c>
      <c r="N1339" s="217">
        <v>1322431</v>
      </c>
      <c r="O1339" s="217">
        <v>1792229</v>
      </c>
      <c r="P1339" s="217">
        <v>510587</v>
      </c>
      <c r="Q1339" s="244">
        <v>13579635</v>
      </c>
      <c r="R1339" s="136"/>
      <c r="S1339" s="136"/>
      <c r="T1339" s="136"/>
      <c r="U1339" s="136"/>
      <c r="V1339" s="136"/>
      <c r="W1339" s="136"/>
      <c r="X1339" s="136"/>
      <c r="Y1339" s="136"/>
      <c r="Z1339" s="136"/>
      <c r="AA1339" s="136"/>
      <c r="AB1339" s="136"/>
      <c r="AC1339" s="136"/>
      <c r="AD1339" s="136"/>
      <c r="AE1339" s="136"/>
      <c r="AF1339" s="136"/>
      <c r="AG1339" s="136"/>
      <c r="AH1339" s="136"/>
      <c r="AI1339" s="136"/>
      <c r="AJ1339" s="136"/>
      <c r="AK1339" s="136"/>
      <c r="AL1339" s="136"/>
      <c r="AM1339" s="136"/>
      <c r="AN1339" s="136"/>
      <c r="AO1339" s="136"/>
      <c r="AP1339" s="136"/>
      <c r="AQ1339" s="136"/>
      <c r="AR1339" s="136"/>
      <c r="AS1339" s="136"/>
      <c r="AT1339" s="136"/>
      <c r="AU1339" s="136"/>
      <c r="AV1339" s="136"/>
      <c r="AW1339" s="136"/>
      <c r="AX1339" s="136"/>
      <c r="AY1339" s="136"/>
      <c r="AZ1339" s="136"/>
      <c r="BA1339" s="136"/>
      <c r="BB1339" s="136"/>
      <c r="BC1339" s="136"/>
      <c r="BD1339" s="136"/>
      <c r="BE1339" s="136"/>
      <c r="BF1339" s="136"/>
      <c r="BG1339" s="136"/>
      <c r="BH1339" s="136"/>
      <c r="BI1339" s="136"/>
      <c r="BJ1339" s="136"/>
      <c r="BK1339" s="136"/>
      <c r="BL1339" s="136"/>
      <c r="BM1339" s="136"/>
      <c r="BN1339" s="136"/>
      <c r="BO1339" s="136"/>
      <c r="BP1339" s="136"/>
      <c r="BQ1339" s="136"/>
      <c r="BR1339" s="136"/>
      <c r="BS1339" s="136"/>
      <c r="BT1339" s="136"/>
      <c r="BU1339" s="136"/>
      <c r="BV1339" s="136"/>
      <c r="BW1339" s="136"/>
      <c r="BX1339" s="136"/>
      <c r="BY1339" s="136"/>
      <c r="BZ1339" s="136"/>
      <c r="CA1339" s="136"/>
      <c r="CB1339" s="136"/>
      <c r="CC1339" s="136"/>
      <c r="CD1339" s="136"/>
      <c r="CE1339" s="136"/>
      <c r="CF1339" s="136"/>
      <c r="CG1339" s="136"/>
      <c r="CH1339" s="136"/>
      <c r="CI1339" s="136"/>
      <c r="CJ1339" s="136"/>
      <c r="CK1339" s="136"/>
      <c r="CL1339" s="136"/>
      <c r="CM1339" s="136"/>
      <c r="CN1339" s="136"/>
      <c r="CO1339" s="136"/>
      <c r="CP1339" s="136"/>
      <c r="CQ1339" s="136"/>
      <c r="CR1339" s="136"/>
      <c r="CS1339" s="136"/>
      <c r="CT1339" s="136"/>
      <c r="CU1339" s="136"/>
      <c r="CV1339" s="136"/>
      <c r="CW1339" s="136"/>
      <c r="CX1339" s="136"/>
      <c r="CY1339" s="136"/>
      <c r="CZ1339" s="136"/>
      <c r="DA1339" s="136"/>
      <c r="DB1339" s="136"/>
      <c r="DC1339" s="136"/>
      <c r="DD1339" s="136"/>
      <c r="DE1339" s="136"/>
      <c r="DF1339" s="136"/>
      <c r="DG1339" s="136"/>
      <c r="DH1339" s="136"/>
      <c r="DI1339" s="136"/>
      <c r="DJ1339" s="136"/>
      <c r="DK1339" s="136"/>
      <c r="DL1339" s="136"/>
      <c r="DM1339" s="136"/>
      <c r="DN1339" s="136"/>
      <c r="DO1339" s="136"/>
      <c r="DP1339" s="136"/>
      <c r="DQ1339" s="136"/>
      <c r="DR1339" s="136"/>
      <c r="DS1339" s="136"/>
      <c r="DT1339" s="136"/>
      <c r="DU1339" s="136"/>
      <c r="DV1339" s="136"/>
      <c r="DW1339" s="136"/>
      <c r="DX1339" s="136"/>
      <c r="DY1339" s="136"/>
      <c r="DZ1339" s="136"/>
      <c r="EA1339" s="136"/>
      <c r="EB1339" s="136"/>
      <c r="EC1339" s="136"/>
      <c r="ED1339" s="136"/>
      <c r="EE1339" s="136"/>
      <c r="EF1339" s="136"/>
      <c r="EG1339" s="136"/>
      <c r="EH1339" s="136"/>
      <c r="EI1339" s="136"/>
      <c r="EJ1339" s="136"/>
      <c r="EK1339" s="136"/>
      <c r="EL1339" s="136"/>
      <c r="EM1339" s="136"/>
      <c r="EN1339" s="136"/>
      <c r="EO1339" s="136"/>
      <c r="EP1339" s="136"/>
      <c r="EQ1339" s="136"/>
      <c r="ER1339" s="136"/>
      <c r="ES1339" s="136"/>
      <c r="ET1339" s="136"/>
      <c r="EU1339" s="136"/>
      <c r="EV1339" s="136"/>
      <c r="EW1339" s="136"/>
      <c r="EX1339" s="136"/>
      <c r="EY1339" s="136"/>
      <c r="EZ1339" s="136"/>
      <c r="FA1339" s="136"/>
      <c r="FB1339" s="136"/>
      <c r="FC1339" s="136"/>
      <c r="FD1339" s="136"/>
      <c r="FE1339" s="136"/>
      <c r="FF1339" s="136"/>
      <c r="FG1339" s="136"/>
      <c r="FH1339" s="136"/>
      <c r="FI1339" s="136"/>
      <c r="FJ1339" s="136"/>
      <c r="FK1339" s="136"/>
      <c r="FL1339" s="136"/>
      <c r="FM1339" s="136"/>
      <c r="FN1339" s="136"/>
      <c r="FO1339" s="136"/>
      <c r="FP1339" s="136"/>
      <c r="FQ1339" s="136"/>
      <c r="FR1339" s="136"/>
      <c r="FS1339" s="136"/>
      <c r="FT1339" s="136"/>
      <c r="FU1339" s="136"/>
      <c r="FV1339" s="136"/>
      <c r="FW1339" s="136"/>
      <c r="FX1339" s="136"/>
      <c r="FY1339" s="136"/>
      <c r="FZ1339" s="136"/>
      <c r="GA1339" s="136"/>
      <c r="GB1339" s="136"/>
      <c r="GC1339" s="136"/>
      <c r="GD1339" s="136"/>
      <c r="GE1339" s="136"/>
      <c r="GF1339" s="136"/>
      <c r="GG1339" s="136"/>
      <c r="GH1339" s="136"/>
      <c r="GI1339" s="136"/>
      <c r="GJ1339" s="136"/>
      <c r="GK1339" s="136"/>
      <c r="GL1339" s="136"/>
      <c r="GM1339" s="136"/>
      <c r="GN1339" s="136"/>
      <c r="GO1339" s="136"/>
      <c r="GP1339" s="136"/>
      <c r="GQ1339" s="136"/>
      <c r="GR1339" s="136"/>
      <c r="GS1339" s="136"/>
      <c r="GT1339" s="136"/>
      <c r="GU1339" s="136"/>
      <c r="GV1339" s="136"/>
      <c r="GW1339" s="136"/>
      <c r="GX1339" s="136"/>
      <c r="GY1339" s="136"/>
      <c r="GZ1339" s="136"/>
      <c r="HA1339" s="136"/>
      <c r="HB1339" s="136"/>
      <c r="HC1339" s="136"/>
      <c r="HD1339" s="136"/>
      <c r="HE1339" s="136"/>
      <c r="HF1339" s="136"/>
      <c r="HG1339" s="136"/>
      <c r="HH1339" s="136"/>
      <c r="HI1339" s="136"/>
      <c r="HJ1339" s="136"/>
      <c r="HK1339" s="136"/>
      <c r="HL1339" s="136"/>
      <c r="HM1339" s="136"/>
      <c r="HN1339" s="136"/>
      <c r="HO1339" s="136"/>
      <c r="HP1339" s="136"/>
      <c r="HQ1339" s="136"/>
      <c r="HR1339" s="136"/>
      <c r="HS1339" s="136"/>
      <c r="HT1339" s="136"/>
      <c r="HU1339" s="136"/>
      <c r="HV1339" s="136"/>
      <c r="HW1339" s="136"/>
      <c r="HX1339" s="136"/>
      <c r="HY1339" s="136"/>
      <c r="HZ1339" s="136"/>
      <c r="IA1339" s="136"/>
      <c r="IB1339" s="136"/>
      <c r="IC1339" s="136"/>
      <c r="ID1339" s="136"/>
      <c r="IE1339" s="136"/>
      <c r="IF1339" s="136"/>
      <c r="IG1339" s="136"/>
    </row>
    <row r="1340" spans="1:241" ht="15" customHeight="1" x14ac:dyDescent="0.25">
      <c r="A1340" s="197" t="s">
        <v>796</v>
      </c>
      <c r="B1340" s="217">
        <v>6288361</v>
      </c>
      <c r="C1340" s="217">
        <v>2841275</v>
      </c>
      <c r="D1340" s="217">
        <v>1031402</v>
      </c>
      <c r="E1340" s="217">
        <v>1793537</v>
      </c>
      <c r="F1340" s="217">
        <v>2162867</v>
      </c>
      <c r="G1340" s="217">
        <v>460379</v>
      </c>
      <c r="H1340" s="244">
        <v>14577821</v>
      </c>
      <c r="I1340" s="136"/>
      <c r="J1340" s="135" t="s">
        <v>817</v>
      </c>
      <c r="K1340" s="217">
        <v>5480362</v>
      </c>
      <c r="L1340" s="217">
        <v>2866145</v>
      </c>
      <c r="M1340" s="217">
        <v>896279</v>
      </c>
      <c r="N1340" s="217">
        <v>1596516</v>
      </c>
      <c r="O1340" s="217">
        <v>2423108</v>
      </c>
      <c r="P1340" s="217">
        <v>783448</v>
      </c>
      <c r="Q1340" s="244">
        <v>14045858</v>
      </c>
      <c r="R1340" s="136"/>
      <c r="S1340" s="136"/>
      <c r="T1340" s="136"/>
      <c r="U1340" s="136"/>
      <c r="V1340" s="136"/>
      <c r="W1340" s="136"/>
      <c r="X1340" s="136"/>
      <c r="Y1340" s="136"/>
      <c r="Z1340" s="136"/>
      <c r="AA1340" s="136"/>
      <c r="AB1340" s="136"/>
      <c r="AC1340" s="136"/>
      <c r="AD1340" s="136"/>
      <c r="AE1340" s="136"/>
      <c r="AF1340" s="136"/>
      <c r="AG1340" s="136"/>
      <c r="AH1340" s="136"/>
      <c r="AI1340" s="136"/>
      <c r="AJ1340" s="136"/>
      <c r="AK1340" s="136"/>
      <c r="AL1340" s="136"/>
      <c r="AM1340" s="136"/>
      <c r="AN1340" s="136"/>
      <c r="AO1340" s="136"/>
      <c r="AP1340" s="136"/>
      <c r="AQ1340" s="136"/>
      <c r="AR1340" s="136"/>
      <c r="AS1340" s="136"/>
      <c r="AT1340" s="136"/>
      <c r="AU1340" s="136"/>
      <c r="AV1340" s="136"/>
      <c r="AW1340" s="136"/>
      <c r="AX1340" s="136"/>
      <c r="AY1340" s="136"/>
      <c r="AZ1340" s="136"/>
      <c r="BA1340" s="136"/>
      <c r="BB1340" s="136"/>
      <c r="BC1340" s="136"/>
      <c r="BD1340" s="136"/>
      <c r="BE1340" s="136"/>
      <c r="BF1340" s="136"/>
      <c r="BG1340" s="136"/>
      <c r="BH1340" s="136"/>
      <c r="BI1340" s="136"/>
      <c r="BJ1340" s="136"/>
      <c r="BK1340" s="136"/>
      <c r="BL1340" s="136"/>
      <c r="BM1340" s="136"/>
      <c r="BN1340" s="136"/>
      <c r="BO1340" s="136"/>
      <c r="BP1340" s="136"/>
      <c r="BQ1340" s="136"/>
      <c r="BR1340" s="136"/>
      <c r="BS1340" s="136"/>
      <c r="BT1340" s="136"/>
      <c r="BU1340" s="136"/>
      <c r="BV1340" s="136"/>
      <c r="BW1340" s="136"/>
      <c r="BX1340" s="136"/>
      <c r="BY1340" s="136"/>
      <c r="BZ1340" s="136"/>
      <c r="CA1340" s="136"/>
      <c r="CB1340" s="136"/>
      <c r="CC1340" s="136"/>
      <c r="CD1340" s="136"/>
      <c r="CE1340" s="136"/>
      <c r="CF1340" s="136"/>
      <c r="CG1340" s="136"/>
      <c r="CH1340" s="136"/>
      <c r="CI1340" s="136"/>
      <c r="CJ1340" s="136"/>
      <c r="CK1340" s="136"/>
      <c r="CL1340" s="136"/>
      <c r="CM1340" s="136"/>
      <c r="CN1340" s="136"/>
      <c r="CO1340" s="136"/>
      <c r="CP1340" s="136"/>
      <c r="CQ1340" s="136"/>
      <c r="CR1340" s="136"/>
      <c r="CS1340" s="136"/>
      <c r="CT1340" s="136"/>
      <c r="CU1340" s="136"/>
      <c r="CV1340" s="136"/>
      <c r="CW1340" s="136"/>
      <c r="CX1340" s="136"/>
      <c r="CY1340" s="136"/>
      <c r="CZ1340" s="136"/>
      <c r="DA1340" s="136"/>
      <c r="DB1340" s="136"/>
      <c r="DC1340" s="136"/>
      <c r="DD1340" s="136"/>
      <c r="DE1340" s="136"/>
      <c r="DF1340" s="136"/>
      <c r="DG1340" s="136"/>
      <c r="DH1340" s="136"/>
      <c r="DI1340" s="136"/>
      <c r="DJ1340" s="136"/>
      <c r="DK1340" s="136"/>
      <c r="DL1340" s="136"/>
      <c r="DM1340" s="136"/>
      <c r="DN1340" s="136"/>
      <c r="DO1340" s="136"/>
      <c r="DP1340" s="136"/>
      <c r="DQ1340" s="136"/>
      <c r="DR1340" s="136"/>
      <c r="DS1340" s="136"/>
      <c r="DT1340" s="136"/>
      <c r="DU1340" s="136"/>
      <c r="DV1340" s="136"/>
      <c r="DW1340" s="136"/>
      <c r="DX1340" s="136"/>
      <c r="DY1340" s="136"/>
      <c r="DZ1340" s="136"/>
      <c r="EA1340" s="136"/>
      <c r="EB1340" s="136"/>
      <c r="EC1340" s="136"/>
      <c r="ED1340" s="136"/>
      <c r="EE1340" s="136"/>
      <c r="EF1340" s="136"/>
      <c r="EG1340" s="136"/>
      <c r="EH1340" s="136"/>
      <c r="EI1340" s="136"/>
      <c r="EJ1340" s="136"/>
      <c r="EK1340" s="136"/>
      <c r="EL1340" s="136"/>
      <c r="EM1340" s="136"/>
      <c r="EN1340" s="136"/>
      <c r="EO1340" s="136"/>
      <c r="EP1340" s="136"/>
      <c r="EQ1340" s="136"/>
      <c r="ER1340" s="136"/>
      <c r="ES1340" s="136"/>
      <c r="ET1340" s="136"/>
      <c r="EU1340" s="136"/>
      <c r="EV1340" s="136"/>
      <c r="EW1340" s="136"/>
      <c r="EX1340" s="136"/>
      <c r="EY1340" s="136"/>
      <c r="EZ1340" s="136"/>
      <c r="FA1340" s="136"/>
      <c r="FB1340" s="136"/>
      <c r="FC1340" s="136"/>
      <c r="FD1340" s="136"/>
      <c r="FE1340" s="136"/>
      <c r="FF1340" s="136"/>
      <c r="FG1340" s="136"/>
      <c r="FH1340" s="136"/>
      <c r="FI1340" s="136"/>
      <c r="FJ1340" s="136"/>
      <c r="FK1340" s="136"/>
      <c r="FL1340" s="136"/>
      <c r="FM1340" s="136"/>
      <c r="FN1340" s="136"/>
      <c r="FO1340" s="136"/>
      <c r="FP1340" s="136"/>
      <c r="FQ1340" s="136"/>
      <c r="FR1340" s="136"/>
      <c r="FS1340" s="136"/>
      <c r="FT1340" s="136"/>
      <c r="FU1340" s="136"/>
      <c r="FV1340" s="136"/>
      <c r="FW1340" s="136"/>
      <c r="FX1340" s="136"/>
      <c r="FY1340" s="136"/>
      <c r="FZ1340" s="136"/>
      <c r="GA1340" s="136"/>
      <c r="GB1340" s="136"/>
      <c r="GC1340" s="136"/>
      <c r="GD1340" s="136"/>
      <c r="GE1340" s="136"/>
      <c r="GF1340" s="136"/>
      <c r="GG1340" s="136"/>
      <c r="GH1340" s="136"/>
      <c r="GI1340" s="136"/>
      <c r="GJ1340" s="136"/>
      <c r="GK1340" s="136"/>
      <c r="GL1340" s="136"/>
      <c r="GM1340" s="136"/>
      <c r="GN1340" s="136"/>
      <c r="GO1340" s="136"/>
      <c r="GP1340" s="136"/>
      <c r="GQ1340" s="136"/>
      <c r="GR1340" s="136"/>
      <c r="GS1340" s="136"/>
      <c r="GT1340" s="136"/>
      <c r="GU1340" s="136"/>
      <c r="GV1340" s="136"/>
      <c r="GW1340" s="136"/>
      <c r="GX1340" s="136"/>
      <c r="GY1340" s="136"/>
      <c r="GZ1340" s="136"/>
      <c r="HA1340" s="136"/>
      <c r="HB1340" s="136"/>
      <c r="HC1340" s="136"/>
      <c r="HD1340" s="136"/>
      <c r="HE1340" s="136"/>
      <c r="HF1340" s="136"/>
      <c r="HG1340" s="136"/>
      <c r="HH1340" s="136"/>
      <c r="HI1340" s="136"/>
      <c r="HJ1340" s="136"/>
      <c r="HK1340" s="136"/>
      <c r="HL1340" s="136"/>
      <c r="HM1340" s="136"/>
      <c r="HN1340" s="136"/>
      <c r="HO1340" s="136"/>
      <c r="HP1340" s="136"/>
      <c r="HQ1340" s="136"/>
      <c r="HR1340" s="136"/>
      <c r="HS1340" s="136"/>
      <c r="HT1340" s="136"/>
      <c r="HU1340" s="136"/>
      <c r="HV1340" s="136"/>
      <c r="HW1340" s="136"/>
      <c r="HX1340" s="136"/>
      <c r="HY1340" s="136"/>
      <c r="HZ1340" s="136"/>
      <c r="IA1340" s="136"/>
      <c r="IB1340" s="136"/>
      <c r="IC1340" s="136"/>
      <c r="ID1340" s="136"/>
      <c r="IE1340" s="136"/>
      <c r="IF1340" s="136"/>
      <c r="IG1340" s="136"/>
    </row>
    <row r="1341" spans="1:241" ht="15" customHeight="1" x14ac:dyDescent="0.25">
      <c r="A1341" s="197" t="s">
        <v>797</v>
      </c>
      <c r="B1341" s="217">
        <v>6158285</v>
      </c>
      <c r="C1341" s="217">
        <v>2470880</v>
      </c>
      <c r="D1341" s="217">
        <v>895454</v>
      </c>
      <c r="E1341" s="217">
        <v>1281845</v>
      </c>
      <c r="F1341" s="217">
        <v>2474450</v>
      </c>
      <c r="G1341" s="217">
        <v>443846</v>
      </c>
      <c r="H1341" s="244">
        <v>13724760</v>
      </c>
      <c r="I1341" s="136"/>
      <c r="J1341" s="135" t="s">
        <v>818</v>
      </c>
      <c r="K1341" s="217">
        <v>8239771</v>
      </c>
      <c r="L1341" s="217">
        <v>3152585</v>
      </c>
      <c r="M1341" s="217">
        <v>830521</v>
      </c>
      <c r="N1341" s="217">
        <v>1674013</v>
      </c>
      <c r="O1341" s="217">
        <v>2463889</v>
      </c>
      <c r="P1341" s="217">
        <v>504473</v>
      </c>
      <c r="Q1341" s="244">
        <v>16865252</v>
      </c>
      <c r="R1341" s="136"/>
      <c r="S1341" s="136"/>
      <c r="T1341" s="136"/>
      <c r="U1341" s="136"/>
      <c r="V1341" s="136"/>
      <c r="W1341" s="136"/>
      <c r="X1341" s="136"/>
      <c r="Y1341" s="136"/>
      <c r="Z1341" s="136"/>
      <c r="AA1341" s="136"/>
      <c r="AB1341" s="136"/>
      <c r="AC1341" s="136"/>
      <c r="AD1341" s="136"/>
      <c r="AE1341" s="136"/>
      <c r="AF1341" s="136"/>
      <c r="AG1341" s="136"/>
      <c r="AH1341" s="136"/>
      <c r="AI1341" s="136"/>
      <c r="AJ1341" s="136"/>
      <c r="AK1341" s="136"/>
      <c r="AL1341" s="136"/>
      <c r="AM1341" s="136"/>
      <c r="AN1341" s="136"/>
      <c r="AO1341" s="136"/>
      <c r="AP1341" s="136"/>
      <c r="AQ1341" s="136"/>
      <c r="AR1341" s="136"/>
      <c r="AS1341" s="136"/>
      <c r="AT1341" s="136"/>
      <c r="AU1341" s="136"/>
      <c r="AV1341" s="136"/>
      <c r="AW1341" s="136"/>
      <c r="AX1341" s="136"/>
      <c r="AY1341" s="136"/>
      <c r="AZ1341" s="136"/>
      <c r="BA1341" s="136"/>
      <c r="BB1341" s="136"/>
      <c r="BC1341" s="136"/>
      <c r="BD1341" s="136"/>
      <c r="BE1341" s="136"/>
      <c r="BF1341" s="136"/>
      <c r="BG1341" s="136"/>
      <c r="BH1341" s="136"/>
      <c r="BI1341" s="136"/>
      <c r="BJ1341" s="136"/>
      <c r="BK1341" s="136"/>
      <c r="BL1341" s="136"/>
      <c r="BM1341" s="136"/>
      <c r="BN1341" s="136"/>
      <c r="BO1341" s="136"/>
      <c r="BP1341" s="136"/>
      <c r="BQ1341" s="136"/>
      <c r="BR1341" s="136"/>
      <c r="BS1341" s="136"/>
      <c r="BT1341" s="136"/>
      <c r="BU1341" s="136"/>
      <c r="BV1341" s="136"/>
      <c r="BW1341" s="136"/>
      <c r="BX1341" s="136"/>
      <c r="BY1341" s="136"/>
      <c r="BZ1341" s="136"/>
      <c r="CA1341" s="136"/>
      <c r="CB1341" s="136"/>
      <c r="CC1341" s="136"/>
      <c r="CD1341" s="136"/>
      <c r="CE1341" s="136"/>
      <c r="CF1341" s="136"/>
      <c r="CG1341" s="136"/>
      <c r="CH1341" s="136"/>
      <c r="CI1341" s="136"/>
      <c r="CJ1341" s="136"/>
      <c r="CK1341" s="136"/>
      <c r="CL1341" s="136"/>
      <c r="CM1341" s="136"/>
      <c r="CN1341" s="136"/>
      <c r="CO1341" s="136"/>
      <c r="CP1341" s="136"/>
      <c r="CQ1341" s="136"/>
      <c r="CR1341" s="136"/>
      <c r="CS1341" s="136"/>
      <c r="CT1341" s="136"/>
      <c r="CU1341" s="136"/>
      <c r="CV1341" s="136"/>
      <c r="CW1341" s="136"/>
      <c r="CX1341" s="136"/>
      <c r="CY1341" s="136"/>
      <c r="CZ1341" s="136"/>
      <c r="DA1341" s="136"/>
      <c r="DB1341" s="136"/>
      <c r="DC1341" s="136"/>
      <c r="DD1341" s="136"/>
      <c r="DE1341" s="136"/>
      <c r="DF1341" s="136"/>
      <c r="DG1341" s="136"/>
      <c r="DH1341" s="136"/>
      <c r="DI1341" s="136"/>
      <c r="DJ1341" s="136"/>
      <c r="DK1341" s="136"/>
      <c r="DL1341" s="136"/>
      <c r="DM1341" s="136"/>
      <c r="DN1341" s="136"/>
      <c r="DO1341" s="136"/>
      <c r="DP1341" s="136"/>
      <c r="DQ1341" s="136"/>
      <c r="DR1341" s="136"/>
      <c r="DS1341" s="136"/>
      <c r="DT1341" s="136"/>
      <c r="DU1341" s="136"/>
      <c r="DV1341" s="136"/>
      <c r="DW1341" s="136"/>
      <c r="DX1341" s="136"/>
      <c r="DY1341" s="136"/>
      <c r="DZ1341" s="136"/>
      <c r="EA1341" s="136"/>
      <c r="EB1341" s="136"/>
      <c r="EC1341" s="136"/>
      <c r="ED1341" s="136"/>
      <c r="EE1341" s="136"/>
      <c r="EF1341" s="136"/>
      <c r="EG1341" s="136"/>
      <c r="EH1341" s="136"/>
      <c r="EI1341" s="136"/>
      <c r="EJ1341" s="136"/>
      <c r="EK1341" s="136"/>
      <c r="EL1341" s="136"/>
      <c r="EM1341" s="136"/>
      <c r="EN1341" s="136"/>
      <c r="EO1341" s="136"/>
      <c r="EP1341" s="136"/>
      <c r="EQ1341" s="136"/>
      <c r="ER1341" s="136"/>
      <c r="ES1341" s="136"/>
      <c r="ET1341" s="136"/>
      <c r="EU1341" s="136"/>
      <c r="EV1341" s="136"/>
      <c r="EW1341" s="136"/>
      <c r="EX1341" s="136"/>
      <c r="EY1341" s="136"/>
      <c r="EZ1341" s="136"/>
      <c r="FA1341" s="136"/>
      <c r="FB1341" s="136"/>
      <c r="FC1341" s="136"/>
      <c r="FD1341" s="136"/>
      <c r="FE1341" s="136"/>
      <c r="FF1341" s="136"/>
      <c r="FG1341" s="136"/>
      <c r="FH1341" s="136"/>
      <c r="FI1341" s="136"/>
      <c r="FJ1341" s="136"/>
      <c r="FK1341" s="136"/>
      <c r="FL1341" s="136"/>
      <c r="FM1341" s="136"/>
      <c r="FN1341" s="136"/>
      <c r="FO1341" s="136"/>
      <c r="FP1341" s="136"/>
      <c r="FQ1341" s="136"/>
      <c r="FR1341" s="136"/>
      <c r="FS1341" s="136"/>
      <c r="FT1341" s="136"/>
      <c r="FU1341" s="136"/>
      <c r="FV1341" s="136"/>
      <c r="FW1341" s="136"/>
      <c r="FX1341" s="136"/>
      <c r="FY1341" s="136"/>
      <c r="FZ1341" s="136"/>
      <c r="GA1341" s="136"/>
      <c r="GB1341" s="136"/>
      <c r="GC1341" s="136"/>
      <c r="GD1341" s="136"/>
      <c r="GE1341" s="136"/>
      <c r="GF1341" s="136"/>
      <c r="GG1341" s="136"/>
      <c r="GH1341" s="136"/>
      <c r="GI1341" s="136"/>
      <c r="GJ1341" s="136"/>
      <c r="GK1341" s="136"/>
      <c r="GL1341" s="136"/>
      <c r="GM1341" s="136"/>
      <c r="GN1341" s="136"/>
      <c r="GO1341" s="136"/>
      <c r="GP1341" s="136"/>
      <c r="GQ1341" s="136"/>
      <c r="GR1341" s="136"/>
      <c r="GS1341" s="136"/>
      <c r="GT1341" s="136"/>
      <c r="GU1341" s="136"/>
      <c r="GV1341" s="136"/>
      <c r="GW1341" s="136"/>
      <c r="GX1341" s="136"/>
      <c r="GY1341" s="136"/>
      <c r="GZ1341" s="136"/>
      <c r="HA1341" s="136"/>
      <c r="HB1341" s="136"/>
      <c r="HC1341" s="136"/>
      <c r="HD1341" s="136"/>
      <c r="HE1341" s="136"/>
      <c r="HF1341" s="136"/>
      <c r="HG1341" s="136"/>
      <c r="HH1341" s="136"/>
      <c r="HI1341" s="136"/>
      <c r="HJ1341" s="136"/>
      <c r="HK1341" s="136"/>
      <c r="HL1341" s="136"/>
      <c r="HM1341" s="136"/>
      <c r="HN1341" s="136"/>
      <c r="HO1341" s="136"/>
      <c r="HP1341" s="136"/>
      <c r="HQ1341" s="136"/>
      <c r="HR1341" s="136"/>
      <c r="HS1341" s="136"/>
      <c r="HT1341" s="136"/>
      <c r="HU1341" s="136"/>
      <c r="HV1341" s="136"/>
      <c r="HW1341" s="136"/>
      <c r="HX1341" s="136"/>
      <c r="HY1341" s="136"/>
      <c r="HZ1341" s="136"/>
      <c r="IA1341" s="136"/>
      <c r="IB1341" s="136"/>
      <c r="IC1341" s="136"/>
      <c r="ID1341" s="136"/>
      <c r="IE1341" s="136"/>
      <c r="IF1341" s="136"/>
      <c r="IG1341" s="136"/>
    </row>
    <row r="1342" spans="1:241" ht="15" customHeight="1" x14ac:dyDescent="0.25">
      <c r="A1342" s="197" t="s">
        <v>798</v>
      </c>
      <c r="B1342" s="217">
        <v>7090823</v>
      </c>
      <c r="C1342" s="217">
        <v>2304450</v>
      </c>
      <c r="D1342" s="217">
        <v>714367</v>
      </c>
      <c r="E1342" s="217">
        <v>1398175</v>
      </c>
      <c r="F1342" s="217">
        <v>2549940</v>
      </c>
      <c r="G1342" s="217">
        <v>392006</v>
      </c>
      <c r="H1342" s="244">
        <v>14449761</v>
      </c>
      <c r="I1342" s="136"/>
      <c r="J1342" s="135" t="s">
        <v>819</v>
      </c>
      <c r="K1342" s="217">
        <v>6749785</v>
      </c>
      <c r="L1342" s="217">
        <v>2719979</v>
      </c>
      <c r="M1342" s="217">
        <v>657475</v>
      </c>
      <c r="N1342" s="217">
        <v>1472632</v>
      </c>
      <c r="O1342" s="217">
        <v>2676452</v>
      </c>
      <c r="P1342" s="217">
        <v>441665</v>
      </c>
      <c r="Q1342" s="244">
        <v>14717988</v>
      </c>
      <c r="R1342" s="136"/>
      <c r="S1342" s="136"/>
      <c r="T1342" s="136"/>
      <c r="U1342" s="136"/>
      <c r="V1342" s="136"/>
      <c r="W1342" s="136"/>
      <c r="X1342" s="136"/>
      <c r="Y1342" s="136"/>
      <c r="Z1342" s="136"/>
      <c r="AA1342" s="136"/>
      <c r="AB1342" s="136"/>
      <c r="AC1342" s="136"/>
      <c r="AD1342" s="136"/>
      <c r="AE1342" s="136"/>
      <c r="AF1342" s="136"/>
      <c r="AG1342" s="136"/>
      <c r="AH1342" s="136"/>
      <c r="AI1342" s="136"/>
      <c r="AJ1342" s="136"/>
      <c r="AK1342" s="136"/>
      <c r="AL1342" s="136"/>
      <c r="AM1342" s="136"/>
      <c r="AN1342" s="136"/>
      <c r="AO1342" s="136"/>
      <c r="AP1342" s="136"/>
      <c r="AQ1342" s="136"/>
      <c r="AR1342" s="136"/>
      <c r="AS1342" s="136"/>
      <c r="AT1342" s="136"/>
      <c r="AU1342" s="136"/>
      <c r="AV1342" s="136"/>
      <c r="AW1342" s="136"/>
      <c r="AX1342" s="136"/>
      <c r="AY1342" s="136"/>
      <c r="AZ1342" s="136"/>
      <c r="BA1342" s="136"/>
      <c r="BB1342" s="136"/>
      <c r="BC1342" s="136"/>
      <c r="BD1342" s="136"/>
      <c r="BE1342" s="136"/>
      <c r="BF1342" s="136"/>
      <c r="BG1342" s="136"/>
      <c r="BH1342" s="136"/>
      <c r="BI1342" s="136"/>
      <c r="BJ1342" s="136"/>
      <c r="BK1342" s="136"/>
      <c r="BL1342" s="136"/>
      <c r="BM1342" s="136"/>
      <c r="BN1342" s="136"/>
      <c r="BO1342" s="136"/>
      <c r="BP1342" s="136"/>
      <c r="BQ1342" s="136"/>
      <c r="BR1342" s="136"/>
      <c r="BS1342" s="136"/>
      <c r="BT1342" s="136"/>
      <c r="BU1342" s="136"/>
      <c r="BV1342" s="136"/>
      <c r="BW1342" s="136"/>
      <c r="BX1342" s="136"/>
      <c r="BY1342" s="136"/>
      <c r="BZ1342" s="136"/>
      <c r="CA1342" s="136"/>
      <c r="CB1342" s="136"/>
      <c r="CC1342" s="136"/>
      <c r="CD1342" s="136"/>
      <c r="CE1342" s="136"/>
      <c r="CF1342" s="136"/>
      <c r="CG1342" s="136"/>
      <c r="CH1342" s="136"/>
      <c r="CI1342" s="136"/>
      <c r="CJ1342" s="136"/>
      <c r="CK1342" s="136"/>
      <c r="CL1342" s="136"/>
      <c r="CM1342" s="136"/>
      <c r="CN1342" s="136"/>
      <c r="CO1342" s="136"/>
      <c r="CP1342" s="136"/>
      <c r="CQ1342" s="136"/>
      <c r="CR1342" s="136"/>
      <c r="CS1342" s="136"/>
      <c r="CT1342" s="136"/>
      <c r="CU1342" s="136"/>
      <c r="CV1342" s="136"/>
      <c r="CW1342" s="136"/>
      <c r="CX1342" s="136"/>
      <c r="CY1342" s="136"/>
      <c r="CZ1342" s="136"/>
      <c r="DA1342" s="136"/>
      <c r="DB1342" s="136"/>
      <c r="DC1342" s="136"/>
      <c r="DD1342" s="136"/>
      <c r="DE1342" s="136"/>
      <c r="DF1342" s="136"/>
      <c r="DG1342" s="136"/>
      <c r="DH1342" s="136"/>
      <c r="DI1342" s="136"/>
      <c r="DJ1342" s="136"/>
      <c r="DK1342" s="136"/>
      <c r="DL1342" s="136"/>
      <c r="DM1342" s="136"/>
      <c r="DN1342" s="136"/>
      <c r="DO1342" s="136"/>
      <c r="DP1342" s="136"/>
      <c r="DQ1342" s="136"/>
      <c r="DR1342" s="136"/>
      <c r="DS1342" s="136"/>
      <c r="DT1342" s="136"/>
      <c r="DU1342" s="136"/>
      <c r="DV1342" s="136"/>
      <c r="DW1342" s="136"/>
      <c r="DX1342" s="136"/>
      <c r="DY1342" s="136"/>
      <c r="DZ1342" s="136"/>
      <c r="EA1342" s="136"/>
      <c r="EB1342" s="136"/>
      <c r="EC1342" s="136"/>
      <c r="ED1342" s="136"/>
      <c r="EE1342" s="136"/>
      <c r="EF1342" s="136"/>
      <c r="EG1342" s="136"/>
      <c r="EH1342" s="136"/>
      <c r="EI1342" s="136"/>
      <c r="EJ1342" s="136"/>
      <c r="EK1342" s="136"/>
      <c r="EL1342" s="136"/>
      <c r="EM1342" s="136"/>
      <c r="EN1342" s="136"/>
      <c r="EO1342" s="136"/>
      <c r="EP1342" s="136"/>
      <c r="EQ1342" s="136"/>
      <c r="ER1342" s="136"/>
      <c r="ES1342" s="136"/>
      <c r="ET1342" s="136"/>
      <c r="EU1342" s="136"/>
      <c r="EV1342" s="136"/>
      <c r="EW1342" s="136"/>
      <c r="EX1342" s="136"/>
      <c r="EY1342" s="136"/>
      <c r="EZ1342" s="136"/>
      <c r="FA1342" s="136"/>
      <c r="FB1342" s="136"/>
      <c r="FC1342" s="136"/>
      <c r="FD1342" s="136"/>
      <c r="FE1342" s="136"/>
      <c r="FF1342" s="136"/>
      <c r="FG1342" s="136"/>
      <c r="FH1342" s="136"/>
      <c r="FI1342" s="136"/>
      <c r="FJ1342" s="136"/>
      <c r="FK1342" s="136"/>
      <c r="FL1342" s="136"/>
      <c r="FM1342" s="136"/>
      <c r="FN1342" s="136"/>
      <c r="FO1342" s="136"/>
      <c r="FP1342" s="136"/>
      <c r="FQ1342" s="136"/>
      <c r="FR1342" s="136"/>
      <c r="FS1342" s="136"/>
      <c r="FT1342" s="136"/>
      <c r="FU1342" s="136"/>
      <c r="FV1342" s="136"/>
      <c r="FW1342" s="136"/>
      <c r="FX1342" s="136"/>
      <c r="FY1342" s="136"/>
      <c r="FZ1342" s="136"/>
      <c r="GA1342" s="136"/>
      <c r="GB1342" s="136"/>
      <c r="GC1342" s="136"/>
      <c r="GD1342" s="136"/>
      <c r="GE1342" s="136"/>
      <c r="GF1342" s="136"/>
      <c r="GG1342" s="136"/>
      <c r="GH1342" s="136"/>
      <c r="GI1342" s="136"/>
      <c r="GJ1342" s="136"/>
      <c r="GK1342" s="136"/>
      <c r="GL1342" s="136"/>
      <c r="GM1342" s="136"/>
      <c r="GN1342" s="136"/>
      <c r="GO1342" s="136"/>
      <c r="GP1342" s="136"/>
      <c r="GQ1342" s="136"/>
      <c r="GR1342" s="136"/>
      <c r="GS1342" s="136"/>
      <c r="GT1342" s="136"/>
      <c r="GU1342" s="136"/>
      <c r="GV1342" s="136"/>
      <c r="GW1342" s="136"/>
      <c r="GX1342" s="136"/>
      <c r="GY1342" s="136"/>
      <c r="GZ1342" s="136"/>
      <c r="HA1342" s="136"/>
      <c r="HB1342" s="136"/>
      <c r="HC1342" s="136"/>
      <c r="HD1342" s="136"/>
      <c r="HE1342" s="136"/>
      <c r="HF1342" s="136"/>
      <c r="HG1342" s="136"/>
      <c r="HH1342" s="136"/>
      <c r="HI1342" s="136"/>
      <c r="HJ1342" s="136"/>
      <c r="HK1342" s="136"/>
      <c r="HL1342" s="136"/>
      <c r="HM1342" s="136"/>
      <c r="HN1342" s="136"/>
      <c r="HO1342" s="136"/>
      <c r="HP1342" s="136"/>
      <c r="HQ1342" s="136"/>
      <c r="HR1342" s="136"/>
      <c r="HS1342" s="136"/>
      <c r="HT1342" s="136"/>
      <c r="HU1342" s="136"/>
      <c r="HV1342" s="136"/>
      <c r="HW1342" s="136"/>
      <c r="HX1342" s="136"/>
      <c r="HY1342" s="136"/>
      <c r="HZ1342" s="136"/>
      <c r="IA1342" s="136"/>
      <c r="IB1342" s="136"/>
      <c r="IC1342" s="136"/>
      <c r="ID1342" s="136"/>
      <c r="IE1342" s="136"/>
      <c r="IF1342" s="136"/>
      <c r="IG1342" s="136"/>
    </row>
    <row r="1343" spans="1:241" ht="15" customHeight="1" x14ac:dyDescent="0.25">
      <c r="A1343" s="197" t="s">
        <v>799</v>
      </c>
      <c r="B1343" s="217">
        <v>8243079</v>
      </c>
      <c r="C1343" s="217">
        <v>3019500</v>
      </c>
      <c r="D1343" s="217">
        <v>908067</v>
      </c>
      <c r="E1343" s="217">
        <v>1063210</v>
      </c>
      <c r="F1343" s="217">
        <v>2255674</v>
      </c>
      <c r="G1343" s="217">
        <v>502274</v>
      </c>
      <c r="H1343" s="244">
        <v>15991804</v>
      </c>
      <c r="I1343" s="136"/>
      <c r="J1343" s="135" t="s">
        <v>820</v>
      </c>
      <c r="K1343" s="217">
        <v>9605499</v>
      </c>
      <c r="L1343" s="217">
        <v>3463964</v>
      </c>
      <c r="M1343" s="217">
        <v>833411</v>
      </c>
      <c r="N1343" s="217">
        <v>1330500</v>
      </c>
      <c r="O1343" s="217">
        <v>2141139</v>
      </c>
      <c r="P1343" s="217">
        <v>542444</v>
      </c>
      <c r="Q1343" s="244">
        <v>17916957</v>
      </c>
      <c r="R1343" s="136"/>
      <c r="S1343" s="136"/>
      <c r="T1343" s="136"/>
      <c r="U1343" s="136"/>
      <c r="V1343" s="136"/>
      <c r="W1343" s="136"/>
      <c r="X1343" s="136"/>
      <c r="Y1343" s="136"/>
      <c r="Z1343" s="136"/>
      <c r="AA1343" s="136"/>
      <c r="AB1343" s="136"/>
      <c r="AC1343" s="136"/>
      <c r="AD1343" s="136"/>
      <c r="AE1343" s="136"/>
      <c r="AF1343" s="136"/>
      <c r="AG1343" s="136"/>
      <c r="AH1343" s="136"/>
      <c r="AI1343" s="136"/>
      <c r="AJ1343" s="136"/>
      <c r="AK1343" s="136"/>
      <c r="AL1343" s="136"/>
      <c r="AM1343" s="136"/>
      <c r="AN1343" s="136"/>
      <c r="AO1343" s="136"/>
      <c r="AP1343" s="136"/>
      <c r="AQ1343" s="136"/>
      <c r="AR1343" s="136"/>
      <c r="AS1343" s="136"/>
      <c r="AT1343" s="136"/>
      <c r="AU1343" s="136"/>
      <c r="AV1343" s="136"/>
      <c r="AW1343" s="136"/>
      <c r="AX1343" s="136"/>
      <c r="AY1343" s="136"/>
      <c r="AZ1343" s="136"/>
      <c r="BA1343" s="136"/>
      <c r="BB1343" s="136"/>
      <c r="BC1343" s="136"/>
      <c r="BD1343" s="136"/>
      <c r="BE1343" s="136"/>
      <c r="BF1343" s="136"/>
      <c r="BG1343" s="136"/>
      <c r="BH1343" s="136"/>
      <c r="BI1343" s="136"/>
      <c r="BJ1343" s="136"/>
      <c r="BK1343" s="136"/>
      <c r="BL1343" s="136"/>
      <c r="BM1343" s="136"/>
      <c r="BN1343" s="136"/>
      <c r="BO1343" s="136"/>
      <c r="BP1343" s="136"/>
      <c r="BQ1343" s="136"/>
      <c r="BR1343" s="136"/>
      <c r="BS1343" s="136"/>
      <c r="BT1343" s="136"/>
      <c r="BU1343" s="136"/>
      <c r="BV1343" s="136"/>
      <c r="BW1343" s="136"/>
      <c r="BX1343" s="136"/>
      <c r="BY1343" s="136"/>
      <c r="BZ1343" s="136"/>
      <c r="CA1343" s="136"/>
      <c r="CB1343" s="136"/>
      <c r="CC1343" s="136"/>
      <c r="CD1343" s="136"/>
      <c r="CE1343" s="136"/>
      <c r="CF1343" s="136"/>
      <c r="CG1343" s="136"/>
      <c r="CH1343" s="136"/>
      <c r="CI1343" s="136"/>
      <c r="CJ1343" s="136"/>
      <c r="CK1343" s="136"/>
      <c r="CL1343" s="136"/>
      <c r="CM1343" s="136"/>
      <c r="CN1343" s="136"/>
      <c r="CO1343" s="136"/>
      <c r="CP1343" s="136"/>
      <c r="CQ1343" s="136"/>
      <c r="CR1343" s="136"/>
      <c r="CS1343" s="136"/>
      <c r="CT1343" s="136"/>
      <c r="CU1343" s="136"/>
      <c r="CV1343" s="136"/>
      <c r="CW1343" s="136"/>
      <c r="CX1343" s="136"/>
      <c r="CY1343" s="136"/>
      <c r="CZ1343" s="136"/>
      <c r="DA1343" s="136"/>
      <c r="DB1343" s="136"/>
      <c r="DC1343" s="136"/>
      <c r="DD1343" s="136"/>
      <c r="DE1343" s="136"/>
      <c r="DF1343" s="136"/>
      <c r="DG1343" s="136"/>
      <c r="DH1343" s="136"/>
      <c r="DI1343" s="136"/>
      <c r="DJ1343" s="136"/>
      <c r="DK1343" s="136"/>
      <c r="DL1343" s="136"/>
      <c r="DM1343" s="136"/>
      <c r="DN1343" s="136"/>
      <c r="DO1343" s="136"/>
      <c r="DP1343" s="136"/>
      <c r="DQ1343" s="136"/>
      <c r="DR1343" s="136"/>
      <c r="DS1343" s="136"/>
      <c r="DT1343" s="136"/>
      <c r="DU1343" s="136"/>
      <c r="DV1343" s="136"/>
      <c r="DW1343" s="136"/>
      <c r="DX1343" s="136"/>
      <c r="DY1343" s="136"/>
      <c r="DZ1343" s="136"/>
      <c r="EA1343" s="136"/>
      <c r="EB1343" s="136"/>
      <c r="EC1343" s="136"/>
      <c r="ED1343" s="136"/>
      <c r="EE1343" s="136"/>
      <c r="EF1343" s="136"/>
      <c r="EG1343" s="136"/>
      <c r="EH1343" s="136"/>
      <c r="EI1343" s="136"/>
      <c r="EJ1343" s="136"/>
      <c r="EK1343" s="136"/>
      <c r="EL1343" s="136"/>
      <c r="EM1343" s="136"/>
      <c r="EN1343" s="136"/>
      <c r="EO1343" s="136"/>
      <c r="EP1343" s="136"/>
      <c r="EQ1343" s="136"/>
      <c r="ER1343" s="136"/>
      <c r="ES1343" s="136"/>
      <c r="ET1343" s="136"/>
      <c r="EU1343" s="136"/>
      <c r="EV1343" s="136"/>
      <c r="EW1343" s="136"/>
      <c r="EX1343" s="136"/>
      <c r="EY1343" s="136"/>
      <c r="EZ1343" s="136"/>
      <c r="FA1343" s="136"/>
      <c r="FB1343" s="136"/>
      <c r="FC1343" s="136"/>
      <c r="FD1343" s="136"/>
      <c r="FE1343" s="136"/>
      <c r="FF1343" s="136"/>
      <c r="FG1343" s="136"/>
      <c r="FH1343" s="136"/>
      <c r="FI1343" s="136"/>
      <c r="FJ1343" s="136"/>
      <c r="FK1343" s="136"/>
      <c r="FL1343" s="136"/>
      <c r="FM1343" s="136"/>
      <c r="FN1343" s="136"/>
      <c r="FO1343" s="136"/>
      <c r="FP1343" s="136"/>
      <c r="FQ1343" s="136"/>
      <c r="FR1343" s="136"/>
      <c r="FS1343" s="136"/>
      <c r="FT1343" s="136"/>
      <c r="FU1343" s="136"/>
      <c r="FV1343" s="136"/>
      <c r="FW1343" s="136"/>
      <c r="FX1343" s="136"/>
      <c r="FY1343" s="136"/>
      <c r="FZ1343" s="136"/>
      <c r="GA1343" s="136"/>
      <c r="GB1343" s="136"/>
      <c r="GC1343" s="136"/>
      <c r="GD1343" s="136"/>
      <c r="GE1343" s="136"/>
      <c r="GF1343" s="136"/>
      <c r="GG1343" s="136"/>
      <c r="GH1343" s="136"/>
      <c r="GI1343" s="136"/>
      <c r="GJ1343" s="136"/>
      <c r="GK1343" s="136"/>
      <c r="GL1343" s="136"/>
      <c r="GM1343" s="136"/>
      <c r="GN1343" s="136"/>
      <c r="GO1343" s="136"/>
      <c r="GP1343" s="136"/>
      <c r="GQ1343" s="136"/>
      <c r="GR1343" s="136"/>
      <c r="GS1343" s="136"/>
      <c r="GT1343" s="136"/>
      <c r="GU1343" s="136"/>
      <c r="GV1343" s="136"/>
      <c r="GW1343" s="136"/>
      <c r="GX1343" s="136"/>
      <c r="GY1343" s="136"/>
      <c r="GZ1343" s="136"/>
      <c r="HA1343" s="136"/>
      <c r="HB1343" s="136"/>
      <c r="HC1343" s="136"/>
      <c r="HD1343" s="136"/>
      <c r="HE1343" s="136"/>
      <c r="HF1343" s="136"/>
      <c r="HG1343" s="136"/>
      <c r="HH1343" s="136"/>
      <c r="HI1343" s="136"/>
      <c r="HJ1343" s="136"/>
      <c r="HK1343" s="136"/>
      <c r="HL1343" s="136"/>
      <c r="HM1343" s="136"/>
      <c r="HN1343" s="136"/>
      <c r="HO1343" s="136"/>
      <c r="HP1343" s="136"/>
      <c r="HQ1343" s="136"/>
      <c r="HR1343" s="136"/>
      <c r="HS1343" s="136"/>
      <c r="HT1343" s="136"/>
      <c r="HU1343" s="136"/>
      <c r="HV1343" s="136"/>
      <c r="HW1343" s="136"/>
      <c r="HX1343" s="136"/>
      <c r="HY1343" s="136"/>
      <c r="HZ1343" s="136"/>
      <c r="IA1343" s="136"/>
      <c r="IB1343" s="136"/>
      <c r="IC1343" s="136"/>
      <c r="ID1343" s="136"/>
      <c r="IE1343" s="136"/>
      <c r="IF1343" s="136"/>
      <c r="IG1343" s="136"/>
    </row>
    <row r="1344" spans="1:241" ht="15" customHeight="1" x14ac:dyDescent="0.25">
      <c r="A1344" s="197" t="s">
        <v>800</v>
      </c>
      <c r="B1344" s="217">
        <v>4204380</v>
      </c>
      <c r="C1344" s="217">
        <v>2246491</v>
      </c>
      <c r="D1344" s="217">
        <v>636048</v>
      </c>
      <c r="E1344" s="217">
        <v>1193473</v>
      </c>
      <c r="F1344" s="217">
        <v>2442070</v>
      </c>
      <c r="G1344" s="217">
        <v>493626</v>
      </c>
      <c r="H1344" s="244">
        <v>11216088</v>
      </c>
      <c r="I1344" s="136"/>
      <c r="J1344" s="135" t="s">
        <v>821</v>
      </c>
      <c r="K1344" s="217">
        <v>5651336</v>
      </c>
      <c r="L1344" s="217">
        <v>2566679</v>
      </c>
      <c r="M1344" s="217">
        <v>658652</v>
      </c>
      <c r="N1344" s="217">
        <v>1192326</v>
      </c>
      <c r="O1344" s="217">
        <v>2270579</v>
      </c>
      <c r="P1344" s="217">
        <v>487687</v>
      </c>
      <c r="Q1344" s="244">
        <v>12827259</v>
      </c>
      <c r="R1344" s="136"/>
      <c r="S1344" s="136"/>
      <c r="T1344" s="136"/>
      <c r="U1344" s="136"/>
      <c r="V1344" s="136"/>
      <c r="W1344" s="136"/>
      <c r="X1344" s="136"/>
      <c r="Y1344" s="136"/>
      <c r="Z1344" s="136"/>
      <c r="AA1344" s="136"/>
      <c r="AB1344" s="136"/>
      <c r="AC1344" s="136"/>
      <c r="AD1344" s="136"/>
      <c r="AE1344" s="136"/>
      <c r="AF1344" s="136"/>
      <c r="AG1344" s="136"/>
      <c r="AH1344" s="136"/>
      <c r="AI1344" s="136"/>
      <c r="AJ1344" s="136"/>
      <c r="AK1344" s="136"/>
      <c r="AL1344" s="136"/>
      <c r="AM1344" s="136"/>
      <c r="AN1344" s="136"/>
      <c r="AO1344" s="136"/>
      <c r="AP1344" s="136"/>
      <c r="AQ1344" s="136"/>
      <c r="AR1344" s="136"/>
      <c r="AS1344" s="136"/>
      <c r="AT1344" s="136"/>
      <c r="AU1344" s="136"/>
      <c r="AV1344" s="136"/>
      <c r="AW1344" s="136"/>
      <c r="AX1344" s="136"/>
      <c r="AY1344" s="136"/>
      <c r="AZ1344" s="136"/>
      <c r="BA1344" s="136"/>
      <c r="BB1344" s="136"/>
      <c r="BC1344" s="136"/>
      <c r="BD1344" s="136"/>
      <c r="BE1344" s="136"/>
      <c r="BF1344" s="136"/>
      <c r="BG1344" s="136"/>
      <c r="BH1344" s="136"/>
      <c r="BI1344" s="136"/>
      <c r="BJ1344" s="136"/>
      <c r="BK1344" s="136"/>
      <c r="BL1344" s="136"/>
      <c r="BM1344" s="136"/>
      <c r="BN1344" s="136"/>
      <c r="BO1344" s="136"/>
      <c r="BP1344" s="136"/>
      <c r="BQ1344" s="136"/>
      <c r="BR1344" s="136"/>
      <c r="BS1344" s="136"/>
      <c r="BT1344" s="136"/>
      <c r="BU1344" s="136"/>
      <c r="BV1344" s="136"/>
      <c r="BW1344" s="136"/>
      <c r="BX1344" s="136"/>
      <c r="BY1344" s="136"/>
      <c r="BZ1344" s="136"/>
      <c r="CA1344" s="136"/>
      <c r="CB1344" s="136"/>
      <c r="CC1344" s="136"/>
      <c r="CD1344" s="136"/>
      <c r="CE1344" s="136"/>
      <c r="CF1344" s="136"/>
      <c r="CG1344" s="136"/>
      <c r="CH1344" s="136"/>
      <c r="CI1344" s="136"/>
      <c r="CJ1344" s="136"/>
      <c r="CK1344" s="136"/>
      <c r="CL1344" s="136"/>
      <c r="CM1344" s="136"/>
      <c r="CN1344" s="136"/>
      <c r="CO1344" s="136"/>
      <c r="CP1344" s="136"/>
      <c r="CQ1344" s="136"/>
      <c r="CR1344" s="136"/>
      <c r="CS1344" s="136"/>
      <c r="CT1344" s="136"/>
      <c r="CU1344" s="136"/>
      <c r="CV1344" s="136"/>
      <c r="CW1344" s="136"/>
      <c r="CX1344" s="136"/>
      <c r="CY1344" s="136"/>
      <c r="CZ1344" s="136"/>
      <c r="DA1344" s="136"/>
      <c r="DB1344" s="136"/>
      <c r="DC1344" s="136"/>
      <c r="DD1344" s="136"/>
      <c r="DE1344" s="136"/>
      <c r="DF1344" s="136"/>
      <c r="DG1344" s="136"/>
      <c r="DH1344" s="136"/>
      <c r="DI1344" s="136"/>
      <c r="DJ1344" s="136"/>
      <c r="DK1344" s="136"/>
      <c r="DL1344" s="136"/>
      <c r="DM1344" s="136"/>
      <c r="DN1344" s="136"/>
      <c r="DO1344" s="136"/>
      <c r="DP1344" s="136"/>
      <c r="DQ1344" s="136"/>
      <c r="DR1344" s="136"/>
      <c r="DS1344" s="136"/>
      <c r="DT1344" s="136"/>
      <c r="DU1344" s="136"/>
      <c r="DV1344" s="136"/>
      <c r="DW1344" s="136"/>
      <c r="DX1344" s="136"/>
      <c r="DY1344" s="136"/>
      <c r="DZ1344" s="136"/>
      <c r="EA1344" s="136"/>
      <c r="EB1344" s="136"/>
      <c r="EC1344" s="136"/>
      <c r="ED1344" s="136"/>
      <c r="EE1344" s="136"/>
      <c r="EF1344" s="136"/>
      <c r="EG1344" s="136"/>
      <c r="EH1344" s="136"/>
      <c r="EI1344" s="136"/>
      <c r="EJ1344" s="136"/>
      <c r="EK1344" s="136"/>
      <c r="EL1344" s="136"/>
      <c r="EM1344" s="136"/>
      <c r="EN1344" s="136"/>
      <c r="EO1344" s="136"/>
      <c r="EP1344" s="136"/>
      <c r="EQ1344" s="136"/>
      <c r="ER1344" s="136"/>
      <c r="ES1344" s="136"/>
      <c r="ET1344" s="136"/>
      <c r="EU1344" s="136"/>
      <c r="EV1344" s="136"/>
      <c r="EW1344" s="136"/>
      <c r="EX1344" s="136"/>
      <c r="EY1344" s="136"/>
      <c r="EZ1344" s="136"/>
      <c r="FA1344" s="136"/>
      <c r="FB1344" s="136"/>
      <c r="FC1344" s="136"/>
      <c r="FD1344" s="136"/>
      <c r="FE1344" s="136"/>
      <c r="FF1344" s="136"/>
      <c r="FG1344" s="136"/>
      <c r="FH1344" s="136"/>
      <c r="FI1344" s="136"/>
      <c r="FJ1344" s="136"/>
      <c r="FK1344" s="136"/>
      <c r="FL1344" s="136"/>
      <c r="FM1344" s="136"/>
      <c r="FN1344" s="136"/>
      <c r="FO1344" s="136"/>
      <c r="FP1344" s="136"/>
      <c r="FQ1344" s="136"/>
      <c r="FR1344" s="136"/>
      <c r="FS1344" s="136"/>
      <c r="FT1344" s="136"/>
      <c r="FU1344" s="136"/>
      <c r="FV1344" s="136"/>
      <c r="FW1344" s="136"/>
      <c r="FX1344" s="136"/>
      <c r="FY1344" s="136"/>
      <c r="FZ1344" s="136"/>
      <c r="GA1344" s="136"/>
      <c r="GB1344" s="136"/>
      <c r="GC1344" s="136"/>
      <c r="GD1344" s="136"/>
      <c r="GE1344" s="136"/>
      <c r="GF1344" s="136"/>
      <c r="GG1344" s="136"/>
      <c r="GH1344" s="136"/>
      <c r="GI1344" s="136"/>
      <c r="GJ1344" s="136"/>
      <c r="GK1344" s="136"/>
      <c r="GL1344" s="136"/>
      <c r="GM1344" s="136"/>
      <c r="GN1344" s="136"/>
      <c r="GO1344" s="136"/>
      <c r="GP1344" s="136"/>
      <c r="GQ1344" s="136"/>
      <c r="GR1344" s="136"/>
      <c r="GS1344" s="136"/>
      <c r="GT1344" s="136"/>
      <c r="GU1344" s="136"/>
      <c r="GV1344" s="136"/>
      <c r="GW1344" s="136"/>
      <c r="GX1344" s="136"/>
      <c r="GY1344" s="136"/>
      <c r="GZ1344" s="136"/>
      <c r="HA1344" s="136"/>
      <c r="HB1344" s="136"/>
      <c r="HC1344" s="136"/>
      <c r="HD1344" s="136"/>
      <c r="HE1344" s="136"/>
      <c r="HF1344" s="136"/>
      <c r="HG1344" s="136"/>
      <c r="HH1344" s="136"/>
      <c r="HI1344" s="136"/>
      <c r="HJ1344" s="136"/>
      <c r="HK1344" s="136"/>
      <c r="HL1344" s="136"/>
      <c r="HM1344" s="136"/>
      <c r="HN1344" s="136"/>
      <c r="HO1344" s="136"/>
      <c r="HP1344" s="136"/>
      <c r="HQ1344" s="136"/>
      <c r="HR1344" s="136"/>
      <c r="HS1344" s="136"/>
      <c r="HT1344" s="136"/>
      <c r="HU1344" s="136"/>
      <c r="HV1344" s="136"/>
      <c r="HW1344" s="136"/>
      <c r="HX1344" s="136"/>
      <c r="HY1344" s="136"/>
      <c r="HZ1344" s="136"/>
      <c r="IA1344" s="136"/>
      <c r="IB1344" s="136"/>
      <c r="IC1344" s="136"/>
      <c r="ID1344" s="136"/>
      <c r="IE1344" s="136"/>
      <c r="IF1344" s="136"/>
      <c r="IG1344" s="136"/>
    </row>
    <row r="1345" spans="1:241" ht="15" customHeight="1" x14ac:dyDescent="0.25">
      <c r="A1345" s="197" t="s">
        <v>801</v>
      </c>
      <c r="B1345" s="217">
        <v>4654834</v>
      </c>
      <c r="C1345" s="217">
        <v>2470079</v>
      </c>
      <c r="D1345" s="217">
        <v>620284</v>
      </c>
      <c r="E1345" s="217">
        <v>2273381</v>
      </c>
      <c r="F1345" s="217">
        <v>2502036</v>
      </c>
      <c r="G1345" s="217">
        <v>398021</v>
      </c>
      <c r="H1345" s="244">
        <v>12918635</v>
      </c>
      <c r="I1345" s="136"/>
      <c r="J1345" s="135" t="s">
        <v>822</v>
      </c>
      <c r="K1345" s="217">
        <v>7994601</v>
      </c>
      <c r="L1345" s="217">
        <v>3016895</v>
      </c>
      <c r="M1345" s="217">
        <v>882663</v>
      </c>
      <c r="N1345" s="217">
        <v>1453441</v>
      </c>
      <c r="O1345" s="217">
        <v>3414694</v>
      </c>
      <c r="P1345" s="217">
        <v>549773</v>
      </c>
      <c r="Q1345" s="244">
        <v>17312067</v>
      </c>
      <c r="R1345" s="136"/>
      <c r="S1345" s="136"/>
      <c r="T1345" s="136"/>
      <c r="U1345" s="136"/>
      <c r="V1345" s="136"/>
      <c r="W1345" s="136"/>
      <c r="X1345" s="136"/>
      <c r="Y1345" s="136"/>
      <c r="Z1345" s="136"/>
      <c r="AA1345" s="136"/>
      <c r="AB1345" s="136"/>
      <c r="AC1345" s="136"/>
      <c r="AD1345" s="136"/>
      <c r="AE1345" s="136"/>
      <c r="AF1345" s="136"/>
      <c r="AG1345" s="136"/>
      <c r="AH1345" s="136"/>
      <c r="AI1345" s="136"/>
      <c r="AJ1345" s="136"/>
      <c r="AK1345" s="136"/>
      <c r="AL1345" s="136"/>
      <c r="AM1345" s="136"/>
      <c r="AN1345" s="136"/>
      <c r="AO1345" s="136"/>
      <c r="AP1345" s="136"/>
      <c r="AQ1345" s="136"/>
      <c r="AR1345" s="136"/>
      <c r="AS1345" s="136"/>
      <c r="AT1345" s="136"/>
      <c r="AU1345" s="136"/>
      <c r="AV1345" s="136"/>
      <c r="AW1345" s="136"/>
      <c r="AX1345" s="136"/>
      <c r="AY1345" s="136"/>
      <c r="AZ1345" s="136"/>
      <c r="BA1345" s="136"/>
      <c r="BB1345" s="136"/>
      <c r="BC1345" s="136"/>
      <c r="BD1345" s="136"/>
      <c r="BE1345" s="136"/>
      <c r="BF1345" s="136"/>
      <c r="BG1345" s="136"/>
      <c r="BH1345" s="136"/>
      <c r="BI1345" s="136"/>
      <c r="BJ1345" s="136"/>
      <c r="BK1345" s="136"/>
      <c r="BL1345" s="136"/>
      <c r="BM1345" s="136"/>
      <c r="BN1345" s="136"/>
      <c r="BO1345" s="136"/>
      <c r="BP1345" s="136"/>
      <c r="BQ1345" s="136"/>
      <c r="BR1345" s="136"/>
      <c r="BS1345" s="136"/>
      <c r="BT1345" s="136"/>
      <c r="BU1345" s="136"/>
      <c r="BV1345" s="136"/>
      <c r="BW1345" s="136"/>
      <c r="BX1345" s="136"/>
      <c r="BY1345" s="136"/>
      <c r="BZ1345" s="136"/>
      <c r="CA1345" s="136"/>
      <c r="CB1345" s="136"/>
      <c r="CC1345" s="136"/>
      <c r="CD1345" s="136"/>
      <c r="CE1345" s="136"/>
      <c r="CF1345" s="136"/>
      <c r="CG1345" s="136"/>
      <c r="CH1345" s="136"/>
      <c r="CI1345" s="136"/>
      <c r="CJ1345" s="136"/>
      <c r="CK1345" s="136"/>
      <c r="CL1345" s="136"/>
      <c r="CM1345" s="136"/>
      <c r="CN1345" s="136"/>
      <c r="CO1345" s="136"/>
      <c r="CP1345" s="136"/>
      <c r="CQ1345" s="136"/>
      <c r="CR1345" s="136"/>
      <c r="CS1345" s="136"/>
      <c r="CT1345" s="136"/>
      <c r="CU1345" s="136"/>
      <c r="CV1345" s="136"/>
      <c r="CW1345" s="136"/>
      <c r="CX1345" s="136"/>
      <c r="CY1345" s="136"/>
      <c r="CZ1345" s="136"/>
      <c r="DA1345" s="136"/>
      <c r="DB1345" s="136"/>
      <c r="DC1345" s="136"/>
      <c r="DD1345" s="136"/>
      <c r="DE1345" s="136"/>
      <c r="DF1345" s="136"/>
      <c r="DG1345" s="136"/>
      <c r="DH1345" s="136"/>
      <c r="DI1345" s="136"/>
      <c r="DJ1345" s="136"/>
      <c r="DK1345" s="136"/>
      <c r="DL1345" s="136"/>
      <c r="DM1345" s="136"/>
      <c r="DN1345" s="136"/>
      <c r="DO1345" s="136"/>
      <c r="DP1345" s="136"/>
      <c r="DQ1345" s="136"/>
      <c r="DR1345" s="136"/>
      <c r="DS1345" s="136"/>
      <c r="DT1345" s="136"/>
      <c r="DU1345" s="136"/>
      <c r="DV1345" s="136"/>
      <c r="DW1345" s="136"/>
      <c r="DX1345" s="136"/>
      <c r="DY1345" s="136"/>
      <c r="DZ1345" s="136"/>
      <c r="EA1345" s="136"/>
      <c r="EB1345" s="136"/>
      <c r="EC1345" s="136"/>
      <c r="ED1345" s="136"/>
      <c r="EE1345" s="136"/>
      <c r="EF1345" s="136"/>
      <c r="EG1345" s="136"/>
      <c r="EH1345" s="136"/>
      <c r="EI1345" s="136"/>
      <c r="EJ1345" s="136"/>
      <c r="EK1345" s="136"/>
      <c r="EL1345" s="136"/>
      <c r="EM1345" s="136"/>
      <c r="EN1345" s="136"/>
      <c r="EO1345" s="136"/>
      <c r="EP1345" s="136"/>
      <c r="EQ1345" s="136"/>
      <c r="ER1345" s="136"/>
      <c r="ES1345" s="136"/>
      <c r="ET1345" s="136"/>
      <c r="EU1345" s="136"/>
      <c r="EV1345" s="136"/>
      <c r="EW1345" s="136"/>
      <c r="EX1345" s="136"/>
      <c r="EY1345" s="136"/>
      <c r="EZ1345" s="136"/>
      <c r="FA1345" s="136"/>
      <c r="FB1345" s="136"/>
      <c r="FC1345" s="136"/>
      <c r="FD1345" s="136"/>
      <c r="FE1345" s="136"/>
      <c r="FF1345" s="136"/>
      <c r="FG1345" s="136"/>
      <c r="FH1345" s="136"/>
      <c r="FI1345" s="136"/>
      <c r="FJ1345" s="136"/>
      <c r="FK1345" s="136"/>
      <c r="FL1345" s="136"/>
      <c r="FM1345" s="136"/>
      <c r="FN1345" s="136"/>
      <c r="FO1345" s="136"/>
      <c r="FP1345" s="136"/>
      <c r="FQ1345" s="136"/>
      <c r="FR1345" s="136"/>
      <c r="FS1345" s="136"/>
      <c r="FT1345" s="136"/>
      <c r="FU1345" s="136"/>
      <c r="FV1345" s="136"/>
      <c r="FW1345" s="136"/>
      <c r="FX1345" s="136"/>
      <c r="FY1345" s="136"/>
      <c r="FZ1345" s="136"/>
      <c r="GA1345" s="136"/>
      <c r="GB1345" s="136"/>
      <c r="GC1345" s="136"/>
      <c r="GD1345" s="136"/>
      <c r="GE1345" s="136"/>
      <c r="GF1345" s="136"/>
      <c r="GG1345" s="136"/>
      <c r="GH1345" s="136"/>
      <c r="GI1345" s="136"/>
      <c r="GJ1345" s="136"/>
      <c r="GK1345" s="136"/>
      <c r="GL1345" s="136"/>
      <c r="GM1345" s="136"/>
      <c r="GN1345" s="136"/>
      <c r="GO1345" s="136"/>
      <c r="GP1345" s="136"/>
      <c r="GQ1345" s="136"/>
      <c r="GR1345" s="136"/>
      <c r="GS1345" s="136"/>
      <c r="GT1345" s="136"/>
      <c r="GU1345" s="136"/>
      <c r="GV1345" s="136"/>
      <c r="GW1345" s="136"/>
      <c r="GX1345" s="136"/>
      <c r="GY1345" s="136"/>
      <c r="GZ1345" s="136"/>
      <c r="HA1345" s="136"/>
      <c r="HB1345" s="136"/>
      <c r="HC1345" s="136"/>
      <c r="HD1345" s="136"/>
      <c r="HE1345" s="136"/>
      <c r="HF1345" s="136"/>
      <c r="HG1345" s="136"/>
      <c r="HH1345" s="136"/>
      <c r="HI1345" s="136"/>
      <c r="HJ1345" s="136"/>
      <c r="HK1345" s="136"/>
      <c r="HL1345" s="136"/>
      <c r="HM1345" s="136"/>
      <c r="HN1345" s="136"/>
      <c r="HO1345" s="136"/>
      <c r="HP1345" s="136"/>
      <c r="HQ1345" s="136"/>
      <c r="HR1345" s="136"/>
      <c r="HS1345" s="136"/>
      <c r="HT1345" s="136"/>
      <c r="HU1345" s="136"/>
      <c r="HV1345" s="136"/>
      <c r="HW1345" s="136"/>
      <c r="HX1345" s="136"/>
      <c r="HY1345" s="136"/>
      <c r="HZ1345" s="136"/>
      <c r="IA1345" s="136"/>
      <c r="IB1345" s="136"/>
      <c r="IC1345" s="136"/>
      <c r="ID1345" s="136"/>
      <c r="IE1345" s="136"/>
      <c r="IF1345" s="136"/>
      <c r="IG1345" s="136"/>
    </row>
    <row r="1346" spans="1:241" ht="15" customHeight="1" x14ac:dyDescent="0.25">
      <c r="A1346" s="197" t="s">
        <v>802</v>
      </c>
      <c r="B1346" s="217">
        <v>4861518</v>
      </c>
      <c r="C1346" s="217">
        <v>2280376</v>
      </c>
      <c r="D1346" s="217">
        <v>587537</v>
      </c>
      <c r="E1346" s="217">
        <v>1501341</v>
      </c>
      <c r="F1346" s="217">
        <v>3072729</v>
      </c>
      <c r="G1346" s="217">
        <v>527339</v>
      </c>
      <c r="H1346" s="244">
        <v>12830840</v>
      </c>
      <c r="I1346" s="136"/>
      <c r="J1346" s="135" t="s">
        <v>823</v>
      </c>
      <c r="K1346" s="217">
        <v>6850359</v>
      </c>
      <c r="L1346" s="217">
        <v>2610083</v>
      </c>
      <c r="M1346" s="217">
        <v>770172</v>
      </c>
      <c r="N1346" s="217">
        <v>1502897</v>
      </c>
      <c r="O1346" s="217">
        <v>2770990</v>
      </c>
      <c r="P1346" s="217">
        <v>486422</v>
      </c>
      <c r="Q1346" s="244">
        <v>14990923</v>
      </c>
      <c r="R1346" s="136"/>
      <c r="S1346" s="136"/>
      <c r="T1346" s="136"/>
      <c r="U1346" s="136"/>
      <c r="V1346" s="136"/>
      <c r="W1346" s="136"/>
      <c r="X1346" s="136"/>
      <c r="Y1346" s="136"/>
      <c r="Z1346" s="136"/>
      <c r="AA1346" s="136"/>
      <c r="AB1346" s="136"/>
      <c r="AC1346" s="136"/>
      <c r="AD1346" s="136"/>
      <c r="AE1346" s="136"/>
      <c r="AF1346" s="136"/>
      <c r="AG1346" s="136"/>
      <c r="AH1346" s="136"/>
      <c r="AI1346" s="136"/>
      <c r="AJ1346" s="136"/>
      <c r="AK1346" s="136"/>
      <c r="AL1346" s="136"/>
      <c r="AM1346" s="136"/>
      <c r="AN1346" s="136"/>
      <c r="AO1346" s="136"/>
      <c r="AP1346" s="136"/>
      <c r="AQ1346" s="136"/>
      <c r="AR1346" s="136"/>
      <c r="AS1346" s="136"/>
      <c r="AT1346" s="136"/>
      <c r="AU1346" s="136"/>
      <c r="AV1346" s="136"/>
      <c r="AW1346" s="136"/>
      <c r="AX1346" s="136"/>
      <c r="AY1346" s="136"/>
      <c r="AZ1346" s="136"/>
      <c r="BA1346" s="136"/>
      <c r="BB1346" s="136"/>
      <c r="BC1346" s="136"/>
      <c r="BD1346" s="136"/>
      <c r="BE1346" s="136"/>
      <c r="BF1346" s="136"/>
      <c r="BG1346" s="136"/>
      <c r="BH1346" s="136"/>
      <c r="BI1346" s="136"/>
      <c r="BJ1346" s="136"/>
      <c r="BK1346" s="136"/>
      <c r="BL1346" s="136"/>
      <c r="BM1346" s="136"/>
      <c r="BN1346" s="136"/>
      <c r="BO1346" s="136"/>
      <c r="BP1346" s="136"/>
      <c r="BQ1346" s="136"/>
      <c r="BR1346" s="136"/>
      <c r="BS1346" s="136"/>
      <c r="BT1346" s="136"/>
      <c r="BU1346" s="136"/>
      <c r="BV1346" s="136"/>
      <c r="BW1346" s="136"/>
      <c r="BX1346" s="136"/>
      <c r="BY1346" s="136"/>
      <c r="BZ1346" s="136"/>
      <c r="CA1346" s="136"/>
      <c r="CB1346" s="136"/>
      <c r="CC1346" s="136"/>
      <c r="CD1346" s="136"/>
      <c r="CE1346" s="136"/>
      <c r="CF1346" s="136"/>
      <c r="CG1346" s="136"/>
      <c r="CH1346" s="136"/>
      <c r="CI1346" s="136"/>
      <c r="CJ1346" s="136"/>
      <c r="CK1346" s="136"/>
      <c r="CL1346" s="136"/>
      <c r="CM1346" s="136"/>
      <c r="CN1346" s="136"/>
      <c r="CO1346" s="136"/>
      <c r="CP1346" s="136"/>
      <c r="CQ1346" s="136"/>
      <c r="CR1346" s="136"/>
      <c r="CS1346" s="136"/>
      <c r="CT1346" s="136"/>
      <c r="CU1346" s="136"/>
      <c r="CV1346" s="136"/>
      <c r="CW1346" s="136"/>
      <c r="CX1346" s="136"/>
      <c r="CY1346" s="136"/>
      <c r="CZ1346" s="136"/>
      <c r="DA1346" s="136"/>
      <c r="DB1346" s="136"/>
      <c r="DC1346" s="136"/>
      <c r="DD1346" s="136"/>
      <c r="DE1346" s="136"/>
      <c r="DF1346" s="136"/>
      <c r="DG1346" s="136"/>
      <c r="DH1346" s="136"/>
      <c r="DI1346" s="136"/>
      <c r="DJ1346" s="136"/>
      <c r="DK1346" s="136"/>
      <c r="DL1346" s="136"/>
      <c r="DM1346" s="136"/>
      <c r="DN1346" s="136"/>
      <c r="DO1346" s="136"/>
      <c r="DP1346" s="136"/>
      <c r="DQ1346" s="136"/>
      <c r="DR1346" s="136"/>
      <c r="DS1346" s="136"/>
      <c r="DT1346" s="136"/>
      <c r="DU1346" s="136"/>
      <c r="DV1346" s="136"/>
      <c r="DW1346" s="136"/>
      <c r="DX1346" s="136"/>
      <c r="DY1346" s="136"/>
      <c r="DZ1346" s="136"/>
      <c r="EA1346" s="136"/>
      <c r="EB1346" s="136"/>
      <c r="EC1346" s="136"/>
      <c r="ED1346" s="136"/>
      <c r="EE1346" s="136"/>
      <c r="EF1346" s="136"/>
      <c r="EG1346" s="136"/>
      <c r="EH1346" s="136"/>
      <c r="EI1346" s="136"/>
      <c r="EJ1346" s="136"/>
      <c r="EK1346" s="136"/>
      <c r="EL1346" s="136"/>
      <c r="EM1346" s="136"/>
      <c r="EN1346" s="136"/>
      <c r="EO1346" s="136"/>
      <c r="EP1346" s="136"/>
      <c r="EQ1346" s="136"/>
      <c r="ER1346" s="136"/>
      <c r="ES1346" s="136"/>
      <c r="ET1346" s="136"/>
      <c r="EU1346" s="136"/>
      <c r="EV1346" s="136"/>
      <c r="EW1346" s="136"/>
      <c r="EX1346" s="136"/>
      <c r="EY1346" s="136"/>
      <c r="EZ1346" s="136"/>
      <c r="FA1346" s="136"/>
      <c r="FB1346" s="136"/>
      <c r="FC1346" s="136"/>
      <c r="FD1346" s="136"/>
      <c r="FE1346" s="136"/>
      <c r="FF1346" s="136"/>
      <c r="FG1346" s="136"/>
      <c r="FH1346" s="136"/>
      <c r="FI1346" s="136"/>
      <c r="FJ1346" s="136"/>
      <c r="FK1346" s="136"/>
      <c r="FL1346" s="136"/>
      <c r="FM1346" s="136"/>
      <c r="FN1346" s="136"/>
      <c r="FO1346" s="136"/>
      <c r="FP1346" s="136"/>
      <c r="FQ1346" s="136"/>
      <c r="FR1346" s="136"/>
      <c r="FS1346" s="136"/>
      <c r="FT1346" s="136"/>
      <c r="FU1346" s="136"/>
      <c r="FV1346" s="136"/>
      <c r="FW1346" s="136"/>
      <c r="FX1346" s="136"/>
      <c r="FY1346" s="136"/>
      <c r="FZ1346" s="136"/>
      <c r="GA1346" s="136"/>
      <c r="GB1346" s="136"/>
      <c r="GC1346" s="136"/>
      <c r="GD1346" s="136"/>
      <c r="GE1346" s="136"/>
      <c r="GF1346" s="136"/>
      <c r="GG1346" s="136"/>
      <c r="GH1346" s="136"/>
      <c r="GI1346" s="136"/>
      <c r="GJ1346" s="136"/>
      <c r="GK1346" s="136"/>
      <c r="GL1346" s="136"/>
      <c r="GM1346" s="136"/>
      <c r="GN1346" s="136"/>
      <c r="GO1346" s="136"/>
      <c r="GP1346" s="136"/>
      <c r="GQ1346" s="136"/>
      <c r="GR1346" s="136"/>
      <c r="GS1346" s="136"/>
      <c r="GT1346" s="136"/>
      <c r="GU1346" s="136"/>
      <c r="GV1346" s="136"/>
      <c r="GW1346" s="136"/>
      <c r="GX1346" s="136"/>
      <c r="GY1346" s="136"/>
      <c r="GZ1346" s="136"/>
      <c r="HA1346" s="136"/>
      <c r="HB1346" s="136"/>
      <c r="HC1346" s="136"/>
      <c r="HD1346" s="136"/>
      <c r="HE1346" s="136"/>
      <c r="HF1346" s="136"/>
      <c r="HG1346" s="136"/>
      <c r="HH1346" s="136"/>
      <c r="HI1346" s="136"/>
      <c r="HJ1346" s="136"/>
      <c r="HK1346" s="136"/>
      <c r="HL1346" s="136"/>
      <c r="HM1346" s="136"/>
      <c r="HN1346" s="136"/>
      <c r="HO1346" s="136"/>
      <c r="HP1346" s="136"/>
      <c r="HQ1346" s="136"/>
      <c r="HR1346" s="136"/>
      <c r="HS1346" s="136"/>
      <c r="HT1346" s="136"/>
      <c r="HU1346" s="136"/>
      <c r="HV1346" s="136"/>
      <c r="HW1346" s="136"/>
      <c r="HX1346" s="136"/>
      <c r="HY1346" s="136"/>
      <c r="HZ1346" s="136"/>
      <c r="IA1346" s="136"/>
      <c r="IB1346" s="136"/>
      <c r="IC1346" s="136"/>
      <c r="ID1346" s="136"/>
      <c r="IE1346" s="136"/>
      <c r="IF1346" s="136"/>
      <c r="IG1346" s="136"/>
    </row>
    <row r="1347" spans="1:241" ht="15" customHeight="1" x14ac:dyDescent="0.25">
      <c r="A1347" s="197" t="s">
        <v>803</v>
      </c>
      <c r="B1347" s="217">
        <v>6302504</v>
      </c>
      <c r="C1347" s="217">
        <v>2995622</v>
      </c>
      <c r="D1347" s="217">
        <v>652636</v>
      </c>
      <c r="E1347" s="217">
        <v>1567860</v>
      </c>
      <c r="F1347" s="217">
        <v>2560035</v>
      </c>
      <c r="G1347" s="217">
        <v>483725</v>
      </c>
      <c r="H1347" s="244">
        <v>14562382</v>
      </c>
      <c r="I1347" s="136"/>
      <c r="J1347" s="135" t="s">
        <v>824</v>
      </c>
      <c r="K1347" s="217">
        <v>7133141</v>
      </c>
      <c r="L1347" s="217">
        <v>3110618</v>
      </c>
      <c r="M1347" s="217">
        <v>866879</v>
      </c>
      <c r="N1347" s="217">
        <v>1563988</v>
      </c>
      <c r="O1347" s="217">
        <v>2520349</v>
      </c>
      <c r="P1347" s="217">
        <v>510709</v>
      </c>
      <c r="Q1347" s="244">
        <v>15705684</v>
      </c>
      <c r="R1347" s="136"/>
      <c r="S1347" s="136"/>
      <c r="T1347" s="136"/>
      <c r="U1347" s="136"/>
      <c r="V1347" s="136"/>
      <c r="W1347" s="136"/>
      <c r="X1347" s="136"/>
      <c r="Y1347" s="136"/>
      <c r="Z1347" s="136"/>
      <c r="AA1347" s="136"/>
      <c r="AB1347" s="136"/>
      <c r="AC1347" s="136"/>
      <c r="AD1347" s="136"/>
      <c r="AE1347" s="136"/>
      <c r="AF1347" s="136"/>
      <c r="AG1347" s="136"/>
      <c r="AH1347" s="136"/>
      <c r="AI1347" s="136"/>
      <c r="AJ1347" s="136"/>
      <c r="AK1347" s="136"/>
      <c r="AL1347" s="136"/>
      <c r="AM1347" s="136"/>
      <c r="AN1347" s="136"/>
      <c r="AO1347" s="136"/>
      <c r="AP1347" s="136"/>
      <c r="AQ1347" s="136"/>
      <c r="AR1347" s="136"/>
      <c r="AS1347" s="136"/>
      <c r="AT1347" s="136"/>
      <c r="AU1347" s="136"/>
      <c r="AV1347" s="136"/>
      <c r="AW1347" s="136"/>
      <c r="AX1347" s="136"/>
      <c r="AY1347" s="136"/>
      <c r="AZ1347" s="136"/>
      <c r="BA1347" s="136"/>
      <c r="BB1347" s="136"/>
      <c r="BC1347" s="136"/>
      <c r="BD1347" s="136"/>
      <c r="BE1347" s="136"/>
      <c r="BF1347" s="136"/>
      <c r="BG1347" s="136"/>
      <c r="BH1347" s="136"/>
      <c r="BI1347" s="136"/>
      <c r="BJ1347" s="136"/>
      <c r="BK1347" s="136"/>
      <c r="BL1347" s="136"/>
      <c r="BM1347" s="136"/>
      <c r="BN1347" s="136"/>
      <c r="BO1347" s="136"/>
      <c r="BP1347" s="136"/>
      <c r="BQ1347" s="136"/>
      <c r="BR1347" s="136"/>
      <c r="BS1347" s="136"/>
      <c r="BT1347" s="136"/>
      <c r="BU1347" s="136"/>
      <c r="BV1347" s="136"/>
      <c r="BW1347" s="136"/>
      <c r="BX1347" s="136"/>
      <c r="BY1347" s="136"/>
      <c r="BZ1347" s="136"/>
      <c r="CA1347" s="136"/>
      <c r="CB1347" s="136"/>
      <c r="CC1347" s="136"/>
      <c r="CD1347" s="136"/>
      <c r="CE1347" s="136"/>
      <c r="CF1347" s="136"/>
      <c r="CG1347" s="136"/>
      <c r="CH1347" s="136"/>
      <c r="CI1347" s="136"/>
      <c r="CJ1347" s="136"/>
      <c r="CK1347" s="136"/>
      <c r="CL1347" s="136"/>
      <c r="CM1347" s="136"/>
      <c r="CN1347" s="136"/>
      <c r="CO1347" s="136"/>
      <c r="CP1347" s="136"/>
      <c r="CQ1347" s="136"/>
      <c r="CR1347" s="136"/>
      <c r="CS1347" s="136"/>
      <c r="CT1347" s="136"/>
      <c r="CU1347" s="136"/>
      <c r="CV1347" s="136"/>
      <c r="CW1347" s="136"/>
      <c r="CX1347" s="136"/>
      <c r="CY1347" s="136"/>
      <c r="CZ1347" s="136"/>
      <c r="DA1347" s="136"/>
      <c r="DB1347" s="136"/>
      <c r="DC1347" s="136"/>
      <c r="DD1347" s="136"/>
      <c r="DE1347" s="136"/>
      <c r="DF1347" s="136"/>
      <c r="DG1347" s="136"/>
      <c r="DH1347" s="136"/>
      <c r="DI1347" s="136"/>
      <c r="DJ1347" s="136"/>
      <c r="DK1347" s="136"/>
      <c r="DL1347" s="136"/>
      <c r="DM1347" s="136"/>
      <c r="DN1347" s="136"/>
      <c r="DO1347" s="136"/>
      <c r="DP1347" s="136"/>
      <c r="DQ1347" s="136"/>
      <c r="DR1347" s="136"/>
      <c r="DS1347" s="136"/>
      <c r="DT1347" s="136"/>
      <c r="DU1347" s="136"/>
      <c r="DV1347" s="136"/>
      <c r="DW1347" s="136"/>
      <c r="DX1347" s="136"/>
      <c r="DY1347" s="136"/>
      <c r="DZ1347" s="136"/>
      <c r="EA1347" s="136"/>
      <c r="EB1347" s="136"/>
      <c r="EC1347" s="136"/>
      <c r="ED1347" s="136"/>
      <c r="EE1347" s="136"/>
      <c r="EF1347" s="136"/>
      <c r="EG1347" s="136"/>
      <c r="EH1347" s="136"/>
      <c r="EI1347" s="136"/>
      <c r="EJ1347" s="136"/>
      <c r="EK1347" s="136"/>
      <c r="EL1347" s="136"/>
      <c r="EM1347" s="136"/>
      <c r="EN1347" s="136"/>
      <c r="EO1347" s="136"/>
      <c r="EP1347" s="136"/>
      <c r="EQ1347" s="136"/>
      <c r="ER1347" s="136"/>
      <c r="ES1347" s="136"/>
      <c r="ET1347" s="136"/>
      <c r="EU1347" s="136"/>
      <c r="EV1347" s="136"/>
      <c r="EW1347" s="136"/>
      <c r="EX1347" s="136"/>
      <c r="EY1347" s="136"/>
      <c r="EZ1347" s="136"/>
      <c r="FA1347" s="136"/>
      <c r="FB1347" s="136"/>
      <c r="FC1347" s="136"/>
      <c r="FD1347" s="136"/>
      <c r="FE1347" s="136"/>
      <c r="FF1347" s="136"/>
      <c r="FG1347" s="136"/>
      <c r="FH1347" s="136"/>
      <c r="FI1347" s="136"/>
      <c r="FJ1347" s="136"/>
      <c r="FK1347" s="136"/>
      <c r="FL1347" s="136"/>
      <c r="FM1347" s="136"/>
      <c r="FN1347" s="136"/>
      <c r="FO1347" s="136"/>
      <c r="FP1347" s="136"/>
      <c r="FQ1347" s="136"/>
      <c r="FR1347" s="136"/>
      <c r="FS1347" s="136"/>
      <c r="FT1347" s="136"/>
      <c r="FU1347" s="136"/>
      <c r="FV1347" s="136"/>
      <c r="FW1347" s="136"/>
      <c r="FX1347" s="136"/>
      <c r="FY1347" s="136"/>
      <c r="FZ1347" s="136"/>
      <c r="GA1347" s="136"/>
      <c r="GB1347" s="136"/>
      <c r="GC1347" s="136"/>
      <c r="GD1347" s="136"/>
      <c r="GE1347" s="136"/>
      <c r="GF1347" s="136"/>
      <c r="GG1347" s="136"/>
      <c r="GH1347" s="136"/>
      <c r="GI1347" s="136"/>
      <c r="GJ1347" s="136"/>
      <c r="GK1347" s="136"/>
      <c r="GL1347" s="136"/>
      <c r="GM1347" s="136"/>
      <c r="GN1347" s="136"/>
      <c r="GO1347" s="136"/>
      <c r="GP1347" s="136"/>
      <c r="GQ1347" s="136"/>
      <c r="GR1347" s="136"/>
      <c r="GS1347" s="136"/>
      <c r="GT1347" s="136"/>
      <c r="GU1347" s="136"/>
      <c r="GV1347" s="136"/>
      <c r="GW1347" s="136"/>
      <c r="GX1347" s="136"/>
      <c r="GY1347" s="136"/>
      <c r="GZ1347" s="136"/>
      <c r="HA1347" s="136"/>
      <c r="HB1347" s="136"/>
      <c r="HC1347" s="136"/>
      <c r="HD1347" s="136"/>
      <c r="HE1347" s="136"/>
      <c r="HF1347" s="136"/>
      <c r="HG1347" s="136"/>
      <c r="HH1347" s="136"/>
      <c r="HI1347" s="136"/>
      <c r="HJ1347" s="136"/>
      <c r="HK1347" s="136"/>
      <c r="HL1347" s="136"/>
      <c r="HM1347" s="136"/>
      <c r="HN1347" s="136"/>
      <c r="HO1347" s="136"/>
      <c r="HP1347" s="136"/>
      <c r="HQ1347" s="136"/>
      <c r="HR1347" s="136"/>
      <c r="HS1347" s="136"/>
      <c r="HT1347" s="136"/>
      <c r="HU1347" s="136"/>
      <c r="HV1347" s="136"/>
      <c r="HW1347" s="136"/>
      <c r="HX1347" s="136"/>
      <c r="HY1347" s="136"/>
      <c r="HZ1347" s="136"/>
      <c r="IA1347" s="136"/>
      <c r="IB1347" s="136"/>
      <c r="IC1347" s="136"/>
      <c r="ID1347" s="136"/>
      <c r="IE1347" s="136"/>
      <c r="IF1347" s="136"/>
      <c r="IG1347" s="136"/>
    </row>
    <row r="1348" spans="1:241" ht="15" customHeight="1" x14ac:dyDescent="0.25">
      <c r="A1348" s="197" t="s">
        <v>804</v>
      </c>
      <c r="B1348" s="217">
        <v>6322314</v>
      </c>
      <c r="C1348" s="217">
        <v>3081027</v>
      </c>
      <c r="D1348" s="217">
        <v>749831</v>
      </c>
      <c r="E1348" s="217">
        <v>1211661</v>
      </c>
      <c r="F1348" s="217">
        <v>2150531</v>
      </c>
      <c r="G1348" s="217">
        <v>371387</v>
      </c>
      <c r="H1348" s="244">
        <v>13886751</v>
      </c>
      <c r="I1348" s="136"/>
      <c r="J1348" s="135" t="s">
        <v>825</v>
      </c>
      <c r="K1348" s="217">
        <v>8764868</v>
      </c>
      <c r="L1348" s="217">
        <v>2630821</v>
      </c>
      <c r="M1348" s="217">
        <v>805859</v>
      </c>
      <c r="N1348" s="217">
        <v>1303507</v>
      </c>
      <c r="O1348" s="217">
        <v>2085201</v>
      </c>
      <c r="P1348" s="217">
        <v>399161</v>
      </c>
      <c r="Q1348" s="244">
        <v>15989417</v>
      </c>
      <c r="R1348" s="136"/>
      <c r="S1348" s="136"/>
      <c r="T1348" s="136"/>
      <c r="U1348" s="136"/>
      <c r="V1348" s="136"/>
      <c r="W1348" s="136"/>
      <c r="X1348" s="136"/>
      <c r="Y1348" s="136"/>
      <c r="Z1348" s="136"/>
      <c r="AA1348" s="136"/>
      <c r="AB1348" s="136"/>
      <c r="AC1348" s="136"/>
      <c r="AD1348" s="136"/>
      <c r="AE1348" s="136"/>
      <c r="AF1348" s="136"/>
      <c r="AG1348" s="136"/>
      <c r="AH1348" s="136"/>
      <c r="AI1348" s="136"/>
      <c r="AJ1348" s="136"/>
      <c r="AK1348" s="136"/>
      <c r="AL1348" s="136"/>
      <c r="AM1348" s="136"/>
      <c r="AN1348" s="136"/>
      <c r="AO1348" s="136"/>
      <c r="AP1348" s="136"/>
      <c r="AQ1348" s="136"/>
      <c r="AR1348" s="136"/>
      <c r="AS1348" s="136"/>
      <c r="AT1348" s="136"/>
      <c r="AU1348" s="136"/>
      <c r="AV1348" s="136"/>
      <c r="AW1348" s="136"/>
      <c r="AX1348" s="136"/>
      <c r="AY1348" s="136"/>
      <c r="AZ1348" s="136"/>
      <c r="BA1348" s="136"/>
      <c r="BB1348" s="136"/>
      <c r="BC1348" s="136"/>
      <c r="BD1348" s="136"/>
      <c r="BE1348" s="136"/>
      <c r="BF1348" s="136"/>
      <c r="BG1348" s="136"/>
      <c r="BH1348" s="136"/>
      <c r="BI1348" s="136"/>
      <c r="BJ1348" s="136"/>
      <c r="BK1348" s="136"/>
      <c r="BL1348" s="136"/>
      <c r="BM1348" s="136"/>
      <c r="BN1348" s="136"/>
      <c r="BO1348" s="136"/>
      <c r="BP1348" s="136"/>
      <c r="BQ1348" s="136"/>
      <c r="BR1348" s="136"/>
      <c r="BS1348" s="136"/>
      <c r="BT1348" s="136"/>
      <c r="BU1348" s="136"/>
      <c r="BV1348" s="136"/>
      <c r="BW1348" s="136"/>
      <c r="BX1348" s="136"/>
      <c r="BY1348" s="136"/>
      <c r="BZ1348" s="136"/>
      <c r="CA1348" s="136"/>
      <c r="CB1348" s="136"/>
      <c r="CC1348" s="136"/>
      <c r="CD1348" s="136"/>
      <c r="CE1348" s="136"/>
      <c r="CF1348" s="136"/>
      <c r="CG1348" s="136"/>
      <c r="CH1348" s="136"/>
      <c r="CI1348" s="136"/>
      <c r="CJ1348" s="136"/>
      <c r="CK1348" s="136"/>
      <c r="CL1348" s="136"/>
      <c r="CM1348" s="136"/>
      <c r="CN1348" s="136"/>
      <c r="CO1348" s="136"/>
      <c r="CP1348" s="136"/>
      <c r="CQ1348" s="136"/>
      <c r="CR1348" s="136"/>
      <c r="CS1348" s="136"/>
      <c r="CT1348" s="136"/>
      <c r="CU1348" s="136"/>
      <c r="CV1348" s="136"/>
      <c r="CW1348" s="136"/>
      <c r="CX1348" s="136"/>
      <c r="CY1348" s="136"/>
      <c r="CZ1348" s="136"/>
      <c r="DA1348" s="136"/>
      <c r="DB1348" s="136"/>
      <c r="DC1348" s="136"/>
      <c r="DD1348" s="136"/>
      <c r="DE1348" s="136"/>
      <c r="DF1348" s="136"/>
      <c r="DG1348" s="136"/>
      <c r="DH1348" s="136"/>
      <c r="DI1348" s="136"/>
      <c r="DJ1348" s="136"/>
      <c r="DK1348" s="136"/>
      <c r="DL1348" s="136"/>
      <c r="DM1348" s="136"/>
      <c r="DN1348" s="136"/>
      <c r="DO1348" s="136"/>
      <c r="DP1348" s="136"/>
      <c r="DQ1348" s="136"/>
      <c r="DR1348" s="136"/>
      <c r="DS1348" s="136"/>
      <c r="DT1348" s="136"/>
      <c r="DU1348" s="136"/>
      <c r="DV1348" s="136"/>
      <c r="DW1348" s="136"/>
      <c r="DX1348" s="136"/>
      <c r="DY1348" s="136"/>
      <c r="DZ1348" s="136"/>
      <c r="EA1348" s="136"/>
      <c r="EB1348" s="136"/>
      <c r="EC1348" s="136"/>
      <c r="ED1348" s="136"/>
      <c r="EE1348" s="136"/>
      <c r="EF1348" s="136"/>
      <c r="EG1348" s="136"/>
      <c r="EH1348" s="136"/>
      <c r="EI1348" s="136"/>
      <c r="EJ1348" s="136"/>
      <c r="EK1348" s="136"/>
      <c r="EL1348" s="136"/>
      <c r="EM1348" s="136"/>
      <c r="EN1348" s="136"/>
      <c r="EO1348" s="136"/>
      <c r="EP1348" s="136"/>
      <c r="EQ1348" s="136"/>
      <c r="ER1348" s="136"/>
      <c r="ES1348" s="136"/>
      <c r="ET1348" s="136"/>
      <c r="EU1348" s="136"/>
      <c r="EV1348" s="136"/>
      <c r="EW1348" s="136"/>
      <c r="EX1348" s="136"/>
      <c r="EY1348" s="136"/>
      <c r="EZ1348" s="136"/>
      <c r="FA1348" s="136"/>
      <c r="FB1348" s="136"/>
      <c r="FC1348" s="136"/>
      <c r="FD1348" s="136"/>
      <c r="FE1348" s="136"/>
      <c r="FF1348" s="136"/>
      <c r="FG1348" s="136"/>
      <c r="FH1348" s="136"/>
      <c r="FI1348" s="136"/>
      <c r="FJ1348" s="136"/>
      <c r="FK1348" s="136"/>
      <c r="FL1348" s="136"/>
      <c r="FM1348" s="136"/>
      <c r="FN1348" s="136"/>
      <c r="FO1348" s="136"/>
      <c r="FP1348" s="136"/>
      <c r="FQ1348" s="136"/>
      <c r="FR1348" s="136"/>
      <c r="FS1348" s="136"/>
      <c r="FT1348" s="136"/>
      <c r="FU1348" s="136"/>
      <c r="FV1348" s="136"/>
      <c r="FW1348" s="136"/>
      <c r="FX1348" s="136"/>
      <c r="FY1348" s="136"/>
      <c r="FZ1348" s="136"/>
      <c r="GA1348" s="136"/>
      <c r="GB1348" s="136"/>
      <c r="GC1348" s="136"/>
      <c r="GD1348" s="136"/>
      <c r="GE1348" s="136"/>
      <c r="GF1348" s="136"/>
      <c r="GG1348" s="136"/>
      <c r="GH1348" s="136"/>
      <c r="GI1348" s="136"/>
      <c r="GJ1348" s="136"/>
      <c r="GK1348" s="136"/>
      <c r="GL1348" s="136"/>
      <c r="GM1348" s="136"/>
      <c r="GN1348" s="136"/>
      <c r="GO1348" s="136"/>
      <c r="GP1348" s="136"/>
      <c r="GQ1348" s="136"/>
      <c r="GR1348" s="136"/>
      <c r="GS1348" s="136"/>
      <c r="GT1348" s="136"/>
      <c r="GU1348" s="136"/>
      <c r="GV1348" s="136"/>
      <c r="GW1348" s="136"/>
      <c r="GX1348" s="136"/>
      <c r="GY1348" s="136"/>
      <c r="GZ1348" s="136"/>
      <c r="HA1348" s="136"/>
      <c r="HB1348" s="136"/>
      <c r="HC1348" s="136"/>
      <c r="HD1348" s="136"/>
      <c r="HE1348" s="136"/>
      <c r="HF1348" s="136"/>
      <c r="HG1348" s="136"/>
      <c r="HH1348" s="136"/>
      <c r="HI1348" s="136"/>
      <c r="HJ1348" s="136"/>
      <c r="HK1348" s="136"/>
      <c r="HL1348" s="136"/>
      <c r="HM1348" s="136"/>
      <c r="HN1348" s="136"/>
      <c r="HO1348" s="136"/>
      <c r="HP1348" s="136"/>
      <c r="HQ1348" s="136"/>
      <c r="HR1348" s="136"/>
      <c r="HS1348" s="136"/>
      <c r="HT1348" s="136"/>
      <c r="HU1348" s="136"/>
      <c r="HV1348" s="136"/>
      <c r="HW1348" s="136"/>
      <c r="HX1348" s="136"/>
      <c r="HY1348" s="136"/>
      <c r="HZ1348" s="136"/>
      <c r="IA1348" s="136"/>
      <c r="IB1348" s="136"/>
      <c r="IC1348" s="136"/>
      <c r="ID1348" s="136"/>
      <c r="IE1348" s="136"/>
      <c r="IF1348" s="136"/>
      <c r="IG1348" s="136"/>
    </row>
    <row r="1349" spans="1:241" ht="15" customHeight="1" x14ac:dyDescent="0.25">
      <c r="A1349" s="197" t="s">
        <v>805</v>
      </c>
      <c r="B1349" s="217">
        <v>4091436</v>
      </c>
      <c r="C1349" s="217">
        <v>2335395</v>
      </c>
      <c r="D1349" s="217">
        <v>443967</v>
      </c>
      <c r="E1349" s="217">
        <v>991893</v>
      </c>
      <c r="F1349" s="217">
        <v>2456131</v>
      </c>
      <c r="G1349" s="217">
        <v>404254</v>
      </c>
      <c r="H1349" s="244">
        <v>10723076</v>
      </c>
      <c r="I1349" s="136"/>
      <c r="J1349" s="135" t="s">
        <v>826</v>
      </c>
      <c r="K1349" s="217">
        <v>4524539</v>
      </c>
      <c r="L1349" s="217">
        <v>1880005</v>
      </c>
      <c r="M1349" s="217">
        <v>490575</v>
      </c>
      <c r="N1349" s="217">
        <v>1203605</v>
      </c>
      <c r="O1349" s="217">
        <v>2370233</v>
      </c>
      <c r="P1349" s="217">
        <v>375205</v>
      </c>
      <c r="Q1349" s="244">
        <v>10844162</v>
      </c>
      <c r="R1349" s="136"/>
      <c r="S1349" s="136"/>
      <c r="T1349" s="136"/>
      <c r="U1349" s="136"/>
      <c r="V1349" s="136"/>
      <c r="W1349" s="136"/>
      <c r="X1349" s="136"/>
      <c r="Y1349" s="136"/>
      <c r="Z1349" s="136"/>
      <c r="AA1349" s="136"/>
      <c r="AB1349" s="136"/>
      <c r="AC1349" s="136"/>
      <c r="AD1349" s="136"/>
      <c r="AE1349" s="136"/>
      <c r="AF1349" s="136"/>
      <c r="AG1349" s="136"/>
      <c r="AH1349" s="136"/>
      <c r="AI1349" s="136"/>
      <c r="AJ1349" s="136"/>
      <c r="AK1349" s="136"/>
      <c r="AL1349" s="136"/>
      <c r="AM1349" s="136"/>
      <c r="AN1349" s="136"/>
      <c r="AO1349" s="136"/>
      <c r="AP1349" s="136"/>
      <c r="AQ1349" s="136"/>
      <c r="AR1349" s="136"/>
      <c r="AS1349" s="136"/>
      <c r="AT1349" s="136"/>
      <c r="AU1349" s="136"/>
      <c r="AV1349" s="136"/>
      <c r="AW1349" s="136"/>
      <c r="AX1349" s="136"/>
      <c r="AY1349" s="136"/>
      <c r="AZ1349" s="136"/>
      <c r="BA1349" s="136"/>
      <c r="BB1349" s="136"/>
      <c r="BC1349" s="136"/>
      <c r="BD1349" s="136"/>
      <c r="BE1349" s="136"/>
      <c r="BF1349" s="136"/>
      <c r="BG1349" s="136"/>
      <c r="BH1349" s="136"/>
      <c r="BI1349" s="136"/>
      <c r="BJ1349" s="136"/>
      <c r="BK1349" s="136"/>
      <c r="BL1349" s="136"/>
      <c r="BM1349" s="136"/>
      <c r="BN1349" s="136"/>
      <c r="BO1349" s="136"/>
      <c r="BP1349" s="136"/>
      <c r="BQ1349" s="136"/>
      <c r="BR1349" s="136"/>
      <c r="BS1349" s="136"/>
      <c r="BT1349" s="136"/>
      <c r="BU1349" s="136"/>
      <c r="BV1349" s="136"/>
      <c r="BW1349" s="136"/>
      <c r="BX1349" s="136"/>
      <c r="BY1349" s="136"/>
      <c r="BZ1349" s="136"/>
      <c r="CA1349" s="136"/>
      <c r="CB1349" s="136"/>
      <c r="CC1349" s="136"/>
      <c r="CD1349" s="136"/>
      <c r="CE1349" s="136"/>
      <c r="CF1349" s="136"/>
      <c r="CG1349" s="136"/>
      <c r="CH1349" s="136"/>
      <c r="CI1349" s="136"/>
      <c r="CJ1349" s="136"/>
      <c r="CK1349" s="136"/>
      <c r="CL1349" s="136"/>
      <c r="CM1349" s="136"/>
      <c r="CN1349" s="136"/>
      <c r="CO1349" s="136"/>
      <c r="CP1349" s="136"/>
      <c r="CQ1349" s="136"/>
      <c r="CR1349" s="136"/>
      <c r="CS1349" s="136"/>
      <c r="CT1349" s="136"/>
      <c r="CU1349" s="136"/>
      <c r="CV1349" s="136"/>
      <c r="CW1349" s="136"/>
      <c r="CX1349" s="136"/>
      <c r="CY1349" s="136"/>
      <c r="CZ1349" s="136"/>
      <c r="DA1349" s="136"/>
      <c r="DB1349" s="136"/>
      <c r="DC1349" s="136"/>
      <c r="DD1349" s="136"/>
      <c r="DE1349" s="136"/>
      <c r="DF1349" s="136"/>
      <c r="DG1349" s="136"/>
      <c r="DH1349" s="136"/>
      <c r="DI1349" s="136"/>
      <c r="DJ1349" s="136"/>
      <c r="DK1349" s="136"/>
      <c r="DL1349" s="136"/>
      <c r="DM1349" s="136"/>
      <c r="DN1349" s="136"/>
      <c r="DO1349" s="136"/>
      <c r="DP1349" s="136"/>
      <c r="DQ1349" s="136"/>
      <c r="DR1349" s="136"/>
      <c r="DS1349" s="136"/>
      <c r="DT1349" s="136"/>
      <c r="DU1349" s="136"/>
      <c r="DV1349" s="136"/>
      <c r="DW1349" s="136"/>
      <c r="DX1349" s="136"/>
      <c r="DY1349" s="136"/>
      <c r="DZ1349" s="136"/>
      <c r="EA1349" s="136"/>
      <c r="EB1349" s="136"/>
      <c r="EC1349" s="136"/>
      <c r="ED1349" s="136"/>
      <c r="EE1349" s="136"/>
      <c r="EF1349" s="136"/>
      <c r="EG1349" s="136"/>
      <c r="EH1349" s="136"/>
      <c r="EI1349" s="136"/>
      <c r="EJ1349" s="136"/>
      <c r="EK1349" s="136"/>
      <c r="EL1349" s="136"/>
      <c r="EM1349" s="136"/>
      <c r="EN1349" s="136"/>
      <c r="EO1349" s="136"/>
      <c r="EP1349" s="136"/>
      <c r="EQ1349" s="136"/>
      <c r="ER1349" s="136"/>
      <c r="ES1349" s="136"/>
      <c r="ET1349" s="136"/>
      <c r="EU1349" s="136"/>
      <c r="EV1349" s="136"/>
      <c r="EW1349" s="136"/>
      <c r="EX1349" s="136"/>
      <c r="EY1349" s="136"/>
      <c r="EZ1349" s="136"/>
      <c r="FA1349" s="136"/>
      <c r="FB1349" s="136"/>
      <c r="FC1349" s="136"/>
      <c r="FD1349" s="136"/>
      <c r="FE1349" s="136"/>
      <c r="FF1349" s="136"/>
      <c r="FG1349" s="136"/>
      <c r="FH1349" s="136"/>
      <c r="FI1349" s="136"/>
      <c r="FJ1349" s="136"/>
      <c r="FK1349" s="136"/>
      <c r="FL1349" s="136"/>
      <c r="FM1349" s="136"/>
      <c r="FN1349" s="136"/>
      <c r="FO1349" s="136"/>
      <c r="FP1349" s="136"/>
      <c r="FQ1349" s="136"/>
      <c r="FR1349" s="136"/>
      <c r="FS1349" s="136"/>
      <c r="FT1349" s="136"/>
      <c r="FU1349" s="136"/>
      <c r="FV1349" s="136"/>
      <c r="FW1349" s="136"/>
      <c r="FX1349" s="136"/>
      <c r="FY1349" s="136"/>
      <c r="FZ1349" s="136"/>
      <c r="GA1349" s="136"/>
      <c r="GB1349" s="136"/>
      <c r="GC1349" s="136"/>
      <c r="GD1349" s="136"/>
      <c r="GE1349" s="136"/>
      <c r="GF1349" s="136"/>
      <c r="GG1349" s="136"/>
      <c r="GH1349" s="136"/>
      <c r="GI1349" s="136"/>
      <c r="GJ1349" s="136"/>
      <c r="GK1349" s="136"/>
      <c r="GL1349" s="136"/>
      <c r="GM1349" s="136"/>
      <c r="GN1349" s="136"/>
      <c r="GO1349" s="136"/>
      <c r="GP1349" s="136"/>
      <c r="GQ1349" s="136"/>
      <c r="GR1349" s="136"/>
      <c r="GS1349" s="136"/>
      <c r="GT1349" s="136"/>
      <c r="GU1349" s="136"/>
      <c r="GV1349" s="136"/>
      <c r="GW1349" s="136"/>
      <c r="GX1349" s="136"/>
      <c r="GY1349" s="136"/>
      <c r="GZ1349" s="136"/>
      <c r="HA1349" s="136"/>
      <c r="HB1349" s="136"/>
      <c r="HC1349" s="136"/>
      <c r="HD1349" s="136"/>
      <c r="HE1349" s="136"/>
      <c r="HF1349" s="136"/>
      <c r="HG1349" s="136"/>
      <c r="HH1349" s="136"/>
      <c r="HI1349" s="136"/>
      <c r="HJ1349" s="136"/>
      <c r="HK1349" s="136"/>
      <c r="HL1349" s="136"/>
      <c r="HM1349" s="136"/>
      <c r="HN1349" s="136"/>
      <c r="HO1349" s="136"/>
      <c r="HP1349" s="136"/>
      <c r="HQ1349" s="136"/>
      <c r="HR1349" s="136"/>
      <c r="HS1349" s="136"/>
      <c r="HT1349" s="136"/>
      <c r="HU1349" s="136"/>
      <c r="HV1349" s="136"/>
      <c r="HW1349" s="136"/>
      <c r="HX1349" s="136"/>
      <c r="HY1349" s="136"/>
      <c r="HZ1349" s="136"/>
      <c r="IA1349" s="136"/>
      <c r="IB1349" s="136"/>
      <c r="IC1349" s="136"/>
      <c r="ID1349" s="136"/>
      <c r="IE1349" s="136"/>
      <c r="IF1349" s="136"/>
      <c r="IG1349" s="136"/>
    </row>
    <row r="1350" spans="1:241" ht="15" customHeight="1" x14ac:dyDescent="0.25">
      <c r="A1350" s="197" t="s">
        <v>806</v>
      </c>
      <c r="B1350" s="217">
        <v>6956530</v>
      </c>
      <c r="C1350" s="217">
        <v>3175330</v>
      </c>
      <c r="D1350" s="217">
        <v>666085</v>
      </c>
      <c r="E1350" s="217">
        <v>1274332</v>
      </c>
      <c r="F1350" s="217">
        <v>2397614</v>
      </c>
      <c r="G1350" s="217">
        <v>417523</v>
      </c>
      <c r="H1350" s="244">
        <v>14887414</v>
      </c>
      <c r="I1350" s="136"/>
      <c r="J1350" s="135" t="s">
        <v>827</v>
      </c>
      <c r="K1350" s="217">
        <v>5681180</v>
      </c>
      <c r="L1350" s="217">
        <v>1904469</v>
      </c>
      <c r="M1350" s="217">
        <v>698772</v>
      </c>
      <c r="N1350" s="217">
        <v>1217509</v>
      </c>
      <c r="O1350" s="217">
        <v>1883409</v>
      </c>
      <c r="P1350" s="217">
        <v>343622</v>
      </c>
      <c r="Q1350" s="244">
        <v>11728961</v>
      </c>
      <c r="R1350" s="136"/>
      <c r="S1350" s="136"/>
      <c r="T1350" s="136"/>
      <c r="U1350" s="136"/>
      <c r="V1350" s="136"/>
      <c r="W1350" s="136"/>
      <c r="X1350" s="136"/>
      <c r="Y1350" s="136"/>
      <c r="Z1350" s="136"/>
      <c r="AA1350" s="136"/>
      <c r="AB1350" s="136"/>
      <c r="AC1350" s="136"/>
      <c r="AD1350" s="136"/>
      <c r="AE1350" s="136"/>
      <c r="AF1350" s="136"/>
      <c r="AG1350" s="136"/>
      <c r="AH1350" s="136"/>
      <c r="AI1350" s="136"/>
      <c r="AJ1350" s="136"/>
      <c r="AK1350" s="136"/>
      <c r="AL1350" s="136"/>
      <c r="AM1350" s="136"/>
      <c r="AN1350" s="136"/>
      <c r="AO1350" s="136"/>
      <c r="AP1350" s="136"/>
      <c r="AQ1350" s="136"/>
      <c r="AR1350" s="136"/>
      <c r="AS1350" s="136"/>
      <c r="AT1350" s="136"/>
      <c r="AU1350" s="136"/>
      <c r="AV1350" s="136"/>
      <c r="AW1350" s="136"/>
      <c r="AX1350" s="136"/>
      <c r="AY1350" s="136"/>
      <c r="AZ1350" s="136"/>
      <c r="BA1350" s="136"/>
      <c r="BB1350" s="136"/>
      <c r="BC1350" s="136"/>
      <c r="BD1350" s="136"/>
      <c r="BE1350" s="136"/>
      <c r="BF1350" s="136"/>
      <c r="BG1350" s="136"/>
      <c r="BH1350" s="136"/>
      <c r="BI1350" s="136"/>
      <c r="BJ1350" s="136"/>
      <c r="BK1350" s="136"/>
      <c r="BL1350" s="136"/>
      <c r="BM1350" s="136"/>
      <c r="BN1350" s="136"/>
      <c r="BO1350" s="136"/>
      <c r="BP1350" s="136"/>
      <c r="BQ1350" s="136"/>
      <c r="BR1350" s="136"/>
      <c r="BS1350" s="136"/>
      <c r="BT1350" s="136"/>
      <c r="BU1350" s="136"/>
      <c r="BV1350" s="136"/>
      <c r="BW1350" s="136"/>
      <c r="BX1350" s="136"/>
      <c r="BY1350" s="136"/>
      <c r="BZ1350" s="136"/>
      <c r="CA1350" s="136"/>
      <c r="CB1350" s="136"/>
      <c r="CC1350" s="136"/>
      <c r="CD1350" s="136"/>
      <c r="CE1350" s="136"/>
      <c r="CF1350" s="136"/>
      <c r="CG1350" s="136"/>
      <c r="CH1350" s="136"/>
      <c r="CI1350" s="136"/>
      <c r="CJ1350" s="136"/>
      <c r="CK1350" s="136"/>
      <c r="CL1350" s="136"/>
      <c r="CM1350" s="136"/>
      <c r="CN1350" s="136"/>
      <c r="CO1350" s="136"/>
      <c r="CP1350" s="136"/>
      <c r="CQ1350" s="136"/>
      <c r="CR1350" s="136"/>
      <c r="CS1350" s="136"/>
      <c r="CT1350" s="136"/>
      <c r="CU1350" s="136"/>
      <c r="CV1350" s="136"/>
      <c r="CW1350" s="136"/>
      <c r="CX1350" s="136"/>
      <c r="CY1350" s="136"/>
      <c r="CZ1350" s="136"/>
      <c r="DA1350" s="136"/>
      <c r="DB1350" s="136"/>
      <c r="DC1350" s="136"/>
      <c r="DD1350" s="136"/>
      <c r="DE1350" s="136"/>
      <c r="DF1350" s="136"/>
      <c r="DG1350" s="136"/>
      <c r="DH1350" s="136"/>
      <c r="DI1350" s="136"/>
      <c r="DJ1350" s="136"/>
      <c r="DK1350" s="136"/>
      <c r="DL1350" s="136"/>
      <c r="DM1350" s="136"/>
      <c r="DN1350" s="136"/>
      <c r="DO1350" s="136"/>
      <c r="DP1350" s="136"/>
      <c r="DQ1350" s="136"/>
      <c r="DR1350" s="136"/>
      <c r="DS1350" s="136"/>
      <c r="DT1350" s="136"/>
      <c r="DU1350" s="136"/>
      <c r="DV1350" s="136"/>
      <c r="DW1350" s="136"/>
      <c r="DX1350" s="136"/>
      <c r="DY1350" s="136"/>
      <c r="DZ1350" s="136"/>
      <c r="EA1350" s="136"/>
      <c r="EB1350" s="136"/>
      <c r="EC1350" s="136"/>
      <c r="ED1350" s="136"/>
      <c r="EE1350" s="136"/>
      <c r="EF1350" s="136"/>
      <c r="EG1350" s="136"/>
      <c r="EH1350" s="136"/>
      <c r="EI1350" s="136"/>
      <c r="EJ1350" s="136"/>
      <c r="EK1350" s="136"/>
      <c r="EL1350" s="136"/>
      <c r="EM1350" s="136"/>
      <c r="EN1350" s="136"/>
      <c r="EO1350" s="136"/>
      <c r="EP1350" s="136"/>
      <c r="EQ1350" s="136"/>
      <c r="ER1350" s="136"/>
      <c r="ES1350" s="136"/>
      <c r="ET1350" s="136"/>
      <c r="EU1350" s="136"/>
      <c r="EV1350" s="136"/>
      <c r="EW1350" s="136"/>
      <c r="EX1350" s="136"/>
      <c r="EY1350" s="136"/>
      <c r="EZ1350" s="136"/>
      <c r="FA1350" s="136"/>
      <c r="FB1350" s="136"/>
      <c r="FC1350" s="136"/>
      <c r="FD1350" s="136"/>
      <c r="FE1350" s="136"/>
      <c r="FF1350" s="136"/>
      <c r="FG1350" s="136"/>
      <c r="FH1350" s="136"/>
      <c r="FI1350" s="136"/>
      <c r="FJ1350" s="136"/>
      <c r="FK1350" s="136"/>
      <c r="FL1350" s="136"/>
      <c r="FM1350" s="136"/>
      <c r="FN1350" s="136"/>
      <c r="FO1350" s="136"/>
      <c r="FP1350" s="136"/>
      <c r="FQ1350" s="136"/>
      <c r="FR1350" s="136"/>
      <c r="FS1350" s="136"/>
      <c r="FT1350" s="136"/>
      <c r="FU1350" s="136"/>
      <c r="FV1350" s="136"/>
      <c r="FW1350" s="136"/>
      <c r="FX1350" s="136"/>
      <c r="FY1350" s="136"/>
      <c r="FZ1350" s="136"/>
      <c r="GA1350" s="136"/>
      <c r="GB1350" s="136"/>
      <c r="GC1350" s="136"/>
      <c r="GD1350" s="136"/>
      <c r="GE1350" s="136"/>
      <c r="GF1350" s="136"/>
      <c r="GG1350" s="136"/>
      <c r="GH1350" s="136"/>
      <c r="GI1350" s="136"/>
      <c r="GJ1350" s="136"/>
      <c r="GK1350" s="136"/>
      <c r="GL1350" s="136"/>
      <c r="GM1350" s="136"/>
      <c r="GN1350" s="136"/>
      <c r="GO1350" s="136"/>
      <c r="GP1350" s="136"/>
      <c r="GQ1350" s="136"/>
      <c r="GR1350" s="136"/>
      <c r="GS1350" s="136"/>
      <c r="GT1350" s="136"/>
      <c r="GU1350" s="136"/>
      <c r="GV1350" s="136"/>
      <c r="GW1350" s="136"/>
      <c r="GX1350" s="136"/>
      <c r="GY1350" s="136"/>
      <c r="GZ1350" s="136"/>
      <c r="HA1350" s="136"/>
      <c r="HB1350" s="136"/>
      <c r="HC1350" s="136"/>
      <c r="HD1350" s="136"/>
      <c r="HE1350" s="136"/>
      <c r="HF1350" s="136"/>
      <c r="HG1350" s="136"/>
      <c r="HH1350" s="136"/>
      <c r="HI1350" s="136"/>
      <c r="HJ1350" s="136"/>
      <c r="HK1350" s="136"/>
      <c r="HL1350" s="136"/>
      <c r="HM1350" s="136"/>
      <c r="HN1350" s="136"/>
      <c r="HO1350" s="136"/>
      <c r="HP1350" s="136"/>
      <c r="HQ1350" s="136"/>
      <c r="HR1350" s="136"/>
      <c r="HS1350" s="136"/>
      <c r="HT1350" s="136"/>
      <c r="HU1350" s="136"/>
      <c r="HV1350" s="136"/>
      <c r="HW1350" s="136"/>
      <c r="HX1350" s="136"/>
      <c r="HY1350" s="136"/>
      <c r="HZ1350" s="136"/>
      <c r="IA1350" s="136"/>
      <c r="IB1350" s="136"/>
      <c r="IC1350" s="136"/>
      <c r="ID1350" s="136"/>
      <c r="IE1350" s="136"/>
      <c r="IF1350" s="136"/>
      <c r="IG1350" s="136"/>
    </row>
    <row r="1351" spans="1:241" ht="15" customHeight="1" x14ac:dyDescent="0.25">
      <c r="A1351" s="197" t="s">
        <v>807</v>
      </c>
      <c r="B1351" s="217">
        <v>12547366</v>
      </c>
      <c r="C1351" s="217">
        <v>3407323</v>
      </c>
      <c r="D1351" s="217">
        <v>908889</v>
      </c>
      <c r="E1351" s="217">
        <v>1445577</v>
      </c>
      <c r="F1351" s="217">
        <v>2589058</v>
      </c>
      <c r="G1351" s="217">
        <v>502173</v>
      </c>
      <c r="H1351" s="244">
        <v>21400386</v>
      </c>
      <c r="I1351" s="136"/>
      <c r="J1351" s="135" t="s">
        <v>828</v>
      </c>
      <c r="K1351" s="217">
        <v>5868635</v>
      </c>
      <c r="L1351" s="217">
        <v>2042866</v>
      </c>
      <c r="M1351" s="217">
        <v>611978</v>
      </c>
      <c r="N1351" s="217">
        <v>1449605</v>
      </c>
      <c r="O1351" s="217">
        <v>2201774</v>
      </c>
      <c r="P1351" s="217">
        <v>483652</v>
      </c>
      <c r="Q1351" s="244">
        <v>12658510</v>
      </c>
      <c r="R1351" s="136"/>
      <c r="S1351" s="136"/>
      <c r="T1351" s="136"/>
      <c r="U1351" s="136"/>
      <c r="V1351" s="136"/>
      <c r="W1351" s="136"/>
      <c r="X1351" s="136"/>
      <c r="Y1351" s="136"/>
      <c r="Z1351" s="136"/>
      <c r="AA1351" s="136"/>
      <c r="AB1351" s="136"/>
      <c r="AC1351" s="136"/>
      <c r="AD1351" s="136"/>
      <c r="AE1351" s="136"/>
      <c r="AF1351" s="136"/>
      <c r="AG1351" s="136"/>
      <c r="AH1351" s="136"/>
      <c r="AI1351" s="136"/>
      <c r="AJ1351" s="136"/>
      <c r="AK1351" s="136"/>
      <c r="AL1351" s="136"/>
      <c r="AM1351" s="136"/>
      <c r="AN1351" s="136"/>
      <c r="AO1351" s="136"/>
      <c r="AP1351" s="136"/>
      <c r="AQ1351" s="136"/>
      <c r="AR1351" s="136"/>
      <c r="AS1351" s="136"/>
      <c r="AT1351" s="136"/>
      <c r="AU1351" s="136"/>
      <c r="AV1351" s="136"/>
      <c r="AW1351" s="136"/>
      <c r="AX1351" s="136"/>
      <c r="AY1351" s="136"/>
      <c r="AZ1351" s="136"/>
      <c r="BA1351" s="136"/>
      <c r="BB1351" s="136"/>
      <c r="BC1351" s="136"/>
      <c r="BD1351" s="136"/>
      <c r="BE1351" s="136"/>
      <c r="BF1351" s="136"/>
      <c r="BG1351" s="136"/>
      <c r="BH1351" s="136"/>
      <c r="BI1351" s="136"/>
      <c r="BJ1351" s="136"/>
      <c r="BK1351" s="136"/>
      <c r="BL1351" s="136"/>
      <c r="BM1351" s="136"/>
      <c r="BN1351" s="136"/>
      <c r="BO1351" s="136"/>
      <c r="BP1351" s="136"/>
      <c r="BQ1351" s="136"/>
      <c r="BR1351" s="136"/>
      <c r="BS1351" s="136"/>
      <c r="BT1351" s="136"/>
      <c r="BU1351" s="136"/>
      <c r="BV1351" s="136"/>
      <c r="BW1351" s="136"/>
      <c r="BX1351" s="136"/>
      <c r="BY1351" s="136"/>
      <c r="BZ1351" s="136"/>
      <c r="CA1351" s="136"/>
      <c r="CB1351" s="136"/>
      <c r="CC1351" s="136"/>
      <c r="CD1351" s="136"/>
      <c r="CE1351" s="136"/>
      <c r="CF1351" s="136"/>
      <c r="CG1351" s="136"/>
      <c r="CH1351" s="136"/>
      <c r="CI1351" s="136"/>
      <c r="CJ1351" s="136"/>
      <c r="CK1351" s="136"/>
      <c r="CL1351" s="136"/>
      <c r="CM1351" s="136"/>
      <c r="CN1351" s="136"/>
      <c r="CO1351" s="136"/>
      <c r="CP1351" s="136"/>
      <c r="CQ1351" s="136"/>
      <c r="CR1351" s="136"/>
      <c r="CS1351" s="136"/>
      <c r="CT1351" s="136"/>
      <c r="CU1351" s="136"/>
      <c r="CV1351" s="136"/>
      <c r="CW1351" s="136"/>
      <c r="CX1351" s="136"/>
      <c r="CY1351" s="136"/>
      <c r="CZ1351" s="136"/>
      <c r="DA1351" s="136"/>
      <c r="DB1351" s="136"/>
      <c r="DC1351" s="136"/>
      <c r="DD1351" s="136"/>
      <c r="DE1351" s="136"/>
      <c r="DF1351" s="136"/>
      <c r="DG1351" s="136"/>
      <c r="DH1351" s="136"/>
      <c r="DI1351" s="136"/>
      <c r="DJ1351" s="136"/>
      <c r="DK1351" s="136"/>
      <c r="DL1351" s="136"/>
      <c r="DM1351" s="136"/>
      <c r="DN1351" s="136"/>
      <c r="DO1351" s="136"/>
      <c r="DP1351" s="136"/>
      <c r="DQ1351" s="136"/>
      <c r="DR1351" s="136"/>
      <c r="DS1351" s="136"/>
      <c r="DT1351" s="136"/>
      <c r="DU1351" s="136"/>
      <c r="DV1351" s="136"/>
      <c r="DW1351" s="136"/>
      <c r="DX1351" s="136"/>
      <c r="DY1351" s="136"/>
      <c r="DZ1351" s="136"/>
      <c r="EA1351" s="136"/>
      <c r="EB1351" s="136"/>
      <c r="EC1351" s="136"/>
      <c r="ED1351" s="136"/>
      <c r="EE1351" s="136"/>
      <c r="EF1351" s="136"/>
      <c r="EG1351" s="136"/>
      <c r="EH1351" s="136"/>
      <c r="EI1351" s="136"/>
      <c r="EJ1351" s="136"/>
      <c r="EK1351" s="136"/>
      <c r="EL1351" s="136"/>
      <c r="EM1351" s="136"/>
      <c r="EN1351" s="136"/>
      <c r="EO1351" s="136"/>
      <c r="EP1351" s="136"/>
      <c r="EQ1351" s="136"/>
      <c r="ER1351" s="136"/>
      <c r="ES1351" s="136"/>
      <c r="ET1351" s="136"/>
      <c r="EU1351" s="136"/>
      <c r="EV1351" s="136"/>
      <c r="EW1351" s="136"/>
      <c r="EX1351" s="136"/>
      <c r="EY1351" s="136"/>
      <c r="EZ1351" s="136"/>
      <c r="FA1351" s="136"/>
      <c r="FB1351" s="136"/>
      <c r="FC1351" s="136"/>
      <c r="FD1351" s="136"/>
      <c r="FE1351" s="136"/>
      <c r="FF1351" s="136"/>
      <c r="FG1351" s="136"/>
      <c r="FH1351" s="136"/>
      <c r="FI1351" s="136"/>
      <c r="FJ1351" s="136"/>
      <c r="FK1351" s="136"/>
      <c r="FL1351" s="136"/>
      <c r="FM1351" s="136"/>
      <c r="FN1351" s="136"/>
      <c r="FO1351" s="136"/>
      <c r="FP1351" s="136"/>
      <c r="FQ1351" s="136"/>
      <c r="FR1351" s="136"/>
      <c r="FS1351" s="136"/>
      <c r="FT1351" s="136"/>
      <c r="FU1351" s="136"/>
      <c r="FV1351" s="136"/>
      <c r="FW1351" s="136"/>
      <c r="FX1351" s="136"/>
      <c r="FY1351" s="136"/>
      <c r="FZ1351" s="136"/>
      <c r="GA1351" s="136"/>
      <c r="GB1351" s="136"/>
      <c r="GC1351" s="136"/>
      <c r="GD1351" s="136"/>
      <c r="GE1351" s="136"/>
      <c r="GF1351" s="136"/>
      <c r="GG1351" s="136"/>
      <c r="GH1351" s="136"/>
      <c r="GI1351" s="136"/>
      <c r="GJ1351" s="136"/>
      <c r="GK1351" s="136"/>
      <c r="GL1351" s="136"/>
      <c r="GM1351" s="136"/>
      <c r="GN1351" s="136"/>
      <c r="GO1351" s="136"/>
      <c r="GP1351" s="136"/>
      <c r="GQ1351" s="136"/>
      <c r="GR1351" s="136"/>
      <c r="GS1351" s="136"/>
      <c r="GT1351" s="136"/>
      <c r="GU1351" s="136"/>
      <c r="GV1351" s="136"/>
      <c r="GW1351" s="136"/>
      <c r="GX1351" s="136"/>
      <c r="GY1351" s="136"/>
      <c r="GZ1351" s="136"/>
      <c r="HA1351" s="136"/>
      <c r="HB1351" s="136"/>
      <c r="HC1351" s="136"/>
      <c r="HD1351" s="136"/>
      <c r="HE1351" s="136"/>
      <c r="HF1351" s="136"/>
      <c r="HG1351" s="136"/>
      <c r="HH1351" s="136"/>
      <c r="HI1351" s="136"/>
      <c r="HJ1351" s="136"/>
      <c r="HK1351" s="136"/>
      <c r="HL1351" s="136"/>
      <c r="HM1351" s="136"/>
      <c r="HN1351" s="136"/>
      <c r="HO1351" s="136"/>
      <c r="HP1351" s="136"/>
      <c r="HQ1351" s="136"/>
      <c r="HR1351" s="136"/>
      <c r="HS1351" s="136"/>
      <c r="HT1351" s="136"/>
      <c r="HU1351" s="136"/>
      <c r="HV1351" s="136"/>
      <c r="HW1351" s="136"/>
      <c r="HX1351" s="136"/>
      <c r="HY1351" s="136"/>
      <c r="HZ1351" s="136"/>
      <c r="IA1351" s="136"/>
      <c r="IB1351" s="136"/>
      <c r="IC1351" s="136"/>
      <c r="ID1351" s="136"/>
      <c r="IE1351" s="136"/>
      <c r="IF1351" s="136"/>
      <c r="IG1351" s="136"/>
    </row>
    <row r="1352" spans="1:241" ht="15" customHeight="1" x14ac:dyDescent="0.25">
      <c r="A1352" s="197" t="s">
        <v>808</v>
      </c>
      <c r="B1352" s="217">
        <v>10157356</v>
      </c>
      <c r="C1352" s="217">
        <v>3531744</v>
      </c>
      <c r="D1352" s="217">
        <v>770945</v>
      </c>
      <c r="E1352" s="217">
        <v>1620276</v>
      </c>
      <c r="F1352" s="217">
        <v>2245788</v>
      </c>
      <c r="G1352" s="217">
        <v>589513</v>
      </c>
      <c r="H1352" s="244">
        <v>18915622</v>
      </c>
      <c r="I1352" s="136"/>
      <c r="J1352" s="135" t="s">
        <v>829</v>
      </c>
      <c r="K1352" s="217">
        <v>8208274</v>
      </c>
      <c r="L1352" s="217">
        <v>2220988</v>
      </c>
      <c r="M1352" s="217">
        <v>727757</v>
      </c>
      <c r="N1352" s="217">
        <v>1229992</v>
      </c>
      <c r="O1352" s="217">
        <v>1722046</v>
      </c>
      <c r="P1352" s="217">
        <v>512476</v>
      </c>
      <c r="Q1352" s="244">
        <v>14621533</v>
      </c>
      <c r="R1352" s="136"/>
      <c r="S1352" s="136"/>
      <c r="T1352" s="136"/>
      <c r="U1352" s="136"/>
      <c r="V1352" s="136"/>
      <c r="W1352" s="136"/>
      <c r="X1352" s="136"/>
      <c r="Y1352" s="136"/>
      <c r="Z1352" s="136"/>
      <c r="AA1352" s="136"/>
      <c r="AB1352" s="136"/>
      <c r="AC1352" s="136"/>
      <c r="AD1352" s="136"/>
      <c r="AE1352" s="136"/>
      <c r="AF1352" s="136"/>
      <c r="AG1352" s="136"/>
      <c r="AH1352" s="136"/>
      <c r="AI1352" s="136"/>
      <c r="AJ1352" s="136"/>
      <c r="AK1352" s="136"/>
      <c r="AL1352" s="136"/>
      <c r="AM1352" s="136"/>
      <c r="AN1352" s="136"/>
      <c r="AO1352" s="136"/>
      <c r="AP1352" s="136"/>
      <c r="AQ1352" s="136"/>
      <c r="AR1352" s="136"/>
      <c r="AS1352" s="136"/>
      <c r="AT1352" s="136"/>
      <c r="AU1352" s="136"/>
      <c r="AV1352" s="136"/>
      <c r="AW1352" s="136"/>
      <c r="AX1352" s="136"/>
      <c r="AY1352" s="136"/>
      <c r="AZ1352" s="136"/>
      <c r="BA1352" s="136"/>
      <c r="BB1352" s="136"/>
      <c r="BC1352" s="136"/>
      <c r="BD1352" s="136"/>
      <c r="BE1352" s="136"/>
      <c r="BF1352" s="136"/>
      <c r="BG1352" s="136"/>
      <c r="BH1352" s="136"/>
      <c r="BI1352" s="136"/>
      <c r="BJ1352" s="136"/>
      <c r="BK1352" s="136"/>
      <c r="BL1352" s="136"/>
      <c r="BM1352" s="136"/>
      <c r="BN1352" s="136"/>
      <c r="BO1352" s="136"/>
      <c r="BP1352" s="136"/>
      <c r="BQ1352" s="136"/>
      <c r="BR1352" s="136"/>
      <c r="BS1352" s="136"/>
      <c r="BT1352" s="136"/>
      <c r="BU1352" s="136"/>
      <c r="BV1352" s="136"/>
      <c r="BW1352" s="136"/>
      <c r="BX1352" s="136"/>
      <c r="BY1352" s="136"/>
      <c r="BZ1352" s="136"/>
      <c r="CA1352" s="136"/>
      <c r="CB1352" s="136"/>
      <c r="CC1352" s="136"/>
      <c r="CD1352" s="136"/>
      <c r="CE1352" s="136"/>
      <c r="CF1352" s="136"/>
      <c r="CG1352" s="136"/>
      <c r="CH1352" s="136"/>
      <c r="CI1352" s="136"/>
      <c r="CJ1352" s="136"/>
      <c r="CK1352" s="136"/>
      <c r="CL1352" s="136"/>
      <c r="CM1352" s="136"/>
      <c r="CN1352" s="136"/>
      <c r="CO1352" s="136"/>
      <c r="CP1352" s="136"/>
      <c r="CQ1352" s="136"/>
      <c r="CR1352" s="136"/>
      <c r="CS1352" s="136"/>
      <c r="CT1352" s="136"/>
      <c r="CU1352" s="136"/>
      <c r="CV1352" s="136"/>
      <c r="CW1352" s="136"/>
      <c r="CX1352" s="136"/>
      <c r="CY1352" s="136"/>
      <c r="CZ1352" s="136"/>
      <c r="DA1352" s="136"/>
      <c r="DB1352" s="136"/>
      <c r="DC1352" s="136"/>
      <c r="DD1352" s="136"/>
      <c r="DE1352" s="136"/>
      <c r="DF1352" s="136"/>
      <c r="DG1352" s="136"/>
      <c r="DH1352" s="136"/>
      <c r="DI1352" s="136"/>
      <c r="DJ1352" s="136"/>
      <c r="DK1352" s="136"/>
      <c r="DL1352" s="136"/>
      <c r="DM1352" s="136"/>
      <c r="DN1352" s="136"/>
      <c r="DO1352" s="136"/>
      <c r="DP1352" s="136"/>
      <c r="DQ1352" s="136"/>
      <c r="DR1352" s="136"/>
      <c r="DS1352" s="136"/>
      <c r="DT1352" s="136"/>
      <c r="DU1352" s="136"/>
      <c r="DV1352" s="136"/>
      <c r="DW1352" s="136"/>
      <c r="DX1352" s="136"/>
      <c r="DY1352" s="136"/>
      <c r="DZ1352" s="136"/>
      <c r="EA1352" s="136"/>
      <c r="EB1352" s="136"/>
      <c r="EC1352" s="136"/>
      <c r="ED1352" s="136"/>
      <c r="EE1352" s="136"/>
      <c r="EF1352" s="136"/>
      <c r="EG1352" s="136"/>
      <c r="EH1352" s="136"/>
      <c r="EI1352" s="136"/>
      <c r="EJ1352" s="136"/>
      <c r="EK1352" s="136"/>
      <c r="EL1352" s="136"/>
      <c r="EM1352" s="136"/>
      <c r="EN1352" s="136"/>
      <c r="EO1352" s="136"/>
      <c r="EP1352" s="136"/>
      <c r="EQ1352" s="136"/>
      <c r="ER1352" s="136"/>
      <c r="ES1352" s="136"/>
      <c r="ET1352" s="136"/>
      <c r="EU1352" s="136"/>
      <c r="EV1352" s="136"/>
      <c r="EW1352" s="136"/>
      <c r="EX1352" s="136"/>
      <c r="EY1352" s="136"/>
      <c r="EZ1352" s="136"/>
      <c r="FA1352" s="136"/>
      <c r="FB1352" s="136"/>
      <c r="FC1352" s="136"/>
      <c r="FD1352" s="136"/>
      <c r="FE1352" s="136"/>
      <c r="FF1352" s="136"/>
      <c r="FG1352" s="136"/>
      <c r="FH1352" s="136"/>
      <c r="FI1352" s="136"/>
      <c r="FJ1352" s="136"/>
      <c r="FK1352" s="136"/>
      <c r="FL1352" s="136"/>
      <c r="FM1352" s="136"/>
      <c r="FN1352" s="136"/>
      <c r="FO1352" s="136"/>
      <c r="FP1352" s="136"/>
      <c r="FQ1352" s="136"/>
      <c r="FR1352" s="136"/>
      <c r="FS1352" s="136"/>
      <c r="FT1352" s="136"/>
      <c r="FU1352" s="136"/>
      <c r="FV1352" s="136"/>
      <c r="FW1352" s="136"/>
      <c r="FX1352" s="136"/>
      <c r="FY1352" s="136"/>
      <c r="FZ1352" s="136"/>
      <c r="GA1352" s="136"/>
      <c r="GB1352" s="136"/>
      <c r="GC1352" s="136"/>
      <c r="GD1352" s="136"/>
      <c r="GE1352" s="136"/>
      <c r="GF1352" s="136"/>
      <c r="GG1352" s="136"/>
      <c r="GH1352" s="136"/>
      <c r="GI1352" s="136"/>
      <c r="GJ1352" s="136"/>
      <c r="GK1352" s="136"/>
      <c r="GL1352" s="136"/>
      <c r="GM1352" s="136"/>
      <c r="GN1352" s="136"/>
      <c r="GO1352" s="136"/>
      <c r="GP1352" s="136"/>
      <c r="GQ1352" s="136"/>
      <c r="GR1352" s="136"/>
      <c r="GS1352" s="136"/>
      <c r="GT1352" s="136"/>
      <c r="GU1352" s="136"/>
      <c r="GV1352" s="136"/>
      <c r="GW1352" s="136"/>
      <c r="GX1352" s="136"/>
      <c r="GY1352" s="136"/>
      <c r="GZ1352" s="136"/>
      <c r="HA1352" s="136"/>
      <c r="HB1352" s="136"/>
      <c r="HC1352" s="136"/>
      <c r="HD1352" s="136"/>
      <c r="HE1352" s="136"/>
      <c r="HF1352" s="136"/>
      <c r="HG1352" s="136"/>
      <c r="HH1352" s="136"/>
      <c r="HI1352" s="136"/>
      <c r="HJ1352" s="136"/>
      <c r="HK1352" s="136"/>
      <c r="HL1352" s="136"/>
      <c r="HM1352" s="136"/>
      <c r="HN1352" s="136"/>
      <c r="HO1352" s="136"/>
      <c r="HP1352" s="136"/>
      <c r="HQ1352" s="136"/>
      <c r="HR1352" s="136"/>
      <c r="HS1352" s="136"/>
      <c r="HT1352" s="136"/>
      <c r="HU1352" s="136"/>
      <c r="HV1352" s="136"/>
      <c r="HW1352" s="136"/>
      <c r="HX1352" s="136"/>
      <c r="HY1352" s="136"/>
      <c r="HZ1352" s="136"/>
      <c r="IA1352" s="136"/>
      <c r="IB1352" s="136"/>
      <c r="IC1352" s="136"/>
      <c r="ID1352" s="136"/>
      <c r="IE1352" s="136"/>
      <c r="IF1352" s="136"/>
      <c r="IG1352" s="136"/>
    </row>
    <row r="1353" spans="1:241" ht="15" customHeight="1" x14ac:dyDescent="0.25">
      <c r="A1353" s="197" t="s">
        <v>809</v>
      </c>
      <c r="B1353" s="217">
        <v>5405248</v>
      </c>
      <c r="C1353" s="217">
        <v>2834508</v>
      </c>
      <c r="D1353" s="217">
        <v>548789</v>
      </c>
      <c r="E1353" s="217">
        <v>1608986</v>
      </c>
      <c r="F1353" s="217">
        <v>1806269</v>
      </c>
      <c r="G1353" s="217">
        <v>435263</v>
      </c>
      <c r="H1353" s="244">
        <v>12639063</v>
      </c>
      <c r="I1353" s="136"/>
      <c r="J1353" s="135" t="s">
        <v>830</v>
      </c>
      <c r="K1353" s="217">
        <v>5092749</v>
      </c>
      <c r="L1353" s="217">
        <v>1938879</v>
      </c>
      <c r="M1353" s="217">
        <v>643857</v>
      </c>
      <c r="N1353" s="217">
        <v>1638012</v>
      </c>
      <c r="O1353" s="217">
        <v>1746533</v>
      </c>
      <c r="P1353" s="217">
        <v>472829</v>
      </c>
      <c r="Q1353" s="244">
        <v>11532859</v>
      </c>
      <c r="R1353" s="136"/>
      <c r="S1353" s="136"/>
      <c r="T1353" s="136"/>
      <c r="U1353" s="136"/>
      <c r="V1353" s="136"/>
      <c r="W1353" s="136"/>
      <c r="X1353" s="136"/>
      <c r="Y1353" s="136"/>
      <c r="Z1353" s="136"/>
      <c r="AA1353" s="136"/>
      <c r="AB1353" s="136"/>
      <c r="AC1353" s="136"/>
      <c r="AD1353" s="136"/>
      <c r="AE1353" s="136"/>
      <c r="AF1353" s="136"/>
      <c r="AG1353" s="136"/>
      <c r="AH1353" s="136"/>
      <c r="AI1353" s="136"/>
      <c r="AJ1353" s="136"/>
      <c r="AK1353" s="136"/>
      <c r="AL1353" s="136"/>
      <c r="AM1353" s="136"/>
      <c r="AN1353" s="136"/>
      <c r="AO1353" s="136"/>
      <c r="AP1353" s="136"/>
      <c r="AQ1353" s="136"/>
      <c r="AR1353" s="136"/>
      <c r="AS1353" s="136"/>
      <c r="AT1353" s="136"/>
      <c r="AU1353" s="136"/>
      <c r="AV1353" s="136"/>
      <c r="AW1353" s="136"/>
      <c r="AX1353" s="136"/>
      <c r="AY1353" s="136"/>
      <c r="AZ1353" s="136"/>
      <c r="BA1353" s="136"/>
      <c r="BB1353" s="136"/>
      <c r="BC1353" s="136"/>
      <c r="BD1353" s="136"/>
      <c r="BE1353" s="136"/>
      <c r="BF1353" s="136"/>
      <c r="BG1353" s="136"/>
      <c r="BH1353" s="136"/>
      <c r="BI1353" s="136"/>
      <c r="BJ1353" s="136"/>
      <c r="BK1353" s="136"/>
      <c r="BL1353" s="136"/>
      <c r="BM1353" s="136"/>
      <c r="BN1353" s="136"/>
      <c r="BO1353" s="136"/>
      <c r="BP1353" s="136"/>
      <c r="BQ1353" s="136"/>
      <c r="BR1353" s="136"/>
      <c r="BS1353" s="136"/>
      <c r="BT1353" s="136"/>
      <c r="BU1353" s="136"/>
      <c r="BV1353" s="136"/>
      <c r="BW1353" s="136"/>
      <c r="BX1353" s="136"/>
      <c r="BY1353" s="136"/>
      <c r="BZ1353" s="136"/>
      <c r="CA1353" s="136"/>
      <c r="CB1353" s="136"/>
      <c r="CC1353" s="136"/>
      <c r="CD1353" s="136"/>
      <c r="CE1353" s="136"/>
      <c r="CF1353" s="136"/>
      <c r="CG1353" s="136"/>
      <c r="CH1353" s="136"/>
      <c r="CI1353" s="136"/>
      <c r="CJ1353" s="136"/>
      <c r="CK1353" s="136"/>
      <c r="CL1353" s="136"/>
      <c r="CM1353" s="136"/>
      <c r="CN1353" s="136"/>
      <c r="CO1353" s="136"/>
      <c r="CP1353" s="136"/>
      <c r="CQ1353" s="136"/>
      <c r="CR1353" s="136"/>
      <c r="CS1353" s="136"/>
      <c r="CT1353" s="136"/>
      <c r="CU1353" s="136"/>
      <c r="CV1353" s="136"/>
      <c r="CW1353" s="136"/>
      <c r="CX1353" s="136"/>
      <c r="CY1353" s="136"/>
      <c r="CZ1353" s="136"/>
      <c r="DA1353" s="136"/>
      <c r="DB1353" s="136"/>
      <c r="DC1353" s="136"/>
      <c r="DD1353" s="136"/>
      <c r="DE1353" s="136"/>
      <c r="DF1353" s="136"/>
      <c r="DG1353" s="136"/>
      <c r="DH1353" s="136"/>
      <c r="DI1353" s="136"/>
      <c r="DJ1353" s="136"/>
      <c r="DK1353" s="136"/>
      <c r="DL1353" s="136"/>
      <c r="DM1353" s="136"/>
      <c r="DN1353" s="136"/>
      <c r="DO1353" s="136"/>
      <c r="DP1353" s="136"/>
      <c r="DQ1353" s="136"/>
      <c r="DR1353" s="136"/>
      <c r="DS1353" s="136"/>
      <c r="DT1353" s="136"/>
      <c r="DU1353" s="136"/>
      <c r="DV1353" s="136"/>
      <c r="DW1353" s="136"/>
      <c r="DX1353" s="136"/>
      <c r="DY1353" s="136"/>
      <c r="DZ1353" s="136"/>
      <c r="EA1353" s="136"/>
      <c r="EB1353" s="136"/>
      <c r="EC1353" s="136"/>
      <c r="ED1353" s="136"/>
      <c r="EE1353" s="136"/>
      <c r="EF1353" s="136"/>
      <c r="EG1353" s="136"/>
      <c r="EH1353" s="136"/>
      <c r="EI1353" s="136"/>
      <c r="EJ1353" s="136"/>
      <c r="EK1353" s="136"/>
      <c r="EL1353" s="136"/>
      <c r="EM1353" s="136"/>
      <c r="EN1353" s="136"/>
      <c r="EO1353" s="136"/>
      <c r="EP1353" s="136"/>
      <c r="EQ1353" s="136"/>
      <c r="ER1353" s="136"/>
      <c r="ES1353" s="136"/>
      <c r="ET1353" s="136"/>
      <c r="EU1353" s="136"/>
      <c r="EV1353" s="136"/>
      <c r="EW1353" s="136"/>
      <c r="EX1353" s="136"/>
      <c r="EY1353" s="136"/>
      <c r="EZ1353" s="136"/>
      <c r="FA1353" s="136"/>
      <c r="FB1353" s="136"/>
      <c r="FC1353" s="136"/>
      <c r="FD1353" s="136"/>
      <c r="FE1353" s="136"/>
      <c r="FF1353" s="136"/>
      <c r="FG1353" s="136"/>
      <c r="FH1353" s="136"/>
      <c r="FI1353" s="136"/>
      <c r="FJ1353" s="136"/>
      <c r="FK1353" s="136"/>
      <c r="FL1353" s="136"/>
      <c r="FM1353" s="136"/>
      <c r="FN1353" s="136"/>
      <c r="FO1353" s="136"/>
      <c r="FP1353" s="136"/>
      <c r="FQ1353" s="136"/>
      <c r="FR1353" s="136"/>
      <c r="FS1353" s="136"/>
      <c r="FT1353" s="136"/>
      <c r="FU1353" s="136"/>
      <c r="FV1353" s="136"/>
      <c r="FW1353" s="136"/>
      <c r="FX1353" s="136"/>
      <c r="FY1353" s="136"/>
      <c r="FZ1353" s="136"/>
      <c r="GA1353" s="136"/>
      <c r="GB1353" s="136"/>
      <c r="GC1353" s="136"/>
      <c r="GD1353" s="136"/>
      <c r="GE1353" s="136"/>
      <c r="GF1353" s="136"/>
      <c r="GG1353" s="136"/>
      <c r="GH1353" s="136"/>
      <c r="GI1353" s="136"/>
      <c r="GJ1353" s="136"/>
      <c r="GK1353" s="136"/>
      <c r="GL1353" s="136"/>
      <c r="GM1353" s="136"/>
      <c r="GN1353" s="136"/>
      <c r="GO1353" s="136"/>
      <c r="GP1353" s="136"/>
      <c r="GQ1353" s="136"/>
      <c r="GR1353" s="136"/>
      <c r="GS1353" s="136"/>
      <c r="GT1353" s="136"/>
      <c r="GU1353" s="136"/>
      <c r="GV1353" s="136"/>
      <c r="GW1353" s="136"/>
      <c r="GX1353" s="136"/>
      <c r="GY1353" s="136"/>
      <c r="GZ1353" s="136"/>
      <c r="HA1353" s="136"/>
      <c r="HB1353" s="136"/>
      <c r="HC1353" s="136"/>
      <c r="HD1353" s="136"/>
      <c r="HE1353" s="136"/>
      <c r="HF1353" s="136"/>
      <c r="HG1353" s="136"/>
      <c r="HH1353" s="136"/>
      <c r="HI1353" s="136"/>
      <c r="HJ1353" s="136"/>
      <c r="HK1353" s="136"/>
      <c r="HL1353" s="136"/>
      <c r="HM1353" s="136"/>
      <c r="HN1353" s="136"/>
      <c r="HO1353" s="136"/>
      <c r="HP1353" s="136"/>
      <c r="HQ1353" s="136"/>
      <c r="HR1353" s="136"/>
      <c r="HS1353" s="136"/>
      <c r="HT1353" s="136"/>
      <c r="HU1353" s="136"/>
      <c r="HV1353" s="136"/>
      <c r="HW1353" s="136"/>
      <c r="HX1353" s="136"/>
      <c r="HY1353" s="136"/>
      <c r="HZ1353" s="136"/>
      <c r="IA1353" s="136"/>
      <c r="IB1353" s="136"/>
      <c r="IC1353" s="136"/>
      <c r="ID1353" s="136"/>
      <c r="IE1353" s="136"/>
      <c r="IF1353" s="136"/>
      <c r="IG1353" s="136"/>
    </row>
    <row r="1354" spans="1:241" ht="15" customHeight="1" x14ac:dyDescent="0.25">
      <c r="A1354" s="197" t="s">
        <v>810</v>
      </c>
      <c r="B1354" s="217">
        <v>7687277</v>
      </c>
      <c r="C1354" s="217">
        <v>1926461</v>
      </c>
      <c r="D1354" s="217">
        <v>541963</v>
      </c>
      <c r="E1354" s="217">
        <v>1275530</v>
      </c>
      <c r="F1354" s="217">
        <v>1743248</v>
      </c>
      <c r="G1354" s="217">
        <v>483271</v>
      </c>
      <c r="H1354" s="244">
        <v>13657750</v>
      </c>
      <c r="I1354" s="136"/>
      <c r="J1354" s="135" t="s">
        <v>831</v>
      </c>
      <c r="K1354" s="217">
        <v>5271520</v>
      </c>
      <c r="L1354" s="217">
        <v>1926359</v>
      </c>
      <c r="M1354" s="217">
        <v>450519</v>
      </c>
      <c r="N1354" s="217">
        <v>1438555</v>
      </c>
      <c r="O1354" s="217">
        <v>1556772</v>
      </c>
      <c r="P1354" s="217">
        <v>593354</v>
      </c>
      <c r="Q1354" s="244">
        <v>11237079</v>
      </c>
      <c r="R1354" s="136"/>
      <c r="S1354" s="136"/>
      <c r="T1354" s="136"/>
      <c r="U1354" s="136"/>
      <c r="V1354" s="136"/>
      <c r="W1354" s="136"/>
      <c r="X1354" s="136"/>
      <c r="Y1354" s="136"/>
      <c r="Z1354" s="136"/>
      <c r="AA1354" s="136"/>
      <c r="AB1354" s="136"/>
      <c r="AC1354" s="136"/>
      <c r="AD1354" s="136"/>
      <c r="AE1354" s="136"/>
      <c r="AF1354" s="136"/>
      <c r="AG1354" s="136"/>
      <c r="AH1354" s="136"/>
      <c r="AI1354" s="136"/>
      <c r="AJ1354" s="136"/>
      <c r="AK1354" s="136"/>
      <c r="AL1354" s="136"/>
      <c r="AM1354" s="136"/>
      <c r="AN1354" s="136"/>
      <c r="AO1354" s="136"/>
      <c r="AP1354" s="136"/>
      <c r="AQ1354" s="136"/>
      <c r="AR1354" s="136"/>
      <c r="AS1354" s="136"/>
      <c r="AT1354" s="136"/>
      <c r="AU1354" s="136"/>
      <c r="AV1354" s="136"/>
      <c r="AW1354" s="136"/>
      <c r="AX1354" s="136"/>
      <c r="AY1354" s="136"/>
      <c r="AZ1354" s="136"/>
      <c r="BA1354" s="136"/>
      <c r="BB1354" s="136"/>
      <c r="BC1354" s="136"/>
      <c r="BD1354" s="136"/>
      <c r="BE1354" s="136"/>
      <c r="BF1354" s="136"/>
      <c r="BG1354" s="136"/>
      <c r="BH1354" s="136"/>
      <c r="BI1354" s="136"/>
      <c r="BJ1354" s="136"/>
      <c r="BK1354" s="136"/>
      <c r="BL1354" s="136"/>
      <c r="BM1354" s="136"/>
      <c r="BN1354" s="136"/>
      <c r="BO1354" s="136"/>
      <c r="BP1354" s="136"/>
      <c r="BQ1354" s="136"/>
      <c r="BR1354" s="136"/>
      <c r="BS1354" s="136"/>
      <c r="BT1354" s="136"/>
      <c r="BU1354" s="136"/>
      <c r="BV1354" s="136"/>
      <c r="BW1354" s="136"/>
      <c r="BX1354" s="136"/>
      <c r="BY1354" s="136"/>
      <c r="BZ1354" s="136"/>
      <c r="CA1354" s="136"/>
      <c r="CB1354" s="136"/>
      <c r="CC1354" s="136"/>
      <c r="CD1354" s="136"/>
      <c r="CE1354" s="136"/>
      <c r="CF1354" s="136"/>
      <c r="CG1354" s="136"/>
      <c r="CH1354" s="136"/>
      <c r="CI1354" s="136"/>
      <c r="CJ1354" s="136"/>
      <c r="CK1354" s="136"/>
      <c r="CL1354" s="136"/>
      <c r="CM1354" s="136"/>
      <c r="CN1354" s="136"/>
      <c r="CO1354" s="136"/>
      <c r="CP1354" s="136"/>
      <c r="CQ1354" s="136"/>
      <c r="CR1354" s="136"/>
      <c r="CS1354" s="136"/>
      <c r="CT1354" s="136"/>
      <c r="CU1354" s="136"/>
      <c r="CV1354" s="136"/>
      <c r="CW1354" s="136"/>
      <c r="CX1354" s="136"/>
      <c r="CY1354" s="136"/>
      <c r="CZ1354" s="136"/>
      <c r="DA1354" s="136"/>
      <c r="DB1354" s="136"/>
      <c r="DC1354" s="136"/>
      <c r="DD1354" s="136"/>
      <c r="DE1354" s="136"/>
      <c r="DF1354" s="136"/>
      <c r="DG1354" s="136"/>
      <c r="DH1354" s="136"/>
      <c r="DI1354" s="136"/>
      <c r="DJ1354" s="136"/>
      <c r="DK1354" s="136"/>
      <c r="DL1354" s="136"/>
      <c r="DM1354" s="136"/>
      <c r="DN1354" s="136"/>
      <c r="DO1354" s="136"/>
      <c r="DP1354" s="136"/>
      <c r="DQ1354" s="136"/>
      <c r="DR1354" s="136"/>
      <c r="DS1354" s="136"/>
      <c r="DT1354" s="136"/>
      <c r="DU1354" s="136"/>
      <c r="DV1354" s="136"/>
      <c r="DW1354" s="136"/>
      <c r="DX1354" s="136"/>
      <c r="DY1354" s="136"/>
      <c r="DZ1354" s="136"/>
      <c r="EA1354" s="136"/>
      <c r="EB1354" s="136"/>
      <c r="EC1354" s="136"/>
      <c r="ED1354" s="136"/>
      <c r="EE1354" s="136"/>
      <c r="EF1354" s="136"/>
      <c r="EG1354" s="136"/>
      <c r="EH1354" s="136"/>
      <c r="EI1354" s="136"/>
      <c r="EJ1354" s="136"/>
      <c r="EK1354" s="136"/>
      <c r="EL1354" s="136"/>
      <c r="EM1354" s="136"/>
      <c r="EN1354" s="136"/>
      <c r="EO1354" s="136"/>
      <c r="EP1354" s="136"/>
      <c r="EQ1354" s="136"/>
      <c r="ER1354" s="136"/>
      <c r="ES1354" s="136"/>
      <c r="ET1354" s="136"/>
      <c r="EU1354" s="136"/>
      <c r="EV1354" s="136"/>
      <c r="EW1354" s="136"/>
      <c r="EX1354" s="136"/>
      <c r="EY1354" s="136"/>
      <c r="EZ1354" s="136"/>
      <c r="FA1354" s="136"/>
      <c r="FB1354" s="136"/>
      <c r="FC1354" s="136"/>
      <c r="FD1354" s="136"/>
      <c r="FE1354" s="136"/>
      <c r="FF1354" s="136"/>
      <c r="FG1354" s="136"/>
      <c r="FH1354" s="136"/>
      <c r="FI1354" s="136"/>
      <c r="FJ1354" s="136"/>
      <c r="FK1354" s="136"/>
      <c r="FL1354" s="136"/>
      <c r="FM1354" s="136"/>
      <c r="FN1354" s="136"/>
      <c r="FO1354" s="136"/>
      <c r="FP1354" s="136"/>
      <c r="FQ1354" s="136"/>
      <c r="FR1354" s="136"/>
      <c r="FS1354" s="136"/>
      <c r="FT1354" s="136"/>
      <c r="FU1354" s="136"/>
      <c r="FV1354" s="136"/>
      <c r="FW1354" s="136"/>
      <c r="FX1354" s="136"/>
      <c r="FY1354" s="136"/>
      <c r="FZ1354" s="136"/>
      <c r="GA1354" s="136"/>
      <c r="GB1354" s="136"/>
      <c r="GC1354" s="136"/>
      <c r="GD1354" s="136"/>
      <c r="GE1354" s="136"/>
      <c r="GF1354" s="136"/>
      <c r="GG1354" s="136"/>
      <c r="GH1354" s="136"/>
      <c r="GI1354" s="136"/>
      <c r="GJ1354" s="136"/>
      <c r="GK1354" s="136"/>
      <c r="GL1354" s="136"/>
      <c r="GM1354" s="136"/>
      <c r="GN1354" s="136"/>
      <c r="GO1354" s="136"/>
      <c r="GP1354" s="136"/>
      <c r="GQ1354" s="136"/>
      <c r="GR1354" s="136"/>
      <c r="GS1354" s="136"/>
      <c r="GT1354" s="136"/>
      <c r="GU1354" s="136"/>
      <c r="GV1354" s="136"/>
      <c r="GW1354" s="136"/>
      <c r="GX1354" s="136"/>
      <c r="GY1354" s="136"/>
      <c r="GZ1354" s="136"/>
      <c r="HA1354" s="136"/>
      <c r="HB1354" s="136"/>
      <c r="HC1354" s="136"/>
      <c r="HD1354" s="136"/>
      <c r="HE1354" s="136"/>
      <c r="HF1354" s="136"/>
      <c r="HG1354" s="136"/>
      <c r="HH1354" s="136"/>
      <c r="HI1354" s="136"/>
      <c r="HJ1354" s="136"/>
      <c r="HK1354" s="136"/>
      <c r="HL1354" s="136"/>
      <c r="HM1354" s="136"/>
      <c r="HN1354" s="136"/>
      <c r="HO1354" s="136"/>
      <c r="HP1354" s="136"/>
      <c r="HQ1354" s="136"/>
      <c r="HR1354" s="136"/>
      <c r="HS1354" s="136"/>
      <c r="HT1354" s="136"/>
      <c r="HU1354" s="136"/>
      <c r="HV1354" s="136"/>
      <c r="HW1354" s="136"/>
      <c r="HX1354" s="136"/>
      <c r="HY1354" s="136"/>
      <c r="HZ1354" s="136"/>
      <c r="IA1354" s="136"/>
      <c r="IB1354" s="136"/>
      <c r="IC1354" s="136"/>
      <c r="ID1354" s="136"/>
      <c r="IE1354" s="136"/>
      <c r="IF1354" s="136"/>
      <c r="IG1354" s="136"/>
    </row>
    <row r="1355" spans="1:241" ht="15" customHeight="1" x14ac:dyDescent="0.25">
      <c r="A1355" s="197" t="s">
        <v>811</v>
      </c>
      <c r="B1355" s="217">
        <v>10596114</v>
      </c>
      <c r="C1355" s="217">
        <v>2653887</v>
      </c>
      <c r="D1355" s="217">
        <v>701839</v>
      </c>
      <c r="E1355" s="217">
        <v>1345061</v>
      </c>
      <c r="F1355" s="217">
        <v>2058382</v>
      </c>
      <c r="G1355" s="217">
        <v>679082</v>
      </c>
      <c r="H1355" s="244">
        <v>18034365</v>
      </c>
      <c r="I1355" s="136"/>
      <c r="J1355" s="135" t="s">
        <v>832</v>
      </c>
      <c r="K1355" s="217">
        <v>6358808</v>
      </c>
      <c r="L1355" s="217">
        <v>2436377</v>
      </c>
      <c r="M1355" s="217">
        <v>612866</v>
      </c>
      <c r="N1355" s="217">
        <v>1062863</v>
      </c>
      <c r="O1355" s="217">
        <v>1860852</v>
      </c>
      <c r="P1355" s="217">
        <v>461369</v>
      </c>
      <c r="Q1355" s="244">
        <v>12793135</v>
      </c>
      <c r="R1355" s="136"/>
      <c r="S1355" s="136"/>
      <c r="T1355" s="136"/>
      <c r="U1355" s="136"/>
      <c r="V1355" s="136"/>
      <c r="W1355" s="136"/>
      <c r="X1355" s="136"/>
      <c r="Y1355" s="136"/>
      <c r="Z1355" s="136"/>
      <c r="AA1355" s="136"/>
      <c r="AB1355" s="136"/>
      <c r="AC1355" s="136"/>
      <c r="AD1355" s="136"/>
      <c r="AE1355" s="136"/>
      <c r="AF1355" s="136"/>
      <c r="AG1355" s="136"/>
      <c r="AH1355" s="136"/>
      <c r="AI1355" s="136"/>
      <c r="AJ1355" s="136"/>
      <c r="AK1355" s="136"/>
      <c r="AL1355" s="136"/>
      <c r="AM1355" s="136"/>
      <c r="AN1355" s="136"/>
      <c r="AO1355" s="136"/>
      <c r="AP1355" s="136"/>
      <c r="AQ1355" s="136"/>
      <c r="AR1355" s="136"/>
      <c r="AS1355" s="136"/>
      <c r="AT1355" s="136"/>
      <c r="AU1355" s="136"/>
      <c r="AV1355" s="136"/>
      <c r="AW1355" s="136"/>
      <c r="AX1355" s="136"/>
      <c r="AY1355" s="136"/>
      <c r="AZ1355" s="136"/>
      <c r="BA1355" s="136"/>
      <c r="BB1355" s="136"/>
      <c r="BC1355" s="136"/>
      <c r="BD1355" s="136"/>
      <c r="BE1355" s="136"/>
      <c r="BF1355" s="136"/>
      <c r="BG1355" s="136"/>
      <c r="BH1355" s="136"/>
      <c r="BI1355" s="136"/>
      <c r="BJ1355" s="136"/>
      <c r="BK1355" s="136"/>
      <c r="BL1355" s="136"/>
      <c r="BM1355" s="136"/>
      <c r="BN1355" s="136"/>
      <c r="BO1355" s="136"/>
      <c r="BP1355" s="136"/>
      <c r="BQ1355" s="136"/>
      <c r="BR1355" s="136"/>
      <c r="BS1355" s="136"/>
      <c r="BT1355" s="136"/>
      <c r="BU1355" s="136"/>
      <c r="BV1355" s="136"/>
      <c r="BW1355" s="136"/>
      <c r="BX1355" s="136"/>
      <c r="BY1355" s="136"/>
      <c r="BZ1355" s="136"/>
      <c r="CA1355" s="136"/>
      <c r="CB1355" s="136"/>
      <c r="CC1355" s="136"/>
      <c r="CD1355" s="136"/>
      <c r="CE1355" s="136"/>
      <c r="CF1355" s="136"/>
      <c r="CG1355" s="136"/>
      <c r="CH1355" s="136"/>
      <c r="CI1355" s="136"/>
      <c r="CJ1355" s="136"/>
      <c r="CK1355" s="136"/>
      <c r="CL1355" s="136"/>
      <c r="CM1355" s="136"/>
      <c r="CN1355" s="136"/>
      <c r="CO1355" s="136"/>
      <c r="CP1355" s="136"/>
      <c r="CQ1355" s="136"/>
      <c r="CR1355" s="136"/>
      <c r="CS1355" s="136"/>
      <c r="CT1355" s="136"/>
      <c r="CU1355" s="136"/>
      <c r="CV1355" s="136"/>
      <c r="CW1355" s="136"/>
      <c r="CX1355" s="136"/>
      <c r="CY1355" s="136"/>
      <c r="CZ1355" s="136"/>
      <c r="DA1355" s="136"/>
      <c r="DB1355" s="136"/>
      <c r="DC1355" s="136"/>
      <c r="DD1355" s="136"/>
      <c r="DE1355" s="136"/>
      <c r="DF1355" s="136"/>
      <c r="DG1355" s="136"/>
      <c r="DH1355" s="136"/>
      <c r="DI1355" s="136"/>
      <c r="DJ1355" s="136"/>
      <c r="DK1355" s="136"/>
      <c r="DL1355" s="136"/>
      <c r="DM1355" s="136"/>
      <c r="DN1355" s="136"/>
      <c r="DO1355" s="136"/>
      <c r="DP1355" s="136"/>
      <c r="DQ1355" s="136"/>
      <c r="DR1355" s="136"/>
      <c r="DS1355" s="136"/>
      <c r="DT1355" s="136"/>
      <c r="DU1355" s="136"/>
      <c r="DV1355" s="136"/>
      <c r="DW1355" s="136"/>
      <c r="DX1355" s="136"/>
      <c r="DY1355" s="136"/>
      <c r="DZ1355" s="136"/>
      <c r="EA1355" s="136"/>
      <c r="EB1355" s="136"/>
      <c r="EC1355" s="136"/>
      <c r="ED1355" s="136"/>
      <c r="EE1355" s="136"/>
      <c r="EF1355" s="136"/>
      <c r="EG1355" s="136"/>
      <c r="EH1355" s="136"/>
      <c r="EI1355" s="136"/>
      <c r="EJ1355" s="136"/>
      <c r="EK1355" s="136"/>
      <c r="EL1355" s="136"/>
      <c r="EM1355" s="136"/>
      <c r="EN1355" s="136"/>
      <c r="EO1355" s="136"/>
      <c r="EP1355" s="136"/>
      <c r="EQ1355" s="136"/>
      <c r="ER1355" s="136"/>
      <c r="ES1355" s="136"/>
      <c r="ET1355" s="136"/>
      <c r="EU1355" s="136"/>
      <c r="EV1355" s="136"/>
      <c r="EW1355" s="136"/>
      <c r="EX1355" s="136"/>
      <c r="EY1355" s="136"/>
      <c r="EZ1355" s="136"/>
      <c r="FA1355" s="136"/>
      <c r="FB1355" s="136"/>
      <c r="FC1355" s="136"/>
      <c r="FD1355" s="136"/>
      <c r="FE1355" s="136"/>
      <c r="FF1355" s="136"/>
      <c r="FG1355" s="136"/>
      <c r="FH1355" s="136"/>
      <c r="FI1355" s="136"/>
      <c r="FJ1355" s="136"/>
      <c r="FK1355" s="136"/>
      <c r="FL1355" s="136"/>
      <c r="FM1355" s="136"/>
      <c r="FN1355" s="136"/>
      <c r="FO1355" s="136"/>
      <c r="FP1355" s="136"/>
      <c r="FQ1355" s="136"/>
      <c r="FR1355" s="136"/>
      <c r="FS1355" s="136"/>
      <c r="FT1355" s="136"/>
      <c r="FU1355" s="136"/>
      <c r="FV1355" s="136"/>
      <c r="FW1355" s="136"/>
      <c r="FX1355" s="136"/>
      <c r="FY1355" s="136"/>
      <c r="FZ1355" s="136"/>
      <c r="GA1355" s="136"/>
      <c r="GB1355" s="136"/>
      <c r="GC1355" s="136"/>
      <c r="GD1355" s="136"/>
      <c r="GE1355" s="136"/>
      <c r="GF1355" s="136"/>
      <c r="GG1355" s="136"/>
      <c r="GH1355" s="136"/>
      <c r="GI1355" s="136"/>
      <c r="GJ1355" s="136"/>
      <c r="GK1355" s="136"/>
      <c r="GL1355" s="136"/>
      <c r="GM1355" s="136"/>
      <c r="GN1355" s="136"/>
      <c r="GO1355" s="136"/>
      <c r="GP1355" s="136"/>
      <c r="GQ1355" s="136"/>
      <c r="GR1355" s="136"/>
      <c r="GS1355" s="136"/>
      <c r="GT1355" s="136"/>
      <c r="GU1355" s="136"/>
      <c r="GV1355" s="136"/>
      <c r="GW1355" s="136"/>
      <c r="GX1355" s="136"/>
      <c r="GY1355" s="136"/>
      <c r="GZ1355" s="136"/>
      <c r="HA1355" s="136"/>
      <c r="HB1355" s="136"/>
      <c r="HC1355" s="136"/>
      <c r="HD1355" s="136"/>
      <c r="HE1355" s="136"/>
      <c r="HF1355" s="136"/>
      <c r="HG1355" s="136"/>
      <c r="HH1355" s="136"/>
      <c r="HI1355" s="136"/>
      <c r="HJ1355" s="136"/>
      <c r="HK1355" s="136"/>
      <c r="HL1355" s="136"/>
      <c r="HM1355" s="136"/>
      <c r="HN1355" s="136"/>
      <c r="HO1355" s="136"/>
      <c r="HP1355" s="136"/>
      <c r="HQ1355" s="136"/>
      <c r="HR1355" s="136"/>
      <c r="HS1355" s="136"/>
      <c r="HT1355" s="136"/>
      <c r="HU1355" s="136"/>
      <c r="HV1355" s="136"/>
      <c r="HW1355" s="136"/>
      <c r="HX1355" s="136"/>
      <c r="HY1355" s="136"/>
      <c r="HZ1355" s="136"/>
      <c r="IA1355" s="136"/>
      <c r="IB1355" s="136"/>
      <c r="IC1355" s="136"/>
      <c r="ID1355" s="136"/>
      <c r="IE1355" s="136"/>
      <c r="IF1355" s="136"/>
      <c r="IG1355" s="136"/>
    </row>
    <row r="1356" spans="1:241" ht="15" customHeight="1" x14ac:dyDescent="0.25">
      <c r="A1356" s="197" t="s">
        <v>812</v>
      </c>
      <c r="B1356" s="217">
        <v>12146781</v>
      </c>
      <c r="C1356" s="217">
        <v>2599259</v>
      </c>
      <c r="D1356" s="217">
        <v>668617</v>
      </c>
      <c r="E1356" s="217">
        <v>1389864</v>
      </c>
      <c r="F1356" s="217">
        <v>2300633</v>
      </c>
      <c r="G1356" s="217">
        <v>591917</v>
      </c>
      <c r="H1356" s="244">
        <v>19697071</v>
      </c>
      <c r="I1356" s="136"/>
      <c r="J1356" s="135" t="s">
        <v>833</v>
      </c>
      <c r="K1356" s="217">
        <v>7527614</v>
      </c>
      <c r="L1356" s="217">
        <v>2565666</v>
      </c>
      <c r="M1356" s="217">
        <v>788320</v>
      </c>
      <c r="N1356" s="217">
        <v>1108904</v>
      </c>
      <c r="O1356" s="217">
        <v>2081726</v>
      </c>
      <c r="P1356" s="217">
        <v>661973</v>
      </c>
      <c r="Q1356" s="244">
        <v>14734203</v>
      </c>
      <c r="R1356" s="136"/>
      <c r="S1356" s="136"/>
      <c r="T1356" s="136"/>
      <c r="U1356" s="136"/>
      <c r="V1356" s="136"/>
      <c r="W1356" s="136"/>
      <c r="X1356" s="136"/>
      <c r="Y1356" s="136"/>
      <c r="Z1356" s="136"/>
      <c r="AA1356" s="136"/>
      <c r="AB1356" s="136"/>
      <c r="AC1356" s="136"/>
      <c r="AD1356" s="136"/>
      <c r="AE1356" s="136"/>
      <c r="AF1356" s="136"/>
      <c r="AG1356" s="136"/>
      <c r="AH1356" s="136"/>
      <c r="AI1356" s="136"/>
      <c r="AJ1356" s="136"/>
      <c r="AK1356" s="136"/>
      <c r="AL1356" s="136"/>
      <c r="AM1356" s="136"/>
      <c r="AN1356" s="136"/>
      <c r="AO1356" s="136"/>
      <c r="AP1356" s="136"/>
      <c r="AQ1356" s="136"/>
      <c r="AR1356" s="136"/>
      <c r="AS1356" s="136"/>
      <c r="AT1356" s="136"/>
      <c r="AU1356" s="136"/>
      <c r="AV1356" s="136"/>
      <c r="AW1356" s="136"/>
      <c r="AX1356" s="136"/>
      <c r="AY1356" s="136"/>
      <c r="AZ1356" s="136"/>
      <c r="BA1356" s="136"/>
      <c r="BB1356" s="136"/>
      <c r="BC1356" s="136"/>
      <c r="BD1356" s="136"/>
      <c r="BE1356" s="136"/>
      <c r="BF1356" s="136"/>
      <c r="BG1356" s="136"/>
      <c r="BH1356" s="136"/>
      <c r="BI1356" s="136"/>
      <c r="BJ1356" s="136"/>
      <c r="BK1356" s="136"/>
      <c r="BL1356" s="136"/>
      <c r="BM1356" s="136"/>
      <c r="BN1356" s="136"/>
      <c r="BO1356" s="136"/>
      <c r="BP1356" s="136"/>
      <c r="BQ1356" s="136"/>
      <c r="BR1356" s="136"/>
      <c r="BS1356" s="136"/>
      <c r="BT1356" s="136"/>
      <c r="BU1356" s="136"/>
      <c r="BV1356" s="136"/>
      <c r="BW1356" s="136"/>
      <c r="BX1356" s="136"/>
      <c r="BY1356" s="136"/>
      <c r="BZ1356" s="136"/>
      <c r="CA1356" s="136"/>
      <c r="CB1356" s="136"/>
      <c r="CC1356" s="136"/>
      <c r="CD1356" s="136"/>
      <c r="CE1356" s="136"/>
      <c r="CF1356" s="136"/>
      <c r="CG1356" s="136"/>
      <c r="CH1356" s="136"/>
      <c r="CI1356" s="136"/>
      <c r="CJ1356" s="136"/>
      <c r="CK1356" s="136"/>
      <c r="CL1356" s="136"/>
      <c r="CM1356" s="136"/>
      <c r="CN1356" s="136"/>
      <c r="CO1356" s="136"/>
      <c r="CP1356" s="136"/>
      <c r="CQ1356" s="136"/>
      <c r="CR1356" s="136"/>
      <c r="CS1356" s="136"/>
      <c r="CT1356" s="136"/>
      <c r="CU1356" s="136"/>
      <c r="CV1356" s="136"/>
      <c r="CW1356" s="136"/>
      <c r="CX1356" s="136"/>
      <c r="CY1356" s="136"/>
      <c r="CZ1356" s="136"/>
      <c r="DA1356" s="136"/>
      <c r="DB1356" s="136"/>
      <c r="DC1356" s="136"/>
      <c r="DD1356" s="136"/>
      <c r="DE1356" s="136"/>
      <c r="DF1356" s="136"/>
      <c r="DG1356" s="136"/>
      <c r="DH1356" s="136"/>
      <c r="DI1356" s="136"/>
      <c r="DJ1356" s="136"/>
      <c r="DK1356" s="136"/>
      <c r="DL1356" s="136"/>
      <c r="DM1356" s="136"/>
      <c r="DN1356" s="136"/>
      <c r="DO1356" s="136"/>
      <c r="DP1356" s="136"/>
      <c r="DQ1356" s="136"/>
      <c r="DR1356" s="136"/>
      <c r="DS1356" s="136"/>
      <c r="DT1356" s="136"/>
      <c r="DU1356" s="136"/>
      <c r="DV1356" s="136"/>
      <c r="DW1356" s="136"/>
      <c r="DX1356" s="136"/>
      <c r="DY1356" s="136"/>
      <c r="DZ1356" s="136"/>
      <c r="EA1356" s="136"/>
      <c r="EB1356" s="136"/>
      <c r="EC1356" s="136"/>
      <c r="ED1356" s="136"/>
      <c r="EE1356" s="136"/>
      <c r="EF1356" s="136"/>
      <c r="EG1356" s="136"/>
      <c r="EH1356" s="136"/>
      <c r="EI1356" s="136"/>
      <c r="EJ1356" s="136"/>
      <c r="EK1356" s="136"/>
      <c r="EL1356" s="136"/>
      <c r="EM1356" s="136"/>
      <c r="EN1356" s="136"/>
      <c r="EO1356" s="136"/>
      <c r="EP1356" s="136"/>
      <c r="EQ1356" s="136"/>
      <c r="ER1356" s="136"/>
      <c r="ES1356" s="136"/>
      <c r="ET1356" s="136"/>
      <c r="EU1356" s="136"/>
      <c r="EV1356" s="136"/>
      <c r="EW1356" s="136"/>
      <c r="EX1356" s="136"/>
      <c r="EY1356" s="136"/>
      <c r="EZ1356" s="136"/>
      <c r="FA1356" s="136"/>
      <c r="FB1356" s="136"/>
      <c r="FC1356" s="136"/>
      <c r="FD1356" s="136"/>
      <c r="FE1356" s="136"/>
      <c r="FF1356" s="136"/>
      <c r="FG1356" s="136"/>
      <c r="FH1356" s="136"/>
      <c r="FI1356" s="136"/>
      <c r="FJ1356" s="136"/>
      <c r="FK1356" s="136"/>
      <c r="FL1356" s="136"/>
      <c r="FM1356" s="136"/>
      <c r="FN1356" s="136"/>
      <c r="FO1356" s="136"/>
      <c r="FP1356" s="136"/>
      <c r="FQ1356" s="136"/>
      <c r="FR1356" s="136"/>
      <c r="FS1356" s="136"/>
      <c r="FT1356" s="136"/>
      <c r="FU1356" s="136"/>
      <c r="FV1356" s="136"/>
      <c r="FW1356" s="136"/>
      <c r="FX1356" s="136"/>
      <c r="FY1356" s="136"/>
      <c r="FZ1356" s="136"/>
      <c r="GA1356" s="136"/>
      <c r="GB1356" s="136"/>
      <c r="GC1356" s="136"/>
      <c r="GD1356" s="136"/>
      <c r="GE1356" s="136"/>
      <c r="GF1356" s="136"/>
      <c r="GG1356" s="136"/>
      <c r="GH1356" s="136"/>
      <c r="GI1356" s="136"/>
      <c r="GJ1356" s="136"/>
      <c r="GK1356" s="136"/>
      <c r="GL1356" s="136"/>
      <c r="GM1356" s="136"/>
      <c r="GN1356" s="136"/>
      <c r="GO1356" s="136"/>
      <c r="GP1356" s="136"/>
      <c r="GQ1356" s="136"/>
      <c r="GR1356" s="136"/>
      <c r="GS1356" s="136"/>
      <c r="GT1356" s="136"/>
      <c r="GU1356" s="136"/>
      <c r="GV1356" s="136"/>
      <c r="GW1356" s="136"/>
      <c r="GX1356" s="136"/>
      <c r="GY1356" s="136"/>
      <c r="GZ1356" s="136"/>
      <c r="HA1356" s="136"/>
      <c r="HB1356" s="136"/>
      <c r="HC1356" s="136"/>
      <c r="HD1356" s="136"/>
      <c r="HE1356" s="136"/>
      <c r="HF1356" s="136"/>
      <c r="HG1356" s="136"/>
      <c r="HH1356" s="136"/>
      <c r="HI1356" s="136"/>
      <c r="HJ1356" s="136"/>
      <c r="HK1356" s="136"/>
      <c r="HL1356" s="136"/>
      <c r="HM1356" s="136"/>
      <c r="HN1356" s="136"/>
      <c r="HO1356" s="136"/>
      <c r="HP1356" s="136"/>
      <c r="HQ1356" s="136"/>
      <c r="HR1356" s="136"/>
      <c r="HS1356" s="136"/>
      <c r="HT1356" s="136"/>
      <c r="HU1356" s="136"/>
      <c r="HV1356" s="136"/>
      <c r="HW1356" s="136"/>
      <c r="HX1356" s="136"/>
      <c r="HY1356" s="136"/>
      <c r="HZ1356" s="136"/>
      <c r="IA1356" s="136"/>
      <c r="IB1356" s="136"/>
      <c r="IC1356" s="136"/>
      <c r="ID1356" s="136"/>
      <c r="IE1356" s="136"/>
      <c r="IF1356" s="136"/>
      <c r="IG1356" s="136"/>
    </row>
    <row r="1357" spans="1:241" ht="15" customHeight="1" x14ac:dyDescent="0.25">
      <c r="A1357" s="197" t="s">
        <v>813</v>
      </c>
      <c r="B1357" s="217">
        <v>12102280</v>
      </c>
      <c r="C1357" s="217">
        <v>1689525</v>
      </c>
      <c r="D1357" s="217">
        <v>689978</v>
      </c>
      <c r="E1357" s="217">
        <v>1685589</v>
      </c>
      <c r="F1357" s="217">
        <v>2056692</v>
      </c>
      <c r="G1357" s="217">
        <v>557471</v>
      </c>
      <c r="H1357" s="244">
        <v>18781535</v>
      </c>
      <c r="I1357" s="136"/>
      <c r="J1357" s="135" t="s">
        <v>834</v>
      </c>
      <c r="K1357" s="217">
        <v>5830953</v>
      </c>
      <c r="L1357" s="217">
        <v>2640985</v>
      </c>
      <c r="M1357" s="217">
        <v>626792</v>
      </c>
      <c r="N1357" s="217">
        <v>1034294</v>
      </c>
      <c r="O1357" s="217">
        <v>2329971</v>
      </c>
      <c r="P1357" s="217">
        <v>476102</v>
      </c>
      <c r="Q1357" s="244">
        <v>12939097</v>
      </c>
      <c r="R1357" s="136"/>
      <c r="S1357" s="136"/>
      <c r="T1357" s="136"/>
      <c r="U1357" s="136"/>
      <c r="V1357" s="136"/>
      <c r="W1357" s="136"/>
      <c r="X1357" s="136"/>
      <c r="Y1357" s="136"/>
      <c r="Z1357" s="136"/>
      <c r="AA1357" s="136"/>
      <c r="AB1357" s="136"/>
      <c r="AC1357" s="136"/>
      <c r="AD1357" s="136"/>
      <c r="AE1357" s="136"/>
      <c r="AF1357" s="136"/>
      <c r="AG1357" s="136"/>
      <c r="AH1357" s="136"/>
      <c r="AI1357" s="136"/>
      <c r="AJ1357" s="136"/>
      <c r="AK1357" s="136"/>
      <c r="AL1357" s="136"/>
      <c r="AM1357" s="136"/>
      <c r="AN1357" s="136"/>
      <c r="AO1357" s="136"/>
      <c r="AP1357" s="136"/>
      <c r="AQ1357" s="136"/>
      <c r="AR1357" s="136"/>
      <c r="AS1357" s="136"/>
      <c r="AT1357" s="136"/>
      <c r="AU1357" s="136"/>
      <c r="AV1357" s="136"/>
      <c r="AW1357" s="136"/>
      <c r="AX1357" s="136"/>
      <c r="AY1357" s="136"/>
      <c r="AZ1357" s="136"/>
      <c r="BA1357" s="136"/>
      <c r="BB1357" s="136"/>
      <c r="BC1357" s="136"/>
      <c r="BD1357" s="136"/>
      <c r="BE1357" s="136"/>
      <c r="BF1357" s="136"/>
      <c r="BG1357" s="136"/>
      <c r="BH1357" s="136"/>
      <c r="BI1357" s="136"/>
      <c r="BJ1357" s="136"/>
      <c r="BK1357" s="136"/>
      <c r="BL1357" s="136"/>
      <c r="BM1357" s="136"/>
      <c r="BN1357" s="136"/>
      <c r="BO1357" s="136"/>
      <c r="BP1357" s="136"/>
      <c r="BQ1357" s="136"/>
      <c r="BR1357" s="136"/>
      <c r="BS1357" s="136"/>
      <c r="BT1357" s="136"/>
      <c r="BU1357" s="136"/>
      <c r="BV1357" s="136"/>
      <c r="BW1357" s="136"/>
      <c r="BX1357" s="136"/>
      <c r="BY1357" s="136"/>
      <c r="BZ1357" s="136"/>
      <c r="CA1357" s="136"/>
      <c r="CB1357" s="136"/>
      <c r="CC1357" s="136"/>
      <c r="CD1357" s="136"/>
      <c r="CE1357" s="136"/>
      <c r="CF1357" s="136"/>
      <c r="CG1357" s="136"/>
      <c r="CH1357" s="136"/>
      <c r="CI1357" s="136"/>
      <c r="CJ1357" s="136"/>
      <c r="CK1357" s="136"/>
      <c r="CL1357" s="136"/>
      <c r="CM1357" s="136"/>
      <c r="CN1357" s="136"/>
      <c r="CO1357" s="136"/>
      <c r="CP1357" s="136"/>
      <c r="CQ1357" s="136"/>
      <c r="CR1357" s="136"/>
      <c r="CS1357" s="136"/>
      <c r="CT1357" s="136"/>
      <c r="CU1357" s="136"/>
      <c r="CV1357" s="136"/>
      <c r="CW1357" s="136"/>
      <c r="CX1357" s="136"/>
      <c r="CY1357" s="136"/>
      <c r="CZ1357" s="136"/>
      <c r="DA1357" s="136"/>
      <c r="DB1357" s="136"/>
      <c r="DC1357" s="136"/>
      <c r="DD1357" s="136"/>
      <c r="DE1357" s="136"/>
      <c r="DF1357" s="136"/>
      <c r="DG1357" s="136"/>
      <c r="DH1357" s="136"/>
      <c r="DI1357" s="136"/>
      <c r="DJ1357" s="136"/>
      <c r="DK1357" s="136"/>
      <c r="DL1357" s="136"/>
      <c r="DM1357" s="136"/>
      <c r="DN1357" s="136"/>
      <c r="DO1357" s="136"/>
      <c r="DP1357" s="136"/>
      <c r="DQ1357" s="136"/>
      <c r="DR1357" s="136"/>
      <c r="DS1357" s="136"/>
      <c r="DT1357" s="136"/>
      <c r="DU1357" s="136"/>
      <c r="DV1357" s="136"/>
      <c r="DW1357" s="136"/>
      <c r="DX1357" s="136"/>
      <c r="DY1357" s="136"/>
      <c r="DZ1357" s="136"/>
      <c r="EA1357" s="136"/>
      <c r="EB1357" s="136"/>
      <c r="EC1357" s="136"/>
      <c r="ED1357" s="136"/>
      <c r="EE1357" s="136"/>
      <c r="EF1357" s="136"/>
      <c r="EG1357" s="136"/>
      <c r="EH1357" s="136"/>
      <c r="EI1357" s="136"/>
      <c r="EJ1357" s="136"/>
      <c r="EK1357" s="136"/>
      <c r="EL1357" s="136"/>
      <c r="EM1357" s="136"/>
      <c r="EN1357" s="136"/>
      <c r="EO1357" s="136"/>
      <c r="EP1357" s="136"/>
      <c r="EQ1357" s="136"/>
      <c r="ER1357" s="136"/>
      <c r="ES1357" s="136"/>
      <c r="ET1357" s="136"/>
      <c r="EU1357" s="136"/>
      <c r="EV1357" s="136"/>
      <c r="EW1357" s="136"/>
      <c r="EX1357" s="136"/>
      <c r="EY1357" s="136"/>
      <c r="EZ1357" s="136"/>
      <c r="FA1357" s="136"/>
      <c r="FB1357" s="136"/>
      <c r="FC1357" s="136"/>
      <c r="FD1357" s="136"/>
      <c r="FE1357" s="136"/>
      <c r="FF1357" s="136"/>
      <c r="FG1357" s="136"/>
      <c r="FH1357" s="136"/>
      <c r="FI1357" s="136"/>
      <c r="FJ1357" s="136"/>
      <c r="FK1357" s="136"/>
      <c r="FL1357" s="136"/>
      <c r="FM1357" s="136"/>
      <c r="FN1357" s="136"/>
      <c r="FO1357" s="136"/>
      <c r="FP1357" s="136"/>
      <c r="FQ1357" s="136"/>
      <c r="FR1357" s="136"/>
      <c r="FS1357" s="136"/>
      <c r="FT1357" s="136"/>
      <c r="FU1357" s="136"/>
      <c r="FV1357" s="136"/>
      <c r="FW1357" s="136"/>
      <c r="FX1357" s="136"/>
      <c r="FY1357" s="136"/>
      <c r="FZ1357" s="136"/>
      <c r="GA1357" s="136"/>
      <c r="GB1357" s="136"/>
      <c r="GC1357" s="136"/>
      <c r="GD1357" s="136"/>
      <c r="GE1357" s="136"/>
      <c r="GF1357" s="136"/>
      <c r="GG1357" s="136"/>
      <c r="GH1357" s="136"/>
      <c r="GI1357" s="136"/>
      <c r="GJ1357" s="136"/>
      <c r="GK1357" s="136"/>
      <c r="GL1357" s="136"/>
      <c r="GM1357" s="136"/>
      <c r="GN1357" s="136"/>
      <c r="GO1357" s="136"/>
      <c r="GP1357" s="136"/>
      <c r="GQ1357" s="136"/>
      <c r="GR1357" s="136"/>
      <c r="GS1357" s="136"/>
      <c r="GT1357" s="136"/>
      <c r="GU1357" s="136"/>
      <c r="GV1357" s="136"/>
      <c r="GW1357" s="136"/>
      <c r="GX1357" s="136"/>
      <c r="GY1357" s="136"/>
      <c r="GZ1357" s="136"/>
      <c r="HA1357" s="136"/>
      <c r="HB1357" s="136"/>
      <c r="HC1357" s="136"/>
      <c r="HD1357" s="136"/>
      <c r="HE1357" s="136"/>
      <c r="HF1357" s="136"/>
      <c r="HG1357" s="136"/>
      <c r="HH1357" s="136"/>
      <c r="HI1357" s="136"/>
      <c r="HJ1357" s="136"/>
      <c r="HK1357" s="136"/>
      <c r="HL1357" s="136"/>
      <c r="HM1357" s="136"/>
      <c r="HN1357" s="136"/>
      <c r="HO1357" s="136"/>
      <c r="HP1357" s="136"/>
      <c r="HQ1357" s="136"/>
      <c r="HR1357" s="136"/>
      <c r="HS1357" s="136"/>
      <c r="HT1357" s="136"/>
      <c r="HU1357" s="136"/>
      <c r="HV1357" s="136"/>
      <c r="HW1357" s="136"/>
      <c r="HX1357" s="136"/>
      <c r="HY1357" s="136"/>
      <c r="HZ1357" s="136"/>
      <c r="IA1357" s="136"/>
      <c r="IB1357" s="136"/>
      <c r="IC1357" s="136"/>
      <c r="ID1357" s="136"/>
      <c r="IE1357" s="136"/>
      <c r="IF1357" s="136"/>
      <c r="IG1357" s="136"/>
    </row>
    <row r="1358" spans="1:241" ht="15" customHeight="1" x14ac:dyDescent="0.25">
      <c r="A1358" s="197" t="s">
        <v>814</v>
      </c>
      <c r="B1358" s="217">
        <v>7863116</v>
      </c>
      <c r="C1358" s="217">
        <v>1871999</v>
      </c>
      <c r="D1358" s="217">
        <v>633091</v>
      </c>
      <c r="E1358" s="217">
        <v>1283936</v>
      </c>
      <c r="F1358" s="217">
        <v>1508517</v>
      </c>
      <c r="G1358" s="217">
        <v>432053</v>
      </c>
      <c r="H1358" s="244">
        <v>13592712</v>
      </c>
      <c r="I1358" s="136"/>
      <c r="J1358" s="135" t="s">
        <v>835</v>
      </c>
      <c r="K1358" s="217">
        <v>8386691</v>
      </c>
      <c r="L1358" s="217">
        <v>2876458</v>
      </c>
      <c r="M1358" s="217">
        <v>1031401</v>
      </c>
      <c r="N1358" s="217">
        <v>1048243</v>
      </c>
      <c r="O1358" s="217">
        <v>1819509</v>
      </c>
      <c r="P1358" s="217">
        <v>456810</v>
      </c>
      <c r="Q1358" s="244">
        <v>15619112</v>
      </c>
      <c r="R1358" s="136"/>
      <c r="S1358" s="136"/>
      <c r="T1358" s="136"/>
      <c r="U1358" s="136"/>
      <c r="V1358" s="136"/>
      <c r="W1358" s="136"/>
      <c r="X1358" s="136"/>
      <c r="Y1358" s="136"/>
      <c r="Z1358" s="136"/>
      <c r="AA1358" s="136"/>
      <c r="AB1358" s="136"/>
      <c r="AC1358" s="136"/>
      <c r="AD1358" s="136"/>
      <c r="AE1358" s="136"/>
      <c r="AF1358" s="136"/>
      <c r="AG1358" s="136"/>
      <c r="AH1358" s="136"/>
      <c r="AI1358" s="136"/>
      <c r="AJ1358" s="136"/>
      <c r="AK1358" s="136"/>
      <c r="AL1358" s="136"/>
      <c r="AM1358" s="136"/>
      <c r="AN1358" s="136"/>
      <c r="AO1358" s="136"/>
      <c r="AP1358" s="136"/>
      <c r="AQ1358" s="136"/>
      <c r="AR1358" s="136"/>
      <c r="AS1358" s="136"/>
      <c r="AT1358" s="136"/>
      <c r="AU1358" s="136"/>
      <c r="AV1358" s="136"/>
      <c r="AW1358" s="136"/>
      <c r="AX1358" s="136"/>
      <c r="AY1358" s="136"/>
      <c r="AZ1358" s="136"/>
      <c r="BA1358" s="136"/>
      <c r="BB1358" s="136"/>
      <c r="BC1358" s="136"/>
      <c r="BD1358" s="136"/>
      <c r="BE1358" s="136"/>
      <c r="BF1358" s="136"/>
      <c r="BG1358" s="136"/>
      <c r="BH1358" s="136"/>
      <c r="BI1358" s="136"/>
      <c r="BJ1358" s="136"/>
      <c r="BK1358" s="136"/>
      <c r="BL1358" s="136"/>
      <c r="BM1358" s="136"/>
      <c r="BN1358" s="136"/>
      <c r="BO1358" s="136"/>
      <c r="BP1358" s="136"/>
      <c r="BQ1358" s="136"/>
      <c r="BR1358" s="136"/>
      <c r="BS1358" s="136"/>
      <c r="BT1358" s="136"/>
      <c r="BU1358" s="136"/>
      <c r="BV1358" s="136"/>
      <c r="BW1358" s="136"/>
      <c r="BX1358" s="136"/>
      <c r="BY1358" s="136"/>
      <c r="BZ1358" s="136"/>
      <c r="CA1358" s="136"/>
      <c r="CB1358" s="136"/>
      <c r="CC1358" s="136"/>
      <c r="CD1358" s="136"/>
      <c r="CE1358" s="136"/>
      <c r="CF1358" s="136"/>
      <c r="CG1358" s="136"/>
      <c r="CH1358" s="136"/>
      <c r="CI1358" s="136"/>
      <c r="CJ1358" s="136"/>
      <c r="CK1358" s="136"/>
      <c r="CL1358" s="136"/>
      <c r="CM1358" s="136"/>
      <c r="CN1358" s="136"/>
      <c r="CO1358" s="136"/>
      <c r="CP1358" s="136"/>
      <c r="CQ1358" s="136"/>
      <c r="CR1358" s="136"/>
      <c r="CS1358" s="136"/>
      <c r="CT1358" s="136"/>
      <c r="CU1358" s="136"/>
      <c r="CV1358" s="136"/>
      <c r="CW1358" s="136"/>
      <c r="CX1358" s="136"/>
      <c r="CY1358" s="136"/>
      <c r="CZ1358" s="136"/>
      <c r="DA1358" s="136"/>
      <c r="DB1358" s="136"/>
      <c r="DC1358" s="136"/>
      <c r="DD1358" s="136"/>
      <c r="DE1358" s="136"/>
      <c r="DF1358" s="136"/>
      <c r="DG1358" s="136"/>
      <c r="DH1358" s="136"/>
      <c r="DI1358" s="136"/>
      <c r="DJ1358" s="136"/>
      <c r="DK1358" s="136"/>
      <c r="DL1358" s="136"/>
      <c r="DM1358" s="136"/>
      <c r="DN1358" s="136"/>
      <c r="DO1358" s="136"/>
      <c r="DP1358" s="136"/>
      <c r="DQ1358" s="136"/>
      <c r="DR1358" s="136"/>
      <c r="DS1358" s="136"/>
      <c r="DT1358" s="136"/>
      <c r="DU1358" s="136"/>
      <c r="DV1358" s="136"/>
      <c r="DW1358" s="136"/>
      <c r="DX1358" s="136"/>
      <c r="DY1358" s="136"/>
      <c r="DZ1358" s="136"/>
      <c r="EA1358" s="136"/>
      <c r="EB1358" s="136"/>
      <c r="EC1358" s="136"/>
      <c r="ED1358" s="136"/>
      <c r="EE1358" s="136"/>
      <c r="EF1358" s="136"/>
      <c r="EG1358" s="136"/>
      <c r="EH1358" s="136"/>
      <c r="EI1358" s="136"/>
      <c r="EJ1358" s="136"/>
      <c r="EK1358" s="136"/>
      <c r="EL1358" s="136"/>
      <c r="EM1358" s="136"/>
      <c r="EN1358" s="136"/>
      <c r="EO1358" s="136"/>
      <c r="EP1358" s="136"/>
      <c r="EQ1358" s="136"/>
      <c r="ER1358" s="136"/>
      <c r="ES1358" s="136"/>
      <c r="ET1358" s="136"/>
      <c r="EU1358" s="136"/>
      <c r="EV1358" s="136"/>
      <c r="EW1358" s="136"/>
      <c r="EX1358" s="136"/>
      <c r="EY1358" s="136"/>
      <c r="EZ1358" s="136"/>
      <c r="FA1358" s="136"/>
      <c r="FB1358" s="136"/>
      <c r="FC1358" s="136"/>
      <c r="FD1358" s="136"/>
      <c r="FE1358" s="136"/>
      <c r="FF1358" s="136"/>
      <c r="FG1358" s="136"/>
      <c r="FH1358" s="136"/>
      <c r="FI1358" s="136"/>
      <c r="FJ1358" s="136"/>
      <c r="FK1358" s="136"/>
      <c r="FL1358" s="136"/>
      <c r="FM1358" s="136"/>
      <c r="FN1358" s="136"/>
      <c r="FO1358" s="136"/>
      <c r="FP1358" s="136"/>
      <c r="FQ1358" s="136"/>
      <c r="FR1358" s="136"/>
      <c r="FS1358" s="136"/>
      <c r="FT1358" s="136"/>
      <c r="FU1358" s="136"/>
      <c r="FV1358" s="136"/>
      <c r="FW1358" s="136"/>
      <c r="FX1358" s="136"/>
      <c r="FY1358" s="136"/>
      <c r="FZ1358" s="136"/>
      <c r="GA1358" s="136"/>
      <c r="GB1358" s="136"/>
      <c r="GC1358" s="136"/>
      <c r="GD1358" s="136"/>
      <c r="GE1358" s="136"/>
      <c r="GF1358" s="136"/>
      <c r="GG1358" s="136"/>
      <c r="GH1358" s="136"/>
      <c r="GI1358" s="136"/>
      <c r="GJ1358" s="136"/>
      <c r="GK1358" s="136"/>
      <c r="GL1358" s="136"/>
      <c r="GM1358" s="136"/>
      <c r="GN1358" s="136"/>
      <c r="GO1358" s="136"/>
      <c r="GP1358" s="136"/>
      <c r="GQ1358" s="136"/>
      <c r="GR1358" s="136"/>
      <c r="GS1358" s="136"/>
      <c r="GT1358" s="136"/>
      <c r="GU1358" s="136"/>
      <c r="GV1358" s="136"/>
      <c r="GW1358" s="136"/>
      <c r="GX1358" s="136"/>
      <c r="GY1358" s="136"/>
      <c r="GZ1358" s="136"/>
      <c r="HA1358" s="136"/>
      <c r="HB1358" s="136"/>
      <c r="HC1358" s="136"/>
      <c r="HD1358" s="136"/>
      <c r="HE1358" s="136"/>
      <c r="HF1358" s="136"/>
      <c r="HG1358" s="136"/>
      <c r="HH1358" s="136"/>
      <c r="HI1358" s="136"/>
      <c r="HJ1358" s="136"/>
      <c r="HK1358" s="136"/>
      <c r="HL1358" s="136"/>
      <c r="HM1358" s="136"/>
      <c r="HN1358" s="136"/>
      <c r="HO1358" s="136"/>
      <c r="HP1358" s="136"/>
      <c r="HQ1358" s="136"/>
      <c r="HR1358" s="136"/>
      <c r="HS1358" s="136"/>
      <c r="HT1358" s="136"/>
      <c r="HU1358" s="136"/>
      <c r="HV1358" s="136"/>
      <c r="HW1358" s="136"/>
      <c r="HX1358" s="136"/>
      <c r="HY1358" s="136"/>
      <c r="HZ1358" s="136"/>
      <c r="IA1358" s="136"/>
      <c r="IB1358" s="136"/>
      <c r="IC1358" s="136"/>
      <c r="ID1358" s="136"/>
      <c r="IE1358" s="136"/>
      <c r="IF1358" s="136"/>
      <c r="IG1358" s="136"/>
    </row>
    <row r="1359" spans="1:241" ht="15" customHeight="1" x14ac:dyDescent="0.25">
      <c r="A1359" s="197" t="s">
        <v>815</v>
      </c>
      <c r="B1359" s="217">
        <v>9269335</v>
      </c>
      <c r="C1359" s="217">
        <v>2783463</v>
      </c>
      <c r="D1359" s="217">
        <v>1068197</v>
      </c>
      <c r="E1359" s="217">
        <v>1406764</v>
      </c>
      <c r="F1359" s="217">
        <v>1850278</v>
      </c>
      <c r="G1359" s="217">
        <v>487968</v>
      </c>
      <c r="H1359" s="244">
        <v>16866005</v>
      </c>
      <c r="I1359" s="136"/>
      <c r="J1359" s="214" t="s">
        <v>1080</v>
      </c>
      <c r="K1359" s="199">
        <v>135770429</v>
      </c>
      <c r="L1359" s="199">
        <v>51376826</v>
      </c>
      <c r="M1359" s="199">
        <v>14483387</v>
      </c>
      <c r="N1359" s="199">
        <v>26843833</v>
      </c>
      <c r="O1359" s="199">
        <v>44131455</v>
      </c>
      <c r="P1359" s="199">
        <v>10053761</v>
      </c>
      <c r="Q1359" s="240">
        <v>282659691</v>
      </c>
      <c r="R1359" s="136"/>
      <c r="S1359" s="136"/>
      <c r="T1359" s="136"/>
      <c r="U1359" s="136"/>
      <c r="V1359" s="136"/>
      <c r="W1359" s="136"/>
      <c r="X1359" s="136"/>
      <c r="Y1359" s="136"/>
      <c r="Z1359" s="136"/>
      <c r="AA1359" s="136"/>
      <c r="AB1359" s="136"/>
      <c r="AC1359" s="136"/>
      <c r="AD1359" s="136"/>
      <c r="AE1359" s="136"/>
      <c r="AF1359" s="136"/>
      <c r="AG1359" s="136"/>
      <c r="AH1359" s="136"/>
      <c r="AI1359" s="136"/>
      <c r="AJ1359" s="136"/>
      <c r="AK1359" s="136"/>
      <c r="AL1359" s="136"/>
      <c r="AM1359" s="136"/>
      <c r="AN1359" s="136"/>
      <c r="AO1359" s="136"/>
      <c r="AP1359" s="136"/>
      <c r="AQ1359" s="136"/>
      <c r="AR1359" s="136"/>
      <c r="AS1359" s="136"/>
      <c r="AT1359" s="136"/>
      <c r="AU1359" s="136"/>
      <c r="AV1359" s="136"/>
      <c r="AW1359" s="136"/>
      <c r="AX1359" s="136"/>
      <c r="AY1359" s="136"/>
      <c r="AZ1359" s="136"/>
      <c r="BA1359" s="136"/>
      <c r="BB1359" s="136"/>
      <c r="BC1359" s="136"/>
      <c r="BD1359" s="136"/>
      <c r="BE1359" s="136"/>
      <c r="BF1359" s="136"/>
      <c r="BG1359" s="136"/>
      <c r="BH1359" s="136"/>
      <c r="BI1359" s="136"/>
      <c r="BJ1359" s="136"/>
      <c r="BK1359" s="136"/>
      <c r="BL1359" s="136"/>
      <c r="BM1359" s="136"/>
      <c r="BN1359" s="136"/>
      <c r="BO1359" s="136"/>
      <c r="BP1359" s="136"/>
      <c r="BQ1359" s="136"/>
      <c r="BR1359" s="136"/>
      <c r="BS1359" s="136"/>
      <c r="BT1359" s="136"/>
      <c r="BU1359" s="136"/>
      <c r="BV1359" s="136"/>
      <c r="BW1359" s="136"/>
      <c r="BX1359" s="136"/>
      <c r="BY1359" s="136"/>
      <c r="BZ1359" s="136"/>
      <c r="CA1359" s="136"/>
      <c r="CB1359" s="136"/>
      <c r="CC1359" s="136"/>
      <c r="CD1359" s="136"/>
      <c r="CE1359" s="136"/>
      <c r="CF1359" s="136"/>
      <c r="CG1359" s="136"/>
      <c r="CH1359" s="136"/>
      <c r="CI1359" s="136"/>
      <c r="CJ1359" s="136"/>
      <c r="CK1359" s="136"/>
      <c r="CL1359" s="136"/>
      <c r="CM1359" s="136"/>
      <c r="CN1359" s="136"/>
      <c r="CO1359" s="136"/>
      <c r="CP1359" s="136"/>
      <c r="CQ1359" s="136"/>
      <c r="CR1359" s="136"/>
      <c r="CS1359" s="136"/>
      <c r="CT1359" s="136"/>
      <c r="CU1359" s="136"/>
      <c r="CV1359" s="136"/>
      <c r="CW1359" s="136"/>
      <c r="CX1359" s="136"/>
      <c r="CY1359" s="136"/>
      <c r="CZ1359" s="136"/>
      <c r="DA1359" s="136"/>
      <c r="DB1359" s="136"/>
      <c r="DC1359" s="136"/>
      <c r="DD1359" s="136"/>
      <c r="DE1359" s="136"/>
      <c r="DF1359" s="136"/>
      <c r="DG1359" s="136"/>
      <c r="DH1359" s="136"/>
      <c r="DI1359" s="136"/>
      <c r="DJ1359" s="136"/>
      <c r="DK1359" s="136"/>
      <c r="DL1359" s="136"/>
      <c r="DM1359" s="136"/>
      <c r="DN1359" s="136"/>
      <c r="DO1359" s="136"/>
      <c r="DP1359" s="136"/>
      <c r="DQ1359" s="136"/>
      <c r="DR1359" s="136"/>
      <c r="DS1359" s="136"/>
      <c r="DT1359" s="136"/>
      <c r="DU1359" s="136"/>
      <c r="DV1359" s="136"/>
      <c r="DW1359" s="136"/>
      <c r="DX1359" s="136"/>
      <c r="DY1359" s="136"/>
      <c r="DZ1359" s="136"/>
      <c r="EA1359" s="136"/>
      <c r="EB1359" s="136"/>
      <c r="EC1359" s="136"/>
      <c r="ED1359" s="136"/>
      <c r="EE1359" s="136"/>
      <c r="EF1359" s="136"/>
      <c r="EG1359" s="136"/>
      <c r="EH1359" s="136"/>
      <c r="EI1359" s="136"/>
      <c r="EJ1359" s="136"/>
      <c r="EK1359" s="136"/>
      <c r="EL1359" s="136"/>
      <c r="EM1359" s="136"/>
      <c r="EN1359" s="136"/>
      <c r="EO1359" s="136"/>
      <c r="EP1359" s="136"/>
      <c r="EQ1359" s="136"/>
      <c r="ER1359" s="136"/>
      <c r="ES1359" s="136"/>
      <c r="ET1359" s="136"/>
      <c r="EU1359" s="136"/>
      <c r="EV1359" s="136"/>
      <c r="EW1359" s="136"/>
      <c r="EX1359" s="136"/>
      <c r="EY1359" s="136"/>
      <c r="EZ1359" s="136"/>
      <c r="FA1359" s="136"/>
      <c r="FB1359" s="136"/>
      <c r="FC1359" s="136"/>
      <c r="FD1359" s="136"/>
      <c r="FE1359" s="136"/>
      <c r="FF1359" s="136"/>
      <c r="FG1359" s="136"/>
      <c r="FH1359" s="136"/>
      <c r="FI1359" s="136"/>
      <c r="FJ1359" s="136"/>
      <c r="FK1359" s="136"/>
      <c r="FL1359" s="136"/>
      <c r="FM1359" s="136"/>
      <c r="FN1359" s="136"/>
      <c r="FO1359" s="136"/>
      <c r="FP1359" s="136"/>
      <c r="FQ1359" s="136"/>
      <c r="FR1359" s="136"/>
      <c r="FS1359" s="136"/>
      <c r="FT1359" s="136"/>
      <c r="FU1359" s="136"/>
      <c r="FV1359" s="136"/>
      <c r="FW1359" s="136"/>
      <c r="FX1359" s="136"/>
      <c r="FY1359" s="136"/>
      <c r="FZ1359" s="136"/>
      <c r="GA1359" s="136"/>
      <c r="GB1359" s="136"/>
      <c r="GC1359" s="136"/>
      <c r="GD1359" s="136"/>
      <c r="GE1359" s="136"/>
      <c r="GF1359" s="136"/>
      <c r="GG1359" s="136"/>
      <c r="GH1359" s="136"/>
      <c r="GI1359" s="136"/>
      <c r="GJ1359" s="136"/>
      <c r="GK1359" s="136"/>
      <c r="GL1359" s="136"/>
      <c r="GM1359" s="136"/>
      <c r="GN1359" s="136"/>
      <c r="GO1359" s="136"/>
      <c r="GP1359" s="136"/>
      <c r="GQ1359" s="136"/>
      <c r="GR1359" s="136"/>
      <c r="GS1359" s="136"/>
      <c r="GT1359" s="136"/>
      <c r="GU1359" s="136"/>
      <c r="GV1359" s="136"/>
      <c r="GW1359" s="136"/>
      <c r="GX1359" s="136"/>
      <c r="GY1359" s="136"/>
      <c r="GZ1359" s="136"/>
      <c r="HA1359" s="136"/>
      <c r="HB1359" s="136"/>
      <c r="HC1359" s="136"/>
      <c r="HD1359" s="136"/>
      <c r="HE1359" s="136"/>
      <c r="HF1359" s="136"/>
      <c r="HG1359" s="136"/>
      <c r="HH1359" s="136"/>
      <c r="HI1359" s="136"/>
      <c r="HJ1359" s="136"/>
      <c r="HK1359" s="136"/>
      <c r="HL1359" s="136"/>
      <c r="HM1359" s="136"/>
      <c r="HN1359" s="136"/>
      <c r="HO1359" s="136"/>
      <c r="HP1359" s="136"/>
      <c r="HQ1359" s="136"/>
      <c r="HR1359" s="136"/>
      <c r="HS1359" s="136"/>
      <c r="HT1359" s="136"/>
      <c r="HU1359" s="136"/>
      <c r="HV1359" s="136"/>
      <c r="HW1359" s="136"/>
      <c r="HX1359" s="136"/>
      <c r="HY1359" s="136"/>
      <c r="HZ1359" s="136"/>
      <c r="IA1359" s="136"/>
      <c r="IB1359" s="136"/>
      <c r="IC1359" s="136"/>
      <c r="ID1359" s="136"/>
      <c r="IE1359" s="136"/>
      <c r="IF1359" s="136"/>
      <c r="IG1359" s="136"/>
    </row>
    <row r="1360" spans="1:241" ht="15" customHeight="1" x14ac:dyDescent="0.25">
      <c r="A1360" s="214" t="s">
        <v>1078</v>
      </c>
      <c r="B1360" s="199">
        <v>156551411</v>
      </c>
      <c r="C1360" s="199">
        <v>54645833</v>
      </c>
      <c r="D1360" s="199">
        <v>15038499</v>
      </c>
      <c r="E1360" s="199">
        <v>29744476</v>
      </c>
      <c r="F1360" s="199">
        <v>46908815</v>
      </c>
      <c r="G1360" s="199">
        <v>10067043</v>
      </c>
      <c r="H1360" s="240">
        <v>312956077</v>
      </c>
      <c r="I1360" s="136"/>
      <c r="J1360" s="215" t="s">
        <v>1081</v>
      </c>
      <c r="K1360" s="200">
        <v>6788521.4500000002</v>
      </c>
      <c r="L1360" s="200">
        <v>2568841.2999999998</v>
      </c>
      <c r="M1360" s="200">
        <v>724169.35</v>
      </c>
      <c r="N1360" s="200">
        <v>1342191.65</v>
      </c>
      <c r="O1360" s="200">
        <v>2206572.75</v>
      </c>
      <c r="P1360" s="200">
        <v>502688.05</v>
      </c>
      <c r="Q1360" s="200">
        <v>14132984.550000001</v>
      </c>
      <c r="R1360" s="136"/>
      <c r="S1360" s="136"/>
      <c r="T1360" s="136"/>
      <c r="U1360" s="136"/>
      <c r="V1360" s="136"/>
      <c r="W1360" s="136"/>
      <c r="X1360" s="136"/>
      <c r="Y1360" s="136"/>
      <c r="Z1360" s="136"/>
      <c r="AA1360" s="136"/>
      <c r="AB1360" s="136"/>
      <c r="AC1360" s="136"/>
      <c r="AD1360" s="136"/>
      <c r="AE1360" s="136"/>
      <c r="AF1360" s="136"/>
      <c r="AG1360" s="136"/>
      <c r="AH1360" s="136"/>
      <c r="AI1360" s="136"/>
      <c r="AJ1360" s="136"/>
      <c r="AK1360" s="136"/>
      <c r="AL1360" s="136"/>
      <c r="AM1360" s="136"/>
      <c r="AN1360" s="136"/>
      <c r="AO1360" s="136"/>
      <c r="AP1360" s="136"/>
      <c r="AQ1360" s="136"/>
      <c r="AR1360" s="136"/>
      <c r="AS1360" s="136"/>
      <c r="AT1360" s="136"/>
      <c r="AU1360" s="136"/>
      <c r="AV1360" s="136"/>
      <c r="AW1360" s="136"/>
      <c r="AX1360" s="136"/>
      <c r="AY1360" s="136"/>
      <c r="AZ1360" s="136"/>
      <c r="BA1360" s="136"/>
      <c r="BB1360" s="136"/>
      <c r="BC1360" s="136"/>
      <c r="BD1360" s="136"/>
      <c r="BE1360" s="136"/>
      <c r="BF1360" s="136"/>
      <c r="BG1360" s="136"/>
      <c r="BH1360" s="136"/>
      <c r="BI1360" s="136"/>
      <c r="BJ1360" s="136"/>
      <c r="BK1360" s="136"/>
      <c r="BL1360" s="136"/>
      <c r="BM1360" s="136"/>
      <c r="BN1360" s="136"/>
      <c r="BO1360" s="136"/>
      <c r="BP1360" s="136"/>
      <c r="BQ1360" s="136"/>
      <c r="BR1360" s="136"/>
      <c r="BS1360" s="136"/>
      <c r="BT1360" s="136"/>
      <c r="BU1360" s="136"/>
      <c r="BV1360" s="136"/>
      <c r="BW1360" s="136"/>
      <c r="BX1360" s="136"/>
      <c r="BY1360" s="136"/>
      <c r="BZ1360" s="136"/>
      <c r="CA1360" s="136"/>
      <c r="CB1360" s="136"/>
      <c r="CC1360" s="136"/>
      <c r="CD1360" s="136"/>
      <c r="CE1360" s="136"/>
      <c r="CF1360" s="136"/>
      <c r="CG1360" s="136"/>
      <c r="CH1360" s="136"/>
      <c r="CI1360" s="136"/>
      <c r="CJ1360" s="136"/>
      <c r="CK1360" s="136"/>
      <c r="CL1360" s="136"/>
      <c r="CM1360" s="136"/>
      <c r="CN1360" s="136"/>
      <c r="CO1360" s="136"/>
      <c r="CP1360" s="136"/>
      <c r="CQ1360" s="136"/>
      <c r="CR1360" s="136"/>
      <c r="CS1360" s="136"/>
      <c r="CT1360" s="136"/>
      <c r="CU1360" s="136"/>
      <c r="CV1360" s="136"/>
      <c r="CW1360" s="136"/>
      <c r="CX1360" s="136"/>
      <c r="CY1360" s="136"/>
      <c r="CZ1360" s="136"/>
      <c r="DA1360" s="136"/>
      <c r="DB1360" s="136"/>
      <c r="DC1360" s="136"/>
      <c r="DD1360" s="136"/>
      <c r="DE1360" s="136"/>
      <c r="DF1360" s="136"/>
      <c r="DG1360" s="136"/>
      <c r="DH1360" s="136"/>
      <c r="DI1360" s="136"/>
      <c r="DJ1360" s="136"/>
      <c r="DK1360" s="136"/>
      <c r="DL1360" s="136"/>
      <c r="DM1360" s="136"/>
      <c r="DN1360" s="136"/>
      <c r="DO1360" s="136"/>
      <c r="DP1360" s="136"/>
      <c r="DQ1360" s="136"/>
      <c r="DR1360" s="136"/>
      <c r="DS1360" s="136"/>
      <c r="DT1360" s="136"/>
      <c r="DU1360" s="136"/>
      <c r="DV1360" s="136"/>
      <c r="DW1360" s="136"/>
      <c r="DX1360" s="136"/>
      <c r="DY1360" s="136"/>
      <c r="DZ1360" s="136"/>
      <c r="EA1360" s="136"/>
      <c r="EB1360" s="136"/>
      <c r="EC1360" s="136"/>
      <c r="ED1360" s="136"/>
      <c r="EE1360" s="136"/>
      <c r="EF1360" s="136"/>
      <c r="EG1360" s="136"/>
      <c r="EH1360" s="136"/>
      <c r="EI1360" s="136"/>
      <c r="EJ1360" s="136"/>
      <c r="EK1360" s="136"/>
      <c r="EL1360" s="136"/>
      <c r="EM1360" s="136"/>
      <c r="EN1360" s="136"/>
      <c r="EO1360" s="136"/>
      <c r="EP1360" s="136"/>
      <c r="EQ1360" s="136"/>
      <c r="ER1360" s="136"/>
      <c r="ES1360" s="136"/>
      <c r="ET1360" s="136"/>
      <c r="EU1360" s="136"/>
      <c r="EV1360" s="136"/>
      <c r="EW1360" s="136"/>
      <c r="EX1360" s="136"/>
      <c r="EY1360" s="136"/>
      <c r="EZ1360" s="136"/>
      <c r="FA1360" s="136"/>
      <c r="FB1360" s="136"/>
      <c r="FC1360" s="136"/>
      <c r="FD1360" s="136"/>
      <c r="FE1360" s="136"/>
      <c r="FF1360" s="136"/>
      <c r="FG1360" s="136"/>
      <c r="FH1360" s="136"/>
      <c r="FI1360" s="136"/>
      <c r="FJ1360" s="136"/>
      <c r="FK1360" s="136"/>
      <c r="FL1360" s="136"/>
      <c r="FM1360" s="136"/>
      <c r="FN1360" s="136"/>
      <c r="FO1360" s="136"/>
      <c r="FP1360" s="136"/>
      <c r="FQ1360" s="136"/>
      <c r="FR1360" s="136"/>
      <c r="FS1360" s="136"/>
      <c r="FT1360" s="136"/>
      <c r="FU1360" s="136"/>
      <c r="FV1360" s="136"/>
      <c r="FW1360" s="136"/>
      <c r="FX1360" s="136"/>
      <c r="FY1360" s="136"/>
      <c r="FZ1360" s="136"/>
      <c r="GA1360" s="136"/>
      <c r="GB1360" s="136"/>
      <c r="GC1360" s="136"/>
      <c r="GD1360" s="136"/>
      <c r="GE1360" s="136"/>
      <c r="GF1360" s="136"/>
      <c r="GG1360" s="136"/>
      <c r="GH1360" s="136"/>
      <c r="GI1360" s="136"/>
      <c r="GJ1360" s="136"/>
      <c r="GK1360" s="136"/>
      <c r="GL1360" s="136"/>
      <c r="GM1360" s="136"/>
      <c r="GN1360" s="136"/>
      <c r="GO1360" s="136"/>
      <c r="GP1360" s="136"/>
      <c r="GQ1360" s="136"/>
      <c r="GR1360" s="136"/>
      <c r="GS1360" s="136"/>
      <c r="GT1360" s="136"/>
      <c r="GU1360" s="136"/>
      <c r="GV1360" s="136"/>
      <c r="GW1360" s="136"/>
      <c r="GX1360" s="136"/>
      <c r="GY1360" s="136"/>
      <c r="GZ1360" s="136"/>
      <c r="HA1360" s="136"/>
      <c r="HB1360" s="136"/>
      <c r="HC1360" s="136"/>
      <c r="HD1360" s="136"/>
      <c r="HE1360" s="136"/>
      <c r="HF1360" s="136"/>
      <c r="HG1360" s="136"/>
      <c r="HH1360" s="136"/>
      <c r="HI1360" s="136"/>
      <c r="HJ1360" s="136"/>
      <c r="HK1360" s="136"/>
      <c r="HL1360" s="136"/>
      <c r="HM1360" s="136"/>
      <c r="HN1360" s="136"/>
      <c r="HO1360" s="136"/>
      <c r="HP1360" s="136"/>
      <c r="HQ1360" s="136"/>
      <c r="HR1360" s="136"/>
      <c r="HS1360" s="136"/>
      <c r="HT1360" s="136"/>
      <c r="HU1360" s="136"/>
      <c r="HV1360" s="136"/>
      <c r="HW1360" s="136"/>
      <c r="HX1360" s="136"/>
      <c r="HY1360" s="136"/>
      <c r="HZ1360" s="136"/>
      <c r="IA1360" s="136"/>
      <c r="IB1360" s="136"/>
      <c r="IC1360" s="136"/>
      <c r="ID1360" s="136"/>
      <c r="IE1360" s="136"/>
      <c r="IF1360" s="136"/>
      <c r="IG1360" s="136"/>
    </row>
    <row r="1361" spans="1:1613" s="97" customFormat="1" ht="15" customHeight="1" x14ac:dyDescent="0.25">
      <c r="A1361" s="215" t="s">
        <v>1079</v>
      </c>
      <c r="B1361" s="222">
        <v>7454829.0952380951</v>
      </c>
      <c r="C1361" s="222">
        <v>2602182.5238095238</v>
      </c>
      <c r="D1361" s="222">
        <v>716119</v>
      </c>
      <c r="E1361" s="222">
        <v>1416403.6190476189</v>
      </c>
      <c r="F1361" s="222">
        <v>2233753.0952380951</v>
      </c>
      <c r="G1361" s="222">
        <v>479383</v>
      </c>
      <c r="H1361" s="222">
        <v>14902670.333333334</v>
      </c>
      <c r="I1361" s="136"/>
      <c r="J1361" s="136"/>
      <c r="K1361" s="136"/>
      <c r="L1361" s="136"/>
      <c r="M1361" s="136"/>
      <c r="N1361" s="136"/>
      <c r="O1361" s="136"/>
      <c r="P1361" s="136"/>
      <c r="Q1361" s="136"/>
      <c r="R1361" s="136"/>
      <c r="S1361" s="136"/>
      <c r="T1361" s="136"/>
      <c r="U1361" s="136"/>
      <c r="V1361" s="136"/>
      <c r="W1361" s="136"/>
      <c r="X1361" s="136"/>
      <c r="Y1361" s="136"/>
      <c r="Z1361" s="136"/>
      <c r="AA1361" s="136"/>
      <c r="AB1361" s="136"/>
      <c r="AC1361" s="136"/>
      <c r="AD1361" s="136"/>
      <c r="AE1361" s="136"/>
      <c r="AF1361" s="136"/>
      <c r="AG1361" s="136"/>
      <c r="AH1361" s="136"/>
      <c r="AI1361" s="136"/>
      <c r="AJ1361" s="136"/>
      <c r="AK1361" s="136"/>
      <c r="AL1361" s="136"/>
      <c r="AM1361" s="136"/>
      <c r="AN1361" s="136"/>
      <c r="AO1361" s="136"/>
      <c r="AP1361" s="136"/>
      <c r="AQ1361" s="136"/>
      <c r="AR1361" s="136"/>
      <c r="AS1361" s="136"/>
      <c r="AT1361" s="136"/>
      <c r="AU1361" s="136"/>
      <c r="AV1361" s="136"/>
      <c r="AW1361" s="136"/>
      <c r="AX1361" s="136"/>
      <c r="AY1361" s="136"/>
      <c r="AZ1361" s="136"/>
      <c r="BA1361" s="136"/>
      <c r="BB1361" s="136"/>
      <c r="BC1361" s="136"/>
      <c r="BD1361" s="136"/>
      <c r="BE1361" s="136"/>
      <c r="BF1361" s="136"/>
      <c r="BG1361" s="136"/>
      <c r="BH1361" s="136"/>
      <c r="BI1361" s="136"/>
      <c r="BJ1361" s="136"/>
      <c r="BK1361" s="136"/>
      <c r="BL1361" s="136"/>
      <c r="BM1361" s="136"/>
      <c r="BN1361" s="136"/>
      <c r="BO1361" s="136"/>
      <c r="BP1361" s="136"/>
      <c r="BQ1361" s="136"/>
      <c r="BR1361" s="136"/>
      <c r="BS1361" s="136"/>
      <c r="BT1361" s="136"/>
      <c r="BU1361" s="136"/>
      <c r="BV1361" s="136"/>
      <c r="BW1361" s="136"/>
      <c r="BX1361" s="136"/>
      <c r="BY1361" s="136"/>
      <c r="BZ1361" s="136"/>
      <c r="CA1361" s="136"/>
      <c r="CB1361" s="136"/>
      <c r="CC1361" s="136"/>
      <c r="CD1361" s="136"/>
      <c r="CE1361" s="136"/>
      <c r="CF1361" s="136"/>
      <c r="CG1361" s="136"/>
      <c r="CH1361" s="136"/>
      <c r="CI1361" s="136"/>
      <c r="CJ1361" s="136"/>
      <c r="CK1361" s="136"/>
      <c r="CL1361" s="136"/>
      <c r="CM1361" s="136"/>
      <c r="CN1361" s="136"/>
      <c r="CO1361" s="136"/>
      <c r="CP1361" s="136"/>
      <c r="CQ1361" s="136"/>
      <c r="CR1361" s="136"/>
      <c r="CS1361" s="136"/>
      <c r="CT1361" s="136"/>
      <c r="CU1361" s="136"/>
      <c r="CV1361" s="136"/>
      <c r="CW1361" s="136"/>
      <c r="CX1361" s="136"/>
      <c r="CY1361" s="136"/>
      <c r="CZ1361" s="136"/>
      <c r="DA1361" s="136"/>
      <c r="DB1361" s="136"/>
      <c r="DC1361" s="136"/>
      <c r="DD1361" s="136"/>
      <c r="DE1361" s="136"/>
      <c r="DF1361" s="136"/>
      <c r="DG1361" s="136"/>
      <c r="DH1361" s="136"/>
      <c r="DI1361" s="136"/>
      <c r="DJ1361" s="136"/>
      <c r="DK1361" s="136"/>
      <c r="DL1361" s="136"/>
      <c r="DM1361" s="136"/>
      <c r="DN1361" s="136"/>
      <c r="DO1361" s="136"/>
      <c r="DP1361" s="136"/>
      <c r="DQ1361" s="136"/>
      <c r="DR1361" s="136"/>
      <c r="DS1361" s="136"/>
      <c r="DT1361" s="136"/>
      <c r="DU1361" s="136"/>
      <c r="DV1361" s="136"/>
      <c r="DW1361" s="136"/>
      <c r="DX1361" s="136"/>
      <c r="DY1361" s="136"/>
      <c r="DZ1361" s="136"/>
      <c r="EA1361" s="136"/>
      <c r="EB1361" s="136"/>
      <c r="EC1361" s="136"/>
      <c r="ED1361" s="136"/>
      <c r="EE1361" s="136"/>
      <c r="EF1361" s="136"/>
      <c r="EG1361" s="136"/>
      <c r="EH1361" s="136"/>
      <c r="EI1361" s="136"/>
      <c r="EJ1361" s="136"/>
      <c r="EK1361" s="136"/>
      <c r="EL1361" s="136"/>
      <c r="EM1361" s="136"/>
      <c r="EN1361" s="136"/>
      <c r="EO1361" s="136"/>
      <c r="EP1361" s="136"/>
      <c r="EQ1361" s="136"/>
      <c r="ER1361" s="136"/>
      <c r="ES1361" s="136"/>
      <c r="ET1361" s="136"/>
      <c r="EU1361" s="136"/>
      <c r="EV1361" s="136"/>
      <c r="EW1361" s="136"/>
      <c r="EX1361" s="136"/>
      <c r="EY1361" s="136"/>
      <c r="EZ1361" s="136"/>
      <c r="FA1361" s="136"/>
      <c r="FB1361" s="136"/>
      <c r="FC1361" s="136"/>
      <c r="FD1361" s="136"/>
      <c r="FE1361" s="136"/>
      <c r="FF1361" s="136"/>
      <c r="FG1361" s="136"/>
      <c r="FH1361" s="136"/>
      <c r="FI1361" s="136"/>
      <c r="FJ1361" s="136"/>
      <c r="FK1361" s="136"/>
      <c r="FL1361" s="136"/>
      <c r="FM1361" s="136"/>
      <c r="FN1361" s="136"/>
      <c r="FO1361" s="136"/>
      <c r="FP1361" s="136"/>
      <c r="FQ1361" s="136"/>
      <c r="FR1361" s="136"/>
      <c r="FS1361" s="136"/>
      <c r="FT1361" s="136"/>
      <c r="FU1361" s="136"/>
      <c r="FV1361" s="136"/>
      <c r="FW1361" s="136"/>
      <c r="FX1361" s="136"/>
      <c r="FY1361" s="136"/>
      <c r="FZ1361" s="136"/>
      <c r="GA1361" s="136"/>
      <c r="GB1361" s="136"/>
      <c r="GC1361" s="136"/>
      <c r="GD1361" s="136"/>
      <c r="GE1361" s="136"/>
      <c r="GF1361" s="136"/>
      <c r="GG1361" s="136"/>
      <c r="GH1361" s="136"/>
      <c r="GI1361" s="136"/>
      <c r="GJ1361" s="136"/>
      <c r="GK1361" s="136"/>
      <c r="GL1361" s="136"/>
      <c r="GM1361" s="136"/>
      <c r="GN1361" s="136"/>
      <c r="GO1361" s="136"/>
      <c r="GP1361" s="136"/>
      <c r="GQ1361" s="136"/>
      <c r="GR1361" s="136"/>
      <c r="GS1361" s="136"/>
      <c r="GT1361" s="136"/>
      <c r="GU1361" s="136"/>
      <c r="GV1361" s="136"/>
      <c r="GW1361" s="136"/>
      <c r="GX1361" s="136"/>
      <c r="GY1361" s="136"/>
      <c r="GZ1361" s="136"/>
      <c r="HA1361" s="136"/>
      <c r="HB1361" s="136"/>
      <c r="HC1361" s="136"/>
      <c r="HD1361" s="136"/>
      <c r="HE1361" s="136"/>
      <c r="HF1361" s="136"/>
      <c r="HG1361" s="136"/>
      <c r="HH1361" s="136"/>
      <c r="HI1361" s="136"/>
      <c r="HJ1361" s="136"/>
      <c r="HK1361" s="136"/>
      <c r="HL1361" s="136"/>
      <c r="HM1361" s="136"/>
      <c r="HN1361" s="136"/>
      <c r="HO1361" s="136"/>
      <c r="HP1361" s="136"/>
      <c r="HQ1361" s="136"/>
      <c r="HR1361" s="136"/>
      <c r="HS1361" s="136"/>
      <c r="HT1361" s="136"/>
      <c r="HU1361" s="136"/>
      <c r="HV1361" s="136"/>
      <c r="HW1361" s="136"/>
      <c r="HX1361" s="136"/>
      <c r="HY1361" s="136"/>
      <c r="HZ1361" s="136"/>
      <c r="IA1361" s="136"/>
      <c r="IB1361" s="136"/>
      <c r="IC1361" s="136"/>
      <c r="ID1361" s="136"/>
      <c r="IE1361" s="136"/>
      <c r="IF1361" s="136"/>
      <c r="IG1361" s="136"/>
      <c r="IH1361"/>
      <c r="II1361"/>
      <c r="IJ1361"/>
      <c r="IK1361"/>
      <c r="IL1361"/>
      <c r="IM1361"/>
      <c r="IN1361"/>
      <c r="IO1361"/>
      <c r="IP1361"/>
      <c r="IQ1361"/>
      <c r="IR1361"/>
      <c r="IS1361"/>
      <c r="IT1361"/>
      <c r="IU1361"/>
      <c r="IV1361"/>
      <c r="IW1361"/>
      <c r="IX1361"/>
      <c r="IY1361"/>
      <c r="IZ1361"/>
      <c r="JA1361"/>
      <c r="JB1361"/>
      <c r="JC1361"/>
      <c r="JD1361"/>
      <c r="JE1361"/>
      <c r="JF1361"/>
      <c r="JG1361"/>
      <c r="JH1361"/>
      <c r="JI1361"/>
      <c r="JJ1361"/>
      <c r="JK1361"/>
      <c r="JL1361"/>
      <c r="JM1361"/>
      <c r="JN1361"/>
      <c r="JO1361"/>
      <c r="JP1361"/>
      <c r="JQ1361"/>
      <c r="JR1361"/>
      <c r="JS1361"/>
      <c r="JT1361"/>
      <c r="JU1361"/>
      <c r="JV1361"/>
      <c r="JW1361"/>
      <c r="JX1361"/>
      <c r="JY1361"/>
      <c r="JZ1361"/>
      <c r="KA1361"/>
      <c r="KB1361"/>
      <c r="KC1361"/>
      <c r="KD1361"/>
      <c r="KE1361"/>
      <c r="KF1361"/>
      <c r="KG1361"/>
      <c r="KH1361"/>
      <c r="KI1361"/>
      <c r="KJ1361"/>
      <c r="KK1361"/>
      <c r="KL1361"/>
      <c r="KM1361"/>
      <c r="KN1361"/>
      <c r="KO1361"/>
      <c r="KP1361"/>
      <c r="KQ1361"/>
      <c r="KR1361"/>
      <c r="KS1361"/>
      <c r="KT1361"/>
      <c r="KU1361"/>
      <c r="KV1361"/>
      <c r="KW1361"/>
      <c r="KX1361"/>
      <c r="KY1361"/>
      <c r="KZ1361"/>
      <c r="LA1361"/>
      <c r="LB1361"/>
      <c r="LC1361"/>
      <c r="LD1361"/>
      <c r="LE1361"/>
      <c r="LF1361"/>
      <c r="LG1361"/>
      <c r="LH1361"/>
      <c r="LI1361"/>
      <c r="LJ1361"/>
      <c r="LK1361"/>
      <c r="LL1361"/>
      <c r="LM1361"/>
      <c r="LN1361"/>
      <c r="LO1361"/>
      <c r="LP1361"/>
      <c r="LQ1361"/>
      <c r="LR1361"/>
      <c r="LS1361"/>
      <c r="LT1361"/>
      <c r="LU1361"/>
      <c r="LV1361"/>
      <c r="LW1361"/>
      <c r="LX1361"/>
      <c r="LY1361"/>
      <c r="LZ1361"/>
      <c r="MA1361"/>
      <c r="MB1361"/>
      <c r="MC1361"/>
      <c r="MD1361"/>
      <c r="ME1361"/>
      <c r="MF1361"/>
      <c r="MG1361"/>
      <c r="MH1361"/>
      <c r="MI1361"/>
      <c r="MJ1361"/>
      <c r="MK1361"/>
      <c r="ML1361"/>
      <c r="MM1361"/>
      <c r="MN1361"/>
      <c r="MO1361"/>
      <c r="MP1361"/>
      <c r="MQ1361"/>
      <c r="MR1361"/>
      <c r="MS1361"/>
      <c r="MT1361"/>
      <c r="MU1361"/>
      <c r="MV1361"/>
      <c r="MW1361"/>
      <c r="MX1361"/>
      <c r="MY1361"/>
      <c r="MZ1361"/>
      <c r="NA1361"/>
      <c r="NB1361"/>
      <c r="NC1361"/>
      <c r="ND1361"/>
      <c r="NE1361"/>
      <c r="NF1361"/>
      <c r="NG1361"/>
      <c r="NH1361"/>
      <c r="NI1361"/>
      <c r="NJ1361"/>
      <c r="NK1361"/>
      <c r="NL1361"/>
      <c r="NM1361"/>
      <c r="NN1361"/>
      <c r="NO1361"/>
      <c r="NP1361"/>
      <c r="NQ1361"/>
      <c r="NR1361"/>
      <c r="NS1361"/>
      <c r="NT1361"/>
      <c r="NU1361"/>
      <c r="NV1361"/>
      <c r="NW1361"/>
      <c r="NX1361"/>
      <c r="NY1361"/>
      <c r="NZ1361"/>
      <c r="OA1361"/>
      <c r="OB1361"/>
      <c r="OC1361"/>
      <c r="OD1361"/>
      <c r="OE1361"/>
      <c r="OF1361"/>
      <c r="OG1361"/>
      <c r="OH1361"/>
      <c r="OI1361"/>
      <c r="OJ1361"/>
      <c r="OK1361"/>
      <c r="OL1361"/>
      <c r="OM1361"/>
      <c r="ON1361"/>
      <c r="OO1361"/>
      <c r="OP1361"/>
      <c r="OQ1361"/>
      <c r="OR1361"/>
      <c r="OS1361"/>
      <c r="OT1361"/>
      <c r="OU1361"/>
      <c r="OV1361"/>
      <c r="OW1361"/>
      <c r="OX1361"/>
      <c r="OY1361"/>
      <c r="OZ1361"/>
      <c r="PA1361"/>
      <c r="PB1361"/>
      <c r="PC1361"/>
      <c r="PD1361"/>
      <c r="PE1361"/>
      <c r="PF1361"/>
      <c r="PG1361"/>
      <c r="PH1361"/>
      <c r="PI1361"/>
      <c r="PJ1361"/>
      <c r="PK1361"/>
      <c r="PL1361"/>
      <c r="PM1361"/>
      <c r="PN1361"/>
      <c r="PO1361"/>
      <c r="PP1361"/>
      <c r="PQ1361"/>
      <c r="PR1361"/>
      <c r="PS1361"/>
      <c r="PT1361"/>
      <c r="PU1361"/>
      <c r="PV1361"/>
      <c r="PW1361"/>
      <c r="PX1361"/>
      <c r="PY1361"/>
      <c r="PZ1361"/>
      <c r="QA1361"/>
      <c r="QB1361"/>
      <c r="QC1361"/>
      <c r="QD1361"/>
      <c r="QE1361"/>
      <c r="QF1361"/>
      <c r="QG1361"/>
      <c r="QH1361"/>
      <c r="QI1361"/>
      <c r="QJ1361"/>
      <c r="QK1361"/>
      <c r="QL1361"/>
      <c r="QM1361"/>
      <c r="QN1361"/>
      <c r="QO1361"/>
      <c r="QP1361"/>
      <c r="QQ1361"/>
      <c r="QR1361"/>
      <c r="QS1361"/>
      <c r="QT1361"/>
      <c r="QU1361"/>
      <c r="QV1361"/>
      <c r="QW1361"/>
      <c r="QX1361"/>
      <c r="QY1361"/>
      <c r="QZ1361"/>
      <c r="RA1361"/>
      <c r="RB1361"/>
      <c r="RC1361"/>
      <c r="RD1361"/>
      <c r="RE1361"/>
      <c r="RF1361"/>
      <c r="RG1361"/>
      <c r="RH1361"/>
      <c r="RI1361"/>
      <c r="RJ1361"/>
      <c r="RK1361"/>
      <c r="RL1361"/>
      <c r="RM1361"/>
      <c r="RN1361"/>
      <c r="RO1361"/>
      <c r="RP1361"/>
      <c r="RQ1361"/>
      <c r="RR1361"/>
      <c r="RS1361"/>
      <c r="RT1361"/>
      <c r="RU1361"/>
      <c r="RV1361"/>
      <c r="RW1361"/>
      <c r="RX1361"/>
      <c r="RY1361"/>
      <c r="RZ1361"/>
      <c r="SA1361"/>
      <c r="SB1361"/>
      <c r="SC1361"/>
      <c r="SD1361"/>
      <c r="SE1361"/>
      <c r="SF1361"/>
      <c r="SG1361"/>
      <c r="SH1361"/>
      <c r="SI1361"/>
      <c r="SJ1361"/>
      <c r="SK1361"/>
      <c r="SL1361"/>
      <c r="SM1361"/>
      <c r="SN1361"/>
      <c r="SO1361"/>
      <c r="SP1361"/>
      <c r="SQ1361"/>
      <c r="SR1361"/>
      <c r="SS1361"/>
      <c r="ST1361"/>
      <c r="SU1361"/>
      <c r="SV1361"/>
      <c r="SW1361"/>
      <c r="SX1361"/>
      <c r="SY1361"/>
      <c r="SZ1361"/>
      <c r="TA1361"/>
      <c r="TB1361"/>
      <c r="TC1361"/>
      <c r="TD1361"/>
      <c r="TE1361"/>
      <c r="TF1361"/>
      <c r="TG1361"/>
      <c r="TH1361"/>
      <c r="TI1361"/>
      <c r="TJ1361"/>
      <c r="TK1361"/>
      <c r="TL1361"/>
      <c r="TM1361"/>
      <c r="TN1361"/>
      <c r="TO1361"/>
      <c r="TP1361"/>
      <c r="TQ1361"/>
      <c r="TR1361"/>
      <c r="TS1361"/>
      <c r="TT1361"/>
      <c r="TU1361"/>
      <c r="TV1361"/>
      <c r="TW1361"/>
      <c r="TX1361"/>
      <c r="TY1361"/>
      <c r="TZ1361"/>
      <c r="UA1361"/>
      <c r="UB1361"/>
      <c r="UC1361"/>
      <c r="UD1361"/>
      <c r="UE1361"/>
      <c r="UF1361"/>
      <c r="UG1361"/>
      <c r="UH1361"/>
      <c r="UI1361"/>
      <c r="UJ1361"/>
      <c r="UK1361"/>
      <c r="UL1361"/>
      <c r="UM1361"/>
      <c r="UN1361"/>
      <c r="UO1361"/>
      <c r="UP1361"/>
      <c r="UQ1361"/>
      <c r="UR1361"/>
      <c r="US1361"/>
      <c r="UT1361"/>
      <c r="UU1361"/>
      <c r="UV1361"/>
      <c r="UW1361"/>
      <c r="UX1361"/>
      <c r="UY1361"/>
      <c r="UZ1361"/>
      <c r="VA1361"/>
      <c r="VB1361"/>
      <c r="VC1361"/>
      <c r="VD1361"/>
      <c r="VE1361"/>
      <c r="VF1361"/>
      <c r="VG1361"/>
      <c r="VH1361"/>
      <c r="VI1361"/>
      <c r="VJ1361"/>
      <c r="VK1361"/>
      <c r="VL1361"/>
      <c r="VM1361"/>
      <c r="VN1361"/>
      <c r="VO1361"/>
      <c r="VP1361"/>
      <c r="VQ1361"/>
      <c r="VR1361"/>
      <c r="VS1361"/>
      <c r="VT1361"/>
      <c r="VU1361"/>
      <c r="VV1361"/>
      <c r="VW1361"/>
      <c r="VX1361"/>
      <c r="VY1361"/>
      <c r="VZ1361"/>
      <c r="WA1361"/>
      <c r="WB1361"/>
      <c r="WC1361"/>
      <c r="WD1361"/>
      <c r="WE1361"/>
      <c r="WF1361"/>
      <c r="WG1361"/>
      <c r="WH1361"/>
      <c r="WI1361"/>
      <c r="WJ1361"/>
      <c r="WK1361"/>
      <c r="WL1361"/>
      <c r="WM1361"/>
      <c r="WN1361"/>
      <c r="WO1361"/>
      <c r="WP1361"/>
      <c r="WQ1361"/>
      <c r="WR1361"/>
      <c r="WS1361"/>
      <c r="WT1361"/>
      <c r="WU1361"/>
      <c r="WV1361"/>
      <c r="WW1361"/>
      <c r="WX1361"/>
      <c r="WY1361"/>
      <c r="WZ1361"/>
      <c r="XA1361"/>
      <c r="XB1361"/>
      <c r="XC1361"/>
      <c r="XD1361"/>
      <c r="XE1361"/>
      <c r="XF1361"/>
      <c r="XG1361"/>
      <c r="XH1361"/>
      <c r="XI1361"/>
      <c r="XJ1361"/>
      <c r="XK1361"/>
      <c r="XL1361"/>
      <c r="XM1361"/>
      <c r="XN1361"/>
      <c r="XO1361"/>
      <c r="XP1361"/>
      <c r="XQ1361"/>
      <c r="XR1361"/>
      <c r="XS1361"/>
      <c r="XT1361"/>
      <c r="XU1361"/>
      <c r="XV1361"/>
      <c r="XW1361"/>
      <c r="XX1361"/>
      <c r="XY1361"/>
      <c r="XZ1361"/>
      <c r="YA1361"/>
      <c r="YB1361"/>
      <c r="YC1361"/>
      <c r="YD1361"/>
      <c r="YE1361"/>
      <c r="YF1361"/>
      <c r="YG1361"/>
      <c r="YH1361"/>
      <c r="YI1361"/>
      <c r="YJ1361"/>
      <c r="YK1361"/>
      <c r="YL1361"/>
      <c r="YM1361"/>
      <c r="YN1361"/>
      <c r="YO1361"/>
      <c r="YP1361"/>
      <c r="YQ1361"/>
      <c r="YR1361"/>
      <c r="YS1361"/>
      <c r="YT1361"/>
      <c r="YU1361"/>
      <c r="YV1361"/>
      <c r="YW1361"/>
      <c r="YX1361"/>
      <c r="YY1361"/>
      <c r="YZ1361"/>
      <c r="ZA1361"/>
      <c r="ZB1361"/>
      <c r="ZC1361"/>
      <c r="ZD1361"/>
      <c r="ZE1361"/>
      <c r="ZF1361"/>
      <c r="ZG1361"/>
      <c r="ZH1361"/>
      <c r="ZI1361"/>
      <c r="ZJ1361"/>
      <c r="ZK1361"/>
      <c r="ZL1361"/>
      <c r="ZM1361"/>
      <c r="ZN1361"/>
      <c r="ZO1361"/>
      <c r="ZP1361"/>
      <c r="ZQ1361"/>
      <c r="ZR1361"/>
      <c r="ZS1361"/>
      <c r="ZT1361"/>
      <c r="ZU1361"/>
      <c r="ZV1361"/>
      <c r="ZW1361"/>
      <c r="ZX1361"/>
      <c r="ZY1361"/>
      <c r="ZZ1361"/>
      <c r="AAA1361"/>
      <c r="AAB1361"/>
      <c r="AAC1361"/>
      <c r="AAD1361"/>
      <c r="AAE1361"/>
      <c r="AAF1361"/>
      <c r="AAG1361"/>
      <c r="AAH1361"/>
      <c r="AAI1361"/>
      <c r="AAJ1361"/>
      <c r="AAK1361"/>
      <c r="AAL1361"/>
      <c r="AAM1361"/>
      <c r="AAN1361"/>
      <c r="AAO1361"/>
      <c r="AAP1361"/>
      <c r="AAQ1361"/>
      <c r="AAR1361"/>
      <c r="AAS1361"/>
      <c r="AAT1361"/>
      <c r="AAU1361"/>
      <c r="AAV1361"/>
      <c r="AAW1361"/>
      <c r="AAX1361"/>
      <c r="AAY1361"/>
      <c r="AAZ1361"/>
      <c r="ABA1361"/>
      <c r="ABB1361"/>
      <c r="ABC1361"/>
      <c r="ABD1361"/>
      <c r="ABE1361"/>
      <c r="ABF1361"/>
      <c r="ABG1361"/>
      <c r="ABH1361"/>
      <c r="ABI1361"/>
      <c r="ABJ1361"/>
      <c r="ABK1361"/>
      <c r="ABL1361"/>
      <c r="ABM1361"/>
      <c r="ABN1361"/>
      <c r="ABO1361"/>
      <c r="ABP1361"/>
      <c r="ABQ1361"/>
      <c r="ABR1361"/>
      <c r="ABS1361"/>
      <c r="ABT1361"/>
      <c r="ABU1361"/>
      <c r="ABV1361"/>
      <c r="ABW1361"/>
      <c r="ABX1361"/>
      <c r="ABY1361"/>
      <c r="ABZ1361"/>
      <c r="ACA1361"/>
      <c r="ACB1361"/>
      <c r="ACC1361"/>
      <c r="ACD1361"/>
      <c r="ACE1361"/>
      <c r="ACF1361"/>
      <c r="ACG1361"/>
      <c r="ACH1361"/>
      <c r="ACI1361"/>
      <c r="ACJ1361"/>
      <c r="ACK1361"/>
      <c r="ACL1361"/>
      <c r="ACM1361"/>
      <c r="ACN1361"/>
      <c r="ACO1361"/>
      <c r="ACP1361"/>
      <c r="ACQ1361"/>
      <c r="ACR1361"/>
      <c r="ACS1361"/>
      <c r="ACT1361"/>
      <c r="ACU1361"/>
      <c r="ACV1361"/>
      <c r="ACW1361"/>
      <c r="ACX1361"/>
      <c r="ACY1361"/>
      <c r="ACZ1361"/>
      <c r="ADA1361"/>
      <c r="ADB1361"/>
      <c r="ADC1361"/>
      <c r="ADD1361"/>
      <c r="ADE1361"/>
      <c r="ADF1361"/>
      <c r="ADG1361"/>
      <c r="ADH1361"/>
      <c r="ADI1361"/>
      <c r="ADJ1361"/>
      <c r="ADK1361"/>
      <c r="ADL1361"/>
      <c r="ADM1361"/>
      <c r="ADN1361"/>
      <c r="ADO1361"/>
      <c r="ADP1361"/>
      <c r="ADQ1361"/>
      <c r="ADR1361"/>
      <c r="ADS1361"/>
      <c r="ADT1361"/>
      <c r="ADU1361"/>
      <c r="ADV1361"/>
      <c r="ADW1361"/>
      <c r="ADX1361"/>
      <c r="ADY1361"/>
      <c r="ADZ1361"/>
      <c r="AEA1361"/>
      <c r="AEB1361"/>
      <c r="AEC1361"/>
      <c r="AED1361"/>
      <c r="AEE1361"/>
      <c r="AEF1361"/>
      <c r="AEG1361"/>
      <c r="AEH1361"/>
      <c r="AEI1361"/>
      <c r="AEJ1361"/>
      <c r="AEK1361"/>
      <c r="AEL1361"/>
      <c r="AEM1361"/>
      <c r="AEN1361"/>
      <c r="AEO1361"/>
      <c r="AEP1361"/>
      <c r="AEQ1361"/>
      <c r="AER1361"/>
      <c r="AES1361"/>
      <c r="AET1361"/>
      <c r="AEU1361"/>
      <c r="AEV1361"/>
      <c r="AEW1361"/>
      <c r="AEX1361"/>
      <c r="AEY1361"/>
      <c r="AEZ1361"/>
      <c r="AFA1361"/>
      <c r="AFB1361"/>
      <c r="AFC1361"/>
      <c r="AFD1361"/>
      <c r="AFE1361"/>
      <c r="AFF1361"/>
      <c r="AFG1361"/>
      <c r="AFH1361"/>
      <c r="AFI1361"/>
      <c r="AFJ1361"/>
      <c r="AFK1361"/>
      <c r="AFL1361"/>
      <c r="AFM1361"/>
      <c r="AFN1361"/>
      <c r="AFO1361"/>
      <c r="AFP1361"/>
      <c r="AFQ1361"/>
      <c r="AFR1361"/>
      <c r="AFS1361"/>
      <c r="AFT1361"/>
      <c r="AFU1361"/>
      <c r="AFV1361"/>
      <c r="AFW1361"/>
      <c r="AFX1361"/>
      <c r="AFY1361"/>
      <c r="AFZ1361"/>
      <c r="AGA1361"/>
      <c r="AGB1361"/>
      <c r="AGC1361"/>
      <c r="AGD1361"/>
      <c r="AGE1361"/>
      <c r="AGF1361"/>
      <c r="AGG1361"/>
      <c r="AGH1361"/>
      <c r="AGI1361"/>
      <c r="AGJ1361"/>
      <c r="AGK1361"/>
      <c r="AGL1361"/>
      <c r="AGM1361"/>
      <c r="AGN1361"/>
      <c r="AGO1361"/>
      <c r="AGP1361"/>
      <c r="AGQ1361"/>
      <c r="AGR1361"/>
      <c r="AGS1361"/>
      <c r="AGT1361"/>
      <c r="AGU1361"/>
      <c r="AGV1361"/>
      <c r="AGW1361"/>
      <c r="AGX1361"/>
      <c r="AGY1361"/>
      <c r="AGZ1361"/>
      <c r="AHA1361"/>
      <c r="AHB1361"/>
      <c r="AHC1361"/>
      <c r="AHD1361"/>
      <c r="AHE1361"/>
      <c r="AHF1361"/>
      <c r="AHG1361"/>
      <c r="AHH1361"/>
      <c r="AHI1361"/>
      <c r="AHJ1361"/>
      <c r="AHK1361"/>
      <c r="AHL1361"/>
      <c r="AHM1361"/>
      <c r="AHN1361"/>
      <c r="AHO1361"/>
      <c r="AHP1361"/>
      <c r="AHQ1361"/>
      <c r="AHR1361"/>
      <c r="AHS1361"/>
      <c r="AHT1361"/>
      <c r="AHU1361"/>
      <c r="AHV1361"/>
      <c r="AHW1361"/>
      <c r="AHX1361"/>
      <c r="AHY1361"/>
      <c r="AHZ1361"/>
      <c r="AIA1361"/>
      <c r="AIB1361"/>
      <c r="AIC1361"/>
      <c r="AID1361"/>
      <c r="AIE1361"/>
      <c r="AIF1361"/>
      <c r="AIG1361"/>
      <c r="AIH1361"/>
      <c r="AII1361"/>
      <c r="AIJ1361"/>
      <c r="AIK1361"/>
      <c r="AIL1361"/>
      <c r="AIM1361"/>
      <c r="AIN1361"/>
      <c r="AIO1361"/>
      <c r="AIP1361"/>
      <c r="AIQ1361"/>
      <c r="AIR1361"/>
      <c r="AIS1361"/>
      <c r="AIT1361"/>
      <c r="AIU1361"/>
      <c r="AIV1361"/>
      <c r="AIW1361"/>
      <c r="AIX1361"/>
      <c r="AIY1361"/>
      <c r="AIZ1361"/>
      <c r="AJA1361"/>
      <c r="AJB1361"/>
      <c r="AJC1361"/>
      <c r="AJD1361"/>
      <c r="AJE1361"/>
      <c r="AJF1361"/>
      <c r="AJG1361"/>
      <c r="AJH1361"/>
      <c r="AJI1361"/>
      <c r="AJJ1361"/>
      <c r="AJK1361"/>
      <c r="AJL1361"/>
      <c r="AJM1361"/>
      <c r="AJN1361"/>
      <c r="AJO1361"/>
      <c r="AJP1361"/>
      <c r="AJQ1361"/>
      <c r="AJR1361"/>
      <c r="AJS1361"/>
      <c r="AJT1361"/>
      <c r="AJU1361"/>
      <c r="AJV1361"/>
      <c r="AJW1361"/>
      <c r="AJX1361"/>
      <c r="AJY1361"/>
      <c r="AJZ1361"/>
      <c r="AKA1361"/>
      <c r="AKB1361"/>
      <c r="AKC1361"/>
      <c r="AKD1361"/>
      <c r="AKE1361"/>
      <c r="AKF1361"/>
      <c r="AKG1361"/>
      <c r="AKH1361"/>
      <c r="AKI1361"/>
      <c r="AKJ1361"/>
      <c r="AKK1361"/>
      <c r="AKL1361"/>
      <c r="AKM1361"/>
      <c r="AKN1361"/>
      <c r="AKO1361"/>
      <c r="AKP1361"/>
      <c r="AKQ1361"/>
      <c r="AKR1361"/>
      <c r="AKS1361"/>
      <c r="AKT1361"/>
      <c r="AKU1361"/>
      <c r="AKV1361"/>
      <c r="AKW1361"/>
      <c r="AKX1361"/>
      <c r="AKY1361"/>
      <c r="AKZ1361"/>
      <c r="ALA1361"/>
      <c r="ALB1361"/>
      <c r="ALC1361"/>
      <c r="ALD1361"/>
      <c r="ALE1361"/>
      <c r="ALF1361"/>
      <c r="ALG1361"/>
      <c r="ALH1361"/>
      <c r="ALI1361"/>
      <c r="ALJ1361"/>
      <c r="ALK1361"/>
      <c r="ALL1361"/>
      <c r="ALM1361"/>
      <c r="ALN1361"/>
      <c r="ALO1361"/>
      <c r="ALP1361"/>
      <c r="ALQ1361"/>
      <c r="ALR1361"/>
      <c r="ALS1361"/>
      <c r="ALT1361"/>
      <c r="ALU1361"/>
      <c r="ALV1361"/>
      <c r="ALW1361"/>
      <c r="ALX1361"/>
      <c r="ALY1361"/>
      <c r="ALZ1361"/>
      <c r="AMA1361"/>
      <c r="AMB1361"/>
      <c r="AMC1361"/>
      <c r="AMD1361"/>
      <c r="AME1361"/>
      <c r="AMF1361"/>
      <c r="AMG1361"/>
      <c r="AMH1361"/>
      <c r="AMI1361"/>
      <c r="AMJ1361"/>
      <c r="AMK1361"/>
      <c r="AML1361"/>
      <c r="AMM1361"/>
      <c r="AMN1361"/>
      <c r="AMO1361"/>
      <c r="AMP1361"/>
      <c r="AMQ1361"/>
      <c r="AMR1361"/>
      <c r="AMS1361"/>
      <c r="AMT1361"/>
      <c r="AMU1361"/>
      <c r="AMV1361"/>
      <c r="AMW1361"/>
      <c r="AMX1361"/>
      <c r="AMY1361"/>
      <c r="AMZ1361"/>
      <c r="ANA1361"/>
      <c r="ANB1361"/>
      <c r="ANC1361"/>
      <c r="AND1361"/>
      <c r="ANE1361"/>
      <c r="ANF1361"/>
      <c r="ANG1361"/>
      <c r="ANH1361"/>
      <c r="ANI1361"/>
      <c r="ANJ1361"/>
      <c r="ANK1361"/>
      <c r="ANL1361"/>
      <c r="ANM1361"/>
      <c r="ANN1361"/>
      <c r="ANO1361"/>
      <c r="ANP1361"/>
      <c r="ANQ1361"/>
      <c r="ANR1361"/>
      <c r="ANS1361"/>
      <c r="ANT1361"/>
      <c r="ANU1361"/>
      <c r="ANV1361"/>
      <c r="ANW1361"/>
      <c r="ANX1361"/>
      <c r="ANY1361"/>
      <c r="ANZ1361"/>
      <c r="AOA1361"/>
      <c r="AOB1361"/>
      <c r="AOC1361"/>
      <c r="AOD1361"/>
      <c r="AOE1361"/>
      <c r="AOF1361"/>
      <c r="AOG1361"/>
      <c r="AOH1361"/>
      <c r="AOI1361"/>
      <c r="AOJ1361"/>
      <c r="AOK1361"/>
      <c r="AOL1361"/>
      <c r="AOM1361"/>
      <c r="AON1361"/>
      <c r="AOO1361"/>
      <c r="AOP1361"/>
      <c r="AOQ1361"/>
      <c r="AOR1361"/>
      <c r="AOS1361"/>
      <c r="AOT1361"/>
      <c r="AOU1361"/>
      <c r="AOV1361"/>
      <c r="AOW1361"/>
      <c r="AOX1361"/>
      <c r="AOY1361"/>
      <c r="AOZ1361"/>
      <c r="APA1361"/>
      <c r="APB1361"/>
      <c r="APC1361"/>
      <c r="APD1361"/>
      <c r="APE1361"/>
      <c r="APF1361"/>
      <c r="APG1361"/>
      <c r="APH1361"/>
      <c r="API1361"/>
      <c r="APJ1361"/>
      <c r="APK1361"/>
      <c r="APL1361"/>
      <c r="APM1361"/>
      <c r="APN1361"/>
      <c r="APO1361"/>
      <c r="APP1361"/>
      <c r="APQ1361"/>
      <c r="APR1361"/>
      <c r="APS1361"/>
      <c r="APT1361"/>
      <c r="APU1361"/>
      <c r="APV1361"/>
      <c r="APW1361"/>
      <c r="APX1361"/>
      <c r="APY1361"/>
      <c r="APZ1361"/>
      <c r="AQA1361"/>
      <c r="AQB1361"/>
      <c r="AQC1361"/>
      <c r="AQD1361"/>
      <c r="AQE1361"/>
      <c r="AQF1361"/>
      <c r="AQG1361"/>
      <c r="AQH1361"/>
      <c r="AQI1361"/>
      <c r="AQJ1361"/>
      <c r="AQK1361"/>
      <c r="AQL1361"/>
      <c r="AQM1361"/>
      <c r="AQN1361"/>
      <c r="AQO1361"/>
      <c r="AQP1361"/>
      <c r="AQQ1361"/>
      <c r="AQR1361"/>
      <c r="AQS1361"/>
      <c r="AQT1361"/>
      <c r="AQU1361"/>
      <c r="AQV1361"/>
      <c r="AQW1361"/>
      <c r="AQX1361"/>
      <c r="AQY1361"/>
      <c r="AQZ1361"/>
      <c r="ARA1361"/>
      <c r="ARB1361"/>
      <c r="ARC1361"/>
      <c r="ARD1361"/>
      <c r="ARE1361"/>
      <c r="ARF1361"/>
      <c r="ARG1361"/>
      <c r="ARH1361"/>
      <c r="ARI1361"/>
      <c r="ARJ1361"/>
      <c r="ARK1361"/>
      <c r="ARL1361"/>
      <c r="ARM1361"/>
      <c r="ARN1361"/>
      <c r="ARO1361"/>
      <c r="ARP1361"/>
      <c r="ARQ1361"/>
      <c r="ARR1361"/>
      <c r="ARS1361"/>
      <c r="ART1361"/>
      <c r="ARU1361"/>
      <c r="ARV1361"/>
      <c r="ARW1361"/>
      <c r="ARX1361"/>
      <c r="ARY1361"/>
      <c r="ARZ1361"/>
      <c r="ASA1361"/>
      <c r="ASB1361"/>
      <c r="ASC1361"/>
      <c r="ASD1361"/>
      <c r="ASE1361"/>
      <c r="ASF1361"/>
      <c r="ASG1361"/>
      <c r="ASH1361"/>
      <c r="ASI1361"/>
      <c r="ASJ1361"/>
      <c r="ASK1361"/>
      <c r="ASL1361"/>
      <c r="ASM1361"/>
      <c r="ASN1361"/>
      <c r="ASO1361"/>
      <c r="ASP1361"/>
      <c r="ASQ1361"/>
      <c r="ASR1361"/>
      <c r="ASS1361"/>
      <c r="AST1361"/>
      <c r="ASU1361"/>
      <c r="ASV1361"/>
      <c r="ASW1361"/>
      <c r="ASX1361"/>
      <c r="ASY1361"/>
      <c r="ASZ1361"/>
      <c r="ATA1361"/>
      <c r="ATB1361"/>
      <c r="ATC1361"/>
      <c r="ATD1361"/>
      <c r="ATE1361"/>
      <c r="ATF1361"/>
      <c r="ATG1361"/>
      <c r="ATH1361"/>
      <c r="ATI1361"/>
      <c r="ATJ1361"/>
      <c r="ATK1361"/>
      <c r="ATL1361"/>
      <c r="ATM1361"/>
      <c r="ATN1361"/>
      <c r="ATO1361"/>
      <c r="ATP1361"/>
      <c r="ATQ1361"/>
      <c r="ATR1361"/>
      <c r="ATS1361"/>
      <c r="ATT1361"/>
      <c r="ATU1361"/>
      <c r="ATV1361"/>
      <c r="ATW1361"/>
      <c r="ATX1361"/>
      <c r="ATY1361"/>
      <c r="ATZ1361"/>
      <c r="AUA1361"/>
      <c r="AUB1361"/>
      <c r="AUC1361"/>
      <c r="AUD1361"/>
      <c r="AUE1361"/>
      <c r="AUF1361"/>
      <c r="AUG1361"/>
      <c r="AUH1361"/>
      <c r="AUI1361"/>
      <c r="AUJ1361"/>
      <c r="AUK1361"/>
      <c r="AUL1361"/>
      <c r="AUM1361"/>
      <c r="AUN1361"/>
      <c r="AUO1361"/>
      <c r="AUP1361"/>
      <c r="AUQ1361"/>
      <c r="AUR1361"/>
      <c r="AUS1361"/>
      <c r="AUT1361"/>
      <c r="AUU1361"/>
      <c r="AUV1361"/>
      <c r="AUW1361"/>
      <c r="AUX1361"/>
      <c r="AUY1361"/>
      <c r="AUZ1361"/>
      <c r="AVA1361"/>
      <c r="AVB1361"/>
      <c r="AVC1361"/>
      <c r="AVD1361"/>
      <c r="AVE1361"/>
      <c r="AVF1361"/>
      <c r="AVG1361"/>
      <c r="AVH1361"/>
      <c r="AVI1361"/>
      <c r="AVJ1361"/>
      <c r="AVK1361"/>
      <c r="AVL1361"/>
      <c r="AVM1361"/>
      <c r="AVN1361"/>
      <c r="AVO1361"/>
      <c r="AVP1361"/>
      <c r="AVQ1361"/>
      <c r="AVR1361"/>
      <c r="AVS1361"/>
      <c r="AVT1361"/>
      <c r="AVU1361"/>
      <c r="AVV1361"/>
      <c r="AVW1361"/>
      <c r="AVX1361"/>
      <c r="AVY1361"/>
      <c r="AVZ1361"/>
      <c r="AWA1361"/>
      <c r="AWB1361"/>
      <c r="AWC1361"/>
      <c r="AWD1361"/>
      <c r="AWE1361"/>
      <c r="AWF1361"/>
      <c r="AWG1361"/>
      <c r="AWH1361"/>
      <c r="AWI1361"/>
      <c r="AWJ1361"/>
      <c r="AWK1361"/>
      <c r="AWL1361"/>
      <c r="AWM1361"/>
      <c r="AWN1361"/>
      <c r="AWO1361"/>
      <c r="AWP1361"/>
      <c r="AWQ1361"/>
      <c r="AWR1361"/>
      <c r="AWS1361"/>
      <c r="AWT1361"/>
      <c r="AWU1361"/>
      <c r="AWV1361"/>
      <c r="AWW1361"/>
      <c r="AWX1361"/>
      <c r="AWY1361"/>
      <c r="AWZ1361"/>
      <c r="AXA1361"/>
      <c r="AXB1361"/>
      <c r="AXC1361"/>
      <c r="AXD1361"/>
      <c r="AXE1361"/>
      <c r="AXF1361"/>
      <c r="AXG1361"/>
      <c r="AXH1361"/>
      <c r="AXI1361"/>
      <c r="AXJ1361"/>
      <c r="AXK1361"/>
      <c r="AXL1361"/>
      <c r="AXM1361"/>
      <c r="AXN1361"/>
      <c r="AXO1361"/>
      <c r="AXP1361"/>
      <c r="AXQ1361"/>
      <c r="AXR1361"/>
      <c r="AXS1361"/>
      <c r="AXT1361"/>
      <c r="AXU1361"/>
      <c r="AXV1361"/>
      <c r="AXW1361"/>
      <c r="AXX1361"/>
      <c r="AXY1361"/>
      <c r="AXZ1361"/>
      <c r="AYA1361"/>
      <c r="AYB1361"/>
      <c r="AYC1361"/>
      <c r="AYD1361"/>
      <c r="AYE1361"/>
      <c r="AYF1361"/>
      <c r="AYG1361"/>
      <c r="AYH1361"/>
      <c r="AYI1361"/>
      <c r="AYJ1361"/>
      <c r="AYK1361"/>
      <c r="AYL1361"/>
      <c r="AYM1361"/>
      <c r="AYN1361"/>
      <c r="AYO1361"/>
      <c r="AYP1361"/>
      <c r="AYQ1361"/>
      <c r="AYR1361"/>
      <c r="AYS1361"/>
      <c r="AYT1361"/>
      <c r="AYU1361"/>
      <c r="AYV1361"/>
      <c r="AYW1361"/>
      <c r="AYX1361"/>
      <c r="AYY1361"/>
      <c r="AYZ1361"/>
      <c r="AZA1361"/>
      <c r="AZB1361"/>
      <c r="AZC1361"/>
      <c r="AZD1361"/>
      <c r="AZE1361"/>
      <c r="AZF1361"/>
      <c r="AZG1361"/>
      <c r="AZH1361"/>
      <c r="AZI1361"/>
      <c r="AZJ1361"/>
      <c r="AZK1361"/>
      <c r="AZL1361"/>
      <c r="AZM1361"/>
      <c r="AZN1361"/>
      <c r="AZO1361"/>
      <c r="AZP1361"/>
      <c r="AZQ1361"/>
      <c r="AZR1361"/>
      <c r="AZS1361"/>
      <c r="AZT1361"/>
      <c r="AZU1361"/>
      <c r="AZV1361"/>
      <c r="AZW1361"/>
      <c r="AZX1361"/>
      <c r="AZY1361"/>
      <c r="AZZ1361"/>
      <c r="BAA1361"/>
      <c r="BAB1361"/>
      <c r="BAC1361"/>
      <c r="BAD1361"/>
      <c r="BAE1361"/>
      <c r="BAF1361"/>
      <c r="BAG1361"/>
      <c r="BAH1361"/>
      <c r="BAI1361"/>
      <c r="BAJ1361"/>
      <c r="BAK1361"/>
      <c r="BAL1361"/>
      <c r="BAM1361"/>
      <c r="BAN1361"/>
      <c r="BAO1361"/>
      <c r="BAP1361"/>
      <c r="BAQ1361"/>
      <c r="BAR1361"/>
      <c r="BAS1361"/>
      <c r="BAT1361"/>
      <c r="BAU1361"/>
      <c r="BAV1361"/>
      <c r="BAW1361"/>
      <c r="BAX1361"/>
      <c r="BAY1361"/>
      <c r="BAZ1361"/>
      <c r="BBA1361"/>
      <c r="BBB1361"/>
      <c r="BBC1361"/>
      <c r="BBD1361"/>
      <c r="BBE1361"/>
      <c r="BBF1361"/>
      <c r="BBG1361"/>
      <c r="BBH1361"/>
      <c r="BBI1361"/>
      <c r="BBJ1361"/>
      <c r="BBK1361"/>
      <c r="BBL1361"/>
      <c r="BBM1361"/>
      <c r="BBN1361"/>
      <c r="BBO1361"/>
      <c r="BBP1361"/>
      <c r="BBQ1361"/>
      <c r="BBR1361"/>
      <c r="BBS1361"/>
      <c r="BBT1361"/>
      <c r="BBU1361"/>
      <c r="BBV1361"/>
      <c r="BBW1361"/>
      <c r="BBX1361"/>
      <c r="BBY1361"/>
      <c r="BBZ1361"/>
      <c r="BCA1361"/>
      <c r="BCB1361"/>
      <c r="BCC1361"/>
      <c r="BCD1361"/>
      <c r="BCE1361"/>
      <c r="BCF1361"/>
      <c r="BCG1361"/>
      <c r="BCH1361"/>
      <c r="BCI1361"/>
      <c r="BCJ1361"/>
      <c r="BCK1361"/>
      <c r="BCL1361"/>
      <c r="BCM1361"/>
      <c r="BCN1361"/>
      <c r="BCO1361"/>
      <c r="BCP1361"/>
      <c r="BCQ1361"/>
      <c r="BCR1361"/>
      <c r="BCS1361"/>
      <c r="BCT1361"/>
      <c r="BCU1361"/>
      <c r="BCV1361"/>
      <c r="BCW1361"/>
      <c r="BCX1361"/>
      <c r="BCY1361"/>
      <c r="BCZ1361"/>
      <c r="BDA1361"/>
      <c r="BDB1361"/>
      <c r="BDC1361"/>
      <c r="BDD1361"/>
      <c r="BDE1361"/>
      <c r="BDF1361"/>
      <c r="BDG1361"/>
      <c r="BDH1361"/>
      <c r="BDI1361"/>
      <c r="BDJ1361"/>
      <c r="BDK1361"/>
      <c r="BDL1361"/>
      <c r="BDM1361"/>
      <c r="BDN1361"/>
      <c r="BDO1361"/>
      <c r="BDP1361"/>
      <c r="BDQ1361"/>
      <c r="BDR1361"/>
      <c r="BDS1361"/>
      <c r="BDT1361"/>
      <c r="BDU1361"/>
      <c r="BDV1361"/>
      <c r="BDW1361"/>
      <c r="BDX1361"/>
      <c r="BDY1361"/>
      <c r="BDZ1361"/>
      <c r="BEA1361"/>
      <c r="BEB1361"/>
      <c r="BEC1361"/>
      <c r="BED1361"/>
      <c r="BEE1361"/>
      <c r="BEF1361"/>
      <c r="BEG1361"/>
      <c r="BEH1361"/>
      <c r="BEI1361"/>
      <c r="BEJ1361"/>
      <c r="BEK1361"/>
      <c r="BEL1361"/>
      <c r="BEM1361"/>
      <c r="BEN1361"/>
      <c r="BEO1361"/>
      <c r="BEP1361"/>
      <c r="BEQ1361"/>
      <c r="BER1361"/>
      <c r="BES1361"/>
      <c r="BET1361"/>
      <c r="BEU1361"/>
      <c r="BEV1361"/>
      <c r="BEW1361"/>
      <c r="BEX1361"/>
      <c r="BEY1361"/>
      <c r="BEZ1361"/>
      <c r="BFA1361"/>
      <c r="BFB1361"/>
      <c r="BFC1361"/>
      <c r="BFD1361"/>
      <c r="BFE1361"/>
      <c r="BFF1361"/>
      <c r="BFG1361"/>
      <c r="BFH1361"/>
      <c r="BFI1361"/>
      <c r="BFJ1361"/>
      <c r="BFK1361"/>
      <c r="BFL1361"/>
      <c r="BFM1361"/>
      <c r="BFN1361"/>
      <c r="BFO1361"/>
      <c r="BFP1361"/>
      <c r="BFQ1361"/>
      <c r="BFR1361"/>
      <c r="BFS1361"/>
      <c r="BFT1361"/>
      <c r="BFU1361"/>
      <c r="BFV1361"/>
      <c r="BFW1361"/>
      <c r="BFX1361"/>
      <c r="BFY1361"/>
      <c r="BFZ1361"/>
      <c r="BGA1361"/>
      <c r="BGB1361"/>
      <c r="BGC1361"/>
      <c r="BGD1361"/>
      <c r="BGE1361"/>
      <c r="BGF1361"/>
      <c r="BGG1361"/>
      <c r="BGH1361"/>
      <c r="BGI1361"/>
      <c r="BGJ1361"/>
      <c r="BGK1361"/>
      <c r="BGL1361"/>
      <c r="BGM1361"/>
      <c r="BGN1361"/>
      <c r="BGO1361"/>
      <c r="BGP1361"/>
      <c r="BGQ1361"/>
      <c r="BGR1361"/>
      <c r="BGS1361"/>
      <c r="BGT1361"/>
      <c r="BGU1361"/>
      <c r="BGV1361"/>
      <c r="BGW1361"/>
      <c r="BGX1361"/>
      <c r="BGY1361"/>
      <c r="BGZ1361"/>
      <c r="BHA1361"/>
      <c r="BHB1361"/>
      <c r="BHC1361"/>
      <c r="BHD1361"/>
      <c r="BHE1361"/>
      <c r="BHF1361"/>
      <c r="BHG1361"/>
      <c r="BHH1361"/>
      <c r="BHI1361"/>
      <c r="BHJ1361"/>
      <c r="BHK1361"/>
      <c r="BHL1361"/>
      <c r="BHM1361"/>
      <c r="BHN1361"/>
      <c r="BHO1361"/>
      <c r="BHP1361"/>
      <c r="BHQ1361"/>
      <c r="BHR1361"/>
      <c r="BHS1361"/>
      <c r="BHT1361"/>
      <c r="BHU1361"/>
      <c r="BHV1361"/>
      <c r="BHW1361"/>
      <c r="BHX1361"/>
      <c r="BHY1361"/>
      <c r="BHZ1361"/>
      <c r="BIA1361"/>
      <c r="BIB1361"/>
      <c r="BIC1361"/>
      <c r="BID1361"/>
      <c r="BIE1361"/>
      <c r="BIF1361"/>
      <c r="BIG1361"/>
      <c r="BIH1361"/>
      <c r="BII1361"/>
      <c r="BIJ1361"/>
      <c r="BIK1361"/>
      <c r="BIL1361"/>
      <c r="BIM1361"/>
      <c r="BIN1361"/>
      <c r="BIO1361"/>
      <c r="BIP1361"/>
      <c r="BIQ1361"/>
      <c r="BIR1361"/>
      <c r="BIS1361"/>
      <c r="BIT1361"/>
      <c r="BIU1361"/>
      <c r="BIV1361"/>
      <c r="BIW1361"/>
      <c r="BIX1361"/>
      <c r="BIY1361"/>
      <c r="BIZ1361"/>
      <c r="BJA1361"/>
    </row>
    <row r="1362" spans="1:1613" ht="15" customHeight="1" x14ac:dyDescent="0.25">
      <c r="A1362" s="135"/>
      <c r="B1362" s="135"/>
      <c r="C1362" s="135"/>
      <c r="D1362" s="135"/>
      <c r="E1362" s="135"/>
      <c r="F1362" s="135"/>
      <c r="G1362" s="135"/>
      <c r="H1362" s="135"/>
      <c r="I1362" s="136"/>
      <c r="J1362" s="136"/>
      <c r="K1362" s="136"/>
      <c r="L1362" s="136"/>
      <c r="M1362" s="136"/>
      <c r="N1362" s="136"/>
      <c r="O1362" s="136"/>
      <c r="P1362" s="136"/>
      <c r="Q1362" s="136"/>
      <c r="R1362" s="136"/>
      <c r="S1362" s="136"/>
      <c r="T1362" s="136"/>
      <c r="U1362" s="136"/>
      <c r="V1362" s="136"/>
      <c r="W1362" s="136"/>
      <c r="X1362" s="136"/>
      <c r="Y1362" s="136"/>
      <c r="Z1362" s="136"/>
      <c r="AA1362" s="136"/>
      <c r="AB1362" s="136"/>
      <c r="AC1362" s="136"/>
      <c r="AD1362" s="136"/>
      <c r="AE1362" s="136"/>
      <c r="AF1362" s="136"/>
      <c r="AG1362" s="136"/>
      <c r="AH1362" s="136"/>
      <c r="AI1362" s="136"/>
      <c r="AJ1362" s="136"/>
      <c r="AK1362" s="136"/>
      <c r="AL1362" s="136"/>
      <c r="AM1362" s="136"/>
      <c r="AN1362" s="136"/>
      <c r="AO1362" s="136"/>
      <c r="AP1362" s="136"/>
      <c r="AQ1362" s="136"/>
      <c r="AR1362" s="136"/>
      <c r="AS1362" s="136"/>
      <c r="AT1362" s="136"/>
      <c r="AU1362" s="136"/>
      <c r="AV1362" s="136"/>
      <c r="AW1362" s="136"/>
      <c r="AX1362" s="136"/>
      <c r="AY1362" s="136"/>
      <c r="AZ1362" s="136"/>
      <c r="BA1362" s="136"/>
      <c r="BB1362" s="136"/>
      <c r="BC1362" s="136"/>
      <c r="BD1362" s="136"/>
      <c r="BE1362" s="136"/>
      <c r="BF1362" s="136"/>
      <c r="BG1362" s="136"/>
      <c r="BH1362" s="136"/>
      <c r="BI1362" s="136"/>
      <c r="BJ1362" s="136"/>
      <c r="BK1362" s="136"/>
      <c r="BL1362" s="136"/>
      <c r="BM1362" s="136"/>
      <c r="BN1362" s="136"/>
      <c r="BO1362" s="136"/>
      <c r="BP1362" s="136"/>
      <c r="BQ1362" s="136"/>
      <c r="BR1362" s="136"/>
      <c r="BS1362" s="136"/>
      <c r="BT1362" s="136"/>
      <c r="BU1362" s="136"/>
      <c r="BV1362" s="136"/>
      <c r="BW1362" s="136"/>
      <c r="BX1362" s="136"/>
      <c r="BY1362" s="136"/>
      <c r="BZ1362" s="136"/>
      <c r="CA1362" s="136"/>
      <c r="CB1362" s="136"/>
      <c r="CC1362" s="136"/>
      <c r="CD1362" s="136"/>
      <c r="CE1362" s="136"/>
      <c r="CF1362" s="136"/>
      <c r="CG1362" s="136"/>
      <c r="CH1362" s="136"/>
      <c r="CI1362" s="136"/>
      <c r="CJ1362" s="136"/>
      <c r="CK1362" s="136"/>
      <c r="CL1362" s="136"/>
      <c r="CM1362" s="136"/>
      <c r="CN1362" s="136"/>
      <c r="CO1362" s="136"/>
      <c r="CP1362" s="136"/>
      <c r="CQ1362" s="136"/>
      <c r="CR1362" s="136"/>
      <c r="CS1362" s="136"/>
      <c r="CT1362" s="136"/>
      <c r="CU1362" s="136"/>
      <c r="CV1362" s="136"/>
      <c r="CW1362" s="136"/>
      <c r="CX1362" s="136"/>
      <c r="CY1362" s="136"/>
      <c r="CZ1362" s="136"/>
      <c r="DA1362" s="136"/>
      <c r="DB1362" s="136"/>
      <c r="DC1362" s="136"/>
      <c r="DD1362" s="136"/>
      <c r="DE1362" s="136"/>
      <c r="DF1362" s="136"/>
      <c r="DG1362" s="136"/>
      <c r="DH1362" s="136"/>
      <c r="DI1362" s="136"/>
      <c r="DJ1362" s="136"/>
      <c r="DK1362" s="136"/>
      <c r="DL1362" s="136"/>
      <c r="DM1362" s="136"/>
      <c r="DN1362" s="136"/>
      <c r="DO1362" s="136"/>
      <c r="DP1362" s="136"/>
      <c r="DQ1362" s="136"/>
      <c r="DR1362" s="136"/>
      <c r="DS1362" s="136"/>
      <c r="DT1362" s="136"/>
      <c r="DU1362" s="136"/>
      <c r="DV1362" s="136"/>
      <c r="DW1362" s="136"/>
      <c r="DX1362" s="136"/>
      <c r="DY1362" s="136"/>
      <c r="DZ1362" s="136"/>
      <c r="EA1362" s="136"/>
      <c r="EB1362" s="136"/>
      <c r="EC1362" s="136"/>
      <c r="ED1362" s="136"/>
      <c r="EE1362" s="136"/>
      <c r="EF1362" s="136"/>
      <c r="EG1362" s="136"/>
      <c r="EH1362" s="136"/>
      <c r="EI1362" s="136"/>
      <c r="EJ1362" s="136"/>
      <c r="EK1362" s="136"/>
      <c r="EL1362" s="136"/>
      <c r="EM1362" s="136"/>
      <c r="EN1362" s="136"/>
      <c r="EO1362" s="136"/>
      <c r="EP1362" s="136"/>
      <c r="EQ1362" s="136"/>
      <c r="ER1362" s="136"/>
      <c r="ES1362" s="136"/>
      <c r="ET1362" s="136"/>
      <c r="EU1362" s="136"/>
      <c r="EV1362" s="136"/>
      <c r="EW1362" s="136"/>
      <c r="EX1362" s="136"/>
      <c r="EY1362" s="136"/>
      <c r="EZ1362" s="136"/>
      <c r="FA1362" s="136"/>
      <c r="FB1362" s="136"/>
      <c r="FC1362" s="136"/>
      <c r="FD1362" s="136"/>
      <c r="FE1362" s="136"/>
      <c r="FF1362" s="136"/>
      <c r="FG1362" s="136"/>
      <c r="FH1362" s="136"/>
      <c r="FI1362" s="136"/>
      <c r="FJ1362" s="136"/>
      <c r="FK1362" s="136"/>
      <c r="FL1362" s="136"/>
      <c r="FM1362" s="136"/>
      <c r="FN1362" s="136"/>
      <c r="FO1362" s="136"/>
      <c r="FP1362" s="136"/>
      <c r="FQ1362" s="136"/>
      <c r="FR1362" s="136"/>
      <c r="FS1362" s="136"/>
      <c r="FT1362" s="136"/>
      <c r="FU1362" s="136"/>
      <c r="FV1362" s="136"/>
      <c r="FW1362" s="136"/>
      <c r="FX1362" s="136"/>
      <c r="FY1362" s="136"/>
      <c r="FZ1362" s="136"/>
      <c r="GA1362" s="136"/>
      <c r="GB1362" s="136"/>
      <c r="GC1362" s="136"/>
      <c r="GD1362" s="136"/>
      <c r="GE1362" s="136"/>
      <c r="GF1362" s="136"/>
      <c r="GG1362" s="136"/>
      <c r="GH1362" s="136"/>
      <c r="GI1362" s="136"/>
      <c r="GJ1362" s="136"/>
      <c r="GK1362" s="136"/>
      <c r="GL1362" s="136"/>
      <c r="GM1362" s="136"/>
      <c r="GN1362" s="136"/>
      <c r="GO1362" s="136"/>
      <c r="GP1362" s="136"/>
      <c r="GQ1362" s="136"/>
      <c r="GR1362" s="136"/>
      <c r="GS1362" s="136"/>
      <c r="GT1362" s="136"/>
      <c r="GU1362" s="136"/>
      <c r="GV1362" s="136"/>
      <c r="GW1362" s="136"/>
      <c r="GX1362" s="136"/>
      <c r="GY1362" s="136"/>
      <c r="GZ1362" s="136"/>
      <c r="HA1362" s="136"/>
      <c r="HB1362" s="136"/>
      <c r="HC1362" s="136"/>
      <c r="HD1362" s="136"/>
      <c r="HE1362" s="136"/>
      <c r="HF1362" s="136"/>
      <c r="HG1362" s="136"/>
      <c r="HH1362" s="136"/>
      <c r="HI1362" s="136"/>
      <c r="HJ1362" s="136"/>
      <c r="HK1362" s="136"/>
      <c r="HL1362" s="136"/>
      <c r="HM1362" s="136"/>
      <c r="HN1362" s="136"/>
      <c r="HO1362" s="136"/>
      <c r="HP1362" s="136"/>
      <c r="HQ1362" s="136"/>
      <c r="HR1362" s="136"/>
      <c r="HS1362" s="136"/>
      <c r="HT1362" s="136"/>
      <c r="HU1362" s="136"/>
      <c r="HV1362" s="136"/>
      <c r="HW1362" s="136"/>
      <c r="HX1362" s="136"/>
      <c r="HY1362" s="136"/>
      <c r="HZ1362" s="136"/>
      <c r="IA1362" s="136"/>
      <c r="IB1362" s="136"/>
      <c r="IC1362" s="136"/>
      <c r="ID1362" s="136"/>
      <c r="IE1362" s="136"/>
      <c r="IF1362" s="136"/>
      <c r="IG1362" s="136"/>
    </row>
    <row r="1363" spans="1:1613" ht="15" customHeight="1" x14ac:dyDescent="0.25">
      <c r="A1363" s="197" t="s">
        <v>512</v>
      </c>
      <c r="B1363" s="217">
        <v>7120466</v>
      </c>
      <c r="C1363" s="217">
        <v>2247580</v>
      </c>
      <c r="D1363" s="217">
        <v>900905</v>
      </c>
      <c r="E1363" s="217">
        <v>1436722</v>
      </c>
      <c r="F1363" s="217">
        <v>2328375</v>
      </c>
      <c r="G1363" s="217">
        <v>374077</v>
      </c>
      <c r="H1363" s="244">
        <v>14408125</v>
      </c>
      <c r="I1363" s="136"/>
      <c r="J1363" s="223" t="s">
        <v>332</v>
      </c>
      <c r="K1363" s="217">
        <v>5353373</v>
      </c>
      <c r="L1363" s="217">
        <v>2488446</v>
      </c>
      <c r="M1363" s="217">
        <v>511209</v>
      </c>
      <c r="N1363" s="217">
        <v>1086534</v>
      </c>
      <c r="O1363" s="217">
        <v>2261549</v>
      </c>
      <c r="P1363" s="217">
        <v>318466</v>
      </c>
      <c r="Q1363" s="244">
        <v>12019577</v>
      </c>
      <c r="R1363" s="136"/>
      <c r="S1363" s="136"/>
      <c r="T1363" s="136"/>
      <c r="U1363" s="136"/>
      <c r="V1363" s="136"/>
      <c r="W1363" s="136"/>
      <c r="X1363" s="136"/>
      <c r="Y1363" s="136"/>
      <c r="Z1363" s="136"/>
      <c r="AA1363" s="136"/>
      <c r="AB1363" s="136"/>
      <c r="AC1363" s="136"/>
      <c r="AD1363" s="136"/>
      <c r="AE1363" s="136"/>
      <c r="AF1363" s="136"/>
      <c r="AG1363" s="136"/>
      <c r="AH1363" s="136"/>
      <c r="AI1363" s="136"/>
      <c r="AJ1363" s="136"/>
      <c r="AK1363" s="136"/>
      <c r="AL1363" s="136"/>
      <c r="AM1363" s="136"/>
      <c r="AN1363" s="136"/>
      <c r="AO1363" s="136"/>
      <c r="AP1363" s="136"/>
      <c r="AQ1363" s="136"/>
      <c r="AR1363" s="136"/>
      <c r="AS1363" s="136"/>
      <c r="AT1363" s="136"/>
      <c r="AU1363" s="136"/>
      <c r="AV1363" s="136"/>
      <c r="AW1363" s="136"/>
      <c r="AX1363" s="136"/>
      <c r="AY1363" s="136"/>
      <c r="AZ1363" s="136"/>
      <c r="BA1363" s="136"/>
      <c r="BB1363" s="136"/>
      <c r="BC1363" s="136"/>
      <c r="BD1363" s="136"/>
      <c r="BE1363" s="136"/>
      <c r="BF1363" s="136"/>
      <c r="BG1363" s="136"/>
      <c r="BH1363" s="136"/>
      <c r="BI1363" s="136"/>
      <c r="BJ1363" s="136"/>
      <c r="BK1363" s="136"/>
      <c r="BL1363" s="136"/>
      <c r="BM1363" s="136"/>
      <c r="BN1363" s="136"/>
      <c r="BO1363" s="136"/>
      <c r="BP1363" s="136"/>
      <c r="BQ1363" s="136"/>
      <c r="BR1363" s="136"/>
      <c r="BS1363" s="136"/>
      <c r="BT1363" s="136"/>
      <c r="BU1363" s="136"/>
      <c r="BV1363" s="136"/>
      <c r="BW1363" s="136"/>
      <c r="BX1363" s="136"/>
      <c r="BY1363" s="136"/>
      <c r="BZ1363" s="136"/>
      <c r="CA1363" s="136"/>
      <c r="CB1363" s="136"/>
      <c r="CC1363" s="136"/>
      <c r="CD1363" s="136"/>
      <c r="CE1363" s="136"/>
      <c r="CF1363" s="136"/>
      <c r="CG1363" s="136"/>
      <c r="CH1363" s="136"/>
      <c r="CI1363" s="136"/>
      <c r="CJ1363" s="136"/>
      <c r="CK1363" s="136"/>
      <c r="CL1363" s="136"/>
      <c r="CM1363" s="136"/>
      <c r="CN1363" s="136"/>
      <c r="CO1363" s="136"/>
      <c r="CP1363" s="136"/>
      <c r="CQ1363" s="136"/>
      <c r="CR1363" s="136"/>
      <c r="CS1363" s="136"/>
      <c r="CT1363" s="136"/>
      <c r="CU1363" s="136"/>
      <c r="CV1363" s="136"/>
      <c r="CW1363" s="136"/>
      <c r="CX1363" s="136"/>
      <c r="CY1363" s="136"/>
      <c r="CZ1363" s="136"/>
      <c r="DA1363" s="136"/>
      <c r="DB1363" s="136"/>
      <c r="DC1363" s="136"/>
      <c r="DD1363" s="136"/>
      <c r="DE1363" s="136"/>
      <c r="DF1363" s="136"/>
      <c r="DG1363" s="136"/>
      <c r="DH1363" s="136"/>
      <c r="DI1363" s="136"/>
      <c r="DJ1363" s="136"/>
      <c r="DK1363" s="136"/>
      <c r="DL1363" s="136"/>
      <c r="DM1363" s="136"/>
      <c r="DN1363" s="136"/>
      <c r="DO1363" s="136"/>
      <c r="DP1363" s="136"/>
      <c r="DQ1363" s="136"/>
      <c r="DR1363" s="136"/>
      <c r="DS1363" s="136"/>
      <c r="DT1363" s="136"/>
      <c r="DU1363" s="136"/>
      <c r="DV1363" s="136"/>
      <c r="DW1363" s="136"/>
      <c r="DX1363" s="136"/>
      <c r="DY1363" s="136"/>
      <c r="DZ1363" s="136"/>
      <c r="EA1363" s="136"/>
      <c r="EB1363" s="136"/>
      <c r="EC1363" s="136"/>
      <c r="ED1363" s="136"/>
      <c r="EE1363" s="136"/>
      <c r="EF1363" s="136"/>
      <c r="EG1363" s="136"/>
      <c r="EH1363" s="136"/>
      <c r="EI1363" s="136"/>
      <c r="EJ1363" s="136"/>
      <c r="EK1363" s="136"/>
      <c r="EL1363" s="136"/>
      <c r="EM1363" s="136"/>
      <c r="EN1363" s="136"/>
      <c r="EO1363" s="136"/>
      <c r="EP1363" s="136"/>
      <c r="EQ1363" s="136"/>
      <c r="ER1363" s="136"/>
      <c r="ES1363" s="136"/>
      <c r="ET1363" s="136"/>
      <c r="EU1363" s="136"/>
      <c r="EV1363" s="136"/>
      <c r="EW1363" s="136"/>
      <c r="EX1363" s="136"/>
      <c r="EY1363" s="136"/>
      <c r="EZ1363" s="136"/>
      <c r="FA1363" s="136"/>
      <c r="FB1363" s="136"/>
      <c r="FC1363" s="136"/>
      <c r="FD1363" s="136"/>
      <c r="FE1363" s="136"/>
      <c r="FF1363" s="136"/>
      <c r="FG1363" s="136"/>
      <c r="FH1363" s="136"/>
      <c r="FI1363" s="136"/>
      <c r="FJ1363" s="136"/>
      <c r="FK1363" s="136"/>
      <c r="FL1363" s="136"/>
      <c r="FM1363" s="136"/>
      <c r="FN1363" s="136"/>
      <c r="FO1363" s="136"/>
      <c r="FP1363" s="136"/>
      <c r="FQ1363" s="136"/>
      <c r="FR1363" s="136"/>
      <c r="FS1363" s="136"/>
      <c r="FT1363" s="136"/>
      <c r="FU1363" s="136"/>
      <c r="FV1363" s="136"/>
      <c r="FW1363" s="136"/>
      <c r="FX1363" s="136"/>
      <c r="FY1363" s="136"/>
      <c r="FZ1363" s="136"/>
      <c r="GA1363" s="136"/>
      <c r="GB1363" s="136"/>
      <c r="GC1363" s="136"/>
      <c r="GD1363" s="136"/>
      <c r="GE1363" s="136"/>
      <c r="GF1363" s="136"/>
      <c r="GG1363" s="136"/>
      <c r="GH1363" s="136"/>
      <c r="GI1363" s="136"/>
      <c r="GJ1363" s="136"/>
      <c r="GK1363" s="136"/>
      <c r="GL1363" s="136"/>
      <c r="GM1363" s="136"/>
      <c r="GN1363" s="136"/>
      <c r="GO1363" s="136"/>
      <c r="GP1363" s="136"/>
      <c r="GQ1363" s="136"/>
      <c r="GR1363" s="136"/>
      <c r="GS1363" s="136"/>
      <c r="GT1363" s="136"/>
      <c r="GU1363" s="136"/>
      <c r="GV1363" s="136"/>
      <c r="GW1363" s="136"/>
      <c r="GX1363" s="136"/>
      <c r="GY1363" s="136"/>
      <c r="GZ1363" s="136"/>
      <c r="HA1363" s="136"/>
      <c r="HB1363" s="136"/>
      <c r="HC1363" s="136"/>
      <c r="HD1363" s="136"/>
      <c r="HE1363" s="136"/>
      <c r="HF1363" s="136"/>
      <c r="HG1363" s="136"/>
      <c r="HH1363" s="136"/>
      <c r="HI1363" s="136"/>
      <c r="HJ1363" s="136"/>
      <c r="HK1363" s="136"/>
      <c r="HL1363" s="136"/>
      <c r="HM1363" s="136"/>
      <c r="HN1363" s="136"/>
      <c r="HO1363" s="136"/>
      <c r="HP1363" s="136"/>
      <c r="HQ1363" s="136"/>
      <c r="HR1363" s="136"/>
      <c r="HS1363" s="136"/>
      <c r="HT1363" s="136"/>
      <c r="HU1363" s="136"/>
      <c r="HV1363" s="136"/>
      <c r="HW1363" s="136"/>
      <c r="HX1363" s="136"/>
      <c r="HY1363" s="136"/>
      <c r="HZ1363" s="136"/>
      <c r="IA1363" s="136"/>
      <c r="IB1363" s="136"/>
      <c r="IC1363" s="136"/>
      <c r="ID1363" s="136"/>
      <c r="IE1363" s="136"/>
      <c r="IF1363" s="136"/>
      <c r="IG1363" s="136"/>
    </row>
    <row r="1364" spans="1:1613" ht="15" customHeight="1" x14ac:dyDescent="0.25">
      <c r="A1364" s="197" t="s">
        <v>513</v>
      </c>
      <c r="B1364" s="217">
        <v>6495989</v>
      </c>
      <c r="C1364" s="217">
        <v>2237291</v>
      </c>
      <c r="D1364" s="217">
        <v>721787</v>
      </c>
      <c r="E1364" s="217">
        <v>1938786</v>
      </c>
      <c r="F1364" s="217">
        <v>2182253</v>
      </c>
      <c r="G1364" s="217">
        <v>272593</v>
      </c>
      <c r="H1364" s="244">
        <v>13848699</v>
      </c>
      <c r="I1364" s="136"/>
      <c r="J1364" s="223" t="s">
        <v>836</v>
      </c>
      <c r="K1364" s="217">
        <v>6538126</v>
      </c>
      <c r="L1364" s="217">
        <v>3138409</v>
      </c>
      <c r="M1364" s="217">
        <v>748121</v>
      </c>
      <c r="N1364" s="217">
        <v>1319912</v>
      </c>
      <c r="O1364" s="217">
        <v>2045957</v>
      </c>
      <c r="P1364" s="217">
        <v>415361</v>
      </c>
      <c r="Q1364" s="244">
        <v>14205886</v>
      </c>
      <c r="R1364" s="136"/>
      <c r="S1364" s="136"/>
      <c r="T1364" s="136"/>
      <c r="U1364" s="136"/>
      <c r="V1364" s="136"/>
      <c r="W1364" s="136"/>
      <c r="X1364" s="136"/>
      <c r="Y1364" s="136"/>
      <c r="Z1364" s="136"/>
      <c r="AA1364" s="136"/>
      <c r="AB1364" s="136"/>
      <c r="AC1364" s="136"/>
      <c r="AD1364" s="136"/>
      <c r="AE1364" s="136"/>
      <c r="AF1364" s="136"/>
      <c r="AG1364" s="136"/>
      <c r="AH1364" s="136"/>
      <c r="AI1364" s="136"/>
      <c r="AJ1364" s="136"/>
      <c r="AK1364" s="136"/>
      <c r="AL1364" s="136"/>
      <c r="AM1364" s="136"/>
      <c r="AN1364" s="136"/>
      <c r="AO1364" s="136"/>
      <c r="AP1364" s="136"/>
      <c r="AQ1364" s="136"/>
      <c r="AR1364" s="136"/>
      <c r="AS1364" s="136"/>
      <c r="AT1364" s="136"/>
      <c r="AU1364" s="136"/>
      <c r="AV1364" s="136"/>
      <c r="AW1364" s="136"/>
      <c r="AX1364" s="136"/>
      <c r="AY1364" s="136"/>
      <c r="AZ1364" s="136"/>
      <c r="BA1364" s="136"/>
      <c r="BB1364" s="136"/>
      <c r="BC1364" s="136"/>
      <c r="BD1364" s="136"/>
      <c r="BE1364" s="136"/>
      <c r="BF1364" s="136"/>
      <c r="BG1364" s="136"/>
      <c r="BH1364" s="136"/>
      <c r="BI1364" s="136"/>
      <c r="BJ1364" s="136"/>
      <c r="BK1364" s="136"/>
      <c r="BL1364" s="136"/>
      <c r="BM1364" s="136"/>
      <c r="BN1364" s="136"/>
      <c r="BO1364" s="136"/>
      <c r="BP1364" s="136"/>
      <c r="BQ1364" s="136"/>
      <c r="BR1364" s="136"/>
      <c r="BS1364" s="136"/>
      <c r="BT1364" s="136"/>
      <c r="BU1364" s="136"/>
      <c r="BV1364" s="136"/>
      <c r="BW1364" s="136"/>
      <c r="BX1364" s="136"/>
      <c r="BY1364" s="136"/>
      <c r="BZ1364" s="136"/>
      <c r="CA1364" s="136"/>
      <c r="CB1364" s="136"/>
      <c r="CC1364" s="136"/>
      <c r="CD1364" s="136"/>
      <c r="CE1364" s="136"/>
      <c r="CF1364" s="136"/>
      <c r="CG1364" s="136"/>
      <c r="CH1364" s="136"/>
      <c r="CI1364" s="136"/>
      <c r="CJ1364" s="136"/>
      <c r="CK1364" s="136"/>
      <c r="CL1364" s="136"/>
      <c r="CM1364" s="136"/>
      <c r="CN1364" s="136"/>
      <c r="CO1364" s="136"/>
      <c r="CP1364" s="136"/>
      <c r="CQ1364" s="136"/>
      <c r="CR1364" s="136"/>
      <c r="CS1364" s="136"/>
      <c r="CT1364" s="136"/>
      <c r="CU1364" s="136"/>
      <c r="CV1364" s="136"/>
      <c r="CW1364" s="136"/>
      <c r="CX1364" s="136"/>
      <c r="CY1364" s="136"/>
      <c r="CZ1364" s="136"/>
      <c r="DA1364" s="136"/>
      <c r="DB1364" s="136"/>
      <c r="DC1364" s="136"/>
      <c r="DD1364" s="136"/>
      <c r="DE1364" s="136"/>
      <c r="DF1364" s="136"/>
      <c r="DG1364" s="136"/>
      <c r="DH1364" s="136"/>
      <c r="DI1364" s="136"/>
      <c r="DJ1364" s="136"/>
      <c r="DK1364" s="136"/>
      <c r="DL1364" s="136"/>
      <c r="DM1364" s="136"/>
      <c r="DN1364" s="136"/>
      <c r="DO1364" s="136"/>
      <c r="DP1364" s="136"/>
      <c r="DQ1364" s="136"/>
      <c r="DR1364" s="136"/>
      <c r="DS1364" s="136"/>
      <c r="DT1364" s="136"/>
      <c r="DU1364" s="136"/>
      <c r="DV1364" s="136"/>
      <c r="DW1364" s="136"/>
      <c r="DX1364" s="136"/>
      <c r="DY1364" s="136"/>
      <c r="DZ1364" s="136"/>
      <c r="EA1364" s="136"/>
      <c r="EB1364" s="136"/>
      <c r="EC1364" s="136"/>
      <c r="ED1364" s="136"/>
      <c r="EE1364" s="136"/>
      <c r="EF1364" s="136"/>
      <c r="EG1364" s="136"/>
      <c r="EH1364" s="136"/>
      <c r="EI1364" s="136"/>
      <c r="EJ1364" s="136"/>
      <c r="EK1364" s="136"/>
      <c r="EL1364" s="136"/>
      <c r="EM1364" s="136"/>
      <c r="EN1364" s="136"/>
      <c r="EO1364" s="136"/>
      <c r="EP1364" s="136"/>
      <c r="EQ1364" s="136"/>
      <c r="ER1364" s="136"/>
      <c r="ES1364" s="136"/>
      <c r="ET1364" s="136"/>
      <c r="EU1364" s="136"/>
      <c r="EV1364" s="136"/>
      <c r="EW1364" s="136"/>
      <c r="EX1364" s="136"/>
      <c r="EY1364" s="136"/>
      <c r="EZ1364" s="136"/>
      <c r="FA1364" s="136"/>
      <c r="FB1364" s="136"/>
      <c r="FC1364" s="136"/>
      <c r="FD1364" s="136"/>
      <c r="FE1364" s="136"/>
      <c r="FF1364" s="136"/>
      <c r="FG1364" s="136"/>
      <c r="FH1364" s="136"/>
      <c r="FI1364" s="136"/>
      <c r="FJ1364" s="136"/>
      <c r="FK1364" s="136"/>
      <c r="FL1364" s="136"/>
      <c r="FM1364" s="136"/>
      <c r="FN1364" s="136"/>
      <c r="FO1364" s="136"/>
      <c r="FP1364" s="136"/>
      <c r="FQ1364" s="136"/>
      <c r="FR1364" s="136"/>
      <c r="FS1364" s="136"/>
      <c r="FT1364" s="136"/>
      <c r="FU1364" s="136"/>
      <c r="FV1364" s="136"/>
      <c r="FW1364" s="136"/>
      <c r="FX1364" s="136"/>
      <c r="FY1364" s="136"/>
      <c r="FZ1364" s="136"/>
      <c r="GA1364" s="136"/>
      <c r="GB1364" s="136"/>
      <c r="GC1364" s="136"/>
      <c r="GD1364" s="136"/>
      <c r="GE1364" s="136"/>
      <c r="GF1364" s="136"/>
      <c r="GG1364" s="136"/>
      <c r="GH1364" s="136"/>
      <c r="GI1364" s="136"/>
      <c r="GJ1364" s="136"/>
      <c r="GK1364" s="136"/>
      <c r="GL1364" s="136"/>
      <c r="GM1364" s="136"/>
      <c r="GN1364" s="136"/>
      <c r="GO1364" s="136"/>
      <c r="GP1364" s="136"/>
      <c r="GQ1364" s="136"/>
      <c r="GR1364" s="136"/>
      <c r="GS1364" s="136"/>
      <c r="GT1364" s="136"/>
      <c r="GU1364" s="136"/>
      <c r="GV1364" s="136"/>
      <c r="GW1364" s="136"/>
      <c r="GX1364" s="136"/>
      <c r="GY1364" s="136"/>
      <c r="GZ1364" s="136"/>
      <c r="HA1364" s="136"/>
      <c r="HB1364" s="136"/>
      <c r="HC1364" s="136"/>
      <c r="HD1364" s="136"/>
      <c r="HE1364" s="136"/>
      <c r="HF1364" s="136"/>
      <c r="HG1364" s="136"/>
      <c r="HH1364" s="136"/>
      <c r="HI1364" s="136"/>
      <c r="HJ1364" s="136"/>
      <c r="HK1364" s="136"/>
      <c r="HL1364" s="136"/>
      <c r="HM1364" s="136"/>
      <c r="HN1364" s="136"/>
      <c r="HO1364" s="136"/>
      <c r="HP1364" s="136"/>
      <c r="HQ1364" s="136"/>
      <c r="HR1364" s="136"/>
      <c r="HS1364" s="136"/>
      <c r="HT1364" s="136"/>
      <c r="HU1364" s="136"/>
      <c r="HV1364" s="136"/>
      <c r="HW1364" s="136"/>
      <c r="HX1364" s="136"/>
      <c r="HY1364" s="136"/>
      <c r="HZ1364" s="136"/>
      <c r="IA1364" s="136"/>
      <c r="IB1364" s="136"/>
      <c r="IC1364" s="136"/>
      <c r="ID1364" s="136"/>
      <c r="IE1364" s="136"/>
      <c r="IF1364" s="136"/>
      <c r="IG1364" s="136"/>
    </row>
    <row r="1365" spans="1:1613" ht="15" customHeight="1" x14ac:dyDescent="0.25">
      <c r="A1365" s="197" t="s">
        <v>514</v>
      </c>
      <c r="B1365" s="217">
        <v>10566531</v>
      </c>
      <c r="C1365" s="217">
        <v>3133854</v>
      </c>
      <c r="D1365" s="217">
        <v>1267407</v>
      </c>
      <c r="E1365" s="217">
        <v>1755851</v>
      </c>
      <c r="F1365" s="217">
        <v>1744013</v>
      </c>
      <c r="G1365" s="217">
        <v>507063</v>
      </c>
      <c r="H1365" s="244">
        <v>18974719</v>
      </c>
      <c r="I1365" s="136"/>
      <c r="J1365" s="223" t="s">
        <v>112</v>
      </c>
      <c r="K1365" s="217">
        <v>4910391</v>
      </c>
      <c r="L1365" s="217">
        <v>2056583</v>
      </c>
      <c r="M1365" s="217">
        <v>558074</v>
      </c>
      <c r="N1365" s="217">
        <v>1049816</v>
      </c>
      <c r="O1365" s="217">
        <v>2400557</v>
      </c>
      <c r="P1365" s="217">
        <v>355065</v>
      </c>
      <c r="Q1365" s="244">
        <v>11330486</v>
      </c>
      <c r="R1365" s="136"/>
      <c r="S1365" s="136"/>
      <c r="T1365" s="136"/>
      <c r="U1365" s="136"/>
      <c r="V1365" s="136"/>
      <c r="W1365" s="136"/>
      <c r="X1365" s="136"/>
      <c r="Y1365" s="136"/>
      <c r="Z1365" s="136"/>
      <c r="AA1365" s="136"/>
      <c r="AB1365" s="136"/>
      <c r="AC1365" s="136"/>
      <c r="AD1365" s="136"/>
      <c r="AE1365" s="136"/>
      <c r="AF1365" s="136"/>
      <c r="AG1365" s="136"/>
      <c r="AH1365" s="136"/>
      <c r="AI1365" s="136"/>
      <c r="AJ1365" s="136"/>
      <c r="AK1365" s="136"/>
      <c r="AL1365" s="136"/>
      <c r="AM1365" s="136"/>
      <c r="AN1365" s="136"/>
      <c r="AO1365" s="136"/>
      <c r="AP1365" s="136"/>
      <c r="AQ1365" s="136"/>
      <c r="AR1365" s="136"/>
      <c r="AS1365" s="136"/>
      <c r="AT1365" s="136"/>
      <c r="AU1365" s="136"/>
      <c r="AV1365" s="136"/>
      <c r="AW1365" s="136"/>
      <c r="AX1365" s="136"/>
      <c r="AY1365" s="136"/>
      <c r="AZ1365" s="136"/>
      <c r="BA1365" s="136"/>
      <c r="BB1365" s="136"/>
      <c r="BC1365" s="136"/>
      <c r="BD1365" s="136"/>
      <c r="BE1365" s="136"/>
      <c r="BF1365" s="136"/>
      <c r="BG1365" s="136"/>
      <c r="BH1365" s="136"/>
      <c r="BI1365" s="136"/>
      <c r="BJ1365" s="136"/>
      <c r="BK1365" s="136"/>
      <c r="BL1365" s="136"/>
      <c r="BM1365" s="136"/>
      <c r="BN1365" s="136"/>
      <c r="BO1365" s="136"/>
      <c r="BP1365" s="136"/>
      <c r="BQ1365" s="136"/>
      <c r="BR1365" s="136"/>
      <c r="BS1365" s="136"/>
      <c r="BT1365" s="136"/>
      <c r="BU1365" s="136"/>
      <c r="BV1365" s="136"/>
      <c r="BW1365" s="136"/>
      <c r="BX1365" s="136"/>
      <c r="BY1365" s="136"/>
      <c r="BZ1365" s="136"/>
      <c r="CA1365" s="136"/>
      <c r="CB1365" s="136"/>
      <c r="CC1365" s="136"/>
      <c r="CD1365" s="136"/>
      <c r="CE1365" s="136"/>
      <c r="CF1365" s="136"/>
      <c r="CG1365" s="136"/>
      <c r="CH1365" s="136"/>
      <c r="CI1365" s="136"/>
      <c r="CJ1365" s="136"/>
      <c r="CK1365" s="136"/>
      <c r="CL1365" s="136"/>
      <c r="CM1365" s="136"/>
      <c r="CN1365" s="136"/>
      <c r="CO1365" s="136"/>
      <c r="CP1365" s="136"/>
      <c r="CQ1365" s="136"/>
      <c r="CR1365" s="136"/>
      <c r="CS1365" s="136"/>
      <c r="CT1365" s="136"/>
      <c r="CU1365" s="136"/>
      <c r="CV1365" s="136"/>
      <c r="CW1365" s="136"/>
      <c r="CX1365" s="136"/>
      <c r="CY1365" s="136"/>
      <c r="CZ1365" s="136"/>
      <c r="DA1365" s="136"/>
      <c r="DB1365" s="136"/>
      <c r="DC1365" s="136"/>
      <c r="DD1365" s="136"/>
      <c r="DE1365" s="136"/>
      <c r="DF1365" s="136"/>
      <c r="DG1365" s="136"/>
      <c r="DH1365" s="136"/>
      <c r="DI1365" s="136"/>
      <c r="DJ1365" s="136"/>
      <c r="DK1365" s="136"/>
      <c r="DL1365" s="136"/>
      <c r="DM1365" s="136"/>
      <c r="DN1365" s="136"/>
      <c r="DO1365" s="136"/>
      <c r="DP1365" s="136"/>
      <c r="DQ1365" s="136"/>
      <c r="DR1365" s="136"/>
      <c r="DS1365" s="136"/>
      <c r="DT1365" s="136"/>
      <c r="DU1365" s="136"/>
      <c r="DV1365" s="136"/>
      <c r="DW1365" s="136"/>
      <c r="DX1365" s="136"/>
      <c r="DY1365" s="136"/>
      <c r="DZ1365" s="136"/>
      <c r="EA1365" s="136"/>
      <c r="EB1365" s="136"/>
      <c r="EC1365" s="136"/>
      <c r="ED1365" s="136"/>
      <c r="EE1365" s="136"/>
      <c r="EF1365" s="136"/>
      <c r="EG1365" s="136"/>
      <c r="EH1365" s="136"/>
      <c r="EI1365" s="136"/>
      <c r="EJ1365" s="136"/>
      <c r="EK1365" s="136"/>
      <c r="EL1365" s="136"/>
      <c r="EM1365" s="136"/>
      <c r="EN1365" s="136"/>
      <c r="EO1365" s="136"/>
      <c r="EP1365" s="136"/>
      <c r="EQ1365" s="136"/>
      <c r="ER1365" s="136"/>
      <c r="ES1365" s="136"/>
      <c r="ET1365" s="136"/>
      <c r="EU1365" s="136"/>
      <c r="EV1365" s="136"/>
      <c r="EW1365" s="136"/>
      <c r="EX1365" s="136"/>
      <c r="EY1365" s="136"/>
      <c r="EZ1365" s="136"/>
      <c r="FA1365" s="136"/>
      <c r="FB1365" s="136"/>
      <c r="FC1365" s="136"/>
      <c r="FD1365" s="136"/>
      <c r="FE1365" s="136"/>
      <c r="FF1365" s="136"/>
      <c r="FG1365" s="136"/>
      <c r="FH1365" s="136"/>
      <c r="FI1365" s="136"/>
      <c r="FJ1365" s="136"/>
      <c r="FK1365" s="136"/>
      <c r="FL1365" s="136"/>
      <c r="FM1365" s="136"/>
      <c r="FN1365" s="136"/>
      <c r="FO1365" s="136"/>
      <c r="FP1365" s="136"/>
      <c r="FQ1365" s="136"/>
      <c r="FR1365" s="136"/>
      <c r="FS1365" s="136"/>
      <c r="FT1365" s="136"/>
      <c r="FU1365" s="136"/>
      <c r="FV1365" s="136"/>
      <c r="FW1365" s="136"/>
      <c r="FX1365" s="136"/>
      <c r="FY1365" s="136"/>
      <c r="FZ1365" s="136"/>
      <c r="GA1365" s="136"/>
      <c r="GB1365" s="136"/>
      <c r="GC1365" s="136"/>
      <c r="GD1365" s="136"/>
      <c r="GE1365" s="136"/>
      <c r="GF1365" s="136"/>
      <c r="GG1365" s="136"/>
      <c r="GH1365" s="136"/>
      <c r="GI1365" s="136"/>
      <c r="GJ1365" s="136"/>
      <c r="GK1365" s="136"/>
      <c r="GL1365" s="136"/>
      <c r="GM1365" s="136"/>
      <c r="GN1365" s="136"/>
      <c r="GO1365" s="136"/>
      <c r="GP1365" s="136"/>
      <c r="GQ1365" s="136"/>
      <c r="GR1365" s="136"/>
      <c r="GS1365" s="136"/>
      <c r="GT1365" s="136"/>
      <c r="GU1365" s="136"/>
      <c r="GV1365" s="136"/>
      <c r="GW1365" s="136"/>
      <c r="GX1365" s="136"/>
      <c r="GY1365" s="136"/>
      <c r="GZ1365" s="136"/>
      <c r="HA1365" s="136"/>
      <c r="HB1365" s="136"/>
      <c r="HC1365" s="136"/>
      <c r="HD1365" s="136"/>
      <c r="HE1365" s="136"/>
      <c r="HF1365" s="136"/>
      <c r="HG1365" s="136"/>
      <c r="HH1365" s="136"/>
      <c r="HI1365" s="136"/>
      <c r="HJ1365" s="136"/>
      <c r="HK1365" s="136"/>
      <c r="HL1365" s="136"/>
      <c r="HM1365" s="136"/>
      <c r="HN1365" s="136"/>
      <c r="HO1365" s="136"/>
      <c r="HP1365" s="136"/>
      <c r="HQ1365" s="136"/>
      <c r="HR1365" s="136"/>
      <c r="HS1365" s="136"/>
      <c r="HT1365" s="136"/>
      <c r="HU1365" s="136"/>
      <c r="HV1365" s="136"/>
      <c r="HW1365" s="136"/>
      <c r="HX1365" s="136"/>
      <c r="HY1365" s="136"/>
      <c r="HZ1365" s="136"/>
      <c r="IA1365" s="136"/>
      <c r="IB1365" s="136"/>
      <c r="IC1365" s="136"/>
      <c r="ID1365" s="136"/>
      <c r="IE1365" s="136"/>
      <c r="IF1365" s="136"/>
      <c r="IG1365" s="136"/>
    </row>
    <row r="1366" spans="1:1613" ht="15" customHeight="1" x14ac:dyDescent="0.25">
      <c r="A1366" s="197" t="s">
        <v>651</v>
      </c>
      <c r="B1366" s="217">
        <v>7010836</v>
      </c>
      <c r="C1366" s="217">
        <v>2388633</v>
      </c>
      <c r="D1366" s="217">
        <v>1117291</v>
      </c>
      <c r="E1366" s="217">
        <v>1721490</v>
      </c>
      <c r="F1366" s="217">
        <v>1807076</v>
      </c>
      <c r="G1366" s="217">
        <v>365561</v>
      </c>
      <c r="H1366" s="244">
        <v>14410887</v>
      </c>
      <c r="I1366" s="136"/>
      <c r="J1366" s="223" t="s">
        <v>111</v>
      </c>
      <c r="K1366" s="217">
        <v>6385461</v>
      </c>
      <c r="L1366" s="217">
        <v>1992033</v>
      </c>
      <c r="M1366" s="217">
        <v>665365</v>
      </c>
      <c r="N1366" s="217">
        <v>881443</v>
      </c>
      <c r="O1366" s="217">
        <v>2216192</v>
      </c>
      <c r="P1366" s="217">
        <v>402851</v>
      </c>
      <c r="Q1366" s="244">
        <v>12543345</v>
      </c>
      <c r="R1366" s="136"/>
      <c r="S1366" s="136"/>
      <c r="T1366" s="136"/>
      <c r="U1366" s="136"/>
      <c r="V1366" s="136"/>
      <c r="W1366" s="136"/>
      <c r="X1366" s="136"/>
      <c r="Y1366" s="136"/>
      <c r="Z1366" s="136"/>
      <c r="AA1366" s="136"/>
      <c r="AB1366" s="136"/>
      <c r="AC1366" s="136"/>
      <c r="AD1366" s="136"/>
      <c r="AE1366" s="136"/>
      <c r="AF1366" s="136"/>
      <c r="AG1366" s="136"/>
      <c r="AH1366" s="136"/>
      <c r="AI1366" s="136"/>
      <c r="AJ1366" s="136"/>
      <c r="AK1366" s="136"/>
      <c r="AL1366" s="136"/>
      <c r="AM1366" s="136"/>
      <c r="AN1366" s="136"/>
      <c r="AO1366" s="136"/>
      <c r="AP1366" s="136"/>
      <c r="AQ1366" s="136"/>
      <c r="AR1366" s="136"/>
      <c r="AS1366" s="136"/>
      <c r="AT1366" s="136"/>
      <c r="AU1366" s="136"/>
      <c r="AV1366" s="136"/>
      <c r="AW1366" s="136"/>
      <c r="AX1366" s="136"/>
      <c r="AY1366" s="136"/>
      <c r="AZ1366" s="136"/>
      <c r="BA1366" s="136"/>
      <c r="BB1366" s="136"/>
      <c r="BC1366" s="136"/>
      <c r="BD1366" s="136"/>
      <c r="BE1366" s="136"/>
      <c r="BF1366" s="136"/>
      <c r="BG1366" s="136"/>
      <c r="BH1366" s="136"/>
      <c r="BI1366" s="136"/>
      <c r="BJ1366" s="136"/>
      <c r="BK1366" s="136"/>
      <c r="BL1366" s="136"/>
      <c r="BM1366" s="136"/>
      <c r="BN1366" s="136"/>
      <c r="BO1366" s="136"/>
      <c r="BP1366" s="136"/>
      <c r="BQ1366" s="136"/>
      <c r="BR1366" s="136"/>
      <c r="BS1366" s="136"/>
      <c r="BT1366" s="136"/>
      <c r="BU1366" s="136"/>
      <c r="BV1366" s="136"/>
      <c r="BW1366" s="136"/>
      <c r="BX1366" s="136"/>
      <c r="BY1366" s="136"/>
      <c r="BZ1366" s="136"/>
      <c r="CA1366" s="136"/>
      <c r="CB1366" s="136"/>
      <c r="CC1366" s="136"/>
      <c r="CD1366" s="136"/>
      <c r="CE1366" s="136"/>
      <c r="CF1366" s="136"/>
      <c r="CG1366" s="136"/>
      <c r="CH1366" s="136"/>
      <c r="CI1366" s="136"/>
      <c r="CJ1366" s="136"/>
      <c r="CK1366" s="136"/>
      <c r="CL1366" s="136"/>
      <c r="CM1366" s="136"/>
      <c r="CN1366" s="136"/>
      <c r="CO1366" s="136"/>
      <c r="CP1366" s="136"/>
      <c r="CQ1366" s="136"/>
      <c r="CR1366" s="136"/>
      <c r="CS1366" s="136"/>
      <c r="CT1366" s="136"/>
      <c r="CU1366" s="136"/>
      <c r="CV1366" s="136"/>
      <c r="CW1366" s="136"/>
      <c r="CX1366" s="136"/>
      <c r="CY1366" s="136"/>
      <c r="CZ1366" s="136"/>
      <c r="DA1366" s="136"/>
      <c r="DB1366" s="136"/>
      <c r="DC1366" s="136"/>
      <c r="DD1366" s="136"/>
      <c r="DE1366" s="136"/>
      <c r="DF1366" s="136"/>
      <c r="DG1366" s="136"/>
      <c r="DH1366" s="136"/>
      <c r="DI1366" s="136"/>
      <c r="DJ1366" s="136"/>
      <c r="DK1366" s="136"/>
      <c r="DL1366" s="136"/>
      <c r="DM1366" s="136"/>
      <c r="DN1366" s="136"/>
      <c r="DO1366" s="136"/>
      <c r="DP1366" s="136"/>
      <c r="DQ1366" s="136"/>
      <c r="DR1366" s="136"/>
      <c r="DS1366" s="136"/>
      <c r="DT1366" s="136"/>
      <c r="DU1366" s="136"/>
      <c r="DV1366" s="136"/>
      <c r="DW1366" s="136"/>
      <c r="DX1366" s="136"/>
      <c r="DY1366" s="136"/>
      <c r="DZ1366" s="136"/>
      <c r="EA1366" s="136"/>
      <c r="EB1366" s="136"/>
      <c r="EC1366" s="136"/>
      <c r="ED1366" s="136"/>
      <c r="EE1366" s="136"/>
      <c r="EF1366" s="136"/>
      <c r="EG1366" s="136"/>
      <c r="EH1366" s="136"/>
      <c r="EI1366" s="136"/>
      <c r="EJ1366" s="136"/>
      <c r="EK1366" s="136"/>
      <c r="EL1366" s="136"/>
      <c r="EM1366" s="136"/>
      <c r="EN1366" s="136"/>
      <c r="EO1366" s="136"/>
      <c r="EP1366" s="136"/>
      <c r="EQ1366" s="136"/>
      <c r="ER1366" s="136"/>
      <c r="ES1366" s="136"/>
      <c r="ET1366" s="136"/>
      <c r="EU1366" s="136"/>
      <c r="EV1366" s="136"/>
      <c r="EW1366" s="136"/>
      <c r="EX1366" s="136"/>
      <c r="EY1366" s="136"/>
      <c r="EZ1366" s="136"/>
      <c r="FA1366" s="136"/>
      <c r="FB1366" s="136"/>
      <c r="FC1366" s="136"/>
      <c r="FD1366" s="136"/>
      <c r="FE1366" s="136"/>
      <c r="FF1366" s="136"/>
      <c r="FG1366" s="136"/>
      <c r="FH1366" s="136"/>
      <c r="FI1366" s="136"/>
      <c r="FJ1366" s="136"/>
      <c r="FK1366" s="136"/>
      <c r="FL1366" s="136"/>
      <c r="FM1366" s="136"/>
      <c r="FN1366" s="136"/>
      <c r="FO1366" s="136"/>
      <c r="FP1366" s="136"/>
      <c r="FQ1366" s="136"/>
      <c r="FR1366" s="136"/>
      <c r="FS1366" s="136"/>
      <c r="FT1366" s="136"/>
      <c r="FU1366" s="136"/>
      <c r="FV1366" s="136"/>
      <c r="FW1366" s="136"/>
      <c r="FX1366" s="136"/>
      <c r="FY1366" s="136"/>
      <c r="FZ1366" s="136"/>
      <c r="GA1366" s="136"/>
      <c r="GB1366" s="136"/>
      <c r="GC1366" s="136"/>
      <c r="GD1366" s="136"/>
      <c r="GE1366" s="136"/>
      <c r="GF1366" s="136"/>
      <c r="GG1366" s="136"/>
      <c r="GH1366" s="136"/>
      <c r="GI1366" s="136"/>
      <c r="GJ1366" s="136"/>
      <c r="GK1366" s="136"/>
      <c r="GL1366" s="136"/>
      <c r="GM1366" s="136"/>
      <c r="GN1366" s="136"/>
      <c r="GO1366" s="136"/>
      <c r="GP1366" s="136"/>
      <c r="GQ1366" s="136"/>
      <c r="GR1366" s="136"/>
      <c r="GS1366" s="136"/>
      <c r="GT1366" s="136"/>
      <c r="GU1366" s="136"/>
      <c r="GV1366" s="136"/>
      <c r="GW1366" s="136"/>
      <c r="GX1366" s="136"/>
      <c r="GY1366" s="136"/>
      <c r="GZ1366" s="136"/>
      <c r="HA1366" s="136"/>
      <c r="HB1366" s="136"/>
      <c r="HC1366" s="136"/>
      <c r="HD1366" s="136"/>
      <c r="HE1366" s="136"/>
      <c r="HF1366" s="136"/>
      <c r="HG1366" s="136"/>
      <c r="HH1366" s="136"/>
      <c r="HI1366" s="136"/>
      <c r="HJ1366" s="136"/>
      <c r="HK1366" s="136"/>
      <c r="HL1366" s="136"/>
      <c r="HM1366" s="136"/>
      <c r="HN1366" s="136"/>
      <c r="HO1366" s="136"/>
      <c r="HP1366" s="136"/>
      <c r="HQ1366" s="136"/>
      <c r="HR1366" s="136"/>
      <c r="HS1366" s="136"/>
      <c r="HT1366" s="136"/>
      <c r="HU1366" s="136"/>
      <c r="HV1366" s="136"/>
      <c r="HW1366" s="136"/>
      <c r="HX1366" s="136"/>
      <c r="HY1366" s="136"/>
      <c r="HZ1366" s="136"/>
      <c r="IA1366" s="136"/>
      <c r="IB1366" s="136"/>
      <c r="IC1366" s="136"/>
      <c r="ID1366" s="136"/>
      <c r="IE1366" s="136"/>
      <c r="IF1366" s="136"/>
      <c r="IG1366" s="136"/>
    </row>
    <row r="1367" spans="1:1613" ht="15" customHeight="1" x14ac:dyDescent="0.25">
      <c r="A1367" s="197" t="s">
        <v>516</v>
      </c>
      <c r="B1367" s="217">
        <v>4223974</v>
      </c>
      <c r="C1367" s="217">
        <v>2196566</v>
      </c>
      <c r="D1367" s="217">
        <v>1097881</v>
      </c>
      <c r="E1367" s="217">
        <v>2025292</v>
      </c>
      <c r="F1367" s="217">
        <v>2307448</v>
      </c>
      <c r="G1367" s="217">
        <v>381601</v>
      </c>
      <c r="H1367" s="244">
        <v>12232762</v>
      </c>
      <c r="I1367" s="136"/>
      <c r="J1367" s="223" t="s">
        <v>110</v>
      </c>
      <c r="K1367" s="217">
        <v>7945926</v>
      </c>
      <c r="L1367" s="217">
        <v>2612289</v>
      </c>
      <c r="M1367" s="217">
        <v>759097</v>
      </c>
      <c r="N1367" s="217">
        <v>1236637</v>
      </c>
      <c r="O1367" s="217">
        <v>2186864</v>
      </c>
      <c r="P1367" s="217">
        <v>472752</v>
      </c>
      <c r="Q1367" s="244">
        <v>15213565</v>
      </c>
      <c r="R1367" s="136"/>
      <c r="S1367" s="136"/>
      <c r="T1367" s="136"/>
      <c r="U1367" s="136"/>
      <c r="V1367" s="136"/>
      <c r="W1367" s="136"/>
      <c r="X1367" s="136"/>
      <c r="Y1367" s="136"/>
      <c r="Z1367" s="136"/>
      <c r="AA1367" s="136"/>
      <c r="AB1367" s="136"/>
      <c r="AC1367" s="136"/>
      <c r="AD1367" s="136"/>
      <c r="AE1367" s="136"/>
      <c r="AF1367" s="136"/>
      <c r="AG1367" s="136"/>
      <c r="AH1367" s="136"/>
      <c r="AI1367" s="136"/>
      <c r="AJ1367" s="136"/>
      <c r="AK1367" s="136"/>
      <c r="AL1367" s="136"/>
      <c r="AM1367" s="136"/>
      <c r="AN1367" s="136"/>
      <c r="AO1367" s="136"/>
      <c r="AP1367" s="136"/>
      <c r="AQ1367" s="136"/>
      <c r="AR1367" s="136"/>
      <c r="AS1367" s="136"/>
      <c r="AT1367" s="136"/>
      <c r="AU1367" s="136"/>
      <c r="AV1367" s="136"/>
      <c r="AW1367" s="136"/>
      <c r="AX1367" s="136"/>
      <c r="AY1367" s="136"/>
      <c r="AZ1367" s="136"/>
      <c r="BA1367" s="136"/>
      <c r="BB1367" s="136"/>
      <c r="BC1367" s="136"/>
      <c r="BD1367" s="136"/>
      <c r="BE1367" s="136"/>
      <c r="BF1367" s="136"/>
      <c r="BG1367" s="136"/>
      <c r="BH1367" s="136"/>
      <c r="BI1367" s="136"/>
      <c r="BJ1367" s="136"/>
      <c r="BK1367" s="136"/>
      <c r="BL1367" s="136"/>
      <c r="BM1367" s="136"/>
      <c r="BN1367" s="136"/>
      <c r="BO1367" s="136"/>
      <c r="BP1367" s="136"/>
      <c r="BQ1367" s="136"/>
      <c r="BR1367" s="136"/>
      <c r="BS1367" s="136"/>
      <c r="BT1367" s="136"/>
      <c r="BU1367" s="136"/>
      <c r="BV1367" s="136"/>
      <c r="BW1367" s="136"/>
      <c r="BX1367" s="136"/>
      <c r="BY1367" s="136"/>
      <c r="BZ1367" s="136"/>
      <c r="CA1367" s="136"/>
      <c r="CB1367" s="136"/>
      <c r="CC1367" s="136"/>
      <c r="CD1367" s="136"/>
      <c r="CE1367" s="136"/>
      <c r="CF1367" s="136"/>
      <c r="CG1367" s="136"/>
      <c r="CH1367" s="136"/>
      <c r="CI1367" s="136"/>
      <c r="CJ1367" s="136"/>
      <c r="CK1367" s="136"/>
      <c r="CL1367" s="136"/>
      <c r="CM1367" s="136"/>
      <c r="CN1367" s="136"/>
      <c r="CO1367" s="136"/>
      <c r="CP1367" s="136"/>
      <c r="CQ1367" s="136"/>
      <c r="CR1367" s="136"/>
      <c r="CS1367" s="136"/>
      <c r="CT1367" s="136"/>
      <c r="CU1367" s="136"/>
      <c r="CV1367" s="136"/>
      <c r="CW1367" s="136"/>
      <c r="CX1367" s="136"/>
      <c r="CY1367" s="136"/>
      <c r="CZ1367" s="136"/>
      <c r="DA1367" s="136"/>
      <c r="DB1367" s="136"/>
      <c r="DC1367" s="136"/>
      <c r="DD1367" s="136"/>
      <c r="DE1367" s="136"/>
      <c r="DF1367" s="136"/>
      <c r="DG1367" s="136"/>
      <c r="DH1367" s="136"/>
      <c r="DI1367" s="136"/>
      <c r="DJ1367" s="136"/>
      <c r="DK1367" s="136"/>
      <c r="DL1367" s="136"/>
      <c r="DM1367" s="136"/>
      <c r="DN1367" s="136"/>
      <c r="DO1367" s="136"/>
      <c r="DP1367" s="136"/>
      <c r="DQ1367" s="136"/>
      <c r="DR1367" s="136"/>
      <c r="DS1367" s="136"/>
      <c r="DT1367" s="136"/>
      <c r="DU1367" s="136"/>
      <c r="DV1367" s="136"/>
      <c r="DW1367" s="136"/>
      <c r="DX1367" s="136"/>
      <c r="DY1367" s="136"/>
      <c r="DZ1367" s="136"/>
      <c r="EA1367" s="136"/>
      <c r="EB1367" s="136"/>
      <c r="EC1367" s="136"/>
      <c r="ED1367" s="136"/>
      <c r="EE1367" s="136"/>
      <c r="EF1367" s="136"/>
      <c r="EG1367" s="136"/>
      <c r="EH1367" s="136"/>
      <c r="EI1367" s="136"/>
      <c r="EJ1367" s="136"/>
      <c r="EK1367" s="136"/>
      <c r="EL1367" s="136"/>
      <c r="EM1367" s="136"/>
      <c r="EN1367" s="136"/>
      <c r="EO1367" s="136"/>
      <c r="EP1367" s="136"/>
      <c r="EQ1367" s="136"/>
      <c r="ER1367" s="136"/>
      <c r="ES1367" s="136"/>
      <c r="ET1367" s="136"/>
      <c r="EU1367" s="136"/>
      <c r="EV1367" s="136"/>
      <c r="EW1367" s="136"/>
      <c r="EX1367" s="136"/>
      <c r="EY1367" s="136"/>
      <c r="EZ1367" s="136"/>
      <c r="FA1367" s="136"/>
      <c r="FB1367" s="136"/>
      <c r="FC1367" s="136"/>
      <c r="FD1367" s="136"/>
      <c r="FE1367" s="136"/>
      <c r="FF1367" s="136"/>
      <c r="FG1367" s="136"/>
      <c r="FH1367" s="136"/>
      <c r="FI1367" s="136"/>
      <c r="FJ1367" s="136"/>
      <c r="FK1367" s="136"/>
      <c r="FL1367" s="136"/>
      <c r="FM1367" s="136"/>
      <c r="FN1367" s="136"/>
      <c r="FO1367" s="136"/>
      <c r="FP1367" s="136"/>
      <c r="FQ1367" s="136"/>
      <c r="FR1367" s="136"/>
      <c r="FS1367" s="136"/>
      <c r="FT1367" s="136"/>
      <c r="FU1367" s="136"/>
      <c r="FV1367" s="136"/>
      <c r="FW1367" s="136"/>
      <c r="FX1367" s="136"/>
      <c r="FY1367" s="136"/>
      <c r="FZ1367" s="136"/>
      <c r="GA1367" s="136"/>
      <c r="GB1367" s="136"/>
      <c r="GC1367" s="136"/>
      <c r="GD1367" s="136"/>
      <c r="GE1367" s="136"/>
      <c r="GF1367" s="136"/>
      <c r="GG1367" s="136"/>
      <c r="GH1367" s="136"/>
      <c r="GI1367" s="136"/>
      <c r="GJ1367" s="136"/>
      <c r="GK1367" s="136"/>
      <c r="GL1367" s="136"/>
      <c r="GM1367" s="136"/>
      <c r="GN1367" s="136"/>
      <c r="GO1367" s="136"/>
      <c r="GP1367" s="136"/>
      <c r="GQ1367" s="136"/>
      <c r="GR1367" s="136"/>
      <c r="GS1367" s="136"/>
      <c r="GT1367" s="136"/>
      <c r="GU1367" s="136"/>
      <c r="GV1367" s="136"/>
      <c r="GW1367" s="136"/>
      <c r="GX1367" s="136"/>
      <c r="GY1367" s="136"/>
      <c r="GZ1367" s="136"/>
      <c r="HA1367" s="136"/>
      <c r="HB1367" s="136"/>
      <c r="HC1367" s="136"/>
      <c r="HD1367" s="136"/>
      <c r="HE1367" s="136"/>
      <c r="HF1367" s="136"/>
      <c r="HG1367" s="136"/>
      <c r="HH1367" s="136"/>
      <c r="HI1367" s="136"/>
      <c r="HJ1367" s="136"/>
      <c r="HK1367" s="136"/>
      <c r="HL1367" s="136"/>
      <c r="HM1367" s="136"/>
      <c r="HN1367" s="136"/>
      <c r="HO1367" s="136"/>
      <c r="HP1367" s="136"/>
      <c r="HQ1367" s="136"/>
      <c r="HR1367" s="136"/>
      <c r="HS1367" s="136"/>
      <c r="HT1367" s="136"/>
      <c r="HU1367" s="136"/>
      <c r="HV1367" s="136"/>
      <c r="HW1367" s="136"/>
      <c r="HX1367" s="136"/>
      <c r="HY1367" s="136"/>
      <c r="HZ1367" s="136"/>
      <c r="IA1367" s="136"/>
      <c r="IB1367" s="136"/>
      <c r="IC1367" s="136"/>
      <c r="ID1367" s="136"/>
      <c r="IE1367" s="136"/>
      <c r="IF1367" s="136"/>
      <c r="IG1367" s="136"/>
    </row>
    <row r="1368" spans="1:1613" ht="15" customHeight="1" x14ac:dyDescent="0.25">
      <c r="A1368" s="197" t="s">
        <v>517</v>
      </c>
      <c r="B1368" s="217">
        <v>4443834</v>
      </c>
      <c r="C1368" s="217">
        <v>2457934</v>
      </c>
      <c r="D1368" s="217">
        <v>1447412</v>
      </c>
      <c r="E1368" s="217">
        <v>2614353</v>
      </c>
      <c r="F1368" s="217">
        <v>2855031</v>
      </c>
      <c r="G1368" s="217">
        <v>465237</v>
      </c>
      <c r="H1368" s="244">
        <v>14283801</v>
      </c>
      <c r="I1368" s="136"/>
      <c r="J1368" s="223" t="s">
        <v>331</v>
      </c>
      <c r="K1368" s="217">
        <v>5395858</v>
      </c>
      <c r="L1368" s="217">
        <v>1601915</v>
      </c>
      <c r="M1368" s="217">
        <v>438678</v>
      </c>
      <c r="N1368" s="217">
        <v>1223697</v>
      </c>
      <c r="O1368" s="217">
        <v>2354445</v>
      </c>
      <c r="P1368" s="217">
        <v>343561</v>
      </c>
      <c r="Q1368" s="244">
        <v>11358154</v>
      </c>
      <c r="R1368" s="136"/>
      <c r="S1368" s="136"/>
      <c r="T1368" s="136"/>
      <c r="U1368" s="136"/>
      <c r="V1368" s="136"/>
      <c r="W1368" s="136"/>
      <c r="X1368" s="136"/>
      <c r="Y1368" s="136"/>
      <c r="Z1368" s="136"/>
      <c r="AA1368" s="136"/>
      <c r="AB1368" s="136"/>
      <c r="AC1368" s="136"/>
      <c r="AD1368" s="136"/>
      <c r="AE1368" s="136"/>
      <c r="AF1368" s="136"/>
      <c r="AG1368" s="136"/>
      <c r="AH1368" s="136"/>
      <c r="AI1368" s="136"/>
      <c r="AJ1368" s="136"/>
      <c r="AK1368" s="136"/>
      <c r="AL1368" s="136"/>
      <c r="AM1368" s="136"/>
      <c r="AN1368" s="136"/>
      <c r="AO1368" s="136"/>
      <c r="AP1368" s="136"/>
      <c r="AQ1368" s="136"/>
      <c r="AR1368" s="136"/>
      <c r="AS1368" s="136"/>
      <c r="AT1368" s="136"/>
      <c r="AU1368" s="136"/>
      <c r="AV1368" s="136"/>
      <c r="AW1368" s="136"/>
      <c r="AX1368" s="136"/>
      <c r="AY1368" s="136"/>
      <c r="AZ1368" s="136"/>
      <c r="BA1368" s="136"/>
      <c r="BB1368" s="136"/>
      <c r="BC1368" s="136"/>
      <c r="BD1368" s="136"/>
      <c r="BE1368" s="136"/>
      <c r="BF1368" s="136"/>
      <c r="BG1368" s="136"/>
      <c r="BH1368" s="136"/>
      <c r="BI1368" s="136"/>
      <c r="BJ1368" s="136"/>
      <c r="BK1368" s="136"/>
      <c r="BL1368" s="136"/>
      <c r="BM1368" s="136"/>
      <c r="BN1368" s="136"/>
      <c r="BO1368" s="136"/>
      <c r="BP1368" s="136"/>
      <c r="BQ1368" s="136"/>
      <c r="BR1368" s="136"/>
      <c r="BS1368" s="136"/>
      <c r="BT1368" s="136"/>
      <c r="BU1368" s="136"/>
      <c r="BV1368" s="136"/>
      <c r="BW1368" s="136"/>
      <c r="BX1368" s="136"/>
      <c r="BY1368" s="136"/>
      <c r="BZ1368" s="136"/>
      <c r="CA1368" s="136"/>
      <c r="CB1368" s="136"/>
      <c r="CC1368" s="136"/>
      <c r="CD1368" s="136"/>
      <c r="CE1368" s="136"/>
      <c r="CF1368" s="136"/>
      <c r="CG1368" s="136"/>
      <c r="CH1368" s="136"/>
      <c r="CI1368" s="136"/>
      <c r="CJ1368" s="136"/>
      <c r="CK1368" s="136"/>
      <c r="CL1368" s="136"/>
      <c r="CM1368" s="136"/>
      <c r="CN1368" s="136"/>
      <c r="CO1368" s="136"/>
      <c r="CP1368" s="136"/>
      <c r="CQ1368" s="136"/>
      <c r="CR1368" s="136"/>
      <c r="CS1368" s="136"/>
      <c r="CT1368" s="136"/>
      <c r="CU1368" s="136"/>
      <c r="CV1368" s="136"/>
      <c r="CW1368" s="136"/>
      <c r="CX1368" s="136"/>
      <c r="CY1368" s="136"/>
      <c r="CZ1368" s="136"/>
      <c r="DA1368" s="136"/>
      <c r="DB1368" s="136"/>
      <c r="DC1368" s="136"/>
      <c r="DD1368" s="136"/>
      <c r="DE1368" s="136"/>
      <c r="DF1368" s="136"/>
      <c r="DG1368" s="136"/>
      <c r="DH1368" s="136"/>
      <c r="DI1368" s="136"/>
      <c r="DJ1368" s="136"/>
      <c r="DK1368" s="136"/>
      <c r="DL1368" s="136"/>
      <c r="DM1368" s="136"/>
      <c r="DN1368" s="136"/>
      <c r="DO1368" s="136"/>
      <c r="DP1368" s="136"/>
      <c r="DQ1368" s="136"/>
      <c r="DR1368" s="136"/>
      <c r="DS1368" s="136"/>
      <c r="DT1368" s="136"/>
      <c r="DU1368" s="136"/>
      <c r="DV1368" s="136"/>
      <c r="DW1368" s="136"/>
      <c r="DX1368" s="136"/>
      <c r="DY1368" s="136"/>
      <c r="DZ1368" s="136"/>
      <c r="EA1368" s="136"/>
      <c r="EB1368" s="136"/>
      <c r="EC1368" s="136"/>
      <c r="ED1368" s="136"/>
      <c r="EE1368" s="136"/>
      <c r="EF1368" s="136"/>
      <c r="EG1368" s="136"/>
      <c r="EH1368" s="136"/>
      <c r="EI1368" s="136"/>
      <c r="EJ1368" s="136"/>
      <c r="EK1368" s="136"/>
      <c r="EL1368" s="136"/>
      <c r="EM1368" s="136"/>
      <c r="EN1368" s="136"/>
      <c r="EO1368" s="136"/>
      <c r="EP1368" s="136"/>
      <c r="EQ1368" s="136"/>
      <c r="ER1368" s="136"/>
      <c r="ES1368" s="136"/>
      <c r="ET1368" s="136"/>
      <c r="EU1368" s="136"/>
      <c r="EV1368" s="136"/>
      <c r="EW1368" s="136"/>
      <c r="EX1368" s="136"/>
      <c r="EY1368" s="136"/>
      <c r="EZ1368" s="136"/>
      <c r="FA1368" s="136"/>
      <c r="FB1368" s="136"/>
      <c r="FC1368" s="136"/>
      <c r="FD1368" s="136"/>
      <c r="FE1368" s="136"/>
      <c r="FF1368" s="136"/>
      <c r="FG1368" s="136"/>
      <c r="FH1368" s="136"/>
      <c r="FI1368" s="136"/>
      <c r="FJ1368" s="136"/>
      <c r="FK1368" s="136"/>
      <c r="FL1368" s="136"/>
      <c r="FM1368" s="136"/>
      <c r="FN1368" s="136"/>
      <c r="FO1368" s="136"/>
      <c r="FP1368" s="136"/>
      <c r="FQ1368" s="136"/>
      <c r="FR1368" s="136"/>
      <c r="FS1368" s="136"/>
      <c r="FT1368" s="136"/>
      <c r="FU1368" s="136"/>
      <c r="FV1368" s="136"/>
      <c r="FW1368" s="136"/>
      <c r="FX1368" s="136"/>
      <c r="FY1368" s="136"/>
      <c r="FZ1368" s="136"/>
      <c r="GA1368" s="136"/>
      <c r="GB1368" s="136"/>
      <c r="GC1368" s="136"/>
      <c r="GD1368" s="136"/>
      <c r="GE1368" s="136"/>
      <c r="GF1368" s="136"/>
      <c r="GG1368" s="136"/>
      <c r="GH1368" s="136"/>
      <c r="GI1368" s="136"/>
      <c r="GJ1368" s="136"/>
      <c r="GK1368" s="136"/>
      <c r="GL1368" s="136"/>
      <c r="GM1368" s="136"/>
      <c r="GN1368" s="136"/>
      <c r="GO1368" s="136"/>
      <c r="GP1368" s="136"/>
      <c r="GQ1368" s="136"/>
      <c r="GR1368" s="136"/>
      <c r="GS1368" s="136"/>
      <c r="GT1368" s="136"/>
      <c r="GU1368" s="136"/>
      <c r="GV1368" s="136"/>
      <c r="GW1368" s="136"/>
      <c r="GX1368" s="136"/>
      <c r="GY1368" s="136"/>
      <c r="GZ1368" s="136"/>
      <c r="HA1368" s="136"/>
      <c r="HB1368" s="136"/>
      <c r="HC1368" s="136"/>
      <c r="HD1368" s="136"/>
      <c r="HE1368" s="136"/>
      <c r="HF1368" s="136"/>
      <c r="HG1368" s="136"/>
      <c r="HH1368" s="136"/>
      <c r="HI1368" s="136"/>
      <c r="HJ1368" s="136"/>
      <c r="HK1368" s="136"/>
      <c r="HL1368" s="136"/>
      <c r="HM1368" s="136"/>
      <c r="HN1368" s="136"/>
      <c r="HO1368" s="136"/>
      <c r="HP1368" s="136"/>
      <c r="HQ1368" s="136"/>
      <c r="HR1368" s="136"/>
      <c r="HS1368" s="136"/>
      <c r="HT1368" s="136"/>
      <c r="HU1368" s="136"/>
      <c r="HV1368" s="136"/>
      <c r="HW1368" s="136"/>
      <c r="HX1368" s="136"/>
      <c r="HY1368" s="136"/>
      <c r="HZ1368" s="136"/>
      <c r="IA1368" s="136"/>
      <c r="IB1368" s="136"/>
      <c r="IC1368" s="136"/>
      <c r="ID1368" s="136"/>
      <c r="IE1368" s="136"/>
      <c r="IF1368" s="136"/>
      <c r="IG1368" s="136"/>
    </row>
    <row r="1369" spans="1:1613" ht="15" customHeight="1" x14ac:dyDescent="0.25">
      <c r="A1369" s="197" t="s">
        <v>518</v>
      </c>
      <c r="B1369" s="217">
        <v>6685123</v>
      </c>
      <c r="C1369" s="217">
        <v>3614906</v>
      </c>
      <c r="D1369" s="217">
        <v>1710374</v>
      </c>
      <c r="E1369" s="217">
        <v>1939343</v>
      </c>
      <c r="F1369" s="217">
        <v>2800871</v>
      </c>
      <c r="G1369" s="217">
        <v>430943</v>
      </c>
      <c r="H1369" s="244">
        <v>17181560</v>
      </c>
      <c r="I1369" s="136"/>
      <c r="J1369" s="223" t="s">
        <v>837</v>
      </c>
      <c r="K1369" s="217">
        <v>6540370</v>
      </c>
      <c r="L1369" s="217">
        <v>1867854</v>
      </c>
      <c r="M1369" s="217">
        <v>545947</v>
      </c>
      <c r="N1369" s="217">
        <v>1170545</v>
      </c>
      <c r="O1369" s="217">
        <v>2691972</v>
      </c>
      <c r="P1369" s="217">
        <v>325813</v>
      </c>
      <c r="Q1369" s="244">
        <v>13142501</v>
      </c>
      <c r="R1369" s="136"/>
      <c r="S1369" s="136"/>
      <c r="T1369" s="136"/>
      <c r="U1369" s="136"/>
      <c r="V1369" s="136"/>
      <c r="W1369" s="136"/>
      <c r="X1369" s="136"/>
      <c r="Y1369" s="136"/>
      <c r="Z1369" s="136"/>
      <c r="AA1369" s="136"/>
      <c r="AB1369" s="136"/>
      <c r="AC1369" s="136"/>
      <c r="AD1369" s="136"/>
      <c r="AE1369" s="136"/>
      <c r="AF1369" s="136"/>
      <c r="AG1369" s="136"/>
      <c r="AH1369" s="136"/>
      <c r="AI1369" s="136"/>
      <c r="AJ1369" s="136"/>
      <c r="AK1369" s="136"/>
      <c r="AL1369" s="136"/>
      <c r="AM1369" s="136"/>
      <c r="AN1369" s="136"/>
      <c r="AO1369" s="136"/>
      <c r="AP1369" s="136"/>
      <c r="AQ1369" s="136"/>
      <c r="AR1369" s="136"/>
      <c r="AS1369" s="136"/>
      <c r="AT1369" s="136"/>
      <c r="AU1369" s="136"/>
      <c r="AV1369" s="136"/>
      <c r="AW1369" s="136"/>
      <c r="AX1369" s="136"/>
      <c r="AY1369" s="136"/>
      <c r="AZ1369" s="136"/>
      <c r="BA1369" s="136"/>
      <c r="BB1369" s="136"/>
      <c r="BC1369" s="136"/>
      <c r="BD1369" s="136"/>
      <c r="BE1369" s="136"/>
      <c r="BF1369" s="136"/>
      <c r="BG1369" s="136"/>
      <c r="BH1369" s="136"/>
      <c r="BI1369" s="136"/>
      <c r="BJ1369" s="136"/>
      <c r="BK1369" s="136"/>
      <c r="BL1369" s="136"/>
      <c r="BM1369" s="136"/>
      <c r="BN1369" s="136"/>
      <c r="BO1369" s="136"/>
      <c r="BP1369" s="136"/>
      <c r="BQ1369" s="136"/>
      <c r="BR1369" s="136"/>
      <c r="BS1369" s="136"/>
      <c r="BT1369" s="136"/>
      <c r="BU1369" s="136"/>
      <c r="BV1369" s="136"/>
      <c r="BW1369" s="136"/>
      <c r="BX1369" s="136"/>
      <c r="BY1369" s="136"/>
      <c r="BZ1369" s="136"/>
      <c r="CA1369" s="136"/>
      <c r="CB1369" s="136"/>
      <c r="CC1369" s="136"/>
      <c r="CD1369" s="136"/>
      <c r="CE1369" s="136"/>
      <c r="CF1369" s="136"/>
      <c r="CG1369" s="136"/>
      <c r="CH1369" s="136"/>
      <c r="CI1369" s="136"/>
      <c r="CJ1369" s="136"/>
      <c r="CK1369" s="136"/>
      <c r="CL1369" s="136"/>
      <c r="CM1369" s="136"/>
      <c r="CN1369" s="136"/>
      <c r="CO1369" s="136"/>
      <c r="CP1369" s="136"/>
      <c r="CQ1369" s="136"/>
      <c r="CR1369" s="136"/>
      <c r="CS1369" s="136"/>
      <c r="CT1369" s="136"/>
      <c r="CU1369" s="136"/>
      <c r="CV1369" s="136"/>
      <c r="CW1369" s="136"/>
      <c r="CX1369" s="136"/>
      <c r="CY1369" s="136"/>
      <c r="CZ1369" s="136"/>
      <c r="DA1369" s="136"/>
      <c r="DB1369" s="136"/>
      <c r="DC1369" s="136"/>
      <c r="DD1369" s="136"/>
      <c r="DE1369" s="136"/>
      <c r="DF1369" s="136"/>
      <c r="DG1369" s="136"/>
      <c r="DH1369" s="136"/>
      <c r="DI1369" s="136"/>
      <c r="DJ1369" s="136"/>
      <c r="DK1369" s="136"/>
      <c r="DL1369" s="136"/>
      <c r="DM1369" s="136"/>
      <c r="DN1369" s="136"/>
      <c r="DO1369" s="136"/>
      <c r="DP1369" s="136"/>
      <c r="DQ1369" s="136"/>
      <c r="DR1369" s="136"/>
      <c r="DS1369" s="136"/>
      <c r="DT1369" s="136"/>
      <c r="DU1369" s="136"/>
      <c r="DV1369" s="136"/>
      <c r="DW1369" s="136"/>
      <c r="DX1369" s="136"/>
      <c r="DY1369" s="136"/>
      <c r="DZ1369" s="136"/>
      <c r="EA1369" s="136"/>
      <c r="EB1369" s="136"/>
      <c r="EC1369" s="136"/>
      <c r="ED1369" s="136"/>
      <c r="EE1369" s="136"/>
      <c r="EF1369" s="136"/>
      <c r="EG1369" s="136"/>
      <c r="EH1369" s="136"/>
      <c r="EI1369" s="136"/>
      <c r="EJ1369" s="136"/>
      <c r="EK1369" s="136"/>
      <c r="EL1369" s="136"/>
      <c r="EM1369" s="136"/>
      <c r="EN1369" s="136"/>
      <c r="EO1369" s="136"/>
      <c r="EP1369" s="136"/>
      <c r="EQ1369" s="136"/>
      <c r="ER1369" s="136"/>
      <c r="ES1369" s="136"/>
      <c r="ET1369" s="136"/>
      <c r="EU1369" s="136"/>
      <c r="EV1369" s="136"/>
      <c r="EW1369" s="136"/>
      <c r="EX1369" s="136"/>
      <c r="EY1369" s="136"/>
      <c r="EZ1369" s="136"/>
      <c r="FA1369" s="136"/>
      <c r="FB1369" s="136"/>
      <c r="FC1369" s="136"/>
      <c r="FD1369" s="136"/>
      <c r="FE1369" s="136"/>
      <c r="FF1369" s="136"/>
      <c r="FG1369" s="136"/>
      <c r="FH1369" s="136"/>
      <c r="FI1369" s="136"/>
      <c r="FJ1369" s="136"/>
      <c r="FK1369" s="136"/>
      <c r="FL1369" s="136"/>
      <c r="FM1369" s="136"/>
      <c r="FN1369" s="136"/>
      <c r="FO1369" s="136"/>
      <c r="FP1369" s="136"/>
      <c r="FQ1369" s="136"/>
      <c r="FR1369" s="136"/>
      <c r="FS1369" s="136"/>
      <c r="FT1369" s="136"/>
      <c r="FU1369" s="136"/>
      <c r="FV1369" s="136"/>
      <c r="FW1369" s="136"/>
      <c r="FX1369" s="136"/>
      <c r="FY1369" s="136"/>
      <c r="FZ1369" s="136"/>
      <c r="GA1369" s="136"/>
      <c r="GB1369" s="136"/>
      <c r="GC1369" s="136"/>
      <c r="GD1369" s="136"/>
      <c r="GE1369" s="136"/>
      <c r="GF1369" s="136"/>
      <c r="GG1369" s="136"/>
      <c r="GH1369" s="136"/>
      <c r="GI1369" s="136"/>
      <c r="GJ1369" s="136"/>
      <c r="GK1369" s="136"/>
      <c r="GL1369" s="136"/>
      <c r="GM1369" s="136"/>
      <c r="GN1369" s="136"/>
      <c r="GO1369" s="136"/>
      <c r="GP1369" s="136"/>
      <c r="GQ1369" s="136"/>
      <c r="GR1369" s="136"/>
      <c r="GS1369" s="136"/>
      <c r="GT1369" s="136"/>
      <c r="GU1369" s="136"/>
      <c r="GV1369" s="136"/>
      <c r="GW1369" s="136"/>
      <c r="GX1369" s="136"/>
      <c r="GY1369" s="136"/>
      <c r="GZ1369" s="136"/>
      <c r="HA1369" s="136"/>
      <c r="HB1369" s="136"/>
      <c r="HC1369" s="136"/>
      <c r="HD1369" s="136"/>
      <c r="HE1369" s="136"/>
      <c r="HF1369" s="136"/>
      <c r="HG1369" s="136"/>
      <c r="HH1369" s="136"/>
      <c r="HI1369" s="136"/>
      <c r="HJ1369" s="136"/>
      <c r="HK1369" s="136"/>
      <c r="HL1369" s="136"/>
      <c r="HM1369" s="136"/>
      <c r="HN1369" s="136"/>
      <c r="HO1369" s="136"/>
      <c r="HP1369" s="136"/>
      <c r="HQ1369" s="136"/>
      <c r="HR1369" s="136"/>
      <c r="HS1369" s="136"/>
      <c r="HT1369" s="136"/>
      <c r="HU1369" s="136"/>
      <c r="HV1369" s="136"/>
      <c r="HW1369" s="136"/>
      <c r="HX1369" s="136"/>
      <c r="HY1369" s="136"/>
      <c r="HZ1369" s="136"/>
      <c r="IA1369" s="136"/>
      <c r="IB1369" s="136"/>
      <c r="IC1369" s="136"/>
      <c r="ID1369" s="136"/>
      <c r="IE1369" s="136"/>
      <c r="IF1369" s="136"/>
      <c r="IG1369" s="136"/>
    </row>
    <row r="1370" spans="1:1613" ht="15" customHeight="1" x14ac:dyDescent="0.25">
      <c r="A1370" s="197" t="s">
        <v>519</v>
      </c>
      <c r="B1370" s="217">
        <v>7023321</v>
      </c>
      <c r="C1370" s="217">
        <v>4869359</v>
      </c>
      <c r="D1370" s="217">
        <v>1337889</v>
      </c>
      <c r="E1370" s="217">
        <v>2277072</v>
      </c>
      <c r="F1370" s="217">
        <v>2547060</v>
      </c>
      <c r="G1370" s="217">
        <v>389538</v>
      </c>
      <c r="H1370" s="244">
        <v>18444239</v>
      </c>
      <c r="I1370" s="136"/>
      <c r="J1370" s="223" t="s">
        <v>107</v>
      </c>
      <c r="K1370" s="217">
        <v>5845252</v>
      </c>
      <c r="L1370" s="217">
        <v>2112820</v>
      </c>
      <c r="M1370" s="217">
        <v>659913</v>
      </c>
      <c r="N1370" s="217">
        <v>1186259</v>
      </c>
      <c r="O1370" s="217">
        <v>2688488</v>
      </c>
      <c r="P1370" s="217">
        <v>463523</v>
      </c>
      <c r="Q1370" s="244">
        <v>12956255</v>
      </c>
      <c r="R1370" s="136"/>
      <c r="S1370" s="136"/>
      <c r="T1370" s="136"/>
      <c r="U1370" s="136"/>
      <c r="V1370" s="136"/>
      <c r="W1370" s="136"/>
      <c r="X1370" s="136"/>
      <c r="Y1370" s="136"/>
      <c r="Z1370" s="136"/>
      <c r="AA1370" s="136"/>
      <c r="AB1370" s="136"/>
      <c r="AC1370" s="136"/>
      <c r="AD1370" s="136"/>
      <c r="AE1370" s="136"/>
      <c r="AF1370" s="136"/>
      <c r="AG1370" s="136"/>
      <c r="AH1370" s="136"/>
      <c r="AI1370" s="136"/>
      <c r="AJ1370" s="136"/>
      <c r="AK1370" s="136"/>
      <c r="AL1370" s="136"/>
      <c r="AM1370" s="136"/>
      <c r="AN1370" s="136"/>
      <c r="AO1370" s="136"/>
      <c r="AP1370" s="136"/>
      <c r="AQ1370" s="136"/>
      <c r="AR1370" s="136"/>
      <c r="AS1370" s="136"/>
      <c r="AT1370" s="136"/>
      <c r="AU1370" s="136"/>
      <c r="AV1370" s="136"/>
      <c r="AW1370" s="136"/>
      <c r="AX1370" s="136"/>
      <c r="AY1370" s="136"/>
      <c r="AZ1370" s="136"/>
      <c r="BA1370" s="136"/>
      <c r="BB1370" s="136"/>
      <c r="BC1370" s="136"/>
      <c r="BD1370" s="136"/>
      <c r="BE1370" s="136"/>
      <c r="BF1370" s="136"/>
      <c r="BG1370" s="136"/>
      <c r="BH1370" s="136"/>
      <c r="BI1370" s="136"/>
      <c r="BJ1370" s="136"/>
      <c r="BK1370" s="136"/>
      <c r="BL1370" s="136"/>
      <c r="BM1370" s="136"/>
      <c r="BN1370" s="136"/>
      <c r="BO1370" s="136"/>
      <c r="BP1370" s="136"/>
      <c r="BQ1370" s="136"/>
      <c r="BR1370" s="136"/>
      <c r="BS1370" s="136"/>
      <c r="BT1370" s="136"/>
      <c r="BU1370" s="136"/>
      <c r="BV1370" s="136"/>
      <c r="BW1370" s="136"/>
      <c r="BX1370" s="136"/>
      <c r="BY1370" s="136"/>
      <c r="BZ1370" s="136"/>
      <c r="CA1370" s="136"/>
      <c r="CB1370" s="136"/>
      <c r="CC1370" s="136"/>
      <c r="CD1370" s="136"/>
      <c r="CE1370" s="136"/>
      <c r="CF1370" s="136"/>
      <c r="CG1370" s="136"/>
      <c r="CH1370" s="136"/>
      <c r="CI1370" s="136"/>
      <c r="CJ1370" s="136"/>
      <c r="CK1370" s="136"/>
      <c r="CL1370" s="136"/>
      <c r="CM1370" s="136"/>
      <c r="CN1370" s="136"/>
      <c r="CO1370" s="136"/>
      <c r="CP1370" s="136"/>
      <c r="CQ1370" s="136"/>
      <c r="CR1370" s="136"/>
      <c r="CS1370" s="136"/>
      <c r="CT1370" s="136"/>
      <c r="CU1370" s="136"/>
      <c r="CV1370" s="136"/>
      <c r="CW1370" s="136"/>
      <c r="CX1370" s="136"/>
      <c r="CY1370" s="136"/>
      <c r="CZ1370" s="136"/>
      <c r="DA1370" s="136"/>
      <c r="DB1370" s="136"/>
      <c r="DC1370" s="136"/>
      <c r="DD1370" s="136"/>
      <c r="DE1370" s="136"/>
      <c r="DF1370" s="136"/>
      <c r="DG1370" s="136"/>
      <c r="DH1370" s="136"/>
      <c r="DI1370" s="136"/>
      <c r="DJ1370" s="136"/>
      <c r="DK1370" s="136"/>
      <c r="DL1370" s="136"/>
      <c r="DM1370" s="136"/>
      <c r="DN1370" s="136"/>
      <c r="DO1370" s="136"/>
      <c r="DP1370" s="136"/>
      <c r="DQ1370" s="136"/>
      <c r="DR1370" s="136"/>
      <c r="DS1370" s="136"/>
      <c r="DT1370" s="136"/>
      <c r="DU1370" s="136"/>
      <c r="DV1370" s="136"/>
      <c r="DW1370" s="136"/>
      <c r="DX1370" s="136"/>
      <c r="DY1370" s="136"/>
      <c r="DZ1370" s="136"/>
      <c r="EA1370" s="136"/>
      <c r="EB1370" s="136"/>
      <c r="EC1370" s="136"/>
      <c r="ED1370" s="136"/>
      <c r="EE1370" s="136"/>
      <c r="EF1370" s="136"/>
      <c r="EG1370" s="136"/>
      <c r="EH1370" s="136"/>
      <c r="EI1370" s="136"/>
      <c r="EJ1370" s="136"/>
      <c r="EK1370" s="136"/>
      <c r="EL1370" s="136"/>
      <c r="EM1370" s="136"/>
      <c r="EN1370" s="136"/>
      <c r="EO1370" s="136"/>
      <c r="EP1370" s="136"/>
      <c r="EQ1370" s="136"/>
      <c r="ER1370" s="136"/>
      <c r="ES1370" s="136"/>
      <c r="ET1370" s="136"/>
      <c r="EU1370" s="136"/>
      <c r="EV1370" s="136"/>
      <c r="EW1370" s="136"/>
      <c r="EX1370" s="136"/>
      <c r="EY1370" s="136"/>
      <c r="EZ1370" s="136"/>
      <c r="FA1370" s="136"/>
      <c r="FB1370" s="136"/>
      <c r="FC1370" s="136"/>
      <c r="FD1370" s="136"/>
      <c r="FE1370" s="136"/>
      <c r="FF1370" s="136"/>
      <c r="FG1370" s="136"/>
      <c r="FH1370" s="136"/>
      <c r="FI1370" s="136"/>
      <c r="FJ1370" s="136"/>
      <c r="FK1370" s="136"/>
      <c r="FL1370" s="136"/>
      <c r="FM1370" s="136"/>
      <c r="FN1370" s="136"/>
      <c r="FO1370" s="136"/>
      <c r="FP1370" s="136"/>
      <c r="FQ1370" s="136"/>
      <c r="FR1370" s="136"/>
      <c r="FS1370" s="136"/>
      <c r="FT1370" s="136"/>
      <c r="FU1370" s="136"/>
      <c r="FV1370" s="136"/>
      <c r="FW1370" s="136"/>
      <c r="FX1370" s="136"/>
      <c r="FY1370" s="136"/>
      <c r="FZ1370" s="136"/>
      <c r="GA1370" s="136"/>
      <c r="GB1370" s="136"/>
      <c r="GC1370" s="136"/>
      <c r="GD1370" s="136"/>
      <c r="GE1370" s="136"/>
      <c r="GF1370" s="136"/>
      <c r="GG1370" s="136"/>
      <c r="GH1370" s="136"/>
      <c r="GI1370" s="136"/>
      <c r="GJ1370" s="136"/>
      <c r="GK1370" s="136"/>
      <c r="GL1370" s="136"/>
      <c r="GM1370" s="136"/>
      <c r="GN1370" s="136"/>
      <c r="GO1370" s="136"/>
      <c r="GP1370" s="136"/>
      <c r="GQ1370" s="136"/>
      <c r="GR1370" s="136"/>
      <c r="GS1370" s="136"/>
      <c r="GT1370" s="136"/>
      <c r="GU1370" s="136"/>
      <c r="GV1370" s="136"/>
      <c r="GW1370" s="136"/>
      <c r="GX1370" s="136"/>
      <c r="GY1370" s="136"/>
      <c r="GZ1370" s="136"/>
      <c r="HA1370" s="136"/>
      <c r="HB1370" s="136"/>
      <c r="HC1370" s="136"/>
      <c r="HD1370" s="136"/>
      <c r="HE1370" s="136"/>
      <c r="HF1370" s="136"/>
      <c r="HG1370" s="136"/>
      <c r="HH1370" s="136"/>
      <c r="HI1370" s="136"/>
      <c r="HJ1370" s="136"/>
      <c r="HK1370" s="136"/>
      <c r="HL1370" s="136"/>
      <c r="HM1370" s="136"/>
      <c r="HN1370" s="136"/>
      <c r="HO1370" s="136"/>
      <c r="HP1370" s="136"/>
      <c r="HQ1370" s="136"/>
      <c r="HR1370" s="136"/>
      <c r="HS1370" s="136"/>
      <c r="HT1370" s="136"/>
      <c r="HU1370" s="136"/>
      <c r="HV1370" s="136"/>
      <c r="HW1370" s="136"/>
      <c r="HX1370" s="136"/>
      <c r="HY1370" s="136"/>
      <c r="HZ1370" s="136"/>
      <c r="IA1370" s="136"/>
      <c r="IB1370" s="136"/>
      <c r="IC1370" s="136"/>
      <c r="ID1370" s="136"/>
      <c r="IE1370" s="136"/>
      <c r="IF1370" s="136"/>
      <c r="IG1370" s="136"/>
    </row>
    <row r="1371" spans="1:1613" ht="15" customHeight="1" x14ac:dyDescent="0.25">
      <c r="A1371" s="197" t="s">
        <v>652</v>
      </c>
      <c r="B1371" s="217">
        <v>7420885</v>
      </c>
      <c r="C1371" s="217">
        <v>5599088</v>
      </c>
      <c r="D1371" s="217">
        <v>900794</v>
      </c>
      <c r="E1371" s="217">
        <v>2128007</v>
      </c>
      <c r="F1371" s="217">
        <v>2200701</v>
      </c>
      <c r="G1371" s="217">
        <v>472275</v>
      </c>
      <c r="H1371" s="244">
        <v>18721750</v>
      </c>
      <c r="I1371" s="136"/>
      <c r="J1371" s="223" t="s">
        <v>106</v>
      </c>
      <c r="K1371" s="217">
        <v>5792541</v>
      </c>
      <c r="L1371" s="217">
        <v>2117857</v>
      </c>
      <c r="M1371" s="217">
        <v>528553</v>
      </c>
      <c r="N1371" s="217">
        <v>1208412</v>
      </c>
      <c r="O1371" s="217">
        <v>2854402</v>
      </c>
      <c r="P1371" s="217">
        <v>388522</v>
      </c>
      <c r="Q1371" s="244">
        <v>12890287</v>
      </c>
      <c r="R1371" s="136"/>
      <c r="S1371" s="136"/>
      <c r="T1371" s="136"/>
      <c r="U1371" s="136"/>
      <c r="V1371" s="136"/>
      <c r="W1371" s="136"/>
      <c r="X1371" s="136"/>
      <c r="Y1371" s="136"/>
      <c r="Z1371" s="136"/>
      <c r="AA1371" s="136"/>
      <c r="AB1371" s="136"/>
      <c r="AC1371" s="136"/>
      <c r="AD1371" s="136"/>
      <c r="AE1371" s="136"/>
      <c r="AF1371" s="136"/>
      <c r="AG1371" s="136"/>
      <c r="AH1371" s="136"/>
      <c r="AI1371" s="136"/>
      <c r="AJ1371" s="136"/>
      <c r="AK1371" s="136"/>
      <c r="AL1371" s="136"/>
      <c r="AM1371" s="136"/>
      <c r="AN1371" s="136"/>
      <c r="AO1371" s="136"/>
      <c r="AP1371" s="136"/>
      <c r="AQ1371" s="136"/>
      <c r="AR1371" s="136"/>
      <c r="AS1371" s="136"/>
      <c r="AT1371" s="136"/>
      <c r="AU1371" s="136"/>
      <c r="AV1371" s="136"/>
      <c r="AW1371" s="136"/>
      <c r="AX1371" s="136"/>
      <c r="AY1371" s="136"/>
      <c r="AZ1371" s="136"/>
      <c r="BA1371" s="136"/>
      <c r="BB1371" s="136"/>
      <c r="BC1371" s="136"/>
      <c r="BD1371" s="136"/>
      <c r="BE1371" s="136"/>
      <c r="BF1371" s="136"/>
      <c r="BG1371" s="136"/>
      <c r="BH1371" s="136"/>
      <c r="BI1371" s="136"/>
      <c r="BJ1371" s="136"/>
      <c r="BK1371" s="136"/>
      <c r="BL1371" s="136"/>
      <c r="BM1371" s="136"/>
      <c r="BN1371" s="136"/>
      <c r="BO1371" s="136"/>
      <c r="BP1371" s="136"/>
      <c r="BQ1371" s="136"/>
      <c r="BR1371" s="136"/>
      <c r="BS1371" s="136"/>
      <c r="BT1371" s="136"/>
      <c r="BU1371" s="136"/>
      <c r="BV1371" s="136"/>
      <c r="BW1371" s="136"/>
      <c r="BX1371" s="136"/>
      <c r="BY1371" s="136"/>
      <c r="BZ1371" s="136"/>
      <c r="CA1371" s="136"/>
      <c r="CB1371" s="136"/>
      <c r="CC1371" s="136"/>
      <c r="CD1371" s="136"/>
      <c r="CE1371" s="136"/>
      <c r="CF1371" s="136"/>
      <c r="CG1371" s="136"/>
      <c r="CH1371" s="136"/>
      <c r="CI1371" s="136"/>
      <c r="CJ1371" s="136"/>
      <c r="CK1371" s="136"/>
      <c r="CL1371" s="136"/>
      <c r="CM1371" s="136"/>
      <c r="CN1371" s="136"/>
      <c r="CO1371" s="136"/>
      <c r="CP1371" s="136"/>
      <c r="CQ1371" s="136"/>
      <c r="CR1371" s="136"/>
      <c r="CS1371" s="136"/>
      <c r="CT1371" s="136"/>
      <c r="CU1371" s="136"/>
      <c r="CV1371" s="136"/>
      <c r="CW1371" s="136"/>
      <c r="CX1371" s="136"/>
      <c r="CY1371" s="136"/>
      <c r="CZ1371" s="136"/>
      <c r="DA1371" s="136"/>
      <c r="DB1371" s="136"/>
      <c r="DC1371" s="136"/>
      <c r="DD1371" s="136"/>
      <c r="DE1371" s="136"/>
      <c r="DF1371" s="136"/>
      <c r="DG1371" s="136"/>
      <c r="DH1371" s="136"/>
      <c r="DI1371" s="136"/>
      <c r="DJ1371" s="136"/>
      <c r="DK1371" s="136"/>
      <c r="DL1371" s="136"/>
      <c r="DM1371" s="136"/>
      <c r="DN1371" s="136"/>
      <c r="DO1371" s="136"/>
      <c r="DP1371" s="136"/>
      <c r="DQ1371" s="136"/>
      <c r="DR1371" s="136"/>
      <c r="DS1371" s="136"/>
      <c r="DT1371" s="136"/>
      <c r="DU1371" s="136"/>
      <c r="DV1371" s="136"/>
      <c r="DW1371" s="136"/>
      <c r="DX1371" s="136"/>
      <c r="DY1371" s="136"/>
      <c r="DZ1371" s="136"/>
      <c r="EA1371" s="136"/>
      <c r="EB1371" s="136"/>
      <c r="EC1371" s="136"/>
      <c r="ED1371" s="136"/>
      <c r="EE1371" s="136"/>
      <c r="EF1371" s="136"/>
      <c r="EG1371" s="136"/>
      <c r="EH1371" s="136"/>
      <c r="EI1371" s="136"/>
      <c r="EJ1371" s="136"/>
      <c r="EK1371" s="136"/>
      <c r="EL1371" s="136"/>
      <c r="EM1371" s="136"/>
      <c r="EN1371" s="136"/>
      <c r="EO1371" s="136"/>
      <c r="EP1371" s="136"/>
      <c r="EQ1371" s="136"/>
      <c r="ER1371" s="136"/>
      <c r="ES1371" s="136"/>
      <c r="ET1371" s="136"/>
      <c r="EU1371" s="136"/>
      <c r="EV1371" s="136"/>
      <c r="EW1371" s="136"/>
      <c r="EX1371" s="136"/>
      <c r="EY1371" s="136"/>
      <c r="EZ1371" s="136"/>
      <c r="FA1371" s="136"/>
      <c r="FB1371" s="136"/>
      <c r="FC1371" s="136"/>
      <c r="FD1371" s="136"/>
      <c r="FE1371" s="136"/>
      <c r="FF1371" s="136"/>
      <c r="FG1371" s="136"/>
      <c r="FH1371" s="136"/>
      <c r="FI1371" s="136"/>
      <c r="FJ1371" s="136"/>
      <c r="FK1371" s="136"/>
      <c r="FL1371" s="136"/>
      <c r="FM1371" s="136"/>
      <c r="FN1371" s="136"/>
      <c r="FO1371" s="136"/>
      <c r="FP1371" s="136"/>
      <c r="FQ1371" s="136"/>
      <c r="FR1371" s="136"/>
      <c r="FS1371" s="136"/>
      <c r="FT1371" s="136"/>
      <c r="FU1371" s="136"/>
      <c r="FV1371" s="136"/>
      <c r="FW1371" s="136"/>
      <c r="FX1371" s="136"/>
      <c r="FY1371" s="136"/>
      <c r="FZ1371" s="136"/>
      <c r="GA1371" s="136"/>
      <c r="GB1371" s="136"/>
      <c r="GC1371" s="136"/>
      <c r="GD1371" s="136"/>
      <c r="GE1371" s="136"/>
      <c r="GF1371" s="136"/>
      <c r="GG1371" s="136"/>
      <c r="GH1371" s="136"/>
      <c r="GI1371" s="136"/>
      <c r="GJ1371" s="136"/>
      <c r="GK1371" s="136"/>
      <c r="GL1371" s="136"/>
      <c r="GM1371" s="136"/>
      <c r="GN1371" s="136"/>
      <c r="GO1371" s="136"/>
      <c r="GP1371" s="136"/>
      <c r="GQ1371" s="136"/>
      <c r="GR1371" s="136"/>
      <c r="GS1371" s="136"/>
      <c r="GT1371" s="136"/>
      <c r="GU1371" s="136"/>
      <c r="GV1371" s="136"/>
      <c r="GW1371" s="136"/>
      <c r="GX1371" s="136"/>
      <c r="GY1371" s="136"/>
      <c r="GZ1371" s="136"/>
      <c r="HA1371" s="136"/>
      <c r="HB1371" s="136"/>
      <c r="HC1371" s="136"/>
      <c r="HD1371" s="136"/>
      <c r="HE1371" s="136"/>
      <c r="HF1371" s="136"/>
      <c r="HG1371" s="136"/>
      <c r="HH1371" s="136"/>
      <c r="HI1371" s="136"/>
      <c r="HJ1371" s="136"/>
      <c r="HK1371" s="136"/>
      <c r="HL1371" s="136"/>
      <c r="HM1371" s="136"/>
      <c r="HN1371" s="136"/>
      <c r="HO1371" s="136"/>
      <c r="HP1371" s="136"/>
      <c r="HQ1371" s="136"/>
      <c r="HR1371" s="136"/>
      <c r="HS1371" s="136"/>
      <c r="HT1371" s="136"/>
      <c r="HU1371" s="136"/>
      <c r="HV1371" s="136"/>
      <c r="HW1371" s="136"/>
      <c r="HX1371" s="136"/>
      <c r="HY1371" s="136"/>
      <c r="HZ1371" s="136"/>
      <c r="IA1371" s="136"/>
      <c r="IB1371" s="136"/>
      <c r="IC1371" s="136"/>
      <c r="ID1371" s="136"/>
      <c r="IE1371" s="136"/>
      <c r="IF1371" s="136"/>
      <c r="IG1371" s="136"/>
    </row>
    <row r="1372" spans="1:1613" ht="15" customHeight="1" x14ac:dyDescent="0.25">
      <c r="A1372" s="197" t="s">
        <v>521</v>
      </c>
      <c r="B1372" s="217">
        <v>9325577</v>
      </c>
      <c r="C1372" s="217">
        <v>5705951</v>
      </c>
      <c r="D1372" s="217">
        <v>852149</v>
      </c>
      <c r="E1372" s="217">
        <v>1823304</v>
      </c>
      <c r="F1372" s="217">
        <v>2148711</v>
      </c>
      <c r="G1372" s="217">
        <v>413022</v>
      </c>
      <c r="H1372" s="244">
        <v>20268714</v>
      </c>
      <c r="I1372" s="136"/>
      <c r="J1372" s="223" t="s">
        <v>105</v>
      </c>
      <c r="K1372" s="217">
        <v>6071694</v>
      </c>
      <c r="L1372" s="217">
        <v>2046466</v>
      </c>
      <c r="M1372" s="217">
        <v>649204</v>
      </c>
      <c r="N1372" s="217">
        <v>1687422</v>
      </c>
      <c r="O1372" s="217">
        <v>2148415</v>
      </c>
      <c r="P1372" s="217">
        <v>508282</v>
      </c>
      <c r="Q1372" s="244">
        <v>13111483</v>
      </c>
      <c r="R1372" s="136"/>
      <c r="S1372" s="136"/>
      <c r="T1372" s="136"/>
      <c r="U1372" s="136"/>
      <c r="V1372" s="136"/>
      <c r="W1372" s="136"/>
      <c r="X1372" s="136"/>
      <c r="Y1372" s="136"/>
      <c r="Z1372" s="136"/>
      <c r="AA1372" s="136"/>
      <c r="AB1372" s="136"/>
      <c r="AC1372" s="136"/>
      <c r="AD1372" s="136"/>
      <c r="AE1372" s="136"/>
      <c r="AF1372" s="136"/>
      <c r="AG1372" s="136"/>
      <c r="AH1372" s="136"/>
      <c r="AI1372" s="136"/>
      <c r="AJ1372" s="136"/>
      <c r="AK1372" s="136"/>
      <c r="AL1372" s="136"/>
      <c r="AM1372" s="136"/>
      <c r="AN1372" s="136"/>
      <c r="AO1372" s="136"/>
      <c r="AP1372" s="136"/>
      <c r="AQ1372" s="136"/>
      <c r="AR1372" s="136"/>
      <c r="AS1372" s="136"/>
      <c r="AT1372" s="136"/>
      <c r="AU1372" s="136"/>
      <c r="AV1372" s="136"/>
      <c r="AW1372" s="136"/>
      <c r="AX1372" s="136"/>
      <c r="AY1372" s="136"/>
      <c r="AZ1372" s="136"/>
      <c r="BA1372" s="136"/>
      <c r="BB1372" s="136"/>
      <c r="BC1372" s="136"/>
      <c r="BD1372" s="136"/>
      <c r="BE1372" s="136"/>
      <c r="BF1372" s="136"/>
      <c r="BG1372" s="136"/>
      <c r="BH1372" s="136"/>
      <c r="BI1372" s="136"/>
      <c r="BJ1372" s="136"/>
      <c r="BK1372" s="136"/>
      <c r="BL1372" s="136"/>
      <c r="BM1372" s="136"/>
      <c r="BN1372" s="136"/>
      <c r="BO1372" s="136"/>
      <c r="BP1372" s="136"/>
      <c r="BQ1372" s="136"/>
      <c r="BR1372" s="136"/>
      <c r="BS1372" s="136"/>
      <c r="BT1372" s="136"/>
      <c r="BU1372" s="136"/>
      <c r="BV1372" s="136"/>
      <c r="BW1372" s="136"/>
      <c r="BX1372" s="136"/>
      <c r="BY1372" s="136"/>
      <c r="BZ1372" s="136"/>
      <c r="CA1372" s="136"/>
      <c r="CB1372" s="136"/>
      <c r="CC1372" s="136"/>
      <c r="CD1372" s="136"/>
      <c r="CE1372" s="136"/>
      <c r="CF1372" s="136"/>
      <c r="CG1372" s="136"/>
      <c r="CH1372" s="136"/>
      <c r="CI1372" s="136"/>
      <c r="CJ1372" s="136"/>
      <c r="CK1372" s="136"/>
      <c r="CL1372" s="136"/>
      <c r="CM1372" s="136"/>
      <c r="CN1372" s="136"/>
      <c r="CO1372" s="136"/>
      <c r="CP1372" s="136"/>
      <c r="CQ1372" s="136"/>
      <c r="CR1372" s="136"/>
      <c r="CS1372" s="136"/>
      <c r="CT1372" s="136"/>
      <c r="CU1372" s="136"/>
      <c r="CV1372" s="136"/>
      <c r="CW1372" s="136"/>
      <c r="CX1372" s="136"/>
      <c r="CY1372" s="136"/>
      <c r="CZ1372" s="136"/>
      <c r="DA1372" s="136"/>
      <c r="DB1372" s="136"/>
      <c r="DC1372" s="136"/>
      <c r="DD1372" s="136"/>
      <c r="DE1372" s="136"/>
      <c r="DF1372" s="136"/>
      <c r="DG1372" s="136"/>
      <c r="DH1372" s="136"/>
      <c r="DI1372" s="136"/>
      <c r="DJ1372" s="136"/>
      <c r="DK1372" s="136"/>
      <c r="DL1372" s="136"/>
      <c r="DM1372" s="136"/>
      <c r="DN1372" s="136"/>
      <c r="DO1372" s="136"/>
      <c r="DP1372" s="136"/>
      <c r="DQ1372" s="136"/>
      <c r="DR1372" s="136"/>
      <c r="DS1372" s="136"/>
      <c r="DT1372" s="136"/>
      <c r="DU1372" s="136"/>
      <c r="DV1372" s="136"/>
      <c r="DW1372" s="136"/>
      <c r="DX1372" s="136"/>
      <c r="DY1372" s="136"/>
      <c r="DZ1372" s="136"/>
      <c r="EA1372" s="136"/>
      <c r="EB1372" s="136"/>
      <c r="EC1372" s="136"/>
      <c r="ED1372" s="136"/>
      <c r="EE1372" s="136"/>
      <c r="EF1372" s="136"/>
      <c r="EG1372" s="136"/>
      <c r="EH1372" s="136"/>
      <c r="EI1372" s="136"/>
      <c r="EJ1372" s="136"/>
      <c r="EK1372" s="136"/>
      <c r="EL1372" s="136"/>
      <c r="EM1372" s="136"/>
      <c r="EN1372" s="136"/>
      <c r="EO1372" s="136"/>
      <c r="EP1372" s="136"/>
      <c r="EQ1372" s="136"/>
      <c r="ER1372" s="136"/>
      <c r="ES1372" s="136"/>
      <c r="ET1372" s="136"/>
      <c r="EU1372" s="136"/>
      <c r="EV1372" s="136"/>
      <c r="EW1372" s="136"/>
      <c r="EX1372" s="136"/>
      <c r="EY1372" s="136"/>
      <c r="EZ1372" s="136"/>
      <c r="FA1372" s="136"/>
      <c r="FB1372" s="136"/>
      <c r="FC1372" s="136"/>
      <c r="FD1372" s="136"/>
      <c r="FE1372" s="136"/>
      <c r="FF1372" s="136"/>
      <c r="FG1372" s="136"/>
      <c r="FH1372" s="136"/>
      <c r="FI1372" s="136"/>
      <c r="FJ1372" s="136"/>
      <c r="FK1372" s="136"/>
      <c r="FL1372" s="136"/>
      <c r="FM1372" s="136"/>
      <c r="FN1372" s="136"/>
      <c r="FO1372" s="136"/>
      <c r="FP1372" s="136"/>
      <c r="FQ1372" s="136"/>
      <c r="FR1372" s="136"/>
      <c r="FS1372" s="136"/>
      <c r="FT1372" s="136"/>
      <c r="FU1372" s="136"/>
      <c r="FV1372" s="136"/>
      <c r="FW1372" s="136"/>
      <c r="FX1372" s="136"/>
      <c r="FY1372" s="136"/>
      <c r="FZ1372" s="136"/>
      <c r="GA1372" s="136"/>
      <c r="GB1372" s="136"/>
      <c r="GC1372" s="136"/>
      <c r="GD1372" s="136"/>
      <c r="GE1372" s="136"/>
      <c r="GF1372" s="136"/>
      <c r="GG1372" s="136"/>
      <c r="GH1372" s="136"/>
      <c r="GI1372" s="136"/>
      <c r="GJ1372" s="136"/>
      <c r="GK1372" s="136"/>
      <c r="GL1372" s="136"/>
      <c r="GM1372" s="136"/>
      <c r="GN1372" s="136"/>
      <c r="GO1372" s="136"/>
      <c r="GP1372" s="136"/>
      <c r="GQ1372" s="136"/>
      <c r="GR1372" s="136"/>
      <c r="GS1372" s="136"/>
      <c r="GT1372" s="136"/>
      <c r="GU1372" s="136"/>
      <c r="GV1372" s="136"/>
      <c r="GW1372" s="136"/>
      <c r="GX1372" s="136"/>
      <c r="GY1372" s="136"/>
      <c r="GZ1372" s="136"/>
      <c r="HA1372" s="136"/>
      <c r="HB1372" s="136"/>
      <c r="HC1372" s="136"/>
      <c r="HD1372" s="136"/>
      <c r="HE1372" s="136"/>
      <c r="HF1372" s="136"/>
      <c r="HG1372" s="136"/>
      <c r="HH1372" s="136"/>
      <c r="HI1372" s="136"/>
      <c r="HJ1372" s="136"/>
      <c r="HK1372" s="136"/>
      <c r="HL1372" s="136"/>
      <c r="HM1372" s="136"/>
      <c r="HN1372" s="136"/>
      <c r="HO1372" s="136"/>
      <c r="HP1372" s="136"/>
      <c r="HQ1372" s="136"/>
      <c r="HR1372" s="136"/>
      <c r="HS1372" s="136"/>
      <c r="HT1372" s="136"/>
      <c r="HU1372" s="136"/>
      <c r="HV1372" s="136"/>
      <c r="HW1372" s="136"/>
      <c r="HX1372" s="136"/>
      <c r="HY1372" s="136"/>
      <c r="HZ1372" s="136"/>
      <c r="IA1372" s="136"/>
      <c r="IB1372" s="136"/>
      <c r="IC1372" s="136"/>
      <c r="ID1372" s="136"/>
      <c r="IE1372" s="136"/>
      <c r="IF1372" s="136"/>
      <c r="IG1372" s="136"/>
    </row>
    <row r="1373" spans="1:1613" ht="15" customHeight="1" x14ac:dyDescent="0.25">
      <c r="A1373" s="197" t="s">
        <v>522</v>
      </c>
      <c r="B1373" s="217">
        <v>10156528</v>
      </c>
      <c r="C1373" s="217">
        <v>3813603</v>
      </c>
      <c r="D1373" s="217">
        <v>800555</v>
      </c>
      <c r="E1373" s="217">
        <v>1463328</v>
      </c>
      <c r="F1373" s="217">
        <v>2395396</v>
      </c>
      <c r="G1373" s="217">
        <v>472607</v>
      </c>
      <c r="H1373" s="244">
        <v>19102017</v>
      </c>
      <c r="I1373" s="136"/>
      <c r="J1373" s="223" t="s">
        <v>330</v>
      </c>
      <c r="K1373" s="217">
        <v>4179556</v>
      </c>
      <c r="L1373" s="217">
        <v>1839296</v>
      </c>
      <c r="M1373" s="217">
        <v>408825</v>
      </c>
      <c r="N1373" s="217">
        <v>1126043</v>
      </c>
      <c r="O1373" s="217">
        <v>1994062</v>
      </c>
      <c r="P1373" s="217">
        <v>297438</v>
      </c>
      <c r="Q1373" s="244">
        <v>9845220</v>
      </c>
      <c r="R1373" s="136"/>
      <c r="S1373" s="136"/>
      <c r="T1373" s="136"/>
      <c r="U1373" s="136"/>
      <c r="V1373" s="136"/>
      <c r="W1373" s="136"/>
      <c r="X1373" s="136"/>
      <c r="Y1373" s="136"/>
      <c r="Z1373" s="136"/>
      <c r="AA1373" s="136"/>
      <c r="AB1373" s="136"/>
      <c r="AC1373" s="136"/>
      <c r="AD1373" s="136"/>
      <c r="AE1373" s="136"/>
      <c r="AF1373" s="136"/>
      <c r="AG1373" s="136"/>
      <c r="AH1373" s="136"/>
      <c r="AI1373" s="136"/>
      <c r="AJ1373" s="136"/>
      <c r="AK1373" s="136"/>
      <c r="AL1373" s="136"/>
      <c r="AM1373" s="136"/>
      <c r="AN1373" s="136"/>
      <c r="AO1373" s="136"/>
      <c r="AP1373" s="136"/>
      <c r="AQ1373" s="136"/>
      <c r="AR1373" s="136"/>
      <c r="AS1373" s="136"/>
      <c r="AT1373" s="136"/>
      <c r="AU1373" s="136"/>
      <c r="AV1373" s="136"/>
      <c r="AW1373" s="136"/>
      <c r="AX1373" s="136"/>
      <c r="AY1373" s="136"/>
      <c r="AZ1373" s="136"/>
      <c r="BA1373" s="136"/>
      <c r="BB1373" s="136"/>
      <c r="BC1373" s="136"/>
      <c r="BD1373" s="136"/>
      <c r="BE1373" s="136"/>
      <c r="BF1373" s="136"/>
      <c r="BG1373" s="136"/>
      <c r="BH1373" s="136"/>
      <c r="BI1373" s="136"/>
      <c r="BJ1373" s="136"/>
      <c r="BK1373" s="136"/>
      <c r="BL1373" s="136"/>
      <c r="BM1373" s="136"/>
      <c r="BN1373" s="136"/>
      <c r="BO1373" s="136"/>
      <c r="BP1373" s="136"/>
      <c r="BQ1373" s="136"/>
      <c r="BR1373" s="136"/>
      <c r="BS1373" s="136"/>
      <c r="BT1373" s="136"/>
      <c r="BU1373" s="136"/>
      <c r="BV1373" s="136"/>
      <c r="BW1373" s="136"/>
      <c r="BX1373" s="136"/>
      <c r="BY1373" s="136"/>
      <c r="BZ1373" s="136"/>
      <c r="CA1373" s="136"/>
      <c r="CB1373" s="136"/>
      <c r="CC1373" s="136"/>
      <c r="CD1373" s="136"/>
      <c r="CE1373" s="136"/>
      <c r="CF1373" s="136"/>
      <c r="CG1373" s="136"/>
      <c r="CH1373" s="136"/>
      <c r="CI1373" s="136"/>
      <c r="CJ1373" s="136"/>
      <c r="CK1373" s="136"/>
      <c r="CL1373" s="136"/>
      <c r="CM1373" s="136"/>
      <c r="CN1373" s="136"/>
      <c r="CO1373" s="136"/>
      <c r="CP1373" s="136"/>
      <c r="CQ1373" s="136"/>
      <c r="CR1373" s="136"/>
      <c r="CS1373" s="136"/>
      <c r="CT1373" s="136"/>
      <c r="CU1373" s="136"/>
      <c r="CV1373" s="136"/>
      <c r="CW1373" s="136"/>
      <c r="CX1373" s="136"/>
      <c r="CY1373" s="136"/>
      <c r="CZ1373" s="136"/>
      <c r="DA1373" s="136"/>
      <c r="DB1373" s="136"/>
      <c r="DC1373" s="136"/>
      <c r="DD1373" s="136"/>
      <c r="DE1373" s="136"/>
      <c r="DF1373" s="136"/>
      <c r="DG1373" s="136"/>
      <c r="DH1373" s="136"/>
      <c r="DI1373" s="136"/>
      <c r="DJ1373" s="136"/>
      <c r="DK1373" s="136"/>
      <c r="DL1373" s="136"/>
      <c r="DM1373" s="136"/>
      <c r="DN1373" s="136"/>
      <c r="DO1373" s="136"/>
      <c r="DP1373" s="136"/>
      <c r="DQ1373" s="136"/>
      <c r="DR1373" s="136"/>
      <c r="DS1373" s="136"/>
      <c r="DT1373" s="136"/>
      <c r="DU1373" s="136"/>
      <c r="DV1373" s="136"/>
      <c r="DW1373" s="136"/>
      <c r="DX1373" s="136"/>
      <c r="DY1373" s="136"/>
      <c r="DZ1373" s="136"/>
      <c r="EA1373" s="136"/>
      <c r="EB1373" s="136"/>
      <c r="EC1373" s="136"/>
      <c r="ED1373" s="136"/>
      <c r="EE1373" s="136"/>
      <c r="EF1373" s="136"/>
      <c r="EG1373" s="136"/>
      <c r="EH1373" s="136"/>
      <c r="EI1373" s="136"/>
      <c r="EJ1373" s="136"/>
      <c r="EK1373" s="136"/>
      <c r="EL1373" s="136"/>
      <c r="EM1373" s="136"/>
      <c r="EN1373" s="136"/>
      <c r="EO1373" s="136"/>
      <c r="EP1373" s="136"/>
      <c r="EQ1373" s="136"/>
      <c r="ER1373" s="136"/>
      <c r="ES1373" s="136"/>
      <c r="ET1373" s="136"/>
      <c r="EU1373" s="136"/>
      <c r="EV1373" s="136"/>
      <c r="EW1373" s="136"/>
      <c r="EX1373" s="136"/>
      <c r="EY1373" s="136"/>
      <c r="EZ1373" s="136"/>
      <c r="FA1373" s="136"/>
      <c r="FB1373" s="136"/>
      <c r="FC1373" s="136"/>
      <c r="FD1373" s="136"/>
      <c r="FE1373" s="136"/>
      <c r="FF1373" s="136"/>
      <c r="FG1373" s="136"/>
      <c r="FH1373" s="136"/>
      <c r="FI1373" s="136"/>
      <c r="FJ1373" s="136"/>
      <c r="FK1373" s="136"/>
      <c r="FL1373" s="136"/>
      <c r="FM1373" s="136"/>
      <c r="FN1373" s="136"/>
      <c r="FO1373" s="136"/>
      <c r="FP1373" s="136"/>
      <c r="FQ1373" s="136"/>
      <c r="FR1373" s="136"/>
      <c r="FS1373" s="136"/>
      <c r="FT1373" s="136"/>
      <c r="FU1373" s="136"/>
      <c r="FV1373" s="136"/>
      <c r="FW1373" s="136"/>
      <c r="FX1373" s="136"/>
      <c r="FY1373" s="136"/>
      <c r="FZ1373" s="136"/>
      <c r="GA1373" s="136"/>
      <c r="GB1373" s="136"/>
      <c r="GC1373" s="136"/>
      <c r="GD1373" s="136"/>
      <c r="GE1373" s="136"/>
      <c r="GF1373" s="136"/>
      <c r="GG1373" s="136"/>
      <c r="GH1373" s="136"/>
      <c r="GI1373" s="136"/>
      <c r="GJ1373" s="136"/>
      <c r="GK1373" s="136"/>
      <c r="GL1373" s="136"/>
      <c r="GM1373" s="136"/>
      <c r="GN1373" s="136"/>
      <c r="GO1373" s="136"/>
      <c r="GP1373" s="136"/>
      <c r="GQ1373" s="136"/>
      <c r="GR1373" s="136"/>
      <c r="GS1373" s="136"/>
      <c r="GT1373" s="136"/>
      <c r="GU1373" s="136"/>
      <c r="GV1373" s="136"/>
      <c r="GW1373" s="136"/>
      <c r="GX1373" s="136"/>
      <c r="GY1373" s="136"/>
      <c r="GZ1373" s="136"/>
      <c r="HA1373" s="136"/>
      <c r="HB1373" s="136"/>
      <c r="HC1373" s="136"/>
      <c r="HD1373" s="136"/>
      <c r="HE1373" s="136"/>
      <c r="HF1373" s="136"/>
      <c r="HG1373" s="136"/>
      <c r="HH1373" s="136"/>
      <c r="HI1373" s="136"/>
      <c r="HJ1373" s="136"/>
      <c r="HK1373" s="136"/>
      <c r="HL1373" s="136"/>
      <c r="HM1373" s="136"/>
      <c r="HN1373" s="136"/>
      <c r="HO1373" s="136"/>
      <c r="HP1373" s="136"/>
      <c r="HQ1373" s="136"/>
      <c r="HR1373" s="136"/>
      <c r="HS1373" s="136"/>
      <c r="HT1373" s="136"/>
      <c r="HU1373" s="136"/>
      <c r="HV1373" s="136"/>
      <c r="HW1373" s="136"/>
      <c r="HX1373" s="136"/>
      <c r="HY1373" s="136"/>
      <c r="HZ1373" s="136"/>
      <c r="IA1373" s="136"/>
      <c r="IB1373" s="136"/>
      <c r="IC1373" s="136"/>
      <c r="ID1373" s="136"/>
      <c r="IE1373" s="136"/>
      <c r="IF1373" s="136"/>
      <c r="IG1373" s="136"/>
    </row>
    <row r="1374" spans="1:1613" ht="15" customHeight="1" x14ac:dyDescent="0.25">
      <c r="A1374" s="197" t="s">
        <v>523</v>
      </c>
      <c r="B1374" s="217">
        <v>9824546</v>
      </c>
      <c r="C1374" s="217">
        <v>4574959</v>
      </c>
      <c r="D1374" s="217">
        <v>1223971</v>
      </c>
      <c r="E1374" s="217">
        <v>1643174</v>
      </c>
      <c r="F1374" s="217">
        <v>2432381</v>
      </c>
      <c r="G1374" s="217">
        <v>723771</v>
      </c>
      <c r="H1374" s="244">
        <v>20422802</v>
      </c>
      <c r="I1374" s="136"/>
      <c r="J1374" s="223" t="s">
        <v>838</v>
      </c>
      <c r="K1374" s="217">
        <v>7372658</v>
      </c>
      <c r="L1374" s="217">
        <v>2220066</v>
      </c>
      <c r="M1374" s="217">
        <v>896728</v>
      </c>
      <c r="N1374" s="217">
        <v>1043718</v>
      </c>
      <c r="O1374" s="217">
        <v>2198908</v>
      </c>
      <c r="P1374" s="217">
        <v>465529</v>
      </c>
      <c r="Q1374" s="244">
        <v>14197607</v>
      </c>
      <c r="R1374" s="136"/>
      <c r="S1374" s="136"/>
      <c r="T1374" s="136"/>
      <c r="U1374" s="136"/>
      <c r="V1374" s="136"/>
      <c r="W1374" s="136"/>
      <c r="X1374" s="136"/>
      <c r="Y1374" s="136"/>
      <c r="Z1374" s="136"/>
      <c r="AA1374" s="136"/>
      <c r="AB1374" s="136"/>
      <c r="AC1374" s="136"/>
      <c r="AD1374" s="136"/>
      <c r="AE1374" s="136"/>
      <c r="AF1374" s="136"/>
      <c r="AG1374" s="136"/>
      <c r="AH1374" s="136"/>
      <c r="AI1374" s="136"/>
      <c r="AJ1374" s="136"/>
      <c r="AK1374" s="136"/>
      <c r="AL1374" s="136"/>
      <c r="AM1374" s="136"/>
      <c r="AN1374" s="136"/>
      <c r="AO1374" s="136"/>
      <c r="AP1374" s="136"/>
      <c r="AQ1374" s="136"/>
      <c r="AR1374" s="136"/>
      <c r="AS1374" s="136"/>
      <c r="AT1374" s="136"/>
      <c r="AU1374" s="136"/>
      <c r="AV1374" s="136"/>
      <c r="AW1374" s="136"/>
      <c r="AX1374" s="136"/>
      <c r="AY1374" s="136"/>
      <c r="AZ1374" s="136"/>
      <c r="BA1374" s="136"/>
      <c r="BB1374" s="136"/>
      <c r="BC1374" s="136"/>
      <c r="BD1374" s="136"/>
      <c r="BE1374" s="136"/>
      <c r="BF1374" s="136"/>
      <c r="BG1374" s="136"/>
      <c r="BH1374" s="136"/>
      <c r="BI1374" s="136"/>
      <c r="BJ1374" s="136"/>
      <c r="BK1374" s="136"/>
      <c r="BL1374" s="136"/>
      <c r="BM1374" s="136"/>
      <c r="BN1374" s="136"/>
      <c r="BO1374" s="136"/>
      <c r="BP1374" s="136"/>
      <c r="BQ1374" s="136"/>
      <c r="BR1374" s="136"/>
      <c r="BS1374" s="136"/>
      <c r="BT1374" s="136"/>
      <c r="BU1374" s="136"/>
      <c r="BV1374" s="136"/>
      <c r="BW1374" s="136"/>
      <c r="BX1374" s="136"/>
      <c r="BY1374" s="136"/>
      <c r="BZ1374" s="136"/>
      <c r="CA1374" s="136"/>
      <c r="CB1374" s="136"/>
      <c r="CC1374" s="136"/>
      <c r="CD1374" s="136"/>
      <c r="CE1374" s="136"/>
      <c r="CF1374" s="136"/>
      <c r="CG1374" s="136"/>
      <c r="CH1374" s="136"/>
      <c r="CI1374" s="136"/>
      <c r="CJ1374" s="136"/>
      <c r="CK1374" s="136"/>
      <c r="CL1374" s="136"/>
      <c r="CM1374" s="136"/>
      <c r="CN1374" s="136"/>
      <c r="CO1374" s="136"/>
      <c r="CP1374" s="136"/>
      <c r="CQ1374" s="136"/>
      <c r="CR1374" s="136"/>
      <c r="CS1374" s="136"/>
      <c r="CT1374" s="136"/>
      <c r="CU1374" s="136"/>
      <c r="CV1374" s="136"/>
      <c r="CW1374" s="136"/>
      <c r="CX1374" s="136"/>
      <c r="CY1374" s="136"/>
      <c r="CZ1374" s="136"/>
      <c r="DA1374" s="136"/>
      <c r="DB1374" s="136"/>
      <c r="DC1374" s="136"/>
      <c r="DD1374" s="136"/>
      <c r="DE1374" s="136"/>
      <c r="DF1374" s="136"/>
      <c r="DG1374" s="136"/>
      <c r="DH1374" s="136"/>
      <c r="DI1374" s="136"/>
      <c r="DJ1374" s="136"/>
      <c r="DK1374" s="136"/>
      <c r="DL1374" s="136"/>
      <c r="DM1374" s="136"/>
      <c r="DN1374" s="136"/>
      <c r="DO1374" s="136"/>
      <c r="DP1374" s="136"/>
      <c r="DQ1374" s="136"/>
      <c r="DR1374" s="136"/>
      <c r="DS1374" s="136"/>
      <c r="DT1374" s="136"/>
      <c r="DU1374" s="136"/>
      <c r="DV1374" s="136"/>
      <c r="DW1374" s="136"/>
      <c r="DX1374" s="136"/>
      <c r="DY1374" s="136"/>
      <c r="DZ1374" s="136"/>
      <c r="EA1374" s="136"/>
      <c r="EB1374" s="136"/>
      <c r="EC1374" s="136"/>
      <c r="ED1374" s="136"/>
      <c r="EE1374" s="136"/>
      <c r="EF1374" s="136"/>
      <c r="EG1374" s="136"/>
      <c r="EH1374" s="136"/>
      <c r="EI1374" s="136"/>
      <c r="EJ1374" s="136"/>
      <c r="EK1374" s="136"/>
      <c r="EL1374" s="136"/>
      <c r="EM1374" s="136"/>
      <c r="EN1374" s="136"/>
      <c r="EO1374" s="136"/>
      <c r="EP1374" s="136"/>
      <c r="EQ1374" s="136"/>
      <c r="ER1374" s="136"/>
      <c r="ES1374" s="136"/>
      <c r="ET1374" s="136"/>
      <c r="EU1374" s="136"/>
      <c r="EV1374" s="136"/>
      <c r="EW1374" s="136"/>
      <c r="EX1374" s="136"/>
      <c r="EY1374" s="136"/>
      <c r="EZ1374" s="136"/>
      <c r="FA1374" s="136"/>
      <c r="FB1374" s="136"/>
      <c r="FC1374" s="136"/>
      <c r="FD1374" s="136"/>
      <c r="FE1374" s="136"/>
      <c r="FF1374" s="136"/>
      <c r="FG1374" s="136"/>
      <c r="FH1374" s="136"/>
      <c r="FI1374" s="136"/>
      <c r="FJ1374" s="136"/>
      <c r="FK1374" s="136"/>
      <c r="FL1374" s="136"/>
      <c r="FM1374" s="136"/>
      <c r="FN1374" s="136"/>
      <c r="FO1374" s="136"/>
      <c r="FP1374" s="136"/>
      <c r="FQ1374" s="136"/>
      <c r="FR1374" s="136"/>
      <c r="FS1374" s="136"/>
      <c r="FT1374" s="136"/>
      <c r="FU1374" s="136"/>
      <c r="FV1374" s="136"/>
      <c r="FW1374" s="136"/>
      <c r="FX1374" s="136"/>
      <c r="FY1374" s="136"/>
      <c r="FZ1374" s="136"/>
      <c r="GA1374" s="136"/>
      <c r="GB1374" s="136"/>
      <c r="GC1374" s="136"/>
      <c r="GD1374" s="136"/>
      <c r="GE1374" s="136"/>
      <c r="GF1374" s="136"/>
      <c r="GG1374" s="136"/>
      <c r="GH1374" s="136"/>
      <c r="GI1374" s="136"/>
      <c r="GJ1374" s="136"/>
      <c r="GK1374" s="136"/>
      <c r="GL1374" s="136"/>
      <c r="GM1374" s="136"/>
      <c r="GN1374" s="136"/>
      <c r="GO1374" s="136"/>
      <c r="GP1374" s="136"/>
      <c r="GQ1374" s="136"/>
      <c r="GR1374" s="136"/>
      <c r="GS1374" s="136"/>
      <c r="GT1374" s="136"/>
      <c r="GU1374" s="136"/>
      <c r="GV1374" s="136"/>
      <c r="GW1374" s="136"/>
      <c r="GX1374" s="136"/>
      <c r="GY1374" s="136"/>
      <c r="GZ1374" s="136"/>
      <c r="HA1374" s="136"/>
      <c r="HB1374" s="136"/>
      <c r="HC1374" s="136"/>
      <c r="HD1374" s="136"/>
      <c r="HE1374" s="136"/>
      <c r="HF1374" s="136"/>
      <c r="HG1374" s="136"/>
      <c r="HH1374" s="136"/>
      <c r="HI1374" s="136"/>
      <c r="HJ1374" s="136"/>
      <c r="HK1374" s="136"/>
      <c r="HL1374" s="136"/>
      <c r="HM1374" s="136"/>
      <c r="HN1374" s="136"/>
      <c r="HO1374" s="136"/>
      <c r="HP1374" s="136"/>
      <c r="HQ1374" s="136"/>
      <c r="HR1374" s="136"/>
      <c r="HS1374" s="136"/>
      <c r="HT1374" s="136"/>
      <c r="HU1374" s="136"/>
      <c r="HV1374" s="136"/>
      <c r="HW1374" s="136"/>
      <c r="HX1374" s="136"/>
      <c r="HY1374" s="136"/>
      <c r="HZ1374" s="136"/>
      <c r="IA1374" s="136"/>
      <c r="IB1374" s="136"/>
      <c r="IC1374" s="136"/>
      <c r="ID1374" s="136"/>
      <c r="IE1374" s="136"/>
      <c r="IF1374" s="136"/>
      <c r="IG1374" s="136"/>
    </row>
    <row r="1375" spans="1:1613" ht="15" customHeight="1" x14ac:dyDescent="0.25">
      <c r="A1375" s="197" t="s">
        <v>524</v>
      </c>
      <c r="B1375" s="217">
        <v>5838532</v>
      </c>
      <c r="C1375" s="217">
        <v>3086630</v>
      </c>
      <c r="D1375" s="217">
        <v>732863</v>
      </c>
      <c r="E1375" s="217">
        <v>1505426</v>
      </c>
      <c r="F1375" s="217">
        <v>1911562</v>
      </c>
      <c r="G1375" s="217">
        <v>444107</v>
      </c>
      <c r="H1375" s="244">
        <v>13519120</v>
      </c>
      <c r="I1375" s="136"/>
      <c r="J1375" s="223" t="s">
        <v>102</v>
      </c>
      <c r="K1375" s="217">
        <v>7182577</v>
      </c>
      <c r="L1375" s="217">
        <v>2785099</v>
      </c>
      <c r="M1375" s="217">
        <v>722608</v>
      </c>
      <c r="N1375" s="217">
        <v>1104873</v>
      </c>
      <c r="O1375" s="217">
        <v>2910017</v>
      </c>
      <c r="P1375" s="217">
        <v>397276</v>
      </c>
      <c r="Q1375" s="244">
        <v>15102450</v>
      </c>
      <c r="R1375" s="136"/>
      <c r="S1375" s="136"/>
      <c r="T1375" s="136"/>
      <c r="U1375" s="136"/>
      <c r="V1375" s="136"/>
      <c r="W1375" s="136"/>
      <c r="X1375" s="136"/>
      <c r="Y1375" s="136"/>
      <c r="Z1375" s="136"/>
      <c r="AA1375" s="136"/>
      <c r="AB1375" s="136"/>
      <c r="AC1375" s="136"/>
      <c r="AD1375" s="136"/>
      <c r="AE1375" s="136"/>
      <c r="AF1375" s="136"/>
      <c r="AG1375" s="136"/>
      <c r="AH1375" s="136"/>
      <c r="AI1375" s="136"/>
      <c r="AJ1375" s="136"/>
      <c r="AK1375" s="136"/>
      <c r="AL1375" s="136"/>
      <c r="AM1375" s="136"/>
      <c r="AN1375" s="136"/>
      <c r="AO1375" s="136"/>
      <c r="AP1375" s="136"/>
      <c r="AQ1375" s="136"/>
      <c r="AR1375" s="136"/>
      <c r="AS1375" s="136"/>
      <c r="AT1375" s="136"/>
      <c r="AU1375" s="136"/>
      <c r="AV1375" s="136"/>
      <c r="AW1375" s="136"/>
      <c r="AX1375" s="136"/>
      <c r="AY1375" s="136"/>
      <c r="AZ1375" s="136"/>
      <c r="BA1375" s="136"/>
      <c r="BB1375" s="136"/>
      <c r="BC1375" s="136"/>
      <c r="BD1375" s="136"/>
      <c r="BE1375" s="136"/>
      <c r="BF1375" s="136"/>
      <c r="BG1375" s="136"/>
      <c r="BH1375" s="136"/>
      <c r="BI1375" s="136"/>
      <c r="BJ1375" s="136"/>
      <c r="BK1375" s="136"/>
      <c r="BL1375" s="136"/>
      <c r="BM1375" s="136"/>
      <c r="BN1375" s="136"/>
      <c r="BO1375" s="136"/>
      <c r="BP1375" s="136"/>
      <c r="BQ1375" s="136"/>
      <c r="BR1375" s="136"/>
      <c r="BS1375" s="136"/>
      <c r="BT1375" s="136"/>
      <c r="BU1375" s="136"/>
      <c r="BV1375" s="136"/>
      <c r="BW1375" s="136"/>
      <c r="BX1375" s="136"/>
      <c r="BY1375" s="136"/>
      <c r="BZ1375" s="136"/>
      <c r="CA1375" s="136"/>
      <c r="CB1375" s="136"/>
      <c r="CC1375" s="136"/>
      <c r="CD1375" s="136"/>
      <c r="CE1375" s="136"/>
      <c r="CF1375" s="136"/>
      <c r="CG1375" s="136"/>
      <c r="CH1375" s="136"/>
      <c r="CI1375" s="136"/>
      <c r="CJ1375" s="136"/>
      <c r="CK1375" s="136"/>
      <c r="CL1375" s="136"/>
      <c r="CM1375" s="136"/>
      <c r="CN1375" s="136"/>
      <c r="CO1375" s="136"/>
      <c r="CP1375" s="136"/>
      <c r="CQ1375" s="136"/>
      <c r="CR1375" s="136"/>
      <c r="CS1375" s="136"/>
      <c r="CT1375" s="136"/>
      <c r="CU1375" s="136"/>
      <c r="CV1375" s="136"/>
      <c r="CW1375" s="136"/>
      <c r="CX1375" s="136"/>
      <c r="CY1375" s="136"/>
      <c r="CZ1375" s="136"/>
      <c r="DA1375" s="136"/>
      <c r="DB1375" s="136"/>
      <c r="DC1375" s="136"/>
      <c r="DD1375" s="136"/>
      <c r="DE1375" s="136"/>
      <c r="DF1375" s="136"/>
      <c r="DG1375" s="136"/>
      <c r="DH1375" s="136"/>
      <c r="DI1375" s="136"/>
      <c r="DJ1375" s="136"/>
      <c r="DK1375" s="136"/>
      <c r="DL1375" s="136"/>
      <c r="DM1375" s="136"/>
      <c r="DN1375" s="136"/>
      <c r="DO1375" s="136"/>
      <c r="DP1375" s="136"/>
      <c r="DQ1375" s="136"/>
      <c r="DR1375" s="136"/>
      <c r="DS1375" s="136"/>
      <c r="DT1375" s="136"/>
      <c r="DU1375" s="136"/>
      <c r="DV1375" s="136"/>
      <c r="DW1375" s="136"/>
      <c r="DX1375" s="136"/>
      <c r="DY1375" s="136"/>
      <c r="DZ1375" s="136"/>
      <c r="EA1375" s="136"/>
      <c r="EB1375" s="136"/>
      <c r="EC1375" s="136"/>
      <c r="ED1375" s="136"/>
      <c r="EE1375" s="136"/>
      <c r="EF1375" s="136"/>
      <c r="EG1375" s="136"/>
      <c r="EH1375" s="136"/>
      <c r="EI1375" s="136"/>
      <c r="EJ1375" s="136"/>
      <c r="EK1375" s="136"/>
      <c r="EL1375" s="136"/>
      <c r="EM1375" s="136"/>
      <c r="EN1375" s="136"/>
      <c r="EO1375" s="136"/>
      <c r="EP1375" s="136"/>
      <c r="EQ1375" s="136"/>
      <c r="ER1375" s="136"/>
      <c r="ES1375" s="136"/>
      <c r="ET1375" s="136"/>
      <c r="EU1375" s="136"/>
      <c r="EV1375" s="136"/>
      <c r="EW1375" s="136"/>
      <c r="EX1375" s="136"/>
      <c r="EY1375" s="136"/>
      <c r="EZ1375" s="136"/>
      <c r="FA1375" s="136"/>
      <c r="FB1375" s="136"/>
      <c r="FC1375" s="136"/>
      <c r="FD1375" s="136"/>
      <c r="FE1375" s="136"/>
      <c r="FF1375" s="136"/>
      <c r="FG1375" s="136"/>
      <c r="FH1375" s="136"/>
      <c r="FI1375" s="136"/>
      <c r="FJ1375" s="136"/>
      <c r="FK1375" s="136"/>
      <c r="FL1375" s="136"/>
      <c r="FM1375" s="136"/>
      <c r="FN1375" s="136"/>
      <c r="FO1375" s="136"/>
      <c r="FP1375" s="136"/>
      <c r="FQ1375" s="136"/>
      <c r="FR1375" s="136"/>
      <c r="FS1375" s="136"/>
      <c r="FT1375" s="136"/>
      <c r="FU1375" s="136"/>
      <c r="FV1375" s="136"/>
      <c r="FW1375" s="136"/>
      <c r="FX1375" s="136"/>
      <c r="FY1375" s="136"/>
      <c r="FZ1375" s="136"/>
      <c r="GA1375" s="136"/>
      <c r="GB1375" s="136"/>
      <c r="GC1375" s="136"/>
      <c r="GD1375" s="136"/>
      <c r="GE1375" s="136"/>
      <c r="GF1375" s="136"/>
      <c r="GG1375" s="136"/>
      <c r="GH1375" s="136"/>
      <c r="GI1375" s="136"/>
      <c r="GJ1375" s="136"/>
      <c r="GK1375" s="136"/>
      <c r="GL1375" s="136"/>
      <c r="GM1375" s="136"/>
      <c r="GN1375" s="136"/>
      <c r="GO1375" s="136"/>
      <c r="GP1375" s="136"/>
      <c r="GQ1375" s="136"/>
      <c r="GR1375" s="136"/>
      <c r="GS1375" s="136"/>
      <c r="GT1375" s="136"/>
      <c r="GU1375" s="136"/>
      <c r="GV1375" s="136"/>
      <c r="GW1375" s="136"/>
      <c r="GX1375" s="136"/>
      <c r="GY1375" s="136"/>
      <c r="GZ1375" s="136"/>
      <c r="HA1375" s="136"/>
      <c r="HB1375" s="136"/>
      <c r="HC1375" s="136"/>
      <c r="HD1375" s="136"/>
      <c r="HE1375" s="136"/>
      <c r="HF1375" s="136"/>
      <c r="HG1375" s="136"/>
      <c r="HH1375" s="136"/>
      <c r="HI1375" s="136"/>
      <c r="HJ1375" s="136"/>
      <c r="HK1375" s="136"/>
      <c r="HL1375" s="136"/>
      <c r="HM1375" s="136"/>
      <c r="HN1375" s="136"/>
      <c r="HO1375" s="136"/>
      <c r="HP1375" s="136"/>
      <c r="HQ1375" s="136"/>
      <c r="HR1375" s="136"/>
      <c r="HS1375" s="136"/>
      <c r="HT1375" s="136"/>
      <c r="HU1375" s="136"/>
      <c r="HV1375" s="136"/>
      <c r="HW1375" s="136"/>
      <c r="HX1375" s="136"/>
      <c r="HY1375" s="136"/>
      <c r="HZ1375" s="136"/>
      <c r="IA1375" s="136"/>
      <c r="IB1375" s="136"/>
      <c r="IC1375" s="136"/>
      <c r="ID1375" s="136"/>
      <c r="IE1375" s="136"/>
      <c r="IF1375" s="136"/>
      <c r="IG1375" s="136"/>
    </row>
    <row r="1376" spans="1:1613" ht="15" customHeight="1" x14ac:dyDescent="0.25">
      <c r="A1376" s="197" t="s">
        <v>653</v>
      </c>
      <c r="B1376" s="217">
        <v>5495872</v>
      </c>
      <c r="C1376" s="217">
        <v>2659464</v>
      </c>
      <c r="D1376" s="217">
        <v>752527</v>
      </c>
      <c r="E1376" s="217">
        <v>1347324</v>
      </c>
      <c r="F1376" s="217">
        <v>2429776</v>
      </c>
      <c r="G1376" s="217">
        <v>445273</v>
      </c>
      <c r="H1376" s="244">
        <v>13130236</v>
      </c>
      <c r="I1376" s="136"/>
      <c r="J1376" s="223" t="s">
        <v>101</v>
      </c>
      <c r="K1376" s="217">
        <v>4369120</v>
      </c>
      <c r="L1376" s="217">
        <v>2015496</v>
      </c>
      <c r="M1376" s="217">
        <v>728876</v>
      </c>
      <c r="N1376" s="217">
        <v>1037331</v>
      </c>
      <c r="O1376" s="217">
        <v>2291547</v>
      </c>
      <c r="P1376" s="217">
        <v>415351</v>
      </c>
      <c r="Q1376" s="244">
        <v>10857721</v>
      </c>
      <c r="R1376" s="136"/>
      <c r="S1376" s="136"/>
      <c r="T1376" s="136"/>
      <c r="U1376" s="136"/>
      <c r="V1376" s="136"/>
      <c r="W1376" s="136"/>
      <c r="X1376" s="136"/>
      <c r="Y1376" s="136"/>
      <c r="Z1376" s="136"/>
      <c r="AA1376" s="136"/>
      <c r="AB1376" s="136"/>
      <c r="AC1376" s="136"/>
      <c r="AD1376" s="136"/>
      <c r="AE1376" s="136"/>
      <c r="AF1376" s="136"/>
      <c r="AG1376" s="136"/>
      <c r="AH1376" s="136"/>
      <c r="AI1376" s="136"/>
      <c r="AJ1376" s="136"/>
      <c r="AK1376" s="136"/>
      <c r="AL1376" s="136"/>
      <c r="AM1376" s="136"/>
      <c r="AN1376" s="136"/>
      <c r="AO1376" s="136"/>
      <c r="AP1376" s="136"/>
      <c r="AQ1376" s="136"/>
      <c r="AR1376" s="136"/>
      <c r="AS1376" s="136"/>
      <c r="AT1376" s="136"/>
      <c r="AU1376" s="136"/>
      <c r="AV1376" s="136"/>
      <c r="AW1376" s="136"/>
      <c r="AX1376" s="136"/>
      <c r="AY1376" s="136"/>
      <c r="AZ1376" s="136"/>
      <c r="BA1376" s="136"/>
      <c r="BB1376" s="136"/>
      <c r="BC1376" s="136"/>
      <c r="BD1376" s="136"/>
      <c r="BE1376" s="136"/>
      <c r="BF1376" s="136"/>
      <c r="BG1376" s="136"/>
      <c r="BH1376" s="136"/>
      <c r="BI1376" s="136"/>
      <c r="BJ1376" s="136"/>
      <c r="BK1376" s="136"/>
      <c r="BL1376" s="136"/>
      <c r="BM1376" s="136"/>
      <c r="BN1376" s="136"/>
      <c r="BO1376" s="136"/>
      <c r="BP1376" s="136"/>
      <c r="BQ1376" s="136"/>
      <c r="BR1376" s="136"/>
      <c r="BS1376" s="136"/>
      <c r="BT1376" s="136"/>
      <c r="BU1376" s="136"/>
      <c r="BV1376" s="136"/>
      <c r="BW1376" s="136"/>
      <c r="BX1376" s="136"/>
      <c r="BY1376" s="136"/>
      <c r="BZ1376" s="136"/>
      <c r="CA1376" s="136"/>
      <c r="CB1376" s="136"/>
      <c r="CC1376" s="136"/>
      <c r="CD1376" s="136"/>
      <c r="CE1376" s="136"/>
      <c r="CF1376" s="136"/>
      <c r="CG1376" s="136"/>
      <c r="CH1376" s="136"/>
      <c r="CI1376" s="136"/>
      <c r="CJ1376" s="136"/>
      <c r="CK1376" s="136"/>
      <c r="CL1376" s="136"/>
      <c r="CM1376" s="136"/>
      <c r="CN1376" s="136"/>
      <c r="CO1376" s="136"/>
      <c r="CP1376" s="136"/>
      <c r="CQ1376" s="136"/>
      <c r="CR1376" s="136"/>
      <c r="CS1376" s="136"/>
      <c r="CT1376" s="136"/>
      <c r="CU1376" s="136"/>
      <c r="CV1376" s="136"/>
      <c r="CW1376" s="136"/>
      <c r="CX1376" s="136"/>
      <c r="CY1376" s="136"/>
      <c r="CZ1376" s="136"/>
      <c r="DA1376" s="136"/>
      <c r="DB1376" s="136"/>
      <c r="DC1376" s="136"/>
      <c r="DD1376" s="136"/>
      <c r="DE1376" s="136"/>
      <c r="DF1376" s="136"/>
      <c r="DG1376" s="136"/>
      <c r="DH1376" s="136"/>
      <c r="DI1376" s="136"/>
      <c r="DJ1376" s="136"/>
      <c r="DK1376" s="136"/>
      <c r="DL1376" s="136"/>
      <c r="DM1376" s="136"/>
      <c r="DN1376" s="136"/>
      <c r="DO1376" s="136"/>
      <c r="DP1376" s="136"/>
      <c r="DQ1376" s="136"/>
      <c r="DR1376" s="136"/>
      <c r="DS1376" s="136"/>
      <c r="DT1376" s="136"/>
      <c r="DU1376" s="136"/>
      <c r="DV1376" s="136"/>
      <c r="DW1376" s="136"/>
      <c r="DX1376" s="136"/>
      <c r="DY1376" s="136"/>
      <c r="DZ1376" s="136"/>
      <c r="EA1376" s="136"/>
      <c r="EB1376" s="136"/>
      <c r="EC1376" s="136"/>
      <c r="ED1376" s="136"/>
      <c r="EE1376" s="136"/>
      <c r="EF1376" s="136"/>
      <c r="EG1376" s="136"/>
      <c r="EH1376" s="136"/>
      <c r="EI1376" s="136"/>
      <c r="EJ1376" s="136"/>
      <c r="EK1376" s="136"/>
      <c r="EL1376" s="136"/>
      <c r="EM1376" s="136"/>
      <c r="EN1376" s="136"/>
      <c r="EO1376" s="136"/>
      <c r="EP1376" s="136"/>
      <c r="EQ1376" s="136"/>
      <c r="ER1376" s="136"/>
      <c r="ES1376" s="136"/>
      <c r="ET1376" s="136"/>
      <c r="EU1376" s="136"/>
      <c r="EV1376" s="136"/>
      <c r="EW1376" s="136"/>
      <c r="EX1376" s="136"/>
      <c r="EY1376" s="136"/>
      <c r="EZ1376" s="136"/>
      <c r="FA1376" s="136"/>
      <c r="FB1376" s="136"/>
      <c r="FC1376" s="136"/>
      <c r="FD1376" s="136"/>
      <c r="FE1376" s="136"/>
      <c r="FF1376" s="136"/>
      <c r="FG1376" s="136"/>
      <c r="FH1376" s="136"/>
      <c r="FI1376" s="136"/>
      <c r="FJ1376" s="136"/>
      <c r="FK1376" s="136"/>
      <c r="FL1376" s="136"/>
      <c r="FM1376" s="136"/>
      <c r="FN1376" s="136"/>
      <c r="FO1376" s="136"/>
      <c r="FP1376" s="136"/>
      <c r="FQ1376" s="136"/>
      <c r="FR1376" s="136"/>
      <c r="FS1376" s="136"/>
      <c r="FT1376" s="136"/>
      <c r="FU1376" s="136"/>
      <c r="FV1376" s="136"/>
      <c r="FW1376" s="136"/>
      <c r="FX1376" s="136"/>
      <c r="FY1376" s="136"/>
      <c r="FZ1376" s="136"/>
      <c r="GA1376" s="136"/>
      <c r="GB1376" s="136"/>
      <c r="GC1376" s="136"/>
      <c r="GD1376" s="136"/>
      <c r="GE1376" s="136"/>
      <c r="GF1376" s="136"/>
      <c r="GG1376" s="136"/>
      <c r="GH1376" s="136"/>
      <c r="GI1376" s="136"/>
      <c r="GJ1376" s="136"/>
      <c r="GK1376" s="136"/>
      <c r="GL1376" s="136"/>
      <c r="GM1376" s="136"/>
      <c r="GN1376" s="136"/>
      <c r="GO1376" s="136"/>
      <c r="GP1376" s="136"/>
      <c r="GQ1376" s="136"/>
      <c r="GR1376" s="136"/>
      <c r="GS1376" s="136"/>
      <c r="GT1376" s="136"/>
      <c r="GU1376" s="136"/>
      <c r="GV1376" s="136"/>
      <c r="GW1376" s="136"/>
      <c r="GX1376" s="136"/>
      <c r="GY1376" s="136"/>
      <c r="GZ1376" s="136"/>
      <c r="HA1376" s="136"/>
      <c r="HB1376" s="136"/>
      <c r="HC1376" s="136"/>
      <c r="HD1376" s="136"/>
      <c r="HE1376" s="136"/>
      <c r="HF1376" s="136"/>
      <c r="HG1376" s="136"/>
      <c r="HH1376" s="136"/>
      <c r="HI1376" s="136"/>
      <c r="HJ1376" s="136"/>
      <c r="HK1376" s="136"/>
      <c r="HL1376" s="136"/>
      <c r="HM1376" s="136"/>
      <c r="HN1376" s="136"/>
      <c r="HO1376" s="136"/>
      <c r="HP1376" s="136"/>
      <c r="HQ1376" s="136"/>
      <c r="HR1376" s="136"/>
      <c r="HS1376" s="136"/>
      <c r="HT1376" s="136"/>
      <c r="HU1376" s="136"/>
      <c r="HV1376" s="136"/>
      <c r="HW1376" s="136"/>
      <c r="HX1376" s="136"/>
      <c r="HY1376" s="136"/>
      <c r="HZ1376" s="136"/>
      <c r="IA1376" s="136"/>
      <c r="IB1376" s="136"/>
      <c r="IC1376" s="136"/>
      <c r="ID1376" s="136"/>
      <c r="IE1376" s="136"/>
      <c r="IF1376" s="136"/>
      <c r="IG1376" s="136"/>
    </row>
    <row r="1377" spans="1:241" ht="15" customHeight="1" x14ac:dyDescent="0.25">
      <c r="A1377" s="197" t="s">
        <v>526</v>
      </c>
      <c r="B1377" s="217">
        <v>5560816</v>
      </c>
      <c r="C1377" s="217">
        <v>2231561</v>
      </c>
      <c r="D1377" s="217">
        <v>750218</v>
      </c>
      <c r="E1377" s="217">
        <v>2070993</v>
      </c>
      <c r="F1377" s="217">
        <v>2206670</v>
      </c>
      <c r="G1377" s="217">
        <v>522062</v>
      </c>
      <c r="H1377" s="244">
        <v>13342320</v>
      </c>
      <c r="I1377" s="136"/>
      <c r="J1377" s="223" t="s">
        <v>100</v>
      </c>
      <c r="K1377" s="217">
        <v>4563023</v>
      </c>
      <c r="L1377" s="217">
        <v>2500219</v>
      </c>
      <c r="M1377" s="217">
        <v>595217</v>
      </c>
      <c r="N1377" s="217">
        <v>987138</v>
      </c>
      <c r="O1377" s="217">
        <v>2380098</v>
      </c>
      <c r="P1377" s="217">
        <v>405571</v>
      </c>
      <c r="Q1377" s="244">
        <v>11431266</v>
      </c>
      <c r="R1377" s="136"/>
      <c r="S1377" s="136"/>
      <c r="T1377" s="136"/>
      <c r="U1377" s="136"/>
      <c r="V1377" s="136"/>
      <c r="W1377" s="136"/>
      <c r="X1377" s="136"/>
      <c r="Y1377" s="136"/>
      <c r="Z1377" s="136"/>
      <c r="AA1377" s="136"/>
      <c r="AB1377" s="136"/>
      <c r="AC1377" s="136"/>
      <c r="AD1377" s="136"/>
      <c r="AE1377" s="136"/>
      <c r="AF1377" s="136"/>
      <c r="AG1377" s="136"/>
      <c r="AH1377" s="136"/>
      <c r="AI1377" s="136"/>
      <c r="AJ1377" s="136"/>
      <c r="AK1377" s="136"/>
      <c r="AL1377" s="136"/>
      <c r="AM1377" s="136"/>
      <c r="AN1377" s="136"/>
      <c r="AO1377" s="136"/>
      <c r="AP1377" s="136"/>
      <c r="AQ1377" s="136"/>
      <c r="AR1377" s="136"/>
      <c r="AS1377" s="136"/>
      <c r="AT1377" s="136"/>
      <c r="AU1377" s="136"/>
      <c r="AV1377" s="136"/>
      <c r="AW1377" s="136"/>
      <c r="AX1377" s="136"/>
      <c r="AY1377" s="136"/>
      <c r="AZ1377" s="136"/>
      <c r="BA1377" s="136"/>
      <c r="BB1377" s="136"/>
      <c r="BC1377" s="136"/>
      <c r="BD1377" s="136"/>
      <c r="BE1377" s="136"/>
      <c r="BF1377" s="136"/>
      <c r="BG1377" s="136"/>
      <c r="BH1377" s="136"/>
      <c r="BI1377" s="136"/>
      <c r="BJ1377" s="136"/>
      <c r="BK1377" s="136"/>
      <c r="BL1377" s="136"/>
      <c r="BM1377" s="136"/>
      <c r="BN1377" s="136"/>
      <c r="BO1377" s="136"/>
      <c r="BP1377" s="136"/>
      <c r="BQ1377" s="136"/>
      <c r="BR1377" s="136"/>
      <c r="BS1377" s="136"/>
      <c r="BT1377" s="136"/>
      <c r="BU1377" s="136"/>
      <c r="BV1377" s="136"/>
      <c r="BW1377" s="136"/>
      <c r="BX1377" s="136"/>
      <c r="BY1377" s="136"/>
      <c r="BZ1377" s="136"/>
      <c r="CA1377" s="136"/>
      <c r="CB1377" s="136"/>
      <c r="CC1377" s="136"/>
      <c r="CD1377" s="136"/>
      <c r="CE1377" s="136"/>
      <c r="CF1377" s="136"/>
      <c r="CG1377" s="136"/>
      <c r="CH1377" s="136"/>
      <c r="CI1377" s="136"/>
      <c r="CJ1377" s="136"/>
      <c r="CK1377" s="136"/>
      <c r="CL1377" s="136"/>
      <c r="CM1377" s="136"/>
      <c r="CN1377" s="136"/>
      <c r="CO1377" s="136"/>
      <c r="CP1377" s="136"/>
      <c r="CQ1377" s="136"/>
      <c r="CR1377" s="136"/>
      <c r="CS1377" s="136"/>
      <c r="CT1377" s="136"/>
      <c r="CU1377" s="136"/>
      <c r="CV1377" s="136"/>
      <c r="CW1377" s="136"/>
      <c r="CX1377" s="136"/>
      <c r="CY1377" s="136"/>
      <c r="CZ1377" s="136"/>
      <c r="DA1377" s="136"/>
      <c r="DB1377" s="136"/>
      <c r="DC1377" s="136"/>
      <c r="DD1377" s="136"/>
      <c r="DE1377" s="136"/>
      <c r="DF1377" s="136"/>
      <c r="DG1377" s="136"/>
      <c r="DH1377" s="136"/>
      <c r="DI1377" s="136"/>
      <c r="DJ1377" s="136"/>
      <c r="DK1377" s="136"/>
      <c r="DL1377" s="136"/>
      <c r="DM1377" s="136"/>
      <c r="DN1377" s="136"/>
      <c r="DO1377" s="136"/>
      <c r="DP1377" s="136"/>
      <c r="DQ1377" s="136"/>
      <c r="DR1377" s="136"/>
      <c r="DS1377" s="136"/>
      <c r="DT1377" s="136"/>
      <c r="DU1377" s="136"/>
      <c r="DV1377" s="136"/>
      <c r="DW1377" s="136"/>
      <c r="DX1377" s="136"/>
      <c r="DY1377" s="136"/>
      <c r="DZ1377" s="136"/>
      <c r="EA1377" s="136"/>
      <c r="EB1377" s="136"/>
      <c r="EC1377" s="136"/>
      <c r="ED1377" s="136"/>
      <c r="EE1377" s="136"/>
      <c r="EF1377" s="136"/>
      <c r="EG1377" s="136"/>
      <c r="EH1377" s="136"/>
      <c r="EI1377" s="136"/>
      <c r="EJ1377" s="136"/>
      <c r="EK1377" s="136"/>
      <c r="EL1377" s="136"/>
      <c r="EM1377" s="136"/>
      <c r="EN1377" s="136"/>
      <c r="EO1377" s="136"/>
      <c r="EP1377" s="136"/>
      <c r="EQ1377" s="136"/>
      <c r="ER1377" s="136"/>
      <c r="ES1377" s="136"/>
      <c r="ET1377" s="136"/>
      <c r="EU1377" s="136"/>
      <c r="EV1377" s="136"/>
      <c r="EW1377" s="136"/>
      <c r="EX1377" s="136"/>
      <c r="EY1377" s="136"/>
      <c r="EZ1377" s="136"/>
      <c r="FA1377" s="136"/>
      <c r="FB1377" s="136"/>
      <c r="FC1377" s="136"/>
      <c r="FD1377" s="136"/>
      <c r="FE1377" s="136"/>
      <c r="FF1377" s="136"/>
      <c r="FG1377" s="136"/>
      <c r="FH1377" s="136"/>
      <c r="FI1377" s="136"/>
      <c r="FJ1377" s="136"/>
      <c r="FK1377" s="136"/>
      <c r="FL1377" s="136"/>
      <c r="FM1377" s="136"/>
      <c r="FN1377" s="136"/>
      <c r="FO1377" s="136"/>
      <c r="FP1377" s="136"/>
      <c r="FQ1377" s="136"/>
      <c r="FR1377" s="136"/>
      <c r="FS1377" s="136"/>
      <c r="FT1377" s="136"/>
      <c r="FU1377" s="136"/>
      <c r="FV1377" s="136"/>
      <c r="FW1377" s="136"/>
      <c r="FX1377" s="136"/>
      <c r="FY1377" s="136"/>
      <c r="FZ1377" s="136"/>
      <c r="GA1377" s="136"/>
      <c r="GB1377" s="136"/>
      <c r="GC1377" s="136"/>
      <c r="GD1377" s="136"/>
      <c r="GE1377" s="136"/>
      <c r="GF1377" s="136"/>
      <c r="GG1377" s="136"/>
      <c r="GH1377" s="136"/>
      <c r="GI1377" s="136"/>
      <c r="GJ1377" s="136"/>
      <c r="GK1377" s="136"/>
      <c r="GL1377" s="136"/>
      <c r="GM1377" s="136"/>
      <c r="GN1377" s="136"/>
      <c r="GO1377" s="136"/>
      <c r="GP1377" s="136"/>
      <c r="GQ1377" s="136"/>
      <c r="GR1377" s="136"/>
      <c r="GS1377" s="136"/>
      <c r="GT1377" s="136"/>
      <c r="GU1377" s="136"/>
      <c r="GV1377" s="136"/>
      <c r="GW1377" s="136"/>
      <c r="GX1377" s="136"/>
      <c r="GY1377" s="136"/>
      <c r="GZ1377" s="136"/>
      <c r="HA1377" s="136"/>
      <c r="HB1377" s="136"/>
      <c r="HC1377" s="136"/>
      <c r="HD1377" s="136"/>
      <c r="HE1377" s="136"/>
      <c r="HF1377" s="136"/>
      <c r="HG1377" s="136"/>
      <c r="HH1377" s="136"/>
      <c r="HI1377" s="136"/>
      <c r="HJ1377" s="136"/>
      <c r="HK1377" s="136"/>
      <c r="HL1377" s="136"/>
      <c r="HM1377" s="136"/>
      <c r="HN1377" s="136"/>
      <c r="HO1377" s="136"/>
      <c r="HP1377" s="136"/>
      <c r="HQ1377" s="136"/>
      <c r="HR1377" s="136"/>
      <c r="HS1377" s="136"/>
      <c r="HT1377" s="136"/>
      <c r="HU1377" s="136"/>
      <c r="HV1377" s="136"/>
      <c r="HW1377" s="136"/>
      <c r="HX1377" s="136"/>
      <c r="HY1377" s="136"/>
      <c r="HZ1377" s="136"/>
      <c r="IA1377" s="136"/>
      <c r="IB1377" s="136"/>
      <c r="IC1377" s="136"/>
      <c r="ID1377" s="136"/>
      <c r="IE1377" s="136"/>
      <c r="IF1377" s="136"/>
      <c r="IG1377" s="136"/>
    </row>
    <row r="1378" spans="1:241" ht="15" customHeight="1" x14ac:dyDescent="0.25">
      <c r="A1378" s="197" t="s">
        <v>527</v>
      </c>
      <c r="B1378" s="217">
        <v>4969959</v>
      </c>
      <c r="C1378" s="217">
        <v>2409248</v>
      </c>
      <c r="D1378" s="217">
        <v>641053</v>
      </c>
      <c r="E1378" s="217">
        <v>1632553</v>
      </c>
      <c r="F1378" s="217">
        <v>2420124</v>
      </c>
      <c r="G1378" s="217">
        <v>425435</v>
      </c>
      <c r="H1378" s="244">
        <v>12498372</v>
      </c>
      <c r="I1378" s="136"/>
      <c r="J1378" s="223" t="s">
        <v>329</v>
      </c>
      <c r="K1378" s="217">
        <v>4525954</v>
      </c>
      <c r="L1378" s="217">
        <v>2393639</v>
      </c>
      <c r="M1378" s="217">
        <v>506890</v>
      </c>
      <c r="N1378" s="217">
        <v>954524</v>
      </c>
      <c r="O1378" s="217">
        <v>2035325</v>
      </c>
      <c r="P1378" s="217">
        <v>447866</v>
      </c>
      <c r="Q1378" s="244">
        <v>10864198</v>
      </c>
      <c r="R1378" s="136"/>
      <c r="S1378" s="136"/>
      <c r="T1378" s="136"/>
      <c r="U1378" s="136"/>
      <c r="V1378" s="136"/>
      <c r="W1378" s="136"/>
      <c r="X1378" s="136"/>
      <c r="Y1378" s="136"/>
      <c r="Z1378" s="136"/>
      <c r="AA1378" s="136"/>
      <c r="AB1378" s="136"/>
      <c r="AC1378" s="136"/>
      <c r="AD1378" s="136"/>
      <c r="AE1378" s="136"/>
      <c r="AF1378" s="136"/>
      <c r="AG1378" s="136"/>
      <c r="AH1378" s="136"/>
      <c r="AI1378" s="136"/>
      <c r="AJ1378" s="136"/>
      <c r="AK1378" s="136"/>
      <c r="AL1378" s="136"/>
      <c r="AM1378" s="136"/>
      <c r="AN1378" s="136"/>
      <c r="AO1378" s="136"/>
      <c r="AP1378" s="136"/>
      <c r="AQ1378" s="136"/>
      <c r="AR1378" s="136"/>
      <c r="AS1378" s="136"/>
      <c r="AT1378" s="136"/>
      <c r="AU1378" s="136"/>
      <c r="AV1378" s="136"/>
      <c r="AW1378" s="136"/>
      <c r="AX1378" s="136"/>
      <c r="AY1378" s="136"/>
      <c r="AZ1378" s="136"/>
      <c r="BA1378" s="136"/>
      <c r="BB1378" s="136"/>
      <c r="BC1378" s="136"/>
      <c r="BD1378" s="136"/>
      <c r="BE1378" s="136"/>
      <c r="BF1378" s="136"/>
      <c r="BG1378" s="136"/>
      <c r="BH1378" s="136"/>
      <c r="BI1378" s="136"/>
      <c r="BJ1378" s="136"/>
      <c r="BK1378" s="136"/>
      <c r="BL1378" s="136"/>
      <c r="BM1378" s="136"/>
      <c r="BN1378" s="136"/>
      <c r="BO1378" s="136"/>
      <c r="BP1378" s="136"/>
      <c r="BQ1378" s="136"/>
      <c r="BR1378" s="136"/>
      <c r="BS1378" s="136"/>
      <c r="BT1378" s="136"/>
      <c r="BU1378" s="136"/>
      <c r="BV1378" s="136"/>
      <c r="BW1378" s="136"/>
      <c r="BX1378" s="136"/>
      <c r="BY1378" s="136"/>
      <c r="BZ1378" s="136"/>
      <c r="CA1378" s="136"/>
      <c r="CB1378" s="136"/>
      <c r="CC1378" s="136"/>
      <c r="CD1378" s="136"/>
      <c r="CE1378" s="136"/>
      <c r="CF1378" s="136"/>
      <c r="CG1378" s="136"/>
      <c r="CH1378" s="136"/>
      <c r="CI1378" s="136"/>
      <c r="CJ1378" s="136"/>
      <c r="CK1378" s="136"/>
      <c r="CL1378" s="136"/>
      <c r="CM1378" s="136"/>
      <c r="CN1378" s="136"/>
      <c r="CO1378" s="136"/>
      <c r="CP1378" s="136"/>
      <c r="CQ1378" s="136"/>
      <c r="CR1378" s="136"/>
      <c r="CS1378" s="136"/>
      <c r="CT1378" s="136"/>
      <c r="CU1378" s="136"/>
      <c r="CV1378" s="136"/>
      <c r="CW1378" s="136"/>
      <c r="CX1378" s="136"/>
      <c r="CY1378" s="136"/>
      <c r="CZ1378" s="136"/>
      <c r="DA1378" s="136"/>
      <c r="DB1378" s="136"/>
      <c r="DC1378" s="136"/>
      <c r="DD1378" s="136"/>
      <c r="DE1378" s="136"/>
      <c r="DF1378" s="136"/>
      <c r="DG1378" s="136"/>
      <c r="DH1378" s="136"/>
      <c r="DI1378" s="136"/>
      <c r="DJ1378" s="136"/>
      <c r="DK1378" s="136"/>
      <c r="DL1378" s="136"/>
      <c r="DM1378" s="136"/>
      <c r="DN1378" s="136"/>
      <c r="DO1378" s="136"/>
      <c r="DP1378" s="136"/>
      <c r="DQ1378" s="136"/>
      <c r="DR1378" s="136"/>
      <c r="DS1378" s="136"/>
      <c r="DT1378" s="136"/>
      <c r="DU1378" s="136"/>
      <c r="DV1378" s="136"/>
      <c r="DW1378" s="136"/>
      <c r="DX1378" s="136"/>
      <c r="DY1378" s="136"/>
      <c r="DZ1378" s="136"/>
      <c r="EA1378" s="136"/>
      <c r="EB1378" s="136"/>
      <c r="EC1378" s="136"/>
      <c r="ED1378" s="136"/>
      <c r="EE1378" s="136"/>
      <c r="EF1378" s="136"/>
      <c r="EG1378" s="136"/>
      <c r="EH1378" s="136"/>
      <c r="EI1378" s="136"/>
      <c r="EJ1378" s="136"/>
      <c r="EK1378" s="136"/>
      <c r="EL1378" s="136"/>
      <c r="EM1378" s="136"/>
      <c r="EN1378" s="136"/>
      <c r="EO1378" s="136"/>
      <c r="EP1378" s="136"/>
      <c r="EQ1378" s="136"/>
      <c r="ER1378" s="136"/>
      <c r="ES1378" s="136"/>
      <c r="ET1378" s="136"/>
      <c r="EU1378" s="136"/>
      <c r="EV1378" s="136"/>
      <c r="EW1378" s="136"/>
      <c r="EX1378" s="136"/>
      <c r="EY1378" s="136"/>
      <c r="EZ1378" s="136"/>
      <c r="FA1378" s="136"/>
      <c r="FB1378" s="136"/>
      <c r="FC1378" s="136"/>
      <c r="FD1378" s="136"/>
      <c r="FE1378" s="136"/>
      <c r="FF1378" s="136"/>
      <c r="FG1378" s="136"/>
      <c r="FH1378" s="136"/>
      <c r="FI1378" s="136"/>
      <c r="FJ1378" s="136"/>
      <c r="FK1378" s="136"/>
      <c r="FL1378" s="136"/>
      <c r="FM1378" s="136"/>
      <c r="FN1378" s="136"/>
      <c r="FO1378" s="136"/>
      <c r="FP1378" s="136"/>
      <c r="FQ1378" s="136"/>
      <c r="FR1378" s="136"/>
      <c r="FS1378" s="136"/>
      <c r="FT1378" s="136"/>
      <c r="FU1378" s="136"/>
      <c r="FV1378" s="136"/>
      <c r="FW1378" s="136"/>
      <c r="FX1378" s="136"/>
      <c r="FY1378" s="136"/>
      <c r="FZ1378" s="136"/>
      <c r="GA1378" s="136"/>
      <c r="GB1378" s="136"/>
      <c r="GC1378" s="136"/>
      <c r="GD1378" s="136"/>
      <c r="GE1378" s="136"/>
      <c r="GF1378" s="136"/>
      <c r="GG1378" s="136"/>
      <c r="GH1378" s="136"/>
      <c r="GI1378" s="136"/>
      <c r="GJ1378" s="136"/>
      <c r="GK1378" s="136"/>
      <c r="GL1378" s="136"/>
      <c r="GM1378" s="136"/>
      <c r="GN1378" s="136"/>
      <c r="GO1378" s="136"/>
      <c r="GP1378" s="136"/>
      <c r="GQ1378" s="136"/>
      <c r="GR1378" s="136"/>
      <c r="GS1378" s="136"/>
      <c r="GT1378" s="136"/>
      <c r="GU1378" s="136"/>
      <c r="GV1378" s="136"/>
      <c r="GW1378" s="136"/>
      <c r="GX1378" s="136"/>
      <c r="GY1378" s="136"/>
      <c r="GZ1378" s="136"/>
      <c r="HA1378" s="136"/>
      <c r="HB1378" s="136"/>
      <c r="HC1378" s="136"/>
      <c r="HD1378" s="136"/>
      <c r="HE1378" s="136"/>
      <c r="HF1378" s="136"/>
      <c r="HG1378" s="136"/>
      <c r="HH1378" s="136"/>
      <c r="HI1378" s="136"/>
      <c r="HJ1378" s="136"/>
      <c r="HK1378" s="136"/>
      <c r="HL1378" s="136"/>
      <c r="HM1378" s="136"/>
      <c r="HN1378" s="136"/>
      <c r="HO1378" s="136"/>
      <c r="HP1378" s="136"/>
      <c r="HQ1378" s="136"/>
      <c r="HR1378" s="136"/>
      <c r="HS1378" s="136"/>
      <c r="HT1378" s="136"/>
      <c r="HU1378" s="136"/>
      <c r="HV1378" s="136"/>
      <c r="HW1378" s="136"/>
      <c r="HX1378" s="136"/>
      <c r="HY1378" s="136"/>
      <c r="HZ1378" s="136"/>
      <c r="IA1378" s="136"/>
      <c r="IB1378" s="136"/>
      <c r="IC1378" s="136"/>
      <c r="ID1378" s="136"/>
      <c r="IE1378" s="136"/>
      <c r="IF1378" s="136"/>
      <c r="IG1378" s="136"/>
    </row>
    <row r="1379" spans="1:241" ht="15" customHeight="1" x14ac:dyDescent="0.25">
      <c r="A1379" s="197" t="s">
        <v>528</v>
      </c>
      <c r="B1379" s="217">
        <v>6188506</v>
      </c>
      <c r="C1379" s="217">
        <v>2251943</v>
      </c>
      <c r="D1379" s="217">
        <v>828965</v>
      </c>
      <c r="E1379" s="217">
        <v>1670391</v>
      </c>
      <c r="F1379" s="217">
        <v>2002924</v>
      </c>
      <c r="G1379" s="217">
        <v>474228</v>
      </c>
      <c r="H1379" s="244">
        <v>13416957</v>
      </c>
      <c r="I1379" s="136"/>
      <c r="J1379" s="223" t="s">
        <v>839</v>
      </c>
      <c r="K1379" s="217">
        <v>5490909</v>
      </c>
      <c r="L1379" s="217">
        <v>1890820</v>
      </c>
      <c r="M1379" s="217">
        <v>529484</v>
      </c>
      <c r="N1379" s="217">
        <v>999468</v>
      </c>
      <c r="O1379" s="217">
        <v>2393960</v>
      </c>
      <c r="P1379" s="217">
        <v>392256</v>
      </c>
      <c r="Q1379" s="244">
        <v>11696897</v>
      </c>
      <c r="R1379" s="136"/>
      <c r="S1379" s="136"/>
      <c r="T1379" s="136"/>
      <c r="U1379" s="136"/>
      <c r="V1379" s="136"/>
      <c r="W1379" s="136"/>
      <c r="X1379" s="136"/>
      <c r="Y1379" s="136"/>
      <c r="Z1379" s="136"/>
      <c r="AA1379" s="136"/>
      <c r="AB1379" s="136"/>
      <c r="AC1379" s="136"/>
      <c r="AD1379" s="136"/>
      <c r="AE1379" s="136"/>
      <c r="AF1379" s="136"/>
      <c r="AG1379" s="136"/>
      <c r="AH1379" s="136"/>
      <c r="AI1379" s="136"/>
      <c r="AJ1379" s="136"/>
      <c r="AK1379" s="136"/>
      <c r="AL1379" s="136"/>
      <c r="AM1379" s="136"/>
      <c r="AN1379" s="136"/>
      <c r="AO1379" s="136"/>
      <c r="AP1379" s="136"/>
      <c r="AQ1379" s="136"/>
      <c r="AR1379" s="136"/>
      <c r="AS1379" s="136"/>
      <c r="AT1379" s="136"/>
      <c r="AU1379" s="136"/>
      <c r="AV1379" s="136"/>
      <c r="AW1379" s="136"/>
      <c r="AX1379" s="136"/>
      <c r="AY1379" s="136"/>
      <c r="AZ1379" s="136"/>
      <c r="BA1379" s="136"/>
      <c r="BB1379" s="136"/>
      <c r="BC1379" s="136"/>
      <c r="BD1379" s="136"/>
      <c r="BE1379" s="136"/>
      <c r="BF1379" s="136"/>
      <c r="BG1379" s="136"/>
      <c r="BH1379" s="136"/>
      <c r="BI1379" s="136"/>
      <c r="BJ1379" s="136"/>
      <c r="BK1379" s="136"/>
      <c r="BL1379" s="136"/>
      <c r="BM1379" s="136"/>
      <c r="BN1379" s="136"/>
      <c r="BO1379" s="136"/>
      <c r="BP1379" s="136"/>
      <c r="BQ1379" s="136"/>
      <c r="BR1379" s="136"/>
      <c r="BS1379" s="136"/>
      <c r="BT1379" s="136"/>
      <c r="BU1379" s="136"/>
      <c r="BV1379" s="136"/>
      <c r="BW1379" s="136"/>
      <c r="BX1379" s="136"/>
      <c r="BY1379" s="136"/>
      <c r="BZ1379" s="136"/>
      <c r="CA1379" s="136"/>
      <c r="CB1379" s="136"/>
      <c r="CC1379" s="136"/>
      <c r="CD1379" s="136"/>
      <c r="CE1379" s="136"/>
      <c r="CF1379" s="136"/>
      <c r="CG1379" s="136"/>
      <c r="CH1379" s="136"/>
      <c r="CI1379" s="136"/>
      <c r="CJ1379" s="136"/>
      <c r="CK1379" s="136"/>
      <c r="CL1379" s="136"/>
      <c r="CM1379" s="136"/>
      <c r="CN1379" s="136"/>
      <c r="CO1379" s="136"/>
      <c r="CP1379" s="136"/>
      <c r="CQ1379" s="136"/>
      <c r="CR1379" s="136"/>
      <c r="CS1379" s="136"/>
      <c r="CT1379" s="136"/>
      <c r="CU1379" s="136"/>
      <c r="CV1379" s="136"/>
      <c r="CW1379" s="136"/>
      <c r="CX1379" s="136"/>
      <c r="CY1379" s="136"/>
      <c r="CZ1379" s="136"/>
      <c r="DA1379" s="136"/>
      <c r="DB1379" s="136"/>
      <c r="DC1379" s="136"/>
      <c r="DD1379" s="136"/>
      <c r="DE1379" s="136"/>
      <c r="DF1379" s="136"/>
      <c r="DG1379" s="136"/>
      <c r="DH1379" s="136"/>
      <c r="DI1379" s="136"/>
      <c r="DJ1379" s="136"/>
      <c r="DK1379" s="136"/>
      <c r="DL1379" s="136"/>
      <c r="DM1379" s="136"/>
      <c r="DN1379" s="136"/>
      <c r="DO1379" s="136"/>
      <c r="DP1379" s="136"/>
      <c r="DQ1379" s="136"/>
      <c r="DR1379" s="136"/>
      <c r="DS1379" s="136"/>
      <c r="DT1379" s="136"/>
      <c r="DU1379" s="136"/>
      <c r="DV1379" s="136"/>
      <c r="DW1379" s="136"/>
      <c r="DX1379" s="136"/>
      <c r="DY1379" s="136"/>
      <c r="DZ1379" s="136"/>
      <c r="EA1379" s="136"/>
      <c r="EB1379" s="136"/>
      <c r="EC1379" s="136"/>
      <c r="ED1379" s="136"/>
      <c r="EE1379" s="136"/>
      <c r="EF1379" s="136"/>
      <c r="EG1379" s="136"/>
      <c r="EH1379" s="136"/>
      <c r="EI1379" s="136"/>
      <c r="EJ1379" s="136"/>
      <c r="EK1379" s="136"/>
      <c r="EL1379" s="136"/>
      <c r="EM1379" s="136"/>
      <c r="EN1379" s="136"/>
      <c r="EO1379" s="136"/>
      <c r="EP1379" s="136"/>
      <c r="EQ1379" s="136"/>
      <c r="ER1379" s="136"/>
      <c r="ES1379" s="136"/>
      <c r="ET1379" s="136"/>
      <c r="EU1379" s="136"/>
      <c r="EV1379" s="136"/>
      <c r="EW1379" s="136"/>
      <c r="EX1379" s="136"/>
      <c r="EY1379" s="136"/>
      <c r="EZ1379" s="136"/>
      <c r="FA1379" s="136"/>
      <c r="FB1379" s="136"/>
      <c r="FC1379" s="136"/>
      <c r="FD1379" s="136"/>
      <c r="FE1379" s="136"/>
      <c r="FF1379" s="136"/>
      <c r="FG1379" s="136"/>
      <c r="FH1379" s="136"/>
      <c r="FI1379" s="136"/>
      <c r="FJ1379" s="136"/>
      <c r="FK1379" s="136"/>
      <c r="FL1379" s="136"/>
      <c r="FM1379" s="136"/>
      <c r="FN1379" s="136"/>
      <c r="FO1379" s="136"/>
      <c r="FP1379" s="136"/>
      <c r="FQ1379" s="136"/>
      <c r="FR1379" s="136"/>
      <c r="FS1379" s="136"/>
      <c r="FT1379" s="136"/>
      <c r="FU1379" s="136"/>
      <c r="FV1379" s="136"/>
      <c r="FW1379" s="136"/>
      <c r="FX1379" s="136"/>
      <c r="FY1379" s="136"/>
      <c r="FZ1379" s="136"/>
      <c r="GA1379" s="136"/>
      <c r="GB1379" s="136"/>
      <c r="GC1379" s="136"/>
      <c r="GD1379" s="136"/>
      <c r="GE1379" s="136"/>
      <c r="GF1379" s="136"/>
      <c r="GG1379" s="136"/>
      <c r="GH1379" s="136"/>
      <c r="GI1379" s="136"/>
      <c r="GJ1379" s="136"/>
      <c r="GK1379" s="136"/>
      <c r="GL1379" s="136"/>
      <c r="GM1379" s="136"/>
      <c r="GN1379" s="136"/>
      <c r="GO1379" s="136"/>
      <c r="GP1379" s="136"/>
      <c r="GQ1379" s="136"/>
      <c r="GR1379" s="136"/>
      <c r="GS1379" s="136"/>
      <c r="GT1379" s="136"/>
      <c r="GU1379" s="136"/>
      <c r="GV1379" s="136"/>
      <c r="GW1379" s="136"/>
      <c r="GX1379" s="136"/>
      <c r="GY1379" s="136"/>
      <c r="GZ1379" s="136"/>
      <c r="HA1379" s="136"/>
      <c r="HB1379" s="136"/>
      <c r="HC1379" s="136"/>
      <c r="HD1379" s="136"/>
      <c r="HE1379" s="136"/>
      <c r="HF1379" s="136"/>
      <c r="HG1379" s="136"/>
      <c r="HH1379" s="136"/>
      <c r="HI1379" s="136"/>
      <c r="HJ1379" s="136"/>
      <c r="HK1379" s="136"/>
      <c r="HL1379" s="136"/>
      <c r="HM1379" s="136"/>
      <c r="HN1379" s="136"/>
      <c r="HO1379" s="136"/>
      <c r="HP1379" s="136"/>
      <c r="HQ1379" s="136"/>
      <c r="HR1379" s="136"/>
      <c r="HS1379" s="136"/>
      <c r="HT1379" s="136"/>
      <c r="HU1379" s="136"/>
      <c r="HV1379" s="136"/>
      <c r="HW1379" s="136"/>
      <c r="HX1379" s="136"/>
      <c r="HY1379" s="136"/>
      <c r="HZ1379" s="136"/>
      <c r="IA1379" s="136"/>
      <c r="IB1379" s="136"/>
      <c r="IC1379" s="136"/>
      <c r="ID1379" s="136"/>
      <c r="IE1379" s="136"/>
      <c r="IF1379" s="136"/>
      <c r="IG1379" s="136"/>
    </row>
    <row r="1380" spans="1:241" ht="15" customHeight="1" x14ac:dyDescent="0.25">
      <c r="A1380" s="197" t="s">
        <v>529</v>
      </c>
      <c r="B1380" s="217">
        <v>15358299</v>
      </c>
      <c r="C1380" s="217">
        <v>6858819</v>
      </c>
      <c r="D1380" s="217">
        <v>1835537</v>
      </c>
      <c r="E1380" s="217">
        <v>1937661</v>
      </c>
      <c r="F1380" s="217">
        <v>2334679</v>
      </c>
      <c r="G1380" s="217">
        <v>1045692</v>
      </c>
      <c r="H1380" s="244">
        <v>29370687</v>
      </c>
      <c r="I1380" s="136"/>
      <c r="J1380" s="223" t="s">
        <v>97</v>
      </c>
      <c r="K1380" s="217">
        <v>8165833</v>
      </c>
      <c r="L1380" s="217">
        <v>2389157</v>
      </c>
      <c r="M1380" s="217">
        <v>551051</v>
      </c>
      <c r="N1380" s="217">
        <v>979858</v>
      </c>
      <c r="O1380" s="217">
        <v>2341992</v>
      </c>
      <c r="P1380" s="217">
        <v>581533</v>
      </c>
      <c r="Q1380" s="244">
        <v>15009424</v>
      </c>
      <c r="R1380" s="136"/>
      <c r="S1380" s="136"/>
      <c r="T1380" s="136"/>
      <c r="U1380" s="136"/>
      <c r="V1380" s="136"/>
      <c r="W1380" s="136"/>
      <c r="X1380" s="136"/>
      <c r="Y1380" s="136"/>
      <c r="Z1380" s="136"/>
      <c r="AA1380" s="136"/>
      <c r="AB1380" s="136"/>
      <c r="AC1380" s="136"/>
      <c r="AD1380" s="136"/>
      <c r="AE1380" s="136"/>
      <c r="AF1380" s="136"/>
      <c r="AG1380" s="136"/>
      <c r="AH1380" s="136"/>
      <c r="AI1380" s="136"/>
      <c r="AJ1380" s="136"/>
      <c r="AK1380" s="136"/>
      <c r="AL1380" s="136"/>
      <c r="AM1380" s="136"/>
      <c r="AN1380" s="136"/>
      <c r="AO1380" s="136"/>
      <c r="AP1380" s="136"/>
      <c r="AQ1380" s="136"/>
      <c r="AR1380" s="136"/>
      <c r="AS1380" s="136"/>
      <c r="AT1380" s="136"/>
      <c r="AU1380" s="136"/>
      <c r="AV1380" s="136"/>
      <c r="AW1380" s="136"/>
      <c r="AX1380" s="136"/>
      <c r="AY1380" s="136"/>
      <c r="AZ1380" s="136"/>
      <c r="BA1380" s="136"/>
      <c r="BB1380" s="136"/>
      <c r="BC1380" s="136"/>
      <c r="BD1380" s="136"/>
      <c r="BE1380" s="136"/>
      <c r="BF1380" s="136"/>
      <c r="BG1380" s="136"/>
      <c r="BH1380" s="136"/>
      <c r="BI1380" s="136"/>
      <c r="BJ1380" s="136"/>
      <c r="BK1380" s="136"/>
      <c r="BL1380" s="136"/>
      <c r="BM1380" s="136"/>
      <c r="BN1380" s="136"/>
      <c r="BO1380" s="136"/>
      <c r="BP1380" s="136"/>
      <c r="BQ1380" s="136"/>
      <c r="BR1380" s="136"/>
      <c r="BS1380" s="136"/>
      <c r="BT1380" s="136"/>
      <c r="BU1380" s="136"/>
      <c r="BV1380" s="136"/>
      <c r="BW1380" s="136"/>
      <c r="BX1380" s="136"/>
      <c r="BY1380" s="136"/>
      <c r="BZ1380" s="136"/>
      <c r="CA1380" s="136"/>
      <c r="CB1380" s="136"/>
      <c r="CC1380" s="136"/>
      <c r="CD1380" s="136"/>
      <c r="CE1380" s="136"/>
      <c r="CF1380" s="136"/>
      <c r="CG1380" s="136"/>
      <c r="CH1380" s="136"/>
      <c r="CI1380" s="136"/>
      <c r="CJ1380" s="136"/>
      <c r="CK1380" s="136"/>
      <c r="CL1380" s="136"/>
      <c r="CM1380" s="136"/>
      <c r="CN1380" s="136"/>
      <c r="CO1380" s="136"/>
      <c r="CP1380" s="136"/>
      <c r="CQ1380" s="136"/>
      <c r="CR1380" s="136"/>
      <c r="CS1380" s="136"/>
      <c r="CT1380" s="136"/>
      <c r="CU1380" s="136"/>
      <c r="CV1380" s="136"/>
      <c r="CW1380" s="136"/>
      <c r="CX1380" s="136"/>
      <c r="CY1380" s="136"/>
      <c r="CZ1380" s="136"/>
      <c r="DA1380" s="136"/>
      <c r="DB1380" s="136"/>
      <c r="DC1380" s="136"/>
      <c r="DD1380" s="136"/>
      <c r="DE1380" s="136"/>
      <c r="DF1380" s="136"/>
      <c r="DG1380" s="136"/>
      <c r="DH1380" s="136"/>
      <c r="DI1380" s="136"/>
      <c r="DJ1380" s="136"/>
      <c r="DK1380" s="136"/>
      <c r="DL1380" s="136"/>
      <c r="DM1380" s="136"/>
      <c r="DN1380" s="136"/>
      <c r="DO1380" s="136"/>
      <c r="DP1380" s="136"/>
      <c r="DQ1380" s="136"/>
      <c r="DR1380" s="136"/>
      <c r="DS1380" s="136"/>
      <c r="DT1380" s="136"/>
      <c r="DU1380" s="136"/>
      <c r="DV1380" s="136"/>
      <c r="DW1380" s="136"/>
      <c r="DX1380" s="136"/>
      <c r="DY1380" s="136"/>
      <c r="DZ1380" s="136"/>
      <c r="EA1380" s="136"/>
      <c r="EB1380" s="136"/>
      <c r="EC1380" s="136"/>
      <c r="ED1380" s="136"/>
      <c r="EE1380" s="136"/>
      <c r="EF1380" s="136"/>
      <c r="EG1380" s="136"/>
      <c r="EH1380" s="136"/>
      <c r="EI1380" s="136"/>
      <c r="EJ1380" s="136"/>
      <c r="EK1380" s="136"/>
      <c r="EL1380" s="136"/>
      <c r="EM1380" s="136"/>
      <c r="EN1380" s="136"/>
      <c r="EO1380" s="136"/>
      <c r="EP1380" s="136"/>
      <c r="EQ1380" s="136"/>
      <c r="ER1380" s="136"/>
      <c r="ES1380" s="136"/>
      <c r="ET1380" s="136"/>
      <c r="EU1380" s="136"/>
      <c r="EV1380" s="136"/>
      <c r="EW1380" s="136"/>
      <c r="EX1380" s="136"/>
      <c r="EY1380" s="136"/>
      <c r="EZ1380" s="136"/>
      <c r="FA1380" s="136"/>
      <c r="FB1380" s="136"/>
      <c r="FC1380" s="136"/>
      <c r="FD1380" s="136"/>
      <c r="FE1380" s="136"/>
      <c r="FF1380" s="136"/>
      <c r="FG1380" s="136"/>
      <c r="FH1380" s="136"/>
      <c r="FI1380" s="136"/>
      <c r="FJ1380" s="136"/>
      <c r="FK1380" s="136"/>
      <c r="FL1380" s="136"/>
      <c r="FM1380" s="136"/>
      <c r="FN1380" s="136"/>
      <c r="FO1380" s="136"/>
      <c r="FP1380" s="136"/>
      <c r="FQ1380" s="136"/>
      <c r="FR1380" s="136"/>
      <c r="FS1380" s="136"/>
      <c r="FT1380" s="136"/>
      <c r="FU1380" s="136"/>
      <c r="FV1380" s="136"/>
      <c r="FW1380" s="136"/>
      <c r="FX1380" s="136"/>
      <c r="FY1380" s="136"/>
      <c r="FZ1380" s="136"/>
      <c r="GA1380" s="136"/>
      <c r="GB1380" s="136"/>
      <c r="GC1380" s="136"/>
      <c r="GD1380" s="136"/>
      <c r="GE1380" s="136"/>
      <c r="GF1380" s="136"/>
      <c r="GG1380" s="136"/>
      <c r="GH1380" s="136"/>
      <c r="GI1380" s="136"/>
      <c r="GJ1380" s="136"/>
      <c r="GK1380" s="136"/>
      <c r="GL1380" s="136"/>
      <c r="GM1380" s="136"/>
      <c r="GN1380" s="136"/>
      <c r="GO1380" s="136"/>
      <c r="GP1380" s="136"/>
      <c r="GQ1380" s="136"/>
      <c r="GR1380" s="136"/>
      <c r="GS1380" s="136"/>
      <c r="GT1380" s="136"/>
      <c r="GU1380" s="136"/>
      <c r="GV1380" s="136"/>
      <c r="GW1380" s="136"/>
      <c r="GX1380" s="136"/>
      <c r="GY1380" s="136"/>
      <c r="GZ1380" s="136"/>
      <c r="HA1380" s="136"/>
      <c r="HB1380" s="136"/>
      <c r="HC1380" s="136"/>
      <c r="HD1380" s="136"/>
      <c r="HE1380" s="136"/>
      <c r="HF1380" s="136"/>
      <c r="HG1380" s="136"/>
      <c r="HH1380" s="136"/>
      <c r="HI1380" s="136"/>
      <c r="HJ1380" s="136"/>
      <c r="HK1380" s="136"/>
      <c r="HL1380" s="136"/>
      <c r="HM1380" s="136"/>
      <c r="HN1380" s="136"/>
      <c r="HO1380" s="136"/>
      <c r="HP1380" s="136"/>
      <c r="HQ1380" s="136"/>
      <c r="HR1380" s="136"/>
      <c r="HS1380" s="136"/>
      <c r="HT1380" s="136"/>
      <c r="HU1380" s="136"/>
      <c r="HV1380" s="136"/>
      <c r="HW1380" s="136"/>
      <c r="HX1380" s="136"/>
      <c r="HY1380" s="136"/>
      <c r="HZ1380" s="136"/>
      <c r="IA1380" s="136"/>
      <c r="IB1380" s="136"/>
      <c r="IC1380" s="136"/>
      <c r="ID1380" s="136"/>
      <c r="IE1380" s="136"/>
      <c r="IF1380" s="136"/>
      <c r="IG1380" s="136"/>
    </row>
    <row r="1381" spans="1:241" ht="15" customHeight="1" x14ac:dyDescent="0.25">
      <c r="A1381" s="197" t="s">
        <v>654</v>
      </c>
      <c r="B1381" s="217">
        <v>8034065</v>
      </c>
      <c r="C1381" s="217">
        <v>4854717</v>
      </c>
      <c r="D1381" s="217">
        <v>1035402</v>
      </c>
      <c r="E1381" s="217">
        <v>1369789</v>
      </c>
      <c r="F1381" s="217">
        <v>1932137</v>
      </c>
      <c r="G1381" s="217">
        <v>593606</v>
      </c>
      <c r="H1381" s="244">
        <v>17819716</v>
      </c>
      <c r="I1381" s="136"/>
      <c r="J1381" s="223" t="s">
        <v>96</v>
      </c>
      <c r="K1381" s="217">
        <v>12977894</v>
      </c>
      <c r="L1381" s="217">
        <v>2427477</v>
      </c>
      <c r="M1381" s="217">
        <v>435345</v>
      </c>
      <c r="N1381" s="217">
        <v>1211501</v>
      </c>
      <c r="O1381" s="217">
        <v>1865135</v>
      </c>
      <c r="P1381" s="217">
        <v>443441</v>
      </c>
      <c r="Q1381" s="244">
        <v>19360793</v>
      </c>
      <c r="R1381" s="136"/>
      <c r="S1381" s="136"/>
      <c r="T1381" s="136"/>
      <c r="U1381" s="136"/>
      <c r="V1381" s="136"/>
      <c r="W1381" s="136"/>
      <c r="X1381" s="136"/>
      <c r="Y1381" s="136"/>
      <c r="Z1381" s="136"/>
      <c r="AA1381" s="136"/>
      <c r="AB1381" s="136"/>
      <c r="AC1381" s="136"/>
      <c r="AD1381" s="136"/>
      <c r="AE1381" s="136"/>
      <c r="AF1381" s="136"/>
      <c r="AG1381" s="136"/>
      <c r="AH1381" s="136"/>
      <c r="AI1381" s="136"/>
      <c r="AJ1381" s="136"/>
      <c r="AK1381" s="136"/>
      <c r="AL1381" s="136"/>
      <c r="AM1381" s="136"/>
      <c r="AN1381" s="136"/>
      <c r="AO1381" s="136"/>
      <c r="AP1381" s="136"/>
      <c r="AQ1381" s="136"/>
      <c r="AR1381" s="136"/>
      <c r="AS1381" s="136"/>
      <c r="AT1381" s="136"/>
      <c r="AU1381" s="136"/>
      <c r="AV1381" s="136"/>
      <c r="AW1381" s="136"/>
      <c r="AX1381" s="136"/>
      <c r="AY1381" s="136"/>
      <c r="AZ1381" s="136"/>
      <c r="BA1381" s="136"/>
      <c r="BB1381" s="136"/>
      <c r="BC1381" s="136"/>
      <c r="BD1381" s="136"/>
      <c r="BE1381" s="136"/>
      <c r="BF1381" s="136"/>
      <c r="BG1381" s="136"/>
      <c r="BH1381" s="136"/>
      <c r="BI1381" s="136"/>
      <c r="BJ1381" s="136"/>
      <c r="BK1381" s="136"/>
      <c r="BL1381" s="136"/>
      <c r="BM1381" s="136"/>
      <c r="BN1381" s="136"/>
      <c r="BO1381" s="136"/>
      <c r="BP1381" s="136"/>
      <c r="BQ1381" s="136"/>
      <c r="BR1381" s="136"/>
      <c r="BS1381" s="136"/>
      <c r="BT1381" s="136"/>
      <c r="BU1381" s="136"/>
      <c r="BV1381" s="136"/>
      <c r="BW1381" s="136"/>
      <c r="BX1381" s="136"/>
      <c r="BY1381" s="136"/>
      <c r="BZ1381" s="136"/>
      <c r="CA1381" s="136"/>
      <c r="CB1381" s="136"/>
      <c r="CC1381" s="136"/>
      <c r="CD1381" s="136"/>
      <c r="CE1381" s="136"/>
      <c r="CF1381" s="136"/>
      <c r="CG1381" s="136"/>
      <c r="CH1381" s="136"/>
      <c r="CI1381" s="136"/>
      <c r="CJ1381" s="136"/>
      <c r="CK1381" s="136"/>
      <c r="CL1381" s="136"/>
      <c r="CM1381" s="136"/>
      <c r="CN1381" s="136"/>
      <c r="CO1381" s="136"/>
      <c r="CP1381" s="136"/>
      <c r="CQ1381" s="136"/>
      <c r="CR1381" s="136"/>
      <c r="CS1381" s="136"/>
      <c r="CT1381" s="136"/>
      <c r="CU1381" s="136"/>
      <c r="CV1381" s="136"/>
      <c r="CW1381" s="136"/>
      <c r="CX1381" s="136"/>
      <c r="CY1381" s="136"/>
      <c r="CZ1381" s="136"/>
      <c r="DA1381" s="136"/>
      <c r="DB1381" s="136"/>
      <c r="DC1381" s="136"/>
      <c r="DD1381" s="136"/>
      <c r="DE1381" s="136"/>
      <c r="DF1381" s="136"/>
      <c r="DG1381" s="136"/>
      <c r="DH1381" s="136"/>
      <c r="DI1381" s="136"/>
      <c r="DJ1381" s="136"/>
      <c r="DK1381" s="136"/>
      <c r="DL1381" s="136"/>
      <c r="DM1381" s="136"/>
      <c r="DN1381" s="136"/>
      <c r="DO1381" s="136"/>
      <c r="DP1381" s="136"/>
      <c r="DQ1381" s="136"/>
      <c r="DR1381" s="136"/>
      <c r="DS1381" s="136"/>
      <c r="DT1381" s="136"/>
      <c r="DU1381" s="136"/>
      <c r="DV1381" s="136"/>
      <c r="DW1381" s="136"/>
      <c r="DX1381" s="136"/>
      <c r="DY1381" s="136"/>
      <c r="DZ1381" s="136"/>
      <c r="EA1381" s="136"/>
      <c r="EB1381" s="136"/>
      <c r="EC1381" s="136"/>
      <c r="ED1381" s="136"/>
      <c r="EE1381" s="136"/>
      <c r="EF1381" s="136"/>
      <c r="EG1381" s="136"/>
      <c r="EH1381" s="136"/>
      <c r="EI1381" s="136"/>
      <c r="EJ1381" s="136"/>
      <c r="EK1381" s="136"/>
      <c r="EL1381" s="136"/>
      <c r="EM1381" s="136"/>
      <c r="EN1381" s="136"/>
      <c r="EO1381" s="136"/>
      <c r="EP1381" s="136"/>
      <c r="EQ1381" s="136"/>
      <c r="ER1381" s="136"/>
      <c r="ES1381" s="136"/>
      <c r="ET1381" s="136"/>
      <c r="EU1381" s="136"/>
      <c r="EV1381" s="136"/>
      <c r="EW1381" s="136"/>
      <c r="EX1381" s="136"/>
      <c r="EY1381" s="136"/>
      <c r="EZ1381" s="136"/>
      <c r="FA1381" s="136"/>
      <c r="FB1381" s="136"/>
      <c r="FC1381" s="136"/>
      <c r="FD1381" s="136"/>
      <c r="FE1381" s="136"/>
      <c r="FF1381" s="136"/>
      <c r="FG1381" s="136"/>
      <c r="FH1381" s="136"/>
      <c r="FI1381" s="136"/>
      <c r="FJ1381" s="136"/>
      <c r="FK1381" s="136"/>
      <c r="FL1381" s="136"/>
      <c r="FM1381" s="136"/>
      <c r="FN1381" s="136"/>
      <c r="FO1381" s="136"/>
      <c r="FP1381" s="136"/>
      <c r="FQ1381" s="136"/>
      <c r="FR1381" s="136"/>
      <c r="FS1381" s="136"/>
      <c r="FT1381" s="136"/>
      <c r="FU1381" s="136"/>
      <c r="FV1381" s="136"/>
      <c r="FW1381" s="136"/>
      <c r="FX1381" s="136"/>
      <c r="FY1381" s="136"/>
      <c r="FZ1381" s="136"/>
      <c r="GA1381" s="136"/>
      <c r="GB1381" s="136"/>
      <c r="GC1381" s="136"/>
      <c r="GD1381" s="136"/>
      <c r="GE1381" s="136"/>
      <c r="GF1381" s="136"/>
      <c r="GG1381" s="136"/>
      <c r="GH1381" s="136"/>
      <c r="GI1381" s="136"/>
      <c r="GJ1381" s="136"/>
      <c r="GK1381" s="136"/>
      <c r="GL1381" s="136"/>
      <c r="GM1381" s="136"/>
      <c r="GN1381" s="136"/>
      <c r="GO1381" s="136"/>
      <c r="GP1381" s="136"/>
      <c r="GQ1381" s="136"/>
      <c r="GR1381" s="136"/>
      <c r="GS1381" s="136"/>
      <c r="GT1381" s="136"/>
      <c r="GU1381" s="136"/>
      <c r="GV1381" s="136"/>
      <c r="GW1381" s="136"/>
      <c r="GX1381" s="136"/>
      <c r="GY1381" s="136"/>
      <c r="GZ1381" s="136"/>
      <c r="HA1381" s="136"/>
      <c r="HB1381" s="136"/>
      <c r="HC1381" s="136"/>
      <c r="HD1381" s="136"/>
      <c r="HE1381" s="136"/>
      <c r="HF1381" s="136"/>
      <c r="HG1381" s="136"/>
      <c r="HH1381" s="136"/>
      <c r="HI1381" s="136"/>
      <c r="HJ1381" s="136"/>
      <c r="HK1381" s="136"/>
      <c r="HL1381" s="136"/>
      <c r="HM1381" s="136"/>
      <c r="HN1381" s="136"/>
      <c r="HO1381" s="136"/>
      <c r="HP1381" s="136"/>
      <c r="HQ1381" s="136"/>
      <c r="HR1381" s="136"/>
      <c r="HS1381" s="136"/>
      <c r="HT1381" s="136"/>
      <c r="HU1381" s="136"/>
      <c r="HV1381" s="136"/>
      <c r="HW1381" s="136"/>
      <c r="HX1381" s="136"/>
      <c r="HY1381" s="136"/>
      <c r="HZ1381" s="136"/>
      <c r="IA1381" s="136"/>
      <c r="IB1381" s="136"/>
      <c r="IC1381" s="136"/>
      <c r="ID1381" s="136"/>
      <c r="IE1381" s="136"/>
      <c r="IF1381" s="136"/>
      <c r="IG1381" s="136"/>
    </row>
    <row r="1382" spans="1:241" ht="15" customHeight="1" x14ac:dyDescent="0.25">
      <c r="A1382" s="197" t="s">
        <v>531</v>
      </c>
      <c r="B1382" s="217">
        <v>5540985</v>
      </c>
      <c r="C1382" s="217">
        <v>3623455</v>
      </c>
      <c r="D1382" s="217">
        <v>773126</v>
      </c>
      <c r="E1382" s="217">
        <v>1463672</v>
      </c>
      <c r="F1382" s="217">
        <v>2312335</v>
      </c>
      <c r="G1382" s="217">
        <v>509831</v>
      </c>
      <c r="H1382" s="244">
        <v>14223404</v>
      </c>
      <c r="I1382" s="136"/>
      <c r="J1382" s="223" t="s">
        <v>95</v>
      </c>
      <c r="K1382" s="217">
        <v>15829669</v>
      </c>
      <c r="L1382" s="217">
        <v>4054694</v>
      </c>
      <c r="M1382" s="217">
        <v>1113074</v>
      </c>
      <c r="N1382" s="217">
        <v>1403597</v>
      </c>
      <c r="O1382" s="217">
        <v>1971512</v>
      </c>
      <c r="P1382" s="217">
        <v>624926</v>
      </c>
      <c r="Q1382" s="244">
        <v>24997472</v>
      </c>
      <c r="R1382" s="136"/>
      <c r="S1382" s="136"/>
      <c r="T1382" s="136"/>
      <c r="U1382" s="136"/>
      <c r="V1382" s="136"/>
      <c r="W1382" s="136"/>
      <c r="X1382" s="136"/>
      <c r="Y1382" s="136"/>
      <c r="Z1382" s="136"/>
      <c r="AA1382" s="136"/>
      <c r="AB1382" s="136"/>
      <c r="AC1382" s="136"/>
      <c r="AD1382" s="136"/>
      <c r="AE1382" s="136"/>
      <c r="AF1382" s="136"/>
      <c r="AG1382" s="136"/>
      <c r="AH1382" s="136"/>
      <c r="AI1382" s="136"/>
      <c r="AJ1382" s="136"/>
      <c r="AK1382" s="136"/>
      <c r="AL1382" s="136"/>
      <c r="AM1382" s="136"/>
      <c r="AN1382" s="136"/>
      <c r="AO1382" s="136"/>
      <c r="AP1382" s="136"/>
      <c r="AQ1382" s="136"/>
      <c r="AR1382" s="136"/>
      <c r="AS1382" s="136"/>
      <c r="AT1382" s="136"/>
      <c r="AU1382" s="136"/>
      <c r="AV1382" s="136"/>
      <c r="AW1382" s="136"/>
      <c r="AX1382" s="136"/>
      <c r="AY1382" s="136"/>
      <c r="AZ1382" s="136"/>
      <c r="BA1382" s="136"/>
      <c r="BB1382" s="136"/>
      <c r="BC1382" s="136"/>
      <c r="BD1382" s="136"/>
      <c r="BE1382" s="136"/>
      <c r="BF1382" s="136"/>
      <c r="BG1382" s="136"/>
      <c r="BH1382" s="136"/>
      <c r="BI1382" s="136"/>
      <c r="BJ1382" s="136"/>
      <c r="BK1382" s="136"/>
      <c r="BL1382" s="136"/>
      <c r="BM1382" s="136"/>
      <c r="BN1382" s="136"/>
      <c r="BO1382" s="136"/>
      <c r="BP1382" s="136"/>
      <c r="BQ1382" s="136"/>
      <c r="BR1382" s="136"/>
      <c r="BS1382" s="136"/>
      <c r="BT1382" s="136"/>
      <c r="BU1382" s="136"/>
      <c r="BV1382" s="136"/>
      <c r="BW1382" s="136"/>
      <c r="BX1382" s="136"/>
      <c r="BY1382" s="136"/>
      <c r="BZ1382" s="136"/>
      <c r="CA1382" s="136"/>
      <c r="CB1382" s="136"/>
      <c r="CC1382" s="136"/>
      <c r="CD1382" s="136"/>
      <c r="CE1382" s="136"/>
      <c r="CF1382" s="136"/>
      <c r="CG1382" s="136"/>
      <c r="CH1382" s="136"/>
      <c r="CI1382" s="136"/>
      <c r="CJ1382" s="136"/>
      <c r="CK1382" s="136"/>
      <c r="CL1382" s="136"/>
      <c r="CM1382" s="136"/>
      <c r="CN1382" s="136"/>
      <c r="CO1382" s="136"/>
      <c r="CP1382" s="136"/>
      <c r="CQ1382" s="136"/>
      <c r="CR1382" s="136"/>
      <c r="CS1382" s="136"/>
      <c r="CT1382" s="136"/>
      <c r="CU1382" s="136"/>
      <c r="CV1382" s="136"/>
      <c r="CW1382" s="136"/>
      <c r="CX1382" s="136"/>
      <c r="CY1382" s="136"/>
      <c r="CZ1382" s="136"/>
      <c r="DA1382" s="136"/>
      <c r="DB1382" s="136"/>
      <c r="DC1382" s="136"/>
      <c r="DD1382" s="136"/>
      <c r="DE1382" s="136"/>
      <c r="DF1382" s="136"/>
      <c r="DG1382" s="136"/>
      <c r="DH1382" s="136"/>
      <c r="DI1382" s="136"/>
      <c r="DJ1382" s="136"/>
      <c r="DK1382" s="136"/>
      <c r="DL1382" s="136"/>
      <c r="DM1382" s="136"/>
      <c r="DN1382" s="136"/>
      <c r="DO1382" s="136"/>
      <c r="DP1382" s="136"/>
      <c r="DQ1382" s="136"/>
      <c r="DR1382" s="136"/>
      <c r="DS1382" s="136"/>
      <c r="DT1382" s="136"/>
      <c r="DU1382" s="136"/>
      <c r="DV1382" s="136"/>
      <c r="DW1382" s="136"/>
      <c r="DX1382" s="136"/>
      <c r="DY1382" s="136"/>
      <c r="DZ1382" s="136"/>
      <c r="EA1382" s="136"/>
      <c r="EB1382" s="136"/>
      <c r="EC1382" s="136"/>
      <c r="ED1382" s="136"/>
      <c r="EE1382" s="136"/>
      <c r="EF1382" s="136"/>
      <c r="EG1382" s="136"/>
      <c r="EH1382" s="136"/>
      <c r="EI1382" s="136"/>
      <c r="EJ1382" s="136"/>
      <c r="EK1382" s="136"/>
      <c r="EL1382" s="136"/>
      <c r="EM1382" s="136"/>
      <c r="EN1382" s="136"/>
      <c r="EO1382" s="136"/>
      <c r="EP1382" s="136"/>
      <c r="EQ1382" s="136"/>
      <c r="ER1382" s="136"/>
      <c r="ES1382" s="136"/>
      <c r="ET1382" s="136"/>
      <c r="EU1382" s="136"/>
      <c r="EV1382" s="136"/>
      <c r="EW1382" s="136"/>
      <c r="EX1382" s="136"/>
      <c r="EY1382" s="136"/>
      <c r="EZ1382" s="136"/>
      <c r="FA1382" s="136"/>
      <c r="FB1382" s="136"/>
      <c r="FC1382" s="136"/>
      <c r="FD1382" s="136"/>
      <c r="FE1382" s="136"/>
      <c r="FF1382" s="136"/>
      <c r="FG1382" s="136"/>
      <c r="FH1382" s="136"/>
      <c r="FI1382" s="136"/>
      <c r="FJ1382" s="136"/>
      <c r="FK1382" s="136"/>
      <c r="FL1382" s="136"/>
      <c r="FM1382" s="136"/>
      <c r="FN1382" s="136"/>
      <c r="FO1382" s="136"/>
      <c r="FP1382" s="136"/>
      <c r="FQ1382" s="136"/>
      <c r="FR1382" s="136"/>
      <c r="FS1382" s="136"/>
      <c r="FT1382" s="136"/>
      <c r="FU1382" s="136"/>
      <c r="FV1382" s="136"/>
      <c r="FW1382" s="136"/>
      <c r="FX1382" s="136"/>
      <c r="FY1382" s="136"/>
      <c r="FZ1382" s="136"/>
      <c r="GA1382" s="136"/>
      <c r="GB1382" s="136"/>
      <c r="GC1382" s="136"/>
      <c r="GD1382" s="136"/>
      <c r="GE1382" s="136"/>
      <c r="GF1382" s="136"/>
      <c r="GG1382" s="136"/>
      <c r="GH1382" s="136"/>
      <c r="GI1382" s="136"/>
      <c r="GJ1382" s="136"/>
      <c r="GK1382" s="136"/>
      <c r="GL1382" s="136"/>
      <c r="GM1382" s="136"/>
      <c r="GN1382" s="136"/>
      <c r="GO1382" s="136"/>
      <c r="GP1382" s="136"/>
      <c r="GQ1382" s="136"/>
      <c r="GR1382" s="136"/>
      <c r="GS1382" s="136"/>
      <c r="GT1382" s="136"/>
      <c r="GU1382" s="136"/>
      <c r="GV1382" s="136"/>
      <c r="GW1382" s="136"/>
      <c r="GX1382" s="136"/>
      <c r="GY1382" s="136"/>
      <c r="GZ1382" s="136"/>
      <c r="HA1382" s="136"/>
      <c r="HB1382" s="136"/>
      <c r="HC1382" s="136"/>
      <c r="HD1382" s="136"/>
      <c r="HE1382" s="136"/>
      <c r="HF1382" s="136"/>
      <c r="HG1382" s="136"/>
      <c r="HH1382" s="136"/>
      <c r="HI1382" s="136"/>
      <c r="HJ1382" s="136"/>
      <c r="HK1382" s="136"/>
      <c r="HL1382" s="136"/>
      <c r="HM1382" s="136"/>
      <c r="HN1382" s="136"/>
      <c r="HO1382" s="136"/>
      <c r="HP1382" s="136"/>
      <c r="HQ1382" s="136"/>
      <c r="HR1382" s="136"/>
      <c r="HS1382" s="136"/>
      <c r="HT1382" s="136"/>
      <c r="HU1382" s="136"/>
      <c r="HV1382" s="136"/>
      <c r="HW1382" s="136"/>
      <c r="HX1382" s="136"/>
      <c r="HY1382" s="136"/>
      <c r="HZ1382" s="136"/>
      <c r="IA1382" s="136"/>
      <c r="IB1382" s="136"/>
      <c r="IC1382" s="136"/>
      <c r="ID1382" s="136"/>
      <c r="IE1382" s="136"/>
      <c r="IF1382" s="136"/>
      <c r="IG1382" s="136"/>
    </row>
    <row r="1383" spans="1:241" ht="15" customHeight="1" x14ac:dyDescent="0.25">
      <c r="A1383" s="197" t="s">
        <v>532</v>
      </c>
      <c r="B1383" s="217">
        <v>5932809</v>
      </c>
      <c r="C1383" s="217">
        <v>3425191</v>
      </c>
      <c r="D1383" s="217">
        <v>711300</v>
      </c>
      <c r="E1383" s="217">
        <v>1596948</v>
      </c>
      <c r="F1383" s="217">
        <v>2477111</v>
      </c>
      <c r="G1383" s="217">
        <v>461084</v>
      </c>
      <c r="H1383" s="244">
        <v>14604443</v>
      </c>
      <c r="I1383" s="136"/>
      <c r="J1383" s="223" t="s">
        <v>328</v>
      </c>
      <c r="K1383" s="217">
        <v>11281055</v>
      </c>
      <c r="L1383" s="217">
        <v>1993125</v>
      </c>
      <c r="M1383" s="217">
        <v>549256</v>
      </c>
      <c r="N1383" s="217">
        <v>1270506</v>
      </c>
      <c r="O1383" s="217">
        <v>1271231</v>
      </c>
      <c r="P1383" s="217">
        <v>331847</v>
      </c>
      <c r="Q1383" s="244">
        <v>16697020</v>
      </c>
      <c r="R1383" s="136"/>
      <c r="S1383" s="136"/>
      <c r="T1383" s="136"/>
      <c r="U1383" s="136"/>
      <c r="V1383" s="136"/>
      <c r="W1383" s="136"/>
      <c r="X1383" s="136"/>
      <c r="Y1383" s="136"/>
      <c r="Z1383" s="136"/>
      <c r="AA1383" s="136"/>
      <c r="AB1383" s="136"/>
      <c r="AC1383" s="136"/>
      <c r="AD1383" s="136"/>
      <c r="AE1383" s="136"/>
      <c r="AF1383" s="136"/>
      <c r="AG1383" s="136"/>
      <c r="AH1383" s="136"/>
      <c r="AI1383" s="136"/>
      <c r="AJ1383" s="136"/>
      <c r="AK1383" s="136"/>
      <c r="AL1383" s="136"/>
      <c r="AM1383" s="136"/>
      <c r="AN1383" s="136"/>
      <c r="AO1383" s="136"/>
      <c r="AP1383" s="136"/>
      <c r="AQ1383" s="136"/>
      <c r="AR1383" s="136"/>
      <c r="AS1383" s="136"/>
      <c r="AT1383" s="136"/>
      <c r="AU1383" s="136"/>
      <c r="AV1383" s="136"/>
      <c r="AW1383" s="136"/>
      <c r="AX1383" s="136"/>
      <c r="AY1383" s="136"/>
      <c r="AZ1383" s="136"/>
      <c r="BA1383" s="136"/>
      <c r="BB1383" s="136"/>
      <c r="BC1383" s="136"/>
      <c r="BD1383" s="136"/>
      <c r="BE1383" s="136"/>
      <c r="BF1383" s="136"/>
      <c r="BG1383" s="136"/>
      <c r="BH1383" s="136"/>
      <c r="BI1383" s="136"/>
      <c r="BJ1383" s="136"/>
      <c r="BK1383" s="136"/>
      <c r="BL1383" s="136"/>
      <c r="BM1383" s="136"/>
      <c r="BN1383" s="136"/>
      <c r="BO1383" s="136"/>
      <c r="BP1383" s="136"/>
      <c r="BQ1383" s="136"/>
      <c r="BR1383" s="136"/>
      <c r="BS1383" s="136"/>
      <c r="BT1383" s="136"/>
      <c r="BU1383" s="136"/>
      <c r="BV1383" s="136"/>
      <c r="BW1383" s="136"/>
      <c r="BX1383" s="136"/>
      <c r="BY1383" s="136"/>
      <c r="BZ1383" s="136"/>
      <c r="CA1383" s="136"/>
      <c r="CB1383" s="136"/>
      <c r="CC1383" s="136"/>
      <c r="CD1383" s="136"/>
      <c r="CE1383" s="136"/>
      <c r="CF1383" s="136"/>
      <c r="CG1383" s="136"/>
      <c r="CH1383" s="136"/>
      <c r="CI1383" s="136"/>
      <c r="CJ1383" s="136"/>
      <c r="CK1383" s="136"/>
      <c r="CL1383" s="136"/>
      <c r="CM1383" s="136"/>
      <c r="CN1383" s="136"/>
      <c r="CO1383" s="136"/>
      <c r="CP1383" s="136"/>
      <c r="CQ1383" s="136"/>
      <c r="CR1383" s="136"/>
      <c r="CS1383" s="136"/>
      <c r="CT1383" s="136"/>
      <c r="CU1383" s="136"/>
      <c r="CV1383" s="136"/>
      <c r="CW1383" s="136"/>
      <c r="CX1383" s="136"/>
      <c r="CY1383" s="136"/>
      <c r="CZ1383" s="136"/>
      <c r="DA1383" s="136"/>
      <c r="DB1383" s="136"/>
      <c r="DC1383" s="136"/>
      <c r="DD1383" s="136"/>
      <c r="DE1383" s="136"/>
      <c r="DF1383" s="136"/>
      <c r="DG1383" s="136"/>
      <c r="DH1383" s="136"/>
      <c r="DI1383" s="136"/>
      <c r="DJ1383" s="136"/>
      <c r="DK1383" s="136"/>
      <c r="DL1383" s="136"/>
      <c r="DM1383" s="136"/>
      <c r="DN1383" s="136"/>
      <c r="DO1383" s="136"/>
      <c r="DP1383" s="136"/>
      <c r="DQ1383" s="136"/>
      <c r="DR1383" s="136"/>
      <c r="DS1383" s="136"/>
      <c r="DT1383" s="136"/>
      <c r="DU1383" s="136"/>
      <c r="DV1383" s="136"/>
      <c r="DW1383" s="136"/>
      <c r="DX1383" s="136"/>
      <c r="DY1383" s="136"/>
      <c r="DZ1383" s="136"/>
      <c r="EA1383" s="136"/>
      <c r="EB1383" s="136"/>
      <c r="EC1383" s="136"/>
      <c r="ED1383" s="136"/>
      <c r="EE1383" s="136"/>
      <c r="EF1383" s="136"/>
      <c r="EG1383" s="136"/>
      <c r="EH1383" s="136"/>
      <c r="EI1383" s="136"/>
      <c r="EJ1383" s="136"/>
      <c r="EK1383" s="136"/>
      <c r="EL1383" s="136"/>
      <c r="EM1383" s="136"/>
      <c r="EN1383" s="136"/>
      <c r="EO1383" s="136"/>
      <c r="EP1383" s="136"/>
      <c r="EQ1383" s="136"/>
      <c r="ER1383" s="136"/>
      <c r="ES1383" s="136"/>
      <c r="ET1383" s="136"/>
      <c r="EU1383" s="136"/>
      <c r="EV1383" s="136"/>
      <c r="EW1383" s="136"/>
      <c r="EX1383" s="136"/>
      <c r="EY1383" s="136"/>
      <c r="EZ1383" s="136"/>
      <c r="FA1383" s="136"/>
      <c r="FB1383" s="136"/>
      <c r="FC1383" s="136"/>
      <c r="FD1383" s="136"/>
      <c r="FE1383" s="136"/>
      <c r="FF1383" s="136"/>
      <c r="FG1383" s="136"/>
      <c r="FH1383" s="136"/>
      <c r="FI1383" s="136"/>
      <c r="FJ1383" s="136"/>
      <c r="FK1383" s="136"/>
      <c r="FL1383" s="136"/>
      <c r="FM1383" s="136"/>
      <c r="FN1383" s="136"/>
      <c r="FO1383" s="136"/>
      <c r="FP1383" s="136"/>
      <c r="FQ1383" s="136"/>
      <c r="FR1383" s="136"/>
      <c r="FS1383" s="136"/>
      <c r="FT1383" s="136"/>
      <c r="FU1383" s="136"/>
      <c r="FV1383" s="136"/>
      <c r="FW1383" s="136"/>
      <c r="FX1383" s="136"/>
      <c r="FY1383" s="136"/>
      <c r="FZ1383" s="136"/>
      <c r="GA1383" s="136"/>
      <c r="GB1383" s="136"/>
      <c r="GC1383" s="136"/>
      <c r="GD1383" s="136"/>
      <c r="GE1383" s="136"/>
      <c r="GF1383" s="136"/>
      <c r="GG1383" s="136"/>
      <c r="GH1383" s="136"/>
      <c r="GI1383" s="136"/>
      <c r="GJ1383" s="136"/>
      <c r="GK1383" s="136"/>
      <c r="GL1383" s="136"/>
      <c r="GM1383" s="136"/>
      <c r="GN1383" s="136"/>
      <c r="GO1383" s="136"/>
      <c r="GP1383" s="136"/>
      <c r="GQ1383" s="136"/>
      <c r="GR1383" s="136"/>
      <c r="GS1383" s="136"/>
      <c r="GT1383" s="136"/>
      <c r="GU1383" s="136"/>
      <c r="GV1383" s="136"/>
      <c r="GW1383" s="136"/>
      <c r="GX1383" s="136"/>
      <c r="GY1383" s="136"/>
      <c r="GZ1383" s="136"/>
      <c r="HA1383" s="136"/>
      <c r="HB1383" s="136"/>
      <c r="HC1383" s="136"/>
      <c r="HD1383" s="136"/>
      <c r="HE1383" s="136"/>
      <c r="HF1383" s="136"/>
      <c r="HG1383" s="136"/>
      <c r="HH1383" s="136"/>
      <c r="HI1383" s="136"/>
      <c r="HJ1383" s="136"/>
      <c r="HK1383" s="136"/>
      <c r="HL1383" s="136"/>
      <c r="HM1383" s="136"/>
      <c r="HN1383" s="136"/>
      <c r="HO1383" s="136"/>
      <c r="HP1383" s="136"/>
      <c r="HQ1383" s="136"/>
      <c r="HR1383" s="136"/>
      <c r="HS1383" s="136"/>
      <c r="HT1383" s="136"/>
      <c r="HU1383" s="136"/>
      <c r="HV1383" s="136"/>
      <c r="HW1383" s="136"/>
      <c r="HX1383" s="136"/>
      <c r="HY1383" s="136"/>
      <c r="HZ1383" s="136"/>
      <c r="IA1383" s="136"/>
      <c r="IB1383" s="136"/>
      <c r="IC1383" s="136"/>
      <c r="ID1383" s="136"/>
      <c r="IE1383" s="136"/>
      <c r="IF1383" s="136"/>
      <c r="IG1383" s="136"/>
    </row>
    <row r="1384" spans="1:241" ht="15" customHeight="1" x14ac:dyDescent="0.25">
      <c r="A1384" s="197" t="s">
        <v>533</v>
      </c>
      <c r="B1384" s="217">
        <v>7873250</v>
      </c>
      <c r="C1384" s="217">
        <v>3710881</v>
      </c>
      <c r="D1384" s="217">
        <v>952315</v>
      </c>
      <c r="E1384" s="217">
        <v>2345876</v>
      </c>
      <c r="F1384" s="217">
        <v>2182861</v>
      </c>
      <c r="G1384" s="217">
        <v>427571</v>
      </c>
      <c r="H1384" s="244">
        <v>17492754</v>
      </c>
      <c r="I1384" s="136"/>
      <c r="J1384" s="223" t="s">
        <v>840</v>
      </c>
      <c r="K1384" s="217">
        <v>8377866</v>
      </c>
      <c r="L1384" s="217">
        <v>2192120</v>
      </c>
      <c r="M1384" s="217">
        <v>707794</v>
      </c>
      <c r="N1384" s="217">
        <v>1503638</v>
      </c>
      <c r="O1384" s="217">
        <v>1796516</v>
      </c>
      <c r="P1384" s="217">
        <v>376426</v>
      </c>
      <c r="Q1384" s="244">
        <v>14954360</v>
      </c>
      <c r="R1384" s="136"/>
      <c r="S1384" s="136"/>
      <c r="T1384" s="136"/>
      <c r="U1384" s="136"/>
      <c r="V1384" s="136"/>
      <c r="W1384" s="136"/>
      <c r="X1384" s="136"/>
      <c r="Y1384" s="136"/>
      <c r="Z1384" s="136"/>
      <c r="AA1384" s="136"/>
      <c r="AB1384" s="136"/>
      <c r="AC1384" s="136"/>
      <c r="AD1384" s="136"/>
      <c r="AE1384" s="136"/>
      <c r="AF1384" s="136"/>
      <c r="AG1384" s="136"/>
      <c r="AH1384" s="136"/>
      <c r="AI1384" s="136"/>
      <c r="AJ1384" s="136"/>
      <c r="AK1384" s="136"/>
      <c r="AL1384" s="136"/>
      <c r="AM1384" s="136"/>
      <c r="AN1384" s="136"/>
      <c r="AO1384" s="136"/>
      <c r="AP1384" s="136"/>
      <c r="AQ1384" s="136"/>
      <c r="AR1384" s="136"/>
      <c r="AS1384" s="136"/>
      <c r="AT1384" s="136"/>
      <c r="AU1384" s="136"/>
      <c r="AV1384" s="136"/>
      <c r="AW1384" s="136"/>
      <c r="AX1384" s="136"/>
      <c r="AY1384" s="136"/>
      <c r="AZ1384" s="136"/>
      <c r="BA1384" s="136"/>
      <c r="BB1384" s="136"/>
      <c r="BC1384" s="136"/>
      <c r="BD1384" s="136"/>
      <c r="BE1384" s="136"/>
      <c r="BF1384" s="136"/>
      <c r="BG1384" s="136"/>
      <c r="BH1384" s="136"/>
      <c r="BI1384" s="136"/>
      <c r="BJ1384" s="136"/>
      <c r="BK1384" s="136"/>
      <c r="BL1384" s="136"/>
      <c r="BM1384" s="136"/>
      <c r="BN1384" s="136"/>
      <c r="BO1384" s="136"/>
      <c r="BP1384" s="136"/>
      <c r="BQ1384" s="136"/>
      <c r="BR1384" s="136"/>
      <c r="BS1384" s="136"/>
      <c r="BT1384" s="136"/>
      <c r="BU1384" s="136"/>
      <c r="BV1384" s="136"/>
      <c r="BW1384" s="136"/>
      <c r="BX1384" s="136"/>
      <c r="BY1384" s="136"/>
      <c r="BZ1384" s="136"/>
      <c r="CA1384" s="136"/>
      <c r="CB1384" s="136"/>
      <c r="CC1384" s="136"/>
      <c r="CD1384" s="136"/>
      <c r="CE1384" s="136"/>
      <c r="CF1384" s="136"/>
      <c r="CG1384" s="136"/>
      <c r="CH1384" s="136"/>
      <c r="CI1384" s="136"/>
      <c r="CJ1384" s="136"/>
      <c r="CK1384" s="136"/>
      <c r="CL1384" s="136"/>
      <c r="CM1384" s="136"/>
      <c r="CN1384" s="136"/>
      <c r="CO1384" s="136"/>
      <c r="CP1384" s="136"/>
      <c r="CQ1384" s="136"/>
      <c r="CR1384" s="136"/>
      <c r="CS1384" s="136"/>
      <c r="CT1384" s="136"/>
      <c r="CU1384" s="136"/>
      <c r="CV1384" s="136"/>
      <c r="CW1384" s="136"/>
      <c r="CX1384" s="136"/>
      <c r="CY1384" s="136"/>
      <c r="CZ1384" s="136"/>
      <c r="DA1384" s="136"/>
      <c r="DB1384" s="136"/>
      <c r="DC1384" s="136"/>
      <c r="DD1384" s="136"/>
      <c r="DE1384" s="136"/>
      <c r="DF1384" s="136"/>
      <c r="DG1384" s="136"/>
      <c r="DH1384" s="136"/>
      <c r="DI1384" s="136"/>
      <c r="DJ1384" s="136"/>
      <c r="DK1384" s="136"/>
      <c r="DL1384" s="136"/>
      <c r="DM1384" s="136"/>
      <c r="DN1384" s="136"/>
      <c r="DO1384" s="136"/>
      <c r="DP1384" s="136"/>
      <c r="DQ1384" s="136"/>
      <c r="DR1384" s="136"/>
      <c r="DS1384" s="136"/>
      <c r="DT1384" s="136"/>
      <c r="DU1384" s="136"/>
      <c r="DV1384" s="136"/>
      <c r="DW1384" s="136"/>
      <c r="DX1384" s="136"/>
      <c r="DY1384" s="136"/>
      <c r="DZ1384" s="136"/>
      <c r="EA1384" s="136"/>
      <c r="EB1384" s="136"/>
      <c r="EC1384" s="136"/>
      <c r="ED1384" s="136"/>
      <c r="EE1384" s="136"/>
      <c r="EF1384" s="136"/>
      <c r="EG1384" s="136"/>
      <c r="EH1384" s="136"/>
      <c r="EI1384" s="136"/>
      <c r="EJ1384" s="136"/>
      <c r="EK1384" s="136"/>
      <c r="EL1384" s="136"/>
      <c r="EM1384" s="136"/>
      <c r="EN1384" s="136"/>
      <c r="EO1384" s="136"/>
      <c r="EP1384" s="136"/>
      <c r="EQ1384" s="136"/>
      <c r="ER1384" s="136"/>
      <c r="ES1384" s="136"/>
      <c r="ET1384" s="136"/>
      <c r="EU1384" s="136"/>
      <c r="EV1384" s="136"/>
      <c r="EW1384" s="136"/>
      <c r="EX1384" s="136"/>
      <c r="EY1384" s="136"/>
      <c r="EZ1384" s="136"/>
      <c r="FA1384" s="136"/>
      <c r="FB1384" s="136"/>
      <c r="FC1384" s="136"/>
      <c r="FD1384" s="136"/>
      <c r="FE1384" s="136"/>
      <c r="FF1384" s="136"/>
      <c r="FG1384" s="136"/>
      <c r="FH1384" s="136"/>
      <c r="FI1384" s="136"/>
      <c r="FJ1384" s="136"/>
      <c r="FK1384" s="136"/>
      <c r="FL1384" s="136"/>
      <c r="FM1384" s="136"/>
      <c r="FN1384" s="136"/>
      <c r="FO1384" s="136"/>
      <c r="FP1384" s="136"/>
      <c r="FQ1384" s="136"/>
      <c r="FR1384" s="136"/>
      <c r="FS1384" s="136"/>
      <c r="FT1384" s="136"/>
      <c r="FU1384" s="136"/>
      <c r="FV1384" s="136"/>
      <c r="FW1384" s="136"/>
      <c r="FX1384" s="136"/>
      <c r="FY1384" s="136"/>
      <c r="FZ1384" s="136"/>
      <c r="GA1384" s="136"/>
      <c r="GB1384" s="136"/>
      <c r="GC1384" s="136"/>
      <c r="GD1384" s="136"/>
      <c r="GE1384" s="136"/>
      <c r="GF1384" s="136"/>
      <c r="GG1384" s="136"/>
      <c r="GH1384" s="136"/>
      <c r="GI1384" s="136"/>
      <c r="GJ1384" s="136"/>
      <c r="GK1384" s="136"/>
      <c r="GL1384" s="136"/>
      <c r="GM1384" s="136"/>
      <c r="GN1384" s="136"/>
      <c r="GO1384" s="136"/>
      <c r="GP1384" s="136"/>
      <c r="GQ1384" s="136"/>
      <c r="GR1384" s="136"/>
      <c r="GS1384" s="136"/>
      <c r="GT1384" s="136"/>
      <c r="GU1384" s="136"/>
      <c r="GV1384" s="136"/>
      <c r="GW1384" s="136"/>
      <c r="GX1384" s="136"/>
      <c r="GY1384" s="136"/>
      <c r="GZ1384" s="136"/>
      <c r="HA1384" s="136"/>
      <c r="HB1384" s="136"/>
      <c r="HC1384" s="136"/>
      <c r="HD1384" s="136"/>
      <c r="HE1384" s="136"/>
      <c r="HF1384" s="136"/>
      <c r="HG1384" s="136"/>
      <c r="HH1384" s="136"/>
      <c r="HI1384" s="136"/>
      <c r="HJ1384" s="136"/>
      <c r="HK1384" s="136"/>
      <c r="HL1384" s="136"/>
      <c r="HM1384" s="136"/>
      <c r="HN1384" s="136"/>
      <c r="HO1384" s="136"/>
      <c r="HP1384" s="136"/>
      <c r="HQ1384" s="136"/>
      <c r="HR1384" s="136"/>
      <c r="HS1384" s="136"/>
      <c r="HT1384" s="136"/>
      <c r="HU1384" s="136"/>
      <c r="HV1384" s="136"/>
      <c r="HW1384" s="136"/>
      <c r="HX1384" s="136"/>
      <c r="HY1384" s="136"/>
      <c r="HZ1384" s="136"/>
      <c r="IA1384" s="136"/>
      <c r="IB1384" s="136"/>
      <c r="IC1384" s="136"/>
      <c r="ID1384" s="136"/>
      <c r="IE1384" s="136"/>
      <c r="IF1384" s="136"/>
      <c r="IG1384" s="136"/>
    </row>
    <row r="1385" spans="1:241" ht="15" customHeight="1" x14ac:dyDescent="0.25">
      <c r="A1385" s="214" t="s">
        <v>1082</v>
      </c>
      <c r="B1385" s="199">
        <v>161090703</v>
      </c>
      <c r="C1385" s="199">
        <v>77951633</v>
      </c>
      <c r="D1385" s="199">
        <v>22391721</v>
      </c>
      <c r="E1385" s="199">
        <v>39707355</v>
      </c>
      <c r="F1385" s="199">
        <v>49959495</v>
      </c>
      <c r="G1385" s="199">
        <v>10617177</v>
      </c>
      <c r="H1385" s="240">
        <v>361718084</v>
      </c>
      <c r="I1385" s="136"/>
      <c r="J1385" s="223" t="s">
        <v>92</v>
      </c>
      <c r="K1385" s="217">
        <v>7067912</v>
      </c>
      <c r="L1385" s="217">
        <v>2982543</v>
      </c>
      <c r="M1385" s="217">
        <v>727527</v>
      </c>
      <c r="N1385" s="217">
        <v>1210905</v>
      </c>
      <c r="O1385" s="217">
        <v>2117851</v>
      </c>
      <c r="P1385" s="217">
        <v>338814</v>
      </c>
      <c r="Q1385" s="244">
        <v>14445552</v>
      </c>
      <c r="R1385" s="136"/>
      <c r="S1385" s="136"/>
      <c r="T1385" s="136"/>
      <c r="U1385" s="136"/>
      <c r="V1385" s="136"/>
      <c r="W1385" s="136"/>
      <c r="X1385" s="136"/>
      <c r="Y1385" s="136"/>
      <c r="Z1385" s="136"/>
      <c r="AA1385" s="136"/>
      <c r="AB1385" s="136"/>
      <c r="AC1385" s="136"/>
      <c r="AD1385" s="136"/>
      <c r="AE1385" s="136"/>
      <c r="AF1385" s="136"/>
      <c r="AG1385" s="136"/>
      <c r="AH1385" s="136"/>
      <c r="AI1385" s="136"/>
      <c r="AJ1385" s="136"/>
      <c r="AK1385" s="136"/>
      <c r="AL1385" s="136"/>
      <c r="AM1385" s="136"/>
      <c r="AN1385" s="136"/>
      <c r="AO1385" s="136"/>
      <c r="AP1385" s="136"/>
      <c r="AQ1385" s="136"/>
      <c r="AR1385" s="136"/>
      <c r="AS1385" s="136"/>
      <c r="AT1385" s="136"/>
      <c r="AU1385" s="136"/>
      <c r="AV1385" s="136"/>
      <c r="AW1385" s="136"/>
      <c r="AX1385" s="136"/>
      <c r="AY1385" s="136"/>
      <c r="AZ1385" s="136"/>
      <c r="BA1385" s="136"/>
      <c r="BB1385" s="136"/>
      <c r="BC1385" s="136"/>
      <c r="BD1385" s="136"/>
      <c r="BE1385" s="136"/>
      <c r="BF1385" s="136"/>
      <c r="BG1385" s="136"/>
      <c r="BH1385" s="136"/>
      <c r="BI1385" s="136"/>
      <c r="BJ1385" s="136"/>
      <c r="BK1385" s="136"/>
      <c r="BL1385" s="136"/>
      <c r="BM1385" s="136"/>
      <c r="BN1385" s="136"/>
      <c r="BO1385" s="136"/>
      <c r="BP1385" s="136"/>
      <c r="BQ1385" s="136"/>
      <c r="BR1385" s="136"/>
      <c r="BS1385" s="136"/>
      <c r="BT1385" s="136"/>
      <c r="BU1385" s="136"/>
      <c r="BV1385" s="136"/>
      <c r="BW1385" s="136"/>
      <c r="BX1385" s="136"/>
      <c r="BY1385" s="136"/>
      <c r="BZ1385" s="136"/>
      <c r="CA1385" s="136"/>
      <c r="CB1385" s="136"/>
      <c r="CC1385" s="136"/>
      <c r="CD1385" s="136"/>
      <c r="CE1385" s="136"/>
      <c r="CF1385" s="136"/>
      <c r="CG1385" s="136"/>
      <c r="CH1385" s="136"/>
      <c r="CI1385" s="136"/>
      <c r="CJ1385" s="136"/>
      <c r="CK1385" s="136"/>
      <c r="CL1385" s="136"/>
      <c r="CM1385" s="136"/>
      <c r="CN1385" s="136"/>
      <c r="CO1385" s="136"/>
      <c r="CP1385" s="136"/>
      <c r="CQ1385" s="136"/>
      <c r="CR1385" s="136"/>
      <c r="CS1385" s="136"/>
      <c r="CT1385" s="136"/>
      <c r="CU1385" s="136"/>
      <c r="CV1385" s="136"/>
      <c r="CW1385" s="136"/>
      <c r="CX1385" s="136"/>
      <c r="CY1385" s="136"/>
      <c r="CZ1385" s="136"/>
      <c r="DA1385" s="136"/>
      <c r="DB1385" s="136"/>
      <c r="DC1385" s="136"/>
      <c r="DD1385" s="136"/>
      <c r="DE1385" s="136"/>
      <c r="DF1385" s="136"/>
      <c r="DG1385" s="136"/>
      <c r="DH1385" s="136"/>
      <c r="DI1385" s="136"/>
      <c r="DJ1385" s="136"/>
      <c r="DK1385" s="136"/>
      <c r="DL1385" s="136"/>
      <c r="DM1385" s="136"/>
      <c r="DN1385" s="136"/>
      <c r="DO1385" s="136"/>
      <c r="DP1385" s="136"/>
      <c r="DQ1385" s="136"/>
      <c r="DR1385" s="136"/>
      <c r="DS1385" s="136"/>
      <c r="DT1385" s="136"/>
      <c r="DU1385" s="136"/>
      <c r="DV1385" s="136"/>
      <c r="DW1385" s="136"/>
      <c r="DX1385" s="136"/>
      <c r="DY1385" s="136"/>
      <c r="DZ1385" s="136"/>
      <c r="EA1385" s="136"/>
      <c r="EB1385" s="136"/>
      <c r="EC1385" s="136"/>
      <c r="ED1385" s="136"/>
      <c r="EE1385" s="136"/>
      <c r="EF1385" s="136"/>
      <c r="EG1385" s="136"/>
      <c r="EH1385" s="136"/>
      <c r="EI1385" s="136"/>
      <c r="EJ1385" s="136"/>
      <c r="EK1385" s="136"/>
      <c r="EL1385" s="136"/>
      <c r="EM1385" s="136"/>
      <c r="EN1385" s="136"/>
      <c r="EO1385" s="136"/>
      <c r="EP1385" s="136"/>
      <c r="EQ1385" s="136"/>
      <c r="ER1385" s="136"/>
      <c r="ES1385" s="136"/>
      <c r="ET1385" s="136"/>
      <c r="EU1385" s="136"/>
      <c r="EV1385" s="136"/>
      <c r="EW1385" s="136"/>
      <c r="EX1385" s="136"/>
      <c r="EY1385" s="136"/>
      <c r="EZ1385" s="136"/>
      <c r="FA1385" s="136"/>
      <c r="FB1385" s="136"/>
      <c r="FC1385" s="136"/>
      <c r="FD1385" s="136"/>
      <c r="FE1385" s="136"/>
      <c r="FF1385" s="136"/>
      <c r="FG1385" s="136"/>
      <c r="FH1385" s="136"/>
      <c r="FI1385" s="136"/>
      <c r="FJ1385" s="136"/>
      <c r="FK1385" s="136"/>
      <c r="FL1385" s="136"/>
      <c r="FM1385" s="136"/>
      <c r="FN1385" s="136"/>
      <c r="FO1385" s="136"/>
      <c r="FP1385" s="136"/>
      <c r="FQ1385" s="136"/>
      <c r="FR1385" s="136"/>
      <c r="FS1385" s="136"/>
      <c r="FT1385" s="136"/>
      <c r="FU1385" s="136"/>
      <c r="FV1385" s="136"/>
      <c r="FW1385" s="136"/>
      <c r="FX1385" s="136"/>
      <c r="FY1385" s="136"/>
      <c r="FZ1385" s="136"/>
      <c r="GA1385" s="136"/>
      <c r="GB1385" s="136"/>
      <c r="GC1385" s="136"/>
      <c r="GD1385" s="136"/>
      <c r="GE1385" s="136"/>
      <c r="GF1385" s="136"/>
      <c r="GG1385" s="136"/>
      <c r="GH1385" s="136"/>
      <c r="GI1385" s="136"/>
      <c r="GJ1385" s="136"/>
      <c r="GK1385" s="136"/>
      <c r="GL1385" s="136"/>
      <c r="GM1385" s="136"/>
      <c r="GN1385" s="136"/>
      <c r="GO1385" s="136"/>
      <c r="GP1385" s="136"/>
      <c r="GQ1385" s="136"/>
      <c r="GR1385" s="136"/>
      <c r="GS1385" s="136"/>
      <c r="GT1385" s="136"/>
      <c r="GU1385" s="136"/>
      <c r="GV1385" s="136"/>
      <c r="GW1385" s="136"/>
      <c r="GX1385" s="136"/>
      <c r="GY1385" s="136"/>
      <c r="GZ1385" s="136"/>
      <c r="HA1385" s="136"/>
      <c r="HB1385" s="136"/>
      <c r="HC1385" s="136"/>
      <c r="HD1385" s="136"/>
      <c r="HE1385" s="136"/>
      <c r="HF1385" s="136"/>
      <c r="HG1385" s="136"/>
      <c r="HH1385" s="136"/>
      <c r="HI1385" s="136"/>
      <c r="HJ1385" s="136"/>
      <c r="HK1385" s="136"/>
      <c r="HL1385" s="136"/>
      <c r="HM1385" s="136"/>
      <c r="HN1385" s="136"/>
      <c r="HO1385" s="136"/>
      <c r="HP1385" s="136"/>
      <c r="HQ1385" s="136"/>
      <c r="HR1385" s="136"/>
      <c r="HS1385" s="136"/>
      <c r="HT1385" s="136"/>
      <c r="HU1385" s="136"/>
      <c r="HV1385" s="136"/>
      <c r="HW1385" s="136"/>
      <c r="HX1385" s="136"/>
      <c r="HY1385" s="136"/>
      <c r="HZ1385" s="136"/>
      <c r="IA1385" s="136"/>
      <c r="IB1385" s="136"/>
      <c r="IC1385" s="136"/>
      <c r="ID1385" s="136"/>
      <c r="IE1385" s="136"/>
      <c r="IF1385" s="136"/>
      <c r="IG1385" s="136"/>
    </row>
    <row r="1386" spans="1:241" ht="15" customHeight="1" x14ac:dyDescent="0.25">
      <c r="A1386" s="215" t="s">
        <v>1083</v>
      </c>
      <c r="B1386" s="222">
        <v>7322304.6818181816</v>
      </c>
      <c r="C1386" s="222">
        <v>3543256.0454545454</v>
      </c>
      <c r="D1386" s="222">
        <v>1017805.5</v>
      </c>
      <c r="E1386" s="222">
        <v>1804879.7727272727</v>
      </c>
      <c r="F1386" s="222">
        <v>2270886.1363636362</v>
      </c>
      <c r="G1386" s="222">
        <v>482598.95454545453</v>
      </c>
      <c r="H1386" s="222">
        <v>16441731.090909092</v>
      </c>
      <c r="I1386" s="136"/>
      <c r="J1386" s="214" t="s">
        <v>1084</v>
      </c>
      <c r="K1386" s="199">
        <v>162163018</v>
      </c>
      <c r="L1386" s="199">
        <v>53718423</v>
      </c>
      <c r="M1386" s="199">
        <v>14536836</v>
      </c>
      <c r="N1386" s="199">
        <v>26883777</v>
      </c>
      <c r="O1386" s="199">
        <v>51416995</v>
      </c>
      <c r="P1386" s="199">
        <v>9512470</v>
      </c>
      <c r="Q1386" s="240">
        <v>318231519</v>
      </c>
      <c r="R1386" s="136"/>
      <c r="S1386" s="136"/>
      <c r="T1386" s="136"/>
      <c r="U1386" s="136"/>
      <c r="V1386" s="136"/>
      <c r="W1386" s="136"/>
      <c r="X1386" s="136"/>
      <c r="Y1386" s="136"/>
      <c r="Z1386" s="136"/>
      <c r="AA1386" s="136"/>
      <c r="AB1386" s="136"/>
      <c r="AC1386" s="136"/>
      <c r="AD1386" s="136"/>
      <c r="AE1386" s="136"/>
      <c r="AF1386" s="136"/>
      <c r="AG1386" s="136"/>
      <c r="AH1386" s="136"/>
      <c r="AI1386" s="136"/>
      <c r="AJ1386" s="136"/>
      <c r="AK1386" s="136"/>
      <c r="AL1386" s="136"/>
      <c r="AM1386" s="136"/>
      <c r="AN1386" s="136"/>
      <c r="AO1386" s="136"/>
      <c r="AP1386" s="136"/>
      <c r="AQ1386" s="136"/>
      <c r="AR1386" s="136"/>
      <c r="AS1386" s="136"/>
      <c r="AT1386" s="136"/>
      <c r="AU1386" s="136"/>
      <c r="AV1386" s="136"/>
      <c r="AW1386" s="136"/>
      <c r="AX1386" s="136"/>
      <c r="AY1386" s="136"/>
      <c r="AZ1386" s="136"/>
      <c r="BA1386" s="136"/>
      <c r="BB1386" s="136"/>
      <c r="BC1386" s="136"/>
      <c r="BD1386" s="136"/>
      <c r="BE1386" s="136"/>
      <c r="BF1386" s="136"/>
      <c r="BG1386" s="136"/>
      <c r="BH1386" s="136"/>
      <c r="BI1386" s="136"/>
      <c r="BJ1386" s="136"/>
      <c r="BK1386" s="136"/>
      <c r="BL1386" s="136"/>
      <c r="BM1386" s="136"/>
      <c r="BN1386" s="136"/>
      <c r="BO1386" s="136"/>
      <c r="BP1386" s="136"/>
      <c r="BQ1386" s="136"/>
      <c r="BR1386" s="136"/>
      <c r="BS1386" s="136"/>
      <c r="BT1386" s="136"/>
      <c r="BU1386" s="136"/>
      <c r="BV1386" s="136"/>
      <c r="BW1386" s="136"/>
      <c r="BX1386" s="136"/>
      <c r="BY1386" s="136"/>
      <c r="BZ1386" s="136"/>
      <c r="CA1386" s="136"/>
      <c r="CB1386" s="136"/>
      <c r="CC1386" s="136"/>
      <c r="CD1386" s="136"/>
      <c r="CE1386" s="136"/>
      <c r="CF1386" s="136"/>
      <c r="CG1386" s="136"/>
      <c r="CH1386" s="136"/>
      <c r="CI1386" s="136"/>
      <c r="CJ1386" s="136"/>
      <c r="CK1386" s="136"/>
      <c r="CL1386" s="136"/>
      <c r="CM1386" s="136"/>
      <c r="CN1386" s="136"/>
      <c r="CO1386" s="136"/>
      <c r="CP1386" s="136"/>
      <c r="CQ1386" s="136"/>
      <c r="CR1386" s="136"/>
      <c r="CS1386" s="136"/>
      <c r="CT1386" s="136"/>
      <c r="CU1386" s="136"/>
      <c r="CV1386" s="136"/>
      <c r="CW1386" s="136"/>
      <c r="CX1386" s="136"/>
      <c r="CY1386" s="136"/>
      <c r="CZ1386" s="136"/>
      <c r="DA1386" s="136"/>
      <c r="DB1386" s="136"/>
      <c r="DC1386" s="136"/>
      <c r="DD1386" s="136"/>
      <c r="DE1386" s="136"/>
      <c r="DF1386" s="136"/>
      <c r="DG1386" s="136"/>
      <c r="DH1386" s="136"/>
      <c r="DI1386" s="136"/>
      <c r="DJ1386" s="136"/>
      <c r="DK1386" s="136"/>
      <c r="DL1386" s="136"/>
      <c r="DM1386" s="136"/>
      <c r="DN1386" s="136"/>
      <c r="DO1386" s="136"/>
      <c r="DP1386" s="136"/>
      <c r="DQ1386" s="136"/>
      <c r="DR1386" s="136"/>
      <c r="DS1386" s="136"/>
      <c r="DT1386" s="136"/>
      <c r="DU1386" s="136"/>
      <c r="DV1386" s="136"/>
      <c r="DW1386" s="136"/>
      <c r="DX1386" s="136"/>
      <c r="DY1386" s="136"/>
      <c r="DZ1386" s="136"/>
      <c r="EA1386" s="136"/>
      <c r="EB1386" s="136"/>
      <c r="EC1386" s="136"/>
      <c r="ED1386" s="136"/>
      <c r="EE1386" s="136"/>
      <c r="EF1386" s="136"/>
      <c r="EG1386" s="136"/>
      <c r="EH1386" s="136"/>
      <c r="EI1386" s="136"/>
      <c r="EJ1386" s="136"/>
      <c r="EK1386" s="136"/>
      <c r="EL1386" s="136"/>
      <c r="EM1386" s="136"/>
      <c r="EN1386" s="136"/>
      <c r="EO1386" s="136"/>
      <c r="EP1386" s="136"/>
      <c r="EQ1386" s="136"/>
      <c r="ER1386" s="136"/>
      <c r="ES1386" s="136"/>
      <c r="ET1386" s="136"/>
      <c r="EU1386" s="136"/>
      <c r="EV1386" s="136"/>
      <c r="EW1386" s="136"/>
      <c r="EX1386" s="136"/>
      <c r="EY1386" s="136"/>
      <c r="EZ1386" s="136"/>
      <c r="FA1386" s="136"/>
      <c r="FB1386" s="136"/>
      <c r="FC1386" s="136"/>
      <c r="FD1386" s="136"/>
      <c r="FE1386" s="136"/>
      <c r="FF1386" s="136"/>
      <c r="FG1386" s="136"/>
      <c r="FH1386" s="136"/>
      <c r="FI1386" s="136"/>
      <c r="FJ1386" s="136"/>
      <c r="FK1386" s="136"/>
      <c r="FL1386" s="136"/>
      <c r="FM1386" s="136"/>
      <c r="FN1386" s="136"/>
      <c r="FO1386" s="136"/>
      <c r="FP1386" s="136"/>
      <c r="FQ1386" s="136"/>
      <c r="FR1386" s="136"/>
      <c r="FS1386" s="136"/>
      <c r="FT1386" s="136"/>
      <c r="FU1386" s="136"/>
      <c r="FV1386" s="136"/>
      <c r="FW1386" s="136"/>
      <c r="FX1386" s="136"/>
      <c r="FY1386" s="136"/>
      <c r="FZ1386" s="136"/>
      <c r="GA1386" s="136"/>
      <c r="GB1386" s="136"/>
      <c r="GC1386" s="136"/>
      <c r="GD1386" s="136"/>
      <c r="GE1386" s="136"/>
      <c r="GF1386" s="136"/>
      <c r="GG1386" s="136"/>
      <c r="GH1386" s="136"/>
      <c r="GI1386" s="136"/>
      <c r="GJ1386" s="136"/>
      <c r="GK1386" s="136"/>
      <c r="GL1386" s="136"/>
      <c r="GM1386" s="136"/>
      <c r="GN1386" s="136"/>
      <c r="GO1386" s="136"/>
      <c r="GP1386" s="136"/>
      <c r="GQ1386" s="136"/>
      <c r="GR1386" s="136"/>
      <c r="GS1386" s="136"/>
      <c r="GT1386" s="136"/>
      <c r="GU1386" s="136"/>
      <c r="GV1386" s="136"/>
      <c r="GW1386" s="136"/>
      <c r="GX1386" s="136"/>
      <c r="GY1386" s="136"/>
      <c r="GZ1386" s="136"/>
      <c r="HA1386" s="136"/>
      <c r="HB1386" s="136"/>
      <c r="HC1386" s="136"/>
      <c r="HD1386" s="136"/>
      <c r="HE1386" s="136"/>
      <c r="HF1386" s="136"/>
      <c r="HG1386" s="136"/>
      <c r="HH1386" s="136"/>
      <c r="HI1386" s="136"/>
      <c r="HJ1386" s="136"/>
      <c r="HK1386" s="136"/>
      <c r="HL1386" s="136"/>
      <c r="HM1386" s="136"/>
      <c r="HN1386" s="136"/>
      <c r="HO1386" s="136"/>
      <c r="HP1386" s="136"/>
      <c r="HQ1386" s="136"/>
      <c r="HR1386" s="136"/>
      <c r="HS1386" s="136"/>
      <c r="HT1386" s="136"/>
      <c r="HU1386" s="136"/>
      <c r="HV1386" s="136"/>
      <c r="HW1386" s="136"/>
      <c r="HX1386" s="136"/>
      <c r="HY1386" s="136"/>
      <c r="HZ1386" s="136"/>
      <c r="IA1386" s="136"/>
      <c r="IB1386" s="136"/>
      <c r="IC1386" s="136"/>
      <c r="ID1386" s="136"/>
      <c r="IE1386" s="136"/>
      <c r="IF1386" s="136"/>
      <c r="IG1386" s="136"/>
    </row>
    <row r="1387" spans="1:241" ht="15" customHeight="1" x14ac:dyDescent="0.25">
      <c r="A1387" s="135"/>
      <c r="B1387" s="135"/>
      <c r="C1387" s="135"/>
      <c r="D1387" s="135"/>
      <c r="E1387" s="135"/>
      <c r="F1387" s="135"/>
      <c r="G1387" s="135"/>
      <c r="H1387" s="135"/>
      <c r="I1387" s="136"/>
      <c r="J1387" s="215" t="s">
        <v>1085</v>
      </c>
      <c r="K1387" s="200">
        <v>7050566</v>
      </c>
      <c r="L1387" s="200">
        <v>2335583.6086956523</v>
      </c>
      <c r="M1387" s="200">
        <v>632036.34782608692</v>
      </c>
      <c r="N1387" s="200">
        <v>1168859.8695652173</v>
      </c>
      <c r="O1387" s="200">
        <v>2235521.5217391304</v>
      </c>
      <c r="P1387" s="200">
        <v>413585.65217391303</v>
      </c>
      <c r="Q1387" s="200">
        <v>13836153</v>
      </c>
      <c r="R1387" s="136"/>
      <c r="S1387" s="136"/>
      <c r="T1387" s="136"/>
      <c r="U1387" s="136"/>
      <c r="V1387" s="136"/>
      <c r="W1387" s="136"/>
      <c r="X1387" s="136"/>
      <c r="Y1387" s="136"/>
      <c r="Z1387" s="136"/>
      <c r="AA1387" s="136"/>
      <c r="AB1387" s="136"/>
      <c r="AC1387" s="136"/>
      <c r="AD1387" s="136"/>
      <c r="AE1387" s="136"/>
      <c r="AF1387" s="136"/>
      <c r="AG1387" s="136"/>
      <c r="AH1387" s="136"/>
      <c r="AI1387" s="136"/>
      <c r="AJ1387" s="136"/>
      <c r="AK1387" s="136"/>
      <c r="AL1387" s="136"/>
      <c r="AM1387" s="136"/>
      <c r="AN1387" s="136"/>
      <c r="AO1387" s="136"/>
      <c r="AP1387" s="136"/>
      <c r="AQ1387" s="136"/>
      <c r="AR1387" s="136"/>
      <c r="AS1387" s="136"/>
      <c r="AT1387" s="136"/>
      <c r="AU1387" s="136"/>
      <c r="AV1387" s="136"/>
      <c r="AW1387" s="136"/>
      <c r="AX1387" s="136"/>
      <c r="AY1387" s="136"/>
      <c r="AZ1387" s="136"/>
      <c r="BA1387" s="136"/>
      <c r="BB1387" s="136"/>
      <c r="BC1387" s="136"/>
      <c r="BD1387" s="136"/>
      <c r="BE1387" s="136"/>
      <c r="BF1387" s="136"/>
      <c r="BG1387" s="136"/>
      <c r="BH1387" s="136"/>
      <c r="BI1387" s="136"/>
      <c r="BJ1387" s="136"/>
      <c r="BK1387" s="136"/>
      <c r="BL1387" s="136"/>
      <c r="BM1387" s="136"/>
      <c r="BN1387" s="136"/>
      <c r="BO1387" s="136"/>
      <c r="BP1387" s="136"/>
      <c r="BQ1387" s="136"/>
      <c r="BR1387" s="136"/>
      <c r="BS1387" s="136"/>
      <c r="BT1387" s="136"/>
      <c r="BU1387" s="136"/>
      <c r="BV1387" s="136"/>
      <c r="BW1387" s="136"/>
      <c r="BX1387" s="136"/>
      <c r="BY1387" s="136"/>
      <c r="BZ1387" s="136"/>
      <c r="CA1387" s="136"/>
      <c r="CB1387" s="136"/>
      <c r="CC1387" s="136"/>
      <c r="CD1387" s="136"/>
      <c r="CE1387" s="136"/>
      <c r="CF1387" s="136"/>
      <c r="CG1387" s="136"/>
      <c r="CH1387" s="136"/>
      <c r="CI1387" s="136"/>
      <c r="CJ1387" s="136"/>
      <c r="CK1387" s="136"/>
      <c r="CL1387" s="136"/>
      <c r="CM1387" s="136"/>
      <c r="CN1387" s="136"/>
      <c r="CO1387" s="136"/>
      <c r="CP1387" s="136"/>
      <c r="CQ1387" s="136"/>
      <c r="CR1387" s="136"/>
      <c r="CS1387" s="136"/>
      <c r="CT1387" s="136"/>
      <c r="CU1387" s="136"/>
      <c r="CV1387" s="136"/>
      <c r="CW1387" s="136"/>
      <c r="CX1387" s="136"/>
      <c r="CY1387" s="136"/>
      <c r="CZ1387" s="136"/>
      <c r="DA1387" s="136"/>
      <c r="DB1387" s="136"/>
      <c r="DC1387" s="136"/>
      <c r="DD1387" s="136"/>
      <c r="DE1387" s="136"/>
      <c r="DF1387" s="136"/>
      <c r="DG1387" s="136"/>
      <c r="DH1387" s="136"/>
      <c r="DI1387" s="136"/>
      <c r="DJ1387" s="136"/>
      <c r="DK1387" s="136"/>
      <c r="DL1387" s="136"/>
      <c r="DM1387" s="136"/>
      <c r="DN1387" s="136"/>
      <c r="DO1387" s="136"/>
      <c r="DP1387" s="136"/>
      <c r="DQ1387" s="136"/>
      <c r="DR1387" s="136"/>
      <c r="DS1387" s="136"/>
      <c r="DT1387" s="136"/>
      <c r="DU1387" s="136"/>
      <c r="DV1387" s="136"/>
      <c r="DW1387" s="136"/>
      <c r="DX1387" s="136"/>
      <c r="DY1387" s="136"/>
      <c r="DZ1387" s="136"/>
      <c r="EA1387" s="136"/>
      <c r="EB1387" s="136"/>
      <c r="EC1387" s="136"/>
      <c r="ED1387" s="136"/>
      <c r="EE1387" s="136"/>
      <c r="EF1387" s="136"/>
      <c r="EG1387" s="136"/>
      <c r="EH1387" s="136"/>
      <c r="EI1387" s="136"/>
      <c r="EJ1387" s="136"/>
      <c r="EK1387" s="136"/>
      <c r="EL1387" s="136"/>
      <c r="EM1387" s="136"/>
      <c r="EN1387" s="136"/>
      <c r="EO1387" s="136"/>
      <c r="EP1387" s="136"/>
      <c r="EQ1387" s="136"/>
      <c r="ER1387" s="136"/>
      <c r="ES1387" s="136"/>
      <c r="ET1387" s="136"/>
      <c r="EU1387" s="136"/>
      <c r="EV1387" s="136"/>
      <c r="EW1387" s="136"/>
      <c r="EX1387" s="136"/>
      <c r="EY1387" s="136"/>
      <c r="EZ1387" s="136"/>
      <c r="FA1387" s="136"/>
      <c r="FB1387" s="136"/>
      <c r="FC1387" s="136"/>
      <c r="FD1387" s="136"/>
      <c r="FE1387" s="136"/>
      <c r="FF1387" s="136"/>
      <c r="FG1387" s="136"/>
      <c r="FH1387" s="136"/>
      <c r="FI1387" s="136"/>
      <c r="FJ1387" s="136"/>
      <c r="FK1387" s="136"/>
      <c r="FL1387" s="136"/>
      <c r="FM1387" s="136"/>
      <c r="FN1387" s="136"/>
      <c r="FO1387" s="136"/>
      <c r="FP1387" s="136"/>
      <c r="FQ1387" s="136"/>
      <c r="FR1387" s="136"/>
      <c r="FS1387" s="136"/>
      <c r="FT1387" s="136"/>
      <c r="FU1387" s="136"/>
      <c r="FV1387" s="136"/>
      <c r="FW1387" s="136"/>
      <c r="FX1387" s="136"/>
      <c r="FY1387" s="136"/>
      <c r="FZ1387" s="136"/>
      <c r="GA1387" s="136"/>
      <c r="GB1387" s="136"/>
      <c r="GC1387" s="136"/>
      <c r="GD1387" s="136"/>
      <c r="GE1387" s="136"/>
      <c r="GF1387" s="136"/>
      <c r="GG1387" s="136"/>
      <c r="GH1387" s="136"/>
      <c r="GI1387" s="136"/>
      <c r="GJ1387" s="136"/>
      <c r="GK1387" s="136"/>
      <c r="GL1387" s="136"/>
      <c r="GM1387" s="136"/>
      <c r="GN1387" s="136"/>
      <c r="GO1387" s="136"/>
      <c r="GP1387" s="136"/>
      <c r="GQ1387" s="136"/>
      <c r="GR1387" s="136"/>
      <c r="GS1387" s="136"/>
      <c r="GT1387" s="136"/>
      <c r="GU1387" s="136"/>
      <c r="GV1387" s="136"/>
      <c r="GW1387" s="136"/>
      <c r="GX1387" s="136"/>
      <c r="GY1387" s="136"/>
      <c r="GZ1387" s="136"/>
      <c r="HA1387" s="136"/>
      <c r="HB1387" s="136"/>
      <c r="HC1387" s="136"/>
      <c r="HD1387" s="136"/>
      <c r="HE1387" s="136"/>
      <c r="HF1387" s="136"/>
      <c r="HG1387" s="136"/>
      <c r="HH1387" s="136"/>
      <c r="HI1387" s="136"/>
      <c r="HJ1387" s="136"/>
      <c r="HK1387" s="136"/>
      <c r="HL1387" s="136"/>
      <c r="HM1387" s="136"/>
      <c r="HN1387" s="136"/>
      <c r="HO1387" s="136"/>
      <c r="HP1387" s="136"/>
      <c r="HQ1387" s="136"/>
      <c r="HR1387" s="136"/>
      <c r="HS1387" s="136"/>
      <c r="HT1387" s="136"/>
      <c r="HU1387" s="136"/>
      <c r="HV1387" s="136"/>
      <c r="HW1387" s="136"/>
      <c r="HX1387" s="136"/>
      <c r="HY1387" s="136"/>
      <c r="HZ1387" s="136"/>
      <c r="IA1387" s="136"/>
      <c r="IB1387" s="136"/>
      <c r="IC1387" s="136"/>
      <c r="ID1387" s="136"/>
      <c r="IE1387" s="136"/>
      <c r="IF1387" s="136"/>
      <c r="IG1387" s="136"/>
    </row>
    <row r="1388" spans="1:241" ht="15" customHeight="1" x14ac:dyDescent="0.25">
      <c r="I1388" s="136"/>
      <c r="J1388" s="136"/>
      <c r="K1388" s="136"/>
      <c r="L1388" s="136"/>
      <c r="M1388" s="136"/>
      <c r="N1388" s="136"/>
      <c r="O1388" s="136"/>
      <c r="P1388" s="136"/>
      <c r="Q1388" s="136"/>
      <c r="R1388" s="136"/>
      <c r="S1388" s="136"/>
      <c r="T1388" s="136"/>
      <c r="U1388" s="136"/>
      <c r="V1388" s="136"/>
      <c r="W1388" s="136"/>
      <c r="X1388" s="136"/>
      <c r="Y1388" s="136"/>
      <c r="Z1388" s="136"/>
      <c r="AA1388" s="136"/>
      <c r="AB1388" s="136"/>
      <c r="AC1388" s="136"/>
      <c r="AD1388" s="136"/>
      <c r="AE1388" s="136"/>
      <c r="AF1388" s="136"/>
      <c r="AG1388" s="136"/>
      <c r="AH1388" s="136"/>
      <c r="AI1388" s="136"/>
      <c r="AJ1388" s="136"/>
      <c r="AK1388" s="136"/>
      <c r="AL1388" s="136"/>
      <c r="AM1388" s="136"/>
      <c r="AN1388" s="136"/>
      <c r="AO1388" s="136"/>
      <c r="AP1388" s="136"/>
      <c r="AQ1388" s="136"/>
      <c r="AR1388" s="136"/>
      <c r="AS1388" s="136"/>
      <c r="AT1388" s="136"/>
      <c r="AU1388" s="136"/>
      <c r="AV1388" s="136"/>
      <c r="AW1388" s="136"/>
      <c r="AX1388" s="136"/>
      <c r="AY1388" s="136"/>
      <c r="AZ1388" s="136"/>
      <c r="BA1388" s="136"/>
      <c r="BB1388" s="136"/>
      <c r="BC1388" s="136"/>
      <c r="BD1388" s="136"/>
      <c r="BE1388" s="136"/>
      <c r="BF1388" s="136"/>
      <c r="BG1388" s="136"/>
      <c r="BH1388" s="136"/>
      <c r="BI1388" s="136"/>
      <c r="BJ1388" s="136"/>
      <c r="BK1388" s="136"/>
      <c r="BL1388" s="136"/>
      <c r="BM1388" s="136"/>
      <c r="BN1388" s="136"/>
      <c r="BO1388" s="136"/>
      <c r="BP1388" s="136"/>
      <c r="BQ1388" s="136"/>
      <c r="BR1388" s="136"/>
      <c r="BS1388" s="136"/>
      <c r="BT1388" s="136"/>
      <c r="BU1388" s="136"/>
      <c r="BV1388" s="136"/>
      <c r="BW1388" s="136"/>
      <c r="BX1388" s="136"/>
      <c r="BY1388" s="136"/>
      <c r="BZ1388" s="136"/>
      <c r="CA1388" s="136"/>
      <c r="CB1388" s="136"/>
      <c r="CC1388" s="136"/>
      <c r="CD1388" s="136"/>
      <c r="CE1388" s="136"/>
      <c r="CF1388" s="136"/>
      <c r="CG1388" s="136"/>
      <c r="CH1388" s="136"/>
      <c r="CI1388" s="136"/>
      <c r="CJ1388" s="136"/>
      <c r="CK1388" s="136"/>
      <c r="CL1388" s="136"/>
      <c r="CM1388" s="136"/>
      <c r="CN1388" s="136"/>
      <c r="CO1388" s="136"/>
      <c r="CP1388" s="136"/>
      <c r="CQ1388" s="136"/>
      <c r="CR1388" s="136"/>
      <c r="CS1388" s="136"/>
      <c r="CT1388" s="136"/>
      <c r="CU1388" s="136"/>
      <c r="CV1388" s="136"/>
      <c r="CW1388" s="136"/>
      <c r="CX1388" s="136"/>
      <c r="CY1388" s="136"/>
      <c r="CZ1388" s="136"/>
      <c r="DA1388" s="136"/>
      <c r="DB1388" s="136"/>
      <c r="DC1388" s="136"/>
      <c r="DD1388" s="136"/>
      <c r="DE1388" s="136"/>
      <c r="DF1388" s="136"/>
      <c r="DG1388" s="136"/>
      <c r="DH1388" s="136"/>
      <c r="DI1388" s="136"/>
      <c r="DJ1388" s="136"/>
      <c r="DK1388" s="136"/>
      <c r="DL1388" s="136"/>
      <c r="DM1388" s="136"/>
      <c r="DN1388" s="136"/>
      <c r="DO1388" s="136"/>
      <c r="DP1388" s="136"/>
      <c r="DQ1388" s="136"/>
      <c r="DR1388" s="136"/>
      <c r="DS1388" s="136"/>
      <c r="DT1388" s="136"/>
      <c r="DU1388" s="136"/>
      <c r="DV1388" s="136"/>
      <c r="DW1388" s="136"/>
      <c r="DX1388" s="136"/>
      <c r="DY1388" s="136"/>
      <c r="DZ1388" s="136"/>
      <c r="EA1388" s="136"/>
      <c r="EB1388" s="136"/>
      <c r="EC1388" s="136"/>
      <c r="ED1388" s="136"/>
      <c r="EE1388" s="136"/>
      <c r="EF1388" s="136"/>
      <c r="EG1388" s="136"/>
      <c r="EH1388" s="136"/>
      <c r="EI1388" s="136"/>
      <c r="EJ1388" s="136"/>
      <c r="EK1388" s="136"/>
      <c r="EL1388" s="136"/>
      <c r="EM1388" s="136"/>
      <c r="EN1388" s="136"/>
      <c r="EO1388" s="136"/>
      <c r="EP1388" s="136"/>
      <c r="EQ1388" s="136"/>
      <c r="ER1388" s="136"/>
      <c r="ES1388" s="136"/>
      <c r="ET1388" s="136"/>
      <c r="EU1388" s="136"/>
      <c r="EV1388" s="136"/>
      <c r="EW1388" s="136"/>
      <c r="EX1388" s="136"/>
      <c r="EY1388" s="136"/>
      <c r="EZ1388" s="136"/>
      <c r="FA1388" s="136"/>
      <c r="FB1388" s="136"/>
      <c r="FC1388" s="136"/>
      <c r="FD1388" s="136"/>
      <c r="FE1388" s="136"/>
      <c r="FF1388" s="136"/>
      <c r="FG1388" s="136"/>
      <c r="FH1388" s="136"/>
      <c r="FI1388" s="136"/>
      <c r="FJ1388" s="136"/>
      <c r="FK1388" s="136"/>
      <c r="FL1388" s="136"/>
      <c r="FM1388" s="136"/>
      <c r="FN1388" s="136"/>
      <c r="FO1388" s="136"/>
      <c r="FP1388" s="136"/>
      <c r="FQ1388" s="136"/>
      <c r="FR1388" s="136"/>
      <c r="FS1388" s="136"/>
      <c r="FT1388" s="136"/>
      <c r="FU1388" s="136"/>
      <c r="FV1388" s="136"/>
      <c r="FW1388" s="136"/>
      <c r="FX1388" s="136"/>
      <c r="FY1388" s="136"/>
      <c r="FZ1388" s="136"/>
      <c r="GA1388" s="136"/>
      <c r="GB1388" s="136"/>
      <c r="GC1388" s="136"/>
      <c r="GD1388" s="136"/>
      <c r="GE1388" s="136"/>
      <c r="GF1388" s="136"/>
      <c r="GG1388" s="136"/>
      <c r="GH1388" s="136"/>
      <c r="GI1388" s="136"/>
      <c r="GJ1388" s="136"/>
      <c r="GK1388" s="136"/>
      <c r="GL1388" s="136"/>
      <c r="GM1388" s="136"/>
      <c r="GN1388" s="136"/>
      <c r="GO1388" s="136"/>
      <c r="GP1388" s="136"/>
      <c r="GQ1388" s="136"/>
      <c r="GR1388" s="136"/>
      <c r="GS1388" s="136"/>
      <c r="GT1388" s="136"/>
      <c r="GU1388" s="136"/>
      <c r="GV1388" s="136"/>
      <c r="GW1388" s="136"/>
      <c r="GX1388" s="136"/>
      <c r="GY1388" s="136"/>
      <c r="GZ1388" s="136"/>
      <c r="HA1388" s="136"/>
      <c r="HB1388" s="136"/>
      <c r="HC1388" s="136"/>
      <c r="HD1388" s="136"/>
      <c r="HE1388" s="136"/>
      <c r="HF1388" s="136"/>
      <c r="HG1388" s="136"/>
      <c r="HH1388" s="136"/>
      <c r="HI1388" s="136"/>
      <c r="HJ1388" s="136"/>
      <c r="HK1388" s="136"/>
      <c r="HL1388" s="136"/>
      <c r="HM1388" s="136"/>
      <c r="HN1388" s="136"/>
      <c r="HO1388" s="136"/>
      <c r="HP1388" s="136"/>
      <c r="HQ1388" s="136"/>
      <c r="HR1388" s="136"/>
      <c r="HS1388" s="136"/>
      <c r="HT1388" s="136"/>
      <c r="HU1388" s="136"/>
      <c r="HV1388" s="136"/>
      <c r="HW1388" s="136"/>
      <c r="HX1388" s="136"/>
      <c r="HY1388" s="136"/>
      <c r="HZ1388" s="136"/>
      <c r="IA1388" s="136"/>
      <c r="IB1388" s="136"/>
      <c r="IC1388" s="136"/>
      <c r="ID1388" s="136"/>
      <c r="IE1388" s="136"/>
      <c r="IF1388" s="136"/>
      <c r="IG1388" s="136"/>
    </row>
    <row r="1389" spans="1:241" ht="38.1" customHeight="1" x14ac:dyDescent="0.25">
      <c r="A1389" s="461" t="s">
        <v>1162</v>
      </c>
      <c r="B1389" s="461"/>
      <c r="C1389" s="461"/>
      <c r="D1389" s="461"/>
      <c r="E1389" s="461"/>
      <c r="F1389" s="461"/>
      <c r="G1389" s="461"/>
      <c r="H1389" s="461"/>
      <c r="I1389" s="461"/>
      <c r="J1389" s="461"/>
      <c r="K1389" s="461"/>
      <c r="L1389" s="461"/>
      <c r="M1389" s="461"/>
      <c r="N1389" s="461"/>
      <c r="O1389" s="461"/>
      <c r="P1389" s="461"/>
      <c r="Q1389" s="461"/>
      <c r="R1389" s="136"/>
      <c r="S1389" s="136"/>
      <c r="T1389" s="136"/>
      <c r="U1389" s="136"/>
      <c r="V1389" s="136"/>
      <c r="W1389" s="136"/>
      <c r="X1389" s="136"/>
      <c r="Y1389" s="136"/>
      <c r="Z1389" s="136"/>
      <c r="AA1389" s="136"/>
      <c r="AB1389" s="136"/>
      <c r="AC1389" s="136"/>
      <c r="AD1389" s="136"/>
      <c r="AE1389" s="136"/>
      <c r="AF1389" s="136"/>
      <c r="AG1389" s="136"/>
      <c r="AH1389" s="136"/>
      <c r="AI1389" s="136"/>
      <c r="AJ1389" s="136"/>
      <c r="AK1389" s="136"/>
      <c r="AL1389" s="136"/>
      <c r="AM1389" s="136"/>
      <c r="AN1389" s="136"/>
      <c r="AO1389" s="136"/>
      <c r="AP1389" s="136"/>
      <c r="AQ1389" s="136"/>
      <c r="AR1389" s="136"/>
      <c r="AS1389" s="136"/>
      <c r="AT1389" s="136"/>
      <c r="AU1389" s="136"/>
      <c r="AV1389" s="136"/>
      <c r="AW1389" s="136"/>
      <c r="AX1389" s="136"/>
      <c r="AY1389" s="136"/>
      <c r="AZ1389" s="136"/>
      <c r="BA1389" s="136"/>
      <c r="BB1389" s="136"/>
      <c r="BC1389" s="136"/>
      <c r="BD1389" s="136"/>
      <c r="BE1389" s="136"/>
      <c r="BF1389" s="136"/>
      <c r="BG1389" s="136"/>
      <c r="BH1389" s="136"/>
      <c r="BI1389" s="136"/>
      <c r="BJ1389" s="136"/>
      <c r="BK1389" s="136"/>
      <c r="BL1389" s="136"/>
      <c r="BM1389" s="136"/>
      <c r="BN1389" s="136"/>
      <c r="BO1389" s="136"/>
      <c r="BP1389" s="136"/>
      <c r="BQ1389" s="136"/>
      <c r="BR1389" s="136"/>
      <c r="BS1389" s="136"/>
      <c r="BT1389" s="136"/>
      <c r="BU1389" s="136"/>
      <c r="BV1389" s="136"/>
      <c r="BW1389" s="136"/>
      <c r="BX1389" s="136"/>
      <c r="BY1389" s="136"/>
      <c r="BZ1389" s="136"/>
      <c r="CA1389" s="136"/>
      <c r="CB1389" s="136"/>
      <c r="CC1389" s="136"/>
      <c r="CD1389" s="136"/>
      <c r="CE1389" s="136"/>
      <c r="CF1389" s="136"/>
      <c r="CG1389" s="136"/>
      <c r="CH1389" s="136"/>
      <c r="CI1389" s="136"/>
      <c r="CJ1389" s="136"/>
      <c r="CK1389" s="136"/>
      <c r="CL1389" s="136"/>
      <c r="CM1389" s="136"/>
      <c r="CN1389" s="136"/>
      <c r="CO1389" s="136"/>
      <c r="CP1389" s="136"/>
      <c r="CQ1389" s="136"/>
      <c r="CR1389" s="136"/>
      <c r="CS1389" s="136"/>
      <c r="CT1389" s="136"/>
      <c r="CU1389" s="136"/>
      <c r="CV1389" s="136"/>
      <c r="CW1389" s="136"/>
      <c r="CX1389" s="136"/>
      <c r="CY1389" s="136"/>
      <c r="CZ1389" s="136"/>
      <c r="DA1389" s="136"/>
      <c r="DB1389" s="136"/>
      <c r="DC1389" s="136"/>
      <c r="DD1389" s="136"/>
      <c r="DE1389" s="136"/>
      <c r="DF1389" s="136"/>
      <c r="DG1389" s="136"/>
      <c r="DH1389" s="136"/>
      <c r="DI1389" s="136"/>
      <c r="DJ1389" s="136"/>
      <c r="DK1389" s="136"/>
      <c r="DL1389" s="136"/>
      <c r="DM1389" s="136"/>
      <c r="DN1389" s="136"/>
      <c r="DO1389" s="136"/>
      <c r="DP1389" s="136"/>
      <c r="DQ1389" s="136"/>
      <c r="DR1389" s="136"/>
      <c r="DS1389" s="136"/>
      <c r="DT1389" s="136"/>
      <c r="DU1389" s="136"/>
      <c r="DV1389" s="136"/>
      <c r="DW1389" s="136"/>
      <c r="DX1389" s="136"/>
      <c r="DY1389" s="136"/>
      <c r="DZ1389" s="136"/>
      <c r="EA1389" s="136"/>
      <c r="EB1389" s="136"/>
      <c r="EC1389" s="136"/>
      <c r="ED1389" s="136"/>
      <c r="EE1389" s="136"/>
      <c r="EF1389" s="136"/>
      <c r="EG1389" s="136"/>
      <c r="EH1389" s="136"/>
      <c r="EI1389" s="136"/>
      <c r="EJ1389" s="136"/>
      <c r="EK1389" s="136"/>
      <c r="EL1389" s="136"/>
      <c r="EM1389" s="136"/>
      <c r="EN1389" s="136"/>
      <c r="EO1389" s="136"/>
      <c r="EP1389" s="136"/>
      <c r="EQ1389" s="136"/>
      <c r="ER1389" s="136"/>
      <c r="ES1389" s="136"/>
      <c r="ET1389" s="136"/>
      <c r="EU1389" s="136"/>
      <c r="EV1389" s="136"/>
      <c r="EW1389" s="136"/>
      <c r="EX1389" s="136"/>
      <c r="EY1389" s="136"/>
      <c r="EZ1389" s="136"/>
      <c r="FA1389" s="136"/>
      <c r="FB1389" s="136"/>
      <c r="FC1389" s="136"/>
      <c r="FD1389" s="136"/>
      <c r="FE1389" s="136"/>
      <c r="FF1389" s="136"/>
      <c r="FG1389" s="136"/>
      <c r="FH1389" s="136"/>
      <c r="FI1389" s="136"/>
      <c r="FJ1389" s="136"/>
      <c r="FK1389" s="136"/>
      <c r="FL1389" s="136"/>
      <c r="FM1389" s="136"/>
      <c r="FN1389" s="136"/>
      <c r="FO1389" s="136"/>
      <c r="FP1389" s="136"/>
      <c r="FQ1389" s="136"/>
      <c r="FR1389" s="136"/>
      <c r="FS1389" s="136"/>
      <c r="FT1389" s="136"/>
      <c r="FU1389" s="136"/>
      <c r="FV1389" s="136"/>
      <c r="FW1389" s="136"/>
      <c r="FX1389" s="136"/>
      <c r="FY1389" s="136"/>
      <c r="FZ1389" s="136"/>
      <c r="GA1389" s="136"/>
      <c r="GB1389" s="136"/>
      <c r="GC1389" s="136"/>
      <c r="GD1389" s="136"/>
      <c r="GE1389" s="136"/>
      <c r="GF1389" s="136"/>
      <c r="GG1389" s="136"/>
      <c r="GH1389" s="136"/>
      <c r="GI1389" s="136"/>
      <c r="GJ1389" s="136"/>
      <c r="GK1389" s="136"/>
      <c r="GL1389" s="136"/>
      <c r="GM1389" s="136"/>
      <c r="GN1389" s="136"/>
      <c r="GO1389" s="136"/>
      <c r="GP1389" s="136"/>
      <c r="GQ1389" s="136"/>
      <c r="GR1389" s="136"/>
      <c r="GS1389" s="136"/>
      <c r="GT1389" s="136"/>
      <c r="GU1389" s="136"/>
      <c r="GV1389" s="136"/>
      <c r="GW1389" s="136"/>
      <c r="GX1389" s="136"/>
      <c r="GY1389" s="136"/>
      <c r="GZ1389" s="136"/>
      <c r="HA1389" s="136"/>
      <c r="HB1389" s="136"/>
      <c r="HC1389" s="136"/>
      <c r="HD1389" s="136"/>
      <c r="HE1389" s="136"/>
      <c r="HF1389" s="136"/>
      <c r="HG1389" s="136"/>
      <c r="HH1389" s="136"/>
      <c r="HI1389" s="136"/>
      <c r="HJ1389" s="136"/>
      <c r="HK1389" s="136"/>
      <c r="HL1389" s="136"/>
      <c r="HM1389" s="136"/>
      <c r="HN1389" s="136"/>
      <c r="HO1389" s="136"/>
      <c r="HP1389" s="136"/>
      <c r="HQ1389" s="136"/>
      <c r="HR1389" s="136"/>
      <c r="HS1389" s="136"/>
      <c r="HT1389" s="136"/>
      <c r="HU1389" s="136"/>
      <c r="HV1389" s="136"/>
      <c r="HW1389" s="136"/>
      <c r="HX1389" s="136"/>
      <c r="HY1389" s="136"/>
      <c r="HZ1389" s="136"/>
      <c r="IA1389" s="136"/>
      <c r="IB1389" s="136"/>
      <c r="IC1389" s="136"/>
      <c r="ID1389" s="136"/>
      <c r="IE1389" s="136"/>
      <c r="IF1389" s="136"/>
      <c r="IG1389" s="136"/>
    </row>
    <row r="1390" spans="1:241" ht="12" customHeight="1" x14ac:dyDescent="0.25">
      <c r="I1390" s="136"/>
      <c r="J1390" s="136"/>
      <c r="K1390" s="136"/>
      <c r="L1390" s="136"/>
      <c r="M1390" s="136"/>
      <c r="N1390" s="136"/>
      <c r="O1390" s="136"/>
      <c r="P1390" s="136"/>
      <c r="Q1390" s="136"/>
      <c r="R1390" s="136"/>
      <c r="S1390" s="136"/>
      <c r="T1390" s="136"/>
      <c r="U1390" s="136"/>
      <c r="V1390" s="136"/>
      <c r="W1390" s="136"/>
      <c r="X1390" s="136"/>
      <c r="Y1390" s="136"/>
      <c r="Z1390" s="136"/>
      <c r="AA1390" s="136"/>
      <c r="AB1390" s="136"/>
      <c r="AC1390" s="136"/>
      <c r="AD1390" s="136"/>
      <c r="AE1390" s="136"/>
      <c r="AF1390" s="136"/>
      <c r="AG1390" s="136"/>
      <c r="AH1390" s="136"/>
      <c r="AI1390" s="136"/>
      <c r="AJ1390" s="136"/>
      <c r="AK1390" s="136"/>
      <c r="AL1390" s="136"/>
      <c r="AM1390" s="136"/>
      <c r="AN1390" s="136"/>
      <c r="AO1390" s="136"/>
      <c r="AP1390" s="136"/>
      <c r="AQ1390" s="136"/>
      <c r="AR1390" s="136"/>
      <c r="AS1390" s="136"/>
      <c r="AT1390" s="136"/>
      <c r="AU1390" s="136"/>
      <c r="AV1390" s="136"/>
      <c r="AW1390" s="136"/>
      <c r="AX1390" s="136"/>
      <c r="AY1390" s="136"/>
      <c r="AZ1390" s="136"/>
      <c r="BA1390" s="136"/>
      <c r="BB1390" s="136"/>
      <c r="BC1390" s="136"/>
      <c r="BD1390" s="136"/>
      <c r="BE1390" s="136"/>
      <c r="BF1390" s="136"/>
      <c r="BG1390" s="136"/>
      <c r="BH1390" s="136"/>
      <c r="BI1390" s="136"/>
      <c r="BJ1390" s="136"/>
      <c r="BK1390" s="136"/>
      <c r="BL1390" s="136"/>
      <c r="BM1390" s="136"/>
      <c r="BN1390" s="136"/>
      <c r="BO1390" s="136"/>
      <c r="BP1390" s="136"/>
      <c r="BQ1390" s="136"/>
      <c r="BR1390" s="136"/>
      <c r="BS1390" s="136"/>
      <c r="BT1390" s="136"/>
      <c r="BU1390" s="136"/>
      <c r="BV1390" s="136"/>
      <c r="BW1390" s="136"/>
      <c r="BX1390" s="136"/>
      <c r="BY1390" s="136"/>
      <c r="BZ1390" s="136"/>
      <c r="CA1390" s="136"/>
      <c r="CB1390" s="136"/>
      <c r="CC1390" s="136"/>
      <c r="CD1390" s="136"/>
      <c r="CE1390" s="136"/>
      <c r="CF1390" s="136"/>
      <c r="CG1390" s="136"/>
      <c r="CH1390" s="136"/>
      <c r="CI1390" s="136"/>
      <c r="CJ1390" s="136"/>
      <c r="CK1390" s="136"/>
      <c r="CL1390" s="136"/>
      <c r="CM1390" s="136"/>
      <c r="CN1390" s="136"/>
      <c r="CO1390" s="136"/>
      <c r="CP1390" s="136"/>
      <c r="CQ1390" s="136"/>
      <c r="CR1390" s="136"/>
      <c r="CS1390" s="136"/>
      <c r="CT1390" s="136"/>
      <c r="CU1390" s="136"/>
      <c r="CV1390" s="136"/>
      <c r="CW1390" s="136"/>
      <c r="CX1390" s="136"/>
      <c r="CY1390" s="136"/>
      <c r="CZ1390" s="136"/>
      <c r="DA1390" s="136"/>
      <c r="DB1390" s="136"/>
      <c r="DC1390" s="136"/>
      <c r="DD1390" s="136"/>
      <c r="DE1390" s="136"/>
      <c r="DF1390" s="136"/>
      <c r="DG1390" s="136"/>
      <c r="DH1390" s="136"/>
      <c r="DI1390" s="136"/>
      <c r="DJ1390" s="136"/>
      <c r="DK1390" s="136"/>
      <c r="DL1390" s="136"/>
      <c r="DM1390" s="136"/>
      <c r="DN1390" s="136"/>
      <c r="DO1390" s="136"/>
      <c r="DP1390" s="136"/>
      <c r="DQ1390" s="136"/>
      <c r="DR1390" s="136"/>
      <c r="DS1390" s="136"/>
      <c r="DT1390" s="136"/>
      <c r="DU1390" s="136"/>
      <c r="DV1390" s="136"/>
      <c r="DW1390" s="136"/>
      <c r="DX1390" s="136"/>
      <c r="DY1390" s="136"/>
      <c r="DZ1390" s="136"/>
      <c r="EA1390" s="136"/>
      <c r="EB1390" s="136"/>
      <c r="EC1390" s="136"/>
      <c r="ED1390" s="136"/>
      <c r="EE1390" s="136"/>
      <c r="EF1390" s="136"/>
      <c r="EG1390" s="136"/>
      <c r="EH1390" s="136"/>
      <c r="EI1390" s="136"/>
      <c r="EJ1390" s="136"/>
      <c r="EK1390" s="136"/>
      <c r="EL1390" s="136"/>
      <c r="EM1390" s="136"/>
      <c r="EN1390" s="136"/>
      <c r="EO1390" s="136"/>
      <c r="EP1390" s="136"/>
      <c r="EQ1390" s="136"/>
      <c r="ER1390" s="136"/>
      <c r="ES1390" s="136"/>
      <c r="ET1390" s="136"/>
      <c r="EU1390" s="136"/>
      <c r="EV1390" s="136"/>
      <c r="EW1390" s="136"/>
      <c r="EX1390" s="136"/>
      <c r="EY1390" s="136"/>
      <c r="EZ1390" s="136"/>
      <c r="FA1390" s="136"/>
      <c r="FB1390" s="136"/>
      <c r="FC1390" s="136"/>
      <c r="FD1390" s="136"/>
      <c r="FE1390" s="136"/>
      <c r="FF1390" s="136"/>
      <c r="FG1390" s="136"/>
      <c r="FH1390" s="136"/>
      <c r="FI1390" s="136"/>
      <c r="FJ1390" s="136"/>
      <c r="FK1390" s="136"/>
      <c r="FL1390" s="136"/>
      <c r="FM1390" s="136"/>
      <c r="FN1390" s="136"/>
      <c r="FO1390" s="136"/>
      <c r="FP1390" s="136"/>
      <c r="FQ1390" s="136"/>
      <c r="FR1390" s="136"/>
      <c r="FS1390" s="136"/>
      <c r="FT1390" s="136"/>
      <c r="FU1390" s="136"/>
      <c r="FV1390" s="136"/>
      <c r="FW1390" s="136"/>
      <c r="FX1390" s="136"/>
      <c r="FY1390" s="136"/>
      <c r="FZ1390" s="136"/>
      <c r="GA1390" s="136"/>
      <c r="GB1390" s="136"/>
      <c r="GC1390" s="136"/>
      <c r="GD1390" s="136"/>
      <c r="GE1390" s="136"/>
      <c r="GF1390" s="136"/>
      <c r="GG1390" s="136"/>
      <c r="GH1390" s="136"/>
      <c r="GI1390" s="136"/>
      <c r="GJ1390" s="136"/>
      <c r="GK1390" s="136"/>
      <c r="GL1390" s="136"/>
      <c r="GM1390" s="136"/>
      <c r="GN1390" s="136"/>
      <c r="GO1390" s="136"/>
      <c r="GP1390" s="136"/>
      <c r="GQ1390" s="136"/>
      <c r="GR1390" s="136"/>
      <c r="GS1390" s="136"/>
      <c r="GT1390" s="136"/>
      <c r="GU1390" s="136"/>
      <c r="GV1390" s="136"/>
      <c r="GW1390" s="136"/>
      <c r="GX1390" s="136"/>
      <c r="GY1390" s="136"/>
      <c r="GZ1390" s="136"/>
      <c r="HA1390" s="136"/>
      <c r="HB1390" s="136"/>
      <c r="HC1390" s="136"/>
      <c r="HD1390" s="136"/>
      <c r="HE1390" s="136"/>
      <c r="HF1390" s="136"/>
      <c r="HG1390" s="136"/>
      <c r="HH1390" s="136"/>
      <c r="HI1390" s="136"/>
      <c r="HJ1390" s="136"/>
      <c r="HK1390" s="136"/>
      <c r="HL1390" s="136"/>
      <c r="HM1390" s="136"/>
      <c r="HN1390" s="136"/>
      <c r="HO1390" s="136"/>
      <c r="HP1390" s="136"/>
      <c r="HQ1390" s="136"/>
      <c r="HR1390" s="136"/>
      <c r="HS1390" s="136"/>
      <c r="HT1390" s="136"/>
      <c r="HU1390" s="136"/>
      <c r="HV1390" s="136"/>
      <c r="HW1390" s="136"/>
      <c r="HX1390" s="136"/>
      <c r="HY1390" s="136"/>
      <c r="HZ1390" s="136"/>
      <c r="IA1390" s="136"/>
      <c r="IB1390" s="136"/>
      <c r="IC1390" s="136"/>
      <c r="ID1390" s="136"/>
      <c r="IE1390" s="136"/>
      <c r="IF1390" s="136"/>
      <c r="IG1390" s="136"/>
    </row>
    <row r="1391" spans="1:241" ht="21" customHeight="1" x14ac:dyDescent="0.3">
      <c r="A1391" s="134">
        <v>2016</v>
      </c>
      <c r="B1391" s="135"/>
      <c r="C1391" s="135"/>
      <c r="D1391" s="135"/>
      <c r="E1391" s="135"/>
      <c r="F1391" s="135"/>
      <c r="G1391" s="135"/>
      <c r="H1391" s="135"/>
      <c r="I1391" s="136"/>
      <c r="J1391" s="136"/>
      <c r="K1391" s="136"/>
      <c r="L1391" s="136"/>
      <c r="M1391" s="136"/>
      <c r="N1391" s="136"/>
      <c r="O1391" s="136"/>
      <c r="P1391" s="136"/>
      <c r="Q1391" s="136"/>
      <c r="R1391" s="136"/>
      <c r="S1391" s="136"/>
      <c r="T1391" s="136"/>
      <c r="U1391" s="136"/>
      <c r="V1391" s="136"/>
      <c r="W1391" s="136"/>
      <c r="X1391" s="136"/>
      <c r="Y1391" s="136"/>
      <c r="Z1391" s="136"/>
      <c r="AA1391" s="136"/>
      <c r="AB1391" s="136"/>
      <c r="AC1391" s="136"/>
      <c r="AD1391" s="136"/>
      <c r="AE1391" s="136"/>
      <c r="AF1391" s="136"/>
      <c r="AG1391" s="136"/>
      <c r="AH1391" s="136"/>
      <c r="AI1391" s="136"/>
      <c r="AJ1391" s="136"/>
      <c r="AK1391" s="136"/>
      <c r="AL1391" s="136"/>
      <c r="AM1391" s="136"/>
      <c r="AN1391" s="136"/>
      <c r="AO1391" s="136"/>
      <c r="AP1391" s="136"/>
      <c r="AQ1391" s="136"/>
      <c r="AR1391" s="136"/>
      <c r="AS1391" s="136"/>
      <c r="AT1391" s="136"/>
      <c r="AU1391" s="136"/>
      <c r="AV1391" s="136"/>
      <c r="AW1391" s="136"/>
      <c r="AX1391" s="136"/>
      <c r="AY1391" s="136"/>
      <c r="AZ1391" s="136"/>
      <c r="BA1391" s="136"/>
      <c r="BB1391" s="136"/>
      <c r="BC1391" s="136"/>
      <c r="BD1391" s="136"/>
      <c r="BE1391" s="136"/>
      <c r="BF1391" s="136"/>
      <c r="BG1391" s="136"/>
      <c r="BH1391" s="136"/>
      <c r="BI1391" s="136"/>
      <c r="BJ1391" s="136"/>
      <c r="BK1391" s="136"/>
      <c r="BL1391" s="136"/>
      <c r="BM1391" s="136"/>
      <c r="BN1391" s="136"/>
      <c r="BO1391" s="136"/>
      <c r="BP1391" s="136"/>
      <c r="BQ1391" s="136"/>
      <c r="BR1391" s="136"/>
      <c r="BS1391" s="136"/>
      <c r="BT1391" s="136"/>
      <c r="BU1391" s="136"/>
      <c r="BV1391" s="136"/>
      <c r="BW1391" s="136"/>
      <c r="BX1391" s="136"/>
      <c r="BY1391" s="136"/>
      <c r="BZ1391" s="136"/>
      <c r="CA1391" s="136"/>
      <c r="CB1391" s="136"/>
      <c r="CC1391" s="136"/>
      <c r="CD1391" s="136"/>
      <c r="CE1391" s="136"/>
      <c r="CF1391" s="136"/>
      <c r="CG1391" s="136"/>
      <c r="CH1391" s="136"/>
      <c r="CI1391" s="136"/>
      <c r="CJ1391" s="136"/>
      <c r="CK1391" s="136"/>
      <c r="CL1391" s="136"/>
      <c r="CM1391" s="136"/>
      <c r="CN1391" s="136"/>
      <c r="CO1391" s="136"/>
      <c r="CP1391" s="136"/>
      <c r="CQ1391" s="136"/>
      <c r="CR1391" s="136"/>
      <c r="CS1391" s="136"/>
      <c r="CT1391" s="136"/>
      <c r="CU1391" s="136"/>
      <c r="CV1391" s="136"/>
      <c r="CW1391" s="136"/>
      <c r="CX1391" s="136"/>
      <c r="CY1391" s="136"/>
      <c r="CZ1391" s="136"/>
      <c r="DA1391" s="136"/>
      <c r="DB1391" s="136"/>
      <c r="DC1391" s="136"/>
      <c r="DD1391" s="136"/>
      <c r="DE1391" s="136"/>
      <c r="DF1391" s="136"/>
      <c r="DG1391" s="136"/>
      <c r="DH1391" s="136"/>
      <c r="DI1391" s="136"/>
      <c r="DJ1391" s="136"/>
      <c r="DK1391" s="136"/>
      <c r="DL1391" s="136"/>
      <c r="DM1391" s="136"/>
      <c r="DN1391" s="136"/>
      <c r="DO1391" s="136"/>
      <c r="DP1391" s="136"/>
      <c r="DQ1391" s="136"/>
      <c r="DR1391" s="136"/>
      <c r="DS1391" s="136"/>
      <c r="DT1391" s="136"/>
      <c r="DU1391" s="136"/>
      <c r="DV1391" s="136"/>
      <c r="DW1391" s="136"/>
      <c r="DX1391" s="136"/>
      <c r="DY1391" s="136"/>
      <c r="DZ1391" s="136"/>
      <c r="EA1391" s="136"/>
      <c r="EB1391" s="136"/>
      <c r="EC1391" s="136"/>
      <c r="ED1391" s="136"/>
      <c r="EE1391" s="136"/>
      <c r="EF1391" s="136"/>
      <c r="EG1391" s="136"/>
      <c r="EH1391" s="136"/>
      <c r="EI1391" s="136"/>
      <c r="EJ1391" s="136"/>
      <c r="EK1391" s="136"/>
      <c r="EL1391" s="136"/>
      <c r="EM1391" s="136"/>
      <c r="EN1391" s="136"/>
      <c r="EO1391" s="136"/>
      <c r="EP1391" s="136"/>
      <c r="EQ1391" s="136"/>
      <c r="ER1391" s="136"/>
      <c r="ES1391" s="136"/>
      <c r="ET1391" s="136"/>
      <c r="EU1391" s="136"/>
      <c r="EV1391" s="136"/>
      <c r="EW1391" s="136"/>
      <c r="EX1391" s="136"/>
      <c r="EY1391" s="136"/>
      <c r="EZ1391" s="136"/>
      <c r="FA1391" s="136"/>
      <c r="FB1391" s="136"/>
      <c r="FC1391" s="136"/>
      <c r="FD1391" s="136"/>
      <c r="FE1391" s="136"/>
      <c r="FF1391" s="136"/>
      <c r="FG1391" s="136"/>
      <c r="FH1391" s="136"/>
      <c r="FI1391" s="136"/>
      <c r="FJ1391" s="136"/>
      <c r="FK1391" s="136"/>
      <c r="FL1391" s="136"/>
      <c r="FM1391" s="136"/>
      <c r="FN1391" s="136"/>
      <c r="FO1391" s="136"/>
      <c r="FP1391" s="136"/>
      <c r="FQ1391" s="136"/>
      <c r="FR1391" s="136"/>
      <c r="FS1391" s="136"/>
      <c r="FT1391" s="136"/>
      <c r="FU1391" s="136"/>
      <c r="FV1391" s="136"/>
      <c r="FW1391" s="136"/>
      <c r="FX1391" s="136"/>
      <c r="FY1391" s="136"/>
      <c r="FZ1391" s="136"/>
      <c r="GA1391" s="136"/>
      <c r="GB1391" s="136"/>
      <c r="GC1391" s="136"/>
      <c r="GD1391" s="136"/>
      <c r="GE1391" s="136"/>
      <c r="GF1391" s="136"/>
      <c r="GG1391" s="136"/>
      <c r="GH1391" s="136"/>
      <c r="GI1391" s="136"/>
      <c r="GJ1391" s="136"/>
      <c r="GK1391" s="136"/>
      <c r="GL1391" s="136"/>
      <c r="GM1391" s="136"/>
      <c r="GN1391" s="136"/>
      <c r="GO1391" s="136"/>
      <c r="GP1391" s="136"/>
      <c r="GQ1391" s="136"/>
      <c r="GR1391" s="136"/>
      <c r="GS1391" s="136"/>
      <c r="GT1391" s="136"/>
      <c r="GU1391" s="136"/>
      <c r="GV1391" s="136"/>
      <c r="GW1391" s="136"/>
      <c r="GX1391" s="136"/>
      <c r="GY1391" s="136"/>
      <c r="GZ1391" s="136"/>
      <c r="HA1391" s="136"/>
      <c r="HB1391" s="136"/>
      <c r="HC1391" s="136"/>
      <c r="HD1391" s="136"/>
      <c r="HE1391" s="136"/>
      <c r="HF1391" s="136"/>
      <c r="HG1391" s="136"/>
      <c r="HH1391" s="136"/>
      <c r="HI1391" s="136"/>
      <c r="HJ1391" s="136"/>
      <c r="HK1391" s="136"/>
      <c r="HL1391" s="136"/>
      <c r="HM1391" s="136"/>
      <c r="HN1391" s="136"/>
      <c r="HO1391" s="136"/>
      <c r="HP1391" s="136"/>
      <c r="HQ1391" s="136"/>
      <c r="HR1391" s="136"/>
      <c r="HS1391" s="136"/>
      <c r="HT1391" s="136"/>
      <c r="HU1391" s="136"/>
      <c r="HV1391" s="136"/>
      <c r="HW1391" s="136"/>
      <c r="HX1391" s="136"/>
      <c r="HY1391" s="136"/>
      <c r="HZ1391" s="136"/>
      <c r="IA1391" s="136"/>
      <c r="IB1391" s="136"/>
      <c r="IC1391" s="136"/>
      <c r="ID1391" s="136"/>
      <c r="IE1391" s="136"/>
      <c r="IF1391" s="136"/>
      <c r="IG1391" s="136"/>
    </row>
    <row r="1392" spans="1:241" ht="27.95" customHeight="1" x14ac:dyDescent="0.25">
      <c r="A1392" s="166" t="s">
        <v>177</v>
      </c>
      <c r="B1392" s="167" t="s">
        <v>0</v>
      </c>
      <c r="C1392" s="167" t="s">
        <v>1</v>
      </c>
      <c r="D1392" s="167" t="s">
        <v>2</v>
      </c>
      <c r="E1392" s="167" t="s">
        <v>877</v>
      </c>
      <c r="F1392" s="167" t="s">
        <v>50</v>
      </c>
      <c r="G1392" s="167" t="s">
        <v>52</v>
      </c>
      <c r="H1392" s="167" t="s">
        <v>13</v>
      </c>
      <c r="I1392" s="136"/>
      <c r="J1392" s="166" t="s">
        <v>177</v>
      </c>
      <c r="K1392" s="167" t="s">
        <v>0</v>
      </c>
      <c r="L1392" s="167" t="s">
        <v>1</v>
      </c>
      <c r="M1392" s="167" t="s">
        <v>2</v>
      </c>
      <c r="N1392" s="167" t="s">
        <v>877</v>
      </c>
      <c r="O1392" s="167" t="s">
        <v>50</v>
      </c>
      <c r="P1392" s="167" t="s">
        <v>52</v>
      </c>
      <c r="Q1392" s="167" t="s">
        <v>13</v>
      </c>
      <c r="R1392" s="136"/>
      <c r="S1392" s="136"/>
      <c r="T1392" s="136"/>
      <c r="U1392" s="136"/>
      <c r="V1392" s="136"/>
      <c r="W1392" s="136"/>
      <c r="X1392" s="136"/>
      <c r="Y1392" s="136"/>
      <c r="Z1392" s="136"/>
      <c r="AA1392" s="136"/>
      <c r="AB1392" s="136"/>
      <c r="AC1392" s="136"/>
      <c r="AD1392" s="136"/>
      <c r="AE1392" s="136"/>
      <c r="AF1392" s="136"/>
      <c r="AG1392" s="136"/>
      <c r="AH1392" s="136"/>
      <c r="AI1392" s="136"/>
      <c r="AJ1392" s="136"/>
      <c r="AK1392" s="136"/>
      <c r="AL1392" s="136"/>
      <c r="AM1392" s="136"/>
      <c r="AN1392" s="136"/>
      <c r="AO1392" s="136"/>
      <c r="AP1392" s="136"/>
      <c r="AQ1392" s="136"/>
      <c r="AR1392" s="136"/>
      <c r="AS1392" s="136"/>
      <c r="AT1392" s="136"/>
      <c r="AU1392" s="136"/>
      <c r="AV1392" s="136"/>
      <c r="AW1392" s="136"/>
      <c r="AX1392" s="136"/>
      <c r="AY1392" s="136"/>
      <c r="AZ1392" s="136"/>
      <c r="BA1392" s="136"/>
      <c r="BB1392" s="136"/>
      <c r="BC1392" s="136"/>
      <c r="BD1392" s="136"/>
      <c r="BE1392" s="136"/>
      <c r="BF1392" s="136"/>
      <c r="BG1392" s="136"/>
      <c r="BH1392" s="136"/>
      <c r="BI1392" s="136"/>
      <c r="BJ1392" s="136"/>
      <c r="BK1392" s="136"/>
      <c r="BL1392" s="136"/>
      <c r="BM1392" s="136"/>
      <c r="BN1392" s="136"/>
      <c r="BO1392" s="136"/>
      <c r="BP1392" s="136"/>
      <c r="BQ1392" s="136"/>
      <c r="BR1392" s="136"/>
      <c r="BS1392" s="136"/>
      <c r="BT1392" s="136"/>
      <c r="BU1392" s="136"/>
      <c r="BV1392" s="136"/>
      <c r="BW1392" s="136"/>
      <c r="BX1392" s="136"/>
      <c r="BY1392" s="136"/>
      <c r="BZ1392" s="136"/>
      <c r="CA1392" s="136"/>
      <c r="CB1392" s="136"/>
      <c r="CC1392" s="136"/>
      <c r="CD1392" s="136"/>
      <c r="CE1392" s="136"/>
      <c r="CF1392" s="136"/>
      <c r="CG1392" s="136"/>
      <c r="CH1392" s="136"/>
      <c r="CI1392" s="136"/>
      <c r="CJ1392" s="136"/>
      <c r="CK1392" s="136"/>
      <c r="CL1392" s="136"/>
      <c r="CM1392" s="136"/>
      <c r="CN1392" s="136"/>
      <c r="CO1392" s="136"/>
      <c r="CP1392" s="136"/>
      <c r="CQ1392" s="136"/>
      <c r="CR1392" s="136"/>
      <c r="CS1392" s="136"/>
      <c r="CT1392" s="136"/>
      <c r="CU1392" s="136"/>
      <c r="CV1392" s="136"/>
      <c r="CW1392" s="136"/>
      <c r="CX1392" s="136"/>
      <c r="CY1392" s="136"/>
      <c r="CZ1392" s="136"/>
      <c r="DA1392" s="136"/>
      <c r="DB1392" s="136"/>
      <c r="DC1392" s="136"/>
      <c r="DD1392" s="136"/>
      <c r="DE1392" s="136"/>
      <c r="DF1392" s="136"/>
      <c r="DG1392" s="136"/>
      <c r="DH1392" s="136"/>
      <c r="DI1392" s="136"/>
      <c r="DJ1392" s="136"/>
      <c r="DK1392" s="136"/>
      <c r="DL1392" s="136"/>
      <c r="DM1392" s="136"/>
      <c r="DN1392" s="136"/>
      <c r="DO1392" s="136"/>
      <c r="DP1392" s="136"/>
      <c r="DQ1392" s="136"/>
      <c r="DR1392" s="136"/>
      <c r="DS1392" s="136"/>
      <c r="DT1392" s="136"/>
      <c r="DU1392" s="136"/>
      <c r="DV1392" s="136"/>
      <c r="DW1392" s="136"/>
      <c r="DX1392" s="136"/>
      <c r="DY1392" s="136"/>
      <c r="DZ1392" s="136"/>
      <c r="EA1392" s="136"/>
      <c r="EB1392" s="136"/>
      <c r="EC1392" s="136"/>
      <c r="ED1392" s="136"/>
      <c r="EE1392" s="136"/>
      <c r="EF1392" s="136"/>
      <c r="EG1392" s="136"/>
      <c r="EH1392" s="136"/>
      <c r="EI1392" s="136"/>
      <c r="EJ1392" s="136"/>
      <c r="EK1392" s="136"/>
      <c r="EL1392" s="136"/>
      <c r="EM1392" s="136"/>
      <c r="EN1392" s="136"/>
      <c r="EO1392" s="136"/>
      <c r="EP1392" s="136"/>
      <c r="EQ1392" s="136"/>
      <c r="ER1392" s="136"/>
      <c r="ES1392" s="136"/>
      <c r="ET1392" s="136"/>
      <c r="EU1392" s="136"/>
      <c r="EV1392" s="136"/>
      <c r="EW1392" s="136"/>
      <c r="EX1392" s="136"/>
      <c r="EY1392" s="136"/>
      <c r="EZ1392" s="136"/>
      <c r="FA1392" s="136"/>
      <c r="FB1392" s="136"/>
      <c r="FC1392" s="136"/>
      <c r="FD1392" s="136"/>
      <c r="FE1392" s="136"/>
      <c r="FF1392" s="136"/>
      <c r="FG1392" s="136"/>
      <c r="FH1392" s="136"/>
      <c r="FI1392" s="136"/>
      <c r="FJ1392" s="136"/>
      <c r="FK1392" s="136"/>
      <c r="FL1392" s="136"/>
      <c r="FM1392" s="136"/>
      <c r="FN1392" s="136"/>
      <c r="FO1392" s="136"/>
      <c r="FP1392" s="136"/>
      <c r="FQ1392" s="136"/>
      <c r="FR1392" s="136"/>
      <c r="FS1392" s="136"/>
      <c r="FT1392" s="136"/>
      <c r="FU1392" s="136"/>
      <c r="FV1392" s="136"/>
      <c r="FW1392" s="136"/>
      <c r="FX1392" s="136"/>
      <c r="FY1392" s="136"/>
      <c r="FZ1392" s="136"/>
      <c r="GA1392" s="136"/>
      <c r="GB1392" s="136"/>
      <c r="GC1392" s="136"/>
      <c r="GD1392" s="136"/>
      <c r="GE1392" s="136"/>
      <c r="GF1392" s="136"/>
      <c r="GG1392" s="136"/>
      <c r="GH1392" s="136"/>
      <c r="GI1392" s="136"/>
      <c r="GJ1392" s="136"/>
      <c r="GK1392" s="136"/>
      <c r="GL1392" s="136"/>
      <c r="GM1392" s="136"/>
      <c r="GN1392" s="136"/>
      <c r="GO1392" s="136"/>
      <c r="GP1392" s="136"/>
      <c r="GQ1392" s="136"/>
      <c r="GR1392" s="136"/>
      <c r="GS1392" s="136"/>
      <c r="GT1392" s="136"/>
      <c r="GU1392" s="136"/>
      <c r="GV1392" s="136"/>
      <c r="GW1392" s="136"/>
      <c r="GX1392" s="136"/>
      <c r="GY1392" s="136"/>
      <c r="GZ1392" s="136"/>
      <c r="HA1392" s="136"/>
      <c r="HB1392" s="136"/>
      <c r="HC1392" s="136"/>
      <c r="HD1392" s="136"/>
      <c r="HE1392" s="136"/>
      <c r="HF1392" s="136"/>
      <c r="HG1392" s="136"/>
      <c r="HH1392" s="136"/>
      <c r="HI1392" s="136"/>
      <c r="HJ1392" s="136"/>
      <c r="HK1392" s="136"/>
      <c r="HL1392" s="136"/>
      <c r="HM1392" s="136"/>
      <c r="HN1392" s="136"/>
      <c r="HO1392" s="136"/>
      <c r="HP1392" s="136"/>
      <c r="HQ1392" s="136"/>
      <c r="HR1392" s="136"/>
      <c r="HS1392" s="136"/>
      <c r="HT1392" s="136"/>
      <c r="HU1392" s="136"/>
      <c r="HV1392" s="136"/>
      <c r="HW1392" s="136"/>
      <c r="HX1392" s="136"/>
      <c r="HY1392" s="136"/>
      <c r="HZ1392" s="136"/>
      <c r="IA1392" s="136"/>
      <c r="IB1392" s="136"/>
      <c r="IC1392" s="136"/>
      <c r="ID1392" s="136"/>
      <c r="IE1392" s="136"/>
      <c r="IF1392" s="136"/>
      <c r="IG1392" s="136"/>
    </row>
    <row r="1393" spans="1:241" ht="15" customHeight="1" x14ac:dyDescent="0.25">
      <c r="A1393" s="223" t="s">
        <v>91</v>
      </c>
      <c r="B1393" s="217">
        <v>7611262</v>
      </c>
      <c r="C1393" s="217">
        <v>3181031</v>
      </c>
      <c r="D1393" s="217">
        <v>883740</v>
      </c>
      <c r="E1393" s="217">
        <v>1025338</v>
      </c>
      <c r="F1393" s="217">
        <v>2260225</v>
      </c>
      <c r="G1393" s="217">
        <v>347579</v>
      </c>
      <c r="H1393" s="244">
        <v>15309175</v>
      </c>
      <c r="I1393" s="136"/>
      <c r="J1393" s="223" t="s">
        <v>846</v>
      </c>
      <c r="K1393" s="217">
        <v>8139322</v>
      </c>
      <c r="L1393" s="217">
        <v>3808105</v>
      </c>
      <c r="M1393" s="217">
        <v>873817</v>
      </c>
      <c r="N1393" s="217">
        <v>1240776</v>
      </c>
      <c r="O1393" s="217">
        <v>3699019</v>
      </c>
      <c r="P1393" s="217">
        <v>575078</v>
      </c>
      <c r="Q1393" s="235">
        <v>18336117</v>
      </c>
      <c r="R1393" s="136"/>
      <c r="S1393" s="136"/>
      <c r="T1393" s="136"/>
      <c r="U1393" s="136"/>
      <c r="V1393" s="136"/>
      <c r="W1393" s="136"/>
      <c r="X1393" s="136"/>
      <c r="Y1393" s="136"/>
      <c r="Z1393" s="136"/>
      <c r="AA1393" s="136"/>
      <c r="AB1393" s="136"/>
      <c r="AC1393" s="136"/>
      <c r="AD1393" s="136"/>
      <c r="AE1393" s="136"/>
      <c r="AF1393" s="136"/>
      <c r="AG1393" s="136"/>
      <c r="AH1393" s="136"/>
      <c r="AI1393" s="136"/>
      <c r="AJ1393" s="136"/>
      <c r="AK1393" s="136"/>
      <c r="AL1393" s="136"/>
      <c r="AM1393" s="136"/>
      <c r="AN1393" s="136"/>
      <c r="AO1393" s="136"/>
      <c r="AP1393" s="136"/>
      <c r="AQ1393" s="136"/>
      <c r="AR1393" s="136"/>
      <c r="AS1393" s="136"/>
      <c r="AT1393" s="136"/>
      <c r="AU1393" s="136"/>
      <c r="AV1393" s="136"/>
      <c r="AW1393" s="136"/>
      <c r="AX1393" s="136"/>
      <c r="AY1393" s="136"/>
      <c r="AZ1393" s="136"/>
      <c r="BA1393" s="136"/>
      <c r="BB1393" s="136"/>
      <c r="BC1393" s="136"/>
      <c r="BD1393" s="136"/>
      <c r="BE1393" s="136"/>
      <c r="BF1393" s="136"/>
      <c r="BG1393" s="136"/>
      <c r="BH1393" s="136"/>
      <c r="BI1393" s="136"/>
      <c r="BJ1393" s="136"/>
      <c r="BK1393" s="136"/>
      <c r="BL1393" s="136"/>
      <c r="BM1393" s="136"/>
      <c r="BN1393" s="136"/>
      <c r="BO1393" s="136"/>
      <c r="BP1393" s="136"/>
      <c r="BQ1393" s="136"/>
      <c r="BR1393" s="136"/>
      <c r="BS1393" s="136"/>
      <c r="BT1393" s="136"/>
      <c r="BU1393" s="136"/>
      <c r="BV1393" s="136"/>
      <c r="BW1393" s="136"/>
      <c r="BX1393" s="136"/>
      <c r="BY1393" s="136"/>
      <c r="BZ1393" s="136"/>
      <c r="CA1393" s="136"/>
      <c r="CB1393" s="136"/>
      <c r="CC1393" s="136"/>
      <c r="CD1393" s="136"/>
      <c r="CE1393" s="136"/>
      <c r="CF1393" s="136"/>
      <c r="CG1393" s="136"/>
      <c r="CH1393" s="136"/>
      <c r="CI1393" s="136"/>
      <c r="CJ1393" s="136"/>
      <c r="CK1393" s="136"/>
      <c r="CL1393" s="136"/>
      <c r="CM1393" s="136"/>
      <c r="CN1393" s="136"/>
      <c r="CO1393" s="136"/>
      <c r="CP1393" s="136"/>
      <c r="CQ1393" s="136"/>
      <c r="CR1393" s="136"/>
      <c r="CS1393" s="136"/>
      <c r="CT1393" s="136"/>
      <c r="CU1393" s="136"/>
      <c r="CV1393" s="136"/>
      <c r="CW1393" s="136"/>
      <c r="CX1393" s="136"/>
      <c r="CY1393" s="136"/>
      <c r="CZ1393" s="136"/>
      <c r="DA1393" s="136"/>
      <c r="DB1393" s="136"/>
      <c r="DC1393" s="136"/>
      <c r="DD1393" s="136"/>
      <c r="DE1393" s="136"/>
      <c r="DF1393" s="136"/>
      <c r="DG1393" s="136"/>
      <c r="DH1393" s="136"/>
      <c r="DI1393" s="136"/>
      <c r="DJ1393" s="136"/>
      <c r="DK1393" s="136"/>
      <c r="DL1393" s="136"/>
      <c r="DM1393" s="136"/>
      <c r="DN1393" s="136"/>
      <c r="DO1393" s="136"/>
      <c r="DP1393" s="136"/>
      <c r="DQ1393" s="136"/>
      <c r="DR1393" s="136"/>
      <c r="DS1393" s="136"/>
      <c r="DT1393" s="136"/>
      <c r="DU1393" s="136"/>
      <c r="DV1393" s="136"/>
      <c r="DW1393" s="136"/>
      <c r="DX1393" s="136"/>
      <c r="DY1393" s="136"/>
      <c r="DZ1393" s="136"/>
      <c r="EA1393" s="136"/>
      <c r="EB1393" s="136"/>
      <c r="EC1393" s="136"/>
      <c r="ED1393" s="136"/>
      <c r="EE1393" s="136"/>
      <c r="EF1393" s="136"/>
      <c r="EG1393" s="136"/>
      <c r="EH1393" s="136"/>
      <c r="EI1393" s="136"/>
      <c r="EJ1393" s="136"/>
      <c r="EK1393" s="136"/>
      <c r="EL1393" s="136"/>
      <c r="EM1393" s="136"/>
      <c r="EN1393" s="136"/>
      <c r="EO1393" s="136"/>
      <c r="EP1393" s="136"/>
      <c r="EQ1393" s="136"/>
      <c r="ER1393" s="136"/>
      <c r="ES1393" s="136"/>
      <c r="ET1393" s="136"/>
      <c r="EU1393" s="136"/>
      <c r="EV1393" s="136"/>
      <c r="EW1393" s="136"/>
      <c r="EX1393" s="136"/>
      <c r="EY1393" s="136"/>
      <c r="EZ1393" s="136"/>
      <c r="FA1393" s="136"/>
      <c r="FB1393" s="136"/>
      <c r="FC1393" s="136"/>
      <c r="FD1393" s="136"/>
      <c r="FE1393" s="136"/>
      <c r="FF1393" s="136"/>
      <c r="FG1393" s="136"/>
      <c r="FH1393" s="136"/>
      <c r="FI1393" s="136"/>
      <c r="FJ1393" s="136"/>
      <c r="FK1393" s="136"/>
      <c r="FL1393" s="136"/>
      <c r="FM1393" s="136"/>
      <c r="FN1393" s="136"/>
      <c r="FO1393" s="136"/>
      <c r="FP1393" s="136"/>
      <c r="FQ1393" s="136"/>
      <c r="FR1393" s="136"/>
      <c r="FS1393" s="136"/>
      <c r="FT1393" s="136"/>
      <c r="FU1393" s="136"/>
      <c r="FV1393" s="136"/>
      <c r="FW1393" s="136"/>
      <c r="FX1393" s="136"/>
      <c r="FY1393" s="136"/>
      <c r="FZ1393" s="136"/>
      <c r="GA1393" s="136"/>
      <c r="GB1393" s="136"/>
      <c r="GC1393" s="136"/>
      <c r="GD1393" s="136"/>
      <c r="GE1393" s="136"/>
      <c r="GF1393" s="136"/>
      <c r="GG1393" s="136"/>
      <c r="GH1393" s="136"/>
      <c r="GI1393" s="136"/>
      <c r="GJ1393" s="136"/>
      <c r="GK1393" s="136"/>
      <c r="GL1393" s="136"/>
      <c r="GM1393" s="136"/>
      <c r="GN1393" s="136"/>
      <c r="GO1393" s="136"/>
      <c r="GP1393" s="136"/>
      <c r="GQ1393" s="136"/>
      <c r="GR1393" s="136"/>
      <c r="GS1393" s="136"/>
      <c r="GT1393" s="136"/>
      <c r="GU1393" s="136"/>
      <c r="GV1393" s="136"/>
      <c r="GW1393" s="136"/>
      <c r="GX1393" s="136"/>
      <c r="GY1393" s="136"/>
      <c r="GZ1393" s="136"/>
      <c r="HA1393" s="136"/>
      <c r="HB1393" s="136"/>
      <c r="HC1393" s="136"/>
      <c r="HD1393" s="136"/>
      <c r="HE1393" s="136"/>
      <c r="HF1393" s="136"/>
      <c r="HG1393" s="136"/>
      <c r="HH1393" s="136"/>
      <c r="HI1393" s="136"/>
      <c r="HJ1393" s="136"/>
      <c r="HK1393" s="136"/>
      <c r="HL1393" s="136"/>
      <c r="HM1393" s="136"/>
      <c r="HN1393" s="136"/>
      <c r="HO1393" s="136"/>
      <c r="HP1393" s="136"/>
      <c r="HQ1393" s="136"/>
      <c r="HR1393" s="136"/>
      <c r="HS1393" s="136"/>
      <c r="HT1393" s="136"/>
      <c r="HU1393" s="136"/>
      <c r="HV1393" s="136"/>
      <c r="HW1393" s="136"/>
      <c r="HX1393" s="136"/>
      <c r="HY1393" s="136"/>
      <c r="HZ1393" s="136"/>
      <c r="IA1393" s="136"/>
      <c r="IB1393" s="136"/>
      <c r="IC1393" s="136"/>
      <c r="ID1393" s="136"/>
      <c r="IE1393" s="136"/>
      <c r="IF1393" s="136"/>
      <c r="IG1393" s="136"/>
    </row>
    <row r="1394" spans="1:241" ht="15" customHeight="1" x14ac:dyDescent="0.25">
      <c r="A1394" s="223" t="s">
        <v>90</v>
      </c>
      <c r="B1394" s="217">
        <v>8303190</v>
      </c>
      <c r="C1394" s="217">
        <v>3024208</v>
      </c>
      <c r="D1394" s="217">
        <v>940191</v>
      </c>
      <c r="E1394" s="217">
        <v>898772</v>
      </c>
      <c r="F1394" s="217">
        <v>1819242</v>
      </c>
      <c r="G1394" s="217">
        <v>420840</v>
      </c>
      <c r="H1394" s="244">
        <v>15406443</v>
      </c>
      <c r="I1394" s="136"/>
      <c r="J1394" s="223" t="s">
        <v>378</v>
      </c>
      <c r="K1394" s="217">
        <v>8118972</v>
      </c>
      <c r="L1394" s="217">
        <v>3339844</v>
      </c>
      <c r="M1394" s="217">
        <v>918573</v>
      </c>
      <c r="N1394" s="217">
        <v>1228649</v>
      </c>
      <c r="O1394" s="217">
        <v>3062486</v>
      </c>
      <c r="P1394" s="217">
        <v>561972</v>
      </c>
      <c r="Q1394" s="235">
        <v>17230496</v>
      </c>
      <c r="R1394" s="136"/>
      <c r="S1394" s="136"/>
      <c r="T1394" s="136"/>
      <c r="U1394" s="136"/>
      <c r="V1394" s="136"/>
      <c r="W1394" s="136"/>
      <c r="X1394" s="136"/>
      <c r="Y1394" s="136"/>
      <c r="Z1394" s="136"/>
      <c r="AA1394" s="136"/>
      <c r="AB1394" s="136"/>
      <c r="AC1394" s="136"/>
      <c r="AD1394" s="136"/>
      <c r="AE1394" s="136"/>
      <c r="AF1394" s="136"/>
      <c r="AG1394" s="136"/>
      <c r="AH1394" s="136"/>
      <c r="AI1394" s="136"/>
      <c r="AJ1394" s="136"/>
      <c r="AK1394" s="136"/>
      <c r="AL1394" s="136"/>
      <c r="AM1394" s="136"/>
      <c r="AN1394" s="136"/>
      <c r="AO1394" s="136"/>
      <c r="AP1394" s="136"/>
      <c r="AQ1394" s="136"/>
      <c r="AR1394" s="136"/>
      <c r="AS1394" s="136"/>
      <c r="AT1394" s="136"/>
      <c r="AU1394" s="136"/>
      <c r="AV1394" s="136"/>
      <c r="AW1394" s="136"/>
      <c r="AX1394" s="136"/>
      <c r="AY1394" s="136"/>
      <c r="AZ1394" s="136"/>
      <c r="BA1394" s="136"/>
      <c r="BB1394" s="136"/>
      <c r="BC1394" s="136"/>
      <c r="BD1394" s="136"/>
      <c r="BE1394" s="136"/>
      <c r="BF1394" s="136"/>
      <c r="BG1394" s="136"/>
      <c r="BH1394" s="136"/>
      <c r="BI1394" s="136"/>
      <c r="BJ1394" s="136"/>
      <c r="BK1394" s="136"/>
      <c r="BL1394" s="136"/>
      <c r="BM1394" s="136"/>
      <c r="BN1394" s="136"/>
      <c r="BO1394" s="136"/>
      <c r="BP1394" s="136"/>
      <c r="BQ1394" s="136"/>
      <c r="BR1394" s="136"/>
      <c r="BS1394" s="136"/>
      <c r="BT1394" s="136"/>
      <c r="BU1394" s="136"/>
      <c r="BV1394" s="136"/>
      <c r="BW1394" s="136"/>
      <c r="BX1394" s="136"/>
      <c r="BY1394" s="136"/>
      <c r="BZ1394" s="136"/>
      <c r="CA1394" s="136"/>
      <c r="CB1394" s="136"/>
      <c r="CC1394" s="136"/>
      <c r="CD1394" s="136"/>
      <c r="CE1394" s="136"/>
      <c r="CF1394" s="136"/>
      <c r="CG1394" s="136"/>
      <c r="CH1394" s="136"/>
      <c r="CI1394" s="136"/>
      <c r="CJ1394" s="136"/>
      <c r="CK1394" s="136"/>
      <c r="CL1394" s="136"/>
      <c r="CM1394" s="136"/>
      <c r="CN1394" s="136"/>
      <c r="CO1394" s="136"/>
      <c r="CP1394" s="136"/>
      <c r="CQ1394" s="136"/>
      <c r="CR1394" s="136"/>
      <c r="CS1394" s="136"/>
      <c r="CT1394" s="136"/>
      <c r="CU1394" s="136"/>
      <c r="CV1394" s="136"/>
      <c r="CW1394" s="136"/>
      <c r="CX1394" s="136"/>
      <c r="CY1394" s="136"/>
      <c r="CZ1394" s="136"/>
      <c r="DA1394" s="136"/>
      <c r="DB1394" s="136"/>
      <c r="DC1394" s="136"/>
      <c r="DD1394" s="136"/>
      <c r="DE1394" s="136"/>
      <c r="DF1394" s="136"/>
      <c r="DG1394" s="136"/>
      <c r="DH1394" s="136"/>
      <c r="DI1394" s="136"/>
      <c r="DJ1394" s="136"/>
      <c r="DK1394" s="136"/>
      <c r="DL1394" s="136"/>
      <c r="DM1394" s="136"/>
      <c r="DN1394" s="136"/>
      <c r="DO1394" s="136"/>
      <c r="DP1394" s="136"/>
      <c r="DQ1394" s="136"/>
      <c r="DR1394" s="136"/>
      <c r="DS1394" s="136"/>
      <c r="DT1394" s="136"/>
      <c r="DU1394" s="136"/>
      <c r="DV1394" s="136"/>
      <c r="DW1394" s="136"/>
      <c r="DX1394" s="136"/>
      <c r="DY1394" s="136"/>
      <c r="DZ1394" s="136"/>
      <c r="EA1394" s="136"/>
      <c r="EB1394" s="136"/>
      <c r="EC1394" s="136"/>
      <c r="ED1394" s="136"/>
      <c r="EE1394" s="136"/>
      <c r="EF1394" s="136"/>
      <c r="EG1394" s="136"/>
      <c r="EH1394" s="136"/>
      <c r="EI1394" s="136"/>
      <c r="EJ1394" s="136"/>
      <c r="EK1394" s="136"/>
      <c r="EL1394" s="136"/>
      <c r="EM1394" s="136"/>
      <c r="EN1394" s="136"/>
      <c r="EO1394" s="136"/>
      <c r="EP1394" s="136"/>
      <c r="EQ1394" s="136"/>
      <c r="ER1394" s="136"/>
      <c r="ES1394" s="136"/>
      <c r="ET1394" s="136"/>
      <c r="EU1394" s="136"/>
      <c r="EV1394" s="136"/>
      <c r="EW1394" s="136"/>
      <c r="EX1394" s="136"/>
      <c r="EY1394" s="136"/>
      <c r="EZ1394" s="136"/>
      <c r="FA1394" s="136"/>
      <c r="FB1394" s="136"/>
      <c r="FC1394" s="136"/>
      <c r="FD1394" s="136"/>
      <c r="FE1394" s="136"/>
      <c r="FF1394" s="136"/>
      <c r="FG1394" s="136"/>
      <c r="FH1394" s="136"/>
      <c r="FI1394" s="136"/>
      <c r="FJ1394" s="136"/>
      <c r="FK1394" s="136"/>
      <c r="FL1394" s="136"/>
      <c r="FM1394" s="136"/>
      <c r="FN1394" s="136"/>
      <c r="FO1394" s="136"/>
      <c r="FP1394" s="136"/>
      <c r="FQ1394" s="136"/>
      <c r="FR1394" s="136"/>
      <c r="FS1394" s="136"/>
      <c r="FT1394" s="136"/>
      <c r="FU1394" s="136"/>
      <c r="FV1394" s="136"/>
      <c r="FW1394" s="136"/>
      <c r="FX1394" s="136"/>
      <c r="FY1394" s="136"/>
      <c r="FZ1394" s="136"/>
      <c r="GA1394" s="136"/>
      <c r="GB1394" s="136"/>
      <c r="GC1394" s="136"/>
      <c r="GD1394" s="136"/>
      <c r="GE1394" s="136"/>
      <c r="GF1394" s="136"/>
      <c r="GG1394" s="136"/>
      <c r="GH1394" s="136"/>
      <c r="GI1394" s="136"/>
      <c r="GJ1394" s="136"/>
      <c r="GK1394" s="136"/>
      <c r="GL1394" s="136"/>
      <c r="GM1394" s="136"/>
      <c r="GN1394" s="136"/>
      <c r="GO1394" s="136"/>
      <c r="GP1394" s="136"/>
      <c r="GQ1394" s="136"/>
      <c r="GR1394" s="136"/>
      <c r="GS1394" s="136"/>
      <c r="GT1394" s="136"/>
      <c r="GU1394" s="136"/>
      <c r="GV1394" s="136"/>
      <c r="GW1394" s="136"/>
      <c r="GX1394" s="136"/>
      <c r="GY1394" s="136"/>
      <c r="GZ1394" s="136"/>
      <c r="HA1394" s="136"/>
      <c r="HB1394" s="136"/>
      <c r="HC1394" s="136"/>
      <c r="HD1394" s="136"/>
      <c r="HE1394" s="136"/>
      <c r="HF1394" s="136"/>
      <c r="HG1394" s="136"/>
      <c r="HH1394" s="136"/>
      <c r="HI1394" s="136"/>
      <c r="HJ1394" s="136"/>
      <c r="HK1394" s="136"/>
      <c r="HL1394" s="136"/>
      <c r="HM1394" s="136"/>
      <c r="HN1394" s="136"/>
      <c r="HO1394" s="136"/>
      <c r="HP1394" s="136"/>
      <c r="HQ1394" s="136"/>
      <c r="HR1394" s="136"/>
      <c r="HS1394" s="136"/>
      <c r="HT1394" s="136"/>
      <c r="HU1394" s="136"/>
      <c r="HV1394" s="136"/>
      <c r="HW1394" s="136"/>
      <c r="HX1394" s="136"/>
      <c r="HY1394" s="136"/>
      <c r="HZ1394" s="136"/>
      <c r="IA1394" s="136"/>
      <c r="IB1394" s="136"/>
      <c r="IC1394" s="136"/>
      <c r="ID1394" s="136"/>
      <c r="IE1394" s="136"/>
      <c r="IF1394" s="136"/>
      <c r="IG1394" s="136"/>
    </row>
    <row r="1395" spans="1:241" ht="15" customHeight="1" x14ac:dyDescent="0.25">
      <c r="A1395" s="223" t="s">
        <v>841</v>
      </c>
      <c r="B1395" s="217">
        <v>6924710</v>
      </c>
      <c r="C1395" s="217">
        <v>2795761</v>
      </c>
      <c r="D1395" s="217">
        <v>1326369</v>
      </c>
      <c r="E1395" s="217">
        <v>811896</v>
      </c>
      <c r="F1395" s="217">
        <v>2589304</v>
      </c>
      <c r="G1395" s="217">
        <v>574787</v>
      </c>
      <c r="H1395" s="244">
        <v>15022827</v>
      </c>
      <c r="I1395" s="136"/>
      <c r="J1395" s="223" t="s">
        <v>300</v>
      </c>
      <c r="K1395" s="217">
        <v>5884744</v>
      </c>
      <c r="L1395" s="217">
        <v>3095963</v>
      </c>
      <c r="M1395" s="217">
        <v>961893</v>
      </c>
      <c r="N1395" s="217">
        <v>905433</v>
      </c>
      <c r="O1395" s="217">
        <v>2260210</v>
      </c>
      <c r="P1395" s="217">
        <v>520953</v>
      </c>
      <c r="Q1395" s="235">
        <v>13629196</v>
      </c>
      <c r="R1395" s="136"/>
      <c r="S1395" s="136"/>
      <c r="T1395" s="136"/>
      <c r="U1395" s="136"/>
      <c r="V1395" s="136"/>
      <c r="W1395" s="136"/>
      <c r="X1395" s="136"/>
      <c r="Y1395" s="136"/>
      <c r="Z1395" s="136"/>
      <c r="AA1395" s="136"/>
      <c r="AB1395" s="136"/>
      <c r="AC1395" s="136"/>
      <c r="AD1395" s="136"/>
      <c r="AE1395" s="136"/>
      <c r="AF1395" s="136"/>
      <c r="AG1395" s="136"/>
      <c r="AH1395" s="136"/>
      <c r="AI1395" s="136"/>
      <c r="AJ1395" s="136"/>
      <c r="AK1395" s="136"/>
      <c r="AL1395" s="136"/>
      <c r="AM1395" s="136"/>
      <c r="AN1395" s="136"/>
      <c r="AO1395" s="136"/>
      <c r="AP1395" s="136"/>
      <c r="AQ1395" s="136"/>
      <c r="AR1395" s="136"/>
      <c r="AS1395" s="136"/>
      <c r="AT1395" s="136"/>
      <c r="AU1395" s="136"/>
      <c r="AV1395" s="136"/>
      <c r="AW1395" s="136"/>
      <c r="AX1395" s="136"/>
      <c r="AY1395" s="136"/>
      <c r="AZ1395" s="136"/>
      <c r="BA1395" s="136"/>
      <c r="BB1395" s="136"/>
      <c r="BC1395" s="136"/>
      <c r="BD1395" s="136"/>
      <c r="BE1395" s="136"/>
      <c r="BF1395" s="136"/>
      <c r="BG1395" s="136"/>
      <c r="BH1395" s="136"/>
      <c r="BI1395" s="136"/>
      <c r="BJ1395" s="136"/>
      <c r="BK1395" s="136"/>
      <c r="BL1395" s="136"/>
      <c r="BM1395" s="136"/>
      <c r="BN1395" s="136"/>
      <c r="BO1395" s="136"/>
      <c r="BP1395" s="136"/>
      <c r="BQ1395" s="136"/>
      <c r="BR1395" s="136"/>
      <c r="BS1395" s="136"/>
      <c r="BT1395" s="136"/>
      <c r="BU1395" s="136"/>
      <c r="BV1395" s="136"/>
      <c r="BW1395" s="136"/>
      <c r="BX1395" s="136"/>
      <c r="BY1395" s="136"/>
      <c r="BZ1395" s="136"/>
      <c r="CA1395" s="136"/>
      <c r="CB1395" s="136"/>
      <c r="CC1395" s="136"/>
      <c r="CD1395" s="136"/>
      <c r="CE1395" s="136"/>
      <c r="CF1395" s="136"/>
      <c r="CG1395" s="136"/>
      <c r="CH1395" s="136"/>
      <c r="CI1395" s="136"/>
      <c r="CJ1395" s="136"/>
      <c r="CK1395" s="136"/>
      <c r="CL1395" s="136"/>
      <c r="CM1395" s="136"/>
      <c r="CN1395" s="136"/>
      <c r="CO1395" s="136"/>
      <c r="CP1395" s="136"/>
      <c r="CQ1395" s="136"/>
      <c r="CR1395" s="136"/>
      <c r="CS1395" s="136"/>
      <c r="CT1395" s="136"/>
      <c r="CU1395" s="136"/>
      <c r="CV1395" s="136"/>
      <c r="CW1395" s="136"/>
      <c r="CX1395" s="136"/>
      <c r="CY1395" s="136"/>
      <c r="CZ1395" s="136"/>
      <c r="DA1395" s="136"/>
      <c r="DB1395" s="136"/>
      <c r="DC1395" s="136"/>
      <c r="DD1395" s="136"/>
      <c r="DE1395" s="136"/>
      <c r="DF1395" s="136"/>
      <c r="DG1395" s="136"/>
      <c r="DH1395" s="136"/>
      <c r="DI1395" s="136"/>
      <c r="DJ1395" s="136"/>
      <c r="DK1395" s="136"/>
      <c r="DL1395" s="136"/>
      <c r="DM1395" s="136"/>
      <c r="DN1395" s="136"/>
      <c r="DO1395" s="136"/>
      <c r="DP1395" s="136"/>
      <c r="DQ1395" s="136"/>
      <c r="DR1395" s="136"/>
      <c r="DS1395" s="136"/>
      <c r="DT1395" s="136"/>
      <c r="DU1395" s="136"/>
      <c r="DV1395" s="136"/>
      <c r="DW1395" s="136"/>
      <c r="DX1395" s="136"/>
      <c r="DY1395" s="136"/>
      <c r="DZ1395" s="136"/>
      <c r="EA1395" s="136"/>
      <c r="EB1395" s="136"/>
      <c r="EC1395" s="136"/>
      <c r="ED1395" s="136"/>
      <c r="EE1395" s="136"/>
      <c r="EF1395" s="136"/>
      <c r="EG1395" s="136"/>
      <c r="EH1395" s="136"/>
      <c r="EI1395" s="136"/>
      <c r="EJ1395" s="136"/>
      <c r="EK1395" s="136"/>
      <c r="EL1395" s="136"/>
      <c r="EM1395" s="136"/>
      <c r="EN1395" s="136"/>
      <c r="EO1395" s="136"/>
      <c r="EP1395" s="136"/>
      <c r="EQ1395" s="136"/>
      <c r="ER1395" s="136"/>
      <c r="ES1395" s="136"/>
      <c r="ET1395" s="136"/>
      <c r="EU1395" s="136"/>
      <c r="EV1395" s="136"/>
      <c r="EW1395" s="136"/>
      <c r="EX1395" s="136"/>
      <c r="EY1395" s="136"/>
      <c r="EZ1395" s="136"/>
      <c r="FA1395" s="136"/>
      <c r="FB1395" s="136"/>
      <c r="FC1395" s="136"/>
      <c r="FD1395" s="136"/>
      <c r="FE1395" s="136"/>
      <c r="FF1395" s="136"/>
      <c r="FG1395" s="136"/>
      <c r="FH1395" s="136"/>
      <c r="FI1395" s="136"/>
      <c r="FJ1395" s="136"/>
      <c r="FK1395" s="136"/>
      <c r="FL1395" s="136"/>
      <c r="FM1395" s="136"/>
      <c r="FN1395" s="136"/>
      <c r="FO1395" s="136"/>
      <c r="FP1395" s="136"/>
      <c r="FQ1395" s="136"/>
      <c r="FR1395" s="136"/>
      <c r="FS1395" s="136"/>
      <c r="FT1395" s="136"/>
      <c r="FU1395" s="136"/>
      <c r="FV1395" s="136"/>
      <c r="FW1395" s="136"/>
      <c r="FX1395" s="136"/>
      <c r="FY1395" s="136"/>
      <c r="FZ1395" s="136"/>
      <c r="GA1395" s="136"/>
      <c r="GB1395" s="136"/>
      <c r="GC1395" s="136"/>
      <c r="GD1395" s="136"/>
      <c r="GE1395" s="136"/>
      <c r="GF1395" s="136"/>
      <c r="GG1395" s="136"/>
      <c r="GH1395" s="136"/>
      <c r="GI1395" s="136"/>
      <c r="GJ1395" s="136"/>
      <c r="GK1395" s="136"/>
      <c r="GL1395" s="136"/>
      <c r="GM1395" s="136"/>
      <c r="GN1395" s="136"/>
      <c r="GO1395" s="136"/>
      <c r="GP1395" s="136"/>
      <c r="GQ1395" s="136"/>
      <c r="GR1395" s="136"/>
      <c r="GS1395" s="136"/>
      <c r="GT1395" s="136"/>
      <c r="GU1395" s="136"/>
      <c r="GV1395" s="136"/>
      <c r="GW1395" s="136"/>
      <c r="GX1395" s="136"/>
      <c r="GY1395" s="136"/>
      <c r="GZ1395" s="136"/>
      <c r="HA1395" s="136"/>
      <c r="HB1395" s="136"/>
      <c r="HC1395" s="136"/>
      <c r="HD1395" s="136"/>
      <c r="HE1395" s="136"/>
      <c r="HF1395" s="136"/>
      <c r="HG1395" s="136"/>
      <c r="HH1395" s="136"/>
      <c r="HI1395" s="136"/>
      <c r="HJ1395" s="136"/>
      <c r="HK1395" s="136"/>
      <c r="HL1395" s="136"/>
      <c r="HM1395" s="136"/>
      <c r="HN1395" s="136"/>
      <c r="HO1395" s="136"/>
      <c r="HP1395" s="136"/>
      <c r="HQ1395" s="136"/>
      <c r="HR1395" s="136"/>
      <c r="HS1395" s="136"/>
      <c r="HT1395" s="136"/>
      <c r="HU1395" s="136"/>
      <c r="HV1395" s="136"/>
      <c r="HW1395" s="136"/>
      <c r="HX1395" s="136"/>
      <c r="HY1395" s="136"/>
      <c r="HZ1395" s="136"/>
      <c r="IA1395" s="136"/>
      <c r="IB1395" s="136"/>
      <c r="IC1395" s="136"/>
      <c r="ID1395" s="136"/>
      <c r="IE1395" s="136"/>
      <c r="IF1395" s="136"/>
      <c r="IG1395" s="136"/>
    </row>
    <row r="1396" spans="1:241" ht="15" customHeight="1" x14ac:dyDescent="0.25">
      <c r="A1396" s="223" t="s">
        <v>842</v>
      </c>
      <c r="B1396" s="217">
        <v>5524343</v>
      </c>
      <c r="C1396" s="217">
        <v>2589455</v>
      </c>
      <c r="D1396" s="217">
        <v>787896</v>
      </c>
      <c r="E1396" s="217">
        <v>877657</v>
      </c>
      <c r="F1396" s="217">
        <v>2059460</v>
      </c>
      <c r="G1396" s="217">
        <v>328493</v>
      </c>
      <c r="H1396" s="244">
        <v>12167304</v>
      </c>
      <c r="I1396" s="136"/>
      <c r="J1396" s="223" t="s">
        <v>299</v>
      </c>
      <c r="K1396" s="217">
        <v>8527750</v>
      </c>
      <c r="L1396" s="217">
        <v>3663915</v>
      </c>
      <c r="M1396" s="217">
        <v>843926</v>
      </c>
      <c r="N1396" s="217">
        <v>878934</v>
      </c>
      <c r="O1396" s="217">
        <v>2728925</v>
      </c>
      <c r="P1396" s="217">
        <v>526448</v>
      </c>
      <c r="Q1396" s="235">
        <v>17169898</v>
      </c>
      <c r="R1396" s="136"/>
      <c r="S1396" s="136"/>
      <c r="T1396" s="136"/>
      <c r="U1396" s="136"/>
      <c r="V1396" s="136"/>
      <c r="W1396" s="136"/>
      <c r="X1396" s="136"/>
      <c r="Y1396" s="136"/>
      <c r="Z1396" s="136"/>
      <c r="AA1396" s="136"/>
      <c r="AB1396" s="136"/>
      <c r="AC1396" s="136"/>
      <c r="AD1396" s="136"/>
      <c r="AE1396" s="136"/>
      <c r="AF1396" s="136"/>
      <c r="AG1396" s="136"/>
      <c r="AH1396" s="136"/>
      <c r="AI1396" s="136"/>
      <c r="AJ1396" s="136"/>
      <c r="AK1396" s="136"/>
      <c r="AL1396" s="136"/>
      <c r="AM1396" s="136"/>
      <c r="AN1396" s="136"/>
      <c r="AO1396" s="136"/>
      <c r="AP1396" s="136"/>
      <c r="AQ1396" s="136"/>
      <c r="AR1396" s="136"/>
      <c r="AS1396" s="136"/>
      <c r="AT1396" s="136"/>
      <c r="AU1396" s="136"/>
      <c r="AV1396" s="136"/>
      <c r="AW1396" s="136"/>
      <c r="AX1396" s="136"/>
      <c r="AY1396" s="136"/>
      <c r="AZ1396" s="136"/>
      <c r="BA1396" s="136"/>
      <c r="BB1396" s="136"/>
      <c r="BC1396" s="136"/>
      <c r="BD1396" s="136"/>
      <c r="BE1396" s="136"/>
      <c r="BF1396" s="136"/>
      <c r="BG1396" s="136"/>
      <c r="BH1396" s="136"/>
      <c r="BI1396" s="136"/>
      <c r="BJ1396" s="136"/>
      <c r="BK1396" s="136"/>
      <c r="BL1396" s="136"/>
      <c r="BM1396" s="136"/>
      <c r="BN1396" s="136"/>
      <c r="BO1396" s="136"/>
      <c r="BP1396" s="136"/>
      <c r="BQ1396" s="136"/>
      <c r="BR1396" s="136"/>
      <c r="BS1396" s="136"/>
      <c r="BT1396" s="136"/>
      <c r="BU1396" s="136"/>
      <c r="BV1396" s="136"/>
      <c r="BW1396" s="136"/>
      <c r="BX1396" s="136"/>
      <c r="BY1396" s="136"/>
      <c r="BZ1396" s="136"/>
      <c r="CA1396" s="136"/>
      <c r="CB1396" s="136"/>
      <c r="CC1396" s="136"/>
      <c r="CD1396" s="136"/>
      <c r="CE1396" s="136"/>
      <c r="CF1396" s="136"/>
      <c r="CG1396" s="136"/>
      <c r="CH1396" s="136"/>
      <c r="CI1396" s="136"/>
      <c r="CJ1396" s="136"/>
      <c r="CK1396" s="136"/>
      <c r="CL1396" s="136"/>
      <c r="CM1396" s="136"/>
      <c r="CN1396" s="136"/>
      <c r="CO1396" s="136"/>
      <c r="CP1396" s="136"/>
      <c r="CQ1396" s="136"/>
      <c r="CR1396" s="136"/>
      <c r="CS1396" s="136"/>
      <c r="CT1396" s="136"/>
      <c r="CU1396" s="136"/>
      <c r="CV1396" s="136"/>
      <c r="CW1396" s="136"/>
      <c r="CX1396" s="136"/>
      <c r="CY1396" s="136"/>
      <c r="CZ1396" s="136"/>
      <c r="DA1396" s="136"/>
      <c r="DB1396" s="136"/>
      <c r="DC1396" s="136"/>
      <c r="DD1396" s="136"/>
      <c r="DE1396" s="136"/>
      <c r="DF1396" s="136"/>
      <c r="DG1396" s="136"/>
      <c r="DH1396" s="136"/>
      <c r="DI1396" s="136"/>
      <c r="DJ1396" s="136"/>
      <c r="DK1396" s="136"/>
      <c r="DL1396" s="136"/>
      <c r="DM1396" s="136"/>
      <c r="DN1396" s="136"/>
      <c r="DO1396" s="136"/>
      <c r="DP1396" s="136"/>
      <c r="DQ1396" s="136"/>
      <c r="DR1396" s="136"/>
      <c r="DS1396" s="136"/>
      <c r="DT1396" s="136"/>
      <c r="DU1396" s="136"/>
      <c r="DV1396" s="136"/>
      <c r="DW1396" s="136"/>
      <c r="DX1396" s="136"/>
      <c r="DY1396" s="136"/>
      <c r="DZ1396" s="136"/>
      <c r="EA1396" s="136"/>
      <c r="EB1396" s="136"/>
      <c r="EC1396" s="136"/>
      <c r="ED1396" s="136"/>
      <c r="EE1396" s="136"/>
      <c r="EF1396" s="136"/>
      <c r="EG1396" s="136"/>
      <c r="EH1396" s="136"/>
      <c r="EI1396" s="136"/>
      <c r="EJ1396" s="136"/>
      <c r="EK1396" s="136"/>
      <c r="EL1396" s="136"/>
      <c r="EM1396" s="136"/>
      <c r="EN1396" s="136"/>
      <c r="EO1396" s="136"/>
      <c r="EP1396" s="136"/>
      <c r="EQ1396" s="136"/>
      <c r="ER1396" s="136"/>
      <c r="ES1396" s="136"/>
      <c r="ET1396" s="136"/>
      <c r="EU1396" s="136"/>
      <c r="EV1396" s="136"/>
      <c r="EW1396" s="136"/>
      <c r="EX1396" s="136"/>
      <c r="EY1396" s="136"/>
      <c r="EZ1396" s="136"/>
      <c r="FA1396" s="136"/>
      <c r="FB1396" s="136"/>
      <c r="FC1396" s="136"/>
      <c r="FD1396" s="136"/>
      <c r="FE1396" s="136"/>
      <c r="FF1396" s="136"/>
      <c r="FG1396" s="136"/>
      <c r="FH1396" s="136"/>
      <c r="FI1396" s="136"/>
      <c r="FJ1396" s="136"/>
      <c r="FK1396" s="136"/>
      <c r="FL1396" s="136"/>
      <c r="FM1396" s="136"/>
      <c r="FN1396" s="136"/>
      <c r="FO1396" s="136"/>
      <c r="FP1396" s="136"/>
      <c r="FQ1396" s="136"/>
      <c r="FR1396" s="136"/>
      <c r="FS1396" s="136"/>
      <c r="FT1396" s="136"/>
      <c r="FU1396" s="136"/>
      <c r="FV1396" s="136"/>
      <c r="FW1396" s="136"/>
      <c r="FX1396" s="136"/>
      <c r="FY1396" s="136"/>
      <c r="FZ1396" s="136"/>
      <c r="GA1396" s="136"/>
      <c r="GB1396" s="136"/>
      <c r="GC1396" s="136"/>
      <c r="GD1396" s="136"/>
      <c r="GE1396" s="136"/>
      <c r="GF1396" s="136"/>
      <c r="GG1396" s="136"/>
      <c r="GH1396" s="136"/>
      <c r="GI1396" s="136"/>
      <c r="GJ1396" s="136"/>
      <c r="GK1396" s="136"/>
      <c r="GL1396" s="136"/>
      <c r="GM1396" s="136"/>
      <c r="GN1396" s="136"/>
      <c r="GO1396" s="136"/>
      <c r="GP1396" s="136"/>
      <c r="GQ1396" s="136"/>
      <c r="GR1396" s="136"/>
      <c r="GS1396" s="136"/>
      <c r="GT1396" s="136"/>
      <c r="GU1396" s="136"/>
      <c r="GV1396" s="136"/>
      <c r="GW1396" s="136"/>
      <c r="GX1396" s="136"/>
      <c r="GY1396" s="136"/>
      <c r="GZ1396" s="136"/>
      <c r="HA1396" s="136"/>
      <c r="HB1396" s="136"/>
      <c r="HC1396" s="136"/>
      <c r="HD1396" s="136"/>
      <c r="HE1396" s="136"/>
      <c r="HF1396" s="136"/>
      <c r="HG1396" s="136"/>
      <c r="HH1396" s="136"/>
      <c r="HI1396" s="136"/>
      <c r="HJ1396" s="136"/>
      <c r="HK1396" s="136"/>
      <c r="HL1396" s="136"/>
      <c r="HM1396" s="136"/>
      <c r="HN1396" s="136"/>
      <c r="HO1396" s="136"/>
      <c r="HP1396" s="136"/>
      <c r="HQ1396" s="136"/>
      <c r="HR1396" s="136"/>
      <c r="HS1396" s="136"/>
      <c r="HT1396" s="136"/>
      <c r="HU1396" s="136"/>
      <c r="HV1396" s="136"/>
      <c r="HW1396" s="136"/>
      <c r="HX1396" s="136"/>
      <c r="HY1396" s="136"/>
      <c r="HZ1396" s="136"/>
      <c r="IA1396" s="136"/>
      <c r="IB1396" s="136"/>
      <c r="IC1396" s="136"/>
      <c r="ID1396" s="136"/>
      <c r="IE1396" s="136"/>
      <c r="IF1396" s="136"/>
      <c r="IG1396" s="136"/>
    </row>
    <row r="1397" spans="1:241" ht="15" customHeight="1" x14ac:dyDescent="0.25">
      <c r="A1397" s="223" t="s">
        <v>87</v>
      </c>
      <c r="B1397" s="217">
        <v>6855753</v>
      </c>
      <c r="C1397" s="217">
        <v>4194499</v>
      </c>
      <c r="D1397" s="217">
        <v>1064011</v>
      </c>
      <c r="E1397" s="217">
        <v>946043</v>
      </c>
      <c r="F1397" s="217">
        <v>2929741</v>
      </c>
      <c r="G1397" s="217">
        <v>358916</v>
      </c>
      <c r="H1397" s="244">
        <v>16348963</v>
      </c>
      <c r="I1397" s="136"/>
      <c r="J1397" s="223" t="s">
        <v>296</v>
      </c>
      <c r="K1397" s="217">
        <v>6054887</v>
      </c>
      <c r="L1397" s="217">
        <v>3184874</v>
      </c>
      <c r="M1397" s="217">
        <v>736921</v>
      </c>
      <c r="N1397" s="217">
        <v>1138541</v>
      </c>
      <c r="O1397" s="217">
        <v>2282523</v>
      </c>
      <c r="P1397" s="217">
        <v>584372</v>
      </c>
      <c r="Q1397" s="235">
        <v>13982118</v>
      </c>
      <c r="R1397" s="136"/>
      <c r="S1397" s="136"/>
      <c r="T1397" s="136"/>
      <c r="U1397" s="136"/>
      <c r="V1397" s="136"/>
      <c r="W1397" s="136"/>
      <c r="X1397" s="136"/>
      <c r="Y1397" s="136"/>
      <c r="Z1397" s="136"/>
      <c r="AA1397" s="136"/>
      <c r="AB1397" s="136"/>
      <c r="AC1397" s="136"/>
      <c r="AD1397" s="136"/>
      <c r="AE1397" s="136"/>
      <c r="AF1397" s="136"/>
      <c r="AG1397" s="136"/>
      <c r="AH1397" s="136"/>
      <c r="AI1397" s="136"/>
      <c r="AJ1397" s="136"/>
      <c r="AK1397" s="136"/>
      <c r="AL1397" s="136"/>
      <c r="AM1397" s="136"/>
      <c r="AN1397" s="136"/>
      <c r="AO1397" s="136"/>
      <c r="AP1397" s="136"/>
      <c r="AQ1397" s="136"/>
      <c r="AR1397" s="136"/>
      <c r="AS1397" s="136"/>
      <c r="AT1397" s="136"/>
      <c r="AU1397" s="136"/>
      <c r="AV1397" s="136"/>
      <c r="AW1397" s="136"/>
      <c r="AX1397" s="136"/>
      <c r="AY1397" s="136"/>
      <c r="AZ1397" s="136"/>
      <c r="BA1397" s="136"/>
      <c r="BB1397" s="136"/>
      <c r="BC1397" s="136"/>
      <c r="BD1397" s="136"/>
      <c r="BE1397" s="136"/>
      <c r="BF1397" s="136"/>
      <c r="BG1397" s="136"/>
      <c r="BH1397" s="136"/>
      <c r="BI1397" s="136"/>
      <c r="BJ1397" s="136"/>
      <c r="BK1397" s="136"/>
      <c r="BL1397" s="136"/>
      <c r="BM1397" s="136"/>
      <c r="BN1397" s="136"/>
      <c r="BO1397" s="136"/>
      <c r="BP1397" s="136"/>
      <c r="BQ1397" s="136"/>
      <c r="BR1397" s="136"/>
      <c r="BS1397" s="136"/>
      <c r="BT1397" s="136"/>
      <c r="BU1397" s="136"/>
      <c r="BV1397" s="136"/>
      <c r="BW1397" s="136"/>
      <c r="BX1397" s="136"/>
      <c r="BY1397" s="136"/>
      <c r="BZ1397" s="136"/>
      <c r="CA1397" s="136"/>
      <c r="CB1397" s="136"/>
      <c r="CC1397" s="136"/>
      <c r="CD1397" s="136"/>
      <c r="CE1397" s="136"/>
      <c r="CF1397" s="136"/>
      <c r="CG1397" s="136"/>
      <c r="CH1397" s="136"/>
      <c r="CI1397" s="136"/>
      <c r="CJ1397" s="136"/>
      <c r="CK1397" s="136"/>
      <c r="CL1397" s="136"/>
      <c r="CM1397" s="136"/>
      <c r="CN1397" s="136"/>
      <c r="CO1397" s="136"/>
      <c r="CP1397" s="136"/>
      <c r="CQ1397" s="136"/>
      <c r="CR1397" s="136"/>
      <c r="CS1397" s="136"/>
      <c r="CT1397" s="136"/>
      <c r="CU1397" s="136"/>
      <c r="CV1397" s="136"/>
      <c r="CW1397" s="136"/>
      <c r="CX1397" s="136"/>
      <c r="CY1397" s="136"/>
      <c r="CZ1397" s="136"/>
      <c r="DA1397" s="136"/>
      <c r="DB1397" s="136"/>
      <c r="DC1397" s="136"/>
      <c r="DD1397" s="136"/>
      <c r="DE1397" s="136"/>
      <c r="DF1397" s="136"/>
      <c r="DG1397" s="136"/>
      <c r="DH1397" s="136"/>
      <c r="DI1397" s="136"/>
      <c r="DJ1397" s="136"/>
      <c r="DK1397" s="136"/>
      <c r="DL1397" s="136"/>
      <c r="DM1397" s="136"/>
      <c r="DN1397" s="136"/>
      <c r="DO1397" s="136"/>
      <c r="DP1397" s="136"/>
      <c r="DQ1397" s="136"/>
      <c r="DR1397" s="136"/>
      <c r="DS1397" s="136"/>
      <c r="DT1397" s="136"/>
      <c r="DU1397" s="136"/>
      <c r="DV1397" s="136"/>
      <c r="DW1397" s="136"/>
      <c r="DX1397" s="136"/>
      <c r="DY1397" s="136"/>
      <c r="DZ1397" s="136"/>
      <c r="EA1397" s="136"/>
      <c r="EB1397" s="136"/>
      <c r="EC1397" s="136"/>
      <c r="ED1397" s="136"/>
      <c r="EE1397" s="136"/>
      <c r="EF1397" s="136"/>
      <c r="EG1397" s="136"/>
      <c r="EH1397" s="136"/>
      <c r="EI1397" s="136"/>
      <c r="EJ1397" s="136"/>
      <c r="EK1397" s="136"/>
      <c r="EL1397" s="136"/>
      <c r="EM1397" s="136"/>
      <c r="EN1397" s="136"/>
      <c r="EO1397" s="136"/>
      <c r="EP1397" s="136"/>
      <c r="EQ1397" s="136"/>
      <c r="ER1397" s="136"/>
      <c r="ES1397" s="136"/>
      <c r="ET1397" s="136"/>
      <c r="EU1397" s="136"/>
      <c r="EV1397" s="136"/>
      <c r="EW1397" s="136"/>
      <c r="EX1397" s="136"/>
      <c r="EY1397" s="136"/>
      <c r="EZ1397" s="136"/>
      <c r="FA1397" s="136"/>
      <c r="FB1397" s="136"/>
      <c r="FC1397" s="136"/>
      <c r="FD1397" s="136"/>
      <c r="FE1397" s="136"/>
      <c r="FF1397" s="136"/>
      <c r="FG1397" s="136"/>
      <c r="FH1397" s="136"/>
      <c r="FI1397" s="136"/>
      <c r="FJ1397" s="136"/>
      <c r="FK1397" s="136"/>
      <c r="FL1397" s="136"/>
      <c r="FM1397" s="136"/>
      <c r="FN1397" s="136"/>
      <c r="FO1397" s="136"/>
      <c r="FP1397" s="136"/>
      <c r="FQ1397" s="136"/>
      <c r="FR1397" s="136"/>
      <c r="FS1397" s="136"/>
      <c r="FT1397" s="136"/>
      <c r="FU1397" s="136"/>
      <c r="FV1397" s="136"/>
      <c r="FW1397" s="136"/>
      <c r="FX1397" s="136"/>
      <c r="FY1397" s="136"/>
      <c r="FZ1397" s="136"/>
      <c r="GA1397" s="136"/>
      <c r="GB1397" s="136"/>
      <c r="GC1397" s="136"/>
      <c r="GD1397" s="136"/>
      <c r="GE1397" s="136"/>
      <c r="GF1397" s="136"/>
      <c r="GG1397" s="136"/>
      <c r="GH1397" s="136"/>
      <c r="GI1397" s="136"/>
      <c r="GJ1397" s="136"/>
      <c r="GK1397" s="136"/>
      <c r="GL1397" s="136"/>
      <c r="GM1397" s="136"/>
      <c r="GN1397" s="136"/>
      <c r="GO1397" s="136"/>
      <c r="GP1397" s="136"/>
      <c r="GQ1397" s="136"/>
      <c r="GR1397" s="136"/>
      <c r="GS1397" s="136"/>
      <c r="GT1397" s="136"/>
      <c r="GU1397" s="136"/>
      <c r="GV1397" s="136"/>
      <c r="GW1397" s="136"/>
      <c r="GX1397" s="136"/>
      <c r="GY1397" s="136"/>
      <c r="GZ1397" s="136"/>
      <c r="HA1397" s="136"/>
      <c r="HB1397" s="136"/>
      <c r="HC1397" s="136"/>
      <c r="HD1397" s="136"/>
      <c r="HE1397" s="136"/>
      <c r="HF1397" s="136"/>
      <c r="HG1397" s="136"/>
      <c r="HH1397" s="136"/>
      <c r="HI1397" s="136"/>
      <c r="HJ1397" s="136"/>
      <c r="HK1397" s="136"/>
      <c r="HL1397" s="136"/>
      <c r="HM1397" s="136"/>
      <c r="HN1397" s="136"/>
      <c r="HO1397" s="136"/>
      <c r="HP1397" s="136"/>
      <c r="HQ1397" s="136"/>
      <c r="HR1397" s="136"/>
      <c r="HS1397" s="136"/>
      <c r="HT1397" s="136"/>
      <c r="HU1397" s="136"/>
      <c r="HV1397" s="136"/>
      <c r="HW1397" s="136"/>
      <c r="HX1397" s="136"/>
      <c r="HY1397" s="136"/>
      <c r="HZ1397" s="136"/>
      <c r="IA1397" s="136"/>
      <c r="IB1397" s="136"/>
      <c r="IC1397" s="136"/>
      <c r="ID1397" s="136"/>
      <c r="IE1397" s="136"/>
      <c r="IF1397" s="136"/>
      <c r="IG1397" s="136"/>
    </row>
    <row r="1398" spans="1:241" ht="15" customHeight="1" x14ac:dyDescent="0.25">
      <c r="A1398" s="223" t="s">
        <v>86</v>
      </c>
      <c r="B1398" s="217">
        <v>7222421</v>
      </c>
      <c r="C1398" s="217">
        <v>7787362</v>
      </c>
      <c r="D1398" s="217">
        <v>1012564</v>
      </c>
      <c r="E1398" s="217">
        <v>898666</v>
      </c>
      <c r="F1398" s="217">
        <v>2412072</v>
      </c>
      <c r="G1398" s="217">
        <v>345321</v>
      </c>
      <c r="H1398" s="244">
        <v>19678406</v>
      </c>
      <c r="I1398" s="136"/>
      <c r="J1398" s="223" t="s">
        <v>847</v>
      </c>
      <c r="K1398" s="217">
        <v>6967626</v>
      </c>
      <c r="L1398" s="217">
        <v>2989439</v>
      </c>
      <c r="M1398" s="217">
        <v>664553</v>
      </c>
      <c r="N1398" s="217">
        <v>1761202</v>
      </c>
      <c r="O1398" s="217">
        <v>2954280</v>
      </c>
      <c r="P1398" s="217">
        <v>627421</v>
      </c>
      <c r="Q1398" s="235">
        <v>15964521</v>
      </c>
      <c r="R1398" s="136"/>
      <c r="S1398" s="136"/>
      <c r="T1398" s="136"/>
      <c r="U1398" s="136"/>
      <c r="V1398" s="136"/>
      <c r="W1398" s="136"/>
      <c r="X1398" s="136"/>
      <c r="Y1398" s="136"/>
      <c r="Z1398" s="136"/>
      <c r="AA1398" s="136"/>
      <c r="AB1398" s="136"/>
      <c r="AC1398" s="136"/>
      <c r="AD1398" s="136"/>
      <c r="AE1398" s="136"/>
      <c r="AF1398" s="136"/>
      <c r="AG1398" s="136"/>
      <c r="AH1398" s="136"/>
      <c r="AI1398" s="136"/>
      <c r="AJ1398" s="136"/>
      <c r="AK1398" s="136"/>
      <c r="AL1398" s="136"/>
      <c r="AM1398" s="136"/>
      <c r="AN1398" s="136"/>
      <c r="AO1398" s="136"/>
      <c r="AP1398" s="136"/>
      <c r="AQ1398" s="136"/>
      <c r="AR1398" s="136"/>
      <c r="AS1398" s="136"/>
      <c r="AT1398" s="136"/>
      <c r="AU1398" s="136"/>
      <c r="AV1398" s="136"/>
      <c r="AW1398" s="136"/>
      <c r="AX1398" s="136"/>
      <c r="AY1398" s="136"/>
      <c r="AZ1398" s="136"/>
      <c r="BA1398" s="136"/>
      <c r="BB1398" s="136"/>
      <c r="BC1398" s="136"/>
      <c r="BD1398" s="136"/>
      <c r="BE1398" s="136"/>
      <c r="BF1398" s="136"/>
      <c r="BG1398" s="136"/>
      <c r="BH1398" s="136"/>
      <c r="BI1398" s="136"/>
      <c r="BJ1398" s="136"/>
      <c r="BK1398" s="136"/>
      <c r="BL1398" s="136"/>
      <c r="BM1398" s="136"/>
      <c r="BN1398" s="136"/>
      <c r="BO1398" s="136"/>
      <c r="BP1398" s="136"/>
      <c r="BQ1398" s="136"/>
      <c r="BR1398" s="136"/>
      <c r="BS1398" s="136"/>
      <c r="BT1398" s="136"/>
      <c r="BU1398" s="136"/>
      <c r="BV1398" s="136"/>
      <c r="BW1398" s="136"/>
      <c r="BX1398" s="136"/>
      <c r="BY1398" s="136"/>
      <c r="BZ1398" s="136"/>
      <c r="CA1398" s="136"/>
      <c r="CB1398" s="136"/>
      <c r="CC1398" s="136"/>
      <c r="CD1398" s="136"/>
      <c r="CE1398" s="136"/>
      <c r="CF1398" s="136"/>
      <c r="CG1398" s="136"/>
      <c r="CH1398" s="136"/>
      <c r="CI1398" s="136"/>
      <c r="CJ1398" s="136"/>
      <c r="CK1398" s="136"/>
      <c r="CL1398" s="136"/>
      <c r="CM1398" s="136"/>
      <c r="CN1398" s="136"/>
      <c r="CO1398" s="136"/>
      <c r="CP1398" s="136"/>
      <c r="CQ1398" s="136"/>
      <c r="CR1398" s="136"/>
      <c r="CS1398" s="136"/>
      <c r="CT1398" s="136"/>
      <c r="CU1398" s="136"/>
      <c r="CV1398" s="136"/>
      <c r="CW1398" s="136"/>
      <c r="CX1398" s="136"/>
      <c r="CY1398" s="136"/>
      <c r="CZ1398" s="136"/>
      <c r="DA1398" s="136"/>
      <c r="DB1398" s="136"/>
      <c r="DC1398" s="136"/>
      <c r="DD1398" s="136"/>
      <c r="DE1398" s="136"/>
      <c r="DF1398" s="136"/>
      <c r="DG1398" s="136"/>
      <c r="DH1398" s="136"/>
      <c r="DI1398" s="136"/>
      <c r="DJ1398" s="136"/>
      <c r="DK1398" s="136"/>
      <c r="DL1398" s="136"/>
      <c r="DM1398" s="136"/>
      <c r="DN1398" s="136"/>
      <c r="DO1398" s="136"/>
      <c r="DP1398" s="136"/>
      <c r="DQ1398" s="136"/>
      <c r="DR1398" s="136"/>
      <c r="DS1398" s="136"/>
      <c r="DT1398" s="136"/>
      <c r="DU1398" s="136"/>
      <c r="DV1398" s="136"/>
      <c r="DW1398" s="136"/>
      <c r="DX1398" s="136"/>
      <c r="DY1398" s="136"/>
      <c r="DZ1398" s="136"/>
      <c r="EA1398" s="136"/>
      <c r="EB1398" s="136"/>
      <c r="EC1398" s="136"/>
      <c r="ED1398" s="136"/>
      <c r="EE1398" s="136"/>
      <c r="EF1398" s="136"/>
      <c r="EG1398" s="136"/>
      <c r="EH1398" s="136"/>
      <c r="EI1398" s="136"/>
      <c r="EJ1398" s="136"/>
      <c r="EK1398" s="136"/>
      <c r="EL1398" s="136"/>
      <c r="EM1398" s="136"/>
      <c r="EN1398" s="136"/>
      <c r="EO1398" s="136"/>
      <c r="EP1398" s="136"/>
      <c r="EQ1398" s="136"/>
      <c r="ER1398" s="136"/>
      <c r="ES1398" s="136"/>
      <c r="ET1398" s="136"/>
      <c r="EU1398" s="136"/>
      <c r="EV1398" s="136"/>
      <c r="EW1398" s="136"/>
      <c r="EX1398" s="136"/>
      <c r="EY1398" s="136"/>
      <c r="EZ1398" s="136"/>
      <c r="FA1398" s="136"/>
      <c r="FB1398" s="136"/>
      <c r="FC1398" s="136"/>
      <c r="FD1398" s="136"/>
      <c r="FE1398" s="136"/>
      <c r="FF1398" s="136"/>
      <c r="FG1398" s="136"/>
      <c r="FH1398" s="136"/>
      <c r="FI1398" s="136"/>
      <c r="FJ1398" s="136"/>
      <c r="FK1398" s="136"/>
      <c r="FL1398" s="136"/>
      <c r="FM1398" s="136"/>
      <c r="FN1398" s="136"/>
      <c r="FO1398" s="136"/>
      <c r="FP1398" s="136"/>
      <c r="FQ1398" s="136"/>
      <c r="FR1398" s="136"/>
      <c r="FS1398" s="136"/>
      <c r="FT1398" s="136"/>
      <c r="FU1398" s="136"/>
      <c r="FV1398" s="136"/>
      <c r="FW1398" s="136"/>
      <c r="FX1398" s="136"/>
      <c r="FY1398" s="136"/>
      <c r="FZ1398" s="136"/>
      <c r="GA1398" s="136"/>
      <c r="GB1398" s="136"/>
      <c r="GC1398" s="136"/>
      <c r="GD1398" s="136"/>
      <c r="GE1398" s="136"/>
      <c r="GF1398" s="136"/>
      <c r="GG1398" s="136"/>
      <c r="GH1398" s="136"/>
      <c r="GI1398" s="136"/>
      <c r="GJ1398" s="136"/>
      <c r="GK1398" s="136"/>
      <c r="GL1398" s="136"/>
      <c r="GM1398" s="136"/>
      <c r="GN1398" s="136"/>
      <c r="GO1398" s="136"/>
      <c r="GP1398" s="136"/>
      <c r="GQ1398" s="136"/>
      <c r="GR1398" s="136"/>
      <c r="GS1398" s="136"/>
      <c r="GT1398" s="136"/>
      <c r="GU1398" s="136"/>
      <c r="GV1398" s="136"/>
      <c r="GW1398" s="136"/>
      <c r="GX1398" s="136"/>
      <c r="GY1398" s="136"/>
      <c r="GZ1398" s="136"/>
      <c r="HA1398" s="136"/>
      <c r="HB1398" s="136"/>
      <c r="HC1398" s="136"/>
      <c r="HD1398" s="136"/>
      <c r="HE1398" s="136"/>
      <c r="HF1398" s="136"/>
      <c r="HG1398" s="136"/>
      <c r="HH1398" s="136"/>
      <c r="HI1398" s="136"/>
      <c r="HJ1398" s="136"/>
      <c r="HK1398" s="136"/>
      <c r="HL1398" s="136"/>
      <c r="HM1398" s="136"/>
      <c r="HN1398" s="136"/>
      <c r="HO1398" s="136"/>
      <c r="HP1398" s="136"/>
      <c r="HQ1398" s="136"/>
      <c r="HR1398" s="136"/>
      <c r="HS1398" s="136"/>
      <c r="HT1398" s="136"/>
      <c r="HU1398" s="136"/>
      <c r="HV1398" s="136"/>
      <c r="HW1398" s="136"/>
      <c r="HX1398" s="136"/>
      <c r="HY1398" s="136"/>
      <c r="HZ1398" s="136"/>
      <c r="IA1398" s="136"/>
      <c r="IB1398" s="136"/>
      <c r="IC1398" s="136"/>
      <c r="ID1398" s="136"/>
      <c r="IE1398" s="136"/>
      <c r="IF1398" s="136"/>
      <c r="IG1398" s="136"/>
    </row>
    <row r="1399" spans="1:241" ht="15" customHeight="1" x14ac:dyDescent="0.25">
      <c r="A1399" s="223" t="s">
        <v>326</v>
      </c>
      <c r="B1399" s="217">
        <v>5852068</v>
      </c>
      <c r="C1399" s="217">
        <v>7312296</v>
      </c>
      <c r="D1399" s="217">
        <v>1160607</v>
      </c>
      <c r="E1399" s="217">
        <v>1291721</v>
      </c>
      <c r="F1399" s="217">
        <v>2761491</v>
      </c>
      <c r="G1399" s="217">
        <v>448180</v>
      </c>
      <c r="H1399" s="244">
        <v>18826363</v>
      </c>
      <c r="I1399" s="136"/>
      <c r="J1399" s="223" t="s">
        <v>768</v>
      </c>
      <c r="K1399" s="217">
        <v>26646985</v>
      </c>
      <c r="L1399" s="217">
        <v>8820037</v>
      </c>
      <c r="M1399" s="217">
        <v>2173893</v>
      </c>
      <c r="N1399" s="217">
        <v>1915180</v>
      </c>
      <c r="O1399" s="217">
        <v>3449667</v>
      </c>
      <c r="P1399" s="217">
        <v>1511187</v>
      </c>
      <c r="Q1399" s="235">
        <v>44516949</v>
      </c>
      <c r="R1399" s="136"/>
      <c r="S1399" s="136"/>
      <c r="T1399" s="136"/>
      <c r="U1399" s="136"/>
      <c r="V1399" s="136"/>
      <c r="W1399" s="136"/>
      <c r="X1399" s="136"/>
      <c r="Y1399" s="136"/>
      <c r="Z1399" s="136"/>
      <c r="AA1399" s="136"/>
      <c r="AB1399" s="136"/>
      <c r="AC1399" s="136"/>
      <c r="AD1399" s="136"/>
      <c r="AE1399" s="136"/>
      <c r="AF1399" s="136"/>
      <c r="AG1399" s="136"/>
      <c r="AH1399" s="136"/>
      <c r="AI1399" s="136"/>
      <c r="AJ1399" s="136"/>
      <c r="AK1399" s="136"/>
      <c r="AL1399" s="136"/>
      <c r="AM1399" s="136"/>
      <c r="AN1399" s="136"/>
      <c r="AO1399" s="136"/>
      <c r="AP1399" s="136"/>
      <c r="AQ1399" s="136"/>
      <c r="AR1399" s="136"/>
      <c r="AS1399" s="136"/>
      <c r="AT1399" s="136"/>
      <c r="AU1399" s="136"/>
      <c r="AV1399" s="136"/>
      <c r="AW1399" s="136"/>
      <c r="AX1399" s="136"/>
      <c r="AY1399" s="136"/>
      <c r="AZ1399" s="136"/>
      <c r="BA1399" s="136"/>
      <c r="BB1399" s="136"/>
      <c r="BC1399" s="136"/>
      <c r="BD1399" s="136"/>
      <c r="BE1399" s="136"/>
      <c r="BF1399" s="136"/>
      <c r="BG1399" s="136"/>
      <c r="BH1399" s="136"/>
      <c r="BI1399" s="136"/>
      <c r="BJ1399" s="136"/>
      <c r="BK1399" s="136"/>
      <c r="BL1399" s="136"/>
      <c r="BM1399" s="136"/>
      <c r="BN1399" s="136"/>
      <c r="BO1399" s="136"/>
      <c r="BP1399" s="136"/>
      <c r="BQ1399" s="136"/>
      <c r="BR1399" s="136"/>
      <c r="BS1399" s="136"/>
      <c r="BT1399" s="136"/>
      <c r="BU1399" s="136"/>
      <c r="BV1399" s="136"/>
      <c r="BW1399" s="136"/>
      <c r="BX1399" s="136"/>
      <c r="BY1399" s="136"/>
      <c r="BZ1399" s="136"/>
      <c r="CA1399" s="136"/>
      <c r="CB1399" s="136"/>
      <c r="CC1399" s="136"/>
      <c r="CD1399" s="136"/>
      <c r="CE1399" s="136"/>
      <c r="CF1399" s="136"/>
      <c r="CG1399" s="136"/>
      <c r="CH1399" s="136"/>
      <c r="CI1399" s="136"/>
      <c r="CJ1399" s="136"/>
      <c r="CK1399" s="136"/>
      <c r="CL1399" s="136"/>
      <c r="CM1399" s="136"/>
      <c r="CN1399" s="136"/>
      <c r="CO1399" s="136"/>
      <c r="CP1399" s="136"/>
      <c r="CQ1399" s="136"/>
      <c r="CR1399" s="136"/>
      <c r="CS1399" s="136"/>
      <c r="CT1399" s="136"/>
      <c r="CU1399" s="136"/>
      <c r="CV1399" s="136"/>
      <c r="CW1399" s="136"/>
      <c r="CX1399" s="136"/>
      <c r="CY1399" s="136"/>
      <c r="CZ1399" s="136"/>
      <c r="DA1399" s="136"/>
      <c r="DB1399" s="136"/>
      <c r="DC1399" s="136"/>
      <c r="DD1399" s="136"/>
      <c r="DE1399" s="136"/>
      <c r="DF1399" s="136"/>
      <c r="DG1399" s="136"/>
      <c r="DH1399" s="136"/>
      <c r="DI1399" s="136"/>
      <c r="DJ1399" s="136"/>
      <c r="DK1399" s="136"/>
      <c r="DL1399" s="136"/>
      <c r="DM1399" s="136"/>
      <c r="DN1399" s="136"/>
      <c r="DO1399" s="136"/>
      <c r="DP1399" s="136"/>
      <c r="DQ1399" s="136"/>
      <c r="DR1399" s="136"/>
      <c r="DS1399" s="136"/>
      <c r="DT1399" s="136"/>
      <c r="DU1399" s="136"/>
      <c r="DV1399" s="136"/>
      <c r="DW1399" s="136"/>
      <c r="DX1399" s="136"/>
      <c r="DY1399" s="136"/>
      <c r="DZ1399" s="136"/>
      <c r="EA1399" s="136"/>
      <c r="EB1399" s="136"/>
      <c r="EC1399" s="136"/>
      <c r="ED1399" s="136"/>
      <c r="EE1399" s="136"/>
      <c r="EF1399" s="136"/>
      <c r="EG1399" s="136"/>
      <c r="EH1399" s="136"/>
      <c r="EI1399" s="136"/>
      <c r="EJ1399" s="136"/>
      <c r="EK1399" s="136"/>
      <c r="EL1399" s="136"/>
      <c r="EM1399" s="136"/>
      <c r="EN1399" s="136"/>
      <c r="EO1399" s="136"/>
      <c r="EP1399" s="136"/>
      <c r="EQ1399" s="136"/>
      <c r="ER1399" s="136"/>
      <c r="ES1399" s="136"/>
      <c r="ET1399" s="136"/>
      <c r="EU1399" s="136"/>
      <c r="EV1399" s="136"/>
      <c r="EW1399" s="136"/>
      <c r="EX1399" s="136"/>
      <c r="EY1399" s="136"/>
      <c r="EZ1399" s="136"/>
      <c r="FA1399" s="136"/>
      <c r="FB1399" s="136"/>
      <c r="FC1399" s="136"/>
      <c r="FD1399" s="136"/>
      <c r="FE1399" s="136"/>
      <c r="FF1399" s="136"/>
      <c r="FG1399" s="136"/>
      <c r="FH1399" s="136"/>
      <c r="FI1399" s="136"/>
      <c r="FJ1399" s="136"/>
      <c r="FK1399" s="136"/>
      <c r="FL1399" s="136"/>
      <c r="FM1399" s="136"/>
      <c r="FN1399" s="136"/>
      <c r="FO1399" s="136"/>
      <c r="FP1399" s="136"/>
      <c r="FQ1399" s="136"/>
      <c r="FR1399" s="136"/>
      <c r="FS1399" s="136"/>
      <c r="FT1399" s="136"/>
      <c r="FU1399" s="136"/>
      <c r="FV1399" s="136"/>
      <c r="FW1399" s="136"/>
      <c r="FX1399" s="136"/>
      <c r="FY1399" s="136"/>
      <c r="FZ1399" s="136"/>
      <c r="GA1399" s="136"/>
      <c r="GB1399" s="136"/>
      <c r="GC1399" s="136"/>
      <c r="GD1399" s="136"/>
      <c r="GE1399" s="136"/>
      <c r="GF1399" s="136"/>
      <c r="GG1399" s="136"/>
      <c r="GH1399" s="136"/>
      <c r="GI1399" s="136"/>
      <c r="GJ1399" s="136"/>
      <c r="GK1399" s="136"/>
      <c r="GL1399" s="136"/>
      <c r="GM1399" s="136"/>
      <c r="GN1399" s="136"/>
      <c r="GO1399" s="136"/>
      <c r="GP1399" s="136"/>
      <c r="GQ1399" s="136"/>
      <c r="GR1399" s="136"/>
      <c r="GS1399" s="136"/>
      <c r="GT1399" s="136"/>
      <c r="GU1399" s="136"/>
      <c r="GV1399" s="136"/>
      <c r="GW1399" s="136"/>
      <c r="GX1399" s="136"/>
      <c r="GY1399" s="136"/>
      <c r="GZ1399" s="136"/>
      <c r="HA1399" s="136"/>
      <c r="HB1399" s="136"/>
      <c r="HC1399" s="136"/>
      <c r="HD1399" s="136"/>
      <c r="HE1399" s="136"/>
      <c r="HF1399" s="136"/>
      <c r="HG1399" s="136"/>
      <c r="HH1399" s="136"/>
      <c r="HI1399" s="136"/>
      <c r="HJ1399" s="136"/>
      <c r="HK1399" s="136"/>
      <c r="HL1399" s="136"/>
      <c r="HM1399" s="136"/>
      <c r="HN1399" s="136"/>
      <c r="HO1399" s="136"/>
      <c r="HP1399" s="136"/>
      <c r="HQ1399" s="136"/>
      <c r="HR1399" s="136"/>
      <c r="HS1399" s="136"/>
      <c r="HT1399" s="136"/>
      <c r="HU1399" s="136"/>
      <c r="HV1399" s="136"/>
      <c r="HW1399" s="136"/>
      <c r="HX1399" s="136"/>
      <c r="HY1399" s="136"/>
      <c r="HZ1399" s="136"/>
      <c r="IA1399" s="136"/>
      <c r="IB1399" s="136"/>
      <c r="IC1399" s="136"/>
      <c r="ID1399" s="136"/>
      <c r="IE1399" s="136"/>
      <c r="IF1399" s="136"/>
      <c r="IG1399" s="136"/>
    </row>
    <row r="1400" spans="1:241" ht="15" customHeight="1" x14ac:dyDescent="0.25">
      <c r="A1400" s="223" t="s">
        <v>843</v>
      </c>
      <c r="B1400" s="217">
        <v>7526042</v>
      </c>
      <c r="C1400" s="217">
        <v>7235940</v>
      </c>
      <c r="D1400" s="217">
        <v>1549026</v>
      </c>
      <c r="E1400" s="217">
        <v>1136676</v>
      </c>
      <c r="F1400" s="217">
        <v>2673848</v>
      </c>
      <c r="G1400" s="217">
        <v>392808</v>
      </c>
      <c r="H1400" s="244">
        <v>20514340</v>
      </c>
      <c r="I1400" s="136"/>
      <c r="J1400" s="223" t="s">
        <v>295</v>
      </c>
      <c r="K1400" s="217">
        <v>20277139</v>
      </c>
      <c r="L1400" s="217">
        <v>5521299</v>
      </c>
      <c r="M1400" s="217">
        <v>1268204</v>
      </c>
      <c r="N1400" s="217">
        <v>1577266</v>
      </c>
      <c r="O1400" s="217">
        <v>2738392</v>
      </c>
      <c r="P1400" s="217">
        <v>960290</v>
      </c>
      <c r="Q1400" s="235">
        <v>32342590</v>
      </c>
      <c r="R1400" s="136"/>
      <c r="S1400" s="136"/>
      <c r="T1400" s="136"/>
      <c r="U1400" s="136"/>
      <c r="V1400" s="136"/>
      <c r="W1400" s="136"/>
      <c r="X1400" s="136"/>
      <c r="Y1400" s="136"/>
      <c r="Z1400" s="136"/>
      <c r="AA1400" s="136"/>
      <c r="AB1400" s="136"/>
      <c r="AC1400" s="136"/>
      <c r="AD1400" s="136"/>
      <c r="AE1400" s="136"/>
      <c r="AF1400" s="136"/>
      <c r="AG1400" s="136"/>
      <c r="AH1400" s="136"/>
      <c r="AI1400" s="136"/>
      <c r="AJ1400" s="136"/>
      <c r="AK1400" s="136"/>
      <c r="AL1400" s="136"/>
      <c r="AM1400" s="136"/>
      <c r="AN1400" s="136"/>
      <c r="AO1400" s="136"/>
      <c r="AP1400" s="136"/>
      <c r="AQ1400" s="136"/>
      <c r="AR1400" s="136"/>
      <c r="AS1400" s="136"/>
      <c r="AT1400" s="136"/>
      <c r="AU1400" s="136"/>
      <c r="AV1400" s="136"/>
      <c r="AW1400" s="136"/>
      <c r="AX1400" s="136"/>
      <c r="AY1400" s="136"/>
      <c r="AZ1400" s="136"/>
      <c r="BA1400" s="136"/>
      <c r="BB1400" s="136"/>
      <c r="BC1400" s="136"/>
      <c r="BD1400" s="136"/>
      <c r="BE1400" s="136"/>
      <c r="BF1400" s="136"/>
      <c r="BG1400" s="136"/>
      <c r="BH1400" s="136"/>
      <c r="BI1400" s="136"/>
      <c r="BJ1400" s="136"/>
      <c r="BK1400" s="136"/>
      <c r="BL1400" s="136"/>
      <c r="BM1400" s="136"/>
      <c r="BN1400" s="136"/>
      <c r="BO1400" s="136"/>
      <c r="BP1400" s="136"/>
      <c r="BQ1400" s="136"/>
      <c r="BR1400" s="136"/>
      <c r="BS1400" s="136"/>
      <c r="BT1400" s="136"/>
      <c r="BU1400" s="136"/>
      <c r="BV1400" s="136"/>
      <c r="BW1400" s="136"/>
      <c r="BX1400" s="136"/>
      <c r="BY1400" s="136"/>
      <c r="BZ1400" s="136"/>
      <c r="CA1400" s="136"/>
      <c r="CB1400" s="136"/>
      <c r="CC1400" s="136"/>
      <c r="CD1400" s="136"/>
      <c r="CE1400" s="136"/>
      <c r="CF1400" s="136"/>
      <c r="CG1400" s="136"/>
      <c r="CH1400" s="136"/>
      <c r="CI1400" s="136"/>
      <c r="CJ1400" s="136"/>
      <c r="CK1400" s="136"/>
      <c r="CL1400" s="136"/>
      <c r="CM1400" s="136"/>
      <c r="CN1400" s="136"/>
      <c r="CO1400" s="136"/>
      <c r="CP1400" s="136"/>
      <c r="CQ1400" s="136"/>
      <c r="CR1400" s="136"/>
      <c r="CS1400" s="136"/>
      <c r="CT1400" s="136"/>
      <c r="CU1400" s="136"/>
      <c r="CV1400" s="136"/>
      <c r="CW1400" s="136"/>
      <c r="CX1400" s="136"/>
      <c r="CY1400" s="136"/>
      <c r="CZ1400" s="136"/>
      <c r="DA1400" s="136"/>
      <c r="DB1400" s="136"/>
      <c r="DC1400" s="136"/>
      <c r="DD1400" s="136"/>
      <c r="DE1400" s="136"/>
      <c r="DF1400" s="136"/>
      <c r="DG1400" s="136"/>
      <c r="DH1400" s="136"/>
      <c r="DI1400" s="136"/>
      <c r="DJ1400" s="136"/>
      <c r="DK1400" s="136"/>
      <c r="DL1400" s="136"/>
      <c r="DM1400" s="136"/>
      <c r="DN1400" s="136"/>
      <c r="DO1400" s="136"/>
      <c r="DP1400" s="136"/>
      <c r="DQ1400" s="136"/>
      <c r="DR1400" s="136"/>
      <c r="DS1400" s="136"/>
      <c r="DT1400" s="136"/>
      <c r="DU1400" s="136"/>
      <c r="DV1400" s="136"/>
      <c r="DW1400" s="136"/>
      <c r="DX1400" s="136"/>
      <c r="DY1400" s="136"/>
      <c r="DZ1400" s="136"/>
      <c r="EA1400" s="136"/>
      <c r="EB1400" s="136"/>
      <c r="EC1400" s="136"/>
      <c r="ED1400" s="136"/>
      <c r="EE1400" s="136"/>
      <c r="EF1400" s="136"/>
      <c r="EG1400" s="136"/>
      <c r="EH1400" s="136"/>
      <c r="EI1400" s="136"/>
      <c r="EJ1400" s="136"/>
      <c r="EK1400" s="136"/>
      <c r="EL1400" s="136"/>
      <c r="EM1400" s="136"/>
      <c r="EN1400" s="136"/>
      <c r="EO1400" s="136"/>
      <c r="EP1400" s="136"/>
      <c r="EQ1400" s="136"/>
      <c r="ER1400" s="136"/>
      <c r="ES1400" s="136"/>
      <c r="ET1400" s="136"/>
      <c r="EU1400" s="136"/>
      <c r="EV1400" s="136"/>
      <c r="EW1400" s="136"/>
      <c r="EX1400" s="136"/>
      <c r="EY1400" s="136"/>
      <c r="EZ1400" s="136"/>
      <c r="FA1400" s="136"/>
      <c r="FB1400" s="136"/>
      <c r="FC1400" s="136"/>
      <c r="FD1400" s="136"/>
      <c r="FE1400" s="136"/>
      <c r="FF1400" s="136"/>
      <c r="FG1400" s="136"/>
      <c r="FH1400" s="136"/>
      <c r="FI1400" s="136"/>
      <c r="FJ1400" s="136"/>
      <c r="FK1400" s="136"/>
      <c r="FL1400" s="136"/>
      <c r="FM1400" s="136"/>
      <c r="FN1400" s="136"/>
      <c r="FO1400" s="136"/>
      <c r="FP1400" s="136"/>
      <c r="FQ1400" s="136"/>
      <c r="FR1400" s="136"/>
      <c r="FS1400" s="136"/>
      <c r="FT1400" s="136"/>
      <c r="FU1400" s="136"/>
      <c r="FV1400" s="136"/>
      <c r="FW1400" s="136"/>
      <c r="FX1400" s="136"/>
      <c r="FY1400" s="136"/>
      <c r="FZ1400" s="136"/>
      <c r="GA1400" s="136"/>
      <c r="GB1400" s="136"/>
      <c r="GC1400" s="136"/>
      <c r="GD1400" s="136"/>
      <c r="GE1400" s="136"/>
      <c r="GF1400" s="136"/>
      <c r="GG1400" s="136"/>
      <c r="GH1400" s="136"/>
      <c r="GI1400" s="136"/>
      <c r="GJ1400" s="136"/>
      <c r="GK1400" s="136"/>
      <c r="GL1400" s="136"/>
      <c r="GM1400" s="136"/>
      <c r="GN1400" s="136"/>
      <c r="GO1400" s="136"/>
      <c r="GP1400" s="136"/>
      <c r="GQ1400" s="136"/>
      <c r="GR1400" s="136"/>
      <c r="GS1400" s="136"/>
      <c r="GT1400" s="136"/>
      <c r="GU1400" s="136"/>
      <c r="GV1400" s="136"/>
      <c r="GW1400" s="136"/>
      <c r="GX1400" s="136"/>
      <c r="GY1400" s="136"/>
      <c r="GZ1400" s="136"/>
      <c r="HA1400" s="136"/>
      <c r="HB1400" s="136"/>
      <c r="HC1400" s="136"/>
      <c r="HD1400" s="136"/>
      <c r="HE1400" s="136"/>
      <c r="HF1400" s="136"/>
      <c r="HG1400" s="136"/>
      <c r="HH1400" s="136"/>
      <c r="HI1400" s="136"/>
      <c r="HJ1400" s="136"/>
      <c r="HK1400" s="136"/>
      <c r="HL1400" s="136"/>
      <c r="HM1400" s="136"/>
      <c r="HN1400" s="136"/>
      <c r="HO1400" s="136"/>
      <c r="HP1400" s="136"/>
      <c r="HQ1400" s="136"/>
      <c r="HR1400" s="136"/>
      <c r="HS1400" s="136"/>
      <c r="HT1400" s="136"/>
      <c r="HU1400" s="136"/>
      <c r="HV1400" s="136"/>
      <c r="HW1400" s="136"/>
      <c r="HX1400" s="136"/>
      <c r="HY1400" s="136"/>
      <c r="HZ1400" s="136"/>
      <c r="IA1400" s="136"/>
      <c r="IB1400" s="136"/>
      <c r="IC1400" s="136"/>
      <c r="ID1400" s="136"/>
      <c r="IE1400" s="136"/>
      <c r="IF1400" s="136"/>
      <c r="IG1400" s="136"/>
    </row>
    <row r="1401" spans="1:241" ht="15" customHeight="1" x14ac:dyDescent="0.25">
      <c r="A1401" s="223" t="s">
        <v>83</v>
      </c>
      <c r="B1401" s="217">
        <v>6819787</v>
      </c>
      <c r="C1401" s="217">
        <v>4774885</v>
      </c>
      <c r="D1401" s="217">
        <v>1719337</v>
      </c>
      <c r="E1401" s="217">
        <v>953537</v>
      </c>
      <c r="F1401" s="217">
        <v>2953172</v>
      </c>
      <c r="G1401" s="217">
        <v>310555</v>
      </c>
      <c r="H1401" s="244">
        <v>17531273</v>
      </c>
      <c r="I1401" s="136"/>
      <c r="J1401" s="223" t="s">
        <v>294</v>
      </c>
      <c r="K1401" s="217">
        <v>5747133</v>
      </c>
      <c r="L1401" s="217">
        <v>3372556</v>
      </c>
      <c r="M1401" s="217">
        <v>1007387</v>
      </c>
      <c r="N1401" s="217">
        <v>1617414</v>
      </c>
      <c r="O1401" s="217">
        <v>2656636</v>
      </c>
      <c r="P1401" s="217">
        <v>1218763</v>
      </c>
      <c r="Q1401" s="235">
        <v>15619889</v>
      </c>
      <c r="R1401" s="136"/>
      <c r="S1401" s="136"/>
      <c r="T1401" s="136"/>
      <c r="U1401" s="136"/>
      <c r="V1401" s="136"/>
      <c r="W1401" s="136"/>
      <c r="X1401" s="136"/>
      <c r="Y1401" s="136"/>
      <c r="Z1401" s="136"/>
      <c r="AA1401" s="136"/>
      <c r="AB1401" s="136"/>
      <c r="AC1401" s="136"/>
      <c r="AD1401" s="136"/>
      <c r="AE1401" s="136"/>
      <c r="AF1401" s="136"/>
      <c r="AG1401" s="136"/>
      <c r="AH1401" s="136"/>
      <c r="AI1401" s="136"/>
      <c r="AJ1401" s="136"/>
      <c r="AK1401" s="136"/>
      <c r="AL1401" s="136"/>
      <c r="AM1401" s="136"/>
      <c r="AN1401" s="136"/>
      <c r="AO1401" s="136"/>
      <c r="AP1401" s="136"/>
      <c r="AQ1401" s="136"/>
      <c r="AR1401" s="136"/>
      <c r="AS1401" s="136"/>
      <c r="AT1401" s="136"/>
      <c r="AU1401" s="136"/>
      <c r="AV1401" s="136"/>
      <c r="AW1401" s="136"/>
      <c r="AX1401" s="136"/>
      <c r="AY1401" s="136"/>
      <c r="AZ1401" s="136"/>
      <c r="BA1401" s="136"/>
      <c r="BB1401" s="136"/>
      <c r="BC1401" s="136"/>
      <c r="BD1401" s="136"/>
      <c r="BE1401" s="136"/>
      <c r="BF1401" s="136"/>
      <c r="BG1401" s="136"/>
      <c r="BH1401" s="136"/>
      <c r="BI1401" s="136"/>
      <c r="BJ1401" s="136"/>
      <c r="BK1401" s="136"/>
      <c r="BL1401" s="136"/>
      <c r="BM1401" s="136"/>
      <c r="BN1401" s="136"/>
      <c r="BO1401" s="136"/>
      <c r="BP1401" s="136"/>
      <c r="BQ1401" s="136"/>
      <c r="BR1401" s="136"/>
      <c r="BS1401" s="136"/>
      <c r="BT1401" s="136"/>
      <c r="BU1401" s="136"/>
      <c r="BV1401" s="136"/>
      <c r="BW1401" s="136"/>
      <c r="BX1401" s="136"/>
      <c r="BY1401" s="136"/>
      <c r="BZ1401" s="136"/>
      <c r="CA1401" s="136"/>
      <c r="CB1401" s="136"/>
      <c r="CC1401" s="136"/>
      <c r="CD1401" s="136"/>
      <c r="CE1401" s="136"/>
      <c r="CF1401" s="136"/>
      <c r="CG1401" s="136"/>
      <c r="CH1401" s="136"/>
      <c r="CI1401" s="136"/>
      <c r="CJ1401" s="136"/>
      <c r="CK1401" s="136"/>
      <c r="CL1401" s="136"/>
      <c r="CM1401" s="136"/>
      <c r="CN1401" s="136"/>
      <c r="CO1401" s="136"/>
      <c r="CP1401" s="136"/>
      <c r="CQ1401" s="136"/>
      <c r="CR1401" s="136"/>
      <c r="CS1401" s="136"/>
      <c r="CT1401" s="136"/>
      <c r="CU1401" s="136"/>
      <c r="CV1401" s="136"/>
      <c r="CW1401" s="136"/>
      <c r="CX1401" s="136"/>
      <c r="CY1401" s="136"/>
      <c r="CZ1401" s="136"/>
      <c r="DA1401" s="136"/>
      <c r="DB1401" s="136"/>
      <c r="DC1401" s="136"/>
      <c r="DD1401" s="136"/>
      <c r="DE1401" s="136"/>
      <c r="DF1401" s="136"/>
      <c r="DG1401" s="136"/>
      <c r="DH1401" s="136"/>
      <c r="DI1401" s="136"/>
      <c r="DJ1401" s="136"/>
      <c r="DK1401" s="136"/>
      <c r="DL1401" s="136"/>
      <c r="DM1401" s="136"/>
      <c r="DN1401" s="136"/>
      <c r="DO1401" s="136"/>
      <c r="DP1401" s="136"/>
      <c r="DQ1401" s="136"/>
      <c r="DR1401" s="136"/>
      <c r="DS1401" s="136"/>
      <c r="DT1401" s="136"/>
      <c r="DU1401" s="136"/>
      <c r="DV1401" s="136"/>
      <c r="DW1401" s="136"/>
      <c r="DX1401" s="136"/>
      <c r="DY1401" s="136"/>
      <c r="DZ1401" s="136"/>
      <c r="EA1401" s="136"/>
      <c r="EB1401" s="136"/>
      <c r="EC1401" s="136"/>
      <c r="ED1401" s="136"/>
      <c r="EE1401" s="136"/>
      <c r="EF1401" s="136"/>
      <c r="EG1401" s="136"/>
      <c r="EH1401" s="136"/>
      <c r="EI1401" s="136"/>
      <c r="EJ1401" s="136"/>
      <c r="EK1401" s="136"/>
      <c r="EL1401" s="136"/>
      <c r="EM1401" s="136"/>
      <c r="EN1401" s="136"/>
      <c r="EO1401" s="136"/>
      <c r="EP1401" s="136"/>
      <c r="EQ1401" s="136"/>
      <c r="ER1401" s="136"/>
      <c r="ES1401" s="136"/>
      <c r="ET1401" s="136"/>
      <c r="EU1401" s="136"/>
      <c r="EV1401" s="136"/>
      <c r="EW1401" s="136"/>
      <c r="EX1401" s="136"/>
      <c r="EY1401" s="136"/>
      <c r="EZ1401" s="136"/>
      <c r="FA1401" s="136"/>
      <c r="FB1401" s="136"/>
      <c r="FC1401" s="136"/>
      <c r="FD1401" s="136"/>
      <c r="FE1401" s="136"/>
      <c r="FF1401" s="136"/>
      <c r="FG1401" s="136"/>
      <c r="FH1401" s="136"/>
      <c r="FI1401" s="136"/>
      <c r="FJ1401" s="136"/>
      <c r="FK1401" s="136"/>
      <c r="FL1401" s="136"/>
      <c r="FM1401" s="136"/>
      <c r="FN1401" s="136"/>
      <c r="FO1401" s="136"/>
      <c r="FP1401" s="136"/>
      <c r="FQ1401" s="136"/>
      <c r="FR1401" s="136"/>
      <c r="FS1401" s="136"/>
      <c r="FT1401" s="136"/>
      <c r="FU1401" s="136"/>
      <c r="FV1401" s="136"/>
      <c r="FW1401" s="136"/>
      <c r="FX1401" s="136"/>
      <c r="FY1401" s="136"/>
      <c r="FZ1401" s="136"/>
      <c r="GA1401" s="136"/>
      <c r="GB1401" s="136"/>
      <c r="GC1401" s="136"/>
      <c r="GD1401" s="136"/>
      <c r="GE1401" s="136"/>
      <c r="GF1401" s="136"/>
      <c r="GG1401" s="136"/>
      <c r="GH1401" s="136"/>
      <c r="GI1401" s="136"/>
      <c r="GJ1401" s="136"/>
      <c r="GK1401" s="136"/>
      <c r="GL1401" s="136"/>
      <c r="GM1401" s="136"/>
      <c r="GN1401" s="136"/>
      <c r="GO1401" s="136"/>
      <c r="GP1401" s="136"/>
      <c r="GQ1401" s="136"/>
      <c r="GR1401" s="136"/>
      <c r="GS1401" s="136"/>
      <c r="GT1401" s="136"/>
      <c r="GU1401" s="136"/>
      <c r="GV1401" s="136"/>
      <c r="GW1401" s="136"/>
      <c r="GX1401" s="136"/>
      <c r="GY1401" s="136"/>
      <c r="GZ1401" s="136"/>
      <c r="HA1401" s="136"/>
      <c r="HB1401" s="136"/>
      <c r="HC1401" s="136"/>
      <c r="HD1401" s="136"/>
      <c r="HE1401" s="136"/>
      <c r="HF1401" s="136"/>
      <c r="HG1401" s="136"/>
      <c r="HH1401" s="136"/>
      <c r="HI1401" s="136"/>
      <c r="HJ1401" s="136"/>
      <c r="HK1401" s="136"/>
      <c r="HL1401" s="136"/>
      <c r="HM1401" s="136"/>
      <c r="HN1401" s="136"/>
      <c r="HO1401" s="136"/>
      <c r="HP1401" s="136"/>
      <c r="HQ1401" s="136"/>
      <c r="HR1401" s="136"/>
      <c r="HS1401" s="136"/>
      <c r="HT1401" s="136"/>
      <c r="HU1401" s="136"/>
      <c r="HV1401" s="136"/>
      <c r="HW1401" s="136"/>
      <c r="HX1401" s="136"/>
      <c r="HY1401" s="136"/>
      <c r="HZ1401" s="136"/>
      <c r="IA1401" s="136"/>
      <c r="IB1401" s="136"/>
      <c r="IC1401" s="136"/>
      <c r="ID1401" s="136"/>
      <c r="IE1401" s="136"/>
      <c r="IF1401" s="136"/>
      <c r="IG1401" s="136"/>
    </row>
    <row r="1402" spans="1:241" ht="15" customHeight="1" x14ac:dyDescent="0.25">
      <c r="A1402" s="223" t="s">
        <v>82</v>
      </c>
      <c r="B1402" s="217">
        <v>8530773</v>
      </c>
      <c r="C1402" s="217">
        <v>4375143</v>
      </c>
      <c r="D1402" s="217">
        <v>1521297</v>
      </c>
      <c r="E1402" s="217">
        <v>826133</v>
      </c>
      <c r="F1402" s="217">
        <v>2767375</v>
      </c>
      <c r="G1402" s="217">
        <v>402526</v>
      </c>
      <c r="H1402" s="244">
        <v>18423247</v>
      </c>
      <c r="I1402" s="136"/>
      <c r="J1402" s="223" t="s">
        <v>291</v>
      </c>
      <c r="K1402" s="217">
        <v>16703543</v>
      </c>
      <c r="L1402" s="217">
        <v>3143809</v>
      </c>
      <c r="M1402" s="217">
        <v>1058638</v>
      </c>
      <c r="N1402" s="217">
        <v>1232191</v>
      </c>
      <c r="O1402" s="217">
        <v>2822827</v>
      </c>
      <c r="P1402" s="217">
        <v>865147</v>
      </c>
      <c r="Q1402" s="235">
        <v>25826155</v>
      </c>
      <c r="R1402" s="136"/>
      <c r="S1402" s="136"/>
      <c r="T1402" s="136"/>
      <c r="U1402" s="136"/>
      <c r="V1402" s="136"/>
      <c r="W1402" s="136"/>
      <c r="X1402" s="136"/>
      <c r="Y1402" s="136"/>
      <c r="Z1402" s="136"/>
      <c r="AA1402" s="136"/>
      <c r="AB1402" s="136"/>
      <c r="AC1402" s="136"/>
      <c r="AD1402" s="136"/>
      <c r="AE1402" s="136"/>
      <c r="AF1402" s="136"/>
      <c r="AG1402" s="136"/>
      <c r="AH1402" s="136"/>
      <c r="AI1402" s="136"/>
      <c r="AJ1402" s="136"/>
      <c r="AK1402" s="136"/>
      <c r="AL1402" s="136"/>
      <c r="AM1402" s="136"/>
      <c r="AN1402" s="136"/>
      <c r="AO1402" s="136"/>
      <c r="AP1402" s="136"/>
      <c r="AQ1402" s="136"/>
      <c r="AR1402" s="136"/>
      <c r="AS1402" s="136"/>
      <c r="AT1402" s="136"/>
      <c r="AU1402" s="136"/>
      <c r="AV1402" s="136"/>
      <c r="AW1402" s="136"/>
      <c r="AX1402" s="136"/>
      <c r="AY1402" s="136"/>
      <c r="AZ1402" s="136"/>
      <c r="BA1402" s="136"/>
      <c r="BB1402" s="136"/>
      <c r="BC1402" s="136"/>
      <c r="BD1402" s="136"/>
      <c r="BE1402" s="136"/>
      <c r="BF1402" s="136"/>
      <c r="BG1402" s="136"/>
      <c r="BH1402" s="136"/>
      <c r="BI1402" s="136"/>
      <c r="BJ1402" s="136"/>
      <c r="BK1402" s="136"/>
      <c r="BL1402" s="136"/>
      <c r="BM1402" s="136"/>
      <c r="BN1402" s="136"/>
      <c r="BO1402" s="136"/>
      <c r="BP1402" s="136"/>
      <c r="BQ1402" s="136"/>
      <c r="BR1402" s="136"/>
      <c r="BS1402" s="136"/>
      <c r="BT1402" s="136"/>
      <c r="BU1402" s="136"/>
      <c r="BV1402" s="136"/>
      <c r="BW1402" s="136"/>
      <c r="BX1402" s="136"/>
      <c r="BY1402" s="136"/>
      <c r="BZ1402" s="136"/>
      <c r="CA1402" s="136"/>
      <c r="CB1402" s="136"/>
      <c r="CC1402" s="136"/>
      <c r="CD1402" s="136"/>
      <c r="CE1402" s="136"/>
      <c r="CF1402" s="136"/>
      <c r="CG1402" s="136"/>
      <c r="CH1402" s="136"/>
      <c r="CI1402" s="136"/>
      <c r="CJ1402" s="136"/>
      <c r="CK1402" s="136"/>
      <c r="CL1402" s="136"/>
      <c r="CM1402" s="136"/>
      <c r="CN1402" s="136"/>
      <c r="CO1402" s="136"/>
      <c r="CP1402" s="136"/>
      <c r="CQ1402" s="136"/>
      <c r="CR1402" s="136"/>
      <c r="CS1402" s="136"/>
      <c r="CT1402" s="136"/>
      <c r="CU1402" s="136"/>
      <c r="CV1402" s="136"/>
      <c r="CW1402" s="136"/>
      <c r="CX1402" s="136"/>
      <c r="CY1402" s="136"/>
      <c r="CZ1402" s="136"/>
      <c r="DA1402" s="136"/>
      <c r="DB1402" s="136"/>
      <c r="DC1402" s="136"/>
      <c r="DD1402" s="136"/>
      <c r="DE1402" s="136"/>
      <c r="DF1402" s="136"/>
      <c r="DG1402" s="136"/>
      <c r="DH1402" s="136"/>
      <c r="DI1402" s="136"/>
      <c r="DJ1402" s="136"/>
      <c r="DK1402" s="136"/>
      <c r="DL1402" s="136"/>
      <c r="DM1402" s="136"/>
      <c r="DN1402" s="136"/>
      <c r="DO1402" s="136"/>
      <c r="DP1402" s="136"/>
      <c r="DQ1402" s="136"/>
      <c r="DR1402" s="136"/>
      <c r="DS1402" s="136"/>
      <c r="DT1402" s="136"/>
      <c r="DU1402" s="136"/>
      <c r="DV1402" s="136"/>
      <c r="DW1402" s="136"/>
      <c r="DX1402" s="136"/>
      <c r="DY1402" s="136"/>
      <c r="DZ1402" s="136"/>
      <c r="EA1402" s="136"/>
      <c r="EB1402" s="136"/>
      <c r="EC1402" s="136"/>
      <c r="ED1402" s="136"/>
      <c r="EE1402" s="136"/>
      <c r="EF1402" s="136"/>
      <c r="EG1402" s="136"/>
      <c r="EH1402" s="136"/>
      <c r="EI1402" s="136"/>
      <c r="EJ1402" s="136"/>
      <c r="EK1402" s="136"/>
      <c r="EL1402" s="136"/>
      <c r="EM1402" s="136"/>
      <c r="EN1402" s="136"/>
      <c r="EO1402" s="136"/>
      <c r="EP1402" s="136"/>
      <c r="EQ1402" s="136"/>
      <c r="ER1402" s="136"/>
      <c r="ES1402" s="136"/>
      <c r="ET1402" s="136"/>
      <c r="EU1402" s="136"/>
      <c r="EV1402" s="136"/>
      <c r="EW1402" s="136"/>
      <c r="EX1402" s="136"/>
      <c r="EY1402" s="136"/>
      <c r="EZ1402" s="136"/>
      <c r="FA1402" s="136"/>
      <c r="FB1402" s="136"/>
      <c r="FC1402" s="136"/>
      <c r="FD1402" s="136"/>
      <c r="FE1402" s="136"/>
      <c r="FF1402" s="136"/>
      <c r="FG1402" s="136"/>
      <c r="FH1402" s="136"/>
      <c r="FI1402" s="136"/>
      <c r="FJ1402" s="136"/>
      <c r="FK1402" s="136"/>
      <c r="FL1402" s="136"/>
      <c r="FM1402" s="136"/>
      <c r="FN1402" s="136"/>
      <c r="FO1402" s="136"/>
      <c r="FP1402" s="136"/>
      <c r="FQ1402" s="136"/>
      <c r="FR1402" s="136"/>
      <c r="FS1402" s="136"/>
      <c r="FT1402" s="136"/>
      <c r="FU1402" s="136"/>
      <c r="FV1402" s="136"/>
      <c r="FW1402" s="136"/>
      <c r="FX1402" s="136"/>
      <c r="FY1402" s="136"/>
      <c r="FZ1402" s="136"/>
      <c r="GA1402" s="136"/>
      <c r="GB1402" s="136"/>
      <c r="GC1402" s="136"/>
      <c r="GD1402" s="136"/>
      <c r="GE1402" s="136"/>
      <c r="GF1402" s="136"/>
      <c r="GG1402" s="136"/>
      <c r="GH1402" s="136"/>
      <c r="GI1402" s="136"/>
      <c r="GJ1402" s="136"/>
      <c r="GK1402" s="136"/>
      <c r="GL1402" s="136"/>
      <c r="GM1402" s="136"/>
      <c r="GN1402" s="136"/>
      <c r="GO1402" s="136"/>
      <c r="GP1402" s="136"/>
      <c r="GQ1402" s="136"/>
      <c r="GR1402" s="136"/>
      <c r="GS1402" s="136"/>
      <c r="GT1402" s="136"/>
      <c r="GU1402" s="136"/>
      <c r="GV1402" s="136"/>
      <c r="GW1402" s="136"/>
      <c r="GX1402" s="136"/>
      <c r="GY1402" s="136"/>
      <c r="GZ1402" s="136"/>
      <c r="HA1402" s="136"/>
      <c r="HB1402" s="136"/>
      <c r="HC1402" s="136"/>
      <c r="HD1402" s="136"/>
      <c r="HE1402" s="136"/>
      <c r="HF1402" s="136"/>
      <c r="HG1402" s="136"/>
      <c r="HH1402" s="136"/>
      <c r="HI1402" s="136"/>
      <c r="HJ1402" s="136"/>
      <c r="HK1402" s="136"/>
      <c r="HL1402" s="136"/>
      <c r="HM1402" s="136"/>
      <c r="HN1402" s="136"/>
      <c r="HO1402" s="136"/>
      <c r="HP1402" s="136"/>
      <c r="HQ1402" s="136"/>
      <c r="HR1402" s="136"/>
      <c r="HS1402" s="136"/>
      <c r="HT1402" s="136"/>
      <c r="HU1402" s="136"/>
      <c r="HV1402" s="136"/>
      <c r="HW1402" s="136"/>
      <c r="HX1402" s="136"/>
      <c r="HY1402" s="136"/>
      <c r="HZ1402" s="136"/>
      <c r="IA1402" s="136"/>
      <c r="IB1402" s="136"/>
      <c r="IC1402" s="136"/>
      <c r="ID1402" s="136"/>
      <c r="IE1402" s="136"/>
      <c r="IF1402" s="136"/>
      <c r="IG1402" s="136"/>
    </row>
    <row r="1403" spans="1:241" ht="15" customHeight="1" x14ac:dyDescent="0.25">
      <c r="A1403" s="223" t="s">
        <v>81</v>
      </c>
      <c r="B1403" s="217">
        <v>6519693</v>
      </c>
      <c r="C1403" s="217">
        <v>3337834</v>
      </c>
      <c r="D1403" s="217">
        <v>1068293</v>
      </c>
      <c r="E1403" s="217">
        <v>890944</v>
      </c>
      <c r="F1403" s="217">
        <v>2260640</v>
      </c>
      <c r="G1403" s="217">
        <v>300900</v>
      </c>
      <c r="H1403" s="244">
        <v>14378304</v>
      </c>
      <c r="I1403" s="136"/>
      <c r="J1403" s="223" t="s">
        <v>848</v>
      </c>
      <c r="K1403" s="217">
        <v>11557405</v>
      </c>
      <c r="L1403" s="217">
        <v>2812201</v>
      </c>
      <c r="M1403" s="217">
        <v>959749</v>
      </c>
      <c r="N1403" s="217">
        <v>1207322</v>
      </c>
      <c r="O1403" s="217">
        <v>3071927</v>
      </c>
      <c r="P1403" s="217">
        <v>633012</v>
      </c>
      <c r="Q1403" s="235">
        <v>20241616</v>
      </c>
      <c r="R1403" s="136"/>
      <c r="S1403" s="136"/>
      <c r="T1403" s="136"/>
      <c r="U1403" s="136"/>
      <c r="V1403" s="136"/>
      <c r="W1403" s="136"/>
      <c r="X1403" s="136"/>
      <c r="Y1403" s="136"/>
      <c r="Z1403" s="136"/>
      <c r="AA1403" s="136"/>
      <c r="AB1403" s="136"/>
      <c r="AC1403" s="136"/>
      <c r="AD1403" s="136"/>
      <c r="AE1403" s="136"/>
      <c r="AF1403" s="136"/>
      <c r="AG1403" s="136"/>
      <c r="AH1403" s="136"/>
      <c r="AI1403" s="136"/>
      <c r="AJ1403" s="136"/>
      <c r="AK1403" s="136"/>
      <c r="AL1403" s="136"/>
      <c r="AM1403" s="136"/>
      <c r="AN1403" s="136"/>
      <c r="AO1403" s="136"/>
      <c r="AP1403" s="136"/>
      <c r="AQ1403" s="136"/>
      <c r="AR1403" s="136"/>
      <c r="AS1403" s="136"/>
      <c r="AT1403" s="136"/>
      <c r="AU1403" s="136"/>
      <c r="AV1403" s="136"/>
      <c r="AW1403" s="136"/>
      <c r="AX1403" s="136"/>
      <c r="AY1403" s="136"/>
      <c r="AZ1403" s="136"/>
      <c r="BA1403" s="136"/>
      <c r="BB1403" s="136"/>
      <c r="BC1403" s="136"/>
      <c r="BD1403" s="136"/>
      <c r="BE1403" s="136"/>
      <c r="BF1403" s="136"/>
      <c r="BG1403" s="136"/>
      <c r="BH1403" s="136"/>
      <c r="BI1403" s="136"/>
      <c r="BJ1403" s="136"/>
      <c r="BK1403" s="136"/>
      <c r="BL1403" s="136"/>
      <c r="BM1403" s="136"/>
      <c r="BN1403" s="136"/>
      <c r="BO1403" s="136"/>
      <c r="BP1403" s="136"/>
      <c r="BQ1403" s="136"/>
      <c r="BR1403" s="136"/>
      <c r="BS1403" s="136"/>
      <c r="BT1403" s="136"/>
      <c r="BU1403" s="136"/>
      <c r="BV1403" s="136"/>
      <c r="BW1403" s="136"/>
      <c r="BX1403" s="136"/>
      <c r="BY1403" s="136"/>
      <c r="BZ1403" s="136"/>
      <c r="CA1403" s="136"/>
      <c r="CB1403" s="136"/>
      <c r="CC1403" s="136"/>
      <c r="CD1403" s="136"/>
      <c r="CE1403" s="136"/>
      <c r="CF1403" s="136"/>
      <c r="CG1403" s="136"/>
      <c r="CH1403" s="136"/>
      <c r="CI1403" s="136"/>
      <c r="CJ1403" s="136"/>
      <c r="CK1403" s="136"/>
      <c r="CL1403" s="136"/>
      <c r="CM1403" s="136"/>
      <c r="CN1403" s="136"/>
      <c r="CO1403" s="136"/>
      <c r="CP1403" s="136"/>
      <c r="CQ1403" s="136"/>
      <c r="CR1403" s="136"/>
      <c r="CS1403" s="136"/>
      <c r="CT1403" s="136"/>
      <c r="CU1403" s="136"/>
      <c r="CV1403" s="136"/>
      <c r="CW1403" s="136"/>
      <c r="CX1403" s="136"/>
      <c r="CY1403" s="136"/>
      <c r="CZ1403" s="136"/>
      <c r="DA1403" s="136"/>
      <c r="DB1403" s="136"/>
      <c r="DC1403" s="136"/>
      <c r="DD1403" s="136"/>
      <c r="DE1403" s="136"/>
      <c r="DF1403" s="136"/>
      <c r="DG1403" s="136"/>
      <c r="DH1403" s="136"/>
      <c r="DI1403" s="136"/>
      <c r="DJ1403" s="136"/>
      <c r="DK1403" s="136"/>
      <c r="DL1403" s="136"/>
      <c r="DM1403" s="136"/>
      <c r="DN1403" s="136"/>
      <c r="DO1403" s="136"/>
      <c r="DP1403" s="136"/>
      <c r="DQ1403" s="136"/>
      <c r="DR1403" s="136"/>
      <c r="DS1403" s="136"/>
      <c r="DT1403" s="136"/>
      <c r="DU1403" s="136"/>
      <c r="DV1403" s="136"/>
      <c r="DW1403" s="136"/>
      <c r="DX1403" s="136"/>
      <c r="DY1403" s="136"/>
      <c r="DZ1403" s="136"/>
      <c r="EA1403" s="136"/>
      <c r="EB1403" s="136"/>
      <c r="EC1403" s="136"/>
      <c r="ED1403" s="136"/>
      <c r="EE1403" s="136"/>
      <c r="EF1403" s="136"/>
      <c r="EG1403" s="136"/>
      <c r="EH1403" s="136"/>
      <c r="EI1403" s="136"/>
      <c r="EJ1403" s="136"/>
      <c r="EK1403" s="136"/>
      <c r="EL1403" s="136"/>
      <c r="EM1403" s="136"/>
      <c r="EN1403" s="136"/>
      <c r="EO1403" s="136"/>
      <c r="EP1403" s="136"/>
      <c r="EQ1403" s="136"/>
      <c r="ER1403" s="136"/>
      <c r="ES1403" s="136"/>
      <c r="ET1403" s="136"/>
      <c r="EU1403" s="136"/>
      <c r="EV1403" s="136"/>
      <c r="EW1403" s="136"/>
      <c r="EX1403" s="136"/>
      <c r="EY1403" s="136"/>
      <c r="EZ1403" s="136"/>
      <c r="FA1403" s="136"/>
      <c r="FB1403" s="136"/>
      <c r="FC1403" s="136"/>
      <c r="FD1403" s="136"/>
      <c r="FE1403" s="136"/>
      <c r="FF1403" s="136"/>
      <c r="FG1403" s="136"/>
      <c r="FH1403" s="136"/>
      <c r="FI1403" s="136"/>
      <c r="FJ1403" s="136"/>
      <c r="FK1403" s="136"/>
      <c r="FL1403" s="136"/>
      <c r="FM1403" s="136"/>
      <c r="FN1403" s="136"/>
      <c r="FO1403" s="136"/>
      <c r="FP1403" s="136"/>
      <c r="FQ1403" s="136"/>
      <c r="FR1403" s="136"/>
      <c r="FS1403" s="136"/>
      <c r="FT1403" s="136"/>
      <c r="FU1403" s="136"/>
      <c r="FV1403" s="136"/>
      <c r="FW1403" s="136"/>
      <c r="FX1403" s="136"/>
      <c r="FY1403" s="136"/>
      <c r="FZ1403" s="136"/>
      <c r="GA1403" s="136"/>
      <c r="GB1403" s="136"/>
      <c r="GC1403" s="136"/>
      <c r="GD1403" s="136"/>
      <c r="GE1403" s="136"/>
      <c r="GF1403" s="136"/>
      <c r="GG1403" s="136"/>
      <c r="GH1403" s="136"/>
      <c r="GI1403" s="136"/>
      <c r="GJ1403" s="136"/>
      <c r="GK1403" s="136"/>
      <c r="GL1403" s="136"/>
      <c r="GM1403" s="136"/>
      <c r="GN1403" s="136"/>
      <c r="GO1403" s="136"/>
      <c r="GP1403" s="136"/>
      <c r="GQ1403" s="136"/>
      <c r="GR1403" s="136"/>
      <c r="GS1403" s="136"/>
      <c r="GT1403" s="136"/>
      <c r="GU1403" s="136"/>
      <c r="GV1403" s="136"/>
      <c r="GW1403" s="136"/>
      <c r="GX1403" s="136"/>
      <c r="GY1403" s="136"/>
      <c r="GZ1403" s="136"/>
      <c r="HA1403" s="136"/>
      <c r="HB1403" s="136"/>
      <c r="HC1403" s="136"/>
      <c r="HD1403" s="136"/>
      <c r="HE1403" s="136"/>
      <c r="HF1403" s="136"/>
      <c r="HG1403" s="136"/>
      <c r="HH1403" s="136"/>
      <c r="HI1403" s="136"/>
      <c r="HJ1403" s="136"/>
      <c r="HK1403" s="136"/>
      <c r="HL1403" s="136"/>
      <c r="HM1403" s="136"/>
      <c r="HN1403" s="136"/>
      <c r="HO1403" s="136"/>
      <c r="HP1403" s="136"/>
      <c r="HQ1403" s="136"/>
      <c r="HR1403" s="136"/>
      <c r="HS1403" s="136"/>
      <c r="HT1403" s="136"/>
      <c r="HU1403" s="136"/>
      <c r="HV1403" s="136"/>
      <c r="HW1403" s="136"/>
      <c r="HX1403" s="136"/>
      <c r="HY1403" s="136"/>
      <c r="HZ1403" s="136"/>
      <c r="IA1403" s="136"/>
      <c r="IB1403" s="136"/>
      <c r="IC1403" s="136"/>
      <c r="ID1403" s="136"/>
      <c r="IE1403" s="136"/>
      <c r="IF1403" s="136"/>
      <c r="IG1403" s="136"/>
    </row>
    <row r="1404" spans="1:241" ht="15" customHeight="1" x14ac:dyDescent="0.25">
      <c r="A1404" s="223" t="s">
        <v>325</v>
      </c>
      <c r="B1404" s="217">
        <v>3910995</v>
      </c>
      <c r="C1404" s="217">
        <v>2506301</v>
      </c>
      <c r="D1404" s="217">
        <v>588772</v>
      </c>
      <c r="E1404" s="217">
        <v>853508</v>
      </c>
      <c r="F1404" s="217">
        <v>1981165</v>
      </c>
      <c r="G1404" s="217">
        <v>294047</v>
      </c>
      <c r="H1404" s="244">
        <v>10134788</v>
      </c>
      <c r="I1404" s="136"/>
      <c r="J1404" s="223" t="s">
        <v>380</v>
      </c>
      <c r="K1404" s="217">
        <v>11867366</v>
      </c>
      <c r="L1404" s="217">
        <v>2546961</v>
      </c>
      <c r="M1404" s="217">
        <v>931865</v>
      </c>
      <c r="N1404" s="217">
        <v>1158397</v>
      </c>
      <c r="O1404" s="217">
        <v>2820326</v>
      </c>
      <c r="P1404" s="217">
        <v>557423</v>
      </c>
      <c r="Q1404" s="235">
        <v>19882338</v>
      </c>
      <c r="R1404" s="136"/>
      <c r="S1404" s="136"/>
      <c r="T1404" s="136"/>
      <c r="U1404" s="136"/>
      <c r="V1404" s="136"/>
      <c r="W1404" s="136"/>
      <c r="X1404" s="136"/>
      <c r="Y1404" s="136"/>
      <c r="Z1404" s="136"/>
      <c r="AA1404" s="136"/>
      <c r="AB1404" s="136"/>
      <c r="AC1404" s="136"/>
      <c r="AD1404" s="136"/>
      <c r="AE1404" s="136"/>
      <c r="AF1404" s="136"/>
      <c r="AG1404" s="136"/>
      <c r="AH1404" s="136"/>
      <c r="AI1404" s="136"/>
      <c r="AJ1404" s="136"/>
      <c r="AK1404" s="136"/>
      <c r="AL1404" s="136"/>
      <c r="AM1404" s="136"/>
      <c r="AN1404" s="136"/>
      <c r="AO1404" s="136"/>
      <c r="AP1404" s="136"/>
      <c r="AQ1404" s="136"/>
      <c r="AR1404" s="136"/>
      <c r="AS1404" s="136"/>
      <c r="AT1404" s="136"/>
      <c r="AU1404" s="136"/>
      <c r="AV1404" s="136"/>
      <c r="AW1404" s="136"/>
      <c r="AX1404" s="136"/>
      <c r="AY1404" s="136"/>
      <c r="AZ1404" s="136"/>
      <c r="BA1404" s="136"/>
      <c r="BB1404" s="136"/>
      <c r="BC1404" s="136"/>
      <c r="BD1404" s="136"/>
      <c r="BE1404" s="136"/>
      <c r="BF1404" s="136"/>
      <c r="BG1404" s="136"/>
      <c r="BH1404" s="136"/>
      <c r="BI1404" s="136"/>
      <c r="BJ1404" s="136"/>
      <c r="BK1404" s="136"/>
      <c r="BL1404" s="136"/>
      <c r="BM1404" s="136"/>
      <c r="BN1404" s="136"/>
      <c r="BO1404" s="136"/>
      <c r="BP1404" s="136"/>
      <c r="BQ1404" s="136"/>
      <c r="BR1404" s="136"/>
      <c r="BS1404" s="136"/>
      <c r="BT1404" s="136"/>
      <c r="BU1404" s="136"/>
      <c r="BV1404" s="136"/>
      <c r="BW1404" s="136"/>
      <c r="BX1404" s="136"/>
      <c r="BY1404" s="136"/>
      <c r="BZ1404" s="136"/>
      <c r="CA1404" s="136"/>
      <c r="CB1404" s="136"/>
      <c r="CC1404" s="136"/>
      <c r="CD1404" s="136"/>
      <c r="CE1404" s="136"/>
      <c r="CF1404" s="136"/>
      <c r="CG1404" s="136"/>
      <c r="CH1404" s="136"/>
      <c r="CI1404" s="136"/>
      <c r="CJ1404" s="136"/>
      <c r="CK1404" s="136"/>
      <c r="CL1404" s="136"/>
      <c r="CM1404" s="136"/>
      <c r="CN1404" s="136"/>
      <c r="CO1404" s="136"/>
      <c r="CP1404" s="136"/>
      <c r="CQ1404" s="136"/>
      <c r="CR1404" s="136"/>
      <c r="CS1404" s="136"/>
      <c r="CT1404" s="136"/>
      <c r="CU1404" s="136"/>
      <c r="CV1404" s="136"/>
      <c r="CW1404" s="136"/>
      <c r="CX1404" s="136"/>
      <c r="CY1404" s="136"/>
      <c r="CZ1404" s="136"/>
      <c r="DA1404" s="136"/>
      <c r="DB1404" s="136"/>
      <c r="DC1404" s="136"/>
      <c r="DD1404" s="136"/>
      <c r="DE1404" s="136"/>
      <c r="DF1404" s="136"/>
      <c r="DG1404" s="136"/>
      <c r="DH1404" s="136"/>
      <c r="DI1404" s="136"/>
      <c r="DJ1404" s="136"/>
      <c r="DK1404" s="136"/>
      <c r="DL1404" s="136"/>
      <c r="DM1404" s="136"/>
      <c r="DN1404" s="136"/>
      <c r="DO1404" s="136"/>
      <c r="DP1404" s="136"/>
      <c r="DQ1404" s="136"/>
      <c r="DR1404" s="136"/>
      <c r="DS1404" s="136"/>
      <c r="DT1404" s="136"/>
      <c r="DU1404" s="136"/>
      <c r="DV1404" s="136"/>
      <c r="DW1404" s="136"/>
      <c r="DX1404" s="136"/>
      <c r="DY1404" s="136"/>
      <c r="DZ1404" s="136"/>
      <c r="EA1404" s="136"/>
      <c r="EB1404" s="136"/>
      <c r="EC1404" s="136"/>
      <c r="ED1404" s="136"/>
      <c r="EE1404" s="136"/>
      <c r="EF1404" s="136"/>
      <c r="EG1404" s="136"/>
      <c r="EH1404" s="136"/>
      <c r="EI1404" s="136"/>
      <c r="EJ1404" s="136"/>
      <c r="EK1404" s="136"/>
      <c r="EL1404" s="136"/>
      <c r="EM1404" s="136"/>
      <c r="EN1404" s="136"/>
      <c r="EO1404" s="136"/>
      <c r="EP1404" s="136"/>
      <c r="EQ1404" s="136"/>
      <c r="ER1404" s="136"/>
      <c r="ES1404" s="136"/>
      <c r="ET1404" s="136"/>
      <c r="EU1404" s="136"/>
      <c r="EV1404" s="136"/>
      <c r="EW1404" s="136"/>
      <c r="EX1404" s="136"/>
      <c r="EY1404" s="136"/>
      <c r="EZ1404" s="136"/>
      <c r="FA1404" s="136"/>
      <c r="FB1404" s="136"/>
      <c r="FC1404" s="136"/>
      <c r="FD1404" s="136"/>
      <c r="FE1404" s="136"/>
      <c r="FF1404" s="136"/>
      <c r="FG1404" s="136"/>
      <c r="FH1404" s="136"/>
      <c r="FI1404" s="136"/>
      <c r="FJ1404" s="136"/>
      <c r="FK1404" s="136"/>
      <c r="FL1404" s="136"/>
      <c r="FM1404" s="136"/>
      <c r="FN1404" s="136"/>
      <c r="FO1404" s="136"/>
      <c r="FP1404" s="136"/>
      <c r="FQ1404" s="136"/>
      <c r="FR1404" s="136"/>
      <c r="FS1404" s="136"/>
      <c r="FT1404" s="136"/>
      <c r="FU1404" s="136"/>
      <c r="FV1404" s="136"/>
      <c r="FW1404" s="136"/>
      <c r="FX1404" s="136"/>
      <c r="FY1404" s="136"/>
      <c r="FZ1404" s="136"/>
      <c r="GA1404" s="136"/>
      <c r="GB1404" s="136"/>
      <c r="GC1404" s="136"/>
      <c r="GD1404" s="136"/>
      <c r="GE1404" s="136"/>
      <c r="GF1404" s="136"/>
      <c r="GG1404" s="136"/>
      <c r="GH1404" s="136"/>
      <c r="GI1404" s="136"/>
      <c r="GJ1404" s="136"/>
      <c r="GK1404" s="136"/>
      <c r="GL1404" s="136"/>
      <c r="GM1404" s="136"/>
      <c r="GN1404" s="136"/>
      <c r="GO1404" s="136"/>
      <c r="GP1404" s="136"/>
      <c r="GQ1404" s="136"/>
      <c r="GR1404" s="136"/>
      <c r="GS1404" s="136"/>
      <c r="GT1404" s="136"/>
      <c r="GU1404" s="136"/>
      <c r="GV1404" s="136"/>
      <c r="GW1404" s="136"/>
      <c r="GX1404" s="136"/>
      <c r="GY1404" s="136"/>
      <c r="GZ1404" s="136"/>
      <c r="HA1404" s="136"/>
      <c r="HB1404" s="136"/>
      <c r="HC1404" s="136"/>
      <c r="HD1404" s="136"/>
      <c r="HE1404" s="136"/>
      <c r="HF1404" s="136"/>
      <c r="HG1404" s="136"/>
      <c r="HH1404" s="136"/>
      <c r="HI1404" s="136"/>
      <c r="HJ1404" s="136"/>
      <c r="HK1404" s="136"/>
      <c r="HL1404" s="136"/>
      <c r="HM1404" s="136"/>
      <c r="HN1404" s="136"/>
      <c r="HO1404" s="136"/>
      <c r="HP1404" s="136"/>
      <c r="HQ1404" s="136"/>
      <c r="HR1404" s="136"/>
      <c r="HS1404" s="136"/>
      <c r="HT1404" s="136"/>
      <c r="HU1404" s="136"/>
      <c r="HV1404" s="136"/>
      <c r="HW1404" s="136"/>
      <c r="HX1404" s="136"/>
      <c r="HY1404" s="136"/>
      <c r="HZ1404" s="136"/>
      <c r="IA1404" s="136"/>
      <c r="IB1404" s="136"/>
      <c r="IC1404" s="136"/>
      <c r="ID1404" s="136"/>
      <c r="IE1404" s="136"/>
      <c r="IF1404" s="136"/>
      <c r="IG1404" s="136"/>
    </row>
    <row r="1405" spans="1:241" ht="15" customHeight="1" x14ac:dyDescent="0.25">
      <c r="A1405" s="223" t="s">
        <v>844</v>
      </c>
      <c r="B1405" s="217">
        <v>5885768</v>
      </c>
      <c r="C1405" s="217">
        <v>2263075</v>
      </c>
      <c r="D1405" s="217">
        <v>573049</v>
      </c>
      <c r="E1405" s="217">
        <v>929630</v>
      </c>
      <c r="F1405" s="217">
        <v>2846507</v>
      </c>
      <c r="G1405" s="217">
        <v>261051</v>
      </c>
      <c r="H1405" s="244">
        <v>12759080</v>
      </c>
      <c r="I1405" s="136"/>
      <c r="J1405" s="223" t="s">
        <v>290</v>
      </c>
      <c r="K1405" s="217">
        <v>10910270</v>
      </c>
      <c r="L1405" s="217">
        <v>2501036</v>
      </c>
      <c r="M1405" s="217">
        <v>964371</v>
      </c>
      <c r="N1405" s="217">
        <v>1267174</v>
      </c>
      <c r="O1405" s="217">
        <v>2335904</v>
      </c>
      <c r="P1405" s="217">
        <v>579613</v>
      </c>
      <c r="Q1405" s="235">
        <v>18558368</v>
      </c>
      <c r="R1405" s="136"/>
      <c r="S1405" s="136"/>
      <c r="T1405" s="136"/>
      <c r="U1405" s="136"/>
      <c r="V1405" s="136"/>
      <c r="W1405" s="136"/>
      <c r="X1405" s="136"/>
      <c r="Y1405" s="136"/>
      <c r="Z1405" s="136"/>
      <c r="AA1405" s="136"/>
      <c r="AB1405" s="136"/>
      <c r="AC1405" s="136"/>
      <c r="AD1405" s="136"/>
      <c r="AE1405" s="136"/>
      <c r="AF1405" s="136"/>
      <c r="AG1405" s="136"/>
      <c r="AH1405" s="136"/>
      <c r="AI1405" s="136"/>
      <c r="AJ1405" s="136"/>
      <c r="AK1405" s="136"/>
      <c r="AL1405" s="136"/>
      <c r="AM1405" s="136"/>
      <c r="AN1405" s="136"/>
      <c r="AO1405" s="136"/>
      <c r="AP1405" s="136"/>
      <c r="AQ1405" s="136"/>
      <c r="AR1405" s="136"/>
      <c r="AS1405" s="136"/>
      <c r="AT1405" s="136"/>
      <c r="AU1405" s="136"/>
      <c r="AV1405" s="136"/>
      <c r="AW1405" s="136"/>
      <c r="AX1405" s="136"/>
      <c r="AY1405" s="136"/>
      <c r="AZ1405" s="136"/>
      <c r="BA1405" s="136"/>
      <c r="BB1405" s="136"/>
      <c r="BC1405" s="136"/>
      <c r="BD1405" s="136"/>
      <c r="BE1405" s="136"/>
      <c r="BF1405" s="136"/>
      <c r="BG1405" s="136"/>
      <c r="BH1405" s="136"/>
      <c r="BI1405" s="136"/>
      <c r="BJ1405" s="136"/>
      <c r="BK1405" s="136"/>
      <c r="BL1405" s="136"/>
      <c r="BM1405" s="136"/>
      <c r="BN1405" s="136"/>
      <c r="BO1405" s="136"/>
      <c r="BP1405" s="136"/>
      <c r="BQ1405" s="136"/>
      <c r="BR1405" s="136"/>
      <c r="BS1405" s="136"/>
      <c r="BT1405" s="136"/>
      <c r="BU1405" s="136"/>
      <c r="BV1405" s="136"/>
      <c r="BW1405" s="136"/>
      <c r="BX1405" s="136"/>
      <c r="BY1405" s="136"/>
      <c r="BZ1405" s="136"/>
      <c r="CA1405" s="136"/>
      <c r="CB1405" s="136"/>
      <c r="CC1405" s="136"/>
      <c r="CD1405" s="136"/>
      <c r="CE1405" s="136"/>
      <c r="CF1405" s="136"/>
      <c r="CG1405" s="136"/>
      <c r="CH1405" s="136"/>
      <c r="CI1405" s="136"/>
      <c r="CJ1405" s="136"/>
      <c r="CK1405" s="136"/>
      <c r="CL1405" s="136"/>
      <c r="CM1405" s="136"/>
      <c r="CN1405" s="136"/>
      <c r="CO1405" s="136"/>
      <c r="CP1405" s="136"/>
      <c r="CQ1405" s="136"/>
      <c r="CR1405" s="136"/>
      <c r="CS1405" s="136"/>
      <c r="CT1405" s="136"/>
      <c r="CU1405" s="136"/>
      <c r="CV1405" s="136"/>
      <c r="CW1405" s="136"/>
      <c r="CX1405" s="136"/>
      <c r="CY1405" s="136"/>
      <c r="CZ1405" s="136"/>
      <c r="DA1405" s="136"/>
      <c r="DB1405" s="136"/>
      <c r="DC1405" s="136"/>
      <c r="DD1405" s="136"/>
      <c r="DE1405" s="136"/>
      <c r="DF1405" s="136"/>
      <c r="DG1405" s="136"/>
      <c r="DH1405" s="136"/>
      <c r="DI1405" s="136"/>
      <c r="DJ1405" s="136"/>
      <c r="DK1405" s="136"/>
      <c r="DL1405" s="136"/>
      <c r="DM1405" s="136"/>
      <c r="DN1405" s="136"/>
      <c r="DO1405" s="136"/>
      <c r="DP1405" s="136"/>
      <c r="DQ1405" s="136"/>
      <c r="DR1405" s="136"/>
      <c r="DS1405" s="136"/>
      <c r="DT1405" s="136"/>
      <c r="DU1405" s="136"/>
      <c r="DV1405" s="136"/>
      <c r="DW1405" s="136"/>
      <c r="DX1405" s="136"/>
      <c r="DY1405" s="136"/>
      <c r="DZ1405" s="136"/>
      <c r="EA1405" s="136"/>
      <c r="EB1405" s="136"/>
      <c r="EC1405" s="136"/>
      <c r="ED1405" s="136"/>
      <c r="EE1405" s="136"/>
      <c r="EF1405" s="136"/>
      <c r="EG1405" s="136"/>
      <c r="EH1405" s="136"/>
      <c r="EI1405" s="136"/>
      <c r="EJ1405" s="136"/>
      <c r="EK1405" s="136"/>
      <c r="EL1405" s="136"/>
      <c r="EM1405" s="136"/>
      <c r="EN1405" s="136"/>
      <c r="EO1405" s="136"/>
      <c r="EP1405" s="136"/>
      <c r="EQ1405" s="136"/>
      <c r="ER1405" s="136"/>
      <c r="ES1405" s="136"/>
      <c r="ET1405" s="136"/>
      <c r="EU1405" s="136"/>
      <c r="EV1405" s="136"/>
      <c r="EW1405" s="136"/>
      <c r="EX1405" s="136"/>
      <c r="EY1405" s="136"/>
      <c r="EZ1405" s="136"/>
      <c r="FA1405" s="136"/>
      <c r="FB1405" s="136"/>
      <c r="FC1405" s="136"/>
      <c r="FD1405" s="136"/>
      <c r="FE1405" s="136"/>
      <c r="FF1405" s="136"/>
      <c r="FG1405" s="136"/>
      <c r="FH1405" s="136"/>
      <c r="FI1405" s="136"/>
      <c r="FJ1405" s="136"/>
      <c r="FK1405" s="136"/>
      <c r="FL1405" s="136"/>
      <c r="FM1405" s="136"/>
      <c r="FN1405" s="136"/>
      <c r="FO1405" s="136"/>
      <c r="FP1405" s="136"/>
      <c r="FQ1405" s="136"/>
      <c r="FR1405" s="136"/>
      <c r="FS1405" s="136"/>
      <c r="FT1405" s="136"/>
      <c r="FU1405" s="136"/>
      <c r="FV1405" s="136"/>
      <c r="FW1405" s="136"/>
      <c r="FX1405" s="136"/>
      <c r="FY1405" s="136"/>
      <c r="FZ1405" s="136"/>
      <c r="GA1405" s="136"/>
      <c r="GB1405" s="136"/>
      <c r="GC1405" s="136"/>
      <c r="GD1405" s="136"/>
      <c r="GE1405" s="136"/>
      <c r="GF1405" s="136"/>
      <c r="GG1405" s="136"/>
      <c r="GH1405" s="136"/>
      <c r="GI1405" s="136"/>
      <c r="GJ1405" s="136"/>
      <c r="GK1405" s="136"/>
      <c r="GL1405" s="136"/>
      <c r="GM1405" s="136"/>
      <c r="GN1405" s="136"/>
      <c r="GO1405" s="136"/>
      <c r="GP1405" s="136"/>
      <c r="GQ1405" s="136"/>
      <c r="GR1405" s="136"/>
      <c r="GS1405" s="136"/>
      <c r="GT1405" s="136"/>
      <c r="GU1405" s="136"/>
      <c r="GV1405" s="136"/>
      <c r="GW1405" s="136"/>
      <c r="GX1405" s="136"/>
      <c r="GY1405" s="136"/>
      <c r="GZ1405" s="136"/>
      <c r="HA1405" s="136"/>
      <c r="HB1405" s="136"/>
      <c r="HC1405" s="136"/>
      <c r="HD1405" s="136"/>
      <c r="HE1405" s="136"/>
      <c r="HF1405" s="136"/>
      <c r="HG1405" s="136"/>
      <c r="HH1405" s="136"/>
      <c r="HI1405" s="136"/>
      <c r="HJ1405" s="136"/>
      <c r="HK1405" s="136"/>
      <c r="HL1405" s="136"/>
      <c r="HM1405" s="136"/>
      <c r="HN1405" s="136"/>
      <c r="HO1405" s="136"/>
      <c r="HP1405" s="136"/>
      <c r="HQ1405" s="136"/>
      <c r="HR1405" s="136"/>
      <c r="HS1405" s="136"/>
      <c r="HT1405" s="136"/>
      <c r="HU1405" s="136"/>
      <c r="HV1405" s="136"/>
      <c r="HW1405" s="136"/>
      <c r="HX1405" s="136"/>
      <c r="HY1405" s="136"/>
      <c r="HZ1405" s="136"/>
      <c r="IA1405" s="136"/>
      <c r="IB1405" s="136"/>
      <c r="IC1405" s="136"/>
      <c r="ID1405" s="136"/>
      <c r="IE1405" s="136"/>
      <c r="IF1405" s="136"/>
      <c r="IG1405" s="136"/>
    </row>
    <row r="1406" spans="1:241" ht="15" customHeight="1" x14ac:dyDescent="0.25">
      <c r="A1406" s="223" t="s">
        <v>78</v>
      </c>
      <c r="B1406" s="217">
        <v>9328488</v>
      </c>
      <c r="C1406" s="217">
        <v>3245126</v>
      </c>
      <c r="D1406" s="217">
        <v>994970</v>
      </c>
      <c r="E1406" s="217">
        <v>828876</v>
      </c>
      <c r="F1406" s="217">
        <v>2323793</v>
      </c>
      <c r="G1406" s="217">
        <v>522830</v>
      </c>
      <c r="H1406" s="244">
        <v>17244083</v>
      </c>
      <c r="I1406" s="136"/>
      <c r="J1406" s="223" t="s">
        <v>289</v>
      </c>
      <c r="K1406" s="217">
        <v>11949042</v>
      </c>
      <c r="L1406" s="217">
        <v>2336650</v>
      </c>
      <c r="M1406" s="217">
        <v>1006595</v>
      </c>
      <c r="N1406" s="217">
        <v>1109165</v>
      </c>
      <c r="O1406" s="217">
        <v>2383202</v>
      </c>
      <c r="P1406" s="217">
        <v>645648</v>
      </c>
      <c r="Q1406" s="235">
        <v>19430302</v>
      </c>
      <c r="R1406" s="136"/>
      <c r="S1406" s="136"/>
      <c r="T1406" s="136"/>
      <c r="U1406" s="136"/>
      <c r="V1406" s="136"/>
      <c r="W1406" s="136"/>
      <c r="X1406" s="136"/>
      <c r="Y1406" s="136"/>
      <c r="Z1406" s="136"/>
      <c r="AA1406" s="136"/>
      <c r="AB1406" s="136"/>
      <c r="AC1406" s="136"/>
      <c r="AD1406" s="136"/>
      <c r="AE1406" s="136"/>
      <c r="AF1406" s="136"/>
      <c r="AG1406" s="136"/>
      <c r="AH1406" s="136"/>
      <c r="AI1406" s="136"/>
      <c r="AJ1406" s="136"/>
      <c r="AK1406" s="136"/>
      <c r="AL1406" s="136"/>
      <c r="AM1406" s="136"/>
      <c r="AN1406" s="136"/>
      <c r="AO1406" s="136"/>
      <c r="AP1406" s="136"/>
      <c r="AQ1406" s="136"/>
      <c r="AR1406" s="136"/>
      <c r="AS1406" s="136"/>
      <c r="AT1406" s="136"/>
      <c r="AU1406" s="136"/>
      <c r="AV1406" s="136"/>
      <c r="AW1406" s="136"/>
      <c r="AX1406" s="136"/>
      <c r="AY1406" s="136"/>
      <c r="AZ1406" s="136"/>
      <c r="BA1406" s="136"/>
      <c r="BB1406" s="136"/>
      <c r="BC1406" s="136"/>
      <c r="BD1406" s="136"/>
      <c r="BE1406" s="136"/>
      <c r="BF1406" s="136"/>
      <c r="BG1406" s="136"/>
      <c r="BH1406" s="136"/>
      <c r="BI1406" s="136"/>
      <c r="BJ1406" s="136"/>
      <c r="BK1406" s="136"/>
      <c r="BL1406" s="136"/>
      <c r="BM1406" s="136"/>
      <c r="BN1406" s="136"/>
      <c r="BO1406" s="136"/>
      <c r="BP1406" s="136"/>
      <c r="BQ1406" s="136"/>
      <c r="BR1406" s="136"/>
      <c r="BS1406" s="136"/>
      <c r="BT1406" s="136"/>
      <c r="BU1406" s="136"/>
      <c r="BV1406" s="136"/>
      <c r="BW1406" s="136"/>
      <c r="BX1406" s="136"/>
      <c r="BY1406" s="136"/>
      <c r="BZ1406" s="136"/>
      <c r="CA1406" s="136"/>
      <c r="CB1406" s="136"/>
      <c r="CC1406" s="136"/>
      <c r="CD1406" s="136"/>
      <c r="CE1406" s="136"/>
      <c r="CF1406" s="136"/>
      <c r="CG1406" s="136"/>
      <c r="CH1406" s="136"/>
      <c r="CI1406" s="136"/>
      <c r="CJ1406" s="136"/>
      <c r="CK1406" s="136"/>
      <c r="CL1406" s="136"/>
      <c r="CM1406" s="136"/>
      <c r="CN1406" s="136"/>
      <c r="CO1406" s="136"/>
      <c r="CP1406" s="136"/>
      <c r="CQ1406" s="136"/>
      <c r="CR1406" s="136"/>
      <c r="CS1406" s="136"/>
      <c r="CT1406" s="136"/>
      <c r="CU1406" s="136"/>
      <c r="CV1406" s="136"/>
      <c r="CW1406" s="136"/>
      <c r="CX1406" s="136"/>
      <c r="CY1406" s="136"/>
      <c r="CZ1406" s="136"/>
      <c r="DA1406" s="136"/>
      <c r="DB1406" s="136"/>
      <c r="DC1406" s="136"/>
      <c r="DD1406" s="136"/>
      <c r="DE1406" s="136"/>
      <c r="DF1406" s="136"/>
      <c r="DG1406" s="136"/>
      <c r="DH1406" s="136"/>
      <c r="DI1406" s="136"/>
      <c r="DJ1406" s="136"/>
      <c r="DK1406" s="136"/>
      <c r="DL1406" s="136"/>
      <c r="DM1406" s="136"/>
      <c r="DN1406" s="136"/>
      <c r="DO1406" s="136"/>
      <c r="DP1406" s="136"/>
      <c r="DQ1406" s="136"/>
      <c r="DR1406" s="136"/>
      <c r="DS1406" s="136"/>
      <c r="DT1406" s="136"/>
      <c r="DU1406" s="136"/>
      <c r="DV1406" s="136"/>
      <c r="DW1406" s="136"/>
      <c r="DX1406" s="136"/>
      <c r="DY1406" s="136"/>
      <c r="DZ1406" s="136"/>
      <c r="EA1406" s="136"/>
      <c r="EB1406" s="136"/>
      <c r="EC1406" s="136"/>
      <c r="ED1406" s="136"/>
      <c r="EE1406" s="136"/>
      <c r="EF1406" s="136"/>
      <c r="EG1406" s="136"/>
      <c r="EH1406" s="136"/>
      <c r="EI1406" s="136"/>
      <c r="EJ1406" s="136"/>
      <c r="EK1406" s="136"/>
      <c r="EL1406" s="136"/>
      <c r="EM1406" s="136"/>
      <c r="EN1406" s="136"/>
      <c r="EO1406" s="136"/>
      <c r="EP1406" s="136"/>
      <c r="EQ1406" s="136"/>
      <c r="ER1406" s="136"/>
      <c r="ES1406" s="136"/>
      <c r="ET1406" s="136"/>
      <c r="EU1406" s="136"/>
      <c r="EV1406" s="136"/>
      <c r="EW1406" s="136"/>
      <c r="EX1406" s="136"/>
      <c r="EY1406" s="136"/>
      <c r="EZ1406" s="136"/>
      <c r="FA1406" s="136"/>
      <c r="FB1406" s="136"/>
      <c r="FC1406" s="136"/>
      <c r="FD1406" s="136"/>
      <c r="FE1406" s="136"/>
      <c r="FF1406" s="136"/>
      <c r="FG1406" s="136"/>
      <c r="FH1406" s="136"/>
      <c r="FI1406" s="136"/>
      <c r="FJ1406" s="136"/>
      <c r="FK1406" s="136"/>
      <c r="FL1406" s="136"/>
      <c r="FM1406" s="136"/>
      <c r="FN1406" s="136"/>
      <c r="FO1406" s="136"/>
      <c r="FP1406" s="136"/>
      <c r="FQ1406" s="136"/>
      <c r="FR1406" s="136"/>
      <c r="FS1406" s="136"/>
      <c r="FT1406" s="136"/>
      <c r="FU1406" s="136"/>
      <c r="FV1406" s="136"/>
      <c r="FW1406" s="136"/>
      <c r="FX1406" s="136"/>
      <c r="FY1406" s="136"/>
      <c r="FZ1406" s="136"/>
      <c r="GA1406" s="136"/>
      <c r="GB1406" s="136"/>
      <c r="GC1406" s="136"/>
      <c r="GD1406" s="136"/>
      <c r="GE1406" s="136"/>
      <c r="GF1406" s="136"/>
      <c r="GG1406" s="136"/>
      <c r="GH1406" s="136"/>
      <c r="GI1406" s="136"/>
      <c r="GJ1406" s="136"/>
      <c r="GK1406" s="136"/>
      <c r="GL1406" s="136"/>
      <c r="GM1406" s="136"/>
      <c r="GN1406" s="136"/>
      <c r="GO1406" s="136"/>
      <c r="GP1406" s="136"/>
      <c r="GQ1406" s="136"/>
      <c r="GR1406" s="136"/>
      <c r="GS1406" s="136"/>
      <c r="GT1406" s="136"/>
      <c r="GU1406" s="136"/>
      <c r="GV1406" s="136"/>
      <c r="GW1406" s="136"/>
      <c r="GX1406" s="136"/>
      <c r="GY1406" s="136"/>
      <c r="GZ1406" s="136"/>
      <c r="HA1406" s="136"/>
      <c r="HB1406" s="136"/>
      <c r="HC1406" s="136"/>
      <c r="HD1406" s="136"/>
      <c r="HE1406" s="136"/>
      <c r="HF1406" s="136"/>
      <c r="HG1406" s="136"/>
      <c r="HH1406" s="136"/>
      <c r="HI1406" s="136"/>
      <c r="HJ1406" s="136"/>
      <c r="HK1406" s="136"/>
      <c r="HL1406" s="136"/>
      <c r="HM1406" s="136"/>
      <c r="HN1406" s="136"/>
      <c r="HO1406" s="136"/>
      <c r="HP1406" s="136"/>
      <c r="HQ1406" s="136"/>
      <c r="HR1406" s="136"/>
      <c r="HS1406" s="136"/>
      <c r="HT1406" s="136"/>
      <c r="HU1406" s="136"/>
      <c r="HV1406" s="136"/>
      <c r="HW1406" s="136"/>
      <c r="HX1406" s="136"/>
      <c r="HY1406" s="136"/>
      <c r="HZ1406" s="136"/>
      <c r="IA1406" s="136"/>
      <c r="IB1406" s="136"/>
      <c r="IC1406" s="136"/>
      <c r="ID1406" s="136"/>
      <c r="IE1406" s="136"/>
      <c r="IF1406" s="136"/>
      <c r="IG1406" s="136"/>
    </row>
    <row r="1407" spans="1:241" ht="15" customHeight="1" x14ac:dyDescent="0.25">
      <c r="A1407" s="223" t="s">
        <v>77</v>
      </c>
      <c r="B1407" s="217">
        <v>6249791</v>
      </c>
      <c r="C1407" s="217">
        <v>2775671</v>
      </c>
      <c r="D1407" s="217">
        <v>717460</v>
      </c>
      <c r="E1407" s="217">
        <v>804626</v>
      </c>
      <c r="F1407" s="217">
        <v>2343848</v>
      </c>
      <c r="G1407" s="217">
        <v>417084</v>
      </c>
      <c r="H1407" s="244">
        <v>13308480</v>
      </c>
      <c r="I1407" s="136"/>
      <c r="J1407" s="223" t="s">
        <v>286</v>
      </c>
      <c r="K1407" s="217">
        <v>11160436</v>
      </c>
      <c r="L1407" s="217">
        <v>2192917</v>
      </c>
      <c r="M1407" s="217">
        <v>834338</v>
      </c>
      <c r="N1407" s="217">
        <v>1433120</v>
      </c>
      <c r="O1407" s="217">
        <v>2419983</v>
      </c>
      <c r="P1407" s="217">
        <v>495508</v>
      </c>
      <c r="Q1407" s="235">
        <v>18536302</v>
      </c>
      <c r="R1407" s="136"/>
      <c r="S1407" s="136"/>
      <c r="T1407" s="136"/>
      <c r="U1407" s="136"/>
      <c r="V1407" s="136"/>
      <c r="W1407" s="136"/>
      <c r="X1407" s="136"/>
      <c r="Y1407" s="136"/>
      <c r="Z1407" s="136"/>
      <c r="AA1407" s="136"/>
      <c r="AB1407" s="136"/>
      <c r="AC1407" s="136"/>
      <c r="AD1407" s="136"/>
      <c r="AE1407" s="136"/>
      <c r="AF1407" s="136"/>
      <c r="AG1407" s="136"/>
      <c r="AH1407" s="136"/>
      <c r="AI1407" s="136"/>
      <c r="AJ1407" s="136"/>
      <c r="AK1407" s="136"/>
      <c r="AL1407" s="136"/>
      <c r="AM1407" s="136"/>
      <c r="AN1407" s="136"/>
      <c r="AO1407" s="136"/>
      <c r="AP1407" s="136"/>
      <c r="AQ1407" s="136"/>
      <c r="AR1407" s="136"/>
      <c r="AS1407" s="136"/>
      <c r="AT1407" s="136"/>
      <c r="AU1407" s="136"/>
      <c r="AV1407" s="136"/>
      <c r="AW1407" s="136"/>
      <c r="AX1407" s="136"/>
      <c r="AY1407" s="136"/>
      <c r="AZ1407" s="136"/>
      <c r="BA1407" s="136"/>
      <c r="BB1407" s="136"/>
      <c r="BC1407" s="136"/>
      <c r="BD1407" s="136"/>
      <c r="BE1407" s="136"/>
      <c r="BF1407" s="136"/>
      <c r="BG1407" s="136"/>
      <c r="BH1407" s="136"/>
      <c r="BI1407" s="136"/>
      <c r="BJ1407" s="136"/>
      <c r="BK1407" s="136"/>
      <c r="BL1407" s="136"/>
      <c r="BM1407" s="136"/>
      <c r="BN1407" s="136"/>
      <c r="BO1407" s="136"/>
      <c r="BP1407" s="136"/>
      <c r="BQ1407" s="136"/>
      <c r="BR1407" s="136"/>
      <c r="BS1407" s="136"/>
      <c r="BT1407" s="136"/>
      <c r="BU1407" s="136"/>
      <c r="BV1407" s="136"/>
      <c r="BW1407" s="136"/>
      <c r="BX1407" s="136"/>
      <c r="BY1407" s="136"/>
      <c r="BZ1407" s="136"/>
      <c r="CA1407" s="136"/>
      <c r="CB1407" s="136"/>
      <c r="CC1407" s="136"/>
      <c r="CD1407" s="136"/>
      <c r="CE1407" s="136"/>
      <c r="CF1407" s="136"/>
      <c r="CG1407" s="136"/>
      <c r="CH1407" s="136"/>
      <c r="CI1407" s="136"/>
      <c r="CJ1407" s="136"/>
      <c r="CK1407" s="136"/>
      <c r="CL1407" s="136"/>
      <c r="CM1407" s="136"/>
      <c r="CN1407" s="136"/>
      <c r="CO1407" s="136"/>
      <c r="CP1407" s="136"/>
      <c r="CQ1407" s="136"/>
      <c r="CR1407" s="136"/>
      <c r="CS1407" s="136"/>
      <c r="CT1407" s="136"/>
      <c r="CU1407" s="136"/>
      <c r="CV1407" s="136"/>
      <c r="CW1407" s="136"/>
      <c r="CX1407" s="136"/>
      <c r="CY1407" s="136"/>
      <c r="CZ1407" s="136"/>
      <c r="DA1407" s="136"/>
      <c r="DB1407" s="136"/>
      <c r="DC1407" s="136"/>
      <c r="DD1407" s="136"/>
      <c r="DE1407" s="136"/>
      <c r="DF1407" s="136"/>
      <c r="DG1407" s="136"/>
      <c r="DH1407" s="136"/>
      <c r="DI1407" s="136"/>
      <c r="DJ1407" s="136"/>
      <c r="DK1407" s="136"/>
      <c r="DL1407" s="136"/>
      <c r="DM1407" s="136"/>
      <c r="DN1407" s="136"/>
      <c r="DO1407" s="136"/>
      <c r="DP1407" s="136"/>
      <c r="DQ1407" s="136"/>
      <c r="DR1407" s="136"/>
      <c r="DS1407" s="136"/>
      <c r="DT1407" s="136"/>
      <c r="DU1407" s="136"/>
      <c r="DV1407" s="136"/>
      <c r="DW1407" s="136"/>
      <c r="DX1407" s="136"/>
      <c r="DY1407" s="136"/>
      <c r="DZ1407" s="136"/>
      <c r="EA1407" s="136"/>
      <c r="EB1407" s="136"/>
      <c r="EC1407" s="136"/>
      <c r="ED1407" s="136"/>
      <c r="EE1407" s="136"/>
      <c r="EF1407" s="136"/>
      <c r="EG1407" s="136"/>
      <c r="EH1407" s="136"/>
      <c r="EI1407" s="136"/>
      <c r="EJ1407" s="136"/>
      <c r="EK1407" s="136"/>
      <c r="EL1407" s="136"/>
      <c r="EM1407" s="136"/>
      <c r="EN1407" s="136"/>
      <c r="EO1407" s="136"/>
      <c r="EP1407" s="136"/>
      <c r="EQ1407" s="136"/>
      <c r="ER1407" s="136"/>
      <c r="ES1407" s="136"/>
      <c r="ET1407" s="136"/>
      <c r="EU1407" s="136"/>
      <c r="EV1407" s="136"/>
      <c r="EW1407" s="136"/>
      <c r="EX1407" s="136"/>
      <c r="EY1407" s="136"/>
      <c r="EZ1407" s="136"/>
      <c r="FA1407" s="136"/>
      <c r="FB1407" s="136"/>
      <c r="FC1407" s="136"/>
      <c r="FD1407" s="136"/>
      <c r="FE1407" s="136"/>
      <c r="FF1407" s="136"/>
      <c r="FG1407" s="136"/>
      <c r="FH1407" s="136"/>
      <c r="FI1407" s="136"/>
      <c r="FJ1407" s="136"/>
      <c r="FK1407" s="136"/>
      <c r="FL1407" s="136"/>
      <c r="FM1407" s="136"/>
      <c r="FN1407" s="136"/>
      <c r="FO1407" s="136"/>
      <c r="FP1407" s="136"/>
      <c r="FQ1407" s="136"/>
      <c r="FR1407" s="136"/>
      <c r="FS1407" s="136"/>
      <c r="FT1407" s="136"/>
      <c r="FU1407" s="136"/>
      <c r="FV1407" s="136"/>
      <c r="FW1407" s="136"/>
      <c r="FX1407" s="136"/>
      <c r="FY1407" s="136"/>
      <c r="FZ1407" s="136"/>
      <c r="GA1407" s="136"/>
      <c r="GB1407" s="136"/>
      <c r="GC1407" s="136"/>
      <c r="GD1407" s="136"/>
      <c r="GE1407" s="136"/>
      <c r="GF1407" s="136"/>
      <c r="GG1407" s="136"/>
      <c r="GH1407" s="136"/>
      <c r="GI1407" s="136"/>
      <c r="GJ1407" s="136"/>
      <c r="GK1407" s="136"/>
      <c r="GL1407" s="136"/>
      <c r="GM1407" s="136"/>
      <c r="GN1407" s="136"/>
      <c r="GO1407" s="136"/>
      <c r="GP1407" s="136"/>
      <c r="GQ1407" s="136"/>
      <c r="GR1407" s="136"/>
      <c r="GS1407" s="136"/>
      <c r="GT1407" s="136"/>
      <c r="GU1407" s="136"/>
      <c r="GV1407" s="136"/>
      <c r="GW1407" s="136"/>
      <c r="GX1407" s="136"/>
      <c r="GY1407" s="136"/>
      <c r="GZ1407" s="136"/>
      <c r="HA1407" s="136"/>
      <c r="HB1407" s="136"/>
      <c r="HC1407" s="136"/>
      <c r="HD1407" s="136"/>
      <c r="HE1407" s="136"/>
      <c r="HF1407" s="136"/>
      <c r="HG1407" s="136"/>
      <c r="HH1407" s="136"/>
      <c r="HI1407" s="136"/>
      <c r="HJ1407" s="136"/>
      <c r="HK1407" s="136"/>
      <c r="HL1407" s="136"/>
      <c r="HM1407" s="136"/>
      <c r="HN1407" s="136"/>
      <c r="HO1407" s="136"/>
      <c r="HP1407" s="136"/>
      <c r="HQ1407" s="136"/>
      <c r="HR1407" s="136"/>
      <c r="HS1407" s="136"/>
      <c r="HT1407" s="136"/>
      <c r="HU1407" s="136"/>
      <c r="HV1407" s="136"/>
      <c r="HW1407" s="136"/>
      <c r="HX1407" s="136"/>
      <c r="HY1407" s="136"/>
      <c r="HZ1407" s="136"/>
      <c r="IA1407" s="136"/>
      <c r="IB1407" s="136"/>
      <c r="IC1407" s="136"/>
      <c r="ID1407" s="136"/>
      <c r="IE1407" s="136"/>
      <c r="IF1407" s="136"/>
      <c r="IG1407" s="136"/>
    </row>
    <row r="1408" spans="1:241" ht="15" customHeight="1" x14ac:dyDescent="0.25">
      <c r="A1408" s="223" t="s">
        <v>76</v>
      </c>
      <c r="B1408" s="217">
        <v>4011546</v>
      </c>
      <c r="C1408" s="217">
        <v>2471679</v>
      </c>
      <c r="D1408" s="217">
        <v>661286</v>
      </c>
      <c r="E1408" s="217">
        <v>1120629</v>
      </c>
      <c r="F1408" s="217">
        <v>2386906</v>
      </c>
      <c r="G1408" s="217">
        <v>308595</v>
      </c>
      <c r="H1408" s="244">
        <v>10960641</v>
      </c>
      <c r="I1408" s="136"/>
      <c r="J1408" s="223" t="s">
        <v>849</v>
      </c>
      <c r="K1408" s="217">
        <v>12716951</v>
      </c>
      <c r="L1408" s="217">
        <v>2284767</v>
      </c>
      <c r="M1408" s="217">
        <v>774168</v>
      </c>
      <c r="N1408" s="217">
        <v>1419891</v>
      </c>
      <c r="O1408" s="217">
        <v>2794256</v>
      </c>
      <c r="P1408" s="217">
        <v>576473</v>
      </c>
      <c r="Q1408" s="235">
        <v>20566506</v>
      </c>
      <c r="R1408" s="136"/>
      <c r="S1408" s="136"/>
      <c r="T1408" s="136"/>
      <c r="U1408" s="136"/>
      <c r="V1408" s="136"/>
      <c r="W1408" s="136"/>
      <c r="X1408" s="136"/>
      <c r="Y1408" s="136"/>
      <c r="Z1408" s="136"/>
      <c r="AA1408" s="136"/>
      <c r="AB1408" s="136"/>
      <c r="AC1408" s="136"/>
      <c r="AD1408" s="136"/>
      <c r="AE1408" s="136"/>
      <c r="AF1408" s="136"/>
      <c r="AG1408" s="136"/>
      <c r="AH1408" s="136"/>
      <c r="AI1408" s="136"/>
      <c r="AJ1408" s="136"/>
      <c r="AK1408" s="136"/>
      <c r="AL1408" s="136"/>
      <c r="AM1408" s="136"/>
      <c r="AN1408" s="136"/>
      <c r="AO1408" s="136"/>
      <c r="AP1408" s="136"/>
      <c r="AQ1408" s="136"/>
      <c r="AR1408" s="136"/>
      <c r="AS1408" s="136"/>
      <c r="AT1408" s="136"/>
      <c r="AU1408" s="136"/>
      <c r="AV1408" s="136"/>
      <c r="AW1408" s="136"/>
      <c r="AX1408" s="136"/>
      <c r="AY1408" s="136"/>
      <c r="AZ1408" s="136"/>
      <c r="BA1408" s="136"/>
      <c r="BB1408" s="136"/>
      <c r="BC1408" s="136"/>
      <c r="BD1408" s="136"/>
      <c r="BE1408" s="136"/>
      <c r="BF1408" s="136"/>
      <c r="BG1408" s="136"/>
      <c r="BH1408" s="136"/>
      <c r="BI1408" s="136"/>
      <c r="BJ1408" s="136"/>
      <c r="BK1408" s="136"/>
      <c r="BL1408" s="136"/>
      <c r="BM1408" s="136"/>
      <c r="BN1408" s="136"/>
      <c r="BO1408" s="136"/>
      <c r="BP1408" s="136"/>
      <c r="BQ1408" s="136"/>
      <c r="BR1408" s="136"/>
      <c r="BS1408" s="136"/>
      <c r="BT1408" s="136"/>
      <c r="BU1408" s="136"/>
      <c r="BV1408" s="136"/>
      <c r="BW1408" s="136"/>
      <c r="BX1408" s="136"/>
      <c r="BY1408" s="136"/>
      <c r="BZ1408" s="136"/>
      <c r="CA1408" s="136"/>
      <c r="CB1408" s="136"/>
      <c r="CC1408" s="136"/>
      <c r="CD1408" s="136"/>
      <c r="CE1408" s="136"/>
      <c r="CF1408" s="136"/>
      <c r="CG1408" s="136"/>
      <c r="CH1408" s="136"/>
      <c r="CI1408" s="136"/>
      <c r="CJ1408" s="136"/>
      <c r="CK1408" s="136"/>
      <c r="CL1408" s="136"/>
      <c r="CM1408" s="136"/>
      <c r="CN1408" s="136"/>
      <c r="CO1408" s="136"/>
      <c r="CP1408" s="136"/>
      <c r="CQ1408" s="136"/>
      <c r="CR1408" s="136"/>
      <c r="CS1408" s="136"/>
      <c r="CT1408" s="136"/>
      <c r="CU1408" s="136"/>
      <c r="CV1408" s="136"/>
      <c r="CW1408" s="136"/>
      <c r="CX1408" s="136"/>
      <c r="CY1408" s="136"/>
      <c r="CZ1408" s="136"/>
      <c r="DA1408" s="136"/>
      <c r="DB1408" s="136"/>
      <c r="DC1408" s="136"/>
      <c r="DD1408" s="136"/>
      <c r="DE1408" s="136"/>
      <c r="DF1408" s="136"/>
      <c r="DG1408" s="136"/>
      <c r="DH1408" s="136"/>
      <c r="DI1408" s="136"/>
      <c r="DJ1408" s="136"/>
      <c r="DK1408" s="136"/>
      <c r="DL1408" s="136"/>
      <c r="DM1408" s="136"/>
      <c r="DN1408" s="136"/>
      <c r="DO1408" s="136"/>
      <c r="DP1408" s="136"/>
      <c r="DQ1408" s="136"/>
      <c r="DR1408" s="136"/>
      <c r="DS1408" s="136"/>
      <c r="DT1408" s="136"/>
      <c r="DU1408" s="136"/>
      <c r="DV1408" s="136"/>
      <c r="DW1408" s="136"/>
      <c r="DX1408" s="136"/>
      <c r="DY1408" s="136"/>
      <c r="DZ1408" s="136"/>
      <c r="EA1408" s="136"/>
      <c r="EB1408" s="136"/>
      <c r="EC1408" s="136"/>
      <c r="ED1408" s="136"/>
      <c r="EE1408" s="136"/>
      <c r="EF1408" s="136"/>
      <c r="EG1408" s="136"/>
      <c r="EH1408" s="136"/>
      <c r="EI1408" s="136"/>
      <c r="EJ1408" s="136"/>
      <c r="EK1408" s="136"/>
      <c r="EL1408" s="136"/>
      <c r="EM1408" s="136"/>
      <c r="EN1408" s="136"/>
      <c r="EO1408" s="136"/>
      <c r="EP1408" s="136"/>
      <c r="EQ1408" s="136"/>
      <c r="ER1408" s="136"/>
      <c r="ES1408" s="136"/>
      <c r="ET1408" s="136"/>
      <c r="EU1408" s="136"/>
      <c r="EV1408" s="136"/>
      <c r="EW1408" s="136"/>
      <c r="EX1408" s="136"/>
      <c r="EY1408" s="136"/>
      <c r="EZ1408" s="136"/>
      <c r="FA1408" s="136"/>
      <c r="FB1408" s="136"/>
      <c r="FC1408" s="136"/>
      <c r="FD1408" s="136"/>
      <c r="FE1408" s="136"/>
      <c r="FF1408" s="136"/>
      <c r="FG1408" s="136"/>
      <c r="FH1408" s="136"/>
      <c r="FI1408" s="136"/>
      <c r="FJ1408" s="136"/>
      <c r="FK1408" s="136"/>
      <c r="FL1408" s="136"/>
      <c r="FM1408" s="136"/>
      <c r="FN1408" s="136"/>
      <c r="FO1408" s="136"/>
      <c r="FP1408" s="136"/>
      <c r="FQ1408" s="136"/>
      <c r="FR1408" s="136"/>
      <c r="FS1408" s="136"/>
      <c r="FT1408" s="136"/>
      <c r="FU1408" s="136"/>
      <c r="FV1408" s="136"/>
      <c r="FW1408" s="136"/>
      <c r="FX1408" s="136"/>
      <c r="FY1408" s="136"/>
      <c r="FZ1408" s="136"/>
      <c r="GA1408" s="136"/>
      <c r="GB1408" s="136"/>
      <c r="GC1408" s="136"/>
      <c r="GD1408" s="136"/>
      <c r="GE1408" s="136"/>
      <c r="GF1408" s="136"/>
      <c r="GG1408" s="136"/>
      <c r="GH1408" s="136"/>
      <c r="GI1408" s="136"/>
      <c r="GJ1408" s="136"/>
      <c r="GK1408" s="136"/>
      <c r="GL1408" s="136"/>
      <c r="GM1408" s="136"/>
      <c r="GN1408" s="136"/>
      <c r="GO1408" s="136"/>
      <c r="GP1408" s="136"/>
      <c r="GQ1408" s="136"/>
      <c r="GR1408" s="136"/>
      <c r="GS1408" s="136"/>
      <c r="GT1408" s="136"/>
      <c r="GU1408" s="136"/>
      <c r="GV1408" s="136"/>
      <c r="GW1408" s="136"/>
      <c r="GX1408" s="136"/>
      <c r="GY1408" s="136"/>
      <c r="GZ1408" s="136"/>
      <c r="HA1408" s="136"/>
      <c r="HB1408" s="136"/>
      <c r="HC1408" s="136"/>
      <c r="HD1408" s="136"/>
      <c r="HE1408" s="136"/>
      <c r="HF1408" s="136"/>
      <c r="HG1408" s="136"/>
      <c r="HH1408" s="136"/>
      <c r="HI1408" s="136"/>
      <c r="HJ1408" s="136"/>
      <c r="HK1408" s="136"/>
      <c r="HL1408" s="136"/>
      <c r="HM1408" s="136"/>
      <c r="HN1408" s="136"/>
      <c r="HO1408" s="136"/>
      <c r="HP1408" s="136"/>
      <c r="HQ1408" s="136"/>
      <c r="HR1408" s="136"/>
      <c r="HS1408" s="136"/>
      <c r="HT1408" s="136"/>
      <c r="HU1408" s="136"/>
      <c r="HV1408" s="136"/>
      <c r="HW1408" s="136"/>
      <c r="HX1408" s="136"/>
      <c r="HY1408" s="136"/>
      <c r="HZ1408" s="136"/>
      <c r="IA1408" s="136"/>
      <c r="IB1408" s="136"/>
      <c r="IC1408" s="136"/>
      <c r="ID1408" s="136"/>
      <c r="IE1408" s="136"/>
      <c r="IF1408" s="136"/>
      <c r="IG1408" s="136"/>
    </row>
    <row r="1409" spans="1:1111" ht="15" customHeight="1" x14ac:dyDescent="0.25">
      <c r="A1409" s="223" t="s">
        <v>324</v>
      </c>
      <c r="B1409" s="217">
        <v>4742197</v>
      </c>
      <c r="C1409" s="217">
        <v>2626650</v>
      </c>
      <c r="D1409" s="217">
        <v>561136</v>
      </c>
      <c r="E1409" s="217">
        <v>944156</v>
      </c>
      <c r="F1409" s="217">
        <v>1806952</v>
      </c>
      <c r="G1409" s="217">
        <v>361688</v>
      </c>
      <c r="H1409" s="244">
        <v>11042779</v>
      </c>
      <c r="I1409" s="136"/>
      <c r="J1409" s="223" t="s">
        <v>381</v>
      </c>
      <c r="K1409" s="217">
        <v>18273037</v>
      </c>
      <c r="L1409" s="217">
        <v>2008723</v>
      </c>
      <c r="M1409" s="217">
        <v>906813</v>
      </c>
      <c r="N1409" s="217">
        <v>1766962</v>
      </c>
      <c r="O1409" s="217">
        <v>2079463</v>
      </c>
      <c r="P1409" s="217">
        <v>929300</v>
      </c>
      <c r="Q1409" s="235">
        <v>25964298</v>
      </c>
      <c r="R1409" s="136"/>
      <c r="S1409" s="136"/>
      <c r="T1409" s="136"/>
      <c r="U1409" s="136"/>
      <c r="V1409" s="136"/>
      <c r="W1409" s="136"/>
      <c r="X1409" s="136"/>
      <c r="Y1409" s="136"/>
      <c r="Z1409" s="136"/>
      <c r="AA1409" s="136"/>
      <c r="AB1409" s="136"/>
      <c r="AC1409" s="136"/>
      <c r="AD1409" s="136"/>
      <c r="AE1409" s="136"/>
      <c r="AF1409" s="136"/>
      <c r="AG1409" s="136"/>
      <c r="AH1409" s="136"/>
      <c r="AI1409" s="136"/>
      <c r="AJ1409" s="136"/>
      <c r="AK1409" s="136"/>
      <c r="AL1409" s="136"/>
      <c r="AM1409" s="136"/>
      <c r="AN1409" s="136"/>
      <c r="AO1409" s="136"/>
      <c r="AP1409" s="136"/>
      <c r="AQ1409" s="136"/>
      <c r="AR1409" s="136"/>
      <c r="AS1409" s="136"/>
      <c r="AT1409" s="136"/>
      <c r="AU1409" s="136"/>
      <c r="AV1409" s="136"/>
      <c r="AW1409" s="136"/>
      <c r="AX1409" s="136"/>
      <c r="AY1409" s="136"/>
      <c r="AZ1409" s="136"/>
      <c r="BA1409" s="136"/>
      <c r="BB1409" s="136"/>
      <c r="BC1409" s="136"/>
      <c r="BD1409" s="136"/>
      <c r="BE1409" s="136"/>
      <c r="BF1409" s="136"/>
      <c r="BG1409" s="136"/>
      <c r="BH1409" s="136"/>
      <c r="BI1409" s="136"/>
      <c r="BJ1409" s="136"/>
      <c r="BK1409" s="136"/>
      <c r="BL1409" s="136"/>
      <c r="BM1409" s="136"/>
      <c r="BN1409" s="136"/>
      <c r="BO1409" s="136"/>
      <c r="BP1409" s="136"/>
      <c r="BQ1409" s="136"/>
      <c r="BR1409" s="136"/>
      <c r="BS1409" s="136"/>
      <c r="BT1409" s="136"/>
      <c r="BU1409" s="136"/>
      <c r="BV1409" s="136"/>
      <c r="BW1409" s="136"/>
      <c r="BX1409" s="136"/>
      <c r="BY1409" s="136"/>
      <c r="BZ1409" s="136"/>
      <c r="CA1409" s="136"/>
      <c r="CB1409" s="136"/>
      <c r="CC1409" s="136"/>
      <c r="CD1409" s="136"/>
      <c r="CE1409" s="136"/>
      <c r="CF1409" s="136"/>
      <c r="CG1409" s="136"/>
      <c r="CH1409" s="136"/>
      <c r="CI1409" s="136"/>
      <c r="CJ1409" s="136"/>
      <c r="CK1409" s="136"/>
      <c r="CL1409" s="136"/>
      <c r="CM1409" s="136"/>
      <c r="CN1409" s="136"/>
      <c r="CO1409" s="136"/>
      <c r="CP1409" s="136"/>
      <c r="CQ1409" s="136"/>
      <c r="CR1409" s="136"/>
      <c r="CS1409" s="136"/>
      <c r="CT1409" s="136"/>
      <c r="CU1409" s="136"/>
      <c r="CV1409" s="136"/>
      <c r="CW1409" s="136"/>
      <c r="CX1409" s="136"/>
      <c r="CY1409" s="136"/>
      <c r="CZ1409" s="136"/>
      <c r="DA1409" s="136"/>
      <c r="DB1409" s="136"/>
      <c r="DC1409" s="136"/>
      <c r="DD1409" s="136"/>
      <c r="DE1409" s="136"/>
      <c r="DF1409" s="136"/>
      <c r="DG1409" s="136"/>
      <c r="DH1409" s="136"/>
      <c r="DI1409" s="136"/>
      <c r="DJ1409" s="136"/>
      <c r="DK1409" s="136"/>
      <c r="DL1409" s="136"/>
      <c r="DM1409" s="136"/>
      <c r="DN1409" s="136"/>
      <c r="DO1409" s="136"/>
      <c r="DP1409" s="136"/>
      <c r="DQ1409" s="136"/>
      <c r="DR1409" s="136"/>
      <c r="DS1409" s="136"/>
      <c r="DT1409" s="136"/>
      <c r="DU1409" s="136"/>
      <c r="DV1409" s="136"/>
      <c r="DW1409" s="136"/>
      <c r="DX1409" s="136"/>
      <c r="DY1409" s="136"/>
      <c r="DZ1409" s="136"/>
      <c r="EA1409" s="136"/>
      <c r="EB1409" s="136"/>
      <c r="EC1409" s="136"/>
      <c r="ED1409" s="136"/>
      <c r="EE1409" s="136"/>
      <c r="EF1409" s="136"/>
      <c r="EG1409" s="136"/>
      <c r="EH1409" s="136"/>
      <c r="EI1409" s="136"/>
      <c r="EJ1409" s="136"/>
      <c r="EK1409" s="136"/>
      <c r="EL1409" s="136"/>
      <c r="EM1409" s="136"/>
      <c r="EN1409" s="136"/>
      <c r="EO1409" s="136"/>
      <c r="EP1409" s="136"/>
      <c r="EQ1409" s="136"/>
      <c r="ER1409" s="136"/>
      <c r="ES1409" s="136"/>
      <c r="ET1409" s="136"/>
      <c r="EU1409" s="136"/>
      <c r="EV1409" s="136"/>
      <c r="EW1409" s="136"/>
      <c r="EX1409" s="136"/>
      <c r="EY1409" s="136"/>
      <c r="EZ1409" s="136"/>
      <c r="FA1409" s="136"/>
      <c r="FB1409" s="136"/>
      <c r="FC1409" s="136"/>
      <c r="FD1409" s="136"/>
      <c r="FE1409" s="136"/>
      <c r="FF1409" s="136"/>
      <c r="FG1409" s="136"/>
      <c r="FH1409" s="136"/>
      <c r="FI1409" s="136"/>
      <c r="FJ1409" s="136"/>
      <c r="FK1409" s="136"/>
      <c r="FL1409" s="136"/>
      <c r="FM1409" s="136"/>
      <c r="FN1409" s="136"/>
      <c r="FO1409" s="136"/>
      <c r="FP1409" s="136"/>
      <c r="FQ1409" s="136"/>
      <c r="FR1409" s="136"/>
      <c r="FS1409" s="136"/>
      <c r="FT1409" s="136"/>
      <c r="FU1409" s="136"/>
      <c r="FV1409" s="136"/>
      <c r="FW1409" s="136"/>
      <c r="FX1409" s="136"/>
      <c r="FY1409" s="136"/>
      <c r="FZ1409" s="136"/>
      <c r="GA1409" s="136"/>
      <c r="GB1409" s="136"/>
      <c r="GC1409" s="136"/>
      <c r="GD1409" s="136"/>
      <c r="GE1409" s="136"/>
      <c r="GF1409" s="136"/>
      <c r="GG1409" s="136"/>
      <c r="GH1409" s="136"/>
      <c r="GI1409" s="136"/>
      <c r="GJ1409" s="136"/>
      <c r="GK1409" s="136"/>
      <c r="GL1409" s="136"/>
      <c r="GM1409" s="136"/>
      <c r="GN1409" s="136"/>
      <c r="GO1409" s="136"/>
      <c r="GP1409" s="136"/>
      <c r="GQ1409" s="136"/>
      <c r="GR1409" s="136"/>
      <c r="GS1409" s="136"/>
      <c r="GT1409" s="136"/>
      <c r="GU1409" s="136"/>
      <c r="GV1409" s="136"/>
      <c r="GW1409" s="136"/>
      <c r="GX1409" s="136"/>
      <c r="GY1409" s="136"/>
      <c r="GZ1409" s="136"/>
      <c r="HA1409" s="136"/>
      <c r="HB1409" s="136"/>
      <c r="HC1409" s="136"/>
      <c r="HD1409" s="136"/>
      <c r="HE1409" s="136"/>
      <c r="HF1409" s="136"/>
      <c r="HG1409" s="136"/>
      <c r="HH1409" s="136"/>
      <c r="HI1409" s="136"/>
      <c r="HJ1409" s="136"/>
      <c r="HK1409" s="136"/>
      <c r="HL1409" s="136"/>
      <c r="HM1409" s="136"/>
      <c r="HN1409" s="136"/>
      <c r="HO1409" s="136"/>
      <c r="HP1409" s="136"/>
      <c r="HQ1409" s="136"/>
      <c r="HR1409" s="136"/>
      <c r="HS1409" s="136"/>
      <c r="HT1409" s="136"/>
      <c r="HU1409" s="136"/>
      <c r="HV1409" s="136"/>
      <c r="HW1409" s="136"/>
      <c r="HX1409" s="136"/>
      <c r="HY1409" s="136"/>
      <c r="HZ1409" s="136"/>
      <c r="IA1409" s="136"/>
      <c r="IB1409" s="136"/>
      <c r="IC1409" s="136"/>
      <c r="ID1409" s="136"/>
      <c r="IE1409" s="136"/>
      <c r="IF1409" s="136"/>
      <c r="IG1409" s="136"/>
    </row>
    <row r="1410" spans="1:1111" ht="15" customHeight="1" x14ac:dyDescent="0.25">
      <c r="A1410" s="223" t="s">
        <v>845</v>
      </c>
      <c r="B1410" s="217">
        <v>6067579</v>
      </c>
      <c r="C1410" s="217">
        <v>2604336</v>
      </c>
      <c r="D1410" s="217">
        <v>794061</v>
      </c>
      <c r="E1410" s="217">
        <v>1055410</v>
      </c>
      <c r="F1410" s="217">
        <v>2153877</v>
      </c>
      <c r="G1410" s="217">
        <v>458687</v>
      </c>
      <c r="H1410" s="244">
        <v>13133950</v>
      </c>
      <c r="I1410" s="136"/>
      <c r="J1410" s="223" t="s">
        <v>284</v>
      </c>
      <c r="K1410" s="217">
        <v>8570155</v>
      </c>
      <c r="L1410" s="217">
        <v>1215082</v>
      </c>
      <c r="M1410" s="217">
        <v>994925</v>
      </c>
      <c r="N1410" s="217">
        <v>1126740</v>
      </c>
      <c r="O1410" s="217">
        <v>1398746</v>
      </c>
      <c r="P1410" s="217">
        <v>869103</v>
      </c>
      <c r="Q1410" s="235">
        <v>14174751</v>
      </c>
      <c r="R1410" s="136"/>
      <c r="S1410" s="136"/>
      <c r="T1410" s="136"/>
      <c r="U1410" s="136"/>
      <c r="V1410" s="136"/>
      <c r="W1410" s="136"/>
      <c r="X1410" s="136"/>
      <c r="Y1410" s="136"/>
      <c r="Z1410" s="136"/>
      <c r="AA1410" s="136"/>
      <c r="AB1410" s="136"/>
      <c r="AC1410" s="136"/>
      <c r="AD1410" s="136"/>
      <c r="AE1410" s="136"/>
      <c r="AF1410" s="136"/>
      <c r="AG1410" s="136"/>
      <c r="AH1410" s="136"/>
      <c r="AI1410" s="136"/>
      <c r="AJ1410" s="136"/>
      <c r="AK1410" s="136"/>
      <c r="AL1410" s="136"/>
      <c r="AM1410" s="136"/>
      <c r="AN1410" s="136"/>
      <c r="AO1410" s="136"/>
      <c r="AP1410" s="136"/>
      <c r="AQ1410" s="136"/>
      <c r="AR1410" s="136"/>
      <c r="AS1410" s="136"/>
      <c r="AT1410" s="136"/>
      <c r="AU1410" s="136"/>
      <c r="AV1410" s="136"/>
      <c r="AW1410" s="136"/>
      <c r="AX1410" s="136"/>
      <c r="AY1410" s="136"/>
      <c r="AZ1410" s="136"/>
      <c r="BA1410" s="136"/>
      <c r="BB1410" s="136"/>
      <c r="BC1410" s="136"/>
      <c r="BD1410" s="136"/>
      <c r="BE1410" s="136"/>
      <c r="BF1410" s="136"/>
      <c r="BG1410" s="136"/>
      <c r="BH1410" s="136"/>
      <c r="BI1410" s="136"/>
      <c r="BJ1410" s="136"/>
      <c r="BK1410" s="136"/>
      <c r="BL1410" s="136"/>
      <c r="BM1410" s="136"/>
      <c r="BN1410" s="136"/>
      <c r="BO1410" s="136"/>
      <c r="BP1410" s="136"/>
      <c r="BQ1410" s="136"/>
      <c r="BR1410" s="136"/>
      <c r="BS1410" s="136"/>
      <c r="BT1410" s="136"/>
      <c r="BU1410" s="136"/>
      <c r="BV1410" s="136"/>
      <c r="BW1410" s="136"/>
      <c r="BX1410" s="136"/>
      <c r="BY1410" s="136"/>
      <c r="BZ1410" s="136"/>
      <c r="CA1410" s="136"/>
      <c r="CB1410" s="136"/>
      <c r="CC1410" s="136"/>
      <c r="CD1410" s="136"/>
      <c r="CE1410" s="136"/>
      <c r="CF1410" s="136"/>
      <c r="CG1410" s="136"/>
      <c r="CH1410" s="136"/>
      <c r="CI1410" s="136"/>
      <c r="CJ1410" s="136"/>
      <c r="CK1410" s="136"/>
      <c r="CL1410" s="136"/>
      <c r="CM1410" s="136"/>
      <c r="CN1410" s="136"/>
      <c r="CO1410" s="136"/>
      <c r="CP1410" s="136"/>
      <c r="CQ1410" s="136"/>
      <c r="CR1410" s="136"/>
      <c r="CS1410" s="136"/>
      <c r="CT1410" s="136"/>
      <c r="CU1410" s="136"/>
      <c r="CV1410" s="136"/>
      <c r="CW1410" s="136"/>
      <c r="CX1410" s="136"/>
      <c r="CY1410" s="136"/>
      <c r="CZ1410" s="136"/>
      <c r="DA1410" s="136"/>
      <c r="DB1410" s="136"/>
      <c r="DC1410" s="136"/>
      <c r="DD1410" s="136"/>
      <c r="DE1410" s="136"/>
      <c r="DF1410" s="136"/>
      <c r="DG1410" s="136"/>
      <c r="DH1410" s="136"/>
      <c r="DI1410" s="136"/>
      <c r="DJ1410" s="136"/>
      <c r="DK1410" s="136"/>
      <c r="DL1410" s="136"/>
      <c r="DM1410" s="136"/>
      <c r="DN1410" s="136"/>
      <c r="DO1410" s="136"/>
      <c r="DP1410" s="136"/>
      <c r="DQ1410" s="136"/>
      <c r="DR1410" s="136"/>
      <c r="DS1410" s="136"/>
      <c r="DT1410" s="136"/>
      <c r="DU1410" s="136"/>
      <c r="DV1410" s="136"/>
      <c r="DW1410" s="136"/>
      <c r="DX1410" s="136"/>
      <c r="DY1410" s="136"/>
      <c r="DZ1410" s="136"/>
      <c r="EA1410" s="136"/>
      <c r="EB1410" s="136"/>
      <c r="EC1410" s="136"/>
      <c r="ED1410" s="136"/>
      <c r="EE1410" s="136"/>
      <c r="EF1410" s="136"/>
      <c r="EG1410" s="136"/>
      <c r="EH1410" s="136"/>
      <c r="EI1410" s="136"/>
      <c r="EJ1410" s="136"/>
      <c r="EK1410" s="136"/>
      <c r="EL1410" s="136"/>
      <c r="EM1410" s="136"/>
      <c r="EN1410" s="136"/>
      <c r="EO1410" s="136"/>
      <c r="EP1410" s="136"/>
      <c r="EQ1410" s="136"/>
      <c r="ER1410" s="136"/>
      <c r="ES1410" s="136"/>
      <c r="ET1410" s="136"/>
      <c r="EU1410" s="136"/>
      <c r="EV1410" s="136"/>
      <c r="EW1410" s="136"/>
      <c r="EX1410" s="136"/>
      <c r="EY1410" s="136"/>
      <c r="EZ1410" s="136"/>
      <c r="FA1410" s="136"/>
      <c r="FB1410" s="136"/>
      <c r="FC1410" s="136"/>
      <c r="FD1410" s="136"/>
      <c r="FE1410" s="136"/>
      <c r="FF1410" s="136"/>
      <c r="FG1410" s="136"/>
      <c r="FH1410" s="136"/>
      <c r="FI1410" s="136"/>
      <c r="FJ1410" s="136"/>
      <c r="FK1410" s="136"/>
      <c r="FL1410" s="136"/>
      <c r="FM1410" s="136"/>
      <c r="FN1410" s="136"/>
      <c r="FO1410" s="136"/>
      <c r="FP1410" s="136"/>
      <c r="FQ1410" s="136"/>
      <c r="FR1410" s="136"/>
      <c r="FS1410" s="136"/>
      <c r="FT1410" s="136"/>
      <c r="FU1410" s="136"/>
      <c r="FV1410" s="136"/>
      <c r="FW1410" s="136"/>
      <c r="FX1410" s="136"/>
      <c r="FY1410" s="136"/>
      <c r="FZ1410" s="136"/>
      <c r="GA1410" s="136"/>
      <c r="GB1410" s="136"/>
      <c r="GC1410" s="136"/>
      <c r="GD1410" s="136"/>
      <c r="GE1410" s="136"/>
      <c r="GF1410" s="136"/>
      <c r="GG1410" s="136"/>
      <c r="GH1410" s="136"/>
      <c r="GI1410" s="136"/>
      <c r="GJ1410" s="136"/>
      <c r="GK1410" s="136"/>
      <c r="GL1410" s="136"/>
      <c r="GM1410" s="136"/>
      <c r="GN1410" s="136"/>
      <c r="GO1410" s="136"/>
      <c r="GP1410" s="136"/>
      <c r="GQ1410" s="136"/>
      <c r="GR1410" s="136"/>
      <c r="GS1410" s="136"/>
      <c r="GT1410" s="136"/>
      <c r="GU1410" s="136"/>
      <c r="GV1410" s="136"/>
      <c r="GW1410" s="136"/>
      <c r="GX1410" s="136"/>
      <c r="GY1410" s="136"/>
      <c r="GZ1410" s="136"/>
      <c r="HA1410" s="136"/>
      <c r="HB1410" s="136"/>
      <c r="HC1410" s="136"/>
      <c r="HD1410" s="136"/>
      <c r="HE1410" s="136"/>
      <c r="HF1410" s="136"/>
      <c r="HG1410" s="136"/>
      <c r="HH1410" s="136"/>
      <c r="HI1410" s="136"/>
      <c r="HJ1410" s="136"/>
      <c r="HK1410" s="136"/>
      <c r="HL1410" s="136"/>
      <c r="HM1410" s="136"/>
      <c r="HN1410" s="136"/>
      <c r="HO1410" s="136"/>
      <c r="HP1410" s="136"/>
      <c r="HQ1410" s="136"/>
      <c r="HR1410" s="136"/>
      <c r="HS1410" s="136"/>
      <c r="HT1410" s="136"/>
      <c r="HU1410" s="136"/>
      <c r="HV1410" s="136"/>
      <c r="HW1410" s="136"/>
      <c r="HX1410" s="136"/>
      <c r="HY1410" s="136"/>
      <c r="HZ1410" s="136"/>
      <c r="IA1410" s="136"/>
      <c r="IB1410" s="136"/>
      <c r="IC1410" s="136"/>
      <c r="ID1410" s="136"/>
      <c r="IE1410" s="136"/>
      <c r="IF1410" s="136"/>
      <c r="IG1410" s="136"/>
    </row>
    <row r="1411" spans="1:1111" ht="15" customHeight="1" x14ac:dyDescent="0.25">
      <c r="A1411" s="223" t="s">
        <v>73</v>
      </c>
      <c r="B1411" s="217">
        <v>6084489</v>
      </c>
      <c r="C1411" s="217">
        <v>2694957</v>
      </c>
      <c r="D1411" s="217">
        <v>676675</v>
      </c>
      <c r="E1411" s="217">
        <v>900226</v>
      </c>
      <c r="F1411" s="217">
        <v>3404035</v>
      </c>
      <c r="G1411" s="217">
        <v>384917</v>
      </c>
      <c r="H1411" s="244">
        <v>14145299</v>
      </c>
      <c r="I1411" s="136"/>
      <c r="J1411" s="223" t="s">
        <v>282</v>
      </c>
      <c r="K1411" s="217">
        <v>13974075</v>
      </c>
      <c r="L1411" s="217">
        <v>2318221</v>
      </c>
      <c r="M1411" s="217">
        <v>877347</v>
      </c>
      <c r="N1411" s="217">
        <v>1798503</v>
      </c>
      <c r="O1411" s="217">
        <v>2581729</v>
      </c>
      <c r="P1411" s="217">
        <v>727725</v>
      </c>
      <c r="Q1411" s="235">
        <v>22277600</v>
      </c>
      <c r="R1411" s="136"/>
      <c r="S1411" s="136"/>
      <c r="T1411" s="136"/>
      <c r="U1411" s="136"/>
      <c r="V1411" s="136"/>
      <c r="W1411" s="136"/>
      <c r="X1411" s="136"/>
      <c r="Y1411" s="136"/>
      <c r="Z1411" s="136"/>
      <c r="AA1411" s="136"/>
      <c r="AB1411" s="136"/>
      <c r="AC1411" s="136"/>
      <c r="AD1411" s="136"/>
      <c r="AE1411" s="136"/>
      <c r="AF1411" s="136"/>
      <c r="AG1411" s="136"/>
      <c r="AH1411" s="136"/>
      <c r="AI1411" s="136"/>
      <c r="AJ1411" s="136"/>
      <c r="AK1411" s="136"/>
      <c r="AL1411" s="136"/>
      <c r="AM1411" s="136"/>
      <c r="AN1411" s="136"/>
      <c r="AO1411" s="136"/>
      <c r="AP1411" s="136"/>
      <c r="AQ1411" s="136"/>
      <c r="AR1411" s="136"/>
      <c r="AS1411" s="136"/>
      <c r="AT1411" s="136"/>
      <c r="AU1411" s="136"/>
      <c r="AV1411" s="136"/>
      <c r="AW1411" s="136"/>
      <c r="AX1411" s="136"/>
      <c r="AY1411" s="136"/>
      <c r="AZ1411" s="136"/>
      <c r="BA1411" s="136"/>
      <c r="BB1411" s="136"/>
      <c r="BC1411" s="136"/>
      <c r="BD1411" s="136"/>
      <c r="BE1411" s="136"/>
      <c r="BF1411" s="136"/>
      <c r="BG1411" s="136"/>
      <c r="BH1411" s="136"/>
      <c r="BI1411" s="136"/>
      <c r="BJ1411" s="136"/>
      <c r="BK1411" s="136"/>
      <c r="BL1411" s="136"/>
      <c r="BM1411" s="136"/>
      <c r="BN1411" s="136"/>
      <c r="BO1411" s="136"/>
      <c r="BP1411" s="136"/>
      <c r="BQ1411" s="136"/>
      <c r="BR1411" s="136"/>
      <c r="BS1411" s="136"/>
      <c r="BT1411" s="136"/>
      <c r="BU1411" s="136"/>
      <c r="BV1411" s="136"/>
      <c r="BW1411" s="136"/>
      <c r="BX1411" s="136"/>
      <c r="BY1411" s="136"/>
      <c r="BZ1411" s="136"/>
      <c r="CA1411" s="136"/>
      <c r="CB1411" s="136"/>
      <c r="CC1411" s="136"/>
      <c r="CD1411" s="136"/>
      <c r="CE1411" s="136"/>
      <c r="CF1411" s="136"/>
      <c r="CG1411" s="136"/>
      <c r="CH1411" s="136"/>
      <c r="CI1411" s="136"/>
      <c r="CJ1411" s="136"/>
      <c r="CK1411" s="136"/>
      <c r="CL1411" s="136"/>
      <c r="CM1411" s="136"/>
      <c r="CN1411" s="136"/>
      <c r="CO1411" s="136"/>
      <c r="CP1411" s="136"/>
      <c r="CQ1411" s="136"/>
      <c r="CR1411" s="136"/>
      <c r="CS1411" s="136"/>
      <c r="CT1411" s="136"/>
      <c r="CU1411" s="136"/>
      <c r="CV1411" s="136"/>
      <c r="CW1411" s="136"/>
      <c r="CX1411" s="136"/>
      <c r="CY1411" s="136"/>
      <c r="CZ1411" s="136"/>
      <c r="DA1411" s="136"/>
      <c r="DB1411" s="136"/>
      <c r="DC1411" s="136"/>
      <c r="DD1411" s="136"/>
      <c r="DE1411" s="136"/>
      <c r="DF1411" s="136"/>
      <c r="DG1411" s="136"/>
      <c r="DH1411" s="136"/>
      <c r="DI1411" s="136"/>
      <c r="DJ1411" s="136"/>
      <c r="DK1411" s="136"/>
      <c r="DL1411" s="136"/>
      <c r="DM1411" s="136"/>
      <c r="DN1411" s="136"/>
      <c r="DO1411" s="136"/>
      <c r="DP1411" s="136"/>
      <c r="DQ1411" s="136"/>
      <c r="DR1411" s="136"/>
      <c r="DS1411" s="136"/>
      <c r="DT1411" s="136"/>
      <c r="DU1411" s="136"/>
      <c r="DV1411" s="136"/>
      <c r="DW1411" s="136"/>
      <c r="DX1411" s="136"/>
      <c r="DY1411" s="136"/>
      <c r="DZ1411" s="136"/>
      <c r="EA1411" s="136"/>
      <c r="EB1411" s="136"/>
      <c r="EC1411" s="136"/>
      <c r="ED1411" s="136"/>
      <c r="EE1411" s="136"/>
      <c r="EF1411" s="136"/>
      <c r="EG1411" s="136"/>
      <c r="EH1411" s="136"/>
      <c r="EI1411" s="136"/>
      <c r="EJ1411" s="136"/>
      <c r="EK1411" s="136"/>
      <c r="EL1411" s="136"/>
      <c r="EM1411" s="136"/>
      <c r="EN1411" s="136"/>
      <c r="EO1411" s="136"/>
      <c r="EP1411" s="136"/>
      <c r="EQ1411" s="136"/>
      <c r="ER1411" s="136"/>
      <c r="ES1411" s="136"/>
      <c r="ET1411" s="136"/>
      <c r="EU1411" s="136"/>
      <c r="EV1411" s="136"/>
      <c r="EW1411" s="136"/>
      <c r="EX1411" s="136"/>
      <c r="EY1411" s="136"/>
      <c r="EZ1411" s="136"/>
      <c r="FA1411" s="136"/>
      <c r="FB1411" s="136"/>
      <c r="FC1411" s="136"/>
      <c r="FD1411" s="136"/>
      <c r="FE1411" s="136"/>
      <c r="FF1411" s="136"/>
      <c r="FG1411" s="136"/>
      <c r="FH1411" s="136"/>
      <c r="FI1411" s="136"/>
      <c r="FJ1411" s="136"/>
      <c r="FK1411" s="136"/>
      <c r="FL1411" s="136"/>
      <c r="FM1411" s="136"/>
      <c r="FN1411" s="136"/>
      <c r="FO1411" s="136"/>
      <c r="FP1411" s="136"/>
      <c r="FQ1411" s="136"/>
      <c r="FR1411" s="136"/>
      <c r="FS1411" s="136"/>
      <c r="FT1411" s="136"/>
      <c r="FU1411" s="136"/>
      <c r="FV1411" s="136"/>
      <c r="FW1411" s="136"/>
      <c r="FX1411" s="136"/>
      <c r="FY1411" s="136"/>
      <c r="FZ1411" s="136"/>
      <c r="GA1411" s="136"/>
      <c r="GB1411" s="136"/>
      <c r="GC1411" s="136"/>
      <c r="GD1411" s="136"/>
      <c r="GE1411" s="136"/>
      <c r="GF1411" s="136"/>
      <c r="GG1411" s="136"/>
      <c r="GH1411" s="136"/>
      <c r="GI1411" s="136"/>
      <c r="GJ1411" s="136"/>
      <c r="GK1411" s="136"/>
      <c r="GL1411" s="136"/>
      <c r="GM1411" s="136"/>
      <c r="GN1411" s="136"/>
      <c r="GO1411" s="136"/>
      <c r="GP1411" s="136"/>
      <c r="GQ1411" s="136"/>
      <c r="GR1411" s="136"/>
      <c r="GS1411" s="136"/>
      <c r="GT1411" s="136"/>
      <c r="GU1411" s="136"/>
      <c r="GV1411" s="136"/>
      <c r="GW1411" s="136"/>
      <c r="GX1411" s="136"/>
      <c r="GY1411" s="136"/>
      <c r="GZ1411" s="136"/>
      <c r="HA1411" s="136"/>
      <c r="HB1411" s="136"/>
      <c r="HC1411" s="136"/>
      <c r="HD1411" s="136"/>
      <c r="HE1411" s="136"/>
      <c r="HF1411" s="136"/>
      <c r="HG1411" s="136"/>
      <c r="HH1411" s="136"/>
      <c r="HI1411" s="136"/>
      <c r="HJ1411" s="136"/>
      <c r="HK1411" s="136"/>
      <c r="HL1411" s="136"/>
      <c r="HM1411" s="136"/>
      <c r="HN1411" s="136"/>
      <c r="HO1411" s="136"/>
      <c r="HP1411" s="136"/>
      <c r="HQ1411" s="136"/>
      <c r="HR1411" s="136"/>
      <c r="HS1411" s="136"/>
      <c r="HT1411" s="136"/>
      <c r="HU1411" s="136"/>
      <c r="HV1411" s="136"/>
      <c r="HW1411" s="136"/>
      <c r="HX1411" s="136"/>
      <c r="HY1411" s="136"/>
      <c r="HZ1411" s="136"/>
      <c r="IA1411" s="136"/>
      <c r="IB1411" s="136"/>
      <c r="IC1411" s="136"/>
      <c r="ID1411" s="136"/>
      <c r="IE1411" s="136"/>
      <c r="IF1411" s="136"/>
      <c r="IG1411" s="136"/>
    </row>
    <row r="1412" spans="1:1111" ht="15" customHeight="1" x14ac:dyDescent="0.25">
      <c r="A1412" s="223" t="s">
        <v>72</v>
      </c>
      <c r="B1412" s="217">
        <v>6126423</v>
      </c>
      <c r="C1412" s="217">
        <v>3853691</v>
      </c>
      <c r="D1412" s="217">
        <v>824758</v>
      </c>
      <c r="E1412" s="217">
        <v>859285</v>
      </c>
      <c r="F1412" s="217">
        <v>2472824</v>
      </c>
      <c r="G1412" s="217">
        <v>376903</v>
      </c>
      <c r="H1412" s="244">
        <v>14513884</v>
      </c>
      <c r="I1412" s="136"/>
      <c r="J1412" s="223" t="s">
        <v>850</v>
      </c>
      <c r="K1412" s="217">
        <v>11664900</v>
      </c>
      <c r="L1412" s="217">
        <v>2364020</v>
      </c>
      <c r="M1412" s="217">
        <v>844190</v>
      </c>
      <c r="N1412" s="217">
        <v>1598755</v>
      </c>
      <c r="O1412" s="217">
        <v>3170615</v>
      </c>
      <c r="P1412" s="217">
        <v>563678</v>
      </c>
      <c r="Q1412" s="235">
        <v>20206158</v>
      </c>
      <c r="R1412" s="136"/>
      <c r="S1412" s="136"/>
      <c r="T1412" s="136"/>
      <c r="U1412" s="136"/>
      <c r="V1412" s="136"/>
      <c r="W1412" s="136"/>
      <c r="X1412" s="136"/>
      <c r="Y1412" s="136"/>
      <c r="Z1412" s="136"/>
      <c r="AA1412" s="136"/>
      <c r="AB1412" s="136"/>
      <c r="AC1412" s="136"/>
      <c r="AD1412" s="136"/>
      <c r="AE1412" s="136"/>
      <c r="AF1412" s="136"/>
      <c r="AG1412" s="136"/>
      <c r="AH1412" s="136"/>
      <c r="AI1412" s="136"/>
      <c r="AJ1412" s="136"/>
      <c r="AK1412" s="136"/>
      <c r="AL1412" s="136"/>
      <c r="AM1412" s="136"/>
      <c r="AN1412" s="136"/>
      <c r="AO1412" s="136"/>
      <c r="AP1412" s="136"/>
      <c r="AQ1412" s="136"/>
      <c r="AR1412" s="136"/>
      <c r="AS1412" s="136"/>
      <c r="AT1412" s="136"/>
      <c r="AU1412" s="136"/>
      <c r="AV1412" s="136"/>
      <c r="AW1412" s="136"/>
      <c r="AX1412" s="136"/>
      <c r="AY1412" s="136"/>
      <c r="AZ1412" s="136"/>
      <c r="BA1412" s="136"/>
      <c r="BB1412" s="136"/>
      <c r="BC1412" s="136"/>
      <c r="BD1412" s="136"/>
      <c r="BE1412" s="136"/>
      <c r="BF1412" s="136"/>
      <c r="BG1412" s="136"/>
      <c r="BH1412" s="136"/>
      <c r="BI1412" s="136"/>
      <c r="BJ1412" s="136"/>
      <c r="BK1412" s="136"/>
      <c r="BL1412" s="136"/>
      <c r="BM1412" s="136"/>
      <c r="BN1412" s="136"/>
      <c r="BO1412" s="136"/>
      <c r="BP1412" s="136"/>
      <c r="BQ1412" s="136"/>
      <c r="BR1412" s="136"/>
      <c r="BS1412" s="136"/>
      <c r="BT1412" s="136"/>
      <c r="BU1412" s="136"/>
      <c r="BV1412" s="136"/>
      <c r="BW1412" s="136"/>
      <c r="BX1412" s="136"/>
      <c r="BY1412" s="136"/>
      <c r="BZ1412" s="136"/>
      <c r="CA1412" s="136"/>
      <c r="CB1412" s="136"/>
      <c r="CC1412" s="136"/>
      <c r="CD1412" s="136"/>
      <c r="CE1412" s="136"/>
      <c r="CF1412" s="136"/>
      <c r="CG1412" s="136"/>
      <c r="CH1412" s="136"/>
      <c r="CI1412" s="136"/>
      <c r="CJ1412" s="136"/>
      <c r="CK1412" s="136"/>
      <c r="CL1412" s="136"/>
      <c r="CM1412" s="136"/>
      <c r="CN1412" s="136"/>
      <c r="CO1412" s="136"/>
      <c r="CP1412" s="136"/>
      <c r="CQ1412" s="136"/>
      <c r="CR1412" s="136"/>
      <c r="CS1412" s="136"/>
      <c r="CT1412" s="136"/>
      <c r="CU1412" s="136"/>
      <c r="CV1412" s="136"/>
      <c r="CW1412" s="136"/>
      <c r="CX1412" s="136"/>
      <c r="CY1412" s="136"/>
      <c r="CZ1412" s="136"/>
      <c r="DA1412" s="136"/>
      <c r="DB1412" s="136"/>
      <c r="DC1412" s="136"/>
      <c r="DD1412" s="136"/>
      <c r="DE1412" s="136"/>
      <c r="DF1412" s="136"/>
      <c r="DG1412" s="136"/>
      <c r="DH1412" s="136"/>
      <c r="DI1412" s="136"/>
      <c r="DJ1412" s="136"/>
      <c r="DK1412" s="136"/>
      <c r="DL1412" s="136"/>
      <c r="DM1412" s="136"/>
      <c r="DN1412" s="136"/>
      <c r="DO1412" s="136"/>
      <c r="DP1412" s="136"/>
      <c r="DQ1412" s="136"/>
      <c r="DR1412" s="136"/>
      <c r="DS1412" s="136"/>
      <c r="DT1412" s="136"/>
      <c r="DU1412" s="136"/>
      <c r="DV1412" s="136"/>
      <c r="DW1412" s="136"/>
      <c r="DX1412" s="136"/>
      <c r="DY1412" s="136"/>
      <c r="DZ1412" s="136"/>
      <c r="EA1412" s="136"/>
      <c r="EB1412" s="136"/>
      <c r="EC1412" s="136"/>
      <c r="ED1412" s="136"/>
      <c r="EE1412" s="136"/>
      <c r="EF1412" s="136"/>
      <c r="EG1412" s="136"/>
      <c r="EH1412" s="136"/>
      <c r="EI1412" s="136"/>
      <c r="EJ1412" s="136"/>
      <c r="EK1412" s="136"/>
      <c r="EL1412" s="136"/>
      <c r="EM1412" s="136"/>
      <c r="EN1412" s="136"/>
      <c r="EO1412" s="136"/>
      <c r="EP1412" s="136"/>
      <c r="EQ1412" s="136"/>
      <c r="ER1412" s="136"/>
      <c r="ES1412" s="136"/>
      <c r="ET1412" s="136"/>
      <c r="EU1412" s="136"/>
      <c r="EV1412" s="136"/>
      <c r="EW1412" s="136"/>
      <c r="EX1412" s="136"/>
      <c r="EY1412" s="136"/>
      <c r="EZ1412" s="136"/>
      <c r="FA1412" s="136"/>
      <c r="FB1412" s="136"/>
      <c r="FC1412" s="136"/>
      <c r="FD1412" s="136"/>
      <c r="FE1412" s="136"/>
      <c r="FF1412" s="136"/>
      <c r="FG1412" s="136"/>
      <c r="FH1412" s="136"/>
      <c r="FI1412" s="136"/>
      <c r="FJ1412" s="136"/>
      <c r="FK1412" s="136"/>
      <c r="FL1412" s="136"/>
      <c r="FM1412" s="136"/>
      <c r="FN1412" s="136"/>
      <c r="FO1412" s="136"/>
      <c r="FP1412" s="136"/>
      <c r="FQ1412" s="136"/>
      <c r="FR1412" s="136"/>
      <c r="FS1412" s="136"/>
      <c r="FT1412" s="136"/>
      <c r="FU1412" s="136"/>
      <c r="FV1412" s="136"/>
      <c r="FW1412" s="136"/>
      <c r="FX1412" s="136"/>
      <c r="FY1412" s="136"/>
      <c r="FZ1412" s="136"/>
      <c r="GA1412" s="136"/>
      <c r="GB1412" s="136"/>
      <c r="GC1412" s="136"/>
      <c r="GD1412" s="136"/>
      <c r="GE1412" s="136"/>
      <c r="GF1412" s="136"/>
      <c r="GG1412" s="136"/>
      <c r="GH1412" s="136"/>
      <c r="GI1412" s="136"/>
      <c r="GJ1412" s="136"/>
      <c r="GK1412" s="136"/>
      <c r="GL1412" s="136"/>
      <c r="GM1412" s="136"/>
      <c r="GN1412" s="136"/>
      <c r="GO1412" s="136"/>
      <c r="GP1412" s="136"/>
      <c r="GQ1412" s="136"/>
      <c r="GR1412" s="136"/>
      <c r="GS1412" s="136"/>
      <c r="GT1412" s="136"/>
      <c r="GU1412" s="136"/>
      <c r="GV1412" s="136"/>
      <c r="GW1412" s="136"/>
      <c r="GX1412" s="136"/>
      <c r="GY1412" s="136"/>
      <c r="GZ1412" s="136"/>
      <c r="HA1412" s="136"/>
      <c r="HB1412" s="136"/>
      <c r="HC1412" s="136"/>
      <c r="HD1412" s="136"/>
      <c r="HE1412" s="136"/>
      <c r="HF1412" s="136"/>
      <c r="HG1412" s="136"/>
      <c r="HH1412" s="136"/>
      <c r="HI1412" s="136"/>
      <c r="HJ1412" s="136"/>
      <c r="HK1412" s="136"/>
      <c r="HL1412" s="136"/>
      <c r="HM1412" s="136"/>
      <c r="HN1412" s="136"/>
      <c r="HO1412" s="136"/>
      <c r="HP1412" s="136"/>
      <c r="HQ1412" s="136"/>
      <c r="HR1412" s="136"/>
      <c r="HS1412" s="136"/>
      <c r="HT1412" s="136"/>
      <c r="HU1412" s="136"/>
      <c r="HV1412" s="136"/>
      <c r="HW1412" s="136"/>
      <c r="HX1412" s="136"/>
      <c r="HY1412" s="136"/>
      <c r="HZ1412" s="136"/>
      <c r="IA1412" s="136"/>
      <c r="IB1412" s="136"/>
      <c r="IC1412" s="136"/>
      <c r="ID1412" s="136"/>
      <c r="IE1412" s="136"/>
      <c r="IF1412" s="136"/>
      <c r="IG1412" s="136"/>
    </row>
    <row r="1413" spans="1:1111" ht="15" customHeight="1" x14ac:dyDescent="0.25">
      <c r="A1413" s="223" t="s">
        <v>71</v>
      </c>
      <c r="B1413" s="217">
        <v>6567174</v>
      </c>
      <c r="C1413" s="217">
        <v>3330492</v>
      </c>
      <c r="D1413" s="217">
        <v>933426</v>
      </c>
      <c r="E1413" s="217">
        <v>1386682</v>
      </c>
      <c r="F1413" s="217">
        <v>2034448</v>
      </c>
      <c r="G1413" s="217">
        <v>426886</v>
      </c>
      <c r="H1413" s="244">
        <v>14679108</v>
      </c>
      <c r="I1413" s="136"/>
      <c r="J1413" s="223" t="s">
        <v>383</v>
      </c>
      <c r="K1413" s="217">
        <v>13086820</v>
      </c>
      <c r="L1413" s="217">
        <v>3236522</v>
      </c>
      <c r="M1413" s="217">
        <v>1125979</v>
      </c>
      <c r="N1413" s="217">
        <v>1233509</v>
      </c>
      <c r="O1413" s="217">
        <v>4510408</v>
      </c>
      <c r="P1413" s="217">
        <v>548743</v>
      </c>
      <c r="Q1413" s="235">
        <v>23741981</v>
      </c>
      <c r="R1413" s="136"/>
      <c r="S1413" s="136"/>
      <c r="T1413" s="136"/>
      <c r="U1413" s="136"/>
      <c r="V1413" s="136"/>
      <c r="W1413" s="136"/>
      <c r="X1413" s="136"/>
      <c r="Y1413" s="136"/>
      <c r="Z1413" s="136"/>
      <c r="AA1413" s="136"/>
      <c r="AB1413" s="136"/>
      <c r="AC1413" s="136"/>
      <c r="AD1413" s="136"/>
      <c r="AE1413" s="136"/>
      <c r="AF1413" s="136"/>
      <c r="AG1413" s="136"/>
      <c r="AH1413" s="136"/>
      <c r="AI1413" s="136"/>
      <c r="AJ1413" s="136"/>
      <c r="AK1413" s="136"/>
      <c r="AL1413" s="136"/>
      <c r="AM1413" s="136"/>
      <c r="AN1413" s="136"/>
      <c r="AO1413" s="136"/>
      <c r="AP1413" s="136"/>
      <c r="AQ1413" s="136"/>
      <c r="AR1413" s="136"/>
      <c r="AS1413" s="136"/>
      <c r="AT1413" s="136"/>
      <c r="AU1413" s="136"/>
      <c r="AV1413" s="136"/>
      <c r="AW1413" s="136"/>
      <c r="AX1413" s="136"/>
      <c r="AY1413" s="136"/>
      <c r="AZ1413" s="136"/>
      <c r="BA1413" s="136"/>
      <c r="BB1413" s="136"/>
      <c r="BC1413" s="136"/>
      <c r="BD1413" s="136"/>
      <c r="BE1413" s="136"/>
      <c r="BF1413" s="136"/>
      <c r="BG1413" s="136"/>
      <c r="BH1413" s="136"/>
      <c r="BI1413" s="136"/>
      <c r="BJ1413" s="136"/>
      <c r="BK1413" s="136"/>
      <c r="BL1413" s="136"/>
      <c r="BM1413" s="136"/>
      <c r="BN1413" s="136"/>
      <c r="BO1413" s="136"/>
      <c r="BP1413" s="136"/>
      <c r="BQ1413" s="136"/>
      <c r="BR1413" s="136"/>
      <c r="BS1413" s="136"/>
      <c r="BT1413" s="136"/>
      <c r="BU1413" s="136"/>
      <c r="BV1413" s="136"/>
      <c r="BW1413" s="136"/>
      <c r="BX1413" s="136"/>
      <c r="BY1413" s="136"/>
      <c r="BZ1413" s="136"/>
      <c r="CA1413" s="136"/>
      <c r="CB1413" s="136"/>
      <c r="CC1413" s="136"/>
      <c r="CD1413" s="136"/>
      <c r="CE1413" s="136"/>
      <c r="CF1413" s="136"/>
      <c r="CG1413" s="136"/>
      <c r="CH1413" s="136"/>
      <c r="CI1413" s="136"/>
      <c r="CJ1413" s="136"/>
      <c r="CK1413" s="136"/>
      <c r="CL1413" s="136"/>
      <c r="CM1413" s="136"/>
      <c r="CN1413" s="136"/>
      <c r="CO1413" s="136"/>
      <c r="CP1413" s="136"/>
      <c r="CQ1413" s="136"/>
      <c r="CR1413" s="136"/>
      <c r="CS1413" s="136"/>
      <c r="CT1413" s="136"/>
      <c r="CU1413" s="136"/>
      <c r="CV1413" s="136"/>
      <c r="CW1413" s="136"/>
      <c r="CX1413" s="136"/>
      <c r="CY1413" s="136"/>
      <c r="CZ1413" s="136"/>
      <c r="DA1413" s="136"/>
      <c r="DB1413" s="136"/>
      <c r="DC1413" s="136"/>
      <c r="DD1413" s="136"/>
      <c r="DE1413" s="136"/>
      <c r="DF1413" s="136"/>
      <c r="DG1413" s="136"/>
      <c r="DH1413" s="136"/>
      <c r="DI1413" s="136"/>
      <c r="DJ1413" s="136"/>
      <c r="DK1413" s="136"/>
      <c r="DL1413" s="136"/>
      <c r="DM1413" s="136"/>
      <c r="DN1413" s="136"/>
      <c r="DO1413" s="136"/>
      <c r="DP1413" s="136"/>
      <c r="DQ1413" s="136"/>
      <c r="DR1413" s="136"/>
      <c r="DS1413" s="136"/>
      <c r="DT1413" s="136"/>
      <c r="DU1413" s="136"/>
      <c r="DV1413" s="136"/>
      <c r="DW1413" s="136"/>
      <c r="DX1413" s="136"/>
      <c r="DY1413" s="136"/>
      <c r="DZ1413" s="136"/>
      <c r="EA1413" s="136"/>
      <c r="EB1413" s="136"/>
      <c r="EC1413" s="136"/>
      <c r="ED1413" s="136"/>
      <c r="EE1413" s="136"/>
      <c r="EF1413" s="136"/>
      <c r="EG1413" s="136"/>
      <c r="EH1413" s="136"/>
      <c r="EI1413" s="136"/>
      <c r="EJ1413" s="136"/>
      <c r="EK1413" s="136"/>
      <c r="EL1413" s="136"/>
      <c r="EM1413" s="136"/>
      <c r="EN1413" s="136"/>
      <c r="EO1413" s="136"/>
      <c r="EP1413" s="136"/>
      <c r="EQ1413" s="136"/>
      <c r="ER1413" s="136"/>
      <c r="ES1413" s="136"/>
      <c r="ET1413" s="136"/>
      <c r="EU1413" s="136"/>
      <c r="EV1413" s="136"/>
      <c r="EW1413" s="136"/>
      <c r="EX1413" s="136"/>
      <c r="EY1413" s="136"/>
      <c r="EZ1413" s="136"/>
      <c r="FA1413" s="136"/>
      <c r="FB1413" s="136"/>
      <c r="FC1413" s="136"/>
      <c r="FD1413" s="136"/>
      <c r="FE1413" s="136"/>
      <c r="FF1413" s="136"/>
      <c r="FG1413" s="136"/>
      <c r="FH1413" s="136"/>
      <c r="FI1413" s="136"/>
      <c r="FJ1413" s="136"/>
      <c r="FK1413" s="136"/>
      <c r="FL1413" s="136"/>
      <c r="FM1413" s="136"/>
      <c r="FN1413" s="136"/>
      <c r="FO1413" s="136"/>
      <c r="FP1413" s="136"/>
      <c r="FQ1413" s="136"/>
      <c r="FR1413" s="136"/>
      <c r="FS1413" s="136"/>
      <c r="FT1413" s="136"/>
      <c r="FU1413" s="136"/>
      <c r="FV1413" s="136"/>
      <c r="FW1413" s="136"/>
      <c r="FX1413" s="136"/>
      <c r="FY1413" s="136"/>
      <c r="FZ1413" s="136"/>
      <c r="GA1413" s="136"/>
      <c r="GB1413" s="136"/>
      <c r="GC1413" s="136"/>
      <c r="GD1413" s="136"/>
      <c r="GE1413" s="136"/>
      <c r="GF1413" s="136"/>
      <c r="GG1413" s="136"/>
      <c r="GH1413" s="136"/>
      <c r="GI1413" s="136"/>
      <c r="GJ1413" s="136"/>
      <c r="GK1413" s="136"/>
      <c r="GL1413" s="136"/>
      <c r="GM1413" s="136"/>
      <c r="GN1413" s="136"/>
      <c r="GO1413" s="136"/>
      <c r="GP1413" s="136"/>
      <c r="GQ1413" s="136"/>
      <c r="GR1413" s="136"/>
      <c r="GS1413" s="136"/>
      <c r="GT1413" s="136"/>
      <c r="GU1413" s="136"/>
      <c r="GV1413" s="136"/>
      <c r="GW1413" s="136"/>
      <c r="GX1413" s="136"/>
      <c r="GY1413" s="136"/>
      <c r="GZ1413" s="136"/>
      <c r="HA1413" s="136"/>
      <c r="HB1413" s="136"/>
      <c r="HC1413" s="136"/>
      <c r="HD1413" s="136"/>
      <c r="HE1413" s="136"/>
      <c r="HF1413" s="136"/>
      <c r="HG1413" s="136"/>
      <c r="HH1413" s="136"/>
      <c r="HI1413" s="136"/>
      <c r="HJ1413" s="136"/>
      <c r="HK1413" s="136"/>
      <c r="HL1413" s="136"/>
      <c r="HM1413" s="136"/>
      <c r="HN1413" s="136"/>
      <c r="HO1413" s="136"/>
      <c r="HP1413" s="136"/>
      <c r="HQ1413" s="136"/>
      <c r="HR1413" s="136"/>
      <c r="HS1413" s="136"/>
      <c r="HT1413" s="136"/>
      <c r="HU1413" s="136"/>
      <c r="HV1413" s="136"/>
      <c r="HW1413" s="136"/>
      <c r="HX1413" s="136"/>
      <c r="HY1413" s="136"/>
      <c r="HZ1413" s="136"/>
      <c r="IA1413" s="136"/>
      <c r="IB1413" s="136"/>
      <c r="IC1413" s="136"/>
      <c r="ID1413" s="136"/>
      <c r="IE1413" s="136"/>
      <c r="IF1413" s="136"/>
      <c r="IG1413" s="136"/>
    </row>
    <row r="1414" spans="1:1111" ht="15" customHeight="1" x14ac:dyDescent="0.25">
      <c r="A1414" s="214" t="s">
        <v>1086</v>
      </c>
      <c r="B1414" s="199">
        <v>136664492</v>
      </c>
      <c r="C1414" s="199">
        <v>78980392</v>
      </c>
      <c r="D1414" s="199">
        <v>20358924</v>
      </c>
      <c r="E1414" s="199">
        <v>20240411</v>
      </c>
      <c r="F1414" s="199">
        <v>51240925</v>
      </c>
      <c r="G1414" s="199">
        <v>8043593</v>
      </c>
      <c r="H1414" s="240">
        <v>315528737</v>
      </c>
      <c r="I1414" s="136"/>
      <c r="J1414" s="214" t="s">
        <v>1088</v>
      </c>
      <c r="K1414" s="199">
        <v>248798558</v>
      </c>
      <c r="L1414" s="199">
        <v>66756941</v>
      </c>
      <c r="M1414" s="199">
        <v>20728145</v>
      </c>
      <c r="N1414" s="199">
        <v>28615124</v>
      </c>
      <c r="O1414" s="199">
        <v>58221524</v>
      </c>
      <c r="P1414" s="199">
        <v>15077857</v>
      </c>
      <c r="Q1414" s="240">
        <v>438198149</v>
      </c>
      <c r="R1414" s="136"/>
      <c r="S1414" s="136"/>
      <c r="T1414" s="136"/>
      <c r="U1414" s="136"/>
      <c r="V1414" s="136"/>
      <c r="W1414" s="136"/>
      <c r="X1414" s="136"/>
      <c r="Y1414" s="136"/>
      <c r="Z1414" s="136"/>
      <c r="AA1414" s="136"/>
      <c r="AB1414" s="136"/>
      <c r="AC1414" s="136"/>
      <c r="AD1414" s="136"/>
      <c r="AE1414" s="136"/>
      <c r="AF1414" s="136"/>
      <c r="AG1414" s="136"/>
      <c r="AH1414" s="136"/>
      <c r="AI1414" s="136"/>
      <c r="AJ1414" s="136"/>
      <c r="AK1414" s="136"/>
      <c r="AL1414" s="136"/>
      <c r="AM1414" s="136"/>
      <c r="AN1414" s="136"/>
      <c r="AO1414" s="136"/>
      <c r="AP1414" s="136"/>
      <c r="AQ1414" s="136"/>
      <c r="AR1414" s="136"/>
      <c r="AS1414" s="136"/>
      <c r="AT1414" s="136"/>
      <c r="AU1414" s="136"/>
      <c r="AV1414" s="136"/>
      <c r="AW1414" s="136"/>
      <c r="AX1414" s="136"/>
      <c r="AY1414" s="136"/>
      <c r="AZ1414" s="136"/>
      <c r="BA1414" s="136"/>
      <c r="BB1414" s="136"/>
      <c r="BC1414" s="136"/>
      <c r="BD1414" s="136"/>
      <c r="BE1414" s="136"/>
      <c r="BF1414" s="136"/>
      <c r="BG1414" s="136"/>
      <c r="BH1414" s="136"/>
      <c r="BI1414" s="136"/>
      <c r="BJ1414" s="136"/>
      <c r="BK1414" s="136"/>
      <c r="BL1414" s="136"/>
      <c r="BM1414" s="136"/>
      <c r="BN1414" s="136"/>
      <c r="BO1414" s="136"/>
      <c r="BP1414" s="136"/>
      <c r="BQ1414" s="136"/>
      <c r="BR1414" s="136"/>
      <c r="BS1414" s="136"/>
      <c r="BT1414" s="136"/>
      <c r="BU1414" s="136"/>
      <c r="BV1414" s="136"/>
      <c r="BW1414" s="136"/>
      <c r="BX1414" s="136"/>
      <c r="BY1414" s="136"/>
      <c r="BZ1414" s="136"/>
      <c r="CA1414" s="136"/>
      <c r="CB1414" s="136"/>
      <c r="CC1414" s="136"/>
      <c r="CD1414" s="136"/>
      <c r="CE1414" s="136"/>
      <c r="CF1414" s="136"/>
      <c r="CG1414" s="136"/>
      <c r="CH1414" s="136"/>
      <c r="CI1414" s="136"/>
      <c r="CJ1414" s="136"/>
      <c r="CK1414" s="136"/>
      <c r="CL1414" s="136"/>
      <c r="CM1414" s="136"/>
      <c r="CN1414" s="136"/>
      <c r="CO1414" s="136"/>
      <c r="CP1414" s="136"/>
      <c r="CQ1414" s="136"/>
      <c r="CR1414" s="136"/>
      <c r="CS1414" s="136"/>
      <c r="CT1414" s="136"/>
      <c r="CU1414" s="136"/>
      <c r="CV1414" s="136"/>
      <c r="CW1414" s="136"/>
      <c r="CX1414" s="136"/>
      <c r="CY1414" s="136"/>
      <c r="CZ1414" s="136"/>
      <c r="DA1414" s="136"/>
      <c r="DB1414" s="136"/>
      <c r="DC1414" s="136"/>
      <c r="DD1414" s="136"/>
      <c r="DE1414" s="136"/>
      <c r="DF1414" s="136"/>
      <c r="DG1414" s="136"/>
      <c r="DH1414" s="136"/>
      <c r="DI1414" s="136"/>
      <c r="DJ1414" s="136"/>
      <c r="DK1414" s="136"/>
      <c r="DL1414" s="136"/>
      <c r="DM1414" s="136"/>
      <c r="DN1414" s="136"/>
      <c r="DO1414" s="136"/>
      <c r="DP1414" s="136"/>
      <c r="DQ1414" s="136"/>
      <c r="DR1414" s="136"/>
      <c r="DS1414" s="136"/>
      <c r="DT1414" s="136"/>
      <c r="DU1414" s="136"/>
      <c r="DV1414" s="136"/>
      <c r="DW1414" s="136"/>
      <c r="DX1414" s="136"/>
      <c r="DY1414" s="136"/>
      <c r="DZ1414" s="136"/>
      <c r="EA1414" s="136"/>
      <c r="EB1414" s="136"/>
      <c r="EC1414" s="136"/>
      <c r="ED1414" s="136"/>
      <c r="EE1414" s="136"/>
      <c r="EF1414" s="136"/>
      <c r="EG1414" s="136"/>
      <c r="EH1414" s="136"/>
      <c r="EI1414" s="136"/>
      <c r="EJ1414" s="136"/>
      <c r="EK1414" s="136"/>
      <c r="EL1414" s="136"/>
      <c r="EM1414" s="136"/>
      <c r="EN1414" s="136"/>
      <c r="EO1414" s="136"/>
      <c r="EP1414" s="136"/>
      <c r="EQ1414" s="136"/>
      <c r="ER1414" s="136"/>
      <c r="ES1414" s="136"/>
      <c r="ET1414" s="136"/>
      <c r="EU1414" s="136"/>
      <c r="EV1414" s="136"/>
      <c r="EW1414" s="136"/>
      <c r="EX1414" s="136"/>
      <c r="EY1414" s="136"/>
      <c r="EZ1414" s="136"/>
      <c r="FA1414" s="136"/>
      <c r="FB1414" s="136"/>
      <c r="FC1414" s="136"/>
      <c r="FD1414" s="136"/>
      <c r="FE1414" s="136"/>
      <c r="FF1414" s="136"/>
      <c r="FG1414" s="136"/>
      <c r="FH1414" s="136"/>
      <c r="FI1414" s="136"/>
      <c r="FJ1414" s="136"/>
      <c r="FK1414" s="136"/>
      <c r="FL1414" s="136"/>
      <c r="FM1414" s="136"/>
      <c r="FN1414" s="136"/>
      <c r="FO1414" s="136"/>
      <c r="FP1414" s="136"/>
      <c r="FQ1414" s="136"/>
      <c r="FR1414" s="136"/>
      <c r="FS1414" s="136"/>
      <c r="FT1414" s="136"/>
      <c r="FU1414" s="136"/>
      <c r="FV1414" s="136"/>
      <c r="FW1414" s="136"/>
      <c r="FX1414" s="136"/>
      <c r="FY1414" s="136"/>
      <c r="FZ1414" s="136"/>
      <c r="GA1414" s="136"/>
      <c r="GB1414" s="136"/>
      <c r="GC1414" s="136"/>
      <c r="GD1414" s="136"/>
      <c r="GE1414" s="136"/>
      <c r="GF1414" s="136"/>
      <c r="GG1414" s="136"/>
      <c r="GH1414" s="136"/>
      <c r="GI1414" s="136"/>
      <c r="GJ1414" s="136"/>
      <c r="GK1414" s="136"/>
      <c r="GL1414" s="136"/>
      <c r="GM1414" s="136"/>
      <c r="GN1414" s="136"/>
      <c r="GO1414" s="136"/>
      <c r="GP1414" s="136"/>
      <c r="GQ1414" s="136"/>
      <c r="GR1414" s="136"/>
      <c r="GS1414" s="136"/>
      <c r="GT1414" s="136"/>
      <c r="GU1414" s="136"/>
      <c r="GV1414" s="136"/>
      <c r="GW1414" s="136"/>
      <c r="GX1414" s="136"/>
      <c r="GY1414" s="136"/>
      <c r="GZ1414" s="136"/>
      <c r="HA1414" s="136"/>
      <c r="HB1414" s="136"/>
      <c r="HC1414" s="136"/>
      <c r="HD1414" s="136"/>
      <c r="HE1414" s="136"/>
      <c r="HF1414" s="136"/>
      <c r="HG1414" s="136"/>
      <c r="HH1414" s="136"/>
      <c r="HI1414" s="136"/>
      <c r="HJ1414" s="136"/>
      <c r="HK1414" s="136"/>
      <c r="HL1414" s="136"/>
      <c r="HM1414" s="136"/>
      <c r="HN1414" s="136"/>
      <c r="HO1414" s="136"/>
      <c r="HP1414" s="136"/>
      <c r="HQ1414" s="136"/>
      <c r="HR1414" s="136"/>
      <c r="HS1414" s="136"/>
      <c r="HT1414" s="136"/>
      <c r="HU1414" s="136"/>
      <c r="HV1414" s="136"/>
      <c r="HW1414" s="136"/>
      <c r="HX1414" s="136"/>
      <c r="HY1414" s="136"/>
      <c r="HZ1414" s="136"/>
      <c r="IA1414" s="136"/>
      <c r="IB1414" s="136"/>
      <c r="IC1414" s="136"/>
      <c r="ID1414" s="136"/>
      <c r="IE1414" s="136"/>
      <c r="IF1414" s="136"/>
      <c r="IG1414" s="136"/>
    </row>
    <row r="1415" spans="1:1111" s="94" customFormat="1" ht="15" customHeight="1" x14ac:dyDescent="0.25">
      <c r="A1415" s="215" t="s">
        <v>1087</v>
      </c>
      <c r="B1415" s="224">
        <v>6507832.9523809524</v>
      </c>
      <c r="C1415" s="224">
        <v>3760971.0476190476</v>
      </c>
      <c r="D1415" s="224">
        <v>969472.57142857148</v>
      </c>
      <c r="E1415" s="224">
        <v>963829.09523809527</v>
      </c>
      <c r="F1415" s="224">
        <v>2440044.0476190476</v>
      </c>
      <c r="G1415" s="224">
        <v>383028.23809523811</v>
      </c>
      <c r="H1415" s="224">
        <v>15025177.952380951</v>
      </c>
      <c r="I1415" s="136"/>
      <c r="J1415" s="215" t="s">
        <v>1089</v>
      </c>
      <c r="K1415" s="200">
        <v>11847550.380952381</v>
      </c>
      <c r="L1415" s="200">
        <v>3178901.9523809524</v>
      </c>
      <c r="M1415" s="200">
        <v>987054.52380952379</v>
      </c>
      <c r="N1415" s="200">
        <v>1362624.9523809524</v>
      </c>
      <c r="O1415" s="200">
        <v>2772453.5238095238</v>
      </c>
      <c r="P1415" s="200">
        <v>717993.19047619053</v>
      </c>
      <c r="Q1415" s="200">
        <v>20866578.523809522</v>
      </c>
      <c r="R1415" s="136"/>
      <c r="S1415" s="136"/>
      <c r="T1415" s="136"/>
      <c r="U1415" s="136"/>
      <c r="V1415" s="136"/>
      <c r="W1415" s="136"/>
      <c r="X1415" s="136"/>
      <c r="Y1415" s="136"/>
      <c r="Z1415" s="136"/>
      <c r="AA1415" s="136"/>
      <c r="AB1415" s="136"/>
      <c r="AC1415" s="136"/>
      <c r="AD1415" s="136"/>
      <c r="AE1415" s="136"/>
      <c r="AF1415" s="136"/>
      <c r="AG1415" s="136"/>
      <c r="AH1415" s="136"/>
      <c r="AI1415" s="136"/>
      <c r="AJ1415" s="136"/>
      <c r="AK1415" s="136"/>
      <c r="AL1415" s="136"/>
      <c r="AM1415" s="136"/>
      <c r="AN1415" s="136"/>
      <c r="AO1415" s="136"/>
      <c r="AP1415" s="136"/>
      <c r="AQ1415" s="136"/>
      <c r="AR1415" s="136"/>
      <c r="AS1415" s="136"/>
      <c r="AT1415" s="136"/>
      <c r="AU1415" s="136"/>
      <c r="AV1415" s="136"/>
      <c r="AW1415" s="136"/>
      <c r="AX1415" s="136"/>
      <c r="AY1415" s="136"/>
      <c r="AZ1415" s="136"/>
      <c r="BA1415" s="136"/>
      <c r="BB1415" s="136"/>
      <c r="BC1415" s="136"/>
      <c r="BD1415" s="136"/>
      <c r="BE1415" s="136"/>
      <c r="BF1415" s="136"/>
      <c r="BG1415" s="136"/>
      <c r="BH1415" s="136"/>
      <c r="BI1415" s="136"/>
      <c r="BJ1415" s="136"/>
      <c r="BK1415" s="136"/>
      <c r="BL1415" s="136"/>
      <c r="BM1415" s="136"/>
      <c r="BN1415" s="136"/>
      <c r="BO1415" s="136"/>
      <c r="BP1415" s="136"/>
      <c r="BQ1415" s="136"/>
      <c r="BR1415" s="136"/>
      <c r="BS1415" s="136"/>
      <c r="BT1415" s="136"/>
      <c r="BU1415" s="136"/>
      <c r="BV1415" s="136"/>
      <c r="BW1415" s="136"/>
      <c r="BX1415" s="136"/>
      <c r="BY1415" s="136"/>
      <c r="BZ1415" s="136"/>
      <c r="CA1415" s="136"/>
      <c r="CB1415" s="136"/>
      <c r="CC1415" s="136"/>
      <c r="CD1415" s="136"/>
      <c r="CE1415" s="136"/>
      <c r="CF1415" s="136"/>
      <c r="CG1415" s="136"/>
      <c r="CH1415" s="136"/>
      <c r="CI1415" s="136"/>
      <c r="CJ1415" s="136"/>
      <c r="CK1415" s="136"/>
      <c r="CL1415" s="136"/>
      <c r="CM1415" s="136"/>
      <c r="CN1415" s="136"/>
      <c r="CO1415" s="136"/>
      <c r="CP1415" s="136"/>
      <c r="CQ1415" s="136"/>
      <c r="CR1415" s="136"/>
      <c r="CS1415" s="136"/>
      <c r="CT1415" s="136"/>
      <c r="CU1415" s="136"/>
      <c r="CV1415" s="136"/>
      <c r="CW1415" s="136"/>
      <c r="CX1415" s="136"/>
      <c r="CY1415" s="136"/>
      <c r="CZ1415" s="136"/>
      <c r="DA1415" s="136"/>
      <c r="DB1415" s="136"/>
      <c r="DC1415" s="136"/>
      <c r="DD1415" s="136"/>
      <c r="DE1415" s="136"/>
      <c r="DF1415" s="136"/>
      <c r="DG1415" s="136"/>
      <c r="DH1415" s="136"/>
      <c r="DI1415" s="136"/>
      <c r="DJ1415" s="136"/>
      <c r="DK1415" s="136"/>
      <c r="DL1415" s="136"/>
      <c r="DM1415" s="136"/>
      <c r="DN1415" s="136"/>
      <c r="DO1415" s="136"/>
      <c r="DP1415" s="136"/>
      <c r="DQ1415" s="136"/>
      <c r="DR1415" s="136"/>
      <c r="DS1415" s="136"/>
      <c r="DT1415" s="136"/>
      <c r="DU1415" s="136"/>
      <c r="DV1415" s="136"/>
      <c r="DW1415" s="136"/>
      <c r="DX1415" s="136"/>
      <c r="DY1415" s="136"/>
      <c r="DZ1415" s="136"/>
      <c r="EA1415" s="136"/>
      <c r="EB1415" s="136"/>
      <c r="EC1415" s="136"/>
      <c r="ED1415" s="136"/>
      <c r="EE1415" s="136"/>
      <c r="EF1415" s="136"/>
      <c r="EG1415" s="136"/>
      <c r="EH1415" s="136"/>
      <c r="EI1415" s="136"/>
      <c r="EJ1415" s="136"/>
      <c r="EK1415" s="136"/>
      <c r="EL1415" s="136"/>
      <c r="EM1415" s="136"/>
      <c r="EN1415" s="136"/>
      <c r="EO1415" s="136"/>
      <c r="EP1415" s="136"/>
      <c r="EQ1415" s="136"/>
      <c r="ER1415" s="136"/>
      <c r="ES1415" s="136"/>
      <c r="ET1415" s="136"/>
      <c r="EU1415" s="136"/>
      <c r="EV1415" s="136"/>
      <c r="EW1415" s="136"/>
      <c r="EX1415" s="136"/>
      <c r="EY1415" s="136"/>
      <c r="EZ1415" s="136"/>
      <c r="FA1415" s="136"/>
      <c r="FB1415" s="136"/>
      <c r="FC1415" s="136"/>
      <c r="FD1415" s="136"/>
      <c r="FE1415" s="136"/>
      <c r="FF1415" s="136"/>
      <c r="FG1415" s="136"/>
      <c r="FH1415" s="136"/>
      <c r="FI1415" s="136"/>
      <c r="FJ1415" s="136"/>
      <c r="FK1415" s="136"/>
      <c r="FL1415" s="136"/>
      <c r="FM1415" s="136"/>
      <c r="FN1415" s="136"/>
      <c r="FO1415" s="136"/>
      <c r="FP1415" s="136"/>
      <c r="FQ1415" s="136"/>
      <c r="FR1415" s="136"/>
      <c r="FS1415" s="136"/>
      <c r="FT1415" s="136"/>
      <c r="FU1415" s="136"/>
      <c r="FV1415" s="136"/>
      <c r="FW1415" s="136"/>
      <c r="FX1415" s="136"/>
      <c r="FY1415" s="136"/>
      <c r="FZ1415" s="136"/>
      <c r="GA1415" s="136"/>
      <c r="GB1415" s="136"/>
      <c r="GC1415" s="136"/>
      <c r="GD1415" s="136"/>
      <c r="GE1415" s="136"/>
      <c r="GF1415" s="136"/>
      <c r="GG1415" s="136"/>
      <c r="GH1415" s="136"/>
      <c r="GI1415" s="136"/>
      <c r="GJ1415" s="136"/>
      <c r="GK1415" s="136"/>
      <c r="GL1415" s="136"/>
      <c r="GM1415" s="136"/>
      <c r="GN1415" s="136"/>
      <c r="GO1415" s="136"/>
      <c r="GP1415" s="136"/>
      <c r="GQ1415" s="136"/>
      <c r="GR1415" s="136"/>
      <c r="GS1415" s="136"/>
      <c r="GT1415" s="136"/>
      <c r="GU1415" s="136"/>
      <c r="GV1415" s="136"/>
      <c r="GW1415" s="136"/>
      <c r="GX1415" s="136"/>
      <c r="GY1415" s="136"/>
      <c r="GZ1415" s="136"/>
      <c r="HA1415" s="136"/>
      <c r="HB1415" s="136"/>
      <c r="HC1415" s="136"/>
      <c r="HD1415" s="136"/>
      <c r="HE1415" s="136"/>
      <c r="HF1415" s="136"/>
      <c r="HG1415" s="136"/>
      <c r="HH1415" s="136"/>
      <c r="HI1415" s="136"/>
      <c r="HJ1415" s="136"/>
      <c r="HK1415" s="136"/>
      <c r="HL1415" s="136"/>
      <c r="HM1415" s="136"/>
      <c r="HN1415" s="136"/>
      <c r="HO1415" s="136"/>
      <c r="HP1415" s="136"/>
      <c r="HQ1415" s="136"/>
      <c r="HR1415" s="136"/>
      <c r="HS1415" s="136"/>
      <c r="HT1415" s="136"/>
      <c r="HU1415" s="136"/>
      <c r="HV1415" s="136"/>
      <c r="HW1415" s="136"/>
      <c r="HX1415" s="136"/>
      <c r="HY1415" s="136"/>
      <c r="HZ1415" s="136"/>
      <c r="IA1415" s="136"/>
      <c r="IB1415" s="136"/>
      <c r="IC1415" s="136"/>
      <c r="ID1415" s="136"/>
      <c r="IE1415" s="136"/>
      <c r="IF1415" s="136"/>
      <c r="IG1415" s="136"/>
      <c r="IH1415"/>
      <c r="II1415"/>
      <c r="IJ1415"/>
      <c r="IK1415"/>
      <c r="IL1415"/>
      <c r="IM1415"/>
      <c r="IN1415"/>
      <c r="IO1415"/>
      <c r="IP1415"/>
      <c r="IQ1415"/>
      <c r="IR1415"/>
      <c r="IS1415"/>
      <c r="IT1415"/>
      <c r="IU1415"/>
      <c r="IV1415"/>
      <c r="IW1415"/>
      <c r="IX1415"/>
      <c r="IY1415"/>
      <c r="IZ1415"/>
      <c r="JA1415"/>
      <c r="JB1415"/>
      <c r="JC1415"/>
      <c r="JD1415"/>
      <c r="JE1415"/>
      <c r="JF1415"/>
      <c r="JG1415"/>
      <c r="JH1415"/>
      <c r="JI1415"/>
      <c r="JJ1415"/>
      <c r="JK1415"/>
      <c r="JL1415"/>
      <c r="JM1415"/>
      <c r="JN1415"/>
      <c r="JO1415"/>
      <c r="JP1415"/>
      <c r="JQ1415"/>
      <c r="JR1415"/>
      <c r="JS1415"/>
      <c r="JT1415"/>
      <c r="JU1415"/>
      <c r="JV1415"/>
      <c r="JW1415"/>
      <c r="JX1415"/>
      <c r="JY1415"/>
      <c r="JZ1415"/>
      <c r="KA1415"/>
      <c r="KB1415"/>
      <c r="KC1415"/>
      <c r="KD1415"/>
      <c r="KE1415"/>
      <c r="KF1415"/>
      <c r="KG1415"/>
      <c r="KH1415"/>
      <c r="KI1415"/>
      <c r="KJ1415"/>
      <c r="KK1415"/>
      <c r="KL1415"/>
      <c r="KM1415"/>
      <c r="KN1415"/>
      <c r="KO1415"/>
      <c r="KP1415"/>
      <c r="KQ1415"/>
      <c r="KR1415"/>
      <c r="KS1415"/>
      <c r="KT1415"/>
      <c r="KU1415"/>
      <c r="KV1415"/>
      <c r="KW1415"/>
      <c r="KX1415"/>
      <c r="KY1415"/>
      <c r="KZ1415"/>
      <c r="LA1415"/>
      <c r="LB1415"/>
      <c r="LC1415"/>
      <c r="LD1415"/>
      <c r="LE1415"/>
      <c r="LF1415"/>
      <c r="LG1415"/>
      <c r="LH1415"/>
      <c r="LI1415"/>
      <c r="LJ1415"/>
      <c r="LK1415"/>
      <c r="LL1415"/>
      <c r="LM1415"/>
      <c r="LN1415"/>
      <c r="LO1415"/>
      <c r="LP1415"/>
      <c r="LQ1415"/>
      <c r="LR1415"/>
      <c r="LS1415"/>
      <c r="LT1415"/>
      <c r="LU1415"/>
      <c r="LV1415"/>
      <c r="LW1415"/>
      <c r="LX1415"/>
      <c r="LY1415"/>
      <c r="LZ1415"/>
      <c r="MA1415"/>
      <c r="MB1415"/>
      <c r="MC1415"/>
      <c r="MD1415"/>
      <c r="ME1415"/>
      <c r="MF1415"/>
      <c r="MG1415"/>
      <c r="MH1415"/>
      <c r="MI1415"/>
      <c r="MJ1415"/>
      <c r="MK1415"/>
      <c r="ML1415"/>
      <c r="MM1415"/>
      <c r="MN1415"/>
      <c r="MO1415"/>
      <c r="MP1415"/>
      <c r="MQ1415"/>
      <c r="MR1415"/>
      <c r="MS1415"/>
      <c r="MT1415"/>
      <c r="MU1415"/>
      <c r="MV1415"/>
      <c r="MW1415"/>
      <c r="MX1415"/>
      <c r="MY1415"/>
      <c r="MZ1415"/>
      <c r="NA1415"/>
      <c r="NB1415"/>
      <c r="NC1415"/>
      <c r="ND1415"/>
      <c r="NE1415"/>
      <c r="NF1415"/>
      <c r="NG1415"/>
      <c r="NH1415"/>
      <c r="NI1415"/>
      <c r="NJ1415"/>
      <c r="NK1415"/>
      <c r="NL1415"/>
      <c r="NM1415"/>
      <c r="NN1415"/>
      <c r="NO1415"/>
      <c r="NP1415"/>
      <c r="NQ1415"/>
      <c r="NR1415"/>
      <c r="NS1415"/>
      <c r="NT1415"/>
      <c r="NU1415"/>
      <c r="NV1415"/>
      <c r="NW1415"/>
      <c r="NX1415"/>
      <c r="NY1415"/>
      <c r="NZ1415"/>
      <c r="OA1415"/>
      <c r="OB1415"/>
      <c r="OC1415"/>
      <c r="OD1415"/>
      <c r="OE1415"/>
      <c r="OF1415"/>
      <c r="OG1415"/>
      <c r="OH1415"/>
      <c r="OI1415"/>
      <c r="OJ1415"/>
      <c r="OK1415"/>
      <c r="OL1415"/>
      <c r="OM1415"/>
      <c r="ON1415"/>
      <c r="OO1415"/>
      <c r="OP1415"/>
      <c r="OQ1415"/>
      <c r="OR1415"/>
      <c r="OS1415"/>
      <c r="OT1415"/>
      <c r="OU1415"/>
      <c r="OV1415"/>
      <c r="OW1415"/>
      <c r="OX1415"/>
      <c r="OY1415"/>
      <c r="OZ1415"/>
      <c r="PA1415"/>
      <c r="PB1415"/>
      <c r="PC1415"/>
      <c r="PD1415"/>
      <c r="PE1415"/>
      <c r="PF1415"/>
      <c r="PG1415"/>
      <c r="PH1415"/>
      <c r="PI1415"/>
      <c r="PJ1415"/>
      <c r="PK1415"/>
      <c r="PL1415"/>
      <c r="PM1415"/>
      <c r="PN1415"/>
      <c r="PO1415"/>
      <c r="PP1415"/>
      <c r="PQ1415"/>
      <c r="PR1415"/>
      <c r="PS1415"/>
      <c r="PT1415"/>
      <c r="PU1415"/>
      <c r="PV1415"/>
      <c r="PW1415"/>
      <c r="PX1415"/>
      <c r="PY1415"/>
      <c r="PZ1415"/>
      <c r="QA1415"/>
      <c r="QB1415"/>
      <c r="QC1415"/>
      <c r="QD1415"/>
      <c r="QE1415"/>
      <c r="QF1415"/>
      <c r="QG1415"/>
      <c r="QH1415"/>
      <c r="QI1415"/>
      <c r="QJ1415"/>
      <c r="QK1415"/>
      <c r="QL1415"/>
      <c r="QM1415"/>
      <c r="QN1415"/>
      <c r="QO1415"/>
      <c r="QP1415"/>
      <c r="QQ1415"/>
      <c r="QR1415"/>
      <c r="QS1415"/>
      <c r="QT1415"/>
      <c r="QU1415"/>
      <c r="QV1415"/>
      <c r="QW1415"/>
      <c r="QX1415"/>
      <c r="QY1415"/>
      <c r="QZ1415"/>
      <c r="RA1415"/>
      <c r="RB1415"/>
      <c r="RC1415"/>
      <c r="RD1415"/>
      <c r="RE1415"/>
      <c r="RF1415"/>
      <c r="RG1415"/>
      <c r="RH1415"/>
      <c r="RI1415"/>
      <c r="RJ1415"/>
      <c r="RK1415"/>
      <c r="RL1415"/>
      <c r="RM1415"/>
      <c r="RN1415"/>
      <c r="RO1415"/>
      <c r="RP1415"/>
      <c r="RQ1415"/>
      <c r="RR1415"/>
      <c r="RS1415"/>
      <c r="RT1415"/>
      <c r="RU1415"/>
      <c r="RV1415"/>
      <c r="RW1415"/>
      <c r="RX1415"/>
      <c r="RY1415"/>
      <c r="RZ1415"/>
      <c r="SA1415"/>
      <c r="SB1415"/>
      <c r="SC1415"/>
      <c r="SD1415"/>
      <c r="SE1415"/>
      <c r="SF1415"/>
      <c r="SG1415"/>
      <c r="SH1415"/>
      <c r="SI1415"/>
      <c r="SJ1415"/>
      <c r="SK1415"/>
      <c r="SL1415"/>
      <c r="SM1415"/>
      <c r="SN1415"/>
      <c r="SO1415"/>
      <c r="SP1415"/>
      <c r="SQ1415"/>
      <c r="SR1415"/>
      <c r="SS1415"/>
      <c r="ST1415"/>
      <c r="SU1415"/>
      <c r="SV1415"/>
      <c r="SW1415"/>
      <c r="SX1415"/>
      <c r="SY1415"/>
      <c r="SZ1415"/>
      <c r="TA1415"/>
      <c r="TB1415"/>
      <c r="TC1415"/>
      <c r="TD1415"/>
      <c r="TE1415"/>
      <c r="TF1415"/>
      <c r="TG1415"/>
      <c r="TH1415"/>
      <c r="TI1415"/>
      <c r="TJ1415"/>
      <c r="TK1415"/>
      <c r="TL1415"/>
      <c r="TM1415"/>
      <c r="TN1415"/>
      <c r="TO1415"/>
      <c r="TP1415"/>
      <c r="TQ1415"/>
      <c r="TR1415"/>
      <c r="TS1415"/>
      <c r="TT1415"/>
      <c r="TU1415"/>
      <c r="TV1415"/>
      <c r="TW1415"/>
      <c r="TX1415"/>
      <c r="TY1415"/>
      <c r="TZ1415"/>
      <c r="UA1415"/>
      <c r="UB1415"/>
      <c r="UC1415"/>
      <c r="UD1415"/>
      <c r="UE1415"/>
      <c r="UF1415"/>
      <c r="UG1415"/>
      <c r="UH1415"/>
      <c r="UI1415"/>
      <c r="UJ1415"/>
      <c r="UK1415"/>
      <c r="UL1415"/>
      <c r="UM1415"/>
      <c r="UN1415"/>
      <c r="UO1415"/>
      <c r="UP1415"/>
      <c r="UQ1415"/>
      <c r="UR1415"/>
      <c r="US1415"/>
      <c r="UT1415"/>
      <c r="UU1415"/>
      <c r="UV1415"/>
      <c r="UW1415"/>
      <c r="UX1415"/>
      <c r="UY1415"/>
      <c r="UZ1415"/>
      <c r="VA1415"/>
      <c r="VB1415"/>
      <c r="VC1415"/>
      <c r="VD1415"/>
      <c r="VE1415"/>
      <c r="VF1415"/>
      <c r="VG1415"/>
      <c r="VH1415"/>
      <c r="VI1415"/>
      <c r="VJ1415"/>
      <c r="VK1415"/>
      <c r="VL1415"/>
      <c r="VM1415"/>
      <c r="VN1415"/>
      <c r="VO1415"/>
      <c r="VP1415"/>
      <c r="VQ1415"/>
      <c r="VR1415"/>
      <c r="VS1415"/>
      <c r="VT1415"/>
      <c r="VU1415"/>
      <c r="VV1415"/>
      <c r="VW1415"/>
      <c r="VX1415"/>
      <c r="VY1415"/>
      <c r="VZ1415"/>
      <c r="WA1415"/>
      <c r="WB1415"/>
      <c r="WC1415"/>
      <c r="WD1415"/>
      <c r="WE1415"/>
      <c r="WF1415"/>
      <c r="WG1415"/>
      <c r="WH1415"/>
      <c r="WI1415"/>
      <c r="WJ1415"/>
      <c r="WK1415"/>
      <c r="WL1415"/>
      <c r="WM1415"/>
      <c r="WN1415"/>
      <c r="WO1415"/>
      <c r="WP1415"/>
      <c r="WQ1415"/>
      <c r="WR1415"/>
      <c r="WS1415"/>
      <c r="WT1415"/>
      <c r="WU1415"/>
      <c r="WV1415"/>
      <c r="WW1415"/>
      <c r="WX1415"/>
      <c r="WY1415"/>
      <c r="WZ1415"/>
      <c r="XA1415"/>
      <c r="XB1415"/>
      <c r="XC1415"/>
      <c r="XD1415"/>
      <c r="XE1415"/>
      <c r="XF1415"/>
      <c r="XG1415"/>
      <c r="XH1415"/>
      <c r="XI1415"/>
      <c r="XJ1415"/>
      <c r="XK1415"/>
      <c r="XL1415"/>
      <c r="XM1415"/>
      <c r="XN1415"/>
      <c r="XO1415"/>
      <c r="XP1415"/>
      <c r="XQ1415"/>
      <c r="XR1415"/>
      <c r="XS1415"/>
      <c r="XT1415"/>
      <c r="XU1415"/>
      <c r="XV1415"/>
      <c r="XW1415"/>
      <c r="XX1415"/>
      <c r="XY1415"/>
      <c r="XZ1415"/>
      <c r="YA1415"/>
      <c r="YB1415"/>
      <c r="YC1415"/>
      <c r="YD1415"/>
      <c r="YE1415"/>
      <c r="YF1415"/>
      <c r="YG1415"/>
      <c r="YH1415"/>
      <c r="YI1415"/>
      <c r="YJ1415"/>
      <c r="YK1415"/>
      <c r="YL1415"/>
      <c r="YM1415"/>
      <c r="YN1415"/>
      <c r="YO1415"/>
      <c r="YP1415"/>
      <c r="YQ1415"/>
      <c r="YR1415"/>
      <c r="YS1415"/>
      <c r="YT1415"/>
      <c r="YU1415"/>
      <c r="YV1415"/>
      <c r="YW1415"/>
      <c r="YX1415"/>
      <c r="YY1415"/>
      <c r="YZ1415"/>
      <c r="ZA1415"/>
      <c r="ZB1415"/>
      <c r="ZC1415"/>
      <c r="ZD1415"/>
      <c r="ZE1415"/>
      <c r="ZF1415"/>
      <c r="ZG1415"/>
      <c r="ZH1415"/>
      <c r="ZI1415"/>
      <c r="ZJ1415"/>
      <c r="ZK1415"/>
      <c r="ZL1415"/>
      <c r="ZM1415"/>
      <c r="ZN1415"/>
      <c r="ZO1415"/>
      <c r="ZP1415"/>
      <c r="ZQ1415"/>
      <c r="ZR1415"/>
      <c r="ZS1415"/>
      <c r="ZT1415"/>
      <c r="ZU1415"/>
      <c r="ZV1415"/>
      <c r="ZW1415"/>
      <c r="ZX1415"/>
      <c r="ZY1415"/>
      <c r="ZZ1415"/>
      <c r="AAA1415"/>
      <c r="AAB1415"/>
      <c r="AAC1415"/>
      <c r="AAD1415"/>
      <c r="AAE1415"/>
      <c r="AAF1415"/>
      <c r="AAG1415"/>
      <c r="AAH1415"/>
      <c r="AAI1415"/>
      <c r="AAJ1415"/>
      <c r="AAK1415"/>
      <c r="AAL1415"/>
      <c r="AAM1415"/>
      <c r="AAN1415"/>
      <c r="AAO1415"/>
      <c r="AAP1415"/>
      <c r="AAQ1415"/>
      <c r="AAR1415"/>
      <c r="AAS1415"/>
      <c r="AAT1415"/>
      <c r="AAU1415"/>
      <c r="AAV1415"/>
      <c r="AAW1415"/>
      <c r="AAX1415"/>
      <c r="AAY1415"/>
      <c r="AAZ1415"/>
      <c r="ABA1415"/>
      <c r="ABB1415"/>
      <c r="ABC1415"/>
      <c r="ABD1415"/>
      <c r="ABE1415"/>
      <c r="ABF1415"/>
      <c r="ABG1415"/>
      <c r="ABH1415"/>
      <c r="ABI1415"/>
      <c r="ABJ1415"/>
      <c r="ABK1415"/>
      <c r="ABL1415"/>
      <c r="ABM1415"/>
      <c r="ABN1415"/>
      <c r="ABO1415"/>
      <c r="ABP1415"/>
      <c r="ABQ1415"/>
      <c r="ABR1415"/>
      <c r="ABS1415"/>
      <c r="ABT1415"/>
      <c r="ABU1415"/>
      <c r="ABV1415"/>
      <c r="ABW1415"/>
      <c r="ABX1415"/>
      <c r="ABY1415"/>
      <c r="ABZ1415"/>
      <c r="ACA1415"/>
      <c r="ACB1415"/>
      <c r="ACC1415"/>
      <c r="ACD1415"/>
      <c r="ACE1415"/>
      <c r="ACF1415"/>
      <c r="ACG1415"/>
      <c r="ACH1415"/>
      <c r="ACI1415"/>
      <c r="ACJ1415"/>
      <c r="ACK1415"/>
      <c r="ACL1415"/>
      <c r="ACM1415"/>
      <c r="ACN1415"/>
      <c r="ACO1415"/>
      <c r="ACP1415"/>
      <c r="ACQ1415"/>
      <c r="ACR1415"/>
      <c r="ACS1415"/>
      <c r="ACT1415"/>
      <c r="ACU1415"/>
      <c r="ACV1415"/>
      <c r="ACW1415"/>
      <c r="ACX1415"/>
      <c r="ACY1415"/>
      <c r="ACZ1415"/>
      <c r="ADA1415"/>
      <c r="ADB1415"/>
      <c r="ADC1415"/>
      <c r="ADD1415"/>
      <c r="ADE1415"/>
      <c r="ADF1415"/>
      <c r="ADG1415"/>
      <c r="ADH1415"/>
      <c r="ADI1415"/>
      <c r="ADJ1415"/>
      <c r="ADK1415"/>
      <c r="ADL1415"/>
      <c r="ADM1415"/>
      <c r="ADN1415"/>
      <c r="ADO1415"/>
      <c r="ADP1415"/>
      <c r="ADQ1415"/>
      <c r="ADR1415"/>
      <c r="ADS1415"/>
      <c r="ADT1415"/>
      <c r="ADU1415"/>
      <c r="ADV1415"/>
      <c r="ADW1415"/>
      <c r="ADX1415"/>
      <c r="ADY1415"/>
      <c r="ADZ1415"/>
      <c r="AEA1415"/>
      <c r="AEB1415"/>
      <c r="AEC1415"/>
      <c r="AED1415"/>
      <c r="AEE1415"/>
      <c r="AEF1415"/>
      <c r="AEG1415"/>
      <c r="AEH1415"/>
      <c r="AEI1415"/>
      <c r="AEJ1415"/>
      <c r="AEK1415"/>
      <c r="AEL1415"/>
      <c r="AEM1415"/>
      <c r="AEN1415"/>
      <c r="AEO1415"/>
      <c r="AEP1415"/>
      <c r="AEQ1415"/>
      <c r="AER1415"/>
      <c r="AES1415"/>
      <c r="AET1415"/>
      <c r="AEU1415"/>
      <c r="AEV1415"/>
      <c r="AEW1415"/>
      <c r="AEX1415"/>
      <c r="AEY1415"/>
      <c r="AEZ1415"/>
      <c r="AFA1415"/>
      <c r="AFB1415"/>
      <c r="AFC1415"/>
      <c r="AFD1415"/>
      <c r="AFE1415"/>
      <c r="AFF1415"/>
      <c r="AFG1415"/>
      <c r="AFH1415"/>
      <c r="AFI1415"/>
      <c r="AFJ1415"/>
      <c r="AFK1415"/>
      <c r="AFL1415"/>
      <c r="AFM1415"/>
      <c r="AFN1415"/>
      <c r="AFO1415"/>
      <c r="AFP1415"/>
      <c r="AFQ1415"/>
      <c r="AFR1415"/>
      <c r="AFS1415"/>
      <c r="AFT1415"/>
      <c r="AFU1415"/>
      <c r="AFV1415"/>
      <c r="AFW1415"/>
      <c r="AFX1415"/>
      <c r="AFY1415"/>
      <c r="AFZ1415"/>
      <c r="AGA1415"/>
      <c r="AGB1415"/>
      <c r="AGC1415"/>
      <c r="AGD1415"/>
      <c r="AGE1415"/>
      <c r="AGF1415"/>
      <c r="AGG1415"/>
      <c r="AGH1415"/>
      <c r="AGI1415"/>
      <c r="AGJ1415"/>
      <c r="AGK1415"/>
      <c r="AGL1415"/>
      <c r="AGM1415"/>
      <c r="AGN1415"/>
      <c r="AGO1415"/>
      <c r="AGP1415"/>
      <c r="AGQ1415"/>
      <c r="AGR1415"/>
      <c r="AGS1415"/>
      <c r="AGT1415"/>
      <c r="AGU1415"/>
      <c r="AGV1415"/>
      <c r="AGW1415"/>
      <c r="AGX1415"/>
      <c r="AGY1415"/>
      <c r="AGZ1415"/>
      <c r="AHA1415"/>
      <c r="AHB1415"/>
      <c r="AHC1415"/>
      <c r="AHD1415"/>
      <c r="AHE1415"/>
      <c r="AHF1415"/>
      <c r="AHG1415"/>
      <c r="AHH1415"/>
      <c r="AHI1415"/>
      <c r="AHJ1415"/>
      <c r="AHK1415"/>
      <c r="AHL1415"/>
      <c r="AHM1415"/>
      <c r="AHN1415"/>
      <c r="AHO1415"/>
      <c r="AHP1415"/>
      <c r="AHQ1415"/>
      <c r="AHR1415"/>
      <c r="AHS1415"/>
      <c r="AHT1415"/>
      <c r="AHU1415"/>
      <c r="AHV1415"/>
      <c r="AHW1415"/>
      <c r="AHX1415"/>
      <c r="AHY1415"/>
      <c r="AHZ1415"/>
      <c r="AIA1415"/>
      <c r="AIB1415"/>
      <c r="AIC1415"/>
      <c r="AID1415"/>
      <c r="AIE1415"/>
      <c r="AIF1415"/>
      <c r="AIG1415"/>
      <c r="AIH1415"/>
      <c r="AII1415"/>
      <c r="AIJ1415"/>
      <c r="AIK1415"/>
      <c r="AIL1415"/>
      <c r="AIM1415"/>
      <c r="AIN1415"/>
      <c r="AIO1415"/>
      <c r="AIP1415"/>
      <c r="AIQ1415"/>
      <c r="AIR1415"/>
      <c r="AIS1415"/>
      <c r="AIT1415"/>
      <c r="AIU1415"/>
      <c r="AIV1415"/>
      <c r="AIW1415"/>
      <c r="AIX1415"/>
      <c r="AIY1415"/>
      <c r="AIZ1415"/>
      <c r="AJA1415"/>
      <c r="AJB1415"/>
      <c r="AJC1415"/>
      <c r="AJD1415"/>
      <c r="AJE1415"/>
      <c r="AJF1415"/>
      <c r="AJG1415"/>
      <c r="AJH1415"/>
      <c r="AJI1415"/>
      <c r="AJJ1415"/>
      <c r="AJK1415"/>
      <c r="AJL1415"/>
      <c r="AJM1415"/>
      <c r="AJN1415"/>
      <c r="AJO1415"/>
      <c r="AJP1415"/>
      <c r="AJQ1415"/>
      <c r="AJR1415"/>
      <c r="AJS1415"/>
      <c r="AJT1415"/>
      <c r="AJU1415"/>
      <c r="AJV1415"/>
      <c r="AJW1415"/>
      <c r="AJX1415"/>
      <c r="AJY1415"/>
      <c r="AJZ1415"/>
      <c r="AKA1415"/>
      <c r="AKB1415"/>
      <c r="AKC1415"/>
      <c r="AKD1415"/>
      <c r="AKE1415"/>
      <c r="AKF1415"/>
      <c r="AKG1415"/>
      <c r="AKH1415"/>
      <c r="AKI1415"/>
      <c r="AKJ1415"/>
      <c r="AKK1415"/>
      <c r="AKL1415"/>
      <c r="AKM1415"/>
      <c r="AKN1415"/>
      <c r="AKO1415"/>
      <c r="AKP1415"/>
      <c r="AKQ1415"/>
      <c r="AKR1415"/>
      <c r="AKS1415"/>
      <c r="AKT1415"/>
      <c r="AKU1415"/>
      <c r="AKV1415"/>
      <c r="AKW1415"/>
      <c r="AKX1415"/>
      <c r="AKY1415"/>
      <c r="AKZ1415"/>
      <c r="ALA1415"/>
      <c r="ALB1415"/>
      <c r="ALC1415"/>
      <c r="ALD1415"/>
      <c r="ALE1415"/>
      <c r="ALF1415"/>
      <c r="ALG1415"/>
      <c r="ALH1415"/>
      <c r="ALI1415"/>
      <c r="ALJ1415"/>
      <c r="ALK1415"/>
      <c r="ALL1415"/>
      <c r="ALM1415"/>
      <c r="ALN1415"/>
      <c r="ALO1415"/>
      <c r="ALP1415"/>
      <c r="ALQ1415"/>
      <c r="ALR1415"/>
      <c r="ALS1415"/>
      <c r="ALT1415"/>
      <c r="ALU1415"/>
      <c r="ALV1415"/>
      <c r="ALW1415"/>
      <c r="ALX1415"/>
      <c r="ALY1415"/>
      <c r="ALZ1415"/>
      <c r="AMA1415"/>
      <c r="AMB1415"/>
      <c r="AMC1415"/>
      <c r="AMD1415"/>
      <c r="AME1415"/>
      <c r="AMF1415"/>
      <c r="AMG1415"/>
      <c r="AMH1415"/>
      <c r="AMI1415"/>
      <c r="AMJ1415"/>
      <c r="AMK1415"/>
      <c r="AML1415"/>
      <c r="AMM1415"/>
      <c r="AMN1415"/>
      <c r="AMO1415"/>
      <c r="AMP1415"/>
      <c r="AMQ1415"/>
      <c r="AMR1415"/>
      <c r="AMS1415"/>
      <c r="AMT1415"/>
      <c r="AMU1415"/>
      <c r="AMV1415"/>
      <c r="AMW1415"/>
      <c r="AMX1415"/>
      <c r="AMY1415"/>
      <c r="AMZ1415"/>
      <c r="ANA1415"/>
      <c r="ANB1415"/>
      <c r="ANC1415"/>
      <c r="AND1415"/>
      <c r="ANE1415"/>
      <c r="ANF1415"/>
      <c r="ANG1415"/>
      <c r="ANH1415"/>
      <c r="ANI1415"/>
      <c r="ANJ1415"/>
      <c r="ANK1415"/>
      <c r="ANL1415"/>
      <c r="ANM1415"/>
      <c r="ANN1415"/>
      <c r="ANO1415"/>
      <c r="ANP1415"/>
      <c r="ANQ1415"/>
      <c r="ANR1415"/>
      <c r="ANS1415"/>
      <c r="ANT1415"/>
      <c r="ANU1415"/>
      <c r="ANV1415"/>
      <c r="ANW1415"/>
      <c r="ANX1415"/>
      <c r="ANY1415"/>
      <c r="ANZ1415"/>
      <c r="AOA1415"/>
      <c r="AOB1415"/>
      <c r="AOC1415"/>
      <c r="AOD1415"/>
      <c r="AOE1415"/>
      <c r="AOF1415"/>
      <c r="AOG1415"/>
      <c r="AOH1415"/>
      <c r="AOI1415"/>
      <c r="AOJ1415"/>
      <c r="AOK1415"/>
      <c r="AOL1415"/>
      <c r="AOM1415"/>
      <c r="AON1415"/>
      <c r="AOO1415"/>
      <c r="AOP1415"/>
      <c r="AOQ1415"/>
      <c r="AOR1415"/>
      <c r="AOS1415"/>
      <c r="AOT1415"/>
      <c r="AOU1415"/>
      <c r="AOV1415"/>
      <c r="AOW1415"/>
      <c r="AOX1415"/>
      <c r="AOY1415"/>
      <c r="AOZ1415"/>
      <c r="APA1415"/>
      <c r="APB1415"/>
      <c r="APC1415"/>
      <c r="APD1415"/>
      <c r="APE1415"/>
      <c r="APF1415"/>
      <c r="APG1415"/>
      <c r="APH1415"/>
      <c r="API1415"/>
      <c r="APJ1415"/>
      <c r="APK1415"/>
      <c r="APL1415"/>
      <c r="APM1415"/>
      <c r="APN1415"/>
      <c r="APO1415"/>
      <c r="APP1415"/>
      <c r="APQ1415"/>
      <c r="APR1415"/>
      <c r="APS1415"/>
    </row>
    <row r="1416" spans="1:1111" ht="15" customHeight="1" x14ac:dyDescent="0.25">
      <c r="A1416" s="165"/>
      <c r="B1416" s="135"/>
      <c r="C1416" s="135"/>
      <c r="D1416" s="135"/>
      <c r="E1416" s="135"/>
      <c r="F1416" s="135"/>
      <c r="G1416" s="135"/>
      <c r="H1416" s="135"/>
      <c r="I1416" s="136"/>
      <c r="J1416" s="136"/>
      <c r="K1416" s="136"/>
      <c r="L1416" s="136"/>
      <c r="M1416" s="136"/>
      <c r="N1416" s="136"/>
      <c r="O1416" s="136"/>
      <c r="P1416" s="136"/>
      <c r="Q1416" s="136"/>
      <c r="R1416" s="136"/>
      <c r="S1416" s="136"/>
      <c r="T1416" s="136"/>
      <c r="U1416" s="136"/>
      <c r="V1416" s="136"/>
      <c r="W1416" s="136"/>
      <c r="X1416" s="136"/>
      <c r="Y1416" s="136"/>
      <c r="Z1416" s="136"/>
      <c r="AA1416" s="136"/>
      <c r="AB1416" s="136"/>
      <c r="AC1416" s="136"/>
      <c r="AD1416" s="136"/>
      <c r="AE1416" s="136"/>
      <c r="AF1416" s="136"/>
      <c r="AG1416" s="136"/>
      <c r="AH1416" s="136"/>
      <c r="AI1416" s="136"/>
      <c r="AJ1416" s="136"/>
      <c r="AK1416" s="136"/>
      <c r="AL1416" s="136"/>
      <c r="AM1416" s="136"/>
      <c r="AN1416" s="136"/>
      <c r="AO1416" s="136"/>
      <c r="AP1416" s="136"/>
      <c r="AQ1416" s="136"/>
      <c r="AR1416" s="136"/>
      <c r="AS1416" s="136"/>
      <c r="AT1416" s="136"/>
      <c r="AU1416" s="136"/>
      <c r="AV1416" s="136"/>
      <c r="AW1416" s="136"/>
      <c r="AX1416" s="136"/>
      <c r="AY1416" s="136"/>
      <c r="AZ1416" s="136"/>
      <c r="BA1416" s="136"/>
      <c r="BB1416" s="136"/>
      <c r="BC1416" s="136"/>
      <c r="BD1416" s="136"/>
      <c r="BE1416" s="136"/>
      <c r="BF1416" s="136"/>
      <c r="BG1416" s="136"/>
      <c r="BH1416" s="136"/>
      <c r="BI1416" s="136"/>
      <c r="BJ1416" s="136"/>
      <c r="BK1416" s="136"/>
      <c r="BL1416" s="136"/>
      <c r="BM1416" s="136"/>
      <c r="BN1416" s="136"/>
      <c r="BO1416" s="136"/>
      <c r="BP1416" s="136"/>
      <c r="BQ1416" s="136"/>
      <c r="BR1416" s="136"/>
      <c r="BS1416" s="136"/>
      <c r="BT1416" s="136"/>
      <c r="BU1416" s="136"/>
      <c r="BV1416" s="136"/>
      <c r="BW1416" s="136"/>
      <c r="BX1416" s="136"/>
      <c r="BY1416" s="136"/>
      <c r="BZ1416" s="136"/>
      <c r="CA1416" s="136"/>
      <c r="CB1416" s="136"/>
      <c r="CC1416" s="136"/>
      <c r="CD1416" s="136"/>
      <c r="CE1416" s="136"/>
      <c r="CF1416" s="136"/>
      <c r="CG1416" s="136"/>
      <c r="CH1416" s="136"/>
      <c r="CI1416" s="136"/>
      <c r="CJ1416" s="136"/>
      <c r="CK1416" s="136"/>
      <c r="CL1416" s="136"/>
      <c r="CM1416" s="136"/>
      <c r="CN1416" s="136"/>
      <c r="CO1416" s="136"/>
      <c r="CP1416" s="136"/>
      <c r="CQ1416" s="136"/>
      <c r="CR1416" s="136"/>
      <c r="CS1416" s="136"/>
      <c r="CT1416" s="136"/>
      <c r="CU1416" s="136"/>
      <c r="CV1416" s="136"/>
      <c r="CW1416" s="136"/>
      <c r="CX1416" s="136"/>
      <c r="CY1416" s="136"/>
      <c r="CZ1416" s="136"/>
      <c r="DA1416" s="136"/>
      <c r="DB1416" s="136"/>
      <c r="DC1416" s="136"/>
      <c r="DD1416" s="136"/>
      <c r="DE1416" s="136"/>
      <c r="DF1416" s="136"/>
      <c r="DG1416" s="136"/>
      <c r="DH1416" s="136"/>
      <c r="DI1416" s="136"/>
      <c r="DJ1416" s="136"/>
      <c r="DK1416" s="136"/>
      <c r="DL1416" s="136"/>
      <c r="DM1416" s="136"/>
      <c r="DN1416" s="136"/>
      <c r="DO1416" s="136"/>
      <c r="DP1416" s="136"/>
      <c r="DQ1416" s="136"/>
      <c r="DR1416" s="136"/>
      <c r="DS1416" s="136"/>
      <c r="DT1416" s="136"/>
      <c r="DU1416" s="136"/>
      <c r="DV1416" s="136"/>
      <c r="DW1416" s="136"/>
      <c r="DX1416" s="136"/>
      <c r="DY1416" s="136"/>
      <c r="DZ1416" s="136"/>
      <c r="EA1416" s="136"/>
      <c r="EB1416" s="136"/>
      <c r="EC1416" s="136"/>
      <c r="ED1416" s="136"/>
      <c r="EE1416" s="136"/>
      <c r="EF1416" s="136"/>
      <c r="EG1416" s="136"/>
      <c r="EH1416" s="136"/>
      <c r="EI1416" s="136"/>
      <c r="EJ1416" s="136"/>
      <c r="EK1416" s="136"/>
      <c r="EL1416" s="136"/>
      <c r="EM1416" s="136"/>
      <c r="EN1416" s="136"/>
      <c r="EO1416" s="136"/>
      <c r="EP1416" s="136"/>
      <c r="EQ1416" s="136"/>
      <c r="ER1416" s="136"/>
      <c r="ES1416" s="136"/>
      <c r="ET1416" s="136"/>
      <c r="EU1416" s="136"/>
      <c r="EV1416" s="136"/>
      <c r="EW1416" s="136"/>
      <c r="EX1416" s="136"/>
      <c r="EY1416" s="136"/>
      <c r="EZ1416" s="136"/>
      <c r="FA1416" s="136"/>
      <c r="FB1416" s="136"/>
      <c r="FC1416" s="136"/>
      <c r="FD1416" s="136"/>
      <c r="FE1416" s="136"/>
      <c r="FF1416" s="136"/>
      <c r="FG1416" s="136"/>
      <c r="FH1416" s="136"/>
      <c r="FI1416" s="136"/>
      <c r="FJ1416" s="136"/>
      <c r="FK1416" s="136"/>
      <c r="FL1416" s="136"/>
      <c r="FM1416" s="136"/>
      <c r="FN1416" s="136"/>
      <c r="FO1416" s="136"/>
      <c r="FP1416" s="136"/>
      <c r="FQ1416" s="136"/>
      <c r="FR1416" s="136"/>
      <c r="FS1416" s="136"/>
      <c r="FT1416" s="136"/>
      <c r="FU1416" s="136"/>
      <c r="FV1416" s="136"/>
      <c r="FW1416" s="136"/>
      <c r="FX1416" s="136"/>
      <c r="FY1416" s="136"/>
      <c r="FZ1416" s="136"/>
      <c r="GA1416" s="136"/>
      <c r="GB1416" s="136"/>
      <c r="GC1416" s="136"/>
      <c r="GD1416" s="136"/>
      <c r="GE1416" s="136"/>
      <c r="GF1416" s="136"/>
      <c r="GG1416" s="136"/>
      <c r="GH1416" s="136"/>
      <c r="GI1416" s="136"/>
      <c r="GJ1416" s="136"/>
      <c r="GK1416" s="136"/>
      <c r="GL1416" s="136"/>
      <c r="GM1416" s="136"/>
      <c r="GN1416" s="136"/>
      <c r="GO1416" s="136"/>
      <c r="GP1416" s="136"/>
      <c r="GQ1416" s="136"/>
      <c r="GR1416" s="136"/>
      <c r="GS1416" s="136"/>
      <c r="GT1416" s="136"/>
      <c r="GU1416" s="136"/>
      <c r="GV1416" s="136"/>
      <c r="GW1416" s="136"/>
      <c r="GX1416" s="136"/>
      <c r="GY1416" s="136"/>
      <c r="GZ1416" s="136"/>
      <c r="HA1416" s="136"/>
      <c r="HB1416" s="136"/>
      <c r="HC1416" s="136"/>
      <c r="HD1416" s="136"/>
      <c r="HE1416" s="136"/>
      <c r="HF1416" s="136"/>
      <c r="HG1416" s="136"/>
      <c r="HH1416" s="136"/>
      <c r="HI1416" s="136"/>
      <c r="HJ1416" s="136"/>
      <c r="HK1416" s="136"/>
      <c r="HL1416" s="136"/>
      <c r="HM1416" s="136"/>
      <c r="HN1416" s="136"/>
      <c r="HO1416" s="136"/>
      <c r="HP1416" s="136"/>
      <c r="HQ1416" s="136"/>
      <c r="HR1416" s="136"/>
      <c r="HS1416" s="136"/>
      <c r="HT1416" s="136"/>
      <c r="HU1416" s="136"/>
      <c r="HV1416" s="136"/>
      <c r="HW1416" s="136"/>
      <c r="HX1416" s="136"/>
      <c r="HY1416" s="136"/>
      <c r="HZ1416" s="136"/>
      <c r="IA1416" s="136"/>
      <c r="IB1416" s="136"/>
      <c r="IC1416" s="136"/>
      <c r="ID1416" s="136"/>
      <c r="IE1416" s="136"/>
      <c r="IF1416" s="136"/>
      <c r="IG1416" s="136"/>
    </row>
    <row r="1417" spans="1:1111" ht="15" customHeight="1" x14ac:dyDescent="0.25">
      <c r="A1417" s="223" t="s">
        <v>321</v>
      </c>
      <c r="B1417" s="217">
        <v>4096704</v>
      </c>
      <c r="C1417" s="217">
        <v>2356463</v>
      </c>
      <c r="D1417" s="217">
        <v>581797</v>
      </c>
      <c r="E1417" s="217">
        <v>1221111</v>
      </c>
      <c r="F1417" s="217">
        <v>1735115</v>
      </c>
      <c r="G1417" s="217">
        <v>334587</v>
      </c>
      <c r="H1417" s="235">
        <v>10325777</v>
      </c>
      <c r="I1417" s="136"/>
      <c r="J1417" s="223" t="s">
        <v>281</v>
      </c>
      <c r="K1417" s="217">
        <v>13020677</v>
      </c>
      <c r="L1417" s="217">
        <v>3437685</v>
      </c>
      <c r="M1417" s="217">
        <v>1069869</v>
      </c>
      <c r="N1417" s="217">
        <v>1309526</v>
      </c>
      <c r="O1417" s="217">
        <v>5067848</v>
      </c>
      <c r="P1417" s="217">
        <v>519061</v>
      </c>
      <c r="Q1417" s="235">
        <v>24424666</v>
      </c>
      <c r="R1417" s="136"/>
      <c r="S1417" s="136"/>
      <c r="T1417" s="136"/>
      <c r="U1417" s="136"/>
      <c r="V1417" s="136"/>
      <c r="W1417" s="136"/>
      <c r="X1417" s="136"/>
      <c r="Y1417" s="136"/>
      <c r="Z1417" s="136"/>
      <c r="AA1417" s="136"/>
      <c r="AB1417" s="136"/>
      <c r="AC1417" s="136"/>
      <c r="AD1417" s="136"/>
      <c r="AE1417" s="136"/>
      <c r="AF1417" s="136"/>
      <c r="AG1417" s="136"/>
      <c r="AH1417" s="136"/>
      <c r="AI1417" s="136"/>
      <c r="AJ1417" s="136"/>
      <c r="AK1417" s="136"/>
      <c r="AL1417" s="136"/>
      <c r="AM1417" s="136"/>
      <c r="AN1417" s="136"/>
      <c r="AO1417" s="136"/>
      <c r="AP1417" s="136"/>
      <c r="AQ1417" s="136"/>
      <c r="AR1417" s="136"/>
      <c r="AS1417" s="136"/>
      <c r="AT1417" s="136"/>
      <c r="AU1417" s="136"/>
      <c r="AV1417" s="136"/>
      <c r="AW1417" s="136"/>
      <c r="AX1417" s="136"/>
      <c r="AY1417" s="136"/>
      <c r="AZ1417" s="136"/>
      <c r="BA1417" s="136"/>
      <c r="BB1417" s="136"/>
      <c r="BC1417" s="136"/>
      <c r="BD1417" s="136"/>
      <c r="BE1417" s="136"/>
      <c r="BF1417" s="136"/>
      <c r="BG1417" s="136"/>
      <c r="BH1417" s="136"/>
      <c r="BI1417" s="136"/>
      <c r="BJ1417" s="136"/>
      <c r="BK1417" s="136"/>
      <c r="BL1417" s="136"/>
      <c r="BM1417" s="136"/>
      <c r="BN1417" s="136"/>
      <c r="BO1417" s="136"/>
      <c r="BP1417" s="136"/>
      <c r="BQ1417" s="136"/>
      <c r="BR1417" s="136"/>
      <c r="BS1417" s="136"/>
      <c r="BT1417" s="136"/>
      <c r="BU1417" s="136"/>
      <c r="BV1417" s="136"/>
      <c r="BW1417" s="136"/>
      <c r="BX1417" s="136"/>
      <c r="BY1417" s="136"/>
      <c r="BZ1417" s="136"/>
      <c r="CA1417" s="136"/>
      <c r="CB1417" s="136"/>
      <c r="CC1417" s="136"/>
      <c r="CD1417" s="136"/>
      <c r="CE1417" s="136"/>
      <c r="CF1417" s="136"/>
      <c r="CG1417" s="136"/>
      <c r="CH1417" s="136"/>
      <c r="CI1417" s="136"/>
      <c r="CJ1417" s="136"/>
      <c r="CK1417" s="136"/>
      <c r="CL1417" s="136"/>
      <c r="CM1417" s="136"/>
      <c r="CN1417" s="136"/>
      <c r="CO1417" s="136"/>
      <c r="CP1417" s="136"/>
      <c r="CQ1417" s="136"/>
      <c r="CR1417" s="136"/>
      <c r="CS1417" s="136"/>
      <c r="CT1417" s="136"/>
      <c r="CU1417" s="136"/>
      <c r="CV1417" s="136"/>
      <c r="CW1417" s="136"/>
      <c r="CX1417" s="136"/>
      <c r="CY1417" s="136"/>
      <c r="CZ1417" s="136"/>
      <c r="DA1417" s="136"/>
      <c r="DB1417" s="136"/>
      <c r="DC1417" s="136"/>
      <c r="DD1417" s="136"/>
      <c r="DE1417" s="136"/>
      <c r="DF1417" s="136"/>
      <c r="DG1417" s="136"/>
      <c r="DH1417" s="136"/>
      <c r="DI1417" s="136"/>
      <c r="DJ1417" s="136"/>
      <c r="DK1417" s="136"/>
      <c r="DL1417" s="136"/>
      <c r="DM1417" s="136"/>
      <c r="DN1417" s="136"/>
      <c r="DO1417" s="136"/>
      <c r="DP1417" s="136"/>
      <c r="DQ1417" s="136"/>
      <c r="DR1417" s="136"/>
      <c r="DS1417" s="136"/>
      <c r="DT1417" s="136"/>
      <c r="DU1417" s="136"/>
      <c r="DV1417" s="136"/>
      <c r="DW1417" s="136"/>
      <c r="DX1417" s="136"/>
      <c r="DY1417" s="136"/>
      <c r="DZ1417" s="136"/>
      <c r="EA1417" s="136"/>
      <c r="EB1417" s="136"/>
      <c r="EC1417" s="136"/>
      <c r="ED1417" s="136"/>
      <c r="EE1417" s="136"/>
      <c r="EF1417" s="136"/>
      <c r="EG1417" s="136"/>
      <c r="EH1417" s="136"/>
      <c r="EI1417" s="136"/>
      <c r="EJ1417" s="136"/>
      <c r="EK1417" s="136"/>
      <c r="EL1417" s="136"/>
      <c r="EM1417" s="136"/>
      <c r="EN1417" s="136"/>
      <c r="EO1417" s="136"/>
      <c r="EP1417" s="136"/>
      <c r="EQ1417" s="136"/>
      <c r="ER1417" s="136"/>
      <c r="ES1417" s="136"/>
      <c r="ET1417" s="136"/>
      <c r="EU1417" s="136"/>
      <c r="EV1417" s="136"/>
      <c r="EW1417" s="136"/>
      <c r="EX1417" s="136"/>
      <c r="EY1417" s="136"/>
      <c r="EZ1417" s="136"/>
      <c r="FA1417" s="136"/>
      <c r="FB1417" s="136"/>
      <c r="FC1417" s="136"/>
      <c r="FD1417" s="136"/>
      <c r="FE1417" s="136"/>
      <c r="FF1417" s="136"/>
      <c r="FG1417" s="136"/>
      <c r="FH1417" s="136"/>
      <c r="FI1417" s="136"/>
      <c r="FJ1417" s="136"/>
      <c r="FK1417" s="136"/>
      <c r="FL1417" s="136"/>
      <c r="FM1417" s="136"/>
      <c r="FN1417" s="136"/>
      <c r="FO1417" s="136"/>
      <c r="FP1417" s="136"/>
      <c r="FQ1417" s="136"/>
      <c r="FR1417" s="136"/>
      <c r="FS1417" s="136"/>
      <c r="FT1417" s="136"/>
      <c r="FU1417" s="136"/>
      <c r="FV1417" s="136"/>
      <c r="FW1417" s="136"/>
      <c r="FX1417" s="136"/>
      <c r="FY1417" s="136"/>
      <c r="FZ1417" s="136"/>
      <c r="GA1417" s="136"/>
      <c r="GB1417" s="136"/>
      <c r="GC1417" s="136"/>
      <c r="GD1417" s="136"/>
      <c r="GE1417" s="136"/>
      <c r="GF1417" s="136"/>
      <c r="GG1417" s="136"/>
      <c r="GH1417" s="136"/>
      <c r="GI1417" s="136"/>
      <c r="GJ1417" s="136"/>
      <c r="GK1417" s="136"/>
      <c r="GL1417" s="136"/>
      <c r="GM1417" s="136"/>
      <c r="GN1417" s="136"/>
      <c r="GO1417" s="136"/>
      <c r="GP1417" s="136"/>
      <c r="GQ1417" s="136"/>
      <c r="GR1417" s="136"/>
      <c r="GS1417" s="136"/>
      <c r="GT1417" s="136"/>
      <c r="GU1417" s="136"/>
      <c r="GV1417" s="136"/>
      <c r="GW1417" s="136"/>
      <c r="GX1417" s="136"/>
      <c r="GY1417" s="136"/>
      <c r="GZ1417" s="136"/>
      <c r="HA1417" s="136"/>
      <c r="HB1417" s="136"/>
      <c r="HC1417" s="136"/>
      <c r="HD1417" s="136"/>
      <c r="HE1417" s="136"/>
      <c r="HF1417" s="136"/>
      <c r="HG1417" s="136"/>
      <c r="HH1417" s="136"/>
      <c r="HI1417" s="136"/>
      <c r="HJ1417" s="136"/>
      <c r="HK1417" s="136"/>
      <c r="HL1417" s="136"/>
      <c r="HM1417" s="136"/>
      <c r="HN1417" s="136"/>
      <c r="HO1417" s="136"/>
      <c r="HP1417" s="136"/>
      <c r="HQ1417" s="136"/>
      <c r="HR1417" s="136"/>
      <c r="HS1417" s="136"/>
      <c r="HT1417" s="136"/>
      <c r="HU1417" s="136"/>
      <c r="HV1417" s="136"/>
      <c r="HW1417" s="136"/>
      <c r="HX1417" s="136"/>
      <c r="HY1417" s="136"/>
      <c r="HZ1417" s="136"/>
      <c r="IA1417" s="136"/>
      <c r="IB1417" s="136"/>
      <c r="IC1417" s="136"/>
      <c r="ID1417" s="136"/>
      <c r="IE1417" s="136"/>
      <c r="IF1417" s="136"/>
      <c r="IG1417" s="136"/>
    </row>
    <row r="1418" spans="1:1111" ht="15" customHeight="1" x14ac:dyDescent="0.25">
      <c r="A1418" s="223" t="s">
        <v>604</v>
      </c>
      <c r="B1418" s="217">
        <v>6684704</v>
      </c>
      <c r="C1418" s="217">
        <v>3474565</v>
      </c>
      <c r="D1418" s="217">
        <v>983134</v>
      </c>
      <c r="E1418" s="217">
        <v>956529</v>
      </c>
      <c r="F1418" s="217">
        <v>2184474</v>
      </c>
      <c r="G1418" s="217">
        <v>751543</v>
      </c>
      <c r="H1418" s="235">
        <v>15034949</v>
      </c>
      <c r="I1418" s="136"/>
      <c r="J1418" s="223" t="s">
        <v>280</v>
      </c>
      <c r="K1418" s="217">
        <v>9519270</v>
      </c>
      <c r="L1418" s="217">
        <v>2801320</v>
      </c>
      <c r="M1418" s="217">
        <v>839136</v>
      </c>
      <c r="N1418" s="217">
        <v>980470</v>
      </c>
      <c r="O1418" s="217">
        <v>2829477</v>
      </c>
      <c r="P1418" s="217">
        <v>401888</v>
      </c>
      <c r="Q1418" s="235">
        <v>17371561</v>
      </c>
      <c r="R1418" s="136"/>
      <c r="S1418" s="136"/>
      <c r="T1418" s="136"/>
      <c r="U1418" s="136"/>
      <c r="V1418" s="136"/>
      <c r="W1418" s="136"/>
      <c r="X1418" s="136"/>
      <c r="Y1418" s="136"/>
      <c r="Z1418" s="136"/>
      <c r="AA1418" s="136"/>
      <c r="AB1418" s="136"/>
      <c r="AC1418" s="136"/>
      <c r="AD1418" s="136"/>
      <c r="AE1418" s="136"/>
      <c r="AF1418" s="136"/>
      <c r="AG1418" s="136"/>
      <c r="AH1418" s="136"/>
      <c r="AI1418" s="136"/>
      <c r="AJ1418" s="136"/>
      <c r="AK1418" s="136"/>
      <c r="AL1418" s="136"/>
      <c r="AM1418" s="136"/>
      <c r="AN1418" s="136"/>
      <c r="AO1418" s="136"/>
      <c r="AP1418" s="136"/>
      <c r="AQ1418" s="136"/>
      <c r="AR1418" s="136"/>
      <c r="AS1418" s="136"/>
      <c r="AT1418" s="136"/>
      <c r="AU1418" s="136"/>
      <c r="AV1418" s="136"/>
      <c r="AW1418" s="136"/>
      <c r="AX1418" s="136"/>
      <c r="AY1418" s="136"/>
      <c r="AZ1418" s="136"/>
      <c r="BA1418" s="136"/>
      <c r="BB1418" s="136"/>
      <c r="BC1418" s="136"/>
      <c r="BD1418" s="136"/>
      <c r="BE1418" s="136"/>
      <c r="BF1418" s="136"/>
      <c r="BG1418" s="136"/>
      <c r="BH1418" s="136"/>
      <c r="BI1418" s="136"/>
      <c r="BJ1418" s="136"/>
      <c r="BK1418" s="136"/>
      <c r="BL1418" s="136"/>
      <c r="BM1418" s="136"/>
      <c r="BN1418" s="136"/>
      <c r="BO1418" s="136"/>
      <c r="BP1418" s="136"/>
      <c r="BQ1418" s="136"/>
      <c r="BR1418" s="136"/>
      <c r="BS1418" s="136"/>
      <c r="BT1418" s="136"/>
      <c r="BU1418" s="136"/>
      <c r="BV1418" s="136"/>
      <c r="BW1418" s="136"/>
      <c r="BX1418" s="136"/>
      <c r="BY1418" s="136"/>
      <c r="BZ1418" s="136"/>
      <c r="CA1418" s="136"/>
      <c r="CB1418" s="136"/>
      <c r="CC1418" s="136"/>
      <c r="CD1418" s="136"/>
      <c r="CE1418" s="136"/>
      <c r="CF1418" s="136"/>
      <c r="CG1418" s="136"/>
      <c r="CH1418" s="136"/>
      <c r="CI1418" s="136"/>
      <c r="CJ1418" s="136"/>
      <c r="CK1418" s="136"/>
      <c r="CL1418" s="136"/>
      <c r="CM1418" s="136"/>
      <c r="CN1418" s="136"/>
      <c r="CO1418" s="136"/>
      <c r="CP1418" s="136"/>
      <c r="CQ1418" s="136"/>
      <c r="CR1418" s="136"/>
      <c r="CS1418" s="136"/>
      <c r="CT1418" s="136"/>
      <c r="CU1418" s="136"/>
      <c r="CV1418" s="136"/>
      <c r="CW1418" s="136"/>
      <c r="CX1418" s="136"/>
      <c r="CY1418" s="136"/>
      <c r="CZ1418" s="136"/>
      <c r="DA1418" s="136"/>
      <c r="DB1418" s="136"/>
      <c r="DC1418" s="136"/>
      <c r="DD1418" s="136"/>
      <c r="DE1418" s="136"/>
      <c r="DF1418" s="136"/>
      <c r="DG1418" s="136"/>
      <c r="DH1418" s="136"/>
      <c r="DI1418" s="136"/>
      <c r="DJ1418" s="136"/>
      <c r="DK1418" s="136"/>
      <c r="DL1418" s="136"/>
      <c r="DM1418" s="136"/>
      <c r="DN1418" s="136"/>
      <c r="DO1418" s="136"/>
      <c r="DP1418" s="136"/>
      <c r="DQ1418" s="136"/>
      <c r="DR1418" s="136"/>
      <c r="DS1418" s="136"/>
      <c r="DT1418" s="136"/>
      <c r="DU1418" s="136"/>
      <c r="DV1418" s="136"/>
      <c r="DW1418" s="136"/>
      <c r="DX1418" s="136"/>
      <c r="DY1418" s="136"/>
      <c r="DZ1418" s="136"/>
      <c r="EA1418" s="136"/>
      <c r="EB1418" s="136"/>
      <c r="EC1418" s="136"/>
      <c r="ED1418" s="136"/>
      <c r="EE1418" s="136"/>
      <c r="EF1418" s="136"/>
      <c r="EG1418" s="136"/>
      <c r="EH1418" s="136"/>
      <c r="EI1418" s="136"/>
      <c r="EJ1418" s="136"/>
      <c r="EK1418" s="136"/>
      <c r="EL1418" s="136"/>
      <c r="EM1418" s="136"/>
      <c r="EN1418" s="136"/>
      <c r="EO1418" s="136"/>
      <c r="EP1418" s="136"/>
      <c r="EQ1418" s="136"/>
      <c r="ER1418" s="136"/>
      <c r="ES1418" s="136"/>
      <c r="ET1418" s="136"/>
      <c r="EU1418" s="136"/>
      <c r="EV1418" s="136"/>
      <c r="EW1418" s="136"/>
      <c r="EX1418" s="136"/>
      <c r="EY1418" s="136"/>
      <c r="EZ1418" s="136"/>
      <c r="FA1418" s="136"/>
      <c r="FB1418" s="136"/>
      <c r="FC1418" s="136"/>
      <c r="FD1418" s="136"/>
      <c r="FE1418" s="136"/>
      <c r="FF1418" s="136"/>
      <c r="FG1418" s="136"/>
      <c r="FH1418" s="136"/>
      <c r="FI1418" s="136"/>
      <c r="FJ1418" s="136"/>
      <c r="FK1418" s="136"/>
      <c r="FL1418" s="136"/>
      <c r="FM1418" s="136"/>
      <c r="FN1418" s="136"/>
      <c r="FO1418" s="136"/>
      <c r="FP1418" s="136"/>
      <c r="FQ1418" s="136"/>
      <c r="FR1418" s="136"/>
      <c r="FS1418" s="136"/>
      <c r="FT1418" s="136"/>
      <c r="FU1418" s="136"/>
      <c r="FV1418" s="136"/>
      <c r="FW1418" s="136"/>
      <c r="FX1418" s="136"/>
      <c r="FY1418" s="136"/>
      <c r="FZ1418" s="136"/>
      <c r="GA1418" s="136"/>
      <c r="GB1418" s="136"/>
      <c r="GC1418" s="136"/>
      <c r="GD1418" s="136"/>
      <c r="GE1418" s="136"/>
      <c r="GF1418" s="136"/>
      <c r="GG1418" s="136"/>
      <c r="GH1418" s="136"/>
      <c r="GI1418" s="136"/>
      <c r="GJ1418" s="136"/>
      <c r="GK1418" s="136"/>
      <c r="GL1418" s="136"/>
      <c r="GM1418" s="136"/>
      <c r="GN1418" s="136"/>
      <c r="GO1418" s="136"/>
      <c r="GP1418" s="136"/>
      <c r="GQ1418" s="136"/>
      <c r="GR1418" s="136"/>
      <c r="GS1418" s="136"/>
      <c r="GT1418" s="136"/>
      <c r="GU1418" s="136"/>
      <c r="GV1418" s="136"/>
      <c r="GW1418" s="136"/>
      <c r="GX1418" s="136"/>
      <c r="GY1418" s="136"/>
      <c r="GZ1418" s="136"/>
      <c r="HA1418" s="136"/>
      <c r="HB1418" s="136"/>
      <c r="HC1418" s="136"/>
      <c r="HD1418" s="136"/>
      <c r="HE1418" s="136"/>
      <c r="HF1418" s="136"/>
      <c r="HG1418" s="136"/>
      <c r="HH1418" s="136"/>
      <c r="HI1418" s="136"/>
      <c r="HJ1418" s="136"/>
      <c r="HK1418" s="136"/>
      <c r="HL1418" s="136"/>
      <c r="HM1418" s="136"/>
      <c r="HN1418" s="136"/>
      <c r="HO1418" s="136"/>
      <c r="HP1418" s="136"/>
      <c r="HQ1418" s="136"/>
      <c r="HR1418" s="136"/>
      <c r="HS1418" s="136"/>
      <c r="HT1418" s="136"/>
      <c r="HU1418" s="136"/>
      <c r="HV1418" s="136"/>
      <c r="HW1418" s="136"/>
      <c r="HX1418" s="136"/>
      <c r="HY1418" s="136"/>
      <c r="HZ1418" s="136"/>
      <c r="IA1418" s="136"/>
      <c r="IB1418" s="136"/>
      <c r="IC1418" s="136"/>
      <c r="ID1418" s="136"/>
      <c r="IE1418" s="136"/>
      <c r="IF1418" s="136"/>
      <c r="IG1418" s="136"/>
    </row>
    <row r="1419" spans="1:1111" ht="15" customHeight="1" x14ac:dyDescent="0.25">
      <c r="A1419" s="223" t="s">
        <v>374</v>
      </c>
      <c r="B1419" s="217">
        <v>7171962</v>
      </c>
      <c r="C1419" s="217">
        <v>2201402</v>
      </c>
      <c r="D1419" s="217">
        <v>751879</v>
      </c>
      <c r="E1419" s="217">
        <v>1012682</v>
      </c>
      <c r="F1419" s="217">
        <v>2434637</v>
      </c>
      <c r="G1419" s="217">
        <v>456778</v>
      </c>
      <c r="H1419" s="235">
        <v>14029340</v>
      </c>
      <c r="I1419" s="136"/>
      <c r="J1419" s="223" t="s">
        <v>277</v>
      </c>
      <c r="K1419" s="217">
        <v>9344670</v>
      </c>
      <c r="L1419" s="217">
        <v>2831431</v>
      </c>
      <c r="M1419" s="217">
        <v>1013079</v>
      </c>
      <c r="N1419" s="217">
        <v>1132505</v>
      </c>
      <c r="O1419" s="217">
        <v>2800675</v>
      </c>
      <c r="P1419" s="217">
        <v>457074</v>
      </c>
      <c r="Q1419" s="235">
        <v>17579434</v>
      </c>
      <c r="R1419" s="136"/>
      <c r="S1419" s="136"/>
      <c r="T1419" s="136"/>
      <c r="U1419" s="136"/>
      <c r="V1419" s="136"/>
      <c r="W1419" s="136"/>
      <c r="X1419" s="136"/>
      <c r="Y1419" s="136"/>
      <c r="Z1419" s="136"/>
      <c r="AA1419" s="136"/>
      <c r="AB1419" s="136"/>
      <c r="AC1419" s="136"/>
      <c r="AD1419" s="136"/>
      <c r="AE1419" s="136"/>
      <c r="AF1419" s="136"/>
      <c r="AG1419" s="136"/>
      <c r="AH1419" s="136"/>
      <c r="AI1419" s="136"/>
      <c r="AJ1419" s="136"/>
      <c r="AK1419" s="136"/>
      <c r="AL1419" s="136"/>
      <c r="AM1419" s="136"/>
      <c r="AN1419" s="136"/>
      <c r="AO1419" s="136"/>
      <c r="AP1419" s="136"/>
      <c r="AQ1419" s="136"/>
      <c r="AR1419" s="136"/>
      <c r="AS1419" s="136"/>
      <c r="AT1419" s="136"/>
      <c r="AU1419" s="136"/>
      <c r="AV1419" s="136"/>
      <c r="AW1419" s="136"/>
      <c r="AX1419" s="136"/>
      <c r="AY1419" s="136"/>
      <c r="AZ1419" s="136"/>
      <c r="BA1419" s="136"/>
      <c r="BB1419" s="136"/>
      <c r="BC1419" s="136"/>
      <c r="BD1419" s="136"/>
      <c r="BE1419" s="136"/>
      <c r="BF1419" s="136"/>
      <c r="BG1419" s="136"/>
      <c r="BH1419" s="136"/>
      <c r="BI1419" s="136"/>
      <c r="BJ1419" s="136"/>
      <c r="BK1419" s="136"/>
      <c r="BL1419" s="136"/>
      <c r="BM1419" s="136"/>
      <c r="BN1419" s="136"/>
      <c r="BO1419" s="136"/>
      <c r="BP1419" s="136"/>
      <c r="BQ1419" s="136"/>
      <c r="BR1419" s="136"/>
      <c r="BS1419" s="136"/>
      <c r="BT1419" s="136"/>
      <c r="BU1419" s="136"/>
      <c r="BV1419" s="136"/>
      <c r="BW1419" s="136"/>
      <c r="BX1419" s="136"/>
      <c r="BY1419" s="136"/>
      <c r="BZ1419" s="136"/>
      <c r="CA1419" s="136"/>
      <c r="CB1419" s="136"/>
      <c r="CC1419" s="136"/>
      <c r="CD1419" s="136"/>
      <c r="CE1419" s="136"/>
      <c r="CF1419" s="136"/>
      <c r="CG1419" s="136"/>
      <c r="CH1419" s="136"/>
      <c r="CI1419" s="136"/>
      <c r="CJ1419" s="136"/>
      <c r="CK1419" s="136"/>
      <c r="CL1419" s="136"/>
      <c r="CM1419" s="136"/>
      <c r="CN1419" s="136"/>
      <c r="CO1419" s="136"/>
      <c r="CP1419" s="136"/>
      <c r="CQ1419" s="136"/>
      <c r="CR1419" s="136"/>
      <c r="CS1419" s="136"/>
      <c r="CT1419" s="136"/>
      <c r="CU1419" s="136"/>
      <c r="CV1419" s="136"/>
      <c r="CW1419" s="136"/>
      <c r="CX1419" s="136"/>
      <c r="CY1419" s="136"/>
      <c r="CZ1419" s="136"/>
      <c r="DA1419" s="136"/>
      <c r="DB1419" s="136"/>
      <c r="DC1419" s="136"/>
      <c r="DD1419" s="136"/>
      <c r="DE1419" s="136"/>
      <c r="DF1419" s="136"/>
      <c r="DG1419" s="136"/>
      <c r="DH1419" s="136"/>
      <c r="DI1419" s="136"/>
      <c r="DJ1419" s="136"/>
      <c r="DK1419" s="136"/>
      <c r="DL1419" s="136"/>
      <c r="DM1419" s="136"/>
      <c r="DN1419" s="136"/>
      <c r="DO1419" s="136"/>
      <c r="DP1419" s="136"/>
      <c r="DQ1419" s="136"/>
      <c r="DR1419" s="136"/>
      <c r="DS1419" s="136"/>
      <c r="DT1419" s="136"/>
      <c r="DU1419" s="136"/>
      <c r="DV1419" s="136"/>
      <c r="DW1419" s="136"/>
      <c r="DX1419" s="136"/>
      <c r="DY1419" s="136"/>
      <c r="DZ1419" s="136"/>
      <c r="EA1419" s="136"/>
      <c r="EB1419" s="136"/>
      <c r="EC1419" s="136"/>
      <c r="ED1419" s="136"/>
      <c r="EE1419" s="136"/>
      <c r="EF1419" s="136"/>
      <c r="EG1419" s="136"/>
      <c r="EH1419" s="136"/>
      <c r="EI1419" s="136"/>
      <c r="EJ1419" s="136"/>
      <c r="EK1419" s="136"/>
      <c r="EL1419" s="136"/>
      <c r="EM1419" s="136"/>
      <c r="EN1419" s="136"/>
      <c r="EO1419" s="136"/>
      <c r="EP1419" s="136"/>
      <c r="EQ1419" s="136"/>
      <c r="ER1419" s="136"/>
      <c r="ES1419" s="136"/>
      <c r="ET1419" s="136"/>
      <c r="EU1419" s="136"/>
      <c r="EV1419" s="136"/>
      <c r="EW1419" s="136"/>
      <c r="EX1419" s="136"/>
      <c r="EY1419" s="136"/>
      <c r="EZ1419" s="136"/>
      <c r="FA1419" s="136"/>
      <c r="FB1419" s="136"/>
      <c r="FC1419" s="136"/>
      <c r="FD1419" s="136"/>
      <c r="FE1419" s="136"/>
      <c r="FF1419" s="136"/>
      <c r="FG1419" s="136"/>
      <c r="FH1419" s="136"/>
      <c r="FI1419" s="136"/>
      <c r="FJ1419" s="136"/>
      <c r="FK1419" s="136"/>
      <c r="FL1419" s="136"/>
      <c r="FM1419" s="136"/>
      <c r="FN1419" s="136"/>
      <c r="FO1419" s="136"/>
      <c r="FP1419" s="136"/>
      <c r="FQ1419" s="136"/>
      <c r="FR1419" s="136"/>
      <c r="FS1419" s="136"/>
      <c r="FT1419" s="136"/>
      <c r="FU1419" s="136"/>
      <c r="FV1419" s="136"/>
      <c r="FW1419" s="136"/>
      <c r="FX1419" s="136"/>
      <c r="FY1419" s="136"/>
      <c r="FZ1419" s="136"/>
      <c r="GA1419" s="136"/>
      <c r="GB1419" s="136"/>
      <c r="GC1419" s="136"/>
      <c r="GD1419" s="136"/>
      <c r="GE1419" s="136"/>
      <c r="GF1419" s="136"/>
      <c r="GG1419" s="136"/>
      <c r="GH1419" s="136"/>
      <c r="GI1419" s="136"/>
      <c r="GJ1419" s="136"/>
      <c r="GK1419" s="136"/>
      <c r="GL1419" s="136"/>
      <c r="GM1419" s="136"/>
      <c r="GN1419" s="136"/>
      <c r="GO1419" s="136"/>
      <c r="GP1419" s="136"/>
      <c r="GQ1419" s="136"/>
      <c r="GR1419" s="136"/>
      <c r="GS1419" s="136"/>
      <c r="GT1419" s="136"/>
      <c r="GU1419" s="136"/>
      <c r="GV1419" s="136"/>
      <c r="GW1419" s="136"/>
      <c r="GX1419" s="136"/>
      <c r="GY1419" s="136"/>
      <c r="GZ1419" s="136"/>
      <c r="HA1419" s="136"/>
      <c r="HB1419" s="136"/>
      <c r="HC1419" s="136"/>
      <c r="HD1419" s="136"/>
      <c r="HE1419" s="136"/>
      <c r="HF1419" s="136"/>
      <c r="HG1419" s="136"/>
      <c r="HH1419" s="136"/>
      <c r="HI1419" s="136"/>
      <c r="HJ1419" s="136"/>
      <c r="HK1419" s="136"/>
      <c r="HL1419" s="136"/>
      <c r="HM1419" s="136"/>
      <c r="HN1419" s="136"/>
      <c r="HO1419" s="136"/>
      <c r="HP1419" s="136"/>
      <c r="HQ1419" s="136"/>
      <c r="HR1419" s="136"/>
      <c r="HS1419" s="136"/>
      <c r="HT1419" s="136"/>
      <c r="HU1419" s="136"/>
      <c r="HV1419" s="136"/>
      <c r="HW1419" s="136"/>
      <c r="HX1419" s="136"/>
      <c r="HY1419" s="136"/>
      <c r="HZ1419" s="136"/>
      <c r="IA1419" s="136"/>
      <c r="IB1419" s="136"/>
      <c r="IC1419" s="136"/>
      <c r="ID1419" s="136"/>
      <c r="IE1419" s="136"/>
      <c r="IF1419" s="136"/>
      <c r="IG1419" s="136"/>
    </row>
    <row r="1420" spans="1:1111" ht="15" customHeight="1" x14ac:dyDescent="0.25">
      <c r="A1420" s="223" t="s">
        <v>320</v>
      </c>
      <c r="B1420" s="217">
        <v>6464349</v>
      </c>
      <c r="C1420" s="217">
        <v>2029863</v>
      </c>
      <c r="D1420" s="217">
        <v>794033</v>
      </c>
      <c r="E1420" s="217">
        <v>1003480</v>
      </c>
      <c r="F1420" s="217">
        <v>2504509</v>
      </c>
      <c r="G1420" s="217">
        <v>449601</v>
      </c>
      <c r="H1420" s="235">
        <v>13245835</v>
      </c>
      <c r="I1420" s="136"/>
      <c r="J1420" s="223" t="s">
        <v>763</v>
      </c>
      <c r="K1420" s="217">
        <v>6069213</v>
      </c>
      <c r="L1420" s="217">
        <v>2470898</v>
      </c>
      <c r="M1420" s="217">
        <v>792033</v>
      </c>
      <c r="N1420" s="217">
        <v>1173053</v>
      </c>
      <c r="O1420" s="217">
        <v>2832842</v>
      </c>
      <c r="P1420" s="217">
        <v>332789</v>
      </c>
      <c r="Q1420" s="235">
        <v>13670828</v>
      </c>
      <c r="R1420" s="136"/>
      <c r="S1420" s="136"/>
      <c r="T1420" s="136"/>
      <c r="U1420" s="136"/>
      <c r="V1420" s="136"/>
      <c r="W1420" s="136"/>
      <c r="X1420" s="136"/>
      <c r="Y1420" s="136"/>
      <c r="Z1420" s="136"/>
      <c r="AA1420" s="136"/>
      <c r="AB1420" s="136"/>
      <c r="AC1420" s="136"/>
      <c r="AD1420" s="136"/>
      <c r="AE1420" s="136"/>
      <c r="AF1420" s="136"/>
      <c r="AG1420" s="136"/>
      <c r="AH1420" s="136"/>
      <c r="AI1420" s="136"/>
      <c r="AJ1420" s="136"/>
      <c r="AK1420" s="136"/>
      <c r="AL1420" s="136"/>
      <c r="AM1420" s="136"/>
      <c r="AN1420" s="136"/>
      <c r="AO1420" s="136"/>
      <c r="AP1420" s="136"/>
      <c r="AQ1420" s="136"/>
      <c r="AR1420" s="136"/>
      <c r="AS1420" s="136"/>
      <c r="AT1420" s="136"/>
      <c r="AU1420" s="136"/>
      <c r="AV1420" s="136"/>
      <c r="AW1420" s="136"/>
      <c r="AX1420" s="136"/>
      <c r="AY1420" s="136"/>
      <c r="AZ1420" s="136"/>
      <c r="BA1420" s="136"/>
      <c r="BB1420" s="136"/>
      <c r="BC1420" s="136"/>
      <c r="BD1420" s="136"/>
      <c r="BE1420" s="136"/>
      <c r="BF1420" s="136"/>
      <c r="BG1420" s="136"/>
      <c r="BH1420" s="136"/>
      <c r="BI1420" s="136"/>
      <c r="BJ1420" s="136"/>
      <c r="BK1420" s="136"/>
      <c r="BL1420" s="136"/>
      <c r="BM1420" s="136"/>
      <c r="BN1420" s="136"/>
      <c r="BO1420" s="136"/>
      <c r="BP1420" s="136"/>
      <c r="BQ1420" s="136"/>
      <c r="BR1420" s="136"/>
      <c r="BS1420" s="136"/>
      <c r="BT1420" s="136"/>
      <c r="BU1420" s="136"/>
      <c r="BV1420" s="136"/>
      <c r="BW1420" s="136"/>
      <c r="BX1420" s="136"/>
      <c r="BY1420" s="136"/>
      <c r="BZ1420" s="136"/>
      <c r="CA1420" s="136"/>
      <c r="CB1420" s="136"/>
      <c r="CC1420" s="136"/>
      <c r="CD1420" s="136"/>
      <c r="CE1420" s="136"/>
      <c r="CF1420" s="136"/>
      <c r="CG1420" s="136"/>
      <c r="CH1420" s="136"/>
      <c r="CI1420" s="136"/>
      <c r="CJ1420" s="136"/>
      <c r="CK1420" s="136"/>
      <c r="CL1420" s="136"/>
      <c r="CM1420" s="136"/>
      <c r="CN1420" s="136"/>
      <c r="CO1420" s="136"/>
      <c r="CP1420" s="136"/>
      <c r="CQ1420" s="136"/>
      <c r="CR1420" s="136"/>
      <c r="CS1420" s="136"/>
      <c r="CT1420" s="136"/>
      <c r="CU1420" s="136"/>
      <c r="CV1420" s="136"/>
      <c r="CW1420" s="136"/>
      <c r="CX1420" s="136"/>
      <c r="CY1420" s="136"/>
      <c r="CZ1420" s="136"/>
      <c r="DA1420" s="136"/>
      <c r="DB1420" s="136"/>
      <c r="DC1420" s="136"/>
      <c r="DD1420" s="136"/>
      <c r="DE1420" s="136"/>
      <c r="DF1420" s="136"/>
      <c r="DG1420" s="136"/>
      <c r="DH1420" s="136"/>
      <c r="DI1420" s="136"/>
      <c r="DJ1420" s="136"/>
      <c r="DK1420" s="136"/>
      <c r="DL1420" s="136"/>
      <c r="DM1420" s="136"/>
      <c r="DN1420" s="136"/>
      <c r="DO1420" s="136"/>
      <c r="DP1420" s="136"/>
      <c r="DQ1420" s="136"/>
      <c r="DR1420" s="136"/>
      <c r="DS1420" s="136"/>
      <c r="DT1420" s="136"/>
      <c r="DU1420" s="136"/>
      <c r="DV1420" s="136"/>
      <c r="DW1420" s="136"/>
      <c r="DX1420" s="136"/>
      <c r="DY1420" s="136"/>
      <c r="DZ1420" s="136"/>
      <c r="EA1420" s="136"/>
      <c r="EB1420" s="136"/>
      <c r="EC1420" s="136"/>
      <c r="ED1420" s="136"/>
      <c r="EE1420" s="136"/>
      <c r="EF1420" s="136"/>
      <c r="EG1420" s="136"/>
      <c r="EH1420" s="136"/>
      <c r="EI1420" s="136"/>
      <c r="EJ1420" s="136"/>
      <c r="EK1420" s="136"/>
      <c r="EL1420" s="136"/>
      <c r="EM1420" s="136"/>
      <c r="EN1420" s="136"/>
      <c r="EO1420" s="136"/>
      <c r="EP1420" s="136"/>
      <c r="EQ1420" s="136"/>
      <c r="ER1420" s="136"/>
      <c r="ES1420" s="136"/>
      <c r="ET1420" s="136"/>
      <c r="EU1420" s="136"/>
      <c r="EV1420" s="136"/>
      <c r="EW1420" s="136"/>
      <c r="EX1420" s="136"/>
      <c r="EY1420" s="136"/>
      <c r="EZ1420" s="136"/>
      <c r="FA1420" s="136"/>
      <c r="FB1420" s="136"/>
      <c r="FC1420" s="136"/>
      <c r="FD1420" s="136"/>
      <c r="FE1420" s="136"/>
      <c r="FF1420" s="136"/>
      <c r="FG1420" s="136"/>
      <c r="FH1420" s="136"/>
      <c r="FI1420" s="136"/>
      <c r="FJ1420" s="136"/>
      <c r="FK1420" s="136"/>
      <c r="FL1420" s="136"/>
      <c r="FM1420" s="136"/>
      <c r="FN1420" s="136"/>
      <c r="FO1420" s="136"/>
      <c r="FP1420" s="136"/>
      <c r="FQ1420" s="136"/>
      <c r="FR1420" s="136"/>
      <c r="FS1420" s="136"/>
      <c r="FT1420" s="136"/>
      <c r="FU1420" s="136"/>
      <c r="FV1420" s="136"/>
      <c r="FW1420" s="136"/>
      <c r="FX1420" s="136"/>
      <c r="FY1420" s="136"/>
      <c r="FZ1420" s="136"/>
      <c r="GA1420" s="136"/>
      <c r="GB1420" s="136"/>
      <c r="GC1420" s="136"/>
      <c r="GD1420" s="136"/>
      <c r="GE1420" s="136"/>
      <c r="GF1420" s="136"/>
      <c r="GG1420" s="136"/>
      <c r="GH1420" s="136"/>
      <c r="GI1420" s="136"/>
      <c r="GJ1420" s="136"/>
      <c r="GK1420" s="136"/>
      <c r="GL1420" s="136"/>
      <c r="GM1420" s="136"/>
      <c r="GN1420" s="136"/>
      <c r="GO1420" s="136"/>
      <c r="GP1420" s="136"/>
      <c r="GQ1420" s="136"/>
      <c r="GR1420" s="136"/>
      <c r="GS1420" s="136"/>
      <c r="GT1420" s="136"/>
      <c r="GU1420" s="136"/>
      <c r="GV1420" s="136"/>
      <c r="GW1420" s="136"/>
      <c r="GX1420" s="136"/>
      <c r="GY1420" s="136"/>
      <c r="GZ1420" s="136"/>
      <c r="HA1420" s="136"/>
      <c r="HB1420" s="136"/>
      <c r="HC1420" s="136"/>
      <c r="HD1420" s="136"/>
      <c r="HE1420" s="136"/>
      <c r="HF1420" s="136"/>
      <c r="HG1420" s="136"/>
      <c r="HH1420" s="136"/>
      <c r="HI1420" s="136"/>
      <c r="HJ1420" s="136"/>
      <c r="HK1420" s="136"/>
      <c r="HL1420" s="136"/>
      <c r="HM1420" s="136"/>
      <c r="HN1420" s="136"/>
      <c r="HO1420" s="136"/>
      <c r="HP1420" s="136"/>
      <c r="HQ1420" s="136"/>
      <c r="HR1420" s="136"/>
      <c r="HS1420" s="136"/>
      <c r="HT1420" s="136"/>
      <c r="HU1420" s="136"/>
      <c r="HV1420" s="136"/>
      <c r="HW1420" s="136"/>
      <c r="HX1420" s="136"/>
      <c r="HY1420" s="136"/>
      <c r="HZ1420" s="136"/>
      <c r="IA1420" s="136"/>
      <c r="IB1420" s="136"/>
      <c r="IC1420" s="136"/>
      <c r="ID1420" s="136"/>
      <c r="IE1420" s="136"/>
      <c r="IF1420" s="136"/>
      <c r="IG1420" s="136"/>
    </row>
    <row r="1421" spans="1:1111" ht="15" customHeight="1" x14ac:dyDescent="0.25">
      <c r="A1421" s="223" t="s">
        <v>319</v>
      </c>
      <c r="B1421" s="217">
        <v>7906727</v>
      </c>
      <c r="C1421" s="217">
        <v>3246878</v>
      </c>
      <c r="D1421" s="217">
        <v>1262797</v>
      </c>
      <c r="E1421" s="217">
        <v>1142502</v>
      </c>
      <c r="F1421" s="217">
        <v>2837158</v>
      </c>
      <c r="G1421" s="217">
        <v>552779</v>
      </c>
      <c r="H1421" s="235">
        <v>16948841</v>
      </c>
      <c r="I1421" s="136"/>
      <c r="J1421" s="223" t="s">
        <v>851</v>
      </c>
      <c r="K1421" s="217">
        <v>7068585</v>
      </c>
      <c r="L1421" s="217">
        <v>4203137</v>
      </c>
      <c r="M1421" s="217">
        <v>681295</v>
      </c>
      <c r="N1421" s="217">
        <v>1175657</v>
      </c>
      <c r="O1421" s="217">
        <v>3571478</v>
      </c>
      <c r="P1421" s="217">
        <v>375056</v>
      </c>
      <c r="Q1421" s="235">
        <v>17075208</v>
      </c>
      <c r="R1421" s="136"/>
      <c r="S1421" s="136"/>
      <c r="T1421" s="136"/>
      <c r="U1421" s="136"/>
      <c r="V1421" s="136"/>
      <c r="W1421" s="136"/>
      <c r="X1421" s="136"/>
      <c r="Y1421" s="136"/>
      <c r="Z1421" s="136"/>
      <c r="AA1421" s="136"/>
      <c r="AB1421" s="136"/>
      <c r="AC1421" s="136"/>
      <c r="AD1421" s="136"/>
      <c r="AE1421" s="136"/>
      <c r="AF1421" s="136"/>
      <c r="AG1421" s="136"/>
      <c r="AH1421" s="136"/>
      <c r="AI1421" s="136"/>
      <c r="AJ1421" s="136"/>
      <c r="AK1421" s="136"/>
      <c r="AL1421" s="136"/>
      <c r="AM1421" s="136"/>
      <c r="AN1421" s="136"/>
      <c r="AO1421" s="136"/>
      <c r="AP1421" s="136"/>
      <c r="AQ1421" s="136"/>
      <c r="AR1421" s="136"/>
      <c r="AS1421" s="136"/>
      <c r="AT1421" s="136"/>
      <c r="AU1421" s="136"/>
      <c r="AV1421" s="136"/>
      <c r="AW1421" s="136"/>
      <c r="AX1421" s="136"/>
      <c r="AY1421" s="136"/>
      <c r="AZ1421" s="136"/>
      <c r="BA1421" s="136"/>
      <c r="BB1421" s="136"/>
      <c r="BC1421" s="136"/>
      <c r="BD1421" s="136"/>
      <c r="BE1421" s="136"/>
      <c r="BF1421" s="136"/>
      <c r="BG1421" s="136"/>
      <c r="BH1421" s="136"/>
      <c r="BI1421" s="136"/>
      <c r="BJ1421" s="136"/>
      <c r="BK1421" s="136"/>
      <c r="BL1421" s="136"/>
      <c r="BM1421" s="136"/>
      <c r="BN1421" s="136"/>
      <c r="BO1421" s="136"/>
      <c r="BP1421" s="136"/>
      <c r="BQ1421" s="136"/>
      <c r="BR1421" s="136"/>
      <c r="BS1421" s="136"/>
      <c r="BT1421" s="136"/>
      <c r="BU1421" s="136"/>
      <c r="BV1421" s="136"/>
      <c r="BW1421" s="136"/>
      <c r="BX1421" s="136"/>
      <c r="BY1421" s="136"/>
      <c r="BZ1421" s="136"/>
      <c r="CA1421" s="136"/>
      <c r="CB1421" s="136"/>
      <c r="CC1421" s="136"/>
      <c r="CD1421" s="136"/>
      <c r="CE1421" s="136"/>
      <c r="CF1421" s="136"/>
      <c r="CG1421" s="136"/>
      <c r="CH1421" s="136"/>
      <c r="CI1421" s="136"/>
      <c r="CJ1421" s="136"/>
      <c r="CK1421" s="136"/>
      <c r="CL1421" s="136"/>
      <c r="CM1421" s="136"/>
      <c r="CN1421" s="136"/>
      <c r="CO1421" s="136"/>
      <c r="CP1421" s="136"/>
      <c r="CQ1421" s="136"/>
      <c r="CR1421" s="136"/>
      <c r="CS1421" s="136"/>
      <c r="CT1421" s="136"/>
      <c r="CU1421" s="136"/>
      <c r="CV1421" s="136"/>
      <c r="CW1421" s="136"/>
      <c r="CX1421" s="136"/>
      <c r="CY1421" s="136"/>
      <c r="CZ1421" s="136"/>
      <c r="DA1421" s="136"/>
      <c r="DB1421" s="136"/>
      <c r="DC1421" s="136"/>
      <c r="DD1421" s="136"/>
      <c r="DE1421" s="136"/>
      <c r="DF1421" s="136"/>
      <c r="DG1421" s="136"/>
      <c r="DH1421" s="136"/>
      <c r="DI1421" s="136"/>
      <c r="DJ1421" s="136"/>
      <c r="DK1421" s="136"/>
      <c r="DL1421" s="136"/>
      <c r="DM1421" s="136"/>
      <c r="DN1421" s="136"/>
      <c r="DO1421" s="136"/>
      <c r="DP1421" s="136"/>
      <c r="DQ1421" s="136"/>
      <c r="DR1421" s="136"/>
      <c r="DS1421" s="136"/>
      <c r="DT1421" s="136"/>
      <c r="DU1421" s="136"/>
      <c r="DV1421" s="136"/>
      <c r="DW1421" s="136"/>
      <c r="DX1421" s="136"/>
      <c r="DY1421" s="136"/>
      <c r="DZ1421" s="136"/>
      <c r="EA1421" s="136"/>
      <c r="EB1421" s="136"/>
      <c r="EC1421" s="136"/>
      <c r="ED1421" s="136"/>
      <c r="EE1421" s="136"/>
      <c r="EF1421" s="136"/>
      <c r="EG1421" s="136"/>
      <c r="EH1421" s="136"/>
      <c r="EI1421" s="136"/>
      <c r="EJ1421" s="136"/>
      <c r="EK1421" s="136"/>
      <c r="EL1421" s="136"/>
      <c r="EM1421" s="136"/>
      <c r="EN1421" s="136"/>
      <c r="EO1421" s="136"/>
      <c r="EP1421" s="136"/>
      <c r="EQ1421" s="136"/>
      <c r="ER1421" s="136"/>
      <c r="ES1421" s="136"/>
      <c r="ET1421" s="136"/>
      <c r="EU1421" s="136"/>
      <c r="EV1421" s="136"/>
      <c r="EW1421" s="136"/>
      <c r="EX1421" s="136"/>
      <c r="EY1421" s="136"/>
      <c r="EZ1421" s="136"/>
      <c r="FA1421" s="136"/>
      <c r="FB1421" s="136"/>
      <c r="FC1421" s="136"/>
      <c r="FD1421" s="136"/>
      <c r="FE1421" s="136"/>
      <c r="FF1421" s="136"/>
      <c r="FG1421" s="136"/>
      <c r="FH1421" s="136"/>
      <c r="FI1421" s="136"/>
      <c r="FJ1421" s="136"/>
      <c r="FK1421" s="136"/>
      <c r="FL1421" s="136"/>
      <c r="FM1421" s="136"/>
      <c r="FN1421" s="136"/>
      <c r="FO1421" s="136"/>
      <c r="FP1421" s="136"/>
      <c r="FQ1421" s="136"/>
      <c r="FR1421" s="136"/>
      <c r="FS1421" s="136"/>
      <c r="FT1421" s="136"/>
      <c r="FU1421" s="136"/>
      <c r="FV1421" s="136"/>
      <c r="FW1421" s="136"/>
      <c r="FX1421" s="136"/>
      <c r="FY1421" s="136"/>
      <c r="FZ1421" s="136"/>
      <c r="GA1421" s="136"/>
      <c r="GB1421" s="136"/>
      <c r="GC1421" s="136"/>
      <c r="GD1421" s="136"/>
      <c r="GE1421" s="136"/>
      <c r="GF1421" s="136"/>
      <c r="GG1421" s="136"/>
      <c r="GH1421" s="136"/>
      <c r="GI1421" s="136"/>
      <c r="GJ1421" s="136"/>
      <c r="GK1421" s="136"/>
      <c r="GL1421" s="136"/>
      <c r="GM1421" s="136"/>
      <c r="GN1421" s="136"/>
      <c r="GO1421" s="136"/>
      <c r="GP1421" s="136"/>
      <c r="GQ1421" s="136"/>
      <c r="GR1421" s="136"/>
      <c r="GS1421" s="136"/>
      <c r="GT1421" s="136"/>
      <c r="GU1421" s="136"/>
      <c r="GV1421" s="136"/>
      <c r="GW1421" s="136"/>
      <c r="GX1421" s="136"/>
      <c r="GY1421" s="136"/>
      <c r="GZ1421" s="136"/>
      <c r="HA1421" s="136"/>
      <c r="HB1421" s="136"/>
      <c r="HC1421" s="136"/>
      <c r="HD1421" s="136"/>
      <c r="HE1421" s="136"/>
      <c r="HF1421" s="136"/>
      <c r="HG1421" s="136"/>
      <c r="HH1421" s="136"/>
      <c r="HI1421" s="136"/>
      <c r="HJ1421" s="136"/>
      <c r="HK1421" s="136"/>
      <c r="HL1421" s="136"/>
      <c r="HM1421" s="136"/>
      <c r="HN1421" s="136"/>
      <c r="HO1421" s="136"/>
      <c r="HP1421" s="136"/>
      <c r="HQ1421" s="136"/>
      <c r="HR1421" s="136"/>
      <c r="HS1421" s="136"/>
      <c r="HT1421" s="136"/>
      <c r="HU1421" s="136"/>
      <c r="HV1421" s="136"/>
      <c r="HW1421" s="136"/>
      <c r="HX1421" s="136"/>
      <c r="HY1421" s="136"/>
      <c r="HZ1421" s="136"/>
      <c r="IA1421" s="136"/>
      <c r="IB1421" s="136"/>
      <c r="IC1421" s="136"/>
      <c r="ID1421" s="136"/>
      <c r="IE1421" s="136"/>
      <c r="IF1421" s="136"/>
      <c r="IG1421" s="136"/>
    </row>
    <row r="1422" spans="1:1111" ht="15" customHeight="1" x14ac:dyDescent="0.25">
      <c r="A1422" s="223" t="s">
        <v>316</v>
      </c>
      <c r="B1422" s="217">
        <v>1425864</v>
      </c>
      <c r="C1422" s="217">
        <v>1694849</v>
      </c>
      <c r="D1422" s="217">
        <v>511685</v>
      </c>
      <c r="E1422" s="217">
        <v>974886</v>
      </c>
      <c r="F1422" s="217">
        <v>2891349</v>
      </c>
      <c r="G1422" s="217">
        <v>344229</v>
      </c>
      <c r="H1422" s="235">
        <v>7842862</v>
      </c>
      <c r="I1422" s="136"/>
      <c r="J1422" s="223" t="s">
        <v>276</v>
      </c>
      <c r="K1422" s="217">
        <v>7712492</v>
      </c>
      <c r="L1422" s="217">
        <v>4741614</v>
      </c>
      <c r="M1422" s="217">
        <v>1228717</v>
      </c>
      <c r="N1422" s="217">
        <v>1362688</v>
      </c>
      <c r="O1422" s="217">
        <v>3279602</v>
      </c>
      <c r="P1422" s="217">
        <v>357132</v>
      </c>
      <c r="Q1422" s="235">
        <v>18682245</v>
      </c>
      <c r="R1422" s="136"/>
      <c r="S1422" s="136"/>
      <c r="T1422" s="136"/>
      <c r="U1422" s="136"/>
      <c r="V1422" s="136"/>
      <c r="W1422" s="136"/>
      <c r="X1422" s="136"/>
      <c r="Y1422" s="136"/>
      <c r="Z1422" s="136"/>
      <c r="AA1422" s="136"/>
      <c r="AB1422" s="136"/>
      <c r="AC1422" s="136"/>
      <c r="AD1422" s="136"/>
      <c r="AE1422" s="136"/>
      <c r="AF1422" s="136"/>
      <c r="AG1422" s="136"/>
      <c r="AH1422" s="136"/>
      <c r="AI1422" s="136"/>
      <c r="AJ1422" s="136"/>
      <c r="AK1422" s="136"/>
      <c r="AL1422" s="136"/>
      <c r="AM1422" s="136"/>
      <c r="AN1422" s="136"/>
      <c r="AO1422" s="136"/>
      <c r="AP1422" s="136"/>
      <c r="AQ1422" s="136"/>
      <c r="AR1422" s="136"/>
      <c r="AS1422" s="136"/>
      <c r="AT1422" s="136"/>
      <c r="AU1422" s="136"/>
      <c r="AV1422" s="136"/>
      <c r="AW1422" s="136"/>
      <c r="AX1422" s="136"/>
      <c r="AY1422" s="136"/>
      <c r="AZ1422" s="136"/>
      <c r="BA1422" s="136"/>
      <c r="BB1422" s="136"/>
      <c r="BC1422" s="136"/>
      <c r="BD1422" s="136"/>
      <c r="BE1422" s="136"/>
      <c r="BF1422" s="136"/>
      <c r="BG1422" s="136"/>
      <c r="BH1422" s="136"/>
      <c r="BI1422" s="136"/>
      <c r="BJ1422" s="136"/>
      <c r="BK1422" s="136"/>
      <c r="BL1422" s="136"/>
      <c r="BM1422" s="136"/>
      <c r="BN1422" s="136"/>
      <c r="BO1422" s="136"/>
      <c r="BP1422" s="136"/>
      <c r="BQ1422" s="136"/>
      <c r="BR1422" s="136"/>
      <c r="BS1422" s="136"/>
      <c r="BT1422" s="136"/>
      <c r="BU1422" s="136"/>
      <c r="BV1422" s="136"/>
      <c r="BW1422" s="136"/>
      <c r="BX1422" s="136"/>
      <c r="BY1422" s="136"/>
      <c r="BZ1422" s="136"/>
      <c r="CA1422" s="136"/>
      <c r="CB1422" s="136"/>
      <c r="CC1422" s="136"/>
      <c r="CD1422" s="136"/>
      <c r="CE1422" s="136"/>
      <c r="CF1422" s="136"/>
      <c r="CG1422" s="136"/>
      <c r="CH1422" s="136"/>
      <c r="CI1422" s="136"/>
      <c r="CJ1422" s="136"/>
      <c r="CK1422" s="136"/>
      <c r="CL1422" s="136"/>
      <c r="CM1422" s="136"/>
      <c r="CN1422" s="136"/>
      <c r="CO1422" s="136"/>
      <c r="CP1422" s="136"/>
      <c r="CQ1422" s="136"/>
      <c r="CR1422" s="136"/>
      <c r="CS1422" s="136"/>
      <c r="CT1422" s="136"/>
      <c r="CU1422" s="136"/>
      <c r="CV1422" s="136"/>
      <c r="CW1422" s="136"/>
      <c r="CX1422" s="136"/>
      <c r="CY1422" s="136"/>
      <c r="CZ1422" s="136"/>
      <c r="DA1422" s="136"/>
      <c r="DB1422" s="136"/>
      <c r="DC1422" s="136"/>
      <c r="DD1422" s="136"/>
      <c r="DE1422" s="136"/>
      <c r="DF1422" s="136"/>
      <c r="DG1422" s="136"/>
      <c r="DH1422" s="136"/>
      <c r="DI1422" s="136"/>
      <c r="DJ1422" s="136"/>
      <c r="DK1422" s="136"/>
      <c r="DL1422" s="136"/>
      <c r="DM1422" s="136"/>
      <c r="DN1422" s="136"/>
      <c r="DO1422" s="136"/>
      <c r="DP1422" s="136"/>
      <c r="DQ1422" s="136"/>
      <c r="DR1422" s="136"/>
      <c r="DS1422" s="136"/>
      <c r="DT1422" s="136"/>
      <c r="DU1422" s="136"/>
      <c r="DV1422" s="136"/>
      <c r="DW1422" s="136"/>
      <c r="DX1422" s="136"/>
      <c r="DY1422" s="136"/>
      <c r="DZ1422" s="136"/>
      <c r="EA1422" s="136"/>
      <c r="EB1422" s="136"/>
      <c r="EC1422" s="136"/>
      <c r="ED1422" s="136"/>
      <c r="EE1422" s="136"/>
      <c r="EF1422" s="136"/>
      <c r="EG1422" s="136"/>
      <c r="EH1422" s="136"/>
      <c r="EI1422" s="136"/>
      <c r="EJ1422" s="136"/>
      <c r="EK1422" s="136"/>
      <c r="EL1422" s="136"/>
      <c r="EM1422" s="136"/>
      <c r="EN1422" s="136"/>
      <c r="EO1422" s="136"/>
      <c r="EP1422" s="136"/>
      <c r="EQ1422" s="136"/>
      <c r="ER1422" s="136"/>
      <c r="ES1422" s="136"/>
      <c r="ET1422" s="136"/>
      <c r="EU1422" s="136"/>
      <c r="EV1422" s="136"/>
      <c r="EW1422" s="136"/>
      <c r="EX1422" s="136"/>
      <c r="EY1422" s="136"/>
      <c r="EZ1422" s="136"/>
      <c r="FA1422" s="136"/>
      <c r="FB1422" s="136"/>
      <c r="FC1422" s="136"/>
      <c r="FD1422" s="136"/>
      <c r="FE1422" s="136"/>
      <c r="FF1422" s="136"/>
      <c r="FG1422" s="136"/>
      <c r="FH1422" s="136"/>
      <c r="FI1422" s="136"/>
      <c r="FJ1422" s="136"/>
      <c r="FK1422" s="136"/>
      <c r="FL1422" s="136"/>
      <c r="FM1422" s="136"/>
      <c r="FN1422" s="136"/>
      <c r="FO1422" s="136"/>
      <c r="FP1422" s="136"/>
      <c r="FQ1422" s="136"/>
      <c r="FR1422" s="136"/>
      <c r="FS1422" s="136"/>
      <c r="FT1422" s="136"/>
      <c r="FU1422" s="136"/>
      <c r="FV1422" s="136"/>
      <c r="FW1422" s="136"/>
      <c r="FX1422" s="136"/>
      <c r="FY1422" s="136"/>
      <c r="FZ1422" s="136"/>
      <c r="GA1422" s="136"/>
      <c r="GB1422" s="136"/>
      <c r="GC1422" s="136"/>
      <c r="GD1422" s="136"/>
      <c r="GE1422" s="136"/>
      <c r="GF1422" s="136"/>
      <c r="GG1422" s="136"/>
      <c r="GH1422" s="136"/>
      <c r="GI1422" s="136"/>
      <c r="GJ1422" s="136"/>
      <c r="GK1422" s="136"/>
      <c r="GL1422" s="136"/>
      <c r="GM1422" s="136"/>
      <c r="GN1422" s="136"/>
      <c r="GO1422" s="136"/>
      <c r="GP1422" s="136"/>
      <c r="GQ1422" s="136"/>
      <c r="GR1422" s="136"/>
      <c r="GS1422" s="136"/>
      <c r="GT1422" s="136"/>
      <c r="GU1422" s="136"/>
      <c r="GV1422" s="136"/>
      <c r="GW1422" s="136"/>
      <c r="GX1422" s="136"/>
      <c r="GY1422" s="136"/>
      <c r="GZ1422" s="136"/>
      <c r="HA1422" s="136"/>
      <c r="HB1422" s="136"/>
      <c r="HC1422" s="136"/>
      <c r="HD1422" s="136"/>
      <c r="HE1422" s="136"/>
      <c r="HF1422" s="136"/>
      <c r="HG1422" s="136"/>
      <c r="HH1422" s="136"/>
      <c r="HI1422" s="136"/>
      <c r="HJ1422" s="136"/>
      <c r="HK1422" s="136"/>
      <c r="HL1422" s="136"/>
      <c r="HM1422" s="136"/>
      <c r="HN1422" s="136"/>
      <c r="HO1422" s="136"/>
      <c r="HP1422" s="136"/>
      <c r="HQ1422" s="136"/>
      <c r="HR1422" s="136"/>
      <c r="HS1422" s="136"/>
      <c r="HT1422" s="136"/>
      <c r="HU1422" s="136"/>
      <c r="HV1422" s="136"/>
      <c r="HW1422" s="136"/>
      <c r="HX1422" s="136"/>
      <c r="HY1422" s="136"/>
      <c r="HZ1422" s="136"/>
      <c r="IA1422" s="136"/>
      <c r="IB1422" s="136"/>
      <c r="IC1422" s="136"/>
      <c r="ID1422" s="136"/>
      <c r="IE1422" s="136"/>
      <c r="IF1422" s="136"/>
      <c r="IG1422" s="136"/>
    </row>
    <row r="1423" spans="1:1111" ht="15" customHeight="1" x14ac:dyDescent="0.25">
      <c r="A1423" s="223" t="s">
        <v>605</v>
      </c>
      <c r="B1423" s="217">
        <v>5648833</v>
      </c>
      <c r="C1423" s="217">
        <v>3640077</v>
      </c>
      <c r="D1423" s="217">
        <v>937558</v>
      </c>
      <c r="E1423" s="217">
        <v>1147385</v>
      </c>
      <c r="F1423" s="217">
        <v>3036743</v>
      </c>
      <c r="G1423" s="217">
        <v>352438</v>
      </c>
      <c r="H1423" s="235">
        <v>14763034</v>
      </c>
      <c r="I1423" s="136"/>
      <c r="J1423" s="223" t="s">
        <v>275</v>
      </c>
      <c r="K1423" s="217">
        <v>8032332</v>
      </c>
      <c r="L1423" s="217">
        <v>4293069</v>
      </c>
      <c r="M1423" s="217">
        <v>925655</v>
      </c>
      <c r="N1423" s="217">
        <v>1127104</v>
      </c>
      <c r="O1423" s="217">
        <v>3097082</v>
      </c>
      <c r="P1423" s="217">
        <v>364023</v>
      </c>
      <c r="Q1423" s="235">
        <v>17839265</v>
      </c>
      <c r="R1423" s="136"/>
      <c r="S1423" s="136"/>
      <c r="T1423" s="136"/>
      <c r="U1423" s="136"/>
      <c r="V1423" s="136"/>
      <c r="W1423" s="136"/>
      <c r="X1423" s="136"/>
      <c r="Y1423" s="136"/>
      <c r="Z1423" s="136"/>
      <c r="AA1423" s="136"/>
      <c r="AB1423" s="136"/>
      <c r="AC1423" s="136"/>
      <c r="AD1423" s="136"/>
      <c r="AE1423" s="136"/>
      <c r="AF1423" s="136"/>
      <c r="AG1423" s="136"/>
      <c r="AH1423" s="136"/>
      <c r="AI1423" s="136"/>
      <c r="AJ1423" s="136"/>
      <c r="AK1423" s="136"/>
      <c r="AL1423" s="136"/>
      <c r="AM1423" s="136"/>
      <c r="AN1423" s="136"/>
      <c r="AO1423" s="136"/>
      <c r="AP1423" s="136"/>
      <c r="AQ1423" s="136"/>
      <c r="AR1423" s="136"/>
      <c r="AS1423" s="136"/>
      <c r="AT1423" s="136"/>
      <c r="AU1423" s="136"/>
      <c r="AV1423" s="136"/>
      <c r="AW1423" s="136"/>
      <c r="AX1423" s="136"/>
      <c r="AY1423" s="136"/>
      <c r="AZ1423" s="136"/>
      <c r="BA1423" s="136"/>
      <c r="BB1423" s="136"/>
      <c r="BC1423" s="136"/>
      <c r="BD1423" s="136"/>
      <c r="BE1423" s="136"/>
      <c r="BF1423" s="136"/>
      <c r="BG1423" s="136"/>
      <c r="BH1423" s="136"/>
      <c r="BI1423" s="136"/>
      <c r="BJ1423" s="136"/>
      <c r="BK1423" s="136"/>
      <c r="BL1423" s="136"/>
      <c r="BM1423" s="136"/>
      <c r="BN1423" s="136"/>
      <c r="BO1423" s="136"/>
      <c r="BP1423" s="136"/>
      <c r="BQ1423" s="136"/>
      <c r="BR1423" s="136"/>
      <c r="BS1423" s="136"/>
      <c r="BT1423" s="136"/>
      <c r="BU1423" s="136"/>
      <c r="BV1423" s="136"/>
      <c r="BW1423" s="136"/>
      <c r="BX1423" s="136"/>
      <c r="BY1423" s="136"/>
      <c r="BZ1423" s="136"/>
      <c r="CA1423" s="136"/>
      <c r="CB1423" s="136"/>
      <c r="CC1423" s="136"/>
      <c r="CD1423" s="136"/>
      <c r="CE1423" s="136"/>
      <c r="CF1423" s="136"/>
      <c r="CG1423" s="136"/>
      <c r="CH1423" s="136"/>
      <c r="CI1423" s="136"/>
      <c r="CJ1423" s="136"/>
      <c r="CK1423" s="136"/>
      <c r="CL1423" s="136"/>
      <c r="CM1423" s="136"/>
      <c r="CN1423" s="136"/>
      <c r="CO1423" s="136"/>
      <c r="CP1423" s="136"/>
      <c r="CQ1423" s="136"/>
      <c r="CR1423" s="136"/>
      <c r="CS1423" s="136"/>
      <c r="CT1423" s="136"/>
      <c r="CU1423" s="136"/>
      <c r="CV1423" s="136"/>
      <c r="CW1423" s="136"/>
      <c r="CX1423" s="136"/>
      <c r="CY1423" s="136"/>
      <c r="CZ1423" s="136"/>
      <c r="DA1423" s="136"/>
      <c r="DB1423" s="136"/>
      <c r="DC1423" s="136"/>
      <c r="DD1423" s="136"/>
      <c r="DE1423" s="136"/>
      <c r="DF1423" s="136"/>
      <c r="DG1423" s="136"/>
      <c r="DH1423" s="136"/>
      <c r="DI1423" s="136"/>
      <c r="DJ1423" s="136"/>
      <c r="DK1423" s="136"/>
      <c r="DL1423" s="136"/>
      <c r="DM1423" s="136"/>
      <c r="DN1423" s="136"/>
      <c r="DO1423" s="136"/>
      <c r="DP1423" s="136"/>
      <c r="DQ1423" s="136"/>
      <c r="DR1423" s="136"/>
      <c r="DS1423" s="136"/>
      <c r="DT1423" s="136"/>
      <c r="DU1423" s="136"/>
      <c r="DV1423" s="136"/>
      <c r="DW1423" s="136"/>
      <c r="DX1423" s="136"/>
      <c r="DY1423" s="136"/>
      <c r="DZ1423" s="136"/>
      <c r="EA1423" s="136"/>
      <c r="EB1423" s="136"/>
      <c r="EC1423" s="136"/>
      <c r="ED1423" s="136"/>
      <c r="EE1423" s="136"/>
      <c r="EF1423" s="136"/>
      <c r="EG1423" s="136"/>
      <c r="EH1423" s="136"/>
      <c r="EI1423" s="136"/>
      <c r="EJ1423" s="136"/>
      <c r="EK1423" s="136"/>
      <c r="EL1423" s="136"/>
      <c r="EM1423" s="136"/>
      <c r="EN1423" s="136"/>
      <c r="EO1423" s="136"/>
      <c r="EP1423" s="136"/>
      <c r="EQ1423" s="136"/>
      <c r="ER1423" s="136"/>
      <c r="ES1423" s="136"/>
      <c r="ET1423" s="136"/>
      <c r="EU1423" s="136"/>
      <c r="EV1423" s="136"/>
      <c r="EW1423" s="136"/>
      <c r="EX1423" s="136"/>
      <c r="EY1423" s="136"/>
      <c r="EZ1423" s="136"/>
      <c r="FA1423" s="136"/>
      <c r="FB1423" s="136"/>
      <c r="FC1423" s="136"/>
      <c r="FD1423" s="136"/>
      <c r="FE1423" s="136"/>
      <c r="FF1423" s="136"/>
      <c r="FG1423" s="136"/>
      <c r="FH1423" s="136"/>
      <c r="FI1423" s="136"/>
      <c r="FJ1423" s="136"/>
      <c r="FK1423" s="136"/>
      <c r="FL1423" s="136"/>
      <c r="FM1423" s="136"/>
      <c r="FN1423" s="136"/>
      <c r="FO1423" s="136"/>
      <c r="FP1423" s="136"/>
      <c r="FQ1423" s="136"/>
      <c r="FR1423" s="136"/>
      <c r="FS1423" s="136"/>
      <c r="FT1423" s="136"/>
      <c r="FU1423" s="136"/>
      <c r="FV1423" s="136"/>
      <c r="FW1423" s="136"/>
      <c r="FX1423" s="136"/>
      <c r="FY1423" s="136"/>
      <c r="FZ1423" s="136"/>
      <c r="GA1423" s="136"/>
      <c r="GB1423" s="136"/>
      <c r="GC1423" s="136"/>
      <c r="GD1423" s="136"/>
      <c r="GE1423" s="136"/>
      <c r="GF1423" s="136"/>
      <c r="GG1423" s="136"/>
      <c r="GH1423" s="136"/>
      <c r="GI1423" s="136"/>
      <c r="GJ1423" s="136"/>
      <c r="GK1423" s="136"/>
      <c r="GL1423" s="136"/>
      <c r="GM1423" s="136"/>
      <c r="GN1423" s="136"/>
      <c r="GO1423" s="136"/>
      <c r="GP1423" s="136"/>
      <c r="GQ1423" s="136"/>
      <c r="GR1423" s="136"/>
      <c r="GS1423" s="136"/>
      <c r="GT1423" s="136"/>
      <c r="GU1423" s="136"/>
      <c r="GV1423" s="136"/>
      <c r="GW1423" s="136"/>
      <c r="GX1423" s="136"/>
      <c r="GY1423" s="136"/>
      <c r="GZ1423" s="136"/>
      <c r="HA1423" s="136"/>
      <c r="HB1423" s="136"/>
      <c r="HC1423" s="136"/>
      <c r="HD1423" s="136"/>
      <c r="HE1423" s="136"/>
      <c r="HF1423" s="136"/>
      <c r="HG1423" s="136"/>
      <c r="HH1423" s="136"/>
      <c r="HI1423" s="136"/>
      <c r="HJ1423" s="136"/>
      <c r="HK1423" s="136"/>
      <c r="HL1423" s="136"/>
      <c r="HM1423" s="136"/>
      <c r="HN1423" s="136"/>
      <c r="HO1423" s="136"/>
      <c r="HP1423" s="136"/>
      <c r="HQ1423" s="136"/>
      <c r="HR1423" s="136"/>
      <c r="HS1423" s="136"/>
      <c r="HT1423" s="136"/>
      <c r="HU1423" s="136"/>
      <c r="HV1423" s="136"/>
      <c r="HW1423" s="136"/>
      <c r="HX1423" s="136"/>
      <c r="HY1423" s="136"/>
      <c r="HZ1423" s="136"/>
      <c r="IA1423" s="136"/>
      <c r="IB1423" s="136"/>
      <c r="IC1423" s="136"/>
      <c r="ID1423" s="136"/>
      <c r="IE1423" s="136"/>
      <c r="IF1423" s="136"/>
      <c r="IG1423" s="136"/>
    </row>
    <row r="1424" spans="1:1111" ht="15" customHeight="1" x14ac:dyDescent="0.25">
      <c r="A1424" s="223" t="s">
        <v>375</v>
      </c>
      <c r="B1424" s="217">
        <v>6019158</v>
      </c>
      <c r="C1424" s="217">
        <v>2496826</v>
      </c>
      <c r="D1424" s="217">
        <v>896142</v>
      </c>
      <c r="E1424" s="217">
        <v>1661809</v>
      </c>
      <c r="F1424" s="217">
        <v>2564097</v>
      </c>
      <c r="G1424" s="217">
        <v>308433</v>
      </c>
      <c r="H1424" s="235">
        <v>13946465</v>
      </c>
      <c r="I1424" s="136"/>
      <c r="J1424" s="223" t="s">
        <v>272</v>
      </c>
      <c r="K1424" s="217">
        <v>7411404</v>
      </c>
      <c r="L1424" s="217">
        <v>4539012</v>
      </c>
      <c r="M1424" s="217">
        <v>1146795</v>
      </c>
      <c r="N1424" s="217">
        <v>1075168</v>
      </c>
      <c r="O1424" s="217">
        <v>3954408</v>
      </c>
      <c r="P1424" s="217">
        <v>356182</v>
      </c>
      <c r="Q1424" s="235">
        <v>18482969</v>
      </c>
      <c r="R1424" s="136"/>
      <c r="S1424" s="136"/>
      <c r="T1424" s="136"/>
      <c r="U1424" s="136"/>
      <c r="V1424" s="136"/>
      <c r="W1424" s="136"/>
      <c r="X1424" s="136"/>
      <c r="Y1424" s="136"/>
      <c r="Z1424" s="136"/>
      <c r="AA1424" s="136"/>
      <c r="AB1424" s="136"/>
      <c r="AC1424" s="136"/>
      <c r="AD1424" s="136"/>
      <c r="AE1424" s="136"/>
      <c r="AF1424" s="136"/>
      <c r="AG1424" s="136"/>
      <c r="AH1424" s="136"/>
      <c r="AI1424" s="136"/>
      <c r="AJ1424" s="136"/>
      <c r="AK1424" s="136"/>
      <c r="AL1424" s="136"/>
      <c r="AM1424" s="136"/>
      <c r="AN1424" s="136"/>
      <c r="AO1424" s="136"/>
      <c r="AP1424" s="136"/>
      <c r="AQ1424" s="136"/>
      <c r="AR1424" s="136"/>
      <c r="AS1424" s="136"/>
      <c r="AT1424" s="136"/>
      <c r="AU1424" s="136"/>
      <c r="AV1424" s="136"/>
      <c r="AW1424" s="136"/>
      <c r="AX1424" s="136"/>
      <c r="AY1424" s="136"/>
      <c r="AZ1424" s="136"/>
      <c r="BA1424" s="136"/>
      <c r="BB1424" s="136"/>
      <c r="BC1424" s="136"/>
      <c r="BD1424" s="136"/>
      <c r="BE1424" s="136"/>
      <c r="BF1424" s="136"/>
      <c r="BG1424" s="136"/>
      <c r="BH1424" s="136"/>
      <c r="BI1424" s="136"/>
      <c r="BJ1424" s="136"/>
      <c r="BK1424" s="136"/>
      <c r="BL1424" s="136"/>
      <c r="BM1424" s="136"/>
      <c r="BN1424" s="136"/>
      <c r="BO1424" s="136"/>
      <c r="BP1424" s="136"/>
      <c r="BQ1424" s="136"/>
      <c r="BR1424" s="136"/>
      <c r="BS1424" s="136"/>
      <c r="BT1424" s="136"/>
      <c r="BU1424" s="136"/>
      <c r="BV1424" s="136"/>
      <c r="BW1424" s="136"/>
      <c r="BX1424" s="136"/>
      <c r="BY1424" s="136"/>
      <c r="BZ1424" s="136"/>
      <c r="CA1424" s="136"/>
      <c r="CB1424" s="136"/>
      <c r="CC1424" s="136"/>
      <c r="CD1424" s="136"/>
      <c r="CE1424" s="136"/>
      <c r="CF1424" s="136"/>
      <c r="CG1424" s="136"/>
      <c r="CH1424" s="136"/>
      <c r="CI1424" s="136"/>
      <c r="CJ1424" s="136"/>
      <c r="CK1424" s="136"/>
      <c r="CL1424" s="136"/>
      <c r="CM1424" s="136"/>
      <c r="CN1424" s="136"/>
      <c r="CO1424" s="136"/>
      <c r="CP1424" s="136"/>
      <c r="CQ1424" s="136"/>
      <c r="CR1424" s="136"/>
      <c r="CS1424" s="136"/>
      <c r="CT1424" s="136"/>
      <c r="CU1424" s="136"/>
      <c r="CV1424" s="136"/>
      <c r="CW1424" s="136"/>
      <c r="CX1424" s="136"/>
      <c r="CY1424" s="136"/>
      <c r="CZ1424" s="136"/>
      <c r="DA1424" s="136"/>
      <c r="DB1424" s="136"/>
      <c r="DC1424" s="136"/>
      <c r="DD1424" s="136"/>
      <c r="DE1424" s="136"/>
      <c r="DF1424" s="136"/>
      <c r="DG1424" s="136"/>
      <c r="DH1424" s="136"/>
      <c r="DI1424" s="136"/>
      <c r="DJ1424" s="136"/>
      <c r="DK1424" s="136"/>
      <c r="DL1424" s="136"/>
      <c r="DM1424" s="136"/>
      <c r="DN1424" s="136"/>
      <c r="DO1424" s="136"/>
      <c r="DP1424" s="136"/>
      <c r="DQ1424" s="136"/>
      <c r="DR1424" s="136"/>
      <c r="DS1424" s="136"/>
      <c r="DT1424" s="136"/>
      <c r="DU1424" s="136"/>
      <c r="DV1424" s="136"/>
      <c r="DW1424" s="136"/>
      <c r="DX1424" s="136"/>
      <c r="DY1424" s="136"/>
      <c r="DZ1424" s="136"/>
      <c r="EA1424" s="136"/>
      <c r="EB1424" s="136"/>
      <c r="EC1424" s="136"/>
      <c r="ED1424" s="136"/>
      <c r="EE1424" s="136"/>
      <c r="EF1424" s="136"/>
      <c r="EG1424" s="136"/>
      <c r="EH1424" s="136"/>
      <c r="EI1424" s="136"/>
      <c r="EJ1424" s="136"/>
      <c r="EK1424" s="136"/>
      <c r="EL1424" s="136"/>
      <c r="EM1424" s="136"/>
      <c r="EN1424" s="136"/>
      <c r="EO1424" s="136"/>
      <c r="EP1424" s="136"/>
      <c r="EQ1424" s="136"/>
      <c r="ER1424" s="136"/>
      <c r="ES1424" s="136"/>
      <c r="ET1424" s="136"/>
      <c r="EU1424" s="136"/>
      <c r="EV1424" s="136"/>
      <c r="EW1424" s="136"/>
      <c r="EX1424" s="136"/>
      <c r="EY1424" s="136"/>
      <c r="EZ1424" s="136"/>
      <c r="FA1424" s="136"/>
      <c r="FB1424" s="136"/>
      <c r="FC1424" s="136"/>
      <c r="FD1424" s="136"/>
      <c r="FE1424" s="136"/>
      <c r="FF1424" s="136"/>
      <c r="FG1424" s="136"/>
      <c r="FH1424" s="136"/>
      <c r="FI1424" s="136"/>
      <c r="FJ1424" s="136"/>
      <c r="FK1424" s="136"/>
      <c r="FL1424" s="136"/>
      <c r="FM1424" s="136"/>
      <c r="FN1424" s="136"/>
      <c r="FO1424" s="136"/>
      <c r="FP1424" s="136"/>
      <c r="FQ1424" s="136"/>
      <c r="FR1424" s="136"/>
      <c r="FS1424" s="136"/>
      <c r="FT1424" s="136"/>
      <c r="FU1424" s="136"/>
      <c r="FV1424" s="136"/>
      <c r="FW1424" s="136"/>
      <c r="FX1424" s="136"/>
      <c r="FY1424" s="136"/>
      <c r="FZ1424" s="136"/>
      <c r="GA1424" s="136"/>
      <c r="GB1424" s="136"/>
      <c r="GC1424" s="136"/>
      <c r="GD1424" s="136"/>
      <c r="GE1424" s="136"/>
      <c r="GF1424" s="136"/>
      <c r="GG1424" s="136"/>
      <c r="GH1424" s="136"/>
      <c r="GI1424" s="136"/>
      <c r="GJ1424" s="136"/>
      <c r="GK1424" s="136"/>
      <c r="GL1424" s="136"/>
      <c r="GM1424" s="136"/>
      <c r="GN1424" s="136"/>
      <c r="GO1424" s="136"/>
      <c r="GP1424" s="136"/>
      <c r="GQ1424" s="136"/>
      <c r="GR1424" s="136"/>
      <c r="GS1424" s="136"/>
      <c r="GT1424" s="136"/>
      <c r="GU1424" s="136"/>
      <c r="GV1424" s="136"/>
      <c r="GW1424" s="136"/>
      <c r="GX1424" s="136"/>
      <c r="GY1424" s="136"/>
      <c r="GZ1424" s="136"/>
      <c r="HA1424" s="136"/>
      <c r="HB1424" s="136"/>
      <c r="HC1424" s="136"/>
      <c r="HD1424" s="136"/>
      <c r="HE1424" s="136"/>
      <c r="HF1424" s="136"/>
      <c r="HG1424" s="136"/>
      <c r="HH1424" s="136"/>
      <c r="HI1424" s="136"/>
      <c r="HJ1424" s="136"/>
      <c r="HK1424" s="136"/>
      <c r="HL1424" s="136"/>
      <c r="HM1424" s="136"/>
      <c r="HN1424" s="136"/>
      <c r="HO1424" s="136"/>
      <c r="HP1424" s="136"/>
      <c r="HQ1424" s="136"/>
      <c r="HR1424" s="136"/>
      <c r="HS1424" s="136"/>
      <c r="HT1424" s="136"/>
      <c r="HU1424" s="136"/>
      <c r="HV1424" s="136"/>
      <c r="HW1424" s="136"/>
      <c r="HX1424" s="136"/>
      <c r="HY1424" s="136"/>
      <c r="HZ1424" s="136"/>
      <c r="IA1424" s="136"/>
      <c r="IB1424" s="136"/>
      <c r="IC1424" s="136"/>
      <c r="ID1424" s="136"/>
      <c r="IE1424" s="136"/>
      <c r="IF1424" s="136"/>
      <c r="IG1424" s="136"/>
    </row>
    <row r="1425" spans="1:241" ht="15" customHeight="1" x14ac:dyDescent="0.25">
      <c r="A1425" s="223" t="s">
        <v>315</v>
      </c>
      <c r="B1425" s="217">
        <v>6232657</v>
      </c>
      <c r="C1425" s="217">
        <v>3573785</v>
      </c>
      <c r="D1425" s="217">
        <v>851801</v>
      </c>
      <c r="E1425" s="217">
        <v>1382827</v>
      </c>
      <c r="F1425" s="217">
        <v>3308439</v>
      </c>
      <c r="G1425" s="217">
        <v>383030</v>
      </c>
      <c r="H1425" s="235">
        <v>15732539</v>
      </c>
      <c r="I1425" s="136"/>
      <c r="J1425" s="223" t="s">
        <v>764</v>
      </c>
      <c r="K1425" s="217">
        <v>8614396</v>
      </c>
      <c r="L1425" s="217">
        <v>5243096</v>
      </c>
      <c r="M1425" s="217">
        <v>1104132</v>
      </c>
      <c r="N1425" s="217">
        <v>1104033</v>
      </c>
      <c r="O1425" s="217">
        <v>2913093</v>
      </c>
      <c r="P1425" s="217">
        <v>390690</v>
      </c>
      <c r="Q1425" s="235">
        <v>19369440</v>
      </c>
      <c r="R1425" s="136"/>
      <c r="S1425" s="136"/>
      <c r="T1425" s="136"/>
      <c r="U1425" s="136"/>
      <c r="V1425" s="136"/>
      <c r="W1425" s="136"/>
      <c r="X1425" s="136"/>
      <c r="Y1425" s="136"/>
      <c r="Z1425" s="136"/>
      <c r="AA1425" s="136"/>
      <c r="AB1425" s="136"/>
      <c r="AC1425" s="136"/>
      <c r="AD1425" s="136"/>
      <c r="AE1425" s="136"/>
      <c r="AF1425" s="136"/>
      <c r="AG1425" s="136"/>
      <c r="AH1425" s="136"/>
      <c r="AI1425" s="136"/>
      <c r="AJ1425" s="136"/>
      <c r="AK1425" s="136"/>
      <c r="AL1425" s="136"/>
      <c r="AM1425" s="136"/>
      <c r="AN1425" s="136"/>
      <c r="AO1425" s="136"/>
      <c r="AP1425" s="136"/>
      <c r="AQ1425" s="136"/>
      <c r="AR1425" s="136"/>
      <c r="AS1425" s="136"/>
      <c r="AT1425" s="136"/>
      <c r="AU1425" s="136"/>
      <c r="AV1425" s="136"/>
      <c r="AW1425" s="136"/>
      <c r="AX1425" s="136"/>
      <c r="AY1425" s="136"/>
      <c r="AZ1425" s="136"/>
      <c r="BA1425" s="136"/>
      <c r="BB1425" s="136"/>
      <c r="BC1425" s="136"/>
      <c r="BD1425" s="136"/>
      <c r="BE1425" s="136"/>
      <c r="BF1425" s="136"/>
      <c r="BG1425" s="136"/>
      <c r="BH1425" s="136"/>
      <c r="BI1425" s="136"/>
      <c r="BJ1425" s="136"/>
      <c r="BK1425" s="136"/>
      <c r="BL1425" s="136"/>
      <c r="BM1425" s="136"/>
      <c r="BN1425" s="136"/>
      <c r="BO1425" s="136"/>
      <c r="BP1425" s="136"/>
      <c r="BQ1425" s="136"/>
      <c r="BR1425" s="136"/>
      <c r="BS1425" s="136"/>
      <c r="BT1425" s="136"/>
      <c r="BU1425" s="136"/>
      <c r="BV1425" s="136"/>
      <c r="BW1425" s="136"/>
      <c r="BX1425" s="136"/>
      <c r="BY1425" s="136"/>
      <c r="BZ1425" s="136"/>
      <c r="CA1425" s="136"/>
      <c r="CB1425" s="136"/>
      <c r="CC1425" s="136"/>
      <c r="CD1425" s="136"/>
      <c r="CE1425" s="136"/>
      <c r="CF1425" s="136"/>
      <c r="CG1425" s="136"/>
      <c r="CH1425" s="136"/>
      <c r="CI1425" s="136"/>
      <c r="CJ1425" s="136"/>
      <c r="CK1425" s="136"/>
      <c r="CL1425" s="136"/>
      <c r="CM1425" s="136"/>
      <c r="CN1425" s="136"/>
      <c r="CO1425" s="136"/>
      <c r="CP1425" s="136"/>
      <c r="CQ1425" s="136"/>
      <c r="CR1425" s="136"/>
      <c r="CS1425" s="136"/>
      <c r="CT1425" s="136"/>
      <c r="CU1425" s="136"/>
      <c r="CV1425" s="136"/>
      <c r="CW1425" s="136"/>
      <c r="CX1425" s="136"/>
      <c r="CY1425" s="136"/>
      <c r="CZ1425" s="136"/>
      <c r="DA1425" s="136"/>
      <c r="DB1425" s="136"/>
      <c r="DC1425" s="136"/>
      <c r="DD1425" s="136"/>
      <c r="DE1425" s="136"/>
      <c r="DF1425" s="136"/>
      <c r="DG1425" s="136"/>
      <c r="DH1425" s="136"/>
      <c r="DI1425" s="136"/>
      <c r="DJ1425" s="136"/>
      <c r="DK1425" s="136"/>
      <c r="DL1425" s="136"/>
      <c r="DM1425" s="136"/>
      <c r="DN1425" s="136"/>
      <c r="DO1425" s="136"/>
      <c r="DP1425" s="136"/>
      <c r="DQ1425" s="136"/>
      <c r="DR1425" s="136"/>
      <c r="DS1425" s="136"/>
      <c r="DT1425" s="136"/>
      <c r="DU1425" s="136"/>
      <c r="DV1425" s="136"/>
      <c r="DW1425" s="136"/>
      <c r="DX1425" s="136"/>
      <c r="DY1425" s="136"/>
      <c r="DZ1425" s="136"/>
      <c r="EA1425" s="136"/>
      <c r="EB1425" s="136"/>
      <c r="EC1425" s="136"/>
      <c r="ED1425" s="136"/>
      <c r="EE1425" s="136"/>
      <c r="EF1425" s="136"/>
      <c r="EG1425" s="136"/>
      <c r="EH1425" s="136"/>
      <c r="EI1425" s="136"/>
      <c r="EJ1425" s="136"/>
      <c r="EK1425" s="136"/>
      <c r="EL1425" s="136"/>
      <c r="EM1425" s="136"/>
      <c r="EN1425" s="136"/>
      <c r="EO1425" s="136"/>
      <c r="EP1425" s="136"/>
      <c r="EQ1425" s="136"/>
      <c r="ER1425" s="136"/>
      <c r="ES1425" s="136"/>
      <c r="ET1425" s="136"/>
      <c r="EU1425" s="136"/>
      <c r="EV1425" s="136"/>
      <c r="EW1425" s="136"/>
      <c r="EX1425" s="136"/>
      <c r="EY1425" s="136"/>
      <c r="EZ1425" s="136"/>
      <c r="FA1425" s="136"/>
      <c r="FB1425" s="136"/>
      <c r="FC1425" s="136"/>
      <c r="FD1425" s="136"/>
      <c r="FE1425" s="136"/>
      <c r="FF1425" s="136"/>
      <c r="FG1425" s="136"/>
      <c r="FH1425" s="136"/>
      <c r="FI1425" s="136"/>
      <c r="FJ1425" s="136"/>
      <c r="FK1425" s="136"/>
      <c r="FL1425" s="136"/>
      <c r="FM1425" s="136"/>
      <c r="FN1425" s="136"/>
      <c r="FO1425" s="136"/>
      <c r="FP1425" s="136"/>
      <c r="FQ1425" s="136"/>
      <c r="FR1425" s="136"/>
      <c r="FS1425" s="136"/>
      <c r="FT1425" s="136"/>
      <c r="FU1425" s="136"/>
      <c r="FV1425" s="136"/>
      <c r="FW1425" s="136"/>
      <c r="FX1425" s="136"/>
      <c r="FY1425" s="136"/>
      <c r="FZ1425" s="136"/>
      <c r="GA1425" s="136"/>
      <c r="GB1425" s="136"/>
      <c r="GC1425" s="136"/>
      <c r="GD1425" s="136"/>
      <c r="GE1425" s="136"/>
      <c r="GF1425" s="136"/>
      <c r="GG1425" s="136"/>
      <c r="GH1425" s="136"/>
      <c r="GI1425" s="136"/>
      <c r="GJ1425" s="136"/>
      <c r="GK1425" s="136"/>
      <c r="GL1425" s="136"/>
      <c r="GM1425" s="136"/>
      <c r="GN1425" s="136"/>
      <c r="GO1425" s="136"/>
      <c r="GP1425" s="136"/>
      <c r="GQ1425" s="136"/>
      <c r="GR1425" s="136"/>
      <c r="GS1425" s="136"/>
      <c r="GT1425" s="136"/>
      <c r="GU1425" s="136"/>
      <c r="GV1425" s="136"/>
      <c r="GW1425" s="136"/>
      <c r="GX1425" s="136"/>
      <c r="GY1425" s="136"/>
      <c r="GZ1425" s="136"/>
      <c r="HA1425" s="136"/>
      <c r="HB1425" s="136"/>
      <c r="HC1425" s="136"/>
      <c r="HD1425" s="136"/>
      <c r="HE1425" s="136"/>
      <c r="HF1425" s="136"/>
      <c r="HG1425" s="136"/>
      <c r="HH1425" s="136"/>
      <c r="HI1425" s="136"/>
      <c r="HJ1425" s="136"/>
      <c r="HK1425" s="136"/>
      <c r="HL1425" s="136"/>
      <c r="HM1425" s="136"/>
      <c r="HN1425" s="136"/>
      <c r="HO1425" s="136"/>
      <c r="HP1425" s="136"/>
      <c r="HQ1425" s="136"/>
      <c r="HR1425" s="136"/>
      <c r="HS1425" s="136"/>
      <c r="HT1425" s="136"/>
      <c r="HU1425" s="136"/>
      <c r="HV1425" s="136"/>
      <c r="HW1425" s="136"/>
      <c r="HX1425" s="136"/>
      <c r="HY1425" s="136"/>
      <c r="HZ1425" s="136"/>
      <c r="IA1425" s="136"/>
      <c r="IB1425" s="136"/>
      <c r="IC1425" s="136"/>
      <c r="ID1425" s="136"/>
      <c r="IE1425" s="136"/>
      <c r="IF1425" s="136"/>
      <c r="IG1425" s="136"/>
    </row>
    <row r="1426" spans="1:241" ht="15" customHeight="1" x14ac:dyDescent="0.25">
      <c r="A1426" s="223" t="s">
        <v>314</v>
      </c>
      <c r="B1426" s="217">
        <v>6714563</v>
      </c>
      <c r="C1426" s="217">
        <v>3152288</v>
      </c>
      <c r="D1426" s="217">
        <v>816569</v>
      </c>
      <c r="E1426" s="217">
        <v>1631296</v>
      </c>
      <c r="F1426" s="217">
        <v>2395989</v>
      </c>
      <c r="G1426" s="217">
        <v>389807</v>
      </c>
      <c r="H1426" s="235">
        <v>15100512</v>
      </c>
      <c r="I1426" s="136"/>
      <c r="J1426" s="223" t="s">
        <v>852</v>
      </c>
      <c r="K1426" s="217">
        <v>14848436</v>
      </c>
      <c r="L1426" s="217">
        <v>4880721</v>
      </c>
      <c r="M1426" s="217">
        <v>1993140</v>
      </c>
      <c r="N1426" s="217">
        <v>868184</v>
      </c>
      <c r="O1426" s="217">
        <v>3154344</v>
      </c>
      <c r="P1426" s="217">
        <v>433959</v>
      </c>
      <c r="Q1426" s="235">
        <v>26178784</v>
      </c>
      <c r="R1426" s="136"/>
      <c r="S1426" s="136"/>
      <c r="T1426" s="136"/>
      <c r="U1426" s="136"/>
      <c r="V1426" s="136"/>
      <c r="W1426" s="136"/>
      <c r="X1426" s="136"/>
      <c r="Y1426" s="136"/>
      <c r="Z1426" s="136"/>
      <c r="AA1426" s="136"/>
      <c r="AB1426" s="136"/>
      <c r="AC1426" s="136"/>
      <c r="AD1426" s="136"/>
      <c r="AE1426" s="136"/>
      <c r="AF1426" s="136"/>
      <c r="AG1426" s="136"/>
      <c r="AH1426" s="136"/>
      <c r="AI1426" s="136"/>
      <c r="AJ1426" s="136"/>
      <c r="AK1426" s="136"/>
      <c r="AL1426" s="136"/>
      <c r="AM1426" s="136"/>
      <c r="AN1426" s="136"/>
      <c r="AO1426" s="136"/>
      <c r="AP1426" s="136"/>
      <c r="AQ1426" s="136"/>
      <c r="AR1426" s="136"/>
      <c r="AS1426" s="136"/>
      <c r="AT1426" s="136"/>
      <c r="AU1426" s="136"/>
      <c r="AV1426" s="136"/>
      <c r="AW1426" s="136"/>
      <c r="AX1426" s="136"/>
      <c r="AY1426" s="136"/>
      <c r="AZ1426" s="136"/>
      <c r="BA1426" s="136"/>
      <c r="BB1426" s="136"/>
      <c r="BC1426" s="136"/>
      <c r="BD1426" s="136"/>
      <c r="BE1426" s="136"/>
      <c r="BF1426" s="136"/>
      <c r="BG1426" s="136"/>
      <c r="BH1426" s="136"/>
      <c r="BI1426" s="136"/>
      <c r="BJ1426" s="136"/>
      <c r="BK1426" s="136"/>
      <c r="BL1426" s="136"/>
      <c r="BM1426" s="136"/>
      <c r="BN1426" s="136"/>
      <c r="BO1426" s="136"/>
      <c r="BP1426" s="136"/>
      <c r="BQ1426" s="136"/>
      <c r="BR1426" s="136"/>
      <c r="BS1426" s="136"/>
      <c r="BT1426" s="136"/>
      <c r="BU1426" s="136"/>
      <c r="BV1426" s="136"/>
      <c r="BW1426" s="136"/>
      <c r="BX1426" s="136"/>
      <c r="BY1426" s="136"/>
      <c r="BZ1426" s="136"/>
      <c r="CA1426" s="136"/>
      <c r="CB1426" s="136"/>
      <c r="CC1426" s="136"/>
      <c r="CD1426" s="136"/>
      <c r="CE1426" s="136"/>
      <c r="CF1426" s="136"/>
      <c r="CG1426" s="136"/>
      <c r="CH1426" s="136"/>
      <c r="CI1426" s="136"/>
      <c r="CJ1426" s="136"/>
      <c r="CK1426" s="136"/>
      <c r="CL1426" s="136"/>
      <c r="CM1426" s="136"/>
      <c r="CN1426" s="136"/>
      <c r="CO1426" s="136"/>
      <c r="CP1426" s="136"/>
      <c r="CQ1426" s="136"/>
      <c r="CR1426" s="136"/>
      <c r="CS1426" s="136"/>
      <c r="CT1426" s="136"/>
      <c r="CU1426" s="136"/>
      <c r="CV1426" s="136"/>
      <c r="CW1426" s="136"/>
      <c r="CX1426" s="136"/>
      <c r="CY1426" s="136"/>
      <c r="CZ1426" s="136"/>
      <c r="DA1426" s="136"/>
      <c r="DB1426" s="136"/>
      <c r="DC1426" s="136"/>
      <c r="DD1426" s="136"/>
      <c r="DE1426" s="136"/>
      <c r="DF1426" s="136"/>
      <c r="DG1426" s="136"/>
      <c r="DH1426" s="136"/>
      <c r="DI1426" s="136"/>
      <c r="DJ1426" s="136"/>
      <c r="DK1426" s="136"/>
      <c r="DL1426" s="136"/>
      <c r="DM1426" s="136"/>
      <c r="DN1426" s="136"/>
      <c r="DO1426" s="136"/>
      <c r="DP1426" s="136"/>
      <c r="DQ1426" s="136"/>
      <c r="DR1426" s="136"/>
      <c r="DS1426" s="136"/>
      <c r="DT1426" s="136"/>
      <c r="DU1426" s="136"/>
      <c r="DV1426" s="136"/>
      <c r="DW1426" s="136"/>
      <c r="DX1426" s="136"/>
      <c r="DY1426" s="136"/>
      <c r="DZ1426" s="136"/>
      <c r="EA1426" s="136"/>
      <c r="EB1426" s="136"/>
      <c r="EC1426" s="136"/>
      <c r="ED1426" s="136"/>
      <c r="EE1426" s="136"/>
      <c r="EF1426" s="136"/>
      <c r="EG1426" s="136"/>
      <c r="EH1426" s="136"/>
      <c r="EI1426" s="136"/>
      <c r="EJ1426" s="136"/>
      <c r="EK1426" s="136"/>
      <c r="EL1426" s="136"/>
      <c r="EM1426" s="136"/>
      <c r="EN1426" s="136"/>
      <c r="EO1426" s="136"/>
      <c r="EP1426" s="136"/>
      <c r="EQ1426" s="136"/>
      <c r="ER1426" s="136"/>
      <c r="ES1426" s="136"/>
      <c r="ET1426" s="136"/>
      <c r="EU1426" s="136"/>
      <c r="EV1426" s="136"/>
      <c r="EW1426" s="136"/>
      <c r="EX1426" s="136"/>
      <c r="EY1426" s="136"/>
      <c r="EZ1426" s="136"/>
      <c r="FA1426" s="136"/>
      <c r="FB1426" s="136"/>
      <c r="FC1426" s="136"/>
      <c r="FD1426" s="136"/>
      <c r="FE1426" s="136"/>
      <c r="FF1426" s="136"/>
      <c r="FG1426" s="136"/>
      <c r="FH1426" s="136"/>
      <c r="FI1426" s="136"/>
      <c r="FJ1426" s="136"/>
      <c r="FK1426" s="136"/>
      <c r="FL1426" s="136"/>
      <c r="FM1426" s="136"/>
      <c r="FN1426" s="136"/>
      <c r="FO1426" s="136"/>
      <c r="FP1426" s="136"/>
      <c r="FQ1426" s="136"/>
      <c r="FR1426" s="136"/>
      <c r="FS1426" s="136"/>
      <c r="FT1426" s="136"/>
      <c r="FU1426" s="136"/>
      <c r="FV1426" s="136"/>
      <c r="FW1426" s="136"/>
      <c r="FX1426" s="136"/>
      <c r="FY1426" s="136"/>
      <c r="FZ1426" s="136"/>
      <c r="GA1426" s="136"/>
      <c r="GB1426" s="136"/>
      <c r="GC1426" s="136"/>
      <c r="GD1426" s="136"/>
      <c r="GE1426" s="136"/>
      <c r="GF1426" s="136"/>
      <c r="GG1426" s="136"/>
      <c r="GH1426" s="136"/>
      <c r="GI1426" s="136"/>
      <c r="GJ1426" s="136"/>
      <c r="GK1426" s="136"/>
      <c r="GL1426" s="136"/>
      <c r="GM1426" s="136"/>
      <c r="GN1426" s="136"/>
      <c r="GO1426" s="136"/>
      <c r="GP1426" s="136"/>
      <c r="GQ1426" s="136"/>
      <c r="GR1426" s="136"/>
      <c r="GS1426" s="136"/>
      <c r="GT1426" s="136"/>
      <c r="GU1426" s="136"/>
      <c r="GV1426" s="136"/>
      <c r="GW1426" s="136"/>
      <c r="GX1426" s="136"/>
      <c r="GY1426" s="136"/>
      <c r="GZ1426" s="136"/>
      <c r="HA1426" s="136"/>
      <c r="HB1426" s="136"/>
      <c r="HC1426" s="136"/>
      <c r="HD1426" s="136"/>
      <c r="HE1426" s="136"/>
      <c r="HF1426" s="136"/>
      <c r="HG1426" s="136"/>
      <c r="HH1426" s="136"/>
      <c r="HI1426" s="136"/>
      <c r="HJ1426" s="136"/>
      <c r="HK1426" s="136"/>
      <c r="HL1426" s="136"/>
      <c r="HM1426" s="136"/>
      <c r="HN1426" s="136"/>
      <c r="HO1426" s="136"/>
      <c r="HP1426" s="136"/>
      <c r="HQ1426" s="136"/>
      <c r="HR1426" s="136"/>
      <c r="HS1426" s="136"/>
      <c r="HT1426" s="136"/>
      <c r="HU1426" s="136"/>
      <c r="HV1426" s="136"/>
      <c r="HW1426" s="136"/>
      <c r="HX1426" s="136"/>
      <c r="HY1426" s="136"/>
      <c r="HZ1426" s="136"/>
      <c r="IA1426" s="136"/>
      <c r="IB1426" s="136"/>
      <c r="IC1426" s="136"/>
      <c r="ID1426" s="136"/>
      <c r="IE1426" s="136"/>
      <c r="IF1426" s="136"/>
      <c r="IG1426" s="136"/>
    </row>
    <row r="1427" spans="1:241" ht="15" customHeight="1" x14ac:dyDescent="0.25">
      <c r="A1427" s="223" t="s">
        <v>311</v>
      </c>
      <c r="B1427" s="217">
        <v>5117527</v>
      </c>
      <c r="C1427" s="217">
        <v>2078463</v>
      </c>
      <c r="D1427" s="217">
        <v>538399</v>
      </c>
      <c r="E1427" s="217">
        <v>1076105</v>
      </c>
      <c r="F1427" s="217">
        <v>2034274</v>
      </c>
      <c r="G1427" s="217">
        <v>263725</v>
      </c>
      <c r="H1427" s="235">
        <v>11108493</v>
      </c>
      <c r="I1427" s="136"/>
      <c r="J1427" s="223" t="s">
        <v>271</v>
      </c>
      <c r="K1427" s="217">
        <v>18580465</v>
      </c>
      <c r="L1427" s="217">
        <v>4001736</v>
      </c>
      <c r="M1427" s="217">
        <v>2011558</v>
      </c>
      <c r="N1427" s="217">
        <v>1096527</v>
      </c>
      <c r="O1427" s="217">
        <v>3020161</v>
      </c>
      <c r="P1427" s="217">
        <v>645158</v>
      </c>
      <c r="Q1427" s="235">
        <v>29355605</v>
      </c>
      <c r="R1427" s="136"/>
      <c r="S1427" s="136"/>
      <c r="T1427" s="136"/>
      <c r="U1427" s="136"/>
      <c r="V1427" s="136"/>
      <c r="W1427" s="136"/>
      <c r="X1427" s="136"/>
      <c r="Y1427" s="136"/>
      <c r="Z1427" s="136"/>
      <c r="AA1427" s="136"/>
      <c r="AB1427" s="136"/>
      <c r="AC1427" s="136"/>
      <c r="AD1427" s="136"/>
      <c r="AE1427" s="136"/>
      <c r="AF1427" s="136"/>
      <c r="AG1427" s="136"/>
      <c r="AH1427" s="136"/>
      <c r="AI1427" s="136"/>
      <c r="AJ1427" s="136"/>
      <c r="AK1427" s="136"/>
      <c r="AL1427" s="136"/>
      <c r="AM1427" s="136"/>
      <c r="AN1427" s="136"/>
      <c r="AO1427" s="136"/>
      <c r="AP1427" s="136"/>
      <c r="AQ1427" s="136"/>
      <c r="AR1427" s="136"/>
      <c r="AS1427" s="136"/>
      <c r="AT1427" s="136"/>
      <c r="AU1427" s="136"/>
      <c r="AV1427" s="136"/>
      <c r="AW1427" s="136"/>
      <c r="AX1427" s="136"/>
      <c r="AY1427" s="136"/>
      <c r="AZ1427" s="136"/>
      <c r="BA1427" s="136"/>
      <c r="BB1427" s="136"/>
      <c r="BC1427" s="136"/>
      <c r="BD1427" s="136"/>
      <c r="BE1427" s="136"/>
      <c r="BF1427" s="136"/>
      <c r="BG1427" s="136"/>
      <c r="BH1427" s="136"/>
      <c r="BI1427" s="136"/>
      <c r="BJ1427" s="136"/>
      <c r="BK1427" s="136"/>
      <c r="BL1427" s="136"/>
      <c r="BM1427" s="136"/>
      <c r="BN1427" s="136"/>
      <c r="BO1427" s="136"/>
      <c r="BP1427" s="136"/>
      <c r="BQ1427" s="136"/>
      <c r="BR1427" s="136"/>
      <c r="BS1427" s="136"/>
      <c r="BT1427" s="136"/>
      <c r="BU1427" s="136"/>
      <c r="BV1427" s="136"/>
      <c r="BW1427" s="136"/>
      <c r="BX1427" s="136"/>
      <c r="BY1427" s="136"/>
      <c r="BZ1427" s="136"/>
      <c r="CA1427" s="136"/>
      <c r="CB1427" s="136"/>
      <c r="CC1427" s="136"/>
      <c r="CD1427" s="136"/>
      <c r="CE1427" s="136"/>
      <c r="CF1427" s="136"/>
      <c r="CG1427" s="136"/>
      <c r="CH1427" s="136"/>
      <c r="CI1427" s="136"/>
      <c r="CJ1427" s="136"/>
      <c r="CK1427" s="136"/>
      <c r="CL1427" s="136"/>
      <c r="CM1427" s="136"/>
      <c r="CN1427" s="136"/>
      <c r="CO1427" s="136"/>
      <c r="CP1427" s="136"/>
      <c r="CQ1427" s="136"/>
      <c r="CR1427" s="136"/>
      <c r="CS1427" s="136"/>
      <c r="CT1427" s="136"/>
      <c r="CU1427" s="136"/>
      <c r="CV1427" s="136"/>
      <c r="CW1427" s="136"/>
      <c r="CX1427" s="136"/>
      <c r="CY1427" s="136"/>
      <c r="CZ1427" s="136"/>
      <c r="DA1427" s="136"/>
      <c r="DB1427" s="136"/>
      <c r="DC1427" s="136"/>
      <c r="DD1427" s="136"/>
      <c r="DE1427" s="136"/>
      <c r="DF1427" s="136"/>
      <c r="DG1427" s="136"/>
      <c r="DH1427" s="136"/>
      <c r="DI1427" s="136"/>
      <c r="DJ1427" s="136"/>
      <c r="DK1427" s="136"/>
      <c r="DL1427" s="136"/>
      <c r="DM1427" s="136"/>
      <c r="DN1427" s="136"/>
      <c r="DO1427" s="136"/>
      <c r="DP1427" s="136"/>
      <c r="DQ1427" s="136"/>
      <c r="DR1427" s="136"/>
      <c r="DS1427" s="136"/>
      <c r="DT1427" s="136"/>
      <c r="DU1427" s="136"/>
      <c r="DV1427" s="136"/>
      <c r="DW1427" s="136"/>
      <c r="DX1427" s="136"/>
      <c r="DY1427" s="136"/>
      <c r="DZ1427" s="136"/>
      <c r="EA1427" s="136"/>
      <c r="EB1427" s="136"/>
      <c r="EC1427" s="136"/>
      <c r="ED1427" s="136"/>
      <c r="EE1427" s="136"/>
      <c r="EF1427" s="136"/>
      <c r="EG1427" s="136"/>
      <c r="EH1427" s="136"/>
      <c r="EI1427" s="136"/>
      <c r="EJ1427" s="136"/>
      <c r="EK1427" s="136"/>
      <c r="EL1427" s="136"/>
      <c r="EM1427" s="136"/>
      <c r="EN1427" s="136"/>
      <c r="EO1427" s="136"/>
      <c r="EP1427" s="136"/>
      <c r="EQ1427" s="136"/>
      <c r="ER1427" s="136"/>
      <c r="ES1427" s="136"/>
      <c r="ET1427" s="136"/>
      <c r="EU1427" s="136"/>
      <c r="EV1427" s="136"/>
      <c r="EW1427" s="136"/>
      <c r="EX1427" s="136"/>
      <c r="EY1427" s="136"/>
      <c r="EZ1427" s="136"/>
      <c r="FA1427" s="136"/>
      <c r="FB1427" s="136"/>
      <c r="FC1427" s="136"/>
      <c r="FD1427" s="136"/>
      <c r="FE1427" s="136"/>
      <c r="FF1427" s="136"/>
      <c r="FG1427" s="136"/>
      <c r="FH1427" s="136"/>
      <c r="FI1427" s="136"/>
      <c r="FJ1427" s="136"/>
      <c r="FK1427" s="136"/>
      <c r="FL1427" s="136"/>
      <c r="FM1427" s="136"/>
      <c r="FN1427" s="136"/>
      <c r="FO1427" s="136"/>
      <c r="FP1427" s="136"/>
      <c r="FQ1427" s="136"/>
      <c r="FR1427" s="136"/>
      <c r="FS1427" s="136"/>
      <c r="FT1427" s="136"/>
      <c r="FU1427" s="136"/>
      <c r="FV1427" s="136"/>
      <c r="FW1427" s="136"/>
      <c r="FX1427" s="136"/>
      <c r="FY1427" s="136"/>
      <c r="FZ1427" s="136"/>
      <c r="GA1427" s="136"/>
      <c r="GB1427" s="136"/>
      <c r="GC1427" s="136"/>
      <c r="GD1427" s="136"/>
      <c r="GE1427" s="136"/>
      <c r="GF1427" s="136"/>
      <c r="GG1427" s="136"/>
      <c r="GH1427" s="136"/>
      <c r="GI1427" s="136"/>
      <c r="GJ1427" s="136"/>
      <c r="GK1427" s="136"/>
      <c r="GL1427" s="136"/>
      <c r="GM1427" s="136"/>
      <c r="GN1427" s="136"/>
      <c r="GO1427" s="136"/>
      <c r="GP1427" s="136"/>
      <c r="GQ1427" s="136"/>
      <c r="GR1427" s="136"/>
      <c r="GS1427" s="136"/>
      <c r="GT1427" s="136"/>
      <c r="GU1427" s="136"/>
      <c r="GV1427" s="136"/>
      <c r="GW1427" s="136"/>
      <c r="GX1427" s="136"/>
      <c r="GY1427" s="136"/>
      <c r="GZ1427" s="136"/>
      <c r="HA1427" s="136"/>
      <c r="HB1427" s="136"/>
      <c r="HC1427" s="136"/>
      <c r="HD1427" s="136"/>
      <c r="HE1427" s="136"/>
      <c r="HF1427" s="136"/>
      <c r="HG1427" s="136"/>
      <c r="HH1427" s="136"/>
      <c r="HI1427" s="136"/>
      <c r="HJ1427" s="136"/>
      <c r="HK1427" s="136"/>
      <c r="HL1427" s="136"/>
      <c r="HM1427" s="136"/>
      <c r="HN1427" s="136"/>
      <c r="HO1427" s="136"/>
      <c r="HP1427" s="136"/>
      <c r="HQ1427" s="136"/>
      <c r="HR1427" s="136"/>
      <c r="HS1427" s="136"/>
      <c r="HT1427" s="136"/>
      <c r="HU1427" s="136"/>
      <c r="HV1427" s="136"/>
      <c r="HW1427" s="136"/>
      <c r="HX1427" s="136"/>
      <c r="HY1427" s="136"/>
      <c r="HZ1427" s="136"/>
      <c r="IA1427" s="136"/>
      <c r="IB1427" s="136"/>
      <c r="IC1427" s="136"/>
      <c r="ID1427" s="136"/>
      <c r="IE1427" s="136"/>
      <c r="IF1427" s="136"/>
      <c r="IG1427" s="136"/>
    </row>
    <row r="1428" spans="1:241" ht="15" customHeight="1" x14ac:dyDescent="0.25">
      <c r="A1428" s="223" t="s">
        <v>606</v>
      </c>
      <c r="B1428" s="217">
        <v>6294042</v>
      </c>
      <c r="C1428" s="217">
        <v>2005653</v>
      </c>
      <c r="D1428" s="217">
        <v>676706</v>
      </c>
      <c r="E1428" s="217">
        <v>1138711</v>
      </c>
      <c r="F1428" s="217">
        <v>1846320</v>
      </c>
      <c r="G1428" s="217">
        <v>355958</v>
      </c>
      <c r="H1428" s="235">
        <v>12317390</v>
      </c>
      <c r="I1428" s="136"/>
      <c r="J1428" s="223" t="s">
        <v>270</v>
      </c>
      <c r="K1428" s="217">
        <v>10871634</v>
      </c>
      <c r="L1428" s="217">
        <v>2560829</v>
      </c>
      <c r="M1428" s="217">
        <v>1104684</v>
      </c>
      <c r="N1428" s="217">
        <v>866824</v>
      </c>
      <c r="O1428" s="217">
        <v>2045573</v>
      </c>
      <c r="P1428" s="217">
        <v>397827</v>
      </c>
      <c r="Q1428" s="235">
        <v>17847371</v>
      </c>
      <c r="R1428" s="136"/>
      <c r="S1428" s="136"/>
      <c r="T1428" s="136"/>
      <c r="U1428" s="136"/>
      <c r="V1428" s="136"/>
      <c r="W1428" s="136"/>
      <c r="X1428" s="136"/>
      <c r="Y1428" s="136"/>
      <c r="Z1428" s="136"/>
      <c r="AA1428" s="136"/>
      <c r="AB1428" s="136"/>
      <c r="AC1428" s="136"/>
      <c r="AD1428" s="136"/>
      <c r="AE1428" s="136"/>
      <c r="AF1428" s="136"/>
      <c r="AG1428" s="136"/>
      <c r="AH1428" s="136"/>
      <c r="AI1428" s="136"/>
      <c r="AJ1428" s="136"/>
      <c r="AK1428" s="136"/>
      <c r="AL1428" s="136"/>
      <c r="AM1428" s="136"/>
      <c r="AN1428" s="136"/>
      <c r="AO1428" s="136"/>
      <c r="AP1428" s="136"/>
      <c r="AQ1428" s="136"/>
      <c r="AR1428" s="136"/>
      <c r="AS1428" s="136"/>
      <c r="AT1428" s="136"/>
      <c r="AU1428" s="136"/>
      <c r="AV1428" s="136"/>
      <c r="AW1428" s="136"/>
      <c r="AX1428" s="136"/>
      <c r="AY1428" s="136"/>
      <c r="AZ1428" s="136"/>
      <c r="BA1428" s="136"/>
      <c r="BB1428" s="136"/>
      <c r="BC1428" s="136"/>
      <c r="BD1428" s="136"/>
      <c r="BE1428" s="136"/>
      <c r="BF1428" s="136"/>
      <c r="BG1428" s="136"/>
      <c r="BH1428" s="136"/>
      <c r="BI1428" s="136"/>
      <c r="BJ1428" s="136"/>
      <c r="BK1428" s="136"/>
      <c r="BL1428" s="136"/>
      <c r="BM1428" s="136"/>
      <c r="BN1428" s="136"/>
      <c r="BO1428" s="136"/>
      <c r="BP1428" s="136"/>
      <c r="BQ1428" s="136"/>
      <c r="BR1428" s="136"/>
      <c r="BS1428" s="136"/>
      <c r="BT1428" s="136"/>
      <c r="BU1428" s="136"/>
      <c r="BV1428" s="136"/>
      <c r="BW1428" s="136"/>
      <c r="BX1428" s="136"/>
      <c r="BY1428" s="136"/>
      <c r="BZ1428" s="136"/>
      <c r="CA1428" s="136"/>
      <c r="CB1428" s="136"/>
      <c r="CC1428" s="136"/>
      <c r="CD1428" s="136"/>
      <c r="CE1428" s="136"/>
      <c r="CF1428" s="136"/>
      <c r="CG1428" s="136"/>
      <c r="CH1428" s="136"/>
      <c r="CI1428" s="136"/>
      <c r="CJ1428" s="136"/>
      <c r="CK1428" s="136"/>
      <c r="CL1428" s="136"/>
      <c r="CM1428" s="136"/>
      <c r="CN1428" s="136"/>
      <c r="CO1428" s="136"/>
      <c r="CP1428" s="136"/>
      <c r="CQ1428" s="136"/>
      <c r="CR1428" s="136"/>
      <c r="CS1428" s="136"/>
      <c r="CT1428" s="136"/>
      <c r="CU1428" s="136"/>
      <c r="CV1428" s="136"/>
      <c r="CW1428" s="136"/>
      <c r="CX1428" s="136"/>
      <c r="CY1428" s="136"/>
      <c r="CZ1428" s="136"/>
      <c r="DA1428" s="136"/>
      <c r="DB1428" s="136"/>
      <c r="DC1428" s="136"/>
      <c r="DD1428" s="136"/>
      <c r="DE1428" s="136"/>
      <c r="DF1428" s="136"/>
      <c r="DG1428" s="136"/>
      <c r="DH1428" s="136"/>
      <c r="DI1428" s="136"/>
      <c r="DJ1428" s="136"/>
      <c r="DK1428" s="136"/>
      <c r="DL1428" s="136"/>
      <c r="DM1428" s="136"/>
      <c r="DN1428" s="136"/>
      <c r="DO1428" s="136"/>
      <c r="DP1428" s="136"/>
      <c r="DQ1428" s="136"/>
      <c r="DR1428" s="136"/>
      <c r="DS1428" s="136"/>
      <c r="DT1428" s="136"/>
      <c r="DU1428" s="136"/>
      <c r="DV1428" s="136"/>
      <c r="DW1428" s="136"/>
      <c r="DX1428" s="136"/>
      <c r="DY1428" s="136"/>
      <c r="DZ1428" s="136"/>
      <c r="EA1428" s="136"/>
      <c r="EB1428" s="136"/>
      <c r="EC1428" s="136"/>
      <c r="ED1428" s="136"/>
      <c r="EE1428" s="136"/>
      <c r="EF1428" s="136"/>
      <c r="EG1428" s="136"/>
      <c r="EH1428" s="136"/>
      <c r="EI1428" s="136"/>
      <c r="EJ1428" s="136"/>
      <c r="EK1428" s="136"/>
      <c r="EL1428" s="136"/>
      <c r="EM1428" s="136"/>
      <c r="EN1428" s="136"/>
      <c r="EO1428" s="136"/>
      <c r="EP1428" s="136"/>
      <c r="EQ1428" s="136"/>
      <c r="ER1428" s="136"/>
      <c r="ES1428" s="136"/>
      <c r="ET1428" s="136"/>
      <c r="EU1428" s="136"/>
      <c r="EV1428" s="136"/>
      <c r="EW1428" s="136"/>
      <c r="EX1428" s="136"/>
      <c r="EY1428" s="136"/>
      <c r="EZ1428" s="136"/>
      <c r="FA1428" s="136"/>
      <c r="FB1428" s="136"/>
      <c r="FC1428" s="136"/>
      <c r="FD1428" s="136"/>
      <c r="FE1428" s="136"/>
      <c r="FF1428" s="136"/>
      <c r="FG1428" s="136"/>
      <c r="FH1428" s="136"/>
      <c r="FI1428" s="136"/>
      <c r="FJ1428" s="136"/>
      <c r="FK1428" s="136"/>
      <c r="FL1428" s="136"/>
      <c r="FM1428" s="136"/>
      <c r="FN1428" s="136"/>
      <c r="FO1428" s="136"/>
      <c r="FP1428" s="136"/>
      <c r="FQ1428" s="136"/>
      <c r="FR1428" s="136"/>
      <c r="FS1428" s="136"/>
      <c r="FT1428" s="136"/>
      <c r="FU1428" s="136"/>
      <c r="FV1428" s="136"/>
      <c r="FW1428" s="136"/>
      <c r="FX1428" s="136"/>
      <c r="FY1428" s="136"/>
      <c r="FZ1428" s="136"/>
      <c r="GA1428" s="136"/>
      <c r="GB1428" s="136"/>
      <c r="GC1428" s="136"/>
      <c r="GD1428" s="136"/>
      <c r="GE1428" s="136"/>
      <c r="GF1428" s="136"/>
      <c r="GG1428" s="136"/>
      <c r="GH1428" s="136"/>
      <c r="GI1428" s="136"/>
      <c r="GJ1428" s="136"/>
      <c r="GK1428" s="136"/>
      <c r="GL1428" s="136"/>
      <c r="GM1428" s="136"/>
      <c r="GN1428" s="136"/>
      <c r="GO1428" s="136"/>
      <c r="GP1428" s="136"/>
      <c r="GQ1428" s="136"/>
      <c r="GR1428" s="136"/>
      <c r="GS1428" s="136"/>
      <c r="GT1428" s="136"/>
      <c r="GU1428" s="136"/>
      <c r="GV1428" s="136"/>
      <c r="GW1428" s="136"/>
      <c r="GX1428" s="136"/>
      <c r="GY1428" s="136"/>
      <c r="GZ1428" s="136"/>
      <c r="HA1428" s="136"/>
      <c r="HB1428" s="136"/>
      <c r="HC1428" s="136"/>
      <c r="HD1428" s="136"/>
      <c r="HE1428" s="136"/>
      <c r="HF1428" s="136"/>
      <c r="HG1428" s="136"/>
      <c r="HH1428" s="136"/>
      <c r="HI1428" s="136"/>
      <c r="HJ1428" s="136"/>
      <c r="HK1428" s="136"/>
      <c r="HL1428" s="136"/>
      <c r="HM1428" s="136"/>
      <c r="HN1428" s="136"/>
      <c r="HO1428" s="136"/>
      <c r="HP1428" s="136"/>
      <c r="HQ1428" s="136"/>
      <c r="HR1428" s="136"/>
      <c r="HS1428" s="136"/>
      <c r="HT1428" s="136"/>
      <c r="HU1428" s="136"/>
      <c r="HV1428" s="136"/>
      <c r="HW1428" s="136"/>
      <c r="HX1428" s="136"/>
      <c r="HY1428" s="136"/>
      <c r="HZ1428" s="136"/>
      <c r="IA1428" s="136"/>
      <c r="IB1428" s="136"/>
      <c r="IC1428" s="136"/>
      <c r="ID1428" s="136"/>
      <c r="IE1428" s="136"/>
      <c r="IF1428" s="136"/>
      <c r="IG1428" s="136"/>
    </row>
    <row r="1429" spans="1:241" ht="15" customHeight="1" x14ac:dyDescent="0.25">
      <c r="A1429" s="223" t="s">
        <v>376</v>
      </c>
      <c r="B1429" s="217">
        <v>5419350</v>
      </c>
      <c r="C1429" s="217">
        <v>1740931</v>
      </c>
      <c r="D1429" s="217">
        <v>672023</v>
      </c>
      <c r="E1429" s="217">
        <v>1088982</v>
      </c>
      <c r="F1429" s="217">
        <v>2510927</v>
      </c>
      <c r="G1429" s="217">
        <v>324577</v>
      </c>
      <c r="H1429" s="235">
        <v>11756790</v>
      </c>
      <c r="I1429" s="136"/>
      <c r="J1429" s="223" t="s">
        <v>267</v>
      </c>
      <c r="K1429" s="217">
        <v>6076871</v>
      </c>
      <c r="L1429" s="217">
        <v>1728119</v>
      </c>
      <c r="M1429" s="217">
        <v>681896</v>
      </c>
      <c r="N1429" s="217">
        <v>999602</v>
      </c>
      <c r="O1429" s="217">
        <v>2009748</v>
      </c>
      <c r="P1429" s="217">
        <v>293824</v>
      </c>
      <c r="Q1429" s="235">
        <v>11790060</v>
      </c>
      <c r="R1429" s="136"/>
      <c r="S1429" s="136"/>
      <c r="T1429" s="136"/>
      <c r="U1429" s="136"/>
      <c r="V1429" s="136"/>
      <c r="W1429" s="136"/>
      <c r="X1429" s="136"/>
      <c r="Y1429" s="136"/>
      <c r="Z1429" s="136"/>
      <c r="AA1429" s="136"/>
      <c r="AB1429" s="136"/>
      <c r="AC1429" s="136"/>
      <c r="AD1429" s="136"/>
      <c r="AE1429" s="136"/>
      <c r="AF1429" s="136"/>
      <c r="AG1429" s="136"/>
      <c r="AH1429" s="136"/>
      <c r="AI1429" s="136"/>
      <c r="AJ1429" s="136"/>
      <c r="AK1429" s="136"/>
      <c r="AL1429" s="136"/>
      <c r="AM1429" s="136"/>
      <c r="AN1429" s="136"/>
      <c r="AO1429" s="136"/>
      <c r="AP1429" s="136"/>
      <c r="AQ1429" s="136"/>
      <c r="AR1429" s="136"/>
      <c r="AS1429" s="136"/>
      <c r="AT1429" s="136"/>
      <c r="AU1429" s="136"/>
      <c r="AV1429" s="136"/>
      <c r="AW1429" s="136"/>
      <c r="AX1429" s="136"/>
      <c r="AY1429" s="136"/>
      <c r="AZ1429" s="136"/>
      <c r="BA1429" s="136"/>
      <c r="BB1429" s="136"/>
      <c r="BC1429" s="136"/>
      <c r="BD1429" s="136"/>
      <c r="BE1429" s="136"/>
      <c r="BF1429" s="136"/>
      <c r="BG1429" s="136"/>
      <c r="BH1429" s="136"/>
      <c r="BI1429" s="136"/>
      <c r="BJ1429" s="136"/>
      <c r="BK1429" s="136"/>
      <c r="BL1429" s="136"/>
      <c r="BM1429" s="136"/>
      <c r="BN1429" s="136"/>
      <c r="BO1429" s="136"/>
      <c r="BP1429" s="136"/>
      <c r="BQ1429" s="136"/>
      <c r="BR1429" s="136"/>
      <c r="BS1429" s="136"/>
      <c r="BT1429" s="136"/>
      <c r="BU1429" s="136"/>
      <c r="BV1429" s="136"/>
      <c r="BW1429" s="136"/>
      <c r="BX1429" s="136"/>
      <c r="BY1429" s="136"/>
      <c r="BZ1429" s="136"/>
      <c r="CA1429" s="136"/>
      <c r="CB1429" s="136"/>
      <c r="CC1429" s="136"/>
      <c r="CD1429" s="136"/>
      <c r="CE1429" s="136"/>
      <c r="CF1429" s="136"/>
      <c r="CG1429" s="136"/>
      <c r="CH1429" s="136"/>
      <c r="CI1429" s="136"/>
      <c r="CJ1429" s="136"/>
      <c r="CK1429" s="136"/>
      <c r="CL1429" s="136"/>
      <c r="CM1429" s="136"/>
      <c r="CN1429" s="136"/>
      <c r="CO1429" s="136"/>
      <c r="CP1429" s="136"/>
      <c r="CQ1429" s="136"/>
      <c r="CR1429" s="136"/>
      <c r="CS1429" s="136"/>
      <c r="CT1429" s="136"/>
      <c r="CU1429" s="136"/>
      <c r="CV1429" s="136"/>
      <c r="CW1429" s="136"/>
      <c r="CX1429" s="136"/>
      <c r="CY1429" s="136"/>
      <c r="CZ1429" s="136"/>
      <c r="DA1429" s="136"/>
      <c r="DB1429" s="136"/>
      <c r="DC1429" s="136"/>
      <c r="DD1429" s="136"/>
      <c r="DE1429" s="136"/>
      <c r="DF1429" s="136"/>
      <c r="DG1429" s="136"/>
      <c r="DH1429" s="136"/>
      <c r="DI1429" s="136"/>
      <c r="DJ1429" s="136"/>
      <c r="DK1429" s="136"/>
      <c r="DL1429" s="136"/>
      <c r="DM1429" s="136"/>
      <c r="DN1429" s="136"/>
      <c r="DO1429" s="136"/>
      <c r="DP1429" s="136"/>
      <c r="DQ1429" s="136"/>
      <c r="DR1429" s="136"/>
      <c r="DS1429" s="136"/>
      <c r="DT1429" s="136"/>
      <c r="DU1429" s="136"/>
      <c r="DV1429" s="136"/>
      <c r="DW1429" s="136"/>
      <c r="DX1429" s="136"/>
      <c r="DY1429" s="136"/>
      <c r="DZ1429" s="136"/>
      <c r="EA1429" s="136"/>
      <c r="EB1429" s="136"/>
      <c r="EC1429" s="136"/>
      <c r="ED1429" s="136"/>
      <c r="EE1429" s="136"/>
      <c r="EF1429" s="136"/>
      <c r="EG1429" s="136"/>
      <c r="EH1429" s="136"/>
      <c r="EI1429" s="136"/>
      <c r="EJ1429" s="136"/>
      <c r="EK1429" s="136"/>
      <c r="EL1429" s="136"/>
      <c r="EM1429" s="136"/>
      <c r="EN1429" s="136"/>
      <c r="EO1429" s="136"/>
      <c r="EP1429" s="136"/>
      <c r="EQ1429" s="136"/>
      <c r="ER1429" s="136"/>
      <c r="ES1429" s="136"/>
      <c r="ET1429" s="136"/>
      <c r="EU1429" s="136"/>
      <c r="EV1429" s="136"/>
      <c r="EW1429" s="136"/>
      <c r="EX1429" s="136"/>
      <c r="EY1429" s="136"/>
      <c r="EZ1429" s="136"/>
      <c r="FA1429" s="136"/>
      <c r="FB1429" s="136"/>
      <c r="FC1429" s="136"/>
      <c r="FD1429" s="136"/>
      <c r="FE1429" s="136"/>
      <c r="FF1429" s="136"/>
      <c r="FG1429" s="136"/>
      <c r="FH1429" s="136"/>
      <c r="FI1429" s="136"/>
      <c r="FJ1429" s="136"/>
      <c r="FK1429" s="136"/>
      <c r="FL1429" s="136"/>
      <c r="FM1429" s="136"/>
      <c r="FN1429" s="136"/>
      <c r="FO1429" s="136"/>
      <c r="FP1429" s="136"/>
      <c r="FQ1429" s="136"/>
      <c r="FR1429" s="136"/>
      <c r="FS1429" s="136"/>
      <c r="FT1429" s="136"/>
      <c r="FU1429" s="136"/>
      <c r="FV1429" s="136"/>
      <c r="FW1429" s="136"/>
      <c r="FX1429" s="136"/>
      <c r="FY1429" s="136"/>
      <c r="FZ1429" s="136"/>
      <c r="GA1429" s="136"/>
      <c r="GB1429" s="136"/>
      <c r="GC1429" s="136"/>
      <c r="GD1429" s="136"/>
      <c r="GE1429" s="136"/>
      <c r="GF1429" s="136"/>
      <c r="GG1429" s="136"/>
      <c r="GH1429" s="136"/>
      <c r="GI1429" s="136"/>
      <c r="GJ1429" s="136"/>
      <c r="GK1429" s="136"/>
      <c r="GL1429" s="136"/>
      <c r="GM1429" s="136"/>
      <c r="GN1429" s="136"/>
      <c r="GO1429" s="136"/>
      <c r="GP1429" s="136"/>
      <c r="GQ1429" s="136"/>
      <c r="GR1429" s="136"/>
      <c r="GS1429" s="136"/>
      <c r="GT1429" s="136"/>
      <c r="GU1429" s="136"/>
      <c r="GV1429" s="136"/>
      <c r="GW1429" s="136"/>
      <c r="GX1429" s="136"/>
      <c r="GY1429" s="136"/>
      <c r="GZ1429" s="136"/>
      <c r="HA1429" s="136"/>
      <c r="HB1429" s="136"/>
      <c r="HC1429" s="136"/>
      <c r="HD1429" s="136"/>
      <c r="HE1429" s="136"/>
      <c r="HF1429" s="136"/>
      <c r="HG1429" s="136"/>
      <c r="HH1429" s="136"/>
      <c r="HI1429" s="136"/>
      <c r="HJ1429" s="136"/>
      <c r="HK1429" s="136"/>
      <c r="HL1429" s="136"/>
      <c r="HM1429" s="136"/>
      <c r="HN1429" s="136"/>
      <c r="HO1429" s="136"/>
      <c r="HP1429" s="136"/>
      <c r="HQ1429" s="136"/>
      <c r="HR1429" s="136"/>
      <c r="HS1429" s="136"/>
      <c r="HT1429" s="136"/>
      <c r="HU1429" s="136"/>
      <c r="HV1429" s="136"/>
      <c r="HW1429" s="136"/>
      <c r="HX1429" s="136"/>
      <c r="HY1429" s="136"/>
      <c r="HZ1429" s="136"/>
      <c r="IA1429" s="136"/>
      <c r="IB1429" s="136"/>
      <c r="IC1429" s="136"/>
      <c r="ID1429" s="136"/>
      <c r="IE1429" s="136"/>
      <c r="IF1429" s="136"/>
      <c r="IG1429" s="136"/>
    </row>
    <row r="1430" spans="1:241" ht="15" customHeight="1" x14ac:dyDescent="0.25">
      <c r="A1430" s="223" t="s">
        <v>310</v>
      </c>
      <c r="B1430" s="217">
        <v>5445735</v>
      </c>
      <c r="C1430" s="217">
        <v>2656731</v>
      </c>
      <c r="D1430" s="217">
        <v>833856</v>
      </c>
      <c r="E1430" s="217">
        <v>1098255</v>
      </c>
      <c r="F1430" s="217">
        <v>2127572</v>
      </c>
      <c r="G1430" s="217">
        <v>308356</v>
      </c>
      <c r="H1430" s="235">
        <v>12470505</v>
      </c>
      <c r="I1430" s="136"/>
      <c r="J1430" s="223" t="s">
        <v>765</v>
      </c>
      <c r="K1430" s="217">
        <v>4522593</v>
      </c>
      <c r="L1430" s="217">
        <v>1527514</v>
      </c>
      <c r="M1430" s="217">
        <v>617537</v>
      </c>
      <c r="N1430" s="217">
        <v>1049333</v>
      </c>
      <c r="O1430" s="217">
        <v>2093601</v>
      </c>
      <c r="P1430" s="217">
        <v>339509</v>
      </c>
      <c r="Q1430" s="235">
        <v>10150087</v>
      </c>
      <c r="R1430" s="136"/>
      <c r="S1430" s="136"/>
      <c r="T1430" s="136"/>
      <c r="U1430" s="136"/>
      <c r="V1430" s="136"/>
      <c r="W1430" s="136"/>
      <c r="X1430" s="136"/>
      <c r="Y1430" s="136"/>
      <c r="Z1430" s="136"/>
      <c r="AA1430" s="136"/>
      <c r="AB1430" s="136"/>
      <c r="AC1430" s="136"/>
      <c r="AD1430" s="136"/>
      <c r="AE1430" s="136"/>
      <c r="AF1430" s="136"/>
      <c r="AG1430" s="136"/>
      <c r="AH1430" s="136"/>
      <c r="AI1430" s="136"/>
      <c r="AJ1430" s="136"/>
      <c r="AK1430" s="136"/>
      <c r="AL1430" s="136"/>
      <c r="AM1430" s="136"/>
      <c r="AN1430" s="136"/>
      <c r="AO1430" s="136"/>
      <c r="AP1430" s="136"/>
      <c r="AQ1430" s="136"/>
      <c r="AR1430" s="136"/>
      <c r="AS1430" s="136"/>
      <c r="AT1430" s="136"/>
      <c r="AU1430" s="136"/>
      <c r="AV1430" s="136"/>
      <c r="AW1430" s="136"/>
      <c r="AX1430" s="136"/>
      <c r="AY1430" s="136"/>
      <c r="AZ1430" s="136"/>
      <c r="BA1430" s="136"/>
      <c r="BB1430" s="136"/>
      <c r="BC1430" s="136"/>
      <c r="BD1430" s="136"/>
      <c r="BE1430" s="136"/>
      <c r="BF1430" s="136"/>
      <c r="BG1430" s="136"/>
      <c r="BH1430" s="136"/>
      <c r="BI1430" s="136"/>
      <c r="BJ1430" s="136"/>
      <c r="BK1430" s="136"/>
      <c r="BL1430" s="136"/>
      <c r="BM1430" s="136"/>
      <c r="BN1430" s="136"/>
      <c r="BO1430" s="136"/>
      <c r="BP1430" s="136"/>
      <c r="BQ1430" s="136"/>
      <c r="BR1430" s="136"/>
      <c r="BS1430" s="136"/>
      <c r="BT1430" s="136"/>
      <c r="BU1430" s="136"/>
      <c r="BV1430" s="136"/>
      <c r="BW1430" s="136"/>
      <c r="BX1430" s="136"/>
      <c r="BY1430" s="136"/>
      <c r="BZ1430" s="136"/>
      <c r="CA1430" s="136"/>
      <c r="CB1430" s="136"/>
      <c r="CC1430" s="136"/>
      <c r="CD1430" s="136"/>
      <c r="CE1430" s="136"/>
      <c r="CF1430" s="136"/>
      <c r="CG1430" s="136"/>
      <c r="CH1430" s="136"/>
      <c r="CI1430" s="136"/>
      <c r="CJ1430" s="136"/>
      <c r="CK1430" s="136"/>
      <c r="CL1430" s="136"/>
      <c r="CM1430" s="136"/>
      <c r="CN1430" s="136"/>
      <c r="CO1430" s="136"/>
      <c r="CP1430" s="136"/>
      <c r="CQ1430" s="136"/>
      <c r="CR1430" s="136"/>
      <c r="CS1430" s="136"/>
      <c r="CT1430" s="136"/>
      <c r="CU1430" s="136"/>
      <c r="CV1430" s="136"/>
      <c r="CW1430" s="136"/>
      <c r="CX1430" s="136"/>
      <c r="CY1430" s="136"/>
      <c r="CZ1430" s="136"/>
      <c r="DA1430" s="136"/>
      <c r="DB1430" s="136"/>
      <c r="DC1430" s="136"/>
      <c r="DD1430" s="136"/>
      <c r="DE1430" s="136"/>
      <c r="DF1430" s="136"/>
      <c r="DG1430" s="136"/>
      <c r="DH1430" s="136"/>
      <c r="DI1430" s="136"/>
      <c r="DJ1430" s="136"/>
      <c r="DK1430" s="136"/>
      <c r="DL1430" s="136"/>
      <c r="DM1430" s="136"/>
      <c r="DN1430" s="136"/>
      <c r="DO1430" s="136"/>
      <c r="DP1430" s="136"/>
      <c r="DQ1430" s="136"/>
      <c r="DR1430" s="136"/>
      <c r="DS1430" s="136"/>
      <c r="DT1430" s="136"/>
      <c r="DU1430" s="136"/>
      <c r="DV1430" s="136"/>
      <c r="DW1430" s="136"/>
      <c r="DX1430" s="136"/>
      <c r="DY1430" s="136"/>
      <c r="DZ1430" s="136"/>
      <c r="EA1430" s="136"/>
      <c r="EB1430" s="136"/>
      <c r="EC1430" s="136"/>
      <c r="ED1430" s="136"/>
      <c r="EE1430" s="136"/>
      <c r="EF1430" s="136"/>
      <c r="EG1430" s="136"/>
      <c r="EH1430" s="136"/>
      <c r="EI1430" s="136"/>
      <c r="EJ1430" s="136"/>
      <c r="EK1430" s="136"/>
      <c r="EL1430" s="136"/>
      <c r="EM1430" s="136"/>
      <c r="EN1430" s="136"/>
      <c r="EO1430" s="136"/>
      <c r="EP1430" s="136"/>
      <c r="EQ1430" s="136"/>
      <c r="ER1430" s="136"/>
      <c r="ES1430" s="136"/>
      <c r="ET1430" s="136"/>
      <c r="EU1430" s="136"/>
      <c r="EV1430" s="136"/>
      <c r="EW1430" s="136"/>
      <c r="EX1430" s="136"/>
      <c r="EY1430" s="136"/>
      <c r="EZ1430" s="136"/>
      <c r="FA1430" s="136"/>
      <c r="FB1430" s="136"/>
      <c r="FC1430" s="136"/>
      <c r="FD1430" s="136"/>
      <c r="FE1430" s="136"/>
      <c r="FF1430" s="136"/>
      <c r="FG1430" s="136"/>
      <c r="FH1430" s="136"/>
      <c r="FI1430" s="136"/>
      <c r="FJ1430" s="136"/>
      <c r="FK1430" s="136"/>
      <c r="FL1430" s="136"/>
      <c r="FM1430" s="136"/>
      <c r="FN1430" s="136"/>
      <c r="FO1430" s="136"/>
      <c r="FP1430" s="136"/>
      <c r="FQ1430" s="136"/>
      <c r="FR1430" s="136"/>
      <c r="FS1430" s="136"/>
      <c r="FT1430" s="136"/>
      <c r="FU1430" s="136"/>
      <c r="FV1430" s="136"/>
      <c r="FW1430" s="136"/>
      <c r="FX1430" s="136"/>
      <c r="FY1430" s="136"/>
      <c r="FZ1430" s="136"/>
      <c r="GA1430" s="136"/>
      <c r="GB1430" s="136"/>
      <c r="GC1430" s="136"/>
      <c r="GD1430" s="136"/>
      <c r="GE1430" s="136"/>
      <c r="GF1430" s="136"/>
      <c r="GG1430" s="136"/>
      <c r="GH1430" s="136"/>
      <c r="GI1430" s="136"/>
      <c r="GJ1430" s="136"/>
      <c r="GK1430" s="136"/>
      <c r="GL1430" s="136"/>
      <c r="GM1430" s="136"/>
      <c r="GN1430" s="136"/>
      <c r="GO1430" s="136"/>
      <c r="GP1430" s="136"/>
      <c r="GQ1430" s="136"/>
      <c r="GR1430" s="136"/>
      <c r="GS1430" s="136"/>
      <c r="GT1430" s="136"/>
      <c r="GU1430" s="136"/>
      <c r="GV1430" s="136"/>
      <c r="GW1430" s="136"/>
      <c r="GX1430" s="136"/>
      <c r="GY1430" s="136"/>
      <c r="GZ1430" s="136"/>
      <c r="HA1430" s="136"/>
      <c r="HB1430" s="136"/>
      <c r="HC1430" s="136"/>
      <c r="HD1430" s="136"/>
      <c r="HE1430" s="136"/>
      <c r="HF1430" s="136"/>
      <c r="HG1430" s="136"/>
      <c r="HH1430" s="136"/>
      <c r="HI1430" s="136"/>
      <c r="HJ1430" s="136"/>
      <c r="HK1430" s="136"/>
      <c r="HL1430" s="136"/>
      <c r="HM1430" s="136"/>
      <c r="HN1430" s="136"/>
      <c r="HO1430" s="136"/>
      <c r="HP1430" s="136"/>
      <c r="HQ1430" s="136"/>
      <c r="HR1430" s="136"/>
      <c r="HS1430" s="136"/>
      <c r="HT1430" s="136"/>
      <c r="HU1430" s="136"/>
      <c r="HV1430" s="136"/>
      <c r="HW1430" s="136"/>
      <c r="HX1430" s="136"/>
      <c r="HY1430" s="136"/>
      <c r="HZ1430" s="136"/>
      <c r="IA1430" s="136"/>
      <c r="IB1430" s="136"/>
      <c r="IC1430" s="136"/>
      <c r="ID1430" s="136"/>
      <c r="IE1430" s="136"/>
      <c r="IF1430" s="136"/>
      <c r="IG1430" s="136"/>
    </row>
    <row r="1431" spans="1:241" ht="15" customHeight="1" x14ac:dyDescent="0.25">
      <c r="A1431" s="223" t="s">
        <v>309</v>
      </c>
      <c r="B1431" s="217">
        <v>4676828</v>
      </c>
      <c r="C1431" s="217">
        <v>2496894</v>
      </c>
      <c r="D1431" s="217">
        <v>726431</v>
      </c>
      <c r="E1431" s="217">
        <v>928390</v>
      </c>
      <c r="F1431" s="217">
        <v>2208671</v>
      </c>
      <c r="G1431" s="217">
        <v>246285</v>
      </c>
      <c r="H1431" s="235">
        <v>11283499</v>
      </c>
      <c r="I1431" s="136"/>
      <c r="J1431" s="223" t="s">
        <v>853</v>
      </c>
      <c r="K1431" s="217">
        <v>4057841</v>
      </c>
      <c r="L1431" s="217">
        <v>1259511</v>
      </c>
      <c r="M1431" s="217">
        <v>573482</v>
      </c>
      <c r="N1431" s="217">
        <v>921520</v>
      </c>
      <c r="O1431" s="217">
        <v>2274357</v>
      </c>
      <c r="P1431" s="217">
        <v>267864</v>
      </c>
      <c r="Q1431" s="235">
        <v>9354575</v>
      </c>
      <c r="R1431" s="136"/>
      <c r="S1431" s="136"/>
      <c r="T1431" s="136"/>
      <c r="U1431" s="136"/>
      <c r="V1431" s="136"/>
      <c r="W1431" s="136"/>
      <c r="X1431" s="136"/>
      <c r="Y1431" s="136"/>
      <c r="Z1431" s="136"/>
      <c r="AA1431" s="136"/>
      <c r="AB1431" s="136"/>
      <c r="AC1431" s="136"/>
      <c r="AD1431" s="136"/>
      <c r="AE1431" s="136"/>
      <c r="AF1431" s="136"/>
      <c r="AG1431" s="136"/>
      <c r="AH1431" s="136"/>
      <c r="AI1431" s="136"/>
      <c r="AJ1431" s="136"/>
      <c r="AK1431" s="136"/>
      <c r="AL1431" s="136"/>
      <c r="AM1431" s="136"/>
      <c r="AN1431" s="136"/>
      <c r="AO1431" s="136"/>
      <c r="AP1431" s="136"/>
      <c r="AQ1431" s="136"/>
      <c r="AR1431" s="136"/>
      <c r="AS1431" s="136"/>
      <c r="AT1431" s="136"/>
      <c r="AU1431" s="136"/>
      <c r="AV1431" s="136"/>
      <c r="AW1431" s="136"/>
      <c r="AX1431" s="136"/>
      <c r="AY1431" s="136"/>
      <c r="AZ1431" s="136"/>
      <c r="BA1431" s="136"/>
      <c r="BB1431" s="136"/>
      <c r="BC1431" s="136"/>
      <c r="BD1431" s="136"/>
      <c r="BE1431" s="136"/>
      <c r="BF1431" s="136"/>
      <c r="BG1431" s="136"/>
      <c r="BH1431" s="136"/>
      <c r="BI1431" s="136"/>
      <c r="BJ1431" s="136"/>
      <c r="BK1431" s="136"/>
      <c r="BL1431" s="136"/>
      <c r="BM1431" s="136"/>
      <c r="BN1431" s="136"/>
      <c r="BO1431" s="136"/>
      <c r="BP1431" s="136"/>
      <c r="BQ1431" s="136"/>
      <c r="BR1431" s="136"/>
      <c r="BS1431" s="136"/>
      <c r="BT1431" s="136"/>
      <c r="BU1431" s="136"/>
      <c r="BV1431" s="136"/>
      <c r="BW1431" s="136"/>
      <c r="BX1431" s="136"/>
      <c r="BY1431" s="136"/>
      <c r="BZ1431" s="136"/>
      <c r="CA1431" s="136"/>
      <c r="CB1431" s="136"/>
      <c r="CC1431" s="136"/>
      <c r="CD1431" s="136"/>
      <c r="CE1431" s="136"/>
      <c r="CF1431" s="136"/>
      <c r="CG1431" s="136"/>
      <c r="CH1431" s="136"/>
      <c r="CI1431" s="136"/>
      <c r="CJ1431" s="136"/>
      <c r="CK1431" s="136"/>
      <c r="CL1431" s="136"/>
      <c r="CM1431" s="136"/>
      <c r="CN1431" s="136"/>
      <c r="CO1431" s="136"/>
      <c r="CP1431" s="136"/>
      <c r="CQ1431" s="136"/>
      <c r="CR1431" s="136"/>
      <c r="CS1431" s="136"/>
      <c r="CT1431" s="136"/>
      <c r="CU1431" s="136"/>
      <c r="CV1431" s="136"/>
      <c r="CW1431" s="136"/>
      <c r="CX1431" s="136"/>
      <c r="CY1431" s="136"/>
      <c r="CZ1431" s="136"/>
      <c r="DA1431" s="136"/>
      <c r="DB1431" s="136"/>
      <c r="DC1431" s="136"/>
      <c r="DD1431" s="136"/>
      <c r="DE1431" s="136"/>
      <c r="DF1431" s="136"/>
      <c r="DG1431" s="136"/>
      <c r="DH1431" s="136"/>
      <c r="DI1431" s="136"/>
      <c r="DJ1431" s="136"/>
      <c r="DK1431" s="136"/>
      <c r="DL1431" s="136"/>
      <c r="DM1431" s="136"/>
      <c r="DN1431" s="136"/>
      <c r="DO1431" s="136"/>
      <c r="DP1431" s="136"/>
      <c r="DQ1431" s="136"/>
      <c r="DR1431" s="136"/>
      <c r="DS1431" s="136"/>
      <c r="DT1431" s="136"/>
      <c r="DU1431" s="136"/>
      <c r="DV1431" s="136"/>
      <c r="DW1431" s="136"/>
      <c r="DX1431" s="136"/>
      <c r="DY1431" s="136"/>
      <c r="DZ1431" s="136"/>
      <c r="EA1431" s="136"/>
      <c r="EB1431" s="136"/>
      <c r="EC1431" s="136"/>
      <c r="ED1431" s="136"/>
      <c r="EE1431" s="136"/>
      <c r="EF1431" s="136"/>
      <c r="EG1431" s="136"/>
      <c r="EH1431" s="136"/>
      <c r="EI1431" s="136"/>
      <c r="EJ1431" s="136"/>
      <c r="EK1431" s="136"/>
      <c r="EL1431" s="136"/>
      <c r="EM1431" s="136"/>
      <c r="EN1431" s="136"/>
      <c r="EO1431" s="136"/>
      <c r="EP1431" s="136"/>
      <c r="EQ1431" s="136"/>
      <c r="ER1431" s="136"/>
      <c r="ES1431" s="136"/>
      <c r="ET1431" s="136"/>
      <c r="EU1431" s="136"/>
      <c r="EV1431" s="136"/>
      <c r="EW1431" s="136"/>
      <c r="EX1431" s="136"/>
      <c r="EY1431" s="136"/>
      <c r="EZ1431" s="136"/>
      <c r="FA1431" s="136"/>
      <c r="FB1431" s="136"/>
      <c r="FC1431" s="136"/>
      <c r="FD1431" s="136"/>
      <c r="FE1431" s="136"/>
      <c r="FF1431" s="136"/>
      <c r="FG1431" s="136"/>
      <c r="FH1431" s="136"/>
      <c r="FI1431" s="136"/>
      <c r="FJ1431" s="136"/>
      <c r="FK1431" s="136"/>
      <c r="FL1431" s="136"/>
      <c r="FM1431" s="136"/>
      <c r="FN1431" s="136"/>
      <c r="FO1431" s="136"/>
      <c r="FP1431" s="136"/>
      <c r="FQ1431" s="136"/>
      <c r="FR1431" s="136"/>
      <c r="FS1431" s="136"/>
      <c r="FT1431" s="136"/>
      <c r="FU1431" s="136"/>
      <c r="FV1431" s="136"/>
      <c r="FW1431" s="136"/>
      <c r="FX1431" s="136"/>
      <c r="FY1431" s="136"/>
      <c r="FZ1431" s="136"/>
      <c r="GA1431" s="136"/>
      <c r="GB1431" s="136"/>
      <c r="GC1431" s="136"/>
      <c r="GD1431" s="136"/>
      <c r="GE1431" s="136"/>
      <c r="GF1431" s="136"/>
      <c r="GG1431" s="136"/>
      <c r="GH1431" s="136"/>
      <c r="GI1431" s="136"/>
      <c r="GJ1431" s="136"/>
      <c r="GK1431" s="136"/>
      <c r="GL1431" s="136"/>
      <c r="GM1431" s="136"/>
      <c r="GN1431" s="136"/>
      <c r="GO1431" s="136"/>
      <c r="GP1431" s="136"/>
      <c r="GQ1431" s="136"/>
      <c r="GR1431" s="136"/>
      <c r="GS1431" s="136"/>
      <c r="GT1431" s="136"/>
      <c r="GU1431" s="136"/>
      <c r="GV1431" s="136"/>
      <c r="GW1431" s="136"/>
      <c r="GX1431" s="136"/>
      <c r="GY1431" s="136"/>
      <c r="GZ1431" s="136"/>
      <c r="HA1431" s="136"/>
      <c r="HB1431" s="136"/>
      <c r="HC1431" s="136"/>
      <c r="HD1431" s="136"/>
      <c r="HE1431" s="136"/>
      <c r="HF1431" s="136"/>
      <c r="HG1431" s="136"/>
      <c r="HH1431" s="136"/>
      <c r="HI1431" s="136"/>
      <c r="HJ1431" s="136"/>
      <c r="HK1431" s="136"/>
      <c r="HL1431" s="136"/>
      <c r="HM1431" s="136"/>
      <c r="HN1431" s="136"/>
      <c r="HO1431" s="136"/>
      <c r="HP1431" s="136"/>
      <c r="HQ1431" s="136"/>
      <c r="HR1431" s="136"/>
      <c r="HS1431" s="136"/>
      <c r="HT1431" s="136"/>
      <c r="HU1431" s="136"/>
      <c r="HV1431" s="136"/>
      <c r="HW1431" s="136"/>
      <c r="HX1431" s="136"/>
      <c r="HY1431" s="136"/>
      <c r="HZ1431" s="136"/>
      <c r="IA1431" s="136"/>
      <c r="IB1431" s="136"/>
      <c r="IC1431" s="136"/>
      <c r="ID1431" s="136"/>
      <c r="IE1431" s="136"/>
      <c r="IF1431" s="136"/>
      <c r="IG1431" s="136"/>
    </row>
    <row r="1432" spans="1:241" ht="15" customHeight="1" x14ac:dyDescent="0.25">
      <c r="A1432" s="223" t="s">
        <v>306</v>
      </c>
      <c r="B1432" s="217">
        <v>4231889</v>
      </c>
      <c r="C1432" s="217">
        <v>1826184</v>
      </c>
      <c r="D1432" s="217">
        <v>549605</v>
      </c>
      <c r="E1432" s="217">
        <v>1259809</v>
      </c>
      <c r="F1432" s="217">
        <v>2293486</v>
      </c>
      <c r="G1432" s="217">
        <v>383156</v>
      </c>
      <c r="H1432" s="235">
        <v>10544129</v>
      </c>
      <c r="I1432" s="136"/>
      <c r="J1432" s="223" t="s">
        <v>266</v>
      </c>
      <c r="K1432" s="217">
        <v>3389701</v>
      </c>
      <c r="L1432" s="217">
        <v>1536721</v>
      </c>
      <c r="M1432" s="217">
        <v>582708</v>
      </c>
      <c r="N1432" s="217">
        <v>1027721</v>
      </c>
      <c r="O1432" s="217">
        <v>1864797</v>
      </c>
      <c r="P1432" s="217">
        <v>296448</v>
      </c>
      <c r="Q1432" s="235">
        <v>8698096</v>
      </c>
      <c r="R1432" s="136"/>
      <c r="S1432" s="136"/>
      <c r="T1432" s="136"/>
      <c r="U1432" s="136"/>
      <c r="V1432" s="136"/>
      <c r="W1432" s="136"/>
      <c r="X1432" s="136"/>
      <c r="Y1432" s="136"/>
      <c r="Z1432" s="136"/>
      <c r="AA1432" s="136"/>
      <c r="AB1432" s="136"/>
      <c r="AC1432" s="136"/>
      <c r="AD1432" s="136"/>
      <c r="AE1432" s="136"/>
      <c r="AF1432" s="136"/>
      <c r="AG1432" s="136"/>
      <c r="AH1432" s="136"/>
      <c r="AI1432" s="136"/>
      <c r="AJ1432" s="136"/>
      <c r="AK1432" s="136"/>
      <c r="AL1432" s="136"/>
      <c r="AM1432" s="136"/>
      <c r="AN1432" s="136"/>
      <c r="AO1432" s="136"/>
      <c r="AP1432" s="136"/>
      <c r="AQ1432" s="136"/>
      <c r="AR1432" s="136"/>
      <c r="AS1432" s="136"/>
      <c r="AT1432" s="136"/>
      <c r="AU1432" s="136"/>
      <c r="AV1432" s="136"/>
      <c r="AW1432" s="136"/>
      <c r="AX1432" s="136"/>
      <c r="AY1432" s="136"/>
      <c r="AZ1432" s="136"/>
      <c r="BA1432" s="136"/>
      <c r="BB1432" s="136"/>
      <c r="BC1432" s="136"/>
      <c r="BD1432" s="136"/>
      <c r="BE1432" s="136"/>
      <c r="BF1432" s="136"/>
      <c r="BG1432" s="136"/>
      <c r="BH1432" s="136"/>
      <c r="BI1432" s="136"/>
      <c r="BJ1432" s="136"/>
      <c r="BK1432" s="136"/>
      <c r="BL1432" s="136"/>
      <c r="BM1432" s="136"/>
      <c r="BN1432" s="136"/>
      <c r="BO1432" s="136"/>
      <c r="BP1432" s="136"/>
      <c r="BQ1432" s="136"/>
      <c r="BR1432" s="136"/>
      <c r="BS1432" s="136"/>
      <c r="BT1432" s="136"/>
      <c r="BU1432" s="136"/>
      <c r="BV1432" s="136"/>
      <c r="BW1432" s="136"/>
      <c r="BX1432" s="136"/>
      <c r="BY1432" s="136"/>
      <c r="BZ1432" s="136"/>
      <c r="CA1432" s="136"/>
      <c r="CB1432" s="136"/>
      <c r="CC1432" s="136"/>
      <c r="CD1432" s="136"/>
      <c r="CE1432" s="136"/>
      <c r="CF1432" s="136"/>
      <c r="CG1432" s="136"/>
      <c r="CH1432" s="136"/>
      <c r="CI1432" s="136"/>
      <c r="CJ1432" s="136"/>
      <c r="CK1432" s="136"/>
      <c r="CL1432" s="136"/>
      <c r="CM1432" s="136"/>
      <c r="CN1432" s="136"/>
      <c r="CO1432" s="136"/>
      <c r="CP1432" s="136"/>
      <c r="CQ1432" s="136"/>
      <c r="CR1432" s="136"/>
      <c r="CS1432" s="136"/>
      <c r="CT1432" s="136"/>
      <c r="CU1432" s="136"/>
      <c r="CV1432" s="136"/>
      <c r="CW1432" s="136"/>
      <c r="CX1432" s="136"/>
      <c r="CY1432" s="136"/>
      <c r="CZ1432" s="136"/>
      <c r="DA1432" s="136"/>
      <c r="DB1432" s="136"/>
      <c r="DC1432" s="136"/>
      <c r="DD1432" s="136"/>
      <c r="DE1432" s="136"/>
      <c r="DF1432" s="136"/>
      <c r="DG1432" s="136"/>
      <c r="DH1432" s="136"/>
      <c r="DI1432" s="136"/>
      <c r="DJ1432" s="136"/>
      <c r="DK1432" s="136"/>
      <c r="DL1432" s="136"/>
      <c r="DM1432" s="136"/>
      <c r="DN1432" s="136"/>
      <c r="DO1432" s="136"/>
      <c r="DP1432" s="136"/>
      <c r="DQ1432" s="136"/>
      <c r="DR1432" s="136"/>
      <c r="DS1432" s="136"/>
      <c r="DT1432" s="136"/>
      <c r="DU1432" s="136"/>
      <c r="DV1432" s="136"/>
      <c r="DW1432" s="136"/>
      <c r="DX1432" s="136"/>
      <c r="DY1432" s="136"/>
      <c r="DZ1432" s="136"/>
      <c r="EA1432" s="136"/>
      <c r="EB1432" s="136"/>
      <c r="EC1432" s="136"/>
      <c r="ED1432" s="136"/>
      <c r="EE1432" s="136"/>
      <c r="EF1432" s="136"/>
      <c r="EG1432" s="136"/>
      <c r="EH1432" s="136"/>
      <c r="EI1432" s="136"/>
      <c r="EJ1432" s="136"/>
      <c r="EK1432" s="136"/>
      <c r="EL1432" s="136"/>
      <c r="EM1432" s="136"/>
      <c r="EN1432" s="136"/>
      <c r="EO1432" s="136"/>
      <c r="EP1432" s="136"/>
      <c r="EQ1432" s="136"/>
      <c r="ER1432" s="136"/>
      <c r="ES1432" s="136"/>
      <c r="ET1432" s="136"/>
      <c r="EU1432" s="136"/>
      <c r="EV1432" s="136"/>
      <c r="EW1432" s="136"/>
      <c r="EX1432" s="136"/>
      <c r="EY1432" s="136"/>
      <c r="EZ1432" s="136"/>
      <c r="FA1432" s="136"/>
      <c r="FB1432" s="136"/>
      <c r="FC1432" s="136"/>
      <c r="FD1432" s="136"/>
      <c r="FE1432" s="136"/>
      <c r="FF1432" s="136"/>
      <c r="FG1432" s="136"/>
      <c r="FH1432" s="136"/>
      <c r="FI1432" s="136"/>
      <c r="FJ1432" s="136"/>
      <c r="FK1432" s="136"/>
      <c r="FL1432" s="136"/>
      <c r="FM1432" s="136"/>
      <c r="FN1432" s="136"/>
      <c r="FO1432" s="136"/>
      <c r="FP1432" s="136"/>
      <c r="FQ1432" s="136"/>
      <c r="FR1432" s="136"/>
      <c r="FS1432" s="136"/>
      <c r="FT1432" s="136"/>
      <c r="FU1432" s="136"/>
      <c r="FV1432" s="136"/>
      <c r="FW1432" s="136"/>
      <c r="FX1432" s="136"/>
      <c r="FY1432" s="136"/>
      <c r="FZ1432" s="136"/>
      <c r="GA1432" s="136"/>
      <c r="GB1432" s="136"/>
      <c r="GC1432" s="136"/>
      <c r="GD1432" s="136"/>
      <c r="GE1432" s="136"/>
      <c r="GF1432" s="136"/>
      <c r="GG1432" s="136"/>
      <c r="GH1432" s="136"/>
      <c r="GI1432" s="136"/>
      <c r="GJ1432" s="136"/>
      <c r="GK1432" s="136"/>
      <c r="GL1432" s="136"/>
      <c r="GM1432" s="136"/>
      <c r="GN1432" s="136"/>
      <c r="GO1432" s="136"/>
      <c r="GP1432" s="136"/>
      <c r="GQ1432" s="136"/>
      <c r="GR1432" s="136"/>
      <c r="GS1432" s="136"/>
      <c r="GT1432" s="136"/>
      <c r="GU1432" s="136"/>
      <c r="GV1432" s="136"/>
      <c r="GW1432" s="136"/>
      <c r="GX1432" s="136"/>
      <c r="GY1432" s="136"/>
      <c r="GZ1432" s="136"/>
      <c r="HA1432" s="136"/>
      <c r="HB1432" s="136"/>
      <c r="HC1432" s="136"/>
      <c r="HD1432" s="136"/>
      <c r="HE1432" s="136"/>
      <c r="HF1432" s="136"/>
      <c r="HG1432" s="136"/>
      <c r="HH1432" s="136"/>
      <c r="HI1432" s="136"/>
      <c r="HJ1432" s="136"/>
      <c r="HK1432" s="136"/>
      <c r="HL1432" s="136"/>
      <c r="HM1432" s="136"/>
      <c r="HN1432" s="136"/>
      <c r="HO1432" s="136"/>
      <c r="HP1432" s="136"/>
      <c r="HQ1432" s="136"/>
      <c r="HR1432" s="136"/>
      <c r="HS1432" s="136"/>
      <c r="HT1432" s="136"/>
      <c r="HU1432" s="136"/>
      <c r="HV1432" s="136"/>
      <c r="HW1432" s="136"/>
      <c r="HX1432" s="136"/>
      <c r="HY1432" s="136"/>
      <c r="HZ1432" s="136"/>
      <c r="IA1432" s="136"/>
      <c r="IB1432" s="136"/>
      <c r="IC1432" s="136"/>
      <c r="ID1432" s="136"/>
      <c r="IE1432" s="136"/>
      <c r="IF1432" s="136"/>
      <c r="IG1432" s="136"/>
    </row>
    <row r="1433" spans="1:241" ht="15" customHeight="1" x14ac:dyDescent="0.25">
      <c r="A1433" s="223" t="s">
        <v>607</v>
      </c>
      <c r="B1433" s="217">
        <v>5148146</v>
      </c>
      <c r="C1433" s="217">
        <v>2017284</v>
      </c>
      <c r="D1433" s="217">
        <v>789190</v>
      </c>
      <c r="E1433" s="217">
        <v>1245515</v>
      </c>
      <c r="F1433" s="217">
        <v>2364746</v>
      </c>
      <c r="G1433" s="217">
        <v>376208</v>
      </c>
      <c r="H1433" s="235">
        <v>11941089</v>
      </c>
      <c r="I1433" s="136"/>
      <c r="J1433" s="223" t="s">
        <v>265</v>
      </c>
      <c r="K1433" s="217">
        <v>1910487</v>
      </c>
      <c r="L1433" s="217">
        <v>853649</v>
      </c>
      <c r="M1433" s="217">
        <v>375295</v>
      </c>
      <c r="N1433" s="217">
        <v>820436</v>
      </c>
      <c r="O1433" s="217">
        <v>1143714</v>
      </c>
      <c r="P1433" s="217">
        <v>196745</v>
      </c>
      <c r="Q1433" s="235">
        <v>5300326</v>
      </c>
      <c r="R1433" s="136"/>
      <c r="S1433" s="136"/>
      <c r="T1433" s="136"/>
      <c r="U1433" s="136"/>
      <c r="V1433" s="136"/>
      <c r="W1433" s="136"/>
      <c r="X1433" s="136"/>
      <c r="Y1433" s="136"/>
      <c r="Z1433" s="136"/>
      <c r="AA1433" s="136"/>
      <c r="AB1433" s="136"/>
      <c r="AC1433" s="136"/>
      <c r="AD1433" s="136"/>
      <c r="AE1433" s="136"/>
      <c r="AF1433" s="136"/>
      <c r="AG1433" s="136"/>
      <c r="AH1433" s="136"/>
      <c r="AI1433" s="136"/>
      <c r="AJ1433" s="136"/>
      <c r="AK1433" s="136"/>
      <c r="AL1433" s="136"/>
      <c r="AM1433" s="136"/>
      <c r="AN1433" s="136"/>
      <c r="AO1433" s="136"/>
      <c r="AP1433" s="136"/>
      <c r="AQ1433" s="136"/>
      <c r="AR1433" s="136"/>
      <c r="AS1433" s="136"/>
      <c r="AT1433" s="136"/>
      <c r="AU1433" s="136"/>
      <c r="AV1433" s="136"/>
      <c r="AW1433" s="136"/>
      <c r="AX1433" s="136"/>
      <c r="AY1433" s="136"/>
      <c r="AZ1433" s="136"/>
      <c r="BA1433" s="136"/>
      <c r="BB1433" s="136"/>
      <c r="BC1433" s="136"/>
      <c r="BD1433" s="136"/>
      <c r="BE1433" s="136"/>
      <c r="BF1433" s="136"/>
      <c r="BG1433" s="136"/>
      <c r="BH1433" s="136"/>
      <c r="BI1433" s="136"/>
      <c r="BJ1433" s="136"/>
      <c r="BK1433" s="136"/>
      <c r="BL1433" s="136"/>
      <c r="BM1433" s="136"/>
      <c r="BN1433" s="136"/>
      <c r="BO1433" s="136"/>
      <c r="BP1433" s="136"/>
      <c r="BQ1433" s="136"/>
      <c r="BR1433" s="136"/>
      <c r="BS1433" s="136"/>
      <c r="BT1433" s="136"/>
      <c r="BU1433" s="136"/>
      <c r="BV1433" s="136"/>
      <c r="BW1433" s="136"/>
      <c r="BX1433" s="136"/>
      <c r="BY1433" s="136"/>
      <c r="BZ1433" s="136"/>
      <c r="CA1433" s="136"/>
      <c r="CB1433" s="136"/>
      <c r="CC1433" s="136"/>
      <c r="CD1433" s="136"/>
      <c r="CE1433" s="136"/>
      <c r="CF1433" s="136"/>
      <c r="CG1433" s="136"/>
      <c r="CH1433" s="136"/>
      <c r="CI1433" s="136"/>
      <c r="CJ1433" s="136"/>
      <c r="CK1433" s="136"/>
      <c r="CL1433" s="136"/>
      <c r="CM1433" s="136"/>
      <c r="CN1433" s="136"/>
      <c r="CO1433" s="136"/>
      <c r="CP1433" s="136"/>
      <c r="CQ1433" s="136"/>
      <c r="CR1433" s="136"/>
      <c r="CS1433" s="136"/>
      <c r="CT1433" s="136"/>
      <c r="CU1433" s="136"/>
      <c r="CV1433" s="136"/>
      <c r="CW1433" s="136"/>
      <c r="CX1433" s="136"/>
      <c r="CY1433" s="136"/>
      <c r="CZ1433" s="136"/>
      <c r="DA1433" s="136"/>
      <c r="DB1433" s="136"/>
      <c r="DC1433" s="136"/>
      <c r="DD1433" s="136"/>
      <c r="DE1433" s="136"/>
      <c r="DF1433" s="136"/>
      <c r="DG1433" s="136"/>
      <c r="DH1433" s="136"/>
      <c r="DI1433" s="136"/>
      <c r="DJ1433" s="136"/>
      <c r="DK1433" s="136"/>
      <c r="DL1433" s="136"/>
      <c r="DM1433" s="136"/>
      <c r="DN1433" s="136"/>
      <c r="DO1433" s="136"/>
      <c r="DP1433" s="136"/>
      <c r="DQ1433" s="136"/>
      <c r="DR1433" s="136"/>
      <c r="DS1433" s="136"/>
      <c r="DT1433" s="136"/>
      <c r="DU1433" s="136"/>
      <c r="DV1433" s="136"/>
      <c r="DW1433" s="136"/>
      <c r="DX1433" s="136"/>
      <c r="DY1433" s="136"/>
      <c r="DZ1433" s="136"/>
      <c r="EA1433" s="136"/>
      <c r="EB1433" s="136"/>
      <c r="EC1433" s="136"/>
      <c r="ED1433" s="136"/>
      <c r="EE1433" s="136"/>
      <c r="EF1433" s="136"/>
      <c r="EG1433" s="136"/>
      <c r="EH1433" s="136"/>
      <c r="EI1433" s="136"/>
      <c r="EJ1433" s="136"/>
      <c r="EK1433" s="136"/>
      <c r="EL1433" s="136"/>
      <c r="EM1433" s="136"/>
      <c r="EN1433" s="136"/>
      <c r="EO1433" s="136"/>
      <c r="EP1433" s="136"/>
      <c r="EQ1433" s="136"/>
      <c r="ER1433" s="136"/>
      <c r="ES1433" s="136"/>
      <c r="ET1433" s="136"/>
      <c r="EU1433" s="136"/>
      <c r="EV1433" s="136"/>
      <c r="EW1433" s="136"/>
      <c r="EX1433" s="136"/>
      <c r="EY1433" s="136"/>
      <c r="EZ1433" s="136"/>
      <c r="FA1433" s="136"/>
      <c r="FB1433" s="136"/>
      <c r="FC1433" s="136"/>
      <c r="FD1433" s="136"/>
      <c r="FE1433" s="136"/>
      <c r="FF1433" s="136"/>
      <c r="FG1433" s="136"/>
      <c r="FH1433" s="136"/>
      <c r="FI1433" s="136"/>
      <c r="FJ1433" s="136"/>
      <c r="FK1433" s="136"/>
      <c r="FL1433" s="136"/>
      <c r="FM1433" s="136"/>
      <c r="FN1433" s="136"/>
      <c r="FO1433" s="136"/>
      <c r="FP1433" s="136"/>
      <c r="FQ1433" s="136"/>
      <c r="FR1433" s="136"/>
      <c r="FS1433" s="136"/>
      <c r="FT1433" s="136"/>
      <c r="FU1433" s="136"/>
      <c r="FV1433" s="136"/>
      <c r="FW1433" s="136"/>
      <c r="FX1433" s="136"/>
      <c r="FY1433" s="136"/>
      <c r="FZ1433" s="136"/>
      <c r="GA1433" s="136"/>
      <c r="GB1433" s="136"/>
      <c r="GC1433" s="136"/>
      <c r="GD1433" s="136"/>
      <c r="GE1433" s="136"/>
      <c r="GF1433" s="136"/>
      <c r="GG1433" s="136"/>
      <c r="GH1433" s="136"/>
      <c r="GI1433" s="136"/>
      <c r="GJ1433" s="136"/>
      <c r="GK1433" s="136"/>
      <c r="GL1433" s="136"/>
      <c r="GM1433" s="136"/>
      <c r="GN1433" s="136"/>
      <c r="GO1433" s="136"/>
      <c r="GP1433" s="136"/>
      <c r="GQ1433" s="136"/>
      <c r="GR1433" s="136"/>
      <c r="GS1433" s="136"/>
      <c r="GT1433" s="136"/>
      <c r="GU1433" s="136"/>
      <c r="GV1433" s="136"/>
      <c r="GW1433" s="136"/>
      <c r="GX1433" s="136"/>
      <c r="GY1433" s="136"/>
      <c r="GZ1433" s="136"/>
      <c r="HA1433" s="136"/>
      <c r="HB1433" s="136"/>
      <c r="HC1433" s="136"/>
      <c r="HD1433" s="136"/>
      <c r="HE1433" s="136"/>
      <c r="HF1433" s="136"/>
      <c r="HG1433" s="136"/>
      <c r="HH1433" s="136"/>
      <c r="HI1433" s="136"/>
      <c r="HJ1433" s="136"/>
      <c r="HK1433" s="136"/>
      <c r="HL1433" s="136"/>
      <c r="HM1433" s="136"/>
      <c r="HN1433" s="136"/>
      <c r="HO1433" s="136"/>
      <c r="HP1433" s="136"/>
      <c r="HQ1433" s="136"/>
      <c r="HR1433" s="136"/>
      <c r="HS1433" s="136"/>
      <c r="HT1433" s="136"/>
      <c r="HU1433" s="136"/>
      <c r="HV1433" s="136"/>
      <c r="HW1433" s="136"/>
      <c r="HX1433" s="136"/>
      <c r="HY1433" s="136"/>
      <c r="HZ1433" s="136"/>
      <c r="IA1433" s="136"/>
      <c r="IB1433" s="136"/>
      <c r="IC1433" s="136"/>
      <c r="ID1433" s="136"/>
      <c r="IE1433" s="136"/>
      <c r="IF1433" s="136"/>
      <c r="IG1433" s="136"/>
    </row>
    <row r="1434" spans="1:241" ht="15" customHeight="1" x14ac:dyDescent="0.25">
      <c r="A1434" s="223" t="s">
        <v>377</v>
      </c>
      <c r="B1434" s="217">
        <v>5184340</v>
      </c>
      <c r="C1434" s="217">
        <v>2583698</v>
      </c>
      <c r="D1434" s="217">
        <v>759738</v>
      </c>
      <c r="E1434" s="217">
        <v>1336063</v>
      </c>
      <c r="F1434" s="217">
        <v>2854149</v>
      </c>
      <c r="G1434" s="217">
        <v>339221</v>
      </c>
      <c r="H1434" s="235">
        <v>13057209</v>
      </c>
      <c r="I1434" s="136"/>
      <c r="J1434" s="223" t="s">
        <v>766</v>
      </c>
      <c r="K1434" s="217">
        <v>1706466</v>
      </c>
      <c r="L1434" s="217">
        <v>967465</v>
      </c>
      <c r="M1434" s="217">
        <v>296082</v>
      </c>
      <c r="N1434" s="217">
        <v>984768</v>
      </c>
      <c r="O1434" s="217">
        <v>1272677</v>
      </c>
      <c r="P1434" s="217">
        <v>234824</v>
      </c>
      <c r="Q1434" s="235">
        <v>5462282</v>
      </c>
      <c r="R1434" s="136"/>
      <c r="S1434" s="136"/>
      <c r="T1434" s="136"/>
      <c r="U1434" s="136"/>
      <c r="V1434" s="136"/>
      <c r="W1434" s="136"/>
      <c r="X1434" s="136"/>
      <c r="Y1434" s="136"/>
      <c r="Z1434" s="136"/>
      <c r="AA1434" s="136"/>
      <c r="AB1434" s="136"/>
      <c r="AC1434" s="136"/>
      <c r="AD1434" s="136"/>
      <c r="AE1434" s="136"/>
      <c r="AF1434" s="136"/>
      <c r="AG1434" s="136"/>
      <c r="AH1434" s="136"/>
      <c r="AI1434" s="136"/>
      <c r="AJ1434" s="136"/>
      <c r="AK1434" s="136"/>
      <c r="AL1434" s="136"/>
      <c r="AM1434" s="136"/>
      <c r="AN1434" s="136"/>
      <c r="AO1434" s="136"/>
      <c r="AP1434" s="136"/>
      <c r="AQ1434" s="136"/>
      <c r="AR1434" s="136"/>
      <c r="AS1434" s="136"/>
      <c r="AT1434" s="136"/>
      <c r="AU1434" s="136"/>
      <c r="AV1434" s="136"/>
      <c r="AW1434" s="136"/>
      <c r="AX1434" s="136"/>
      <c r="AY1434" s="136"/>
      <c r="AZ1434" s="136"/>
      <c r="BA1434" s="136"/>
      <c r="BB1434" s="136"/>
      <c r="BC1434" s="136"/>
      <c r="BD1434" s="136"/>
      <c r="BE1434" s="136"/>
      <c r="BF1434" s="136"/>
      <c r="BG1434" s="136"/>
      <c r="BH1434" s="136"/>
      <c r="BI1434" s="136"/>
      <c r="BJ1434" s="136"/>
      <c r="BK1434" s="136"/>
      <c r="BL1434" s="136"/>
      <c r="BM1434" s="136"/>
      <c r="BN1434" s="136"/>
      <c r="BO1434" s="136"/>
      <c r="BP1434" s="136"/>
      <c r="BQ1434" s="136"/>
      <c r="BR1434" s="136"/>
      <c r="BS1434" s="136"/>
      <c r="BT1434" s="136"/>
      <c r="BU1434" s="136"/>
      <c r="BV1434" s="136"/>
      <c r="BW1434" s="136"/>
      <c r="BX1434" s="136"/>
      <c r="BY1434" s="136"/>
      <c r="BZ1434" s="136"/>
      <c r="CA1434" s="136"/>
      <c r="CB1434" s="136"/>
      <c r="CC1434" s="136"/>
      <c r="CD1434" s="136"/>
      <c r="CE1434" s="136"/>
      <c r="CF1434" s="136"/>
      <c r="CG1434" s="136"/>
      <c r="CH1434" s="136"/>
      <c r="CI1434" s="136"/>
      <c r="CJ1434" s="136"/>
      <c r="CK1434" s="136"/>
      <c r="CL1434" s="136"/>
      <c r="CM1434" s="136"/>
      <c r="CN1434" s="136"/>
      <c r="CO1434" s="136"/>
      <c r="CP1434" s="136"/>
      <c r="CQ1434" s="136"/>
      <c r="CR1434" s="136"/>
      <c r="CS1434" s="136"/>
      <c r="CT1434" s="136"/>
      <c r="CU1434" s="136"/>
      <c r="CV1434" s="136"/>
      <c r="CW1434" s="136"/>
      <c r="CX1434" s="136"/>
      <c r="CY1434" s="136"/>
      <c r="CZ1434" s="136"/>
      <c r="DA1434" s="136"/>
      <c r="DB1434" s="136"/>
      <c r="DC1434" s="136"/>
      <c r="DD1434" s="136"/>
      <c r="DE1434" s="136"/>
      <c r="DF1434" s="136"/>
      <c r="DG1434" s="136"/>
      <c r="DH1434" s="136"/>
      <c r="DI1434" s="136"/>
      <c r="DJ1434" s="136"/>
      <c r="DK1434" s="136"/>
      <c r="DL1434" s="136"/>
      <c r="DM1434" s="136"/>
      <c r="DN1434" s="136"/>
      <c r="DO1434" s="136"/>
      <c r="DP1434" s="136"/>
      <c r="DQ1434" s="136"/>
      <c r="DR1434" s="136"/>
      <c r="DS1434" s="136"/>
      <c r="DT1434" s="136"/>
      <c r="DU1434" s="136"/>
      <c r="DV1434" s="136"/>
      <c r="DW1434" s="136"/>
      <c r="DX1434" s="136"/>
      <c r="DY1434" s="136"/>
      <c r="DZ1434" s="136"/>
      <c r="EA1434" s="136"/>
      <c r="EB1434" s="136"/>
      <c r="EC1434" s="136"/>
      <c r="ED1434" s="136"/>
      <c r="EE1434" s="136"/>
      <c r="EF1434" s="136"/>
      <c r="EG1434" s="136"/>
      <c r="EH1434" s="136"/>
      <c r="EI1434" s="136"/>
      <c r="EJ1434" s="136"/>
      <c r="EK1434" s="136"/>
      <c r="EL1434" s="136"/>
      <c r="EM1434" s="136"/>
      <c r="EN1434" s="136"/>
      <c r="EO1434" s="136"/>
      <c r="EP1434" s="136"/>
      <c r="EQ1434" s="136"/>
      <c r="ER1434" s="136"/>
      <c r="ES1434" s="136"/>
      <c r="ET1434" s="136"/>
      <c r="EU1434" s="136"/>
      <c r="EV1434" s="136"/>
      <c r="EW1434" s="136"/>
      <c r="EX1434" s="136"/>
      <c r="EY1434" s="136"/>
      <c r="EZ1434" s="136"/>
      <c r="FA1434" s="136"/>
      <c r="FB1434" s="136"/>
      <c r="FC1434" s="136"/>
      <c r="FD1434" s="136"/>
      <c r="FE1434" s="136"/>
      <c r="FF1434" s="136"/>
      <c r="FG1434" s="136"/>
      <c r="FH1434" s="136"/>
      <c r="FI1434" s="136"/>
      <c r="FJ1434" s="136"/>
      <c r="FK1434" s="136"/>
      <c r="FL1434" s="136"/>
      <c r="FM1434" s="136"/>
      <c r="FN1434" s="136"/>
      <c r="FO1434" s="136"/>
      <c r="FP1434" s="136"/>
      <c r="FQ1434" s="136"/>
      <c r="FR1434" s="136"/>
      <c r="FS1434" s="136"/>
      <c r="FT1434" s="136"/>
      <c r="FU1434" s="136"/>
      <c r="FV1434" s="136"/>
      <c r="FW1434" s="136"/>
      <c r="FX1434" s="136"/>
      <c r="FY1434" s="136"/>
      <c r="FZ1434" s="136"/>
      <c r="GA1434" s="136"/>
      <c r="GB1434" s="136"/>
      <c r="GC1434" s="136"/>
      <c r="GD1434" s="136"/>
      <c r="GE1434" s="136"/>
      <c r="GF1434" s="136"/>
      <c r="GG1434" s="136"/>
      <c r="GH1434" s="136"/>
      <c r="GI1434" s="136"/>
      <c r="GJ1434" s="136"/>
      <c r="GK1434" s="136"/>
      <c r="GL1434" s="136"/>
      <c r="GM1434" s="136"/>
      <c r="GN1434" s="136"/>
      <c r="GO1434" s="136"/>
      <c r="GP1434" s="136"/>
      <c r="GQ1434" s="136"/>
      <c r="GR1434" s="136"/>
      <c r="GS1434" s="136"/>
      <c r="GT1434" s="136"/>
      <c r="GU1434" s="136"/>
      <c r="GV1434" s="136"/>
      <c r="GW1434" s="136"/>
      <c r="GX1434" s="136"/>
      <c r="GY1434" s="136"/>
      <c r="GZ1434" s="136"/>
      <c r="HA1434" s="136"/>
      <c r="HB1434" s="136"/>
      <c r="HC1434" s="136"/>
      <c r="HD1434" s="136"/>
      <c r="HE1434" s="136"/>
      <c r="HF1434" s="136"/>
      <c r="HG1434" s="136"/>
      <c r="HH1434" s="136"/>
      <c r="HI1434" s="136"/>
      <c r="HJ1434" s="136"/>
      <c r="HK1434" s="136"/>
      <c r="HL1434" s="136"/>
      <c r="HM1434" s="136"/>
      <c r="HN1434" s="136"/>
      <c r="HO1434" s="136"/>
      <c r="HP1434" s="136"/>
      <c r="HQ1434" s="136"/>
      <c r="HR1434" s="136"/>
      <c r="HS1434" s="136"/>
      <c r="HT1434" s="136"/>
      <c r="HU1434" s="136"/>
      <c r="HV1434" s="136"/>
      <c r="HW1434" s="136"/>
      <c r="HX1434" s="136"/>
      <c r="HY1434" s="136"/>
      <c r="HZ1434" s="136"/>
      <c r="IA1434" s="136"/>
      <c r="IB1434" s="136"/>
      <c r="IC1434" s="136"/>
      <c r="ID1434" s="136"/>
      <c r="IE1434" s="136"/>
      <c r="IF1434" s="136"/>
      <c r="IG1434" s="136"/>
    </row>
    <row r="1435" spans="1:241" ht="15" customHeight="1" x14ac:dyDescent="0.25">
      <c r="A1435" s="223" t="s">
        <v>305</v>
      </c>
      <c r="B1435" s="217">
        <v>8041892</v>
      </c>
      <c r="C1435" s="217">
        <v>2942144</v>
      </c>
      <c r="D1435" s="217">
        <v>748843</v>
      </c>
      <c r="E1435" s="217">
        <v>1608615</v>
      </c>
      <c r="F1435" s="217">
        <v>2122391</v>
      </c>
      <c r="G1435" s="217">
        <v>330978</v>
      </c>
      <c r="H1435" s="235">
        <v>15794863</v>
      </c>
      <c r="I1435" s="136"/>
      <c r="J1435" s="223" t="s">
        <v>854</v>
      </c>
      <c r="K1435" s="217">
        <v>3500477</v>
      </c>
      <c r="L1435" s="217">
        <v>1827171</v>
      </c>
      <c r="M1435" s="217">
        <v>499243</v>
      </c>
      <c r="N1435" s="217">
        <v>882200</v>
      </c>
      <c r="O1435" s="217">
        <v>1636077</v>
      </c>
      <c r="P1435" s="217">
        <v>273113</v>
      </c>
      <c r="Q1435" s="235">
        <v>8618281</v>
      </c>
      <c r="R1435" s="136"/>
      <c r="S1435" s="136"/>
      <c r="T1435" s="136"/>
      <c r="U1435" s="136"/>
      <c r="V1435" s="136"/>
      <c r="W1435" s="136"/>
      <c r="X1435" s="136"/>
      <c r="Y1435" s="136"/>
      <c r="Z1435" s="136"/>
      <c r="AA1435" s="136"/>
      <c r="AB1435" s="136"/>
      <c r="AC1435" s="136"/>
      <c r="AD1435" s="136"/>
      <c r="AE1435" s="136"/>
      <c r="AF1435" s="136"/>
      <c r="AG1435" s="136"/>
      <c r="AH1435" s="136"/>
      <c r="AI1435" s="136"/>
      <c r="AJ1435" s="136"/>
      <c r="AK1435" s="136"/>
      <c r="AL1435" s="136"/>
      <c r="AM1435" s="136"/>
      <c r="AN1435" s="136"/>
      <c r="AO1435" s="136"/>
      <c r="AP1435" s="136"/>
      <c r="AQ1435" s="136"/>
      <c r="AR1435" s="136"/>
      <c r="AS1435" s="136"/>
      <c r="AT1435" s="136"/>
      <c r="AU1435" s="136"/>
      <c r="AV1435" s="136"/>
      <c r="AW1435" s="136"/>
      <c r="AX1435" s="136"/>
      <c r="AY1435" s="136"/>
      <c r="AZ1435" s="136"/>
      <c r="BA1435" s="136"/>
      <c r="BB1435" s="136"/>
      <c r="BC1435" s="136"/>
      <c r="BD1435" s="136"/>
      <c r="BE1435" s="136"/>
      <c r="BF1435" s="136"/>
      <c r="BG1435" s="136"/>
      <c r="BH1435" s="136"/>
      <c r="BI1435" s="136"/>
      <c r="BJ1435" s="136"/>
      <c r="BK1435" s="136"/>
      <c r="BL1435" s="136"/>
      <c r="BM1435" s="136"/>
      <c r="BN1435" s="136"/>
      <c r="BO1435" s="136"/>
      <c r="BP1435" s="136"/>
      <c r="BQ1435" s="136"/>
      <c r="BR1435" s="136"/>
      <c r="BS1435" s="136"/>
      <c r="BT1435" s="136"/>
      <c r="BU1435" s="136"/>
      <c r="BV1435" s="136"/>
      <c r="BW1435" s="136"/>
      <c r="BX1435" s="136"/>
      <c r="BY1435" s="136"/>
      <c r="BZ1435" s="136"/>
      <c r="CA1435" s="136"/>
      <c r="CB1435" s="136"/>
      <c r="CC1435" s="136"/>
      <c r="CD1435" s="136"/>
      <c r="CE1435" s="136"/>
      <c r="CF1435" s="136"/>
      <c r="CG1435" s="136"/>
      <c r="CH1435" s="136"/>
      <c r="CI1435" s="136"/>
      <c r="CJ1435" s="136"/>
      <c r="CK1435" s="136"/>
      <c r="CL1435" s="136"/>
      <c r="CM1435" s="136"/>
      <c r="CN1435" s="136"/>
      <c r="CO1435" s="136"/>
      <c r="CP1435" s="136"/>
      <c r="CQ1435" s="136"/>
      <c r="CR1435" s="136"/>
      <c r="CS1435" s="136"/>
      <c r="CT1435" s="136"/>
      <c r="CU1435" s="136"/>
      <c r="CV1435" s="136"/>
      <c r="CW1435" s="136"/>
      <c r="CX1435" s="136"/>
      <c r="CY1435" s="136"/>
      <c r="CZ1435" s="136"/>
      <c r="DA1435" s="136"/>
      <c r="DB1435" s="136"/>
      <c r="DC1435" s="136"/>
      <c r="DD1435" s="136"/>
      <c r="DE1435" s="136"/>
      <c r="DF1435" s="136"/>
      <c r="DG1435" s="136"/>
      <c r="DH1435" s="136"/>
      <c r="DI1435" s="136"/>
      <c r="DJ1435" s="136"/>
      <c r="DK1435" s="136"/>
      <c r="DL1435" s="136"/>
      <c r="DM1435" s="136"/>
      <c r="DN1435" s="136"/>
      <c r="DO1435" s="136"/>
      <c r="DP1435" s="136"/>
      <c r="DQ1435" s="136"/>
      <c r="DR1435" s="136"/>
      <c r="DS1435" s="136"/>
      <c r="DT1435" s="136"/>
      <c r="DU1435" s="136"/>
      <c r="DV1435" s="136"/>
      <c r="DW1435" s="136"/>
      <c r="DX1435" s="136"/>
      <c r="DY1435" s="136"/>
      <c r="DZ1435" s="136"/>
      <c r="EA1435" s="136"/>
      <c r="EB1435" s="136"/>
      <c r="EC1435" s="136"/>
      <c r="ED1435" s="136"/>
      <c r="EE1435" s="136"/>
      <c r="EF1435" s="136"/>
      <c r="EG1435" s="136"/>
      <c r="EH1435" s="136"/>
      <c r="EI1435" s="136"/>
      <c r="EJ1435" s="136"/>
      <c r="EK1435" s="136"/>
      <c r="EL1435" s="136"/>
      <c r="EM1435" s="136"/>
      <c r="EN1435" s="136"/>
      <c r="EO1435" s="136"/>
      <c r="EP1435" s="136"/>
      <c r="EQ1435" s="136"/>
      <c r="ER1435" s="136"/>
      <c r="ES1435" s="136"/>
      <c r="ET1435" s="136"/>
      <c r="EU1435" s="136"/>
      <c r="EV1435" s="136"/>
      <c r="EW1435" s="136"/>
      <c r="EX1435" s="136"/>
      <c r="EY1435" s="136"/>
      <c r="EZ1435" s="136"/>
      <c r="FA1435" s="136"/>
      <c r="FB1435" s="136"/>
      <c r="FC1435" s="136"/>
      <c r="FD1435" s="136"/>
      <c r="FE1435" s="136"/>
      <c r="FF1435" s="136"/>
      <c r="FG1435" s="136"/>
      <c r="FH1435" s="136"/>
      <c r="FI1435" s="136"/>
      <c r="FJ1435" s="136"/>
      <c r="FK1435" s="136"/>
      <c r="FL1435" s="136"/>
      <c r="FM1435" s="136"/>
      <c r="FN1435" s="136"/>
      <c r="FO1435" s="136"/>
      <c r="FP1435" s="136"/>
      <c r="FQ1435" s="136"/>
      <c r="FR1435" s="136"/>
      <c r="FS1435" s="136"/>
      <c r="FT1435" s="136"/>
      <c r="FU1435" s="136"/>
      <c r="FV1435" s="136"/>
      <c r="FW1435" s="136"/>
      <c r="FX1435" s="136"/>
      <c r="FY1435" s="136"/>
      <c r="FZ1435" s="136"/>
      <c r="GA1435" s="136"/>
      <c r="GB1435" s="136"/>
      <c r="GC1435" s="136"/>
      <c r="GD1435" s="136"/>
      <c r="GE1435" s="136"/>
      <c r="GF1435" s="136"/>
      <c r="GG1435" s="136"/>
      <c r="GH1435" s="136"/>
      <c r="GI1435" s="136"/>
      <c r="GJ1435" s="136"/>
      <c r="GK1435" s="136"/>
      <c r="GL1435" s="136"/>
      <c r="GM1435" s="136"/>
      <c r="GN1435" s="136"/>
      <c r="GO1435" s="136"/>
      <c r="GP1435" s="136"/>
      <c r="GQ1435" s="136"/>
      <c r="GR1435" s="136"/>
      <c r="GS1435" s="136"/>
      <c r="GT1435" s="136"/>
      <c r="GU1435" s="136"/>
      <c r="GV1435" s="136"/>
      <c r="GW1435" s="136"/>
      <c r="GX1435" s="136"/>
      <c r="GY1435" s="136"/>
      <c r="GZ1435" s="136"/>
      <c r="HA1435" s="136"/>
      <c r="HB1435" s="136"/>
      <c r="HC1435" s="136"/>
      <c r="HD1435" s="136"/>
      <c r="HE1435" s="136"/>
      <c r="HF1435" s="136"/>
      <c r="HG1435" s="136"/>
      <c r="HH1435" s="136"/>
      <c r="HI1435" s="136"/>
      <c r="HJ1435" s="136"/>
      <c r="HK1435" s="136"/>
      <c r="HL1435" s="136"/>
      <c r="HM1435" s="136"/>
      <c r="HN1435" s="136"/>
      <c r="HO1435" s="136"/>
      <c r="HP1435" s="136"/>
      <c r="HQ1435" s="136"/>
      <c r="HR1435" s="136"/>
      <c r="HS1435" s="136"/>
      <c r="HT1435" s="136"/>
      <c r="HU1435" s="136"/>
      <c r="HV1435" s="136"/>
      <c r="HW1435" s="136"/>
      <c r="HX1435" s="136"/>
      <c r="HY1435" s="136"/>
      <c r="HZ1435" s="136"/>
      <c r="IA1435" s="136"/>
      <c r="IB1435" s="136"/>
      <c r="IC1435" s="136"/>
      <c r="ID1435" s="136"/>
      <c r="IE1435" s="136"/>
      <c r="IF1435" s="136"/>
      <c r="IG1435" s="136"/>
    </row>
    <row r="1436" spans="1:241" ht="15" customHeight="1" x14ac:dyDescent="0.25">
      <c r="A1436" s="223" t="s">
        <v>304</v>
      </c>
      <c r="B1436" s="217">
        <v>6999992</v>
      </c>
      <c r="C1436" s="217">
        <v>4140362</v>
      </c>
      <c r="D1436" s="217">
        <v>929524</v>
      </c>
      <c r="E1436" s="217">
        <v>1065271</v>
      </c>
      <c r="F1436" s="217">
        <v>2037421</v>
      </c>
      <c r="G1436" s="217">
        <v>508337</v>
      </c>
      <c r="H1436" s="235">
        <v>15680907</v>
      </c>
      <c r="I1436" s="136"/>
      <c r="J1436" s="223" t="s">
        <v>262</v>
      </c>
      <c r="K1436" s="217">
        <v>4277437</v>
      </c>
      <c r="L1436" s="217">
        <v>1667594</v>
      </c>
      <c r="M1436" s="217">
        <v>548015</v>
      </c>
      <c r="N1436" s="217">
        <v>776278</v>
      </c>
      <c r="O1436" s="217">
        <v>1622071</v>
      </c>
      <c r="P1436" s="217">
        <v>317905</v>
      </c>
      <c r="Q1436" s="235">
        <v>9209300</v>
      </c>
      <c r="R1436" s="136"/>
      <c r="S1436" s="136"/>
      <c r="T1436" s="136"/>
      <c r="U1436" s="136"/>
      <c r="V1436" s="136"/>
      <c r="W1436" s="136"/>
      <c r="X1436" s="136"/>
      <c r="Y1436" s="136"/>
      <c r="Z1436" s="136"/>
      <c r="AA1436" s="136"/>
      <c r="AB1436" s="136"/>
      <c r="AC1436" s="136"/>
      <c r="AD1436" s="136"/>
      <c r="AE1436" s="136"/>
      <c r="AF1436" s="136"/>
      <c r="AG1436" s="136"/>
      <c r="AH1436" s="136"/>
      <c r="AI1436" s="136"/>
      <c r="AJ1436" s="136"/>
      <c r="AK1436" s="136"/>
      <c r="AL1436" s="136"/>
      <c r="AM1436" s="136"/>
      <c r="AN1436" s="136"/>
      <c r="AO1436" s="136"/>
      <c r="AP1436" s="136"/>
      <c r="AQ1436" s="136"/>
      <c r="AR1436" s="136"/>
      <c r="AS1436" s="136"/>
      <c r="AT1436" s="136"/>
      <c r="AU1436" s="136"/>
      <c r="AV1436" s="136"/>
      <c r="AW1436" s="136"/>
      <c r="AX1436" s="136"/>
      <c r="AY1436" s="136"/>
      <c r="AZ1436" s="136"/>
      <c r="BA1436" s="136"/>
      <c r="BB1436" s="136"/>
      <c r="BC1436" s="136"/>
      <c r="BD1436" s="136"/>
      <c r="BE1436" s="136"/>
      <c r="BF1436" s="136"/>
      <c r="BG1436" s="136"/>
      <c r="BH1436" s="136"/>
      <c r="BI1436" s="136"/>
      <c r="BJ1436" s="136"/>
      <c r="BK1436" s="136"/>
      <c r="BL1436" s="136"/>
      <c r="BM1436" s="136"/>
      <c r="BN1436" s="136"/>
      <c r="BO1436" s="136"/>
      <c r="BP1436" s="136"/>
      <c r="BQ1436" s="136"/>
      <c r="BR1436" s="136"/>
      <c r="BS1436" s="136"/>
      <c r="BT1436" s="136"/>
      <c r="BU1436" s="136"/>
      <c r="BV1436" s="136"/>
      <c r="BW1436" s="136"/>
      <c r="BX1436" s="136"/>
      <c r="BY1436" s="136"/>
      <c r="BZ1436" s="136"/>
      <c r="CA1436" s="136"/>
      <c r="CB1436" s="136"/>
      <c r="CC1436" s="136"/>
      <c r="CD1436" s="136"/>
      <c r="CE1436" s="136"/>
      <c r="CF1436" s="136"/>
      <c r="CG1436" s="136"/>
      <c r="CH1436" s="136"/>
      <c r="CI1436" s="136"/>
      <c r="CJ1436" s="136"/>
      <c r="CK1436" s="136"/>
      <c r="CL1436" s="136"/>
      <c r="CM1436" s="136"/>
      <c r="CN1436" s="136"/>
      <c r="CO1436" s="136"/>
      <c r="CP1436" s="136"/>
      <c r="CQ1436" s="136"/>
      <c r="CR1436" s="136"/>
      <c r="CS1436" s="136"/>
      <c r="CT1436" s="136"/>
      <c r="CU1436" s="136"/>
      <c r="CV1436" s="136"/>
      <c r="CW1436" s="136"/>
      <c r="CX1436" s="136"/>
      <c r="CY1436" s="136"/>
      <c r="CZ1436" s="136"/>
      <c r="DA1436" s="136"/>
      <c r="DB1436" s="136"/>
      <c r="DC1436" s="136"/>
      <c r="DD1436" s="136"/>
      <c r="DE1436" s="136"/>
      <c r="DF1436" s="136"/>
      <c r="DG1436" s="136"/>
      <c r="DH1436" s="136"/>
      <c r="DI1436" s="136"/>
      <c r="DJ1436" s="136"/>
      <c r="DK1436" s="136"/>
      <c r="DL1436" s="136"/>
      <c r="DM1436" s="136"/>
      <c r="DN1436" s="136"/>
      <c r="DO1436" s="136"/>
      <c r="DP1436" s="136"/>
      <c r="DQ1436" s="136"/>
      <c r="DR1436" s="136"/>
      <c r="DS1436" s="136"/>
      <c r="DT1436" s="136"/>
      <c r="DU1436" s="136"/>
      <c r="DV1436" s="136"/>
      <c r="DW1436" s="136"/>
      <c r="DX1436" s="136"/>
      <c r="DY1436" s="136"/>
      <c r="DZ1436" s="136"/>
      <c r="EA1436" s="136"/>
      <c r="EB1436" s="136"/>
      <c r="EC1436" s="136"/>
      <c r="ED1436" s="136"/>
      <c r="EE1436" s="136"/>
      <c r="EF1436" s="136"/>
      <c r="EG1436" s="136"/>
      <c r="EH1436" s="136"/>
      <c r="EI1436" s="136"/>
      <c r="EJ1436" s="136"/>
      <c r="EK1436" s="136"/>
      <c r="EL1436" s="136"/>
      <c r="EM1436" s="136"/>
      <c r="EN1436" s="136"/>
      <c r="EO1436" s="136"/>
      <c r="EP1436" s="136"/>
      <c r="EQ1436" s="136"/>
      <c r="ER1436" s="136"/>
      <c r="ES1436" s="136"/>
      <c r="ET1436" s="136"/>
      <c r="EU1436" s="136"/>
      <c r="EV1436" s="136"/>
      <c r="EW1436" s="136"/>
      <c r="EX1436" s="136"/>
      <c r="EY1436" s="136"/>
      <c r="EZ1436" s="136"/>
      <c r="FA1436" s="136"/>
      <c r="FB1436" s="136"/>
      <c r="FC1436" s="136"/>
      <c r="FD1436" s="136"/>
      <c r="FE1436" s="136"/>
      <c r="FF1436" s="136"/>
      <c r="FG1436" s="136"/>
      <c r="FH1436" s="136"/>
      <c r="FI1436" s="136"/>
      <c r="FJ1436" s="136"/>
      <c r="FK1436" s="136"/>
      <c r="FL1436" s="136"/>
      <c r="FM1436" s="136"/>
      <c r="FN1436" s="136"/>
      <c r="FO1436" s="136"/>
      <c r="FP1436" s="136"/>
      <c r="FQ1436" s="136"/>
      <c r="FR1436" s="136"/>
      <c r="FS1436" s="136"/>
      <c r="FT1436" s="136"/>
      <c r="FU1436" s="136"/>
      <c r="FV1436" s="136"/>
      <c r="FW1436" s="136"/>
      <c r="FX1436" s="136"/>
      <c r="FY1436" s="136"/>
      <c r="FZ1436" s="136"/>
      <c r="GA1436" s="136"/>
      <c r="GB1436" s="136"/>
      <c r="GC1436" s="136"/>
      <c r="GD1436" s="136"/>
      <c r="GE1436" s="136"/>
      <c r="GF1436" s="136"/>
      <c r="GG1436" s="136"/>
      <c r="GH1436" s="136"/>
      <c r="GI1436" s="136"/>
      <c r="GJ1436" s="136"/>
      <c r="GK1436" s="136"/>
      <c r="GL1436" s="136"/>
      <c r="GM1436" s="136"/>
      <c r="GN1436" s="136"/>
      <c r="GO1436" s="136"/>
      <c r="GP1436" s="136"/>
      <c r="GQ1436" s="136"/>
      <c r="GR1436" s="136"/>
      <c r="GS1436" s="136"/>
      <c r="GT1436" s="136"/>
      <c r="GU1436" s="136"/>
      <c r="GV1436" s="136"/>
      <c r="GW1436" s="136"/>
      <c r="GX1436" s="136"/>
      <c r="GY1436" s="136"/>
      <c r="GZ1436" s="136"/>
      <c r="HA1436" s="136"/>
      <c r="HB1436" s="136"/>
      <c r="HC1436" s="136"/>
      <c r="HD1436" s="136"/>
      <c r="HE1436" s="136"/>
      <c r="HF1436" s="136"/>
      <c r="HG1436" s="136"/>
      <c r="HH1436" s="136"/>
      <c r="HI1436" s="136"/>
      <c r="HJ1436" s="136"/>
      <c r="HK1436" s="136"/>
      <c r="HL1436" s="136"/>
      <c r="HM1436" s="136"/>
      <c r="HN1436" s="136"/>
      <c r="HO1436" s="136"/>
      <c r="HP1436" s="136"/>
      <c r="HQ1436" s="136"/>
      <c r="HR1436" s="136"/>
      <c r="HS1436" s="136"/>
      <c r="HT1436" s="136"/>
      <c r="HU1436" s="136"/>
      <c r="HV1436" s="136"/>
      <c r="HW1436" s="136"/>
      <c r="HX1436" s="136"/>
      <c r="HY1436" s="136"/>
      <c r="HZ1436" s="136"/>
      <c r="IA1436" s="136"/>
      <c r="IB1436" s="136"/>
      <c r="IC1436" s="136"/>
      <c r="ID1436" s="136"/>
      <c r="IE1436" s="136"/>
      <c r="IF1436" s="136"/>
      <c r="IG1436" s="136"/>
    </row>
    <row r="1437" spans="1:241" ht="15" customHeight="1" x14ac:dyDescent="0.25">
      <c r="A1437" s="223" t="s">
        <v>301</v>
      </c>
      <c r="B1437" s="217">
        <v>5174292</v>
      </c>
      <c r="C1437" s="217">
        <v>2257935</v>
      </c>
      <c r="D1437" s="217">
        <v>587173</v>
      </c>
      <c r="E1437" s="217">
        <v>1051216</v>
      </c>
      <c r="F1437" s="217">
        <v>2302912</v>
      </c>
      <c r="G1437" s="217">
        <v>345592</v>
      </c>
      <c r="H1437" s="235">
        <v>11719120</v>
      </c>
      <c r="I1437" s="136"/>
      <c r="J1437" s="223" t="s">
        <v>261</v>
      </c>
      <c r="K1437" s="217">
        <v>3478507</v>
      </c>
      <c r="L1437" s="217">
        <v>2393892</v>
      </c>
      <c r="M1437" s="217">
        <v>639757</v>
      </c>
      <c r="N1437" s="217">
        <v>764691</v>
      </c>
      <c r="O1437" s="217">
        <v>1594790</v>
      </c>
      <c r="P1437" s="217">
        <v>288440</v>
      </c>
      <c r="Q1437" s="235">
        <v>9160077</v>
      </c>
      <c r="R1437" s="136"/>
      <c r="S1437" s="136"/>
      <c r="T1437" s="136"/>
      <c r="U1437" s="136"/>
      <c r="V1437" s="136"/>
      <c r="W1437" s="136"/>
      <c r="X1437" s="136"/>
      <c r="Y1437" s="136"/>
      <c r="Z1437" s="136"/>
      <c r="AA1437" s="136"/>
      <c r="AB1437" s="136"/>
      <c r="AC1437" s="136"/>
      <c r="AD1437" s="136"/>
      <c r="AE1437" s="136"/>
      <c r="AF1437" s="136"/>
      <c r="AG1437" s="136"/>
      <c r="AH1437" s="136"/>
      <c r="AI1437" s="136"/>
      <c r="AJ1437" s="136"/>
      <c r="AK1437" s="136"/>
      <c r="AL1437" s="136"/>
      <c r="AM1437" s="136"/>
      <c r="AN1437" s="136"/>
      <c r="AO1437" s="136"/>
      <c r="AP1437" s="136"/>
      <c r="AQ1437" s="136"/>
      <c r="AR1437" s="136"/>
      <c r="AS1437" s="136"/>
      <c r="AT1437" s="136"/>
      <c r="AU1437" s="136"/>
      <c r="AV1437" s="136"/>
      <c r="AW1437" s="136"/>
      <c r="AX1437" s="136"/>
      <c r="AY1437" s="136"/>
      <c r="AZ1437" s="136"/>
      <c r="BA1437" s="136"/>
      <c r="BB1437" s="136"/>
      <c r="BC1437" s="136"/>
      <c r="BD1437" s="136"/>
      <c r="BE1437" s="136"/>
      <c r="BF1437" s="136"/>
      <c r="BG1437" s="136"/>
      <c r="BH1437" s="136"/>
      <c r="BI1437" s="136"/>
      <c r="BJ1437" s="136"/>
      <c r="BK1437" s="136"/>
      <c r="BL1437" s="136"/>
      <c r="BM1437" s="136"/>
      <c r="BN1437" s="136"/>
      <c r="BO1437" s="136"/>
      <c r="BP1437" s="136"/>
      <c r="BQ1437" s="136"/>
      <c r="BR1437" s="136"/>
      <c r="BS1437" s="136"/>
      <c r="BT1437" s="136"/>
      <c r="BU1437" s="136"/>
      <c r="BV1437" s="136"/>
      <c r="BW1437" s="136"/>
      <c r="BX1437" s="136"/>
      <c r="BY1437" s="136"/>
      <c r="BZ1437" s="136"/>
      <c r="CA1437" s="136"/>
      <c r="CB1437" s="136"/>
      <c r="CC1437" s="136"/>
      <c r="CD1437" s="136"/>
      <c r="CE1437" s="136"/>
      <c r="CF1437" s="136"/>
      <c r="CG1437" s="136"/>
      <c r="CH1437" s="136"/>
      <c r="CI1437" s="136"/>
      <c r="CJ1437" s="136"/>
      <c r="CK1437" s="136"/>
      <c r="CL1437" s="136"/>
      <c r="CM1437" s="136"/>
      <c r="CN1437" s="136"/>
      <c r="CO1437" s="136"/>
      <c r="CP1437" s="136"/>
      <c r="CQ1437" s="136"/>
      <c r="CR1437" s="136"/>
      <c r="CS1437" s="136"/>
      <c r="CT1437" s="136"/>
      <c r="CU1437" s="136"/>
      <c r="CV1437" s="136"/>
      <c r="CW1437" s="136"/>
      <c r="CX1437" s="136"/>
      <c r="CY1437" s="136"/>
      <c r="CZ1437" s="136"/>
      <c r="DA1437" s="136"/>
      <c r="DB1437" s="136"/>
      <c r="DC1437" s="136"/>
      <c r="DD1437" s="136"/>
      <c r="DE1437" s="136"/>
      <c r="DF1437" s="136"/>
      <c r="DG1437" s="136"/>
      <c r="DH1437" s="136"/>
      <c r="DI1437" s="136"/>
      <c r="DJ1437" s="136"/>
      <c r="DK1437" s="136"/>
      <c r="DL1437" s="136"/>
      <c r="DM1437" s="136"/>
      <c r="DN1437" s="136"/>
      <c r="DO1437" s="136"/>
      <c r="DP1437" s="136"/>
      <c r="DQ1437" s="136"/>
      <c r="DR1437" s="136"/>
      <c r="DS1437" s="136"/>
      <c r="DT1437" s="136"/>
      <c r="DU1437" s="136"/>
      <c r="DV1437" s="136"/>
      <c r="DW1437" s="136"/>
      <c r="DX1437" s="136"/>
      <c r="DY1437" s="136"/>
      <c r="DZ1437" s="136"/>
      <c r="EA1437" s="136"/>
      <c r="EB1437" s="136"/>
      <c r="EC1437" s="136"/>
      <c r="ED1437" s="136"/>
      <c r="EE1437" s="136"/>
      <c r="EF1437" s="136"/>
      <c r="EG1437" s="136"/>
      <c r="EH1437" s="136"/>
      <c r="EI1437" s="136"/>
      <c r="EJ1437" s="136"/>
      <c r="EK1437" s="136"/>
      <c r="EL1437" s="136"/>
      <c r="EM1437" s="136"/>
      <c r="EN1437" s="136"/>
      <c r="EO1437" s="136"/>
      <c r="EP1437" s="136"/>
      <c r="EQ1437" s="136"/>
      <c r="ER1437" s="136"/>
      <c r="ES1437" s="136"/>
      <c r="ET1437" s="136"/>
      <c r="EU1437" s="136"/>
      <c r="EV1437" s="136"/>
      <c r="EW1437" s="136"/>
      <c r="EX1437" s="136"/>
      <c r="EY1437" s="136"/>
      <c r="EZ1437" s="136"/>
      <c r="FA1437" s="136"/>
      <c r="FB1437" s="136"/>
      <c r="FC1437" s="136"/>
      <c r="FD1437" s="136"/>
      <c r="FE1437" s="136"/>
      <c r="FF1437" s="136"/>
      <c r="FG1437" s="136"/>
      <c r="FH1437" s="136"/>
      <c r="FI1437" s="136"/>
      <c r="FJ1437" s="136"/>
      <c r="FK1437" s="136"/>
      <c r="FL1437" s="136"/>
      <c r="FM1437" s="136"/>
      <c r="FN1437" s="136"/>
      <c r="FO1437" s="136"/>
      <c r="FP1437" s="136"/>
      <c r="FQ1437" s="136"/>
      <c r="FR1437" s="136"/>
      <c r="FS1437" s="136"/>
      <c r="FT1437" s="136"/>
      <c r="FU1437" s="136"/>
      <c r="FV1437" s="136"/>
      <c r="FW1437" s="136"/>
      <c r="FX1437" s="136"/>
      <c r="FY1437" s="136"/>
      <c r="FZ1437" s="136"/>
      <c r="GA1437" s="136"/>
      <c r="GB1437" s="136"/>
      <c r="GC1437" s="136"/>
      <c r="GD1437" s="136"/>
      <c r="GE1437" s="136"/>
      <c r="GF1437" s="136"/>
      <c r="GG1437" s="136"/>
      <c r="GH1437" s="136"/>
      <c r="GI1437" s="136"/>
      <c r="GJ1437" s="136"/>
      <c r="GK1437" s="136"/>
      <c r="GL1437" s="136"/>
      <c r="GM1437" s="136"/>
      <c r="GN1437" s="136"/>
      <c r="GO1437" s="136"/>
      <c r="GP1437" s="136"/>
      <c r="GQ1437" s="136"/>
      <c r="GR1437" s="136"/>
      <c r="GS1437" s="136"/>
      <c r="GT1437" s="136"/>
      <c r="GU1437" s="136"/>
      <c r="GV1437" s="136"/>
      <c r="GW1437" s="136"/>
      <c r="GX1437" s="136"/>
      <c r="GY1437" s="136"/>
      <c r="GZ1437" s="136"/>
      <c r="HA1437" s="136"/>
      <c r="HB1437" s="136"/>
      <c r="HC1437" s="136"/>
      <c r="HD1437" s="136"/>
      <c r="HE1437" s="136"/>
      <c r="HF1437" s="136"/>
      <c r="HG1437" s="136"/>
      <c r="HH1437" s="136"/>
      <c r="HI1437" s="136"/>
      <c r="HJ1437" s="136"/>
      <c r="HK1437" s="136"/>
      <c r="HL1437" s="136"/>
      <c r="HM1437" s="136"/>
      <c r="HN1437" s="136"/>
      <c r="HO1437" s="136"/>
      <c r="HP1437" s="136"/>
      <c r="HQ1437" s="136"/>
      <c r="HR1437" s="136"/>
      <c r="HS1437" s="136"/>
      <c r="HT1437" s="136"/>
      <c r="HU1437" s="136"/>
      <c r="HV1437" s="136"/>
      <c r="HW1437" s="136"/>
      <c r="HX1437" s="136"/>
      <c r="HY1437" s="136"/>
      <c r="HZ1437" s="136"/>
      <c r="IA1437" s="136"/>
      <c r="IB1437" s="136"/>
      <c r="IC1437" s="136"/>
      <c r="ID1437" s="136"/>
      <c r="IE1437" s="136"/>
      <c r="IF1437" s="136"/>
      <c r="IG1437" s="136"/>
    </row>
    <row r="1438" spans="1:241" ht="15" customHeight="1" x14ac:dyDescent="0.25">
      <c r="A1438" s="214" t="s">
        <v>1090</v>
      </c>
      <c r="B1438" s="199">
        <v>120099554</v>
      </c>
      <c r="C1438" s="199">
        <v>54613275</v>
      </c>
      <c r="D1438" s="199">
        <v>16198883</v>
      </c>
      <c r="E1438" s="199">
        <v>25031439</v>
      </c>
      <c r="F1438" s="199">
        <v>50595379</v>
      </c>
      <c r="G1438" s="199">
        <v>8105618</v>
      </c>
      <c r="H1438" s="240">
        <v>274644148</v>
      </c>
      <c r="I1438" s="136"/>
      <c r="J1438" s="214" t="s">
        <v>1092</v>
      </c>
      <c r="K1438" s="199">
        <v>154013954</v>
      </c>
      <c r="L1438" s="199">
        <v>59766184</v>
      </c>
      <c r="M1438" s="199">
        <v>18724108</v>
      </c>
      <c r="N1438" s="199">
        <v>21498288</v>
      </c>
      <c r="O1438" s="199">
        <v>54078415</v>
      </c>
      <c r="P1438" s="199">
        <v>7539511</v>
      </c>
      <c r="Q1438" s="240">
        <v>315620460</v>
      </c>
      <c r="R1438" s="136"/>
      <c r="S1438" s="136"/>
      <c r="T1438" s="136"/>
      <c r="U1438" s="136"/>
      <c r="V1438" s="136"/>
      <c r="W1438" s="136"/>
      <c r="X1438" s="136"/>
      <c r="Y1438" s="136"/>
      <c r="Z1438" s="136"/>
      <c r="AA1438" s="136"/>
      <c r="AB1438" s="136"/>
      <c r="AC1438" s="136"/>
      <c r="AD1438" s="136"/>
      <c r="AE1438" s="136"/>
      <c r="AF1438" s="136"/>
      <c r="AG1438" s="136"/>
      <c r="AH1438" s="136"/>
      <c r="AI1438" s="136"/>
      <c r="AJ1438" s="136"/>
      <c r="AK1438" s="136"/>
      <c r="AL1438" s="136"/>
      <c r="AM1438" s="136"/>
      <c r="AN1438" s="136"/>
      <c r="AO1438" s="136"/>
      <c r="AP1438" s="136"/>
      <c r="AQ1438" s="136"/>
      <c r="AR1438" s="136"/>
      <c r="AS1438" s="136"/>
      <c r="AT1438" s="136"/>
      <c r="AU1438" s="136"/>
      <c r="AV1438" s="136"/>
      <c r="AW1438" s="136"/>
      <c r="AX1438" s="136"/>
      <c r="AY1438" s="136"/>
      <c r="AZ1438" s="136"/>
      <c r="BA1438" s="136"/>
      <c r="BB1438" s="136"/>
      <c r="BC1438" s="136"/>
      <c r="BD1438" s="136"/>
      <c r="BE1438" s="136"/>
      <c r="BF1438" s="136"/>
      <c r="BG1438" s="136"/>
      <c r="BH1438" s="136"/>
      <c r="BI1438" s="136"/>
      <c r="BJ1438" s="136"/>
      <c r="BK1438" s="136"/>
      <c r="BL1438" s="136"/>
      <c r="BM1438" s="136"/>
      <c r="BN1438" s="136"/>
      <c r="BO1438" s="136"/>
      <c r="BP1438" s="136"/>
      <c r="BQ1438" s="136"/>
      <c r="BR1438" s="136"/>
      <c r="BS1438" s="136"/>
      <c r="BT1438" s="136"/>
      <c r="BU1438" s="136"/>
      <c r="BV1438" s="136"/>
      <c r="BW1438" s="136"/>
      <c r="BX1438" s="136"/>
      <c r="BY1438" s="136"/>
      <c r="BZ1438" s="136"/>
      <c r="CA1438" s="136"/>
      <c r="CB1438" s="136"/>
      <c r="CC1438" s="136"/>
      <c r="CD1438" s="136"/>
      <c r="CE1438" s="136"/>
      <c r="CF1438" s="136"/>
      <c r="CG1438" s="136"/>
      <c r="CH1438" s="136"/>
      <c r="CI1438" s="136"/>
      <c r="CJ1438" s="136"/>
      <c r="CK1438" s="136"/>
      <c r="CL1438" s="136"/>
      <c r="CM1438" s="136"/>
      <c r="CN1438" s="136"/>
      <c r="CO1438" s="136"/>
      <c r="CP1438" s="136"/>
      <c r="CQ1438" s="136"/>
      <c r="CR1438" s="136"/>
      <c r="CS1438" s="136"/>
      <c r="CT1438" s="136"/>
      <c r="CU1438" s="136"/>
      <c r="CV1438" s="136"/>
      <c r="CW1438" s="136"/>
      <c r="CX1438" s="136"/>
      <c r="CY1438" s="136"/>
      <c r="CZ1438" s="136"/>
      <c r="DA1438" s="136"/>
      <c r="DB1438" s="136"/>
      <c r="DC1438" s="136"/>
      <c r="DD1438" s="136"/>
      <c r="DE1438" s="136"/>
      <c r="DF1438" s="136"/>
      <c r="DG1438" s="136"/>
      <c r="DH1438" s="136"/>
      <c r="DI1438" s="136"/>
      <c r="DJ1438" s="136"/>
      <c r="DK1438" s="136"/>
      <c r="DL1438" s="136"/>
      <c r="DM1438" s="136"/>
      <c r="DN1438" s="136"/>
      <c r="DO1438" s="136"/>
      <c r="DP1438" s="136"/>
      <c r="DQ1438" s="136"/>
      <c r="DR1438" s="136"/>
      <c r="DS1438" s="136"/>
      <c r="DT1438" s="136"/>
      <c r="DU1438" s="136"/>
      <c r="DV1438" s="136"/>
      <c r="DW1438" s="136"/>
      <c r="DX1438" s="136"/>
      <c r="DY1438" s="136"/>
      <c r="DZ1438" s="136"/>
      <c r="EA1438" s="136"/>
      <c r="EB1438" s="136"/>
      <c r="EC1438" s="136"/>
      <c r="ED1438" s="136"/>
      <c r="EE1438" s="136"/>
      <c r="EF1438" s="136"/>
      <c r="EG1438" s="136"/>
      <c r="EH1438" s="136"/>
      <c r="EI1438" s="136"/>
      <c r="EJ1438" s="136"/>
      <c r="EK1438" s="136"/>
      <c r="EL1438" s="136"/>
      <c r="EM1438" s="136"/>
      <c r="EN1438" s="136"/>
      <c r="EO1438" s="136"/>
      <c r="EP1438" s="136"/>
      <c r="EQ1438" s="136"/>
      <c r="ER1438" s="136"/>
      <c r="ES1438" s="136"/>
      <c r="ET1438" s="136"/>
      <c r="EU1438" s="136"/>
      <c r="EV1438" s="136"/>
      <c r="EW1438" s="136"/>
      <c r="EX1438" s="136"/>
      <c r="EY1438" s="136"/>
      <c r="EZ1438" s="136"/>
      <c r="FA1438" s="136"/>
      <c r="FB1438" s="136"/>
      <c r="FC1438" s="136"/>
      <c r="FD1438" s="136"/>
      <c r="FE1438" s="136"/>
      <c r="FF1438" s="136"/>
      <c r="FG1438" s="136"/>
      <c r="FH1438" s="136"/>
      <c r="FI1438" s="136"/>
      <c r="FJ1438" s="136"/>
      <c r="FK1438" s="136"/>
      <c r="FL1438" s="136"/>
      <c r="FM1438" s="136"/>
      <c r="FN1438" s="136"/>
      <c r="FO1438" s="136"/>
      <c r="FP1438" s="136"/>
      <c r="FQ1438" s="136"/>
      <c r="FR1438" s="136"/>
      <c r="FS1438" s="136"/>
      <c r="FT1438" s="136"/>
      <c r="FU1438" s="136"/>
      <c r="FV1438" s="136"/>
      <c r="FW1438" s="136"/>
      <c r="FX1438" s="136"/>
      <c r="FY1438" s="136"/>
      <c r="FZ1438" s="136"/>
      <c r="GA1438" s="136"/>
      <c r="GB1438" s="136"/>
      <c r="GC1438" s="136"/>
      <c r="GD1438" s="136"/>
      <c r="GE1438" s="136"/>
      <c r="GF1438" s="136"/>
      <c r="GG1438" s="136"/>
      <c r="GH1438" s="136"/>
      <c r="GI1438" s="136"/>
      <c r="GJ1438" s="136"/>
      <c r="GK1438" s="136"/>
      <c r="GL1438" s="136"/>
      <c r="GM1438" s="136"/>
      <c r="GN1438" s="136"/>
      <c r="GO1438" s="136"/>
      <c r="GP1438" s="136"/>
      <c r="GQ1438" s="136"/>
      <c r="GR1438" s="136"/>
      <c r="GS1438" s="136"/>
      <c r="GT1438" s="136"/>
      <c r="GU1438" s="136"/>
      <c r="GV1438" s="136"/>
      <c r="GW1438" s="136"/>
      <c r="GX1438" s="136"/>
      <c r="GY1438" s="136"/>
      <c r="GZ1438" s="136"/>
      <c r="HA1438" s="136"/>
      <c r="HB1438" s="136"/>
      <c r="HC1438" s="136"/>
      <c r="HD1438" s="136"/>
      <c r="HE1438" s="136"/>
      <c r="HF1438" s="136"/>
      <c r="HG1438" s="136"/>
      <c r="HH1438" s="136"/>
      <c r="HI1438" s="136"/>
      <c r="HJ1438" s="136"/>
      <c r="HK1438" s="136"/>
      <c r="HL1438" s="136"/>
      <c r="HM1438" s="136"/>
      <c r="HN1438" s="136"/>
      <c r="HO1438" s="136"/>
      <c r="HP1438" s="136"/>
      <c r="HQ1438" s="136"/>
      <c r="HR1438" s="136"/>
      <c r="HS1438" s="136"/>
      <c r="HT1438" s="136"/>
      <c r="HU1438" s="136"/>
      <c r="HV1438" s="136"/>
      <c r="HW1438" s="136"/>
      <c r="HX1438" s="136"/>
      <c r="HY1438" s="136"/>
      <c r="HZ1438" s="136"/>
      <c r="IA1438" s="136"/>
      <c r="IB1438" s="136"/>
      <c r="IC1438" s="136"/>
      <c r="ID1438" s="136"/>
      <c r="IE1438" s="136"/>
      <c r="IF1438" s="136"/>
      <c r="IG1438" s="136"/>
    </row>
    <row r="1439" spans="1:241" ht="15" customHeight="1" x14ac:dyDescent="0.25">
      <c r="A1439" s="215" t="s">
        <v>1091</v>
      </c>
      <c r="B1439" s="200">
        <v>5719026.3809523806</v>
      </c>
      <c r="C1439" s="200">
        <v>2600632.1428571427</v>
      </c>
      <c r="D1439" s="200">
        <v>771375.38095238095</v>
      </c>
      <c r="E1439" s="200">
        <v>1191973.2857142857</v>
      </c>
      <c r="F1439" s="200">
        <v>2409303.7619047621</v>
      </c>
      <c r="G1439" s="200">
        <v>385981.80952380953</v>
      </c>
      <c r="H1439" s="200">
        <v>13078292.761904761</v>
      </c>
      <c r="I1439" s="136"/>
      <c r="J1439" s="215" t="s">
        <v>1093</v>
      </c>
      <c r="K1439" s="200">
        <v>7333997.8095238097</v>
      </c>
      <c r="L1439" s="200">
        <v>2846008.7619047621</v>
      </c>
      <c r="M1439" s="200">
        <v>891624.19047619053</v>
      </c>
      <c r="N1439" s="200">
        <v>1023728</v>
      </c>
      <c r="O1439" s="200">
        <v>2575162.6190476189</v>
      </c>
      <c r="P1439" s="200">
        <v>359024.33333333331</v>
      </c>
      <c r="Q1439" s="200">
        <v>15029545.714285715</v>
      </c>
      <c r="R1439" s="136"/>
      <c r="S1439" s="136"/>
      <c r="T1439" s="136"/>
      <c r="U1439" s="136"/>
      <c r="V1439" s="136"/>
      <c r="W1439" s="136"/>
      <c r="X1439" s="136"/>
      <c r="Y1439" s="136"/>
      <c r="Z1439" s="136"/>
      <c r="AA1439" s="136"/>
      <c r="AB1439" s="136"/>
      <c r="AC1439" s="136"/>
      <c r="AD1439" s="136"/>
      <c r="AE1439" s="136"/>
      <c r="AF1439" s="136"/>
      <c r="AG1439" s="136"/>
      <c r="AH1439" s="136"/>
      <c r="AI1439" s="136"/>
      <c r="AJ1439" s="136"/>
      <c r="AK1439" s="136"/>
      <c r="AL1439" s="136"/>
      <c r="AM1439" s="136"/>
      <c r="AN1439" s="136"/>
      <c r="AO1439" s="136"/>
      <c r="AP1439" s="136"/>
      <c r="AQ1439" s="136"/>
      <c r="AR1439" s="136"/>
      <c r="AS1439" s="136"/>
      <c r="AT1439" s="136"/>
      <c r="AU1439" s="136"/>
      <c r="AV1439" s="136"/>
      <c r="AW1439" s="136"/>
      <c r="AX1439" s="136"/>
      <c r="AY1439" s="136"/>
      <c r="AZ1439" s="136"/>
      <c r="BA1439" s="136"/>
      <c r="BB1439" s="136"/>
      <c r="BC1439" s="136"/>
      <c r="BD1439" s="136"/>
      <c r="BE1439" s="136"/>
      <c r="BF1439" s="136"/>
      <c r="BG1439" s="136"/>
      <c r="BH1439" s="136"/>
      <c r="BI1439" s="136"/>
      <c r="BJ1439" s="136"/>
      <c r="BK1439" s="136"/>
      <c r="BL1439" s="136"/>
      <c r="BM1439" s="136"/>
      <c r="BN1439" s="136"/>
      <c r="BO1439" s="136"/>
      <c r="BP1439" s="136"/>
      <c r="BQ1439" s="136"/>
      <c r="BR1439" s="136"/>
      <c r="BS1439" s="136"/>
      <c r="BT1439" s="136"/>
      <c r="BU1439" s="136"/>
      <c r="BV1439" s="136"/>
      <c r="BW1439" s="136"/>
      <c r="BX1439" s="136"/>
      <c r="BY1439" s="136"/>
      <c r="BZ1439" s="136"/>
      <c r="CA1439" s="136"/>
      <c r="CB1439" s="136"/>
      <c r="CC1439" s="136"/>
      <c r="CD1439" s="136"/>
      <c r="CE1439" s="136"/>
      <c r="CF1439" s="136"/>
      <c r="CG1439" s="136"/>
      <c r="CH1439" s="136"/>
      <c r="CI1439" s="136"/>
      <c r="CJ1439" s="136"/>
      <c r="CK1439" s="136"/>
      <c r="CL1439" s="136"/>
      <c r="CM1439" s="136"/>
      <c r="CN1439" s="136"/>
      <c r="CO1439" s="136"/>
      <c r="CP1439" s="136"/>
      <c r="CQ1439" s="136"/>
      <c r="CR1439" s="136"/>
      <c r="CS1439" s="136"/>
      <c r="CT1439" s="136"/>
      <c r="CU1439" s="136"/>
      <c r="CV1439" s="136"/>
      <c r="CW1439" s="136"/>
      <c r="CX1439" s="136"/>
      <c r="CY1439" s="136"/>
      <c r="CZ1439" s="136"/>
      <c r="DA1439" s="136"/>
      <c r="DB1439" s="136"/>
      <c r="DC1439" s="136"/>
      <c r="DD1439" s="136"/>
      <c r="DE1439" s="136"/>
      <c r="DF1439" s="136"/>
      <c r="DG1439" s="136"/>
      <c r="DH1439" s="136"/>
      <c r="DI1439" s="136"/>
      <c r="DJ1439" s="136"/>
      <c r="DK1439" s="136"/>
      <c r="DL1439" s="136"/>
      <c r="DM1439" s="136"/>
      <c r="DN1439" s="136"/>
      <c r="DO1439" s="136"/>
      <c r="DP1439" s="136"/>
      <c r="DQ1439" s="136"/>
      <c r="DR1439" s="136"/>
      <c r="DS1439" s="136"/>
      <c r="DT1439" s="136"/>
      <c r="DU1439" s="136"/>
      <c r="DV1439" s="136"/>
      <c r="DW1439" s="136"/>
      <c r="DX1439" s="136"/>
      <c r="DY1439" s="136"/>
      <c r="DZ1439" s="136"/>
      <c r="EA1439" s="136"/>
      <c r="EB1439" s="136"/>
      <c r="EC1439" s="136"/>
      <c r="ED1439" s="136"/>
      <c r="EE1439" s="136"/>
      <c r="EF1439" s="136"/>
      <c r="EG1439" s="136"/>
      <c r="EH1439" s="136"/>
      <c r="EI1439" s="136"/>
      <c r="EJ1439" s="136"/>
      <c r="EK1439" s="136"/>
      <c r="EL1439" s="136"/>
      <c r="EM1439" s="136"/>
      <c r="EN1439" s="136"/>
      <c r="EO1439" s="136"/>
      <c r="EP1439" s="136"/>
      <c r="EQ1439" s="136"/>
      <c r="ER1439" s="136"/>
      <c r="ES1439" s="136"/>
      <c r="ET1439" s="136"/>
      <c r="EU1439" s="136"/>
      <c r="EV1439" s="136"/>
      <c r="EW1439" s="136"/>
      <c r="EX1439" s="136"/>
      <c r="EY1439" s="136"/>
      <c r="EZ1439" s="136"/>
      <c r="FA1439" s="136"/>
      <c r="FB1439" s="136"/>
      <c r="FC1439" s="136"/>
      <c r="FD1439" s="136"/>
      <c r="FE1439" s="136"/>
      <c r="FF1439" s="136"/>
      <c r="FG1439" s="136"/>
      <c r="FH1439" s="136"/>
      <c r="FI1439" s="136"/>
      <c r="FJ1439" s="136"/>
      <c r="FK1439" s="136"/>
      <c r="FL1439" s="136"/>
      <c r="FM1439" s="136"/>
      <c r="FN1439" s="136"/>
      <c r="FO1439" s="136"/>
      <c r="FP1439" s="136"/>
      <c r="FQ1439" s="136"/>
      <c r="FR1439" s="136"/>
      <c r="FS1439" s="136"/>
      <c r="FT1439" s="136"/>
      <c r="FU1439" s="136"/>
      <c r="FV1439" s="136"/>
      <c r="FW1439" s="136"/>
      <c r="FX1439" s="136"/>
      <c r="FY1439" s="136"/>
      <c r="FZ1439" s="136"/>
      <c r="GA1439" s="136"/>
      <c r="GB1439" s="136"/>
      <c r="GC1439" s="136"/>
      <c r="GD1439" s="136"/>
      <c r="GE1439" s="136"/>
      <c r="GF1439" s="136"/>
      <c r="GG1439" s="136"/>
      <c r="GH1439" s="136"/>
      <c r="GI1439" s="136"/>
      <c r="GJ1439" s="136"/>
      <c r="GK1439" s="136"/>
      <c r="GL1439" s="136"/>
      <c r="GM1439" s="136"/>
      <c r="GN1439" s="136"/>
      <c r="GO1439" s="136"/>
      <c r="GP1439" s="136"/>
      <c r="GQ1439" s="136"/>
      <c r="GR1439" s="136"/>
      <c r="GS1439" s="136"/>
      <c r="GT1439" s="136"/>
      <c r="GU1439" s="136"/>
      <c r="GV1439" s="136"/>
      <c r="GW1439" s="136"/>
      <c r="GX1439" s="136"/>
      <c r="GY1439" s="136"/>
      <c r="GZ1439" s="136"/>
      <c r="HA1439" s="136"/>
      <c r="HB1439" s="136"/>
      <c r="HC1439" s="136"/>
      <c r="HD1439" s="136"/>
      <c r="HE1439" s="136"/>
      <c r="HF1439" s="136"/>
      <c r="HG1439" s="136"/>
      <c r="HH1439" s="136"/>
      <c r="HI1439" s="136"/>
      <c r="HJ1439" s="136"/>
      <c r="HK1439" s="136"/>
      <c r="HL1439" s="136"/>
      <c r="HM1439" s="136"/>
      <c r="HN1439" s="136"/>
      <c r="HO1439" s="136"/>
      <c r="HP1439" s="136"/>
      <c r="HQ1439" s="136"/>
      <c r="HR1439" s="136"/>
      <c r="HS1439" s="136"/>
      <c r="HT1439" s="136"/>
      <c r="HU1439" s="136"/>
      <c r="HV1439" s="136"/>
      <c r="HW1439" s="136"/>
      <c r="HX1439" s="136"/>
      <c r="HY1439" s="136"/>
      <c r="HZ1439" s="136"/>
      <c r="IA1439" s="136"/>
      <c r="IB1439" s="136"/>
      <c r="IC1439" s="136"/>
      <c r="ID1439" s="136"/>
      <c r="IE1439" s="136"/>
      <c r="IF1439" s="136"/>
      <c r="IG1439" s="136"/>
    </row>
    <row r="1440" spans="1:241" ht="15" customHeight="1" x14ac:dyDescent="0.25">
      <c r="A1440" s="135"/>
      <c r="B1440" s="135"/>
      <c r="C1440" s="135"/>
      <c r="D1440" s="135"/>
      <c r="E1440" s="135"/>
      <c r="F1440" s="135"/>
      <c r="G1440" s="135"/>
      <c r="H1440" s="135"/>
      <c r="I1440" s="136"/>
      <c r="J1440" s="136"/>
      <c r="K1440" s="136"/>
      <c r="L1440" s="136"/>
      <c r="M1440" s="136"/>
      <c r="N1440" s="136"/>
      <c r="O1440" s="136"/>
      <c r="P1440" s="136"/>
      <c r="Q1440" s="136"/>
      <c r="R1440" s="136"/>
      <c r="S1440" s="136"/>
      <c r="T1440" s="136"/>
      <c r="U1440" s="136"/>
      <c r="V1440" s="136"/>
      <c r="W1440" s="136"/>
      <c r="X1440" s="136"/>
      <c r="Y1440" s="136"/>
      <c r="Z1440" s="136"/>
      <c r="AA1440" s="136"/>
      <c r="AB1440" s="136"/>
      <c r="AC1440" s="136"/>
      <c r="AD1440" s="136"/>
      <c r="AE1440" s="136"/>
      <c r="AF1440" s="136"/>
      <c r="AG1440" s="136"/>
      <c r="AH1440" s="136"/>
      <c r="AI1440" s="136"/>
      <c r="AJ1440" s="136"/>
      <c r="AK1440" s="136"/>
      <c r="AL1440" s="136"/>
      <c r="AM1440" s="136"/>
      <c r="AN1440" s="136"/>
      <c r="AO1440" s="136"/>
      <c r="AP1440" s="136"/>
      <c r="AQ1440" s="136"/>
      <c r="AR1440" s="136"/>
      <c r="AS1440" s="136"/>
      <c r="AT1440" s="136"/>
      <c r="AU1440" s="136"/>
      <c r="AV1440" s="136"/>
      <c r="AW1440" s="136"/>
      <c r="AX1440" s="136"/>
      <c r="AY1440" s="136"/>
      <c r="AZ1440" s="136"/>
      <c r="BA1440" s="136"/>
      <c r="BB1440" s="136"/>
      <c r="BC1440" s="136"/>
      <c r="BD1440" s="136"/>
      <c r="BE1440" s="136"/>
      <c r="BF1440" s="136"/>
      <c r="BG1440" s="136"/>
      <c r="BH1440" s="136"/>
      <c r="BI1440" s="136"/>
      <c r="BJ1440" s="136"/>
      <c r="BK1440" s="136"/>
      <c r="BL1440" s="136"/>
      <c r="BM1440" s="136"/>
      <c r="BN1440" s="136"/>
      <c r="BO1440" s="136"/>
      <c r="BP1440" s="136"/>
      <c r="BQ1440" s="136"/>
      <c r="BR1440" s="136"/>
      <c r="BS1440" s="136"/>
      <c r="BT1440" s="136"/>
      <c r="BU1440" s="136"/>
      <c r="BV1440" s="136"/>
      <c r="BW1440" s="136"/>
      <c r="BX1440" s="136"/>
      <c r="BY1440" s="136"/>
      <c r="BZ1440" s="136"/>
      <c r="CA1440" s="136"/>
      <c r="CB1440" s="136"/>
      <c r="CC1440" s="136"/>
      <c r="CD1440" s="136"/>
      <c r="CE1440" s="136"/>
      <c r="CF1440" s="136"/>
      <c r="CG1440" s="136"/>
      <c r="CH1440" s="136"/>
      <c r="CI1440" s="136"/>
      <c r="CJ1440" s="136"/>
      <c r="CK1440" s="136"/>
      <c r="CL1440" s="136"/>
      <c r="CM1440" s="136"/>
      <c r="CN1440" s="136"/>
      <c r="CO1440" s="136"/>
      <c r="CP1440" s="136"/>
      <c r="CQ1440" s="136"/>
      <c r="CR1440" s="136"/>
      <c r="CS1440" s="136"/>
      <c r="CT1440" s="136"/>
      <c r="CU1440" s="136"/>
      <c r="CV1440" s="136"/>
      <c r="CW1440" s="136"/>
      <c r="CX1440" s="136"/>
      <c r="CY1440" s="136"/>
      <c r="CZ1440" s="136"/>
      <c r="DA1440" s="136"/>
      <c r="DB1440" s="136"/>
      <c r="DC1440" s="136"/>
      <c r="DD1440" s="136"/>
      <c r="DE1440" s="136"/>
      <c r="DF1440" s="136"/>
      <c r="DG1440" s="136"/>
      <c r="DH1440" s="136"/>
      <c r="DI1440" s="136"/>
      <c r="DJ1440" s="136"/>
      <c r="DK1440" s="136"/>
      <c r="DL1440" s="136"/>
      <c r="DM1440" s="136"/>
      <c r="DN1440" s="136"/>
      <c r="DO1440" s="136"/>
      <c r="DP1440" s="136"/>
      <c r="DQ1440" s="136"/>
      <c r="DR1440" s="136"/>
      <c r="DS1440" s="136"/>
      <c r="DT1440" s="136"/>
      <c r="DU1440" s="136"/>
      <c r="DV1440" s="136"/>
      <c r="DW1440" s="136"/>
      <c r="DX1440" s="136"/>
      <c r="DY1440" s="136"/>
      <c r="DZ1440" s="136"/>
      <c r="EA1440" s="136"/>
      <c r="EB1440" s="136"/>
      <c r="EC1440" s="136"/>
      <c r="ED1440" s="136"/>
      <c r="EE1440" s="136"/>
      <c r="EF1440" s="136"/>
      <c r="EG1440" s="136"/>
      <c r="EH1440" s="136"/>
      <c r="EI1440" s="136"/>
      <c r="EJ1440" s="136"/>
      <c r="EK1440" s="136"/>
      <c r="EL1440" s="136"/>
      <c r="EM1440" s="136"/>
      <c r="EN1440" s="136"/>
      <c r="EO1440" s="136"/>
      <c r="EP1440" s="136"/>
      <c r="EQ1440" s="136"/>
      <c r="ER1440" s="136"/>
      <c r="ES1440" s="136"/>
      <c r="ET1440" s="136"/>
      <c r="EU1440" s="136"/>
      <c r="EV1440" s="136"/>
      <c r="EW1440" s="136"/>
      <c r="EX1440" s="136"/>
      <c r="EY1440" s="136"/>
      <c r="EZ1440" s="136"/>
      <c r="FA1440" s="136"/>
      <c r="FB1440" s="136"/>
      <c r="FC1440" s="136"/>
      <c r="FD1440" s="136"/>
      <c r="FE1440" s="136"/>
      <c r="FF1440" s="136"/>
      <c r="FG1440" s="136"/>
      <c r="FH1440" s="136"/>
      <c r="FI1440" s="136"/>
      <c r="FJ1440" s="136"/>
      <c r="FK1440" s="136"/>
      <c r="FL1440" s="136"/>
      <c r="FM1440" s="136"/>
      <c r="FN1440" s="136"/>
      <c r="FO1440" s="136"/>
      <c r="FP1440" s="136"/>
      <c r="FQ1440" s="136"/>
      <c r="FR1440" s="136"/>
      <c r="FS1440" s="136"/>
      <c r="FT1440" s="136"/>
      <c r="FU1440" s="136"/>
      <c r="FV1440" s="136"/>
      <c r="FW1440" s="136"/>
      <c r="FX1440" s="136"/>
      <c r="FY1440" s="136"/>
      <c r="FZ1440" s="136"/>
      <c r="GA1440" s="136"/>
      <c r="GB1440" s="136"/>
      <c r="GC1440" s="136"/>
      <c r="GD1440" s="136"/>
      <c r="GE1440" s="136"/>
      <c r="GF1440" s="136"/>
      <c r="GG1440" s="136"/>
      <c r="GH1440" s="136"/>
      <c r="GI1440" s="136"/>
      <c r="GJ1440" s="136"/>
      <c r="GK1440" s="136"/>
      <c r="GL1440" s="136"/>
      <c r="GM1440" s="136"/>
      <c r="GN1440" s="136"/>
      <c r="GO1440" s="136"/>
      <c r="GP1440" s="136"/>
      <c r="GQ1440" s="136"/>
      <c r="GR1440" s="136"/>
      <c r="GS1440" s="136"/>
      <c r="GT1440" s="136"/>
      <c r="GU1440" s="136"/>
      <c r="GV1440" s="136"/>
      <c r="GW1440" s="136"/>
      <c r="GX1440" s="136"/>
      <c r="GY1440" s="136"/>
      <c r="GZ1440" s="136"/>
      <c r="HA1440" s="136"/>
      <c r="HB1440" s="136"/>
      <c r="HC1440" s="136"/>
      <c r="HD1440" s="136"/>
      <c r="HE1440" s="136"/>
      <c r="HF1440" s="136"/>
      <c r="HG1440" s="136"/>
      <c r="HH1440" s="136"/>
      <c r="HI1440" s="136"/>
      <c r="HJ1440" s="136"/>
      <c r="HK1440" s="136"/>
      <c r="HL1440" s="136"/>
      <c r="HM1440" s="136"/>
      <c r="HN1440" s="136"/>
      <c r="HO1440" s="136"/>
      <c r="HP1440" s="136"/>
      <c r="HQ1440" s="136"/>
      <c r="HR1440" s="136"/>
      <c r="HS1440" s="136"/>
      <c r="HT1440" s="136"/>
      <c r="HU1440" s="136"/>
      <c r="HV1440" s="136"/>
      <c r="HW1440" s="136"/>
      <c r="HX1440" s="136"/>
      <c r="HY1440" s="136"/>
      <c r="HZ1440" s="136"/>
      <c r="IA1440" s="136"/>
      <c r="IB1440" s="136"/>
      <c r="IC1440" s="136"/>
      <c r="ID1440" s="136"/>
      <c r="IE1440" s="136"/>
      <c r="IF1440" s="136"/>
      <c r="IG1440" s="136"/>
    </row>
    <row r="1441" spans="1:241" ht="38.1" customHeight="1" x14ac:dyDescent="0.25">
      <c r="A1441" s="461" t="s">
        <v>1162</v>
      </c>
      <c r="B1441" s="461"/>
      <c r="C1441" s="461"/>
      <c r="D1441" s="461"/>
      <c r="E1441" s="461"/>
      <c r="F1441" s="461"/>
      <c r="G1441" s="461"/>
      <c r="H1441" s="461"/>
      <c r="I1441" s="461"/>
      <c r="J1441" s="461"/>
      <c r="K1441" s="461"/>
      <c r="L1441" s="461"/>
      <c r="M1441" s="461"/>
      <c r="N1441" s="461"/>
      <c r="O1441" s="461"/>
      <c r="P1441" s="461"/>
      <c r="Q1441" s="461"/>
      <c r="R1441" s="136"/>
      <c r="S1441" s="136"/>
      <c r="T1441" s="136"/>
      <c r="U1441" s="136"/>
      <c r="V1441" s="136"/>
      <c r="W1441" s="136"/>
      <c r="X1441" s="136"/>
      <c r="Y1441" s="136"/>
      <c r="Z1441" s="136"/>
      <c r="AA1441" s="136"/>
      <c r="AB1441" s="136"/>
      <c r="AC1441" s="136"/>
      <c r="AD1441" s="136"/>
      <c r="AE1441" s="136"/>
      <c r="AF1441" s="136"/>
      <c r="AG1441" s="136"/>
      <c r="AH1441" s="136"/>
      <c r="AI1441" s="136"/>
      <c r="AJ1441" s="136"/>
      <c r="AK1441" s="136"/>
      <c r="AL1441" s="136"/>
      <c r="AM1441" s="136"/>
      <c r="AN1441" s="136"/>
      <c r="AO1441" s="136"/>
      <c r="AP1441" s="136"/>
      <c r="AQ1441" s="136"/>
      <c r="AR1441" s="136"/>
      <c r="AS1441" s="136"/>
      <c r="AT1441" s="136"/>
      <c r="AU1441" s="136"/>
      <c r="AV1441" s="136"/>
      <c r="AW1441" s="136"/>
      <c r="AX1441" s="136"/>
      <c r="AY1441" s="136"/>
      <c r="AZ1441" s="136"/>
      <c r="BA1441" s="136"/>
      <c r="BB1441" s="136"/>
      <c r="BC1441" s="136"/>
      <c r="BD1441" s="136"/>
      <c r="BE1441" s="136"/>
      <c r="BF1441" s="136"/>
      <c r="BG1441" s="136"/>
      <c r="BH1441" s="136"/>
      <c r="BI1441" s="136"/>
      <c r="BJ1441" s="136"/>
      <c r="BK1441" s="136"/>
      <c r="BL1441" s="136"/>
      <c r="BM1441" s="136"/>
      <c r="BN1441" s="136"/>
      <c r="BO1441" s="136"/>
      <c r="BP1441" s="136"/>
      <c r="BQ1441" s="136"/>
      <c r="BR1441" s="136"/>
      <c r="BS1441" s="136"/>
      <c r="BT1441" s="136"/>
      <c r="BU1441" s="136"/>
      <c r="BV1441" s="136"/>
      <c r="BW1441" s="136"/>
      <c r="BX1441" s="136"/>
      <c r="BY1441" s="136"/>
      <c r="BZ1441" s="136"/>
      <c r="CA1441" s="136"/>
      <c r="CB1441" s="136"/>
      <c r="CC1441" s="136"/>
      <c r="CD1441" s="136"/>
      <c r="CE1441" s="136"/>
      <c r="CF1441" s="136"/>
      <c r="CG1441" s="136"/>
      <c r="CH1441" s="136"/>
      <c r="CI1441" s="136"/>
      <c r="CJ1441" s="136"/>
      <c r="CK1441" s="136"/>
      <c r="CL1441" s="136"/>
      <c r="CM1441" s="136"/>
      <c r="CN1441" s="136"/>
      <c r="CO1441" s="136"/>
      <c r="CP1441" s="136"/>
      <c r="CQ1441" s="136"/>
      <c r="CR1441" s="136"/>
      <c r="CS1441" s="136"/>
      <c r="CT1441" s="136"/>
      <c r="CU1441" s="136"/>
      <c r="CV1441" s="136"/>
      <c r="CW1441" s="136"/>
      <c r="CX1441" s="136"/>
      <c r="CY1441" s="136"/>
      <c r="CZ1441" s="136"/>
      <c r="DA1441" s="136"/>
      <c r="DB1441" s="136"/>
      <c r="DC1441" s="136"/>
      <c r="DD1441" s="136"/>
      <c r="DE1441" s="136"/>
      <c r="DF1441" s="136"/>
      <c r="DG1441" s="136"/>
      <c r="DH1441" s="136"/>
      <c r="DI1441" s="136"/>
      <c r="DJ1441" s="136"/>
      <c r="DK1441" s="136"/>
      <c r="DL1441" s="136"/>
      <c r="DM1441" s="136"/>
      <c r="DN1441" s="136"/>
      <c r="DO1441" s="136"/>
      <c r="DP1441" s="136"/>
      <c r="DQ1441" s="136"/>
      <c r="DR1441" s="136"/>
      <c r="DS1441" s="136"/>
      <c r="DT1441" s="136"/>
      <c r="DU1441" s="136"/>
      <c r="DV1441" s="136"/>
      <c r="DW1441" s="136"/>
      <c r="DX1441" s="136"/>
      <c r="DY1441" s="136"/>
      <c r="DZ1441" s="136"/>
      <c r="EA1441" s="136"/>
      <c r="EB1441" s="136"/>
      <c r="EC1441" s="136"/>
      <c r="ED1441" s="136"/>
      <c r="EE1441" s="136"/>
      <c r="EF1441" s="136"/>
      <c r="EG1441" s="136"/>
      <c r="EH1441" s="136"/>
      <c r="EI1441" s="136"/>
      <c r="EJ1441" s="136"/>
      <c r="EK1441" s="136"/>
      <c r="EL1441" s="136"/>
      <c r="EM1441" s="136"/>
      <c r="EN1441" s="136"/>
      <c r="EO1441" s="136"/>
      <c r="EP1441" s="136"/>
      <c r="EQ1441" s="136"/>
      <c r="ER1441" s="136"/>
      <c r="ES1441" s="136"/>
      <c r="ET1441" s="136"/>
      <c r="EU1441" s="136"/>
      <c r="EV1441" s="136"/>
      <c r="EW1441" s="136"/>
      <c r="EX1441" s="136"/>
      <c r="EY1441" s="136"/>
      <c r="EZ1441" s="136"/>
      <c r="FA1441" s="136"/>
      <c r="FB1441" s="136"/>
      <c r="FC1441" s="136"/>
      <c r="FD1441" s="136"/>
      <c r="FE1441" s="136"/>
      <c r="FF1441" s="136"/>
      <c r="FG1441" s="136"/>
      <c r="FH1441" s="136"/>
      <c r="FI1441" s="136"/>
      <c r="FJ1441" s="136"/>
      <c r="FK1441" s="136"/>
      <c r="FL1441" s="136"/>
      <c r="FM1441" s="136"/>
      <c r="FN1441" s="136"/>
      <c r="FO1441" s="136"/>
      <c r="FP1441" s="136"/>
      <c r="FQ1441" s="136"/>
      <c r="FR1441" s="136"/>
      <c r="FS1441" s="136"/>
      <c r="FT1441" s="136"/>
      <c r="FU1441" s="136"/>
      <c r="FV1441" s="136"/>
      <c r="FW1441" s="136"/>
      <c r="FX1441" s="136"/>
      <c r="FY1441" s="136"/>
      <c r="FZ1441" s="136"/>
      <c r="GA1441" s="136"/>
      <c r="GB1441" s="136"/>
      <c r="GC1441" s="136"/>
      <c r="GD1441" s="136"/>
      <c r="GE1441" s="136"/>
      <c r="GF1441" s="136"/>
      <c r="GG1441" s="136"/>
      <c r="GH1441" s="136"/>
      <c r="GI1441" s="136"/>
      <c r="GJ1441" s="136"/>
      <c r="GK1441" s="136"/>
      <c r="GL1441" s="136"/>
      <c r="GM1441" s="136"/>
      <c r="GN1441" s="136"/>
      <c r="GO1441" s="136"/>
      <c r="GP1441" s="136"/>
      <c r="GQ1441" s="136"/>
      <c r="GR1441" s="136"/>
      <c r="GS1441" s="136"/>
      <c r="GT1441" s="136"/>
      <c r="GU1441" s="136"/>
      <c r="GV1441" s="136"/>
      <c r="GW1441" s="136"/>
      <c r="GX1441" s="136"/>
      <c r="GY1441" s="136"/>
      <c r="GZ1441" s="136"/>
      <c r="HA1441" s="136"/>
      <c r="HB1441" s="136"/>
      <c r="HC1441" s="136"/>
      <c r="HD1441" s="136"/>
      <c r="HE1441" s="136"/>
      <c r="HF1441" s="136"/>
      <c r="HG1441" s="136"/>
      <c r="HH1441" s="136"/>
      <c r="HI1441" s="136"/>
      <c r="HJ1441" s="136"/>
      <c r="HK1441" s="136"/>
      <c r="HL1441" s="136"/>
      <c r="HM1441" s="136"/>
      <c r="HN1441" s="136"/>
      <c r="HO1441" s="136"/>
      <c r="HP1441" s="136"/>
      <c r="HQ1441" s="136"/>
      <c r="HR1441" s="136"/>
      <c r="HS1441" s="136"/>
      <c r="HT1441" s="136"/>
      <c r="HU1441" s="136"/>
      <c r="HV1441" s="136"/>
      <c r="HW1441" s="136"/>
      <c r="HX1441" s="136"/>
      <c r="HY1441" s="136"/>
      <c r="HZ1441" s="136"/>
      <c r="IA1441" s="136"/>
      <c r="IB1441" s="136"/>
      <c r="IC1441" s="136"/>
      <c r="ID1441" s="136"/>
      <c r="IE1441" s="136"/>
      <c r="IF1441" s="136"/>
      <c r="IG1441" s="136"/>
    </row>
    <row r="1442" spans="1:241" ht="12" customHeight="1" x14ac:dyDescent="0.25">
      <c r="A1442" s="135"/>
      <c r="B1442" s="135"/>
      <c r="C1442" s="135"/>
      <c r="D1442" s="135"/>
      <c r="E1442" s="135"/>
      <c r="F1442" s="135"/>
      <c r="G1442" s="135"/>
      <c r="H1442" s="135"/>
      <c r="I1442" s="136"/>
      <c r="J1442" s="136"/>
      <c r="K1442" s="136"/>
      <c r="L1442" s="136"/>
      <c r="M1442" s="136"/>
      <c r="N1442" s="136"/>
      <c r="O1442" s="136"/>
      <c r="P1442" s="136"/>
      <c r="Q1442" s="136"/>
      <c r="R1442" s="136"/>
      <c r="S1442" s="136"/>
      <c r="T1442" s="136"/>
      <c r="U1442" s="136"/>
      <c r="V1442" s="136"/>
      <c r="W1442" s="136"/>
      <c r="X1442" s="136"/>
      <c r="Y1442" s="136"/>
      <c r="Z1442" s="136"/>
      <c r="AA1442" s="136"/>
      <c r="AB1442" s="136"/>
      <c r="AC1442" s="136"/>
      <c r="AD1442" s="136"/>
      <c r="AE1442" s="136"/>
      <c r="AF1442" s="136"/>
      <c r="AG1442" s="136"/>
      <c r="AH1442" s="136"/>
      <c r="AI1442" s="136"/>
      <c r="AJ1442" s="136"/>
      <c r="AK1442" s="136"/>
      <c r="AL1442" s="136"/>
      <c r="AM1442" s="136"/>
      <c r="AN1442" s="136"/>
      <c r="AO1442" s="136"/>
      <c r="AP1442" s="136"/>
      <c r="AQ1442" s="136"/>
      <c r="AR1442" s="136"/>
      <c r="AS1442" s="136"/>
      <c r="AT1442" s="136"/>
      <c r="AU1442" s="136"/>
      <c r="AV1442" s="136"/>
      <c r="AW1442" s="136"/>
      <c r="AX1442" s="136"/>
      <c r="AY1442" s="136"/>
      <c r="AZ1442" s="136"/>
      <c r="BA1442" s="136"/>
      <c r="BB1442" s="136"/>
      <c r="BC1442" s="136"/>
      <c r="BD1442" s="136"/>
      <c r="BE1442" s="136"/>
      <c r="BF1442" s="136"/>
      <c r="BG1442" s="136"/>
      <c r="BH1442" s="136"/>
      <c r="BI1442" s="136"/>
      <c r="BJ1442" s="136"/>
      <c r="BK1442" s="136"/>
      <c r="BL1442" s="136"/>
      <c r="BM1442" s="136"/>
      <c r="BN1442" s="136"/>
      <c r="BO1442" s="136"/>
      <c r="BP1442" s="136"/>
      <c r="BQ1442" s="136"/>
      <c r="BR1442" s="136"/>
      <c r="BS1442" s="136"/>
      <c r="BT1442" s="136"/>
      <c r="BU1442" s="136"/>
      <c r="BV1442" s="136"/>
      <c r="BW1442" s="136"/>
      <c r="BX1442" s="136"/>
      <c r="BY1442" s="136"/>
      <c r="BZ1442" s="136"/>
      <c r="CA1442" s="136"/>
      <c r="CB1442" s="136"/>
      <c r="CC1442" s="136"/>
      <c r="CD1442" s="136"/>
      <c r="CE1442" s="136"/>
      <c r="CF1442" s="136"/>
      <c r="CG1442" s="136"/>
      <c r="CH1442" s="136"/>
      <c r="CI1442" s="136"/>
      <c r="CJ1442" s="136"/>
      <c r="CK1442" s="136"/>
      <c r="CL1442" s="136"/>
      <c r="CM1442" s="136"/>
      <c r="CN1442" s="136"/>
      <c r="CO1442" s="136"/>
      <c r="CP1442" s="136"/>
      <c r="CQ1442" s="136"/>
      <c r="CR1442" s="136"/>
      <c r="CS1442" s="136"/>
      <c r="CT1442" s="136"/>
      <c r="CU1442" s="136"/>
      <c r="CV1442" s="136"/>
      <c r="CW1442" s="136"/>
      <c r="CX1442" s="136"/>
      <c r="CY1442" s="136"/>
      <c r="CZ1442" s="136"/>
      <c r="DA1442" s="136"/>
      <c r="DB1442" s="136"/>
      <c r="DC1442" s="136"/>
      <c r="DD1442" s="136"/>
      <c r="DE1442" s="136"/>
      <c r="DF1442" s="136"/>
      <c r="DG1442" s="136"/>
      <c r="DH1442" s="136"/>
      <c r="DI1442" s="136"/>
      <c r="DJ1442" s="136"/>
      <c r="DK1442" s="136"/>
      <c r="DL1442" s="136"/>
      <c r="DM1442" s="136"/>
      <c r="DN1442" s="136"/>
      <c r="DO1442" s="136"/>
      <c r="DP1442" s="136"/>
      <c r="DQ1442" s="136"/>
      <c r="DR1442" s="136"/>
      <c r="DS1442" s="136"/>
      <c r="DT1442" s="136"/>
      <c r="DU1442" s="136"/>
      <c r="DV1442" s="136"/>
      <c r="DW1442" s="136"/>
      <c r="DX1442" s="136"/>
      <c r="DY1442" s="136"/>
      <c r="DZ1442" s="136"/>
      <c r="EA1442" s="136"/>
      <c r="EB1442" s="136"/>
      <c r="EC1442" s="136"/>
      <c r="ED1442" s="136"/>
      <c r="EE1442" s="136"/>
      <c r="EF1442" s="136"/>
      <c r="EG1442" s="136"/>
      <c r="EH1442" s="136"/>
      <c r="EI1442" s="136"/>
      <c r="EJ1442" s="136"/>
      <c r="EK1442" s="136"/>
      <c r="EL1442" s="136"/>
      <c r="EM1442" s="136"/>
      <c r="EN1442" s="136"/>
      <c r="EO1442" s="136"/>
      <c r="EP1442" s="136"/>
      <c r="EQ1442" s="136"/>
      <c r="ER1442" s="136"/>
      <c r="ES1442" s="136"/>
      <c r="ET1442" s="136"/>
      <c r="EU1442" s="136"/>
      <c r="EV1442" s="136"/>
      <c r="EW1442" s="136"/>
      <c r="EX1442" s="136"/>
      <c r="EY1442" s="136"/>
      <c r="EZ1442" s="136"/>
      <c r="FA1442" s="136"/>
      <c r="FB1442" s="136"/>
      <c r="FC1442" s="136"/>
      <c r="FD1442" s="136"/>
      <c r="FE1442" s="136"/>
      <c r="FF1442" s="136"/>
      <c r="FG1442" s="136"/>
      <c r="FH1442" s="136"/>
      <c r="FI1442" s="136"/>
      <c r="FJ1442" s="136"/>
      <c r="FK1442" s="136"/>
      <c r="FL1442" s="136"/>
      <c r="FM1442" s="136"/>
      <c r="FN1442" s="136"/>
      <c r="FO1442" s="136"/>
      <c r="FP1442" s="136"/>
      <c r="FQ1442" s="136"/>
      <c r="FR1442" s="136"/>
      <c r="FS1442" s="136"/>
      <c r="FT1442" s="136"/>
      <c r="FU1442" s="136"/>
      <c r="FV1442" s="136"/>
      <c r="FW1442" s="136"/>
      <c r="FX1442" s="136"/>
      <c r="FY1442" s="136"/>
      <c r="FZ1442" s="136"/>
      <c r="GA1442" s="136"/>
      <c r="GB1442" s="136"/>
      <c r="GC1442" s="136"/>
      <c r="GD1442" s="136"/>
      <c r="GE1442" s="136"/>
      <c r="GF1442" s="136"/>
      <c r="GG1442" s="136"/>
      <c r="GH1442" s="136"/>
      <c r="GI1442" s="136"/>
      <c r="GJ1442" s="136"/>
      <c r="GK1442" s="136"/>
      <c r="GL1442" s="136"/>
      <c r="GM1442" s="136"/>
      <c r="GN1442" s="136"/>
      <c r="GO1442" s="136"/>
      <c r="GP1442" s="136"/>
      <c r="GQ1442" s="136"/>
      <c r="GR1442" s="136"/>
      <c r="GS1442" s="136"/>
      <c r="GT1442" s="136"/>
      <c r="GU1442" s="136"/>
      <c r="GV1442" s="136"/>
      <c r="GW1442" s="136"/>
      <c r="GX1442" s="136"/>
      <c r="GY1442" s="136"/>
      <c r="GZ1442" s="136"/>
      <c r="HA1442" s="136"/>
      <c r="HB1442" s="136"/>
      <c r="HC1442" s="136"/>
      <c r="HD1442" s="136"/>
      <c r="HE1442" s="136"/>
      <c r="HF1442" s="136"/>
      <c r="HG1442" s="136"/>
      <c r="HH1442" s="136"/>
      <c r="HI1442" s="136"/>
      <c r="HJ1442" s="136"/>
      <c r="HK1442" s="136"/>
      <c r="HL1442" s="136"/>
      <c r="HM1442" s="136"/>
      <c r="HN1442" s="136"/>
      <c r="HO1442" s="136"/>
      <c r="HP1442" s="136"/>
      <c r="HQ1442" s="136"/>
      <c r="HR1442" s="136"/>
      <c r="HS1442" s="136"/>
      <c r="HT1442" s="136"/>
      <c r="HU1442" s="136"/>
      <c r="HV1442" s="136"/>
      <c r="HW1442" s="136"/>
      <c r="HX1442" s="136"/>
      <c r="HY1442" s="136"/>
      <c r="HZ1442" s="136"/>
      <c r="IA1442" s="136"/>
      <c r="IB1442" s="136"/>
      <c r="IC1442" s="136"/>
      <c r="ID1442" s="136"/>
      <c r="IE1442" s="136"/>
      <c r="IF1442" s="136"/>
      <c r="IG1442" s="136"/>
    </row>
    <row r="1443" spans="1:241" ht="21" customHeight="1" x14ac:dyDescent="0.3">
      <c r="A1443" s="134">
        <v>2017</v>
      </c>
      <c r="B1443" s="135"/>
      <c r="C1443" s="135"/>
      <c r="D1443" s="135"/>
      <c r="E1443" s="135"/>
      <c r="F1443" s="135"/>
      <c r="G1443" s="135"/>
      <c r="H1443" s="135"/>
      <c r="I1443" s="136"/>
      <c r="J1443" s="136"/>
      <c r="K1443" s="136"/>
      <c r="L1443" s="136"/>
      <c r="M1443" s="136"/>
      <c r="N1443" s="136"/>
      <c r="O1443" s="136"/>
      <c r="P1443" s="136"/>
      <c r="Q1443" s="136"/>
      <c r="R1443" s="136"/>
      <c r="S1443" s="136"/>
      <c r="T1443" s="136"/>
      <c r="U1443" s="136"/>
      <c r="V1443" s="136"/>
      <c r="W1443" s="136"/>
      <c r="X1443" s="136"/>
      <c r="Y1443" s="136"/>
      <c r="Z1443" s="136"/>
      <c r="AA1443" s="136"/>
      <c r="AB1443" s="136"/>
      <c r="AC1443" s="136"/>
      <c r="AD1443" s="136"/>
      <c r="AE1443" s="136"/>
      <c r="AF1443" s="136"/>
      <c r="AG1443" s="136"/>
      <c r="AH1443" s="136"/>
      <c r="AI1443" s="136"/>
      <c r="AJ1443" s="136"/>
      <c r="AK1443" s="136"/>
      <c r="AL1443" s="136"/>
      <c r="AM1443" s="136"/>
      <c r="AN1443" s="136"/>
      <c r="AO1443" s="136"/>
      <c r="AP1443" s="136"/>
      <c r="AQ1443" s="136"/>
      <c r="AR1443" s="136"/>
      <c r="AS1443" s="136"/>
      <c r="AT1443" s="136"/>
      <c r="AU1443" s="136"/>
      <c r="AV1443" s="136"/>
      <c r="AW1443" s="136"/>
      <c r="AX1443" s="136"/>
      <c r="AY1443" s="136"/>
      <c r="AZ1443" s="136"/>
      <c r="BA1443" s="136"/>
      <c r="BB1443" s="136"/>
      <c r="BC1443" s="136"/>
      <c r="BD1443" s="136"/>
      <c r="BE1443" s="136"/>
      <c r="BF1443" s="136"/>
      <c r="BG1443" s="136"/>
      <c r="BH1443" s="136"/>
      <c r="BI1443" s="136"/>
      <c r="BJ1443" s="136"/>
      <c r="BK1443" s="136"/>
      <c r="BL1443" s="136"/>
      <c r="BM1443" s="136"/>
      <c r="BN1443" s="136"/>
      <c r="BO1443" s="136"/>
      <c r="BP1443" s="136"/>
      <c r="BQ1443" s="136"/>
      <c r="BR1443" s="136"/>
      <c r="BS1443" s="136"/>
      <c r="BT1443" s="136"/>
      <c r="BU1443" s="136"/>
      <c r="BV1443" s="136"/>
      <c r="BW1443" s="136"/>
      <c r="BX1443" s="136"/>
      <c r="BY1443" s="136"/>
      <c r="BZ1443" s="136"/>
      <c r="CA1443" s="136"/>
      <c r="CB1443" s="136"/>
      <c r="CC1443" s="136"/>
      <c r="CD1443" s="136"/>
      <c r="CE1443" s="136"/>
      <c r="CF1443" s="136"/>
      <c r="CG1443" s="136"/>
      <c r="CH1443" s="136"/>
      <c r="CI1443" s="136"/>
      <c r="CJ1443" s="136"/>
      <c r="CK1443" s="136"/>
      <c r="CL1443" s="136"/>
      <c r="CM1443" s="136"/>
      <c r="CN1443" s="136"/>
      <c r="CO1443" s="136"/>
      <c r="CP1443" s="136"/>
      <c r="CQ1443" s="136"/>
      <c r="CR1443" s="136"/>
      <c r="CS1443" s="136"/>
      <c r="CT1443" s="136"/>
      <c r="CU1443" s="136"/>
      <c r="CV1443" s="136"/>
      <c r="CW1443" s="136"/>
      <c r="CX1443" s="136"/>
      <c r="CY1443" s="136"/>
      <c r="CZ1443" s="136"/>
      <c r="DA1443" s="136"/>
      <c r="DB1443" s="136"/>
      <c r="DC1443" s="136"/>
      <c r="DD1443" s="136"/>
      <c r="DE1443" s="136"/>
      <c r="DF1443" s="136"/>
      <c r="DG1443" s="136"/>
      <c r="DH1443" s="136"/>
      <c r="DI1443" s="136"/>
      <c r="DJ1443" s="136"/>
      <c r="DK1443" s="136"/>
      <c r="DL1443" s="136"/>
      <c r="DM1443" s="136"/>
      <c r="DN1443" s="136"/>
      <c r="DO1443" s="136"/>
      <c r="DP1443" s="136"/>
      <c r="DQ1443" s="136"/>
      <c r="DR1443" s="136"/>
      <c r="DS1443" s="136"/>
      <c r="DT1443" s="136"/>
      <c r="DU1443" s="136"/>
      <c r="DV1443" s="136"/>
      <c r="DW1443" s="136"/>
      <c r="DX1443" s="136"/>
      <c r="DY1443" s="136"/>
      <c r="DZ1443" s="136"/>
      <c r="EA1443" s="136"/>
      <c r="EB1443" s="136"/>
      <c r="EC1443" s="136"/>
      <c r="ED1443" s="136"/>
      <c r="EE1443" s="136"/>
      <c r="EF1443" s="136"/>
      <c r="EG1443" s="136"/>
      <c r="EH1443" s="136"/>
      <c r="EI1443" s="136"/>
      <c r="EJ1443" s="136"/>
      <c r="EK1443" s="136"/>
      <c r="EL1443" s="136"/>
      <c r="EM1443" s="136"/>
      <c r="EN1443" s="136"/>
      <c r="EO1443" s="136"/>
      <c r="EP1443" s="136"/>
      <c r="EQ1443" s="136"/>
      <c r="ER1443" s="136"/>
      <c r="ES1443" s="136"/>
      <c r="ET1443" s="136"/>
      <c r="EU1443" s="136"/>
      <c r="EV1443" s="136"/>
      <c r="EW1443" s="136"/>
      <c r="EX1443" s="136"/>
      <c r="EY1443" s="136"/>
      <c r="EZ1443" s="136"/>
      <c r="FA1443" s="136"/>
      <c r="FB1443" s="136"/>
      <c r="FC1443" s="136"/>
      <c r="FD1443" s="136"/>
      <c r="FE1443" s="136"/>
      <c r="FF1443" s="136"/>
      <c r="FG1443" s="136"/>
      <c r="FH1443" s="136"/>
      <c r="FI1443" s="136"/>
      <c r="FJ1443" s="136"/>
      <c r="FK1443" s="136"/>
      <c r="FL1443" s="136"/>
      <c r="FM1443" s="136"/>
      <c r="FN1443" s="136"/>
      <c r="FO1443" s="136"/>
      <c r="FP1443" s="136"/>
      <c r="FQ1443" s="136"/>
      <c r="FR1443" s="136"/>
      <c r="FS1443" s="136"/>
      <c r="FT1443" s="136"/>
      <c r="FU1443" s="136"/>
      <c r="FV1443" s="136"/>
      <c r="FW1443" s="136"/>
      <c r="FX1443" s="136"/>
      <c r="FY1443" s="136"/>
      <c r="FZ1443" s="136"/>
      <c r="GA1443" s="136"/>
      <c r="GB1443" s="136"/>
      <c r="GC1443" s="136"/>
      <c r="GD1443" s="136"/>
      <c r="GE1443" s="136"/>
      <c r="GF1443" s="136"/>
      <c r="GG1443" s="136"/>
      <c r="GH1443" s="136"/>
      <c r="GI1443" s="136"/>
      <c r="GJ1443" s="136"/>
      <c r="GK1443" s="136"/>
      <c r="GL1443" s="136"/>
      <c r="GM1443" s="136"/>
      <c r="GN1443" s="136"/>
      <c r="GO1443" s="136"/>
      <c r="GP1443" s="136"/>
      <c r="GQ1443" s="136"/>
      <c r="GR1443" s="136"/>
      <c r="GS1443" s="136"/>
      <c r="GT1443" s="136"/>
      <c r="GU1443" s="136"/>
      <c r="GV1443" s="136"/>
      <c r="GW1443" s="136"/>
      <c r="GX1443" s="136"/>
      <c r="GY1443" s="136"/>
      <c r="GZ1443" s="136"/>
      <c r="HA1443" s="136"/>
      <c r="HB1443" s="136"/>
      <c r="HC1443" s="136"/>
      <c r="HD1443" s="136"/>
      <c r="HE1443" s="136"/>
      <c r="HF1443" s="136"/>
      <c r="HG1443" s="136"/>
      <c r="HH1443" s="136"/>
      <c r="HI1443" s="136"/>
      <c r="HJ1443" s="136"/>
      <c r="HK1443" s="136"/>
      <c r="HL1443" s="136"/>
      <c r="HM1443" s="136"/>
      <c r="HN1443" s="136"/>
      <c r="HO1443" s="136"/>
      <c r="HP1443" s="136"/>
      <c r="HQ1443" s="136"/>
      <c r="HR1443" s="136"/>
      <c r="HS1443" s="136"/>
      <c r="HT1443" s="136"/>
      <c r="HU1443" s="136"/>
      <c r="HV1443" s="136"/>
      <c r="HW1443" s="136"/>
      <c r="HX1443" s="136"/>
      <c r="HY1443" s="136"/>
      <c r="HZ1443" s="136"/>
      <c r="IA1443" s="136"/>
      <c r="IB1443" s="136"/>
      <c r="IC1443" s="136"/>
      <c r="ID1443" s="136"/>
      <c r="IE1443" s="136"/>
      <c r="IF1443" s="136"/>
      <c r="IG1443" s="136"/>
    </row>
    <row r="1444" spans="1:241" ht="27.95" customHeight="1" x14ac:dyDescent="0.25">
      <c r="A1444" s="166" t="s">
        <v>177</v>
      </c>
      <c r="B1444" s="167" t="s">
        <v>0</v>
      </c>
      <c r="C1444" s="167" t="s">
        <v>1</v>
      </c>
      <c r="D1444" s="167" t="s">
        <v>2</v>
      </c>
      <c r="E1444" s="167" t="s">
        <v>877</v>
      </c>
      <c r="F1444" s="167" t="s">
        <v>50</v>
      </c>
      <c r="G1444" s="167" t="s">
        <v>52</v>
      </c>
      <c r="H1444" s="167" t="s">
        <v>13</v>
      </c>
      <c r="I1444" s="136"/>
      <c r="J1444" s="166" t="s">
        <v>177</v>
      </c>
      <c r="K1444" s="167" t="s">
        <v>0</v>
      </c>
      <c r="L1444" s="167" t="s">
        <v>1</v>
      </c>
      <c r="M1444" s="167" t="s">
        <v>2</v>
      </c>
      <c r="N1444" s="167" t="s">
        <v>877</v>
      </c>
      <c r="O1444" s="167" t="s">
        <v>50</v>
      </c>
      <c r="P1444" s="167" t="s">
        <v>52</v>
      </c>
      <c r="Q1444" s="167" t="s">
        <v>13</v>
      </c>
      <c r="R1444" s="136"/>
      <c r="S1444" s="136"/>
      <c r="T1444" s="136"/>
      <c r="U1444" s="136"/>
      <c r="V1444" s="136"/>
      <c r="W1444" s="136"/>
      <c r="X1444" s="136"/>
      <c r="Y1444" s="136"/>
      <c r="Z1444" s="136"/>
      <c r="AA1444" s="136"/>
      <c r="AB1444" s="136"/>
      <c r="AC1444" s="136"/>
      <c r="AD1444" s="136"/>
      <c r="AE1444" s="136"/>
      <c r="AF1444" s="136"/>
      <c r="AG1444" s="136"/>
      <c r="AH1444" s="136"/>
      <c r="AI1444" s="136"/>
      <c r="AJ1444" s="136"/>
      <c r="AK1444" s="136"/>
      <c r="AL1444" s="136"/>
      <c r="AM1444" s="136"/>
      <c r="AN1444" s="136"/>
      <c r="AO1444" s="136"/>
      <c r="AP1444" s="136"/>
      <c r="AQ1444" s="136"/>
      <c r="AR1444" s="136"/>
      <c r="AS1444" s="136"/>
      <c r="AT1444" s="136"/>
      <c r="AU1444" s="136"/>
      <c r="AV1444" s="136"/>
      <c r="AW1444" s="136"/>
      <c r="AX1444" s="136"/>
      <c r="AY1444" s="136"/>
      <c r="AZ1444" s="136"/>
      <c r="BA1444" s="136"/>
      <c r="BB1444" s="136"/>
      <c r="BC1444" s="136"/>
      <c r="BD1444" s="136"/>
      <c r="BE1444" s="136"/>
      <c r="BF1444" s="136"/>
      <c r="BG1444" s="136"/>
      <c r="BH1444" s="136"/>
      <c r="BI1444" s="136"/>
      <c r="BJ1444" s="136"/>
      <c r="BK1444" s="136"/>
      <c r="BL1444" s="136"/>
      <c r="BM1444" s="136"/>
      <c r="BN1444" s="136"/>
      <c r="BO1444" s="136"/>
      <c r="BP1444" s="136"/>
      <c r="BQ1444" s="136"/>
      <c r="BR1444" s="136"/>
      <c r="BS1444" s="136"/>
      <c r="BT1444" s="136"/>
      <c r="BU1444" s="136"/>
      <c r="BV1444" s="136"/>
      <c r="BW1444" s="136"/>
      <c r="BX1444" s="136"/>
      <c r="BY1444" s="136"/>
      <c r="BZ1444" s="136"/>
      <c r="CA1444" s="136"/>
      <c r="CB1444" s="136"/>
      <c r="CC1444" s="136"/>
      <c r="CD1444" s="136"/>
      <c r="CE1444" s="136"/>
      <c r="CF1444" s="136"/>
      <c r="CG1444" s="136"/>
      <c r="CH1444" s="136"/>
      <c r="CI1444" s="136"/>
      <c r="CJ1444" s="136"/>
      <c r="CK1444" s="136"/>
      <c r="CL1444" s="136"/>
      <c r="CM1444" s="136"/>
      <c r="CN1444" s="136"/>
      <c r="CO1444" s="136"/>
      <c r="CP1444" s="136"/>
      <c r="CQ1444" s="136"/>
      <c r="CR1444" s="136"/>
      <c r="CS1444" s="136"/>
      <c r="CT1444" s="136"/>
      <c r="CU1444" s="136"/>
      <c r="CV1444" s="136"/>
      <c r="CW1444" s="136"/>
      <c r="CX1444" s="136"/>
      <c r="CY1444" s="136"/>
      <c r="CZ1444" s="136"/>
      <c r="DA1444" s="136"/>
      <c r="DB1444" s="136"/>
      <c r="DC1444" s="136"/>
      <c r="DD1444" s="136"/>
      <c r="DE1444" s="136"/>
      <c r="DF1444" s="136"/>
      <c r="DG1444" s="136"/>
      <c r="DH1444" s="136"/>
      <c r="DI1444" s="136"/>
      <c r="DJ1444" s="136"/>
      <c r="DK1444" s="136"/>
      <c r="DL1444" s="136"/>
      <c r="DM1444" s="136"/>
      <c r="DN1444" s="136"/>
      <c r="DO1444" s="136"/>
      <c r="DP1444" s="136"/>
      <c r="DQ1444" s="136"/>
      <c r="DR1444" s="136"/>
      <c r="DS1444" s="136"/>
      <c r="DT1444" s="136"/>
      <c r="DU1444" s="136"/>
      <c r="DV1444" s="136"/>
      <c r="DW1444" s="136"/>
      <c r="DX1444" s="136"/>
      <c r="DY1444" s="136"/>
      <c r="DZ1444" s="136"/>
      <c r="EA1444" s="136"/>
      <c r="EB1444" s="136"/>
      <c r="EC1444" s="136"/>
      <c r="ED1444" s="136"/>
      <c r="EE1444" s="136"/>
      <c r="EF1444" s="136"/>
      <c r="EG1444" s="136"/>
      <c r="EH1444" s="136"/>
      <c r="EI1444" s="136"/>
      <c r="EJ1444" s="136"/>
      <c r="EK1444" s="136"/>
      <c r="EL1444" s="136"/>
      <c r="EM1444" s="136"/>
      <c r="EN1444" s="136"/>
      <c r="EO1444" s="136"/>
      <c r="EP1444" s="136"/>
      <c r="EQ1444" s="136"/>
      <c r="ER1444" s="136"/>
      <c r="ES1444" s="136"/>
      <c r="ET1444" s="136"/>
      <c r="EU1444" s="136"/>
      <c r="EV1444" s="136"/>
      <c r="EW1444" s="136"/>
      <c r="EX1444" s="136"/>
      <c r="EY1444" s="136"/>
      <c r="EZ1444" s="136"/>
      <c r="FA1444" s="136"/>
      <c r="FB1444" s="136"/>
      <c r="FC1444" s="136"/>
      <c r="FD1444" s="136"/>
      <c r="FE1444" s="136"/>
      <c r="FF1444" s="136"/>
      <c r="FG1444" s="136"/>
      <c r="FH1444" s="136"/>
      <c r="FI1444" s="136"/>
      <c r="FJ1444" s="136"/>
      <c r="FK1444" s="136"/>
      <c r="FL1444" s="136"/>
      <c r="FM1444" s="136"/>
      <c r="FN1444" s="136"/>
      <c r="FO1444" s="136"/>
      <c r="FP1444" s="136"/>
      <c r="FQ1444" s="136"/>
      <c r="FR1444" s="136"/>
      <c r="FS1444" s="136"/>
      <c r="FT1444" s="136"/>
      <c r="FU1444" s="136"/>
      <c r="FV1444" s="136"/>
      <c r="FW1444" s="136"/>
      <c r="FX1444" s="136"/>
      <c r="FY1444" s="136"/>
      <c r="FZ1444" s="136"/>
      <c r="GA1444" s="136"/>
      <c r="GB1444" s="136"/>
      <c r="GC1444" s="136"/>
      <c r="GD1444" s="136"/>
      <c r="GE1444" s="136"/>
      <c r="GF1444" s="136"/>
      <c r="GG1444" s="136"/>
      <c r="GH1444" s="136"/>
      <c r="GI1444" s="136"/>
      <c r="GJ1444" s="136"/>
      <c r="GK1444" s="136"/>
      <c r="GL1444" s="136"/>
      <c r="GM1444" s="136"/>
      <c r="GN1444" s="136"/>
      <c r="GO1444" s="136"/>
      <c r="GP1444" s="136"/>
      <c r="GQ1444" s="136"/>
      <c r="GR1444" s="136"/>
      <c r="GS1444" s="136"/>
      <c r="GT1444" s="136"/>
      <c r="GU1444" s="136"/>
      <c r="GV1444" s="136"/>
      <c r="GW1444" s="136"/>
      <c r="GX1444" s="136"/>
      <c r="GY1444" s="136"/>
      <c r="GZ1444" s="136"/>
      <c r="HA1444" s="136"/>
      <c r="HB1444" s="136"/>
      <c r="HC1444" s="136"/>
      <c r="HD1444" s="136"/>
      <c r="HE1444" s="136"/>
      <c r="HF1444" s="136"/>
      <c r="HG1444" s="136"/>
      <c r="HH1444" s="136"/>
      <c r="HI1444" s="136"/>
      <c r="HJ1444" s="136"/>
      <c r="HK1444" s="136"/>
      <c r="HL1444" s="136"/>
      <c r="HM1444" s="136"/>
      <c r="HN1444" s="136"/>
      <c r="HO1444" s="136"/>
      <c r="HP1444" s="136"/>
      <c r="HQ1444" s="136"/>
      <c r="HR1444" s="136"/>
      <c r="HS1444" s="136"/>
      <c r="HT1444" s="136"/>
      <c r="HU1444" s="136"/>
      <c r="HV1444" s="136"/>
      <c r="HW1444" s="136"/>
      <c r="HX1444" s="136"/>
      <c r="HY1444" s="136"/>
      <c r="HZ1444" s="136"/>
      <c r="IA1444" s="136"/>
      <c r="IB1444" s="136"/>
      <c r="IC1444" s="136"/>
      <c r="ID1444" s="136"/>
      <c r="IE1444" s="136"/>
      <c r="IF1444" s="136"/>
      <c r="IG1444" s="136"/>
    </row>
    <row r="1445" spans="1:241" ht="15" customHeight="1" x14ac:dyDescent="0.25">
      <c r="A1445" s="223" t="s">
        <v>373</v>
      </c>
      <c r="B1445" s="217">
        <v>7525469</v>
      </c>
      <c r="C1445" s="217">
        <v>2828616</v>
      </c>
      <c r="D1445" s="217">
        <v>888802</v>
      </c>
      <c r="E1445" s="217">
        <v>911970</v>
      </c>
      <c r="F1445" s="217">
        <v>3165448</v>
      </c>
      <c r="G1445" s="217">
        <v>488506</v>
      </c>
      <c r="H1445" s="235">
        <v>15808811</v>
      </c>
      <c r="I1445" s="136"/>
      <c r="J1445" s="223" t="s">
        <v>444</v>
      </c>
      <c r="K1445" s="217">
        <v>15585160</v>
      </c>
      <c r="L1445" s="217">
        <v>4067567</v>
      </c>
      <c r="M1445" s="217">
        <v>1111496</v>
      </c>
      <c r="N1445" s="217">
        <v>1201533</v>
      </c>
      <c r="O1445" s="217">
        <v>2345943</v>
      </c>
      <c r="P1445" s="217">
        <v>605453</v>
      </c>
      <c r="Q1445" s="235">
        <v>24917152</v>
      </c>
      <c r="R1445" s="136"/>
      <c r="S1445" s="136"/>
      <c r="T1445" s="136"/>
      <c r="U1445" s="136"/>
      <c r="V1445" s="136"/>
      <c r="W1445" s="136"/>
      <c r="X1445" s="136"/>
      <c r="Y1445" s="136"/>
      <c r="Z1445" s="136"/>
      <c r="AA1445" s="136"/>
      <c r="AB1445" s="136"/>
      <c r="AC1445" s="136"/>
      <c r="AD1445" s="136"/>
      <c r="AE1445" s="136"/>
      <c r="AF1445" s="136"/>
      <c r="AG1445" s="136"/>
      <c r="AH1445" s="136"/>
      <c r="AI1445" s="136"/>
      <c r="AJ1445" s="136"/>
      <c r="AK1445" s="136"/>
      <c r="AL1445" s="136"/>
      <c r="AM1445" s="136"/>
      <c r="AN1445" s="136"/>
      <c r="AO1445" s="136"/>
      <c r="AP1445" s="136"/>
      <c r="AQ1445" s="136"/>
      <c r="AR1445" s="136"/>
      <c r="AS1445" s="136"/>
      <c r="AT1445" s="136"/>
      <c r="AU1445" s="136"/>
      <c r="AV1445" s="136"/>
      <c r="AW1445" s="136"/>
      <c r="AX1445" s="136"/>
      <c r="AY1445" s="136"/>
      <c r="AZ1445" s="136"/>
      <c r="BA1445" s="136"/>
      <c r="BB1445" s="136"/>
      <c r="BC1445" s="136"/>
      <c r="BD1445" s="136"/>
      <c r="BE1445" s="136"/>
      <c r="BF1445" s="136"/>
      <c r="BG1445" s="136"/>
      <c r="BH1445" s="136"/>
      <c r="BI1445" s="136"/>
      <c r="BJ1445" s="136"/>
      <c r="BK1445" s="136"/>
      <c r="BL1445" s="136"/>
      <c r="BM1445" s="136"/>
      <c r="BN1445" s="136"/>
      <c r="BO1445" s="136"/>
      <c r="BP1445" s="136"/>
      <c r="BQ1445" s="136"/>
      <c r="BR1445" s="136"/>
      <c r="BS1445" s="136"/>
      <c r="BT1445" s="136"/>
      <c r="BU1445" s="136"/>
      <c r="BV1445" s="136"/>
      <c r="BW1445" s="136"/>
      <c r="BX1445" s="136"/>
      <c r="BY1445" s="136"/>
      <c r="BZ1445" s="136"/>
      <c r="CA1445" s="136"/>
      <c r="CB1445" s="136"/>
      <c r="CC1445" s="136"/>
      <c r="CD1445" s="136"/>
      <c r="CE1445" s="136"/>
      <c r="CF1445" s="136"/>
      <c r="CG1445" s="136"/>
      <c r="CH1445" s="136"/>
      <c r="CI1445" s="136"/>
      <c r="CJ1445" s="136"/>
      <c r="CK1445" s="136"/>
      <c r="CL1445" s="136"/>
      <c r="CM1445" s="136"/>
      <c r="CN1445" s="136"/>
      <c r="CO1445" s="136"/>
      <c r="CP1445" s="136"/>
      <c r="CQ1445" s="136"/>
      <c r="CR1445" s="136"/>
      <c r="CS1445" s="136"/>
      <c r="CT1445" s="136"/>
      <c r="CU1445" s="136"/>
      <c r="CV1445" s="136"/>
      <c r="CW1445" s="136"/>
      <c r="CX1445" s="136"/>
      <c r="CY1445" s="136"/>
      <c r="CZ1445" s="136"/>
      <c r="DA1445" s="136"/>
      <c r="DB1445" s="136"/>
      <c r="DC1445" s="136"/>
      <c r="DD1445" s="136"/>
      <c r="DE1445" s="136"/>
      <c r="DF1445" s="136"/>
      <c r="DG1445" s="136"/>
      <c r="DH1445" s="136"/>
      <c r="DI1445" s="136"/>
      <c r="DJ1445" s="136"/>
      <c r="DK1445" s="136"/>
      <c r="DL1445" s="136"/>
      <c r="DM1445" s="136"/>
      <c r="DN1445" s="136"/>
      <c r="DO1445" s="136"/>
      <c r="DP1445" s="136"/>
      <c r="DQ1445" s="136"/>
      <c r="DR1445" s="136"/>
      <c r="DS1445" s="136"/>
      <c r="DT1445" s="136"/>
      <c r="DU1445" s="136"/>
      <c r="DV1445" s="136"/>
      <c r="DW1445" s="136"/>
      <c r="DX1445" s="136"/>
      <c r="DY1445" s="136"/>
      <c r="DZ1445" s="136"/>
      <c r="EA1445" s="136"/>
      <c r="EB1445" s="136"/>
      <c r="EC1445" s="136"/>
      <c r="ED1445" s="136"/>
      <c r="EE1445" s="136"/>
      <c r="EF1445" s="136"/>
      <c r="EG1445" s="136"/>
      <c r="EH1445" s="136"/>
      <c r="EI1445" s="136"/>
      <c r="EJ1445" s="136"/>
      <c r="EK1445" s="136"/>
      <c r="EL1445" s="136"/>
      <c r="EM1445" s="136"/>
      <c r="EN1445" s="136"/>
      <c r="EO1445" s="136"/>
      <c r="EP1445" s="136"/>
      <c r="EQ1445" s="136"/>
      <c r="ER1445" s="136"/>
      <c r="ES1445" s="136"/>
      <c r="ET1445" s="136"/>
      <c r="EU1445" s="136"/>
      <c r="EV1445" s="136"/>
      <c r="EW1445" s="136"/>
      <c r="EX1445" s="136"/>
      <c r="EY1445" s="136"/>
      <c r="EZ1445" s="136"/>
      <c r="FA1445" s="136"/>
      <c r="FB1445" s="136"/>
      <c r="FC1445" s="136"/>
      <c r="FD1445" s="136"/>
      <c r="FE1445" s="136"/>
      <c r="FF1445" s="136"/>
      <c r="FG1445" s="136"/>
      <c r="FH1445" s="136"/>
      <c r="FI1445" s="136"/>
      <c r="FJ1445" s="136"/>
      <c r="FK1445" s="136"/>
      <c r="FL1445" s="136"/>
      <c r="FM1445" s="136"/>
      <c r="FN1445" s="136"/>
      <c r="FO1445" s="136"/>
      <c r="FP1445" s="136"/>
      <c r="FQ1445" s="136"/>
      <c r="FR1445" s="136"/>
      <c r="FS1445" s="136"/>
      <c r="FT1445" s="136"/>
      <c r="FU1445" s="136"/>
      <c r="FV1445" s="136"/>
      <c r="FW1445" s="136"/>
      <c r="FX1445" s="136"/>
      <c r="FY1445" s="136"/>
      <c r="FZ1445" s="136"/>
      <c r="GA1445" s="136"/>
      <c r="GB1445" s="136"/>
      <c r="GC1445" s="136"/>
      <c r="GD1445" s="136"/>
      <c r="GE1445" s="136"/>
      <c r="GF1445" s="136"/>
      <c r="GG1445" s="136"/>
      <c r="GH1445" s="136"/>
      <c r="GI1445" s="136"/>
      <c r="GJ1445" s="136"/>
      <c r="GK1445" s="136"/>
      <c r="GL1445" s="136"/>
      <c r="GM1445" s="136"/>
      <c r="GN1445" s="136"/>
      <c r="GO1445" s="136"/>
      <c r="GP1445" s="136"/>
      <c r="GQ1445" s="136"/>
      <c r="GR1445" s="136"/>
      <c r="GS1445" s="136"/>
      <c r="GT1445" s="136"/>
      <c r="GU1445" s="136"/>
      <c r="GV1445" s="136"/>
      <c r="GW1445" s="136"/>
      <c r="GX1445" s="136"/>
      <c r="GY1445" s="136"/>
      <c r="GZ1445" s="136"/>
      <c r="HA1445" s="136"/>
      <c r="HB1445" s="136"/>
      <c r="HC1445" s="136"/>
      <c r="HD1445" s="136"/>
      <c r="HE1445" s="136"/>
      <c r="HF1445" s="136"/>
      <c r="HG1445" s="136"/>
      <c r="HH1445" s="136"/>
      <c r="HI1445" s="136"/>
      <c r="HJ1445" s="136"/>
      <c r="HK1445" s="136"/>
      <c r="HL1445" s="136"/>
      <c r="HM1445" s="136"/>
      <c r="HN1445" s="136"/>
      <c r="HO1445" s="136"/>
      <c r="HP1445" s="136"/>
      <c r="HQ1445" s="136"/>
      <c r="HR1445" s="136"/>
      <c r="HS1445" s="136"/>
      <c r="HT1445" s="136"/>
      <c r="HU1445" s="136"/>
      <c r="HV1445" s="136"/>
      <c r="HW1445" s="136"/>
      <c r="HX1445" s="136"/>
      <c r="HY1445" s="136"/>
      <c r="HZ1445" s="136"/>
      <c r="IA1445" s="136"/>
      <c r="IB1445" s="136"/>
      <c r="IC1445" s="136"/>
      <c r="ID1445" s="136"/>
      <c r="IE1445" s="136"/>
      <c r="IF1445" s="136"/>
      <c r="IG1445" s="136"/>
    </row>
    <row r="1446" spans="1:241" ht="15" customHeight="1" x14ac:dyDescent="0.25">
      <c r="A1446" s="223" t="s">
        <v>372</v>
      </c>
      <c r="B1446" s="217">
        <v>6683939</v>
      </c>
      <c r="C1446" s="217">
        <v>2459510</v>
      </c>
      <c r="D1446" s="217">
        <v>790621</v>
      </c>
      <c r="E1446" s="217">
        <v>998634</v>
      </c>
      <c r="F1446" s="217">
        <v>2320667</v>
      </c>
      <c r="G1446" s="217">
        <v>397246</v>
      </c>
      <c r="H1446" s="235">
        <v>13650617</v>
      </c>
      <c r="I1446" s="136"/>
      <c r="J1446" s="223" t="s">
        <v>445</v>
      </c>
      <c r="K1446" s="217">
        <v>13055691</v>
      </c>
      <c r="L1446" s="217">
        <v>2974691</v>
      </c>
      <c r="M1446" s="217">
        <v>921599</v>
      </c>
      <c r="N1446" s="217">
        <v>1046767</v>
      </c>
      <c r="O1446" s="217">
        <v>2746783</v>
      </c>
      <c r="P1446" s="217">
        <v>580880</v>
      </c>
      <c r="Q1446" s="235">
        <v>21326411</v>
      </c>
      <c r="R1446" s="136"/>
      <c r="S1446" s="136"/>
      <c r="T1446" s="136"/>
      <c r="U1446" s="136"/>
      <c r="V1446" s="136"/>
      <c r="W1446" s="136"/>
      <c r="X1446" s="136"/>
      <c r="Y1446" s="136"/>
      <c r="Z1446" s="136"/>
      <c r="AA1446" s="136"/>
      <c r="AB1446" s="136"/>
      <c r="AC1446" s="136"/>
      <c r="AD1446" s="136"/>
      <c r="AE1446" s="136"/>
      <c r="AF1446" s="136"/>
      <c r="AG1446" s="136"/>
      <c r="AH1446" s="136"/>
      <c r="AI1446" s="136"/>
      <c r="AJ1446" s="136"/>
      <c r="AK1446" s="136"/>
      <c r="AL1446" s="136"/>
      <c r="AM1446" s="136"/>
      <c r="AN1446" s="136"/>
      <c r="AO1446" s="136"/>
      <c r="AP1446" s="136"/>
      <c r="AQ1446" s="136"/>
      <c r="AR1446" s="136"/>
      <c r="AS1446" s="136"/>
      <c r="AT1446" s="136"/>
      <c r="AU1446" s="136"/>
      <c r="AV1446" s="136"/>
      <c r="AW1446" s="136"/>
      <c r="AX1446" s="136"/>
      <c r="AY1446" s="136"/>
      <c r="AZ1446" s="136"/>
      <c r="BA1446" s="136"/>
      <c r="BB1446" s="136"/>
      <c r="BC1446" s="136"/>
      <c r="BD1446" s="136"/>
      <c r="BE1446" s="136"/>
      <c r="BF1446" s="136"/>
      <c r="BG1446" s="136"/>
      <c r="BH1446" s="136"/>
      <c r="BI1446" s="136"/>
      <c r="BJ1446" s="136"/>
      <c r="BK1446" s="136"/>
      <c r="BL1446" s="136"/>
      <c r="BM1446" s="136"/>
      <c r="BN1446" s="136"/>
      <c r="BO1446" s="136"/>
      <c r="BP1446" s="136"/>
      <c r="BQ1446" s="136"/>
      <c r="BR1446" s="136"/>
      <c r="BS1446" s="136"/>
      <c r="BT1446" s="136"/>
      <c r="BU1446" s="136"/>
      <c r="BV1446" s="136"/>
      <c r="BW1446" s="136"/>
      <c r="BX1446" s="136"/>
      <c r="BY1446" s="136"/>
      <c r="BZ1446" s="136"/>
      <c r="CA1446" s="136"/>
      <c r="CB1446" s="136"/>
      <c r="CC1446" s="136"/>
      <c r="CD1446" s="136"/>
      <c r="CE1446" s="136"/>
      <c r="CF1446" s="136"/>
      <c r="CG1446" s="136"/>
      <c r="CH1446" s="136"/>
      <c r="CI1446" s="136"/>
      <c r="CJ1446" s="136"/>
      <c r="CK1446" s="136"/>
      <c r="CL1446" s="136"/>
      <c r="CM1446" s="136"/>
      <c r="CN1446" s="136"/>
      <c r="CO1446" s="136"/>
      <c r="CP1446" s="136"/>
      <c r="CQ1446" s="136"/>
      <c r="CR1446" s="136"/>
      <c r="CS1446" s="136"/>
      <c r="CT1446" s="136"/>
      <c r="CU1446" s="136"/>
      <c r="CV1446" s="136"/>
      <c r="CW1446" s="136"/>
      <c r="CX1446" s="136"/>
      <c r="CY1446" s="136"/>
      <c r="CZ1446" s="136"/>
      <c r="DA1446" s="136"/>
      <c r="DB1446" s="136"/>
      <c r="DC1446" s="136"/>
      <c r="DD1446" s="136"/>
      <c r="DE1446" s="136"/>
      <c r="DF1446" s="136"/>
      <c r="DG1446" s="136"/>
      <c r="DH1446" s="136"/>
      <c r="DI1446" s="136"/>
      <c r="DJ1446" s="136"/>
      <c r="DK1446" s="136"/>
      <c r="DL1446" s="136"/>
      <c r="DM1446" s="136"/>
      <c r="DN1446" s="136"/>
      <c r="DO1446" s="136"/>
      <c r="DP1446" s="136"/>
      <c r="DQ1446" s="136"/>
      <c r="DR1446" s="136"/>
      <c r="DS1446" s="136"/>
      <c r="DT1446" s="136"/>
      <c r="DU1446" s="136"/>
      <c r="DV1446" s="136"/>
      <c r="DW1446" s="136"/>
      <c r="DX1446" s="136"/>
      <c r="DY1446" s="136"/>
      <c r="DZ1446" s="136"/>
      <c r="EA1446" s="136"/>
      <c r="EB1446" s="136"/>
      <c r="EC1446" s="136"/>
      <c r="ED1446" s="136"/>
      <c r="EE1446" s="136"/>
      <c r="EF1446" s="136"/>
      <c r="EG1446" s="136"/>
      <c r="EH1446" s="136"/>
      <c r="EI1446" s="136"/>
      <c r="EJ1446" s="136"/>
      <c r="EK1446" s="136"/>
      <c r="EL1446" s="136"/>
      <c r="EM1446" s="136"/>
      <c r="EN1446" s="136"/>
      <c r="EO1446" s="136"/>
      <c r="EP1446" s="136"/>
      <c r="EQ1446" s="136"/>
      <c r="ER1446" s="136"/>
      <c r="ES1446" s="136"/>
      <c r="ET1446" s="136"/>
      <c r="EU1446" s="136"/>
      <c r="EV1446" s="136"/>
      <c r="EW1446" s="136"/>
      <c r="EX1446" s="136"/>
      <c r="EY1446" s="136"/>
      <c r="EZ1446" s="136"/>
      <c r="FA1446" s="136"/>
      <c r="FB1446" s="136"/>
      <c r="FC1446" s="136"/>
      <c r="FD1446" s="136"/>
      <c r="FE1446" s="136"/>
      <c r="FF1446" s="136"/>
      <c r="FG1446" s="136"/>
      <c r="FH1446" s="136"/>
      <c r="FI1446" s="136"/>
      <c r="FJ1446" s="136"/>
      <c r="FK1446" s="136"/>
      <c r="FL1446" s="136"/>
      <c r="FM1446" s="136"/>
      <c r="FN1446" s="136"/>
      <c r="FO1446" s="136"/>
      <c r="FP1446" s="136"/>
      <c r="FQ1446" s="136"/>
      <c r="FR1446" s="136"/>
      <c r="FS1446" s="136"/>
      <c r="FT1446" s="136"/>
      <c r="FU1446" s="136"/>
      <c r="FV1446" s="136"/>
      <c r="FW1446" s="136"/>
      <c r="FX1446" s="136"/>
      <c r="FY1446" s="136"/>
      <c r="FZ1446" s="136"/>
      <c r="GA1446" s="136"/>
      <c r="GB1446" s="136"/>
      <c r="GC1446" s="136"/>
      <c r="GD1446" s="136"/>
      <c r="GE1446" s="136"/>
      <c r="GF1446" s="136"/>
      <c r="GG1446" s="136"/>
      <c r="GH1446" s="136"/>
      <c r="GI1446" s="136"/>
      <c r="GJ1446" s="136"/>
      <c r="GK1446" s="136"/>
      <c r="GL1446" s="136"/>
      <c r="GM1446" s="136"/>
      <c r="GN1446" s="136"/>
      <c r="GO1446" s="136"/>
      <c r="GP1446" s="136"/>
      <c r="GQ1446" s="136"/>
      <c r="GR1446" s="136"/>
      <c r="GS1446" s="136"/>
      <c r="GT1446" s="136"/>
      <c r="GU1446" s="136"/>
      <c r="GV1446" s="136"/>
      <c r="GW1446" s="136"/>
      <c r="GX1446" s="136"/>
      <c r="GY1446" s="136"/>
      <c r="GZ1446" s="136"/>
      <c r="HA1446" s="136"/>
      <c r="HB1446" s="136"/>
      <c r="HC1446" s="136"/>
      <c r="HD1446" s="136"/>
      <c r="HE1446" s="136"/>
      <c r="HF1446" s="136"/>
      <c r="HG1446" s="136"/>
      <c r="HH1446" s="136"/>
      <c r="HI1446" s="136"/>
      <c r="HJ1446" s="136"/>
      <c r="HK1446" s="136"/>
      <c r="HL1446" s="136"/>
      <c r="HM1446" s="136"/>
      <c r="HN1446" s="136"/>
      <c r="HO1446" s="136"/>
      <c r="HP1446" s="136"/>
      <c r="HQ1446" s="136"/>
      <c r="HR1446" s="136"/>
      <c r="HS1446" s="136"/>
      <c r="HT1446" s="136"/>
      <c r="HU1446" s="136"/>
      <c r="HV1446" s="136"/>
      <c r="HW1446" s="136"/>
      <c r="HX1446" s="136"/>
      <c r="HY1446" s="136"/>
      <c r="HZ1446" s="136"/>
      <c r="IA1446" s="136"/>
      <c r="IB1446" s="136"/>
      <c r="IC1446" s="136"/>
      <c r="ID1446" s="136"/>
      <c r="IE1446" s="136"/>
      <c r="IF1446" s="136"/>
      <c r="IG1446" s="136"/>
    </row>
    <row r="1447" spans="1:241" ht="15" customHeight="1" x14ac:dyDescent="0.25">
      <c r="A1447" s="223" t="s">
        <v>258</v>
      </c>
      <c r="B1447" s="217">
        <v>11579961</v>
      </c>
      <c r="C1447" s="217">
        <v>2193829</v>
      </c>
      <c r="D1447" s="217">
        <v>1233482</v>
      </c>
      <c r="E1447" s="217">
        <v>1062823</v>
      </c>
      <c r="F1447" s="217">
        <v>2465014</v>
      </c>
      <c r="G1447" s="217">
        <v>537254</v>
      </c>
      <c r="H1447" s="235">
        <v>19072363</v>
      </c>
      <c r="I1447" s="136"/>
      <c r="J1447" s="223" t="s">
        <v>446</v>
      </c>
      <c r="K1447" s="217">
        <v>10825710</v>
      </c>
      <c r="L1447" s="217">
        <v>2576045</v>
      </c>
      <c r="M1447" s="217">
        <v>1142360</v>
      </c>
      <c r="N1447" s="217">
        <v>906837</v>
      </c>
      <c r="O1447" s="217">
        <v>1941666</v>
      </c>
      <c r="P1447" s="217">
        <v>522751</v>
      </c>
      <c r="Q1447" s="235">
        <v>17915369</v>
      </c>
      <c r="R1447" s="136"/>
      <c r="S1447" s="136"/>
      <c r="T1447" s="136"/>
      <c r="U1447" s="136"/>
      <c r="V1447" s="136"/>
      <c r="W1447" s="136"/>
      <c r="X1447" s="136"/>
      <c r="Y1447" s="136"/>
      <c r="Z1447" s="136"/>
      <c r="AA1447" s="136"/>
      <c r="AB1447" s="136"/>
      <c r="AC1447" s="136"/>
      <c r="AD1447" s="136"/>
      <c r="AE1447" s="136"/>
      <c r="AF1447" s="136"/>
      <c r="AG1447" s="136"/>
      <c r="AH1447" s="136"/>
      <c r="AI1447" s="136"/>
      <c r="AJ1447" s="136"/>
      <c r="AK1447" s="136"/>
      <c r="AL1447" s="136"/>
      <c r="AM1447" s="136"/>
      <c r="AN1447" s="136"/>
      <c r="AO1447" s="136"/>
      <c r="AP1447" s="136"/>
      <c r="AQ1447" s="136"/>
      <c r="AR1447" s="136"/>
      <c r="AS1447" s="136"/>
      <c r="AT1447" s="136"/>
      <c r="AU1447" s="136"/>
      <c r="AV1447" s="136"/>
      <c r="AW1447" s="136"/>
      <c r="AX1447" s="136"/>
      <c r="AY1447" s="136"/>
      <c r="AZ1447" s="136"/>
      <c r="BA1447" s="136"/>
      <c r="BB1447" s="136"/>
      <c r="BC1447" s="136"/>
      <c r="BD1447" s="136"/>
      <c r="BE1447" s="136"/>
      <c r="BF1447" s="136"/>
      <c r="BG1447" s="136"/>
      <c r="BH1447" s="136"/>
      <c r="BI1447" s="136"/>
      <c r="BJ1447" s="136"/>
      <c r="BK1447" s="136"/>
      <c r="BL1447" s="136"/>
      <c r="BM1447" s="136"/>
      <c r="BN1447" s="136"/>
      <c r="BO1447" s="136"/>
      <c r="BP1447" s="136"/>
      <c r="BQ1447" s="136"/>
      <c r="BR1447" s="136"/>
      <c r="BS1447" s="136"/>
      <c r="BT1447" s="136"/>
      <c r="BU1447" s="136"/>
      <c r="BV1447" s="136"/>
      <c r="BW1447" s="136"/>
      <c r="BX1447" s="136"/>
      <c r="BY1447" s="136"/>
      <c r="BZ1447" s="136"/>
      <c r="CA1447" s="136"/>
      <c r="CB1447" s="136"/>
      <c r="CC1447" s="136"/>
      <c r="CD1447" s="136"/>
      <c r="CE1447" s="136"/>
      <c r="CF1447" s="136"/>
      <c r="CG1447" s="136"/>
      <c r="CH1447" s="136"/>
      <c r="CI1447" s="136"/>
      <c r="CJ1447" s="136"/>
      <c r="CK1447" s="136"/>
      <c r="CL1447" s="136"/>
      <c r="CM1447" s="136"/>
      <c r="CN1447" s="136"/>
      <c r="CO1447" s="136"/>
      <c r="CP1447" s="136"/>
      <c r="CQ1447" s="136"/>
      <c r="CR1447" s="136"/>
      <c r="CS1447" s="136"/>
      <c r="CT1447" s="136"/>
      <c r="CU1447" s="136"/>
      <c r="CV1447" s="136"/>
      <c r="CW1447" s="136"/>
      <c r="CX1447" s="136"/>
      <c r="CY1447" s="136"/>
      <c r="CZ1447" s="136"/>
      <c r="DA1447" s="136"/>
      <c r="DB1447" s="136"/>
      <c r="DC1447" s="136"/>
      <c r="DD1447" s="136"/>
      <c r="DE1447" s="136"/>
      <c r="DF1447" s="136"/>
      <c r="DG1447" s="136"/>
      <c r="DH1447" s="136"/>
      <c r="DI1447" s="136"/>
      <c r="DJ1447" s="136"/>
      <c r="DK1447" s="136"/>
      <c r="DL1447" s="136"/>
      <c r="DM1447" s="136"/>
      <c r="DN1447" s="136"/>
      <c r="DO1447" s="136"/>
      <c r="DP1447" s="136"/>
      <c r="DQ1447" s="136"/>
      <c r="DR1447" s="136"/>
      <c r="DS1447" s="136"/>
      <c r="DT1447" s="136"/>
      <c r="DU1447" s="136"/>
      <c r="DV1447" s="136"/>
      <c r="DW1447" s="136"/>
      <c r="DX1447" s="136"/>
      <c r="DY1447" s="136"/>
      <c r="DZ1447" s="136"/>
      <c r="EA1447" s="136"/>
      <c r="EB1447" s="136"/>
      <c r="EC1447" s="136"/>
      <c r="ED1447" s="136"/>
      <c r="EE1447" s="136"/>
      <c r="EF1447" s="136"/>
      <c r="EG1447" s="136"/>
      <c r="EH1447" s="136"/>
      <c r="EI1447" s="136"/>
      <c r="EJ1447" s="136"/>
      <c r="EK1447" s="136"/>
      <c r="EL1447" s="136"/>
      <c r="EM1447" s="136"/>
      <c r="EN1447" s="136"/>
      <c r="EO1447" s="136"/>
      <c r="EP1447" s="136"/>
      <c r="EQ1447" s="136"/>
      <c r="ER1447" s="136"/>
      <c r="ES1447" s="136"/>
      <c r="ET1447" s="136"/>
      <c r="EU1447" s="136"/>
      <c r="EV1447" s="136"/>
      <c r="EW1447" s="136"/>
      <c r="EX1447" s="136"/>
      <c r="EY1447" s="136"/>
      <c r="EZ1447" s="136"/>
      <c r="FA1447" s="136"/>
      <c r="FB1447" s="136"/>
      <c r="FC1447" s="136"/>
      <c r="FD1447" s="136"/>
      <c r="FE1447" s="136"/>
      <c r="FF1447" s="136"/>
      <c r="FG1447" s="136"/>
      <c r="FH1447" s="136"/>
      <c r="FI1447" s="136"/>
      <c r="FJ1447" s="136"/>
      <c r="FK1447" s="136"/>
      <c r="FL1447" s="136"/>
      <c r="FM1447" s="136"/>
      <c r="FN1447" s="136"/>
      <c r="FO1447" s="136"/>
      <c r="FP1447" s="136"/>
      <c r="FQ1447" s="136"/>
      <c r="FR1447" s="136"/>
      <c r="FS1447" s="136"/>
      <c r="FT1447" s="136"/>
      <c r="FU1447" s="136"/>
      <c r="FV1447" s="136"/>
      <c r="FW1447" s="136"/>
      <c r="FX1447" s="136"/>
      <c r="FY1447" s="136"/>
      <c r="FZ1447" s="136"/>
      <c r="GA1447" s="136"/>
      <c r="GB1447" s="136"/>
      <c r="GC1447" s="136"/>
      <c r="GD1447" s="136"/>
      <c r="GE1447" s="136"/>
      <c r="GF1447" s="136"/>
      <c r="GG1447" s="136"/>
      <c r="GH1447" s="136"/>
      <c r="GI1447" s="136"/>
      <c r="GJ1447" s="136"/>
      <c r="GK1447" s="136"/>
      <c r="GL1447" s="136"/>
      <c r="GM1447" s="136"/>
      <c r="GN1447" s="136"/>
      <c r="GO1447" s="136"/>
      <c r="GP1447" s="136"/>
      <c r="GQ1447" s="136"/>
      <c r="GR1447" s="136"/>
      <c r="GS1447" s="136"/>
      <c r="GT1447" s="136"/>
      <c r="GU1447" s="136"/>
      <c r="GV1447" s="136"/>
      <c r="GW1447" s="136"/>
      <c r="GX1447" s="136"/>
      <c r="GY1447" s="136"/>
      <c r="GZ1447" s="136"/>
      <c r="HA1447" s="136"/>
      <c r="HB1447" s="136"/>
      <c r="HC1447" s="136"/>
      <c r="HD1447" s="136"/>
      <c r="HE1447" s="136"/>
      <c r="HF1447" s="136"/>
      <c r="HG1447" s="136"/>
      <c r="HH1447" s="136"/>
      <c r="HI1447" s="136"/>
      <c r="HJ1447" s="136"/>
      <c r="HK1447" s="136"/>
      <c r="HL1447" s="136"/>
      <c r="HM1447" s="136"/>
      <c r="HN1447" s="136"/>
      <c r="HO1447" s="136"/>
      <c r="HP1447" s="136"/>
      <c r="HQ1447" s="136"/>
      <c r="HR1447" s="136"/>
      <c r="HS1447" s="136"/>
      <c r="HT1447" s="136"/>
      <c r="HU1447" s="136"/>
      <c r="HV1447" s="136"/>
      <c r="HW1447" s="136"/>
      <c r="HX1447" s="136"/>
      <c r="HY1447" s="136"/>
      <c r="HZ1447" s="136"/>
      <c r="IA1447" s="136"/>
      <c r="IB1447" s="136"/>
      <c r="IC1447" s="136"/>
      <c r="ID1447" s="136"/>
      <c r="IE1447" s="136"/>
      <c r="IF1447" s="136"/>
      <c r="IG1447" s="136"/>
    </row>
    <row r="1448" spans="1:241" ht="15" customHeight="1" x14ac:dyDescent="0.25">
      <c r="A1448" s="223" t="s">
        <v>257</v>
      </c>
      <c r="B1448" s="217">
        <v>10480079</v>
      </c>
      <c r="C1448" s="217">
        <v>2643221</v>
      </c>
      <c r="D1448" s="217">
        <v>954424</v>
      </c>
      <c r="E1448" s="217">
        <v>1014251</v>
      </c>
      <c r="F1448" s="217">
        <v>2062633</v>
      </c>
      <c r="G1448" s="217">
        <v>454590</v>
      </c>
      <c r="H1448" s="235">
        <v>17609198</v>
      </c>
      <c r="I1448" s="136"/>
      <c r="J1448" s="223" t="s">
        <v>711</v>
      </c>
      <c r="K1448" s="217">
        <v>8262413</v>
      </c>
      <c r="L1448" s="217">
        <v>2367178</v>
      </c>
      <c r="M1448" s="217">
        <v>954860</v>
      </c>
      <c r="N1448" s="217">
        <v>920168</v>
      </c>
      <c r="O1448" s="217">
        <v>2240974</v>
      </c>
      <c r="P1448" s="217">
        <v>356069</v>
      </c>
      <c r="Q1448" s="235">
        <v>15101662</v>
      </c>
      <c r="R1448" s="136"/>
      <c r="S1448" s="136"/>
      <c r="T1448" s="136"/>
      <c r="U1448" s="136"/>
      <c r="V1448" s="136"/>
      <c r="W1448" s="136"/>
      <c r="X1448" s="136"/>
      <c r="Y1448" s="136"/>
      <c r="Z1448" s="136"/>
      <c r="AA1448" s="136"/>
      <c r="AB1448" s="136"/>
      <c r="AC1448" s="136"/>
      <c r="AD1448" s="136"/>
      <c r="AE1448" s="136"/>
      <c r="AF1448" s="136"/>
      <c r="AG1448" s="136"/>
      <c r="AH1448" s="136"/>
      <c r="AI1448" s="136"/>
      <c r="AJ1448" s="136"/>
      <c r="AK1448" s="136"/>
      <c r="AL1448" s="136"/>
      <c r="AM1448" s="136"/>
      <c r="AN1448" s="136"/>
      <c r="AO1448" s="136"/>
      <c r="AP1448" s="136"/>
      <c r="AQ1448" s="136"/>
      <c r="AR1448" s="136"/>
      <c r="AS1448" s="136"/>
      <c r="AT1448" s="136"/>
      <c r="AU1448" s="136"/>
      <c r="AV1448" s="136"/>
      <c r="AW1448" s="136"/>
      <c r="AX1448" s="136"/>
      <c r="AY1448" s="136"/>
      <c r="AZ1448" s="136"/>
      <c r="BA1448" s="136"/>
      <c r="BB1448" s="136"/>
      <c r="BC1448" s="136"/>
      <c r="BD1448" s="136"/>
      <c r="BE1448" s="136"/>
      <c r="BF1448" s="136"/>
      <c r="BG1448" s="136"/>
      <c r="BH1448" s="136"/>
      <c r="BI1448" s="136"/>
      <c r="BJ1448" s="136"/>
      <c r="BK1448" s="136"/>
      <c r="BL1448" s="136"/>
      <c r="BM1448" s="136"/>
      <c r="BN1448" s="136"/>
      <c r="BO1448" s="136"/>
      <c r="BP1448" s="136"/>
      <c r="BQ1448" s="136"/>
      <c r="BR1448" s="136"/>
      <c r="BS1448" s="136"/>
      <c r="BT1448" s="136"/>
      <c r="BU1448" s="136"/>
      <c r="BV1448" s="136"/>
      <c r="BW1448" s="136"/>
      <c r="BX1448" s="136"/>
      <c r="BY1448" s="136"/>
      <c r="BZ1448" s="136"/>
      <c r="CA1448" s="136"/>
      <c r="CB1448" s="136"/>
      <c r="CC1448" s="136"/>
      <c r="CD1448" s="136"/>
      <c r="CE1448" s="136"/>
      <c r="CF1448" s="136"/>
      <c r="CG1448" s="136"/>
      <c r="CH1448" s="136"/>
      <c r="CI1448" s="136"/>
      <c r="CJ1448" s="136"/>
      <c r="CK1448" s="136"/>
      <c r="CL1448" s="136"/>
      <c r="CM1448" s="136"/>
      <c r="CN1448" s="136"/>
      <c r="CO1448" s="136"/>
      <c r="CP1448" s="136"/>
      <c r="CQ1448" s="136"/>
      <c r="CR1448" s="136"/>
      <c r="CS1448" s="136"/>
      <c r="CT1448" s="136"/>
      <c r="CU1448" s="136"/>
      <c r="CV1448" s="136"/>
      <c r="CW1448" s="136"/>
      <c r="CX1448" s="136"/>
      <c r="CY1448" s="136"/>
      <c r="CZ1448" s="136"/>
      <c r="DA1448" s="136"/>
      <c r="DB1448" s="136"/>
      <c r="DC1448" s="136"/>
      <c r="DD1448" s="136"/>
      <c r="DE1448" s="136"/>
      <c r="DF1448" s="136"/>
      <c r="DG1448" s="136"/>
      <c r="DH1448" s="136"/>
      <c r="DI1448" s="136"/>
      <c r="DJ1448" s="136"/>
      <c r="DK1448" s="136"/>
      <c r="DL1448" s="136"/>
      <c r="DM1448" s="136"/>
      <c r="DN1448" s="136"/>
      <c r="DO1448" s="136"/>
      <c r="DP1448" s="136"/>
      <c r="DQ1448" s="136"/>
      <c r="DR1448" s="136"/>
      <c r="DS1448" s="136"/>
      <c r="DT1448" s="136"/>
      <c r="DU1448" s="136"/>
      <c r="DV1448" s="136"/>
      <c r="DW1448" s="136"/>
      <c r="DX1448" s="136"/>
      <c r="DY1448" s="136"/>
      <c r="DZ1448" s="136"/>
      <c r="EA1448" s="136"/>
      <c r="EB1448" s="136"/>
      <c r="EC1448" s="136"/>
      <c r="ED1448" s="136"/>
      <c r="EE1448" s="136"/>
      <c r="EF1448" s="136"/>
      <c r="EG1448" s="136"/>
      <c r="EH1448" s="136"/>
      <c r="EI1448" s="136"/>
      <c r="EJ1448" s="136"/>
      <c r="EK1448" s="136"/>
      <c r="EL1448" s="136"/>
      <c r="EM1448" s="136"/>
      <c r="EN1448" s="136"/>
      <c r="EO1448" s="136"/>
      <c r="EP1448" s="136"/>
      <c r="EQ1448" s="136"/>
      <c r="ER1448" s="136"/>
      <c r="ES1448" s="136"/>
      <c r="ET1448" s="136"/>
      <c r="EU1448" s="136"/>
      <c r="EV1448" s="136"/>
      <c r="EW1448" s="136"/>
      <c r="EX1448" s="136"/>
      <c r="EY1448" s="136"/>
      <c r="EZ1448" s="136"/>
      <c r="FA1448" s="136"/>
      <c r="FB1448" s="136"/>
      <c r="FC1448" s="136"/>
      <c r="FD1448" s="136"/>
      <c r="FE1448" s="136"/>
      <c r="FF1448" s="136"/>
      <c r="FG1448" s="136"/>
      <c r="FH1448" s="136"/>
      <c r="FI1448" s="136"/>
      <c r="FJ1448" s="136"/>
      <c r="FK1448" s="136"/>
      <c r="FL1448" s="136"/>
      <c r="FM1448" s="136"/>
      <c r="FN1448" s="136"/>
      <c r="FO1448" s="136"/>
      <c r="FP1448" s="136"/>
      <c r="FQ1448" s="136"/>
      <c r="FR1448" s="136"/>
      <c r="FS1448" s="136"/>
      <c r="FT1448" s="136"/>
      <c r="FU1448" s="136"/>
      <c r="FV1448" s="136"/>
      <c r="FW1448" s="136"/>
      <c r="FX1448" s="136"/>
      <c r="FY1448" s="136"/>
      <c r="FZ1448" s="136"/>
      <c r="GA1448" s="136"/>
      <c r="GB1448" s="136"/>
      <c r="GC1448" s="136"/>
      <c r="GD1448" s="136"/>
      <c r="GE1448" s="136"/>
      <c r="GF1448" s="136"/>
      <c r="GG1448" s="136"/>
      <c r="GH1448" s="136"/>
      <c r="GI1448" s="136"/>
      <c r="GJ1448" s="136"/>
      <c r="GK1448" s="136"/>
      <c r="GL1448" s="136"/>
      <c r="GM1448" s="136"/>
      <c r="GN1448" s="136"/>
      <c r="GO1448" s="136"/>
      <c r="GP1448" s="136"/>
      <c r="GQ1448" s="136"/>
      <c r="GR1448" s="136"/>
      <c r="GS1448" s="136"/>
      <c r="GT1448" s="136"/>
      <c r="GU1448" s="136"/>
      <c r="GV1448" s="136"/>
      <c r="GW1448" s="136"/>
      <c r="GX1448" s="136"/>
      <c r="GY1448" s="136"/>
      <c r="GZ1448" s="136"/>
      <c r="HA1448" s="136"/>
      <c r="HB1448" s="136"/>
      <c r="HC1448" s="136"/>
      <c r="HD1448" s="136"/>
      <c r="HE1448" s="136"/>
      <c r="HF1448" s="136"/>
      <c r="HG1448" s="136"/>
      <c r="HH1448" s="136"/>
      <c r="HI1448" s="136"/>
      <c r="HJ1448" s="136"/>
      <c r="HK1448" s="136"/>
      <c r="HL1448" s="136"/>
      <c r="HM1448" s="136"/>
      <c r="HN1448" s="136"/>
      <c r="HO1448" s="136"/>
      <c r="HP1448" s="136"/>
      <c r="HQ1448" s="136"/>
      <c r="HR1448" s="136"/>
      <c r="HS1448" s="136"/>
      <c r="HT1448" s="136"/>
      <c r="HU1448" s="136"/>
      <c r="HV1448" s="136"/>
      <c r="HW1448" s="136"/>
      <c r="HX1448" s="136"/>
      <c r="HY1448" s="136"/>
      <c r="HZ1448" s="136"/>
      <c r="IA1448" s="136"/>
      <c r="IB1448" s="136"/>
      <c r="IC1448" s="136"/>
      <c r="ID1448" s="136"/>
      <c r="IE1448" s="136"/>
      <c r="IF1448" s="136"/>
      <c r="IG1448" s="136"/>
    </row>
    <row r="1449" spans="1:241" ht="15" customHeight="1" x14ac:dyDescent="0.25">
      <c r="A1449" s="223" t="s">
        <v>254</v>
      </c>
      <c r="B1449" s="217">
        <v>5988122</v>
      </c>
      <c r="C1449" s="217">
        <v>1729337</v>
      </c>
      <c r="D1449" s="217">
        <v>712696</v>
      </c>
      <c r="E1449" s="217">
        <v>1017043</v>
      </c>
      <c r="F1449" s="217">
        <v>2712151</v>
      </c>
      <c r="G1449" s="217">
        <v>394884</v>
      </c>
      <c r="H1449" s="235">
        <v>12554233</v>
      </c>
      <c r="I1449" s="136"/>
      <c r="J1449" s="223" t="s">
        <v>638</v>
      </c>
      <c r="K1449" s="217">
        <v>6585281</v>
      </c>
      <c r="L1449" s="217">
        <v>2325583</v>
      </c>
      <c r="M1449" s="217">
        <v>1153947</v>
      </c>
      <c r="N1449" s="217">
        <v>1113993</v>
      </c>
      <c r="O1449" s="217">
        <v>2158957</v>
      </c>
      <c r="P1449" s="217">
        <v>498722</v>
      </c>
      <c r="Q1449" s="235">
        <v>13836483</v>
      </c>
      <c r="R1449" s="136"/>
      <c r="S1449" s="136"/>
      <c r="T1449" s="136"/>
      <c r="U1449" s="136"/>
      <c r="V1449" s="136"/>
      <c r="W1449" s="136"/>
      <c r="X1449" s="136"/>
      <c r="Y1449" s="136"/>
      <c r="Z1449" s="136"/>
      <c r="AA1449" s="136"/>
      <c r="AB1449" s="136"/>
      <c r="AC1449" s="136"/>
      <c r="AD1449" s="136"/>
      <c r="AE1449" s="136"/>
      <c r="AF1449" s="136"/>
      <c r="AG1449" s="136"/>
      <c r="AH1449" s="136"/>
      <c r="AI1449" s="136"/>
      <c r="AJ1449" s="136"/>
      <c r="AK1449" s="136"/>
      <c r="AL1449" s="136"/>
      <c r="AM1449" s="136"/>
      <c r="AN1449" s="136"/>
      <c r="AO1449" s="136"/>
      <c r="AP1449" s="136"/>
      <c r="AQ1449" s="136"/>
      <c r="AR1449" s="136"/>
      <c r="AS1449" s="136"/>
      <c r="AT1449" s="136"/>
      <c r="AU1449" s="136"/>
      <c r="AV1449" s="136"/>
      <c r="AW1449" s="136"/>
      <c r="AX1449" s="136"/>
      <c r="AY1449" s="136"/>
      <c r="AZ1449" s="136"/>
      <c r="BA1449" s="136"/>
      <c r="BB1449" s="136"/>
      <c r="BC1449" s="136"/>
      <c r="BD1449" s="136"/>
      <c r="BE1449" s="136"/>
      <c r="BF1449" s="136"/>
      <c r="BG1449" s="136"/>
      <c r="BH1449" s="136"/>
      <c r="BI1449" s="136"/>
      <c r="BJ1449" s="136"/>
      <c r="BK1449" s="136"/>
      <c r="BL1449" s="136"/>
      <c r="BM1449" s="136"/>
      <c r="BN1449" s="136"/>
      <c r="BO1449" s="136"/>
      <c r="BP1449" s="136"/>
      <c r="BQ1449" s="136"/>
      <c r="BR1449" s="136"/>
      <c r="BS1449" s="136"/>
      <c r="BT1449" s="136"/>
      <c r="BU1449" s="136"/>
      <c r="BV1449" s="136"/>
      <c r="BW1449" s="136"/>
      <c r="BX1449" s="136"/>
      <c r="BY1449" s="136"/>
      <c r="BZ1449" s="136"/>
      <c r="CA1449" s="136"/>
      <c r="CB1449" s="136"/>
      <c r="CC1449" s="136"/>
      <c r="CD1449" s="136"/>
      <c r="CE1449" s="136"/>
      <c r="CF1449" s="136"/>
      <c r="CG1449" s="136"/>
      <c r="CH1449" s="136"/>
      <c r="CI1449" s="136"/>
      <c r="CJ1449" s="136"/>
      <c r="CK1449" s="136"/>
      <c r="CL1449" s="136"/>
      <c r="CM1449" s="136"/>
      <c r="CN1449" s="136"/>
      <c r="CO1449" s="136"/>
      <c r="CP1449" s="136"/>
      <c r="CQ1449" s="136"/>
      <c r="CR1449" s="136"/>
      <c r="CS1449" s="136"/>
      <c r="CT1449" s="136"/>
      <c r="CU1449" s="136"/>
      <c r="CV1449" s="136"/>
      <c r="CW1449" s="136"/>
      <c r="CX1449" s="136"/>
      <c r="CY1449" s="136"/>
      <c r="CZ1449" s="136"/>
      <c r="DA1449" s="136"/>
      <c r="DB1449" s="136"/>
      <c r="DC1449" s="136"/>
      <c r="DD1449" s="136"/>
      <c r="DE1449" s="136"/>
      <c r="DF1449" s="136"/>
      <c r="DG1449" s="136"/>
      <c r="DH1449" s="136"/>
      <c r="DI1449" s="136"/>
      <c r="DJ1449" s="136"/>
      <c r="DK1449" s="136"/>
      <c r="DL1449" s="136"/>
      <c r="DM1449" s="136"/>
      <c r="DN1449" s="136"/>
      <c r="DO1449" s="136"/>
      <c r="DP1449" s="136"/>
      <c r="DQ1449" s="136"/>
      <c r="DR1449" s="136"/>
      <c r="DS1449" s="136"/>
      <c r="DT1449" s="136"/>
      <c r="DU1449" s="136"/>
      <c r="DV1449" s="136"/>
      <c r="DW1449" s="136"/>
      <c r="DX1449" s="136"/>
      <c r="DY1449" s="136"/>
      <c r="DZ1449" s="136"/>
      <c r="EA1449" s="136"/>
      <c r="EB1449" s="136"/>
      <c r="EC1449" s="136"/>
      <c r="ED1449" s="136"/>
      <c r="EE1449" s="136"/>
      <c r="EF1449" s="136"/>
      <c r="EG1449" s="136"/>
      <c r="EH1449" s="136"/>
      <c r="EI1449" s="136"/>
      <c r="EJ1449" s="136"/>
      <c r="EK1449" s="136"/>
      <c r="EL1449" s="136"/>
      <c r="EM1449" s="136"/>
      <c r="EN1449" s="136"/>
      <c r="EO1449" s="136"/>
      <c r="EP1449" s="136"/>
      <c r="EQ1449" s="136"/>
      <c r="ER1449" s="136"/>
      <c r="ES1449" s="136"/>
      <c r="ET1449" s="136"/>
      <c r="EU1449" s="136"/>
      <c r="EV1449" s="136"/>
      <c r="EW1449" s="136"/>
      <c r="EX1449" s="136"/>
      <c r="EY1449" s="136"/>
      <c r="EZ1449" s="136"/>
      <c r="FA1449" s="136"/>
      <c r="FB1449" s="136"/>
      <c r="FC1449" s="136"/>
      <c r="FD1449" s="136"/>
      <c r="FE1449" s="136"/>
      <c r="FF1449" s="136"/>
      <c r="FG1449" s="136"/>
      <c r="FH1449" s="136"/>
      <c r="FI1449" s="136"/>
      <c r="FJ1449" s="136"/>
      <c r="FK1449" s="136"/>
      <c r="FL1449" s="136"/>
      <c r="FM1449" s="136"/>
      <c r="FN1449" s="136"/>
      <c r="FO1449" s="136"/>
      <c r="FP1449" s="136"/>
      <c r="FQ1449" s="136"/>
      <c r="FR1449" s="136"/>
      <c r="FS1449" s="136"/>
      <c r="FT1449" s="136"/>
      <c r="FU1449" s="136"/>
      <c r="FV1449" s="136"/>
      <c r="FW1449" s="136"/>
      <c r="FX1449" s="136"/>
      <c r="FY1449" s="136"/>
      <c r="FZ1449" s="136"/>
      <c r="GA1449" s="136"/>
      <c r="GB1449" s="136"/>
      <c r="GC1449" s="136"/>
      <c r="GD1449" s="136"/>
      <c r="GE1449" s="136"/>
      <c r="GF1449" s="136"/>
      <c r="GG1449" s="136"/>
      <c r="GH1449" s="136"/>
      <c r="GI1449" s="136"/>
      <c r="GJ1449" s="136"/>
      <c r="GK1449" s="136"/>
      <c r="GL1449" s="136"/>
      <c r="GM1449" s="136"/>
      <c r="GN1449" s="136"/>
      <c r="GO1449" s="136"/>
      <c r="GP1449" s="136"/>
      <c r="GQ1449" s="136"/>
      <c r="GR1449" s="136"/>
      <c r="GS1449" s="136"/>
      <c r="GT1449" s="136"/>
      <c r="GU1449" s="136"/>
      <c r="GV1449" s="136"/>
      <c r="GW1449" s="136"/>
      <c r="GX1449" s="136"/>
      <c r="GY1449" s="136"/>
      <c r="GZ1449" s="136"/>
      <c r="HA1449" s="136"/>
      <c r="HB1449" s="136"/>
      <c r="HC1449" s="136"/>
      <c r="HD1449" s="136"/>
      <c r="HE1449" s="136"/>
      <c r="HF1449" s="136"/>
      <c r="HG1449" s="136"/>
      <c r="HH1449" s="136"/>
      <c r="HI1449" s="136"/>
      <c r="HJ1449" s="136"/>
      <c r="HK1449" s="136"/>
      <c r="HL1449" s="136"/>
      <c r="HM1449" s="136"/>
      <c r="HN1449" s="136"/>
      <c r="HO1449" s="136"/>
      <c r="HP1449" s="136"/>
      <c r="HQ1449" s="136"/>
      <c r="HR1449" s="136"/>
      <c r="HS1449" s="136"/>
      <c r="HT1449" s="136"/>
      <c r="HU1449" s="136"/>
      <c r="HV1449" s="136"/>
      <c r="HW1449" s="136"/>
      <c r="HX1449" s="136"/>
      <c r="HY1449" s="136"/>
      <c r="HZ1449" s="136"/>
      <c r="IA1449" s="136"/>
      <c r="IB1449" s="136"/>
      <c r="IC1449" s="136"/>
      <c r="ID1449" s="136"/>
      <c r="IE1449" s="136"/>
      <c r="IF1449" s="136"/>
      <c r="IG1449" s="136"/>
    </row>
    <row r="1450" spans="1:241" ht="15" customHeight="1" x14ac:dyDescent="0.25">
      <c r="A1450" s="223" t="s">
        <v>371</v>
      </c>
      <c r="B1450" s="217">
        <v>6242419</v>
      </c>
      <c r="C1450" s="217">
        <v>2103930</v>
      </c>
      <c r="D1450" s="217">
        <v>738255</v>
      </c>
      <c r="E1450" s="217">
        <v>1080975</v>
      </c>
      <c r="F1450" s="217">
        <v>2978250</v>
      </c>
      <c r="G1450" s="217">
        <v>537370</v>
      </c>
      <c r="H1450" s="235">
        <v>13681199</v>
      </c>
      <c r="I1450" s="136"/>
      <c r="J1450" s="223" t="s">
        <v>449</v>
      </c>
      <c r="K1450" s="217">
        <v>10236342</v>
      </c>
      <c r="L1450" s="217">
        <v>3211217</v>
      </c>
      <c r="M1450" s="217">
        <v>1937759</v>
      </c>
      <c r="N1450" s="217">
        <v>1097613</v>
      </c>
      <c r="O1450" s="217">
        <v>3743346</v>
      </c>
      <c r="P1450" s="217">
        <v>475767</v>
      </c>
      <c r="Q1450" s="235">
        <v>20702044</v>
      </c>
      <c r="R1450" s="136"/>
      <c r="S1450" s="136"/>
      <c r="T1450" s="136"/>
      <c r="U1450" s="136"/>
      <c r="V1450" s="136"/>
      <c r="W1450" s="136"/>
      <c r="X1450" s="136"/>
      <c r="Y1450" s="136"/>
      <c r="Z1450" s="136"/>
      <c r="AA1450" s="136"/>
      <c r="AB1450" s="136"/>
      <c r="AC1450" s="136"/>
      <c r="AD1450" s="136"/>
      <c r="AE1450" s="136"/>
      <c r="AF1450" s="136"/>
      <c r="AG1450" s="136"/>
      <c r="AH1450" s="136"/>
      <c r="AI1450" s="136"/>
      <c r="AJ1450" s="136"/>
      <c r="AK1450" s="136"/>
      <c r="AL1450" s="136"/>
      <c r="AM1450" s="136"/>
      <c r="AN1450" s="136"/>
      <c r="AO1450" s="136"/>
      <c r="AP1450" s="136"/>
      <c r="AQ1450" s="136"/>
      <c r="AR1450" s="136"/>
      <c r="AS1450" s="136"/>
      <c r="AT1450" s="136"/>
      <c r="AU1450" s="136"/>
      <c r="AV1450" s="136"/>
      <c r="AW1450" s="136"/>
      <c r="AX1450" s="136"/>
      <c r="AY1450" s="136"/>
      <c r="AZ1450" s="136"/>
      <c r="BA1450" s="136"/>
      <c r="BB1450" s="136"/>
      <c r="BC1450" s="136"/>
      <c r="BD1450" s="136"/>
      <c r="BE1450" s="136"/>
      <c r="BF1450" s="136"/>
      <c r="BG1450" s="136"/>
      <c r="BH1450" s="136"/>
      <c r="BI1450" s="136"/>
      <c r="BJ1450" s="136"/>
      <c r="BK1450" s="136"/>
      <c r="BL1450" s="136"/>
      <c r="BM1450" s="136"/>
      <c r="BN1450" s="136"/>
      <c r="BO1450" s="136"/>
      <c r="BP1450" s="136"/>
      <c r="BQ1450" s="136"/>
      <c r="BR1450" s="136"/>
      <c r="BS1450" s="136"/>
      <c r="BT1450" s="136"/>
      <c r="BU1450" s="136"/>
      <c r="BV1450" s="136"/>
      <c r="BW1450" s="136"/>
      <c r="BX1450" s="136"/>
      <c r="BY1450" s="136"/>
      <c r="BZ1450" s="136"/>
      <c r="CA1450" s="136"/>
      <c r="CB1450" s="136"/>
      <c r="CC1450" s="136"/>
      <c r="CD1450" s="136"/>
      <c r="CE1450" s="136"/>
      <c r="CF1450" s="136"/>
      <c r="CG1450" s="136"/>
      <c r="CH1450" s="136"/>
      <c r="CI1450" s="136"/>
      <c r="CJ1450" s="136"/>
      <c r="CK1450" s="136"/>
      <c r="CL1450" s="136"/>
      <c r="CM1450" s="136"/>
      <c r="CN1450" s="136"/>
      <c r="CO1450" s="136"/>
      <c r="CP1450" s="136"/>
      <c r="CQ1450" s="136"/>
      <c r="CR1450" s="136"/>
      <c r="CS1450" s="136"/>
      <c r="CT1450" s="136"/>
      <c r="CU1450" s="136"/>
      <c r="CV1450" s="136"/>
      <c r="CW1450" s="136"/>
      <c r="CX1450" s="136"/>
      <c r="CY1450" s="136"/>
      <c r="CZ1450" s="136"/>
      <c r="DA1450" s="136"/>
      <c r="DB1450" s="136"/>
      <c r="DC1450" s="136"/>
      <c r="DD1450" s="136"/>
      <c r="DE1450" s="136"/>
      <c r="DF1450" s="136"/>
      <c r="DG1450" s="136"/>
      <c r="DH1450" s="136"/>
      <c r="DI1450" s="136"/>
      <c r="DJ1450" s="136"/>
      <c r="DK1450" s="136"/>
      <c r="DL1450" s="136"/>
      <c r="DM1450" s="136"/>
      <c r="DN1450" s="136"/>
      <c r="DO1450" s="136"/>
      <c r="DP1450" s="136"/>
      <c r="DQ1450" s="136"/>
      <c r="DR1450" s="136"/>
      <c r="DS1450" s="136"/>
      <c r="DT1450" s="136"/>
      <c r="DU1450" s="136"/>
      <c r="DV1450" s="136"/>
      <c r="DW1450" s="136"/>
      <c r="DX1450" s="136"/>
      <c r="DY1450" s="136"/>
      <c r="DZ1450" s="136"/>
      <c r="EA1450" s="136"/>
      <c r="EB1450" s="136"/>
      <c r="EC1450" s="136"/>
      <c r="ED1450" s="136"/>
      <c r="EE1450" s="136"/>
      <c r="EF1450" s="136"/>
      <c r="EG1450" s="136"/>
      <c r="EH1450" s="136"/>
      <c r="EI1450" s="136"/>
      <c r="EJ1450" s="136"/>
      <c r="EK1450" s="136"/>
      <c r="EL1450" s="136"/>
      <c r="EM1450" s="136"/>
      <c r="EN1450" s="136"/>
      <c r="EO1450" s="136"/>
      <c r="EP1450" s="136"/>
      <c r="EQ1450" s="136"/>
      <c r="ER1450" s="136"/>
      <c r="ES1450" s="136"/>
      <c r="ET1450" s="136"/>
      <c r="EU1450" s="136"/>
      <c r="EV1450" s="136"/>
      <c r="EW1450" s="136"/>
      <c r="EX1450" s="136"/>
      <c r="EY1450" s="136"/>
      <c r="EZ1450" s="136"/>
      <c r="FA1450" s="136"/>
      <c r="FB1450" s="136"/>
      <c r="FC1450" s="136"/>
      <c r="FD1450" s="136"/>
      <c r="FE1450" s="136"/>
      <c r="FF1450" s="136"/>
      <c r="FG1450" s="136"/>
      <c r="FH1450" s="136"/>
      <c r="FI1450" s="136"/>
      <c r="FJ1450" s="136"/>
      <c r="FK1450" s="136"/>
      <c r="FL1450" s="136"/>
      <c r="FM1450" s="136"/>
      <c r="FN1450" s="136"/>
      <c r="FO1450" s="136"/>
      <c r="FP1450" s="136"/>
      <c r="FQ1450" s="136"/>
      <c r="FR1450" s="136"/>
      <c r="FS1450" s="136"/>
      <c r="FT1450" s="136"/>
      <c r="FU1450" s="136"/>
      <c r="FV1450" s="136"/>
      <c r="FW1450" s="136"/>
      <c r="FX1450" s="136"/>
      <c r="FY1450" s="136"/>
      <c r="FZ1450" s="136"/>
      <c r="GA1450" s="136"/>
      <c r="GB1450" s="136"/>
      <c r="GC1450" s="136"/>
      <c r="GD1450" s="136"/>
      <c r="GE1450" s="136"/>
      <c r="GF1450" s="136"/>
      <c r="GG1450" s="136"/>
      <c r="GH1450" s="136"/>
      <c r="GI1450" s="136"/>
      <c r="GJ1450" s="136"/>
      <c r="GK1450" s="136"/>
      <c r="GL1450" s="136"/>
      <c r="GM1450" s="136"/>
      <c r="GN1450" s="136"/>
      <c r="GO1450" s="136"/>
      <c r="GP1450" s="136"/>
      <c r="GQ1450" s="136"/>
      <c r="GR1450" s="136"/>
      <c r="GS1450" s="136"/>
      <c r="GT1450" s="136"/>
      <c r="GU1450" s="136"/>
      <c r="GV1450" s="136"/>
      <c r="GW1450" s="136"/>
      <c r="GX1450" s="136"/>
      <c r="GY1450" s="136"/>
      <c r="GZ1450" s="136"/>
      <c r="HA1450" s="136"/>
      <c r="HB1450" s="136"/>
      <c r="HC1450" s="136"/>
      <c r="HD1450" s="136"/>
      <c r="HE1450" s="136"/>
      <c r="HF1450" s="136"/>
      <c r="HG1450" s="136"/>
      <c r="HH1450" s="136"/>
      <c r="HI1450" s="136"/>
      <c r="HJ1450" s="136"/>
      <c r="HK1450" s="136"/>
      <c r="HL1450" s="136"/>
      <c r="HM1450" s="136"/>
      <c r="HN1450" s="136"/>
      <c r="HO1450" s="136"/>
      <c r="HP1450" s="136"/>
      <c r="HQ1450" s="136"/>
      <c r="HR1450" s="136"/>
      <c r="HS1450" s="136"/>
      <c r="HT1450" s="136"/>
      <c r="HU1450" s="136"/>
      <c r="HV1450" s="136"/>
      <c r="HW1450" s="136"/>
      <c r="HX1450" s="136"/>
      <c r="HY1450" s="136"/>
      <c r="HZ1450" s="136"/>
      <c r="IA1450" s="136"/>
      <c r="IB1450" s="136"/>
      <c r="IC1450" s="136"/>
      <c r="ID1450" s="136"/>
      <c r="IE1450" s="136"/>
      <c r="IF1450" s="136"/>
      <c r="IG1450" s="136"/>
    </row>
    <row r="1451" spans="1:241" ht="15" customHeight="1" x14ac:dyDescent="0.25">
      <c r="A1451" s="223" t="s">
        <v>370</v>
      </c>
      <c r="B1451" s="217">
        <v>7731086</v>
      </c>
      <c r="C1451" s="217">
        <v>2886041</v>
      </c>
      <c r="D1451" s="217">
        <v>1328705</v>
      </c>
      <c r="E1451" s="217">
        <v>1344483</v>
      </c>
      <c r="F1451" s="217">
        <v>3279517</v>
      </c>
      <c r="G1451" s="217">
        <v>647970</v>
      </c>
      <c r="H1451" s="235">
        <v>17217802</v>
      </c>
      <c r="I1451" s="136"/>
      <c r="J1451" s="223" t="s">
        <v>450</v>
      </c>
      <c r="K1451" s="217">
        <v>8855000</v>
      </c>
      <c r="L1451" s="217">
        <v>3925710</v>
      </c>
      <c r="M1451" s="217">
        <v>2067339</v>
      </c>
      <c r="N1451" s="217">
        <v>1417363</v>
      </c>
      <c r="O1451" s="217">
        <v>4099548</v>
      </c>
      <c r="P1451" s="217">
        <v>514997</v>
      </c>
      <c r="Q1451" s="235">
        <v>20879957</v>
      </c>
      <c r="R1451" s="136"/>
      <c r="S1451" s="136"/>
      <c r="T1451" s="136"/>
      <c r="U1451" s="136"/>
      <c r="V1451" s="136"/>
      <c r="W1451" s="136"/>
      <c r="X1451" s="136"/>
      <c r="Y1451" s="136"/>
      <c r="Z1451" s="136"/>
      <c r="AA1451" s="136"/>
      <c r="AB1451" s="136"/>
      <c r="AC1451" s="136"/>
      <c r="AD1451" s="136"/>
      <c r="AE1451" s="136"/>
      <c r="AF1451" s="136"/>
      <c r="AG1451" s="136"/>
      <c r="AH1451" s="136"/>
      <c r="AI1451" s="136"/>
      <c r="AJ1451" s="136"/>
      <c r="AK1451" s="136"/>
      <c r="AL1451" s="136"/>
      <c r="AM1451" s="136"/>
      <c r="AN1451" s="136"/>
      <c r="AO1451" s="136"/>
      <c r="AP1451" s="136"/>
      <c r="AQ1451" s="136"/>
      <c r="AR1451" s="136"/>
      <c r="AS1451" s="136"/>
      <c r="AT1451" s="136"/>
      <c r="AU1451" s="136"/>
      <c r="AV1451" s="136"/>
      <c r="AW1451" s="136"/>
      <c r="AX1451" s="136"/>
      <c r="AY1451" s="136"/>
      <c r="AZ1451" s="136"/>
      <c r="BA1451" s="136"/>
      <c r="BB1451" s="136"/>
      <c r="BC1451" s="136"/>
      <c r="BD1451" s="136"/>
      <c r="BE1451" s="136"/>
      <c r="BF1451" s="136"/>
      <c r="BG1451" s="136"/>
      <c r="BH1451" s="136"/>
      <c r="BI1451" s="136"/>
      <c r="BJ1451" s="136"/>
      <c r="BK1451" s="136"/>
      <c r="BL1451" s="136"/>
      <c r="BM1451" s="136"/>
      <c r="BN1451" s="136"/>
      <c r="BO1451" s="136"/>
      <c r="BP1451" s="136"/>
      <c r="BQ1451" s="136"/>
      <c r="BR1451" s="136"/>
      <c r="BS1451" s="136"/>
      <c r="BT1451" s="136"/>
      <c r="BU1451" s="136"/>
      <c r="BV1451" s="136"/>
      <c r="BW1451" s="136"/>
      <c r="BX1451" s="136"/>
      <c r="BY1451" s="136"/>
      <c r="BZ1451" s="136"/>
      <c r="CA1451" s="136"/>
      <c r="CB1451" s="136"/>
      <c r="CC1451" s="136"/>
      <c r="CD1451" s="136"/>
      <c r="CE1451" s="136"/>
      <c r="CF1451" s="136"/>
      <c r="CG1451" s="136"/>
      <c r="CH1451" s="136"/>
      <c r="CI1451" s="136"/>
      <c r="CJ1451" s="136"/>
      <c r="CK1451" s="136"/>
      <c r="CL1451" s="136"/>
      <c r="CM1451" s="136"/>
      <c r="CN1451" s="136"/>
      <c r="CO1451" s="136"/>
      <c r="CP1451" s="136"/>
      <c r="CQ1451" s="136"/>
      <c r="CR1451" s="136"/>
      <c r="CS1451" s="136"/>
      <c r="CT1451" s="136"/>
      <c r="CU1451" s="136"/>
      <c r="CV1451" s="136"/>
      <c r="CW1451" s="136"/>
      <c r="CX1451" s="136"/>
      <c r="CY1451" s="136"/>
      <c r="CZ1451" s="136"/>
      <c r="DA1451" s="136"/>
      <c r="DB1451" s="136"/>
      <c r="DC1451" s="136"/>
      <c r="DD1451" s="136"/>
      <c r="DE1451" s="136"/>
      <c r="DF1451" s="136"/>
      <c r="DG1451" s="136"/>
      <c r="DH1451" s="136"/>
      <c r="DI1451" s="136"/>
      <c r="DJ1451" s="136"/>
      <c r="DK1451" s="136"/>
      <c r="DL1451" s="136"/>
      <c r="DM1451" s="136"/>
      <c r="DN1451" s="136"/>
      <c r="DO1451" s="136"/>
      <c r="DP1451" s="136"/>
      <c r="DQ1451" s="136"/>
      <c r="DR1451" s="136"/>
      <c r="DS1451" s="136"/>
      <c r="DT1451" s="136"/>
      <c r="DU1451" s="136"/>
      <c r="DV1451" s="136"/>
      <c r="DW1451" s="136"/>
      <c r="DX1451" s="136"/>
      <c r="DY1451" s="136"/>
      <c r="DZ1451" s="136"/>
      <c r="EA1451" s="136"/>
      <c r="EB1451" s="136"/>
      <c r="EC1451" s="136"/>
      <c r="ED1451" s="136"/>
      <c r="EE1451" s="136"/>
      <c r="EF1451" s="136"/>
      <c r="EG1451" s="136"/>
      <c r="EH1451" s="136"/>
      <c r="EI1451" s="136"/>
      <c r="EJ1451" s="136"/>
      <c r="EK1451" s="136"/>
      <c r="EL1451" s="136"/>
      <c r="EM1451" s="136"/>
      <c r="EN1451" s="136"/>
      <c r="EO1451" s="136"/>
      <c r="EP1451" s="136"/>
      <c r="EQ1451" s="136"/>
      <c r="ER1451" s="136"/>
      <c r="ES1451" s="136"/>
      <c r="ET1451" s="136"/>
      <c r="EU1451" s="136"/>
      <c r="EV1451" s="136"/>
      <c r="EW1451" s="136"/>
      <c r="EX1451" s="136"/>
      <c r="EY1451" s="136"/>
      <c r="EZ1451" s="136"/>
      <c r="FA1451" s="136"/>
      <c r="FB1451" s="136"/>
      <c r="FC1451" s="136"/>
      <c r="FD1451" s="136"/>
      <c r="FE1451" s="136"/>
      <c r="FF1451" s="136"/>
      <c r="FG1451" s="136"/>
      <c r="FH1451" s="136"/>
      <c r="FI1451" s="136"/>
      <c r="FJ1451" s="136"/>
      <c r="FK1451" s="136"/>
      <c r="FL1451" s="136"/>
      <c r="FM1451" s="136"/>
      <c r="FN1451" s="136"/>
      <c r="FO1451" s="136"/>
      <c r="FP1451" s="136"/>
      <c r="FQ1451" s="136"/>
      <c r="FR1451" s="136"/>
      <c r="FS1451" s="136"/>
      <c r="FT1451" s="136"/>
      <c r="FU1451" s="136"/>
      <c r="FV1451" s="136"/>
      <c r="FW1451" s="136"/>
      <c r="FX1451" s="136"/>
      <c r="FY1451" s="136"/>
      <c r="FZ1451" s="136"/>
      <c r="GA1451" s="136"/>
      <c r="GB1451" s="136"/>
      <c r="GC1451" s="136"/>
      <c r="GD1451" s="136"/>
      <c r="GE1451" s="136"/>
      <c r="GF1451" s="136"/>
      <c r="GG1451" s="136"/>
      <c r="GH1451" s="136"/>
      <c r="GI1451" s="136"/>
      <c r="GJ1451" s="136"/>
      <c r="GK1451" s="136"/>
      <c r="GL1451" s="136"/>
      <c r="GM1451" s="136"/>
      <c r="GN1451" s="136"/>
      <c r="GO1451" s="136"/>
      <c r="GP1451" s="136"/>
      <c r="GQ1451" s="136"/>
      <c r="GR1451" s="136"/>
      <c r="GS1451" s="136"/>
      <c r="GT1451" s="136"/>
      <c r="GU1451" s="136"/>
      <c r="GV1451" s="136"/>
      <c r="GW1451" s="136"/>
      <c r="GX1451" s="136"/>
      <c r="GY1451" s="136"/>
      <c r="GZ1451" s="136"/>
      <c r="HA1451" s="136"/>
      <c r="HB1451" s="136"/>
      <c r="HC1451" s="136"/>
      <c r="HD1451" s="136"/>
      <c r="HE1451" s="136"/>
      <c r="HF1451" s="136"/>
      <c r="HG1451" s="136"/>
      <c r="HH1451" s="136"/>
      <c r="HI1451" s="136"/>
      <c r="HJ1451" s="136"/>
      <c r="HK1451" s="136"/>
      <c r="HL1451" s="136"/>
      <c r="HM1451" s="136"/>
      <c r="HN1451" s="136"/>
      <c r="HO1451" s="136"/>
      <c r="HP1451" s="136"/>
      <c r="HQ1451" s="136"/>
      <c r="HR1451" s="136"/>
      <c r="HS1451" s="136"/>
      <c r="HT1451" s="136"/>
      <c r="HU1451" s="136"/>
      <c r="HV1451" s="136"/>
      <c r="HW1451" s="136"/>
      <c r="HX1451" s="136"/>
      <c r="HY1451" s="136"/>
      <c r="HZ1451" s="136"/>
      <c r="IA1451" s="136"/>
      <c r="IB1451" s="136"/>
      <c r="IC1451" s="136"/>
      <c r="ID1451" s="136"/>
      <c r="IE1451" s="136"/>
      <c r="IF1451" s="136"/>
      <c r="IG1451" s="136"/>
    </row>
    <row r="1452" spans="1:241" ht="15" customHeight="1" x14ac:dyDescent="0.25">
      <c r="A1452" s="223" t="s">
        <v>253</v>
      </c>
      <c r="B1452" s="217">
        <v>8880427</v>
      </c>
      <c r="C1452" s="217">
        <v>3038173</v>
      </c>
      <c r="D1452" s="217">
        <v>1015769</v>
      </c>
      <c r="E1452" s="217">
        <v>1748632</v>
      </c>
      <c r="F1452" s="217">
        <v>2892364</v>
      </c>
      <c r="G1452" s="217">
        <v>566078</v>
      </c>
      <c r="H1452" s="235">
        <v>18141443</v>
      </c>
      <c r="I1452" s="136"/>
      <c r="J1452" s="223" t="s">
        <v>451</v>
      </c>
      <c r="K1452" s="217">
        <v>10586015</v>
      </c>
      <c r="L1452" s="217">
        <v>5223754</v>
      </c>
      <c r="M1452" s="217">
        <v>1495966</v>
      </c>
      <c r="N1452" s="217">
        <v>1132070</v>
      </c>
      <c r="O1452" s="217">
        <v>3018430</v>
      </c>
      <c r="P1452" s="217">
        <v>529911</v>
      </c>
      <c r="Q1452" s="235">
        <v>21986146</v>
      </c>
      <c r="R1452" s="136"/>
      <c r="S1452" s="136"/>
      <c r="T1452" s="136"/>
      <c r="U1452" s="136"/>
      <c r="V1452" s="136"/>
      <c r="W1452" s="136"/>
      <c r="X1452" s="136"/>
      <c r="Y1452" s="136"/>
      <c r="Z1452" s="136"/>
      <c r="AA1452" s="136"/>
      <c r="AB1452" s="136"/>
      <c r="AC1452" s="136"/>
      <c r="AD1452" s="136"/>
      <c r="AE1452" s="136"/>
      <c r="AF1452" s="136"/>
      <c r="AG1452" s="136"/>
      <c r="AH1452" s="136"/>
      <c r="AI1452" s="136"/>
      <c r="AJ1452" s="136"/>
      <c r="AK1452" s="136"/>
      <c r="AL1452" s="136"/>
      <c r="AM1452" s="136"/>
      <c r="AN1452" s="136"/>
      <c r="AO1452" s="136"/>
      <c r="AP1452" s="136"/>
      <c r="AQ1452" s="136"/>
      <c r="AR1452" s="136"/>
      <c r="AS1452" s="136"/>
      <c r="AT1452" s="136"/>
      <c r="AU1452" s="136"/>
      <c r="AV1452" s="136"/>
      <c r="AW1452" s="136"/>
      <c r="AX1452" s="136"/>
      <c r="AY1452" s="136"/>
      <c r="AZ1452" s="136"/>
      <c r="BA1452" s="136"/>
      <c r="BB1452" s="136"/>
      <c r="BC1452" s="136"/>
      <c r="BD1452" s="136"/>
      <c r="BE1452" s="136"/>
      <c r="BF1452" s="136"/>
      <c r="BG1452" s="136"/>
      <c r="BH1452" s="136"/>
      <c r="BI1452" s="136"/>
      <c r="BJ1452" s="136"/>
      <c r="BK1452" s="136"/>
      <c r="BL1452" s="136"/>
      <c r="BM1452" s="136"/>
      <c r="BN1452" s="136"/>
      <c r="BO1452" s="136"/>
      <c r="BP1452" s="136"/>
      <c r="BQ1452" s="136"/>
      <c r="BR1452" s="136"/>
      <c r="BS1452" s="136"/>
      <c r="BT1452" s="136"/>
      <c r="BU1452" s="136"/>
      <c r="BV1452" s="136"/>
      <c r="BW1452" s="136"/>
      <c r="BX1452" s="136"/>
      <c r="BY1452" s="136"/>
      <c r="BZ1452" s="136"/>
      <c r="CA1452" s="136"/>
      <c r="CB1452" s="136"/>
      <c r="CC1452" s="136"/>
      <c r="CD1452" s="136"/>
      <c r="CE1452" s="136"/>
      <c r="CF1452" s="136"/>
      <c r="CG1452" s="136"/>
      <c r="CH1452" s="136"/>
      <c r="CI1452" s="136"/>
      <c r="CJ1452" s="136"/>
      <c r="CK1452" s="136"/>
      <c r="CL1452" s="136"/>
      <c r="CM1452" s="136"/>
      <c r="CN1452" s="136"/>
      <c r="CO1452" s="136"/>
      <c r="CP1452" s="136"/>
      <c r="CQ1452" s="136"/>
      <c r="CR1452" s="136"/>
      <c r="CS1452" s="136"/>
      <c r="CT1452" s="136"/>
      <c r="CU1452" s="136"/>
      <c r="CV1452" s="136"/>
      <c r="CW1452" s="136"/>
      <c r="CX1452" s="136"/>
      <c r="CY1452" s="136"/>
      <c r="CZ1452" s="136"/>
      <c r="DA1452" s="136"/>
      <c r="DB1452" s="136"/>
      <c r="DC1452" s="136"/>
      <c r="DD1452" s="136"/>
      <c r="DE1452" s="136"/>
      <c r="DF1452" s="136"/>
      <c r="DG1452" s="136"/>
      <c r="DH1452" s="136"/>
      <c r="DI1452" s="136"/>
      <c r="DJ1452" s="136"/>
      <c r="DK1452" s="136"/>
      <c r="DL1452" s="136"/>
      <c r="DM1452" s="136"/>
      <c r="DN1452" s="136"/>
      <c r="DO1452" s="136"/>
      <c r="DP1452" s="136"/>
      <c r="DQ1452" s="136"/>
      <c r="DR1452" s="136"/>
      <c r="DS1452" s="136"/>
      <c r="DT1452" s="136"/>
      <c r="DU1452" s="136"/>
      <c r="DV1452" s="136"/>
      <c r="DW1452" s="136"/>
      <c r="DX1452" s="136"/>
      <c r="DY1452" s="136"/>
      <c r="DZ1452" s="136"/>
      <c r="EA1452" s="136"/>
      <c r="EB1452" s="136"/>
      <c r="EC1452" s="136"/>
      <c r="ED1452" s="136"/>
      <c r="EE1452" s="136"/>
      <c r="EF1452" s="136"/>
      <c r="EG1452" s="136"/>
      <c r="EH1452" s="136"/>
      <c r="EI1452" s="136"/>
      <c r="EJ1452" s="136"/>
      <c r="EK1452" s="136"/>
      <c r="EL1452" s="136"/>
      <c r="EM1452" s="136"/>
      <c r="EN1452" s="136"/>
      <c r="EO1452" s="136"/>
      <c r="EP1452" s="136"/>
      <c r="EQ1452" s="136"/>
      <c r="ER1452" s="136"/>
      <c r="ES1452" s="136"/>
      <c r="ET1452" s="136"/>
      <c r="EU1452" s="136"/>
      <c r="EV1452" s="136"/>
      <c r="EW1452" s="136"/>
      <c r="EX1452" s="136"/>
      <c r="EY1452" s="136"/>
      <c r="EZ1452" s="136"/>
      <c r="FA1452" s="136"/>
      <c r="FB1452" s="136"/>
      <c r="FC1452" s="136"/>
      <c r="FD1452" s="136"/>
      <c r="FE1452" s="136"/>
      <c r="FF1452" s="136"/>
      <c r="FG1452" s="136"/>
      <c r="FH1452" s="136"/>
      <c r="FI1452" s="136"/>
      <c r="FJ1452" s="136"/>
      <c r="FK1452" s="136"/>
      <c r="FL1452" s="136"/>
      <c r="FM1452" s="136"/>
      <c r="FN1452" s="136"/>
      <c r="FO1452" s="136"/>
      <c r="FP1452" s="136"/>
      <c r="FQ1452" s="136"/>
      <c r="FR1452" s="136"/>
      <c r="FS1452" s="136"/>
      <c r="FT1452" s="136"/>
      <c r="FU1452" s="136"/>
      <c r="FV1452" s="136"/>
      <c r="FW1452" s="136"/>
      <c r="FX1452" s="136"/>
      <c r="FY1452" s="136"/>
      <c r="FZ1452" s="136"/>
      <c r="GA1452" s="136"/>
      <c r="GB1452" s="136"/>
      <c r="GC1452" s="136"/>
      <c r="GD1452" s="136"/>
      <c r="GE1452" s="136"/>
      <c r="GF1452" s="136"/>
      <c r="GG1452" s="136"/>
      <c r="GH1452" s="136"/>
      <c r="GI1452" s="136"/>
      <c r="GJ1452" s="136"/>
      <c r="GK1452" s="136"/>
      <c r="GL1452" s="136"/>
      <c r="GM1452" s="136"/>
      <c r="GN1452" s="136"/>
      <c r="GO1452" s="136"/>
      <c r="GP1452" s="136"/>
      <c r="GQ1452" s="136"/>
      <c r="GR1452" s="136"/>
      <c r="GS1452" s="136"/>
      <c r="GT1452" s="136"/>
      <c r="GU1452" s="136"/>
      <c r="GV1452" s="136"/>
      <c r="GW1452" s="136"/>
      <c r="GX1452" s="136"/>
      <c r="GY1452" s="136"/>
      <c r="GZ1452" s="136"/>
      <c r="HA1452" s="136"/>
      <c r="HB1452" s="136"/>
      <c r="HC1452" s="136"/>
      <c r="HD1452" s="136"/>
      <c r="HE1452" s="136"/>
      <c r="HF1452" s="136"/>
      <c r="HG1452" s="136"/>
      <c r="HH1452" s="136"/>
      <c r="HI1452" s="136"/>
      <c r="HJ1452" s="136"/>
      <c r="HK1452" s="136"/>
      <c r="HL1452" s="136"/>
      <c r="HM1452" s="136"/>
      <c r="HN1452" s="136"/>
      <c r="HO1452" s="136"/>
      <c r="HP1452" s="136"/>
      <c r="HQ1452" s="136"/>
      <c r="HR1452" s="136"/>
      <c r="HS1452" s="136"/>
      <c r="HT1452" s="136"/>
      <c r="HU1452" s="136"/>
      <c r="HV1452" s="136"/>
      <c r="HW1452" s="136"/>
      <c r="HX1452" s="136"/>
      <c r="HY1452" s="136"/>
      <c r="HZ1452" s="136"/>
      <c r="IA1452" s="136"/>
      <c r="IB1452" s="136"/>
      <c r="IC1452" s="136"/>
      <c r="ID1452" s="136"/>
      <c r="IE1452" s="136"/>
      <c r="IF1452" s="136"/>
      <c r="IG1452" s="136"/>
    </row>
    <row r="1453" spans="1:241" ht="15" customHeight="1" x14ac:dyDescent="0.25">
      <c r="A1453" s="223" t="s">
        <v>252</v>
      </c>
      <c r="B1453" s="217">
        <v>9188037</v>
      </c>
      <c r="C1453" s="217">
        <v>2240749</v>
      </c>
      <c r="D1453" s="217">
        <v>836468</v>
      </c>
      <c r="E1453" s="217">
        <v>1384882</v>
      </c>
      <c r="F1453" s="217">
        <v>2387773</v>
      </c>
      <c r="G1453" s="217">
        <v>595088</v>
      </c>
      <c r="H1453" s="235">
        <v>16632997</v>
      </c>
      <c r="I1453" s="136"/>
      <c r="J1453" s="223" t="s">
        <v>712</v>
      </c>
      <c r="K1453" s="217">
        <v>7129602</v>
      </c>
      <c r="L1453" s="217">
        <v>3916573</v>
      </c>
      <c r="M1453" s="217">
        <v>661817</v>
      </c>
      <c r="N1453" s="217">
        <v>1002129</v>
      </c>
      <c r="O1453" s="217">
        <v>2447084</v>
      </c>
      <c r="P1453" s="217">
        <v>381293</v>
      </c>
      <c r="Q1453" s="235">
        <v>15538498</v>
      </c>
      <c r="R1453" s="136"/>
      <c r="S1453" s="136"/>
      <c r="T1453" s="136"/>
      <c r="U1453" s="136"/>
      <c r="V1453" s="136"/>
      <c r="W1453" s="136"/>
      <c r="X1453" s="136"/>
      <c r="Y1453" s="136"/>
      <c r="Z1453" s="136"/>
      <c r="AA1453" s="136"/>
      <c r="AB1453" s="136"/>
      <c r="AC1453" s="136"/>
      <c r="AD1453" s="136"/>
      <c r="AE1453" s="136"/>
      <c r="AF1453" s="136"/>
      <c r="AG1453" s="136"/>
      <c r="AH1453" s="136"/>
      <c r="AI1453" s="136"/>
      <c r="AJ1453" s="136"/>
      <c r="AK1453" s="136"/>
      <c r="AL1453" s="136"/>
      <c r="AM1453" s="136"/>
      <c r="AN1453" s="136"/>
      <c r="AO1453" s="136"/>
      <c r="AP1453" s="136"/>
      <c r="AQ1453" s="136"/>
      <c r="AR1453" s="136"/>
      <c r="AS1453" s="136"/>
      <c r="AT1453" s="136"/>
      <c r="AU1453" s="136"/>
      <c r="AV1453" s="136"/>
      <c r="AW1453" s="136"/>
      <c r="AX1453" s="136"/>
      <c r="AY1453" s="136"/>
      <c r="AZ1453" s="136"/>
      <c r="BA1453" s="136"/>
      <c r="BB1453" s="136"/>
      <c r="BC1453" s="136"/>
      <c r="BD1453" s="136"/>
      <c r="BE1453" s="136"/>
      <c r="BF1453" s="136"/>
      <c r="BG1453" s="136"/>
      <c r="BH1453" s="136"/>
      <c r="BI1453" s="136"/>
      <c r="BJ1453" s="136"/>
      <c r="BK1453" s="136"/>
      <c r="BL1453" s="136"/>
      <c r="BM1453" s="136"/>
      <c r="BN1453" s="136"/>
      <c r="BO1453" s="136"/>
      <c r="BP1453" s="136"/>
      <c r="BQ1453" s="136"/>
      <c r="BR1453" s="136"/>
      <c r="BS1453" s="136"/>
      <c r="BT1453" s="136"/>
      <c r="BU1453" s="136"/>
      <c r="BV1453" s="136"/>
      <c r="BW1453" s="136"/>
      <c r="BX1453" s="136"/>
      <c r="BY1453" s="136"/>
      <c r="BZ1453" s="136"/>
      <c r="CA1453" s="136"/>
      <c r="CB1453" s="136"/>
      <c r="CC1453" s="136"/>
      <c r="CD1453" s="136"/>
      <c r="CE1453" s="136"/>
      <c r="CF1453" s="136"/>
      <c r="CG1453" s="136"/>
      <c r="CH1453" s="136"/>
      <c r="CI1453" s="136"/>
      <c r="CJ1453" s="136"/>
      <c r="CK1453" s="136"/>
      <c r="CL1453" s="136"/>
      <c r="CM1453" s="136"/>
      <c r="CN1453" s="136"/>
      <c r="CO1453" s="136"/>
      <c r="CP1453" s="136"/>
      <c r="CQ1453" s="136"/>
      <c r="CR1453" s="136"/>
      <c r="CS1453" s="136"/>
      <c r="CT1453" s="136"/>
      <c r="CU1453" s="136"/>
      <c r="CV1453" s="136"/>
      <c r="CW1453" s="136"/>
      <c r="CX1453" s="136"/>
      <c r="CY1453" s="136"/>
      <c r="CZ1453" s="136"/>
      <c r="DA1453" s="136"/>
      <c r="DB1453" s="136"/>
      <c r="DC1453" s="136"/>
      <c r="DD1453" s="136"/>
      <c r="DE1453" s="136"/>
      <c r="DF1453" s="136"/>
      <c r="DG1453" s="136"/>
      <c r="DH1453" s="136"/>
      <c r="DI1453" s="136"/>
      <c r="DJ1453" s="136"/>
      <c r="DK1453" s="136"/>
      <c r="DL1453" s="136"/>
      <c r="DM1453" s="136"/>
      <c r="DN1453" s="136"/>
      <c r="DO1453" s="136"/>
      <c r="DP1453" s="136"/>
      <c r="DQ1453" s="136"/>
      <c r="DR1453" s="136"/>
      <c r="DS1453" s="136"/>
      <c r="DT1453" s="136"/>
      <c r="DU1453" s="136"/>
      <c r="DV1453" s="136"/>
      <c r="DW1453" s="136"/>
      <c r="DX1453" s="136"/>
      <c r="DY1453" s="136"/>
      <c r="DZ1453" s="136"/>
      <c r="EA1453" s="136"/>
      <c r="EB1453" s="136"/>
      <c r="EC1453" s="136"/>
      <c r="ED1453" s="136"/>
      <c r="EE1453" s="136"/>
      <c r="EF1453" s="136"/>
      <c r="EG1453" s="136"/>
      <c r="EH1453" s="136"/>
      <c r="EI1453" s="136"/>
      <c r="EJ1453" s="136"/>
      <c r="EK1453" s="136"/>
      <c r="EL1453" s="136"/>
      <c r="EM1453" s="136"/>
      <c r="EN1453" s="136"/>
      <c r="EO1453" s="136"/>
      <c r="EP1453" s="136"/>
      <c r="EQ1453" s="136"/>
      <c r="ER1453" s="136"/>
      <c r="ES1453" s="136"/>
      <c r="ET1453" s="136"/>
      <c r="EU1453" s="136"/>
      <c r="EV1453" s="136"/>
      <c r="EW1453" s="136"/>
      <c r="EX1453" s="136"/>
      <c r="EY1453" s="136"/>
      <c r="EZ1453" s="136"/>
      <c r="FA1453" s="136"/>
      <c r="FB1453" s="136"/>
      <c r="FC1453" s="136"/>
      <c r="FD1453" s="136"/>
      <c r="FE1453" s="136"/>
      <c r="FF1453" s="136"/>
      <c r="FG1453" s="136"/>
      <c r="FH1453" s="136"/>
      <c r="FI1453" s="136"/>
      <c r="FJ1453" s="136"/>
      <c r="FK1453" s="136"/>
      <c r="FL1453" s="136"/>
      <c r="FM1453" s="136"/>
      <c r="FN1453" s="136"/>
      <c r="FO1453" s="136"/>
      <c r="FP1453" s="136"/>
      <c r="FQ1453" s="136"/>
      <c r="FR1453" s="136"/>
      <c r="FS1453" s="136"/>
      <c r="FT1453" s="136"/>
      <c r="FU1453" s="136"/>
      <c r="FV1453" s="136"/>
      <c r="FW1453" s="136"/>
      <c r="FX1453" s="136"/>
      <c r="FY1453" s="136"/>
      <c r="FZ1453" s="136"/>
      <c r="GA1453" s="136"/>
      <c r="GB1453" s="136"/>
      <c r="GC1453" s="136"/>
      <c r="GD1453" s="136"/>
      <c r="GE1453" s="136"/>
      <c r="GF1453" s="136"/>
      <c r="GG1453" s="136"/>
      <c r="GH1453" s="136"/>
      <c r="GI1453" s="136"/>
      <c r="GJ1453" s="136"/>
      <c r="GK1453" s="136"/>
      <c r="GL1453" s="136"/>
      <c r="GM1453" s="136"/>
      <c r="GN1453" s="136"/>
      <c r="GO1453" s="136"/>
      <c r="GP1453" s="136"/>
      <c r="GQ1453" s="136"/>
      <c r="GR1453" s="136"/>
      <c r="GS1453" s="136"/>
      <c r="GT1453" s="136"/>
      <c r="GU1453" s="136"/>
      <c r="GV1453" s="136"/>
      <c r="GW1453" s="136"/>
      <c r="GX1453" s="136"/>
      <c r="GY1453" s="136"/>
      <c r="GZ1453" s="136"/>
      <c r="HA1453" s="136"/>
      <c r="HB1453" s="136"/>
      <c r="HC1453" s="136"/>
      <c r="HD1453" s="136"/>
      <c r="HE1453" s="136"/>
      <c r="HF1453" s="136"/>
      <c r="HG1453" s="136"/>
      <c r="HH1453" s="136"/>
      <c r="HI1453" s="136"/>
      <c r="HJ1453" s="136"/>
      <c r="HK1453" s="136"/>
      <c r="HL1453" s="136"/>
      <c r="HM1453" s="136"/>
      <c r="HN1453" s="136"/>
      <c r="HO1453" s="136"/>
      <c r="HP1453" s="136"/>
      <c r="HQ1453" s="136"/>
      <c r="HR1453" s="136"/>
      <c r="HS1453" s="136"/>
      <c r="HT1453" s="136"/>
      <c r="HU1453" s="136"/>
      <c r="HV1453" s="136"/>
      <c r="HW1453" s="136"/>
      <c r="HX1453" s="136"/>
      <c r="HY1453" s="136"/>
      <c r="HZ1453" s="136"/>
      <c r="IA1453" s="136"/>
      <c r="IB1453" s="136"/>
      <c r="IC1453" s="136"/>
      <c r="ID1453" s="136"/>
      <c r="IE1453" s="136"/>
      <c r="IF1453" s="136"/>
      <c r="IG1453" s="136"/>
    </row>
    <row r="1454" spans="1:241" ht="15" customHeight="1" x14ac:dyDescent="0.25">
      <c r="A1454" s="223" t="s">
        <v>369</v>
      </c>
      <c r="B1454" s="217">
        <v>8729832</v>
      </c>
      <c r="C1454" s="217">
        <v>2702917</v>
      </c>
      <c r="D1454" s="217">
        <v>1436673</v>
      </c>
      <c r="E1454" s="217">
        <v>1992145</v>
      </c>
      <c r="F1454" s="217">
        <v>2870904</v>
      </c>
      <c r="G1454" s="217">
        <v>733648</v>
      </c>
      <c r="H1454" s="235">
        <v>18466119</v>
      </c>
      <c r="I1454" s="136"/>
      <c r="J1454" s="223" t="s">
        <v>639</v>
      </c>
      <c r="K1454" s="217">
        <v>5919878</v>
      </c>
      <c r="L1454" s="217">
        <v>4328746</v>
      </c>
      <c r="M1454" s="217">
        <v>627415</v>
      </c>
      <c r="N1454" s="217">
        <v>1207155</v>
      </c>
      <c r="O1454" s="217">
        <v>3333106</v>
      </c>
      <c r="P1454" s="217">
        <v>405191</v>
      </c>
      <c r="Q1454" s="235">
        <v>15821491</v>
      </c>
      <c r="R1454" s="136"/>
      <c r="S1454" s="136"/>
      <c r="T1454" s="136"/>
      <c r="U1454" s="136"/>
      <c r="V1454" s="136"/>
      <c r="W1454" s="136"/>
      <c r="X1454" s="136"/>
      <c r="Y1454" s="136"/>
      <c r="Z1454" s="136"/>
      <c r="AA1454" s="136"/>
      <c r="AB1454" s="136"/>
      <c r="AC1454" s="136"/>
      <c r="AD1454" s="136"/>
      <c r="AE1454" s="136"/>
      <c r="AF1454" s="136"/>
      <c r="AG1454" s="136"/>
      <c r="AH1454" s="136"/>
      <c r="AI1454" s="136"/>
      <c r="AJ1454" s="136"/>
      <c r="AK1454" s="136"/>
      <c r="AL1454" s="136"/>
      <c r="AM1454" s="136"/>
      <c r="AN1454" s="136"/>
      <c r="AO1454" s="136"/>
      <c r="AP1454" s="136"/>
      <c r="AQ1454" s="136"/>
      <c r="AR1454" s="136"/>
      <c r="AS1454" s="136"/>
      <c r="AT1454" s="136"/>
      <c r="AU1454" s="136"/>
      <c r="AV1454" s="136"/>
      <c r="AW1454" s="136"/>
      <c r="AX1454" s="136"/>
      <c r="AY1454" s="136"/>
      <c r="AZ1454" s="136"/>
      <c r="BA1454" s="136"/>
      <c r="BB1454" s="136"/>
      <c r="BC1454" s="136"/>
      <c r="BD1454" s="136"/>
      <c r="BE1454" s="136"/>
      <c r="BF1454" s="136"/>
      <c r="BG1454" s="136"/>
      <c r="BH1454" s="136"/>
      <c r="BI1454" s="136"/>
      <c r="BJ1454" s="136"/>
      <c r="BK1454" s="136"/>
      <c r="BL1454" s="136"/>
      <c r="BM1454" s="136"/>
      <c r="BN1454" s="136"/>
      <c r="BO1454" s="136"/>
      <c r="BP1454" s="136"/>
      <c r="BQ1454" s="136"/>
      <c r="BR1454" s="136"/>
      <c r="BS1454" s="136"/>
      <c r="BT1454" s="136"/>
      <c r="BU1454" s="136"/>
      <c r="BV1454" s="136"/>
      <c r="BW1454" s="136"/>
      <c r="BX1454" s="136"/>
      <c r="BY1454" s="136"/>
      <c r="BZ1454" s="136"/>
      <c r="CA1454" s="136"/>
      <c r="CB1454" s="136"/>
      <c r="CC1454" s="136"/>
      <c r="CD1454" s="136"/>
      <c r="CE1454" s="136"/>
      <c r="CF1454" s="136"/>
      <c r="CG1454" s="136"/>
      <c r="CH1454" s="136"/>
      <c r="CI1454" s="136"/>
      <c r="CJ1454" s="136"/>
      <c r="CK1454" s="136"/>
      <c r="CL1454" s="136"/>
      <c r="CM1454" s="136"/>
      <c r="CN1454" s="136"/>
      <c r="CO1454" s="136"/>
      <c r="CP1454" s="136"/>
      <c r="CQ1454" s="136"/>
      <c r="CR1454" s="136"/>
      <c r="CS1454" s="136"/>
      <c r="CT1454" s="136"/>
      <c r="CU1454" s="136"/>
      <c r="CV1454" s="136"/>
      <c r="CW1454" s="136"/>
      <c r="CX1454" s="136"/>
      <c r="CY1454" s="136"/>
      <c r="CZ1454" s="136"/>
      <c r="DA1454" s="136"/>
      <c r="DB1454" s="136"/>
      <c r="DC1454" s="136"/>
      <c r="DD1454" s="136"/>
      <c r="DE1454" s="136"/>
      <c r="DF1454" s="136"/>
      <c r="DG1454" s="136"/>
      <c r="DH1454" s="136"/>
      <c r="DI1454" s="136"/>
      <c r="DJ1454" s="136"/>
      <c r="DK1454" s="136"/>
      <c r="DL1454" s="136"/>
      <c r="DM1454" s="136"/>
      <c r="DN1454" s="136"/>
      <c r="DO1454" s="136"/>
      <c r="DP1454" s="136"/>
      <c r="DQ1454" s="136"/>
      <c r="DR1454" s="136"/>
      <c r="DS1454" s="136"/>
      <c r="DT1454" s="136"/>
      <c r="DU1454" s="136"/>
      <c r="DV1454" s="136"/>
      <c r="DW1454" s="136"/>
      <c r="DX1454" s="136"/>
      <c r="DY1454" s="136"/>
      <c r="DZ1454" s="136"/>
      <c r="EA1454" s="136"/>
      <c r="EB1454" s="136"/>
      <c r="EC1454" s="136"/>
      <c r="ED1454" s="136"/>
      <c r="EE1454" s="136"/>
      <c r="EF1454" s="136"/>
      <c r="EG1454" s="136"/>
      <c r="EH1454" s="136"/>
      <c r="EI1454" s="136"/>
      <c r="EJ1454" s="136"/>
      <c r="EK1454" s="136"/>
      <c r="EL1454" s="136"/>
      <c r="EM1454" s="136"/>
      <c r="EN1454" s="136"/>
      <c r="EO1454" s="136"/>
      <c r="EP1454" s="136"/>
      <c r="EQ1454" s="136"/>
      <c r="ER1454" s="136"/>
      <c r="ES1454" s="136"/>
      <c r="ET1454" s="136"/>
      <c r="EU1454" s="136"/>
      <c r="EV1454" s="136"/>
      <c r="EW1454" s="136"/>
      <c r="EX1454" s="136"/>
      <c r="EY1454" s="136"/>
      <c r="EZ1454" s="136"/>
      <c r="FA1454" s="136"/>
      <c r="FB1454" s="136"/>
      <c r="FC1454" s="136"/>
      <c r="FD1454" s="136"/>
      <c r="FE1454" s="136"/>
      <c r="FF1454" s="136"/>
      <c r="FG1454" s="136"/>
      <c r="FH1454" s="136"/>
      <c r="FI1454" s="136"/>
      <c r="FJ1454" s="136"/>
      <c r="FK1454" s="136"/>
      <c r="FL1454" s="136"/>
      <c r="FM1454" s="136"/>
      <c r="FN1454" s="136"/>
      <c r="FO1454" s="136"/>
      <c r="FP1454" s="136"/>
      <c r="FQ1454" s="136"/>
      <c r="FR1454" s="136"/>
      <c r="FS1454" s="136"/>
      <c r="FT1454" s="136"/>
      <c r="FU1454" s="136"/>
      <c r="FV1454" s="136"/>
      <c r="FW1454" s="136"/>
      <c r="FX1454" s="136"/>
      <c r="FY1454" s="136"/>
      <c r="FZ1454" s="136"/>
      <c r="GA1454" s="136"/>
      <c r="GB1454" s="136"/>
      <c r="GC1454" s="136"/>
      <c r="GD1454" s="136"/>
      <c r="GE1454" s="136"/>
      <c r="GF1454" s="136"/>
      <c r="GG1454" s="136"/>
      <c r="GH1454" s="136"/>
      <c r="GI1454" s="136"/>
      <c r="GJ1454" s="136"/>
      <c r="GK1454" s="136"/>
      <c r="GL1454" s="136"/>
      <c r="GM1454" s="136"/>
      <c r="GN1454" s="136"/>
      <c r="GO1454" s="136"/>
      <c r="GP1454" s="136"/>
      <c r="GQ1454" s="136"/>
      <c r="GR1454" s="136"/>
      <c r="GS1454" s="136"/>
      <c r="GT1454" s="136"/>
      <c r="GU1454" s="136"/>
      <c r="GV1454" s="136"/>
      <c r="GW1454" s="136"/>
      <c r="GX1454" s="136"/>
      <c r="GY1454" s="136"/>
      <c r="GZ1454" s="136"/>
      <c r="HA1454" s="136"/>
      <c r="HB1454" s="136"/>
      <c r="HC1454" s="136"/>
      <c r="HD1454" s="136"/>
      <c r="HE1454" s="136"/>
      <c r="HF1454" s="136"/>
      <c r="HG1454" s="136"/>
      <c r="HH1454" s="136"/>
      <c r="HI1454" s="136"/>
      <c r="HJ1454" s="136"/>
      <c r="HK1454" s="136"/>
      <c r="HL1454" s="136"/>
      <c r="HM1454" s="136"/>
      <c r="HN1454" s="136"/>
      <c r="HO1454" s="136"/>
      <c r="HP1454" s="136"/>
      <c r="HQ1454" s="136"/>
      <c r="HR1454" s="136"/>
      <c r="HS1454" s="136"/>
      <c r="HT1454" s="136"/>
      <c r="HU1454" s="136"/>
      <c r="HV1454" s="136"/>
      <c r="HW1454" s="136"/>
      <c r="HX1454" s="136"/>
      <c r="HY1454" s="136"/>
      <c r="HZ1454" s="136"/>
      <c r="IA1454" s="136"/>
      <c r="IB1454" s="136"/>
      <c r="IC1454" s="136"/>
      <c r="ID1454" s="136"/>
      <c r="IE1454" s="136"/>
      <c r="IF1454" s="136"/>
      <c r="IG1454" s="136"/>
    </row>
    <row r="1455" spans="1:241" ht="15" customHeight="1" x14ac:dyDescent="0.25">
      <c r="A1455" s="223" t="s">
        <v>368</v>
      </c>
      <c r="B1455" s="217">
        <v>8294077</v>
      </c>
      <c r="C1455" s="217">
        <v>2153232</v>
      </c>
      <c r="D1455" s="217">
        <v>847824</v>
      </c>
      <c r="E1455" s="217">
        <v>1402965</v>
      </c>
      <c r="F1455" s="217">
        <v>2561556</v>
      </c>
      <c r="G1455" s="217">
        <v>422200</v>
      </c>
      <c r="H1455" s="235">
        <v>15681854</v>
      </c>
      <c r="I1455" s="136"/>
      <c r="J1455" s="223" t="s">
        <v>454</v>
      </c>
      <c r="K1455" s="217">
        <v>13687598</v>
      </c>
      <c r="L1455" s="217">
        <v>3909914</v>
      </c>
      <c r="M1455" s="217">
        <v>1010830</v>
      </c>
      <c r="N1455" s="217">
        <v>857844</v>
      </c>
      <c r="O1455" s="217">
        <v>2814878</v>
      </c>
      <c r="P1455" s="217">
        <v>527954</v>
      </c>
      <c r="Q1455" s="235">
        <v>22809018</v>
      </c>
      <c r="R1455" s="136"/>
      <c r="S1455" s="136"/>
      <c r="T1455" s="136"/>
      <c r="U1455" s="136"/>
      <c r="V1455" s="136"/>
      <c r="W1455" s="136"/>
      <c r="X1455" s="136"/>
      <c r="Y1455" s="136"/>
      <c r="Z1455" s="136"/>
      <c r="AA1455" s="136"/>
      <c r="AB1455" s="136"/>
      <c r="AC1455" s="136"/>
      <c r="AD1455" s="136"/>
      <c r="AE1455" s="136"/>
      <c r="AF1455" s="136"/>
      <c r="AG1455" s="136"/>
      <c r="AH1455" s="136"/>
      <c r="AI1455" s="136"/>
      <c r="AJ1455" s="136"/>
      <c r="AK1455" s="136"/>
      <c r="AL1455" s="136"/>
      <c r="AM1455" s="136"/>
      <c r="AN1455" s="136"/>
      <c r="AO1455" s="136"/>
      <c r="AP1455" s="136"/>
      <c r="AQ1455" s="136"/>
      <c r="AR1455" s="136"/>
      <c r="AS1455" s="136"/>
      <c r="AT1455" s="136"/>
      <c r="AU1455" s="136"/>
      <c r="AV1455" s="136"/>
      <c r="AW1455" s="136"/>
      <c r="AX1455" s="136"/>
      <c r="AY1455" s="136"/>
      <c r="AZ1455" s="136"/>
      <c r="BA1455" s="136"/>
      <c r="BB1455" s="136"/>
      <c r="BC1455" s="136"/>
      <c r="BD1455" s="136"/>
      <c r="BE1455" s="136"/>
      <c r="BF1455" s="136"/>
      <c r="BG1455" s="136"/>
      <c r="BH1455" s="136"/>
      <c r="BI1455" s="136"/>
      <c r="BJ1455" s="136"/>
      <c r="BK1455" s="136"/>
      <c r="BL1455" s="136"/>
      <c r="BM1455" s="136"/>
      <c r="BN1455" s="136"/>
      <c r="BO1455" s="136"/>
      <c r="BP1455" s="136"/>
      <c r="BQ1455" s="136"/>
      <c r="BR1455" s="136"/>
      <c r="BS1455" s="136"/>
      <c r="BT1455" s="136"/>
      <c r="BU1455" s="136"/>
      <c r="BV1455" s="136"/>
      <c r="BW1455" s="136"/>
      <c r="BX1455" s="136"/>
      <c r="BY1455" s="136"/>
      <c r="BZ1455" s="136"/>
      <c r="CA1455" s="136"/>
      <c r="CB1455" s="136"/>
      <c r="CC1455" s="136"/>
      <c r="CD1455" s="136"/>
      <c r="CE1455" s="136"/>
      <c r="CF1455" s="136"/>
      <c r="CG1455" s="136"/>
      <c r="CH1455" s="136"/>
      <c r="CI1455" s="136"/>
      <c r="CJ1455" s="136"/>
      <c r="CK1455" s="136"/>
      <c r="CL1455" s="136"/>
      <c r="CM1455" s="136"/>
      <c r="CN1455" s="136"/>
      <c r="CO1455" s="136"/>
      <c r="CP1455" s="136"/>
      <c r="CQ1455" s="136"/>
      <c r="CR1455" s="136"/>
      <c r="CS1455" s="136"/>
      <c r="CT1455" s="136"/>
      <c r="CU1455" s="136"/>
      <c r="CV1455" s="136"/>
      <c r="CW1455" s="136"/>
      <c r="CX1455" s="136"/>
      <c r="CY1455" s="136"/>
      <c r="CZ1455" s="136"/>
      <c r="DA1455" s="136"/>
      <c r="DB1455" s="136"/>
      <c r="DC1455" s="136"/>
      <c r="DD1455" s="136"/>
      <c r="DE1455" s="136"/>
      <c r="DF1455" s="136"/>
      <c r="DG1455" s="136"/>
      <c r="DH1455" s="136"/>
      <c r="DI1455" s="136"/>
      <c r="DJ1455" s="136"/>
      <c r="DK1455" s="136"/>
      <c r="DL1455" s="136"/>
      <c r="DM1455" s="136"/>
      <c r="DN1455" s="136"/>
      <c r="DO1455" s="136"/>
      <c r="DP1455" s="136"/>
      <c r="DQ1455" s="136"/>
      <c r="DR1455" s="136"/>
      <c r="DS1455" s="136"/>
      <c r="DT1455" s="136"/>
      <c r="DU1455" s="136"/>
      <c r="DV1455" s="136"/>
      <c r="DW1455" s="136"/>
      <c r="DX1455" s="136"/>
      <c r="DY1455" s="136"/>
      <c r="DZ1455" s="136"/>
      <c r="EA1455" s="136"/>
      <c r="EB1455" s="136"/>
      <c r="EC1455" s="136"/>
      <c r="ED1455" s="136"/>
      <c r="EE1455" s="136"/>
      <c r="EF1455" s="136"/>
      <c r="EG1455" s="136"/>
      <c r="EH1455" s="136"/>
      <c r="EI1455" s="136"/>
      <c r="EJ1455" s="136"/>
      <c r="EK1455" s="136"/>
      <c r="EL1455" s="136"/>
      <c r="EM1455" s="136"/>
      <c r="EN1455" s="136"/>
      <c r="EO1455" s="136"/>
      <c r="EP1455" s="136"/>
      <c r="EQ1455" s="136"/>
      <c r="ER1455" s="136"/>
      <c r="ES1455" s="136"/>
      <c r="ET1455" s="136"/>
      <c r="EU1455" s="136"/>
      <c r="EV1455" s="136"/>
      <c r="EW1455" s="136"/>
      <c r="EX1455" s="136"/>
      <c r="EY1455" s="136"/>
      <c r="EZ1455" s="136"/>
      <c r="FA1455" s="136"/>
      <c r="FB1455" s="136"/>
      <c r="FC1455" s="136"/>
      <c r="FD1455" s="136"/>
      <c r="FE1455" s="136"/>
      <c r="FF1455" s="136"/>
      <c r="FG1455" s="136"/>
      <c r="FH1455" s="136"/>
      <c r="FI1455" s="136"/>
      <c r="FJ1455" s="136"/>
      <c r="FK1455" s="136"/>
      <c r="FL1455" s="136"/>
      <c r="FM1455" s="136"/>
      <c r="FN1455" s="136"/>
      <c r="FO1455" s="136"/>
      <c r="FP1455" s="136"/>
      <c r="FQ1455" s="136"/>
      <c r="FR1455" s="136"/>
      <c r="FS1455" s="136"/>
      <c r="FT1455" s="136"/>
      <c r="FU1455" s="136"/>
      <c r="FV1455" s="136"/>
      <c r="FW1455" s="136"/>
      <c r="FX1455" s="136"/>
      <c r="FY1455" s="136"/>
      <c r="FZ1455" s="136"/>
      <c r="GA1455" s="136"/>
      <c r="GB1455" s="136"/>
      <c r="GC1455" s="136"/>
      <c r="GD1455" s="136"/>
      <c r="GE1455" s="136"/>
      <c r="GF1455" s="136"/>
      <c r="GG1455" s="136"/>
      <c r="GH1455" s="136"/>
      <c r="GI1455" s="136"/>
      <c r="GJ1455" s="136"/>
      <c r="GK1455" s="136"/>
      <c r="GL1455" s="136"/>
      <c r="GM1455" s="136"/>
      <c r="GN1455" s="136"/>
      <c r="GO1455" s="136"/>
      <c r="GP1455" s="136"/>
      <c r="GQ1455" s="136"/>
      <c r="GR1455" s="136"/>
      <c r="GS1455" s="136"/>
      <c r="GT1455" s="136"/>
      <c r="GU1455" s="136"/>
      <c r="GV1455" s="136"/>
      <c r="GW1455" s="136"/>
      <c r="GX1455" s="136"/>
      <c r="GY1455" s="136"/>
      <c r="GZ1455" s="136"/>
      <c r="HA1455" s="136"/>
      <c r="HB1455" s="136"/>
      <c r="HC1455" s="136"/>
      <c r="HD1455" s="136"/>
      <c r="HE1455" s="136"/>
      <c r="HF1455" s="136"/>
      <c r="HG1455" s="136"/>
      <c r="HH1455" s="136"/>
      <c r="HI1455" s="136"/>
      <c r="HJ1455" s="136"/>
      <c r="HK1455" s="136"/>
      <c r="HL1455" s="136"/>
      <c r="HM1455" s="136"/>
      <c r="HN1455" s="136"/>
      <c r="HO1455" s="136"/>
      <c r="HP1455" s="136"/>
      <c r="HQ1455" s="136"/>
      <c r="HR1455" s="136"/>
      <c r="HS1455" s="136"/>
      <c r="HT1455" s="136"/>
      <c r="HU1455" s="136"/>
      <c r="HV1455" s="136"/>
      <c r="HW1455" s="136"/>
      <c r="HX1455" s="136"/>
      <c r="HY1455" s="136"/>
      <c r="HZ1455" s="136"/>
      <c r="IA1455" s="136"/>
      <c r="IB1455" s="136"/>
      <c r="IC1455" s="136"/>
      <c r="ID1455" s="136"/>
      <c r="IE1455" s="136"/>
      <c r="IF1455" s="136"/>
      <c r="IG1455" s="136"/>
    </row>
    <row r="1456" spans="1:241" ht="15" customHeight="1" x14ac:dyDescent="0.25">
      <c r="A1456" s="223" t="s">
        <v>633</v>
      </c>
      <c r="B1456" s="217">
        <v>11840023</v>
      </c>
      <c r="C1456" s="217">
        <v>2500165</v>
      </c>
      <c r="D1456" s="217">
        <v>905481</v>
      </c>
      <c r="E1456" s="217">
        <v>1137931</v>
      </c>
      <c r="F1456" s="217">
        <v>2286574</v>
      </c>
      <c r="G1456" s="217">
        <v>498231</v>
      </c>
      <c r="H1456" s="235">
        <v>19168405</v>
      </c>
      <c r="I1456" s="136"/>
      <c r="J1456" s="223" t="s">
        <v>455</v>
      </c>
      <c r="K1456" s="217">
        <v>9471917</v>
      </c>
      <c r="L1456" s="217">
        <v>3434399</v>
      </c>
      <c r="M1456" s="217">
        <v>900896</v>
      </c>
      <c r="N1456" s="217">
        <v>879375</v>
      </c>
      <c r="O1456" s="217">
        <v>2504630</v>
      </c>
      <c r="P1456" s="217">
        <v>520013</v>
      </c>
      <c r="Q1456" s="235">
        <v>17711230</v>
      </c>
      <c r="R1456" s="136"/>
      <c r="S1456" s="136"/>
      <c r="T1456" s="136"/>
      <c r="U1456" s="136"/>
      <c r="V1456" s="136"/>
      <c r="W1456" s="136"/>
      <c r="X1456" s="136"/>
      <c r="Y1456" s="136"/>
      <c r="Z1456" s="136"/>
      <c r="AA1456" s="136"/>
      <c r="AB1456" s="136"/>
      <c r="AC1456" s="136"/>
      <c r="AD1456" s="136"/>
      <c r="AE1456" s="136"/>
      <c r="AF1456" s="136"/>
      <c r="AG1456" s="136"/>
      <c r="AH1456" s="136"/>
      <c r="AI1456" s="136"/>
      <c r="AJ1456" s="136"/>
      <c r="AK1456" s="136"/>
      <c r="AL1456" s="136"/>
      <c r="AM1456" s="136"/>
      <c r="AN1456" s="136"/>
      <c r="AO1456" s="136"/>
      <c r="AP1456" s="136"/>
      <c r="AQ1456" s="136"/>
      <c r="AR1456" s="136"/>
      <c r="AS1456" s="136"/>
      <c r="AT1456" s="136"/>
      <c r="AU1456" s="136"/>
      <c r="AV1456" s="136"/>
      <c r="AW1456" s="136"/>
      <c r="AX1456" s="136"/>
      <c r="AY1456" s="136"/>
      <c r="AZ1456" s="136"/>
      <c r="BA1456" s="136"/>
      <c r="BB1456" s="136"/>
      <c r="BC1456" s="136"/>
      <c r="BD1456" s="136"/>
      <c r="BE1456" s="136"/>
      <c r="BF1456" s="136"/>
      <c r="BG1456" s="136"/>
      <c r="BH1456" s="136"/>
      <c r="BI1456" s="136"/>
      <c r="BJ1456" s="136"/>
      <c r="BK1456" s="136"/>
      <c r="BL1456" s="136"/>
      <c r="BM1456" s="136"/>
      <c r="BN1456" s="136"/>
      <c r="BO1456" s="136"/>
      <c r="BP1456" s="136"/>
      <c r="BQ1456" s="136"/>
      <c r="BR1456" s="136"/>
      <c r="BS1456" s="136"/>
      <c r="BT1456" s="136"/>
      <c r="BU1456" s="136"/>
      <c r="BV1456" s="136"/>
      <c r="BW1456" s="136"/>
      <c r="BX1456" s="136"/>
      <c r="BY1456" s="136"/>
      <c r="BZ1456" s="136"/>
      <c r="CA1456" s="136"/>
      <c r="CB1456" s="136"/>
      <c r="CC1456" s="136"/>
      <c r="CD1456" s="136"/>
      <c r="CE1456" s="136"/>
      <c r="CF1456" s="136"/>
      <c r="CG1456" s="136"/>
      <c r="CH1456" s="136"/>
      <c r="CI1456" s="136"/>
      <c r="CJ1456" s="136"/>
      <c r="CK1456" s="136"/>
      <c r="CL1456" s="136"/>
      <c r="CM1456" s="136"/>
      <c r="CN1456" s="136"/>
      <c r="CO1456" s="136"/>
      <c r="CP1456" s="136"/>
      <c r="CQ1456" s="136"/>
      <c r="CR1456" s="136"/>
      <c r="CS1456" s="136"/>
      <c r="CT1456" s="136"/>
      <c r="CU1456" s="136"/>
      <c r="CV1456" s="136"/>
      <c r="CW1456" s="136"/>
      <c r="CX1456" s="136"/>
      <c r="CY1456" s="136"/>
      <c r="CZ1456" s="136"/>
      <c r="DA1456" s="136"/>
      <c r="DB1456" s="136"/>
      <c r="DC1456" s="136"/>
      <c r="DD1456" s="136"/>
      <c r="DE1456" s="136"/>
      <c r="DF1456" s="136"/>
      <c r="DG1456" s="136"/>
      <c r="DH1456" s="136"/>
      <c r="DI1456" s="136"/>
      <c r="DJ1456" s="136"/>
      <c r="DK1456" s="136"/>
      <c r="DL1456" s="136"/>
      <c r="DM1456" s="136"/>
      <c r="DN1456" s="136"/>
      <c r="DO1456" s="136"/>
      <c r="DP1456" s="136"/>
      <c r="DQ1456" s="136"/>
      <c r="DR1456" s="136"/>
      <c r="DS1456" s="136"/>
      <c r="DT1456" s="136"/>
      <c r="DU1456" s="136"/>
      <c r="DV1456" s="136"/>
      <c r="DW1456" s="136"/>
      <c r="DX1456" s="136"/>
      <c r="DY1456" s="136"/>
      <c r="DZ1456" s="136"/>
      <c r="EA1456" s="136"/>
      <c r="EB1456" s="136"/>
      <c r="EC1456" s="136"/>
      <c r="ED1456" s="136"/>
      <c r="EE1456" s="136"/>
      <c r="EF1456" s="136"/>
      <c r="EG1456" s="136"/>
      <c r="EH1456" s="136"/>
      <c r="EI1456" s="136"/>
      <c r="EJ1456" s="136"/>
      <c r="EK1456" s="136"/>
      <c r="EL1456" s="136"/>
      <c r="EM1456" s="136"/>
      <c r="EN1456" s="136"/>
      <c r="EO1456" s="136"/>
      <c r="EP1456" s="136"/>
      <c r="EQ1456" s="136"/>
      <c r="ER1456" s="136"/>
      <c r="ES1456" s="136"/>
      <c r="ET1456" s="136"/>
      <c r="EU1456" s="136"/>
      <c r="EV1456" s="136"/>
      <c r="EW1456" s="136"/>
      <c r="EX1456" s="136"/>
      <c r="EY1456" s="136"/>
      <c r="EZ1456" s="136"/>
      <c r="FA1456" s="136"/>
      <c r="FB1456" s="136"/>
      <c r="FC1456" s="136"/>
      <c r="FD1456" s="136"/>
      <c r="FE1456" s="136"/>
      <c r="FF1456" s="136"/>
      <c r="FG1456" s="136"/>
      <c r="FH1456" s="136"/>
      <c r="FI1456" s="136"/>
      <c r="FJ1456" s="136"/>
      <c r="FK1456" s="136"/>
      <c r="FL1456" s="136"/>
      <c r="FM1456" s="136"/>
      <c r="FN1456" s="136"/>
      <c r="FO1456" s="136"/>
      <c r="FP1456" s="136"/>
      <c r="FQ1456" s="136"/>
      <c r="FR1456" s="136"/>
      <c r="FS1456" s="136"/>
      <c r="FT1456" s="136"/>
      <c r="FU1456" s="136"/>
      <c r="FV1456" s="136"/>
      <c r="FW1456" s="136"/>
      <c r="FX1456" s="136"/>
      <c r="FY1456" s="136"/>
      <c r="FZ1456" s="136"/>
      <c r="GA1456" s="136"/>
      <c r="GB1456" s="136"/>
      <c r="GC1456" s="136"/>
      <c r="GD1456" s="136"/>
      <c r="GE1456" s="136"/>
      <c r="GF1456" s="136"/>
      <c r="GG1456" s="136"/>
      <c r="GH1456" s="136"/>
      <c r="GI1456" s="136"/>
      <c r="GJ1456" s="136"/>
      <c r="GK1456" s="136"/>
      <c r="GL1456" s="136"/>
      <c r="GM1456" s="136"/>
      <c r="GN1456" s="136"/>
      <c r="GO1456" s="136"/>
      <c r="GP1456" s="136"/>
      <c r="GQ1456" s="136"/>
      <c r="GR1456" s="136"/>
      <c r="GS1456" s="136"/>
      <c r="GT1456" s="136"/>
      <c r="GU1456" s="136"/>
      <c r="GV1456" s="136"/>
      <c r="GW1456" s="136"/>
      <c r="GX1456" s="136"/>
      <c r="GY1456" s="136"/>
      <c r="GZ1456" s="136"/>
      <c r="HA1456" s="136"/>
      <c r="HB1456" s="136"/>
      <c r="HC1456" s="136"/>
      <c r="HD1456" s="136"/>
      <c r="HE1456" s="136"/>
      <c r="HF1456" s="136"/>
      <c r="HG1456" s="136"/>
      <c r="HH1456" s="136"/>
      <c r="HI1456" s="136"/>
      <c r="HJ1456" s="136"/>
      <c r="HK1456" s="136"/>
      <c r="HL1456" s="136"/>
      <c r="HM1456" s="136"/>
      <c r="HN1456" s="136"/>
      <c r="HO1456" s="136"/>
      <c r="HP1456" s="136"/>
      <c r="HQ1456" s="136"/>
      <c r="HR1456" s="136"/>
      <c r="HS1456" s="136"/>
      <c r="HT1456" s="136"/>
      <c r="HU1456" s="136"/>
      <c r="HV1456" s="136"/>
      <c r="HW1456" s="136"/>
      <c r="HX1456" s="136"/>
      <c r="HY1456" s="136"/>
      <c r="HZ1456" s="136"/>
      <c r="IA1456" s="136"/>
      <c r="IB1456" s="136"/>
      <c r="IC1456" s="136"/>
      <c r="ID1456" s="136"/>
      <c r="IE1456" s="136"/>
      <c r="IF1456" s="136"/>
      <c r="IG1456" s="136"/>
    </row>
    <row r="1457" spans="1:241" ht="15" customHeight="1" x14ac:dyDescent="0.25">
      <c r="A1457" s="223" t="s">
        <v>248</v>
      </c>
      <c r="B1457" s="217">
        <v>9111689</v>
      </c>
      <c r="C1457" s="217">
        <v>3177633</v>
      </c>
      <c r="D1457" s="217">
        <v>852152</v>
      </c>
      <c r="E1457" s="217">
        <v>1149412</v>
      </c>
      <c r="F1457" s="217">
        <v>2305115</v>
      </c>
      <c r="G1457" s="217">
        <v>485150</v>
      </c>
      <c r="H1457" s="235">
        <v>17081151</v>
      </c>
      <c r="I1457" s="136"/>
      <c r="J1457" s="223" t="s">
        <v>456</v>
      </c>
      <c r="K1457" s="217">
        <v>5943202</v>
      </c>
      <c r="L1457" s="217">
        <v>2436058</v>
      </c>
      <c r="M1457" s="217">
        <v>723013</v>
      </c>
      <c r="N1457" s="217">
        <v>760102</v>
      </c>
      <c r="O1457" s="217">
        <v>1608980</v>
      </c>
      <c r="P1457" s="217">
        <v>336762</v>
      </c>
      <c r="Q1457" s="235">
        <v>11808117</v>
      </c>
      <c r="R1457" s="136"/>
      <c r="S1457" s="136"/>
      <c r="T1457" s="136"/>
      <c r="U1457" s="136"/>
      <c r="V1457" s="136"/>
      <c r="W1457" s="136"/>
      <c r="X1457" s="136"/>
      <c r="Y1457" s="136"/>
      <c r="Z1457" s="136"/>
      <c r="AA1457" s="136"/>
      <c r="AB1457" s="136"/>
      <c r="AC1457" s="136"/>
      <c r="AD1457" s="136"/>
      <c r="AE1457" s="136"/>
      <c r="AF1457" s="136"/>
      <c r="AG1457" s="136"/>
      <c r="AH1457" s="136"/>
      <c r="AI1457" s="136"/>
      <c r="AJ1457" s="136"/>
      <c r="AK1457" s="136"/>
      <c r="AL1457" s="136"/>
      <c r="AM1457" s="136"/>
      <c r="AN1457" s="136"/>
      <c r="AO1457" s="136"/>
      <c r="AP1457" s="136"/>
      <c r="AQ1457" s="136"/>
      <c r="AR1457" s="136"/>
      <c r="AS1457" s="136"/>
      <c r="AT1457" s="136"/>
      <c r="AU1457" s="136"/>
      <c r="AV1457" s="136"/>
      <c r="AW1457" s="136"/>
      <c r="AX1457" s="136"/>
      <c r="AY1457" s="136"/>
      <c r="AZ1457" s="136"/>
      <c r="BA1457" s="136"/>
      <c r="BB1457" s="136"/>
      <c r="BC1457" s="136"/>
      <c r="BD1457" s="136"/>
      <c r="BE1457" s="136"/>
      <c r="BF1457" s="136"/>
      <c r="BG1457" s="136"/>
      <c r="BH1457" s="136"/>
      <c r="BI1457" s="136"/>
      <c r="BJ1457" s="136"/>
      <c r="BK1457" s="136"/>
      <c r="BL1457" s="136"/>
      <c r="BM1457" s="136"/>
      <c r="BN1457" s="136"/>
      <c r="BO1457" s="136"/>
      <c r="BP1457" s="136"/>
      <c r="BQ1457" s="136"/>
      <c r="BR1457" s="136"/>
      <c r="BS1457" s="136"/>
      <c r="BT1457" s="136"/>
      <c r="BU1457" s="136"/>
      <c r="BV1457" s="136"/>
      <c r="BW1457" s="136"/>
      <c r="BX1457" s="136"/>
      <c r="BY1457" s="136"/>
      <c r="BZ1457" s="136"/>
      <c r="CA1457" s="136"/>
      <c r="CB1457" s="136"/>
      <c r="CC1457" s="136"/>
      <c r="CD1457" s="136"/>
      <c r="CE1457" s="136"/>
      <c r="CF1457" s="136"/>
      <c r="CG1457" s="136"/>
      <c r="CH1457" s="136"/>
      <c r="CI1457" s="136"/>
      <c r="CJ1457" s="136"/>
      <c r="CK1457" s="136"/>
      <c r="CL1457" s="136"/>
      <c r="CM1457" s="136"/>
      <c r="CN1457" s="136"/>
      <c r="CO1457" s="136"/>
      <c r="CP1457" s="136"/>
      <c r="CQ1457" s="136"/>
      <c r="CR1457" s="136"/>
      <c r="CS1457" s="136"/>
      <c r="CT1457" s="136"/>
      <c r="CU1457" s="136"/>
      <c r="CV1457" s="136"/>
      <c r="CW1457" s="136"/>
      <c r="CX1457" s="136"/>
      <c r="CY1457" s="136"/>
      <c r="CZ1457" s="136"/>
      <c r="DA1457" s="136"/>
      <c r="DB1457" s="136"/>
      <c r="DC1457" s="136"/>
      <c r="DD1457" s="136"/>
      <c r="DE1457" s="136"/>
      <c r="DF1457" s="136"/>
      <c r="DG1457" s="136"/>
      <c r="DH1457" s="136"/>
      <c r="DI1457" s="136"/>
      <c r="DJ1457" s="136"/>
      <c r="DK1457" s="136"/>
      <c r="DL1457" s="136"/>
      <c r="DM1457" s="136"/>
      <c r="DN1457" s="136"/>
      <c r="DO1457" s="136"/>
      <c r="DP1457" s="136"/>
      <c r="DQ1457" s="136"/>
      <c r="DR1457" s="136"/>
      <c r="DS1457" s="136"/>
      <c r="DT1457" s="136"/>
      <c r="DU1457" s="136"/>
      <c r="DV1457" s="136"/>
      <c r="DW1457" s="136"/>
      <c r="DX1457" s="136"/>
      <c r="DY1457" s="136"/>
      <c r="DZ1457" s="136"/>
      <c r="EA1457" s="136"/>
      <c r="EB1457" s="136"/>
      <c r="EC1457" s="136"/>
      <c r="ED1457" s="136"/>
      <c r="EE1457" s="136"/>
      <c r="EF1457" s="136"/>
      <c r="EG1457" s="136"/>
      <c r="EH1457" s="136"/>
      <c r="EI1457" s="136"/>
      <c r="EJ1457" s="136"/>
      <c r="EK1457" s="136"/>
      <c r="EL1457" s="136"/>
      <c r="EM1457" s="136"/>
      <c r="EN1457" s="136"/>
      <c r="EO1457" s="136"/>
      <c r="EP1457" s="136"/>
      <c r="EQ1457" s="136"/>
      <c r="ER1457" s="136"/>
      <c r="ES1457" s="136"/>
      <c r="ET1457" s="136"/>
      <c r="EU1457" s="136"/>
      <c r="EV1457" s="136"/>
      <c r="EW1457" s="136"/>
      <c r="EX1457" s="136"/>
      <c r="EY1457" s="136"/>
      <c r="EZ1457" s="136"/>
      <c r="FA1457" s="136"/>
      <c r="FB1457" s="136"/>
      <c r="FC1457" s="136"/>
      <c r="FD1457" s="136"/>
      <c r="FE1457" s="136"/>
      <c r="FF1457" s="136"/>
      <c r="FG1457" s="136"/>
      <c r="FH1457" s="136"/>
      <c r="FI1457" s="136"/>
      <c r="FJ1457" s="136"/>
      <c r="FK1457" s="136"/>
      <c r="FL1457" s="136"/>
      <c r="FM1457" s="136"/>
      <c r="FN1457" s="136"/>
      <c r="FO1457" s="136"/>
      <c r="FP1457" s="136"/>
      <c r="FQ1457" s="136"/>
      <c r="FR1457" s="136"/>
      <c r="FS1457" s="136"/>
      <c r="FT1457" s="136"/>
      <c r="FU1457" s="136"/>
      <c r="FV1457" s="136"/>
      <c r="FW1457" s="136"/>
      <c r="FX1457" s="136"/>
      <c r="FY1457" s="136"/>
      <c r="FZ1457" s="136"/>
      <c r="GA1457" s="136"/>
      <c r="GB1457" s="136"/>
      <c r="GC1457" s="136"/>
      <c r="GD1457" s="136"/>
      <c r="GE1457" s="136"/>
      <c r="GF1457" s="136"/>
      <c r="GG1457" s="136"/>
      <c r="GH1457" s="136"/>
      <c r="GI1457" s="136"/>
      <c r="GJ1457" s="136"/>
      <c r="GK1457" s="136"/>
      <c r="GL1457" s="136"/>
      <c r="GM1457" s="136"/>
      <c r="GN1457" s="136"/>
      <c r="GO1457" s="136"/>
      <c r="GP1457" s="136"/>
      <c r="GQ1457" s="136"/>
      <c r="GR1457" s="136"/>
      <c r="GS1457" s="136"/>
      <c r="GT1457" s="136"/>
      <c r="GU1457" s="136"/>
      <c r="GV1457" s="136"/>
      <c r="GW1457" s="136"/>
      <c r="GX1457" s="136"/>
      <c r="GY1457" s="136"/>
      <c r="GZ1457" s="136"/>
      <c r="HA1457" s="136"/>
      <c r="HB1457" s="136"/>
      <c r="HC1457" s="136"/>
      <c r="HD1457" s="136"/>
      <c r="HE1457" s="136"/>
      <c r="HF1457" s="136"/>
      <c r="HG1457" s="136"/>
      <c r="HH1457" s="136"/>
      <c r="HI1457" s="136"/>
      <c r="HJ1457" s="136"/>
      <c r="HK1457" s="136"/>
      <c r="HL1457" s="136"/>
      <c r="HM1457" s="136"/>
      <c r="HN1457" s="136"/>
      <c r="HO1457" s="136"/>
      <c r="HP1457" s="136"/>
      <c r="HQ1457" s="136"/>
      <c r="HR1457" s="136"/>
      <c r="HS1457" s="136"/>
      <c r="HT1457" s="136"/>
      <c r="HU1457" s="136"/>
      <c r="HV1457" s="136"/>
      <c r="HW1457" s="136"/>
      <c r="HX1457" s="136"/>
      <c r="HY1457" s="136"/>
      <c r="HZ1457" s="136"/>
      <c r="IA1457" s="136"/>
      <c r="IB1457" s="136"/>
      <c r="IC1457" s="136"/>
      <c r="ID1457" s="136"/>
      <c r="IE1457" s="136"/>
      <c r="IF1457" s="136"/>
      <c r="IG1457" s="136"/>
    </row>
    <row r="1458" spans="1:241" ht="15" customHeight="1" x14ac:dyDescent="0.25">
      <c r="A1458" s="223" t="s">
        <v>245</v>
      </c>
      <c r="B1458" s="217">
        <v>10633252</v>
      </c>
      <c r="C1458" s="217">
        <v>2438730</v>
      </c>
      <c r="D1458" s="217">
        <v>851941</v>
      </c>
      <c r="E1458" s="217">
        <v>907675</v>
      </c>
      <c r="F1458" s="217">
        <v>1886679</v>
      </c>
      <c r="G1458" s="217">
        <v>460317</v>
      </c>
      <c r="H1458" s="235">
        <v>17178594</v>
      </c>
      <c r="I1458" s="136"/>
      <c r="J1458" s="223" t="s">
        <v>713</v>
      </c>
      <c r="K1458" s="217">
        <v>5231538</v>
      </c>
      <c r="L1458" s="217">
        <v>1940730</v>
      </c>
      <c r="M1458" s="217">
        <v>556438</v>
      </c>
      <c r="N1458" s="217">
        <v>953674</v>
      </c>
      <c r="O1458" s="217">
        <v>2102138</v>
      </c>
      <c r="P1458" s="217">
        <v>298816</v>
      </c>
      <c r="Q1458" s="235">
        <v>11083334</v>
      </c>
      <c r="R1458" s="136"/>
      <c r="S1458" s="136"/>
      <c r="T1458" s="136"/>
      <c r="U1458" s="136"/>
      <c r="V1458" s="136"/>
      <c r="W1458" s="136"/>
      <c r="X1458" s="136"/>
      <c r="Y1458" s="136"/>
      <c r="Z1458" s="136"/>
      <c r="AA1458" s="136"/>
      <c r="AB1458" s="136"/>
      <c r="AC1458" s="136"/>
      <c r="AD1458" s="136"/>
      <c r="AE1458" s="136"/>
      <c r="AF1458" s="136"/>
      <c r="AG1458" s="136"/>
      <c r="AH1458" s="136"/>
      <c r="AI1458" s="136"/>
      <c r="AJ1458" s="136"/>
      <c r="AK1458" s="136"/>
      <c r="AL1458" s="136"/>
      <c r="AM1458" s="136"/>
      <c r="AN1458" s="136"/>
      <c r="AO1458" s="136"/>
      <c r="AP1458" s="136"/>
      <c r="AQ1458" s="136"/>
      <c r="AR1458" s="136"/>
      <c r="AS1458" s="136"/>
      <c r="AT1458" s="136"/>
      <c r="AU1458" s="136"/>
      <c r="AV1458" s="136"/>
      <c r="AW1458" s="136"/>
      <c r="AX1458" s="136"/>
      <c r="AY1458" s="136"/>
      <c r="AZ1458" s="136"/>
      <c r="BA1458" s="136"/>
      <c r="BB1458" s="136"/>
      <c r="BC1458" s="136"/>
      <c r="BD1458" s="136"/>
      <c r="BE1458" s="136"/>
      <c r="BF1458" s="136"/>
      <c r="BG1458" s="136"/>
      <c r="BH1458" s="136"/>
      <c r="BI1458" s="136"/>
      <c r="BJ1458" s="136"/>
      <c r="BK1458" s="136"/>
      <c r="BL1458" s="136"/>
      <c r="BM1458" s="136"/>
      <c r="BN1458" s="136"/>
      <c r="BO1458" s="136"/>
      <c r="BP1458" s="136"/>
      <c r="BQ1458" s="136"/>
      <c r="BR1458" s="136"/>
      <c r="BS1458" s="136"/>
      <c r="BT1458" s="136"/>
      <c r="BU1458" s="136"/>
      <c r="BV1458" s="136"/>
      <c r="BW1458" s="136"/>
      <c r="BX1458" s="136"/>
      <c r="BY1458" s="136"/>
      <c r="BZ1458" s="136"/>
      <c r="CA1458" s="136"/>
      <c r="CB1458" s="136"/>
      <c r="CC1458" s="136"/>
      <c r="CD1458" s="136"/>
      <c r="CE1458" s="136"/>
      <c r="CF1458" s="136"/>
      <c r="CG1458" s="136"/>
      <c r="CH1458" s="136"/>
      <c r="CI1458" s="136"/>
      <c r="CJ1458" s="136"/>
      <c r="CK1458" s="136"/>
      <c r="CL1458" s="136"/>
      <c r="CM1458" s="136"/>
      <c r="CN1458" s="136"/>
      <c r="CO1458" s="136"/>
      <c r="CP1458" s="136"/>
      <c r="CQ1458" s="136"/>
      <c r="CR1458" s="136"/>
      <c r="CS1458" s="136"/>
      <c r="CT1458" s="136"/>
      <c r="CU1458" s="136"/>
      <c r="CV1458" s="136"/>
      <c r="CW1458" s="136"/>
      <c r="CX1458" s="136"/>
      <c r="CY1458" s="136"/>
      <c r="CZ1458" s="136"/>
      <c r="DA1458" s="136"/>
      <c r="DB1458" s="136"/>
      <c r="DC1458" s="136"/>
      <c r="DD1458" s="136"/>
      <c r="DE1458" s="136"/>
      <c r="DF1458" s="136"/>
      <c r="DG1458" s="136"/>
      <c r="DH1458" s="136"/>
      <c r="DI1458" s="136"/>
      <c r="DJ1458" s="136"/>
      <c r="DK1458" s="136"/>
      <c r="DL1458" s="136"/>
      <c r="DM1458" s="136"/>
      <c r="DN1458" s="136"/>
      <c r="DO1458" s="136"/>
      <c r="DP1458" s="136"/>
      <c r="DQ1458" s="136"/>
      <c r="DR1458" s="136"/>
      <c r="DS1458" s="136"/>
      <c r="DT1458" s="136"/>
      <c r="DU1458" s="136"/>
      <c r="DV1458" s="136"/>
      <c r="DW1458" s="136"/>
      <c r="DX1458" s="136"/>
      <c r="DY1458" s="136"/>
      <c r="DZ1458" s="136"/>
      <c r="EA1458" s="136"/>
      <c r="EB1458" s="136"/>
      <c r="EC1458" s="136"/>
      <c r="ED1458" s="136"/>
      <c r="EE1458" s="136"/>
      <c r="EF1458" s="136"/>
      <c r="EG1458" s="136"/>
      <c r="EH1458" s="136"/>
      <c r="EI1458" s="136"/>
      <c r="EJ1458" s="136"/>
      <c r="EK1458" s="136"/>
      <c r="EL1458" s="136"/>
      <c r="EM1458" s="136"/>
      <c r="EN1458" s="136"/>
      <c r="EO1458" s="136"/>
      <c r="EP1458" s="136"/>
      <c r="EQ1458" s="136"/>
      <c r="ER1458" s="136"/>
      <c r="ES1458" s="136"/>
      <c r="ET1458" s="136"/>
      <c r="EU1458" s="136"/>
      <c r="EV1458" s="136"/>
      <c r="EW1458" s="136"/>
      <c r="EX1458" s="136"/>
      <c r="EY1458" s="136"/>
      <c r="EZ1458" s="136"/>
      <c r="FA1458" s="136"/>
      <c r="FB1458" s="136"/>
      <c r="FC1458" s="136"/>
      <c r="FD1458" s="136"/>
      <c r="FE1458" s="136"/>
      <c r="FF1458" s="136"/>
      <c r="FG1458" s="136"/>
      <c r="FH1458" s="136"/>
      <c r="FI1458" s="136"/>
      <c r="FJ1458" s="136"/>
      <c r="FK1458" s="136"/>
      <c r="FL1458" s="136"/>
      <c r="FM1458" s="136"/>
      <c r="FN1458" s="136"/>
      <c r="FO1458" s="136"/>
      <c r="FP1458" s="136"/>
      <c r="FQ1458" s="136"/>
      <c r="FR1458" s="136"/>
      <c r="FS1458" s="136"/>
      <c r="FT1458" s="136"/>
      <c r="FU1458" s="136"/>
      <c r="FV1458" s="136"/>
      <c r="FW1458" s="136"/>
      <c r="FX1458" s="136"/>
      <c r="FY1458" s="136"/>
      <c r="FZ1458" s="136"/>
      <c r="GA1458" s="136"/>
      <c r="GB1458" s="136"/>
      <c r="GC1458" s="136"/>
      <c r="GD1458" s="136"/>
      <c r="GE1458" s="136"/>
      <c r="GF1458" s="136"/>
      <c r="GG1458" s="136"/>
      <c r="GH1458" s="136"/>
      <c r="GI1458" s="136"/>
      <c r="GJ1458" s="136"/>
      <c r="GK1458" s="136"/>
      <c r="GL1458" s="136"/>
      <c r="GM1458" s="136"/>
      <c r="GN1458" s="136"/>
      <c r="GO1458" s="136"/>
      <c r="GP1458" s="136"/>
      <c r="GQ1458" s="136"/>
      <c r="GR1458" s="136"/>
      <c r="GS1458" s="136"/>
      <c r="GT1458" s="136"/>
      <c r="GU1458" s="136"/>
      <c r="GV1458" s="136"/>
      <c r="GW1458" s="136"/>
      <c r="GX1458" s="136"/>
      <c r="GY1458" s="136"/>
      <c r="GZ1458" s="136"/>
      <c r="HA1458" s="136"/>
      <c r="HB1458" s="136"/>
      <c r="HC1458" s="136"/>
      <c r="HD1458" s="136"/>
      <c r="HE1458" s="136"/>
      <c r="HF1458" s="136"/>
      <c r="HG1458" s="136"/>
      <c r="HH1458" s="136"/>
      <c r="HI1458" s="136"/>
      <c r="HJ1458" s="136"/>
      <c r="HK1458" s="136"/>
      <c r="HL1458" s="136"/>
      <c r="HM1458" s="136"/>
      <c r="HN1458" s="136"/>
      <c r="HO1458" s="136"/>
      <c r="HP1458" s="136"/>
      <c r="HQ1458" s="136"/>
      <c r="HR1458" s="136"/>
      <c r="HS1458" s="136"/>
      <c r="HT1458" s="136"/>
      <c r="HU1458" s="136"/>
      <c r="HV1458" s="136"/>
      <c r="HW1458" s="136"/>
      <c r="HX1458" s="136"/>
      <c r="HY1458" s="136"/>
      <c r="HZ1458" s="136"/>
      <c r="IA1458" s="136"/>
      <c r="IB1458" s="136"/>
      <c r="IC1458" s="136"/>
      <c r="ID1458" s="136"/>
      <c r="IE1458" s="136"/>
      <c r="IF1458" s="136"/>
      <c r="IG1458" s="136"/>
    </row>
    <row r="1459" spans="1:241" ht="15" customHeight="1" x14ac:dyDescent="0.25">
      <c r="A1459" s="223" t="s">
        <v>367</v>
      </c>
      <c r="B1459" s="217">
        <v>6626667</v>
      </c>
      <c r="C1459" s="217">
        <v>2259306</v>
      </c>
      <c r="D1459" s="217">
        <v>731617</v>
      </c>
      <c r="E1459" s="217">
        <v>1076514</v>
      </c>
      <c r="F1459" s="217">
        <v>2251906</v>
      </c>
      <c r="G1459" s="217">
        <v>500271</v>
      </c>
      <c r="H1459" s="235">
        <v>13446281</v>
      </c>
      <c r="I1459" s="136"/>
      <c r="J1459" s="223" t="s">
        <v>640</v>
      </c>
      <c r="K1459" s="217">
        <v>9977132</v>
      </c>
      <c r="L1459" s="217">
        <v>4662052</v>
      </c>
      <c r="M1459" s="217">
        <v>970672</v>
      </c>
      <c r="N1459" s="217">
        <v>1230179</v>
      </c>
      <c r="O1459" s="217">
        <v>2413077</v>
      </c>
      <c r="P1459" s="217">
        <v>584440</v>
      </c>
      <c r="Q1459" s="235">
        <v>19837552</v>
      </c>
      <c r="R1459" s="136"/>
      <c r="S1459" s="136"/>
      <c r="T1459" s="136"/>
      <c r="U1459" s="136"/>
      <c r="V1459" s="136"/>
      <c r="W1459" s="136"/>
      <c r="X1459" s="136"/>
      <c r="Y1459" s="136"/>
      <c r="Z1459" s="136"/>
      <c r="AA1459" s="136"/>
      <c r="AB1459" s="136"/>
      <c r="AC1459" s="136"/>
      <c r="AD1459" s="136"/>
      <c r="AE1459" s="136"/>
      <c r="AF1459" s="136"/>
      <c r="AG1459" s="136"/>
      <c r="AH1459" s="136"/>
      <c r="AI1459" s="136"/>
      <c r="AJ1459" s="136"/>
      <c r="AK1459" s="136"/>
      <c r="AL1459" s="136"/>
      <c r="AM1459" s="136"/>
      <c r="AN1459" s="136"/>
      <c r="AO1459" s="136"/>
      <c r="AP1459" s="136"/>
      <c r="AQ1459" s="136"/>
      <c r="AR1459" s="136"/>
      <c r="AS1459" s="136"/>
      <c r="AT1459" s="136"/>
      <c r="AU1459" s="136"/>
      <c r="AV1459" s="136"/>
      <c r="AW1459" s="136"/>
      <c r="AX1459" s="136"/>
      <c r="AY1459" s="136"/>
      <c r="AZ1459" s="136"/>
      <c r="BA1459" s="136"/>
      <c r="BB1459" s="136"/>
      <c r="BC1459" s="136"/>
      <c r="BD1459" s="136"/>
      <c r="BE1459" s="136"/>
      <c r="BF1459" s="136"/>
      <c r="BG1459" s="136"/>
      <c r="BH1459" s="136"/>
      <c r="BI1459" s="136"/>
      <c r="BJ1459" s="136"/>
      <c r="BK1459" s="136"/>
      <c r="BL1459" s="136"/>
      <c r="BM1459" s="136"/>
      <c r="BN1459" s="136"/>
      <c r="BO1459" s="136"/>
      <c r="BP1459" s="136"/>
      <c r="BQ1459" s="136"/>
      <c r="BR1459" s="136"/>
      <c r="BS1459" s="136"/>
      <c r="BT1459" s="136"/>
      <c r="BU1459" s="136"/>
      <c r="BV1459" s="136"/>
      <c r="BW1459" s="136"/>
      <c r="BX1459" s="136"/>
      <c r="BY1459" s="136"/>
      <c r="BZ1459" s="136"/>
      <c r="CA1459" s="136"/>
      <c r="CB1459" s="136"/>
      <c r="CC1459" s="136"/>
      <c r="CD1459" s="136"/>
      <c r="CE1459" s="136"/>
      <c r="CF1459" s="136"/>
      <c r="CG1459" s="136"/>
      <c r="CH1459" s="136"/>
      <c r="CI1459" s="136"/>
      <c r="CJ1459" s="136"/>
      <c r="CK1459" s="136"/>
      <c r="CL1459" s="136"/>
      <c r="CM1459" s="136"/>
      <c r="CN1459" s="136"/>
      <c r="CO1459" s="136"/>
      <c r="CP1459" s="136"/>
      <c r="CQ1459" s="136"/>
      <c r="CR1459" s="136"/>
      <c r="CS1459" s="136"/>
      <c r="CT1459" s="136"/>
      <c r="CU1459" s="136"/>
      <c r="CV1459" s="136"/>
      <c r="CW1459" s="136"/>
      <c r="CX1459" s="136"/>
      <c r="CY1459" s="136"/>
      <c r="CZ1459" s="136"/>
      <c r="DA1459" s="136"/>
      <c r="DB1459" s="136"/>
      <c r="DC1459" s="136"/>
      <c r="DD1459" s="136"/>
      <c r="DE1459" s="136"/>
      <c r="DF1459" s="136"/>
      <c r="DG1459" s="136"/>
      <c r="DH1459" s="136"/>
      <c r="DI1459" s="136"/>
      <c r="DJ1459" s="136"/>
      <c r="DK1459" s="136"/>
      <c r="DL1459" s="136"/>
      <c r="DM1459" s="136"/>
      <c r="DN1459" s="136"/>
      <c r="DO1459" s="136"/>
      <c r="DP1459" s="136"/>
      <c r="DQ1459" s="136"/>
      <c r="DR1459" s="136"/>
      <c r="DS1459" s="136"/>
      <c r="DT1459" s="136"/>
      <c r="DU1459" s="136"/>
      <c r="DV1459" s="136"/>
      <c r="DW1459" s="136"/>
      <c r="DX1459" s="136"/>
      <c r="DY1459" s="136"/>
      <c r="DZ1459" s="136"/>
      <c r="EA1459" s="136"/>
      <c r="EB1459" s="136"/>
      <c r="EC1459" s="136"/>
      <c r="ED1459" s="136"/>
      <c r="EE1459" s="136"/>
      <c r="EF1459" s="136"/>
      <c r="EG1459" s="136"/>
      <c r="EH1459" s="136"/>
      <c r="EI1459" s="136"/>
      <c r="EJ1459" s="136"/>
      <c r="EK1459" s="136"/>
      <c r="EL1459" s="136"/>
      <c r="EM1459" s="136"/>
      <c r="EN1459" s="136"/>
      <c r="EO1459" s="136"/>
      <c r="EP1459" s="136"/>
      <c r="EQ1459" s="136"/>
      <c r="ER1459" s="136"/>
      <c r="ES1459" s="136"/>
      <c r="ET1459" s="136"/>
      <c r="EU1459" s="136"/>
      <c r="EV1459" s="136"/>
      <c r="EW1459" s="136"/>
      <c r="EX1459" s="136"/>
      <c r="EY1459" s="136"/>
      <c r="EZ1459" s="136"/>
      <c r="FA1459" s="136"/>
      <c r="FB1459" s="136"/>
      <c r="FC1459" s="136"/>
      <c r="FD1459" s="136"/>
      <c r="FE1459" s="136"/>
      <c r="FF1459" s="136"/>
      <c r="FG1459" s="136"/>
      <c r="FH1459" s="136"/>
      <c r="FI1459" s="136"/>
      <c r="FJ1459" s="136"/>
      <c r="FK1459" s="136"/>
      <c r="FL1459" s="136"/>
      <c r="FM1459" s="136"/>
      <c r="FN1459" s="136"/>
      <c r="FO1459" s="136"/>
      <c r="FP1459" s="136"/>
      <c r="FQ1459" s="136"/>
      <c r="FR1459" s="136"/>
      <c r="FS1459" s="136"/>
      <c r="FT1459" s="136"/>
      <c r="FU1459" s="136"/>
      <c r="FV1459" s="136"/>
      <c r="FW1459" s="136"/>
      <c r="FX1459" s="136"/>
      <c r="FY1459" s="136"/>
      <c r="FZ1459" s="136"/>
      <c r="GA1459" s="136"/>
      <c r="GB1459" s="136"/>
      <c r="GC1459" s="136"/>
      <c r="GD1459" s="136"/>
      <c r="GE1459" s="136"/>
      <c r="GF1459" s="136"/>
      <c r="GG1459" s="136"/>
      <c r="GH1459" s="136"/>
      <c r="GI1459" s="136"/>
      <c r="GJ1459" s="136"/>
      <c r="GK1459" s="136"/>
      <c r="GL1459" s="136"/>
      <c r="GM1459" s="136"/>
      <c r="GN1459" s="136"/>
      <c r="GO1459" s="136"/>
      <c r="GP1459" s="136"/>
      <c r="GQ1459" s="136"/>
      <c r="GR1459" s="136"/>
      <c r="GS1459" s="136"/>
      <c r="GT1459" s="136"/>
      <c r="GU1459" s="136"/>
      <c r="GV1459" s="136"/>
      <c r="GW1459" s="136"/>
      <c r="GX1459" s="136"/>
      <c r="GY1459" s="136"/>
      <c r="GZ1459" s="136"/>
      <c r="HA1459" s="136"/>
      <c r="HB1459" s="136"/>
      <c r="HC1459" s="136"/>
      <c r="HD1459" s="136"/>
      <c r="HE1459" s="136"/>
      <c r="HF1459" s="136"/>
      <c r="HG1459" s="136"/>
      <c r="HH1459" s="136"/>
      <c r="HI1459" s="136"/>
      <c r="HJ1459" s="136"/>
      <c r="HK1459" s="136"/>
      <c r="HL1459" s="136"/>
      <c r="HM1459" s="136"/>
      <c r="HN1459" s="136"/>
      <c r="HO1459" s="136"/>
      <c r="HP1459" s="136"/>
      <c r="HQ1459" s="136"/>
      <c r="HR1459" s="136"/>
      <c r="HS1459" s="136"/>
      <c r="HT1459" s="136"/>
      <c r="HU1459" s="136"/>
      <c r="HV1459" s="136"/>
      <c r="HW1459" s="136"/>
      <c r="HX1459" s="136"/>
      <c r="HY1459" s="136"/>
      <c r="HZ1459" s="136"/>
      <c r="IA1459" s="136"/>
      <c r="IB1459" s="136"/>
      <c r="IC1459" s="136"/>
      <c r="ID1459" s="136"/>
      <c r="IE1459" s="136"/>
      <c r="IF1459" s="136"/>
      <c r="IG1459" s="136"/>
    </row>
    <row r="1460" spans="1:241" ht="15" customHeight="1" x14ac:dyDescent="0.25">
      <c r="A1460" s="223" t="s">
        <v>366</v>
      </c>
      <c r="B1460" s="217">
        <v>8170930</v>
      </c>
      <c r="C1460" s="217">
        <v>2585045</v>
      </c>
      <c r="D1460" s="217">
        <v>809633</v>
      </c>
      <c r="E1460" s="217">
        <v>916389</v>
      </c>
      <c r="F1460" s="217">
        <v>2519732</v>
      </c>
      <c r="G1460" s="217">
        <v>661506</v>
      </c>
      <c r="H1460" s="235">
        <v>15663235</v>
      </c>
      <c r="I1460" s="136"/>
      <c r="J1460" s="223" t="s">
        <v>459</v>
      </c>
      <c r="K1460" s="217">
        <v>9572339</v>
      </c>
      <c r="L1460" s="217">
        <v>3452973</v>
      </c>
      <c r="M1460" s="217">
        <v>925601</v>
      </c>
      <c r="N1460" s="217">
        <v>1171257</v>
      </c>
      <c r="O1460" s="217">
        <v>2626584</v>
      </c>
      <c r="P1460" s="217">
        <v>478186</v>
      </c>
      <c r="Q1460" s="235">
        <v>18226940</v>
      </c>
      <c r="R1460" s="136"/>
      <c r="S1460" s="136"/>
      <c r="T1460" s="136"/>
      <c r="U1460" s="136"/>
      <c r="V1460" s="136"/>
      <c r="W1460" s="136"/>
      <c r="X1460" s="136"/>
      <c r="Y1460" s="136"/>
      <c r="Z1460" s="136"/>
      <c r="AA1460" s="136"/>
      <c r="AB1460" s="136"/>
      <c r="AC1460" s="136"/>
      <c r="AD1460" s="136"/>
      <c r="AE1460" s="136"/>
      <c r="AF1460" s="136"/>
      <c r="AG1460" s="136"/>
      <c r="AH1460" s="136"/>
      <c r="AI1460" s="136"/>
      <c r="AJ1460" s="136"/>
      <c r="AK1460" s="136"/>
      <c r="AL1460" s="136"/>
      <c r="AM1460" s="136"/>
      <c r="AN1460" s="136"/>
      <c r="AO1460" s="136"/>
      <c r="AP1460" s="136"/>
      <c r="AQ1460" s="136"/>
      <c r="AR1460" s="136"/>
      <c r="AS1460" s="136"/>
      <c r="AT1460" s="136"/>
      <c r="AU1460" s="136"/>
      <c r="AV1460" s="136"/>
      <c r="AW1460" s="136"/>
      <c r="AX1460" s="136"/>
      <c r="AY1460" s="136"/>
      <c r="AZ1460" s="136"/>
      <c r="BA1460" s="136"/>
      <c r="BB1460" s="136"/>
      <c r="BC1460" s="136"/>
      <c r="BD1460" s="136"/>
      <c r="BE1460" s="136"/>
      <c r="BF1460" s="136"/>
      <c r="BG1460" s="136"/>
      <c r="BH1460" s="136"/>
      <c r="BI1460" s="136"/>
      <c r="BJ1460" s="136"/>
      <c r="BK1460" s="136"/>
      <c r="BL1460" s="136"/>
      <c r="BM1460" s="136"/>
      <c r="BN1460" s="136"/>
      <c r="BO1460" s="136"/>
      <c r="BP1460" s="136"/>
      <c r="BQ1460" s="136"/>
      <c r="BR1460" s="136"/>
      <c r="BS1460" s="136"/>
      <c r="BT1460" s="136"/>
      <c r="BU1460" s="136"/>
      <c r="BV1460" s="136"/>
      <c r="BW1460" s="136"/>
      <c r="BX1460" s="136"/>
      <c r="BY1460" s="136"/>
      <c r="BZ1460" s="136"/>
      <c r="CA1460" s="136"/>
      <c r="CB1460" s="136"/>
      <c r="CC1460" s="136"/>
      <c r="CD1460" s="136"/>
      <c r="CE1460" s="136"/>
      <c r="CF1460" s="136"/>
      <c r="CG1460" s="136"/>
      <c r="CH1460" s="136"/>
      <c r="CI1460" s="136"/>
      <c r="CJ1460" s="136"/>
      <c r="CK1460" s="136"/>
      <c r="CL1460" s="136"/>
      <c r="CM1460" s="136"/>
      <c r="CN1460" s="136"/>
      <c r="CO1460" s="136"/>
      <c r="CP1460" s="136"/>
      <c r="CQ1460" s="136"/>
      <c r="CR1460" s="136"/>
      <c r="CS1460" s="136"/>
      <c r="CT1460" s="136"/>
      <c r="CU1460" s="136"/>
      <c r="CV1460" s="136"/>
      <c r="CW1460" s="136"/>
      <c r="CX1460" s="136"/>
      <c r="CY1460" s="136"/>
      <c r="CZ1460" s="136"/>
      <c r="DA1460" s="136"/>
      <c r="DB1460" s="136"/>
      <c r="DC1460" s="136"/>
      <c r="DD1460" s="136"/>
      <c r="DE1460" s="136"/>
      <c r="DF1460" s="136"/>
      <c r="DG1460" s="136"/>
      <c r="DH1460" s="136"/>
      <c r="DI1460" s="136"/>
      <c r="DJ1460" s="136"/>
      <c r="DK1460" s="136"/>
      <c r="DL1460" s="136"/>
      <c r="DM1460" s="136"/>
      <c r="DN1460" s="136"/>
      <c r="DO1460" s="136"/>
      <c r="DP1460" s="136"/>
      <c r="DQ1460" s="136"/>
      <c r="DR1460" s="136"/>
      <c r="DS1460" s="136"/>
      <c r="DT1460" s="136"/>
      <c r="DU1460" s="136"/>
      <c r="DV1460" s="136"/>
      <c r="DW1460" s="136"/>
      <c r="DX1460" s="136"/>
      <c r="DY1460" s="136"/>
      <c r="DZ1460" s="136"/>
      <c r="EA1460" s="136"/>
      <c r="EB1460" s="136"/>
      <c r="EC1460" s="136"/>
      <c r="ED1460" s="136"/>
      <c r="EE1460" s="136"/>
      <c r="EF1460" s="136"/>
      <c r="EG1460" s="136"/>
      <c r="EH1460" s="136"/>
      <c r="EI1460" s="136"/>
      <c r="EJ1460" s="136"/>
      <c r="EK1460" s="136"/>
      <c r="EL1460" s="136"/>
      <c r="EM1460" s="136"/>
      <c r="EN1460" s="136"/>
      <c r="EO1460" s="136"/>
      <c r="EP1460" s="136"/>
      <c r="EQ1460" s="136"/>
      <c r="ER1460" s="136"/>
      <c r="ES1460" s="136"/>
      <c r="ET1460" s="136"/>
      <c r="EU1460" s="136"/>
      <c r="EV1460" s="136"/>
      <c r="EW1460" s="136"/>
      <c r="EX1460" s="136"/>
      <c r="EY1460" s="136"/>
      <c r="EZ1460" s="136"/>
      <c r="FA1460" s="136"/>
      <c r="FB1460" s="136"/>
      <c r="FC1460" s="136"/>
      <c r="FD1460" s="136"/>
      <c r="FE1460" s="136"/>
      <c r="FF1460" s="136"/>
      <c r="FG1460" s="136"/>
      <c r="FH1460" s="136"/>
      <c r="FI1460" s="136"/>
      <c r="FJ1460" s="136"/>
      <c r="FK1460" s="136"/>
      <c r="FL1460" s="136"/>
      <c r="FM1460" s="136"/>
      <c r="FN1460" s="136"/>
      <c r="FO1460" s="136"/>
      <c r="FP1460" s="136"/>
      <c r="FQ1460" s="136"/>
      <c r="FR1460" s="136"/>
      <c r="FS1460" s="136"/>
      <c r="FT1460" s="136"/>
      <c r="FU1460" s="136"/>
      <c r="FV1460" s="136"/>
      <c r="FW1460" s="136"/>
      <c r="FX1460" s="136"/>
      <c r="FY1460" s="136"/>
      <c r="FZ1460" s="136"/>
      <c r="GA1460" s="136"/>
      <c r="GB1460" s="136"/>
      <c r="GC1460" s="136"/>
      <c r="GD1460" s="136"/>
      <c r="GE1460" s="136"/>
      <c r="GF1460" s="136"/>
      <c r="GG1460" s="136"/>
      <c r="GH1460" s="136"/>
      <c r="GI1460" s="136"/>
      <c r="GJ1460" s="136"/>
      <c r="GK1460" s="136"/>
      <c r="GL1460" s="136"/>
      <c r="GM1460" s="136"/>
      <c r="GN1460" s="136"/>
      <c r="GO1460" s="136"/>
      <c r="GP1460" s="136"/>
      <c r="GQ1460" s="136"/>
      <c r="GR1460" s="136"/>
      <c r="GS1460" s="136"/>
      <c r="GT1460" s="136"/>
      <c r="GU1460" s="136"/>
      <c r="GV1460" s="136"/>
      <c r="GW1460" s="136"/>
      <c r="GX1460" s="136"/>
      <c r="GY1460" s="136"/>
      <c r="GZ1460" s="136"/>
      <c r="HA1460" s="136"/>
      <c r="HB1460" s="136"/>
      <c r="HC1460" s="136"/>
      <c r="HD1460" s="136"/>
      <c r="HE1460" s="136"/>
      <c r="HF1460" s="136"/>
      <c r="HG1460" s="136"/>
      <c r="HH1460" s="136"/>
      <c r="HI1460" s="136"/>
      <c r="HJ1460" s="136"/>
      <c r="HK1460" s="136"/>
      <c r="HL1460" s="136"/>
      <c r="HM1460" s="136"/>
      <c r="HN1460" s="136"/>
      <c r="HO1460" s="136"/>
      <c r="HP1460" s="136"/>
      <c r="HQ1460" s="136"/>
      <c r="HR1460" s="136"/>
      <c r="HS1460" s="136"/>
      <c r="HT1460" s="136"/>
      <c r="HU1460" s="136"/>
      <c r="HV1460" s="136"/>
      <c r="HW1460" s="136"/>
      <c r="HX1460" s="136"/>
      <c r="HY1460" s="136"/>
      <c r="HZ1460" s="136"/>
      <c r="IA1460" s="136"/>
      <c r="IB1460" s="136"/>
      <c r="IC1460" s="136"/>
      <c r="ID1460" s="136"/>
      <c r="IE1460" s="136"/>
      <c r="IF1460" s="136"/>
      <c r="IG1460" s="136"/>
    </row>
    <row r="1461" spans="1:241" ht="15" customHeight="1" x14ac:dyDescent="0.25">
      <c r="A1461" s="223" t="s">
        <v>244</v>
      </c>
      <c r="B1461" s="217">
        <v>8236697</v>
      </c>
      <c r="C1461" s="217">
        <v>2167144</v>
      </c>
      <c r="D1461" s="217">
        <v>822646</v>
      </c>
      <c r="E1461" s="217">
        <v>995518</v>
      </c>
      <c r="F1461" s="217">
        <v>2778317</v>
      </c>
      <c r="G1461" s="217">
        <v>572547</v>
      </c>
      <c r="H1461" s="235">
        <v>15572869</v>
      </c>
      <c r="I1461" s="136"/>
      <c r="J1461" s="223" t="s">
        <v>460</v>
      </c>
      <c r="K1461" s="217">
        <v>8928715</v>
      </c>
      <c r="L1461" s="217">
        <v>2973181</v>
      </c>
      <c r="M1461" s="217">
        <v>748604</v>
      </c>
      <c r="N1461" s="217">
        <v>1181097</v>
      </c>
      <c r="O1461" s="217">
        <v>2074049</v>
      </c>
      <c r="P1461" s="217">
        <v>510515</v>
      </c>
      <c r="Q1461" s="235">
        <v>16416161</v>
      </c>
      <c r="R1461" s="136"/>
      <c r="S1461" s="136"/>
      <c r="T1461" s="136"/>
      <c r="U1461" s="136"/>
      <c r="V1461" s="136"/>
      <c r="W1461" s="136"/>
      <c r="X1461" s="136"/>
      <c r="Y1461" s="136"/>
      <c r="Z1461" s="136"/>
      <c r="AA1461" s="136"/>
      <c r="AB1461" s="136"/>
      <c r="AC1461" s="136"/>
      <c r="AD1461" s="136"/>
      <c r="AE1461" s="136"/>
      <c r="AF1461" s="136"/>
      <c r="AG1461" s="136"/>
      <c r="AH1461" s="136"/>
      <c r="AI1461" s="136"/>
      <c r="AJ1461" s="136"/>
      <c r="AK1461" s="136"/>
      <c r="AL1461" s="136"/>
      <c r="AM1461" s="136"/>
      <c r="AN1461" s="136"/>
      <c r="AO1461" s="136"/>
      <c r="AP1461" s="136"/>
      <c r="AQ1461" s="136"/>
      <c r="AR1461" s="136"/>
      <c r="AS1461" s="136"/>
      <c r="AT1461" s="136"/>
      <c r="AU1461" s="136"/>
      <c r="AV1461" s="136"/>
      <c r="AW1461" s="136"/>
      <c r="AX1461" s="136"/>
      <c r="AY1461" s="136"/>
      <c r="AZ1461" s="136"/>
      <c r="BA1461" s="136"/>
      <c r="BB1461" s="136"/>
      <c r="BC1461" s="136"/>
      <c r="BD1461" s="136"/>
      <c r="BE1461" s="136"/>
      <c r="BF1461" s="136"/>
      <c r="BG1461" s="136"/>
      <c r="BH1461" s="136"/>
      <c r="BI1461" s="136"/>
      <c r="BJ1461" s="136"/>
      <c r="BK1461" s="136"/>
      <c r="BL1461" s="136"/>
      <c r="BM1461" s="136"/>
      <c r="BN1461" s="136"/>
      <c r="BO1461" s="136"/>
      <c r="BP1461" s="136"/>
      <c r="BQ1461" s="136"/>
      <c r="BR1461" s="136"/>
      <c r="BS1461" s="136"/>
      <c r="BT1461" s="136"/>
      <c r="BU1461" s="136"/>
      <c r="BV1461" s="136"/>
      <c r="BW1461" s="136"/>
      <c r="BX1461" s="136"/>
      <c r="BY1461" s="136"/>
      <c r="BZ1461" s="136"/>
      <c r="CA1461" s="136"/>
      <c r="CB1461" s="136"/>
      <c r="CC1461" s="136"/>
      <c r="CD1461" s="136"/>
      <c r="CE1461" s="136"/>
      <c r="CF1461" s="136"/>
      <c r="CG1461" s="136"/>
      <c r="CH1461" s="136"/>
      <c r="CI1461" s="136"/>
      <c r="CJ1461" s="136"/>
      <c r="CK1461" s="136"/>
      <c r="CL1461" s="136"/>
      <c r="CM1461" s="136"/>
      <c r="CN1461" s="136"/>
      <c r="CO1461" s="136"/>
      <c r="CP1461" s="136"/>
      <c r="CQ1461" s="136"/>
      <c r="CR1461" s="136"/>
      <c r="CS1461" s="136"/>
      <c r="CT1461" s="136"/>
      <c r="CU1461" s="136"/>
      <c r="CV1461" s="136"/>
      <c r="CW1461" s="136"/>
      <c r="CX1461" s="136"/>
      <c r="CY1461" s="136"/>
      <c r="CZ1461" s="136"/>
      <c r="DA1461" s="136"/>
      <c r="DB1461" s="136"/>
      <c r="DC1461" s="136"/>
      <c r="DD1461" s="136"/>
      <c r="DE1461" s="136"/>
      <c r="DF1461" s="136"/>
      <c r="DG1461" s="136"/>
      <c r="DH1461" s="136"/>
      <c r="DI1461" s="136"/>
      <c r="DJ1461" s="136"/>
      <c r="DK1461" s="136"/>
      <c r="DL1461" s="136"/>
      <c r="DM1461" s="136"/>
      <c r="DN1461" s="136"/>
      <c r="DO1461" s="136"/>
      <c r="DP1461" s="136"/>
      <c r="DQ1461" s="136"/>
      <c r="DR1461" s="136"/>
      <c r="DS1461" s="136"/>
      <c r="DT1461" s="136"/>
      <c r="DU1461" s="136"/>
      <c r="DV1461" s="136"/>
      <c r="DW1461" s="136"/>
      <c r="DX1461" s="136"/>
      <c r="DY1461" s="136"/>
      <c r="DZ1461" s="136"/>
      <c r="EA1461" s="136"/>
      <c r="EB1461" s="136"/>
      <c r="EC1461" s="136"/>
      <c r="ED1461" s="136"/>
      <c r="EE1461" s="136"/>
      <c r="EF1461" s="136"/>
      <c r="EG1461" s="136"/>
      <c r="EH1461" s="136"/>
      <c r="EI1461" s="136"/>
      <c r="EJ1461" s="136"/>
      <c r="EK1461" s="136"/>
      <c r="EL1461" s="136"/>
      <c r="EM1461" s="136"/>
      <c r="EN1461" s="136"/>
      <c r="EO1461" s="136"/>
      <c r="EP1461" s="136"/>
      <c r="EQ1461" s="136"/>
      <c r="ER1461" s="136"/>
      <c r="ES1461" s="136"/>
      <c r="ET1461" s="136"/>
      <c r="EU1461" s="136"/>
      <c r="EV1461" s="136"/>
      <c r="EW1461" s="136"/>
      <c r="EX1461" s="136"/>
      <c r="EY1461" s="136"/>
      <c r="EZ1461" s="136"/>
      <c r="FA1461" s="136"/>
      <c r="FB1461" s="136"/>
      <c r="FC1461" s="136"/>
      <c r="FD1461" s="136"/>
      <c r="FE1461" s="136"/>
      <c r="FF1461" s="136"/>
      <c r="FG1461" s="136"/>
      <c r="FH1461" s="136"/>
      <c r="FI1461" s="136"/>
      <c r="FJ1461" s="136"/>
      <c r="FK1461" s="136"/>
      <c r="FL1461" s="136"/>
      <c r="FM1461" s="136"/>
      <c r="FN1461" s="136"/>
      <c r="FO1461" s="136"/>
      <c r="FP1461" s="136"/>
      <c r="FQ1461" s="136"/>
      <c r="FR1461" s="136"/>
      <c r="FS1461" s="136"/>
      <c r="FT1461" s="136"/>
      <c r="FU1461" s="136"/>
      <c r="FV1461" s="136"/>
      <c r="FW1461" s="136"/>
      <c r="FX1461" s="136"/>
      <c r="FY1461" s="136"/>
      <c r="FZ1461" s="136"/>
      <c r="GA1461" s="136"/>
      <c r="GB1461" s="136"/>
      <c r="GC1461" s="136"/>
      <c r="GD1461" s="136"/>
      <c r="GE1461" s="136"/>
      <c r="GF1461" s="136"/>
      <c r="GG1461" s="136"/>
      <c r="GH1461" s="136"/>
      <c r="GI1461" s="136"/>
      <c r="GJ1461" s="136"/>
      <c r="GK1461" s="136"/>
      <c r="GL1461" s="136"/>
      <c r="GM1461" s="136"/>
      <c r="GN1461" s="136"/>
      <c r="GO1461" s="136"/>
      <c r="GP1461" s="136"/>
      <c r="GQ1461" s="136"/>
      <c r="GR1461" s="136"/>
      <c r="GS1461" s="136"/>
      <c r="GT1461" s="136"/>
      <c r="GU1461" s="136"/>
      <c r="GV1461" s="136"/>
      <c r="GW1461" s="136"/>
      <c r="GX1461" s="136"/>
      <c r="GY1461" s="136"/>
      <c r="GZ1461" s="136"/>
      <c r="HA1461" s="136"/>
      <c r="HB1461" s="136"/>
      <c r="HC1461" s="136"/>
      <c r="HD1461" s="136"/>
      <c r="HE1461" s="136"/>
      <c r="HF1461" s="136"/>
      <c r="HG1461" s="136"/>
      <c r="HH1461" s="136"/>
      <c r="HI1461" s="136"/>
      <c r="HJ1461" s="136"/>
      <c r="HK1461" s="136"/>
      <c r="HL1461" s="136"/>
      <c r="HM1461" s="136"/>
      <c r="HN1461" s="136"/>
      <c r="HO1461" s="136"/>
      <c r="HP1461" s="136"/>
      <c r="HQ1461" s="136"/>
      <c r="HR1461" s="136"/>
      <c r="HS1461" s="136"/>
      <c r="HT1461" s="136"/>
      <c r="HU1461" s="136"/>
      <c r="HV1461" s="136"/>
      <c r="HW1461" s="136"/>
      <c r="HX1461" s="136"/>
      <c r="HY1461" s="136"/>
      <c r="HZ1461" s="136"/>
      <c r="IA1461" s="136"/>
      <c r="IB1461" s="136"/>
      <c r="IC1461" s="136"/>
      <c r="ID1461" s="136"/>
      <c r="IE1461" s="136"/>
      <c r="IF1461" s="136"/>
      <c r="IG1461" s="136"/>
    </row>
    <row r="1462" spans="1:241" ht="15" customHeight="1" x14ac:dyDescent="0.25">
      <c r="A1462" s="223" t="s">
        <v>243</v>
      </c>
      <c r="B1462" s="217">
        <v>6094617</v>
      </c>
      <c r="C1462" s="217">
        <v>1757129</v>
      </c>
      <c r="D1462" s="217">
        <v>772467</v>
      </c>
      <c r="E1462" s="217">
        <v>925235</v>
      </c>
      <c r="F1462" s="217">
        <v>2307438</v>
      </c>
      <c r="G1462" s="217">
        <v>584842</v>
      </c>
      <c r="H1462" s="235">
        <v>12441728</v>
      </c>
      <c r="I1462" s="136"/>
      <c r="J1462" s="223" t="s">
        <v>461</v>
      </c>
      <c r="K1462" s="217">
        <v>5956242</v>
      </c>
      <c r="L1462" s="217">
        <v>3099804</v>
      </c>
      <c r="M1462" s="217">
        <v>660033</v>
      </c>
      <c r="N1462" s="217">
        <v>1166005</v>
      </c>
      <c r="O1462" s="217">
        <v>1839694</v>
      </c>
      <c r="P1462" s="217">
        <v>443432</v>
      </c>
      <c r="Q1462" s="235">
        <v>13165210</v>
      </c>
      <c r="R1462" s="136"/>
      <c r="S1462" s="136"/>
      <c r="T1462" s="136"/>
      <c r="U1462" s="136"/>
      <c r="V1462" s="136"/>
      <c r="W1462" s="136"/>
      <c r="X1462" s="136"/>
      <c r="Y1462" s="136"/>
      <c r="Z1462" s="136"/>
      <c r="AA1462" s="136"/>
      <c r="AB1462" s="136"/>
      <c r="AC1462" s="136"/>
      <c r="AD1462" s="136"/>
      <c r="AE1462" s="136"/>
      <c r="AF1462" s="136"/>
      <c r="AG1462" s="136"/>
      <c r="AH1462" s="136"/>
      <c r="AI1462" s="136"/>
      <c r="AJ1462" s="136"/>
      <c r="AK1462" s="136"/>
      <c r="AL1462" s="136"/>
      <c r="AM1462" s="136"/>
      <c r="AN1462" s="136"/>
      <c r="AO1462" s="136"/>
      <c r="AP1462" s="136"/>
      <c r="AQ1462" s="136"/>
      <c r="AR1462" s="136"/>
      <c r="AS1462" s="136"/>
      <c r="AT1462" s="136"/>
      <c r="AU1462" s="136"/>
      <c r="AV1462" s="136"/>
      <c r="AW1462" s="136"/>
      <c r="AX1462" s="136"/>
      <c r="AY1462" s="136"/>
      <c r="AZ1462" s="136"/>
      <c r="BA1462" s="136"/>
      <c r="BB1462" s="136"/>
      <c r="BC1462" s="136"/>
      <c r="BD1462" s="136"/>
      <c r="BE1462" s="136"/>
      <c r="BF1462" s="136"/>
      <c r="BG1462" s="136"/>
      <c r="BH1462" s="136"/>
      <c r="BI1462" s="136"/>
      <c r="BJ1462" s="136"/>
      <c r="BK1462" s="136"/>
      <c r="BL1462" s="136"/>
      <c r="BM1462" s="136"/>
      <c r="BN1462" s="136"/>
      <c r="BO1462" s="136"/>
      <c r="BP1462" s="136"/>
      <c r="BQ1462" s="136"/>
      <c r="BR1462" s="136"/>
      <c r="BS1462" s="136"/>
      <c r="BT1462" s="136"/>
      <c r="BU1462" s="136"/>
      <c r="BV1462" s="136"/>
      <c r="BW1462" s="136"/>
      <c r="BX1462" s="136"/>
      <c r="BY1462" s="136"/>
      <c r="BZ1462" s="136"/>
      <c r="CA1462" s="136"/>
      <c r="CB1462" s="136"/>
      <c r="CC1462" s="136"/>
      <c r="CD1462" s="136"/>
      <c r="CE1462" s="136"/>
      <c r="CF1462" s="136"/>
      <c r="CG1462" s="136"/>
      <c r="CH1462" s="136"/>
      <c r="CI1462" s="136"/>
      <c r="CJ1462" s="136"/>
      <c r="CK1462" s="136"/>
      <c r="CL1462" s="136"/>
      <c r="CM1462" s="136"/>
      <c r="CN1462" s="136"/>
      <c r="CO1462" s="136"/>
      <c r="CP1462" s="136"/>
      <c r="CQ1462" s="136"/>
      <c r="CR1462" s="136"/>
      <c r="CS1462" s="136"/>
      <c r="CT1462" s="136"/>
      <c r="CU1462" s="136"/>
      <c r="CV1462" s="136"/>
      <c r="CW1462" s="136"/>
      <c r="CX1462" s="136"/>
      <c r="CY1462" s="136"/>
      <c r="CZ1462" s="136"/>
      <c r="DA1462" s="136"/>
      <c r="DB1462" s="136"/>
      <c r="DC1462" s="136"/>
      <c r="DD1462" s="136"/>
      <c r="DE1462" s="136"/>
      <c r="DF1462" s="136"/>
      <c r="DG1462" s="136"/>
      <c r="DH1462" s="136"/>
      <c r="DI1462" s="136"/>
      <c r="DJ1462" s="136"/>
      <c r="DK1462" s="136"/>
      <c r="DL1462" s="136"/>
      <c r="DM1462" s="136"/>
      <c r="DN1462" s="136"/>
      <c r="DO1462" s="136"/>
      <c r="DP1462" s="136"/>
      <c r="DQ1462" s="136"/>
      <c r="DR1462" s="136"/>
      <c r="DS1462" s="136"/>
      <c r="DT1462" s="136"/>
      <c r="DU1462" s="136"/>
      <c r="DV1462" s="136"/>
      <c r="DW1462" s="136"/>
      <c r="DX1462" s="136"/>
      <c r="DY1462" s="136"/>
      <c r="DZ1462" s="136"/>
      <c r="EA1462" s="136"/>
      <c r="EB1462" s="136"/>
      <c r="EC1462" s="136"/>
      <c r="ED1462" s="136"/>
      <c r="EE1462" s="136"/>
      <c r="EF1462" s="136"/>
      <c r="EG1462" s="136"/>
      <c r="EH1462" s="136"/>
      <c r="EI1462" s="136"/>
      <c r="EJ1462" s="136"/>
      <c r="EK1462" s="136"/>
      <c r="EL1462" s="136"/>
      <c r="EM1462" s="136"/>
      <c r="EN1462" s="136"/>
      <c r="EO1462" s="136"/>
      <c r="EP1462" s="136"/>
      <c r="EQ1462" s="136"/>
      <c r="ER1462" s="136"/>
      <c r="ES1462" s="136"/>
      <c r="ET1462" s="136"/>
      <c r="EU1462" s="136"/>
      <c r="EV1462" s="136"/>
      <c r="EW1462" s="136"/>
      <c r="EX1462" s="136"/>
      <c r="EY1462" s="136"/>
      <c r="EZ1462" s="136"/>
      <c r="FA1462" s="136"/>
      <c r="FB1462" s="136"/>
      <c r="FC1462" s="136"/>
      <c r="FD1462" s="136"/>
      <c r="FE1462" s="136"/>
      <c r="FF1462" s="136"/>
      <c r="FG1462" s="136"/>
      <c r="FH1462" s="136"/>
      <c r="FI1462" s="136"/>
      <c r="FJ1462" s="136"/>
      <c r="FK1462" s="136"/>
      <c r="FL1462" s="136"/>
      <c r="FM1462" s="136"/>
      <c r="FN1462" s="136"/>
      <c r="FO1462" s="136"/>
      <c r="FP1462" s="136"/>
      <c r="FQ1462" s="136"/>
      <c r="FR1462" s="136"/>
      <c r="FS1462" s="136"/>
      <c r="FT1462" s="136"/>
      <c r="FU1462" s="136"/>
      <c r="FV1462" s="136"/>
      <c r="FW1462" s="136"/>
      <c r="FX1462" s="136"/>
      <c r="FY1462" s="136"/>
      <c r="FZ1462" s="136"/>
      <c r="GA1462" s="136"/>
      <c r="GB1462" s="136"/>
      <c r="GC1462" s="136"/>
      <c r="GD1462" s="136"/>
      <c r="GE1462" s="136"/>
      <c r="GF1462" s="136"/>
      <c r="GG1462" s="136"/>
      <c r="GH1462" s="136"/>
      <c r="GI1462" s="136"/>
      <c r="GJ1462" s="136"/>
      <c r="GK1462" s="136"/>
      <c r="GL1462" s="136"/>
      <c r="GM1462" s="136"/>
      <c r="GN1462" s="136"/>
      <c r="GO1462" s="136"/>
      <c r="GP1462" s="136"/>
      <c r="GQ1462" s="136"/>
      <c r="GR1462" s="136"/>
      <c r="GS1462" s="136"/>
      <c r="GT1462" s="136"/>
      <c r="GU1462" s="136"/>
      <c r="GV1462" s="136"/>
      <c r="GW1462" s="136"/>
      <c r="GX1462" s="136"/>
      <c r="GY1462" s="136"/>
      <c r="GZ1462" s="136"/>
      <c r="HA1462" s="136"/>
      <c r="HB1462" s="136"/>
      <c r="HC1462" s="136"/>
      <c r="HD1462" s="136"/>
      <c r="HE1462" s="136"/>
      <c r="HF1462" s="136"/>
      <c r="HG1462" s="136"/>
      <c r="HH1462" s="136"/>
      <c r="HI1462" s="136"/>
      <c r="HJ1462" s="136"/>
      <c r="HK1462" s="136"/>
      <c r="HL1462" s="136"/>
      <c r="HM1462" s="136"/>
      <c r="HN1462" s="136"/>
      <c r="HO1462" s="136"/>
      <c r="HP1462" s="136"/>
      <c r="HQ1462" s="136"/>
      <c r="HR1462" s="136"/>
      <c r="HS1462" s="136"/>
      <c r="HT1462" s="136"/>
      <c r="HU1462" s="136"/>
      <c r="HV1462" s="136"/>
      <c r="HW1462" s="136"/>
      <c r="HX1462" s="136"/>
      <c r="HY1462" s="136"/>
      <c r="HZ1462" s="136"/>
      <c r="IA1462" s="136"/>
      <c r="IB1462" s="136"/>
      <c r="IC1462" s="136"/>
      <c r="ID1462" s="136"/>
      <c r="IE1462" s="136"/>
      <c r="IF1462" s="136"/>
      <c r="IG1462" s="136"/>
    </row>
    <row r="1463" spans="1:241" ht="15" customHeight="1" x14ac:dyDescent="0.25">
      <c r="A1463" s="223" t="s">
        <v>240</v>
      </c>
      <c r="B1463" s="217">
        <v>6680290</v>
      </c>
      <c r="C1463" s="217">
        <v>3228932</v>
      </c>
      <c r="D1463" s="217">
        <v>745033</v>
      </c>
      <c r="E1463" s="217">
        <v>1241249</v>
      </c>
      <c r="F1463" s="217">
        <v>2276258</v>
      </c>
      <c r="G1463" s="217">
        <v>462342</v>
      </c>
      <c r="H1463" s="235">
        <v>14634104</v>
      </c>
      <c r="I1463" s="136"/>
      <c r="J1463" s="223" t="s">
        <v>714</v>
      </c>
      <c r="K1463" s="217">
        <v>6373106</v>
      </c>
      <c r="L1463" s="217">
        <v>2925312</v>
      </c>
      <c r="M1463" s="217">
        <v>764518</v>
      </c>
      <c r="N1463" s="217">
        <v>1117463</v>
      </c>
      <c r="O1463" s="217">
        <v>1774575</v>
      </c>
      <c r="P1463" s="217">
        <v>598191</v>
      </c>
      <c r="Q1463" s="235">
        <v>13553165</v>
      </c>
      <c r="R1463" s="136"/>
      <c r="S1463" s="136"/>
      <c r="T1463" s="136"/>
      <c r="U1463" s="136"/>
      <c r="V1463" s="136"/>
      <c r="W1463" s="136"/>
      <c r="X1463" s="136"/>
      <c r="Y1463" s="136"/>
      <c r="Z1463" s="136"/>
      <c r="AA1463" s="136"/>
      <c r="AB1463" s="136"/>
      <c r="AC1463" s="136"/>
      <c r="AD1463" s="136"/>
      <c r="AE1463" s="136"/>
      <c r="AF1463" s="136"/>
      <c r="AG1463" s="136"/>
      <c r="AH1463" s="136"/>
      <c r="AI1463" s="136"/>
      <c r="AJ1463" s="136"/>
      <c r="AK1463" s="136"/>
      <c r="AL1463" s="136"/>
      <c r="AM1463" s="136"/>
      <c r="AN1463" s="136"/>
      <c r="AO1463" s="136"/>
      <c r="AP1463" s="136"/>
      <c r="AQ1463" s="136"/>
      <c r="AR1463" s="136"/>
      <c r="AS1463" s="136"/>
      <c r="AT1463" s="136"/>
      <c r="AU1463" s="136"/>
      <c r="AV1463" s="136"/>
      <c r="AW1463" s="136"/>
      <c r="AX1463" s="136"/>
      <c r="AY1463" s="136"/>
      <c r="AZ1463" s="136"/>
      <c r="BA1463" s="136"/>
      <c r="BB1463" s="136"/>
      <c r="BC1463" s="136"/>
      <c r="BD1463" s="136"/>
      <c r="BE1463" s="136"/>
      <c r="BF1463" s="136"/>
      <c r="BG1463" s="136"/>
      <c r="BH1463" s="136"/>
      <c r="BI1463" s="136"/>
      <c r="BJ1463" s="136"/>
      <c r="BK1463" s="136"/>
      <c r="BL1463" s="136"/>
      <c r="BM1463" s="136"/>
      <c r="BN1463" s="136"/>
      <c r="BO1463" s="136"/>
      <c r="BP1463" s="136"/>
      <c r="BQ1463" s="136"/>
      <c r="BR1463" s="136"/>
      <c r="BS1463" s="136"/>
      <c r="BT1463" s="136"/>
      <c r="BU1463" s="136"/>
      <c r="BV1463" s="136"/>
      <c r="BW1463" s="136"/>
      <c r="BX1463" s="136"/>
      <c r="BY1463" s="136"/>
      <c r="BZ1463" s="136"/>
      <c r="CA1463" s="136"/>
      <c r="CB1463" s="136"/>
      <c r="CC1463" s="136"/>
      <c r="CD1463" s="136"/>
      <c r="CE1463" s="136"/>
      <c r="CF1463" s="136"/>
      <c r="CG1463" s="136"/>
      <c r="CH1463" s="136"/>
      <c r="CI1463" s="136"/>
      <c r="CJ1463" s="136"/>
      <c r="CK1463" s="136"/>
      <c r="CL1463" s="136"/>
      <c r="CM1463" s="136"/>
      <c r="CN1463" s="136"/>
      <c r="CO1463" s="136"/>
      <c r="CP1463" s="136"/>
      <c r="CQ1463" s="136"/>
      <c r="CR1463" s="136"/>
      <c r="CS1463" s="136"/>
      <c r="CT1463" s="136"/>
      <c r="CU1463" s="136"/>
      <c r="CV1463" s="136"/>
      <c r="CW1463" s="136"/>
      <c r="CX1463" s="136"/>
      <c r="CY1463" s="136"/>
      <c r="CZ1463" s="136"/>
      <c r="DA1463" s="136"/>
      <c r="DB1463" s="136"/>
      <c r="DC1463" s="136"/>
      <c r="DD1463" s="136"/>
      <c r="DE1463" s="136"/>
      <c r="DF1463" s="136"/>
      <c r="DG1463" s="136"/>
      <c r="DH1463" s="136"/>
      <c r="DI1463" s="136"/>
      <c r="DJ1463" s="136"/>
      <c r="DK1463" s="136"/>
      <c r="DL1463" s="136"/>
      <c r="DM1463" s="136"/>
      <c r="DN1463" s="136"/>
      <c r="DO1463" s="136"/>
      <c r="DP1463" s="136"/>
      <c r="DQ1463" s="136"/>
      <c r="DR1463" s="136"/>
      <c r="DS1463" s="136"/>
      <c r="DT1463" s="136"/>
      <c r="DU1463" s="136"/>
      <c r="DV1463" s="136"/>
      <c r="DW1463" s="136"/>
      <c r="DX1463" s="136"/>
      <c r="DY1463" s="136"/>
      <c r="DZ1463" s="136"/>
      <c r="EA1463" s="136"/>
      <c r="EB1463" s="136"/>
      <c r="EC1463" s="136"/>
      <c r="ED1463" s="136"/>
      <c r="EE1463" s="136"/>
      <c r="EF1463" s="136"/>
      <c r="EG1463" s="136"/>
      <c r="EH1463" s="136"/>
      <c r="EI1463" s="136"/>
      <c r="EJ1463" s="136"/>
      <c r="EK1463" s="136"/>
      <c r="EL1463" s="136"/>
      <c r="EM1463" s="136"/>
      <c r="EN1463" s="136"/>
      <c r="EO1463" s="136"/>
      <c r="EP1463" s="136"/>
      <c r="EQ1463" s="136"/>
      <c r="ER1463" s="136"/>
      <c r="ES1463" s="136"/>
      <c r="ET1463" s="136"/>
      <c r="EU1463" s="136"/>
      <c r="EV1463" s="136"/>
      <c r="EW1463" s="136"/>
      <c r="EX1463" s="136"/>
      <c r="EY1463" s="136"/>
      <c r="EZ1463" s="136"/>
      <c r="FA1463" s="136"/>
      <c r="FB1463" s="136"/>
      <c r="FC1463" s="136"/>
      <c r="FD1463" s="136"/>
      <c r="FE1463" s="136"/>
      <c r="FF1463" s="136"/>
      <c r="FG1463" s="136"/>
      <c r="FH1463" s="136"/>
      <c r="FI1463" s="136"/>
      <c r="FJ1463" s="136"/>
      <c r="FK1463" s="136"/>
      <c r="FL1463" s="136"/>
      <c r="FM1463" s="136"/>
      <c r="FN1463" s="136"/>
      <c r="FO1463" s="136"/>
      <c r="FP1463" s="136"/>
      <c r="FQ1463" s="136"/>
      <c r="FR1463" s="136"/>
      <c r="FS1463" s="136"/>
      <c r="FT1463" s="136"/>
      <c r="FU1463" s="136"/>
      <c r="FV1463" s="136"/>
      <c r="FW1463" s="136"/>
      <c r="FX1463" s="136"/>
      <c r="FY1463" s="136"/>
      <c r="FZ1463" s="136"/>
      <c r="GA1463" s="136"/>
      <c r="GB1463" s="136"/>
      <c r="GC1463" s="136"/>
      <c r="GD1463" s="136"/>
      <c r="GE1463" s="136"/>
      <c r="GF1463" s="136"/>
      <c r="GG1463" s="136"/>
      <c r="GH1463" s="136"/>
      <c r="GI1463" s="136"/>
      <c r="GJ1463" s="136"/>
      <c r="GK1463" s="136"/>
      <c r="GL1463" s="136"/>
      <c r="GM1463" s="136"/>
      <c r="GN1463" s="136"/>
      <c r="GO1463" s="136"/>
      <c r="GP1463" s="136"/>
      <c r="GQ1463" s="136"/>
      <c r="GR1463" s="136"/>
      <c r="GS1463" s="136"/>
      <c r="GT1463" s="136"/>
      <c r="GU1463" s="136"/>
      <c r="GV1463" s="136"/>
      <c r="GW1463" s="136"/>
      <c r="GX1463" s="136"/>
      <c r="GY1463" s="136"/>
      <c r="GZ1463" s="136"/>
      <c r="HA1463" s="136"/>
      <c r="HB1463" s="136"/>
      <c r="HC1463" s="136"/>
      <c r="HD1463" s="136"/>
      <c r="HE1463" s="136"/>
      <c r="HF1463" s="136"/>
      <c r="HG1463" s="136"/>
      <c r="HH1463" s="136"/>
      <c r="HI1463" s="136"/>
      <c r="HJ1463" s="136"/>
      <c r="HK1463" s="136"/>
      <c r="HL1463" s="136"/>
      <c r="HM1463" s="136"/>
      <c r="HN1463" s="136"/>
      <c r="HO1463" s="136"/>
      <c r="HP1463" s="136"/>
      <c r="HQ1463" s="136"/>
      <c r="HR1463" s="136"/>
      <c r="HS1463" s="136"/>
      <c r="HT1463" s="136"/>
      <c r="HU1463" s="136"/>
      <c r="HV1463" s="136"/>
      <c r="HW1463" s="136"/>
      <c r="HX1463" s="136"/>
      <c r="HY1463" s="136"/>
      <c r="HZ1463" s="136"/>
      <c r="IA1463" s="136"/>
      <c r="IB1463" s="136"/>
      <c r="IC1463" s="136"/>
      <c r="ID1463" s="136"/>
      <c r="IE1463" s="136"/>
      <c r="IF1463" s="136"/>
      <c r="IG1463" s="136"/>
    </row>
    <row r="1464" spans="1:241" ht="15" customHeight="1" x14ac:dyDescent="0.25">
      <c r="A1464" s="223" t="s">
        <v>365</v>
      </c>
      <c r="B1464" s="217">
        <v>9108911</v>
      </c>
      <c r="C1464" s="217">
        <v>2812619</v>
      </c>
      <c r="D1464" s="217">
        <v>1121114</v>
      </c>
      <c r="E1464" s="217">
        <v>1006243</v>
      </c>
      <c r="F1464" s="217">
        <v>2467697</v>
      </c>
      <c r="G1464" s="217">
        <v>503164</v>
      </c>
      <c r="H1464" s="235">
        <v>17019748</v>
      </c>
      <c r="I1464" s="136"/>
      <c r="J1464" s="223" t="s">
        <v>641</v>
      </c>
      <c r="K1464" s="217">
        <v>7302528</v>
      </c>
      <c r="L1464" s="217">
        <v>2919817</v>
      </c>
      <c r="M1464" s="217">
        <v>746019</v>
      </c>
      <c r="N1464" s="217">
        <v>966328</v>
      </c>
      <c r="O1464" s="217">
        <v>2165192</v>
      </c>
      <c r="P1464" s="217">
        <v>629000</v>
      </c>
      <c r="Q1464" s="235">
        <v>14728884</v>
      </c>
      <c r="R1464" s="136"/>
      <c r="S1464" s="136"/>
      <c r="T1464" s="136"/>
      <c r="U1464" s="136"/>
      <c r="V1464" s="136"/>
      <c r="W1464" s="136"/>
      <c r="X1464" s="136"/>
      <c r="Y1464" s="136"/>
      <c r="Z1464" s="136"/>
      <c r="AA1464" s="136"/>
      <c r="AB1464" s="136"/>
      <c r="AC1464" s="136"/>
      <c r="AD1464" s="136"/>
      <c r="AE1464" s="136"/>
      <c r="AF1464" s="136"/>
      <c r="AG1464" s="136"/>
      <c r="AH1464" s="136"/>
      <c r="AI1464" s="136"/>
      <c r="AJ1464" s="136"/>
      <c r="AK1464" s="136"/>
      <c r="AL1464" s="136"/>
      <c r="AM1464" s="136"/>
      <c r="AN1464" s="136"/>
      <c r="AO1464" s="136"/>
      <c r="AP1464" s="136"/>
      <c r="AQ1464" s="136"/>
      <c r="AR1464" s="136"/>
      <c r="AS1464" s="136"/>
      <c r="AT1464" s="136"/>
      <c r="AU1464" s="136"/>
      <c r="AV1464" s="136"/>
      <c r="AW1464" s="136"/>
      <c r="AX1464" s="136"/>
      <c r="AY1464" s="136"/>
      <c r="AZ1464" s="136"/>
      <c r="BA1464" s="136"/>
      <c r="BB1464" s="136"/>
      <c r="BC1464" s="136"/>
      <c r="BD1464" s="136"/>
      <c r="BE1464" s="136"/>
      <c r="BF1464" s="136"/>
      <c r="BG1464" s="136"/>
      <c r="BH1464" s="136"/>
      <c r="BI1464" s="136"/>
      <c r="BJ1464" s="136"/>
      <c r="BK1464" s="136"/>
      <c r="BL1464" s="136"/>
      <c r="BM1464" s="136"/>
      <c r="BN1464" s="136"/>
      <c r="BO1464" s="136"/>
      <c r="BP1464" s="136"/>
      <c r="BQ1464" s="136"/>
      <c r="BR1464" s="136"/>
      <c r="BS1464" s="136"/>
      <c r="BT1464" s="136"/>
      <c r="BU1464" s="136"/>
      <c r="BV1464" s="136"/>
      <c r="BW1464" s="136"/>
      <c r="BX1464" s="136"/>
      <c r="BY1464" s="136"/>
      <c r="BZ1464" s="136"/>
      <c r="CA1464" s="136"/>
      <c r="CB1464" s="136"/>
      <c r="CC1464" s="136"/>
      <c r="CD1464" s="136"/>
      <c r="CE1464" s="136"/>
      <c r="CF1464" s="136"/>
      <c r="CG1464" s="136"/>
      <c r="CH1464" s="136"/>
      <c r="CI1464" s="136"/>
      <c r="CJ1464" s="136"/>
      <c r="CK1464" s="136"/>
      <c r="CL1464" s="136"/>
      <c r="CM1464" s="136"/>
      <c r="CN1464" s="136"/>
      <c r="CO1464" s="136"/>
      <c r="CP1464" s="136"/>
      <c r="CQ1464" s="136"/>
      <c r="CR1464" s="136"/>
      <c r="CS1464" s="136"/>
      <c r="CT1464" s="136"/>
      <c r="CU1464" s="136"/>
      <c r="CV1464" s="136"/>
      <c r="CW1464" s="136"/>
      <c r="CX1464" s="136"/>
      <c r="CY1464" s="136"/>
      <c r="CZ1464" s="136"/>
      <c r="DA1464" s="136"/>
      <c r="DB1464" s="136"/>
      <c r="DC1464" s="136"/>
      <c r="DD1464" s="136"/>
      <c r="DE1464" s="136"/>
      <c r="DF1464" s="136"/>
      <c r="DG1464" s="136"/>
      <c r="DH1464" s="136"/>
      <c r="DI1464" s="136"/>
      <c r="DJ1464" s="136"/>
      <c r="DK1464" s="136"/>
      <c r="DL1464" s="136"/>
      <c r="DM1464" s="136"/>
      <c r="DN1464" s="136"/>
      <c r="DO1464" s="136"/>
      <c r="DP1464" s="136"/>
      <c r="DQ1464" s="136"/>
      <c r="DR1464" s="136"/>
      <c r="DS1464" s="136"/>
      <c r="DT1464" s="136"/>
      <c r="DU1464" s="136"/>
      <c r="DV1464" s="136"/>
      <c r="DW1464" s="136"/>
      <c r="DX1464" s="136"/>
      <c r="DY1464" s="136"/>
      <c r="DZ1464" s="136"/>
      <c r="EA1464" s="136"/>
      <c r="EB1464" s="136"/>
      <c r="EC1464" s="136"/>
      <c r="ED1464" s="136"/>
      <c r="EE1464" s="136"/>
      <c r="EF1464" s="136"/>
      <c r="EG1464" s="136"/>
      <c r="EH1464" s="136"/>
      <c r="EI1464" s="136"/>
      <c r="EJ1464" s="136"/>
      <c r="EK1464" s="136"/>
      <c r="EL1464" s="136"/>
      <c r="EM1464" s="136"/>
      <c r="EN1464" s="136"/>
      <c r="EO1464" s="136"/>
      <c r="EP1464" s="136"/>
      <c r="EQ1464" s="136"/>
      <c r="ER1464" s="136"/>
      <c r="ES1464" s="136"/>
      <c r="ET1464" s="136"/>
      <c r="EU1464" s="136"/>
      <c r="EV1464" s="136"/>
      <c r="EW1464" s="136"/>
      <c r="EX1464" s="136"/>
      <c r="EY1464" s="136"/>
      <c r="EZ1464" s="136"/>
      <c r="FA1464" s="136"/>
      <c r="FB1464" s="136"/>
      <c r="FC1464" s="136"/>
      <c r="FD1464" s="136"/>
      <c r="FE1464" s="136"/>
      <c r="FF1464" s="136"/>
      <c r="FG1464" s="136"/>
      <c r="FH1464" s="136"/>
      <c r="FI1464" s="136"/>
      <c r="FJ1464" s="136"/>
      <c r="FK1464" s="136"/>
      <c r="FL1464" s="136"/>
      <c r="FM1464" s="136"/>
      <c r="FN1464" s="136"/>
      <c r="FO1464" s="136"/>
      <c r="FP1464" s="136"/>
      <c r="FQ1464" s="136"/>
      <c r="FR1464" s="136"/>
      <c r="FS1464" s="136"/>
      <c r="FT1464" s="136"/>
      <c r="FU1464" s="136"/>
      <c r="FV1464" s="136"/>
      <c r="FW1464" s="136"/>
      <c r="FX1464" s="136"/>
      <c r="FY1464" s="136"/>
      <c r="FZ1464" s="136"/>
      <c r="GA1464" s="136"/>
      <c r="GB1464" s="136"/>
      <c r="GC1464" s="136"/>
      <c r="GD1464" s="136"/>
      <c r="GE1464" s="136"/>
      <c r="GF1464" s="136"/>
      <c r="GG1464" s="136"/>
      <c r="GH1464" s="136"/>
      <c r="GI1464" s="136"/>
      <c r="GJ1464" s="136"/>
      <c r="GK1464" s="136"/>
      <c r="GL1464" s="136"/>
      <c r="GM1464" s="136"/>
      <c r="GN1464" s="136"/>
      <c r="GO1464" s="136"/>
      <c r="GP1464" s="136"/>
      <c r="GQ1464" s="136"/>
      <c r="GR1464" s="136"/>
      <c r="GS1464" s="136"/>
      <c r="GT1464" s="136"/>
      <c r="GU1464" s="136"/>
      <c r="GV1464" s="136"/>
      <c r="GW1464" s="136"/>
      <c r="GX1464" s="136"/>
      <c r="GY1464" s="136"/>
      <c r="GZ1464" s="136"/>
      <c r="HA1464" s="136"/>
      <c r="HB1464" s="136"/>
      <c r="HC1464" s="136"/>
      <c r="HD1464" s="136"/>
      <c r="HE1464" s="136"/>
      <c r="HF1464" s="136"/>
      <c r="HG1464" s="136"/>
      <c r="HH1464" s="136"/>
      <c r="HI1464" s="136"/>
      <c r="HJ1464" s="136"/>
      <c r="HK1464" s="136"/>
      <c r="HL1464" s="136"/>
      <c r="HM1464" s="136"/>
      <c r="HN1464" s="136"/>
      <c r="HO1464" s="136"/>
      <c r="HP1464" s="136"/>
      <c r="HQ1464" s="136"/>
      <c r="HR1464" s="136"/>
      <c r="HS1464" s="136"/>
      <c r="HT1464" s="136"/>
      <c r="HU1464" s="136"/>
      <c r="HV1464" s="136"/>
      <c r="HW1464" s="136"/>
      <c r="HX1464" s="136"/>
      <c r="HY1464" s="136"/>
      <c r="HZ1464" s="136"/>
      <c r="IA1464" s="136"/>
      <c r="IB1464" s="136"/>
      <c r="IC1464" s="136"/>
      <c r="ID1464" s="136"/>
      <c r="IE1464" s="136"/>
      <c r="IF1464" s="136"/>
      <c r="IG1464" s="136"/>
    </row>
    <row r="1465" spans="1:241" ht="15" customHeight="1" x14ac:dyDescent="0.25">
      <c r="A1465" s="214" t="s">
        <v>1094</v>
      </c>
      <c r="B1465" s="199">
        <v>167826524</v>
      </c>
      <c r="C1465" s="199">
        <v>49906258</v>
      </c>
      <c r="D1465" s="199">
        <v>18395803</v>
      </c>
      <c r="E1465" s="199">
        <v>23314969</v>
      </c>
      <c r="F1465" s="199">
        <v>50775993</v>
      </c>
      <c r="G1465" s="199">
        <v>10503204</v>
      </c>
      <c r="H1465" s="240">
        <v>320722751</v>
      </c>
      <c r="I1465" s="136"/>
      <c r="J1465" s="223" t="s">
        <v>464</v>
      </c>
      <c r="K1465" s="217">
        <v>6544530</v>
      </c>
      <c r="L1465" s="217">
        <v>1997051</v>
      </c>
      <c r="M1465" s="217">
        <v>806621</v>
      </c>
      <c r="N1465" s="217">
        <v>1068823</v>
      </c>
      <c r="O1465" s="217">
        <v>2362790</v>
      </c>
      <c r="P1465" s="217">
        <v>571454</v>
      </c>
      <c r="Q1465" s="235">
        <v>13351269</v>
      </c>
      <c r="R1465" s="136"/>
      <c r="S1465" s="136"/>
      <c r="T1465" s="136"/>
      <c r="U1465" s="136"/>
      <c r="V1465" s="136"/>
      <c r="W1465" s="136"/>
      <c r="X1465" s="136"/>
      <c r="Y1465" s="136"/>
      <c r="Z1465" s="136"/>
      <c r="AA1465" s="136"/>
      <c r="AB1465" s="136"/>
      <c r="AC1465" s="136"/>
      <c r="AD1465" s="136"/>
      <c r="AE1465" s="136"/>
      <c r="AF1465" s="136"/>
      <c r="AG1465" s="136"/>
      <c r="AH1465" s="136"/>
      <c r="AI1465" s="136"/>
      <c r="AJ1465" s="136"/>
      <c r="AK1465" s="136"/>
      <c r="AL1465" s="136"/>
      <c r="AM1465" s="136"/>
      <c r="AN1465" s="136"/>
      <c r="AO1465" s="136"/>
      <c r="AP1465" s="136"/>
      <c r="AQ1465" s="136"/>
      <c r="AR1465" s="136"/>
      <c r="AS1465" s="136"/>
      <c r="AT1465" s="136"/>
      <c r="AU1465" s="136"/>
      <c r="AV1465" s="136"/>
      <c r="AW1465" s="136"/>
      <c r="AX1465" s="136"/>
      <c r="AY1465" s="136"/>
      <c r="AZ1465" s="136"/>
      <c r="BA1465" s="136"/>
      <c r="BB1465" s="136"/>
      <c r="BC1465" s="136"/>
      <c r="BD1465" s="136"/>
      <c r="BE1465" s="136"/>
      <c r="BF1465" s="136"/>
      <c r="BG1465" s="136"/>
      <c r="BH1465" s="136"/>
      <c r="BI1465" s="136"/>
      <c r="BJ1465" s="136"/>
      <c r="BK1465" s="136"/>
      <c r="BL1465" s="136"/>
      <c r="BM1465" s="136"/>
      <c r="BN1465" s="136"/>
      <c r="BO1465" s="136"/>
      <c r="BP1465" s="136"/>
      <c r="BQ1465" s="136"/>
      <c r="BR1465" s="136"/>
      <c r="BS1465" s="136"/>
      <c r="BT1465" s="136"/>
      <c r="BU1465" s="136"/>
      <c r="BV1465" s="136"/>
      <c r="BW1465" s="136"/>
      <c r="BX1465" s="136"/>
      <c r="BY1465" s="136"/>
      <c r="BZ1465" s="136"/>
      <c r="CA1465" s="136"/>
      <c r="CB1465" s="136"/>
      <c r="CC1465" s="136"/>
      <c r="CD1465" s="136"/>
      <c r="CE1465" s="136"/>
      <c r="CF1465" s="136"/>
      <c r="CG1465" s="136"/>
      <c r="CH1465" s="136"/>
      <c r="CI1465" s="136"/>
      <c r="CJ1465" s="136"/>
      <c r="CK1465" s="136"/>
      <c r="CL1465" s="136"/>
      <c r="CM1465" s="136"/>
      <c r="CN1465" s="136"/>
      <c r="CO1465" s="136"/>
      <c r="CP1465" s="136"/>
      <c r="CQ1465" s="136"/>
      <c r="CR1465" s="136"/>
      <c r="CS1465" s="136"/>
      <c r="CT1465" s="136"/>
      <c r="CU1465" s="136"/>
      <c r="CV1465" s="136"/>
      <c r="CW1465" s="136"/>
      <c r="CX1465" s="136"/>
      <c r="CY1465" s="136"/>
      <c r="CZ1465" s="136"/>
      <c r="DA1465" s="136"/>
      <c r="DB1465" s="136"/>
      <c r="DC1465" s="136"/>
      <c r="DD1465" s="136"/>
      <c r="DE1465" s="136"/>
      <c r="DF1465" s="136"/>
      <c r="DG1465" s="136"/>
      <c r="DH1465" s="136"/>
      <c r="DI1465" s="136"/>
      <c r="DJ1465" s="136"/>
      <c r="DK1465" s="136"/>
      <c r="DL1465" s="136"/>
      <c r="DM1465" s="136"/>
      <c r="DN1465" s="136"/>
      <c r="DO1465" s="136"/>
      <c r="DP1465" s="136"/>
      <c r="DQ1465" s="136"/>
      <c r="DR1465" s="136"/>
      <c r="DS1465" s="136"/>
      <c r="DT1465" s="136"/>
      <c r="DU1465" s="136"/>
      <c r="DV1465" s="136"/>
      <c r="DW1465" s="136"/>
      <c r="DX1465" s="136"/>
      <c r="DY1465" s="136"/>
      <c r="DZ1465" s="136"/>
      <c r="EA1465" s="136"/>
      <c r="EB1465" s="136"/>
      <c r="EC1465" s="136"/>
      <c r="ED1465" s="136"/>
      <c r="EE1465" s="136"/>
      <c r="EF1465" s="136"/>
      <c r="EG1465" s="136"/>
      <c r="EH1465" s="136"/>
      <c r="EI1465" s="136"/>
      <c r="EJ1465" s="136"/>
      <c r="EK1465" s="136"/>
      <c r="EL1465" s="136"/>
      <c r="EM1465" s="136"/>
      <c r="EN1465" s="136"/>
      <c r="EO1465" s="136"/>
      <c r="EP1465" s="136"/>
      <c r="EQ1465" s="136"/>
      <c r="ER1465" s="136"/>
      <c r="ES1465" s="136"/>
      <c r="ET1465" s="136"/>
      <c r="EU1465" s="136"/>
      <c r="EV1465" s="136"/>
      <c r="EW1465" s="136"/>
      <c r="EX1465" s="136"/>
      <c r="EY1465" s="136"/>
      <c r="EZ1465" s="136"/>
      <c r="FA1465" s="136"/>
      <c r="FB1465" s="136"/>
      <c r="FC1465" s="136"/>
      <c r="FD1465" s="136"/>
      <c r="FE1465" s="136"/>
      <c r="FF1465" s="136"/>
      <c r="FG1465" s="136"/>
      <c r="FH1465" s="136"/>
      <c r="FI1465" s="136"/>
      <c r="FJ1465" s="136"/>
      <c r="FK1465" s="136"/>
      <c r="FL1465" s="136"/>
      <c r="FM1465" s="136"/>
      <c r="FN1465" s="136"/>
      <c r="FO1465" s="136"/>
      <c r="FP1465" s="136"/>
      <c r="FQ1465" s="136"/>
      <c r="FR1465" s="136"/>
      <c r="FS1465" s="136"/>
      <c r="FT1465" s="136"/>
      <c r="FU1465" s="136"/>
      <c r="FV1465" s="136"/>
      <c r="FW1465" s="136"/>
      <c r="FX1465" s="136"/>
      <c r="FY1465" s="136"/>
      <c r="FZ1465" s="136"/>
      <c r="GA1465" s="136"/>
      <c r="GB1465" s="136"/>
      <c r="GC1465" s="136"/>
      <c r="GD1465" s="136"/>
      <c r="GE1465" s="136"/>
      <c r="GF1465" s="136"/>
      <c r="GG1465" s="136"/>
      <c r="GH1465" s="136"/>
      <c r="GI1465" s="136"/>
      <c r="GJ1465" s="136"/>
      <c r="GK1465" s="136"/>
      <c r="GL1465" s="136"/>
      <c r="GM1465" s="136"/>
      <c r="GN1465" s="136"/>
      <c r="GO1465" s="136"/>
      <c r="GP1465" s="136"/>
      <c r="GQ1465" s="136"/>
      <c r="GR1465" s="136"/>
      <c r="GS1465" s="136"/>
      <c r="GT1465" s="136"/>
      <c r="GU1465" s="136"/>
      <c r="GV1465" s="136"/>
      <c r="GW1465" s="136"/>
      <c r="GX1465" s="136"/>
      <c r="GY1465" s="136"/>
      <c r="GZ1465" s="136"/>
      <c r="HA1465" s="136"/>
      <c r="HB1465" s="136"/>
      <c r="HC1465" s="136"/>
      <c r="HD1465" s="136"/>
      <c r="HE1465" s="136"/>
      <c r="HF1465" s="136"/>
      <c r="HG1465" s="136"/>
      <c r="HH1465" s="136"/>
      <c r="HI1465" s="136"/>
      <c r="HJ1465" s="136"/>
      <c r="HK1465" s="136"/>
      <c r="HL1465" s="136"/>
      <c r="HM1465" s="136"/>
      <c r="HN1465" s="136"/>
      <c r="HO1465" s="136"/>
      <c r="HP1465" s="136"/>
      <c r="HQ1465" s="136"/>
      <c r="HR1465" s="136"/>
      <c r="HS1465" s="136"/>
      <c r="HT1465" s="136"/>
      <c r="HU1465" s="136"/>
      <c r="HV1465" s="136"/>
      <c r="HW1465" s="136"/>
      <c r="HX1465" s="136"/>
      <c r="HY1465" s="136"/>
      <c r="HZ1465" s="136"/>
      <c r="IA1465" s="136"/>
      <c r="IB1465" s="136"/>
      <c r="IC1465" s="136"/>
      <c r="ID1465" s="136"/>
      <c r="IE1465" s="136"/>
      <c r="IF1465" s="136"/>
      <c r="IG1465" s="136"/>
    </row>
    <row r="1466" spans="1:241" ht="15" customHeight="1" x14ac:dyDescent="0.25">
      <c r="A1466" s="215" t="s">
        <v>1095</v>
      </c>
      <c r="B1466" s="200">
        <v>8391326.1999999993</v>
      </c>
      <c r="C1466" s="200">
        <v>2495312.9</v>
      </c>
      <c r="D1466" s="200">
        <v>919790.15</v>
      </c>
      <c r="E1466" s="200">
        <v>1165748.45</v>
      </c>
      <c r="F1466" s="200">
        <v>2538799.65</v>
      </c>
      <c r="G1466" s="200">
        <v>525160.19999999995</v>
      </c>
      <c r="H1466" s="200">
        <v>16036137.550000001</v>
      </c>
      <c r="I1466" s="136"/>
      <c r="J1466" s="223" t="s">
        <v>465</v>
      </c>
      <c r="K1466" s="217">
        <v>5780600</v>
      </c>
      <c r="L1466" s="217">
        <v>2046741</v>
      </c>
      <c r="M1466" s="217">
        <v>823666</v>
      </c>
      <c r="N1466" s="217">
        <v>1183425</v>
      </c>
      <c r="O1466" s="217">
        <v>2315763</v>
      </c>
      <c r="P1466" s="217">
        <v>522558</v>
      </c>
      <c r="Q1466" s="235">
        <v>12672753</v>
      </c>
      <c r="R1466" s="136"/>
      <c r="S1466" s="136"/>
      <c r="T1466" s="136"/>
      <c r="U1466" s="136"/>
      <c r="V1466" s="136"/>
      <c r="W1466" s="136"/>
      <c r="X1466" s="136"/>
      <c r="Y1466" s="136"/>
      <c r="Z1466" s="136"/>
      <c r="AA1466" s="136"/>
      <c r="AB1466" s="136"/>
      <c r="AC1466" s="136"/>
      <c r="AD1466" s="136"/>
      <c r="AE1466" s="136"/>
      <c r="AF1466" s="136"/>
      <c r="AG1466" s="136"/>
      <c r="AH1466" s="136"/>
      <c r="AI1466" s="136"/>
      <c r="AJ1466" s="136"/>
      <c r="AK1466" s="136"/>
      <c r="AL1466" s="136"/>
      <c r="AM1466" s="136"/>
      <c r="AN1466" s="136"/>
      <c r="AO1466" s="136"/>
      <c r="AP1466" s="136"/>
      <c r="AQ1466" s="136"/>
      <c r="AR1466" s="136"/>
      <c r="AS1466" s="136"/>
      <c r="AT1466" s="136"/>
      <c r="AU1466" s="136"/>
      <c r="AV1466" s="136"/>
      <c r="AW1466" s="136"/>
      <c r="AX1466" s="136"/>
      <c r="AY1466" s="136"/>
      <c r="AZ1466" s="136"/>
      <c r="BA1466" s="136"/>
      <c r="BB1466" s="136"/>
      <c r="BC1466" s="136"/>
      <c r="BD1466" s="136"/>
      <c r="BE1466" s="136"/>
      <c r="BF1466" s="136"/>
      <c r="BG1466" s="136"/>
      <c r="BH1466" s="136"/>
      <c r="BI1466" s="136"/>
      <c r="BJ1466" s="136"/>
      <c r="BK1466" s="136"/>
      <c r="BL1466" s="136"/>
      <c r="BM1466" s="136"/>
      <c r="BN1466" s="136"/>
      <c r="BO1466" s="136"/>
      <c r="BP1466" s="136"/>
      <c r="BQ1466" s="136"/>
      <c r="BR1466" s="136"/>
      <c r="BS1466" s="136"/>
      <c r="BT1466" s="136"/>
      <c r="BU1466" s="136"/>
      <c r="BV1466" s="136"/>
      <c r="BW1466" s="136"/>
      <c r="BX1466" s="136"/>
      <c r="BY1466" s="136"/>
      <c r="BZ1466" s="136"/>
      <c r="CA1466" s="136"/>
      <c r="CB1466" s="136"/>
      <c r="CC1466" s="136"/>
      <c r="CD1466" s="136"/>
      <c r="CE1466" s="136"/>
      <c r="CF1466" s="136"/>
      <c r="CG1466" s="136"/>
      <c r="CH1466" s="136"/>
      <c r="CI1466" s="136"/>
      <c r="CJ1466" s="136"/>
      <c r="CK1466" s="136"/>
      <c r="CL1466" s="136"/>
      <c r="CM1466" s="136"/>
      <c r="CN1466" s="136"/>
      <c r="CO1466" s="136"/>
      <c r="CP1466" s="136"/>
      <c r="CQ1466" s="136"/>
      <c r="CR1466" s="136"/>
      <c r="CS1466" s="136"/>
      <c r="CT1466" s="136"/>
      <c r="CU1466" s="136"/>
      <c r="CV1466" s="136"/>
      <c r="CW1466" s="136"/>
      <c r="CX1466" s="136"/>
      <c r="CY1466" s="136"/>
      <c r="CZ1466" s="136"/>
      <c r="DA1466" s="136"/>
      <c r="DB1466" s="136"/>
      <c r="DC1466" s="136"/>
      <c r="DD1466" s="136"/>
      <c r="DE1466" s="136"/>
      <c r="DF1466" s="136"/>
      <c r="DG1466" s="136"/>
      <c r="DH1466" s="136"/>
      <c r="DI1466" s="136"/>
      <c r="DJ1466" s="136"/>
      <c r="DK1466" s="136"/>
      <c r="DL1466" s="136"/>
      <c r="DM1466" s="136"/>
      <c r="DN1466" s="136"/>
      <c r="DO1466" s="136"/>
      <c r="DP1466" s="136"/>
      <c r="DQ1466" s="136"/>
      <c r="DR1466" s="136"/>
      <c r="DS1466" s="136"/>
      <c r="DT1466" s="136"/>
      <c r="DU1466" s="136"/>
      <c r="DV1466" s="136"/>
      <c r="DW1466" s="136"/>
      <c r="DX1466" s="136"/>
      <c r="DY1466" s="136"/>
      <c r="DZ1466" s="136"/>
      <c r="EA1466" s="136"/>
      <c r="EB1466" s="136"/>
      <c r="EC1466" s="136"/>
      <c r="ED1466" s="136"/>
      <c r="EE1466" s="136"/>
      <c r="EF1466" s="136"/>
      <c r="EG1466" s="136"/>
      <c r="EH1466" s="136"/>
      <c r="EI1466" s="136"/>
      <c r="EJ1466" s="136"/>
      <c r="EK1466" s="136"/>
      <c r="EL1466" s="136"/>
      <c r="EM1466" s="136"/>
      <c r="EN1466" s="136"/>
      <c r="EO1466" s="136"/>
      <c r="EP1466" s="136"/>
      <c r="EQ1466" s="136"/>
      <c r="ER1466" s="136"/>
      <c r="ES1466" s="136"/>
      <c r="ET1466" s="136"/>
      <c r="EU1466" s="136"/>
      <c r="EV1466" s="136"/>
      <c r="EW1466" s="136"/>
      <c r="EX1466" s="136"/>
      <c r="EY1466" s="136"/>
      <c r="EZ1466" s="136"/>
      <c r="FA1466" s="136"/>
      <c r="FB1466" s="136"/>
      <c r="FC1466" s="136"/>
      <c r="FD1466" s="136"/>
      <c r="FE1466" s="136"/>
      <c r="FF1466" s="136"/>
      <c r="FG1466" s="136"/>
      <c r="FH1466" s="136"/>
      <c r="FI1466" s="136"/>
      <c r="FJ1466" s="136"/>
      <c r="FK1466" s="136"/>
      <c r="FL1466" s="136"/>
      <c r="FM1466" s="136"/>
      <c r="FN1466" s="136"/>
      <c r="FO1466" s="136"/>
      <c r="FP1466" s="136"/>
      <c r="FQ1466" s="136"/>
      <c r="FR1466" s="136"/>
      <c r="FS1466" s="136"/>
      <c r="FT1466" s="136"/>
      <c r="FU1466" s="136"/>
      <c r="FV1466" s="136"/>
      <c r="FW1466" s="136"/>
      <c r="FX1466" s="136"/>
      <c r="FY1466" s="136"/>
      <c r="FZ1466" s="136"/>
      <c r="GA1466" s="136"/>
      <c r="GB1466" s="136"/>
      <c r="GC1466" s="136"/>
      <c r="GD1466" s="136"/>
      <c r="GE1466" s="136"/>
      <c r="GF1466" s="136"/>
      <c r="GG1466" s="136"/>
      <c r="GH1466" s="136"/>
      <c r="GI1466" s="136"/>
      <c r="GJ1466" s="136"/>
      <c r="GK1466" s="136"/>
      <c r="GL1466" s="136"/>
      <c r="GM1466" s="136"/>
      <c r="GN1466" s="136"/>
      <c r="GO1466" s="136"/>
      <c r="GP1466" s="136"/>
      <c r="GQ1466" s="136"/>
      <c r="GR1466" s="136"/>
      <c r="GS1466" s="136"/>
      <c r="GT1466" s="136"/>
      <c r="GU1466" s="136"/>
      <c r="GV1466" s="136"/>
      <c r="GW1466" s="136"/>
      <c r="GX1466" s="136"/>
      <c r="GY1466" s="136"/>
      <c r="GZ1466" s="136"/>
      <c r="HA1466" s="136"/>
      <c r="HB1466" s="136"/>
      <c r="HC1466" s="136"/>
      <c r="HD1466" s="136"/>
      <c r="HE1466" s="136"/>
      <c r="HF1466" s="136"/>
      <c r="HG1466" s="136"/>
      <c r="HH1466" s="136"/>
      <c r="HI1466" s="136"/>
      <c r="HJ1466" s="136"/>
      <c r="HK1466" s="136"/>
      <c r="HL1466" s="136"/>
      <c r="HM1466" s="136"/>
      <c r="HN1466" s="136"/>
      <c r="HO1466" s="136"/>
      <c r="HP1466" s="136"/>
      <c r="HQ1466" s="136"/>
      <c r="HR1466" s="136"/>
      <c r="HS1466" s="136"/>
      <c r="HT1466" s="136"/>
      <c r="HU1466" s="136"/>
      <c r="HV1466" s="136"/>
      <c r="HW1466" s="136"/>
      <c r="HX1466" s="136"/>
      <c r="HY1466" s="136"/>
      <c r="HZ1466" s="136"/>
      <c r="IA1466" s="136"/>
      <c r="IB1466" s="136"/>
      <c r="IC1466" s="136"/>
      <c r="ID1466" s="136"/>
      <c r="IE1466" s="136"/>
      <c r="IF1466" s="136"/>
      <c r="IG1466" s="136"/>
    </row>
    <row r="1467" spans="1:241" ht="15" customHeight="1" x14ac:dyDescent="0.25">
      <c r="C1467" s="135"/>
      <c r="D1467" s="135"/>
      <c r="E1467" s="135"/>
      <c r="F1467" s="135"/>
      <c r="G1467" s="135"/>
      <c r="H1467" s="135"/>
      <c r="I1467" s="136"/>
      <c r="J1467" s="223" t="s">
        <v>466</v>
      </c>
      <c r="K1467" s="217">
        <v>8333174</v>
      </c>
      <c r="L1467" s="217">
        <v>2625933</v>
      </c>
      <c r="M1467" s="217">
        <v>775674</v>
      </c>
      <c r="N1467" s="217">
        <v>2025511</v>
      </c>
      <c r="O1467" s="217">
        <v>2007981</v>
      </c>
      <c r="P1467" s="217">
        <v>389963</v>
      </c>
      <c r="Q1467" s="235">
        <v>16158236</v>
      </c>
      <c r="R1467" s="136"/>
      <c r="S1467" s="136"/>
      <c r="T1467" s="136"/>
      <c r="U1467" s="136"/>
      <c r="V1467" s="136"/>
      <c r="W1467" s="136"/>
      <c r="X1467" s="136"/>
      <c r="Y1467" s="136"/>
      <c r="Z1467" s="136"/>
      <c r="AA1467" s="136"/>
      <c r="AB1467" s="136"/>
      <c r="AC1467" s="136"/>
      <c r="AD1467" s="136"/>
      <c r="AE1467" s="136"/>
      <c r="AF1467" s="136"/>
      <c r="AG1467" s="136"/>
      <c r="AH1467" s="136"/>
      <c r="AI1467" s="136"/>
      <c r="AJ1467" s="136"/>
      <c r="AK1467" s="136"/>
      <c r="AL1467" s="136"/>
      <c r="AM1467" s="136"/>
      <c r="AN1467" s="136"/>
      <c r="AO1467" s="136"/>
      <c r="AP1467" s="136"/>
      <c r="AQ1467" s="136"/>
      <c r="AR1467" s="136"/>
      <c r="AS1467" s="136"/>
      <c r="AT1467" s="136"/>
      <c r="AU1467" s="136"/>
      <c r="AV1467" s="136"/>
      <c r="AW1467" s="136"/>
      <c r="AX1467" s="136"/>
      <c r="AY1467" s="136"/>
      <c r="AZ1467" s="136"/>
      <c r="BA1467" s="136"/>
      <c r="BB1467" s="136"/>
      <c r="BC1467" s="136"/>
      <c r="BD1467" s="136"/>
      <c r="BE1467" s="136"/>
      <c r="BF1467" s="136"/>
      <c r="BG1467" s="136"/>
      <c r="BH1467" s="136"/>
      <c r="BI1467" s="136"/>
      <c r="BJ1467" s="136"/>
      <c r="BK1467" s="136"/>
      <c r="BL1467" s="136"/>
      <c r="BM1467" s="136"/>
      <c r="BN1467" s="136"/>
      <c r="BO1467" s="136"/>
      <c r="BP1467" s="136"/>
      <c r="BQ1467" s="136"/>
      <c r="BR1467" s="136"/>
      <c r="BS1467" s="136"/>
      <c r="BT1467" s="136"/>
      <c r="BU1467" s="136"/>
      <c r="BV1467" s="136"/>
      <c r="BW1467" s="136"/>
      <c r="BX1467" s="136"/>
      <c r="BY1467" s="136"/>
      <c r="BZ1467" s="136"/>
      <c r="CA1467" s="136"/>
      <c r="CB1467" s="136"/>
      <c r="CC1467" s="136"/>
      <c r="CD1467" s="136"/>
      <c r="CE1467" s="136"/>
      <c r="CF1467" s="136"/>
      <c r="CG1467" s="136"/>
      <c r="CH1467" s="136"/>
      <c r="CI1467" s="136"/>
      <c r="CJ1467" s="136"/>
      <c r="CK1467" s="136"/>
      <c r="CL1467" s="136"/>
      <c r="CM1467" s="136"/>
      <c r="CN1467" s="136"/>
      <c r="CO1467" s="136"/>
      <c r="CP1467" s="136"/>
      <c r="CQ1467" s="136"/>
      <c r="CR1467" s="136"/>
      <c r="CS1467" s="136"/>
      <c r="CT1467" s="136"/>
      <c r="CU1467" s="136"/>
      <c r="CV1467" s="136"/>
      <c r="CW1467" s="136"/>
      <c r="CX1467" s="136"/>
      <c r="CY1467" s="136"/>
      <c r="CZ1467" s="136"/>
      <c r="DA1467" s="136"/>
      <c r="DB1467" s="136"/>
      <c r="DC1467" s="136"/>
      <c r="DD1467" s="136"/>
      <c r="DE1467" s="136"/>
      <c r="DF1467" s="136"/>
      <c r="DG1467" s="136"/>
      <c r="DH1467" s="136"/>
      <c r="DI1467" s="136"/>
      <c r="DJ1467" s="136"/>
      <c r="DK1467" s="136"/>
      <c r="DL1467" s="136"/>
      <c r="DM1467" s="136"/>
      <c r="DN1467" s="136"/>
      <c r="DO1467" s="136"/>
      <c r="DP1467" s="136"/>
      <c r="DQ1467" s="136"/>
      <c r="DR1467" s="136"/>
      <c r="DS1467" s="136"/>
      <c r="DT1467" s="136"/>
      <c r="DU1467" s="136"/>
      <c r="DV1467" s="136"/>
      <c r="DW1467" s="136"/>
      <c r="DX1467" s="136"/>
      <c r="DY1467" s="136"/>
      <c r="DZ1467" s="136"/>
      <c r="EA1467" s="136"/>
      <c r="EB1467" s="136"/>
      <c r="EC1467" s="136"/>
      <c r="ED1467" s="136"/>
      <c r="EE1467" s="136"/>
      <c r="EF1467" s="136"/>
      <c r="EG1467" s="136"/>
      <c r="EH1467" s="136"/>
      <c r="EI1467" s="136"/>
      <c r="EJ1467" s="136"/>
      <c r="EK1467" s="136"/>
      <c r="EL1467" s="136"/>
      <c r="EM1467" s="136"/>
      <c r="EN1467" s="136"/>
      <c r="EO1467" s="136"/>
      <c r="EP1467" s="136"/>
      <c r="EQ1467" s="136"/>
      <c r="ER1467" s="136"/>
      <c r="ES1467" s="136"/>
      <c r="ET1467" s="136"/>
      <c r="EU1467" s="136"/>
      <c r="EV1467" s="136"/>
      <c r="EW1467" s="136"/>
      <c r="EX1467" s="136"/>
      <c r="EY1467" s="136"/>
      <c r="EZ1467" s="136"/>
      <c r="FA1467" s="136"/>
      <c r="FB1467" s="136"/>
      <c r="FC1467" s="136"/>
      <c r="FD1467" s="136"/>
      <c r="FE1467" s="136"/>
      <c r="FF1467" s="136"/>
      <c r="FG1467" s="136"/>
      <c r="FH1467" s="136"/>
      <c r="FI1467" s="136"/>
      <c r="FJ1467" s="136"/>
      <c r="FK1467" s="136"/>
      <c r="FL1467" s="136"/>
      <c r="FM1467" s="136"/>
      <c r="FN1467" s="136"/>
      <c r="FO1467" s="136"/>
      <c r="FP1467" s="136"/>
      <c r="FQ1467" s="136"/>
      <c r="FR1467" s="136"/>
      <c r="FS1467" s="136"/>
      <c r="FT1467" s="136"/>
      <c r="FU1467" s="136"/>
      <c r="FV1467" s="136"/>
      <c r="FW1467" s="136"/>
      <c r="FX1467" s="136"/>
      <c r="FY1467" s="136"/>
      <c r="FZ1467" s="136"/>
      <c r="GA1467" s="136"/>
      <c r="GB1467" s="136"/>
      <c r="GC1467" s="136"/>
      <c r="GD1467" s="136"/>
      <c r="GE1467" s="136"/>
      <c r="GF1467" s="136"/>
      <c r="GG1467" s="136"/>
      <c r="GH1467" s="136"/>
      <c r="GI1467" s="136"/>
      <c r="GJ1467" s="136"/>
      <c r="GK1467" s="136"/>
      <c r="GL1467" s="136"/>
      <c r="GM1467" s="136"/>
      <c r="GN1467" s="136"/>
      <c r="GO1467" s="136"/>
      <c r="GP1467" s="136"/>
      <c r="GQ1467" s="136"/>
      <c r="GR1467" s="136"/>
      <c r="GS1467" s="136"/>
      <c r="GT1467" s="136"/>
      <c r="GU1467" s="136"/>
      <c r="GV1467" s="136"/>
      <c r="GW1467" s="136"/>
      <c r="GX1467" s="136"/>
      <c r="GY1467" s="136"/>
      <c r="GZ1467" s="136"/>
      <c r="HA1467" s="136"/>
      <c r="HB1467" s="136"/>
      <c r="HC1467" s="136"/>
      <c r="HD1467" s="136"/>
      <c r="HE1467" s="136"/>
      <c r="HF1467" s="136"/>
      <c r="HG1467" s="136"/>
      <c r="HH1467" s="136"/>
      <c r="HI1467" s="136"/>
      <c r="HJ1467" s="136"/>
      <c r="HK1467" s="136"/>
      <c r="HL1467" s="136"/>
      <c r="HM1467" s="136"/>
      <c r="HN1467" s="136"/>
      <c r="HO1467" s="136"/>
      <c r="HP1467" s="136"/>
      <c r="HQ1467" s="136"/>
      <c r="HR1467" s="136"/>
      <c r="HS1467" s="136"/>
      <c r="HT1467" s="136"/>
      <c r="HU1467" s="136"/>
      <c r="HV1467" s="136"/>
      <c r="HW1467" s="136"/>
      <c r="HX1467" s="136"/>
      <c r="HY1467" s="136"/>
      <c r="HZ1467" s="136"/>
      <c r="IA1467" s="136"/>
      <c r="IB1467" s="136"/>
      <c r="IC1467" s="136"/>
      <c r="ID1467" s="136"/>
      <c r="IE1467" s="136"/>
      <c r="IF1467" s="136"/>
      <c r="IG1467" s="136"/>
    </row>
    <row r="1468" spans="1:241" ht="15" customHeight="1" x14ac:dyDescent="0.25">
      <c r="I1468" s="136"/>
      <c r="J1468" s="214" t="s">
        <v>1096</v>
      </c>
      <c r="K1468" s="199">
        <v>200143713</v>
      </c>
      <c r="L1468" s="199">
        <v>73341029</v>
      </c>
      <c r="M1468" s="199">
        <v>22487143</v>
      </c>
      <c r="N1468" s="199">
        <v>25606711</v>
      </c>
      <c r="O1468" s="199">
        <v>56686168</v>
      </c>
      <c r="P1468" s="199">
        <v>11282318</v>
      </c>
      <c r="Q1468" s="240">
        <v>389547082</v>
      </c>
      <c r="R1468" s="136"/>
      <c r="S1468" s="136"/>
      <c r="T1468" s="136"/>
      <c r="U1468" s="136"/>
      <c r="V1468" s="136"/>
      <c r="W1468" s="136"/>
      <c r="X1468" s="136"/>
      <c r="Y1468" s="136"/>
      <c r="Z1468" s="136"/>
      <c r="AA1468" s="136"/>
      <c r="AB1468" s="136"/>
      <c r="AC1468" s="136"/>
      <c r="AD1468" s="136"/>
      <c r="AE1468" s="136"/>
      <c r="AF1468" s="136"/>
      <c r="AG1468" s="136"/>
      <c r="AH1468" s="136"/>
      <c r="AI1468" s="136"/>
      <c r="AJ1468" s="136"/>
      <c r="AK1468" s="136"/>
      <c r="AL1468" s="136"/>
      <c r="AM1468" s="136"/>
      <c r="AN1468" s="136"/>
      <c r="AO1468" s="136"/>
      <c r="AP1468" s="136"/>
      <c r="AQ1468" s="136"/>
      <c r="AR1468" s="136"/>
      <c r="AS1468" s="136"/>
      <c r="AT1468" s="136"/>
      <c r="AU1468" s="136"/>
      <c r="AV1468" s="136"/>
      <c r="AW1468" s="136"/>
      <c r="AX1468" s="136"/>
      <c r="AY1468" s="136"/>
      <c r="AZ1468" s="136"/>
      <c r="BA1468" s="136"/>
      <c r="BB1468" s="136"/>
      <c r="BC1468" s="136"/>
      <c r="BD1468" s="136"/>
      <c r="BE1468" s="136"/>
      <c r="BF1468" s="136"/>
      <c r="BG1468" s="136"/>
      <c r="BH1468" s="136"/>
      <c r="BI1468" s="136"/>
      <c r="BJ1468" s="136"/>
      <c r="BK1468" s="136"/>
      <c r="BL1468" s="136"/>
      <c r="BM1468" s="136"/>
      <c r="BN1468" s="136"/>
      <c r="BO1468" s="136"/>
      <c r="BP1468" s="136"/>
      <c r="BQ1468" s="136"/>
      <c r="BR1468" s="136"/>
      <c r="BS1468" s="136"/>
      <c r="BT1468" s="136"/>
      <c r="BU1468" s="136"/>
      <c r="BV1468" s="136"/>
      <c r="BW1468" s="136"/>
      <c r="BX1468" s="136"/>
      <c r="BY1468" s="136"/>
      <c r="BZ1468" s="136"/>
      <c r="CA1468" s="136"/>
      <c r="CB1468" s="136"/>
      <c r="CC1468" s="136"/>
      <c r="CD1468" s="136"/>
      <c r="CE1468" s="136"/>
      <c r="CF1468" s="136"/>
      <c r="CG1468" s="136"/>
      <c r="CH1468" s="136"/>
      <c r="CI1468" s="136"/>
      <c r="CJ1468" s="136"/>
      <c r="CK1468" s="136"/>
      <c r="CL1468" s="136"/>
      <c r="CM1468" s="136"/>
      <c r="CN1468" s="136"/>
      <c r="CO1468" s="136"/>
      <c r="CP1468" s="136"/>
      <c r="CQ1468" s="136"/>
      <c r="CR1468" s="136"/>
      <c r="CS1468" s="136"/>
      <c r="CT1468" s="136"/>
      <c r="CU1468" s="136"/>
      <c r="CV1468" s="136"/>
      <c r="CW1468" s="136"/>
      <c r="CX1468" s="136"/>
      <c r="CY1468" s="136"/>
      <c r="CZ1468" s="136"/>
      <c r="DA1468" s="136"/>
      <c r="DB1468" s="136"/>
      <c r="DC1468" s="136"/>
      <c r="DD1468" s="136"/>
      <c r="DE1468" s="136"/>
      <c r="DF1468" s="136"/>
      <c r="DG1468" s="136"/>
      <c r="DH1468" s="136"/>
      <c r="DI1468" s="136"/>
      <c r="DJ1468" s="136"/>
      <c r="DK1468" s="136"/>
      <c r="DL1468" s="136"/>
      <c r="DM1468" s="136"/>
      <c r="DN1468" s="136"/>
      <c r="DO1468" s="136"/>
      <c r="DP1468" s="136"/>
      <c r="DQ1468" s="136"/>
      <c r="DR1468" s="136"/>
      <c r="DS1468" s="136"/>
      <c r="DT1468" s="136"/>
      <c r="DU1468" s="136"/>
      <c r="DV1468" s="136"/>
      <c r="DW1468" s="136"/>
      <c r="DX1468" s="136"/>
      <c r="DY1468" s="136"/>
      <c r="DZ1468" s="136"/>
      <c r="EA1468" s="136"/>
      <c r="EB1468" s="136"/>
      <c r="EC1468" s="136"/>
      <c r="ED1468" s="136"/>
      <c r="EE1468" s="136"/>
      <c r="EF1468" s="136"/>
      <c r="EG1468" s="136"/>
      <c r="EH1468" s="136"/>
      <c r="EI1468" s="136"/>
      <c r="EJ1468" s="136"/>
      <c r="EK1468" s="136"/>
      <c r="EL1468" s="136"/>
      <c r="EM1468" s="136"/>
      <c r="EN1468" s="136"/>
      <c r="EO1468" s="136"/>
      <c r="EP1468" s="136"/>
      <c r="EQ1468" s="136"/>
      <c r="ER1468" s="136"/>
      <c r="ES1468" s="136"/>
      <c r="ET1468" s="136"/>
      <c r="EU1468" s="136"/>
      <c r="EV1468" s="136"/>
      <c r="EW1468" s="136"/>
      <c r="EX1468" s="136"/>
      <c r="EY1468" s="136"/>
      <c r="EZ1468" s="136"/>
      <c r="FA1468" s="136"/>
      <c r="FB1468" s="136"/>
      <c r="FC1468" s="136"/>
      <c r="FD1468" s="136"/>
      <c r="FE1468" s="136"/>
      <c r="FF1468" s="136"/>
      <c r="FG1468" s="136"/>
      <c r="FH1468" s="136"/>
      <c r="FI1468" s="136"/>
      <c r="FJ1468" s="136"/>
      <c r="FK1468" s="136"/>
      <c r="FL1468" s="136"/>
      <c r="FM1468" s="136"/>
      <c r="FN1468" s="136"/>
      <c r="FO1468" s="136"/>
      <c r="FP1468" s="136"/>
      <c r="FQ1468" s="136"/>
      <c r="FR1468" s="136"/>
      <c r="FS1468" s="136"/>
      <c r="FT1468" s="136"/>
      <c r="FU1468" s="136"/>
      <c r="FV1468" s="136"/>
      <c r="FW1468" s="136"/>
      <c r="FX1468" s="136"/>
      <c r="FY1468" s="136"/>
      <c r="FZ1468" s="136"/>
      <c r="GA1468" s="136"/>
      <c r="GB1468" s="136"/>
      <c r="GC1468" s="136"/>
      <c r="GD1468" s="136"/>
      <c r="GE1468" s="136"/>
      <c r="GF1468" s="136"/>
      <c r="GG1468" s="136"/>
      <c r="GH1468" s="136"/>
      <c r="GI1468" s="136"/>
      <c r="GJ1468" s="136"/>
      <c r="GK1468" s="136"/>
      <c r="GL1468" s="136"/>
      <c r="GM1468" s="136"/>
      <c r="GN1468" s="136"/>
      <c r="GO1468" s="136"/>
      <c r="GP1468" s="136"/>
      <c r="GQ1468" s="136"/>
      <c r="GR1468" s="136"/>
      <c r="GS1468" s="136"/>
      <c r="GT1468" s="136"/>
      <c r="GU1468" s="136"/>
      <c r="GV1468" s="136"/>
      <c r="GW1468" s="136"/>
      <c r="GX1468" s="136"/>
      <c r="GY1468" s="136"/>
      <c r="GZ1468" s="136"/>
      <c r="HA1468" s="136"/>
      <c r="HB1468" s="136"/>
      <c r="HC1468" s="136"/>
      <c r="HD1468" s="136"/>
      <c r="HE1468" s="136"/>
      <c r="HF1468" s="136"/>
      <c r="HG1468" s="136"/>
      <c r="HH1468" s="136"/>
      <c r="HI1468" s="136"/>
      <c r="HJ1468" s="136"/>
      <c r="HK1468" s="136"/>
      <c r="HL1468" s="136"/>
      <c r="HM1468" s="136"/>
      <c r="HN1468" s="136"/>
      <c r="HO1468" s="136"/>
      <c r="HP1468" s="136"/>
      <c r="HQ1468" s="136"/>
      <c r="HR1468" s="136"/>
      <c r="HS1468" s="136"/>
      <c r="HT1468" s="136"/>
      <c r="HU1468" s="136"/>
      <c r="HV1468" s="136"/>
      <c r="HW1468" s="136"/>
      <c r="HX1468" s="136"/>
      <c r="HY1468" s="136"/>
      <c r="HZ1468" s="136"/>
      <c r="IA1468" s="136"/>
      <c r="IB1468" s="136"/>
      <c r="IC1468" s="136"/>
      <c r="ID1468" s="136"/>
      <c r="IE1468" s="136"/>
      <c r="IF1468" s="136"/>
      <c r="IG1468" s="136"/>
    </row>
    <row r="1469" spans="1:241" ht="15" customHeight="1" x14ac:dyDescent="0.25">
      <c r="I1469" s="136"/>
      <c r="J1469" s="215" t="s">
        <v>1097</v>
      </c>
      <c r="K1469" s="200">
        <v>8701900.5652173907</v>
      </c>
      <c r="L1469" s="200">
        <v>3188740.3913043477</v>
      </c>
      <c r="M1469" s="200">
        <v>977701.86956521741</v>
      </c>
      <c r="N1469" s="200">
        <v>1113335.2608695652</v>
      </c>
      <c r="O1469" s="200">
        <v>2464616</v>
      </c>
      <c r="P1469" s="200">
        <v>490535.5652173913</v>
      </c>
      <c r="Q1469" s="200">
        <v>16936829.652173914</v>
      </c>
      <c r="R1469" s="136"/>
      <c r="S1469" s="136"/>
      <c r="T1469" s="136"/>
      <c r="U1469" s="136"/>
      <c r="V1469" s="136"/>
      <c r="W1469" s="136"/>
      <c r="X1469" s="136"/>
      <c r="Y1469" s="136"/>
      <c r="Z1469" s="136"/>
      <c r="AA1469" s="136"/>
      <c r="AB1469" s="136"/>
      <c r="AC1469" s="136"/>
      <c r="AD1469" s="136"/>
      <c r="AE1469" s="136"/>
      <c r="AF1469" s="136"/>
      <c r="AG1469" s="136"/>
      <c r="AH1469" s="136"/>
      <c r="AI1469" s="136"/>
      <c r="AJ1469" s="136"/>
      <c r="AK1469" s="136"/>
      <c r="AL1469" s="136"/>
      <c r="AM1469" s="136"/>
      <c r="AN1469" s="136"/>
      <c r="AO1469" s="136"/>
      <c r="AP1469" s="136"/>
      <c r="AQ1469" s="136"/>
      <c r="AR1469" s="136"/>
      <c r="AS1469" s="136"/>
      <c r="AT1469" s="136"/>
      <c r="AU1469" s="136"/>
      <c r="AV1469" s="136"/>
      <c r="AW1469" s="136"/>
      <c r="AX1469" s="136"/>
      <c r="AY1469" s="136"/>
      <c r="AZ1469" s="136"/>
      <c r="BA1469" s="136"/>
      <c r="BB1469" s="136"/>
      <c r="BC1469" s="136"/>
      <c r="BD1469" s="136"/>
      <c r="BE1469" s="136"/>
      <c r="BF1469" s="136"/>
      <c r="BG1469" s="136"/>
      <c r="BH1469" s="136"/>
      <c r="BI1469" s="136"/>
      <c r="BJ1469" s="136"/>
      <c r="BK1469" s="136"/>
      <c r="BL1469" s="136"/>
      <c r="BM1469" s="136"/>
      <c r="BN1469" s="136"/>
      <c r="BO1469" s="136"/>
      <c r="BP1469" s="136"/>
      <c r="BQ1469" s="136"/>
      <c r="BR1469" s="136"/>
      <c r="BS1469" s="136"/>
      <c r="BT1469" s="136"/>
      <c r="BU1469" s="136"/>
      <c r="BV1469" s="136"/>
      <c r="BW1469" s="136"/>
      <c r="BX1469" s="136"/>
      <c r="BY1469" s="136"/>
      <c r="BZ1469" s="136"/>
      <c r="CA1469" s="136"/>
      <c r="CB1469" s="136"/>
      <c r="CC1469" s="136"/>
      <c r="CD1469" s="136"/>
      <c r="CE1469" s="136"/>
      <c r="CF1469" s="136"/>
      <c r="CG1469" s="136"/>
      <c r="CH1469" s="136"/>
      <c r="CI1469" s="136"/>
      <c r="CJ1469" s="136"/>
      <c r="CK1469" s="136"/>
      <c r="CL1469" s="136"/>
      <c r="CM1469" s="136"/>
      <c r="CN1469" s="136"/>
      <c r="CO1469" s="136"/>
      <c r="CP1469" s="136"/>
      <c r="CQ1469" s="136"/>
      <c r="CR1469" s="136"/>
      <c r="CS1469" s="136"/>
      <c r="CT1469" s="136"/>
      <c r="CU1469" s="136"/>
      <c r="CV1469" s="136"/>
      <c r="CW1469" s="136"/>
      <c r="CX1469" s="136"/>
      <c r="CY1469" s="136"/>
      <c r="CZ1469" s="136"/>
      <c r="DA1469" s="136"/>
      <c r="DB1469" s="136"/>
      <c r="DC1469" s="136"/>
      <c r="DD1469" s="136"/>
      <c r="DE1469" s="136"/>
      <c r="DF1469" s="136"/>
      <c r="DG1469" s="136"/>
      <c r="DH1469" s="136"/>
      <c r="DI1469" s="136"/>
      <c r="DJ1469" s="136"/>
      <c r="DK1469" s="136"/>
      <c r="DL1469" s="136"/>
      <c r="DM1469" s="136"/>
      <c r="DN1469" s="136"/>
      <c r="DO1469" s="136"/>
      <c r="DP1469" s="136"/>
      <c r="DQ1469" s="136"/>
      <c r="DR1469" s="136"/>
      <c r="DS1469" s="136"/>
      <c r="DT1469" s="136"/>
      <c r="DU1469" s="136"/>
      <c r="DV1469" s="136"/>
      <c r="DW1469" s="136"/>
      <c r="DX1469" s="136"/>
      <c r="DY1469" s="136"/>
      <c r="DZ1469" s="136"/>
      <c r="EA1469" s="136"/>
      <c r="EB1469" s="136"/>
      <c r="EC1469" s="136"/>
      <c r="ED1469" s="136"/>
      <c r="EE1469" s="136"/>
      <c r="EF1469" s="136"/>
      <c r="EG1469" s="136"/>
      <c r="EH1469" s="136"/>
      <c r="EI1469" s="136"/>
      <c r="EJ1469" s="136"/>
      <c r="EK1469" s="136"/>
      <c r="EL1469" s="136"/>
      <c r="EM1469" s="136"/>
      <c r="EN1469" s="136"/>
      <c r="EO1469" s="136"/>
      <c r="EP1469" s="136"/>
      <c r="EQ1469" s="136"/>
      <c r="ER1469" s="136"/>
      <c r="ES1469" s="136"/>
      <c r="ET1469" s="136"/>
      <c r="EU1469" s="136"/>
      <c r="EV1469" s="136"/>
      <c r="EW1469" s="136"/>
      <c r="EX1469" s="136"/>
      <c r="EY1469" s="136"/>
      <c r="EZ1469" s="136"/>
      <c r="FA1469" s="136"/>
      <c r="FB1469" s="136"/>
      <c r="FC1469" s="136"/>
      <c r="FD1469" s="136"/>
      <c r="FE1469" s="136"/>
      <c r="FF1469" s="136"/>
      <c r="FG1469" s="136"/>
      <c r="FH1469" s="136"/>
      <c r="FI1469" s="136"/>
      <c r="FJ1469" s="136"/>
      <c r="FK1469" s="136"/>
      <c r="FL1469" s="136"/>
      <c r="FM1469" s="136"/>
      <c r="FN1469" s="136"/>
      <c r="FO1469" s="136"/>
      <c r="FP1469" s="136"/>
      <c r="FQ1469" s="136"/>
      <c r="FR1469" s="136"/>
      <c r="FS1469" s="136"/>
      <c r="FT1469" s="136"/>
      <c r="FU1469" s="136"/>
      <c r="FV1469" s="136"/>
      <c r="FW1469" s="136"/>
      <c r="FX1469" s="136"/>
      <c r="FY1469" s="136"/>
      <c r="FZ1469" s="136"/>
      <c r="GA1469" s="136"/>
      <c r="GB1469" s="136"/>
      <c r="GC1469" s="136"/>
      <c r="GD1469" s="136"/>
      <c r="GE1469" s="136"/>
      <c r="GF1469" s="136"/>
      <c r="GG1469" s="136"/>
      <c r="GH1469" s="136"/>
      <c r="GI1469" s="136"/>
      <c r="GJ1469" s="136"/>
      <c r="GK1469" s="136"/>
      <c r="GL1469" s="136"/>
      <c r="GM1469" s="136"/>
      <c r="GN1469" s="136"/>
      <c r="GO1469" s="136"/>
      <c r="GP1469" s="136"/>
      <c r="GQ1469" s="136"/>
      <c r="GR1469" s="136"/>
      <c r="GS1469" s="136"/>
      <c r="GT1469" s="136"/>
      <c r="GU1469" s="136"/>
      <c r="GV1469" s="136"/>
      <c r="GW1469" s="136"/>
      <c r="GX1469" s="136"/>
      <c r="GY1469" s="136"/>
      <c r="GZ1469" s="136"/>
      <c r="HA1469" s="136"/>
      <c r="HB1469" s="136"/>
      <c r="HC1469" s="136"/>
      <c r="HD1469" s="136"/>
      <c r="HE1469" s="136"/>
      <c r="HF1469" s="136"/>
      <c r="HG1469" s="136"/>
      <c r="HH1469" s="136"/>
      <c r="HI1469" s="136"/>
      <c r="HJ1469" s="136"/>
      <c r="HK1469" s="136"/>
      <c r="HL1469" s="136"/>
      <c r="HM1469" s="136"/>
      <c r="HN1469" s="136"/>
      <c r="HO1469" s="136"/>
      <c r="HP1469" s="136"/>
      <c r="HQ1469" s="136"/>
      <c r="HR1469" s="136"/>
      <c r="HS1469" s="136"/>
      <c r="HT1469" s="136"/>
      <c r="HU1469" s="136"/>
      <c r="HV1469" s="136"/>
      <c r="HW1469" s="136"/>
      <c r="HX1469" s="136"/>
      <c r="HY1469" s="136"/>
      <c r="HZ1469" s="136"/>
      <c r="IA1469" s="136"/>
      <c r="IB1469" s="136"/>
      <c r="IC1469" s="136"/>
      <c r="ID1469" s="136"/>
      <c r="IE1469" s="136"/>
      <c r="IF1469" s="136"/>
      <c r="IG1469" s="136"/>
    </row>
    <row r="1470" spans="1:241" ht="15" customHeight="1" x14ac:dyDescent="0.25">
      <c r="I1470" s="136"/>
      <c r="J1470" s="136"/>
      <c r="K1470" s="136"/>
      <c r="L1470" s="136"/>
      <c r="M1470" s="136"/>
      <c r="N1470" s="136"/>
      <c r="O1470" s="136"/>
      <c r="P1470" s="136"/>
      <c r="Q1470" s="136"/>
      <c r="R1470" s="136"/>
      <c r="S1470" s="136"/>
      <c r="T1470" s="136"/>
      <c r="U1470" s="136"/>
      <c r="V1470" s="136"/>
      <c r="W1470" s="136"/>
      <c r="X1470" s="136"/>
      <c r="Y1470" s="136"/>
      <c r="Z1470" s="136"/>
      <c r="AA1470" s="136"/>
      <c r="AB1470" s="136"/>
      <c r="AC1470" s="136"/>
      <c r="AD1470" s="136"/>
      <c r="AE1470" s="136"/>
      <c r="AF1470" s="136"/>
      <c r="AG1470" s="136"/>
      <c r="AH1470" s="136"/>
      <c r="AI1470" s="136"/>
      <c r="AJ1470" s="136"/>
      <c r="AK1470" s="136"/>
      <c r="AL1470" s="136"/>
      <c r="AM1470" s="136"/>
      <c r="AN1470" s="136"/>
      <c r="AO1470" s="136"/>
      <c r="AP1470" s="136"/>
      <c r="AQ1470" s="136"/>
      <c r="AR1470" s="136"/>
      <c r="AS1470" s="136"/>
      <c r="AT1470" s="136"/>
      <c r="AU1470" s="136"/>
      <c r="AV1470" s="136"/>
      <c r="AW1470" s="136"/>
      <c r="AX1470" s="136"/>
      <c r="AY1470" s="136"/>
      <c r="AZ1470" s="136"/>
      <c r="BA1470" s="136"/>
      <c r="BB1470" s="136"/>
      <c r="BC1470" s="136"/>
      <c r="BD1470" s="136"/>
      <c r="BE1470" s="136"/>
      <c r="BF1470" s="136"/>
      <c r="BG1470" s="136"/>
      <c r="BH1470" s="136"/>
      <c r="BI1470" s="136"/>
      <c r="BJ1470" s="136"/>
      <c r="BK1470" s="136"/>
      <c r="BL1470" s="136"/>
      <c r="BM1470" s="136"/>
      <c r="BN1470" s="136"/>
      <c r="BO1470" s="136"/>
      <c r="BP1470" s="136"/>
      <c r="BQ1470" s="136"/>
      <c r="BR1470" s="136"/>
      <c r="BS1470" s="136"/>
      <c r="BT1470" s="136"/>
      <c r="BU1470" s="136"/>
      <c r="BV1470" s="136"/>
      <c r="BW1470" s="136"/>
      <c r="BX1470" s="136"/>
      <c r="BY1470" s="136"/>
      <c r="BZ1470" s="136"/>
      <c r="CA1470" s="136"/>
      <c r="CB1470" s="136"/>
      <c r="CC1470" s="136"/>
      <c r="CD1470" s="136"/>
      <c r="CE1470" s="136"/>
      <c r="CF1470" s="136"/>
      <c r="CG1470" s="136"/>
      <c r="CH1470" s="136"/>
      <c r="CI1470" s="136"/>
      <c r="CJ1470" s="136"/>
      <c r="CK1470" s="136"/>
      <c r="CL1470" s="136"/>
      <c r="CM1470" s="136"/>
      <c r="CN1470" s="136"/>
      <c r="CO1470" s="136"/>
      <c r="CP1470" s="136"/>
      <c r="CQ1470" s="136"/>
      <c r="CR1470" s="136"/>
      <c r="CS1470" s="136"/>
      <c r="CT1470" s="136"/>
      <c r="CU1470" s="136"/>
      <c r="CV1470" s="136"/>
      <c r="CW1470" s="136"/>
      <c r="CX1470" s="136"/>
      <c r="CY1470" s="136"/>
      <c r="CZ1470" s="136"/>
      <c r="DA1470" s="136"/>
      <c r="DB1470" s="136"/>
      <c r="DC1470" s="136"/>
      <c r="DD1470" s="136"/>
      <c r="DE1470" s="136"/>
      <c r="DF1470" s="136"/>
      <c r="DG1470" s="136"/>
      <c r="DH1470" s="136"/>
      <c r="DI1470" s="136"/>
      <c r="DJ1470" s="136"/>
      <c r="DK1470" s="136"/>
      <c r="DL1470" s="136"/>
      <c r="DM1470" s="136"/>
      <c r="DN1470" s="136"/>
      <c r="DO1470" s="136"/>
      <c r="DP1470" s="136"/>
      <c r="DQ1470" s="136"/>
      <c r="DR1470" s="136"/>
      <c r="DS1470" s="136"/>
      <c r="DT1470" s="136"/>
      <c r="DU1470" s="136"/>
      <c r="DV1470" s="136"/>
      <c r="DW1470" s="136"/>
      <c r="DX1470" s="136"/>
      <c r="DY1470" s="136"/>
      <c r="DZ1470" s="136"/>
      <c r="EA1470" s="136"/>
      <c r="EB1470" s="136"/>
      <c r="EC1470" s="136"/>
      <c r="ED1470" s="136"/>
      <c r="EE1470" s="136"/>
      <c r="EF1470" s="136"/>
      <c r="EG1470" s="136"/>
      <c r="EH1470" s="136"/>
      <c r="EI1470" s="136"/>
      <c r="EJ1470" s="136"/>
      <c r="EK1470" s="136"/>
      <c r="EL1470" s="136"/>
      <c r="EM1470" s="136"/>
      <c r="EN1470" s="136"/>
      <c r="EO1470" s="136"/>
      <c r="EP1470" s="136"/>
      <c r="EQ1470" s="136"/>
      <c r="ER1470" s="136"/>
      <c r="ES1470" s="136"/>
      <c r="ET1470" s="136"/>
      <c r="EU1470" s="136"/>
      <c r="EV1470" s="136"/>
      <c r="EW1470" s="136"/>
      <c r="EX1470" s="136"/>
      <c r="EY1470" s="136"/>
      <c r="EZ1470" s="136"/>
      <c r="FA1470" s="136"/>
      <c r="FB1470" s="136"/>
      <c r="FC1470" s="136"/>
      <c r="FD1470" s="136"/>
      <c r="FE1470" s="136"/>
      <c r="FF1470" s="136"/>
      <c r="FG1470" s="136"/>
      <c r="FH1470" s="136"/>
      <c r="FI1470" s="136"/>
      <c r="FJ1470" s="136"/>
      <c r="FK1470" s="136"/>
      <c r="FL1470" s="136"/>
      <c r="FM1470" s="136"/>
      <c r="FN1470" s="136"/>
      <c r="FO1470" s="136"/>
      <c r="FP1470" s="136"/>
      <c r="FQ1470" s="136"/>
      <c r="FR1470" s="136"/>
      <c r="FS1470" s="136"/>
      <c r="FT1470" s="136"/>
      <c r="FU1470" s="136"/>
      <c r="FV1470" s="136"/>
      <c r="FW1470" s="136"/>
      <c r="FX1470" s="136"/>
      <c r="FY1470" s="136"/>
      <c r="FZ1470" s="136"/>
      <c r="GA1470" s="136"/>
      <c r="GB1470" s="136"/>
      <c r="GC1470" s="136"/>
      <c r="GD1470" s="136"/>
      <c r="GE1470" s="136"/>
      <c r="GF1470" s="136"/>
      <c r="GG1470" s="136"/>
      <c r="GH1470" s="136"/>
      <c r="GI1470" s="136"/>
      <c r="GJ1470" s="136"/>
      <c r="GK1470" s="136"/>
      <c r="GL1470" s="136"/>
      <c r="GM1470" s="136"/>
      <c r="GN1470" s="136"/>
      <c r="GO1470" s="136"/>
      <c r="GP1470" s="136"/>
      <c r="GQ1470" s="136"/>
      <c r="GR1470" s="136"/>
      <c r="GS1470" s="136"/>
      <c r="GT1470" s="136"/>
      <c r="GU1470" s="136"/>
      <c r="GV1470" s="136"/>
      <c r="GW1470" s="136"/>
      <c r="GX1470" s="136"/>
      <c r="GY1470" s="136"/>
      <c r="GZ1470" s="136"/>
      <c r="HA1470" s="136"/>
      <c r="HB1470" s="136"/>
      <c r="HC1470" s="136"/>
      <c r="HD1470" s="136"/>
      <c r="HE1470" s="136"/>
      <c r="HF1470" s="136"/>
      <c r="HG1470" s="136"/>
      <c r="HH1470" s="136"/>
      <c r="HI1470" s="136"/>
      <c r="HJ1470" s="136"/>
      <c r="HK1470" s="136"/>
      <c r="HL1470" s="136"/>
      <c r="HM1470" s="136"/>
      <c r="HN1470" s="136"/>
      <c r="HO1470" s="136"/>
      <c r="HP1470" s="136"/>
      <c r="HQ1470" s="136"/>
      <c r="HR1470" s="136"/>
      <c r="HS1470" s="136"/>
      <c r="HT1470" s="136"/>
      <c r="HU1470" s="136"/>
      <c r="HV1470" s="136"/>
      <c r="HW1470" s="136"/>
      <c r="HX1470" s="136"/>
      <c r="HY1470" s="136"/>
      <c r="HZ1470" s="136"/>
      <c r="IA1470" s="136"/>
      <c r="IB1470" s="136"/>
      <c r="IC1470" s="136"/>
      <c r="ID1470" s="136"/>
      <c r="IE1470" s="136"/>
      <c r="IF1470" s="136"/>
      <c r="IG1470" s="136"/>
    </row>
    <row r="1471" spans="1:241" ht="15" customHeight="1" x14ac:dyDescent="0.25">
      <c r="A1471" s="223" t="s">
        <v>364</v>
      </c>
      <c r="B1471" s="217">
        <v>10172705</v>
      </c>
      <c r="C1471" s="217">
        <v>2609670</v>
      </c>
      <c r="D1471" s="217">
        <v>826295</v>
      </c>
      <c r="E1471" s="217">
        <v>1327009</v>
      </c>
      <c r="F1471" s="217">
        <v>2423534</v>
      </c>
      <c r="G1471" s="217">
        <v>448540</v>
      </c>
      <c r="H1471" s="235">
        <v>17807753</v>
      </c>
      <c r="I1471" s="136"/>
      <c r="J1471" s="223" t="s">
        <v>196</v>
      </c>
      <c r="K1471" s="217">
        <v>8685353</v>
      </c>
      <c r="L1471" s="217">
        <v>2837027</v>
      </c>
      <c r="M1471" s="217">
        <v>678334</v>
      </c>
      <c r="N1471" s="217">
        <v>1375806</v>
      </c>
      <c r="O1471" s="217">
        <v>1945834</v>
      </c>
      <c r="P1471" s="217">
        <v>322382</v>
      </c>
      <c r="Q1471" s="235">
        <v>15844736</v>
      </c>
      <c r="R1471" s="136"/>
      <c r="S1471" s="136"/>
      <c r="T1471" s="136"/>
      <c r="U1471" s="136"/>
      <c r="V1471" s="136"/>
      <c r="W1471" s="136"/>
      <c r="X1471" s="136"/>
      <c r="Y1471" s="136"/>
      <c r="Z1471" s="136"/>
      <c r="AA1471" s="136"/>
      <c r="AB1471" s="136"/>
      <c r="AC1471" s="136"/>
      <c r="AD1471" s="136"/>
      <c r="AE1471" s="136"/>
      <c r="AF1471" s="136"/>
      <c r="AG1471" s="136"/>
      <c r="AH1471" s="136"/>
      <c r="AI1471" s="136"/>
      <c r="AJ1471" s="136"/>
      <c r="AK1471" s="136"/>
      <c r="AL1471" s="136"/>
      <c r="AM1471" s="136"/>
      <c r="AN1471" s="136"/>
      <c r="AO1471" s="136"/>
      <c r="AP1471" s="136"/>
      <c r="AQ1471" s="136"/>
      <c r="AR1471" s="136"/>
      <c r="AS1471" s="136"/>
      <c r="AT1471" s="136"/>
      <c r="AU1471" s="136"/>
      <c r="AV1471" s="136"/>
      <c r="AW1471" s="136"/>
      <c r="AX1471" s="136"/>
      <c r="AY1471" s="136"/>
      <c r="AZ1471" s="136"/>
      <c r="BA1471" s="136"/>
      <c r="BB1471" s="136"/>
      <c r="BC1471" s="136"/>
      <c r="BD1471" s="136"/>
      <c r="BE1471" s="136"/>
      <c r="BF1471" s="136"/>
      <c r="BG1471" s="136"/>
      <c r="BH1471" s="136"/>
      <c r="BI1471" s="136"/>
      <c r="BJ1471" s="136"/>
      <c r="BK1471" s="136"/>
      <c r="BL1471" s="136"/>
      <c r="BM1471" s="136"/>
      <c r="BN1471" s="136"/>
      <c r="BO1471" s="136"/>
      <c r="BP1471" s="136"/>
      <c r="BQ1471" s="136"/>
      <c r="BR1471" s="136"/>
      <c r="BS1471" s="136"/>
      <c r="BT1471" s="136"/>
      <c r="BU1471" s="136"/>
      <c r="BV1471" s="136"/>
      <c r="BW1471" s="136"/>
      <c r="BX1471" s="136"/>
      <c r="BY1471" s="136"/>
      <c r="BZ1471" s="136"/>
      <c r="CA1471" s="136"/>
      <c r="CB1471" s="136"/>
      <c r="CC1471" s="136"/>
      <c r="CD1471" s="136"/>
      <c r="CE1471" s="136"/>
      <c r="CF1471" s="136"/>
      <c r="CG1471" s="136"/>
      <c r="CH1471" s="136"/>
      <c r="CI1471" s="136"/>
      <c r="CJ1471" s="136"/>
      <c r="CK1471" s="136"/>
      <c r="CL1471" s="136"/>
      <c r="CM1471" s="136"/>
      <c r="CN1471" s="136"/>
      <c r="CO1471" s="136"/>
      <c r="CP1471" s="136"/>
      <c r="CQ1471" s="136"/>
      <c r="CR1471" s="136"/>
      <c r="CS1471" s="136"/>
      <c r="CT1471" s="136"/>
      <c r="CU1471" s="136"/>
      <c r="CV1471" s="136"/>
      <c r="CW1471" s="136"/>
      <c r="CX1471" s="136"/>
      <c r="CY1471" s="136"/>
      <c r="CZ1471" s="136"/>
      <c r="DA1471" s="136"/>
      <c r="DB1471" s="136"/>
      <c r="DC1471" s="136"/>
      <c r="DD1471" s="136"/>
      <c r="DE1471" s="136"/>
      <c r="DF1471" s="136"/>
      <c r="DG1471" s="136"/>
      <c r="DH1471" s="136"/>
      <c r="DI1471" s="136"/>
      <c r="DJ1471" s="136"/>
      <c r="DK1471" s="136"/>
      <c r="DL1471" s="136"/>
      <c r="DM1471" s="136"/>
      <c r="DN1471" s="136"/>
      <c r="DO1471" s="136"/>
      <c r="DP1471" s="136"/>
      <c r="DQ1471" s="136"/>
      <c r="DR1471" s="136"/>
      <c r="DS1471" s="136"/>
      <c r="DT1471" s="136"/>
      <c r="DU1471" s="136"/>
      <c r="DV1471" s="136"/>
      <c r="DW1471" s="136"/>
      <c r="DX1471" s="136"/>
      <c r="DY1471" s="136"/>
      <c r="DZ1471" s="136"/>
      <c r="EA1471" s="136"/>
      <c r="EB1471" s="136"/>
      <c r="EC1471" s="136"/>
      <c r="ED1471" s="136"/>
      <c r="EE1471" s="136"/>
      <c r="EF1471" s="136"/>
      <c r="EG1471" s="136"/>
      <c r="EH1471" s="136"/>
      <c r="EI1471" s="136"/>
      <c r="EJ1471" s="136"/>
      <c r="EK1471" s="136"/>
      <c r="EL1471" s="136"/>
      <c r="EM1471" s="136"/>
      <c r="EN1471" s="136"/>
      <c r="EO1471" s="136"/>
      <c r="EP1471" s="136"/>
      <c r="EQ1471" s="136"/>
      <c r="ER1471" s="136"/>
      <c r="ES1471" s="136"/>
      <c r="ET1471" s="136"/>
      <c r="EU1471" s="136"/>
      <c r="EV1471" s="136"/>
      <c r="EW1471" s="136"/>
      <c r="EX1471" s="136"/>
      <c r="EY1471" s="136"/>
      <c r="EZ1471" s="136"/>
      <c r="FA1471" s="136"/>
      <c r="FB1471" s="136"/>
      <c r="FC1471" s="136"/>
      <c r="FD1471" s="136"/>
      <c r="FE1471" s="136"/>
      <c r="FF1471" s="136"/>
      <c r="FG1471" s="136"/>
      <c r="FH1471" s="136"/>
      <c r="FI1471" s="136"/>
      <c r="FJ1471" s="136"/>
      <c r="FK1471" s="136"/>
      <c r="FL1471" s="136"/>
      <c r="FM1471" s="136"/>
      <c r="FN1471" s="136"/>
      <c r="FO1471" s="136"/>
      <c r="FP1471" s="136"/>
      <c r="FQ1471" s="136"/>
      <c r="FR1471" s="136"/>
      <c r="FS1471" s="136"/>
      <c r="FT1471" s="136"/>
      <c r="FU1471" s="136"/>
      <c r="FV1471" s="136"/>
      <c r="FW1471" s="136"/>
      <c r="FX1471" s="136"/>
      <c r="FY1471" s="136"/>
      <c r="FZ1471" s="136"/>
      <c r="GA1471" s="136"/>
      <c r="GB1471" s="136"/>
      <c r="GC1471" s="136"/>
      <c r="GD1471" s="136"/>
      <c r="GE1471" s="136"/>
      <c r="GF1471" s="136"/>
      <c r="GG1471" s="136"/>
      <c r="GH1471" s="136"/>
      <c r="GI1471" s="136"/>
      <c r="GJ1471" s="136"/>
      <c r="GK1471" s="136"/>
      <c r="GL1471" s="136"/>
      <c r="GM1471" s="136"/>
      <c r="GN1471" s="136"/>
      <c r="GO1471" s="136"/>
      <c r="GP1471" s="136"/>
      <c r="GQ1471" s="136"/>
      <c r="GR1471" s="136"/>
      <c r="GS1471" s="136"/>
      <c r="GT1471" s="136"/>
      <c r="GU1471" s="136"/>
      <c r="GV1471" s="136"/>
      <c r="GW1471" s="136"/>
      <c r="GX1471" s="136"/>
      <c r="GY1471" s="136"/>
      <c r="GZ1471" s="136"/>
      <c r="HA1471" s="136"/>
      <c r="HB1471" s="136"/>
      <c r="HC1471" s="136"/>
      <c r="HD1471" s="136"/>
      <c r="HE1471" s="136"/>
      <c r="HF1471" s="136"/>
      <c r="HG1471" s="136"/>
      <c r="HH1471" s="136"/>
      <c r="HI1471" s="136"/>
      <c r="HJ1471" s="136"/>
      <c r="HK1471" s="136"/>
      <c r="HL1471" s="136"/>
      <c r="HM1471" s="136"/>
      <c r="HN1471" s="136"/>
      <c r="HO1471" s="136"/>
      <c r="HP1471" s="136"/>
      <c r="HQ1471" s="136"/>
      <c r="HR1471" s="136"/>
      <c r="HS1471" s="136"/>
      <c r="HT1471" s="136"/>
      <c r="HU1471" s="136"/>
      <c r="HV1471" s="136"/>
      <c r="HW1471" s="136"/>
      <c r="HX1471" s="136"/>
      <c r="HY1471" s="136"/>
      <c r="HZ1471" s="136"/>
      <c r="IA1471" s="136"/>
      <c r="IB1471" s="136"/>
      <c r="IC1471" s="136"/>
      <c r="ID1471" s="136"/>
      <c r="IE1471" s="136"/>
      <c r="IF1471" s="136"/>
      <c r="IG1471" s="136"/>
    </row>
    <row r="1472" spans="1:241" ht="15" customHeight="1" x14ac:dyDescent="0.25">
      <c r="A1472" s="223" t="s">
        <v>239</v>
      </c>
      <c r="B1472" s="217">
        <v>7269367</v>
      </c>
      <c r="C1472" s="217">
        <v>2348662</v>
      </c>
      <c r="D1472" s="217">
        <v>889372</v>
      </c>
      <c r="E1472" s="217">
        <v>1294283</v>
      </c>
      <c r="F1472" s="217">
        <v>2265183</v>
      </c>
      <c r="G1472" s="217">
        <v>490654</v>
      </c>
      <c r="H1472" s="235">
        <v>14557521</v>
      </c>
      <c r="I1472" s="136"/>
      <c r="J1472" s="223" t="s">
        <v>350</v>
      </c>
      <c r="K1472" s="217">
        <v>7959374</v>
      </c>
      <c r="L1472" s="217">
        <v>1997350</v>
      </c>
      <c r="M1472" s="217">
        <v>677064</v>
      </c>
      <c r="N1472" s="217">
        <v>1260696</v>
      </c>
      <c r="O1472" s="217">
        <v>2415546</v>
      </c>
      <c r="P1472" s="217">
        <v>331599</v>
      </c>
      <c r="Q1472" s="235">
        <v>14641629</v>
      </c>
      <c r="R1472" s="136"/>
      <c r="S1472" s="136"/>
      <c r="T1472" s="136"/>
      <c r="U1472" s="136"/>
      <c r="V1472" s="136"/>
      <c r="W1472" s="136"/>
      <c r="X1472" s="136"/>
      <c r="Y1472" s="136"/>
      <c r="Z1472" s="136"/>
      <c r="AA1472" s="136"/>
      <c r="AB1472" s="136"/>
      <c r="AC1472" s="136"/>
      <c r="AD1472" s="136"/>
      <c r="AE1472" s="136"/>
      <c r="AF1472" s="136"/>
      <c r="AG1472" s="136"/>
      <c r="AH1472" s="136"/>
      <c r="AI1472" s="136"/>
      <c r="AJ1472" s="136"/>
      <c r="AK1472" s="136"/>
      <c r="AL1472" s="136"/>
      <c r="AM1472" s="136"/>
      <c r="AN1472" s="136"/>
      <c r="AO1472" s="136"/>
      <c r="AP1472" s="136"/>
      <c r="AQ1472" s="136"/>
      <c r="AR1472" s="136"/>
      <c r="AS1472" s="136"/>
      <c r="AT1472" s="136"/>
      <c r="AU1472" s="136"/>
      <c r="AV1472" s="136"/>
      <c r="AW1472" s="136"/>
      <c r="AX1472" s="136"/>
      <c r="AY1472" s="136"/>
      <c r="AZ1472" s="136"/>
      <c r="BA1472" s="136"/>
      <c r="BB1472" s="136"/>
      <c r="BC1472" s="136"/>
      <c r="BD1472" s="136"/>
      <c r="BE1472" s="136"/>
      <c r="BF1472" s="136"/>
      <c r="BG1472" s="136"/>
      <c r="BH1472" s="136"/>
      <c r="BI1472" s="136"/>
      <c r="BJ1472" s="136"/>
      <c r="BK1472" s="136"/>
      <c r="BL1472" s="136"/>
      <c r="BM1472" s="136"/>
      <c r="BN1472" s="136"/>
      <c r="BO1472" s="136"/>
      <c r="BP1472" s="136"/>
      <c r="BQ1472" s="136"/>
      <c r="BR1472" s="136"/>
      <c r="BS1472" s="136"/>
      <c r="BT1472" s="136"/>
      <c r="BU1472" s="136"/>
      <c r="BV1472" s="136"/>
      <c r="BW1472" s="136"/>
      <c r="BX1472" s="136"/>
      <c r="BY1472" s="136"/>
      <c r="BZ1472" s="136"/>
      <c r="CA1472" s="136"/>
      <c r="CB1472" s="136"/>
      <c r="CC1472" s="136"/>
      <c r="CD1472" s="136"/>
      <c r="CE1472" s="136"/>
      <c r="CF1472" s="136"/>
      <c r="CG1472" s="136"/>
      <c r="CH1472" s="136"/>
      <c r="CI1472" s="136"/>
      <c r="CJ1472" s="136"/>
      <c r="CK1472" s="136"/>
      <c r="CL1472" s="136"/>
      <c r="CM1472" s="136"/>
      <c r="CN1472" s="136"/>
      <c r="CO1472" s="136"/>
      <c r="CP1472" s="136"/>
      <c r="CQ1472" s="136"/>
      <c r="CR1472" s="136"/>
      <c r="CS1472" s="136"/>
      <c r="CT1472" s="136"/>
      <c r="CU1472" s="136"/>
      <c r="CV1472" s="136"/>
      <c r="CW1472" s="136"/>
      <c r="CX1472" s="136"/>
      <c r="CY1472" s="136"/>
      <c r="CZ1472" s="136"/>
      <c r="DA1472" s="136"/>
      <c r="DB1472" s="136"/>
      <c r="DC1472" s="136"/>
      <c r="DD1472" s="136"/>
      <c r="DE1472" s="136"/>
      <c r="DF1472" s="136"/>
      <c r="DG1472" s="136"/>
      <c r="DH1472" s="136"/>
      <c r="DI1472" s="136"/>
      <c r="DJ1472" s="136"/>
      <c r="DK1472" s="136"/>
      <c r="DL1472" s="136"/>
      <c r="DM1472" s="136"/>
      <c r="DN1472" s="136"/>
      <c r="DO1472" s="136"/>
      <c r="DP1472" s="136"/>
      <c r="DQ1472" s="136"/>
      <c r="DR1472" s="136"/>
      <c r="DS1472" s="136"/>
      <c r="DT1472" s="136"/>
      <c r="DU1472" s="136"/>
      <c r="DV1472" s="136"/>
      <c r="DW1472" s="136"/>
      <c r="DX1472" s="136"/>
      <c r="DY1472" s="136"/>
      <c r="DZ1472" s="136"/>
      <c r="EA1472" s="136"/>
      <c r="EB1472" s="136"/>
      <c r="EC1472" s="136"/>
      <c r="ED1472" s="136"/>
      <c r="EE1472" s="136"/>
      <c r="EF1472" s="136"/>
      <c r="EG1472" s="136"/>
      <c r="EH1472" s="136"/>
      <c r="EI1472" s="136"/>
      <c r="EJ1472" s="136"/>
      <c r="EK1472" s="136"/>
      <c r="EL1472" s="136"/>
      <c r="EM1472" s="136"/>
      <c r="EN1472" s="136"/>
      <c r="EO1472" s="136"/>
      <c r="EP1472" s="136"/>
      <c r="EQ1472" s="136"/>
      <c r="ER1472" s="136"/>
      <c r="ES1472" s="136"/>
      <c r="ET1472" s="136"/>
      <c r="EU1472" s="136"/>
      <c r="EV1472" s="136"/>
      <c r="EW1472" s="136"/>
      <c r="EX1472" s="136"/>
      <c r="EY1472" s="136"/>
      <c r="EZ1472" s="136"/>
      <c r="FA1472" s="136"/>
      <c r="FB1472" s="136"/>
      <c r="FC1472" s="136"/>
      <c r="FD1472" s="136"/>
      <c r="FE1472" s="136"/>
      <c r="FF1472" s="136"/>
      <c r="FG1472" s="136"/>
      <c r="FH1472" s="136"/>
      <c r="FI1472" s="136"/>
      <c r="FJ1472" s="136"/>
      <c r="FK1472" s="136"/>
      <c r="FL1472" s="136"/>
      <c r="FM1472" s="136"/>
      <c r="FN1472" s="136"/>
      <c r="FO1472" s="136"/>
      <c r="FP1472" s="136"/>
      <c r="FQ1472" s="136"/>
      <c r="FR1472" s="136"/>
      <c r="FS1472" s="136"/>
      <c r="FT1472" s="136"/>
      <c r="FU1472" s="136"/>
      <c r="FV1472" s="136"/>
      <c r="FW1472" s="136"/>
      <c r="FX1472" s="136"/>
      <c r="FY1472" s="136"/>
      <c r="FZ1472" s="136"/>
      <c r="GA1472" s="136"/>
      <c r="GB1472" s="136"/>
      <c r="GC1472" s="136"/>
      <c r="GD1472" s="136"/>
      <c r="GE1472" s="136"/>
      <c r="GF1472" s="136"/>
      <c r="GG1472" s="136"/>
      <c r="GH1472" s="136"/>
      <c r="GI1472" s="136"/>
      <c r="GJ1472" s="136"/>
      <c r="GK1472" s="136"/>
      <c r="GL1472" s="136"/>
      <c r="GM1472" s="136"/>
      <c r="GN1472" s="136"/>
      <c r="GO1472" s="136"/>
      <c r="GP1472" s="136"/>
      <c r="GQ1472" s="136"/>
      <c r="GR1472" s="136"/>
      <c r="GS1472" s="136"/>
      <c r="GT1472" s="136"/>
      <c r="GU1472" s="136"/>
      <c r="GV1472" s="136"/>
      <c r="GW1472" s="136"/>
      <c r="GX1472" s="136"/>
      <c r="GY1472" s="136"/>
      <c r="GZ1472" s="136"/>
      <c r="HA1472" s="136"/>
      <c r="HB1472" s="136"/>
      <c r="HC1472" s="136"/>
      <c r="HD1472" s="136"/>
      <c r="HE1472" s="136"/>
      <c r="HF1472" s="136"/>
      <c r="HG1472" s="136"/>
      <c r="HH1472" s="136"/>
      <c r="HI1472" s="136"/>
      <c r="HJ1472" s="136"/>
      <c r="HK1472" s="136"/>
      <c r="HL1472" s="136"/>
      <c r="HM1472" s="136"/>
      <c r="HN1472" s="136"/>
      <c r="HO1472" s="136"/>
      <c r="HP1472" s="136"/>
      <c r="HQ1472" s="136"/>
      <c r="HR1472" s="136"/>
      <c r="HS1472" s="136"/>
      <c r="HT1472" s="136"/>
      <c r="HU1472" s="136"/>
      <c r="HV1472" s="136"/>
      <c r="HW1472" s="136"/>
      <c r="HX1472" s="136"/>
      <c r="HY1472" s="136"/>
      <c r="HZ1472" s="136"/>
      <c r="IA1472" s="136"/>
      <c r="IB1472" s="136"/>
      <c r="IC1472" s="136"/>
      <c r="ID1472" s="136"/>
      <c r="IE1472" s="136"/>
      <c r="IF1472" s="136"/>
      <c r="IG1472" s="136"/>
    </row>
    <row r="1473" spans="1:241" ht="15" customHeight="1" x14ac:dyDescent="0.25">
      <c r="A1473" s="223" t="s">
        <v>238</v>
      </c>
      <c r="B1473" s="217">
        <v>11545044</v>
      </c>
      <c r="C1473" s="217">
        <v>2810212</v>
      </c>
      <c r="D1473" s="217">
        <v>858560</v>
      </c>
      <c r="E1473" s="217">
        <v>1034436</v>
      </c>
      <c r="F1473" s="217">
        <v>2114884</v>
      </c>
      <c r="G1473" s="217">
        <v>480503</v>
      </c>
      <c r="H1473" s="235">
        <v>18843639</v>
      </c>
      <c r="I1473" s="136"/>
      <c r="J1473" s="223" t="s">
        <v>791</v>
      </c>
      <c r="K1473" s="217">
        <v>10458712</v>
      </c>
      <c r="L1473" s="217">
        <v>3449736</v>
      </c>
      <c r="M1473" s="217">
        <v>767434</v>
      </c>
      <c r="N1473" s="217">
        <v>1258264</v>
      </c>
      <c r="O1473" s="217">
        <v>2688613</v>
      </c>
      <c r="P1473" s="217">
        <v>519846</v>
      </c>
      <c r="Q1473" s="235">
        <v>19142605</v>
      </c>
      <c r="R1473" s="136"/>
      <c r="S1473" s="136"/>
      <c r="T1473" s="136"/>
      <c r="U1473" s="136"/>
      <c r="V1473" s="136"/>
      <c r="W1473" s="136"/>
      <c r="X1473" s="136"/>
      <c r="Y1473" s="136"/>
      <c r="Z1473" s="136"/>
      <c r="AA1473" s="136"/>
      <c r="AB1473" s="136"/>
      <c r="AC1473" s="136"/>
      <c r="AD1473" s="136"/>
      <c r="AE1473" s="136"/>
      <c r="AF1473" s="136"/>
      <c r="AG1473" s="136"/>
      <c r="AH1473" s="136"/>
      <c r="AI1473" s="136"/>
      <c r="AJ1473" s="136"/>
      <c r="AK1473" s="136"/>
      <c r="AL1473" s="136"/>
      <c r="AM1473" s="136"/>
      <c r="AN1473" s="136"/>
      <c r="AO1473" s="136"/>
      <c r="AP1473" s="136"/>
      <c r="AQ1473" s="136"/>
      <c r="AR1473" s="136"/>
      <c r="AS1473" s="136"/>
      <c r="AT1473" s="136"/>
      <c r="AU1473" s="136"/>
      <c r="AV1473" s="136"/>
      <c r="AW1473" s="136"/>
      <c r="AX1473" s="136"/>
      <c r="AY1473" s="136"/>
      <c r="AZ1473" s="136"/>
      <c r="BA1473" s="136"/>
      <c r="BB1473" s="136"/>
      <c r="BC1473" s="136"/>
      <c r="BD1473" s="136"/>
      <c r="BE1473" s="136"/>
      <c r="BF1473" s="136"/>
      <c r="BG1473" s="136"/>
      <c r="BH1473" s="136"/>
      <c r="BI1473" s="136"/>
      <c r="BJ1473" s="136"/>
      <c r="BK1473" s="136"/>
      <c r="BL1473" s="136"/>
      <c r="BM1473" s="136"/>
      <c r="BN1473" s="136"/>
      <c r="BO1473" s="136"/>
      <c r="BP1473" s="136"/>
      <c r="BQ1473" s="136"/>
      <c r="BR1473" s="136"/>
      <c r="BS1473" s="136"/>
      <c r="BT1473" s="136"/>
      <c r="BU1473" s="136"/>
      <c r="BV1473" s="136"/>
      <c r="BW1473" s="136"/>
      <c r="BX1473" s="136"/>
      <c r="BY1473" s="136"/>
      <c r="BZ1473" s="136"/>
      <c r="CA1473" s="136"/>
      <c r="CB1473" s="136"/>
      <c r="CC1473" s="136"/>
      <c r="CD1473" s="136"/>
      <c r="CE1473" s="136"/>
      <c r="CF1473" s="136"/>
      <c r="CG1473" s="136"/>
      <c r="CH1473" s="136"/>
      <c r="CI1473" s="136"/>
      <c r="CJ1473" s="136"/>
      <c r="CK1473" s="136"/>
      <c r="CL1473" s="136"/>
      <c r="CM1473" s="136"/>
      <c r="CN1473" s="136"/>
      <c r="CO1473" s="136"/>
      <c r="CP1473" s="136"/>
      <c r="CQ1473" s="136"/>
      <c r="CR1473" s="136"/>
      <c r="CS1473" s="136"/>
      <c r="CT1473" s="136"/>
      <c r="CU1473" s="136"/>
      <c r="CV1473" s="136"/>
      <c r="CW1473" s="136"/>
      <c r="CX1473" s="136"/>
      <c r="CY1473" s="136"/>
      <c r="CZ1473" s="136"/>
      <c r="DA1473" s="136"/>
      <c r="DB1473" s="136"/>
      <c r="DC1473" s="136"/>
      <c r="DD1473" s="136"/>
      <c r="DE1473" s="136"/>
      <c r="DF1473" s="136"/>
      <c r="DG1473" s="136"/>
      <c r="DH1473" s="136"/>
      <c r="DI1473" s="136"/>
      <c r="DJ1473" s="136"/>
      <c r="DK1473" s="136"/>
      <c r="DL1473" s="136"/>
      <c r="DM1473" s="136"/>
      <c r="DN1473" s="136"/>
      <c r="DO1473" s="136"/>
      <c r="DP1473" s="136"/>
      <c r="DQ1473" s="136"/>
      <c r="DR1473" s="136"/>
      <c r="DS1473" s="136"/>
      <c r="DT1473" s="136"/>
      <c r="DU1473" s="136"/>
      <c r="DV1473" s="136"/>
      <c r="DW1473" s="136"/>
      <c r="DX1473" s="136"/>
      <c r="DY1473" s="136"/>
      <c r="DZ1473" s="136"/>
      <c r="EA1473" s="136"/>
      <c r="EB1473" s="136"/>
      <c r="EC1473" s="136"/>
      <c r="ED1473" s="136"/>
      <c r="EE1473" s="136"/>
      <c r="EF1473" s="136"/>
      <c r="EG1473" s="136"/>
      <c r="EH1473" s="136"/>
      <c r="EI1473" s="136"/>
      <c r="EJ1473" s="136"/>
      <c r="EK1473" s="136"/>
      <c r="EL1473" s="136"/>
      <c r="EM1473" s="136"/>
      <c r="EN1473" s="136"/>
      <c r="EO1473" s="136"/>
      <c r="EP1473" s="136"/>
      <c r="EQ1473" s="136"/>
      <c r="ER1473" s="136"/>
      <c r="ES1473" s="136"/>
      <c r="ET1473" s="136"/>
      <c r="EU1473" s="136"/>
      <c r="EV1473" s="136"/>
      <c r="EW1473" s="136"/>
      <c r="EX1473" s="136"/>
      <c r="EY1473" s="136"/>
      <c r="EZ1473" s="136"/>
      <c r="FA1473" s="136"/>
      <c r="FB1473" s="136"/>
      <c r="FC1473" s="136"/>
      <c r="FD1473" s="136"/>
      <c r="FE1473" s="136"/>
      <c r="FF1473" s="136"/>
      <c r="FG1473" s="136"/>
      <c r="FH1473" s="136"/>
      <c r="FI1473" s="136"/>
      <c r="FJ1473" s="136"/>
      <c r="FK1473" s="136"/>
      <c r="FL1473" s="136"/>
      <c r="FM1473" s="136"/>
      <c r="FN1473" s="136"/>
      <c r="FO1473" s="136"/>
      <c r="FP1473" s="136"/>
      <c r="FQ1473" s="136"/>
      <c r="FR1473" s="136"/>
      <c r="FS1473" s="136"/>
      <c r="FT1473" s="136"/>
      <c r="FU1473" s="136"/>
      <c r="FV1473" s="136"/>
      <c r="FW1473" s="136"/>
      <c r="FX1473" s="136"/>
      <c r="FY1473" s="136"/>
      <c r="FZ1473" s="136"/>
      <c r="GA1473" s="136"/>
      <c r="GB1473" s="136"/>
      <c r="GC1473" s="136"/>
      <c r="GD1473" s="136"/>
      <c r="GE1473" s="136"/>
      <c r="GF1473" s="136"/>
      <c r="GG1473" s="136"/>
      <c r="GH1473" s="136"/>
      <c r="GI1473" s="136"/>
      <c r="GJ1473" s="136"/>
      <c r="GK1473" s="136"/>
      <c r="GL1473" s="136"/>
      <c r="GM1473" s="136"/>
      <c r="GN1473" s="136"/>
      <c r="GO1473" s="136"/>
      <c r="GP1473" s="136"/>
      <c r="GQ1473" s="136"/>
      <c r="GR1473" s="136"/>
      <c r="GS1473" s="136"/>
      <c r="GT1473" s="136"/>
      <c r="GU1473" s="136"/>
      <c r="GV1473" s="136"/>
      <c r="GW1473" s="136"/>
      <c r="GX1473" s="136"/>
      <c r="GY1473" s="136"/>
      <c r="GZ1473" s="136"/>
      <c r="HA1473" s="136"/>
      <c r="HB1473" s="136"/>
      <c r="HC1473" s="136"/>
      <c r="HD1473" s="136"/>
      <c r="HE1473" s="136"/>
      <c r="HF1473" s="136"/>
      <c r="HG1473" s="136"/>
      <c r="HH1473" s="136"/>
      <c r="HI1473" s="136"/>
      <c r="HJ1473" s="136"/>
      <c r="HK1473" s="136"/>
      <c r="HL1473" s="136"/>
      <c r="HM1473" s="136"/>
      <c r="HN1473" s="136"/>
      <c r="HO1473" s="136"/>
      <c r="HP1473" s="136"/>
      <c r="HQ1473" s="136"/>
      <c r="HR1473" s="136"/>
      <c r="HS1473" s="136"/>
      <c r="HT1473" s="136"/>
      <c r="HU1473" s="136"/>
      <c r="HV1473" s="136"/>
      <c r="HW1473" s="136"/>
      <c r="HX1473" s="136"/>
      <c r="HY1473" s="136"/>
      <c r="HZ1473" s="136"/>
      <c r="IA1473" s="136"/>
      <c r="IB1473" s="136"/>
      <c r="IC1473" s="136"/>
      <c r="ID1473" s="136"/>
      <c r="IE1473" s="136"/>
      <c r="IF1473" s="136"/>
      <c r="IG1473" s="136"/>
    </row>
    <row r="1474" spans="1:241" ht="15" customHeight="1" x14ac:dyDescent="0.25">
      <c r="A1474" s="223" t="s">
        <v>235</v>
      </c>
      <c r="B1474" s="217">
        <v>7377290</v>
      </c>
      <c r="C1474" s="217">
        <v>1971944</v>
      </c>
      <c r="D1474" s="217">
        <v>647287</v>
      </c>
      <c r="E1474" s="217">
        <v>970764</v>
      </c>
      <c r="F1474" s="217">
        <v>1868071</v>
      </c>
      <c r="G1474" s="217">
        <v>422661</v>
      </c>
      <c r="H1474" s="235">
        <v>13258017</v>
      </c>
      <c r="I1474" s="136"/>
      <c r="J1474" s="223" t="s">
        <v>195</v>
      </c>
      <c r="K1474" s="217">
        <v>8439549</v>
      </c>
      <c r="L1474" s="217">
        <v>2716534</v>
      </c>
      <c r="M1474" s="217">
        <v>671599</v>
      </c>
      <c r="N1474" s="217">
        <v>1088992</v>
      </c>
      <c r="O1474" s="217">
        <v>2026718</v>
      </c>
      <c r="P1474" s="217">
        <v>374420</v>
      </c>
      <c r="Q1474" s="235">
        <v>15317812</v>
      </c>
      <c r="R1474" s="136"/>
      <c r="S1474" s="136"/>
      <c r="T1474" s="136"/>
      <c r="U1474" s="136"/>
      <c r="V1474" s="136"/>
      <c r="W1474" s="136"/>
      <c r="X1474" s="136"/>
      <c r="Y1474" s="136"/>
      <c r="Z1474" s="136"/>
      <c r="AA1474" s="136"/>
      <c r="AB1474" s="136"/>
      <c r="AC1474" s="136"/>
      <c r="AD1474" s="136"/>
      <c r="AE1474" s="136"/>
      <c r="AF1474" s="136"/>
      <c r="AG1474" s="136"/>
      <c r="AH1474" s="136"/>
      <c r="AI1474" s="136"/>
      <c r="AJ1474" s="136"/>
      <c r="AK1474" s="136"/>
      <c r="AL1474" s="136"/>
      <c r="AM1474" s="136"/>
      <c r="AN1474" s="136"/>
      <c r="AO1474" s="136"/>
      <c r="AP1474" s="136"/>
      <c r="AQ1474" s="136"/>
      <c r="AR1474" s="136"/>
      <c r="AS1474" s="136"/>
      <c r="AT1474" s="136"/>
      <c r="AU1474" s="136"/>
      <c r="AV1474" s="136"/>
      <c r="AW1474" s="136"/>
      <c r="AX1474" s="136"/>
      <c r="AY1474" s="136"/>
      <c r="AZ1474" s="136"/>
      <c r="BA1474" s="136"/>
      <c r="BB1474" s="136"/>
      <c r="BC1474" s="136"/>
      <c r="BD1474" s="136"/>
      <c r="BE1474" s="136"/>
      <c r="BF1474" s="136"/>
      <c r="BG1474" s="136"/>
      <c r="BH1474" s="136"/>
      <c r="BI1474" s="136"/>
      <c r="BJ1474" s="136"/>
      <c r="BK1474" s="136"/>
      <c r="BL1474" s="136"/>
      <c r="BM1474" s="136"/>
      <c r="BN1474" s="136"/>
      <c r="BO1474" s="136"/>
      <c r="BP1474" s="136"/>
      <c r="BQ1474" s="136"/>
      <c r="BR1474" s="136"/>
      <c r="BS1474" s="136"/>
      <c r="BT1474" s="136"/>
      <c r="BU1474" s="136"/>
      <c r="BV1474" s="136"/>
      <c r="BW1474" s="136"/>
      <c r="BX1474" s="136"/>
      <c r="BY1474" s="136"/>
      <c r="BZ1474" s="136"/>
      <c r="CA1474" s="136"/>
      <c r="CB1474" s="136"/>
      <c r="CC1474" s="136"/>
      <c r="CD1474" s="136"/>
      <c r="CE1474" s="136"/>
      <c r="CF1474" s="136"/>
      <c r="CG1474" s="136"/>
      <c r="CH1474" s="136"/>
      <c r="CI1474" s="136"/>
      <c r="CJ1474" s="136"/>
      <c r="CK1474" s="136"/>
      <c r="CL1474" s="136"/>
      <c r="CM1474" s="136"/>
      <c r="CN1474" s="136"/>
      <c r="CO1474" s="136"/>
      <c r="CP1474" s="136"/>
      <c r="CQ1474" s="136"/>
      <c r="CR1474" s="136"/>
      <c r="CS1474" s="136"/>
      <c r="CT1474" s="136"/>
      <c r="CU1474" s="136"/>
      <c r="CV1474" s="136"/>
      <c r="CW1474" s="136"/>
      <c r="CX1474" s="136"/>
      <c r="CY1474" s="136"/>
      <c r="CZ1474" s="136"/>
      <c r="DA1474" s="136"/>
      <c r="DB1474" s="136"/>
      <c r="DC1474" s="136"/>
      <c r="DD1474" s="136"/>
      <c r="DE1474" s="136"/>
      <c r="DF1474" s="136"/>
      <c r="DG1474" s="136"/>
      <c r="DH1474" s="136"/>
      <c r="DI1474" s="136"/>
      <c r="DJ1474" s="136"/>
      <c r="DK1474" s="136"/>
      <c r="DL1474" s="136"/>
      <c r="DM1474" s="136"/>
      <c r="DN1474" s="136"/>
      <c r="DO1474" s="136"/>
      <c r="DP1474" s="136"/>
      <c r="DQ1474" s="136"/>
      <c r="DR1474" s="136"/>
      <c r="DS1474" s="136"/>
      <c r="DT1474" s="136"/>
      <c r="DU1474" s="136"/>
      <c r="DV1474" s="136"/>
      <c r="DW1474" s="136"/>
      <c r="DX1474" s="136"/>
      <c r="DY1474" s="136"/>
      <c r="DZ1474" s="136"/>
      <c r="EA1474" s="136"/>
      <c r="EB1474" s="136"/>
      <c r="EC1474" s="136"/>
      <c r="ED1474" s="136"/>
      <c r="EE1474" s="136"/>
      <c r="EF1474" s="136"/>
      <c r="EG1474" s="136"/>
      <c r="EH1474" s="136"/>
      <c r="EI1474" s="136"/>
      <c r="EJ1474" s="136"/>
      <c r="EK1474" s="136"/>
      <c r="EL1474" s="136"/>
      <c r="EM1474" s="136"/>
      <c r="EN1474" s="136"/>
      <c r="EO1474" s="136"/>
      <c r="EP1474" s="136"/>
      <c r="EQ1474" s="136"/>
      <c r="ER1474" s="136"/>
      <c r="ES1474" s="136"/>
      <c r="ET1474" s="136"/>
      <c r="EU1474" s="136"/>
      <c r="EV1474" s="136"/>
      <c r="EW1474" s="136"/>
      <c r="EX1474" s="136"/>
      <c r="EY1474" s="136"/>
      <c r="EZ1474" s="136"/>
      <c r="FA1474" s="136"/>
      <c r="FB1474" s="136"/>
      <c r="FC1474" s="136"/>
      <c r="FD1474" s="136"/>
      <c r="FE1474" s="136"/>
      <c r="FF1474" s="136"/>
      <c r="FG1474" s="136"/>
      <c r="FH1474" s="136"/>
      <c r="FI1474" s="136"/>
      <c r="FJ1474" s="136"/>
      <c r="FK1474" s="136"/>
      <c r="FL1474" s="136"/>
      <c r="FM1474" s="136"/>
      <c r="FN1474" s="136"/>
      <c r="FO1474" s="136"/>
      <c r="FP1474" s="136"/>
      <c r="FQ1474" s="136"/>
      <c r="FR1474" s="136"/>
      <c r="FS1474" s="136"/>
      <c r="FT1474" s="136"/>
      <c r="FU1474" s="136"/>
      <c r="FV1474" s="136"/>
      <c r="FW1474" s="136"/>
      <c r="FX1474" s="136"/>
      <c r="FY1474" s="136"/>
      <c r="FZ1474" s="136"/>
      <c r="GA1474" s="136"/>
      <c r="GB1474" s="136"/>
      <c r="GC1474" s="136"/>
      <c r="GD1474" s="136"/>
      <c r="GE1474" s="136"/>
      <c r="GF1474" s="136"/>
      <c r="GG1474" s="136"/>
      <c r="GH1474" s="136"/>
      <c r="GI1474" s="136"/>
      <c r="GJ1474" s="136"/>
      <c r="GK1474" s="136"/>
      <c r="GL1474" s="136"/>
      <c r="GM1474" s="136"/>
      <c r="GN1474" s="136"/>
      <c r="GO1474" s="136"/>
      <c r="GP1474" s="136"/>
      <c r="GQ1474" s="136"/>
      <c r="GR1474" s="136"/>
      <c r="GS1474" s="136"/>
      <c r="GT1474" s="136"/>
      <c r="GU1474" s="136"/>
      <c r="GV1474" s="136"/>
      <c r="GW1474" s="136"/>
      <c r="GX1474" s="136"/>
      <c r="GY1474" s="136"/>
      <c r="GZ1474" s="136"/>
      <c r="HA1474" s="136"/>
      <c r="HB1474" s="136"/>
      <c r="HC1474" s="136"/>
      <c r="HD1474" s="136"/>
      <c r="HE1474" s="136"/>
      <c r="HF1474" s="136"/>
      <c r="HG1474" s="136"/>
      <c r="HH1474" s="136"/>
      <c r="HI1474" s="136"/>
      <c r="HJ1474" s="136"/>
      <c r="HK1474" s="136"/>
      <c r="HL1474" s="136"/>
      <c r="HM1474" s="136"/>
      <c r="HN1474" s="136"/>
      <c r="HO1474" s="136"/>
      <c r="HP1474" s="136"/>
      <c r="HQ1474" s="136"/>
      <c r="HR1474" s="136"/>
      <c r="HS1474" s="136"/>
      <c r="HT1474" s="136"/>
      <c r="HU1474" s="136"/>
      <c r="HV1474" s="136"/>
      <c r="HW1474" s="136"/>
      <c r="HX1474" s="136"/>
      <c r="HY1474" s="136"/>
      <c r="HZ1474" s="136"/>
      <c r="IA1474" s="136"/>
      <c r="IB1474" s="136"/>
      <c r="IC1474" s="136"/>
      <c r="ID1474" s="136"/>
      <c r="IE1474" s="136"/>
      <c r="IF1474" s="136"/>
      <c r="IG1474" s="136"/>
    </row>
    <row r="1475" spans="1:241" ht="15" customHeight="1" x14ac:dyDescent="0.25">
      <c r="A1475" s="223" t="s">
        <v>363</v>
      </c>
      <c r="B1475" s="217">
        <v>7877028</v>
      </c>
      <c r="C1475" s="217">
        <v>2011959</v>
      </c>
      <c r="D1475" s="217">
        <v>737231</v>
      </c>
      <c r="E1475" s="217">
        <v>1460977</v>
      </c>
      <c r="F1475" s="217">
        <v>2743548</v>
      </c>
      <c r="G1475" s="217">
        <v>449804</v>
      </c>
      <c r="H1475" s="235">
        <v>15280547</v>
      </c>
      <c r="I1475" s="136"/>
      <c r="J1475" s="223" t="s">
        <v>194</v>
      </c>
      <c r="K1475" s="217">
        <v>12051595</v>
      </c>
      <c r="L1475" s="217">
        <v>2648336</v>
      </c>
      <c r="M1475" s="217">
        <v>982148</v>
      </c>
      <c r="N1475" s="217">
        <v>1595178</v>
      </c>
      <c r="O1475" s="217">
        <v>2878430</v>
      </c>
      <c r="P1475" s="217">
        <v>750377</v>
      </c>
      <c r="Q1475" s="235">
        <v>20906064</v>
      </c>
      <c r="R1475" s="136"/>
      <c r="S1475" s="136"/>
      <c r="T1475" s="136"/>
      <c r="U1475" s="136"/>
      <c r="V1475" s="136"/>
      <c r="W1475" s="136"/>
      <c r="X1475" s="136"/>
      <c r="Y1475" s="136"/>
      <c r="Z1475" s="136"/>
      <c r="AA1475" s="136"/>
      <c r="AB1475" s="136"/>
      <c r="AC1475" s="136"/>
      <c r="AD1475" s="136"/>
      <c r="AE1475" s="136"/>
      <c r="AF1475" s="136"/>
      <c r="AG1475" s="136"/>
      <c r="AH1475" s="136"/>
      <c r="AI1475" s="136"/>
      <c r="AJ1475" s="136"/>
      <c r="AK1475" s="136"/>
      <c r="AL1475" s="136"/>
      <c r="AM1475" s="136"/>
      <c r="AN1475" s="136"/>
      <c r="AO1475" s="136"/>
      <c r="AP1475" s="136"/>
      <c r="AQ1475" s="136"/>
      <c r="AR1475" s="136"/>
      <c r="AS1475" s="136"/>
      <c r="AT1475" s="136"/>
      <c r="AU1475" s="136"/>
      <c r="AV1475" s="136"/>
      <c r="AW1475" s="136"/>
      <c r="AX1475" s="136"/>
      <c r="AY1475" s="136"/>
      <c r="AZ1475" s="136"/>
      <c r="BA1475" s="136"/>
      <c r="BB1475" s="136"/>
      <c r="BC1475" s="136"/>
      <c r="BD1475" s="136"/>
      <c r="BE1475" s="136"/>
      <c r="BF1475" s="136"/>
      <c r="BG1475" s="136"/>
      <c r="BH1475" s="136"/>
      <c r="BI1475" s="136"/>
      <c r="BJ1475" s="136"/>
      <c r="BK1475" s="136"/>
      <c r="BL1475" s="136"/>
      <c r="BM1475" s="136"/>
      <c r="BN1475" s="136"/>
      <c r="BO1475" s="136"/>
      <c r="BP1475" s="136"/>
      <c r="BQ1475" s="136"/>
      <c r="BR1475" s="136"/>
      <c r="BS1475" s="136"/>
      <c r="BT1475" s="136"/>
      <c r="BU1475" s="136"/>
      <c r="BV1475" s="136"/>
      <c r="BW1475" s="136"/>
      <c r="BX1475" s="136"/>
      <c r="BY1475" s="136"/>
      <c r="BZ1475" s="136"/>
      <c r="CA1475" s="136"/>
      <c r="CB1475" s="136"/>
      <c r="CC1475" s="136"/>
      <c r="CD1475" s="136"/>
      <c r="CE1475" s="136"/>
      <c r="CF1475" s="136"/>
      <c r="CG1475" s="136"/>
      <c r="CH1475" s="136"/>
      <c r="CI1475" s="136"/>
      <c r="CJ1475" s="136"/>
      <c r="CK1475" s="136"/>
      <c r="CL1475" s="136"/>
      <c r="CM1475" s="136"/>
      <c r="CN1475" s="136"/>
      <c r="CO1475" s="136"/>
      <c r="CP1475" s="136"/>
      <c r="CQ1475" s="136"/>
      <c r="CR1475" s="136"/>
      <c r="CS1475" s="136"/>
      <c r="CT1475" s="136"/>
      <c r="CU1475" s="136"/>
      <c r="CV1475" s="136"/>
      <c r="CW1475" s="136"/>
      <c r="CX1475" s="136"/>
      <c r="CY1475" s="136"/>
      <c r="CZ1475" s="136"/>
      <c r="DA1475" s="136"/>
      <c r="DB1475" s="136"/>
      <c r="DC1475" s="136"/>
      <c r="DD1475" s="136"/>
      <c r="DE1475" s="136"/>
      <c r="DF1475" s="136"/>
      <c r="DG1475" s="136"/>
      <c r="DH1475" s="136"/>
      <c r="DI1475" s="136"/>
      <c r="DJ1475" s="136"/>
      <c r="DK1475" s="136"/>
      <c r="DL1475" s="136"/>
      <c r="DM1475" s="136"/>
      <c r="DN1475" s="136"/>
      <c r="DO1475" s="136"/>
      <c r="DP1475" s="136"/>
      <c r="DQ1475" s="136"/>
      <c r="DR1475" s="136"/>
      <c r="DS1475" s="136"/>
      <c r="DT1475" s="136"/>
      <c r="DU1475" s="136"/>
      <c r="DV1475" s="136"/>
      <c r="DW1475" s="136"/>
      <c r="DX1475" s="136"/>
      <c r="DY1475" s="136"/>
      <c r="DZ1475" s="136"/>
      <c r="EA1475" s="136"/>
      <c r="EB1475" s="136"/>
      <c r="EC1475" s="136"/>
      <c r="ED1475" s="136"/>
      <c r="EE1475" s="136"/>
      <c r="EF1475" s="136"/>
      <c r="EG1475" s="136"/>
      <c r="EH1475" s="136"/>
      <c r="EI1475" s="136"/>
      <c r="EJ1475" s="136"/>
      <c r="EK1475" s="136"/>
      <c r="EL1475" s="136"/>
      <c r="EM1475" s="136"/>
      <c r="EN1475" s="136"/>
      <c r="EO1475" s="136"/>
      <c r="EP1475" s="136"/>
      <c r="EQ1475" s="136"/>
      <c r="ER1475" s="136"/>
      <c r="ES1475" s="136"/>
      <c r="ET1475" s="136"/>
      <c r="EU1475" s="136"/>
      <c r="EV1475" s="136"/>
      <c r="EW1475" s="136"/>
      <c r="EX1475" s="136"/>
      <c r="EY1475" s="136"/>
      <c r="EZ1475" s="136"/>
      <c r="FA1475" s="136"/>
      <c r="FB1475" s="136"/>
      <c r="FC1475" s="136"/>
      <c r="FD1475" s="136"/>
      <c r="FE1475" s="136"/>
      <c r="FF1475" s="136"/>
      <c r="FG1475" s="136"/>
      <c r="FH1475" s="136"/>
      <c r="FI1475" s="136"/>
      <c r="FJ1475" s="136"/>
      <c r="FK1475" s="136"/>
      <c r="FL1475" s="136"/>
      <c r="FM1475" s="136"/>
      <c r="FN1475" s="136"/>
      <c r="FO1475" s="136"/>
      <c r="FP1475" s="136"/>
      <c r="FQ1475" s="136"/>
      <c r="FR1475" s="136"/>
      <c r="FS1475" s="136"/>
      <c r="FT1475" s="136"/>
      <c r="FU1475" s="136"/>
      <c r="FV1475" s="136"/>
      <c r="FW1475" s="136"/>
      <c r="FX1475" s="136"/>
      <c r="FY1475" s="136"/>
      <c r="FZ1475" s="136"/>
      <c r="GA1475" s="136"/>
      <c r="GB1475" s="136"/>
      <c r="GC1475" s="136"/>
      <c r="GD1475" s="136"/>
      <c r="GE1475" s="136"/>
      <c r="GF1475" s="136"/>
      <c r="GG1475" s="136"/>
      <c r="GH1475" s="136"/>
      <c r="GI1475" s="136"/>
      <c r="GJ1475" s="136"/>
      <c r="GK1475" s="136"/>
      <c r="GL1475" s="136"/>
      <c r="GM1475" s="136"/>
      <c r="GN1475" s="136"/>
      <c r="GO1475" s="136"/>
      <c r="GP1475" s="136"/>
      <c r="GQ1475" s="136"/>
      <c r="GR1475" s="136"/>
      <c r="GS1475" s="136"/>
      <c r="GT1475" s="136"/>
      <c r="GU1475" s="136"/>
      <c r="GV1475" s="136"/>
      <c r="GW1475" s="136"/>
      <c r="GX1475" s="136"/>
      <c r="GY1475" s="136"/>
      <c r="GZ1475" s="136"/>
      <c r="HA1475" s="136"/>
      <c r="HB1475" s="136"/>
      <c r="HC1475" s="136"/>
      <c r="HD1475" s="136"/>
      <c r="HE1475" s="136"/>
      <c r="HF1475" s="136"/>
      <c r="HG1475" s="136"/>
      <c r="HH1475" s="136"/>
      <c r="HI1475" s="136"/>
      <c r="HJ1475" s="136"/>
      <c r="HK1475" s="136"/>
      <c r="HL1475" s="136"/>
      <c r="HM1475" s="136"/>
      <c r="HN1475" s="136"/>
      <c r="HO1475" s="136"/>
      <c r="HP1475" s="136"/>
      <c r="HQ1475" s="136"/>
      <c r="HR1475" s="136"/>
      <c r="HS1475" s="136"/>
      <c r="HT1475" s="136"/>
      <c r="HU1475" s="136"/>
      <c r="HV1475" s="136"/>
      <c r="HW1475" s="136"/>
      <c r="HX1475" s="136"/>
      <c r="HY1475" s="136"/>
      <c r="HZ1475" s="136"/>
      <c r="IA1475" s="136"/>
      <c r="IB1475" s="136"/>
      <c r="IC1475" s="136"/>
      <c r="ID1475" s="136"/>
      <c r="IE1475" s="136"/>
      <c r="IF1475" s="136"/>
      <c r="IG1475" s="136"/>
    </row>
    <row r="1476" spans="1:241" ht="15" customHeight="1" x14ac:dyDescent="0.25">
      <c r="A1476" s="223" t="s">
        <v>362</v>
      </c>
      <c r="B1476" s="217">
        <v>10437350</v>
      </c>
      <c r="C1476" s="217">
        <v>2225613</v>
      </c>
      <c r="D1476" s="217">
        <v>678242</v>
      </c>
      <c r="E1476" s="217">
        <v>1601843</v>
      </c>
      <c r="F1476" s="217">
        <v>3323005</v>
      </c>
      <c r="G1476" s="217">
        <v>513290</v>
      </c>
      <c r="H1476" s="235">
        <v>18779343</v>
      </c>
      <c r="I1476" s="136"/>
      <c r="J1476" s="223" t="s">
        <v>349</v>
      </c>
      <c r="K1476" s="217">
        <v>6071715</v>
      </c>
      <c r="L1476" s="217">
        <v>2278953</v>
      </c>
      <c r="M1476" s="217">
        <v>559788</v>
      </c>
      <c r="N1476" s="217">
        <v>1369285</v>
      </c>
      <c r="O1476" s="217">
        <v>2351699</v>
      </c>
      <c r="P1476" s="217">
        <v>450915</v>
      </c>
      <c r="Q1476" s="235">
        <v>13082355</v>
      </c>
      <c r="R1476" s="136"/>
      <c r="S1476" s="136"/>
      <c r="T1476" s="136"/>
      <c r="U1476" s="136"/>
      <c r="V1476" s="136"/>
      <c r="W1476" s="136"/>
      <c r="X1476" s="136"/>
      <c r="Y1476" s="136"/>
      <c r="Z1476" s="136"/>
      <c r="AA1476" s="136"/>
      <c r="AB1476" s="136"/>
      <c r="AC1476" s="136"/>
      <c r="AD1476" s="136"/>
      <c r="AE1476" s="136"/>
      <c r="AF1476" s="136"/>
      <c r="AG1476" s="136"/>
      <c r="AH1476" s="136"/>
      <c r="AI1476" s="136"/>
      <c r="AJ1476" s="136"/>
      <c r="AK1476" s="136"/>
      <c r="AL1476" s="136"/>
      <c r="AM1476" s="136"/>
      <c r="AN1476" s="136"/>
      <c r="AO1476" s="136"/>
      <c r="AP1476" s="136"/>
      <c r="AQ1476" s="136"/>
      <c r="AR1476" s="136"/>
      <c r="AS1476" s="136"/>
      <c r="AT1476" s="136"/>
      <c r="AU1476" s="136"/>
      <c r="AV1476" s="136"/>
      <c r="AW1476" s="136"/>
      <c r="AX1476" s="136"/>
      <c r="AY1476" s="136"/>
      <c r="AZ1476" s="136"/>
      <c r="BA1476" s="136"/>
      <c r="BB1476" s="136"/>
      <c r="BC1476" s="136"/>
      <c r="BD1476" s="136"/>
      <c r="BE1476" s="136"/>
      <c r="BF1476" s="136"/>
      <c r="BG1476" s="136"/>
      <c r="BH1476" s="136"/>
      <c r="BI1476" s="136"/>
      <c r="BJ1476" s="136"/>
      <c r="BK1476" s="136"/>
      <c r="BL1476" s="136"/>
      <c r="BM1476" s="136"/>
      <c r="BN1476" s="136"/>
      <c r="BO1476" s="136"/>
      <c r="BP1476" s="136"/>
      <c r="BQ1476" s="136"/>
      <c r="BR1476" s="136"/>
      <c r="BS1476" s="136"/>
      <c r="BT1476" s="136"/>
      <c r="BU1476" s="136"/>
      <c r="BV1476" s="136"/>
      <c r="BW1476" s="136"/>
      <c r="BX1476" s="136"/>
      <c r="BY1476" s="136"/>
      <c r="BZ1476" s="136"/>
      <c r="CA1476" s="136"/>
      <c r="CB1476" s="136"/>
      <c r="CC1476" s="136"/>
      <c r="CD1476" s="136"/>
      <c r="CE1476" s="136"/>
      <c r="CF1476" s="136"/>
      <c r="CG1476" s="136"/>
      <c r="CH1476" s="136"/>
      <c r="CI1476" s="136"/>
      <c r="CJ1476" s="136"/>
      <c r="CK1476" s="136"/>
      <c r="CL1476" s="136"/>
      <c r="CM1476" s="136"/>
      <c r="CN1476" s="136"/>
      <c r="CO1476" s="136"/>
      <c r="CP1476" s="136"/>
      <c r="CQ1476" s="136"/>
      <c r="CR1476" s="136"/>
      <c r="CS1476" s="136"/>
      <c r="CT1476" s="136"/>
      <c r="CU1476" s="136"/>
      <c r="CV1476" s="136"/>
      <c r="CW1476" s="136"/>
      <c r="CX1476" s="136"/>
      <c r="CY1476" s="136"/>
      <c r="CZ1476" s="136"/>
      <c r="DA1476" s="136"/>
      <c r="DB1476" s="136"/>
      <c r="DC1476" s="136"/>
      <c r="DD1476" s="136"/>
      <c r="DE1476" s="136"/>
      <c r="DF1476" s="136"/>
      <c r="DG1476" s="136"/>
      <c r="DH1476" s="136"/>
      <c r="DI1476" s="136"/>
      <c r="DJ1476" s="136"/>
      <c r="DK1476" s="136"/>
      <c r="DL1476" s="136"/>
      <c r="DM1476" s="136"/>
      <c r="DN1476" s="136"/>
      <c r="DO1476" s="136"/>
      <c r="DP1476" s="136"/>
      <c r="DQ1476" s="136"/>
      <c r="DR1476" s="136"/>
      <c r="DS1476" s="136"/>
      <c r="DT1476" s="136"/>
      <c r="DU1476" s="136"/>
      <c r="DV1476" s="136"/>
      <c r="DW1476" s="136"/>
      <c r="DX1476" s="136"/>
      <c r="DY1476" s="136"/>
      <c r="DZ1476" s="136"/>
      <c r="EA1476" s="136"/>
      <c r="EB1476" s="136"/>
      <c r="EC1476" s="136"/>
      <c r="ED1476" s="136"/>
      <c r="EE1476" s="136"/>
      <c r="EF1476" s="136"/>
      <c r="EG1476" s="136"/>
      <c r="EH1476" s="136"/>
      <c r="EI1476" s="136"/>
      <c r="EJ1476" s="136"/>
      <c r="EK1476" s="136"/>
      <c r="EL1476" s="136"/>
      <c r="EM1476" s="136"/>
      <c r="EN1476" s="136"/>
      <c r="EO1476" s="136"/>
      <c r="EP1476" s="136"/>
      <c r="EQ1476" s="136"/>
      <c r="ER1476" s="136"/>
      <c r="ES1476" s="136"/>
      <c r="ET1476" s="136"/>
      <c r="EU1476" s="136"/>
      <c r="EV1476" s="136"/>
      <c r="EW1476" s="136"/>
      <c r="EX1476" s="136"/>
      <c r="EY1476" s="136"/>
      <c r="EZ1476" s="136"/>
      <c r="FA1476" s="136"/>
      <c r="FB1476" s="136"/>
      <c r="FC1476" s="136"/>
      <c r="FD1476" s="136"/>
      <c r="FE1476" s="136"/>
      <c r="FF1476" s="136"/>
      <c r="FG1476" s="136"/>
      <c r="FH1476" s="136"/>
      <c r="FI1476" s="136"/>
      <c r="FJ1476" s="136"/>
      <c r="FK1476" s="136"/>
      <c r="FL1476" s="136"/>
      <c r="FM1476" s="136"/>
      <c r="FN1476" s="136"/>
      <c r="FO1476" s="136"/>
      <c r="FP1476" s="136"/>
      <c r="FQ1476" s="136"/>
      <c r="FR1476" s="136"/>
      <c r="FS1476" s="136"/>
      <c r="FT1476" s="136"/>
      <c r="FU1476" s="136"/>
      <c r="FV1476" s="136"/>
      <c r="FW1476" s="136"/>
      <c r="FX1476" s="136"/>
      <c r="FY1476" s="136"/>
      <c r="FZ1476" s="136"/>
      <c r="GA1476" s="136"/>
      <c r="GB1476" s="136"/>
      <c r="GC1476" s="136"/>
      <c r="GD1476" s="136"/>
      <c r="GE1476" s="136"/>
      <c r="GF1476" s="136"/>
      <c r="GG1476" s="136"/>
      <c r="GH1476" s="136"/>
      <c r="GI1476" s="136"/>
      <c r="GJ1476" s="136"/>
      <c r="GK1476" s="136"/>
      <c r="GL1476" s="136"/>
      <c r="GM1476" s="136"/>
      <c r="GN1476" s="136"/>
      <c r="GO1476" s="136"/>
      <c r="GP1476" s="136"/>
      <c r="GQ1476" s="136"/>
      <c r="GR1476" s="136"/>
      <c r="GS1476" s="136"/>
      <c r="GT1476" s="136"/>
      <c r="GU1476" s="136"/>
      <c r="GV1476" s="136"/>
      <c r="GW1476" s="136"/>
      <c r="GX1476" s="136"/>
      <c r="GY1476" s="136"/>
      <c r="GZ1476" s="136"/>
      <c r="HA1476" s="136"/>
      <c r="HB1476" s="136"/>
      <c r="HC1476" s="136"/>
      <c r="HD1476" s="136"/>
      <c r="HE1476" s="136"/>
      <c r="HF1476" s="136"/>
      <c r="HG1476" s="136"/>
      <c r="HH1476" s="136"/>
      <c r="HI1476" s="136"/>
      <c r="HJ1476" s="136"/>
      <c r="HK1476" s="136"/>
      <c r="HL1476" s="136"/>
      <c r="HM1476" s="136"/>
      <c r="HN1476" s="136"/>
      <c r="HO1476" s="136"/>
      <c r="HP1476" s="136"/>
      <c r="HQ1476" s="136"/>
      <c r="HR1476" s="136"/>
      <c r="HS1476" s="136"/>
      <c r="HT1476" s="136"/>
      <c r="HU1476" s="136"/>
      <c r="HV1476" s="136"/>
      <c r="HW1476" s="136"/>
      <c r="HX1476" s="136"/>
      <c r="HY1476" s="136"/>
      <c r="HZ1476" s="136"/>
      <c r="IA1476" s="136"/>
      <c r="IB1476" s="136"/>
      <c r="IC1476" s="136"/>
      <c r="ID1476" s="136"/>
      <c r="IE1476" s="136"/>
      <c r="IF1476" s="136"/>
      <c r="IG1476" s="136"/>
    </row>
    <row r="1477" spans="1:241" ht="15" customHeight="1" x14ac:dyDescent="0.25">
      <c r="A1477" s="223" t="s">
        <v>234</v>
      </c>
      <c r="B1477" s="217">
        <v>7998214</v>
      </c>
      <c r="C1477" s="217">
        <v>2521911</v>
      </c>
      <c r="D1477" s="217">
        <v>747126</v>
      </c>
      <c r="E1477" s="217">
        <v>1896706</v>
      </c>
      <c r="F1477" s="217">
        <v>2753015</v>
      </c>
      <c r="G1477" s="217">
        <v>515752</v>
      </c>
      <c r="H1477" s="235">
        <v>16432724</v>
      </c>
      <c r="I1477" s="136"/>
      <c r="J1477" s="223" t="s">
        <v>348</v>
      </c>
      <c r="K1477" s="217">
        <v>8128304</v>
      </c>
      <c r="L1477" s="217">
        <v>3239905</v>
      </c>
      <c r="M1477" s="217">
        <v>726507</v>
      </c>
      <c r="N1477" s="217">
        <v>1980872</v>
      </c>
      <c r="O1477" s="217">
        <v>3668381</v>
      </c>
      <c r="P1477" s="217">
        <v>669028</v>
      </c>
      <c r="Q1477" s="235">
        <v>18412997</v>
      </c>
      <c r="R1477" s="136"/>
      <c r="S1477" s="136"/>
      <c r="T1477" s="136"/>
      <c r="U1477" s="136"/>
      <c r="V1477" s="136"/>
      <c r="W1477" s="136"/>
      <c r="X1477" s="136"/>
      <c r="Y1477" s="136"/>
      <c r="Z1477" s="136"/>
      <c r="AA1477" s="136"/>
      <c r="AB1477" s="136"/>
      <c r="AC1477" s="136"/>
      <c r="AD1477" s="136"/>
      <c r="AE1477" s="136"/>
      <c r="AF1477" s="136"/>
      <c r="AG1477" s="136"/>
      <c r="AH1477" s="136"/>
      <c r="AI1477" s="136"/>
      <c r="AJ1477" s="136"/>
      <c r="AK1477" s="136"/>
      <c r="AL1477" s="136"/>
      <c r="AM1477" s="136"/>
      <c r="AN1477" s="136"/>
      <c r="AO1477" s="136"/>
      <c r="AP1477" s="136"/>
      <c r="AQ1477" s="136"/>
      <c r="AR1477" s="136"/>
      <c r="AS1477" s="136"/>
      <c r="AT1477" s="136"/>
      <c r="AU1477" s="136"/>
      <c r="AV1477" s="136"/>
      <c r="AW1477" s="136"/>
      <c r="AX1477" s="136"/>
      <c r="AY1477" s="136"/>
      <c r="AZ1477" s="136"/>
      <c r="BA1477" s="136"/>
      <c r="BB1477" s="136"/>
      <c r="BC1477" s="136"/>
      <c r="BD1477" s="136"/>
      <c r="BE1477" s="136"/>
      <c r="BF1477" s="136"/>
      <c r="BG1477" s="136"/>
      <c r="BH1477" s="136"/>
      <c r="BI1477" s="136"/>
      <c r="BJ1477" s="136"/>
      <c r="BK1477" s="136"/>
      <c r="BL1477" s="136"/>
      <c r="BM1477" s="136"/>
      <c r="BN1477" s="136"/>
      <c r="BO1477" s="136"/>
      <c r="BP1477" s="136"/>
      <c r="BQ1477" s="136"/>
      <c r="BR1477" s="136"/>
      <c r="BS1477" s="136"/>
      <c r="BT1477" s="136"/>
      <c r="BU1477" s="136"/>
      <c r="BV1477" s="136"/>
      <c r="BW1477" s="136"/>
      <c r="BX1477" s="136"/>
      <c r="BY1477" s="136"/>
      <c r="BZ1477" s="136"/>
      <c r="CA1477" s="136"/>
      <c r="CB1477" s="136"/>
      <c r="CC1477" s="136"/>
      <c r="CD1477" s="136"/>
      <c r="CE1477" s="136"/>
      <c r="CF1477" s="136"/>
      <c r="CG1477" s="136"/>
      <c r="CH1477" s="136"/>
      <c r="CI1477" s="136"/>
      <c r="CJ1477" s="136"/>
      <c r="CK1477" s="136"/>
      <c r="CL1477" s="136"/>
      <c r="CM1477" s="136"/>
      <c r="CN1477" s="136"/>
      <c r="CO1477" s="136"/>
      <c r="CP1477" s="136"/>
      <c r="CQ1477" s="136"/>
      <c r="CR1477" s="136"/>
      <c r="CS1477" s="136"/>
      <c r="CT1477" s="136"/>
      <c r="CU1477" s="136"/>
      <c r="CV1477" s="136"/>
      <c r="CW1477" s="136"/>
      <c r="CX1477" s="136"/>
      <c r="CY1477" s="136"/>
      <c r="CZ1477" s="136"/>
      <c r="DA1477" s="136"/>
      <c r="DB1477" s="136"/>
      <c r="DC1477" s="136"/>
      <c r="DD1477" s="136"/>
      <c r="DE1477" s="136"/>
      <c r="DF1477" s="136"/>
      <c r="DG1477" s="136"/>
      <c r="DH1477" s="136"/>
      <c r="DI1477" s="136"/>
      <c r="DJ1477" s="136"/>
      <c r="DK1477" s="136"/>
      <c r="DL1477" s="136"/>
      <c r="DM1477" s="136"/>
      <c r="DN1477" s="136"/>
      <c r="DO1477" s="136"/>
      <c r="DP1477" s="136"/>
      <c r="DQ1477" s="136"/>
      <c r="DR1477" s="136"/>
      <c r="DS1477" s="136"/>
      <c r="DT1477" s="136"/>
      <c r="DU1477" s="136"/>
      <c r="DV1477" s="136"/>
      <c r="DW1477" s="136"/>
      <c r="DX1477" s="136"/>
      <c r="DY1477" s="136"/>
      <c r="DZ1477" s="136"/>
      <c r="EA1477" s="136"/>
      <c r="EB1477" s="136"/>
      <c r="EC1477" s="136"/>
      <c r="ED1477" s="136"/>
      <c r="EE1477" s="136"/>
      <c r="EF1477" s="136"/>
      <c r="EG1477" s="136"/>
      <c r="EH1477" s="136"/>
      <c r="EI1477" s="136"/>
      <c r="EJ1477" s="136"/>
      <c r="EK1477" s="136"/>
      <c r="EL1477" s="136"/>
      <c r="EM1477" s="136"/>
      <c r="EN1477" s="136"/>
      <c r="EO1477" s="136"/>
      <c r="EP1477" s="136"/>
      <c r="EQ1477" s="136"/>
      <c r="ER1477" s="136"/>
      <c r="ES1477" s="136"/>
      <c r="ET1477" s="136"/>
      <c r="EU1477" s="136"/>
      <c r="EV1477" s="136"/>
      <c r="EW1477" s="136"/>
      <c r="EX1477" s="136"/>
      <c r="EY1477" s="136"/>
      <c r="EZ1477" s="136"/>
      <c r="FA1477" s="136"/>
      <c r="FB1477" s="136"/>
      <c r="FC1477" s="136"/>
      <c r="FD1477" s="136"/>
      <c r="FE1477" s="136"/>
      <c r="FF1477" s="136"/>
      <c r="FG1477" s="136"/>
      <c r="FH1477" s="136"/>
      <c r="FI1477" s="136"/>
      <c r="FJ1477" s="136"/>
      <c r="FK1477" s="136"/>
      <c r="FL1477" s="136"/>
      <c r="FM1477" s="136"/>
      <c r="FN1477" s="136"/>
      <c r="FO1477" s="136"/>
      <c r="FP1477" s="136"/>
      <c r="FQ1477" s="136"/>
      <c r="FR1477" s="136"/>
      <c r="FS1477" s="136"/>
      <c r="FT1477" s="136"/>
      <c r="FU1477" s="136"/>
      <c r="FV1477" s="136"/>
      <c r="FW1477" s="136"/>
      <c r="FX1477" s="136"/>
      <c r="FY1477" s="136"/>
      <c r="FZ1477" s="136"/>
      <c r="GA1477" s="136"/>
      <c r="GB1477" s="136"/>
      <c r="GC1477" s="136"/>
      <c r="GD1477" s="136"/>
      <c r="GE1477" s="136"/>
      <c r="GF1477" s="136"/>
      <c r="GG1477" s="136"/>
      <c r="GH1477" s="136"/>
      <c r="GI1477" s="136"/>
      <c r="GJ1477" s="136"/>
      <c r="GK1477" s="136"/>
      <c r="GL1477" s="136"/>
      <c r="GM1477" s="136"/>
      <c r="GN1477" s="136"/>
      <c r="GO1477" s="136"/>
      <c r="GP1477" s="136"/>
      <c r="GQ1477" s="136"/>
      <c r="GR1477" s="136"/>
      <c r="GS1477" s="136"/>
      <c r="GT1477" s="136"/>
      <c r="GU1477" s="136"/>
      <c r="GV1477" s="136"/>
      <c r="GW1477" s="136"/>
      <c r="GX1477" s="136"/>
      <c r="GY1477" s="136"/>
      <c r="GZ1477" s="136"/>
      <c r="HA1477" s="136"/>
      <c r="HB1477" s="136"/>
      <c r="HC1477" s="136"/>
      <c r="HD1477" s="136"/>
      <c r="HE1477" s="136"/>
      <c r="HF1477" s="136"/>
      <c r="HG1477" s="136"/>
      <c r="HH1477" s="136"/>
      <c r="HI1477" s="136"/>
      <c r="HJ1477" s="136"/>
      <c r="HK1477" s="136"/>
      <c r="HL1477" s="136"/>
      <c r="HM1477" s="136"/>
      <c r="HN1477" s="136"/>
      <c r="HO1477" s="136"/>
      <c r="HP1477" s="136"/>
      <c r="HQ1477" s="136"/>
      <c r="HR1477" s="136"/>
      <c r="HS1477" s="136"/>
      <c r="HT1477" s="136"/>
      <c r="HU1477" s="136"/>
      <c r="HV1477" s="136"/>
      <c r="HW1477" s="136"/>
      <c r="HX1477" s="136"/>
      <c r="HY1477" s="136"/>
      <c r="HZ1477" s="136"/>
      <c r="IA1477" s="136"/>
      <c r="IB1477" s="136"/>
      <c r="IC1477" s="136"/>
      <c r="ID1477" s="136"/>
      <c r="IE1477" s="136"/>
      <c r="IF1477" s="136"/>
      <c r="IG1477" s="136"/>
    </row>
    <row r="1478" spans="1:241" ht="15" customHeight="1" x14ac:dyDescent="0.25">
      <c r="A1478" s="223" t="s">
        <v>233</v>
      </c>
      <c r="B1478" s="217">
        <v>7205407</v>
      </c>
      <c r="C1478" s="217">
        <v>2316991</v>
      </c>
      <c r="D1478" s="217">
        <v>738855</v>
      </c>
      <c r="E1478" s="217">
        <v>1755063</v>
      </c>
      <c r="F1478" s="217">
        <v>3019210</v>
      </c>
      <c r="G1478" s="217">
        <v>628690</v>
      </c>
      <c r="H1478" s="235">
        <v>15664216</v>
      </c>
      <c r="I1478" s="136"/>
      <c r="J1478" s="223" t="s">
        <v>792</v>
      </c>
      <c r="K1478" s="217">
        <v>8376126</v>
      </c>
      <c r="L1478" s="217">
        <v>2736416</v>
      </c>
      <c r="M1478" s="217">
        <v>850025</v>
      </c>
      <c r="N1478" s="217">
        <v>1742493</v>
      </c>
      <c r="O1478" s="217">
        <v>2779943</v>
      </c>
      <c r="P1478" s="217">
        <v>598150</v>
      </c>
      <c r="Q1478" s="235">
        <v>17083153</v>
      </c>
      <c r="R1478" s="136"/>
      <c r="S1478" s="136"/>
      <c r="T1478" s="136"/>
      <c r="U1478" s="136"/>
      <c r="V1478" s="136"/>
      <c r="W1478" s="136"/>
      <c r="X1478" s="136"/>
      <c r="Y1478" s="136"/>
      <c r="Z1478" s="136"/>
      <c r="AA1478" s="136"/>
      <c r="AB1478" s="136"/>
      <c r="AC1478" s="136"/>
      <c r="AD1478" s="136"/>
      <c r="AE1478" s="136"/>
      <c r="AF1478" s="136"/>
      <c r="AG1478" s="136"/>
      <c r="AH1478" s="136"/>
      <c r="AI1478" s="136"/>
      <c r="AJ1478" s="136"/>
      <c r="AK1478" s="136"/>
      <c r="AL1478" s="136"/>
      <c r="AM1478" s="136"/>
      <c r="AN1478" s="136"/>
      <c r="AO1478" s="136"/>
      <c r="AP1478" s="136"/>
      <c r="AQ1478" s="136"/>
      <c r="AR1478" s="136"/>
      <c r="AS1478" s="136"/>
      <c r="AT1478" s="136"/>
      <c r="AU1478" s="136"/>
      <c r="AV1478" s="136"/>
      <c r="AW1478" s="136"/>
      <c r="AX1478" s="136"/>
      <c r="AY1478" s="136"/>
      <c r="AZ1478" s="136"/>
      <c r="BA1478" s="136"/>
      <c r="BB1478" s="136"/>
      <c r="BC1478" s="136"/>
      <c r="BD1478" s="136"/>
      <c r="BE1478" s="136"/>
      <c r="BF1478" s="136"/>
      <c r="BG1478" s="136"/>
      <c r="BH1478" s="136"/>
      <c r="BI1478" s="136"/>
      <c r="BJ1478" s="136"/>
      <c r="BK1478" s="136"/>
      <c r="BL1478" s="136"/>
      <c r="BM1478" s="136"/>
      <c r="BN1478" s="136"/>
      <c r="BO1478" s="136"/>
      <c r="BP1478" s="136"/>
      <c r="BQ1478" s="136"/>
      <c r="BR1478" s="136"/>
      <c r="BS1478" s="136"/>
      <c r="BT1478" s="136"/>
      <c r="BU1478" s="136"/>
      <c r="BV1478" s="136"/>
      <c r="BW1478" s="136"/>
      <c r="BX1478" s="136"/>
      <c r="BY1478" s="136"/>
      <c r="BZ1478" s="136"/>
      <c r="CA1478" s="136"/>
      <c r="CB1478" s="136"/>
      <c r="CC1478" s="136"/>
      <c r="CD1478" s="136"/>
      <c r="CE1478" s="136"/>
      <c r="CF1478" s="136"/>
      <c r="CG1478" s="136"/>
      <c r="CH1478" s="136"/>
      <c r="CI1478" s="136"/>
      <c r="CJ1478" s="136"/>
      <c r="CK1478" s="136"/>
      <c r="CL1478" s="136"/>
      <c r="CM1478" s="136"/>
      <c r="CN1478" s="136"/>
      <c r="CO1478" s="136"/>
      <c r="CP1478" s="136"/>
      <c r="CQ1478" s="136"/>
      <c r="CR1478" s="136"/>
      <c r="CS1478" s="136"/>
      <c r="CT1478" s="136"/>
      <c r="CU1478" s="136"/>
      <c r="CV1478" s="136"/>
      <c r="CW1478" s="136"/>
      <c r="CX1478" s="136"/>
      <c r="CY1478" s="136"/>
      <c r="CZ1478" s="136"/>
      <c r="DA1478" s="136"/>
      <c r="DB1478" s="136"/>
      <c r="DC1478" s="136"/>
      <c r="DD1478" s="136"/>
      <c r="DE1478" s="136"/>
      <c r="DF1478" s="136"/>
      <c r="DG1478" s="136"/>
      <c r="DH1478" s="136"/>
      <c r="DI1478" s="136"/>
      <c r="DJ1478" s="136"/>
      <c r="DK1478" s="136"/>
      <c r="DL1478" s="136"/>
      <c r="DM1478" s="136"/>
      <c r="DN1478" s="136"/>
      <c r="DO1478" s="136"/>
      <c r="DP1478" s="136"/>
      <c r="DQ1478" s="136"/>
      <c r="DR1478" s="136"/>
      <c r="DS1478" s="136"/>
      <c r="DT1478" s="136"/>
      <c r="DU1478" s="136"/>
      <c r="DV1478" s="136"/>
      <c r="DW1478" s="136"/>
      <c r="DX1478" s="136"/>
      <c r="DY1478" s="136"/>
      <c r="DZ1478" s="136"/>
      <c r="EA1478" s="136"/>
      <c r="EB1478" s="136"/>
      <c r="EC1478" s="136"/>
      <c r="ED1478" s="136"/>
      <c r="EE1478" s="136"/>
      <c r="EF1478" s="136"/>
      <c r="EG1478" s="136"/>
      <c r="EH1478" s="136"/>
      <c r="EI1478" s="136"/>
      <c r="EJ1478" s="136"/>
      <c r="EK1478" s="136"/>
      <c r="EL1478" s="136"/>
      <c r="EM1478" s="136"/>
      <c r="EN1478" s="136"/>
      <c r="EO1478" s="136"/>
      <c r="EP1478" s="136"/>
      <c r="EQ1478" s="136"/>
      <c r="ER1478" s="136"/>
      <c r="ES1478" s="136"/>
      <c r="ET1478" s="136"/>
      <c r="EU1478" s="136"/>
      <c r="EV1478" s="136"/>
      <c r="EW1478" s="136"/>
      <c r="EX1478" s="136"/>
      <c r="EY1478" s="136"/>
      <c r="EZ1478" s="136"/>
      <c r="FA1478" s="136"/>
      <c r="FB1478" s="136"/>
      <c r="FC1478" s="136"/>
      <c r="FD1478" s="136"/>
      <c r="FE1478" s="136"/>
      <c r="FF1478" s="136"/>
      <c r="FG1478" s="136"/>
      <c r="FH1478" s="136"/>
      <c r="FI1478" s="136"/>
      <c r="FJ1478" s="136"/>
      <c r="FK1478" s="136"/>
      <c r="FL1478" s="136"/>
      <c r="FM1478" s="136"/>
      <c r="FN1478" s="136"/>
      <c r="FO1478" s="136"/>
      <c r="FP1478" s="136"/>
      <c r="FQ1478" s="136"/>
      <c r="FR1478" s="136"/>
      <c r="FS1478" s="136"/>
      <c r="FT1478" s="136"/>
      <c r="FU1478" s="136"/>
      <c r="FV1478" s="136"/>
      <c r="FW1478" s="136"/>
      <c r="FX1478" s="136"/>
      <c r="FY1478" s="136"/>
      <c r="FZ1478" s="136"/>
      <c r="GA1478" s="136"/>
      <c r="GB1478" s="136"/>
      <c r="GC1478" s="136"/>
      <c r="GD1478" s="136"/>
      <c r="GE1478" s="136"/>
      <c r="GF1478" s="136"/>
      <c r="GG1478" s="136"/>
      <c r="GH1478" s="136"/>
      <c r="GI1478" s="136"/>
      <c r="GJ1478" s="136"/>
      <c r="GK1478" s="136"/>
      <c r="GL1478" s="136"/>
      <c r="GM1478" s="136"/>
      <c r="GN1478" s="136"/>
      <c r="GO1478" s="136"/>
      <c r="GP1478" s="136"/>
      <c r="GQ1478" s="136"/>
      <c r="GR1478" s="136"/>
      <c r="GS1478" s="136"/>
      <c r="GT1478" s="136"/>
      <c r="GU1478" s="136"/>
      <c r="GV1478" s="136"/>
      <c r="GW1478" s="136"/>
      <c r="GX1478" s="136"/>
      <c r="GY1478" s="136"/>
      <c r="GZ1478" s="136"/>
      <c r="HA1478" s="136"/>
      <c r="HB1478" s="136"/>
      <c r="HC1478" s="136"/>
      <c r="HD1478" s="136"/>
      <c r="HE1478" s="136"/>
      <c r="HF1478" s="136"/>
      <c r="HG1478" s="136"/>
      <c r="HH1478" s="136"/>
      <c r="HI1478" s="136"/>
      <c r="HJ1478" s="136"/>
      <c r="HK1478" s="136"/>
      <c r="HL1478" s="136"/>
      <c r="HM1478" s="136"/>
      <c r="HN1478" s="136"/>
      <c r="HO1478" s="136"/>
      <c r="HP1478" s="136"/>
      <c r="HQ1478" s="136"/>
      <c r="HR1478" s="136"/>
      <c r="HS1478" s="136"/>
      <c r="HT1478" s="136"/>
      <c r="HU1478" s="136"/>
      <c r="HV1478" s="136"/>
      <c r="HW1478" s="136"/>
      <c r="HX1478" s="136"/>
      <c r="HY1478" s="136"/>
      <c r="HZ1478" s="136"/>
      <c r="IA1478" s="136"/>
      <c r="IB1478" s="136"/>
      <c r="IC1478" s="136"/>
      <c r="ID1478" s="136"/>
      <c r="IE1478" s="136"/>
      <c r="IF1478" s="136"/>
      <c r="IG1478" s="136"/>
    </row>
    <row r="1479" spans="1:241" ht="15" customHeight="1" x14ac:dyDescent="0.25">
      <c r="A1479" s="223" t="s">
        <v>230</v>
      </c>
      <c r="B1479" s="217">
        <v>5939212</v>
      </c>
      <c r="C1479" s="217">
        <v>2338192</v>
      </c>
      <c r="D1479" s="217">
        <v>532315</v>
      </c>
      <c r="E1479" s="217">
        <v>1749425</v>
      </c>
      <c r="F1479" s="217">
        <v>2544095</v>
      </c>
      <c r="G1479" s="217">
        <v>445658</v>
      </c>
      <c r="H1479" s="235">
        <v>13548897</v>
      </c>
      <c r="I1479" s="136"/>
      <c r="J1479" s="223" t="s">
        <v>191</v>
      </c>
      <c r="K1479" s="217">
        <v>8286275</v>
      </c>
      <c r="L1479" s="217">
        <v>3061624</v>
      </c>
      <c r="M1479" s="217">
        <v>710488</v>
      </c>
      <c r="N1479" s="217">
        <v>1870840</v>
      </c>
      <c r="O1479" s="217">
        <v>2473247</v>
      </c>
      <c r="P1479" s="217">
        <v>565292</v>
      </c>
      <c r="Q1479" s="235">
        <v>16967766</v>
      </c>
      <c r="R1479" s="136"/>
      <c r="S1479" s="136"/>
      <c r="T1479" s="136"/>
      <c r="U1479" s="136"/>
      <c r="V1479" s="136"/>
      <c r="W1479" s="136"/>
      <c r="X1479" s="136"/>
      <c r="Y1479" s="136"/>
      <c r="Z1479" s="136"/>
      <c r="AA1479" s="136"/>
      <c r="AB1479" s="136"/>
      <c r="AC1479" s="136"/>
      <c r="AD1479" s="136"/>
      <c r="AE1479" s="136"/>
      <c r="AF1479" s="136"/>
      <c r="AG1479" s="136"/>
      <c r="AH1479" s="136"/>
      <c r="AI1479" s="136"/>
      <c r="AJ1479" s="136"/>
      <c r="AK1479" s="136"/>
      <c r="AL1479" s="136"/>
      <c r="AM1479" s="136"/>
      <c r="AN1479" s="136"/>
      <c r="AO1479" s="136"/>
      <c r="AP1479" s="136"/>
      <c r="AQ1479" s="136"/>
      <c r="AR1479" s="136"/>
      <c r="AS1479" s="136"/>
      <c r="AT1479" s="136"/>
      <c r="AU1479" s="136"/>
      <c r="AV1479" s="136"/>
      <c r="AW1479" s="136"/>
      <c r="AX1479" s="136"/>
      <c r="AY1479" s="136"/>
      <c r="AZ1479" s="136"/>
      <c r="BA1479" s="136"/>
      <c r="BB1479" s="136"/>
      <c r="BC1479" s="136"/>
      <c r="BD1479" s="136"/>
      <c r="BE1479" s="136"/>
      <c r="BF1479" s="136"/>
      <c r="BG1479" s="136"/>
      <c r="BH1479" s="136"/>
      <c r="BI1479" s="136"/>
      <c r="BJ1479" s="136"/>
      <c r="BK1479" s="136"/>
      <c r="BL1479" s="136"/>
      <c r="BM1479" s="136"/>
      <c r="BN1479" s="136"/>
      <c r="BO1479" s="136"/>
      <c r="BP1479" s="136"/>
      <c r="BQ1479" s="136"/>
      <c r="BR1479" s="136"/>
      <c r="BS1479" s="136"/>
      <c r="BT1479" s="136"/>
      <c r="BU1479" s="136"/>
      <c r="BV1479" s="136"/>
      <c r="BW1479" s="136"/>
      <c r="BX1479" s="136"/>
      <c r="BY1479" s="136"/>
      <c r="BZ1479" s="136"/>
      <c r="CA1479" s="136"/>
      <c r="CB1479" s="136"/>
      <c r="CC1479" s="136"/>
      <c r="CD1479" s="136"/>
      <c r="CE1479" s="136"/>
      <c r="CF1479" s="136"/>
      <c r="CG1479" s="136"/>
      <c r="CH1479" s="136"/>
      <c r="CI1479" s="136"/>
      <c r="CJ1479" s="136"/>
      <c r="CK1479" s="136"/>
      <c r="CL1479" s="136"/>
      <c r="CM1479" s="136"/>
      <c r="CN1479" s="136"/>
      <c r="CO1479" s="136"/>
      <c r="CP1479" s="136"/>
      <c r="CQ1479" s="136"/>
      <c r="CR1479" s="136"/>
      <c r="CS1479" s="136"/>
      <c r="CT1479" s="136"/>
      <c r="CU1479" s="136"/>
      <c r="CV1479" s="136"/>
      <c r="CW1479" s="136"/>
      <c r="CX1479" s="136"/>
      <c r="CY1479" s="136"/>
      <c r="CZ1479" s="136"/>
      <c r="DA1479" s="136"/>
      <c r="DB1479" s="136"/>
      <c r="DC1479" s="136"/>
      <c r="DD1479" s="136"/>
      <c r="DE1479" s="136"/>
      <c r="DF1479" s="136"/>
      <c r="DG1479" s="136"/>
      <c r="DH1479" s="136"/>
      <c r="DI1479" s="136"/>
      <c r="DJ1479" s="136"/>
      <c r="DK1479" s="136"/>
      <c r="DL1479" s="136"/>
      <c r="DM1479" s="136"/>
      <c r="DN1479" s="136"/>
      <c r="DO1479" s="136"/>
      <c r="DP1479" s="136"/>
      <c r="DQ1479" s="136"/>
      <c r="DR1479" s="136"/>
      <c r="DS1479" s="136"/>
      <c r="DT1479" s="136"/>
      <c r="DU1479" s="136"/>
      <c r="DV1479" s="136"/>
      <c r="DW1479" s="136"/>
      <c r="DX1479" s="136"/>
      <c r="DY1479" s="136"/>
      <c r="DZ1479" s="136"/>
      <c r="EA1479" s="136"/>
      <c r="EB1479" s="136"/>
      <c r="EC1479" s="136"/>
      <c r="ED1479" s="136"/>
      <c r="EE1479" s="136"/>
      <c r="EF1479" s="136"/>
      <c r="EG1479" s="136"/>
      <c r="EH1479" s="136"/>
      <c r="EI1479" s="136"/>
      <c r="EJ1479" s="136"/>
      <c r="EK1479" s="136"/>
      <c r="EL1479" s="136"/>
      <c r="EM1479" s="136"/>
      <c r="EN1479" s="136"/>
      <c r="EO1479" s="136"/>
      <c r="EP1479" s="136"/>
      <c r="EQ1479" s="136"/>
      <c r="ER1479" s="136"/>
      <c r="ES1479" s="136"/>
      <c r="ET1479" s="136"/>
      <c r="EU1479" s="136"/>
      <c r="EV1479" s="136"/>
      <c r="EW1479" s="136"/>
      <c r="EX1479" s="136"/>
      <c r="EY1479" s="136"/>
      <c r="EZ1479" s="136"/>
      <c r="FA1479" s="136"/>
      <c r="FB1479" s="136"/>
      <c r="FC1479" s="136"/>
      <c r="FD1479" s="136"/>
      <c r="FE1479" s="136"/>
      <c r="FF1479" s="136"/>
      <c r="FG1479" s="136"/>
      <c r="FH1479" s="136"/>
      <c r="FI1479" s="136"/>
      <c r="FJ1479" s="136"/>
      <c r="FK1479" s="136"/>
      <c r="FL1479" s="136"/>
      <c r="FM1479" s="136"/>
      <c r="FN1479" s="136"/>
      <c r="FO1479" s="136"/>
      <c r="FP1479" s="136"/>
      <c r="FQ1479" s="136"/>
      <c r="FR1479" s="136"/>
      <c r="FS1479" s="136"/>
      <c r="FT1479" s="136"/>
      <c r="FU1479" s="136"/>
      <c r="FV1479" s="136"/>
      <c r="FW1479" s="136"/>
      <c r="FX1479" s="136"/>
      <c r="FY1479" s="136"/>
      <c r="FZ1479" s="136"/>
      <c r="GA1479" s="136"/>
      <c r="GB1479" s="136"/>
      <c r="GC1479" s="136"/>
      <c r="GD1479" s="136"/>
      <c r="GE1479" s="136"/>
      <c r="GF1479" s="136"/>
      <c r="GG1479" s="136"/>
      <c r="GH1479" s="136"/>
      <c r="GI1479" s="136"/>
      <c r="GJ1479" s="136"/>
      <c r="GK1479" s="136"/>
      <c r="GL1479" s="136"/>
      <c r="GM1479" s="136"/>
      <c r="GN1479" s="136"/>
      <c r="GO1479" s="136"/>
      <c r="GP1479" s="136"/>
      <c r="GQ1479" s="136"/>
      <c r="GR1479" s="136"/>
      <c r="GS1479" s="136"/>
      <c r="GT1479" s="136"/>
      <c r="GU1479" s="136"/>
      <c r="GV1479" s="136"/>
      <c r="GW1479" s="136"/>
      <c r="GX1479" s="136"/>
      <c r="GY1479" s="136"/>
      <c r="GZ1479" s="136"/>
      <c r="HA1479" s="136"/>
      <c r="HB1479" s="136"/>
      <c r="HC1479" s="136"/>
      <c r="HD1479" s="136"/>
      <c r="HE1479" s="136"/>
      <c r="HF1479" s="136"/>
      <c r="HG1479" s="136"/>
      <c r="HH1479" s="136"/>
      <c r="HI1479" s="136"/>
      <c r="HJ1479" s="136"/>
      <c r="HK1479" s="136"/>
      <c r="HL1479" s="136"/>
      <c r="HM1479" s="136"/>
      <c r="HN1479" s="136"/>
      <c r="HO1479" s="136"/>
      <c r="HP1479" s="136"/>
      <c r="HQ1479" s="136"/>
      <c r="HR1479" s="136"/>
      <c r="HS1479" s="136"/>
      <c r="HT1479" s="136"/>
      <c r="HU1479" s="136"/>
      <c r="HV1479" s="136"/>
      <c r="HW1479" s="136"/>
      <c r="HX1479" s="136"/>
      <c r="HY1479" s="136"/>
      <c r="HZ1479" s="136"/>
      <c r="IA1479" s="136"/>
      <c r="IB1479" s="136"/>
      <c r="IC1479" s="136"/>
      <c r="ID1479" s="136"/>
      <c r="IE1479" s="136"/>
      <c r="IF1479" s="136"/>
      <c r="IG1479" s="136"/>
    </row>
    <row r="1480" spans="1:241" ht="15" customHeight="1" x14ac:dyDescent="0.25">
      <c r="A1480" s="223" t="s">
        <v>361</v>
      </c>
      <c r="B1480" s="217">
        <v>10980504</v>
      </c>
      <c r="C1480" s="217">
        <v>2563868</v>
      </c>
      <c r="D1480" s="217">
        <v>778864</v>
      </c>
      <c r="E1480" s="217">
        <v>1370250</v>
      </c>
      <c r="F1480" s="217">
        <v>2388948</v>
      </c>
      <c r="G1480" s="217">
        <v>604072</v>
      </c>
      <c r="H1480" s="235">
        <v>18686506</v>
      </c>
      <c r="I1480" s="136"/>
      <c r="J1480" s="223" t="s">
        <v>187</v>
      </c>
      <c r="K1480" s="217">
        <v>6568297</v>
      </c>
      <c r="L1480" s="217">
        <v>1936010</v>
      </c>
      <c r="M1480" s="217">
        <v>425818</v>
      </c>
      <c r="N1480" s="217">
        <v>1165840</v>
      </c>
      <c r="O1480" s="217">
        <v>1912840</v>
      </c>
      <c r="P1480" s="217">
        <v>426075</v>
      </c>
      <c r="Q1480" s="235">
        <v>12434880</v>
      </c>
      <c r="R1480" s="136"/>
      <c r="S1480" s="136"/>
      <c r="T1480" s="136"/>
      <c r="U1480" s="136"/>
      <c r="V1480" s="136"/>
      <c r="W1480" s="136"/>
      <c r="X1480" s="136"/>
      <c r="Y1480" s="136"/>
      <c r="Z1480" s="136"/>
      <c r="AA1480" s="136"/>
      <c r="AB1480" s="136"/>
      <c r="AC1480" s="136"/>
      <c r="AD1480" s="136"/>
      <c r="AE1480" s="136"/>
      <c r="AF1480" s="136"/>
      <c r="AG1480" s="136"/>
      <c r="AH1480" s="136"/>
      <c r="AI1480" s="136"/>
      <c r="AJ1480" s="136"/>
      <c r="AK1480" s="136"/>
      <c r="AL1480" s="136"/>
      <c r="AM1480" s="136"/>
      <c r="AN1480" s="136"/>
      <c r="AO1480" s="136"/>
      <c r="AP1480" s="136"/>
      <c r="AQ1480" s="136"/>
      <c r="AR1480" s="136"/>
      <c r="AS1480" s="136"/>
      <c r="AT1480" s="136"/>
      <c r="AU1480" s="136"/>
      <c r="AV1480" s="136"/>
      <c r="AW1480" s="136"/>
      <c r="AX1480" s="136"/>
      <c r="AY1480" s="136"/>
      <c r="AZ1480" s="136"/>
      <c r="BA1480" s="136"/>
      <c r="BB1480" s="136"/>
      <c r="BC1480" s="136"/>
      <c r="BD1480" s="136"/>
      <c r="BE1480" s="136"/>
      <c r="BF1480" s="136"/>
      <c r="BG1480" s="136"/>
      <c r="BH1480" s="136"/>
      <c r="BI1480" s="136"/>
      <c r="BJ1480" s="136"/>
      <c r="BK1480" s="136"/>
      <c r="BL1480" s="136"/>
      <c r="BM1480" s="136"/>
      <c r="BN1480" s="136"/>
      <c r="BO1480" s="136"/>
      <c r="BP1480" s="136"/>
      <c r="BQ1480" s="136"/>
      <c r="BR1480" s="136"/>
      <c r="BS1480" s="136"/>
      <c r="BT1480" s="136"/>
      <c r="BU1480" s="136"/>
      <c r="BV1480" s="136"/>
      <c r="BW1480" s="136"/>
      <c r="BX1480" s="136"/>
      <c r="BY1480" s="136"/>
      <c r="BZ1480" s="136"/>
      <c r="CA1480" s="136"/>
      <c r="CB1480" s="136"/>
      <c r="CC1480" s="136"/>
      <c r="CD1480" s="136"/>
      <c r="CE1480" s="136"/>
      <c r="CF1480" s="136"/>
      <c r="CG1480" s="136"/>
      <c r="CH1480" s="136"/>
      <c r="CI1480" s="136"/>
      <c r="CJ1480" s="136"/>
      <c r="CK1480" s="136"/>
      <c r="CL1480" s="136"/>
      <c r="CM1480" s="136"/>
      <c r="CN1480" s="136"/>
      <c r="CO1480" s="136"/>
      <c r="CP1480" s="136"/>
      <c r="CQ1480" s="136"/>
      <c r="CR1480" s="136"/>
      <c r="CS1480" s="136"/>
      <c r="CT1480" s="136"/>
      <c r="CU1480" s="136"/>
      <c r="CV1480" s="136"/>
      <c r="CW1480" s="136"/>
      <c r="CX1480" s="136"/>
      <c r="CY1480" s="136"/>
      <c r="CZ1480" s="136"/>
      <c r="DA1480" s="136"/>
      <c r="DB1480" s="136"/>
      <c r="DC1480" s="136"/>
      <c r="DD1480" s="136"/>
      <c r="DE1480" s="136"/>
      <c r="DF1480" s="136"/>
      <c r="DG1480" s="136"/>
      <c r="DH1480" s="136"/>
      <c r="DI1480" s="136"/>
      <c r="DJ1480" s="136"/>
      <c r="DK1480" s="136"/>
      <c r="DL1480" s="136"/>
      <c r="DM1480" s="136"/>
      <c r="DN1480" s="136"/>
      <c r="DO1480" s="136"/>
      <c r="DP1480" s="136"/>
      <c r="DQ1480" s="136"/>
      <c r="DR1480" s="136"/>
      <c r="DS1480" s="136"/>
      <c r="DT1480" s="136"/>
      <c r="DU1480" s="136"/>
      <c r="DV1480" s="136"/>
      <c r="DW1480" s="136"/>
      <c r="DX1480" s="136"/>
      <c r="DY1480" s="136"/>
      <c r="DZ1480" s="136"/>
      <c r="EA1480" s="136"/>
      <c r="EB1480" s="136"/>
      <c r="EC1480" s="136"/>
      <c r="ED1480" s="136"/>
      <c r="EE1480" s="136"/>
      <c r="EF1480" s="136"/>
      <c r="EG1480" s="136"/>
      <c r="EH1480" s="136"/>
      <c r="EI1480" s="136"/>
      <c r="EJ1480" s="136"/>
      <c r="EK1480" s="136"/>
      <c r="EL1480" s="136"/>
      <c r="EM1480" s="136"/>
      <c r="EN1480" s="136"/>
      <c r="EO1480" s="136"/>
      <c r="EP1480" s="136"/>
      <c r="EQ1480" s="136"/>
      <c r="ER1480" s="136"/>
      <c r="ES1480" s="136"/>
      <c r="ET1480" s="136"/>
      <c r="EU1480" s="136"/>
      <c r="EV1480" s="136"/>
      <c r="EW1480" s="136"/>
      <c r="EX1480" s="136"/>
      <c r="EY1480" s="136"/>
      <c r="EZ1480" s="136"/>
      <c r="FA1480" s="136"/>
      <c r="FB1480" s="136"/>
      <c r="FC1480" s="136"/>
      <c r="FD1480" s="136"/>
      <c r="FE1480" s="136"/>
      <c r="FF1480" s="136"/>
      <c r="FG1480" s="136"/>
      <c r="FH1480" s="136"/>
      <c r="FI1480" s="136"/>
      <c r="FJ1480" s="136"/>
      <c r="FK1480" s="136"/>
      <c r="FL1480" s="136"/>
      <c r="FM1480" s="136"/>
      <c r="FN1480" s="136"/>
      <c r="FO1480" s="136"/>
      <c r="FP1480" s="136"/>
      <c r="FQ1480" s="136"/>
      <c r="FR1480" s="136"/>
      <c r="FS1480" s="136"/>
      <c r="FT1480" s="136"/>
      <c r="FU1480" s="136"/>
      <c r="FV1480" s="136"/>
      <c r="FW1480" s="136"/>
      <c r="FX1480" s="136"/>
      <c r="FY1480" s="136"/>
      <c r="FZ1480" s="136"/>
      <c r="GA1480" s="136"/>
      <c r="GB1480" s="136"/>
      <c r="GC1480" s="136"/>
      <c r="GD1480" s="136"/>
      <c r="GE1480" s="136"/>
      <c r="GF1480" s="136"/>
      <c r="GG1480" s="136"/>
      <c r="GH1480" s="136"/>
      <c r="GI1480" s="136"/>
      <c r="GJ1480" s="136"/>
      <c r="GK1480" s="136"/>
      <c r="GL1480" s="136"/>
      <c r="GM1480" s="136"/>
      <c r="GN1480" s="136"/>
      <c r="GO1480" s="136"/>
      <c r="GP1480" s="136"/>
      <c r="GQ1480" s="136"/>
      <c r="GR1480" s="136"/>
      <c r="GS1480" s="136"/>
      <c r="GT1480" s="136"/>
      <c r="GU1480" s="136"/>
      <c r="GV1480" s="136"/>
      <c r="GW1480" s="136"/>
      <c r="GX1480" s="136"/>
      <c r="GY1480" s="136"/>
      <c r="GZ1480" s="136"/>
      <c r="HA1480" s="136"/>
      <c r="HB1480" s="136"/>
      <c r="HC1480" s="136"/>
      <c r="HD1480" s="136"/>
      <c r="HE1480" s="136"/>
      <c r="HF1480" s="136"/>
      <c r="HG1480" s="136"/>
      <c r="HH1480" s="136"/>
      <c r="HI1480" s="136"/>
      <c r="HJ1480" s="136"/>
      <c r="HK1480" s="136"/>
      <c r="HL1480" s="136"/>
      <c r="HM1480" s="136"/>
      <c r="HN1480" s="136"/>
      <c r="HO1480" s="136"/>
      <c r="HP1480" s="136"/>
      <c r="HQ1480" s="136"/>
      <c r="HR1480" s="136"/>
      <c r="HS1480" s="136"/>
      <c r="HT1480" s="136"/>
      <c r="HU1480" s="136"/>
      <c r="HV1480" s="136"/>
      <c r="HW1480" s="136"/>
      <c r="HX1480" s="136"/>
      <c r="HY1480" s="136"/>
      <c r="HZ1480" s="136"/>
      <c r="IA1480" s="136"/>
      <c r="IB1480" s="136"/>
      <c r="IC1480" s="136"/>
      <c r="ID1480" s="136"/>
      <c r="IE1480" s="136"/>
      <c r="IF1480" s="136"/>
      <c r="IG1480" s="136"/>
    </row>
    <row r="1481" spans="1:241" ht="15" customHeight="1" x14ac:dyDescent="0.25">
      <c r="A1481" s="223" t="s">
        <v>360</v>
      </c>
      <c r="B1481" s="217">
        <v>11117762</v>
      </c>
      <c r="C1481" s="217">
        <v>3226049</v>
      </c>
      <c r="D1481" s="217">
        <v>783953</v>
      </c>
      <c r="E1481" s="217">
        <v>1453883</v>
      </c>
      <c r="F1481" s="217">
        <v>2431168</v>
      </c>
      <c r="G1481" s="217">
        <v>546236</v>
      </c>
      <c r="H1481" s="235">
        <v>19559051</v>
      </c>
      <c r="I1481" s="136"/>
      <c r="J1481" s="223" t="s">
        <v>347</v>
      </c>
      <c r="K1481" s="217">
        <v>9978326</v>
      </c>
      <c r="L1481" s="217">
        <v>2550872</v>
      </c>
      <c r="M1481" s="217">
        <v>1016496</v>
      </c>
      <c r="N1481" s="217">
        <v>1665096</v>
      </c>
      <c r="O1481" s="217">
        <v>2415080</v>
      </c>
      <c r="P1481" s="217">
        <v>694336</v>
      </c>
      <c r="Q1481" s="235">
        <v>18320206</v>
      </c>
      <c r="R1481" s="136"/>
      <c r="S1481" s="136"/>
      <c r="T1481" s="136"/>
      <c r="U1481" s="136"/>
      <c r="V1481" s="136"/>
      <c r="W1481" s="136"/>
      <c r="X1481" s="136"/>
      <c r="Y1481" s="136"/>
      <c r="Z1481" s="136"/>
      <c r="AA1481" s="136"/>
      <c r="AB1481" s="136"/>
      <c r="AC1481" s="136"/>
      <c r="AD1481" s="136"/>
      <c r="AE1481" s="136"/>
      <c r="AF1481" s="136"/>
      <c r="AG1481" s="136"/>
      <c r="AH1481" s="136"/>
      <c r="AI1481" s="136"/>
      <c r="AJ1481" s="136"/>
      <c r="AK1481" s="136"/>
      <c r="AL1481" s="136"/>
      <c r="AM1481" s="136"/>
      <c r="AN1481" s="136"/>
      <c r="AO1481" s="136"/>
      <c r="AP1481" s="136"/>
      <c r="AQ1481" s="136"/>
      <c r="AR1481" s="136"/>
      <c r="AS1481" s="136"/>
      <c r="AT1481" s="136"/>
      <c r="AU1481" s="136"/>
      <c r="AV1481" s="136"/>
      <c r="AW1481" s="136"/>
      <c r="AX1481" s="136"/>
      <c r="AY1481" s="136"/>
      <c r="AZ1481" s="136"/>
      <c r="BA1481" s="136"/>
      <c r="BB1481" s="136"/>
      <c r="BC1481" s="136"/>
      <c r="BD1481" s="136"/>
      <c r="BE1481" s="136"/>
      <c r="BF1481" s="136"/>
      <c r="BG1481" s="136"/>
      <c r="BH1481" s="136"/>
      <c r="BI1481" s="136"/>
      <c r="BJ1481" s="136"/>
      <c r="BK1481" s="136"/>
      <c r="BL1481" s="136"/>
      <c r="BM1481" s="136"/>
      <c r="BN1481" s="136"/>
      <c r="BO1481" s="136"/>
      <c r="BP1481" s="136"/>
      <c r="BQ1481" s="136"/>
      <c r="BR1481" s="136"/>
      <c r="BS1481" s="136"/>
      <c r="BT1481" s="136"/>
      <c r="BU1481" s="136"/>
      <c r="BV1481" s="136"/>
      <c r="BW1481" s="136"/>
      <c r="BX1481" s="136"/>
      <c r="BY1481" s="136"/>
      <c r="BZ1481" s="136"/>
      <c r="CA1481" s="136"/>
      <c r="CB1481" s="136"/>
      <c r="CC1481" s="136"/>
      <c r="CD1481" s="136"/>
      <c r="CE1481" s="136"/>
      <c r="CF1481" s="136"/>
      <c r="CG1481" s="136"/>
      <c r="CH1481" s="136"/>
      <c r="CI1481" s="136"/>
      <c r="CJ1481" s="136"/>
      <c r="CK1481" s="136"/>
      <c r="CL1481" s="136"/>
      <c r="CM1481" s="136"/>
      <c r="CN1481" s="136"/>
      <c r="CO1481" s="136"/>
      <c r="CP1481" s="136"/>
      <c r="CQ1481" s="136"/>
      <c r="CR1481" s="136"/>
      <c r="CS1481" s="136"/>
      <c r="CT1481" s="136"/>
      <c r="CU1481" s="136"/>
      <c r="CV1481" s="136"/>
      <c r="CW1481" s="136"/>
      <c r="CX1481" s="136"/>
      <c r="CY1481" s="136"/>
      <c r="CZ1481" s="136"/>
      <c r="DA1481" s="136"/>
      <c r="DB1481" s="136"/>
      <c r="DC1481" s="136"/>
      <c r="DD1481" s="136"/>
      <c r="DE1481" s="136"/>
      <c r="DF1481" s="136"/>
      <c r="DG1481" s="136"/>
      <c r="DH1481" s="136"/>
      <c r="DI1481" s="136"/>
      <c r="DJ1481" s="136"/>
      <c r="DK1481" s="136"/>
      <c r="DL1481" s="136"/>
      <c r="DM1481" s="136"/>
      <c r="DN1481" s="136"/>
      <c r="DO1481" s="136"/>
      <c r="DP1481" s="136"/>
      <c r="DQ1481" s="136"/>
      <c r="DR1481" s="136"/>
      <c r="DS1481" s="136"/>
      <c r="DT1481" s="136"/>
      <c r="DU1481" s="136"/>
      <c r="DV1481" s="136"/>
      <c r="DW1481" s="136"/>
      <c r="DX1481" s="136"/>
      <c r="DY1481" s="136"/>
      <c r="DZ1481" s="136"/>
      <c r="EA1481" s="136"/>
      <c r="EB1481" s="136"/>
      <c r="EC1481" s="136"/>
      <c r="ED1481" s="136"/>
      <c r="EE1481" s="136"/>
      <c r="EF1481" s="136"/>
      <c r="EG1481" s="136"/>
      <c r="EH1481" s="136"/>
      <c r="EI1481" s="136"/>
      <c r="EJ1481" s="136"/>
      <c r="EK1481" s="136"/>
      <c r="EL1481" s="136"/>
      <c r="EM1481" s="136"/>
      <c r="EN1481" s="136"/>
      <c r="EO1481" s="136"/>
      <c r="EP1481" s="136"/>
      <c r="EQ1481" s="136"/>
      <c r="ER1481" s="136"/>
      <c r="ES1481" s="136"/>
      <c r="ET1481" s="136"/>
      <c r="EU1481" s="136"/>
      <c r="EV1481" s="136"/>
      <c r="EW1481" s="136"/>
      <c r="EX1481" s="136"/>
      <c r="EY1481" s="136"/>
      <c r="EZ1481" s="136"/>
      <c r="FA1481" s="136"/>
      <c r="FB1481" s="136"/>
      <c r="FC1481" s="136"/>
      <c r="FD1481" s="136"/>
      <c r="FE1481" s="136"/>
      <c r="FF1481" s="136"/>
      <c r="FG1481" s="136"/>
      <c r="FH1481" s="136"/>
      <c r="FI1481" s="136"/>
      <c r="FJ1481" s="136"/>
      <c r="FK1481" s="136"/>
      <c r="FL1481" s="136"/>
      <c r="FM1481" s="136"/>
      <c r="FN1481" s="136"/>
      <c r="FO1481" s="136"/>
      <c r="FP1481" s="136"/>
      <c r="FQ1481" s="136"/>
      <c r="FR1481" s="136"/>
      <c r="FS1481" s="136"/>
      <c r="FT1481" s="136"/>
      <c r="FU1481" s="136"/>
      <c r="FV1481" s="136"/>
      <c r="FW1481" s="136"/>
      <c r="FX1481" s="136"/>
      <c r="FY1481" s="136"/>
      <c r="FZ1481" s="136"/>
      <c r="GA1481" s="136"/>
      <c r="GB1481" s="136"/>
      <c r="GC1481" s="136"/>
      <c r="GD1481" s="136"/>
      <c r="GE1481" s="136"/>
      <c r="GF1481" s="136"/>
      <c r="GG1481" s="136"/>
      <c r="GH1481" s="136"/>
      <c r="GI1481" s="136"/>
      <c r="GJ1481" s="136"/>
      <c r="GK1481" s="136"/>
      <c r="GL1481" s="136"/>
      <c r="GM1481" s="136"/>
      <c r="GN1481" s="136"/>
      <c r="GO1481" s="136"/>
      <c r="GP1481" s="136"/>
      <c r="GQ1481" s="136"/>
      <c r="GR1481" s="136"/>
      <c r="GS1481" s="136"/>
      <c r="GT1481" s="136"/>
      <c r="GU1481" s="136"/>
      <c r="GV1481" s="136"/>
      <c r="GW1481" s="136"/>
      <c r="GX1481" s="136"/>
      <c r="GY1481" s="136"/>
      <c r="GZ1481" s="136"/>
      <c r="HA1481" s="136"/>
      <c r="HB1481" s="136"/>
      <c r="HC1481" s="136"/>
      <c r="HD1481" s="136"/>
      <c r="HE1481" s="136"/>
      <c r="HF1481" s="136"/>
      <c r="HG1481" s="136"/>
      <c r="HH1481" s="136"/>
      <c r="HI1481" s="136"/>
      <c r="HJ1481" s="136"/>
      <c r="HK1481" s="136"/>
      <c r="HL1481" s="136"/>
      <c r="HM1481" s="136"/>
      <c r="HN1481" s="136"/>
      <c r="HO1481" s="136"/>
      <c r="HP1481" s="136"/>
      <c r="HQ1481" s="136"/>
      <c r="HR1481" s="136"/>
      <c r="HS1481" s="136"/>
      <c r="HT1481" s="136"/>
      <c r="HU1481" s="136"/>
      <c r="HV1481" s="136"/>
      <c r="HW1481" s="136"/>
      <c r="HX1481" s="136"/>
      <c r="HY1481" s="136"/>
      <c r="HZ1481" s="136"/>
      <c r="IA1481" s="136"/>
      <c r="IB1481" s="136"/>
      <c r="IC1481" s="136"/>
      <c r="ID1481" s="136"/>
      <c r="IE1481" s="136"/>
      <c r="IF1481" s="136"/>
      <c r="IG1481" s="136"/>
    </row>
    <row r="1482" spans="1:241" ht="15" customHeight="1" x14ac:dyDescent="0.25">
      <c r="A1482" s="223" t="s">
        <v>855</v>
      </c>
      <c r="B1482" s="217">
        <v>10446432</v>
      </c>
      <c r="C1482" s="217">
        <v>3052400</v>
      </c>
      <c r="D1482" s="217">
        <v>767906</v>
      </c>
      <c r="E1482" s="217">
        <v>1534989</v>
      </c>
      <c r="F1482" s="217">
        <v>2687342</v>
      </c>
      <c r="G1482" s="217">
        <v>540399</v>
      </c>
      <c r="H1482" s="235">
        <v>19029468</v>
      </c>
      <c r="I1482" s="136"/>
      <c r="J1482" s="223" t="s">
        <v>793</v>
      </c>
      <c r="K1482" s="217">
        <v>8391229</v>
      </c>
      <c r="L1482" s="217">
        <v>2427280</v>
      </c>
      <c r="M1482" s="217">
        <v>789541</v>
      </c>
      <c r="N1482" s="217">
        <v>1623857</v>
      </c>
      <c r="O1482" s="217">
        <v>3428544</v>
      </c>
      <c r="P1482" s="217">
        <v>612515</v>
      </c>
      <c r="Q1482" s="235">
        <v>17272966</v>
      </c>
      <c r="R1482" s="136"/>
      <c r="S1482" s="136"/>
      <c r="T1482" s="136"/>
      <c r="U1482" s="136"/>
      <c r="V1482" s="136"/>
      <c r="W1482" s="136"/>
      <c r="X1482" s="136"/>
      <c r="Y1482" s="136"/>
      <c r="Z1482" s="136"/>
      <c r="AA1482" s="136"/>
      <c r="AB1482" s="136"/>
      <c r="AC1482" s="136"/>
      <c r="AD1482" s="136"/>
      <c r="AE1482" s="136"/>
      <c r="AF1482" s="136"/>
      <c r="AG1482" s="136"/>
      <c r="AH1482" s="136"/>
      <c r="AI1482" s="136"/>
      <c r="AJ1482" s="136"/>
      <c r="AK1482" s="136"/>
      <c r="AL1482" s="136"/>
      <c r="AM1482" s="136"/>
      <c r="AN1482" s="136"/>
      <c r="AO1482" s="136"/>
      <c r="AP1482" s="136"/>
      <c r="AQ1482" s="136"/>
      <c r="AR1482" s="136"/>
      <c r="AS1482" s="136"/>
      <c r="AT1482" s="136"/>
      <c r="AU1482" s="136"/>
      <c r="AV1482" s="136"/>
      <c r="AW1482" s="136"/>
      <c r="AX1482" s="136"/>
      <c r="AY1482" s="136"/>
      <c r="AZ1482" s="136"/>
      <c r="BA1482" s="136"/>
      <c r="BB1482" s="136"/>
      <c r="BC1482" s="136"/>
      <c r="BD1482" s="136"/>
      <c r="BE1482" s="136"/>
      <c r="BF1482" s="136"/>
      <c r="BG1482" s="136"/>
      <c r="BH1482" s="136"/>
      <c r="BI1482" s="136"/>
      <c r="BJ1482" s="136"/>
      <c r="BK1482" s="136"/>
      <c r="BL1482" s="136"/>
      <c r="BM1482" s="136"/>
      <c r="BN1482" s="136"/>
      <c r="BO1482" s="136"/>
      <c r="BP1482" s="136"/>
      <c r="BQ1482" s="136"/>
      <c r="BR1482" s="136"/>
      <c r="BS1482" s="136"/>
      <c r="BT1482" s="136"/>
      <c r="BU1482" s="136"/>
      <c r="BV1482" s="136"/>
      <c r="BW1482" s="136"/>
      <c r="BX1482" s="136"/>
      <c r="BY1482" s="136"/>
      <c r="BZ1482" s="136"/>
      <c r="CA1482" s="136"/>
      <c r="CB1482" s="136"/>
      <c r="CC1482" s="136"/>
      <c r="CD1482" s="136"/>
      <c r="CE1482" s="136"/>
      <c r="CF1482" s="136"/>
      <c r="CG1482" s="136"/>
      <c r="CH1482" s="136"/>
      <c r="CI1482" s="136"/>
      <c r="CJ1482" s="136"/>
      <c r="CK1482" s="136"/>
      <c r="CL1482" s="136"/>
      <c r="CM1482" s="136"/>
      <c r="CN1482" s="136"/>
      <c r="CO1482" s="136"/>
      <c r="CP1482" s="136"/>
      <c r="CQ1482" s="136"/>
      <c r="CR1482" s="136"/>
      <c r="CS1482" s="136"/>
      <c r="CT1482" s="136"/>
      <c r="CU1482" s="136"/>
      <c r="CV1482" s="136"/>
      <c r="CW1482" s="136"/>
      <c r="CX1482" s="136"/>
      <c r="CY1482" s="136"/>
      <c r="CZ1482" s="136"/>
      <c r="DA1482" s="136"/>
      <c r="DB1482" s="136"/>
      <c r="DC1482" s="136"/>
      <c r="DD1482" s="136"/>
      <c r="DE1482" s="136"/>
      <c r="DF1482" s="136"/>
      <c r="DG1482" s="136"/>
      <c r="DH1482" s="136"/>
      <c r="DI1482" s="136"/>
      <c r="DJ1482" s="136"/>
      <c r="DK1482" s="136"/>
      <c r="DL1482" s="136"/>
      <c r="DM1482" s="136"/>
      <c r="DN1482" s="136"/>
      <c r="DO1482" s="136"/>
      <c r="DP1482" s="136"/>
      <c r="DQ1482" s="136"/>
      <c r="DR1482" s="136"/>
      <c r="DS1482" s="136"/>
      <c r="DT1482" s="136"/>
      <c r="DU1482" s="136"/>
      <c r="DV1482" s="136"/>
      <c r="DW1482" s="136"/>
      <c r="DX1482" s="136"/>
      <c r="DY1482" s="136"/>
      <c r="DZ1482" s="136"/>
      <c r="EA1482" s="136"/>
      <c r="EB1482" s="136"/>
      <c r="EC1482" s="136"/>
      <c r="ED1482" s="136"/>
      <c r="EE1482" s="136"/>
      <c r="EF1482" s="136"/>
      <c r="EG1482" s="136"/>
      <c r="EH1482" s="136"/>
      <c r="EI1482" s="136"/>
      <c r="EJ1482" s="136"/>
      <c r="EK1482" s="136"/>
      <c r="EL1482" s="136"/>
      <c r="EM1482" s="136"/>
      <c r="EN1482" s="136"/>
      <c r="EO1482" s="136"/>
      <c r="EP1482" s="136"/>
      <c r="EQ1482" s="136"/>
      <c r="ER1482" s="136"/>
      <c r="ES1482" s="136"/>
      <c r="ET1482" s="136"/>
      <c r="EU1482" s="136"/>
      <c r="EV1482" s="136"/>
      <c r="EW1482" s="136"/>
      <c r="EX1482" s="136"/>
      <c r="EY1482" s="136"/>
      <c r="EZ1482" s="136"/>
      <c r="FA1482" s="136"/>
      <c r="FB1482" s="136"/>
      <c r="FC1482" s="136"/>
      <c r="FD1482" s="136"/>
      <c r="FE1482" s="136"/>
      <c r="FF1482" s="136"/>
      <c r="FG1482" s="136"/>
      <c r="FH1482" s="136"/>
      <c r="FI1482" s="136"/>
      <c r="FJ1482" s="136"/>
      <c r="FK1482" s="136"/>
      <c r="FL1482" s="136"/>
      <c r="FM1482" s="136"/>
      <c r="FN1482" s="136"/>
      <c r="FO1482" s="136"/>
      <c r="FP1482" s="136"/>
      <c r="FQ1482" s="136"/>
      <c r="FR1482" s="136"/>
      <c r="FS1482" s="136"/>
      <c r="FT1482" s="136"/>
      <c r="FU1482" s="136"/>
      <c r="FV1482" s="136"/>
      <c r="FW1482" s="136"/>
      <c r="FX1482" s="136"/>
      <c r="FY1482" s="136"/>
      <c r="FZ1482" s="136"/>
      <c r="GA1482" s="136"/>
      <c r="GB1482" s="136"/>
      <c r="GC1482" s="136"/>
      <c r="GD1482" s="136"/>
      <c r="GE1482" s="136"/>
      <c r="GF1482" s="136"/>
      <c r="GG1482" s="136"/>
      <c r="GH1482" s="136"/>
      <c r="GI1482" s="136"/>
      <c r="GJ1482" s="136"/>
      <c r="GK1482" s="136"/>
      <c r="GL1482" s="136"/>
      <c r="GM1482" s="136"/>
      <c r="GN1482" s="136"/>
      <c r="GO1482" s="136"/>
      <c r="GP1482" s="136"/>
      <c r="GQ1482" s="136"/>
      <c r="GR1482" s="136"/>
      <c r="GS1482" s="136"/>
      <c r="GT1482" s="136"/>
      <c r="GU1482" s="136"/>
      <c r="GV1482" s="136"/>
      <c r="GW1482" s="136"/>
      <c r="GX1482" s="136"/>
      <c r="GY1482" s="136"/>
      <c r="GZ1482" s="136"/>
      <c r="HA1482" s="136"/>
      <c r="HB1482" s="136"/>
      <c r="HC1482" s="136"/>
      <c r="HD1482" s="136"/>
      <c r="HE1482" s="136"/>
      <c r="HF1482" s="136"/>
      <c r="HG1482" s="136"/>
      <c r="HH1482" s="136"/>
      <c r="HI1482" s="136"/>
      <c r="HJ1482" s="136"/>
      <c r="HK1482" s="136"/>
      <c r="HL1482" s="136"/>
      <c r="HM1482" s="136"/>
      <c r="HN1482" s="136"/>
      <c r="HO1482" s="136"/>
      <c r="HP1482" s="136"/>
      <c r="HQ1482" s="136"/>
      <c r="HR1482" s="136"/>
      <c r="HS1482" s="136"/>
      <c r="HT1482" s="136"/>
      <c r="HU1482" s="136"/>
      <c r="HV1482" s="136"/>
      <c r="HW1482" s="136"/>
      <c r="HX1482" s="136"/>
      <c r="HY1482" s="136"/>
      <c r="HZ1482" s="136"/>
      <c r="IA1482" s="136"/>
      <c r="IB1482" s="136"/>
      <c r="IC1482" s="136"/>
      <c r="ID1482" s="136"/>
      <c r="IE1482" s="136"/>
      <c r="IF1482" s="136"/>
      <c r="IG1482" s="136"/>
    </row>
    <row r="1483" spans="1:241" ht="15" customHeight="1" x14ac:dyDescent="0.25">
      <c r="A1483" s="223" t="s">
        <v>229</v>
      </c>
      <c r="B1483" s="217">
        <v>7519999</v>
      </c>
      <c r="C1483" s="217">
        <v>2589476</v>
      </c>
      <c r="D1483" s="217">
        <v>677460</v>
      </c>
      <c r="E1483" s="217">
        <v>1611890</v>
      </c>
      <c r="F1483" s="217">
        <v>2186655</v>
      </c>
      <c r="G1483" s="217">
        <v>435618</v>
      </c>
      <c r="H1483" s="235">
        <v>15021098</v>
      </c>
      <c r="I1483" s="136"/>
      <c r="J1483" s="223" t="s">
        <v>186</v>
      </c>
      <c r="K1483" s="217">
        <v>8980059</v>
      </c>
      <c r="L1483" s="217">
        <v>2722184</v>
      </c>
      <c r="M1483" s="217">
        <v>751041</v>
      </c>
      <c r="N1483" s="217">
        <v>1736449</v>
      </c>
      <c r="O1483" s="217">
        <v>2515431</v>
      </c>
      <c r="P1483" s="217">
        <v>639759</v>
      </c>
      <c r="Q1483" s="235">
        <v>17344923</v>
      </c>
      <c r="R1483" s="136"/>
      <c r="S1483" s="136"/>
      <c r="T1483" s="136"/>
      <c r="U1483" s="136"/>
      <c r="V1483" s="136"/>
      <c r="W1483" s="136"/>
      <c r="X1483" s="136"/>
      <c r="Y1483" s="136"/>
      <c r="Z1483" s="136"/>
      <c r="AA1483" s="136"/>
      <c r="AB1483" s="136"/>
      <c r="AC1483" s="136"/>
      <c r="AD1483" s="136"/>
      <c r="AE1483" s="136"/>
      <c r="AF1483" s="136"/>
      <c r="AG1483" s="136"/>
      <c r="AH1483" s="136"/>
      <c r="AI1483" s="136"/>
      <c r="AJ1483" s="136"/>
      <c r="AK1483" s="136"/>
      <c r="AL1483" s="136"/>
      <c r="AM1483" s="136"/>
      <c r="AN1483" s="136"/>
      <c r="AO1483" s="136"/>
      <c r="AP1483" s="136"/>
      <c r="AQ1483" s="136"/>
      <c r="AR1483" s="136"/>
      <c r="AS1483" s="136"/>
      <c r="AT1483" s="136"/>
      <c r="AU1483" s="136"/>
      <c r="AV1483" s="136"/>
      <c r="AW1483" s="136"/>
      <c r="AX1483" s="136"/>
      <c r="AY1483" s="136"/>
      <c r="AZ1483" s="136"/>
      <c r="BA1483" s="136"/>
      <c r="BB1483" s="136"/>
      <c r="BC1483" s="136"/>
      <c r="BD1483" s="136"/>
      <c r="BE1483" s="136"/>
      <c r="BF1483" s="136"/>
      <c r="BG1483" s="136"/>
      <c r="BH1483" s="136"/>
      <c r="BI1483" s="136"/>
      <c r="BJ1483" s="136"/>
      <c r="BK1483" s="136"/>
      <c r="BL1483" s="136"/>
      <c r="BM1483" s="136"/>
      <c r="BN1483" s="136"/>
      <c r="BO1483" s="136"/>
      <c r="BP1483" s="136"/>
      <c r="BQ1483" s="136"/>
      <c r="BR1483" s="136"/>
      <c r="BS1483" s="136"/>
      <c r="BT1483" s="136"/>
      <c r="BU1483" s="136"/>
      <c r="BV1483" s="136"/>
      <c r="BW1483" s="136"/>
      <c r="BX1483" s="136"/>
      <c r="BY1483" s="136"/>
      <c r="BZ1483" s="136"/>
      <c r="CA1483" s="136"/>
      <c r="CB1483" s="136"/>
      <c r="CC1483" s="136"/>
      <c r="CD1483" s="136"/>
      <c r="CE1483" s="136"/>
      <c r="CF1483" s="136"/>
      <c r="CG1483" s="136"/>
      <c r="CH1483" s="136"/>
      <c r="CI1483" s="136"/>
      <c r="CJ1483" s="136"/>
      <c r="CK1483" s="136"/>
      <c r="CL1483" s="136"/>
      <c r="CM1483" s="136"/>
      <c r="CN1483" s="136"/>
      <c r="CO1483" s="136"/>
      <c r="CP1483" s="136"/>
      <c r="CQ1483" s="136"/>
      <c r="CR1483" s="136"/>
      <c r="CS1483" s="136"/>
      <c r="CT1483" s="136"/>
      <c r="CU1483" s="136"/>
      <c r="CV1483" s="136"/>
      <c r="CW1483" s="136"/>
      <c r="CX1483" s="136"/>
      <c r="CY1483" s="136"/>
      <c r="CZ1483" s="136"/>
      <c r="DA1483" s="136"/>
      <c r="DB1483" s="136"/>
      <c r="DC1483" s="136"/>
      <c r="DD1483" s="136"/>
      <c r="DE1483" s="136"/>
      <c r="DF1483" s="136"/>
      <c r="DG1483" s="136"/>
      <c r="DH1483" s="136"/>
      <c r="DI1483" s="136"/>
      <c r="DJ1483" s="136"/>
      <c r="DK1483" s="136"/>
      <c r="DL1483" s="136"/>
      <c r="DM1483" s="136"/>
      <c r="DN1483" s="136"/>
      <c r="DO1483" s="136"/>
      <c r="DP1483" s="136"/>
      <c r="DQ1483" s="136"/>
      <c r="DR1483" s="136"/>
      <c r="DS1483" s="136"/>
      <c r="DT1483" s="136"/>
      <c r="DU1483" s="136"/>
      <c r="DV1483" s="136"/>
      <c r="DW1483" s="136"/>
      <c r="DX1483" s="136"/>
      <c r="DY1483" s="136"/>
      <c r="DZ1483" s="136"/>
      <c r="EA1483" s="136"/>
      <c r="EB1483" s="136"/>
      <c r="EC1483" s="136"/>
      <c r="ED1483" s="136"/>
      <c r="EE1483" s="136"/>
      <c r="EF1483" s="136"/>
      <c r="EG1483" s="136"/>
      <c r="EH1483" s="136"/>
      <c r="EI1483" s="136"/>
      <c r="EJ1483" s="136"/>
      <c r="EK1483" s="136"/>
      <c r="EL1483" s="136"/>
      <c r="EM1483" s="136"/>
      <c r="EN1483" s="136"/>
      <c r="EO1483" s="136"/>
      <c r="EP1483" s="136"/>
      <c r="EQ1483" s="136"/>
      <c r="ER1483" s="136"/>
      <c r="ES1483" s="136"/>
      <c r="ET1483" s="136"/>
      <c r="EU1483" s="136"/>
      <c r="EV1483" s="136"/>
      <c r="EW1483" s="136"/>
      <c r="EX1483" s="136"/>
      <c r="EY1483" s="136"/>
      <c r="EZ1483" s="136"/>
      <c r="FA1483" s="136"/>
      <c r="FB1483" s="136"/>
      <c r="FC1483" s="136"/>
      <c r="FD1483" s="136"/>
      <c r="FE1483" s="136"/>
      <c r="FF1483" s="136"/>
      <c r="FG1483" s="136"/>
      <c r="FH1483" s="136"/>
      <c r="FI1483" s="136"/>
      <c r="FJ1483" s="136"/>
      <c r="FK1483" s="136"/>
      <c r="FL1483" s="136"/>
      <c r="FM1483" s="136"/>
      <c r="FN1483" s="136"/>
      <c r="FO1483" s="136"/>
      <c r="FP1483" s="136"/>
      <c r="FQ1483" s="136"/>
      <c r="FR1483" s="136"/>
      <c r="FS1483" s="136"/>
      <c r="FT1483" s="136"/>
      <c r="FU1483" s="136"/>
      <c r="FV1483" s="136"/>
      <c r="FW1483" s="136"/>
      <c r="FX1483" s="136"/>
      <c r="FY1483" s="136"/>
      <c r="FZ1483" s="136"/>
      <c r="GA1483" s="136"/>
      <c r="GB1483" s="136"/>
      <c r="GC1483" s="136"/>
      <c r="GD1483" s="136"/>
      <c r="GE1483" s="136"/>
      <c r="GF1483" s="136"/>
      <c r="GG1483" s="136"/>
      <c r="GH1483" s="136"/>
      <c r="GI1483" s="136"/>
      <c r="GJ1483" s="136"/>
      <c r="GK1483" s="136"/>
      <c r="GL1483" s="136"/>
      <c r="GM1483" s="136"/>
      <c r="GN1483" s="136"/>
      <c r="GO1483" s="136"/>
      <c r="GP1483" s="136"/>
      <c r="GQ1483" s="136"/>
      <c r="GR1483" s="136"/>
      <c r="GS1483" s="136"/>
      <c r="GT1483" s="136"/>
      <c r="GU1483" s="136"/>
      <c r="GV1483" s="136"/>
      <c r="GW1483" s="136"/>
      <c r="GX1483" s="136"/>
      <c r="GY1483" s="136"/>
      <c r="GZ1483" s="136"/>
      <c r="HA1483" s="136"/>
      <c r="HB1483" s="136"/>
      <c r="HC1483" s="136"/>
      <c r="HD1483" s="136"/>
      <c r="HE1483" s="136"/>
      <c r="HF1483" s="136"/>
      <c r="HG1483" s="136"/>
      <c r="HH1483" s="136"/>
      <c r="HI1483" s="136"/>
      <c r="HJ1483" s="136"/>
      <c r="HK1483" s="136"/>
      <c r="HL1483" s="136"/>
      <c r="HM1483" s="136"/>
      <c r="HN1483" s="136"/>
      <c r="HO1483" s="136"/>
      <c r="HP1483" s="136"/>
      <c r="HQ1483" s="136"/>
      <c r="HR1483" s="136"/>
      <c r="HS1483" s="136"/>
      <c r="HT1483" s="136"/>
      <c r="HU1483" s="136"/>
      <c r="HV1483" s="136"/>
      <c r="HW1483" s="136"/>
      <c r="HX1483" s="136"/>
      <c r="HY1483" s="136"/>
      <c r="HZ1483" s="136"/>
      <c r="IA1483" s="136"/>
      <c r="IB1483" s="136"/>
      <c r="IC1483" s="136"/>
      <c r="ID1483" s="136"/>
      <c r="IE1483" s="136"/>
      <c r="IF1483" s="136"/>
      <c r="IG1483" s="136"/>
    </row>
    <row r="1484" spans="1:241" ht="15" customHeight="1" x14ac:dyDescent="0.25">
      <c r="A1484" s="223" t="s">
        <v>359</v>
      </c>
      <c r="B1484" s="217">
        <v>9188964</v>
      </c>
      <c r="C1484" s="217">
        <v>2843871</v>
      </c>
      <c r="D1484" s="217">
        <v>865860</v>
      </c>
      <c r="E1484" s="217">
        <v>1527703</v>
      </c>
      <c r="F1484" s="217">
        <v>3334184</v>
      </c>
      <c r="G1484" s="217">
        <v>684568</v>
      </c>
      <c r="H1484" s="235">
        <v>18445150</v>
      </c>
      <c r="I1484" s="136"/>
      <c r="J1484" s="223" t="s">
        <v>185</v>
      </c>
      <c r="K1484" s="217">
        <v>7550901</v>
      </c>
      <c r="L1484" s="217">
        <v>2607646</v>
      </c>
      <c r="M1484" s="217">
        <v>688312</v>
      </c>
      <c r="N1484" s="217">
        <v>1836072</v>
      </c>
      <c r="O1484" s="217">
        <v>2646381</v>
      </c>
      <c r="P1484" s="217">
        <v>571589</v>
      </c>
      <c r="Q1484" s="235">
        <v>15900901</v>
      </c>
      <c r="R1484" s="136"/>
      <c r="S1484" s="136"/>
      <c r="T1484" s="136"/>
      <c r="U1484" s="136"/>
      <c r="V1484" s="136"/>
      <c r="W1484" s="136"/>
      <c r="X1484" s="136"/>
      <c r="Y1484" s="136"/>
      <c r="Z1484" s="136"/>
      <c r="AA1484" s="136"/>
      <c r="AB1484" s="136"/>
      <c r="AC1484" s="136"/>
      <c r="AD1484" s="136"/>
      <c r="AE1484" s="136"/>
      <c r="AF1484" s="136"/>
      <c r="AG1484" s="136"/>
      <c r="AH1484" s="136"/>
      <c r="AI1484" s="136"/>
      <c r="AJ1484" s="136"/>
      <c r="AK1484" s="136"/>
      <c r="AL1484" s="136"/>
      <c r="AM1484" s="136"/>
      <c r="AN1484" s="136"/>
      <c r="AO1484" s="136"/>
      <c r="AP1484" s="136"/>
      <c r="AQ1484" s="136"/>
      <c r="AR1484" s="136"/>
      <c r="AS1484" s="136"/>
      <c r="AT1484" s="136"/>
      <c r="AU1484" s="136"/>
      <c r="AV1484" s="136"/>
      <c r="AW1484" s="136"/>
      <c r="AX1484" s="136"/>
      <c r="AY1484" s="136"/>
      <c r="AZ1484" s="136"/>
      <c r="BA1484" s="136"/>
      <c r="BB1484" s="136"/>
      <c r="BC1484" s="136"/>
      <c r="BD1484" s="136"/>
      <c r="BE1484" s="136"/>
      <c r="BF1484" s="136"/>
      <c r="BG1484" s="136"/>
      <c r="BH1484" s="136"/>
      <c r="BI1484" s="136"/>
      <c r="BJ1484" s="136"/>
      <c r="BK1484" s="136"/>
      <c r="BL1484" s="136"/>
      <c r="BM1484" s="136"/>
      <c r="BN1484" s="136"/>
      <c r="BO1484" s="136"/>
      <c r="BP1484" s="136"/>
      <c r="BQ1484" s="136"/>
      <c r="BR1484" s="136"/>
      <c r="BS1484" s="136"/>
      <c r="BT1484" s="136"/>
      <c r="BU1484" s="136"/>
      <c r="BV1484" s="136"/>
      <c r="BW1484" s="136"/>
      <c r="BX1484" s="136"/>
      <c r="BY1484" s="136"/>
      <c r="BZ1484" s="136"/>
      <c r="CA1484" s="136"/>
      <c r="CB1484" s="136"/>
      <c r="CC1484" s="136"/>
      <c r="CD1484" s="136"/>
      <c r="CE1484" s="136"/>
      <c r="CF1484" s="136"/>
      <c r="CG1484" s="136"/>
      <c r="CH1484" s="136"/>
      <c r="CI1484" s="136"/>
      <c r="CJ1484" s="136"/>
      <c r="CK1484" s="136"/>
      <c r="CL1484" s="136"/>
      <c r="CM1484" s="136"/>
      <c r="CN1484" s="136"/>
      <c r="CO1484" s="136"/>
      <c r="CP1484" s="136"/>
      <c r="CQ1484" s="136"/>
      <c r="CR1484" s="136"/>
      <c r="CS1484" s="136"/>
      <c r="CT1484" s="136"/>
      <c r="CU1484" s="136"/>
      <c r="CV1484" s="136"/>
      <c r="CW1484" s="136"/>
      <c r="CX1484" s="136"/>
      <c r="CY1484" s="136"/>
      <c r="CZ1484" s="136"/>
      <c r="DA1484" s="136"/>
      <c r="DB1484" s="136"/>
      <c r="DC1484" s="136"/>
      <c r="DD1484" s="136"/>
      <c r="DE1484" s="136"/>
      <c r="DF1484" s="136"/>
      <c r="DG1484" s="136"/>
      <c r="DH1484" s="136"/>
      <c r="DI1484" s="136"/>
      <c r="DJ1484" s="136"/>
      <c r="DK1484" s="136"/>
      <c r="DL1484" s="136"/>
      <c r="DM1484" s="136"/>
      <c r="DN1484" s="136"/>
      <c r="DO1484" s="136"/>
      <c r="DP1484" s="136"/>
      <c r="DQ1484" s="136"/>
      <c r="DR1484" s="136"/>
      <c r="DS1484" s="136"/>
      <c r="DT1484" s="136"/>
      <c r="DU1484" s="136"/>
      <c r="DV1484" s="136"/>
      <c r="DW1484" s="136"/>
      <c r="DX1484" s="136"/>
      <c r="DY1484" s="136"/>
      <c r="DZ1484" s="136"/>
      <c r="EA1484" s="136"/>
      <c r="EB1484" s="136"/>
      <c r="EC1484" s="136"/>
      <c r="ED1484" s="136"/>
      <c r="EE1484" s="136"/>
      <c r="EF1484" s="136"/>
      <c r="EG1484" s="136"/>
      <c r="EH1484" s="136"/>
      <c r="EI1484" s="136"/>
      <c r="EJ1484" s="136"/>
      <c r="EK1484" s="136"/>
      <c r="EL1484" s="136"/>
      <c r="EM1484" s="136"/>
      <c r="EN1484" s="136"/>
      <c r="EO1484" s="136"/>
      <c r="EP1484" s="136"/>
      <c r="EQ1484" s="136"/>
      <c r="ER1484" s="136"/>
      <c r="ES1484" s="136"/>
      <c r="ET1484" s="136"/>
      <c r="EU1484" s="136"/>
      <c r="EV1484" s="136"/>
      <c r="EW1484" s="136"/>
      <c r="EX1484" s="136"/>
      <c r="EY1484" s="136"/>
      <c r="EZ1484" s="136"/>
      <c r="FA1484" s="136"/>
      <c r="FB1484" s="136"/>
      <c r="FC1484" s="136"/>
      <c r="FD1484" s="136"/>
      <c r="FE1484" s="136"/>
      <c r="FF1484" s="136"/>
      <c r="FG1484" s="136"/>
      <c r="FH1484" s="136"/>
      <c r="FI1484" s="136"/>
      <c r="FJ1484" s="136"/>
      <c r="FK1484" s="136"/>
      <c r="FL1484" s="136"/>
      <c r="FM1484" s="136"/>
      <c r="FN1484" s="136"/>
      <c r="FO1484" s="136"/>
      <c r="FP1484" s="136"/>
      <c r="FQ1484" s="136"/>
      <c r="FR1484" s="136"/>
      <c r="FS1484" s="136"/>
      <c r="FT1484" s="136"/>
      <c r="FU1484" s="136"/>
      <c r="FV1484" s="136"/>
      <c r="FW1484" s="136"/>
      <c r="FX1484" s="136"/>
      <c r="FY1484" s="136"/>
      <c r="FZ1484" s="136"/>
      <c r="GA1484" s="136"/>
      <c r="GB1484" s="136"/>
      <c r="GC1484" s="136"/>
      <c r="GD1484" s="136"/>
      <c r="GE1484" s="136"/>
      <c r="GF1484" s="136"/>
      <c r="GG1484" s="136"/>
      <c r="GH1484" s="136"/>
      <c r="GI1484" s="136"/>
      <c r="GJ1484" s="136"/>
      <c r="GK1484" s="136"/>
      <c r="GL1484" s="136"/>
      <c r="GM1484" s="136"/>
      <c r="GN1484" s="136"/>
      <c r="GO1484" s="136"/>
      <c r="GP1484" s="136"/>
      <c r="GQ1484" s="136"/>
      <c r="GR1484" s="136"/>
      <c r="GS1484" s="136"/>
      <c r="GT1484" s="136"/>
      <c r="GU1484" s="136"/>
      <c r="GV1484" s="136"/>
      <c r="GW1484" s="136"/>
      <c r="GX1484" s="136"/>
      <c r="GY1484" s="136"/>
      <c r="GZ1484" s="136"/>
      <c r="HA1484" s="136"/>
      <c r="HB1484" s="136"/>
      <c r="HC1484" s="136"/>
      <c r="HD1484" s="136"/>
      <c r="HE1484" s="136"/>
      <c r="HF1484" s="136"/>
      <c r="HG1484" s="136"/>
      <c r="HH1484" s="136"/>
      <c r="HI1484" s="136"/>
      <c r="HJ1484" s="136"/>
      <c r="HK1484" s="136"/>
      <c r="HL1484" s="136"/>
      <c r="HM1484" s="136"/>
      <c r="HN1484" s="136"/>
      <c r="HO1484" s="136"/>
      <c r="HP1484" s="136"/>
      <c r="HQ1484" s="136"/>
      <c r="HR1484" s="136"/>
      <c r="HS1484" s="136"/>
      <c r="HT1484" s="136"/>
      <c r="HU1484" s="136"/>
      <c r="HV1484" s="136"/>
      <c r="HW1484" s="136"/>
      <c r="HX1484" s="136"/>
      <c r="HY1484" s="136"/>
      <c r="HZ1484" s="136"/>
      <c r="IA1484" s="136"/>
      <c r="IB1484" s="136"/>
      <c r="IC1484" s="136"/>
      <c r="ID1484" s="136"/>
      <c r="IE1484" s="136"/>
      <c r="IF1484" s="136"/>
      <c r="IG1484" s="136"/>
    </row>
    <row r="1485" spans="1:241" ht="15" customHeight="1" x14ac:dyDescent="0.25">
      <c r="A1485" s="223" t="s">
        <v>358</v>
      </c>
      <c r="B1485" s="217">
        <v>16262285</v>
      </c>
      <c r="C1485" s="217">
        <v>2204003</v>
      </c>
      <c r="D1485" s="217">
        <v>894303</v>
      </c>
      <c r="E1485" s="217">
        <v>1486380</v>
      </c>
      <c r="F1485" s="217">
        <v>2364739</v>
      </c>
      <c r="G1485" s="217">
        <v>506349</v>
      </c>
      <c r="H1485" s="235">
        <v>23718059</v>
      </c>
      <c r="I1485" s="136"/>
      <c r="J1485" s="223" t="s">
        <v>182</v>
      </c>
      <c r="K1485" s="217">
        <v>8388688</v>
      </c>
      <c r="L1485" s="217">
        <v>2841039</v>
      </c>
      <c r="M1485" s="217">
        <v>890033</v>
      </c>
      <c r="N1485" s="217">
        <v>1593613</v>
      </c>
      <c r="O1485" s="217">
        <v>1990364</v>
      </c>
      <c r="P1485" s="217">
        <v>681658</v>
      </c>
      <c r="Q1485" s="235">
        <v>16385395</v>
      </c>
      <c r="R1485" s="136"/>
      <c r="S1485" s="136"/>
      <c r="T1485" s="136"/>
      <c r="U1485" s="136"/>
      <c r="V1485" s="136"/>
      <c r="W1485" s="136"/>
      <c r="X1485" s="136"/>
      <c r="Y1485" s="136"/>
      <c r="Z1485" s="136"/>
      <c r="AA1485" s="136"/>
      <c r="AB1485" s="136"/>
      <c r="AC1485" s="136"/>
      <c r="AD1485" s="136"/>
      <c r="AE1485" s="136"/>
      <c r="AF1485" s="136"/>
      <c r="AG1485" s="136"/>
      <c r="AH1485" s="136"/>
      <c r="AI1485" s="136"/>
      <c r="AJ1485" s="136"/>
      <c r="AK1485" s="136"/>
      <c r="AL1485" s="136"/>
      <c r="AM1485" s="136"/>
      <c r="AN1485" s="136"/>
      <c r="AO1485" s="136"/>
      <c r="AP1485" s="136"/>
      <c r="AQ1485" s="136"/>
      <c r="AR1485" s="136"/>
      <c r="AS1485" s="136"/>
      <c r="AT1485" s="136"/>
      <c r="AU1485" s="136"/>
      <c r="AV1485" s="136"/>
      <c r="AW1485" s="136"/>
      <c r="AX1485" s="136"/>
      <c r="AY1485" s="136"/>
      <c r="AZ1485" s="136"/>
      <c r="BA1485" s="136"/>
      <c r="BB1485" s="136"/>
      <c r="BC1485" s="136"/>
      <c r="BD1485" s="136"/>
      <c r="BE1485" s="136"/>
      <c r="BF1485" s="136"/>
      <c r="BG1485" s="136"/>
      <c r="BH1485" s="136"/>
      <c r="BI1485" s="136"/>
      <c r="BJ1485" s="136"/>
      <c r="BK1485" s="136"/>
      <c r="BL1485" s="136"/>
      <c r="BM1485" s="136"/>
      <c r="BN1485" s="136"/>
      <c r="BO1485" s="136"/>
      <c r="BP1485" s="136"/>
      <c r="BQ1485" s="136"/>
      <c r="BR1485" s="136"/>
      <c r="BS1485" s="136"/>
      <c r="BT1485" s="136"/>
      <c r="BU1485" s="136"/>
      <c r="BV1485" s="136"/>
      <c r="BW1485" s="136"/>
      <c r="BX1485" s="136"/>
      <c r="BY1485" s="136"/>
      <c r="BZ1485" s="136"/>
      <c r="CA1485" s="136"/>
      <c r="CB1485" s="136"/>
      <c r="CC1485" s="136"/>
      <c r="CD1485" s="136"/>
      <c r="CE1485" s="136"/>
      <c r="CF1485" s="136"/>
      <c r="CG1485" s="136"/>
      <c r="CH1485" s="136"/>
      <c r="CI1485" s="136"/>
      <c r="CJ1485" s="136"/>
      <c r="CK1485" s="136"/>
      <c r="CL1485" s="136"/>
      <c r="CM1485" s="136"/>
      <c r="CN1485" s="136"/>
      <c r="CO1485" s="136"/>
      <c r="CP1485" s="136"/>
      <c r="CQ1485" s="136"/>
      <c r="CR1485" s="136"/>
      <c r="CS1485" s="136"/>
      <c r="CT1485" s="136"/>
      <c r="CU1485" s="136"/>
      <c r="CV1485" s="136"/>
      <c r="CW1485" s="136"/>
      <c r="CX1485" s="136"/>
      <c r="CY1485" s="136"/>
      <c r="CZ1485" s="136"/>
      <c r="DA1485" s="136"/>
      <c r="DB1485" s="136"/>
      <c r="DC1485" s="136"/>
      <c r="DD1485" s="136"/>
      <c r="DE1485" s="136"/>
      <c r="DF1485" s="136"/>
      <c r="DG1485" s="136"/>
      <c r="DH1485" s="136"/>
      <c r="DI1485" s="136"/>
      <c r="DJ1485" s="136"/>
      <c r="DK1485" s="136"/>
      <c r="DL1485" s="136"/>
      <c r="DM1485" s="136"/>
      <c r="DN1485" s="136"/>
      <c r="DO1485" s="136"/>
      <c r="DP1485" s="136"/>
      <c r="DQ1485" s="136"/>
      <c r="DR1485" s="136"/>
      <c r="DS1485" s="136"/>
      <c r="DT1485" s="136"/>
      <c r="DU1485" s="136"/>
      <c r="DV1485" s="136"/>
      <c r="DW1485" s="136"/>
      <c r="DX1485" s="136"/>
      <c r="DY1485" s="136"/>
      <c r="DZ1485" s="136"/>
      <c r="EA1485" s="136"/>
      <c r="EB1485" s="136"/>
      <c r="EC1485" s="136"/>
      <c r="ED1485" s="136"/>
      <c r="EE1485" s="136"/>
      <c r="EF1485" s="136"/>
      <c r="EG1485" s="136"/>
      <c r="EH1485" s="136"/>
      <c r="EI1485" s="136"/>
      <c r="EJ1485" s="136"/>
      <c r="EK1485" s="136"/>
      <c r="EL1485" s="136"/>
      <c r="EM1485" s="136"/>
      <c r="EN1485" s="136"/>
      <c r="EO1485" s="136"/>
      <c r="EP1485" s="136"/>
      <c r="EQ1485" s="136"/>
      <c r="ER1485" s="136"/>
      <c r="ES1485" s="136"/>
      <c r="ET1485" s="136"/>
      <c r="EU1485" s="136"/>
      <c r="EV1485" s="136"/>
      <c r="EW1485" s="136"/>
      <c r="EX1485" s="136"/>
      <c r="EY1485" s="136"/>
      <c r="EZ1485" s="136"/>
      <c r="FA1485" s="136"/>
      <c r="FB1485" s="136"/>
      <c r="FC1485" s="136"/>
      <c r="FD1485" s="136"/>
      <c r="FE1485" s="136"/>
      <c r="FF1485" s="136"/>
      <c r="FG1485" s="136"/>
      <c r="FH1485" s="136"/>
      <c r="FI1485" s="136"/>
      <c r="FJ1485" s="136"/>
      <c r="FK1485" s="136"/>
      <c r="FL1485" s="136"/>
      <c r="FM1485" s="136"/>
      <c r="FN1485" s="136"/>
      <c r="FO1485" s="136"/>
      <c r="FP1485" s="136"/>
      <c r="FQ1485" s="136"/>
      <c r="FR1485" s="136"/>
      <c r="FS1485" s="136"/>
      <c r="FT1485" s="136"/>
      <c r="FU1485" s="136"/>
      <c r="FV1485" s="136"/>
      <c r="FW1485" s="136"/>
      <c r="FX1485" s="136"/>
      <c r="FY1485" s="136"/>
      <c r="FZ1485" s="136"/>
      <c r="GA1485" s="136"/>
      <c r="GB1485" s="136"/>
      <c r="GC1485" s="136"/>
      <c r="GD1485" s="136"/>
      <c r="GE1485" s="136"/>
      <c r="GF1485" s="136"/>
      <c r="GG1485" s="136"/>
      <c r="GH1485" s="136"/>
      <c r="GI1485" s="136"/>
      <c r="GJ1485" s="136"/>
      <c r="GK1485" s="136"/>
      <c r="GL1485" s="136"/>
      <c r="GM1485" s="136"/>
      <c r="GN1485" s="136"/>
      <c r="GO1485" s="136"/>
      <c r="GP1485" s="136"/>
      <c r="GQ1485" s="136"/>
      <c r="GR1485" s="136"/>
      <c r="GS1485" s="136"/>
      <c r="GT1485" s="136"/>
      <c r="GU1485" s="136"/>
      <c r="GV1485" s="136"/>
      <c r="GW1485" s="136"/>
      <c r="GX1485" s="136"/>
      <c r="GY1485" s="136"/>
      <c r="GZ1485" s="136"/>
      <c r="HA1485" s="136"/>
      <c r="HB1485" s="136"/>
      <c r="HC1485" s="136"/>
      <c r="HD1485" s="136"/>
      <c r="HE1485" s="136"/>
      <c r="HF1485" s="136"/>
      <c r="HG1485" s="136"/>
      <c r="HH1485" s="136"/>
      <c r="HI1485" s="136"/>
      <c r="HJ1485" s="136"/>
      <c r="HK1485" s="136"/>
      <c r="HL1485" s="136"/>
      <c r="HM1485" s="136"/>
      <c r="HN1485" s="136"/>
      <c r="HO1485" s="136"/>
      <c r="HP1485" s="136"/>
      <c r="HQ1485" s="136"/>
      <c r="HR1485" s="136"/>
      <c r="HS1485" s="136"/>
      <c r="HT1485" s="136"/>
      <c r="HU1485" s="136"/>
      <c r="HV1485" s="136"/>
      <c r="HW1485" s="136"/>
      <c r="HX1485" s="136"/>
      <c r="HY1485" s="136"/>
      <c r="HZ1485" s="136"/>
      <c r="IA1485" s="136"/>
      <c r="IB1485" s="136"/>
      <c r="IC1485" s="136"/>
      <c r="ID1485" s="136"/>
      <c r="IE1485" s="136"/>
      <c r="IF1485" s="136"/>
      <c r="IG1485" s="136"/>
    </row>
    <row r="1486" spans="1:241" ht="15" customHeight="1" x14ac:dyDescent="0.25">
      <c r="A1486" s="223" t="s">
        <v>225</v>
      </c>
      <c r="B1486" s="217">
        <v>18911122</v>
      </c>
      <c r="C1486" s="217">
        <v>2861190</v>
      </c>
      <c r="D1486" s="217">
        <v>763424</v>
      </c>
      <c r="E1486" s="217">
        <v>1688646</v>
      </c>
      <c r="F1486" s="217">
        <v>2430547</v>
      </c>
      <c r="G1486" s="217">
        <v>700503</v>
      </c>
      <c r="H1486" s="235">
        <v>27355432</v>
      </c>
      <c r="I1486" s="136"/>
      <c r="J1486" s="223" t="s">
        <v>346</v>
      </c>
      <c r="K1486" s="217">
        <v>7723831</v>
      </c>
      <c r="L1486" s="217">
        <v>2546098</v>
      </c>
      <c r="M1486" s="217">
        <v>933939</v>
      </c>
      <c r="N1486" s="217">
        <v>1938340</v>
      </c>
      <c r="O1486" s="217">
        <v>2362595</v>
      </c>
      <c r="P1486" s="217">
        <v>662692</v>
      </c>
      <c r="Q1486" s="235">
        <v>16167495</v>
      </c>
      <c r="R1486" s="136"/>
      <c r="S1486" s="136"/>
      <c r="T1486" s="136"/>
      <c r="U1486" s="136"/>
      <c r="V1486" s="136"/>
      <c r="W1486" s="136"/>
      <c r="X1486" s="136"/>
      <c r="Y1486" s="136"/>
      <c r="Z1486" s="136"/>
      <c r="AA1486" s="136"/>
      <c r="AB1486" s="136"/>
      <c r="AC1486" s="136"/>
      <c r="AD1486" s="136"/>
      <c r="AE1486" s="136"/>
      <c r="AF1486" s="136"/>
      <c r="AG1486" s="136"/>
      <c r="AH1486" s="136"/>
      <c r="AI1486" s="136"/>
      <c r="AJ1486" s="136"/>
      <c r="AK1486" s="136"/>
      <c r="AL1486" s="136"/>
      <c r="AM1486" s="136"/>
      <c r="AN1486" s="136"/>
      <c r="AO1486" s="136"/>
      <c r="AP1486" s="136"/>
      <c r="AQ1486" s="136"/>
      <c r="AR1486" s="136"/>
      <c r="AS1486" s="136"/>
      <c r="AT1486" s="136"/>
      <c r="AU1486" s="136"/>
      <c r="AV1486" s="136"/>
      <c r="AW1486" s="136"/>
      <c r="AX1486" s="136"/>
      <c r="AY1486" s="136"/>
      <c r="AZ1486" s="136"/>
      <c r="BA1486" s="136"/>
      <c r="BB1486" s="136"/>
      <c r="BC1486" s="136"/>
      <c r="BD1486" s="136"/>
      <c r="BE1486" s="136"/>
      <c r="BF1486" s="136"/>
      <c r="BG1486" s="136"/>
      <c r="BH1486" s="136"/>
      <c r="BI1486" s="136"/>
      <c r="BJ1486" s="136"/>
      <c r="BK1486" s="136"/>
      <c r="BL1486" s="136"/>
      <c r="BM1486" s="136"/>
      <c r="BN1486" s="136"/>
      <c r="BO1486" s="136"/>
      <c r="BP1486" s="136"/>
      <c r="BQ1486" s="136"/>
      <c r="BR1486" s="136"/>
      <c r="BS1486" s="136"/>
      <c r="BT1486" s="136"/>
      <c r="BU1486" s="136"/>
      <c r="BV1486" s="136"/>
      <c r="BW1486" s="136"/>
      <c r="BX1486" s="136"/>
      <c r="BY1486" s="136"/>
      <c r="BZ1486" s="136"/>
      <c r="CA1486" s="136"/>
      <c r="CB1486" s="136"/>
      <c r="CC1486" s="136"/>
      <c r="CD1486" s="136"/>
      <c r="CE1486" s="136"/>
      <c r="CF1486" s="136"/>
      <c r="CG1486" s="136"/>
      <c r="CH1486" s="136"/>
      <c r="CI1486" s="136"/>
      <c r="CJ1486" s="136"/>
      <c r="CK1486" s="136"/>
      <c r="CL1486" s="136"/>
      <c r="CM1486" s="136"/>
      <c r="CN1486" s="136"/>
      <c r="CO1486" s="136"/>
      <c r="CP1486" s="136"/>
      <c r="CQ1486" s="136"/>
      <c r="CR1486" s="136"/>
      <c r="CS1486" s="136"/>
      <c r="CT1486" s="136"/>
      <c r="CU1486" s="136"/>
      <c r="CV1486" s="136"/>
      <c r="CW1486" s="136"/>
      <c r="CX1486" s="136"/>
      <c r="CY1486" s="136"/>
      <c r="CZ1486" s="136"/>
      <c r="DA1486" s="136"/>
      <c r="DB1486" s="136"/>
      <c r="DC1486" s="136"/>
      <c r="DD1486" s="136"/>
      <c r="DE1486" s="136"/>
      <c r="DF1486" s="136"/>
      <c r="DG1486" s="136"/>
      <c r="DH1486" s="136"/>
      <c r="DI1486" s="136"/>
      <c r="DJ1486" s="136"/>
      <c r="DK1486" s="136"/>
      <c r="DL1486" s="136"/>
      <c r="DM1486" s="136"/>
      <c r="DN1486" s="136"/>
      <c r="DO1486" s="136"/>
      <c r="DP1486" s="136"/>
      <c r="DQ1486" s="136"/>
      <c r="DR1486" s="136"/>
      <c r="DS1486" s="136"/>
      <c r="DT1486" s="136"/>
      <c r="DU1486" s="136"/>
      <c r="DV1486" s="136"/>
      <c r="DW1486" s="136"/>
      <c r="DX1486" s="136"/>
      <c r="DY1486" s="136"/>
      <c r="DZ1486" s="136"/>
      <c r="EA1486" s="136"/>
      <c r="EB1486" s="136"/>
      <c r="EC1486" s="136"/>
      <c r="ED1486" s="136"/>
      <c r="EE1486" s="136"/>
      <c r="EF1486" s="136"/>
      <c r="EG1486" s="136"/>
      <c r="EH1486" s="136"/>
      <c r="EI1486" s="136"/>
      <c r="EJ1486" s="136"/>
      <c r="EK1486" s="136"/>
      <c r="EL1486" s="136"/>
      <c r="EM1486" s="136"/>
      <c r="EN1486" s="136"/>
      <c r="EO1486" s="136"/>
      <c r="EP1486" s="136"/>
      <c r="EQ1486" s="136"/>
      <c r="ER1486" s="136"/>
      <c r="ES1486" s="136"/>
      <c r="ET1486" s="136"/>
      <c r="EU1486" s="136"/>
      <c r="EV1486" s="136"/>
      <c r="EW1486" s="136"/>
      <c r="EX1486" s="136"/>
      <c r="EY1486" s="136"/>
      <c r="EZ1486" s="136"/>
      <c r="FA1486" s="136"/>
      <c r="FB1486" s="136"/>
      <c r="FC1486" s="136"/>
      <c r="FD1486" s="136"/>
      <c r="FE1486" s="136"/>
      <c r="FF1486" s="136"/>
      <c r="FG1486" s="136"/>
      <c r="FH1486" s="136"/>
      <c r="FI1486" s="136"/>
      <c r="FJ1486" s="136"/>
      <c r="FK1486" s="136"/>
      <c r="FL1486" s="136"/>
      <c r="FM1486" s="136"/>
      <c r="FN1486" s="136"/>
      <c r="FO1486" s="136"/>
      <c r="FP1486" s="136"/>
      <c r="FQ1486" s="136"/>
      <c r="FR1486" s="136"/>
      <c r="FS1486" s="136"/>
      <c r="FT1486" s="136"/>
      <c r="FU1486" s="136"/>
      <c r="FV1486" s="136"/>
      <c r="FW1486" s="136"/>
      <c r="FX1486" s="136"/>
      <c r="FY1486" s="136"/>
      <c r="FZ1486" s="136"/>
      <c r="GA1486" s="136"/>
      <c r="GB1486" s="136"/>
      <c r="GC1486" s="136"/>
      <c r="GD1486" s="136"/>
      <c r="GE1486" s="136"/>
      <c r="GF1486" s="136"/>
      <c r="GG1486" s="136"/>
      <c r="GH1486" s="136"/>
      <c r="GI1486" s="136"/>
      <c r="GJ1486" s="136"/>
      <c r="GK1486" s="136"/>
      <c r="GL1486" s="136"/>
      <c r="GM1486" s="136"/>
      <c r="GN1486" s="136"/>
      <c r="GO1486" s="136"/>
      <c r="GP1486" s="136"/>
      <c r="GQ1486" s="136"/>
      <c r="GR1486" s="136"/>
      <c r="GS1486" s="136"/>
      <c r="GT1486" s="136"/>
      <c r="GU1486" s="136"/>
      <c r="GV1486" s="136"/>
      <c r="GW1486" s="136"/>
      <c r="GX1486" s="136"/>
      <c r="GY1486" s="136"/>
      <c r="GZ1486" s="136"/>
      <c r="HA1486" s="136"/>
      <c r="HB1486" s="136"/>
      <c r="HC1486" s="136"/>
      <c r="HD1486" s="136"/>
      <c r="HE1486" s="136"/>
      <c r="HF1486" s="136"/>
      <c r="HG1486" s="136"/>
      <c r="HH1486" s="136"/>
      <c r="HI1486" s="136"/>
      <c r="HJ1486" s="136"/>
      <c r="HK1486" s="136"/>
      <c r="HL1486" s="136"/>
      <c r="HM1486" s="136"/>
      <c r="HN1486" s="136"/>
      <c r="HO1486" s="136"/>
      <c r="HP1486" s="136"/>
      <c r="HQ1486" s="136"/>
      <c r="HR1486" s="136"/>
      <c r="HS1486" s="136"/>
      <c r="HT1486" s="136"/>
      <c r="HU1486" s="136"/>
      <c r="HV1486" s="136"/>
      <c r="HW1486" s="136"/>
      <c r="HX1486" s="136"/>
      <c r="HY1486" s="136"/>
      <c r="HZ1486" s="136"/>
      <c r="IA1486" s="136"/>
      <c r="IB1486" s="136"/>
      <c r="IC1486" s="136"/>
      <c r="ID1486" s="136"/>
      <c r="IE1486" s="136"/>
      <c r="IF1486" s="136"/>
      <c r="IG1486" s="136"/>
    </row>
    <row r="1487" spans="1:241" ht="15" customHeight="1" x14ac:dyDescent="0.25">
      <c r="A1487" s="223" t="s">
        <v>224</v>
      </c>
      <c r="B1487" s="217">
        <v>15948810</v>
      </c>
      <c r="C1487" s="217">
        <v>2871896</v>
      </c>
      <c r="D1487" s="217">
        <v>781410</v>
      </c>
      <c r="E1487" s="217">
        <v>1702362</v>
      </c>
      <c r="F1487" s="217">
        <v>1924908</v>
      </c>
      <c r="G1487" s="217">
        <v>585997</v>
      </c>
      <c r="H1487" s="235">
        <v>23815383</v>
      </c>
      <c r="I1487" s="136"/>
      <c r="J1487" s="223" t="s">
        <v>794</v>
      </c>
      <c r="K1487" s="217">
        <v>7100769</v>
      </c>
      <c r="L1487" s="217">
        <v>2579600</v>
      </c>
      <c r="M1487" s="217">
        <v>1071263</v>
      </c>
      <c r="N1487" s="217">
        <v>1928660</v>
      </c>
      <c r="O1487" s="217">
        <v>2547418</v>
      </c>
      <c r="P1487" s="217">
        <v>622328</v>
      </c>
      <c r="Q1487" s="235">
        <v>15850038</v>
      </c>
      <c r="R1487" s="136"/>
      <c r="S1487" s="136"/>
      <c r="T1487" s="136"/>
      <c r="U1487" s="136"/>
      <c r="V1487" s="136"/>
      <c r="W1487" s="136"/>
      <c r="X1487" s="136"/>
      <c r="Y1487" s="136"/>
      <c r="Z1487" s="136"/>
      <c r="AA1487" s="136"/>
      <c r="AB1487" s="136"/>
      <c r="AC1487" s="136"/>
      <c r="AD1487" s="136"/>
      <c r="AE1487" s="136"/>
      <c r="AF1487" s="136"/>
      <c r="AG1487" s="136"/>
      <c r="AH1487" s="136"/>
      <c r="AI1487" s="136"/>
      <c r="AJ1487" s="136"/>
      <c r="AK1487" s="136"/>
      <c r="AL1487" s="136"/>
      <c r="AM1487" s="136"/>
      <c r="AN1487" s="136"/>
      <c r="AO1487" s="136"/>
      <c r="AP1487" s="136"/>
      <c r="AQ1487" s="136"/>
      <c r="AR1487" s="136"/>
      <c r="AS1487" s="136"/>
      <c r="AT1487" s="136"/>
      <c r="AU1487" s="136"/>
      <c r="AV1487" s="136"/>
      <c r="AW1487" s="136"/>
      <c r="AX1487" s="136"/>
      <c r="AY1487" s="136"/>
      <c r="AZ1487" s="136"/>
      <c r="BA1487" s="136"/>
      <c r="BB1487" s="136"/>
      <c r="BC1487" s="136"/>
      <c r="BD1487" s="136"/>
      <c r="BE1487" s="136"/>
      <c r="BF1487" s="136"/>
      <c r="BG1487" s="136"/>
      <c r="BH1487" s="136"/>
      <c r="BI1487" s="136"/>
      <c r="BJ1487" s="136"/>
      <c r="BK1487" s="136"/>
      <c r="BL1487" s="136"/>
      <c r="BM1487" s="136"/>
      <c r="BN1487" s="136"/>
      <c r="BO1487" s="136"/>
      <c r="BP1487" s="136"/>
      <c r="BQ1487" s="136"/>
      <c r="BR1487" s="136"/>
      <c r="BS1487" s="136"/>
      <c r="BT1487" s="136"/>
      <c r="BU1487" s="136"/>
      <c r="BV1487" s="136"/>
      <c r="BW1487" s="136"/>
      <c r="BX1487" s="136"/>
      <c r="BY1487" s="136"/>
      <c r="BZ1487" s="136"/>
      <c r="CA1487" s="136"/>
      <c r="CB1487" s="136"/>
      <c r="CC1487" s="136"/>
      <c r="CD1487" s="136"/>
      <c r="CE1487" s="136"/>
      <c r="CF1487" s="136"/>
      <c r="CG1487" s="136"/>
      <c r="CH1487" s="136"/>
      <c r="CI1487" s="136"/>
      <c r="CJ1487" s="136"/>
      <c r="CK1487" s="136"/>
      <c r="CL1487" s="136"/>
      <c r="CM1487" s="136"/>
      <c r="CN1487" s="136"/>
      <c r="CO1487" s="136"/>
      <c r="CP1487" s="136"/>
      <c r="CQ1487" s="136"/>
      <c r="CR1487" s="136"/>
      <c r="CS1487" s="136"/>
      <c r="CT1487" s="136"/>
      <c r="CU1487" s="136"/>
      <c r="CV1487" s="136"/>
      <c r="CW1487" s="136"/>
      <c r="CX1487" s="136"/>
      <c r="CY1487" s="136"/>
      <c r="CZ1487" s="136"/>
      <c r="DA1487" s="136"/>
      <c r="DB1487" s="136"/>
      <c r="DC1487" s="136"/>
      <c r="DD1487" s="136"/>
      <c r="DE1487" s="136"/>
      <c r="DF1487" s="136"/>
      <c r="DG1487" s="136"/>
      <c r="DH1487" s="136"/>
      <c r="DI1487" s="136"/>
      <c r="DJ1487" s="136"/>
      <c r="DK1487" s="136"/>
      <c r="DL1487" s="136"/>
      <c r="DM1487" s="136"/>
      <c r="DN1487" s="136"/>
      <c r="DO1487" s="136"/>
      <c r="DP1487" s="136"/>
      <c r="DQ1487" s="136"/>
      <c r="DR1487" s="136"/>
      <c r="DS1487" s="136"/>
      <c r="DT1487" s="136"/>
      <c r="DU1487" s="136"/>
      <c r="DV1487" s="136"/>
      <c r="DW1487" s="136"/>
      <c r="DX1487" s="136"/>
      <c r="DY1487" s="136"/>
      <c r="DZ1487" s="136"/>
      <c r="EA1487" s="136"/>
      <c r="EB1487" s="136"/>
      <c r="EC1487" s="136"/>
      <c r="ED1487" s="136"/>
      <c r="EE1487" s="136"/>
      <c r="EF1487" s="136"/>
      <c r="EG1487" s="136"/>
      <c r="EH1487" s="136"/>
      <c r="EI1487" s="136"/>
      <c r="EJ1487" s="136"/>
      <c r="EK1487" s="136"/>
      <c r="EL1487" s="136"/>
      <c r="EM1487" s="136"/>
      <c r="EN1487" s="136"/>
      <c r="EO1487" s="136"/>
      <c r="EP1487" s="136"/>
      <c r="EQ1487" s="136"/>
      <c r="ER1487" s="136"/>
      <c r="ES1487" s="136"/>
      <c r="ET1487" s="136"/>
      <c r="EU1487" s="136"/>
      <c r="EV1487" s="136"/>
      <c r="EW1487" s="136"/>
      <c r="EX1487" s="136"/>
      <c r="EY1487" s="136"/>
      <c r="EZ1487" s="136"/>
      <c r="FA1487" s="136"/>
      <c r="FB1487" s="136"/>
      <c r="FC1487" s="136"/>
      <c r="FD1487" s="136"/>
      <c r="FE1487" s="136"/>
      <c r="FF1487" s="136"/>
      <c r="FG1487" s="136"/>
      <c r="FH1487" s="136"/>
      <c r="FI1487" s="136"/>
      <c r="FJ1487" s="136"/>
      <c r="FK1487" s="136"/>
      <c r="FL1487" s="136"/>
      <c r="FM1487" s="136"/>
      <c r="FN1487" s="136"/>
      <c r="FO1487" s="136"/>
      <c r="FP1487" s="136"/>
      <c r="FQ1487" s="136"/>
      <c r="FR1487" s="136"/>
      <c r="FS1487" s="136"/>
      <c r="FT1487" s="136"/>
      <c r="FU1487" s="136"/>
      <c r="FV1487" s="136"/>
      <c r="FW1487" s="136"/>
      <c r="FX1487" s="136"/>
      <c r="FY1487" s="136"/>
      <c r="FZ1487" s="136"/>
      <c r="GA1487" s="136"/>
      <c r="GB1487" s="136"/>
      <c r="GC1487" s="136"/>
      <c r="GD1487" s="136"/>
      <c r="GE1487" s="136"/>
      <c r="GF1487" s="136"/>
      <c r="GG1487" s="136"/>
      <c r="GH1487" s="136"/>
      <c r="GI1487" s="136"/>
      <c r="GJ1487" s="136"/>
      <c r="GK1487" s="136"/>
      <c r="GL1487" s="136"/>
      <c r="GM1487" s="136"/>
      <c r="GN1487" s="136"/>
      <c r="GO1487" s="136"/>
      <c r="GP1487" s="136"/>
      <c r="GQ1487" s="136"/>
      <c r="GR1487" s="136"/>
      <c r="GS1487" s="136"/>
      <c r="GT1487" s="136"/>
      <c r="GU1487" s="136"/>
      <c r="GV1487" s="136"/>
      <c r="GW1487" s="136"/>
      <c r="GX1487" s="136"/>
      <c r="GY1487" s="136"/>
      <c r="GZ1487" s="136"/>
      <c r="HA1487" s="136"/>
      <c r="HB1487" s="136"/>
      <c r="HC1487" s="136"/>
      <c r="HD1487" s="136"/>
      <c r="HE1487" s="136"/>
      <c r="HF1487" s="136"/>
      <c r="HG1487" s="136"/>
      <c r="HH1487" s="136"/>
      <c r="HI1487" s="136"/>
      <c r="HJ1487" s="136"/>
      <c r="HK1487" s="136"/>
      <c r="HL1487" s="136"/>
      <c r="HM1487" s="136"/>
      <c r="HN1487" s="136"/>
      <c r="HO1487" s="136"/>
      <c r="HP1487" s="136"/>
      <c r="HQ1487" s="136"/>
      <c r="HR1487" s="136"/>
      <c r="HS1487" s="136"/>
      <c r="HT1487" s="136"/>
      <c r="HU1487" s="136"/>
      <c r="HV1487" s="136"/>
      <c r="HW1487" s="136"/>
      <c r="HX1487" s="136"/>
      <c r="HY1487" s="136"/>
      <c r="HZ1487" s="136"/>
      <c r="IA1487" s="136"/>
      <c r="IB1487" s="136"/>
      <c r="IC1487" s="136"/>
      <c r="ID1487" s="136"/>
      <c r="IE1487" s="136"/>
      <c r="IF1487" s="136"/>
      <c r="IG1487" s="136"/>
    </row>
    <row r="1488" spans="1:241" ht="15" customHeight="1" x14ac:dyDescent="0.25">
      <c r="A1488" s="223" t="s">
        <v>221</v>
      </c>
      <c r="B1488" s="217">
        <v>12196907</v>
      </c>
      <c r="C1488" s="217">
        <v>2132502</v>
      </c>
      <c r="D1488" s="217">
        <v>669147</v>
      </c>
      <c r="E1488" s="217">
        <v>1616384</v>
      </c>
      <c r="F1488" s="217">
        <v>1800072</v>
      </c>
      <c r="G1488" s="217">
        <v>484300</v>
      </c>
      <c r="H1488" s="235">
        <v>18899312</v>
      </c>
      <c r="I1488" s="136"/>
      <c r="J1488" s="223" t="s">
        <v>181</v>
      </c>
      <c r="K1488" s="217">
        <v>6848595</v>
      </c>
      <c r="L1488" s="217">
        <v>2022822</v>
      </c>
      <c r="M1488" s="217">
        <v>911171</v>
      </c>
      <c r="N1488" s="217">
        <v>1470094</v>
      </c>
      <c r="O1488" s="217">
        <v>2829381</v>
      </c>
      <c r="P1488" s="217">
        <v>529057</v>
      </c>
      <c r="Q1488" s="235">
        <v>14611120</v>
      </c>
      <c r="R1488" s="136"/>
      <c r="S1488" s="136"/>
      <c r="T1488" s="136"/>
      <c r="U1488" s="136"/>
      <c r="V1488" s="136"/>
      <c r="W1488" s="136"/>
      <c r="X1488" s="136"/>
      <c r="Y1488" s="136"/>
      <c r="Z1488" s="136"/>
      <c r="AA1488" s="136"/>
      <c r="AB1488" s="136"/>
      <c r="AC1488" s="136"/>
      <c r="AD1488" s="136"/>
      <c r="AE1488" s="136"/>
      <c r="AF1488" s="136"/>
      <c r="AG1488" s="136"/>
      <c r="AH1488" s="136"/>
      <c r="AI1488" s="136"/>
      <c r="AJ1488" s="136"/>
      <c r="AK1488" s="136"/>
      <c r="AL1488" s="136"/>
      <c r="AM1488" s="136"/>
      <c r="AN1488" s="136"/>
      <c r="AO1488" s="136"/>
      <c r="AP1488" s="136"/>
      <c r="AQ1488" s="136"/>
      <c r="AR1488" s="136"/>
      <c r="AS1488" s="136"/>
      <c r="AT1488" s="136"/>
      <c r="AU1488" s="136"/>
      <c r="AV1488" s="136"/>
      <c r="AW1488" s="136"/>
      <c r="AX1488" s="136"/>
      <c r="AY1488" s="136"/>
      <c r="AZ1488" s="136"/>
      <c r="BA1488" s="136"/>
      <c r="BB1488" s="136"/>
      <c r="BC1488" s="136"/>
      <c r="BD1488" s="136"/>
      <c r="BE1488" s="136"/>
      <c r="BF1488" s="136"/>
      <c r="BG1488" s="136"/>
      <c r="BH1488" s="136"/>
      <c r="BI1488" s="136"/>
      <c r="BJ1488" s="136"/>
      <c r="BK1488" s="136"/>
      <c r="BL1488" s="136"/>
      <c r="BM1488" s="136"/>
      <c r="BN1488" s="136"/>
      <c r="BO1488" s="136"/>
      <c r="BP1488" s="136"/>
      <c r="BQ1488" s="136"/>
      <c r="BR1488" s="136"/>
      <c r="BS1488" s="136"/>
      <c r="BT1488" s="136"/>
      <c r="BU1488" s="136"/>
      <c r="BV1488" s="136"/>
      <c r="BW1488" s="136"/>
      <c r="BX1488" s="136"/>
      <c r="BY1488" s="136"/>
      <c r="BZ1488" s="136"/>
      <c r="CA1488" s="136"/>
      <c r="CB1488" s="136"/>
      <c r="CC1488" s="136"/>
      <c r="CD1488" s="136"/>
      <c r="CE1488" s="136"/>
      <c r="CF1488" s="136"/>
      <c r="CG1488" s="136"/>
      <c r="CH1488" s="136"/>
      <c r="CI1488" s="136"/>
      <c r="CJ1488" s="136"/>
      <c r="CK1488" s="136"/>
      <c r="CL1488" s="136"/>
      <c r="CM1488" s="136"/>
      <c r="CN1488" s="136"/>
      <c r="CO1488" s="136"/>
      <c r="CP1488" s="136"/>
      <c r="CQ1488" s="136"/>
      <c r="CR1488" s="136"/>
      <c r="CS1488" s="136"/>
      <c r="CT1488" s="136"/>
      <c r="CU1488" s="136"/>
      <c r="CV1488" s="136"/>
      <c r="CW1488" s="136"/>
      <c r="CX1488" s="136"/>
      <c r="CY1488" s="136"/>
      <c r="CZ1488" s="136"/>
      <c r="DA1488" s="136"/>
      <c r="DB1488" s="136"/>
      <c r="DC1488" s="136"/>
      <c r="DD1488" s="136"/>
      <c r="DE1488" s="136"/>
      <c r="DF1488" s="136"/>
      <c r="DG1488" s="136"/>
      <c r="DH1488" s="136"/>
      <c r="DI1488" s="136"/>
      <c r="DJ1488" s="136"/>
      <c r="DK1488" s="136"/>
      <c r="DL1488" s="136"/>
      <c r="DM1488" s="136"/>
      <c r="DN1488" s="136"/>
      <c r="DO1488" s="136"/>
      <c r="DP1488" s="136"/>
      <c r="DQ1488" s="136"/>
      <c r="DR1488" s="136"/>
      <c r="DS1488" s="136"/>
      <c r="DT1488" s="136"/>
      <c r="DU1488" s="136"/>
      <c r="DV1488" s="136"/>
      <c r="DW1488" s="136"/>
      <c r="DX1488" s="136"/>
      <c r="DY1488" s="136"/>
      <c r="DZ1488" s="136"/>
      <c r="EA1488" s="136"/>
      <c r="EB1488" s="136"/>
      <c r="EC1488" s="136"/>
      <c r="ED1488" s="136"/>
      <c r="EE1488" s="136"/>
      <c r="EF1488" s="136"/>
      <c r="EG1488" s="136"/>
      <c r="EH1488" s="136"/>
      <c r="EI1488" s="136"/>
      <c r="EJ1488" s="136"/>
      <c r="EK1488" s="136"/>
      <c r="EL1488" s="136"/>
      <c r="EM1488" s="136"/>
      <c r="EN1488" s="136"/>
      <c r="EO1488" s="136"/>
      <c r="EP1488" s="136"/>
      <c r="EQ1488" s="136"/>
      <c r="ER1488" s="136"/>
      <c r="ES1488" s="136"/>
      <c r="ET1488" s="136"/>
      <c r="EU1488" s="136"/>
      <c r="EV1488" s="136"/>
      <c r="EW1488" s="136"/>
      <c r="EX1488" s="136"/>
      <c r="EY1488" s="136"/>
      <c r="EZ1488" s="136"/>
      <c r="FA1488" s="136"/>
      <c r="FB1488" s="136"/>
      <c r="FC1488" s="136"/>
      <c r="FD1488" s="136"/>
      <c r="FE1488" s="136"/>
      <c r="FF1488" s="136"/>
      <c r="FG1488" s="136"/>
      <c r="FH1488" s="136"/>
      <c r="FI1488" s="136"/>
      <c r="FJ1488" s="136"/>
      <c r="FK1488" s="136"/>
      <c r="FL1488" s="136"/>
      <c r="FM1488" s="136"/>
      <c r="FN1488" s="136"/>
      <c r="FO1488" s="136"/>
      <c r="FP1488" s="136"/>
      <c r="FQ1488" s="136"/>
      <c r="FR1488" s="136"/>
      <c r="FS1488" s="136"/>
      <c r="FT1488" s="136"/>
      <c r="FU1488" s="136"/>
      <c r="FV1488" s="136"/>
      <c r="FW1488" s="136"/>
      <c r="FX1488" s="136"/>
      <c r="FY1488" s="136"/>
      <c r="FZ1488" s="136"/>
      <c r="GA1488" s="136"/>
      <c r="GB1488" s="136"/>
      <c r="GC1488" s="136"/>
      <c r="GD1488" s="136"/>
      <c r="GE1488" s="136"/>
      <c r="GF1488" s="136"/>
      <c r="GG1488" s="136"/>
      <c r="GH1488" s="136"/>
      <c r="GI1488" s="136"/>
      <c r="GJ1488" s="136"/>
      <c r="GK1488" s="136"/>
      <c r="GL1488" s="136"/>
      <c r="GM1488" s="136"/>
      <c r="GN1488" s="136"/>
      <c r="GO1488" s="136"/>
      <c r="GP1488" s="136"/>
      <c r="GQ1488" s="136"/>
      <c r="GR1488" s="136"/>
      <c r="GS1488" s="136"/>
      <c r="GT1488" s="136"/>
      <c r="GU1488" s="136"/>
      <c r="GV1488" s="136"/>
      <c r="GW1488" s="136"/>
      <c r="GX1488" s="136"/>
      <c r="GY1488" s="136"/>
      <c r="GZ1488" s="136"/>
      <c r="HA1488" s="136"/>
      <c r="HB1488" s="136"/>
      <c r="HC1488" s="136"/>
      <c r="HD1488" s="136"/>
      <c r="HE1488" s="136"/>
      <c r="HF1488" s="136"/>
      <c r="HG1488" s="136"/>
      <c r="HH1488" s="136"/>
      <c r="HI1488" s="136"/>
      <c r="HJ1488" s="136"/>
      <c r="HK1488" s="136"/>
      <c r="HL1488" s="136"/>
      <c r="HM1488" s="136"/>
      <c r="HN1488" s="136"/>
      <c r="HO1488" s="136"/>
      <c r="HP1488" s="136"/>
      <c r="HQ1488" s="136"/>
      <c r="HR1488" s="136"/>
      <c r="HS1488" s="136"/>
      <c r="HT1488" s="136"/>
      <c r="HU1488" s="136"/>
      <c r="HV1488" s="136"/>
      <c r="HW1488" s="136"/>
      <c r="HX1488" s="136"/>
      <c r="HY1488" s="136"/>
      <c r="HZ1488" s="136"/>
      <c r="IA1488" s="136"/>
      <c r="IB1488" s="136"/>
      <c r="IC1488" s="136"/>
      <c r="ID1488" s="136"/>
      <c r="IE1488" s="136"/>
      <c r="IF1488" s="136"/>
      <c r="IG1488" s="136"/>
    </row>
    <row r="1489" spans="1:241" ht="15" customHeight="1" x14ac:dyDescent="0.25">
      <c r="A1489" s="223" t="s">
        <v>357</v>
      </c>
      <c r="B1489" s="217">
        <v>12118445</v>
      </c>
      <c r="C1489" s="217">
        <v>2713652</v>
      </c>
      <c r="D1489" s="217">
        <v>883496</v>
      </c>
      <c r="E1489" s="217">
        <v>2207136</v>
      </c>
      <c r="F1489" s="217">
        <v>2700210</v>
      </c>
      <c r="G1489" s="217">
        <v>454533</v>
      </c>
      <c r="H1489" s="235">
        <v>21077472</v>
      </c>
      <c r="I1489" s="136"/>
      <c r="J1489" s="223" t="s">
        <v>180</v>
      </c>
      <c r="K1489" s="217">
        <v>7030737</v>
      </c>
      <c r="L1489" s="217">
        <v>2147680</v>
      </c>
      <c r="M1489" s="217">
        <v>874061</v>
      </c>
      <c r="N1489" s="217">
        <v>1217107</v>
      </c>
      <c r="O1489" s="217">
        <v>2372926</v>
      </c>
      <c r="P1489" s="217">
        <v>398864</v>
      </c>
      <c r="Q1489" s="235">
        <v>14041375</v>
      </c>
      <c r="R1489" s="136"/>
      <c r="S1489" s="136"/>
      <c r="T1489" s="136"/>
      <c r="U1489" s="136"/>
      <c r="V1489" s="136"/>
      <c r="W1489" s="136"/>
      <c r="X1489" s="136"/>
      <c r="Y1489" s="136"/>
      <c r="Z1489" s="136"/>
      <c r="AA1489" s="136"/>
      <c r="AB1489" s="136"/>
      <c r="AC1489" s="136"/>
      <c r="AD1489" s="136"/>
      <c r="AE1489" s="136"/>
      <c r="AF1489" s="136"/>
      <c r="AG1489" s="136"/>
      <c r="AH1489" s="136"/>
      <c r="AI1489" s="136"/>
      <c r="AJ1489" s="136"/>
      <c r="AK1489" s="136"/>
      <c r="AL1489" s="136"/>
      <c r="AM1489" s="136"/>
      <c r="AN1489" s="136"/>
      <c r="AO1489" s="136"/>
      <c r="AP1489" s="136"/>
      <c r="AQ1489" s="136"/>
      <c r="AR1489" s="136"/>
      <c r="AS1489" s="136"/>
      <c r="AT1489" s="136"/>
      <c r="AU1489" s="136"/>
      <c r="AV1489" s="136"/>
      <c r="AW1489" s="136"/>
      <c r="AX1489" s="136"/>
      <c r="AY1489" s="136"/>
      <c r="AZ1489" s="136"/>
      <c r="BA1489" s="136"/>
      <c r="BB1489" s="136"/>
      <c r="BC1489" s="136"/>
      <c r="BD1489" s="136"/>
      <c r="BE1489" s="136"/>
      <c r="BF1489" s="136"/>
      <c r="BG1489" s="136"/>
      <c r="BH1489" s="136"/>
      <c r="BI1489" s="136"/>
      <c r="BJ1489" s="136"/>
      <c r="BK1489" s="136"/>
      <c r="BL1489" s="136"/>
      <c r="BM1489" s="136"/>
      <c r="BN1489" s="136"/>
      <c r="BO1489" s="136"/>
      <c r="BP1489" s="136"/>
      <c r="BQ1489" s="136"/>
      <c r="BR1489" s="136"/>
      <c r="BS1489" s="136"/>
      <c r="BT1489" s="136"/>
      <c r="BU1489" s="136"/>
      <c r="BV1489" s="136"/>
      <c r="BW1489" s="136"/>
      <c r="BX1489" s="136"/>
      <c r="BY1489" s="136"/>
      <c r="BZ1489" s="136"/>
      <c r="CA1489" s="136"/>
      <c r="CB1489" s="136"/>
      <c r="CC1489" s="136"/>
      <c r="CD1489" s="136"/>
      <c r="CE1489" s="136"/>
      <c r="CF1489" s="136"/>
      <c r="CG1489" s="136"/>
      <c r="CH1489" s="136"/>
      <c r="CI1489" s="136"/>
      <c r="CJ1489" s="136"/>
      <c r="CK1489" s="136"/>
      <c r="CL1489" s="136"/>
      <c r="CM1489" s="136"/>
      <c r="CN1489" s="136"/>
      <c r="CO1489" s="136"/>
      <c r="CP1489" s="136"/>
      <c r="CQ1489" s="136"/>
      <c r="CR1489" s="136"/>
      <c r="CS1489" s="136"/>
      <c r="CT1489" s="136"/>
      <c r="CU1489" s="136"/>
      <c r="CV1489" s="136"/>
      <c r="CW1489" s="136"/>
      <c r="CX1489" s="136"/>
      <c r="CY1489" s="136"/>
      <c r="CZ1489" s="136"/>
      <c r="DA1489" s="136"/>
      <c r="DB1489" s="136"/>
      <c r="DC1489" s="136"/>
      <c r="DD1489" s="136"/>
      <c r="DE1489" s="136"/>
      <c r="DF1489" s="136"/>
      <c r="DG1489" s="136"/>
      <c r="DH1489" s="136"/>
      <c r="DI1489" s="136"/>
      <c r="DJ1489" s="136"/>
      <c r="DK1489" s="136"/>
      <c r="DL1489" s="136"/>
      <c r="DM1489" s="136"/>
      <c r="DN1489" s="136"/>
      <c r="DO1489" s="136"/>
      <c r="DP1489" s="136"/>
      <c r="DQ1489" s="136"/>
      <c r="DR1489" s="136"/>
      <c r="DS1489" s="136"/>
      <c r="DT1489" s="136"/>
      <c r="DU1489" s="136"/>
      <c r="DV1489" s="136"/>
      <c r="DW1489" s="136"/>
      <c r="DX1489" s="136"/>
      <c r="DY1489" s="136"/>
      <c r="DZ1489" s="136"/>
      <c r="EA1489" s="136"/>
      <c r="EB1489" s="136"/>
      <c r="EC1489" s="136"/>
      <c r="ED1489" s="136"/>
      <c r="EE1489" s="136"/>
      <c r="EF1489" s="136"/>
      <c r="EG1489" s="136"/>
      <c r="EH1489" s="136"/>
      <c r="EI1489" s="136"/>
      <c r="EJ1489" s="136"/>
      <c r="EK1489" s="136"/>
      <c r="EL1489" s="136"/>
      <c r="EM1489" s="136"/>
      <c r="EN1489" s="136"/>
      <c r="EO1489" s="136"/>
      <c r="EP1489" s="136"/>
      <c r="EQ1489" s="136"/>
      <c r="ER1489" s="136"/>
      <c r="ES1489" s="136"/>
      <c r="ET1489" s="136"/>
      <c r="EU1489" s="136"/>
      <c r="EV1489" s="136"/>
      <c r="EW1489" s="136"/>
      <c r="EX1489" s="136"/>
      <c r="EY1489" s="136"/>
      <c r="EZ1489" s="136"/>
      <c r="FA1489" s="136"/>
      <c r="FB1489" s="136"/>
      <c r="FC1489" s="136"/>
      <c r="FD1489" s="136"/>
      <c r="FE1489" s="136"/>
      <c r="FF1489" s="136"/>
      <c r="FG1489" s="136"/>
      <c r="FH1489" s="136"/>
      <c r="FI1489" s="136"/>
      <c r="FJ1489" s="136"/>
      <c r="FK1489" s="136"/>
      <c r="FL1489" s="136"/>
      <c r="FM1489" s="136"/>
      <c r="FN1489" s="136"/>
      <c r="FO1489" s="136"/>
      <c r="FP1489" s="136"/>
      <c r="FQ1489" s="136"/>
      <c r="FR1489" s="136"/>
      <c r="FS1489" s="136"/>
      <c r="FT1489" s="136"/>
      <c r="FU1489" s="136"/>
      <c r="FV1489" s="136"/>
      <c r="FW1489" s="136"/>
      <c r="FX1489" s="136"/>
      <c r="FY1489" s="136"/>
      <c r="FZ1489" s="136"/>
      <c r="GA1489" s="136"/>
      <c r="GB1489" s="136"/>
      <c r="GC1489" s="136"/>
      <c r="GD1489" s="136"/>
      <c r="GE1489" s="136"/>
      <c r="GF1489" s="136"/>
      <c r="GG1489" s="136"/>
      <c r="GH1489" s="136"/>
      <c r="GI1489" s="136"/>
      <c r="GJ1489" s="136"/>
      <c r="GK1489" s="136"/>
      <c r="GL1489" s="136"/>
      <c r="GM1489" s="136"/>
      <c r="GN1489" s="136"/>
      <c r="GO1489" s="136"/>
      <c r="GP1489" s="136"/>
      <c r="GQ1489" s="136"/>
      <c r="GR1489" s="136"/>
      <c r="GS1489" s="136"/>
      <c r="GT1489" s="136"/>
      <c r="GU1489" s="136"/>
      <c r="GV1489" s="136"/>
      <c r="GW1489" s="136"/>
      <c r="GX1489" s="136"/>
      <c r="GY1489" s="136"/>
      <c r="GZ1489" s="136"/>
      <c r="HA1489" s="136"/>
      <c r="HB1489" s="136"/>
      <c r="HC1489" s="136"/>
      <c r="HD1489" s="136"/>
      <c r="HE1489" s="136"/>
      <c r="HF1489" s="136"/>
      <c r="HG1489" s="136"/>
      <c r="HH1489" s="136"/>
      <c r="HI1489" s="136"/>
      <c r="HJ1489" s="136"/>
      <c r="HK1489" s="136"/>
      <c r="HL1489" s="136"/>
      <c r="HM1489" s="136"/>
      <c r="HN1489" s="136"/>
      <c r="HO1489" s="136"/>
      <c r="HP1489" s="136"/>
      <c r="HQ1489" s="136"/>
      <c r="HR1489" s="136"/>
      <c r="HS1489" s="136"/>
      <c r="HT1489" s="136"/>
      <c r="HU1489" s="136"/>
      <c r="HV1489" s="136"/>
      <c r="HW1489" s="136"/>
      <c r="HX1489" s="136"/>
      <c r="HY1489" s="136"/>
      <c r="HZ1489" s="136"/>
      <c r="IA1489" s="136"/>
      <c r="IB1489" s="136"/>
      <c r="IC1489" s="136"/>
      <c r="ID1489" s="136"/>
      <c r="IE1489" s="136"/>
      <c r="IF1489" s="136"/>
      <c r="IG1489" s="136"/>
    </row>
    <row r="1490" spans="1:241" ht="15" customHeight="1" x14ac:dyDescent="0.25">
      <c r="A1490" s="214" t="s">
        <v>1098</v>
      </c>
      <c r="B1490" s="199">
        <v>200512847</v>
      </c>
      <c r="C1490" s="199">
        <v>48214061</v>
      </c>
      <c r="D1490" s="199">
        <v>14522859</v>
      </c>
      <c r="E1490" s="199">
        <v>29290129</v>
      </c>
      <c r="F1490" s="199">
        <v>47303318</v>
      </c>
      <c r="G1490" s="199">
        <v>9938127</v>
      </c>
      <c r="H1490" s="240">
        <v>349779588</v>
      </c>
      <c r="I1490" s="136"/>
      <c r="J1490" s="214" t="s">
        <v>1100</v>
      </c>
      <c r="K1490" s="199">
        <v>157018435</v>
      </c>
      <c r="L1490" s="199">
        <v>49347112</v>
      </c>
      <c r="M1490" s="199">
        <v>14975062</v>
      </c>
      <c r="N1490" s="199">
        <v>29717554</v>
      </c>
      <c r="O1490" s="199">
        <v>48249371</v>
      </c>
      <c r="P1490" s="199">
        <v>10420882</v>
      </c>
      <c r="Q1490" s="240">
        <v>309728416</v>
      </c>
      <c r="R1490" s="136"/>
      <c r="S1490" s="136"/>
      <c r="T1490" s="136"/>
      <c r="U1490" s="136"/>
      <c r="V1490" s="136"/>
      <c r="W1490" s="136"/>
      <c r="X1490" s="136"/>
      <c r="Y1490" s="136"/>
      <c r="Z1490" s="136"/>
      <c r="AA1490" s="136"/>
      <c r="AB1490" s="136"/>
      <c r="AC1490" s="136"/>
      <c r="AD1490" s="136"/>
      <c r="AE1490" s="136"/>
      <c r="AF1490" s="136"/>
      <c r="AG1490" s="136"/>
      <c r="AH1490" s="136"/>
      <c r="AI1490" s="136"/>
      <c r="AJ1490" s="136"/>
      <c r="AK1490" s="136"/>
      <c r="AL1490" s="136"/>
      <c r="AM1490" s="136"/>
      <c r="AN1490" s="136"/>
      <c r="AO1490" s="136"/>
      <c r="AP1490" s="136"/>
      <c r="AQ1490" s="136"/>
      <c r="AR1490" s="136"/>
      <c r="AS1490" s="136"/>
      <c r="AT1490" s="136"/>
      <c r="AU1490" s="136"/>
      <c r="AV1490" s="136"/>
      <c r="AW1490" s="136"/>
      <c r="AX1490" s="136"/>
      <c r="AY1490" s="136"/>
      <c r="AZ1490" s="136"/>
      <c r="BA1490" s="136"/>
      <c r="BB1490" s="136"/>
      <c r="BC1490" s="136"/>
      <c r="BD1490" s="136"/>
      <c r="BE1490" s="136"/>
      <c r="BF1490" s="136"/>
      <c r="BG1490" s="136"/>
      <c r="BH1490" s="136"/>
      <c r="BI1490" s="136"/>
      <c r="BJ1490" s="136"/>
      <c r="BK1490" s="136"/>
      <c r="BL1490" s="136"/>
      <c r="BM1490" s="136"/>
      <c r="BN1490" s="136"/>
      <c r="BO1490" s="136"/>
      <c r="BP1490" s="136"/>
      <c r="BQ1490" s="136"/>
      <c r="BR1490" s="136"/>
      <c r="BS1490" s="136"/>
      <c r="BT1490" s="136"/>
      <c r="BU1490" s="136"/>
      <c r="BV1490" s="136"/>
      <c r="BW1490" s="136"/>
      <c r="BX1490" s="136"/>
      <c r="BY1490" s="136"/>
      <c r="BZ1490" s="136"/>
      <c r="CA1490" s="136"/>
      <c r="CB1490" s="136"/>
      <c r="CC1490" s="136"/>
      <c r="CD1490" s="136"/>
      <c r="CE1490" s="136"/>
      <c r="CF1490" s="136"/>
      <c r="CG1490" s="136"/>
      <c r="CH1490" s="136"/>
      <c r="CI1490" s="136"/>
      <c r="CJ1490" s="136"/>
      <c r="CK1490" s="136"/>
      <c r="CL1490" s="136"/>
      <c r="CM1490" s="136"/>
      <c r="CN1490" s="136"/>
      <c r="CO1490" s="136"/>
      <c r="CP1490" s="136"/>
      <c r="CQ1490" s="136"/>
      <c r="CR1490" s="136"/>
      <c r="CS1490" s="136"/>
      <c r="CT1490" s="136"/>
      <c r="CU1490" s="136"/>
      <c r="CV1490" s="136"/>
      <c r="CW1490" s="136"/>
      <c r="CX1490" s="136"/>
      <c r="CY1490" s="136"/>
      <c r="CZ1490" s="136"/>
      <c r="DA1490" s="136"/>
      <c r="DB1490" s="136"/>
      <c r="DC1490" s="136"/>
      <c r="DD1490" s="136"/>
      <c r="DE1490" s="136"/>
      <c r="DF1490" s="136"/>
      <c r="DG1490" s="136"/>
      <c r="DH1490" s="136"/>
      <c r="DI1490" s="136"/>
      <c r="DJ1490" s="136"/>
      <c r="DK1490" s="136"/>
      <c r="DL1490" s="136"/>
      <c r="DM1490" s="136"/>
      <c r="DN1490" s="136"/>
      <c r="DO1490" s="136"/>
      <c r="DP1490" s="136"/>
      <c r="DQ1490" s="136"/>
      <c r="DR1490" s="136"/>
      <c r="DS1490" s="136"/>
      <c r="DT1490" s="136"/>
      <c r="DU1490" s="136"/>
      <c r="DV1490" s="136"/>
      <c r="DW1490" s="136"/>
      <c r="DX1490" s="136"/>
      <c r="DY1490" s="136"/>
      <c r="DZ1490" s="136"/>
      <c r="EA1490" s="136"/>
      <c r="EB1490" s="136"/>
      <c r="EC1490" s="136"/>
      <c r="ED1490" s="136"/>
      <c r="EE1490" s="136"/>
      <c r="EF1490" s="136"/>
      <c r="EG1490" s="136"/>
      <c r="EH1490" s="136"/>
      <c r="EI1490" s="136"/>
      <c r="EJ1490" s="136"/>
      <c r="EK1490" s="136"/>
      <c r="EL1490" s="136"/>
      <c r="EM1490" s="136"/>
      <c r="EN1490" s="136"/>
      <c r="EO1490" s="136"/>
      <c r="EP1490" s="136"/>
      <c r="EQ1490" s="136"/>
      <c r="ER1490" s="136"/>
      <c r="ES1490" s="136"/>
      <c r="ET1490" s="136"/>
      <c r="EU1490" s="136"/>
      <c r="EV1490" s="136"/>
      <c r="EW1490" s="136"/>
      <c r="EX1490" s="136"/>
      <c r="EY1490" s="136"/>
      <c r="EZ1490" s="136"/>
      <c r="FA1490" s="136"/>
      <c r="FB1490" s="136"/>
      <c r="FC1490" s="136"/>
      <c r="FD1490" s="136"/>
      <c r="FE1490" s="136"/>
      <c r="FF1490" s="136"/>
      <c r="FG1490" s="136"/>
      <c r="FH1490" s="136"/>
      <c r="FI1490" s="136"/>
      <c r="FJ1490" s="136"/>
      <c r="FK1490" s="136"/>
      <c r="FL1490" s="136"/>
      <c r="FM1490" s="136"/>
      <c r="FN1490" s="136"/>
      <c r="FO1490" s="136"/>
      <c r="FP1490" s="136"/>
      <c r="FQ1490" s="136"/>
      <c r="FR1490" s="136"/>
      <c r="FS1490" s="136"/>
      <c r="FT1490" s="136"/>
      <c r="FU1490" s="136"/>
      <c r="FV1490" s="136"/>
      <c r="FW1490" s="136"/>
      <c r="FX1490" s="136"/>
      <c r="FY1490" s="136"/>
      <c r="FZ1490" s="136"/>
      <c r="GA1490" s="136"/>
      <c r="GB1490" s="136"/>
      <c r="GC1490" s="136"/>
      <c r="GD1490" s="136"/>
      <c r="GE1490" s="136"/>
      <c r="GF1490" s="136"/>
      <c r="GG1490" s="136"/>
      <c r="GH1490" s="136"/>
      <c r="GI1490" s="136"/>
      <c r="GJ1490" s="136"/>
      <c r="GK1490" s="136"/>
      <c r="GL1490" s="136"/>
      <c r="GM1490" s="136"/>
      <c r="GN1490" s="136"/>
      <c r="GO1490" s="136"/>
      <c r="GP1490" s="136"/>
      <c r="GQ1490" s="136"/>
      <c r="GR1490" s="136"/>
      <c r="GS1490" s="136"/>
      <c r="GT1490" s="136"/>
      <c r="GU1490" s="136"/>
      <c r="GV1490" s="136"/>
      <c r="GW1490" s="136"/>
      <c r="GX1490" s="136"/>
      <c r="GY1490" s="136"/>
      <c r="GZ1490" s="136"/>
      <c r="HA1490" s="136"/>
      <c r="HB1490" s="136"/>
      <c r="HC1490" s="136"/>
      <c r="HD1490" s="136"/>
      <c r="HE1490" s="136"/>
      <c r="HF1490" s="136"/>
      <c r="HG1490" s="136"/>
      <c r="HH1490" s="136"/>
      <c r="HI1490" s="136"/>
      <c r="HJ1490" s="136"/>
      <c r="HK1490" s="136"/>
      <c r="HL1490" s="136"/>
      <c r="HM1490" s="136"/>
      <c r="HN1490" s="136"/>
      <c r="HO1490" s="136"/>
      <c r="HP1490" s="136"/>
      <c r="HQ1490" s="136"/>
      <c r="HR1490" s="136"/>
      <c r="HS1490" s="136"/>
      <c r="HT1490" s="136"/>
      <c r="HU1490" s="136"/>
      <c r="HV1490" s="136"/>
      <c r="HW1490" s="136"/>
      <c r="HX1490" s="136"/>
      <c r="HY1490" s="136"/>
      <c r="HZ1490" s="136"/>
      <c r="IA1490" s="136"/>
      <c r="IB1490" s="136"/>
      <c r="IC1490" s="136"/>
      <c r="ID1490" s="136"/>
      <c r="IE1490" s="136"/>
      <c r="IF1490" s="136"/>
      <c r="IG1490" s="136"/>
    </row>
    <row r="1491" spans="1:241" ht="15" customHeight="1" x14ac:dyDescent="0.25">
      <c r="A1491" s="215" t="s">
        <v>1099</v>
      </c>
      <c r="B1491" s="200">
        <v>10553307.736842105</v>
      </c>
      <c r="C1491" s="200">
        <v>2537582.1578947366</v>
      </c>
      <c r="D1491" s="200">
        <v>764361</v>
      </c>
      <c r="E1491" s="200">
        <v>1541585.7368421052</v>
      </c>
      <c r="F1491" s="200">
        <v>2489668</v>
      </c>
      <c r="G1491" s="200">
        <v>523059.31578947371</v>
      </c>
      <c r="H1491" s="200">
        <v>18409563.947368417</v>
      </c>
      <c r="I1491" s="136"/>
      <c r="J1491" s="215" t="s">
        <v>1101</v>
      </c>
      <c r="K1491" s="200">
        <v>8264128.1578947371</v>
      </c>
      <c r="L1491" s="200">
        <v>2597216.4210526315</v>
      </c>
      <c r="M1491" s="200">
        <v>788161.15789473685</v>
      </c>
      <c r="N1491" s="200">
        <v>1564081.7894736843</v>
      </c>
      <c r="O1491" s="200">
        <v>2539440.5789473685</v>
      </c>
      <c r="P1491" s="200">
        <v>548467.47368421056</v>
      </c>
      <c r="Q1491" s="200">
        <v>16301495.578947369</v>
      </c>
      <c r="R1491" s="136"/>
      <c r="S1491" s="136"/>
      <c r="T1491" s="136"/>
      <c r="U1491" s="136"/>
      <c r="V1491" s="136"/>
      <c r="W1491" s="136"/>
      <c r="X1491" s="136"/>
      <c r="Y1491" s="136"/>
      <c r="Z1491" s="136"/>
      <c r="AA1491" s="136"/>
      <c r="AB1491" s="136"/>
      <c r="AC1491" s="136"/>
      <c r="AD1491" s="136"/>
      <c r="AE1491" s="136"/>
      <c r="AF1491" s="136"/>
      <c r="AG1491" s="136"/>
      <c r="AH1491" s="136"/>
      <c r="AI1491" s="136"/>
      <c r="AJ1491" s="136"/>
      <c r="AK1491" s="136"/>
      <c r="AL1491" s="136"/>
      <c r="AM1491" s="136"/>
      <c r="AN1491" s="136"/>
      <c r="AO1491" s="136"/>
      <c r="AP1491" s="136"/>
      <c r="AQ1491" s="136"/>
      <c r="AR1491" s="136"/>
      <c r="AS1491" s="136"/>
      <c r="AT1491" s="136"/>
      <c r="AU1491" s="136"/>
      <c r="AV1491" s="136"/>
      <c r="AW1491" s="136"/>
      <c r="AX1491" s="136"/>
      <c r="AY1491" s="136"/>
      <c r="AZ1491" s="136"/>
      <c r="BA1491" s="136"/>
      <c r="BB1491" s="136"/>
      <c r="BC1491" s="136"/>
      <c r="BD1491" s="136"/>
      <c r="BE1491" s="136"/>
      <c r="BF1491" s="136"/>
      <c r="BG1491" s="136"/>
      <c r="BH1491" s="136"/>
      <c r="BI1491" s="136"/>
      <c r="BJ1491" s="136"/>
      <c r="BK1491" s="136"/>
      <c r="BL1491" s="136"/>
      <c r="BM1491" s="136"/>
      <c r="BN1491" s="136"/>
      <c r="BO1491" s="136"/>
      <c r="BP1491" s="136"/>
      <c r="BQ1491" s="136"/>
      <c r="BR1491" s="136"/>
      <c r="BS1491" s="136"/>
      <c r="BT1491" s="136"/>
      <c r="BU1491" s="136"/>
      <c r="BV1491" s="136"/>
      <c r="BW1491" s="136"/>
      <c r="BX1491" s="136"/>
      <c r="BY1491" s="136"/>
      <c r="BZ1491" s="136"/>
      <c r="CA1491" s="136"/>
      <c r="CB1491" s="136"/>
      <c r="CC1491" s="136"/>
      <c r="CD1491" s="136"/>
      <c r="CE1491" s="136"/>
      <c r="CF1491" s="136"/>
      <c r="CG1491" s="136"/>
      <c r="CH1491" s="136"/>
      <c r="CI1491" s="136"/>
      <c r="CJ1491" s="136"/>
      <c r="CK1491" s="136"/>
      <c r="CL1491" s="136"/>
      <c r="CM1491" s="136"/>
      <c r="CN1491" s="136"/>
      <c r="CO1491" s="136"/>
      <c r="CP1491" s="136"/>
      <c r="CQ1491" s="136"/>
      <c r="CR1491" s="136"/>
      <c r="CS1491" s="136"/>
      <c r="CT1491" s="136"/>
      <c r="CU1491" s="136"/>
      <c r="CV1491" s="136"/>
      <c r="CW1491" s="136"/>
      <c r="CX1491" s="136"/>
      <c r="CY1491" s="136"/>
      <c r="CZ1491" s="136"/>
      <c r="DA1491" s="136"/>
      <c r="DB1491" s="136"/>
      <c r="DC1491" s="136"/>
      <c r="DD1491" s="136"/>
      <c r="DE1491" s="136"/>
      <c r="DF1491" s="136"/>
      <c r="DG1491" s="136"/>
      <c r="DH1491" s="136"/>
      <c r="DI1491" s="136"/>
      <c r="DJ1491" s="136"/>
      <c r="DK1491" s="136"/>
      <c r="DL1491" s="136"/>
      <c r="DM1491" s="136"/>
      <c r="DN1491" s="136"/>
      <c r="DO1491" s="136"/>
      <c r="DP1491" s="136"/>
      <c r="DQ1491" s="136"/>
      <c r="DR1491" s="136"/>
      <c r="DS1491" s="136"/>
      <c r="DT1491" s="136"/>
      <c r="DU1491" s="136"/>
      <c r="DV1491" s="136"/>
      <c r="DW1491" s="136"/>
      <c r="DX1491" s="136"/>
      <c r="DY1491" s="136"/>
      <c r="DZ1491" s="136"/>
      <c r="EA1491" s="136"/>
      <c r="EB1491" s="136"/>
      <c r="EC1491" s="136"/>
      <c r="ED1491" s="136"/>
      <c r="EE1491" s="136"/>
      <c r="EF1491" s="136"/>
      <c r="EG1491" s="136"/>
      <c r="EH1491" s="136"/>
      <c r="EI1491" s="136"/>
      <c r="EJ1491" s="136"/>
      <c r="EK1491" s="136"/>
      <c r="EL1491" s="136"/>
      <c r="EM1491" s="136"/>
      <c r="EN1491" s="136"/>
      <c r="EO1491" s="136"/>
      <c r="EP1491" s="136"/>
      <c r="EQ1491" s="136"/>
      <c r="ER1491" s="136"/>
      <c r="ES1491" s="136"/>
      <c r="ET1491" s="136"/>
      <c r="EU1491" s="136"/>
      <c r="EV1491" s="136"/>
      <c r="EW1491" s="136"/>
      <c r="EX1491" s="136"/>
      <c r="EY1491" s="136"/>
      <c r="EZ1491" s="136"/>
      <c r="FA1491" s="136"/>
      <c r="FB1491" s="136"/>
      <c r="FC1491" s="136"/>
      <c r="FD1491" s="136"/>
      <c r="FE1491" s="136"/>
      <c r="FF1491" s="136"/>
      <c r="FG1491" s="136"/>
      <c r="FH1491" s="136"/>
      <c r="FI1491" s="136"/>
      <c r="FJ1491" s="136"/>
      <c r="FK1491" s="136"/>
      <c r="FL1491" s="136"/>
      <c r="FM1491" s="136"/>
      <c r="FN1491" s="136"/>
      <c r="FO1491" s="136"/>
      <c r="FP1491" s="136"/>
      <c r="FQ1491" s="136"/>
      <c r="FR1491" s="136"/>
      <c r="FS1491" s="136"/>
      <c r="FT1491" s="136"/>
      <c r="FU1491" s="136"/>
      <c r="FV1491" s="136"/>
      <c r="FW1491" s="136"/>
      <c r="FX1491" s="136"/>
      <c r="FY1491" s="136"/>
      <c r="FZ1491" s="136"/>
      <c r="GA1491" s="136"/>
      <c r="GB1491" s="136"/>
      <c r="GC1491" s="136"/>
      <c r="GD1491" s="136"/>
      <c r="GE1491" s="136"/>
      <c r="GF1491" s="136"/>
      <c r="GG1491" s="136"/>
      <c r="GH1491" s="136"/>
      <c r="GI1491" s="136"/>
      <c r="GJ1491" s="136"/>
      <c r="GK1491" s="136"/>
      <c r="GL1491" s="136"/>
      <c r="GM1491" s="136"/>
      <c r="GN1491" s="136"/>
      <c r="GO1491" s="136"/>
      <c r="GP1491" s="136"/>
      <c r="GQ1491" s="136"/>
      <c r="GR1491" s="136"/>
      <c r="GS1491" s="136"/>
      <c r="GT1491" s="136"/>
      <c r="GU1491" s="136"/>
      <c r="GV1491" s="136"/>
      <c r="GW1491" s="136"/>
      <c r="GX1491" s="136"/>
      <c r="GY1491" s="136"/>
      <c r="GZ1491" s="136"/>
      <c r="HA1491" s="136"/>
      <c r="HB1491" s="136"/>
      <c r="HC1491" s="136"/>
      <c r="HD1491" s="136"/>
      <c r="HE1491" s="136"/>
      <c r="HF1491" s="136"/>
      <c r="HG1491" s="136"/>
      <c r="HH1491" s="136"/>
      <c r="HI1491" s="136"/>
      <c r="HJ1491" s="136"/>
      <c r="HK1491" s="136"/>
      <c r="HL1491" s="136"/>
      <c r="HM1491" s="136"/>
      <c r="HN1491" s="136"/>
      <c r="HO1491" s="136"/>
      <c r="HP1491" s="136"/>
      <c r="HQ1491" s="136"/>
      <c r="HR1491" s="136"/>
      <c r="HS1491" s="136"/>
      <c r="HT1491" s="136"/>
      <c r="HU1491" s="136"/>
      <c r="HV1491" s="136"/>
      <c r="HW1491" s="136"/>
      <c r="HX1491" s="136"/>
      <c r="HY1491" s="136"/>
      <c r="HZ1491" s="136"/>
      <c r="IA1491" s="136"/>
      <c r="IB1491" s="136"/>
      <c r="IC1491" s="136"/>
      <c r="ID1491" s="136"/>
      <c r="IE1491" s="136"/>
      <c r="IF1491" s="136"/>
      <c r="IG1491" s="136"/>
    </row>
    <row r="1492" spans="1:241" ht="15" customHeight="1" x14ac:dyDescent="0.25">
      <c r="I1492" s="136"/>
      <c r="J1492" s="136"/>
      <c r="K1492" s="136"/>
      <c r="L1492" s="136"/>
      <c r="M1492" s="136"/>
      <c r="N1492" s="136"/>
      <c r="O1492" s="136"/>
      <c r="P1492" s="136"/>
      <c r="Q1492" s="136"/>
      <c r="R1492" s="136"/>
      <c r="S1492" s="136"/>
      <c r="T1492" s="136"/>
      <c r="U1492" s="136"/>
      <c r="V1492" s="136"/>
      <c r="W1492" s="136"/>
      <c r="X1492" s="136"/>
      <c r="Y1492" s="136"/>
      <c r="Z1492" s="136"/>
      <c r="AA1492" s="136"/>
      <c r="AB1492" s="136"/>
      <c r="AC1492" s="136"/>
      <c r="AD1492" s="136"/>
      <c r="AE1492" s="136"/>
      <c r="AF1492" s="136"/>
      <c r="AG1492" s="136"/>
      <c r="AH1492" s="136"/>
      <c r="AI1492" s="136"/>
      <c r="AJ1492" s="136"/>
      <c r="AK1492" s="136"/>
      <c r="AL1492" s="136"/>
      <c r="AM1492" s="136"/>
      <c r="AN1492" s="136"/>
      <c r="AO1492" s="136"/>
      <c r="AP1492" s="136"/>
      <c r="AQ1492" s="136"/>
      <c r="AR1492" s="136"/>
      <c r="AS1492" s="136"/>
      <c r="AT1492" s="136"/>
      <c r="AU1492" s="136"/>
      <c r="AV1492" s="136"/>
      <c r="AW1492" s="136"/>
      <c r="AX1492" s="136"/>
      <c r="AY1492" s="136"/>
      <c r="AZ1492" s="136"/>
      <c r="BA1492" s="136"/>
      <c r="BB1492" s="136"/>
      <c r="BC1492" s="136"/>
      <c r="BD1492" s="136"/>
      <c r="BE1492" s="136"/>
      <c r="BF1492" s="136"/>
      <c r="BG1492" s="136"/>
      <c r="BH1492" s="136"/>
      <c r="BI1492" s="136"/>
      <c r="BJ1492" s="136"/>
      <c r="BK1492" s="136"/>
      <c r="BL1492" s="136"/>
      <c r="BM1492" s="136"/>
      <c r="BN1492" s="136"/>
      <c r="BO1492" s="136"/>
      <c r="BP1492" s="136"/>
      <c r="BQ1492" s="136"/>
      <c r="BR1492" s="136"/>
      <c r="BS1492" s="136"/>
      <c r="BT1492" s="136"/>
      <c r="BU1492" s="136"/>
      <c r="BV1492" s="136"/>
      <c r="BW1492" s="136"/>
      <c r="BX1492" s="136"/>
      <c r="BY1492" s="136"/>
      <c r="BZ1492" s="136"/>
      <c r="CA1492" s="136"/>
      <c r="CB1492" s="136"/>
      <c r="CC1492" s="136"/>
      <c r="CD1492" s="136"/>
      <c r="CE1492" s="136"/>
      <c r="CF1492" s="136"/>
      <c r="CG1492" s="136"/>
      <c r="CH1492" s="136"/>
      <c r="CI1492" s="136"/>
      <c r="CJ1492" s="136"/>
      <c r="CK1492" s="136"/>
      <c r="CL1492" s="136"/>
      <c r="CM1492" s="136"/>
      <c r="CN1492" s="136"/>
      <c r="CO1492" s="136"/>
      <c r="CP1492" s="136"/>
      <c r="CQ1492" s="136"/>
      <c r="CR1492" s="136"/>
      <c r="CS1492" s="136"/>
      <c r="CT1492" s="136"/>
      <c r="CU1492" s="136"/>
      <c r="CV1492" s="136"/>
      <c r="CW1492" s="136"/>
      <c r="CX1492" s="136"/>
      <c r="CY1492" s="136"/>
      <c r="CZ1492" s="136"/>
      <c r="DA1492" s="136"/>
      <c r="DB1492" s="136"/>
      <c r="DC1492" s="136"/>
      <c r="DD1492" s="136"/>
      <c r="DE1492" s="136"/>
      <c r="DF1492" s="136"/>
      <c r="DG1492" s="136"/>
      <c r="DH1492" s="136"/>
      <c r="DI1492" s="136"/>
      <c r="DJ1492" s="136"/>
      <c r="DK1492" s="136"/>
      <c r="DL1492" s="136"/>
      <c r="DM1492" s="136"/>
      <c r="DN1492" s="136"/>
      <c r="DO1492" s="136"/>
      <c r="DP1492" s="136"/>
      <c r="DQ1492" s="136"/>
      <c r="DR1492" s="136"/>
      <c r="DS1492" s="136"/>
      <c r="DT1492" s="136"/>
      <c r="DU1492" s="136"/>
      <c r="DV1492" s="136"/>
      <c r="DW1492" s="136"/>
      <c r="DX1492" s="136"/>
      <c r="DY1492" s="136"/>
      <c r="DZ1492" s="136"/>
      <c r="EA1492" s="136"/>
      <c r="EB1492" s="136"/>
      <c r="EC1492" s="136"/>
      <c r="ED1492" s="136"/>
      <c r="EE1492" s="136"/>
      <c r="EF1492" s="136"/>
      <c r="EG1492" s="136"/>
      <c r="EH1492" s="136"/>
      <c r="EI1492" s="136"/>
      <c r="EJ1492" s="136"/>
      <c r="EK1492" s="136"/>
      <c r="EL1492" s="136"/>
      <c r="EM1492" s="136"/>
      <c r="EN1492" s="136"/>
      <c r="EO1492" s="136"/>
      <c r="EP1492" s="136"/>
      <c r="EQ1492" s="136"/>
      <c r="ER1492" s="136"/>
      <c r="ES1492" s="136"/>
      <c r="ET1492" s="136"/>
      <c r="EU1492" s="136"/>
      <c r="EV1492" s="136"/>
      <c r="EW1492" s="136"/>
      <c r="EX1492" s="136"/>
      <c r="EY1492" s="136"/>
      <c r="EZ1492" s="136"/>
      <c r="FA1492" s="136"/>
      <c r="FB1492" s="136"/>
      <c r="FC1492" s="136"/>
      <c r="FD1492" s="136"/>
      <c r="FE1492" s="136"/>
      <c r="FF1492" s="136"/>
      <c r="FG1492" s="136"/>
      <c r="FH1492" s="136"/>
      <c r="FI1492" s="136"/>
      <c r="FJ1492" s="136"/>
      <c r="FK1492" s="136"/>
      <c r="FL1492" s="136"/>
      <c r="FM1492" s="136"/>
      <c r="FN1492" s="136"/>
      <c r="FO1492" s="136"/>
      <c r="FP1492" s="136"/>
      <c r="FQ1492" s="136"/>
      <c r="FR1492" s="136"/>
      <c r="FS1492" s="136"/>
      <c r="FT1492" s="136"/>
      <c r="FU1492" s="136"/>
      <c r="FV1492" s="136"/>
      <c r="FW1492" s="136"/>
      <c r="FX1492" s="136"/>
      <c r="FY1492" s="136"/>
      <c r="FZ1492" s="136"/>
      <c r="GA1492" s="136"/>
      <c r="GB1492" s="136"/>
      <c r="GC1492" s="136"/>
      <c r="GD1492" s="136"/>
      <c r="GE1492" s="136"/>
      <c r="GF1492" s="136"/>
      <c r="GG1492" s="136"/>
      <c r="GH1492" s="136"/>
      <c r="GI1492" s="136"/>
      <c r="GJ1492" s="136"/>
      <c r="GK1492" s="136"/>
      <c r="GL1492" s="136"/>
      <c r="GM1492" s="136"/>
      <c r="GN1492" s="136"/>
      <c r="GO1492" s="136"/>
      <c r="GP1492" s="136"/>
      <c r="GQ1492" s="136"/>
      <c r="GR1492" s="136"/>
      <c r="GS1492" s="136"/>
      <c r="GT1492" s="136"/>
      <c r="GU1492" s="136"/>
      <c r="GV1492" s="136"/>
      <c r="GW1492" s="136"/>
      <c r="GX1492" s="136"/>
      <c r="GY1492" s="136"/>
      <c r="GZ1492" s="136"/>
      <c r="HA1492" s="136"/>
      <c r="HB1492" s="136"/>
      <c r="HC1492" s="136"/>
      <c r="HD1492" s="136"/>
      <c r="HE1492" s="136"/>
      <c r="HF1492" s="136"/>
      <c r="HG1492" s="136"/>
      <c r="HH1492" s="136"/>
      <c r="HI1492" s="136"/>
      <c r="HJ1492" s="136"/>
      <c r="HK1492" s="136"/>
      <c r="HL1492" s="136"/>
      <c r="HM1492" s="136"/>
      <c r="HN1492" s="136"/>
      <c r="HO1492" s="136"/>
      <c r="HP1492" s="136"/>
      <c r="HQ1492" s="136"/>
      <c r="HR1492" s="136"/>
      <c r="HS1492" s="136"/>
      <c r="HT1492" s="136"/>
      <c r="HU1492" s="136"/>
      <c r="HV1492" s="136"/>
      <c r="HW1492" s="136"/>
      <c r="HX1492" s="136"/>
      <c r="HY1492" s="136"/>
      <c r="HZ1492" s="136"/>
      <c r="IA1492" s="136"/>
      <c r="IB1492" s="136"/>
      <c r="IC1492" s="136"/>
      <c r="ID1492" s="136"/>
      <c r="IE1492" s="136"/>
      <c r="IF1492" s="136"/>
      <c r="IG1492" s="136"/>
    </row>
    <row r="1493" spans="1:241" ht="38.1" customHeight="1" x14ac:dyDescent="0.25">
      <c r="A1493" s="461" t="s">
        <v>1162</v>
      </c>
      <c r="B1493" s="461"/>
      <c r="C1493" s="461"/>
      <c r="D1493" s="461"/>
      <c r="E1493" s="461"/>
      <c r="F1493" s="461"/>
      <c r="G1493" s="461"/>
      <c r="H1493" s="461"/>
      <c r="I1493" s="461"/>
      <c r="J1493" s="461"/>
      <c r="K1493" s="461"/>
      <c r="L1493" s="461"/>
      <c r="M1493" s="461"/>
      <c r="N1493" s="461"/>
      <c r="O1493" s="461"/>
      <c r="P1493" s="461"/>
      <c r="Q1493" s="461"/>
      <c r="R1493" s="136"/>
      <c r="S1493" s="136"/>
      <c r="T1493" s="136"/>
      <c r="U1493" s="136"/>
      <c r="V1493" s="136"/>
      <c r="W1493" s="136"/>
      <c r="X1493" s="136"/>
      <c r="Y1493" s="136"/>
      <c r="Z1493" s="136"/>
      <c r="AA1493" s="136"/>
      <c r="AB1493" s="136"/>
      <c r="AC1493" s="136"/>
      <c r="AD1493" s="136"/>
      <c r="AE1493" s="136"/>
      <c r="AF1493" s="136"/>
      <c r="AG1493" s="136"/>
      <c r="AH1493" s="136"/>
      <c r="AI1493" s="136"/>
      <c r="AJ1493" s="136"/>
      <c r="AK1493" s="136"/>
      <c r="AL1493" s="136"/>
      <c r="AM1493" s="136"/>
      <c r="AN1493" s="136"/>
      <c r="AO1493" s="136"/>
      <c r="AP1493" s="136"/>
      <c r="AQ1493" s="136"/>
      <c r="AR1493" s="136"/>
      <c r="AS1493" s="136"/>
      <c r="AT1493" s="136"/>
      <c r="AU1493" s="136"/>
      <c r="AV1493" s="136"/>
      <c r="AW1493" s="136"/>
      <c r="AX1493" s="136"/>
      <c r="AY1493" s="136"/>
      <c r="AZ1493" s="136"/>
      <c r="BA1493" s="136"/>
      <c r="BB1493" s="136"/>
      <c r="BC1493" s="136"/>
      <c r="BD1493" s="136"/>
      <c r="BE1493" s="136"/>
      <c r="BF1493" s="136"/>
      <c r="BG1493" s="136"/>
      <c r="BH1493" s="136"/>
      <c r="BI1493" s="136"/>
      <c r="BJ1493" s="136"/>
      <c r="BK1493" s="136"/>
      <c r="BL1493" s="136"/>
      <c r="BM1493" s="136"/>
      <c r="BN1493" s="136"/>
      <c r="BO1493" s="136"/>
      <c r="BP1493" s="136"/>
      <c r="BQ1493" s="136"/>
      <c r="BR1493" s="136"/>
      <c r="BS1493" s="136"/>
      <c r="BT1493" s="136"/>
      <c r="BU1493" s="136"/>
      <c r="BV1493" s="136"/>
      <c r="BW1493" s="136"/>
      <c r="BX1493" s="136"/>
      <c r="BY1493" s="136"/>
      <c r="BZ1493" s="136"/>
      <c r="CA1493" s="136"/>
      <c r="CB1493" s="136"/>
      <c r="CC1493" s="136"/>
      <c r="CD1493" s="136"/>
      <c r="CE1493" s="136"/>
      <c r="CF1493" s="136"/>
      <c r="CG1493" s="136"/>
      <c r="CH1493" s="136"/>
      <c r="CI1493" s="136"/>
      <c r="CJ1493" s="136"/>
      <c r="CK1493" s="136"/>
      <c r="CL1493" s="136"/>
      <c r="CM1493" s="136"/>
      <c r="CN1493" s="136"/>
      <c r="CO1493" s="136"/>
      <c r="CP1493" s="136"/>
      <c r="CQ1493" s="136"/>
      <c r="CR1493" s="136"/>
      <c r="CS1493" s="136"/>
      <c r="CT1493" s="136"/>
      <c r="CU1493" s="136"/>
      <c r="CV1493" s="136"/>
      <c r="CW1493" s="136"/>
      <c r="CX1493" s="136"/>
      <c r="CY1493" s="136"/>
      <c r="CZ1493" s="136"/>
      <c r="DA1493" s="136"/>
      <c r="DB1493" s="136"/>
      <c r="DC1493" s="136"/>
      <c r="DD1493" s="136"/>
      <c r="DE1493" s="136"/>
      <c r="DF1493" s="136"/>
      <c r="DG1493" s="136"/>
      <c r="DH1493" s="136"/>
      <c r="DI1493" s="136"/>
      <c r="DJ1493" s="136"/>
      <c r="DK1493" s="136"/>
      <c r="DL1493" s="136"/>
      <c r="DM1493" s="136"/>
      <c r="DN1493" s="136"/>
      <c r="DO1493" s="136"/>
      <c r="DP1493" s="136"/>
      <c r="DQ1493" s="136"/>
      <c r="DR1493" s="136"/>
      <c r="DS1493" s="136"/>
      <c r="DT1493" s="136"/>
      <c r="DU1493" s="136"/>
      <c r="DV1493" s="136"/>
      <c r="DW1493" s="136"/>
      <c r="DX1493" s="136"/>
      <c r="DY1493" s="136"/>
      <c r="DZ1493" s="136"/>
      <c r="EA1493" s="136"/>
      <c r="EB1493" s="136"/>
      <c r="EC1493" s="136"/>
      <c r="ED1493" s="136"/>
      <c r="EE1493" s="136"/>
      <c r="EF1493" s="136"/>
      <c r="EG1493" s="136"/>
      <c r="EH1493" s="136"/>
      <c r="EI1493" s="136"/>
      <c r="EJ1493" s="136"/>
      <c r="EK1493" s="136"/>
      <c r="EL1493" s="136"/>
      <c r="EM1493" s="136"/>
      <c r="EN1493" s="136"/>
      <c r="EO1493" s="136"/>
      <c r="EP1493" s="136"/>
      <c r="EQ1493" s="136"/>
      <c r="ER1493" s="136"/>
      <c r="ES1493" s="136"/>
      <c r="ET1493" s="136"/>
      <c r="EU1493" s="136"/>
      <c r="EV1493" s="136"/>
      <c r="EW1493" s="136"/>
      <c r="EX1493" s="136"/>
      <c r="EY1493" s="136"/>
      <c r="EZ1493" s="136"/>
      <c r="FA1493" s="136"/>
      <c r="FB1493" s="136"/>
      <c r="FC1493" s="136"/>
      <c r="FD1493" s="136"/>
      <c r="FE1493" s="136"/>
      <c r="FF1493" s="136"/>
      <c r="FG1493" s="136"/>
      <c r="FH1493" s="136"/>
      <c r="FI1493" s="136"/>
      <c r="FJ1493" s="136"/>
      <c r="FK1493" s="136"/>
      <c r="FL1493" s="136"/>
      <c r="FM1493" s="136"/>
      <c r="FN1493" s="136"/>
      <c r="FO1493" s="136"/>
      <c r="FP1493" s="136"/>
      <c r="FQ1493" s="136"/>
      <c r="FR1493" s="136"/>
      <c r="FS1493" s="136"/>
      <c r="FT1493" s="136"/>
      <c r="FU1493" s="136"/>
      <c r="FV1493" s="136"/>
      <c r="FW1493" s="136"/>
      <c r="FX1493" s="136"/>
      <c r="FY1493" s="136"/>
      <c r="FZ1493" s="136"/>
      <c r="GA1493" s="136"/>
      <c r="GB1493" s="136"/>
      <c r="GC1493" s="136"/>
      <c r="GD1493" s="136"/>
      <c r="GE1493" s="136"/>
      <c r="GF1493" s="136"/>
      <c r="GG1493" s="136"/>
      <c r="GH1493" s="136"/>
      <c r="GI1493" s="136"/>
      <c r="GJ1493" s="136"/>
      <c r="GK1493" s="136"/>
      <c r="GL1493" s="136"/>
      <c r="GM1493" s="136"/>
      <c r="GN1493" s="136"/>
      <c r="GO1493" s="136"/>
      <c r="GP1493" s="136"/>
      <c r="GQ1493" s="136"/>
      <c r="GR1493" s="136"/>
      <c r="GS1493" s="136"/>
      <c r="GT1493" s="136"/>
      <c r="GU1493" s="136"/>
      <c r="GV1493" s="136"/>
      <c r="GW1493" s="136"/>
      <c r="GX1493" s="136"/>
      <c r="GY1493" s="136"/>
      <c r="GZ1493" s="136"/>
      <c r="HA1493" s="136"/>
      <c r="HB1493" s="136"/>
      <c r="HC1493" s="136"/>
      <c r="HD1493" s="136"/>
      <c r="HE1493" s="136"/>
      <c r="HF1493" s="136"/>
      <c r="HG1493" s="136"/>
      <c r="HH1493" s="136"/>
      <c r="HI1493" s="136"/>
      <c r="HJ1493" s="136"/>
      <c r="HK1493" s="136"/>
      <c r="HL1493" s="136"/>
      <c r="HM1493" s="136"/>
      <c r="HN1493" s="136"/>
      <c r="HO1493" s="136"/>
      <c r="HP1493" s="136"/>
      <c r="HQ1493" s="136"/>
      <c r="HR1493" s="136"/>
      <c r="HS1493" s="136"/>
      <c r="HT1493" s="136"/>
      <c r="HU1493" s="136"/>
      <c r="HV1493" s="136"/>
      <c r="HW1493" s="136"/>
      <c r="HX1493" s="136"/>
      <c r="HY1493" s="136"/>
      <c r="HZ1493" s="136"/>
      <c r="IA1493" s="136"/>
      <c r="IB1493" s="136"/>
      <c r="IC1493" s="136"/>
      <c r="ID1493" s="136"/>
      <c r="IE1493" s="136"/>
      <c r="IF1493" s="136"/>
      <c r="IG1493" s="136"/>
    </row>
    <row r="1494" spans="1:241" ht="12" customHeight="1" x14ac:dyDescent="0.25">
      <c r="I1494" s="136"/>
      <c r="J1494" s="136"/>
      <c r="K1494" s="136"/>
      <c r="L1494" s="136"/>
      <c r="M1494" s="136"/>
      <c r="N1494" s="136"/>
      <c r="O1494" s="136"/>
      <c r="P1494" s="136"/>
      <c r="Q1494" s="136"/>
      <c r="R1494" s="136"/>
      <c r="S1494" s="136"/>
      <c r="T1494" s="136"/>
      <c r="U1494" s="136"/>
      <c r="V1494" s="136"/>
      <c r="W1494" s="136"/>
      <c r="X1494" s="136"/>
      <c r="Y1494" s="136"/>
      <c r="Z1494" s="136"/>
      <c r="AA1494" s="136"/>
      <c r="AB1494" s="136"/>
      <c r="AC1494" s="136"/>
      <c r="AD1494" s="136"/>
      <c r="AE1494" s="136"/>
      <c r="AF1494" s="136"/>
      <c r="AG1494" s="136"/>
      <c r="AH1494" s="136"/>
      <c r="AI1494" s="136"/>
      <c r="AJ1494" s="136"/>
      <c r="AK1494" s="136"/>
      <c r="AL1494" s="136"/>
      <c r="AM1494" s="136"/>
      <c r="AN1494" s="136"/>
      <c r="AO1494" s="136"/>
      <c r="AP1494" s="136"/>
      <c r="AQ1494" s="136"/>
      <c r="AR1494" s="136"/>
      <c r="AS1494" s="136"/>
      <c r="AT1494" s="136"/>
      <c r="AU1494" s="136"/>
      <c r="AV1494" s="136"/>
      <c r="AW1494" s="136"/>
      <c r="AX1494" s="136"/>
      <c r="AY1494" s="136"/>
      <c r="AZ1494" s="136"/>
      <c r="BA1494" s="136"/>
      <c r="BB1494" s="136"/>
      <c r="BC1494" s="136"/>
      <c r="BD1494" s="136"/>
      <c r="BE1494" s="136"/>
      <c r="BF1494" s="136"/>
      <c r="BG1494" s="136"/>
      <c r="BH1494" s="136"/>
      <c r="BI1494" s="136"/>
      <c r="BJ1494" s="136"/>
      <c r="BK1494" s="136"/>
      <c r="BL1494" s="136"/>
      <c r="BM1494" s="136"/>
      <c r="BN1494" s="136"/>
      <c r="BO1494" s="136"/>
      <c r="BP1494" s="136"/>
      <c r="BQ1494" s="136"/>
      <c r="BR1494" s="136"/>
      <c r="BS1494" s="136"/>
      <c r="BT1494" s="136"/>
      <c r="BU1494" s="136"/>
      <c r="BV1494" s="136"/>
      <c r="BW1494" s="136"/>
      <c r="BX1494" s="136"/>
      <c r="BY1494" s="136"/>
      <c r="BZ1494" s="136"/>
      <c r="CA1494" s="136"/>
      <c r="CB1494" s="136"/>
      <c r="CC1494" s="136"/>
      <c r="CD1494" s="136"/>
      <c r="CE1494" s="136"/>
      <c r="CF1494" s="136"/>
      <c r="CG1494" s="136"/>
      <c r="CH1494" s="136"/>
      <c r="CI1494" s="136"/>
      <c r="CJ1494" s="136"/>
      <c r="CK1494" s="136"/>
      <c r="CL1494" s="136"/>
      <c r="CM1494" s="136"/>
      <c r="CN1494" s="136"/>
      <c r="CO1494" s="136"/>
      <c r="CP1494" s="136"/>
      <c r="CQ1494" s="136"/>
      <c r="CR1494" s="136"/>
      <c r="CS1494" s="136"/>
      <c r="CT1494" s="136"/>
      <c r="CU1494" s="136"/>
      <c r="CV1494" s="136"/>
      <c r="CW1494" s="136"/>
      <c r="CX1494" s="136"/>
      <c r="CY1494" s="136"/>
      <c r="CZ1494" s="136"/>
      <c r="DA1494" s="136"/>
      <c r="DB1494" s="136"/>
      <c r="DC1494" s="136"/>
      <c r="DD1494" s="136"/>
      <c r="DE1494" s="136"/>
      <c r="DF1494" s="136"/>
      <c r="DG1494" s="136"/>
      <c r="DH1494" s="136"/>
      <c r="DI1494" s="136"/>
      <c r="DJ1494" s="136"/>
      <c r="DK1494" s="136"/>
      <c r="DL1494" s="136"/>
      <c r="DM1494" s="136"/>
      <c r="DN1494" s="136"/>
      <c r="DO1494" s="136"/>
      <c r="DP1494" s="136"/>
      <c r="DQ1494" s="136"/>
      <c r="DR1494" s="136"/>
      <c r="DS1494" s="136"/>
      <c r="DT1494" s="136"/>
      <c r="DU1494" s="136"/>
      <c r="DV1494" s="136"/>
      <c r="DW1494" s="136"/>
      <c r="DX1494" s="136"/>
      <c r="DY1494" s="136"/>
      <c r="DZ1494" s="136"/>
      <c r="EA1494" s="136"/>
      <c r="EB1494" s="136"/>
      <c r="EC1494" s="136"/>
      <c r="ED1494" s="136"/>
      <c r="EE1494" s="136"/>
      <c r="EF1494" s="136"/>
      <c r="EG1494" s="136"/>
      <c r="EH1494" s="136"/>
      <c r="EI1494" s="136"/>
      <c r="EJ1494" s="136"/>
      <c r="EK1494" s="136"/>
      <c r="EL1494" s="136"/>
      <c r="EM1494" s="136"/>
      <c r="EN1494" s="136"/>
      <c r="EO1494" s="136"/>
      <c r="EP1494" s="136"/>
      <c r="EQ1494" s="136"/>
      <c r="ER1494" s="136"/>
      <c r="ES1494" s="136"/>
      <c r="ET1494" s="136"/>
      <c r="EU1494" s="136"/>
      <c r="EV1494" s="136"/>
      <c r="EW1494" s="136"/>
      <c r="EX1494" s="136"/>
      <c r="EY1494" s="136"/>
      <c r="EZ1494" s="136"/>
      <c r="FA1494" s="136"/>
      <c r="FB1494" s="136"/>
      <c r="FC1494" s="136"/>
      <c r="FD1494" s="136"/>
      <c r="FE1494" s="136"/>
      <c r="FF1494" s="136"/>
      <c r="FG1494" s="136"/>
      <c r="FH1494" s="136"/>
      <c r="FI1494" s="136"/>
      <c r="FJ1494" s="136"/>
      <c r="FK1494" s="136"/>
      <c r="FL1494" s="136"/>
      <c r="FM1494" s="136"/>
      <c r="FN1494" s="136"/>
      <c r="FO1494" s="136"/>
      <c r="FP1494" s="136"/>
      <c r="FQ1494" s="136"/>
      <c r="FR1494" s="136"/>
      <c r="FS1494" s="136"/>
      <c r="FT1494" s="136"/>
      <c r="FU1494" s="136"/>
      <c r="FV1494" s="136"/>
      <c r="FW1494" s="136"/>
      <c r="FX1494" s="136"/>
      <c r="FY1494" s="136"/>
      <c r="FZ1494" s="136"/>
      <c r="GA1494" s="136"/>
      <c r="GB1494" s="136"/>
      <c r="GC1494" s="136"/>
      <c r="GD1494" s="136"/>
      <c r="GE1494" s="136"/>
      <c r="GF1494" s="136"/>
      <c r="GG1494" s="136"/>
      <c r="GH1494" s="136"/>
      <c r="GI1494" s="136"/>
      <c r="GJ1494" s="136"/>
      <c r="GK1494" s="136"/>
      <c r="GL1494" s="136"/>
      <c r="GM1494" s="136"/>
      <c r="GN1494" s="136"/>
      <c r="GO1494" s="136"/>
      <c r="GP1494" s="136"/>
      <c r="GQ1494" s="136"/>
      <c r="GR1494" s="136"/>
      <c r="GS1494" s="136"/>
      <c r="GT1494" s="136"/>
      <c r="GU1494" s="136"/>
      <c r="GV1494" s="136"/>
      <c r="GW1494" s="136"/>
      <c r="GX1494" s="136"/>
      <c r="GY1494" s="136"/>
      <c r="GZ1494" s="136"/>
      <c r="HA1494" s="136"/>
      <c r="HB1494" s="136"/>
      <c r="HC1494" s="136"/>
      <c r="HD1494" s="136"/>
      <c r="HE1494" s="136"/>
      <c r="HF1494" s="136"/>
      <c r="HG1494" s="136"/>
      <c r="HH1494" s="136"/>
      <c r="HI1494" s="136"/>
      <c r="HJ1494" s="136"/>
      <c r="HK1494" s="136"/>
      <c r="HL1494" s="136"/>
      <c r="HM1494" s="136"/>
      <c r="HN1494" s="136"/>
      <c r="HO1494" s="136"/>
      <c r="HP1494" s="136"/>
      <c r="HQ1494" s="136"/>
      <c r="HR1494" s="136"/>
      <c r="HS1494" s="136"/>
      <c r="HT1494" s="136"/>
      <c r="HU1494" s="136"/>
      <c r="HV1494" s="136"/>
      <c r="HW1494" s="136"/>
      <c r="HX1494" s="136"/>
      <c r="HY1494" s="136"/>
      <c r="HZ1494" s="136"/>
      <c r="IA1494" s="136"/>
      <c r="IB1494" s="136"/>
      <c r="IC1494" s="136"/>
      <c r="ID1494" s="136"/>
      <c r="IE1494" s="136"/>
      <c r="IF1494" s="136"/>
      <c r="IG1494" s="136"/>
    </row>
    <row r="1495" spans="1:241" ht="21" customHeight="1" x14ac:dyDescent="0.3">
      <c r="A1495" s="134">
        <v>2017</v>
      </c>
      <c r="B1495" s="135"/>
      <c r="C1495" s="135"/>
      <c r="D1495" s="135"/>
      <c r="E1495" s="135"/>
      <c r="F1495" s="135"/>
      <c r="G1495" s="135"/>
      <c r="H1495" s="135"/>
      <c r="I1495" s="136"/>
      <c r="J1495" s="136"/>
      <c r="K1495" s="136"/>
      <c r="L1495" s="136"/>
      <c r="M1495" s="136"/>
      <c r="N1495" s="136"/>
      <c r="O1495" s="136"/>
      <c r="P1495" s="136"/>
      <c r="Q1495" s="136"/>
      <c r="R1495" s="136"/>
      <c r="S1495" s="136"/>
      <c r="T1495" s="136"/>
      <c r="U1495" s="136"/>
      <c r="V1495" s="136"/>
      <c r="W1495" s="136"/>
      <c r="X1495" s="136"/>
      <c r="Y1495" s="136"/>
      <c r="Z1495" s="136"/>
      <c r="AA1495" s="136"/>
      <c r="AB1495" s="136"/>
      <c r="AC1495" s="136"/>
      <c r="AD1495" s="136"/>
      <c r="AE1495" s="136"/>
      <c r="AF1495" s="136"/>
      <c r="AG1495" s="136"/>
      <c r="AH1495" s="136"/>
      <c r="AI1495" s="136"/>
      <c r="AJ1495" s="136"/>
      <c r="AK1495" s="136"/>
      <c r="AL1495" s="136"/>
      <c r="AM1495" s="136"/>
      <c r="AN1495" s="136"/>
      <c r="AO1495" s="136"/>
      <c r="AP1495" s="136"/>
      <c r="AQ1495" s="136"/>
      <c r="AR1495" s="136"/>
      <c r="AS1495" s="136"/>
      <c r="AT1495" s="136"/>
      <c r="AU1495" s="136"/>
      <c r="AV1495" s="136"/>
      <c r="AW1495" s="136"/>
      <c r="AX1495" s="136"/>
      <c r="AY1495" s="136"/>
      <c r="AZ1495" s="136"/>
      <c r="BA1495" s="136"/>
      <c r="BB1495" s="136"/>
      <c r="BC1495" s="136"/>
      <c r="BD1495" s="136"/>
      <c r="BE1495" s="136"/>
      <c r="BF1495" s="136"/>
      <c r="BG1495" s="136"/>
      <c r="BH1495" s="136"/>
      <c r="BI1495" s="136"/>
      <c r="BJ1495" s="136"/>
      <c r="BK1495" s="136"/>
      <c r="BL1495" s="136"/>
      <c r="BM1495" s="136"/>
      <c r="BN1495" s="136"/>
      <c r="BO1495" s="136"/>
      <c r="BP1495" s="136"/>
      <c r="BQ1495" s="136"/>
      <c r="BR1495" s="136"/>
      <c r="BS1495" s="136"/>
      <c r="BT1495" s="136"/>
      <c r="BU1495" s="136"/>
      <c r="BV1495" s="136"/>
      <c r="BW1495" s="136"/>
      <c r="BX1495" s="136"/>
      <c r="BY1495" s="136"/>
      <c r="BZ1495" s="136"/>
      <c r="CA1495" s="136"/>
      <c r="CB1495" s="136"/>
      <c r="CC1495" s="136"/>
      <c r="CD1495" s="136"/>
      <c r="CE1495" s="136"/>
      <c r="CF1495" s="136"/>
      <c r="CG1495" s="136"/>
      <c r="CH1495" s="136"/>
      <c r="CI1495" s="136"/>
      <c r="CJ1495" s="136"/>
      <c r="CK1495" s="136"/>
      <c r="CL1495" s="136"/>
      <c r="CM1495" s="136"/>
      <c r="CN1495" s="136"/>
      <c r="CO1495" s="136"/>
      <c r="CP1495" s="136"/>
      <c r="CQ1495" s="136"/>
      <c r="CR1495" s="136"/>
      <c r="CS1495" s="136"/>
      <c r="CT1495" s="136"/>
      <c r="CU1495" s="136"/>
      <c r="CV1495" s="136"/>
      <c r="CW1495" s="136"/>
      <c r="CX1495" s="136"/>
      <c r="CY1495" s="136"/>
      <c r="CZ1495" s="136"/>
      <c r="DA1495" s="136"/>
      <c r="DB1495" s="136"/>
      <c r="DC1495" s="136"/>
      <c r="DD1495" s="136"/>
      <c r="DE1495" s="136"/>
      <c r="DF1495" s="136"/>
      <c r="DG1495" s="136"/>
      <c r="DH1495" s="136"/>
      <c r="DI1495" s="136"/>
      <c r="DJ1495" s="136"/>
      <c r="DK1495" s="136"/>
      <c r="DL1495" s="136"/>
      <c r="DM1495" s="136"/>
      <c r="DN1495" s="136"/>
      <c r="DO1495" s="136"/>
      <c r="DP1495" s="136"/>
      <c r="DQ1495" s="136"/>
      <c r="DR1495" s="136"/>
      <c r="DS1495" s="136"/>
      <c r="DT1495" s="136"/>
      <c r="DU1495" s="136"/>
      <c r="DV1495" s="136"/>
      <c r="DW1495" s="136"/>
      <c r="DX1495" s="136"/>
      <c r="DY1495" s="136"/>
      <c r="DZ1495" s="136"/>
      <c r="EA1495" s="136"/>
      <c r="EB1495" s="136"/>
      <c r="EC1495" s="136"/>
      <c r="ED1495" s="136"/>
      <c r="EE1495" s="136"/>
      <c r="EF1495" s="136"/>
      <c r="EG1495" s="136"/>
      <c r="EH1495" s="136"/>
      <c r="EI1495" s="136"/>
      <c r="EJ1495" s="136"/>
      <c r="EK1495" s="136"/>
      <c r="EL1495" s="136"/>
      <c r="EM1495" s="136"/>
      <c r="EN1495" s="136"/>
      <c r="EO1495" s="136"/>
      <c r="EP1495" s="136"/>
      <c r="EQ1495" s="136"/>
      <c r="ER1495" s="136"/>
      <c r="ES1495" s="136"/>
      <c r="ET1495" s="136"/>
      <c r="EU1495" s="136"/>
      <c r="EV1495" s="136"/>
      <c r="EW1495" s="136"/>
      <c r="EX1495" s="136"/>
      <c r="EY1495" s="136"/>
      <c r="EZ1495" s="136"/>
      <c r="FA1495" s="136"/>
      <c r="FB1495" s="136"/>
      <c r="FC1495" s="136"/>
      <c r="FD1495" s="136"/>
      <c r="FE1495" s="136"/>
      <c r="FF1495" s="136"/>
      <c r="FG1495" s="136"/>
      <c r="FH1495" s="136"/>
      <c r="FI1495" s="136"/>
      <c r="FJ1495" s="136"/>
      <c r="FK1495" s="136"/>
      <c r="FL1495" s="136"/>
      <c r="FM1495" s="136"/>
      <c r="FN1495" s="136"/>
      <c r="FO1495" s="136"/>
      <c r="FP1495" s="136"/>
      <c r="FQ1495" s="136"/>
      <c r="FR1495" s="136"/>
      <c r="FS1495" s="136"/>
      <c r="FT1495" s="136"/>
      <c r="FU1495" s="136"/>
      <c r="FV1495" s="136"/>
      <c r="FW1495" s="136"/>
      <c r="FX1495" s="136"/>
      <c r="FY1495" s="136"/>
      <c r="FZ1495" s="136"/>
      <c r="GA1495" s="136"/>
      <c r="GB1495" s="136"/>
      <c r="GC1495" s="136"/>
      <c r="GD1495" s="136"/>
      <c r="GE1495" s="136"/>
      <c r="GF1495" s="136"/>
      <c r="GG1495" s="136"/>
      <c r="GH1495" s="136"/>
      <c r="GI1495" s="136"/>
      <c r="GJ1495" s="136"/>
      <c r="GK1495" s="136"/>
      <c r="GL1495" s="136"/>
      <c r="GM1495" s="136"/>
      <c r="GN1495" s="136"/>
      <c r="GO1495" s="136"/>
      <c r="GP1495" s="136"/>
      <c r="GQ1495" s="136"/>
      <c r="GR1495" s="136"/>
      <c r="GS1495" s="136"/>
      <c r="GT1495" s="136"/>
      <c r="GU1495" s="136"/>
      <c r="GV1495" s="136"/>
      <c r="GW1495" s="136"/>
      <c r="GX1495" s="136"/>
      <c r="GY1495" s="136"/>
      <c r="GZ1495" s="136"/>
      <c r="HA1495" s="136"/>
      <c r="HB1495" s="136"/>
      <c r="HC1495" s="136"/>
      <c r="HD1495" s="136"/>
      <c r="HE1495" s="136"/>
      <c r="HF1495" s="136"/>
      <c r="HG1495" s="136"/>
      <c r="HH1495" s="136"/>
      <c r="HI1495" s="136"/>
      <c r="HJ1495" s="136"/>
      <c r="HK1495" s="136"/>
      <c r="HL1495" s="136"/>
      <c r="HM1495" s="136"/>
      <c r="HN1495" s="136"/>
      <c r="HO1495" s="136"/>
      <c r="HP1495" s="136"/>
      <c r="HQ1495" s="136"/>
      <c r="HR1495" s="136"/>
      <c r="HS1495" s="136"/>
      <c r="HT1495" s="136"/>
      <c r="HU1495" s="136"/>
      <c r="HV1495" s="136"/>
      <c r="HW1495" s="136"/>
      <c r="HX1495" s="136"/>
      <c r="HY1495" s="136"/>
      <c r="HZ1495" s="136"/>
      <c r="IA1495" s="136"/>
      <c r="IB1495" s="136"/>
      <c r="IC1495" s="136"/>
      <c r="ID1495" s="136"/>
      <c r="IE1495" s="136"/>
      <c r="IF1495" s="136"/>
      <c r="IG1495" s="136"/>
    </row>
    <row r="1496" spans="1:241" ht="27.95" customHeight="1" x14ac:dyDescent="0.25">
      <c r="A1496" s="166" t="s">
        <v>177</v>
      </c>
      <c r="B1496" s="167" t="s">
        <v>0</v>
      </c>
      <c r="C1496" s="167" t="s">
        <v>1</v>
      </c>
      <c r="D1496" s="167" t="s">
        <v>2</v>
      </c>
      <c r="E1496" s="167" t="s">
        <v>877</v>
      </c>
      <c r="F1496" s="167" t="s">
        <v>50</v>
      </c>
      <c r="G1496" s="167" t="s">
        <v>52</v>
      </c>
      <c r="H1496" s="167" t="s">
        <v>13</v>
      </c>
      <c r="I1496" s="136"/>
      <c r="J1496" s="166" t="s">
        <v>177</v>
      </c>
      <c r="K1496" s="167" t="s">
        <v>0</v>
      </c>
      <c r="L1496" s="167" t="s">
        <v>1</v>
      </c>
      <c r="M1496" s="167" t="s">
        <v>2</v>
      </c>
      <c r="N1496" s="167" t="s">
        <v>877</v>
      </c>
      <c r="O1496" s="167" t="s">
        <v>50</v>
      </c>
      <c r="P1496" s="167" t="s">
        <v>52</v>
      </c>
      <c r="Q1496" s="167" t="s">
        <v>13</v>
      </c>
      <c r="R1496" s="136"/>
      <c r="S1496" s="136"/>
      <c r="T1496" s="136"/>
      <c r="U1496" s="136"/>
      <c r="V1496" s="136"/>
      <c r="W1496" s="136"/>
      <c r="X1496" s="136"/>
      <c r="Y1496" s="136"/>
      <c r="Z1496" s="136"/>
      <c r="AA1496" s="136"/>
      <c r="AB1496" s="136"/>
      <c r="AC1496" s="136"/>
      <c r="AD1496" s="136"/>
      <c r="AE1496" s="136"/>
      <c r="AF1496" s="136"/>
      <c r="AG1496" s="136"/>
      <c r="AH1496" s="136"/>
      <c r="AI1496" s="136"/>
      <c r="AJ1496" s="136"/>
      <c r="AK1496" s="136"/>
      <c r="AL1496" s="136"/>
      <c r="AM1496" s="136"/>
      <c r="AN1496" s="136"/>
      <c r="AO1496" s="136"/>
      <c r="AP1496" s="136"/>
      <c r="AQ1496" s="136"/>
      <c r="AR1496" s="136"/>
      <c r="AS1496" s="136"/>
      <c r="AT1496" s="136"/>
      <c r="AU1496" s="136"/>
      <c r="AV1496" s="136"/>
      <c r="AW1496" s="136"/>
      <c r="AX1496" s="136"/>
      <c r="AY1496" s="136"/>
      <c r="AZ1496" s="136"/>
      <c r="BA1496" s="136"/>
      <c r="BB1496" s="136"/>
      <c r="BC1496" s="136"/>
      <c r="BD1496" s="136"/>
      <c r="BE1496" s="136"/>
      <c r="BF1496" s="136"/>
      <c r="BG1496" s="136"/>
      <c r="BH1496" s="136"/>
      <c r="BI1496" s="136"/>
      <c r="BJ1496" s="136"/>
      <c r="BK1496" s="136"/>
      <c r="BL1496" s="136"/>
      <c r="BM1496" s="136"/>
      <c r="BN1496" s="136"/>
      <c r="BO1496" s="136"/>
      <c r="BP1496" s="136"/>
      <c r="BQ1496" s="136"/>
      <c r="BR1496" s="136"/>
      <c r="BS1496" s="136"/>
      <c r="BT1496" s="136"/>
      <c r="BU1496" s="136"/>
      <c r="BV1496" s="136"/>
      <c r="BW1496" s="136"/>
      <c r="BX1496" s="136"/>
      <c r="BY1496" s="136"/>
      <c r="BZ1496" s="136"/>
      <c r="CA1496" s="136"/>
      <c r="CB1496" s="136"/>
      <c r="CC1496" s="136"/>
      <c r="CD1496" s="136"/>
      <c r="CE1496" s="136"/>
      <c r="CF1496" s="136"/>
      <c r="CG1496" s="136"/>
      <c r="CH1496" s="136"/>
      <c r="CI1496" s="136"/>
      <c r="CJ1496" s="136"/>
      <c r="CK1496" s="136"/>
      <c r="CL1496" s="136"/>
      <c r="CM1496" s="136"/>
      <c r="CN1496" s="136"/>
      <c r="CO1496" s="136"/>
      <c r="CP1496" s="136"/>
      <c r="CQ1496" s="136"/>
      <c r="CR1496" s="136"/>
      <c r="CS1496" s="136"/>
      <c r="CT1496" s="136"/>
      <c r="CU1496" s="136"/>
      <c r="CV1496" s="136"/>
      <c r="CW1496" s="136"/>
      <c r="CX1496" s="136"/>
      <c r="CY1496" s="136"/>
      <c r="CZ1496" s="136"/>
      <c r="DA1496" s="136"/>
      <c r="DB1496" s="136"/>
      <c r="DC1496" s="136"/>
      <c r="DD1496" s="136"/>
      <c r="DE1496" s="136"/>
      <c r="DF1496" s="136"/>
      <c r="DG1496" s="136"/>
      <c r="DH1496" s="136"/>
      <c r="DI1496" s="136"/>
      <c r="DJ1496" s="136"/>
      <c r="DK1496" s="136"/>
      <c r="DL1496" s="136"/>
      <c r="DM1496" s="136"/>
      <c r="DN1496" s="136"/>
      <c r="DO1496" s="136"/>
      <c r="DP1496" s="136"/>
      <c r="DQ1496" s="136"/>
      <c r="DR1496" s="136"/>
      <c r="DS1496" s="136"/>
      <c r="DT1496" s="136"/>
      <c r="DU1496" s="136"/>
      <c r="DV1496" s="136"/>
      <c r="DW1496" s="136"/>
      <c r="DX1496" s="136"/>
      <c r="DY1496" s="136"/>
      <c r="DZ1496" s="136"/>
      <c r="EA1496" s="136"/>
      <c r="EB1496" s="136"/>
      <c r="EC1496" s="136"/>
      <c r="ED1496" s="136"/>
      <c r="EE1496" s="136"/>
      <c r="EF1496" s="136"/>
      <c r="EG1496" s="136"/>
      <c r="EH1496" s="136"/>
      <c r="EI1496" s="136"/>
      <c r="EJ1496" s="136"/>
      <c r="EK1496" s="136"/>
      <c r="EL1496" s="136"/>
      <c r="EM1496" s="136"/>
      <c r="EN1496" s="136"/>
      <c r="EO1496" s="136"/>
      <c r="EP1496" s="136"/>
      <c r="EQ1496" s="136"/>
      <c r="ER1496" s="136"/>
      <c r="ES1496" s="136"/>
      <c r="ET1496" s="136"/>
      <c r="EU1496" s="136"/>
      <c r="EV1496" s="136"/>
      <c r="EW1496" s="136"/>
      <c r="EX1496" s="136"/>
      <c r="EY1496" s="136"/>
      <c r="EZ1496" s="136"/>
      <c r="FA1496" s="136"/>
      <c r="FB1496" s="136"/>
      <c r="FC1496" s="136"/>
      <c r="FD1496" s="136"/>
      <c r="FE1496" s="136"/>
      <c r="FF1496" s="136"/>
      <c r="FG1496" s="136"/>
      <c r="FH1496" s="136"/>
      <c r="FI1496" s="136"/>
      <c r="FJ1496" s="136"/>
      <c r="FK1496" s="136"/>
      <c r="FL1496" s="136"/>
      <c r="FM1496" s="136"/>
      <c r="FN1496" s="136"/>
      <c r="FO1496" s="136"/>
      <c r="FP1496" s="136"/>
      <c r="FQ1496" s="136"/>
      <c r="FR1496" s="136"/>
      <c r="FS1496" s="136"/>
      <c r="FT1496" s="136"/>
      <c r="FU1496" s="136"/>
      <c r="FV1496" s="136"/>
      <c r="FW1496" s="136"/>
      <c r="FX1496" s="136"/>
      <c r="FY1496" s="136"/>
      <c r="FZ1496" s="136"/>
      <c r="GA1496" s="136"/>
      <c r="GB1496" s="136"/>
      <c r="GC1496" s="136"/>
      <c r="GD1496" s="136"/>
      <c r="GE1496" s="136"/>
      <c r="GF1496" s="136"/>
      <c r="GG1496" s="136"/>
      <c r="GH1496" s="136"/>
      <c r="GI1496" s="136"/>
      <c r="GJ1496" s="136"/>
      <c r="GK1496" s="136"/>
      <c r="GL1496" s="136"/>
      <c r="GM1496" s="136"/>
      <c r="GN1496" s="136"/>
      <c r="GO1496" s="136"/>
      <c r="GP1496" s="136"/>
      <c r="GQ1496" s="136"/>
      <c r="GR1496" s="136"/>
      <c r="GS1496" s="136"/>
      <c r="GT1496" s="136"/>
      <c r="GU1496" s="136"/>
      <c r="GV1496" s="136"/>
      <c r="GW1496" s="136"/>
      <c r="GX1496" s="136"/>
      <c r="GY1496" s="136"/>
      <c r="GZ1496" s="136"/>
      <c r="HA1496" s="136"/>
      <c r="HB1496" s="136"/>
      <c r="HC1496" s="136"/>
      <c r="HD1496" s="136"/>
      <c r="HE1496" s="136"/>
      <c r="HF1496" s="136"/>
      <c r="HG1496" s="136"/>
      <c r="HH1496" s="136"/>
      <c r="HI1496" s="136"/>
      <c r="HJ1496" s="136"/>
      <c r="HK1496" s="136"/>
      <c r="HL1496" s="136"/>
      <c r="HM1496" s="136"/>
      <c r="HN1496" s="136"/>
      <c r="HO1496" s="136"/>
      <c r="HP1496" s="136"/>
      <c r="HQ1496" s="136"/>
      <c r="HR1496" s="136"/>
      <c r="HS1496" s="136"/>
      <c r="HT1496" s="136"/>
      <c r="HU1496" s="136"/>
      <c r="HV1496" s="136"/>
      <c r="HW1496" s="136"/>
      <c r="HX1496" s="136"/>
      <c r="HY1496" s="136"/>
      <c r="HZ1496" s="136"/>
      <c r="IA1496" s="136"/>
      <c r="IB1496" s="136"/>
      <c r="IC1496" s="136"/>
      <c r="ID1496" s="136"/>
      <c r="IE1496" s="136"/>
      <c r="IF1496" s="136"/>
      <c r="IG1496" s="136"/>
    </row>
    <row r="1497" spans="1:241" ht="15" customHeight="1" x14ac:dyDescent="0.25">
      <c r="A1497" s="225" t="s">
        <v>176</v>
      </c>
      <c r="B1497" s="217">
        <v>5003783</v>
      </c>
      <c r="C1497" s="217">
        <v>1703641</v>
      </c>
      <c r="D1497" s="217">
        <v>389149</v>
      </c>
      <c r="E1497" s="217">
        <v>1605920</v>
      </c>
      <c r="F1497" s="217">
        <v>1643796</v>
      </c>
      <c r="G1497" s="217">
        <v>403925</v>
      </c>
      <c r="H1497" s="235">
        <v>10750214</v>
      </c>
      <c r="I1497" s="136"/>
      <c r="J1497" s="225" t="s">
        <v>336</v>
      </c>
      <c r="K1497" s="226">
        <v>5468679</v>
      </c>
      <c r="L1497" s="226">
        <v>1550034</v>
      </c>
      <c r="M1497" s="226">
        <v>649038</v>
      </c>
      <c r="N1497" s="226">
        <v>2095457</v>
      </c>
      <c r="O1497" s="226">
        <v>1590054</v>
      </c>
      <c r="P1497" s="226">
        <v>571157</v>
      </c>
      <c r="Q1497" s="235">
        <v>11924419</v>
      </c>
      <c r="R1497" s="136"/>
      <c r="S1497" s="136"/>
      <c r="T1497" s="136"/>
      <c r="U1497" s="136"/>
      <c r="V1497" s="136"/>
      <c r="W1497" s="136"/>
      <c r="X1497" s="136"/>
      <c r="Y1497" s="136"/>
      <c r="Z1497" s="136"/>
      <c r="AA1497" s="136"/>
      <c r="AB1497" s="136"/>
      <c r="AC1497" s="136"/>
      <c r="AD1497" s="136"/>
      <c r="AE1497" s="136"/>
      <c r="AF1497" s="136"/>
      <c r="AG1497" s="136"/>
      <c r="AH1497" s="136"/>
      <c r="AI1497" s="136"/>
      <c r="AJ1497" s="136"/>
      <c r="AK1497" s="136"/>
      <c r="AL1497" s="136"/>
      <c r="AM1497" s="136"/>
      <c r="AN1497" s="136"/>
      <c r="AO1497" s="136"/>
      <c r="AP1497" s="136"/>
      <c r="AQ1497" s="136"/>
      <c r="AR1497" s="136"/>
      <c r="AS1497" s="136"/>
      <c r="AT1497" s="136"/>
      <c r="AU1497" s="136"/>
      <c r="AV1497" s="136"/>
      <c r="AW1497" s="136"/>
      <c r="AX1497" s="136"/>
      <c r="AY1497" s="136"/>
      <c r="AZ1497" s="136"/>
      <c r="BA1497" s="136"/>
      <c r="BB1497" s="136"/>
      <c r="BC1497" s="136"/>
      <c r="BD1497" s="136"/>
      <c r="BE1497" s="136"/>
      <c r="BF1497" s="136"/>
      <c r="BG1497" s="136"/>
      <c r="BH1497" s="136"/>
      <c r="BI1497" s="136"/>
      <c r="BJ1497" s="136"/>
      <c r="BK1497" s="136"/>
      <c r="BL1497" s="136"/>
      <c r="BM1497" s="136"/>
      <c r="BN1497" s="136"/>
      <c r="BO1497" s="136"/>
      <c r="BP1497" s="136"/>
      <c r="BQ1497" s="136"/>
      <c r="BR1497" s="136"/>
      <c r="BS1497" s="136"/>
      <c r="BT1497" s="136"/>
      <c r="BU1497" s="136"/>
      <c r="BV1497" s="136"/>
      <c r="BW1497" s="136"/>
      <c r="BX1497" s="136"/>
      <c r="BY1497" s="136"/>
      <c r="BZ1497" s="136"/>
      <c r="CA1497" s="136"/>
      <c r="CB1497" s="136"/>
      <c r="CC1497" s="136"/>
      <c r="CD1497" s="136"/>
      <c r="CE1497" s="136"/>
      <c r="CF1497" s="136"/>
      <c r="CG1497" s="136"/>
      <c r="CH1497" s="136"/>
      <c r="CI1497" s="136"/>
      <c r="CJ1497" s="136"/>
      <c r="CK1497" s="136"/>
      <c r="CL1497" s="136"/>
      <c r="CM1497" s="136"/>
      <c r="CN1497" s="136"/>
      <c r="CO1497" s="136"/>
      <c r="CP1497" s="136"/>
      <c r="CQ1497" s="136"/>
      <c r="CR1497" s="136"/>
      <c r="CS1497" s="136"/>
      <c r="CT1497" s="136"/>
      <c r="CU1497" s="136"/>
      <c r="CV1497" s="136"/>
      <c r="CW1497" s="136"/>
      <c r="CX1497" s="136"/>
      <c r="CY1497" s="136"/>
      <c r="CZ1497" s="136"/>
      <c r="DA1497" s="136"/>
      <c r="DB1497" s="136"/>
      <c r="DC1497" s="136"/>
      <c r="DD1497" s="136"/>
      <c r="DE1497" s="136"/>
      <c r="DF1497" s="136"/>
      <c r="DG1497" s="136"/>
      <c r="DH1497" s="136"/>
      <c r="DI1497" s="136"/>
      <c r="DJ1497" s="136"/>
      <c r="DK1497" s="136"/>
      <c r="DL1497" s="136"/>
      <c r="DM1497" s="136"/>
      <c r="DN1497" s="136"/>
      <c r="DO1497" s="136"/>
      <c r="DP1497" s="136"/>
      <c r="DQ1497" s="136"/>
      <c r="DR1497" s="136"/>
      <c r="DS1497" s="136"/>
      <c r="DT1497" s="136"/>
      <c r="DU1497" s="136"/>
      <c r="DV1497" s="136"/>
      <c r="DW1497" s="136"/>
      <c r="DX1497" s="136"/>
      <c r="DY1497" s="136"/>
      <c r="DZ1497" s="136"/>
      <c r="EA1497" s="136"/>
      <c r="EB1497" s="136"/>
      <c r="EC1497" s="136"/>
      <c r="ED1497" s="136"/>
      <c r="EE1497" s="136"/>
      <c r="EF1497" s="136"/>
      <c r="EG1497" s="136"/>
      <c r="EH1497" s="136"/>
      <c r="EI1497" s="136"/>
      <c r="EJ1497" s="136"/>
      <c r="EK1497" s="136"/>
      <c r="EL1497" s="136"/>
      <c r="EM1497" s="136"/>
      <c r="EN1497" s="136"/>
      <c r="EO1497" s="136"/>
      <c r="EP1497" s="136"/>
      <c r="EQ1497" s="136"/>
      <c r="ER1497" s="136"/>
      <c r="ES1497" s="136"/>
      <c r="ET1497" s="136"/>
      <c r="EU1497" s="136"/>
      <c r="EV1497" s="136"/>
      <c r="EW1497" s="136"/>
      <c r="EX1497" s="136"/>
      <c r="EY1497" s="136"/>
      <c r="EZ1497" s="136"/>
      <c r="FA1497" s="136"/>
      <c r="FB1497" s="136"/>
      <c r="FC1497" s="136"/>
      <c r="FD1497" s="136"/>
      <c r="FE1497" s="136"/>
      <c r="FF1497" s="136"/>
      <c r="FG1497" s="136"/>
      <c r="FH1497" s="136"/>
      <c r="FI1497" s="136"/>
      <c r="FJ1497" s="136"/>
      <c r="FK1497" s="136"/>
      <c r="FL1497" s="136"/>
      <c r="FM1497" s="136"/>
      <c r="FN1497" s="136"/>
      <c r="FO1497" s="136"/>
      <c r="FP1497" s="136"/>
      <c r="FQ1497" s="136"/>
      <c r="FR1497" s="136"/>
      <c r="FS1497" s="136"/>
      <c r="FT1497" s="136"/>
      <c r="FU1497" s="136"/>
      <c r="FV1497" s="136"/>
      <c r="FW1497" s="136"/>
      <c r="FX1497" s="136"/>
      <c r="FY1497" s="136"/>
      <c r="FZ1497" s="136"/>
      <c r="GA1497" s="136"/>
      <c r="GB1497" s="136"/>
      <c r="GC1497" s="136"/>
      <c r="GD1497" s="136"/>
      <c r="GE1497" s="136"/>
      <c r="GF1497" s="136"/>
      <c r="GG1497" s="136"/>
      <c r="GH1497" s="136"/>
      <c r="GI1497" s="136"/>
      <c r="GJ1497" s="136"/>
      <c r="GK1497" s="136"/>
      <c r="GL1497" s="136"/>
      <c r="GM1497" s="136"/>
      <c r="GN1497" s="136"/>
      <c r="GO1497" s="136"/>
      <c r="GP1497" s="136"/>
      <c r="GQ1497" s="136"/>
      <c r="GR1497" s="136"/>
      <c r="GS1497" s="136"/>
      <c r="GT1497" s="136"/>
      <c r="GU1497" s="136"/>
      <c r="GV1497" s="136"/>
      <c r="GW1497" s="136"/>
      <c r="GX1497" s="136"/>
      <c r="GY1497" s="136"/>
      <c r="GZ1497" s="136"/>
      <c r="HA1497" s="136"/>
      <c r="HB1497" s="136"/>
      <c r="HC1497" s="136"/>
      <c r="HD1497" s="136"/>
      <c r="HE1497" s="136"/>
      <c r="HF1497" s="136"/>
      <c r="HG1497" s="136"/>
      <c r="HH1497" s="136"/>
      <c r="HI1497" s="136"/>
      <c r="HJ1497" s="136"/>
      <c r="HK1497" s="136"/>
      <c r="HL1497" s="136"/>
      <c r="HM1497" s="136"/>
      <c r="HN1497" s="136"/>
      <c r="HO1497" s="136"/>
      <c r="HP1497" s="136"/>
      <c r="HQ1497" s="136"/>
      <c r="HR1497" s="136"/>
      <c r="HS1497" s="136"/>
      <c r="HT1497" s="136"/>
      <c r="HU1497" s="136"/>
      <c r="HV1497" s="136"/>
      <c r="HW1497" s="136"/>
      <c r="HX1497" s="136"/>
      <c r="HY1497" s="136"/>
      <c r="HZ1497" s="136"/>
      <c r="IA1497" s="136"/>
      <c r="IB1497" s="136"/>
      <c r="IC1497" s="136"/>
      <c r="ID1497" s="136"/>
      <c r="IE1497" s="136"/>
      <c r="IF1497" s="136"/>
      <c r="IG1497" s="136"/>
    </row>
    <row r="1498" spans="1:241" ht="15" customHeight="1" x14ac:dyDescent="0.25">
      <c r="A1498" s="225" t="s">
        <v>345</v>
      </c>
      <c r="B1498" s="217">
        <v>5788869</v>
      </c>
      <c r="C1498" s="217">
        <v>1727051</v>
      </c>
      <c r="D1498" s="217">
        <v>641899</v>
      </c>
      <c r="E1498" s="217">
        <v>1459415</v>
      </c>
      <c r="F1498" s="217">
        <v>2544138</v>
      </c>
      <c r="G1498" s="217">
        <v>442402</v>
      </c>
      <c r="H1498" s="235">
        <v>12603774</v>
      </c>
      <c r="I1498" s="136"/>
      <c r="J1498" s="225" t="s">
        <v>862</v>
      </c>
      <c r="K1498" s="217">
        <v>8645918</v>
      </c>
      <c r="L1498" s="217">
        <v>2411513</v>
      </c>
      <c r="M1498" s="217">
        <v>1077327</v>
      </c>
      <c r="N1498" s="217">
        <v>2204136</v>
      </c>
      <c r="O1498" s="217">
        <v>3352122</v>
      </c>
      <c r="P1498" s="217">
        <v>782251</v>
      </c>
      <c r="Q1498" s="235">
        <v>18473267</v>
      </c>
      <c r="R1498" s="136"/>
      <c r="S1498" s="136"/>
      <c r="T1498" s="136"/>
      <c r="U1498" s="136"/>
      <c r="V1498" s="136"/>
      <c r="W1498" s="136"/>
      <c r="X1498" s="136"/>
      <c r="Y1498" s="136"/>
      <c r="Z1498" s="136"/>
      <c r="AA1498" s="136"/>
      <c r="AB1498" s="136"/>
      <c r="AC1498" s="136"/>
      <c r="AD1498" s="136"/>
      <c r="AE1498" s="136"/>
      <c r="AF1498" s="136"/>
      <c r="AG1498" s="136"/>
      <c r="AH1498" s="136"/>
      <c r="AI1498" s="136"/>
      <c r="AJ1498" s="136"/>
      <c r="AK1498" s="136"/>
      <c r="AL1498" s="136"/>
      <c r="AM1498" s="136"/>
      <c r="AN1498" s="136"/>
      <c r="AO1498" s="136"/>
      <c r="AP1498" s="136"/>
      <c r="AQ1498" s="136"/>
      <c r="AR1498" s="136"/>
      <c r="AS1498" s="136"/>
      <c r="AT1498" s="136"/>
      <c r="AU1498" s="136"/>
      <c r="AV1498" s="136"/>
      <c r="AW1498" s="136"/>
      <c r="AX1498" s="136"/>
      <c r="AY1498" s="136"/>
      <c r="AZ1498" s="136"/>
      <c r="BA1498" s="136"/>
      <c r="BB1498" s="136"/>
      <c r="BC1498" s="136"/>
      <c r="BD1498" s="136"/>
      <c r="BE1498" s="136"/>
      <c r="BF1498" s="136"/>
      <c r="BG1498" s="136"/>
      <c r="BH1498" s="136"/>
      <c r="BI1498" s="136"/>
      <c r="BJ1498" s="136"/>
      <c r="BK1498" s="136"/>
      <c r="BL1498" s="136"/>
      <c r="BM1498" s="136"/>
      <c r="BN1498" s="136"/>
      <c r="BO1498" s="136"/>
      <c r="BP1498" s="136"/>
      <c r="BQ1498" s="136"/>
      <c r="BR1498" s="136"/>
      <c r="BS1498" s="136"/>
      <c r="BT1498" s="136"/>
      <c r="BU1498" s="136"/>
      <c r="BV1498" s="136"/>
      <c r="BW1498" s="136"/>
      <c r="BX1498" s="136"/>
      <c r="BY1498" s="136"/>
      <c r="BZ1498" s="136"/>
      <c r="CA1498" s="136"/>
      <c r="CB1498" s="136"/>
      <c r="CC1498" s="136"/>
      <c r="CD1498" s="136"/>
      <c r="CE1498" s="136"/>
      <c r="CF1498" s="136"/>
      <c r="CG1498" s="136"/>
      <c r="CH1498" s="136"/>
      <c r="CI1498" s="136"/>
      <c r="CJ1498" s="136"/>
      <c r="CK1498" s="136"/>
      <c r="CL1498" s="136"/>
      <c r="CM1498" s="136"/>
      <c r="CN1498" s="136"/>
      <c r="CO1498" s="136"/>
      <c r="CP1498" s="136"/>
      <c r="CQ1498" s="136"/>
      <c r="CR1498" s="136"/>
      <c r="CS1498" s="136"/>
      <c r="CT1498" s="136"/>
      <c r="CU1498" s="136"/>
      <c r="CV1498" s="136"/>
      <c r="CW1498" s="136"/>
      <c r="CX1498" s="136"/>
      <c r="CY1498" s="136"/>
      <c r="CZ1498" s="136"/>
      <c r="DA1498" s="136"/>
      <c r="DB1498" s="136"/>
      <c r="DC1498" s="136"/>
      <c r="DD1498" s="136"/>
      <c r="DE1498" s="136"/>
      <c r="DF1498" s="136"/>
      <c r="DG1498" s="136"/>
      <c r="DH1498" s="136"/>
      <c r="DI1498" s="136"/>
      <c r="DJ1498" s="136"/>
      <c r="DK1498" s="136"/>
      <c r="DL1498" s="136"/>
      <c r="DM1498" s="136"/>
      <c r="DN1498" s="136"/>
      <c r="DO1498" s="136"/>
      <c r="DP1498" s="136"/>
      <c r="DQ1498" s="136"/>
      <c r="DR1498" s="136"/>
      <c r="DS1498" s="136"/>
      <c r="DT1498" s="136"/>
      <c r="DU1498" s="136"/>
      <c r="DV1498" s="136"/>
      <c r="DW1498" s="136"/>
      <c r="DX1498" s="136"/>
      <c r="DY1498" s="136"/>
      <c r="DZ1498" s="136"/>
      <c r="EA1498" s="136"/>
      <c r="EB1498" s="136"/>
      <c r="EC1498" s="136"/>
      <c r="ED1498" s="136"/>
      <c r="EE1498" s="136"/>
      <c r="EF1498" s="136"/>
      <c r="EG1498" s="136"/>
      <c r="EH1498" s="136"/>
      <c r="EI1498" s="136"/>
      <c r="EJ1498" s="136"/>
      <c r="EK1498" s="136"/>
      <c r="EL1498" s="136"/>
      <c r="EM1498" s="136"/>
      <c r="EN1498" s="136"/>
      <c r="EO1498" s="136"/>
      <c r="EP1498" s="136"/>
      <c r="EQ1498" s="136"/>
      <c r="ER1498" s="136"/>
      <c r="ES1498" s="136"/>
      <c r="ET1498" s="136"/>
      <c r="EU1498" s="136"/>
      <c r="EV1498" s="136"/>
      <c r="EW1498" s="136"/>
      <c r="EX1498" s="136"/>
      <c r="EY1498" s="136"/>
      <c r="EZ1498" s="136"/>
      <c r="FA1498" s="136"/>
      <c r="FB1498" s="136"/>
      <c r="FC1498" s="136"/>
      <c r="FD1498" s="136"/>
      <c r="FE1498" s="136"/>
      <c r="FF1498" s="136"/>
      <c r="FG1498" s="136"/>
      <c r="FH1498" s="136"/>
      <c r="FI1498" s="136"/>
      <c r="FJ1498" s="136"/>
      <c r="FK1498" s="136"/>
      <c r="FL1498" s="136"/>
      <c r="FM1498" s="136"/>
      <c r="FN1498" s="136"/>
      <c r="FO1498" s="136"/>
      <c r="FP1498" s="136"/>
      <c r="FQ1498" s="136"/>
      <c r="FR1498" s="136"/>
      <c r="FS1498" s="136"/>
      <c r="FT1498" s="136"/>
      <c r="FU1498" s="136"/>
      <c r="FV1498" s="136"/>
      <c r="FW1498" s="136"/>
      <c r="FX1498" s="136"/>
      <c r="FY1498" s="136"/>
      <c r="FZ1498" s="136"/>
      <c r="GA1498" s="136"/>
      <c r="GB1498" s="136"/>
      <c r="GC1498" s="136"/>
      <c r="GD1498" s="136"/>
      <c r="GE1498" s="136"/>
      <c r="GF1498" s="136"/>
      <c r="GG1498" s="136"/>
      <c r="GH1498" s="136"/>
      <c r="GI1498" s="136"/>
      <c r="GJ1498" s="136"/>
      <c r="GK1498" s="136"/>
      <c r="GL1498" s="136"/>
      <c r="GM1498" s="136"/>
      <c r="GN1498" s="136"/>
      <c r="GO1498" s="136"/>
      <c r="GP1498" s="136"/>
      <c r="GQ1498" s="136"/>
      <c r="GR1498" s="136"/>
      <c r="GS1498" s="136"/>
      <c r="GT1498" s="136"/>
      <c r="GU1498" s="136"/>
      <c r="GV1498" s="136"/>
      <c r="GW1498" s="136"/>
      <c r="GX1498" s="136"/>
      <c r="GY1498" s="136"/>
      <c r="GZ1498" s="136"/>
      <c r="HA1498" s="136"/>
      <c r="HB1498" s="136"/>
      <c r="HC1498" s="136"/>
      <c r="HD1498" s="136"/>
      <c r="HE1498" s="136"/>
      <c r="HF1498" s="136"/>
      <c r="HG1498" s="136"/>
      <c r="HH1498" s="136"/>
      <c r="HI1498" s="136"/>
      <c r="HJ1498" s="136"/>
      <c r="HK1498" s="136"/>
      <c r="HL1498" s="136"/>
      <c r="HM1498" s="136"/>
      <c r="HN1498" s="136"/>
      <c r="HO1498" s="136"/>
      <c r="HP1498" s="136"/>
      <c r="HQ1498" s="136"/>
      <c r="HR1498" s="136"/>
      <c r="HS1498" s="136"/>
      <c r="HT1498" s="136"/>
      <c r="HU1498" s="136"/>
      <c r="HV1498" s="136"/>
      <c r="HW1498" s="136"/>
      <c r="HX1498" s="136"/>
      <c r="HY1498" s="136"/>
      <c r="HZ1498" s="136"/>
      <c r="IA1498" s="136"/>
      <c r="IB1498" s="136"/>
      <c r="IC1498" s="136"/>
      <c r="ID1498" s="136"/>
      <c r="IE1498" s="136"/>
      <c r="IF1498" s="136"/>
      <c r="IG1498" s="136"/>
    </row>
    <row r="1499" spans="1:241" ht="15" customHeight="1" x14ac:dyDescent="0.25">
      <c r="A1499" s="225" t="s">
        <v>856</v>
      </c>
      <c r="B1499" s="217">
        <v>6653547</v>
      </c>
      <c r="C1499" s="217">
        <v>1919385</v>
      </c>
      <c r="D1499" s="217">
        <v>728543</v>
      </c>
      <c r="E1499" s="217">
        <v>1266124</v>
      </c>
      <c r="F1499" s="217">
        <v>2346630</v>
      </c>
      <c r="G1499" s="217">
        <v>585464</v>
      </c>
      <c r="H1499" s="235">
        <v>13499693</v>
      </c>
      <c r="I1499" s="136"/>
      <c r="J1499" s="225" t="s">
        <v>132</v>
      </c>
      <c r="K1499" s="217">
        <v>7803137</v>
      </c>
      <c r="L1499" s="217">
        <v>2845293</v>
      </c>
      <c r="M1499" s="217">
        <v>771958</v>
      </c>
      <c r="N1499" s="217">
        <v>1778709</v>
      </c>
      <c r="O1499" s="217">
        <v>2796304</v>
      </c>
      <c r="P1499" s="217">
        <v>408242</v>
      </c>
      <c r="Q1499" s="235">
        <v>16403643</v>
      </c>
      <c r="R1499" s="136"/>
      <c r="S1499" s="136"/>
      <c r="T1499" s="136"/>
      <c r="U1499" s="136"/>
      <c r="V1499" s="136"/>
      <c r="W1499" s="136"/>
      <c r="X1499" s="136"/>
      <c r="Y1499" s="136"/>
      <c r="Z1499" s="136"/>
      <c r="AA1499" s="136"/>
      <c r="AB1499" s="136"/>
      <c r="AC1499" s="136"/>
      <c r="AD1499" s="136"/>
      <c r="AE1499" s="136"/>
      <c r="AF1499" s="136"/>
      <c r="AG1499" s="136"/>
      <c r="AH1499" s="136"/>
      <c r="AI1499" s="136"/>
      <c r="AJ1499" s="136"/>
      <c r="AK1499" s="136"/>
      <c r="AL1499" s="136"/>
      <c r="AM1499" s="136"/>
      <c r="AN1499" s="136"/>
      <c r="AO1499" s="136"/>
      <c r="AP1499" s="136"/>
      <c r="AQ1499" s="136"/>
      <c r="AR1499" s="136"/>
      <c r="AS1499" s="136"/>
      <c r="AT1499" s="136"/>
      <c r="AU1499" s="136"/>
      <c r="AV1499" s="136"/>
      <c r="AW1499" s="136"/>
      <c r="AX1499" s="136"/>
      <c r="AY1499" s="136"/>
      <c r="AZ1499" s="136"/>
      <c r="BA1499" s="136"/>
      <c r="BB1499" s="136"/>
      <c r="BC1499" s="136"/>
      <c r="BD1499" s="136"/>
      <c r="BE1499" s="136"/>
      <c r="BF1499" s="136"/>
      <c r="BG1499" s="136"/>
      <c r="BH1499" s="136"/>
      <c r="BI1499" s="136"/>
      <c r="BJ1499" s="136"/>
      <c r="BK1499" s="136"/>
      <c r="BL1499" s="136"/>
      <c r="BM1499" s="136"/>
      <c r="BN1499" s="136"/>
      <c r="BO1499" s="136"/>
      <c r="BP1499" s="136"/>
      <c r="BQ1499" s="136"/>
      <c r="BR1499" s="136"/>
      <c r="BS1499" s="136"/>
      <c r="BT1499" s="136"/>
      <c r="BU1499" s="136"/>
      <c r="BV1499" s="136"/>
      <c r="BW1499" s="136"/>
      <c r="BX1499" s="136"/>
      <c r="BY1499" s="136"/>
      <c r="BZ1499" s="136"/>
      <c r="CA1499" s="136"/>
      <c r="CB1499" s="136"/>
      <c r="CC1499" s="136"/>
      <c r="CD1499" s="136"/>
      <c r="CE1499" s="136"/>
      <c r="CF1499" s="136"/>
      <c r="CG1499" s="136"/>
      <c r="CH1499" s="136"/>
      <c r="CI1499" s="136"/>
      <c r="CJ1499" s="136"/>
      <c r="CK1499" s="136"/>
      <c r="CL1499" s="136"/>
      <c r="CM1499" s="136"/>
      <c r="CN1499" s="136"/>
      <c r="CO1499" s="136"/>
      <c r="CP1499" s="136"/>
      <c r="CQ1499" s="136"/>
      <c r="CR1499" s="136"/>
      <c r="CS1499" s="136"/>
      <c r="CT1499" s="136"/>
      <c r="CU1499" s="136"/>
      <c r="CV1499" s="136"/>
      <c r="CW1499" s="136"/>
      <c r="CX1499" s="136"/>
      <c r="CY1499" s="136"/>
      <c r="CZ1499" s="136"/>
      <c r="DA1499" s="136"/>
      <c r="DB1499" s="136"/>
      <c r="DC1499" s="136"/>
      <c r="DD1499" s="136"/>
      <c r="DE1499" s="136"/>
      <c r="DF1499" s="136"/>
      <c r="DG1499" s="136"/>
      <c r="DH1499" s="136"/>
      <c r="DI1499" s="136"/>
      <c r="DJ1499" s="136"/>
      <c r="DK1499" s="136"/>
      <c r="DL1499" s="136"/>
      <c r="DM1499" s="136"/>
      <c r="DN1499" s="136"/>
      <c r="DO1499" s="136"/>
      <c r="DP1499" s="136"/>
      <c r="DQ1499" s="136"/>
      <c r="DR1499" s="136"/>
      <c r="DS1499" s="136"/>
      <c r="DT1499" s="136"/>
      <c r="DU1499" s="136"/>
      <c r="DV1499" s="136"/>
      <c r="DW1499" s="136"/>
      <c r="DX1499" s="136"/>
      <c r="DY1499" s="136"/>
      <c r="DZ1499" s="136"/>
      <c r="EA1499" s="136"/>
      <c r="EB1499" s="136"/>
      <c r="EC1499" s="136"/>
      <c r="ED1499" s="136"/>
      <c r="EE1499" s="136"/>
      <c r="EF1499" s="136"/>
      <c r="EG1499" s="136"/>
      <c r="EH1499" s="136"/>
      <c r="EI1499" s="136"/>
      <c r="EJ1499" s="136"/>
      <c r="EK1499" s="136"/>
      <c r="EL1499" s="136"/>
      <c r="EM1499" s="136"/>
      <c r="EN1499" s="136"/>
      <c r="EO1499" s="136"/>
      <c r="EP1499" s="136"/>
      <c r="EQ1499" s="136"/>
      <c r="ER1499" s="136"/>
      <c r="ES1499" s="136"/>
      <c r="ET1499" s="136"/>
      <c r="EU1499" s="136"/>
      <c r="EV1499" s="136"/>
      <c r="EW1499" s="136"/>
      <c r="EX1499" s="136"/>
      <c r="EY1499" s="136"/>
      <c r="EZ1499" s="136"/>
      <c r="FA1499" s="136"/>
      <c r="FB1499" s="136"/>
      <c r="FC1499" s="136"/>
      <c r="FD1499" s="136"/>
      <c r="FE1499" s="136"/>
      <c r="FF1499" s="136"/>
      <c r="FG1499" s="136"/>
      <c r="FH1499" s="136"/>
      <c r="FI1499" s="136"/>
      <c r="FJ1499" s="136"/>
      <c r="FK1499" s="136"/>
      <c r="FL1499" s="136"/>
      <c r="FM1499" s="136"/>
      <c r="FN1499" s="136"/>
      <c r="FO1499" s="136"/>
      <c r="FP1499" s="136"/>
      <c r="FQ1499" s="136"/>
      <c r="FR1499" s="136"/>
      <c r="FS1499" s="136"/>
      <c r="FT1499" s="136"/>
      <c r="FU1499" s="136"/>
      <c r="FV1499" s="136"/>
      <c r="FW1499" s="136"/>
      <c r="FX1499" s="136"/>
      <c r="FY1499" s="136"/>
      <c r="FZ1499" s="136"/>
      <c r="GA1499" s="136"/>
      <c r="GB1499" s="136"/>
      <c r="GC1499" s="136"/>
      <c r="GD1499" s="136"/>
      <c r="GE1499" s="136"/>
      <c r="GF1499" s="136"/>
      <c r="GG1499" s="136"/>
      <c r="GH1499" s="136"/>
      <c r="GI1499" s="136"/>
      <c r="GJ1499" s="136"/>
      <c r="GK1499" s="136"/>
      <c r="GL1499" s="136"/>
      <c r="GM1499" s="136"/>
      <c r="GN1499" s="136"/>
      <c r="GO1499" s="136"/>
      <c r="GP1499" s="136"/>
      <c r="GQ1499" s="136"/>
      <c r="GR1499" s="136"/>
      <c r="GS1499" s="136"/>
      <c r="GT1499" s="136"/>
      <c r="GU1499" s="136"/>
      <c r="GV1499" s="136"/>
      <c r="GW1499" s="136"/>
      <c r="GX1499" s="136"/>
      <c r="GY1499" s="136"/>
      <c r="GZ1499" s="136"/>
      <c r="HA1499" s="136"/>
      <c r="HB1499" s="136"/>
      <c r="HC1499" s="136"/>
      <c r="HD1499" s="136"/>
      <c r="HE1499" s="136"/>
      <c r="HF1499" s="136"/>
      <c r="HG1499" s="136"/>
      <c r="HH1499" s="136"/>
      <c r="HI1499" s="136"/>
      <c r="HJ1499" s="136"/>
      <c r="HK1499" s="136"/>
      <c r="HL1499" s="136"/>
      <c r="HM1499" s="136"/>
      <c r="HN1499" s="136"/>
      <c r="HO1499" s="136"/>
      <c r="HP1499" s="136"/>
      <c r="HQ1499" s="136"/>
      <c r="HR1499" s="136"/>
      <c r="HS1499" s="136"/>
      <c r="HT1499" s="136"/>
      <c r="HU1499" s="136"/>
      <c r="HV1499" s="136"/>
      <c r="HW1499" s="136"/>
      <c r="HX1499" s="136"/>
      <c r="HY1499" s="136"/>
      <c r="HZ1499" s="136"/>
      <c r="IA1499" s="136"/>
      <c r="IB1499" s="136"/>
      <c r="IC1499" s="136"/>
      <c r="ID1499" s="136"/>
      <c r="IE1499" s="136"/>
      <c r="IF1499" s="136"/>
      <c r="IG1499" s="136"/>
    </row>
    <row r="1500" spans="1:241" ht="15" customHeight="1" x14ac:dyDescent="0.25">
      <c r="A1500" s="225" t="s">
        <v>175</v>
      </c>
      <c r="B1500" s="217">
        <v>7230182</v>
      </c>
      <c r="C1500" s="217">
        <v>2127596</v>
      </c>
      <c r="D1500" s="217">
        <v>917664</v>
      </c>
      <c r="E1500" s="217">
        <v>1471300</v>
      </c>
      <c r="F1500" s="217">
        <v>3317435</v>
      </c>
      <c r="G1500" s="217">
        <v>695277</v>
      </c>
      <c r="H1500" s="235">
        <v>15759454</v>
      </c>
      <c r="I1500" s="136"/>
      <c r="J1500" s="225" t="s">
        <v>131</v>
      </c>
      <c r="K1500" s="217">
        <v>7235894</v>
      </c>
      <c r="L1500" s="217">
        <v>2304064</v>
      </c>
      <c r="M1500" s="217">
        <v>899156</v>
      </c>
      <c r="N1500" s="217">
        <v>1820159</v>
      </c>
      <c r="O1500" s="217">
        <v>2713153</v>
      </c>
      <c r="P1500" s="217">
        <v>690031</v>
      </c>
      <c r="Q1500" s="235">
        <v>15662457</v>
      </c>
      <c r="R1500" s="136"/>
      <c r="S1500" s="136"/>
      <c r="T1500" s="136"/>
      <c r="U1500" s="136"/>
      <c r="V1500" s="136"/>
      <c r="W1500" s="136"/>
      <c r="X1500" s="136"/>
      <c r="Y1500" s="136"/>
      <c r="Z1500" s="136"/>
      <c r="AA1500" s="136"/>
      <c r="AB1500" s="136"/>
      <c r="AC1500" s="136"/>
      <c r="AD1500" s="136"/>
      <c r="AE1500" s="136"/>
      <c r="AF1500" s="136"/>
      <c r="AG1500" s="136"/>
      <c r="AH1500" s="136"/>
      <c r="AI1500" s="136"/>
      <c r="AJ1500" s="136"/>
      <c r="AK1500" s="136"/>
      <c r="AL1500" s="136"/>
      <c r="AM1500" s="136"/>
      <c r="AN1500" s="136"/>
      <c r="AO1500" s="136"/>
      <c r="AP1500" s="136"/>
      <c r="AQ1500" s="136"/>
      <c r="AR1500" s="136"/>
      <c r="AS1500" s="136"/>
      <c r="AT1500" s="136"/>
      <c r="AU1500" s="136"/>
      <c r="AV1500" s="136"/>
      <c r="AW1500" s="136"/>
      <c r="AX1500" s="136"/>
      <c r="AY1500" s="136"/>
      <c r="AZ1500" s="136"/>
      <c r="BA1500" s="136"/>
      <c r="BB1500" s="136"/>
      <c r="BC1500" s="136"/>
      <c r="BD1500" s="136"/>
      <c r="BE1500" s="136"/>
      <c r="BF1500" s="136"/>
      <c r="BG1500" s="136"/>
      <c r="BH1500" s="136"/>
      <c r="BI1500" s="136"/>
      <c r="BJ1500" s="136"/>
      <c r="BK1500" s="136"/>
      <c r="BL1500" s="136"/>
      <c r="BM1500" s="136"/>
      <c r="BN1500" s="136"/>
      <c r="BO1500" s="136"/>
      <c r="BP1500" s="136"/>
      <c r="BQ1500" s="136"/>
      <c r="BR1500" s="136"/>
      <c r="BS1500" s="136"/>
      <c r="BT1500" s="136"/>
      <c r="BU1500" s="136"/>
      <c r="BV1500" s="136"/>
      <c r="BW1500" s="136"/>
      <c r="BX1500" s="136"/>
      <c r="BY1500" s="136"/>
      <c r="BZ1500" s="136"/>
      <c r="CA1500" s="136"/>
      <c r="CB1500" s="136"/>
      <c r="CC1500" s="136"/>
      <c r="CD1500" s="136"/>
      <c r="CE1500" s="136"/>
      <c r="CF1500" s="136"/>
      <c r="CG1500" s="136"/>
      <c r="CH1500" s="136"/>
      <c r="CI1500" s="136"/>
      <c r="CJ1500" s="136"/>
      <c r="CK1500" s="136"/>
      <c r="CL1500" s="136"/>
      <c r="CM1500" s="136"/>
      <c r="CN1500" s="136"/>
      <c r="CO1500" s="136"/>
      <c r="CP1500" s="136"/>
      <c r="CQ1500" s="136"/>
      <c r="CR1500" s="136"/>
      <c r="CS1500" s="136"/>
      <c r="CT1500" s="136"/>
      <c r="CU1500" s="136"/>
      <c r="CV1500" s="136"/>
      <c r="CW1500" s="136"/>
      <c r="CX1500" s="136"/>
      <c r="CY1500" s="136"/>
      <c r="CZ1500" s="136"/>
      <c r="DA1500" s="136"/>
      <c r="DB1500" s="136"/>
      <c r="DC1500" s="136"/>
      <c r="DD1500" s="136"/>
      <c r="DE1500" s="136"/>
      <c r="DF1500" s="136"/>
      <c r="DG1500" s="136"/>
      <c r="DH1500" s="136"/>
      <c r="DI1500" s="136"/>
      <c r="DJ1500" s="136"/>
      <c r="DK1500" s="136"/>
      <c r="DL1500" s="136"/>
      <c r="DM1500" s="136"/>
      <c r="DN1500" s="136"/>
      <c r="DO1500" s="136"/>
      <c r="DP1500" s="136"/>
      <c r="DQ1500" s="136"/>
      <c r="DR1500" s="136"/>
      <c r="DS1500" s="136"/>
      <c r="DT1500" s="136"/>
      <c r="DU1500" s="136"/>
      <c r="DV1500" s="136"/>
      <c r="DW1500" s="136"/>
      <c r="DX1500" s="136"/>
      <c r="DY1500" s="136"/>
      <c r="DZ1500" s="136"/>
      <c r="EA1500" s="136"/>
      <c r="EB1500" s="136"/>
      <c r="EC1500" s="136"/>
      <c r="ED1500" s="136"/>
      <c r="EE1500" s="136"/>
      <c r="EF1500" s="136"/>
      <c r="EG1500" s="136"/>
      <c r="EH1500" s="136"/>
      <c r="EI1500" s="136"/>
      <c r="EJ1500" s="136"/>
      <c r="EK1500" s="136"/>
      <c r="EL1500" s="136"/>
      <c r="EM1500" s="136"/>
      <c r="EN1500" s="136"/>
      <c r="EO1500" s="136"/>
      <c r="EP1500" s="136"/>
      <c r="EQ1500" s="136"/>
      <c r="ER1500" s="136"/>
      <c r="ES1500" s="136"/>
      <c r="ET1500" s="136"/>
      <c r="EU1500" s="136"/>
      <c r="EV1500" s="136"/>
      <c r="EW1500" s="136"/>
      <c r="EX1500" s="136"/>
      <c r="EY1500" s="136"/>
      <c r="EZ1500" s="136"/>
      <c r="FA1500" s="136"/>
      <c r="FB1500" s="136"/>
      <c r="FC1500" s="136"/>
      <c r="FD1500" s="136"/>
      <c r="FE1500" s="136"/>
      <c r="FF1500" s="136"/>
      <c r="FG1500" s="136"/>
      <c r="FH1500" s="136"/>
      <c r="FI1500" s="136"/>
      <c r="FJ1500" s="136"/>
      <c r="FK1500" s="136"/>
      <c r="FL1500" s="136"/>
      <c r="FM1500" s="136"/>
      <c r="FN1500" s="136"/>
      <c r="FO1500" s="136"/>
      <c r="FP1500" s="136"/>
      <c r="FQ1500" s="136"/>
      <c r="FR1500" s="136"/>
      <c r="FS1500" s="136"/>
      <c r="FT1500" s="136"/>
      <c r="FU1500" s="136"/>
      <c r="FV1500" s="136"/>
      <c r="FW1500" s="136"/>
      <c r="FX1500" s="136"/>
      <c r="FY1500" s="136"/>
      <c r="FZ1500" s="136"/>
      <c r="GA1500" s="136"/>
      <c r="GB1500" s="136"/>
      <c r="GC1500" s="136"/>
      <c r="GD1500" s="136"/>
      <c r="GE1500" s="136"/>
      <c r="GF1500" s="136"/>
      <c r="GG1500" s="136"/>
      <c r="GH1500" s="136"/>
      <c r="GI1500" s="136"/>
      <c r="GJ1500" s="136"/>
      <c r="GK1500" s="136"/>
      <c r="GL1500" s="136"/>
      <c r="GM1500" s="136"/>
      <c r="GN1500" s="136"/>
      <c r="GO1500" s="136"/>
      <c r="GP1500" s="136"/>
      <c r="GQ1500" s="136"/>
      <c r="GR1500" s="136"/>
      <c r="GS1500" s="136"/>
      <c r="GT1500" s="136"/>
      <c r="GU1500" s="136"/>
      <c r="GV1500" s="136"/>
      <c r="GW1500" s="136"/>
      <c r="GX1500" s="136"/>
      <c r="GY1500" s="136"/>
      <c r="GZ1500" s="136"/>
      <c r="HA1500" s="136"/>
      <c r="HB1500" s="136"/>
      <c r="HC1500" s="136"/>
      <c r="HD1500" s="136"/>
      <c r="HE1500" s="136"/>
      <c r="HF1500" s="136"/>
      <c r="HG1500" s="136"/>
      <c r="HH1500" s="136"/>
      <c r="HI1500" s="136"/>
      <c r="HJ1500" s="136"/>
      <c r="HK1500" s="136"/>
      <c r="HL1500" s="136"/>
      <c r="HM1500" s="136"/>
      <c r="HN1500" s="136"/>
      <c r="HO1500" s="136"/>
      <c r="HP1500" s="136"/>
      <c r="HQ1500" s="136"/>
      <c r="HR1500" s="136"/>
      <c r="HS1500" s="136"/>
      <c r="HT1500" s="136"/>
      <c r="HU1500" s="136"/>
      <c r="HV1500" s="136"/>
      <c r="HW1500" s="136"/>
      <c r="HX1500" s="136"/>
      <c r="HY1500" s="136"/>
      <c r="HZ1500" s="136"/>
      <c r="IA1500" s="136"/>
      <c r="IB1500" s="136"/>
      <c r="IC1500" s="136"/>
      <c r="ID1500" s="136"/>
      <c r="IE1500" s="136"/>
      <c r="IF1500" s="136"/>
      <c r="IG1500" s="136"/>
    </row>
    <row r="1501" spans="1:241" ht="15" customHeight="1" x14ac:dyDescent="0.25">
      <c r="A1501" s="225" t="s">
        <v>174</v>
      </c>
      <c r="B1501" s="217">
        <v>7695328</v>
      </c>
      <c r="C1501" s="217">
        <v>2272848</v>
      </c>
      <c r="D1501" s="217">
        <v>835230</v>
      </c>
      <c r="E1501" s="217">
        <v>1271992</v>
      </c>
      <c r="F1501" s="217">
        <v>3270203</v>
      </c>
      <c r="G1501" s="217">
        <v>559432</v>
      </c>
      <c r="H1501" s="235">
        <v>15905033</v>
      </c>
      <c r="I1501" s="136"/>
      <c r="J1501" s="225" t="s">
        <v>128</v>
      </c>
      <c r="K1501" s="217">
        <v>4491584</v>
      </c>
      <c r="L1501" s="217">
        <v>1594941</v>
      </c>
      <c r="M1501" s="217">
        <v>529723</v>
      </c>
      <c r="N1501" s="217">
        <v>2073888</v>
      </c>
      <c r="O1501" s="217">
        <v>2489677</v>
      </c>
      <c r="P1501" s="217">
        <v>561158</v>
      </c>
      <c r="Q1501" s="235">
        <v>11740971</v>
      </c>
      <c r="R1501" s="136"/>
      <c r="S1501" s="136"/>
      <c r="T1501" s="136"/>
      <c r="U1501" s="136"/>
      <c r="V1501" s="136"/>
      <c r="W1501" s="136"/>
      <c r="X1501" s="136"/>
      <c r="Y1501" s="136"/>
      <c r="Z1501" s="136"/>
      <c r="AA1501" s="136"/>
      <c r="AB1501" s="136"/>
      <c r="AC1501" s="136"/>
      <c r="AD1501" s="136"/>
      <c r="AE1501" s="136"/>
      <c r="AF1501" s="136"/>
      <c r="AG1501" s="136"/>
      <c r="AH1501" s="136"/>
      <c r="AI1501" s="136"/>
      <c r="AJ1501" s="136"/>
      <c r="AK1501" s="136"/>
      <c r="AL1501" s="136"/>
      <c r="AM1501" s="136"/>
      <c r="AN1501" s="136"/>
      <c r="AO1501" s="136"/>
      <c r="AP1501" s="136"/>
      <c r="AQ1501" s="136"/>
      <c r="AR1501" s="136"/>
      <c r="AS1501" s="136"/>
      <c r="AT1501" s="136"/>
      <c r="AU1501" s="136"/>
      <c r="AV1501" s="136"/>
      <c r="AW1501" s="136"/>
      <c r="AX1501" s="136"/>
      <c r="AY1501" s="136"/>
      <c r="AZ1501" s="136"/>
      <c r="BA1501" s="136"/>
      <c r="BB1501" s="136"/>
      <c r="BC1501" s="136"/>
      <c r="BD1501" s="136"/>
      <c r="BE1501" s="136"/>
      <c r="BF1501" s="136"/>
      <c r="BG1501" s="136"/>
      <c r="BH1501" s="136"/>
      <c r="BI1501" s="136"/>
      <c r="BJ1501" s="136"/>
      <c r="BK1501" s="136"/>
      <c r="BL1501" s="136"/>
      <c r="BM1501" s="136"/>
      <c r="BN1501" s="136"/>
      <c r="BO1501" s="136"/>
      <c r="BP1501" s="136"/>
      <c r="BQ1501" s="136"/>
      <c r="BR1501" s="136"/>
      <c r="BS1501" s="136"/>
      <c r="BT1501" s="136"/>
      <c r="BU1501" s="136"/>
      <c r="BV1501" s="136"/>
      <c r="BW1501" s="136"/>
      <c r="BX1501" s="136"/>
      <c r="BY1501" s="136"/>
      <c r="BZ1501" s="136"/>
      <c r="CA1501" s="136"/>
      <c r="CB1501" s="136"/>
      <c r="CC1501" s="136"/>
      <c r="CD1501" s="136"/>
      <c r="CE1501" s="136"/>
      <c r="CF1501" s="136"/>
      <c r="CG1501" s="136"/>
      <c r="CH1501" s="136"/>
      <c r="CI1501" s="136"/>
      <c r="CJ1501" s="136"/>
      <c r="CK1501" s="136"/>
      <c r="CL1501" s="136"/>
      <c r="CM1501" s="136"/>
      <c r="CN1501" s="136"/>
      <c r="CO1501" s="136"/>
      <c r="CP1501" s="136"/>
      <c r="CQ1501" s="136"/>
      <c r="CR1501" s="136"/>
      <c r="CS1501" s="136"/>
      <c r="CT1501" s="136"/>
      <c r="CU1501" s="136"/>
      <c r="CV1501" s="136"/>
      <c r="CW1501" s="136"/>
      <c r="CX1501" s="136"/>
      <c r="CY1501" s="136"/>
      <c r="CZ1501" s="136"/>
      <c r="DA1501" s="136"/>
      <c r="DB1501" s="136"/>
      <c r="DC1501" s="136"/>
      <c r="DD1501" s="136"/>
      <c r="DE1501" s="136"/>
      <c r="DF1501" s="136"/>
      <c r="DG1501" s="136"/>
      <c r="DH1501" s="136"/>
      <c r="DI1501" s="136"/>
      <c r="DJ1501" s="136"/>
      <c r="DK1501" s="136"/>
      <c r="DL1501" s="136"/>
      <c r="DM1501" s="136"/>
      <c r="DN1501" s="136"/>
      <c r="DO1501" s="136"/>
      <c r="DP1501" s="136"/>
      <c r="DQ1501" s="136"/>
      <c r="DR1501" s="136"/>
      <c r="DS1501" s="136"/>
      <c r="DT1501" s="136"/>
      <c r="DU1501" s="136"/>
      <c r="DV1501" s="136"/>
      <c r="DW1501" s="136"/>
      <c r="DX1501" s="136"/>
      <c r="DY1501" s="136"/>
      <c r="DZ1501" s="136"/>
      <c r="EA1501" s="136"/>
      <c r="EB1501" s="136"/>
      <c r="EC1501" s="136"/>
      <c r="ED1501" s="136"/>
      <c r="EE1501" s="136"/>
      <c r="EF1501" s="136"/>
      <c r="EG1501" s="136"/>
      <c r="EH1501" s="136"/>
      <c r="EI1501" s="136"/>
      <c r="EJ1501" s="136"/>
      <c r="EK1501" s="136"/>
      <c r="EL1501" s="136"/>
      <c r="EM1501" s="136"/>
      <c r="EN1501" s="136"/>
      <c r="EO1501" s="136"/>
      <c r="EP1501" s="136"/>
      <c r="EQ1501" s="136"/>
      <c r="ER1501" s="136"/>
      <c r="ES1501" s="136"/>
      <c r="ET1501" s="136"/>
      <c r="EU1501" s="136"/>
      <c r="EV1501" s="136"/>
      <c r="EW1501" s="136"/>
      <c r="EX1501" s="136"/>
      <c r="EY1501" s="136"/>
      <c r="EZ1501" s="136"/>
      <c r="FA1501" s="136"/>
      <c r="FB1501" s="136"/>
      <c r="FC1501" s="136"/>
      <c r="FD1501" s="136"/>
      <c r="FE1501" s="136"/>
      <c r="FF1501" s="136"/>
      <c r="FG1501" s="136"/>
      <c r="FH1501" s="136"/>
      <c r="FI1501" s="136"/>
      <c r="FJ1501" s="136"/>
      <c r="FK1501" s="136"/>
      <c r="FL1501" s="136"/>
      <c r="FM1501" s="136"/>
      <c r="FN1501" s="136"/>
      <c r="FO1501" s="136"/>
      <c r="FP1501" s="136"/>
      <c r="FQ1501" s="136"/>
      <c r="FR1501" s="136"/>
      <c r="FS1501" s="136"/>
      <c r="FT1501" s="136"/>
      <c r="FU1501" s="136"/>
      <c r="FV1501" s="136"/>
      <c r="FW1501" s="136"/>
      <c r="FX1501" s="136"/>
      <c r="FY1501" s="136"/>
      <c r="FZ1501" s="136"/>
      <c r="GA1501" s="136"/>
      <c r="GB1501" s="136"/>
      <c r="GC1501" s="136"/>
      <c r="GD1501" s="136"/>
      <c r="GE1501" s="136"/>
      <c r="GF1501" s="136"/>
      <c r="GG1501" s="136"/>
      <c r="GH1501" s="136"/>
      <c r="GI1501" s="136"/>
      <c r="GJ1501" s="136"/>
      <c r="GK1501" s="136"/>
      <c r="GL1501" s="136"/>
      <c r="GM1501" s="136"/>
      <c r="GN1501" s="136"/>
      <c r="GO1501" s="136"/>
      <c r="GP1501" s="136"/>
      <c r="GQ1501" s="136"/>
      <c r="GR1501" s="136"/>
      <c r="GS1501" s="136"/>
      <c r="GT1501" s="136"/>
      <c r="GU1501" s="136"/>
      <c r="GV1501" s="136"/>
      <c r="GW1501" s="136"/>
      <c r="GX1501" s="136"/>
      <c r="GY1501" s="136"/>
      <c r="GZ1501" s="136"/>
      <c r="HA1501" s="136"/>
      <c r="HB1501" s="136"/>
      <c r="HC1501" s="136"/>
      <c r="HD1501" s="136"/>
      <c r="HE1501" s="136"/>
      <c r="HF1501" s="136"/>
      <c r="HG1501" s="136"/>
      <c r="HH1501" s="136"/>
      <c r="HI1501" s="136"/>
      <c r="HJ1501" s="136"/>
      <c r="HK1501" s="136"/>
      <c r="HL1501" s="136"/>
      <c r="HM1501" s="136"/>
      <c r="HN1501" s="136"/>
      <c r="HO1501" s="136"/>
      <c r="HP1501" s="136"/>
      <c r="HQ1501" s="136"/>
      <c r="HR1501" s="136"/>
      <c r="HS1501" s="136"/>
      <c r="HT1501" s="136"/>
      <c r="HU1501" s="136"/>
      <c r="HV1501" s="136"/>
      <c r="HW1501" s="136"/>
      <c r="HX1501" s="136"/>
      <c r="HY1501" s="136"/>
      <c r="HZ1501" s="136"/>
      <c r="IA1501" s="136"/>
      <c r="IB1501" s="136"/>
      <c r="IC1501" s="136"/>
      <c r="ID1501" s="136"/>
      <c r="IE1501" s="136"/>
      <c r="IF1501" s="136"/>
      <c r="IG1501" s="136"/>
    </row>
    <row r="1502" spans="1:241" ht="15" customHeight="1" x14ac:dyDescent="0.25">
      <c r="A1502" s="225" t="s">
        <v>171</v>
      </c>
      <c r="B1502" s="217">
        <v>5842625</v>
      </c>
      <c r="C1502" s="217">
        <v>1827224</v>
      </c>
      <c r="D1502" s="217">
        <v>730307</v>
      </c>
      <c r="E1502" s="217">
        <v>1061026</v>
      </c>
      <c r="F1502" s="217">
        <v>2723445</v>
      </c>
      <c r="G1502" s="217">
        <v>454272</v>
      </c>
      <c r="H1502" s="235">
        <v>12638899</v>
      </c>
      <c r="I1502" s="136"/>
      <c r="J1502" s="225" t="s">
        <v>335</v>
      </c>
      <c r="K1502" s="217">
        <v>6884026</v>
      </c>
      <c r="L1502" s="217">
        <v>2073121</v>
      </c>
      <c r="M1502" s="217">
        <v>765988</v>
      </c>
      <c r="N1502" s="217">
        <v>1879393</v>
      </c>
      <c r="O1502" s="217">
        <v>3083470</v>
      </c>
      <c r="P1502" s="217">
        <v>489222</v>
      </c>
      <c r="Q1502" s="235">
        <v>15175220</v>
      </c>
      <c r="R1502" s="136"/>
      <c r="S1502" s="136"/>
      <c r="T1502" s="136"/>
      <c r="U1502" s="136"/>
      <c r="V1502" s="136"/>
      <c r="W1502" s="136"/>
      <c r="X1502" s="136"/>
      <c r="Y1502" s="136"/>
      <c r="Z1502" s="136"/>
      <c r="AA1502" s="136"/>
      <c r="AB1502" s="136"/>
      <c r="AC1502" s="136"/>
      <c r="AD1502" s="136"/>
      <c r="AE1502" s="136"/>
      <c r="AF1502" s="136"/>
      <c r="AG1502" s="136"/>
      <c r="AH1502" s="136"/>
      <c r="AI1502" s="136"/>
      <c r="AJ1502" s="136"/>
      <c r="AK1502" s="136"/>
      <c r="AL1502" s="136"/>
      <c r="AM1502" s="136"/>
      <c r="AN1502" s="136"/>
      <c r="AO1502" s="136"/>
      <c r="AP1502" s="136"/>
      <c r="AQ1502" s="136"/>
      <c r="AR1502" s="136"/>
      <c r="AS1502" s="136"/>
      <c r="AT1502" s="136"/>
      <c r="AU1502" s="136"/>
      <c r="AV1502" s="136"/>
      <c r="AW1502" s="136"/>
      <c r="AX1502" s="136"/>
      <c r="AY1502" s="136"/>
      <c r="AZ1502" s="136"/>
      <c r="BA1502" s="136"/>
      <c r="BB1502" s="136"/>
      <c r="BC1502" s="136"/>
      <c r="BD1502" s="136"/>
      <c r="BE1502" s="136"/>
      <c r="BF1502" s="136"/>
      <c r="BG1502" s="136"/>
      <c r="BH1502" s="136"/>
      <c r="BI1502" s="136"/>
      <c r="BJ1502" s="136"/>
      <c r="BK1502" s="136"/>
      <c r="BL1502" s="136"/>
      <c r="BM1502" s="136"/>
      <c r="BN1502" s="136"/>
      <c r="BO1502" s="136"/>
      <c r="BP1502" s="136"/>
      <c r="BQ1502" s="136"/>
      <c r="BR1502" s="136"/>
      <c r="BS1502" s="136"/>
      <c r="BT1502" s="136"/>
      <c r="BU1502" s="136"/>
      <c r="BV1502" s="136"/>
      <c r="BW1502" s="136"/>
      <c r="BX1502" s="136"/>
      <c r="BY1502" s="136"/>
      <c r="BZ1502" s="136"/>
      <c r="CA1502" s="136"/>
      <c r="CB1502" s="136"/>
      <c r="CC1502" s="136"/>
      <c r="CD1502" s="136"/>
      <c r="CE1502" s="136"/>
      <c r="CF1502" s="136"/>
      <c r="CG1502" s="136"/>
      <c r="CH1502" s="136"/>
      <c r="CI1502" s="136"/>
      <c r="CJ1502" s="136"/>
      <c r="CK1502" s="136"/>
      <c r="CL1502" s="136"/>
      <c r="CM1502" s="136"/>
      <c r="CN1502" s="136"/>
      <c r="CO1502" s="136"/>
      <c r="CP1502" s="136"/>
      <c r="CQ1502" s="136"/>
      <c r="CR1502" s="136"/>
      <c r="CS1502" s="136"/>
      <c r="CT1502" s="136"/>
      <c r="CU1502" s="136"/>
      <c r="CV1502" s="136"/>
      <c r="CW1502" s="136"/>
      <c r="CX1502" s="136"/>
      <c r="CY1502" s="136"/>
      <c r="CZ1502" s="136"/>
      <c r="DA1502" s="136"/>
      <c r="DB1502" s="136"/>
      <c r="DC1502" s="136"/>
      <c r="DD1502" s="136"/>
      <c r="DE1502" s="136"/>
      <c r="DF1502" s="136"/>
      <c r="DG1502" s="136"/>
      <c r="DH1502" s="136"/>
      <c r="DI1502" s="136"/>
      <c r="DJ1502" s="136"/>
      <c r="DK1502" s="136"/>
      <c r="DL1502" s="136"/>
      <c r="DM1502" s="136"/>
      <c r="DN1502" s="136"/>
      <c r="DO1502" s="136"/>
      <c r="DP1502" s="136"/>
      <c r="DQ1502" s="136"/>
      <c r="DR1502" s="136"/>
      <c r="DS1502" s="136"/>
      <c r="DT1502" s="136"/>
      <c r="DU1502" s="136"/>
      <c r="DV1502" s="136"/>
      <c r="DW1502" s="136"/>
      <c r="DX1502" s="136"/>
      <c r="DY1502" s="136"/>
      <c r="DZ1502" s="136"/>
      <c r="EA1502" s="136"/>
      <c r="EB1502" s="136"/>
      <c r="EC1502" s="136"/>
      <c r="ED1502" s="136"/>
      <c r="EE1502" s="136"/>
      <c r="EF1502" s="136"/>
      <c r="EG1502" s="136"/>
      <c r="EH1502" s="136"/>
      <c r="EI1502" s="136"/>
      <c r="EJ1502" s="136"/>
      <c r="EK1502" s="136"/>
      <c r="EL1502" s="136"/>
      <c r="EM1502" s="136"/>
      <c r="EN1502" s="136"/>
      <c r="EO1502" s="136"/>
      <c r="EP1502" s="136"/>
      <c r="EQ1502" s="136"/>
      <c r="ER1502" s="136"/>
      <c r="ES1502" s="136"/>
      <c r="ET1502" s="136"/>
      <c r="EU1502" s="136"/>
      <c r="EV1502" s="136"/>
      <c r="EW1502" s="136"/>
      <c r="EX1502" s="136"/>
      <c r="EY1502" s="136"/>
      <c r="EZ1502" s="136"/>
      <c r="FA1502" s="136"/>
      <c r="FB1502" s="136"/>
      <c r="FC1502" s="136"/>
      <c r="FD1502" s="136"/>
      <c r="FE1502" s="136"/>
      <c r="FF1502" s="136"/>
      <c r="FG1502" s="136"/>
      <c r="FH1502" s="136"/>
      <c r="FI1502" s="136"/>
      <c r="FJ1502" s="136"/>
      <c r="FK1502" s="136"/>
      <c r="FL1502" s="136"/>
      <c r="FM1502" s="136"/>
      <c r="FN1502" s="136"/>
      <c r="FO1502" s="136"/>
      <c r="FP1502" s="136"/>
      <c r="FQ1502" s="136"/>
      <c r="FR1502" s="136"/>
      <c r="FS1502" s="136"/>
      <c r="FT1502" s="136"/>
      <c r="FU1502" s="136"/>
      <c r="FV1502" s="136"/>
      <c r="FW1502" s="136"/>
      <c r="FX1502" s="136"/>
      <c r="FY1502" s="136"/>
      <c r="FZ1502" s="136"/>
      <c r="GA1502" s="136"/>
      <c r="GB1502" s="136"/>
      <c r="GC1502" s="136"/>
      <c r="GD1502" s="136"/>
      <c r="GE1502" s="136"/>
      <c r="GF1502" s="136"/>
      <c r="GG1502" s="136"/>
      <c r="GH1502" s="136"/>
      <c r="GI1502" s="136"/>
      <c r="GJ1502" s="136"/>
      <c r="GK1502" s="136"/>
      <c r="GL1502" s="136"/>
      <c r="GM1502" s="136"/>
      <c r="GN1502" s="136"/>
      <c r="GO1502" s="136"/>
      <c r="GP1502" s="136"/>
      <c r="GQ1502" s="136"/>
      <c r="GR1502" s="136"/>
      <c r="GS1502" s="136"/>
      <c r="GT1502" s="136"/>
      <c r="GU1502" s="136"/>
      <c r="GV1502" s="136"/>
      <c r="GW1502" s="136"/>
      <c r="GX1502" s="136"/>
      <c r="GY1502" s="136"/>
      <c r="GZ1502" s="136"/>
      <c r="HA1502" s="136"/>
      <c r="HB1502" s="136"/>
      <c r="HC1502" s="136"/>
      <c r="HD1502" s="136"/>
      <c r="HE1502" s="136"/>
      <c r="HF1502" s="136"/>
      <c r="HG1502" s="136"/>
      <c r="HH1502" s="136"/>
      <c r="HI1502" s="136"/>
      <c r="HJ1502" s="136"/>
      <c r="HK1502" s="136"/>
      <c r="HL1502" s="136"/>
      <c r="HM1502" s="136"/>
      <c r="HN1502" s="136"/>
      <c r="HO1502" s="136"/>
      <c r="HP1502" s="136"/>
      <c r="HQ1502" s="136"/>
      <c r="HR1502" s="136"/>
      <c r="HS1502" s="136"/>
      <c r="HT1502" s="136"/>
      <c r="HU1502" s="136"/>
      <c r="HV1502" s="136"/>
      <c r="HW1502" s="136"/>
      <c r="HX1502" s="136"/>
      <c r="HY1502" s="136"/>
      <c r="HZ1502" s="136"/>
      <c r="IA1502" s="136"/>
      <c r="IB1502" s="136"/>
      <c r="IC1502" s="136"/>
      <c r="ID1502" s="136"/>
      <c r="IE1502" s="136"/>
      <c r="IF1502" s="136"/>
      <c r="IG1502" s="136"/>
    </row>
    <row r="1503" spans="1:241" ht="15" customHeight="1" x14ac:dyDescent="0.25">
      <c r="A1503" s="225" t="s">
        <v>344</v>
      </c>
      <c r="B1503" s="217">
        <v>7426201</v>
      </c>
      <c r="C1503" s="217">
        <v>2016824</v>
      </c>
      <c r="D1503" s="217">
        <v>844506</v>
      </c>
      <c r="E1503" s="217">
        <v>1151431</v>
      </c>
      <c r="F1503" s="217">
        <v>2600738</v>
      </c>
      <c r="G1503" s="217">
        <v>518897</v>
      </c>
      <c r="H1503" s="235">
        <v>14558597</v>
      </c>
      <c r="I1503" s="136"/>
      <c r="J1503" s="225" t="s">
        <v>863</v>
      </c>
      <c r="K1503" s="217">
        <v>8823057</v>
      </c>
      <c r="L1503" s="217">
        <v>2273859</v>
      </c>
      <c r="M1503" s="217">
        <v>992154</v>
      </c>
      <c r="N1503" s="217">
        <v>2123542</v>
      </c>
      <c r="O1503" s="217">
        <v>3104113</v>
      </c>
      <c r="P1503" s="217">
        <v>560950</v>
      </c>
      <c r="Q1503" s="235">
        <v>17877675</v>
      </c>
      <c r="R1503" s="136"/>
      <c r="S1503" s="136"/>
      <c r="T1503" s="136"/>
      <c r="U1503" s="136"/>
      <c r="V1503" s="136"/>
      <c r="W1503" s="136"/>
      <c r="X1503" s="136"/>
      <c r="Y1503" s="136"/>
      <c r="Z1503" s="136"/>
      <c r="AA1503" s="136"/>
      <c r="AB1503" s="136"/>
      <c r="AC1503" s="136"/>
      <c r="AD1503" s="136"/>
      <c r="AE1503" s="136"/>
      <c r="AF1503" s="136"/>
      <c r="AG1503" s="136"/>
      <c r="AH1503" s="136"/>
      <c r="AI1503" s="136"/>
      <c r="AJ1503" s="136"/>
      <c r="AK1503" s="136"/>
      <c r="AL1503" s="136"/>
      <c r="AM1503" s="136"/>
      <c r="AN1503" s="136"/>
      <c r="AO1503" s="136"/>
      <c r="AP1503" s="136"/>
      <c r="AQ1503" s="136"/>
      <c r="AR1503" s="136"/>
      <c r="AS1503" s="136"/>
      <c r="AT1503" s="136"/>
      <c r="AU1503" s="136"/>
      <c r="AV1503" s="136"/>
      <c r="AW1503" s="136"/>
      <c r="AX1503" s="136"/>
      <c r="AY1503" s="136"/>
      <c r="AZ1503" s="136"/>
      <c r="BA1503" s="136"/>
      <c r="BB1503" s="136"/>
      <c r="BC1503" s="136"/>
      <c r="BD1503" s="136"/>
      <c r="BE1503" s="136"/>
      <c r="BF1503" s="136"/>
      <c r="BG1503" s="136"/>
      <c r="BH1503" s="136"/>
      <c r="BI1503" s="136"/>
      <c r="BJ1503" s="136"/>
      <c r="BK1503" s="136"/>
      <c r="BL1503" s="136"/>
      <c r="BM1503" s="136"/>
      <c r="BN1503" s="136"/>
      <c r="BO1503" s="136"/>
      <c r="BP1503" s="136"/>
      <c r="BQ1503" s="136"/>
      <c r="BR1503" s="136"/>
      <c r="BS1503" s="136"/>
      <c r="BT1503" s="136"/>
      <c r="BU1503" s="136"/>
      <c r="BV1503" s="136"/>
      <c r="BW1503" s="136"/>
      <c r="BX1503" s="136"/>
      <c r="BY1503" s="136"/>
      <c r="BZ1503" s="136"/>
      <c r="CA1503" s="136"/>
      <c r="CB1503" s="136"/>
      <c r="CC1503" s="136"/>
      <c r="CD1503" s="136"/>
      <c r="CE1503" s="136"/>
      <c r="CF1503" s="136"/>
      <c r="CG1503" s="136"/>
      <c r="CH1503" s="136"/>
      <c r="CI1503" s="136"/>
      <c r="CJ1503" s="136"/>
      <c r="CK1503" s="136"/>
      <c r="CL1503" s="136"/>
      <c r="CM1503" s="136"/>
      <c r="CN1503" s="136"/>
      <c r="CO1503" s="136"/>
      <c r="CP1503" s="136"/>
      <c r="CQ1503" s="136"/>
      <c r="CR1503" s="136"/>
      <c r="CS1503" s="136"/>
      <c r="CT1503" s="136"/>
      <c r="CU1503" s="136"/>
      <c r="CV1503" s="136"/>
      <c r="CW1503" s="136"/>
      <c r="CX1503" s="136"/>
      <c r="CY1503" s="136"/>
      <c r="CZ1503" s="136"/>
      <c r="DA1503" s="136"/>
      <c r="DB1503" s="136"/>
      <c r="DC1503" s="136"/>
      <c r="DD1503" s="136"/>
      <c r="DE1503" s="136"/>
      <c r="DF1503" s="136"/>
      <c r="DG1503" s="136"/>
      <c r="DH1503" s="136"/>
      <c r="DI1503" s="136"/>
      <c r="DJ1503" s="136"/>
      <c r="DK1503" s="136"/>
      <c r="DL1503" s="136"/>
      <c r="DM1503" s="136"/>
      <c r="DN1503" s="136"/>
      <c r="DO1503" s="136"/>
      <c r="DP1503" s="136"/>
      <c r="DQ1503" s="136"/>
      <c r="DR1503" s="136"/>
      <c r="DS1503" s="136"/>
      <c r="DT1503" s="136"/>
      <c r="DU1503" s="136"/>
      <c r="DV1503" s="136"/>
      <c r="DW1503" s="136"/>
      <c r="DX1503" s="136"/>
      <c r="DY1503" s="136"/>
      <c r="DZ1503" s="136"/>
      <c r="EA1503" s="136"/>
      <c r="EB1503" s="136"/>
      <c r="EC1503" s="136"/>
      <c r="ED1503" s="136"/>
      <c r="EE1503" s="136"/>
      <c r="EF1503" s="136"/>
      <c r="EG1503" s="136"/>
      <c r="EH1503" s="136"/>
      <c r="EI1503" s="136"/>
      <c r="EJ1503" s="136"/>
      <c r="EK1503" s="136"/>
      <c r="EL1503" s="136"/>
      <c r="EM1503" s="136"/>
      <c r="EN1503" s="136"/>
      <c r="EO1503" s="136"/>
      <c r="EP1503" s="136"/>
      <c r="EQ1503" s="136"/>
      <c r="ER1503" s="136"/>
      <c r="ES1503" s="136"/>
      <c r="ET1503" s="136"/>
      <c r="EU1503" s="136"/>
      <c r="EV1503" s="136"/>
      <c r="EW1503" s="136"/>
      <c r="EX1503" s="136"/>
      <c r="EY1503" s="136"/>
      <c r="EZ1503" s="136"/>
      <c r="FA1503" s="136"/>
      <c r="FB1503" s="136"/>
      <c r="FC1503" s="136"/>
      <c r="FD1503" s="136"/>
      <c r="FE1503" s="136"/>
      <c r="FF1503" s="136"/>
      <c r="FG1503" s="136"/>
      <c r="FH1503" s="136"/>
      <c r="FI1503" s="136"/>
      <c r="FJ1503" s="136"/>
      <c r="FK1503" s="136"/>
      <c r="FL1503" s="136"/>
      <c r="FM1503" s="136"/>
      <c r="FN1503" s="136"/>
      <c r="FO1503" s="136"/>
      <c r="FP1503" s="136"/>
      <c r="FQ1503" s="136"/>
      <c r="FR1503" s="136"/>
      <c r="FS1503" s="136"/>
      <c r="FT1503" s="136"/>
      <c r="FU1503" s="136"/>
      <c r="FV1503" s="136"/>
      <c r="FW1503" s="136"/>
      <c r="FX1503" s="136"/>
      <c r="FY1503" s="136"/>
      <c r="FZ1503" s="136"/>
      <c r="GA1503" s="136"/>
      <c r="GB1503" s="136"/>
      <c r="GC1503" s="136"/>
      <c r="GD1503" s="136"/>
      <c r="GE1503" s="136"/>
      <c r="GF1503" s="136"/>
      <c r="GG1503" s="136"/>
      <c r="GH1503" s="136"/>
      <c r="GI1503" s="136"/>
      <c r="GJ1503" s="136"/>
      <c r="GK1503" s="136"/>
      <c r="GL1503" s="136"/>
      <c r="GM1503" s="136"/>
      <c r="GN1503" s="136"/>
      <c r="GO1503" s="136"/>
      <c r="GP1503" s="136"/>
      <c r="GQ1503" s="136"/>
      <c r="GR1503" s="136"/>
      <c r="GS1503" s="136"/>
      <c r="GT1503" s="136"/>
      <c r="GU1503" s="136"/>
      <c r="GV1503" s="136"/>
      <c r="GW1503" s="136"/>
      <c r="GX1503" s="136"/>
      <c r="GY1503" s="136"/>
      <c r="GZ1503" s="136"/>
      <c r="HA1503" s="136"/>
      <c r="HB1503" s="136"/>
      <c r="HC1503" s="136"/>
      <c r="HD1503" s="136"/>
      <c r="HE1503" s="136"/>
      <c r="HF1503" s="136"/>
      <c r="HG1503" s="136"/>
      <c r="HH1503" s="136"/>
      <c r="HI1503" s="136"/>
      <c r="HJ1503" s="136"/>
      <c r="HK1503" s="136"/>
      <c r="HL1503" s="136"/>
      <c r="HM1503" s="136"/>
      <c r="HN1503" s="136"/>
      <c r="HO1503" s="136"/>
      <c r="HP1503" s="136"/>
      <c r="HQ1503" s="136"/>
      <c r="HR1503" s="136"/>
      <c r="HS1503" s="136"/>
      <c r="HT1503" s="136"/>
      <c r="HU1503" s="136"/>
      <c r="HV1503" s="136"/>
      <c r="HW1503" s="136"/>
      <c r="HX1503" s="136"/>
      <c r="HY1503" s="136"/>
      <c r="HZ1503" s="136"/>
      <c r="IA1503" s="136"/>
      <c r="IB1503" s="136"/>
      <c r="IC1503" s="136"/>
      <c r="ID1503" s="136"/>
      <c r="IE1503" s="136"/>
      <c r="IF1503" s="136"/>
      <c r="IG1503" s="136"/>
    </row>
    <row r="1504" spans="1:241" ht="15" customHeight="1" x14ac:dyDescent="0.25">
      <c r="A1504" s="225" t="s">
        <v>857</v>
      </c>
      <c r="B1504" s="217">
        <v>7197556</v>
      </c>
      <c r="C1504" s="217">
        <v>1834058</v>
      </c>
      <c r="D1504" s="217">
        <v>759350</v>
      </c>
      <c r="E1504" s="217">
        <v>1517078</v>
      </c>
      <c r="F1504" s="217">
        <v>3217550</v>
      </c>
      <c r="G1504" s="217">
        <v>438275</v>
      </c>
      <c r="H1504" s="235">
        <v>14963867</v>
      </c>
      <c r="I1504" s="136"/>
      <c r="J1504" s="225" t="s">
        <v>127</v>
      </c>
      <c r="K1504" s="217">
        <v>6143348</v>
      </c>
      <c r="L1504" s="217">
        <v>1724157</v>
      </c>
      <c r="M1504" s="217">
        <v>843458</v>
      </c>
      <c r="N1504" s="217">
        <v>2356289</v>
      </c>
      <c r="O1504" s="217">
        <v>2551362</v>
      </c>
      <c r="P1504" s="217">
        <v>498932</v>
      </c>
      <c r="Q1504" s="235">
        <v>14117546</v>
      </c>
      <c r="R1504" s="136"/>
      <c r="S1504" s="136"/>
      <c r="T1504" s="136"/>
      <c r="U1504" s="136"/>
      <c r="V1504" s="136"/>
      <c r="W1504" s="136"/>
      <c r="X1504" s="136"/>
      <c r="Y1504" s="136"/>
      <c r="Z1504" s="136"/>
      <c r="AA1504" s="136"/>
      <c r="AB1504" s="136"/>
      <c r="AC1504" s="136"/>
      <c r="AD1504" s="136"/>
      <c r="AE1504" s="136"/>
      <c r="AF1504" s="136"/>
      <c r="AG1504" s="136"/>
      <c r="AH1504" s="136"/>
      <c r="AI1504" s="136"/>
      <c r="AJ1504" s="136"/>
      <c r="AK1504" s="136"/>
      <c r="AL1504" s="136"/>
      <c r="AM1504" s="136"/>
      <c r="AN1504" s="136"/>
      <c r="AO1504" s="136"/>
      <c r="AP1504" s="136"/>
      <c r="AQ1504" s="136"/>
      <c r="AR1504" s="136"/>
      <c r="AS1504" s="136"/>
      <c r="AT1504" s="136"/>
      <c r="AU1504" s="136"/>
      <c r="AV1504" s="136"/>
      <c r="AW1504" s="136"/>
      <c r="AX1504" s="136"/>
      <c r="AY1504" s="136"/>
      <c r="AZ1504" s="136"/>
      <c r="BA1504" s="136"/>
      <c r="BB1504" s="136"/>
      <c r="BC1504" s="136"/>
      <c r="BD1504" s="136"/>
      <c r="BE1504" s="136"/>
      <c r="BF1504" s="136"/>
      <c r="BG1504" s="136"/>
      <c r="BH1504" s="136"/>
      <c r="BI1504" s="136"/>
      <c r="BJ1504" s="136"/>
      <c r="BK1504" s="136"/>
      <c r="BL1504" s="136"/>
      <c r="BM1504" s="136"/>
      <c r="BN1504" s="136"/>
      <c r="BO1504" s="136"/>
      <c r="BP1504" s="136"/>
      <c r="BQ1504" s="136"/>
      <c r="BR1504" s="136"/>
      <c r="BS1504" s="136"/>
      <c r="BT1504" s="136"/>
      <c r="BU1504" s="136"/>
      <c r="BV1504" s="136"/>
      <c r="BW1504" s="136"/>
      <c r="BX1504" s="136"/>
      <c r="BY1504" s="136"/>
      <c r="BZ1504" s="136"/>
      <c r="CA1504" s="136"/>
      <c r="CB1504" s="136"/>
      <c r="CC1504" s="136"/>
      <c r="CD1504" s="136"/>
      <c r="CE1504" s="136"/>
      <c r="CF1504" s="136"/>
      <c r="CG1504" s="136"/>
      <c r="CH1504" s="136"/>
      <c r="CI1504" s="136"/>
      <c r="CJ1504" s="136"/>
      <c r="CK1504" s="136"/>
      <c r="CL1504" s="136"/>
      <c r="CM1504" s="136"/>
      <c r="CN1504" s="136"/>
      <c r="CO1504" s="136"/>
      <c r="CP1504" s="136"/>
      <c r="CQ1504" s="136"/>
      <c r="CR1504" s="136"/>
      <c r="CS1504" s="136"/>
      <c r="CT1504" s="136"/>
      <c r="CU1504" s="136"/>
      <c r="CV1504" s="136"/>
      <c r="CW1504" s="136"/>
      <c r="CX1504" s="136"/>
      <c r="CY1504" s="136"/>
      <c r="CZ1504" s="136"/>
      <c r="DA1504" s="136"/>
      <c r="DB1504" s="136"/>
      <c r="DC1504" s="136"/>
      <c r="DD1504" s="136"/>
      <c r="DE1504" s="136"/>
      <c r="DF1504" s="136"/>
      <c r="DG1504" s="136"/>
      <c r="DH1504" s="136"/>
      <c r="DI1504" s="136"/>
      <c r="DJ1504" s="136"/>
      <c r="DK1504" s="136"/>
      <c r="DL1504" s="136"/>
      <c r="DM1504" s="136"/>
      <c r="DN1504" s="136"/>
      <c r="DO1504" s="136"/>
      <c r="DP1504" s="136"/>
      <c r="DQ1504" s="136"/>
      <c r="DR1504" s="136"/>
      <c r="DS1504" s="136"/>
      <c r="DT1504" s="136"/>
      <c r="DU1504" s="136"/>
      <c r="DV1504" s="136"/>
      <c r="DW1504" s="136"/>
      <c r="DX1504" s="136"/>
      <c r="DY1504" s="136"/>
      <c r="DZ1504" s="136"/>
      <c r="EA1504" s="136"/>
      <c r="EB1504" s="136"/>
      <c r="EC1504" s="136"/>
      <c r="ED1504" s="136"/>
      <c r="EE1504" s="136"/>
      <c r="EF1504" s="136"/>
      <c r="EG1504" s="136"/>
      <c r="EH1504" s="136"/>
      <c r="EI1504" s="136"/>
      <c r="EJ1504" s="136"/>
      <c r="EK1504" s="136"/>
      <c r="EL1504" s="136"/>
      <c r="EM1504" s="136"/>
      <c r="EN1504" s="136"/>
      <c r="EO1504" s="136"/>
      <c r="EP1504" s="136"/>
      <c r="EQ1504" s="136"/>
      <c r="ER1504" s="136"/>
      <c r="ES1504" s="136"/>
      <c r="ET1504" s="136"/>
      <c r="EU1504" s="136"/>
      <c r="EV1504" s="136"/>
      <c r="EW1504" s="136"/>
      <c r="EX1504" s="136"/>
      <c r="EY1504" s="136"/>
      <c r="EZ1504" s="136"/>
      <c r="FA1504" s="136"/>
      <c r="FB1504" s="136"/>
      <c r="FC1504" s="136"/>
      <c r="FD1504" s="136"/>
      <c r="FE1504" s="136"/>
      <c r="FF1504" s="136"/>
      <c r="FG1504" s="136"/>
      <c r="FH1504" s="136"/>
      <c r="FI1504" s="136"/>
      <c r="FJ1504" s="136"/>
      <c r="FK1504" s="136"/>
      <c r="FL1504" s="136"/>
      <c r="FM1504" s="136"/>
      <c r="FN1504" s="136"/>
      <c r="FO1504" s="136"/>
      <c r="FP1504" s="136"/>
      <c r="FQ1504" s="136"/>
      <c r="FR1504" s="136"/>
      <c r="FS1504" s="136"/>
      <c r="FT1504" s="136"/>
      <c r="FU1504" s="136"/>
      <c r="FV1504" s="136"/>
      <c r="FW1504" s="136"/>
      <c r="FX1504" s="136"/>
      <c r="FY1504" s="136"/>
      <c r="FZ1504" s="136"/>
      <c r="GA1504" s="136"/>
      <c r="GB1504" s="136"/>
      <c r="GC1504" s="136"/>
      <c r="GD1504" s="136"/>
      <c r="GE1504" s="136"/>
      <c r="GF1504" s="136"/>
      <c r="GG1504" s="136"/>
      <c r="GH1504" s="136"/>
      <c r="GI1504" s="136"/>
      <c r="GJ1504" s="136"/>
      <c r="GK1504" s="136"/>
      <c r="GL1504" s="136"/>
      <c r="GM1504" s="136"/>
      <c r="GN1504" s="136"/>
      <c r="GO1504" s="136"/>
      <c r="GP1504" s="136"/>
      <c r="GQ1504" s="136"/>
      <c r="GR1504" s="136"/>
      <c r="GS1504" s="136"/>
      <c r="GT1504" s="136"/>
      <c r="GU1504" s="136"/>
      <c r="GV1504" s="136"/>
      <c r="GW1504" s="136"/>
      <c r="GX1504" s="136"/>
      <c r="GY1504" s="136"/>
      <c r="GZ1504" s="136"/>
      <c r="HA1504" s="136"/>
      <c r="HB1504" s="136"/>
      <c r="HC1504" s="136"/>
      <c r="HD1504" s="136"/>
      <c r="HE1504" s="136"/>
      <c r="HF1504" s="136"/>
      <c r="HG1504" s="136"/>
      <c r="HH1504" s="136"/>
      <c r="HI1504" s="136"/>
      <c r="HJ1504" s="136"/>
      <c r="HK1504" s="136"/>
      <c r="HL1504" s="136"/>
      <c r="HM1504" s="136"/>
      <c r="HN1504" s="136"/>
      <c r="HO1504" s="136"/>
      <c r="HP1504" s="136"/>
      <c r="HQ1504" s="136"/>
      <c r="HR1504" s="136"/>
      <c r="HS1504" s="136"/>
      <c r="HT1504" s="136"/>
      <c r="HU1504" s="136"/>
      <c r="HV1504" s="136"/>
      <c r="HW1504" s="136"/>
      <c r="HX1504" s="136"/>
      <c r="HY1504" s="136"/>
      <c r="HZ1504" s="136"/>
      <c r="IA1504" s="136"/>
      <c r="IB1504" s="136"/>
      <c r="IC1504" s="136"/>
      <c r="ID1504" s="136"/>
      <c r="IE1504" s="136"/>
      <c r="IF1504" s="136"/>
      <c r="IG1504" s="136"/>
    </row>
    <row r="1505" spans="1:241" ht="15" customHeight="1" x14ac:dyDescent="0.25">
      <c r="A1505" s="225" t="s">
        <v>170</v>
      </c>
      <c r="B1505" s="217">
        <v>6998439</v>
      </c>
      <c r="C1505" s="217">
        <v>2516437</v>
      </c>
      <c r="D1505" s="217">
        <v>790140</v>
      </c>
      <c r="E1505" s="217">
        <v>980421</v>
      </c>
      <c r="F1505" s="217">
        <v>2734025</v>
      </c>
      <c r="G1505" s="217">
        <v>535487</v>
      </c>
      <c r="H1505" s="235">
        <v>14554949</v>
      </c>
      <c r="I1505" s="136"/>
      <c r="J1505" s="225" t="s">
        <v>126</v>
      </c>
      <c r="K1505" s="217">
        <v>8634175</v>
      </c>
      <c r="L1505" s="217">
        <v>2136936</v>
      </c>
      <c r="M1505" s="217">
        <v>902343</v>
      </c>
      <c r="N1505" s="217">
        <v>1491422</v>
      </c>
      <c r="O1505" s="217">
        <v>2704447</v>
      </c>
      <c r="P1505" s="217">
        <v>540221</v>
      </c>
      <c r="Q1505" s="235">
        <v>16409544</v>
      </c>
      <c r="R1505" s="136"/>
      <c r="S1505" s="136"/>
      <c r="T1505" s="136"/>
      <c r="U1505" s="136"/>
      <c r="V1505" s="136"/>
      <c r="W1505" s="136"/>
      <c r="X1505" s="136"/>
      <c r="Y1505" s="136"/>
      <c r="Z1505" s="136"/>
      <c r="AA1505" s="136"/>
      <c r="AB1505" s="136"/>
      <c r="AC1505" s="136"/>
      <c r="AD1505" s="136"/>
      <c r="AE1505" s="136"/>
      <c r="AF1505" s="136"/>
      <c r="AG1505" s="136"/>
      <c r="AH1505" s="136"/>
      <c r="AI1505" s="136"/>
      <c r="AJ1505" s="136"/>
      <c r="AK1505" s="136"/>
      <c r="AL1505" s="136"/>
      <c r="AM1505" s="136"/>
      <c r="AN1505" s="136"/>
      <c r="AO1505" s="136"/>
      <c r="AP1505" s="136"/>
      <c r="AQ1505" s="136"/>
      <c r="AR1505" s="136"/>
      <c r="AS1505" s="136"/>
      <c r="AT1505" s="136"/>
      <c r="AU1505" s="136"/>
      <c r="AV1505" s="136"/>
      <c r="AW1505" s="136"/>
      <c r="AX1505" s="136"/>
      <c r="AY1505" s="136"/>
      <c r="AZ1505" s="136"/>
      <c r="BA1505" s="136"/>
      <c r="BB1505" s="136"/>
      <c r="BC1505" s="136"/>
      <c r="BD1505" s="136"/>
      <c r="BE1505" s="136"/>
      <c r="BF1505" s="136"/>
      <c r="BG1505" s="136"/>
      <c r="BH1505" s="136"/>
      <c r="BI1505" s="136"/>
      <c r="BJ1505" s="136"/>
      <c r="BK1505" s="136"/>
      <c r="BL1505" s="136"/>
      <c r="BM1505" s="136"/>
      <c r="BN1505" s="136"/>
      <c r="BO1505" s="136"/>
      <c r="BP1505" s="136"/>
      <c r="BQ1505" s="136"/>
      <c r="BR1505" s="136"/>
      <c r="BS1505" s="136"/>
      <c r="BT1505" s="136"/>
      <c r="BU1505" s="136"/>
      <c r="BV1505" s="136"/>
      <c r="BW1505" s="136"/>
      <c r="BX1505" s="136"/>
      <c r="BY1505" s="136"/>
      <c r="BZ1505" s="136"/>
      <c r="CA1505" s="136"/>
      <c r="CB1505" s="136"/>
      <c r="CC1505" s="136"/>
      <c r="CD1505" s="136"/>
      <c r="CE1505" s="136"/>
      <c r="CF1505" s="136"/>
      <c r="CG1505" s="136"/>
      <c r="CH1505" s="136"/>
      <c r="CI1505" s="136"/>
      <c r="CJ1505" s="136"/>
      <c r="CK1505" s="136"/>
      <c r="CL1505" s="136"/>
      <c r="CM1505" s="136"/>
      <c r="CN1505" s="136"/>
      <c r="CO1505" s="136"/>
      <c r="CP1505" s="136"/>
      <c r="CQ1505" s="136"/>
      <c r="CR1505" s="136"/>
      <c r="CS1505" s="136"/>
      <c r="CT1505" s="136"/>
      <c r="CU1505" s="136"/>
      <c r="CV1505" s="136"/>
      <c r="CW1505" s="136"/>
      <c r="CX1505" s="136"/>
      <c r="CY1505" s="136"/>
      <c r="CZ1505" s="136"/>
      <c r="DA1505" s="136"/>
      <c r="DB1505" s="136"/>
      <c r="DC1505" s="136"/>
      <c r="DD1505" s="136"/>
      <c r="DE1505" s="136"/>
      <c r="DF1505" s="136"/>
      <c r="DG1505" s="136"/>
      <c r="DH1505" s="136"/>
      <c r="DI1505" s="136"/>
      <c r="DJ1505" s="136"/>
      <c r="DK1505" s="136"/>
      <c r="DL1505" s="136"/>
      <c r="DM1505" s="136"/>
      <c r="DN1505" s="136"/>
      <c r="DO1505" s="136"/>
      <c r="DP1505" s="136"/>
      <c r="DQ1505" s="136"/>
      <c r="DR1505" s="136"/>
      <c r="DS1505" s="136"/>
      <c r="DT1505" s="136"/>
      <c r="DU1505" s="136"/>
      <c r="DV1505" s="136"/>
      <c r="DW1505" s="136"/>
      <c r="DX1505" s="136"/>
      <c r="DY1505" s="136"/>
      <c r="DZ1505" s="136"/>
      <c r="EA1505" s="136"/>
      <c r="EB1505" s="136"/>
      <c r="EC1505" s="136"/>
      <c r="ED1505" s="136"/>
      <c r="EE1505" s="136"/>
      <c r="EF1505" s="136"/>
      <c r="EG1505" s="136"/>
      <c r="EH1505" s="136"/>
      <c r="EI1505" s="136"/>
      <c r="EJ1505" s="136"/>
      <c r="EK1505" s="136"/>
      <c r="EL1505" s="136"/>
      <c r="EM1505" s="136"/>
      <c r="EN1505" s="136"/>
      <c r="EO1505" s="136"/>
      <c r="EP1505" s="136"/>
      <c r="EQ1505" s="136"/>
      <c r="ER1505" s="136"/>
      <c r="ES1505" s="136"/>
      <c r="ET1505" s="136"/>
      <c r="EU1505" s="136"/>
      <c r="EV1505" s="136"/>
      <c r="EW1505" s="136"/>
      <c r="EX1505" s="136"/>
      <c r="EY1505" s="136"/>
      <c r="EZ1505" s="136"/>
      <c r="FA1505" s="136"/>
      <c r="FB1505" s="136"/>
      <c r="FC1505" s="136"/>
      <c r="FD1505" s="136"/>
      <c r="FE1505" s="136"/>
      <c r="FF1505" s="136"/>
      <c r="FG1505" s="136"/>
      <c r="FH1505" s="136"/>
      <c r="FI1505" s="136"/>
      <c r="FJ1505" s="136"/>
      <c r="FK1505" s="136"/>
      <c r="FL1505" s="136"/>
      <c r="FM1505" s="136"/>
      <c r="FN1505" s="136"/>
      <c r="FO1505" s="136"/>
      <c r="FP1505" s="136"/>
      <c r="FQ1505" s="136"/>
      <c r="FR1505" s="136"/>
      <c r="FS1505" s="136"/>
      <c r="FT1505" s="136"/>
      <c r="FU1505" s="136"/>
      <c r="FV1505" s="136"/>
      <c r="FW1505" s="136"/>
      <c r="FX1505" s="136"/>
      <c r="FY1505" s="136"/>
      <c r="FZ1505" s="136"/>
      <c r="GA1505" s="136"/>
      <c r="GB1505" s="136"/>
      <c r="GC1505" s="136"/>
      <c r="GD1505" s="136"/>
      <c r="GE1505" s="136"/>
      <c r="GF1505" s="136"/>
      <c r="GG1505" s="136"/>
      <c r="GH1505" s="136"/>
      <c r="GI1505" s="136"/>
      <c r="GJ1505" s="136"/>
      <c r="GK1505" s="136"/>
      <c r="GL1505" s="136"/>
      <c r="GM1505" s="136"/>
      <c r="GN1505" s="136"/>
      <c r="GO1505" s="136"/>
      <c r="GP1505" s="136"/>
      <c r="GQ1505" s="136"/>
      <c r="GR1505" s="136"/>
      <c r="GS1505" s="136"/>
      <c r="GT1505" s="136"/>
      <c r="GU1505" s="136"/>
      <c r="GV1505" s="136"/>
      <c r="GW1505" s="136"/>
      <c r="GX1505" s="136"/>
      <c r="GY1505" s="136"/>
      <c r="GZ1505" s="136"/>
      <c r="HA1505" s="136"/>
      <c r="HB1505" s="136"/>
      <c r="HC1505" s="136"/>
      <c r="HD1505" s="136"/>
      <c r="HE1505" s="136"/>
      <c r="HF1505" s="136"/>
      <c r="HG1505" s="136"/>
      <c r="HH1505" s="136"/>
      <c r="HI1505" s="136"/>
      <c r="HJ1505" s="136"/>
      <c r="HK1505" s="136"/>
      <c r="HL1505" s="136"/>
      <c r="HM1505" s="136"/>
      <c r="HN1505" s="136"/>
      <c r="HO1505" s="136"/>
      <c r="HP1505" s="136"/>
      <c r="HQ1505" s="136"/>
      <c r="HR1505" s="136"/>
      <c r="HS1505" s="136"/>
      <c r="HT1505" s="136"/>
      <c r="HU1505" s="136"/>
      <c r="HV1505" s="136"/>
      <c r="HW1505" s="136"/>
      <c r="HX1505" s="136"/>
      <c r="HY1505" s="136"/>
      <c r="HZ1505" s="136"/>
      <c r="IA1505" s="136"/>
      <c r="IB1505" s="136"/>
      <c r="IC1505" s="136"/>
      <c r="ID1505" s="136"/>
      <c r="IE1505" s="136"/>
      <c r="IF1505" s="136"/>
      <c r="IG1505" s="136"/>
    </row>
    <row r="1506" spans="1:241" ht="15" customHeight="1" x14ac:dyDescent="0.25">
      <c r="A1506" s="225" t="s">
        <v>169</v>
      </c>
      <c r="B1506" s="217">
        <v>9233367</v>
      </c>
      <c r="C1506" s="217">
        <v>2122570</v>
      </c>
      <c r="D1506" s="217">
        <v>760052</v>
      </c>
      <c r="E1506" s="217">
        <v>815301</v>
      </c>
      <c r="F1506" s="217">
        <v>2248840</v>
      </c>
      <c r="G1506" s="217">
        <v>402738</v>
      </c>
      <c r="H1506" s="235">
        <v>15582868</v>
      </c>
      <c r="I1506" s="136"/>
      <c r="J1506" s="225" t="s">
        <v>123</v>
      </c>
      <c r="K1506" s="217">
        <v>3927632</v>
      </c>
      <c r="L1506" s="217">
        <v>1595423</v>
      </c>
      <c r="M1506" s="217">
        <v>619057</v>
      </c>
      <c r="N1506" s="217">
        <v>1193567</v>
      </c>
      <c r="O1506" s="217">
        <v>2202795</v>
      </c>
      <c r="P1506" s="217">
        <v>421847</v>
      </c>
      <c r="Q1506" s="235">
        <v>9960321</v>
      </c>
      <c r="R1506" s="136"/>
      <c r="S1506" s="136"/>
      <c r="T1506" s="136"/>
      <c r="U1506" s="136"/>
      <c r="V1506" s="136"/>
      <c r="W1506" s="136"/>
      <c r="X1506" s="136"/>
      <c r="Y1506" s="136"/>
      <c r="Z1506" s="136"/>
      <c r="AA1506" s="136"/>
      <c r="AB1506" s="136"/>
      <c r="AC1506" s="136"/>
      <c r="AD1506" s="136"/>
      <c r="AE1506" s="136"/>
      <c r="AF1506" s="136"/>
      <c r="AG1506" s="136"/>
      <c r="AH1506" s="136"/>
      <c r="AI1506" s="136"/>
      <c r="AJ1506" s="136"/>
      <c r="AK1506" s="136"/>
      <c r="AL1506" s="136"/>
      <c r="AM1506" s="136"/>
      <c r="AN1506" s="136"/>
      <c r="AO1506" s="136"/>
      <c r="AP1506" s="136"/>
      <c r="AQ1506" s="136"/>
      <c r="AR1506" s="136"/>
      <c r="AS1506" s="136"/>
      <c r="AT1506" s="136"/>
      <c r="AU1506" s="136"/>
      <c r="AV1506" s="136"/>
      <c r="AW1506" s="136"/>
      <c r="AX1506" s="136"/>
      <c r="AY1506" s="136"/>
      <c r="AZ1506" s="136"/>
      <c r="BA1506" s="136"/>
      <c r="BB1506" s="136"/>
      <c r="BC1506" s="136"/>
      <c r="BD1506" s="136"/>
      <c r="BE1506" s="136"/>
      <c r="BF1506" s="136"/>
      <c r="BG1506" s="136"/>
      <c r="BH1506" s="136"/>
      <c r="BI1506" s="136"/>
      <c r="BJ1506" s="136"/>
      <c r="BK1506" s="136"/>
      <c r="BL1506" s="136"/>
      <c r="BM1506" s="136"/>
      <c r="BN1506" s="136"/>
      <c r="BO1506" s="136"/>
      <c r="BP1506" s="136"/>
      <c r="BQ1506" s="136"/>
      <c r="BR1506" s="136"/>
      <c r="BS1506" s="136"/>
      <c r="BT1506" s="136"/>
      <c r="BU1506" s="136"/>
      <c r="BV1506" s="136"/>
      <c r="BW1506" s="136"/>
      <c r="BX1506" s="136"/>
      <c r="BY1506" s="136"/>
      <c r="BZ1506" s="136"/>
      <c r="CA1506" s="136"/>
      <c r="CB1506" s="136"/>
      <c r="CC1506" s="136"/>
      <c r="CD1506" s="136"/>
      <c r="CE1506" s="136"/>
      <c r="CF1506" s="136"/>
      <c r="CG1506" s="136"/>
      <c r="CH1506" s="136"/>
      <c r="CI1506" s="136"/>
      <c r="CJ1506" s="136"/>
      <c r="CK1506" s="136"/>
      <c r="CL1506" s="136"/>
      <c r="CM1506" s="136"/>
      <c r="CN1506" s="136"/>
      <c r="CO1506" s="136"/>
      <c r="CP1506" s="136"/>
      <c r="CQ1506" s="136"/>
      <c r="CR1506" s="136"/>
      <c r="CS1506" s="136"/>
      <c r="CT1506" s="136"/>
      <c r="CU1506" s="136"/>
      <c r="CV1506" s="136"/>
      <c r="CW1506" s="136"/>
      <c r="CX1506" s="136"/>
      <c r="CY1506" s="136"/>
      <c r="CZ1506" s="136"/>
      <c r="DA1506" s="136"/>
      <c r="DB1506" s="136"/>
      <c r="DC1506" s="136"/>
      <c r="DD1506" s="136"/>
      <c r="DE1506" s="136"/>
      <c r="DF1506" s="136"/>
      <c r="DG1506" s="136"/>
      <c r="DH1506" s="136"/>
      <c r="DI1506" s="136"/>
      <c r="DJ1506" s="136"/>
      <c r="DK1506" s="136"/>
      <c r="DL1506" s="136"/>
      <c r="DM1506" s="136"/>
      <c r="DN1506" s="136"/>
      <c r="DO1506" s="136"/>
      <c r="DP1506" s="136"/>
      <c r="DQ1506" s="136"/>
      <c r="DR1506" s="136"/>
      <c r="DS1506" s="136"/>
      <c r="DT1506" s="136"/>
      <c r="DU1506" s="136"/>
      <c r="DV1506" s="136"/>
      <c r="DW1506" s="136"/>
      <c r="DX1506" s="136"/>
      <c r="DY1506" s="136"/>
      <c r="DZ1506" s="136"/>
      <c r="EA1506" s="136"/>
      <c r="EB1506" s="136"/>
      <c r="EC1506" s="136"/>
      <c r="ED1506" s="136"/>
      <c r="EE1506" s="136"/>
      <c r="EF1506" s="136"/>
      <c r="EG1506" s="136"/>
      <c r="EH1506" s="136"/>
      <c r="EI1506" s="136"/>
      <c r="EJ1506" s="136"/>
      <c r="EK1506" s="136"/>
      <c r="EL1506" s="136"/>
      <c r="EM1506" s="136"/>
      <c r="EN1506" s="136"/>
      <c r="EO1506" s="136"/>
      <c r="EP1506" s="136"/>
      <c r="EQ1506" s="136"/>
      <c r="ER1506" s="136"/>
      <c r="ES1506" s="136"/>
      <c r="ET1506" s="136"/>
      <c r="EU1506" s="136"/>
      <c r="EV1506" s="136"/>
      <c r="EW1506" s="136"/>
      <c r="EX1506" s="136"/>
      <c r="EY1506" s="136"/>
      <c r="EZ1506" s="136"/>
      <c r="FA1506" s="136"/>
      <c r="FB1506" s="136"/>
      <c r="FC1506" s="136"/>
      <c r="FD1506" s="136"/>
      <c r="FE1506" s="136"/>
      <c r="FF1506" s="136"/>
      <c r="FG1506" s="136"/>
      <c r="FH1506" s="136"/>
      <c r="FI1506" s="136"/>
      <c r="FJ1506" s="136"/>
      <c r="FK1506" s="136"/>
      <c r="FL1506" s="136"/>
      <c r="FM1506" s="136"/>
      <c r="FN1506" s="136"/>
      <c r="FO1506" s="136"/>
      <c r="FP1506" s="136"/>
      <c r="FQ1506" s="136"/>
      <c r="FR1506" s="136"/>
      <c r="FS1506" s="136"/>
      <c r="FT1506" s="136"/>
      <c r="FU1506" s="136"/>
      <c r="FV1506" s="136"/>
      <c r="FW1506" s="136"/>
      <c r="FX1506" s="136"/>
      <c r="FY1506" s="136"/>
      <c r="FZ1506" s="136"/>
      <c r="GA1506" s="136"/>
      <c r="GB1506" s="136"/>
      <c r="GC1506" s="136"/>
      <c r="GD1506" s="136"/>
      <c r="GE1506" s="136"/>
      <c r="GF1506" s="136"/>
      <c r="GG1506" s="136"/>
      <c r="GH1506" s="136"/>
      <c r="GI1506" s="136"/>
      <c r="GJ1506" s="136"/>
      <c r="GK1506" s="136"/>
      <c r="GL1506" s="136"/>
      <c r="GM1506" s="136"/>
      <c r="GN1506" s="136"/>
      <c r="GO1506" s="136"/>
      <c r="GP1506" s="136"/>
      <c r="GQ1506" s="136"/>
      <c r="GR1506" s="136"/>
      <c r="GS1506" s="136"/>
      <c r="GT1506" s="136"/>
      <c r="GU1506" s="136"/>
      <c r="GV1506" s="136"/>
      <c r="GW1506" s="136"/>
      <c r="GX1506" s="136"/>
      <c r="GY1506" s="136"/>
      <c r="GZ1506" s="136"/>
      <c r="HA1506" s="136"/>
      <c r="HB1506" s="136"/>
      <c r="HC1506" s="136"/>
      <c r="HD1506" s="136"/>
      <c r="HE1506" s="136"/>
      <c r="HF1506" s="136"/>
      <c r="HG1506" s="136"/>
      <c r="HH1506" s="136"/>
      <c r="HI1506" s="136"/>
      <c r="HJ1506" s="136"/>
      <c r="HK1506" s="136"/>
      <c r="HL1506" s="136"/>
      <c r="HM1506" s="136"/>
      <c r="HN1506" s="136"/>
      <c r="HO1506" s="136"/>
      <c r="HP1506" s="136"/>
      <c r="HQ1506" s="136"/>
      <c r="HR1506" s="136"/>
      <c r="HS1506" s="136"/>
      <c r="HT1506" s="136"/>
      <c r="HU1506" s="136"/>
      <c r="HV1506" s="136"/>
      <c r="HW1506" s="136"/>
      <c r="HX1506" s="136"/>
      <c r="HY1506" s="136"/>
      <c r="HZ1506" s="136"/>
      <c r="IA1506" s="136"/>
      <c r="IB1506" s="136"/>
      <c r="IC1506" s="136"/>
      <c r="ID1506" s="136"/>
      <c r="IE1506" s="136"/>
      <c r="IF1506" s="136"/>
      <c r="IG1506" s="136"/>
    </row>
    <row r="1507" spans="1:241" ht="15" customHeight="1" x14ac:dyDescent="0.25">
      <c r="A1507" s="225" t="s">
        <v>166</v>
      </c>
      <c r="B1507" s="217">
        <v>6822785</v>
      </c>
      <c r="C1507" s="217">
        <v>1893118</v>
      </c>
      <c r="D1507" s="217">
        <v>650282</v>
      </c>
      <c r="E1507" s="217">
        <v>875671</v>
      </c>
      <c r="F1507" s="217">
        <v>2818536</v>
      </c>
      <c r="G1507" s="217">
        <v>410488</v>
      </c>
      <c r="H1507" s="235">
        <v>13470880</v>
      </c>
      <c r="I1507" s="136"/>
      <c r="J1507" s="225" t="s">
        <v>334</v>
      </c>
      <c r="K1507" s="217">
        <v>6254636</v>
      </c>
      <c r="L1507" s="217">
        <v>1918396</v>
      </c>
      <c r="M1507" s="217">
        <v>1056566</v>
      </c>
      <c r="N1507" s="217">
        <v>1611898</v>
      </c>
      <c r="O1507" s="217">
        <v>2408392</v>
      </c>
      <c r="P1507" s="217">
        <v>521861</v>
      </c>
      <c r="Q1507" s="235">
        <v>13771749</v>
      </c>
      <c r="R1507" s="136"/>
      <c r="S1507" s="136"/>
      <c r="T1507" s="136"/>
      <c r="U1507" s="136"/>
      <c r="V1507" s="136"/>
      <c r="W1507" s="136"/>
      <c r="X1507" s="136"/>
      <c r="Y1507" s="136"/>
      <c r="Z1507" s="136"/>
      <c r="AA1507" s="136"/>
      <c r="AB1507" s="136"/>
      <c r="AC1507" s="136"/>
      <c r="AD1507" s="136"/>
      <c r="AE1507" s="136"/>
      <c r="AF1507" s="136"/>
      <c r="AG1507" s="136"/>
      <c r="AH1507" s="136"/>
      <c r="AI1507" s="136"/>
      <c r="AJ1507" s="136"/>
      <c r="AK1507" s="136"/>
      <c r="AL1507" s="136"/>
      <c r="AM1507" s="136"/>
      <c r="AN1507" s="136"/>
      <c r="AO1507" s="136"/>
      <c r="AP1507" s="136"/>
      <c r="AQ1507" s="136"/>
      <c r="AR1507" s="136"/>
      <c r="AS1507" s="136"/>
      <c r="AT1507" s="136"/>
      <c r="AU1507" s="136"/>
      <c r="AV1507" s="136"/>
      <c r="AW1507" s="136"/>
      <c r="AX1507" s="136"/>
      <c r="AY1507" s="136"/>
      <c r="AZ1507" s="136"/>
      <c r="BA1507" s="136"/>
      <c r="BB1507" s="136"/>
      <c r="BC1507" s="136"/>
      <c r="BD1507" s="136"/>
      <c r="BE1507" s="136"/>
      <c r="BF1507" s="136"/>
      <c r="BG1507" s="136"/>
      <c r="BH1507" s="136"/>
      <c r="BI1507" s="136"/>
      <c r="BJ1507" s="136"/>
      <c r="BK1507" s="136"/>
      <c r="BL1507" s="136"/>
      <c r="BM1507" s="136"/>
      <c r="BN1507" s="136"/>
      <c r="BO1507" s="136"/>
      <c r="BP1507" s="136"/>
      <c r="BQ1507" s="136"/>
      <c r="BR1507" s="136"/>
      <c r="BS1507" s="136"/>
      <c r="BT1507" s="136"/>
      <c r="BU1507" s="136"/>
      <c r="BV1507" s="136"/>
      <c r="BW1507" s="136"/>
      <c r="BX1507" s="136"/>
      <c r="BY1507" s="136"/>
      <c r="BZ1507" s="136"/>
      <c r="CA1507" s="136"/>
      <c r="CB1507" s="136"/>
      <c r="CC1507" s="136"/>
      <c r="CD1507" s="136"/>
      <c r="CE1507" s="136"/>
      <c r="CF1507" s="136"/>
      <c r="CG1507" s="136"/>
      <c r="CH1507" s="136"/>
      <c r="CI1507" s="136"/>
      <c r="CJ1507" s="136"/>
      <c r="CK1507" s="136"/>
      <c r="CL1507" s="136"/>
      <c r="CM1507" s="136"/>
      <c r="CN1507" s="136"/>
      <c r="CO1507" s="136"/>
      <c r="CP1507" s="136"/>
      <c r="CQ1507" s="136"/>
      <c r="CR1507" s="136"/>
      <c r="CS1507" s="136"/>
      <c r="CT1507" s="136"/>
      <c r="CU1507" s="136"/>
      <c r="CV1507" s="136"/>
      <c r="CW1507" s="136"/>
      <c r="CX1507" s="136"/>
      <c r="CY1507" s="136"/>
      <c r="CZ1507" s="136"/>
      <c r="DA1507" s="136"/>
      <c r="DB1507" s="136"/>
      <c r="DC1507" s="136"/>
      <c r="DD1507" s="136"/>
      <c r="DE1507" s="136"/>
      <c r="DF1507" s="136"/>
      <c r="DG1507" s="136"/>
      <c r="DH1507" s="136"/>
      <c r="DI1507" s="136"/>
      <c r="DJ1507" s="136"/>
      <c r="DK1507" s="136"/>
      <c r="DL1507" s="136"/>
      <c r="DM1507" s="136"/>
      <c r="DN1507" s="136"/>
      <c r="DO1507" s="136"/>
      <c r="DP1507" s="136"/>
      <c r="DQ1507" s="136"/>
      <c r="DR1507" s="136"/>
      <c r="DS1507" s="136"/>
      <c r="DT1507" s="136"/>
      <c r="DU1507" s="136"/>
      <c r="DV1507" s="136"/>
      <c r="DW1507" s="136"/>
      <c r="DX1507" s="136"/>
      <c r="DY1507" s="136"/>
      <c r="DZ1507" s="136"/>
      <c r="EA1507" s="136"/>
      <c r="EB1507" s="136"/>
      <c r="EC1507" s="136"/>
      <c r="ED1507" s="136"/>
      <c r="EE1507" s="136"/>
      <c r="EF1507" s="136"/>
      <c r="EG1507" s="136"/>
      <c r="EH1507" s="136"/>
      <c r="EI1507" s="136"/>
      <c r="EJ1507" s="136"/>
      <c r="EK1507" s="136"/>
      <c r="EL1507" s="136"/>
      <c r="EM1507" s="136"/>
      <c r="EN1507" s="136"/>
      <c r="EO1507" s="136"/>
      <c r="EP1507" s="136"/>
      <c r="EQ1507" s="136"/>
      <c r="ER1507" s="136"/>
      <c r="ES1507" s="136"/>
      <c r="ET1507" s="136"/>
      <c r="EU1507" s="136"/>
      <c r="EV1507" s="136"/>
      <c r="EW1507" s="136"/>
      <c r="EX1507" s="136"/>
      <c r="EY1507" s="136"/>
      <c r="EZ1507" s="136"/>
      <c r="FA1507" s="136"/>
      <c r="FB1507" s="136"/>
      <c r="FC1507" s="136"/>
      <c r="FD1507" s="136"/>
      <c r="FE1507" s="136"/>
      <c r="FF1507" s="136"/>
      <c r="FG1507" s="136"/>
      <c r="FH1507" s="136"/>
      <c r="FI1507" s="136"/>
      <c r="FJ1507" s="136"/>
      <c r="FK1507" s="136"/>
      <c r="FL1507" s="136"/>
      <c r="FM1507" s="136"/>
      <c r="FN1507" s="136"/>
      <c r="FO1507" s="136"/>
      <c r="FP1507" s="136"/>
      <c r="FQ1507" s="136"/>
      <c r="FR1507" s="136"/>
      <c r="FS1507" s="136"/>
      <c r="FT1507" s="136"/>
      <c r="FU1507" s="136"/>
      <c r="FV1507" s="136"/>
      <c r="FW1507" s="136"/>
      <c r="FX1507" s="136"/>
      <c r="FY1507" s="136"/>
      <c r="FZ1507" s="136"/>
      <c r="GA1507" s="136"/>
      <c r="GB1507" s="136"/>
      <c r="GC1507" s="136"/>
      <c r="GD1507" s="136"/>
      <c r="GE1507" s="136"/>
      <c r="GF1507" s="136"/>
      <c r="GG1507" s="136"/>
      <c r="GH1507" s="136"/>
      <c r="GI1507" s="136"/>
      <c r="GJ1507" s="136"/>
      <c r="GK1507" s="136"/>
      <c r="GL1507" s="136"/>
      <c r="GM1507" s="136"/>
      <c r="GN1507" s="136"/>
      <c r="GO1507" s="136"/>
      <c r="GP1507" s="136"/>
      <c r="GQ1507" s="136"/>
      <c r="GR1507" s="136"/>
      <c r="GS1507" s="136"/>
      <c r="GT1507" s="136"/>
      <c r="GU1507" s="136"/>
      <c r="GV1507" s="136"/>
      <c r="GW1507" s="136"/>
      <c r="GX1507" s="136"/>
      <c r="GY1507" s="136"/>
      <c r="GZ1507" s="136"/>
      <c r="HA1507" s="136"/>
      <c r="HB1507" s="136"/>
      <c r="HC1507" s="136"/>
      <c r="HD1507" s="136"/>
      <c r="HE1507" s="136"/>
      <c r="HF1507" s="136"/>
      <c r="HG1507" s="136"/>
      <c r="HH1507" s="136"/>
      <c r="HI1507" s="136"/>
      <c r="HJ1507" s="136"/>
      <c r="HK1507" s="136"/>
      <c r="HL1507" s="136"/>
      <c r="HM1507" s="136"/>
      <c r="HN1507" s="136"/>
      <c r="HO1507" s="136"/>
      <c r="HP1507" s="136"/>
      <c r="HQ1507" s="136"/>
      <c r="HR1507" s="136"/>
      <c r="HS1507" s="136"/>
      <c r="HT1507" s="136"/>
      <c r="HU1507" s="136"/>
      <c r="HV1507" s="136"/>
      <c r="HW1507" s="136"/>
      <c r="HX1507" s="136"/>
      <c r="HY1507" s="136"/>
      <c r="HZ1507" s="136"/>
      <c r="IA1507" s="136"/>
      <c r="IB1507" s="136"/>
      <c r="IC1507" s="136"/>
      <c r="ID1507" s="136"/>
      <c r="IE1507" s="136"/>
      <c r="IF1507" s="136"/>
      <c r="IG1507" s="136"/>
    </row>
    <row r="1508" spans="1:241" ht="15" customHeight="1" x14ac:dyDescent="0.25">
      <c r="A1508" s="225" t="s">
        <v>343</v>
      </c>
      <c r="B1508" s="217">
        <v>6374257</v>
      </c>
      <c r="C1508" s="217">
        <v>1916968</v>
      </c>
      <c r="D1508" s="217">
        <v>884438</v>
      </c>
      <c r="E1508" s="217">
        <v>972350</v>
      </c>
      <c r="F1508" s="217">
        <v>2659823</v>
      </c>
      <c r="G1508" s="217">
        <v>424529</v>
      </c>
      <c r="H1508" s="235">
        <v>13232365</v>
      </c>
      <c r="I1508" s="136"/>
      <c r="J1508" s="225" t="s">
        <v>864</v>
      </c>
      <c r="K1508" s="217">
        <v>4366992</v>
      </c>
      <c r="L1508" s="217">
        <v>1943831</v>
      </c>
      <c r="M1508" s="217">
        <v>702755</v>
      </c>
      <c r="N1508" s="217">
        <v>1412788</v>
      </c>
      <c r="O1508" s="217">
        <v>2539575</v>
      </c>
      <c r="P1508" s="217">
        <v>448099</v>
      </c>
      <c r="Q1508" s="235">
        <v>11414040</v>
      </c>
      <c r="R1508" s="136"/>
      <c r="S1508" s="136"/>
      <c r="T1508" s="136"/>
      <c r="U1508" s="136"/>
      <c r="V1508" s="136"/>
      <c r="W1508" s="136"/>
      <c r="X1508" s="136"/>
      <c r="Y1508" s="136"/>
      <c r="Z1508" s="136"/>
      <c r="AA1508" s="136"/>
      <c r="AB1508" s="136"/>
      <c r="AC1508" s="136"/>
      <c r="AD1508" s="136"/>
      <c r="AE1508" s="136"/>
      <c r="AF1508" s="136"/>
      <c r="AG1508" s="136"/>
      <c r="AH1508" s="136"/>
      <c r="AI1508" s="136"/>
      <c r="AJ1508" s="136"/>
      <c r="AK1508" s="136"/>
      <c r="AL1508" s="136"/>
      <c r="AM1508" s="136"/>
      <c r="AN1508" s="136"/>
      <c r="AO1508" s="136"/>
      <c r="AP1508" s="136"/>
      <c r="AQ1508" s="136"/>
      <c r="AR1508" s="136"/>
      <c r="AS1508" s="136"/>
      <c r="AT1508" s="136"/>
      <c r="AU1508" s="136"/>
      <c r="AV1508" s="136"/>
      <c r="AW1508" s="136"/>
      <c r="AX1508" s="136"/>
      <c r="AY1508" s="136"/>
      <c r="AZ1508" s="136"/>
      <c r="BA1508" s="136"/>
      <c r="BB1508" s="136"/>
      <c r="BC1508" s="136"/>
      <c r="BD1508" s="136"/>
      <c r="BE1508" s="136"/>
      <c r="BF1508" s="136"/>
      <c r="BG1508" s="136"/>
      <c r="BH1508" s="136"/>
      <c r="BI1508" s="136"/>
      <c r="BJ1508" s="136"/>
      <c r="BK1508" s="136"/>
      <c r="BL1508" s="136"/>
      <c r="BM1508" s="136"/>
      <c r="BN1508" s="136"/>
      <c r="BO1508" s="136"/>
      <c r="BP1508" s="136"/>
      <c r="BQ1508" s="136"/>
      <c r="BR1508" s="136"/>
      <c r="BS1508" s="136"/>
      <c r="BT1508" s="136"/>
      <c r="BU1508" s="136"/>
      <c r="BV1508" s="136"/>
      <c r="BW1508" s="136"/>
      <c r="BX1508" s="136"/>
      <c r="BY1508" s="136"/>
      <c r="BZ1508" s="136"/>
      <c r="CA1508" s="136"/>
      <c r="CB1508" s="136"/>
      <c r="CC1508" s="136"/>
      <c r="CD1508" s="136"/>
      <c r="CE1508" s="136"/>
      <c r="CF1508" s="136"/>
      <c r="CG1508" s="136"/>
      <c r="CH1508" s="136"/>
      <c r="CI1508" s="136"/>
      <c r="CJ1508" s="136"/>
      <c r="CK1508" s="136"/>
      <c r="CL1508" s="136"/>
      <c r="CM1508" s="136"/>
      <c r="CN1508" s="136"/>
      <c r="CO1508" s="136"/>
      <c r="CP1508" s="136"/>
      <c r="CQ1508" s="136"/>
      <c r="CR1508" s="136"/>
      <c r="CS1508" s="136"/>
      <c r="CT1508" s="136"/>
      <c r="CU1508" s="136"/>
      <c r="CV1508" s="136"/>
      <c r="CW1508" s="136"/>
      <c r="CX1508" s="136"/>
      <c r="CY1508" s="136"/>
      <c r="CZ1508" s="136"/>
      <c r="DA1508" s="136"/>
      <c r="DB1508" s="136"/>
      <c r="DC1508" s="136"/>
      <c r="DD1508" s="136"/>
      <c r="DE1508" s="136"/>
      <c r="DF1508" s="136"/>
      <c r="DG1508" s="136"/>
      <c r="DH1508" s="136"/>
      <c r="DI1508" s="136"/>
      <c r="DJ1508" s="136"/>
      <c r="DK1508" s="136"/>
      <c r="DL1508" s="136"/>
      <c r="DM1508" s="136"/>
      <c r="DN1508" s="136"/>
      <c r="DO1508" s="136"/>
      <c r="DP1508" s="136"/>
      <c r="DQ1508" s="136"/>
      <c r="DR1508" s="136"/>
      <c r="DS1508" s="136"/>
      <c r="DT1508" s="136"/>
      <c r="DU1508" s="136"/>
      <c r="DV1508" s="136"/>
      <c r="DW1508" s="136"/>
      <c r="DX1508" s="136"/>
      <c r="DY1508" s="136"/>
      <c r="DZ1508" s="136"/>
      <c r="EA1508" s="136"/>
      <c r="EB1508" s="136"/>
      <c r="EC1508" s="136"/>
      <c r="ED1508" s="136"/>
      <c r="EE1508" s="136"/>
      <c r="EF1508" s="136"/>
      <c r="EG1508" s="136"/>
      <c r="EH1508" s="136"/>
      <c r="EI1508" s="136"/>
      <c r="EJ1508" s="136"/>
      <c r="EK1508" s="136"/>
      <c r="EL1508" s="136"/>
      <c r="EM1508" s="136"/>
      <c r="EN1508" s="136"/>
      <c r="EO1508" s="136"/>
      <c r="EP1508" s="136"/>
      <c r="EQ1508" s="136"/>
      <c r="ER1508" s="136"/>
      <c r="ES1508" s="136"/>
      <c r="ET1508" s="136"/>
      <c r="EU1508" s="136"/>
      <c r="EV1508" s="136"/>
      <c r="EW1508" s="136"/>
      <c r="EX1508" s="136"/>
      <c r="EY1508" s="136"/>
      <c r="EZ1508" s="136"/>
      <c r="FA1508" s="136"/>
      <c r="FB1508" s="136"/>
      <c r="FC1508" s="136"/>
      <c r="FD1508" s="136"/>
      <c r="FE1508" s="136"/>
      <c r="FF1508" s="136"/>
      <c r="FG1508" s="136"/>
      <c r="FH1508" s="136"/>
      <c r="FI1508" s="136"/>
      <c r="FJ1508" s="136"/>
      <c r="FK1508" s="136"/>
      <c r="FL1508" s="136"/>
      <c r="FM1508" s="136"/>
      <c r="FN1508" s="136"/>
      <c r="FO1508" s="136"/>
      <c r="FP1508" s="136"/>
      <c r="FQ1508" s="136"/>
      <c r="FR1508" s="136"/>
      <c r="FS1508" s="136"/>
      <c r="FT1508" s="136"/>
      <c r="FU1508" s="136"/>
      <c r="FV1508" s="136"/>
      <c r="FW1508" s="136"/>
      <c r="FX1508" s="136"/>
      <c r="FY1508" s="136"/>
      <c r="FZ1508" s="136"/>
      <c r="GA1508" s="136"/>
      <c r="GB1508" s="136"/>
      <c r="GC1508" s="136"/>
      <c r="GD1508" s="136"/>
      <c r="GE1508" s="136"/>
      <c r="GF1508" s="136"/>
      <c r="GG1508" s="136"/>
      <c r="GH1508" s="136"/>
      <c r="GI1508" s="136"/>
      <c r="GJ1508" s="136"/>
      <c r="GK1508" s="136"/>
      <c r="GL1508" s="136"/>
      <c r="GM1508" s="136"/>
      <c r="GN1508" s="136"/>
      <c r="GO1508" s="136"/>
      <c r="GP1508" s="136"/>
      <c r="GQ1508" s="136"/>
      <c r="GR1508" s="136"/>
      <c r="GS1508" s="136"/>
      <c r="GT1508" s="136"/>
      <c r="GU1508" s="136"/>
      <c r="GV1508" s="136"/>
      <c r="GW1508" s="136"/>
      <c r="GX1508" s="136"/>
      <c r="GY1508" s="136"/>
      <c r="GZ1508" s="136"/>
      <c r="HA1508" s="136"/>
      <c r="HB1508" s="136"/>
      <c r="HC1508" s="136"/>
      <c r="HD1508" s="136"/>
      <c r="HE1508" s="136"/>
      <c r="HF1508" s="136"/>
      <c r="HG1508" s="136"/>
      <c r="HH1508" s="136"/>
      <c r="HI1508" s="136"/>
      <c r="HJ1508" s="136"/>
      <c r="HK1508" s="136"/>
      <c r="HL1508" s="136"/>
      <c r="HM1508" s="136"/>
      <c r="HN1508" s="136"/>
      <c r="HO1508" s="136"/>
      <c r="HP1508" s="136"/>
      <c r="HQ1508" s="136"/>
      <c r="HR1508" s="136"/>
      <c r="HS1508" s="136"/>
      <c r="HT1508" s="136"/>
      <c r="HU1508" s="136"/>
      <c r="HV1508" s="136"/>
      <c r="HW1508" s="136"/>
      <c r="HX1508" s="136"/>
      <c r="HY1508" s="136"/>
      <c r="HZ1508" s="136"/>
      <c r="IA1508" s="136"/>
      <c r="IB1508" s="136"/>
      <c r="IC1508" s="136"/>
      <c r="ID1508" s="136"/>
      <c r="IE1508" s="136"/>
      <c r="IF1508" s="136"/>
      <c r="IG1508" s="136"/>
    </row>
    <row r="1509" spans="1:241" ht="15" customHeight="1" x14ac:dyDescent="0.25">
      <c r="A1509" s="225" t="s">
        <v>858</v>
      </c>
      <c r="B1509" s="217">
        <v>14946288</v>
      </c>
      <c r="C1509" s="217">
        <v>5235787</v>
      </c>
      <c r="D1509" s="217">
        <v>1115039</v>
      </c>
      <c r="E1509" s="217">
        <v>973269</v>
      </c>
      <c r="F1509" s="217">
        <v>2920200</v>
      </c>
      <c r="G1509" s="217">
        <v>782764</v>
      </c>
      <c r="H1509" s="235">
        <v>25973347</v>
      </c>
      <c r="I1509" s="136"/>
      <c r="J1509" s="225" t="s">
        <v>122</v>
      </c>
      <c r="K1509" s="217">
        <v>6629302</v>
      </c>
      <c r="L1509" s="217">
        <v>2193191</v>
      </c>
      <c r="M1509" s="217">
        <v>1193351</v>
      </c>
      <c r="N1509" s="217">
        <v>1513138</v>
      </c>
      <c r="O1509" s="217">
        <v>2451228</v>
      </c>
      <c r="P1509" s="217">
        <v>569354</v>
      </c>
      <c r="Q1509" s="235">
        <v>14549564</v>
      </c>
      <c r="R1509" s="136"/>
      <c r="S1509" s="136"/>
      <c r="T1509" s="136"/>
      <c r="U1509" s="136"/>
      <c r="V1509" s="136"/>
      <c r="W1509" s="136"/>
      <c r="X1509" s="136"/>
      <c r="Y1509" s="136"/>
      <c r="Z1509" s="136"/>
      <c r="AA1509" s="136"/>
      <c r="AB1509" s="136"/>
      <c r="AC1509" s="136"/>
      <c r="AD1509" s="136"/>
      <c r="AE1509" s="136"/>
      <c r="AF1509" s="136"/>
      <c r="AG1509" s="136"/>
      <c r="AH1509" s="136"/>
      <c r="AI1509" s="136"/>
      <c r="AJ1509" s="136"/>
      <c r="AK1509" s="136"/>
      <c r="AL1509" s="136"/>
      <c r="AM1509" s="136"/>
      <c r="AN1509" s="136"/>
      <c r="AO1509" s="136"/>
      <c r="AP1509" s="136"/>
      <c r="AQ1509" s="136"/>
      <c r="AR1509" s="136"/>
      <c r="AS1509" s="136"/>
      <c r="AT1509" s="136"/>
      <c r="AU1509" s="136"/>
      <c r="AV1509" s="136"/>
      <c r="AW1509" s="136"/>
      <c r="AX1509" s="136"/>
      <c r="AY1509" s="136"/>
      <c r="AZ1509" s="136"/>
      <c r="BA1509" s="136"/>
      <c r="BB1509" s="136"/>
      <c r="BC1509" s="136"/>
      <c r="BD1509" s="136"/>
      <c r="BE1509" s="136"/>
      <c r="BF1509" s="136"/>
      <c r="BG1509" s="136"/>
      <c r="BH1509" s="136"/>
      <c r="BI1509" s="136"/>
      <c r="BJ1509" s="136"/>
      <c r="BK1509" s="136"/>
      <c r="BL1509" s="136"/>
      <c r="BM1509" s="136"/>
      <c r="BN1509" s="136"/>
      <c r="BO1509" s="136"/>
      <c r="BP1509" s="136"/>
      <c r="BQ1509" s="136"/>
      <c r="BR1509" s="136"/>
      <c r="BS1509" s="136"/>
      <c r="BT1509" s="136"/>
      <c r="BU1509" s="136"/>
      <c r="BV1509" s="136"/>
      <c r="BW1509" s="136"/>
      <c r="BX1509" s="136"/>
      <c r="BY1509" s="136"/>
      <c r="BZ1509" s="136"/>
      <c r="CA1509" s="136"/>
      <c r="CB1509" s="136"/>
      <c r="CC1509" s="136"/>
      <c r="CD1509" s="136"/>
      <c r="CE1509" s="136"/>
      <c r="CF1509" s="136"/>
      <c r="CG1509" s="136"/>
      <c r="CH1509" s="136"/>
      <c r="CI1509" s="136"/>
      <c r="CJ1509" s="136"/>
      <c r="CK1509" s="136"/>
      <c r="CL1509" s="136"/>
      <c r="CM1509" s="136"/>
      <c r="CN1509" s="136"/>
      <c r="CO1509" s="136"/>
      <c r="CP1509" s="136"/>
      <c r="CQ1509" s="136"/>
      <c r="CR1509" s="136"/>
      <c r="CS1509" s="136"/>
      <c r="CT1509" s="136"/>
      <c r="CU1509" s="136"/>
      <c r="CV1509" s="136"/>
      <c r="CW1509" s="136"/>
      <c r="CX1509" s="136"/>
      <c r="CY1509" s="136"/>
      <c r="CZ1509" s="136"/>
      <c r="DA1509" s="136"/>
      <c r="DB1509" s="136"/>
      <c r="DC1509" s="136"/>
      <c r="DD1509" s="136"/>
      <c r="DE1509" s="136"/>
      <c r="DF1509" s="136"/>
      <c r="DG1509" s="136"/>
      <c r="DH1509" s="136"/>
      <c r="DI1509" s="136"/>
      <c r="DJ1509" s="136"/>
      <c r="DK1509" s="136"/>
      <c r="DL1509" s="136"/>
      <c r="DM1509" s="136"/>
      <c r="DN1509" s="136"/>
      <c r="DO1509" s="136"/>
      <c r="DP1509" s="136"/>
      <c r="DQ1509" s="136"/>
      <c r="DR1509" s="136"/>
      <c r="DS1509" s="136"/>
      <c r="DT1509" s="136"/>
      <c r="DU1509" s="136"/>
      <c r="DV1509" s="136"/>
      <c r="DW1509" s="136"/>
      <c r="DX1509" s="136"/>
      <c r="DY1509" s="136"/>
      <c r="DZ1509" s="136"/>
      <c r="EA1509" s="136"/>
      <c r="EB1509" s="136"/>
      <c r="EC1509" s="136"/>
      <c r="ED1509" s="136"/>
      <c r="EE1509" s="136"/>
      <c r="EF1509" s="136"/>
      <c r="EG1509" s="136"/>
      <c r="EH1509" s="136"/>
      <c r="EI1509" s="136"/>
      <c r="EJ1509" s="136"/>
      <c r="EK1509" s="136"/>
      <c r="EL1509" s="136"/>
      <c r="EM1509" s="136"/>
      <c r="EN1509" s="136"/>
      <c r="EO1509" s="136"/>
      <c r="EP1509" s="136"/>
      <c r="EQ1509" s="136"/>
      <c r="ER1509" s="136"/>
      <c r="ES1509" s="136"/>
      <c r="ET1509" s="136"/>
      <c r="EU1509" s="136"/>
      <c r="EV1509" s="136"/>
      <c r="EW1509" s="136"/>
      <c r="EX1509" s="136"/>
      <c r="EY1509" s="136"/>
      <c r="EZ1509" s="136"/>
      <c r="FA1509" s="136"/>
      <c r="FB1509" s="136"/>
      <c r="FC1509" s="136"/>
      <c r="FD1509" s="136"/>
      <c r="FE1509" s="136"/>
      <c r="FF1509" s="136"/>
      <c r="FG1509" s="136"/>
      <c r="FH1509" s="136"/>
      <c r="FI1509" s="136"/>
      <c r="FJ1509" s="136"/>
      <c r="FK1509" s="136"/>
      <c r="FL1509" s="136"/>
      <c r="FM1509" s="136"/>
      <c r="FN1509" s="136"/>
      <c r="FO1509" s="136"/>
      <c r="FP1509" s="136"/>
      <c r="FQ1509" s="136"/>
      <c r="FR1509" s="136"/>
      <c r="FS1509" s="136"/>
      <c r="FT1509" s="136"/>
      <c r="FU1509" s="136"/>
      <c r="FV1509" s="136"/>
      <c r="FW1509" s="136"/>
      <c r="FX1509" s="136"/>
      <c r="FY1509" s="136"/>
      <c r="FZ1509" s="136"/>
      <c r="GA1509" s="136"/>
      <c r="GB1509" s="136"/>
      <c r="GC1509" s="136"/>
      <c r="GD1509" s="136"/>
      <c r="GE1509" s="136"/>
      <c r="GF1509" s="136"/>
      <c r="GG1509" s="136"/>
      <c r="GH1509" s="136"/>
      <c r="GI1509" s="136"/>
      <c r="GJ1509" s="136"/>
      <c r="GK1509" s="136"/>
      <c r="GL1509" s="136"/>
      <c r="GM1509" s="136"/>
      <c r="GN1509" s="136"/>
      <c r="GO1509" s="136"/>
      <c r="GP1509" s="136"/>
      <c r="GQ1509" s="136"/>
      <c r="GR1509" s="136"/>
      <c r="GS1509" s="136"/>
      <c r="GT1509" s="136"/>
      <c r="GU1509" s="136"/>
      <c r="GV1509" s="136"/>
      <c r="GW1509" s="136"/>
      <c r="GX1509" s="136"/>
      <c r="GY1509" s="136"/>
      <c r="GZ1509" s="136"/>
      <c r="HA1509" s="136"/>
      <c r="HB1509" s="136"/>
      <c r="HC1509" s="136"/>
      <c r="HD1509" s="136"/>
      <c r="HE1509" s="136"/>
      <c r="HF1509" s="136"/>
      <c r="HG1509" s="136"/>
      <c r="HH1509" s="136"/>
      <c r="HI1509" s="136"/>
      <c r="HJ1509" s="136"/>
      <c r="HK1509" s="136"/>
      <c r="HL1509" s="136"/>
      <c r="HM1509" s="136"/>
      <c r="HN1509" s="136"/>
      <c r="HO1509" s="136"/>
      <c r="HP1509" s="136"/>
      <c r="HQ1509" s="136"/>
      <c r="HR1509" s="136"/>
      <c r="HS1509" s="136"/>
      <c r="HT1509" s="136"/>
      <c r="HU1509" s="136"/>
      <c r="HV1509" s="136"/>
      <c r="HW1509" s="136"/>
      <c r="HX1509" s="136"/>
      <c r="HY1509" s="136"/>
      <c r="HZ1509" s="136"/>
      <c r="IA1509" s="136"/>
      <c r="IB1509" s="136"/>
      <c r="IC1509" s="136"/>
      <c r="ID1509" s="136"/>
      <c r="IE1509" s="136"/>
      <c r="IF1509" s="136"/>
      <c r="IG1509" s="136"/>
    </row>
    <row r="1510" spans="1:241" ht="15" customHeight="1" x14ac:dyDescent="0.25">
      <c r="A1510" s="225" t="s">
        <v>165</v>
      </c>
      <c r="B1510" s="217">
        <v>12802916</v>
      </c>
      <c r="C1510" s="217">
        <v>4615479</v>
      </c>
      <c r="D1510" s="217">
        <v>1404872</v>
      </c>
      <c r="E1510" s="217">
        <v>1621281</v>
      </c>
      <c r="F1510" s="217">
        <v>2309549</v>
      </c>
      <c r="G1510" s="217">
        <v>750360</v>
      </c>
      <c r="H1510" s="235">
        <v>23504457</v>
      </c>
      <c r="I1510" s="136"/>
      <c r="J1510" s="225" t="s">
        <v>121</v>
      </c>
      <c r="K1510" s="217">
        <v>5286141</v>
      </c>
      <c r="L1510" s="217">
        <v>2086111</v>
      </c>
      <c r="M1510" s="217">
        <v>853325</v>
      </c>
      <c r="N1510" s="217">
        <v>1450247</v>
      </c>
      <c r="O1510" s="217">
        <v>2293574</v>
      </c>
      <c r="P1510" s="217">
        <v>520262</v>
      </c>
      <c r="Q1510" s="235">
        <v>12489660</v>
      </c>
      <c r="R1510" s="136"/>
      <c r="S1510" s="136"/>
      <c r="T1510" s="136"/>
      <c r="U1510" s="136"/>
      <c r="V1510" s="136"/>
      <c r="W1510" s="136"/>
      <c r="X1510" s="136"/>
      <c r="Y1510" s="136"/>
      <c r="Z1510" s="136"/>
      <c r="AA1510" s="136"/>
      <c r="AB1510" s="136"/>
      <c r="AC1510" s="136"/>
      <c r="AD1510" s="136"/>
      <c r="AE1510" s="136"/>
      <c r="AF1510" s="136"/>
      <c r="AG1510" s="136"/>
      <c r="AH1510" s="136"/>
      <c r="AI1510" s="136"/>
      <c r="AJ1510" s="136"/>
      <c r="AK1510" s="136"/>
      <c r="AL1510" s="136"/>
      <c r="AM1510" s="136"/>
      <c r="AN1510" s="136"/>
      <c r="AO1510" s="136"/>
      <c r="AP1510" s="136"/>
      <c r="AQ1510" s="136"/>
      <c r="AR1510" s="136"/>
      <c r="AS1510" s="136"/>
      <c r="AT1510" s="136"/>
      <c r="AU1510" s="136"/>
      <c r="AV1510" s="136"/>
      <c r="AW1510" s="136"/>
      <c r="AX1510" s="136"/>
      <c r="AY1510" s="136"/>
      <c r="AZ1510" s="136"/>
      <c r="BA1510" s="136"/>
      <c r="BB1510" s="136"/>
      <c r="BC1510" s="136"/>
      <c r="BD1510" s="136"/>
      <c r="BE1510" s="136"/>
      <c r="BF1510" s="136"/>
      <c r="BG1510" s="136"/>
      <c r="BH1510" s="136"/>
      <c r="BI1510" s="136"/>
      <c r="BJ1510" s="136"/>
      <c r="BK1510" s="136"/>
      <c r="BL1510" s="136"/>
      <c r="BM1510" s="136"/>
      <c r="BN1510" s="136"/>
      <c r="BO1510" s="136"/>
      <c r="BP1510" s="136"/>
      <c r="BQ1510" s="136"/>
      <c r="BR1510" s="136"/>
      <c r="BS1510" s="136"/>
      <c r="BT1510" s="136"/>
      <c r="BU1510" s="136"/>
      <c r="BV1510" s="136"/>
      <c r="BW1510" s="136"/>
      <c r="BX1510" s="136"/>
      <c r="BY1510" s="136"/>
      <c r="BZ1510" s="136"/>
      <c r="CA1510" s="136"/>
      <c r="CB1510" s="136"/>
      <c r="CC1510" s="136"/>
      <c r="CD1510" s="136"/>
      <c r="CE1510" s="136"/>
      <c r="CF1510" s="136"/>
      <c r="CG1510" s="136"/>
      <c r="CH1510" s="136"/>
      <c r="CI1510" s="136"/>
      <c r="CJ1510" s="136"/>
      <c r="CK1510" s="136"/>
      <c r="CL1510" s="136"/>
      <c r="CM1510" s="136"/>
      <c r="CN1510" s="136"/>
      <c r="CO1510" s="136"/>
      <c r="CP1510" s="136"/>
      <c r="CQ1510" s="136"/>
      <c r="CR1510" s="136"/>
      <c r="CS1510" s="136"/>
      <c r="CT1510" s="136"/>
      <c r="CU1510" s="136"/>
      <c r="CV1510" s="136"/>
      <c r="CW1510" s="136"/>
      <c r="CX1510" s="136"/>
      <c r="CY1510" s="136"/>
      <c r="CZ1510" s="136"/>
      <c r="DA1510" s="136"/>
      <c r="DB1510" s="136"/>
      <c r="DC1510" s="136"/>
      <c r="DD1510" s="136"/>
      <c r="DE1510" s="136"/>
      <c r="DF1510" s="136"/>
      <c r="DG1510" s="136"/>
      <c r="DH1510" s="136"/>
      <c r="DI1510" s="136"/>
      <c r="DJ1510" s="136"/>
      <c r="DK1510" s="136"/>
      <c r="DL1510" s="136"/>
      <c r="DM1510" s="136"/>
      <c r="DN1510" s="136"/>
      <c r="DO1510" s="136"/>
      <c r="DP1510" s="136"/>
      <c r="DQ1510" s="136"/>
      <c r="DR1510" s="136"/>
      <c r="DS1510" s="136"/>
      <c r="DT1510" s="136"/>
      <c r="DU1510" s="136"/>
      <c r="DV1510" s="136"/>
      <c r="DW1510" s="136"/>
      <c r="DX1510" s="136"/>
      <c r="DY1510" s="136"/>
      <c r="DZ1510" s="136"/>
      <c r="EA1510" s="136"/>
      <c r="EB1510" s="136"/>
      <c r="EC1510" s="136"/>
      <c r="ED1510" s="136"/>
      <c r="EE1510" s="136"/>
      <c r="EF1510" s="136"/>
      <c r="EG1510" s="136"/>
      <c r="EH1510" s="136"/>
      <c r="EI1510" s="136"/>
      <c r="EJ1510" s="136"/>
      <c r="EK1510" s="136"/>
      <c r="EL1510" s="136"/>
      <c r="EM1510" s="136"/>
      <c r="EN1510" s="136"/>
      <c r="EO1510" s="136"/>
      <c r="EP1510" s="136"/>
      <c r="EQ1510" s="136"/>
      <c r="ER1510" s="136"/>
      <c r="ES1510" s="136"/>
      <c r="ET1510" s="136"/>
      <c r="EU1510" s="136"/>
      <c r="EV1510" s="136"/>
      <c r="EW1510" s="136"/>
      <c r="EX1510" s="136"/>
      <c r="EY1510" s="136"/>
      <c r="EZ1510" s="136"/>
      <c r="FA1510" s="136"/>
      <c r="FB1510" s="136"/>
      <c r="FC1510" s="136"/>
      <c r="FD1510" s="136"/>
      <c r="FE1510" s="136"/>
      <c r="FF1510" s="136"/>
      <c r="FG1510" s="136"/>
      <c r="FH1510" s="136"/>
      <c r="FI1510" s="136"/>
      <c r="FJ1510" s="136"/>
      <c r="FK1510" s="136"/>
      <c r="FL1510" s="136"/>
      <c r="FM1510" s="136"/>
      <c r="FN1510" s="136"/>
      <c r="FO1510" s="136"/>
      <c r="FP1510" s="136"/>
      <c r="FQ1510" s="136"/>
      <c r="FR1510" s="136"/>
      <c r="FS1510" s="136"/>
      <c r="FT1510" s="136"/>
      <c r="FU1510" s="136"/>
      <c r="FV1510" s="136"/>
      <c r="FW1510" s="136"/>
      <c r="FX1510" s="136"/>
      <c r="FY1510" s="136"/>
      <c r="FZ1510" s="136"/>
      <c r="GA1510" s="136"/>
      <c r="GB1510" s="136"/>
      <c r="GC1510" s="136"/>
      <c r="GD1510" s="136"/>
      <c r="GE1510" s="136"/>
      <c r="GF1510" s="136"/>
      <c r="GG1510" s="136"/>
      <c r="GH1510" s="136"/>
      <c r="GI1510" s="136"/>
      <c r="GJ1510" s="136"/>
      <c r="GK1510" s="136"/>
      <c r="GL1510" s="136"/>
      <c r="GM1510" s="136"/>
      <c r="GN1510" s="136"/>
      <c r="GO1510" s="136"/>
      <c r="GP1510" s="136"/>
      <c r="GQ1510" s="136"/>
      <c r="GR1510" s="136"/>
      <c r="GS1510" s="136"/>
      <c r="GT1510" s="136"/>
      <c r="GU1510" s="136"/>
      <c r="GV1510" s="136"/>
      <c r="GW1510" s="136"/>
      <c r="GX1510" s="136"/>
      <c r="GY1510" s="136"/>
      <c r="GZ1510" s="136"/>
      <c r="HA1510" s="136"/>
      <c r="HB1510" s="136"/>
      <c r="HC1510" s="136"/>
      <c r="HD1510" s="136"/>
      <c r="HE1510" s="136"/>
      <c r="HF1510" s="136"/>
      <c r="HG1510" s="136"/>
      <c r="HH1510" s="136"/>
      <c r="HI1510" s="136"/>
      <c r="HJ1510" s="136"/>
      <c r="HK1510" s="136"/>
      <c r="HL1510" s="136"/>
      <c r="HM1510" s="136"/>
      <c r="HN1510" s="136"/>
      <c r="HO1510" s="136"/>
      <c r="HP1510" s="136"/>
      <c r="HQ1510" s="136"/>
      <c r="HR1510" s="136"/>
      <c r="HS1510" s="136"/>
      <c r="HT1510" s="136"/>
      <c r="HU1510" s="136"/>
      <c r="HV1510" s="136"/>
      <c r="HW1510" s="136"/>
      <c r="HX1510" s="136"/>
      <c r="HY1510" s="136"/>
      <c r="HZ1510" s="136"/>
      <c r="IA1510" s="136"/>
      <c r="IB1510" s="136"/>
      <c r="IC1510" s="136"/>
      <c r="ID1510" s="136"/>
      <c r="IE1510" s="136"/>
      <c r="IF1510" s="136"/>
      <c r="IG1510" s="136"/>
    </row>
    <row r="1511" spans="1:241" ht="15" customHeight="1" x14ac:dyDescent="0.25">
      <c r="A1511" s="225" t="s">
        <v>164</v>
      </c>
      <c r="B1511" s="217">
        <v>7234980</v>
      </c>
      <c r="C1511" s="217">
        <v>3344903</v>
      </c>
      <c r="D1511" s="217">
        <v>857818</v>
      </c>
      <c r="E1511" s="217">
        <v>1145929</v>
      </c>
      <c r="F1511" s="217">
        <v>2526324</v>
      </c>
      <c r="G1511" s="217">
        <v>488105</v>
      </c>
      <c r="H1511" s="235">
        <v>15598059</v>
      </c>
      <c r="I1511" s="136"/>
      <c r="J1511" s="225" t="s">
        <v>118</v>
      </c>
      <c r="K1511" s="217">
        <v>3710511</v>
      </c>
      <c r="L1511" s="217">
        <v>1550127</v>
      </c>
      <c r="M1511" s="217">
        <v>669961</v>
      </c>
      <c r="N1511" s="217">
        <v>1515485</v>
      </c>
      <c r="O1511" s="217">
        <v>2431266</v>
      </c>
      <c r="P1511" s="217">
        <v>484948</v>
      </c>
      <c r="Q1511" s="235">
        <v>10362298</v>
      </c>
      <c r="R1511" s="136"/>
      <c r="S1511" s="136"/>
      <c r="T1511" s="136"/>
      <c r="U1511" s="136"/>
      <c r="V1511" s="136"/>
      <c r="W1511" s="136"/>
      <c r="X1511" s="136"/>
      <c r="Y1511" s="136"/>
      <c r="Z1511" s="136"/>
      <c r="AA1511" s="136"/>
      <c r="AB1511" s="136"/>
      <c r="AC1511" s="136"/>
      <c r="AD1511" s="136"/>
      <c r="AE1511" s="136"/>
      <c r="AF1511" s="136"/>
      <c r="AG1511" s="136"/>
      <c r="AH1511" s="136"/>
      <c r="AI1511" s="136"/>
      <c r="AJ1511" s="136"/>
      <c r="AK1511" s="136"/>
      <c r="AL1511" s="136"/>
      <c r="AM1511" s="136"/>
      <c r="AN1511" s="136"/>
      <c r="AO1511" s="136"/>
      <c r="AP1511" s="136"/>
      <c r="AQ1511" s="136"/>
      <c r="AR1511" s="136"/>
      <c r="AS1511" s="136"/>
      <c r="AT1511" s="136"/>
      <c r="AU1511" s="136"/>
      <c r="AV1511" s="136"/>
      <c r="AW1511" s="136"/>
      <c r="AX1511" s="136"/>
      <c r="AY1511" s="136"/>
      <c r="AZ1511" s="136"/>
      <c r="BA1511" s="136"/>
      <c r="BB1511" s="136"/>
      <c r="BC1511" s="136"/>
      <c r="BD1511" s="136"/>
      <c r="BE1511" s="136"/>
      <c r="BF1511" s="136"/>
      <c r="BG1511" s="136"/>
      <c r="BH1511" s="136"/>
      <c r="BI1511" s="136"/>
      <c r="BJ1511" s="136"/>
      <c r="BK1511" s="136"/>
      <c r="BL1511" s="136"/>
      <c r="BM1511" s="136"/>
      <c r="BN1511" s="136"/>
      <c r="BO1511" s="136"/>
      <c r="BP1511" s="136"/>
      <c r="BQ1511" s="136"/>
      <c r="BR1511" s="136"/>
      <c r="BS1511" s="136"/>
      <c r="BT1511" s="136"/>
      <c r="BU1511" s="136"/>
      <c r="BV1511" s="136"/>
      <c r="BW1511" s="136"/>
      <c r="BX1511" s="136"/>
      <c r="BY1511" s="136"/>
      <c r="BZ1511" s="136"/>
      <c r="CA1511" s="136"/>
      <c r="CB1511" s="136"/>
      <c r="CC1511" s="136"/>
      <c r="CD1511" s="136"/>
      <c r="CE1511" s="136"/>
      <c r="CF1511" s="136"/>
      <c r="CG1511" s="136"/>
      <c r="CH1511" s="136"/>
      <c r="CI1511" s="136"/>
      <c r="CJ1511" s="136"/>
      <c r="CK1511" s="136"/>
      <c r="CL1511" s="136"/>
      <c r="CM1511" s="136"/>
      <c r="CN1511" s="136"/>
      <c r="CO1511" s="136"/>
      <c r="CP1511" s="136"/>
      <c r="CQ1511" s="136"/>
      <c r="CR1511" s="136"/>
      <c r="CS1511" s="136"/>
      <c r="CT1511" s="136"/>
      <c r="CU1511" s="136"/>
      <c r="CV1511" s="136"/>
      <c r="CW1511" s="136"/>
      <c r="CX1511" s="136"/>
      <c r="CY1511" s="136"/>
      <c r="CZ1511" s="136"/>
      <c r="DA1511" s="136"/>
      <c r="DB1511" s="136"/>
      <c r="DC1511" s="136"/>
      <c r="DD1511" s="136"/>
      <c r="DE1511" s="136"/>
      <c r="DF1511" s="136"/>
      <c r="DG1511" s="136"/>
      <c r="DH1511" s="136"/>
      <c r="DI1511" s="136"/>
      <c r="DJ1511" s="136"/>
      <c r="DK1511" s="136"/>
      <c r="DL1511" s="136"/>
      <c r="DM1511" s="136"/>
      <c r="DN1511" s="136"/>
      <c r="DO1511" s="136"/>
      <c r="DP1511" s="136"/>
      <c r="DQ1511" s="136"/>
      <c r="DR1511" s="136"/>
      <c r="DS1511" s="136"/>
      <c r="DT1511" s="136"/>
      <c r="DU1511" s="136"/>
      <c r="DV1511" s="136"/>
      <c r="DW1511" s="136"/>
      <c r="DX1511" s="136"/>
      <c r="DY1511" s="136"/>
      <c r="DZ1511" s="136"/>
      <c r="EA1511" s="136"/>
      <c r="EB1511" s="136"/>
      <c r="EC1511" s="136"/>
      <c r="ED1511" s="136"/>
      <c r="EE1511" s="136"/>
      <c r="EF1511" s="136"/>
      <c r="EG1511" s="136"/>
      <c r="EH1511" s="136"/>
      <c r="EI1511" s="136"/>
      <c r="EJ1511" s="136"/>
      <c r="EK1511" s="136"/>
      <c r="EL1511" s="136"/>
      <c r="EM1511" s="136"/>
      <c r="EN1511" s="136"/>
      <c r="EO1511" s="136"/>
      <c r="EP1511" s="136"/>
      <c r="EQ1511" s="136"/>
      <c r="ER1511" s="136"/>
      <c r="ES1511" s="136"/>
      <c r="ET1511" s="136"/>
      <c r="EU1511" s="136"/>
      <c r="EV1511" s="136"/>
      <c r="EW1511" s="136"/>
      <c r="EX1511" s="136"/>
      <c r="EY1511" s="136"/>
      <c r="EZ1511" s="136"/>
      <c r="FA1511" s="136"/>
      <c r="FB1511" s="136"/>
      <c r="FC1511" s="136"/>
      <c r="FD1511" s="136"/>
      <c r="FE1511" s="136"/>
      <c r="FF1511" s="136"/>
      <c r="FG1511" s="136"/>
      <c r="FH1511" s="136"/>
      <c r="FI1511" s="136"/>
      <c r="FJ1511" s="136"/>
      <c r="FK1511" s="136"/>
      <c r="FL1511" s="136"/>
      <c r="FM1511" s="136"/>
      <c r="FN1511" s="136"/>
      <c r="FO1511" s="136"/>
      <c r="FP1511" s="136"/>
      <c r="FQ1511" s="136"/>
      <c r="FR1511" s="136"/>
      <c r="FS1511" s="136"/>
      <c r="FT1511" s="136"/>
      <c r="FU1511" s="136"/>
      <c r="FV1511" s="136"/>
      <c r="FW1511" s="136"/>
      <c r="FX1511" s="136"/>
      <c r="FY1511" s="136"/>
      <c r="FZ1511" s="136"/>
      <c r="GA1511" s="136"/>
      <c r="GB1511" s="136"/>
      <c r="GC1511" s="136"/>
      <c r="GD1511" s="136"/>
      <c r="GE1511" s="136"/>
      <c r="GF1511" s="136"/>
      <c r="GG1511" s="136"/>
      <c r="GH1511" s="136"/>
      <c r="GI1511" s="136"/>
      <c r="GJ1511" s="136"/>
      <c r="GK1511" s="136"/>
      <c r="GL1511" s="136"/>
      <c r="GM1511" s="136"/>
      <c r="GN1511" s="136"/>
      <c r="GO1511" s="136"/>
      <c r="GP1511" s="136"/>
      <c r="GQ1511" s="136"/>
      <c r="GR1511" s="136"/>
      <c r="GS1511" s="136"/>
      <c r="GT1511" s="136"/>
      <c r="GU1511" s="136"/>
      <c r="GV1511" s="136"/>
      <c r="GW1511" s="136"/>
      <c r="GX1511" s="136"/>
      <c r="GY1511" s="136"/>
      <c r="GZ1511" s="136"/>
      <c r="HA1511" s="136"/>
      <c r="HB1511" s="136"/>
      <c r="HC1511" s="136"/>
      <c r="HD1511" s="136"/>
      <c r="HE1511" s="136"/>
      <c r="HF1511" s="136"/>
      <c r="HG1511" s="136"/>
      <c r="HH1511" s="136"/>
      <c r="HI1511" s="136"/>
      <c r="HJ1511" s="136"/>
      <c r="HK1511" s="136"/>
      <c r="HL1511" s="136"/>
      <c r="HM1511" s="136"/>
      <c r="HN1511" s="136"/>
      <c r="HO1511" s="136"/>
      <c r="HP1511" s="136"/>
      <c r="HQ1511" s="136"/>
      <c r="HR1511" s="136"/>
      <c r="HS1511" s="136"/>
      <c r="HT1511" s="136"/>
      <c r="HU1511" s="136"/>
      <c r="HV1511" s="136"/>
      <c r="HW1511" s="136"/>
      <c r="HX1511" s="136"/>
      <c r="HY1511" s="136"/>
      <c r="HZ1511" s="136"/>
      <c r="IA1511" s="136"/>
      <c r="IB1511" s="136"/>
      <c r="IC1511" s="136"/>
      <c r="ID1511" s="136"/>
      <c r="IE1511" s="136"/>
      <c r="IF1511" s="136"/>
      <c r="IG1511" s="136"/>
    </row>
    <row r="1512" spans="1:241" ht="15" customHeight="1" x14ac:dyDescent="0.25">
      <c r="A1512" s="225" t="s">
        <v>161</v>
      </c>
      <c r="B1512" s="217">
        <v>6951926</v>
      </c>
      <c r="C1512" s="217">
        <v>1998560</v>
      </c>
      <c r="D1512" s="217">
        <v>757611</v>
      </c>
      <c r="E1512" s="217">
        <v>1033021</v>
      </c>
      <c r="F1512" s="217">
        <v>2155092</v>
      </c>
      <c r="G1512" s="217">
        <v>487133</v>
      </c>
      <c r="H1512" s="235">
        <v>13383343</v>
      </c>
      <c r="I1512" s="136"/>
      <c r="J1512" s="225" t="s">
        <v>333</v>
      </c>
      <c r="K1512" s="217">
        <v>6862592</v>
      </c>
      <c r="L1512" s="217">
        <v>1971223</v>
      </c>
      <c r="M1512" s="217">
        <v>810392</v>
      </c>
      <c r="N1512" s="217">
        <v>1684877</v>
      </c>
      <c r="O1512" s="217">
        <v>2680753</v>
      </c>
      <c r="P1512" s="217">
        <v>634906</v>
      </c>
      <c r="Q1512" s="235">
        <v>14644743</v>
      </c>
      <c r="R1512" s="136"/>
      <c r="S1512" s="136"/>
      <c r="T1512" s="136"/>
      <c r="U1512" s="136"/>
      <c r="V1512" s="136"/>
      <c r="W1512" s="136"/>
      <c r="X1512" s="136"/>
      <c r="Y1512" s="136"/>
      <c r="Z1512" s="136"/>
      <c r="AA1512" s="136"/>
      <c r="AB1512" s="136"/>
      <c r="AC1512" s="136"/>
      <c r="AD1512" s="136"/>
      <c r="AE1512" s="136"/>
      <c r="AF1512" s="136"/>
      <c r="AG1512" s="136"/>
      <c r="AH1512" s="136"/>
      <c r="AI1512" s="136"/>
      <c r="AJ1512" s="136"/>
      <c r="AK1512" s="136"/>
      <c r="AL1512" s="136"/>
      <c r="AM1512" s="136"/>
      <c r="AN1512" s="136"/>
      <c r="AO1512" s="136"/>
      <c r="AP1512" s="136"/>
      <c r="AQ1512" s="136"/>
      <c r="AR1512" s="136"/>
      <c r="AS1512" s="136"/>
      <c r="AT1512" s="136"/>
      <c r="AU1512" s="136"/>
      <c r="AV1512" s="136"/>
      <c r="AW1512" s="136"/>
      <c r="AX1512" s="136"/>
      <c r="AY1512" s="136"/>
      <c r="AZ1512" s="136"/>
      <c r="BA1512" s="136"/>
      <c r="BB1512" s="136"/>
      <c r="BC1512" s="136"/>
      <c r="BD1512" s="136"/>
      <c r="BE1512" s="136"/>
      <c r="BF1512" s="136"/>
      <c r="BG1512" s="136"/>
      <c r="BH1512" s="136"/>
      <c r="BI1512" s="136"/>
      <c r="BJ1512" s="136"/>
      <c r="BK1512" s="136"/>
      <c r="BL1512" s="136"/>
      <c r="BM1512" s="136"/>
      <c r="BN1512" s="136"/>
      <c r="BO1512" s="136"/>
      <c r="BP1512" s="136"/>
      <c r="BQ1512" s="136"/>
      <c r="BR1512" s="136"/>
      <c r="BS1512" s="136"/>
      <c r="BT1512" s="136"/>
      <c r="BU1512" s="136"/>
      <c r="BV1512" s="136"/>
      <c r="BW1512" s="136"/>
      <c r="BX1512" s="136"/>
      <c r="BY1512" s="136"/>
      <c r="BZ1512" s="136"/>
      <c r="CA1512" s="136"/>
      <c r="CB1512" s="136"/>
      <c r="CC1512" s="136"/>
      <c r="CD1512" s="136"/>
      <c r="CE1512" s="136"/>
      <c r="CF1512" s="136"/>
      <c r="CG1512" s="136"/>
      <c r="CH1512" s="136"/>
      <c r="CI1512" s="136"/>
      <c r="CJ1512" s="136"/>
      <c r="CK1512" s="136"/>
      <c r="CL1512" s="136"/>
      <c r="CM1512" s="136"/>
      <c r="CN1512" s="136"/>
      <c r="CO1512" s="136"/>
      <c r="CP1512" s="136"/>
      <c r="CQ1512" s="136"/>
      <c r="CR1512" s="136"/>
      <c r="CS1512" s="136"/>
      <c r="CT1512" s="136"/>
      <c r="CU1512" s="136"/>
      <c r="CV1512" s="136"/>
      <c r="CW1512" s="136"/>
      <c r="CX1512" s="136"/>
      <c r="CY1512" s="136"/>
      <c r="CZ1512" s="136"/>
      <c r="DA1512" s="136"/>
      <c r="DB1512" s="136"/>
      <c r="DC1512" s="136"/>
      <c r="DD1512" s="136"/>
      <c r="DE1512" s="136"/>
      <c r="DF1512" s="136"/>
      <c r="DG1512" s="136"/>
      <c r="DH1512" s="136"/>
      <c r="DI1512" s="136"/>
      <c r="DJ1512" s="136"/>
      <c r="DK1512" s="136"/>
      <c r="DL1512" s="136"/>
      <c r="DM1512" s="136"/>
      <c r="DN1512" s="136"/>
      <c r="DO1512" s="136"/>
      <c r="DP1512" s="136"/>
      <c r="DQ1512" s="136"/>
      <c r="DR1512" s="136"/>
      <c r="DS1512" s="136"/>
      <c r="DT1512" s="136"/>
      <c r="DU1512" s="136"/>
      <c r="DV1512" s="136"/>
      <c r="DW1512" s="136"/>
      <c r="DX1512" s="136"/>
      <c r="DY1512" s="136"/>
      <c r="DZ1512" s="136"/>
      <c r="EA1512" s="136"/>
      <c r="EB1512" s="136"/>
      <c r="EC1512" s="136"/>
      <c r="ED1512" s="136"/>
      <c r="EE1512" s="136"/>
      <c r="EF1512" s="136"/>
      <c r="EG1512" s="136"/>
      <c r="EH1512" s="136"/>
      <c r="EI1512" s="136"/>
      <c r="EJ1512" s="136"/>
      <c r="EK1512" s="136"/>
      <c r="EL1512" s="136"/>
      <c r="EM1512" s="136"/>
      <c r="EN1512" s="136"/>
      <c r="EO1512" s="136"/>
      <c r="EP1512" s="136"/>
      <c r="EQ1512" s="136"/>
      <c r="ER1512" s="136"/>
      <c r="ES1512" s="136"/>
      <c r="ET1512" s="136"/>
      <c r="EU1512" s="136"/>
      <c r="EV1512" s="136"/>
      <c r="EW1512" s="136"/>
      <c r="EX1512" s="136"/>
      <c r="EY1512" s="136"/>
      <c r="EZ1512" s="136"/>
      <c r="FA1512" s="136"/>
      <c r="FB1512" s="136"/>
      <c r="FC1512" s="136"/>
      <c r="FD1512" s="136"/>
      <c r="FE1512" s="136"/>
      <c r="FF1512" s="136"/>
      <c r="FG1512" s="136"/>
      <c r="FH1512" s="136"/>
      <c r="FI1512" s="136"/>
      <c r="FJ1512" s="136"/>
      <c r="FK1512" s="136"/>
      <c r="FL1512" s="136"/>
      <c r="FM1512" s="136"/>
      <c r="FN1512" s="136"/>
      <c r="FO1512" s="136"/>
      <c r="FP1512" s="136"/>
      <c r="FQ1512" s="136"/>
      <c r="FR1512" s="136"/>
      <c r="FS1512" s="136"/>
      <c r="FT1512" s="136"/>
      <c r="FU1512" s="136"/>
      <c r="FV1512" s="136"/>
      <c r="FW1512" s="136"/>
      <c r="FX1512" s="136"/>
      <c r="FY1512" s="136"/>
      <c r="FZ1512" s="136"/>
      <c r="GA1512" s="136"/>
      <c r="GB1512" s="136"/>
      <c r="GC1512" s="136"/>
      <c r="GD1512" s="136"/>
      <c r="GE1512" s="136"/>
      <c r="GF1512" s="136"/>
      <c r="GG1512" s="136"/>
      <c r="GH1512" s="136"/>
      <c r="GI1512" s="136"/>
      <c r="GJ1512" s="136"/>
      <c r="GK1512" s="136"/>
      <c r="GL1512" s="136"/>
      <c r="GM1512" s="136"/>
      <c r="GN1512" s="136"/>
      <c r="GO1512" s="136"/>
      <c r="GP1512" s="136"/>
      <c r="GQ1512" s="136"/>
      <c r="GR1512" s="136"/>
      <c r="GS1512" s="136"/>
      <c r="GT1512" s="136"/>
      <c r="GU1512" s="136"/>
      <c r="GV1512" s="136"/>
      <c r="GW1512" s="136"/>
      <c r="GX1512" s="136"/>
      <c r="GY1512" s="136"/>
      <c r="GZ1512" s="136"/>
      <c r="HA1512" s="136"/>
      <c r="HB1512" s="136"/>
      <c r="HC1512" s="136"/>
      <c r="HD1512" s="136"/>
      <c r="HE1512" s="136"/>
      <c r="HF1512" s="136"/>
      <c r="HG1512" s="136"/>
      <c r="HH1512" s="136"/>
      <c r="HI1512" s="136"/>
      <c r="HJ1512" s="136"/>
      <c r="HK1512" s="136"/>
      <c r="HL1512" s="136"/>
      <c r="HM1512" s="136"/>
      <c r="HN1512" s="136"/>
      <c r="HO1512" s="136"/>
      <c r="HP1512" s="136"/>
      <c r="HQ1512" s="136"/>
      <c r="HR1512" s="136"/>
      <c r="HS1512" s="136"/>
      <c r="HT1512" s="136"/>
      <c r="HU1512" s="136"/>
      <c r="HV1512" s="136"/>
      <c r="HW1512" s="136"/>
      <c r="HX1512" s="136"/>
      <c r="HY1512" s="136"/>
      <c r="HZ1512" s="136"/>
      <c r="IA1512" s="136"/>
      <c r="IB1512" s="136"/>
      <c r="IC1512" s="136"/>
      <c r="ID1512" s="136"/>
      <c r="IE1512" s="136"/>
      <c r="IF1512" s="136"/>
      <c r="IG1512" s="136"/>
    </row>
    <row r="1513" spans="1:241" ht="15" customHeight="1" x14ac:dyDescent="0.25">
      <c r="A1513" s="225" t="s">
        <v>342</v>
      </c>
      <c r="B1513" s="217">
        <v>11618846</v>
      </c>
      <c r="C1513" s="217">
        <v>1834310</v>
      </c>
      <c r="D1513" s="217">
        <v>890750</v>
      </c>
      <c r="E1513" s="217">
        <v>1076989</v>
      </c>
      <c r="F1513" s="217">
        <v>2484433</v>
      </c>
      <c r="G1513" s="217">
        <v>610833</v>
      </c>
      <c r="H1513" s="235">
        <v>18516161</v>
      </c>
      <c r="I1513" s="136"/>
      <c r="J1513" s="225" t="s">
        <v>865</v>
      </c>
      <c r="K1513" s="217">
        <v>7548817</v>
      </c>
      <c r="L1513" s="217">
        <v>1784018</v>
      </c>
      <c r="M1513" s="217">
        <v>1046982</v>
      </c>
      <c r="N1513" s="217">
        <v>1355746</v>
      </c>
      <c r="O1513" s="217">
        <v>2771932</v>
      </c>
      <c r="P1513" s="217">
        <v>697844</v>
      </c>
      <c r="Q1513" s="235">
        <v>15205339</v>
      </c>
      <c r="R1513" s="136"/>
      <c r="S1513" s="136"/>
      <c r="T1513" s="136"/>
      <c r="U1513" s="136"/>
      <c r="V1513" s="136"/>
      <c r="W1513" s="136"/>
      <c r="X1513" s="136"/>
      <c r="Y1513" s="136"/>
      <c r="Z1513" s="136"/>
      <c r="AA1513" s="136"/>
      <c r="AB1513" s="136"/>
      <c r="AC1513" s="136"/>
      <c r="AD1513" s="136"/>
      <c r="AE1513" s="136"/>
      <c r="AF1513" s="136"/>
      <c r="AG1513" s="136"/>
      <c r="AH1513" s="136"/>
      <c r="AI1513" s="136"/>
      <c r="AJ1513" s="136"/>
      <c r="AK1513" s="136"/>
      <c r="AL1513" s="136"/>
      <c r="AM1513" s="136"/>
      <c r="AN1513" s="136"/>
      <c r="AO1513" s="136"/>
      <c r="AP1513" s="136"/>
      <c r="AQ1513" s="136"/>
      <c r="AR1513" s="136"/>
      <c r="AS1513" s="136"/>
      <c r="AT1513" s="136"/>
      <c r="AU1513" s="136"/>
      <c r="AV1513" s="136"/>
      <c r="AW1513" s="136"/>
      <c r="AX1513" s="136"/>
      <c r="AY1513" s="136"/>
      <c r="AZ1513" s="136"/>
      <c r="BA1513" s="136"/>
      <c r="BB1513" s="136"/>
      <c r="BC1513" s="136"/>
      <c r="BD1513" s="136"/>
      <c r="BE1513" s="136"/>
      <c r="BF1513" s="136"/>
      <c r="BG1513" s="136"/>
      <c r="BH1513" s="136"/>
      <c r="BI1513" s="136"/>
      <c r="BJ1513" s="136"/>
      <c r="BK1513" s="136"/>
      <c r="BL1513" s="136"/>
      <c r="BM1513" s="136"/>
      <c r="BN1513" s="136"/>
      <c r="BO1513" s="136"/>
      <c r="BP1513" s="136"/>
      <c r="BQ1513" s="136"/>
      <c r="BR1513" s="136"/>
      <c r="BS1513" s="136"/>
      <c r="BT1513" s="136"/>
      <c r="BU1513" s="136"/>
      <c r="BV1513" s="136"/>
      <c r="BW1513" s="136"/>
      <c r="BX1513" s="136"/>
      <c r="BY1513" s="136"/>
      <c r="BZ1513" s="136"/>
      <c r="CA1513" s="136"/>
      <c r="CB1513" s="136"/>
      <c r="CC1513" s="136"/>
      <c r="CD1513" s="136"/>
      <c r="CE1513" s="136"/>
      <c r="CF1513" s="136"/>
      <c r="CG1513" s="136"/>
      <c r="CH1513" s="136"/>
      <c r="CI1513" s="136"/>
      <c r="CJ1513" s="136"/>
      <c r="CK1513" s="136"/>
      <c r="CL1513" s="136"/>
      <c r="CM1513" s="136"/>
      <c r="CN1513" s="136"/>
      <c r="CO1513" s="136"/>
      <c r="CP1513" s="136"/>
      <c r="CQ1513" s="136"/>
      <c r="CR1513" s="136"/>
      <c r="CS1513" s="136"/>
      <c r="CT1513" s="136"/>
      <c r="CU1513" s="136"/>
      <c r="CV1513" s="136"/>
      <c r="CW1513" s="136"/>
      <c r="CX1513" s="136"/>
      <c r="CY1513" s="136"/>
      <c r="CZ1513" s="136"/>
      <c r="DA1513" s="136"/>
      <c r="DB1513" s="136"/>
      <c r="DC1513" s="136"/>
      <c r="DD1513" s="136"/>
      <c r="DE1513" s="136"/>
      <c r="DF1513" s="136"/>
      <c r="DG1513" s="136"/>
      <c r="DH1513" s="136"/>
      <c r="DI1513" s="136"/>
      <c r="DJ1513" s="136"/>
      <c r="DK1513" s="136"/>
      <c r="DL1513" s="136"/>
      <c r="DM1513" s="136"/>
      <c r="DN1513" s="136"/>
      <c r="DO1513" s="136"/>
      <c r="DP1513" s="136"/>
      <c r="DQ1513" s="136"/>
      <c r="DR1513" s="136"/>
      <c r="DS1513" s="136"/>
      <c r="DT1513" s="136"/>
      <c r="DU1513" s="136"/>
      <c r="DV1513" s="136"/>
      <c r="DW1513" s="136"/>
      <c r="DX1513" s="136"/>
      <c r="DY1513" s="136"/>
      <c r="DZ1513" s="136"/>
      <c r="EA1513" s="136"/>
      <c r="EB1513" s="136"/>
      <c r="EC1513" s="136"/>
      <c r="ED1513" s="136"/>
      <c r="EE1513" s="136"/>
      <c r="EF1513" s="136"/>
      <c r="EG1513" s="136"/>
      <c r="EH1513" s="136"/>
      <c r="EI1513" s="136"/>
      <c r="EJ1513" s="136"/>
      <c r="EK1513" s="136"/>
      <c r="EL1513" s="136"/>
      <c r="EM1513" s="136"/>
      <c r="EN1513" s="136"/>
      <c r="EO1513" s="136"/>
      <c r="EP1513" s="136"/>
      <c r="EQ1513" s="136"/>
      <c r="ER1513" s="136"/>
      <c r="ES1513" s="136"/>
      <c r="ET1513" s="136"/>
      <c r="EU1513" s="136"/>
      <c r="EV1513" s="136"/>
      <c r="EW1513" s="136"/>
      <c r="EX1513" s="136"/>
      <c r="EY1513" s="136"/>
      <c r="EZ1513" s="136"/>
      <c r="FA1513" s="136"/>
      <c r="FB1513" s="136"/>
      <c r="FC1513" s="136"/>
      <c r="FD1513" s="136"/>
      <c r="FE1513" s="136"/>
      <c r="FF1513" s="136"/>
      <c r="FG1513" s="136"/>
      <c r="FH1513" s="136"/>
      <c r="FI1513" s="136"/>
      <c r="FJ1513" s="136"/>
      <c r="FK1513" s="136"/>
      <c r="FL1513" s="136"/>
      <c r="FM1513" s="136"/>
      <c r="FN1513" s="136"/>
      <c r="FO1513" s="136"/>
      <c r="FP1513" s="136"/>
      <c r="FQ1513" s="136"/>
      <c r="FR1513" s="136"/>
      <c r="FS1513" s="136"/>
      <c r="FT1513" s="136"/>
      <c r="FU1513" s="136"/>
      <c r="FV1513" s="136"/>
      <c r="FW1513" s="136"/>
      <c r="FX1513" s="136"/>
      <c r="FY1513" s="136"/>
      <c r="FZ1513" s="136"/>
      <c r="GA1513" s="136"/>
      <c r="GB1513" s="136"/>
      <c r="GC1513" s="136"/>
      <c r="GD1513" s="136"/>
      <c r="GE1513" s="136"/>
      <c r="GF1513" s="136"/>
      <c r="GG1513" s="136"/>
      <c r="GH1513" s="136"/>
      <c r="GI1513" s="136"/>
      <c r="GJ1513" s="136"/>
      <c r="GK1513" s="136"/>
      <c r="GL1513" s="136"/>
      <c r="GM1513" s="136"/>
      <c r="GN1513" s="136"/>
      <c r="GO1513" s="136"/>
      <c r="GP1513" s="136"/>
      <c r="GQ1513" s="136"/>
      <c r="GR1513" s="136"/>
      <c r="GS1513" s="136"/>
      <c r="GT1513" s="136"/>
      <c r="GU1513" s="136"/>
      <c r="GV1513" s="136"/>
      <c r="GW1513" s="136"/>
      <c r="GX1513" s="136"/>
      <c r="GY1513" s="136"/>
      <c r="GZ1513" s="136"/>
      <c r="HA1513" s="136"/>
      <c r="HB1513" s="136"/>
      <c r="HC1513" s="136"/>
      <c r="HD1513" s="136"/>
      <c r="HE1513" s="136"/>
      <c r="HF1513" s="136"/>
      <c r="HG1513" s="136"/>
      <c r="HH1513" s="136"/>
      <c r="HI1513" s="136"/>
      <c r="HJ1513" s="136"/>
      <c r="HK1513" s="136"/>
      <c r="HL1513" s="136"/>
      <c r="HM1513" s="136"/>
      <c r="HN1513" s="136"/>
      <c r="HO1513" s="136"/>
      <c r="HP1513" s="136"/>
      <c r="HQ1513" s="136"/>
      <c r="HR1513" s="136"/>
      <c r="HS1513" s="136"/>
      <c r="HT1513" s="136"/>
      <c r="HU1513" s="136"/>
      <c r="HV1513" s="136"/>
      <c r="HW1513" s="136"/>
      <c r="HX1513" s="136"/>
      <c r="HY1513" s="136"/>
      <c r="HZ1513" s="136"/>
      <c r="IA1513" s="136"/>
      <c r="IB1513" s="136"/>
      <c r="IC1513" s="136"/>
      <c r="ID1513" s="136"/>
      <c r="IE1513" s="136"/>
      <c r="IF1513" s="136"/>
      <c r="IG1513" s="136"/>
    </row>
    <row r="1514" spans="1:241" ht="15" customHeight="1" x14ac:dyDescent="0.25">
      <c r="A1514" s="225" t="s">
        <v>859</v>
      </c>
      <c r="B1514" s="217">
        <v>13814830</v>
      </c>
      <c r="C1514" s="217">
        <v>1774489</v>
      </c>
      <c r="D1514" s="217">
        <v>796978</v>
      </c>
      <c r="E1514" s="217">
        <v>875160</v>
      </c>
      <c r="F1514" s="217">
        <v>2698477</v>
      </c>
      <c r="G1514" s="217">
        <v>578512</v>
      </c>
      <c r="H1514" s="235">
        <v>20538446</v>
      </c>
      <c r="I1514" s="136"/>
      <c r="J1514" s="225" t="s">
        <v>117</v>
      </c>
      <c r="K1514" s="217">
        <v>6957748</v>
      </c>
      <c r="L1514" s="217">
        <v>3335008</v>
      </c>
      <c r="M1514" s="217">
        <v>1094730</v>
      </c>
      <c r="N1514" s="217">
        <v>1102962</v>
      </c>
      <c r="O1514" s="217">
        <v>2654717</v>
      </c>
      <c r="P1514" s="217">
        <v>653893</v>
      </c>
      <c r="Q1514" s="235">
        <v>15799058</v>
      </c>
      <c r="R1514" s="136"/>
      <c r="S1514" s="136"/>
      <c r="T1514" s="136"/>
      <c r="U1514" s="136"/>
      <c r="V1514" s="136"/>
      <c r="W1514" s="136"/>
      <c r="X1514" s="136"/>
      <c r="Y1514" s="136"/>
      <c r="Z1514" s="136"/>
      <c r="AA1514" s="136"/>
      <c r="AB1514" s="136"/>
      <c r="AC1514" s="136"/>
      <c r="AD1514" s="136"/>
      <c r="AE1514" s="136"/>
      <c r="AF1514" s="136"/>
      <c r="AG1514" s="136"/>
      <c r="AH1514" s="136"/>
      <c r="AI1514" s="136"/>
      <c r="AJ1514" s="136"/>
      <c r="AK1514" s="136"/>
      <c r="AL1514" s="136"/>
      <c r="AM1514" s="136"/>
      <c r="AN1514" s="136"/>
      <c r="AO1514" s="136"/>
      <c r="AP1514" s="136"/>
      <c r="AQ1514" s="136"/>
      <c r="AR1514" s="136"/>
      <c r="AS1514" s="136"/>
      <c r="AT1514" s="136"/>
      <c r="AU1514" s="136"/>
      <c r="AV1514" s="136"/>
      <c r="AW1514" s="136"/>
      <c r="AX1514" s="136"/>
      <c r="AY1514" s="136"/>
      <c r="AZ1514" s="136"/>
      <c r="BA1514" s="136"/>
      <c r="BB1514" s="136"/>
      <c r="BC1514" s="136"/>
      <c r="BD1514" s="136"/>
      <c r="BE1514" s="136"/>
      <c r="BF1514" s="136"/>
      <c r="BG1514" s="136"/>
      <c r="BH1514" s="136"/>
      <c r="BI1514" s="136"/>
      <c r="BJ1514" s="136"/>
      <c r="BK1514" s="136"/>
      <c r="BL1514" s="136"/>
      <c r="BM1514" s="136"/>
      <c r="BN1514" s="136"/>
      <c r="BO1514" s="136"/>
      <c r="BP1514" s="136"/>
      <c r="BQ1514" s="136"/>
      <c r="BR1514" s="136"/>
      <c r="BS1514" s="136"/>
      <c r="BT1514" s="136"/>
      <c r="BU1514" s="136"/>
      <c r="BV1514" s="136"/>
      <c r="BW1514" s="136"/>
      <c r="BX1514" s="136"/>
      <c r="BY1514" s="136"/>
      <c r="BZ1514" s="136"/>
      <c r="CA1514" s="136"/>
      <c r="CB1514" s="136"/>
      <c r="CC1514" s="136"/>
      <c r="CD1514" s="136"/>
      <c r="CE1514" s="136"/>
      <c r="CF1514" s="136"/>
      <c r="CG1514" s="136"/>
      <c r="CH1514" s="136"/>
      <c r="CI1514" s="136"/>
      <c r="CJ1514" s="136"/>
      <c r="CK1514" s="136"/>
      <c r="CL1514" s="136"/>
      <c r="CM1514" s="136"/>
      <c r="CN1514" s="136"/>
      <c r="CO1514" s="136"/>
      <c r="CP1514" s="136"/>
      <c r="CQ1514" s="136"/>
      <c r="CR1514" s="136"/>
      <c r="CS1514" s="136"/>
      <c r="CT1514" s="136"/>
      <c r="CU1514" s="136"/>
      <c r="CV1514" s="136"/>
      <c r="CW1514" s="136"/>
      <c r="CX1514" s="136"/>
      <c r="CY1514" s="136"/>
      <c r="CZ1514" s="136"/>
      <c r="DA1514" s="136"/>
      <c r="DB1514" s="136"/>
      <c r="DC1514" s="136"/>
      <c r="DD1514" s="136"/>
      <c r="DE1514" s="136"/>
      <c r="DF1514" s="136"/>
      <c r="DG1514" s="136"/>
      <c r="DH1514" s="136"/>
      <c r="DI1514" s="136"/>
      <c r="DJ1514" s="136"/>
      <c r="DK1514" s="136"/>
      <c r="DL1514" s="136"/>
      <c r="DM1514" s="136"/>
      <c r="DN1514" s="136"/>
      <c r="DO1514" s="136"/>
      <c r="DP1514" s="136"/>
      <c r="DQ1514" s="136"/>
      <c r="DR1514" s="136"/>
      <c r="DS1514" s="136"/>
      <c r="DT1514" s="136"/>
      <c r="DU1514" s="136"/>
      <c r="DV1514" s="136"/>
      <c r="DW1514" s="136"/>
      <c r="DX1514" s="136"/>
      <c r="DY1514" s="136"/>
      <c r="DZ1514" s="136"/>
      <c r="EA1514" s="136"/>
      <c r="EB1514" s="136"/>
      <c r="EC1514" s="136"/>
      <c r="ED1514" s="136"/>
      <c r="EE1514" s="136"/>
      <c r="EF1514" s="136"/>
      <c r="EG1514" s="136"/>
      <c r="EH1514" s="136"/>
      <c r="EI1514" s="136"/>
      <c r="EJ1514" s="136"/>
      <c r="EK1514" s="136"/>
      <c r="EL1514" s="136"/>
      <c r="EM1514" s="136"/>
      <c r="EN1514" s="136"/>
      <c r="EO1514" s="136"/>
      <c r="EP1514" s="136"/>
      <c r="EQ1514" s="136"/>
      <c r="ER1514" s="136"/>
      <c r="ES1514" s="136"/>
      <c r="ET1514" s="136"/>
      <c r="EU1514" s="136"/>
      <c r="EV1514" s="136"/>
      <c r="EW1514" s="136"/>
      <c r="EX1514" s="136"/>
      <c r="EY1514" s="136"/>
      <c r="EZ1514" s="136"/>
      <c r="FA1514" s="136"/>
      <c r="FB1514" s="136"/>
      <c r="FC1514" s="136"/>
      <c r="FD1514" s="136"/>
      <c r="FE1514" s="136"/>
      <c r="FF1514" s="136"/>
      <c r="FG1514" s="136"/>
      <c r="FH1514" s="136"/>
      <c r="FI1514" s="136"/>
      <c r="FJ1514" s="136"/>
      <c r="FK1514" s="136"/>
      <c r="FL1514" s="136"/>
      <c r="FM1514" s="136"/>
      <c r="FN1514" s="136"/>
      <c r="FO1514" s="136"/>
      <c r="FP1514" s="136"/>
      <c r="FQ1514" s="136"/>
      <c r="FR1514" s="136"/>
      <c r="FS1514" s="136"/>
      <c r="FT1514" s="136"/>
      <c r="FU1514" s="136"/>
      <c r="FV1514" s="136"/>
      <c r="FW1514" s="136"/>
      <c r="FX1514" s="136"/>
      <c r="FY1514" s="136"/>
      <c r="FZ1514" s="136"/>
      <c r="GA1514" s="136"/>
      <c r="GB1514" s="136"/>
      <c r="GC1514" s="136"/>
      <c r="GD1514" s="136"/>
      <c r="GE1514" s="136"/>
      <c r="GF1514" s="136"/>
      <c r="GG1514" s="136"/>
      <c r="GH1514" s="136"/>
      <c r="GI1514" s="136"/>
      <c r="GJ1514" s="136"/>
      <c r="GK1514" s="136"/>
      <c r="GL1514" s="136"/>
      <c r="GM1514" s="136"/>
      <c r="GN1514" s="136"/>
      <c r="GO1514" s="136"/>
      <c r="GP1514" s="136"/>
      <c r="GQ1514" s="136"/>
      <c r="GR1514" s="136"/>
      <c r="GS1514" s="136"/>
      <c r="GT1514" s="136"/>
      <c r="GU1514" s="136"/>
      <c r="GV1514" s="136"/>
      <c r="GW1514" s="136"/>
      <c r="GX1514" s="136"/>
      <c r="GY1514" s="136"/>
      <c r="GZ1514" s="136"/>
      <c r="HA1514" s="136"/>
      <c r="HB1514" s="136"/>
      <c r="HC1514" s="136"/>
      <c r="HD1514" s="136"/>
      <c r="HE1514" s="136"/>
      <c r="HF1514" s="136"/>
      <c r="HG1514" s="136"/>
      <c r="HH1514" s="136"/>
      <c r="HI1514" s="136"/>
      <c r="HJ1514" s="136"/>
      <c r="HK1514" s="136"/>
      <c r="HL1514" s="136"/>
      <c r="HM1514" s="136"/>
      <c r="HN1514" s="136"/>
      <c r="HO1514" s="136"/>
      <c r="HP1514" s="136"/>
      <c r="HQ1514" s="136"/>
      <c r="HR1514" s="136"/>
      <c r="HS1514" s="136"/>
      <c r="HT1514" s="136"/>
      <c r="HU1514" s="136"/>
      <c r="HV1514" s="136"/>
      <c r="HW1514" s="136"/>
      <c r="HX1514" s="136"/>
      <c r="HY1514" s="136"/>
      <c r="HZ1514" s="136"/>
      <c r="IA1514" s="136"/>
      <c r="IB1514" s="136"/>
      <c r="IC1514" s="136"/>
      <c r="ID1514" s="136"/>
      <c r="IE1514" s="136"/>
      <c r="IF1514" s="136"/>
      <c r="IG1514" s="136"/>
    </row>
    <row r="1515" spans="1:241" ht="15" customHeight="1" x14ac:dyDescent="0.25">
      <c r="A1515" s="225" t="s">
        <v>860</v>
      </c>
      <c r="B1515" s="217">
        <v>14269814</v>
      </c>
      <c r="C1515" s="217">
        <v>2491653</v>
      </c>
      <c r="D1515" s="217">
        <v>684498</v>
      </c>
      <c r="E1515" s="217">
        <v>909902</v>
      </c>
      <c r="F1515" s="217">
        <v>3805235</v>
      </c>
      <c r="G1515" s="217">
        <v>511725</v>
      </c>
      <c r="H1515" s="235">
        <v>22672827</v>
      </c>
      <c r="I1515" s="136"/>
      <c r="J1515" s="225" t="s">
        <v>116</v>
      </c>
      <c r="K1515" s="217">
        <v>5958799</v>
      </c>
      <c r="L1515" s="217">
        <v>2389150</v>
      </c>
      <c r="M1515" s="217">
        <v>930949</v>
      </c>
      <c r="N1515" s="217">
        <v>1149506</v>
      </c>
      <c r="O1515" s="217">
        <v>2574106</v>
      </c>
      <c r="P1515" s="217">
        <v>544277</v>
      </c>
      <c r="Q1515" s="235">
        <v>13546787</v>
      </c>
      <c r="R1515" s="136"/>
      <c r="S1515" s="136"/>
      <c r="T1515" s="136"/>
      <c r="U1515" s="136"/>
      <c r="V1515" s="136"/>
      <c r="W1515" s="136"/>
      <c r="X1515" s="136"/>
      <c r="Y1515" s="136"/>
      <c r="Z1515" s="136"/>
      <c r="AA1515" s="136"/>
      <c r="AB1515" s="136"/>
      <c r="AC1515" s="136"/>
      <c r="AD1515" s="136"/>
      <c r="AE1515" s="136"/>
      <c r="AF1515" s="136"/>
      <c r="AG1515" s="136"/>
      <c r="AH1515" s="136"/>
      <c r="AI1515" s="136"/>
      <c r="AJ1515" s="136"/>
      <c r="AK1515" s="136"/>
      <c r="AL1515" s="136"/>
      <c r="AM1515" s="136"/>
      <c r="AN1515" s="136"/>
      <c r="AO1515" s="136"/>
      <c r="AP1515" s="136"/>
      <c r="AQ1515" s="136"/>
      <c r="AR1515" s="136"/>
      <c r="AS1515" s="136"/>
      <c r="AT1515" s="136"/>
      <c r="AU1515" s="136"/>
      <c r="AV1515" s="136"/>
      <c r="AW1515" s="136"/>
      <c r="AX1515" s="136"/>
      <c r="AY1515" s="136"/>
      <c r="AZ1515" s="136"/>
      <c r="BA1515" s="136"/>
      <c r="BB1515" s="136"/>
      <c r="BC1515" s="136"/>
      <c r="BD1515" s="136"/>
      <c r="BE1515" s="136"/>
      <c r="BF1515" s="136"/>
      <c r="BG1515" s="136"/>
      <c r="BH1515" s="136"/>
      <c r="BI1515" s="136"/>
      <c r="BJ1515" s="136"/>
      <c r="BK1515" s="136"/>
      <c r="BL1515" s="136"/>
      <c r="BM1515" s="136"/>
      <c r="BN1515" s="136"/>
      <c r="BO1515" s="136"/>
      <c r="BP1515" s="136"/>
      <c r="BQ1515" s="136"/>
      <c r="BR1515" s="136"/>
      <c r="BS1515" s="136"/>
      <c r="BT1515" s="136"/>
      <c r="BU1515" s="136"/>
      <c r="BV1515" s="136"/>
      <c r="BW1515" s="136"/>
      <c r="BX1515" s="136"/>
      <c r="BY1515" s="136"/>
      <c r="BZ1515" s="136"/>
      <c r="CA1515" s="136"/>
      <c r="CB1515" s="136"/>
      <c r="CC1515" s="136"/>
      <c r="CD1515" s="136"/>
      <c r="CE1515" s="136"/>
      <c r="CF1515" s="136"/>
      <c r="CG1515" s="136"/>
      <c r="CH1515" s="136"/>
      <c r="CI1515" s="136"/>
      <c r="CJ1515" s="136"/>
      <c r="CK1515" s="136"/>
      <c r="CL1515" s="136"/>
      <c r="CM1515" s="136"/>
      <c r="CN1515" s="136"/>
      <c r="CO1515" s="136"/>
      <c r="CP1515" s="136"/>
      <c r="CQ1515" s="136"/>
      <c r="CR1515" s="136"/>
      <c r="CS1515" s="136"/>
      <c r="CT1515" s="136"/>
      <c r="CU1515" s="136"/>
      <c r="CV1515" s="136"/>
      <c r="CW1515" s="136"/>
      <c r="CX1515" s="136"/>
      <c r="CY1515" s="136"/>
      <c r="CZ1515" s="136"/>
      <c r="DA1515" s="136"/>
      <c r="DB1515" s="136"/>
      <c r="DC1515" s="136"/>
      <c r="DD1515" s="136"/>
      <c r="DE1515" s="136"/>
      <c r="DF1515" s="136"/>
      <c r="DG1515" s="136"/>
      <c r="DH1515" s="136"/>
      <c r="DI1515" s="136"/>
      <c r="DJ1515" s="136"/>
      <c r="DK1515" s="136"/>
      <c r="DL1515" s="136"/>
      <c r="DM1515" s="136"/>
      <c r="DN1515" s="136"/>
      <c r="DO1515" s="136"/>
      <c r="DP1515" s="136"/>
      <c r="DQ1515" s="136"/>
      <c r="DR1515" s="136"/>
      <c r="DS1515" s="136"/>
      <c r="DT1515" s="136"/>
      <c r="DU1515" s="136"/>
      <c r="DV1515" s="136"/>
      <c r="DW1515" s="136"/>
      <c r="DX1515" s="136"/>
      <c r="DY1515" s="136"/>
      <c r="DZ1515" s="136"/>
      <c r="EA1515" s="136"/>
      <c r="EB1515" s="136"/>
      <c r="EC1515" s="136"/>
      <c r="ED1515" s="136"/>
      <c r="EE1515" s="136"/>
      <c r="EF1515" s="136"/>
      <c r="EG1515" s="136"/>
      <c r="EH1515" s="136"/>
      <c r="EI1515" s="136"/>
      <c r="EJ1515" s="136"/>
      <c r="EK1515" s="136"/>
      <c r="EL1515" s="136"/>
      <c r="EM1515" s="136"/>
      <c r="EN1515" s="136"/>
      <c r="EO1515" s="136"/>
      <c r="EP1515" s="136"/>
      <c r="EQ1515" s="136"/>
      <c r="ER1515" s="136"/>
      <c r="ES1515" s="136"/>
      <c r="ET1515" s="136"/>
      <c r="EU1515" s="136"/>
      <c r="EV1515" s="136"/>
      <c r="EW1515" s="136"/>
      <c r="EX1515" s="136"/>
      <c r="EY1515" s="136"/>
      <c r="EZ1515" s="136"/>
      <c r="FA1515" s="136"/>
      <c r="FB1515" s="136"/>
      <c r="FC1515" s="136"/>
      <c r="FD1515" s="136"/>
      <c r="FE1515" s="136"/>
      <c r="FF1515" s="136"/>
      <c r="FG1515" s="136"/>
      <c r="FH1515" s="136"/>
      <c r="FI1515" s="136"/>
      <c r="FJ1515" s="136"/>
      <c r="FK1515" s="136"/>
      <c r="FL1515" s="136"/>
      <c r="FM1515" s="136"/>
      <c r="FN1515" s="136"/>
      <c r="FO1515" s="136"/>
      <c r="FP1515" s="136"/>
      <c r="FQ1515" s="136"/>
      <c r="FR1515" s="136"/>
      <c r="FS1515" s="136"/>
      <c r="FT1515" s="136"/>
      <c r="FU1515" s="136"/>
      <c r="FV1515" s="136"/>
      <c r="FW1515" s="136"/>
      <c r="FX1515" s="136"/>
      <c r="FY1515" s="136"/>
      <c r="FZ1515" s="136"/>
      <c r="GA1515" s="136"/>
      <c r="GB1515" s="136"/>
      <c r="GC1515" s="136"/>
      <c r="GD1515" s="136"/>
      <c r="GE1515" s="136"/>
      <c r="GF1515" s="136"/>
      <c r="GG1515" s="136"/>
      <c r="GH1515" s="136"/>
      <c r="GI1515" s="136"/>
      <c r="GJ1515" s="136"/>
      <c r="GK1515" s="136"/>
      <c r="GL1515" s="136"/>
      <c r="GM1515" s="136"/>
      <c r="GN1515" s="136"/>
      <c r="GO1515" s="136"/>
      <c r="GP1515" s="136"/>
      <c r="GQ1515" s="136"/>
      <c r="GR1515" s="136"/>
      <c r="GS1515" s="136"/>
      <c r="GT1515" s="136"/>
      <c r="GU1515" s="136"/>
      <c r="GV1515" s="136"/>
      <c r="GW1515" s="136"/>
      <c r="GX1515" s="136"/>
      <c r="GY1515" s="136"/>
      <c r="GZ1515" s="136"/>
      <c r="HA1515" s="136"/>
      <c r="HB1515" s="136"/>
      <c r="HC1515" s="136"/>
      <c r="HD1515" s="136"/>
      <c r="HE1515" s="136"/>
      <c r="HF1515" s="136"/>
      <c r="HG1515" s="136"/>
      <c r="HH1515" s="136"/>
      <c r="HI1515" s="136"/>
      <c r="HJ1515" s="136"/>
      <c r="HK1515" s="136"/>
      <c r="HL1515" s="136"/>
      <c r="HM1515" s="136"/>
      <c r="HN1515" s="136"/>
      <c r="HO1515" s="136"/>
      <c r="HP1515" s="136"/>
      <c r="HQ1515" s="136"/>
      <c r="HR1515" s="136"/>
      <c r="HS1515" s="136"/>
      <c r="HT1515" s="136"/>
      <c r="HU1515" s="136"/>
      <c r="HV1515" s="136"/>
      <c r="HW1515" s="136"/>
      <c r="HX1515" s="136"/>
      <c r="HY1515" s="136"/>
      <c r="HZ1515" s="136"/>
      <c r="IA1515" s="136"/>
      <c r="IB1515" s="136"/>
      <c r="IC1515" s="136"/>
      <c r="ID1515" s="136"/>
      <c r="IE1515" s="136"/>
      <c r="IF1515" s="136"/>
      <c r="IG1515" s="136"/>
    </row>
    <row r="1516" spans="1:241" ht="15" customHeight="1" x14ac:dyDescent="0.25">
      <c r="A1516" s="225" t="s">
        <v>160</v>
      </c>
      <c r="B1516" s="217">
        <v>11160748</v>
      </c>
      <c r="C1516" s="217">
        <v>1783749</v>
      </c>
      <c r="D1516" s="217">
        <v>787816</v>
      </c>
      <c r="E1516" s="217">
        <v>1082190</v>
      </c>
      <c r="F1516" s="217">
        <v>2413514</v>
      </c>
      <c r="G1516" s="217">
        <v>676252</v>
      </c>
      <c r="H1516" s="235">
        <v>17904269</v>
      </c>
      <c r="I1516" s="136"/>
      <c r="J1516" s="225" t="s">
        <v>113</v>
      </c>
      <c r="K1516" s="217">
        <v>3940337</v>
      </c>
      <c r="L1516" s="217">
        <v>2159422</v>
      </c>
      <c r="M1516" s="217">
        <v>855110</v>
      </c>
      <c r="N1516" s="217">
        <v>1018436</v>
      </c>
      <c r="O1516" s="217">
        <v>2809874</v>
      </c>
      <c r="P1516" s="217">
        <v>401852</v>
      </c>
      <c r="Q1516" s="235">
        <v>11185031</v>
      </c>
      <c r="R1516" s="136"/>
      <c r="S1516" s="136"/>
      <c r="T1516" s="136"/>
      <c r="U1516" s="136"/>
      <c r="V1516" s="136"/>
      <c r="W1516" s="136"/>
      <c r="X1516" s="136"/>
      <c r="Y1516" s="136"/>
      <c r="Z1516" s="136"/>
      <c r="AA1516" s="136"/>
      <c r="AB1516" s="136"/>
      <c r="AC1516" s="136"/>
      <c r="AD1516" s="136"/>
      <c r="AE1516" s="136"/>
      <c r="AF1516" s="136"/>
      <c r="AG1516" s="136"/>
      <c r="AH1516" s="136"/>
      <c r="AI1516" s="136"/>
      <c r="AJ1516" s="136"/>
      <c r="AK1516" s="136"/>
      <c r="AL1516" s="136"/>
      <c r="AM1516" s="136"/>
      <c r="AN1516" s="136"/>
      <c r="AO1516" s="136"/>
      <c r="AP1516" s="136"/>
      <c r="AQ1516" s="136"/>
      <c r="AR1516" s="136"/>
      <c r="AS1516" s="136"/>
      <c r="AT1516" s="136"/>
      <c r="AU1516" s="136"/>
      <c r="AV1516" s="136"/>
      <c r="AW1516" s="136"/>
      <c r="AX1516" s="136"/>
      <c r="AY1516" s="136"/>
      <c r="AZ1516" s="136"/>
      <c r="BA1516" s="136"/>
      <c r="BB1516" s="136"/>
      <c r="BC1516" s="136"/>
      <c r="BD1516" s="136"/>
      <c r="BE1516" s="136"/>
      <c r="BF1516" s="136"/>
      <c r="BG1516" s="136"/>
      <c r="BH1516" s="136"/>
      <c r="BI1516" s="136"/>
      <c r="BJ1516" s="136"/>
      <c r="BK1516" s="136"/>
      <c r="BL1516" s="136"/>
      <c r="BM1516" s="136"/>
      <c r="BN1516" s="136"/>
      <c r="BO1516" s="136"/>
      <c r="BP1516" s="136"/>
      <c r="BQ1516" s="136"/>
      <c r="BR1516" s="136"/>
      <c r="BS1516" s="136"/>
      <c r="BT1516" s="136"/>
      <c r="BU1516" s="136"/>
      <c r="BV1516" s="136"/>
      <c r="BW1516" s="136"/>
      <c r="BX1516" s="136"/>
      <c r="BY1516" s="136"/>
      <c r="BZ1516" s="136"/>
      <c r="CA1516" s="136"/>
      <c r="CB1516" s="136"/>
      <c r="CC1516" s="136"/>
      <c r="CD1516" s="136"/>
      <c r="CE1516" s="136"/>
      <c r="CF1516" s="136"/>
      <c r="CG1516" s="136"/>
      <c r="CH1516" s="136"/>
      <c r="CI1516" s="136"/>
      <c r="CJ1516" s="136"/>
      <c r="CK1516" s="136"/>
      <c r="CL1516" s="136"/>
      <c r="CM1516" s="136"/>
      <c r="CN1516" s="136"/>
      <c r="CO1516" s="136"/>
      <c r="CP1516" s="136"/>
      <c r="CQ1516" s="136"/>
      <c r="CR1516" s="136"/>
      <c r="CS1516" s="136"/>
      <c r="CT1516" s="136"/>
      <c r="CU1516" s="136"/>
      <c r="CV1516" s="136"/>
      <c r="CW1516" s="136"/>
      <c r="CX1516" s="136"/>
      <c r="CY1516" s="136"/>
      <c r="CZ1516" s="136"/>
      <c r="DA1516" s="136"/>
      <c r="DB1516" s="136"/>
      <c r="DC1516" s="136"/>
      <c r="DD1516" s="136"/>
      <c r="DE1516" s="136"/>
      <c r="DF1516" s="136"/>
      <c r="DG1516" s="136"/>
      <c r="DH1516" s="136"/>
      <c r="DI1516" s="136"/>
      <c r="DJ1516" s="136"/>
      <c r="DK1516" s="136"/>
      <c r="DL1516" s="136"/>
      <c r="DM1516" s="136"/>
      <c r="DN1516" s="136"/>
      <c r="DO1516" s="136"/>
      <c r="DP1516" s="136"/>
      <c r="DQ1516" s="136"/>
      <c r="DR1516" s="136"/>
      <c r="DS1516" s="136"/>
      <c r="DT1516" s="136"/>
      <c r="DU1516" s="136"/>
      <c r="DV1516" s="136"/>
      <c r="DW1516" s="136"/>
      <c r="DX1516" s="136"/>
      <c r="DY1516" s="136"/>
      <c r="DZ1516" s="136"/>
      <c r="EA1516" s="136"/>
      <c r="EB1516" s="136"/>
      <c r="EC1516" s="136"/>
      <c r="ED1516" s="136"/>
      <c r="EE1516" s="136"/>
      <c r="EF1516" s="136"/>
      <c r="EG1516" s="136"/>
      <c r="EH1516" s="136"/>
      <c r="EI1516" s="136"/>
      <c r="EJ1516" s="136"/>
      <c r="EK1516" s="136"/>
      <c r="EL1516" s="136"/>
      <c r="EM1516" s="136"/>
      <c r="EN1516" s="136"/>
      <c r="EO1516" s="136"/>
      <c r="EP1516" s="136"/>
      <c r="EQ1516" s="136"/>
      <c r="ER1516" s="136"/>
      <c r="ES1516" s="136"/>
      <c r="ET1516" s="136"/>
      <c r="EU1516" s="136"/>
      <c r="EV1516" s="136"/>
      <c r="EW1516" s="136"/>
      <c r="EX1516" s="136"/>
      <c r="EY1516" s="136"/>
      <c r="EZ1516" s="136"/>
      <c r="FA1516" s="136"/>
      <c r="FB1516" s="136"/>
      <c r="FC1516" s="136"/>
      <c r="FD1516" s="136"/>
      <c r="FE1516" s="136"/>
      <c r="FF1516" s="136"/>
      <c r="FG1516" s="136"/>
      <c r="FH1516" s="136"/>
      <c r="FI1516" s="136"/>
      <c r="FJ1516" s="136"/>
      <c r="FK1516" s="136"/>
      <c r="FL1516" s="136"/>
      <c r="FM1516" s="136"/>
      <c r="FN1516" s="136"/>
      <c r="FO1516" s="136"/>
      <c r="FP1516" s="136"/>
      <c r="FQ1516" s="136"/>
      <c r="FR1516" s="136"/>
      <c r="FS1516" s="136"/>
      <c r="FT1516" s="136"/>
      <c r="FU1516" s="136"/>
      <c r="FV1516" s="136"/>
      <c r="FW1516" s="136"/>
      <c r="FX1516" s="136"/>
      <c r="FY1516" s="136"/>
      <c r="FZ1516" s="136"/>
      <c r="GA1516" s="136"/>
      <c r="GB1516" s="136"/>
      <c r="GC1516" s="136"/>
      <c r="GD1516" s="136"/>
      <c r="GE1516" s="136"/>
      <c r="GF1516" s="136"/>
      <c r="GG1516" s="136"/>
      <c r="GH1516" s="136"/>
      <c r="GI1516" s="136"/>
      <c r="GJ1516" s="136"/>
      <c r="GK1516" s="136"/>
      <c r="GL1516" s="136"/>
      <c r="GM1516" s="136"/>
      <c r="GN1516" s="136"/>
      <c r="GO1516" s="136"/>
      <c r="GP1516" s="136"/>
      <c r="GQ1516" s="136"/>
      <c r="GR1516" s="136"/>
      <c r="GS1516" s="136"/>
      <c r="GT1516" s="136"/>
      <c r="GU1516" s="136"/>
      <c r="GV1516" s="136"/>
      <c r="GW1516" s="136"/>
      <c r="GX1516" s="136"/>
      <c r="GY1516" s="136"/>
      <c r="GZ1516" s="136"/>
      <c r="HA1516" s="136"/>
      <c r="HB1516" s="136"/>
      <c r="HC1516" s="136"/>
      <c r="HD1516" s="136"/>
      <c r="HE1516" s="136"/>
      <c r="HF1516" s="136"/>
      <c r="HG1516" s="136"/>
      <c r="HH1516" s="136"/>
      <c r="HI1516" s="136"/>
      <c r="HJ1516" s="136"/>
      <c r="HK1516" s="136"/>
      <c r="HL1516" s="136"/>
      <c r="HM1516" s="136"/>
      <c r="HN1516" s="136"/>
      <c r="HO1516" s="136"/>
      <c r="HP1516" s="136"/>
      <c r="HQ1516" s="136"/>
      <c r="HR1516" s="136"/>
      <c r="HS1516" s="136"/>
      <c r="HT1516" s="136"/>
      <c r="HU1516" s="136"/>
      <c r="HV1516" s="136"/>
      <c r="HW1516" s="136"/>
      <c r="HX1516" s="136"/>
      <c r="HY1516" s="136"/>
      <c r="HZ1516" s="136"/>
      <c r="IA1516" s="136"/>
      <c r="IB1516" s="136"/>
      <c r="IC1516" s="136"/>
      <c r="ID1516" s="136"/>
      <c r="IE1516" s="136"/>
      <c r="IF1516" s="136"/>
      <c r="IG1516" s="136"/>
    </row>
    <row r="1517" spans="1:241" ht="15" customHeight="1" x14ac:dyDescent="0.25">
      <c r="A1517" s="225" t="s">
        <v>341</v>
      </c>
      <c r="B1517" s="217">
        <v>12884961</v>
      </c>
      <c r="C1517" s="217">
        <v>1843064</v>
      </c>
      <c r="D1517" s="217">
        <v>968523</v>
      </c>
      <c r="E1517" s="217">
        <v>1387976</v>
      </c>
      <c r="F1517" s="217">
        <v>2349236</v>
      </c>
      <c r="G1517" s="217">
        <v>643020</v>
      </c>
      <c r="H1517" s="235">
        <v>20076780</v>
      </c>
      <c r="I1517" s="136"/>
      <c r="J1517" s="214" t="s">
        <v>1104</v>
      </c>
      <c r="K1517" s="199">
        <v>125573325</v>
      </c>
      <c r="L1517" s="199">
        <v>41839818</v>
      </c>
      <c r="M1517" s="199">
        <v>17264323</v>
      </c>
      <c r="N1517" s="199">
        <v>32831645</v>
      </c>
      <c r="O1517" s="199">
        <v>52202914</v>
      </c>
      <c r="P1517" s="199">
        <v>11001307</v>
      </c>
      <c r="Q1517" s="240">
        <v>280713332</v>
      </c>
      <c r="R1517" s="136"/>
      <c r="S1517" s="136"/>
      <c r="T1517" s="136"/>
      <c r="U1517" s="136"/>
      <c r="V1517" s="136"/>
      <c r="W1517" s="136"/>
      <c r="X1517" s="136"/>
      <c r="Y1517" s="136"/>
      <c r="Z1517" s="136"/>
      <c r="AA1517" s="136"/>
      <c r="AB1517" s="136"/>
      <c r="AC1517" s="136"/>
      <c r="AD1517" s="136"/>
      <c r="AE1517" s="136"/>
      <c r="AF1517" s="136"/>
      <c r="AG1517" s="136"/>
      <c r="AH1517" s="136"/>
      <c r="AI1517" s="136"/>
      <c r="AJ1517" s="136"/>
      <c r="AK1517" s="136"/>
      <c r="AL1517" s="136"/>
      <c r="AM1517" s="136"/>
      <c r="AN1517" s="136"/>
      <c r="AO1517" s="136"/>
      <c r="AP1517" s="136"/>
      <c r="AQ1517" s="136"/>
      <c r="AR1517" s="136"/>
      <c r="AS1517" s="136"/>
      <c r="AT1517" s="136"/>
      <c r="AU1517" s="136"/>
      <c r="AV1517" s="136"/>
      <c r="AW1517" s="136"/>
      <c r="AX1517" s="136"/>
      <c r="AY1517" s="136"/>
      <c r="AZ1517" s="136"/>
      <c r="BA1517" s="136"/>
      <c r="BB1517" s="136"/>
      <c r="BC1517" s="136"/>
      <c r="BD1517" s="136"/>
      <c r="BE1517" s="136"/>
      <c r="BF1517" s="136"/>
      <c r="BG1517" s="136"/>
      <c r="BH1517" s="136"/>
      <c r="BI1517" s="136"/>
      <c r="BJ1517" s="136"/>
      <c r="BK1517" s="136"/>
      <c r="BL1517" s="136"/>
      <c r="BM1517" s="136"/>
      <c r="BN1517" s="136"/>
      <c r="BO1517" s="136"/>
      <c r="BP1517" s="136"/>
      <c r="BQ1517" s="136"/>
      <c r="BR1517" s="136"/>
      <c r="BS1517" s="136"/>
      <c r="BT1517" s="136"/>
      <c r="BU1517" s="136"/>
      <c r="BV1517" s="136"/>
      <c r="BW1517" s="136"/>
      <c r="BX1517" s="136"/>
      <c r="BY1517" s="136"/>
      <c r="BZ1517" s="136"/>
      <c r="CA1517" s="136"/>
      <c r="CB1517" s="136"/>
      <c r="CC1517" s="136"/>
      <c r="CD1517" s="136"/>
      <c r="CE1517" s="136"/>
      <c r="CF1517" s="136"/>
      <c r="CG1517" s="136"/>
      <c r="CH1517" s="136"/>
      <c r="CI1517" s="136"/>
      <c r="CJ1517" s="136"/>
      <c r="CK1517" s="136"/>
      <c r="CL1517" s="136"/>
      <c r="CM1517" s="136"/>
      <c r="CN1517" s="136"/>
      <c r="CO1517" s="136"/>
      <c r="CP1517" s="136"/>
      <c r="CQ1517" s="136"/>
      <c r="CR1517" s="136"/>
      <c r="CS1517" s="136"/>
      <c r="CT1517" s="136"/>
      <c r="CU1517" s="136"/>
      <c r="CV1517" s="136"/>
      <c r="CW1517" s="136"/>
      <c r="CX1517" s="136"/>
      <c r="CY1517" s="136"/>
      <c r="CZ1517" s="136"/>
      <c r="DA1517" s="136"/>
      <c r="DB1517" s="136"/>
      <c r="DC1517" s="136"/>
      <c r="DD1517" s="136"/>
      <c r="DE1517" s="136"/>
      <c r="DF1517" s="136"/>
      <c r="DG1517" s="136"/>
      <c r="DH1517" s="136"/>
      <c r="DI1517" s="136"/>
      <c r="DJ1517" s="136"/>
      <c r="DK1517" s="136"/>
      <c r="DL1517" s="136"/>
      <c r="DM1517" s="136"/>
      <c r="DN1517" s="136"/>
      <c r="DO1517" s="136"/>
      <c r="DP1517" s="136"/>
      <c r="DQ1517" s="136"/>
      <c r="DR1517" s="136"/>
      <c r="DS1517" s="136"/>
      <c r="DT1517" s="136"/>
      <c r="DU1517" s="136"/>
      <c r="DV1517" s="136"/>
      <c r="DW1517" s="136"/>
      <c r="DX1517" s="136"/>
      <c r="DY1517" s="136"/>
      <c r="DZ1517" s="136"/>
      <c r="EA1517" s="136"/>
      <c r="EB1517" s="136"/>
      <c r="EC1517" s="136"/>
      <c r="ED1517" s="136"/>
      <c r="EE1517" s="136"/>
      <c r="EF1517" s="136"/>
      <c r="EG1517" s="136"/>
      <c r="EH1517" s="136"/>
      <c r="EI1517" s="136"/>
      <c r="EJ1517" s="136"/>
      <c r="EK1517" s="136"/>
      <c r="EL1517" s="136"/>
      <c r="EM1517" s="136"/>
      <c r="EN1517" s="136"/>
      <c r="EO1517" s="136"/>
      <c r="EP1517" s="136"/>
      <c r="EQ1517" s="136"/>
      <c r="ER1517" s="136"/>
      <c r="ES1517" s="136"/>
      <c r="ET1517" s="136"/>
      <c r="EU1517" s="136"/>
      <c r="EV1517" s="136"/>
      <c r="EW1517" s="136"/>
      <c r="EX1517" s="136"/>
      <c r="EY1517" s="136"/>
      <c r="EZ1517" s="136"/>
      <c r="FA1517" s="136"/>
      <c r="FB1517" s="136"/>
      <c r="FC1517" s="136"/>
      <c r="FD1517" s="136"/>
      <c r="FE1517" s="136"/>
      <c r="FF1517" s="136"/>
      <c r="FG1517" s="136"/>
      <c r="FH1517" s="136"/>
      <c r="FI1517" s="136"/>
      <c r="FJ1517" s="136"/>
      <c r="FK1517" s="136"/>
      <c r="FL1517" s="136"/>
      <c r="FM1517" s="136"/>
      <c r="FN1517" s="136"/>
      <c r="FO1517" s="136"/>
      <c r="FP1517" s="136"/>
      <c r="FQ1517" s="136"/>
      <c r="FR1517" s="136"/>
      <c r="FS1517" s="136"/>
      <c r="FT1517" s="136"/>
      <c r="FU1517" s="136"/>
      <c r="FV1517" s="136"/>
      <c r="FW1517" s="136"/>
      <c r="FX1517" s="136"/>
      <c r="FY1517" s="136"/>
      <c r="FZ1517" s="136"/>
      <c r="GA1517" s="136"/>
      <c r="GB1517" s="136"/>
      <c r="GC1517" s="136"/>
      <c r="GD1517" s="136"/>
      <c r="GE1517" s="136"/>
      <c r="GF1517" s="136"/>
      <c r="GG1517" s="136"/>
      <c r="GH1517" s="136"/>
      <c r="GI1517" s="136"/>
      <c r="GJ1517" s="136"/>
      <c r="GK1517" s="136"/>
      <c r="GL1517" s="136"/>
      <c r="GM1517" s="136"/>
      <c r="GN1517" s="136"/>
      <c r="GO1517" s="136"/>
      <c r="GP1517" s="136"/>
      <c r="GQ1517" s="136"/>
      <c r="GR1517" s="136"/>
      <c r="GS1517" s="136"/>
      <c r="GT1517" s="136"/>
      <c r="GU1517" s="136"/>
      <c r="GV1517" s="136"/>
      <c r="GW1517" s="136"/>
      <c r="GX1517" s="136"/>
      <c r="GY1517" s="136"/>
      <c r="GZ1517" s="136"/>
      <c r="HA1517" s="136"/>
      <c r="HB1517" s="136"/>
      <c r="HC1517" s="136"/>
      <c r="HD1517" s="136"/>
      <c r="HE1517" s="136"/>
      <c r="HF1517" s="136"/>
      <c r="HG1517" s="136"/>
      <c r="HH1517" s="136"/>
      <c r="HI1517" s="136"/>
      <c r="HJ1517" s="136"/>
      <c r="HK1517" s="136"/>
      <c r="HL1517" s="136"/>
      <c r="HM1517" s="136"/>
      <c r="HN1517" s="136"/>
      <c r="HO1517" s="136"/>
      <c r="HP1517" s="136"/>
      <c r="HQ1517" s="136"/>
      <c r="HR1517" s="136"/>
      <c r="HS1517" s="136"/>
      <c r="HT1517" s="136"/>
      <c r="HU1517" s="136"/>
      <c r="HV1517" s="136"/>
      <c r="HW1517" s="136"/>
      <c r="HX1517" s="136"/>
      <c r="HY1517" s="136"/>
      <c r="HZ1517" s="136"/>
      <c r="IA1517" s="136"/>
      <c r="IB1517" s="136"/>
      <c r="IC1517" s="136"/>
      <c r="ID1517" s="136"/>
      <c r="IE1517" s="136"/>
      <c r="IF1517" s="136"/>
      <c r="IG1517" s="136"/>
    </row>
    <row r="1518" spans="1:241" ht="15" customHeight="1" x14ac:dyDescent="0.25">
      <c r="A1518" s="225" t="s">
        <v>861</v>
      </c>
      <c r="B1518" s="217">
        <v>8193635</v>
      </c>
      <c r="C1518" s="217">
        <v>2845021</v>
      </c>
      <c r="D1518" s="217">
        <v>912014</v>
      </c>
      <c r="E1518" s="217">
        <v>1512872</v>
      </c>
      <c r="F1518" s="217">
        <v>2948276</v>
      </c>
      <c r="G1518" s="217">
        <v>477290</v>
      </c>
      <c r="H1518" s="235">
        <v>16889108</v>
      </c>
      <c r="I1518" s="136"/>
      <c r="J1518" s="215" t="s">
        <v>1105</v>
      </c>
      <c r="K1518" s="200">
        <v>6278666.25</v>
      </c>
      <c r="L1518" s="200">
        <v>2091990.9</v>
      </c>
      <c r="M1518" s="200">
        <v>863216.15</v>
      </c>
      <c r="N1518" s="200">
        <v>1641582.25</v>
      </c>
      <c r="O1518" s="200">
        <v>2610145.7000000002</v>
      </c>
      <c r="P1518" s="200">
        <v>550065.35</v>
      </c>
      <c r="Q1518" s="200">
        <v>14035666.6</v>
      </c>
      <c r="R1518" s="136"/>
      <c r="S1518" s="136"/>
      <c r="T1518" s="136"/>
      <c r="U1518" s="136"/>
      <c r="V1518" s="136"/>
      <c r="W1518" s="136"/>
      <c r="X1518" s="136"/>
      <c r="Y1518" s="136"/>
      <c r="Z1518" s="136"/>
      <c r="AA1518" s="136"/>
      <c r="AB1518" s="136"/>
      <c r="AC1518" s="136"/>
      <c r="AD1518" s="136"/>
      <c r="AE1518" s="136"/>
      <c r="AF1518" s="136"/>
      <c r="AG1518" s="136"/>
      <c r="AH1518" s="136"/>
      <c r="AI1518" s="136"/>
      <c r="AJ1518" s="136"/>
      <c r="AK1518" s="136"/>
      <c r="AL1518" s="136"/>
      <c r="AM1518" s="136"/>
      <c r="AN1518" s="136"/>
      <c r="AO1518" s="136"/>
      <c r="AP1518" s="136"/>
      <c r="AQ1518" s="136"/>
      <c r="AR1518" s="136"/>
      <c r="AS1518" s="136"/>
      <c r="AT1518" s="136"/>
      <c r="AU1518" s="136"/>
      <c r="AV1518" s="136"/>
      <c r="AW1518" s="136"/>
      <c r="AX1518" s="136"/>
      <c r="AY1518" s="136"/>
      <c r="AZ1518" s="136"/>
      <c r="BA1518" s="136"/>
      <c r="BB1518" s="136"/>
      <c r="BC1518" s="136"/>
      <c r="BD1518" s="136"/>
      <c r="BE1518" s="136"/>
      <c r="BF1518" s="136"/>
      <c r="BG1518" s="136"/>
      <c r="BH1518" s="136"/>
      <c r="BI1518" s="136"/>
      <c r="BJ1518" s="136"/>
      <c r="BK1518" s="136"/>
      <c r="BL1518" s="136"/>
      <c r="BM1518" s="136"/>
      <c r="BN1518" s="136"/>
      <c r="BO1518" s="136"/>
      <c r="BP1518" s="136"/>
      <c r="BQ1518" s="136"/>
      <c r="BR1518" s="136"/>
      <c r="BS1518" s="136"/>
      <c r="BT1518" s="136"/>
      <c r="BU1518" s="136"/>
      <c r="BV1518" s="136"/>
      <c r="BW1518" s="136"/>
      <c r="BX1518" s="136"/>
      <c r="BY1518" s="136"/>
      <c r="BZ1518" s="136"/>
      <c r="CA1518" s="136"/>
      <c r="CB1518" s="136"/>
      <c r="CC1518" s="136"/>
      <c r="CD1518" s="136"/>
      <c r="CE1518" s="136"/>
      <c r="CF1518" s="136"/>
      <c r="CG1518" s="136"/>
      <c r="CH1518" s="136"/>
      <c r="CI1518" s="136"/>
      <c r="CJ1518" s="136"/>
      <c r="CK1518" s="136"/>
      <c r="CL1518" s="136"/>
      <c r="CM1518" s="136"/>
      <c r="CN1518" s="136"/>
      <c r="CO1518" s="136"/>
      <c r="CP1518" s="136"/>
      <c r="CQ1518" s="136"/>
      <c r="CR1518" s="136"/>
      <c r="CS1518" s="136"/>
      <c r="CT1518" s="136"/>
      <c r="CU1518" s="136"/>
      <c r="CV1518" s="136"/>
      <c r="CW1518" s="136"/>
      <c r="CX1518" s="136"/>
      <c r="CY1518" s="136"/>
      <c r="CZ1518" s="136"/>
      <c r="DA1518" s="136"/>
      <c r="DB1518" s="136"/>
      <c r="DC1518" s="136"/>
      <c r="DD1518" s="136"/>
      <c r="DE1518" s="136"/>
      <c r="DF1518" s="136"/>
      <c r="DG1518" s="136"/>
      <c r="DH1518" s="136"/>
      <c r="DI1518" s="136"/>
      <c r="DJ1518" s="136"/>
      <c r="DK1518" s="136"/>
      <c r="DL1518" s="136"/>
      <c r="DM1518" s="136"/>
      <c r="DN1518" s="136"/>
      <c r="DO1518" s="136"/>
      <c r="DP1518" s="136"/>
      <c r="DQ1518" s="136"/>
      <c r="DR1518" s="136"/>
      <c r="DS1518" s="136"/>
      <c r="DT1518" s="136"/>
      <c r="DU1518" s="136"/>
      <c r="DV1518" s="136"/>
      <c r="DW1518" s="136"/>
      <c r="DX1518" s="136"/>
      <c r="DY1518" s="136"/>
      <c r="DZ1518" s="136"/>
      <c r="EA1518" s="136"/>
      <c r="EB1518" s="136"/>
      <c r="EC1518" s="136"/>
      <c r="ED1518" s="136"/>
      <c r="EE1518" s="136"/>
      <c r="EF1518" s="136"/>
      <c r="EG1518" s="136"/>
      <c r="EH1518" s="136"/>
      <c r="EI1518" s="136"/>
      <c r="EJ1518" s="136"/>
      <c r="EK1518" s="136"/>
      <c r="EL1518" s="136"/>
      <c r="EM1518" s="136"/>
      <c r="EN1518" s="136"/>
      <c r="EO1518" s="136"/>
      <c r="EP1518" s="136"/>
      <c r="EQ1518" s="136"/>
      <c r="ER1518" s="136"/>
      <c r="ES1518" s="136"/>
      <c r="ET1518" s="136"/>
      <c r="EU1518" s="136"/>
      <c r="EV1518" s="136"/>
      <c r="EW1518" s="136"/>
      <c r="EX1518" s="136"/>
      <c r="EY1518" s="136"/>
      <c r="EZ1518" s="136"/>
      <c r="FA1518" s="136"/>
      <c r="FB1518" s="136"/>
      <c r="FC1518" s="136"/>
      <c r="FD1518" s="136"/>
      <c r="FE1518" s="136"/>
      <c r="FF1518" s="136"/>
      <c r="FG1518" s="136"/>
      <c r="FH1518" s="136"/>
      <c r="FI1518" s="136"/>
      <c r="FJ1518" s="136"/>
      <c r="FK1518" s="136"/>
      <c r="FL1518" s="136"/>
      <c r="FM1518" s="136"/>
      <c r="FN1518" s="136"/>
      <c r="FO1518" s="136"/>
      <c r="FP1518" s="136"/>
      <c r="FQ1518" s="136"/>
      <c r="FR1518" s="136"/>
      <c r="FS1518" s="136"/>
      <c r="FT1518" s="136"/>
      <c r="FU1518" s="136"/>
      <c r="FV1518" s="136"/>
      <c r="FW1518" s="136"/>
      <c r="FX1518" s="136"/>
      <c r="FY1518" s="136"/>
      <c r="FZ1518" s="136"/>
      <c r="GA1518" s="136"/>
      <c r="GB1518" s="136"/>
      <c r="GC1518" s="136"/>
      <c r="GD1518" s="136"/>
      <c r="GE1518" s="136"/>
      <c r="GF1518" s="136"/>
      <c r="GG1518" s="136"/>
      <c r="GH1518" s="136"/>
      <c r="GI1518" s="136"/>
      <c r="GJ1518" s="136"/>
      <c r="GK1518" s="136"/>
      <c r="GL1518" s="136"/>
      <c r="GM1518" s="136"/>
      <c r="GN1518" s="136"/>
      <c r="GO1518" s="136"/>
      <c r="GP1518" s="136"/>
      <c r="GQ1518" s="136"/>
      <c r="GR1518" s="136"/>
      <c r="GS1518" s="136"/>
      <c r="GT1518" s="136"/>
      <c r="GU1518" s="136"/>
      <c r="GV1518" s="136"/>
      <c r="GW1518" s="136"/>
      <c r="GX1518" s="136"/>
      <c r="GY1518" s="136"/>
      <c r="GZ1518" s="136"/>
      <c r="HA1518" s="136"/>
      <c r="HB1518" s="136"/>
      <c r="HC1518" s="136"/>
      <c r="HD1518" s="136"/>
      <c r="HE1518" s="136"/>
      <c r="HF1518" s="136"/>
      <c r="HG1518" s="136"/>
      <c r="HH1518" s="136"/>
      <c r="HI1518" s="136"/>
      <c r="HJ1518" s="136"/>
      <c r="HK1518" s="136"/>
      <c r="HL1518" s="136"/>
      <c r="HM1518" s="136"/>
      <c r="HN1518" s="136"/>
      <c r="HO1518" s="136"/>
      <c r="HP1518" s="136"/>
      <c r="HQ1518" s="136"/>
      <c r="HR1518" s="136"/>
      <c r="HS1518" s="136"/>
      <c r="HT1518" s="136"/>
      <c r="HU1518" s="136"/>
      <c r="HV1518" s="136"/>
      <c r="HW1518" s="136"/>
      <c r="HX1518" s="136"/>
      <c r="HY1518" s="136"/>
      <c r="HZ1518" s="136"/>
      <c r="IA1518" s="136"/>
      <c r="IB1518" s="136"/>
      <c r="IC1518" s="136"/>
      <c r="ID1518" s="136"/>
      <c r="IE1518" s="136"/>
      <c r="IF1518" s="136"/>
      <c r="IG1518" s="136"/>
    </row>
    <row r="1519" spans="1:241" ht="15" customHeight="1" x14ac:dyDescent="0.25">
      <c r="A1519" s="214" t="s">
        <v>1102</v>
      </c>
      <c r="B1519" s="199">
        <v>196145883</v>
      </c>
      <c r="C1519" s="199">
        <v>51644735</v>
      </c>
      <c r="D1519" s="199">
        <v>18107479</v>
      </c>
      <c r="E1519" s="199">
        <v>26066618</v>
      </c>
      <c r="F1519" s="199">
        <v>58735495</v>
      </c>
      <c r="G1519" s="199">
        <v>11877180</v>
      </c>
      <c r="H1519" s="240">
        <v>362577390</v>
      </c>
      <c r="I1519" s="136"/>
      <c r="J1519" s="136"/>
      <c r="K1519" s="136"/>
      <c r="L1519" s="136"/>
      <c r="M1519" s="136"/>
      <c r="N1519" s="136"/>
      <c r="O1519" s="136"/>
      <c r="P1519" s="136"/>
      <c r="Q1519" s="136"/>
      <c r="R1519" s="136"/>
      <c r="S1519" s="136"/>
      <c r="T1519" s="136"/>
      <c r="U1519" s="136"/>
      <c r="V1519" s="136"/>
      <c r="W1519" s="136"/>
      <c r="X1519" s="136"/>
      <c r="Y1519" s="136"/>
      <c r="Z1519" s="136"/>
      <c r="AA1519" s="136"/>
      <c r="AB1519" s="136"/>
      <c r="AC1519" s="136"/>
      <c r="AD1519" s="136"/>
      <c r="AE1519" s="136"/>
      <c r="AF1519" s="136"/>
      <c r="AG1519" s="136"/>
      <c r="AH1519" s="136"/>
      <c r="AI1519" s="136"/>
      <c r="AJ1519" s="136"/>
      <c r="AK1519" s="136"/>
      <c r="AL1519" s="136"/>
      <c r="AM1519" s="136"/>
      <c r="AN1519" s="136"/>
      <c r="AO1519" s="136"/>
      <c r="AP1519" s="136"/>
      <c r="AQ1519" s="136"/>
      <c r="AR1519" s="136"/>
      <c r="AS1519" s="136"/>
      <c r="AT1519" s="136"/>
      <c r="AU1519" s="136"/>
      <c r="AV1519" s="136"/>
      <c r="AW1519" s="136"/>
      <c r="AX1519" s="136"/>
      <c r="AY1519" s="136"/>
      <c r="AZ1519" s="136"/>
      <c r="BA1519" s="136"/>
      <c r="BB1519" s="136"/>
      <c r="BC1519" s="136"/>
      <c r="BD1519" s="136"/>
      <c r="BE1519" s="136"/>
      <c r="BF1519" s="136"/>
      <c r="BG1519" s="136"/>
      <c r="BH1519" s="136"/>
      <c r="BI1519" s="136"/>
      <c r="BJ1519" s="136"/>
      <c r="BK1519" s="136"/>
      <c r="BL1519" s="136"/>
      <c r="BM1519" s="136"/>
      <c r="BN1519" s="136"/>
      <c r="BO1519" s="136"/>
      <c r="BP1519" s="136"/>
      <c r="BQ1519" s="136"/>
      <c r="BR1519" s="136"/>
      <c r="BS1519" s="136"/>
      <c r="BT1519" s="136"/>
      <c r="BU1519" s="136"/>
      <c r="BV1519" s="136"/>
      <c r="BW1519" s="136"/>
      <c r="BX1519" s="136"/>
      <c r="BY1519" s="136"/>
      <c r="BZ1519" s="136"/>
      <c r="CA1519" s="136"/>
      <c r="CB1519" s="136"/>
      <c r="CC1519" s="136"/>
      <c r="CD1519" s="136"/>
      <c r="CE1519" s="136"/>
      <c r="CF1519" s="136"/>
      <c r="CG1519" s="136"/>
      <c r="CH1519" s="136"/>
      <c r="CI1519" s="136"/>
      <c r="CJ1519" s="136"/>
      <c r="CK1519" s="136"/>
      <c r="CL1519" s="136"/>
      <c r="CM1519" s="136"/>
      <c r="CN1519" s="136"/>
      <c r="CO1519" s="136"/>
      <c r="CP1519" s="136"/>
      <c r="CQ1519" s="136"/>
      <c r="CR1519" s="136"/>
      <c r="CS1519" s="136"/>
      <c r="CT1519" s="136"/>
      <c r="CU1519" s="136"/>
      <c r="CV1519" s="136"/>
      <c r="CW1519" s="136"/>
      <c r="CX1519" s="136"/>
      <c r="CY1519" s="136"/>
      <c r="CZ1519" s="136"/>
      <c r="DA1519" s="136"/>
      <c r="DB1519" s="136"/>
      <c r="DC1519" s="136"/>
      <c r="DD1519" s="136"/>
      <c r="DE1519" s="136"/>
      <c r="DF1519" s="136"/>
      <c r="DG1519" s="136"/>
      <c r="DH1519" s="136"/>
      <c r="DI1519" s="136"/>
      <c r="DJ1519" s="136"/>
      <c r="DK1519" s="136"/>
      <c r="DL1519" s="136"/>
      <c r="DM1519" s="136"/>
      <c r="DN1519" s="136"/>
      <c r="DO1519" s="136"/>
      <c r="DP1519" s="136"/>
      <c r="DQ1519" s="136"/>
      <c r="DR1519" s="136"/>
      <c r="DS1519" s="136"/>
      <c r="DT1519" s="136"/>
      <c r="DU1519" s="136"/>
      <c r="DV1519" s="136"/>
      <c r="DW1519" s="136"/>
      <c r="DX1519" s="136"/>
      <c r="DY1519" s="136"/>
      <c r="DZ1519" s="136"/>
      <c r="EA1519" s="136"/>
      <c r="EB1519" s="136"/>
      <c r="EC1519" s="136"/>
      <c r="ED1519" s="136"/>
      <c r="EE1519" s="136"/>
      <c r="EF1519" s="136"/>
      <c r="EG1519" s="136"/>
      <c r="EH1519" s="136"/>
      <c r="EI1519" s="136"/>
      <c r="EJ1519" s="136"/>
      <c r="EK1519" s="136"/>
      <c r="EL1519" s="136"/>
      <c r="EM1519" s="136"/>
      <c r="EN1519" s="136"/>
      <c r="EO1519" s="136"/>
      <c r="EP1519" s="136"/>
      <c r="EQ1519" s="136"/>
      <c r="ER1519" s="136"/>
      <c r="ES1519" s="136"/>
      <c r="ET1519" s="136"/>
      <c r="EU1519" s="136"/>
      <c r="EV1519" s="136"/>
      <c r="EW1519" s="136"/>
      <c r="EX1519" s="136"/>
      <c r="EY1519" s="136"/>
      <c r="EZ1519" s="136"/>
      <c r="FA1519" s="136"/>
      <c r="FB1519" s="136"/>
      <c r="FC1519" s="136"/>
      <c r="FD1519" s="136"/>
      <c r="FE1519" s="136"/>
      <c r="FF1519" s="136"/>
      <c r="FG1519" s="136"/>
      <c r="FH1519" s="136"/>
      <c r="FI1519" s="136"/>
      <c r="FJ1519" s="136"/>
      <c r="FK1519" s="136"/>
      <c r="FL1519" s="136"/>
      <c r="FM1519" s="136"/>
      <c r="FN1519" s="136"/>
      <c r="FO1519" s="136"/>
      <c r="FP1519" s="136"/>
      <c r="FQ1519" s="136"/>
      <c r="FR1519" s="136"/>
      <c r="FS1519" s="136"/>
      <c r="FT1519" s="136"/>
      <c r="FU1519" s="136"/>
      <c r="FV1519" s="136"/>
      <c r="FW1519" s="136"/>
      <c r="FX1519" s="136"/>
      <c r="FY1519" s="136"/>
      <c r="FZ1519" s="136"/>
      <c r="GA1519" s="136"/>
      <c r="GB1519" s="136"/>
      <c r="GC1519" s="136"/>
      <c r="GD1519" s="136"/>
      <c r="GE1519" s="136"/>
      <c r="GF1519" s="136"/>
      <c r="GG1519" s="136"/>
      <c r="GH1519" s="136"/>
      <c r="GI1519" s="136"/>
      <c r="GJ1519" s="136"/>
      <c r="GK1519" s="136"/>
      <c r="GL1519" s="136"/>
      <c r="GM1519" s="136"/>
      <c r="GN1519" s="136"/>
      <c r="GO1519" s="136"/>
      <c r="GP1519" s="136"/>
      <c r="GQ1519" s="136"/>
      <c r="GR1519" s="136"/>
      <c r="GS1519" s="136"/>
      <c r="GT1519" s="136"/>
      <c r="GU1519" s="136"/>
      <c r="GV1519" s="136"/>
      <c r="GW1519" s="136"/>
      <c r="GX1519" s="136"/>
      <c r="GY1519" s="136"/>
      <c r="GZ1519" s="136"/>
      <c r="HA1519" s="136"/>
      <c r="HB1519" s="136"/>
      <c r="HC1519" s="136"/>
      <c r="HD1519" s="136"/>
      <c r="HE1519" s="136"/>
      <c r="HF1519" s="136"/>
      <c r="HG1519" s="136"/>
      <c r="HH1519" s="136"/>
      <c r="HI1519" s="136"/>
      <c r="HJ1519" s="136"/>
      <c r="HK1519" s="136"/>
      <c r="HL1519" s="136"/>
      <c r="HM1519" s="136"/>
      <c r="HN1519" s="136"/>
      <c r="HO1519" s="136"/>
      <c r="HP1519" s="136"/>
      <c r="HQ1519" s="136"/>
      <c r="HR1519" s="136"/>
      <c r="HS1519" s="136"/>
      <c r="HT1519" s="136"/>
      <c r="HU1519" s="136"/>
      <c r="HV1519" s="136"/>
      <c r="HW1519" s="136"/>
      <c r="HX1519" s="136"/>
      <c r="HY1519" s="136"/>
      <c r="HZ1519" s="136"/>
      <c r="IA1519" s="136"/>
      <c r="IB1519" s="136"/>
      <c r="IC1519" s="136"/>
      <c r="ID1519" s="136"/>
      <c r="IE1519" s="136"/>
      <c r="IF1519" s="136"/>
      <c r="IG1519" s="136"/>
    </row>
    <row r="1520" spans="1:241" ht="15" customHeight="1" x14ac:dyDescent="0.25">
      <c r="A1520" s="215" t="s">
        <v>1103</v>
      </c>
      <c r="B1520" s="200">
        <v>8915721.9545454551</v>
      </c>
      <c r="C1520" s="200">
        <v>2347487.9545454546</v>
      </c>
      <c r="D1520" s="200">
        <v>823067.22727272729</v>
      </c>
      <c r="E1520" s="200">
        <v>1184846.2727272727</v>
      </c>
      <c r="F1520" s="200">
        <v>2669795.2272727271</v>
      </c>
      <c r="G1520" s="200">
        <v>539871.81818181823</v>
      </c>
      <c r="H1520" s="200">
        <v>16480790.454545455</v>
      </c>
      <c r="I1520" s="136"/>
      <c r="J1520" s="136"/>
      <c r="K1520" s="136"/>
      <c r="L1520" s="136"/>
      <c r="M1520" s="136"/>
      <c r="N1520" s="136"/>
      <c r="O1520" s="136"/>
      <c r="P1520" s="136"/>
      <c r="Q1520" s="136"/>
      <c r="R1520" s="136"/>
      <c r="S1520" s="136"/>
      <c r="T1520" s="136"/>
      <c r="U1520" s="136"/>
      <c r="V1520" s="136"/>
      <c r="W1520" s="136"/>
      <c r="X1520" s="136"/>
      <c r="Y1520" s="136"/>
      <c r="Z1520" s="136"/>
      <c r="AA1520" s="136"/>
      <c r="AB1520" s="136"/>
      <c r="AC1520" s="136"/>
      <c r="AD1520" s="136"/>
      <c r="AE1520" s="136"/>
      <c r="AF1520" s="136"/>
      <c r="AG1520" s="136"/>
      <c r="AH1520" s="136"/>
      <c r="AI1520" s="136"/>
      <c r="AJ1520" s="136"/>
      <c r="AK1520" s="136"/>
      <c r="AL1520" s="136"/>
      <c r="AM1520" s="136"/>
      <c r="AN1520" s="136"/>
      <c r="AO1520" s="136"/>
      <c r="AP1520" s="136"/>
      <c r="AQ1520" s="136"/>
      <c r="AR1520" s="136"/>
      <c r="AS1520" s="136"/>
      <c r="AT1520" s="136"/>
      <c r="AU1520" s="136"/>
      <c r="AV1520" s="136"/>
      <c r="AW1520" s="136"/>
      <c r="AX1520" s="136"/>
      <c r="AY1520" s="136"/>
      <c r="AZ1520" s="136"/>
      <c r="BA1520" s="136"/>
      <c r="BB1520" s="136"/>
      <c r="BC1520" s="136"/>
      <c r="BD1520" s="136"/>
      <c r="BE1520" s="136"/>
      <c r="BF1520" s="136"/>
      <c r="BG1520" s="136"/>
      <c r="BH1520" s="136"/>
      <c r="BI1520" s="136"/>
      <c r="BJ1520" s="136"/>
      <c r="BK1520" s="136"/>
      <c r="BL1520" s="136"/>
      <c r="BM1520" s="136"/>
      <c r="BN1520" s="136"/>
      <c r="BO1520" s="136"/>
      <c r="BP1520" s="136"/>
      <c r="BQ1520" s="136"/>
      <c r="BR1520" s="136"/>
      <c r="BS1520" s="136"/>
      <c r="BT1520" s="136"/>
      <c r="BU1520" s="136"/>
      <c r="BV1520" s="136"/>
      <c r="BW1520" s="136"/>
      <c r="BX1520" s="136"/>
      <c r="BY1520" s="136"/>
      <c r="BZ1520" s="136"/>
      <c r="CA1520" s="136"/>
      <c r="CB1520" s="136"/>
      <c r="CC1520" s="136"/>
      <c r="CD1520" s="136"/>
      <c r="CE1520" s="136"/>
      <c r="CF1520" s="136"/>
      <c r="CG1520" s="136"/>
      <c r="CH1520" s="136"/>
      <c r="CI1520" s="136"/>
      <c r="CJ1520" s="136"/>
      <c r="CK1520" s="136"/>
      <c r="CL1520" s="136"/>
      <c r="CM1520" s="136"/>
      <c r="CN1520" s="136"/>
      <c r="CO1520" s="136"/>
      <c r="CP1520" s="136"/>
      <c r="CQ1520" s="136"/>
      <c r="CR1520" s="136"/>
      <c r="CS1520" s="136"/>
      <c r="CT1520" s="136"/>
      <c r="CU1520" s="136"/>
      <c r="CV1520" s="136"/>
      <c r="CW1520" s="136"/>
      <c r="CX1520" s="136"/>
      <c r="CY1520" s="136"/>
      <c r="CZ1520" s="136"/>
      <c r="DA1520" s="136"/>
      <c r="DB1520" s="136"/>
      <c r="DC1520" s="136"/>
      <c r="DD1520" s="136"/>
      <c r="DE1520" s="136"/>
      <c r="DF1520" s="136"/>
      <c r="DG1520" s="136"/>
      <c r="DH1520" s="136"/>
      <c r="DI1520" s="136"/>
      <c r="DJ1520" s="136"/>
      <c r="DK1520" s="136"/>
      <c r="DL1520" s="136"/>
      <c r="DM1520" s="136"/>
      <c r="DN1520" s="136"/>
      <c r="DO1520" s="136"/>
      <c r="DP1520" s="136"/>
      <c r="DQ1520" s="136"/>
      <c r="DR1520" s="136"/>
      <c r="DS1520" s="136"/>
      <c r="DT1520" s="136"/>
      <c r="DU1520" s="136"/>
      <c r="DV1520" s="136"/>
      <c r="DW1520" s="136"/>
      <c r="DX1520" s="136"/>
      <c r="DY1520" s="136"/>
      <c r="DZ1520" s="136"/>
      <c r="EA1520" s="136"/>
      <c r="EB1520" s="136"/>
      <c r="EC1520" s="136"/>
      <c r="ED1520" s="136"/>
      <c r="EE1520" s="136"/>
      <c r="EF1520" s="136"/>
      <c r="EG1520" s="136"/>
      <c r="EH1520" s="136"/>
      <c r="EI1520" s="136"/>
      <c r="EJ1520" s="136"/>
      <c r="EK1520" s="136"/>
      <c r="EL1520" s="136"/>
      <c r="EM1520" s="136"/>
      <c r="EN1520" s="136"/>
      <c r="EO1520" s="136"/>
      <c r="EP1520" s="136"/>
      <c r="EQ1520" s="136"/>
      <c r="ER1520" s="136"/>
      <c r="ES1520" s="136"/>
      <c r="ET1520" s="136"/>
      <c r="EU1520" s="136"/>
      <c r="EV1520" s="136"/>
      <c r="EW1520" s="136"/>
      <c r="EX1520" s="136"/>
      <c r="EY1520" s="136"/>
      <c r="EZ1520" s="136"/>
      <c r="FA1520" s="136"/>
      <c r="FB1520" s="136"/>
      <c r="FC1520" s="136"/>
      <c r="FD1520" s="136"/>
      <c r="FE1520" s="136"/>
      <c r="FF1520" s="136"/>
      <c r="FG1520" s="136"/>
      <c r="FH1520" s="136"/>
      <c r="FI1520" s="136"/>
      <c r="FJ1520" s="136"/>
      <c r="FK1520" s="136"/>
      <c r="FL1520" s="136"/>
      <c r="FM1520" s="136"/>
      <c r="FN1520" s="136"/>
      <c r="FO1520" s="136"/>
      <c r="FP1520" s="136"/>
      <c r="FQ1520" s="136"/>
      <c r="FR1520" s="136"/>
      <c r="FS1520" s="136"/>
      <c r="FT1520" s="136"/>
      <c r="FU1520" s="136"/>
      <c r="FV1520" s="136"/>
      <c r="FW1520" s="136"/>
      <c r="FX1520" s="136"/>
      <c r="FY1520" s="136"/>
      <c r="FZ1520" s="136"/>
      <c r="GA1520" s="136"/>
      <c r="GB1520" s="136"/>
      <c r="GC1520" s="136"/>
      <c r="GD1520" s="136"/>
      <c r="GE1520" s="136"/>
      <c r="GF1520" s="136"/>
      <c r="GG1520" s="136"/>
      <c r="GH1520" s="136"/>
      <c r="GI1520" s="136"/>
      <c r="GJ1520" s="136"/>
      <c r="GK1520" s="136"/>
      <c r="GL1520" s="136"/>
      <c r="GM1520" s="136"/>
      <c r="GN1520" s="136"/>
      <c r="GO1520" s="136"/>
      <c r="GP1520" s="136"/>
      <c r="GQ1520" s="136"/>
      <c r="GR1520" s="136"/>
      <c r="GS1520" s="136"/>
      <c r="GT1520" s="136"/>
      <c r="GU1520" s="136"/>
      <c r="GV1520" s="136"/>
      <c r="GW1520" s="136"/>
      <c r="GX1520" s="136"/>
      <c r="GY1520" s="136"/>
      <c r="GZ1520" s="136"/>
      <c r="HA1520" s="136"/>
      <c r="HB1520" s="136"/>
      <c r="HC1520" s="136"/>
      <c r="HD1520" s="136"/>
      <c r="HE1520" s="136"/>
      <c r="HF1520" s="136"/>
      <c r="HG1520" s="136"/>
      <c r="HH1520" s="136"/>
      <c r="HI1520" s="136"/>
      <c r="HJ1520" s="136"/>
      <c r="HK1520" s="136"/>
      <c r="HL1520" s="136"/>
      <c r="HM1520" s="136"/>
      <c r="HN1520" s="136"/>
      <c r="HO1520" s="136"/>
      <c r="HP1520" s="136"/>
      <c r="HQ1520" s="136"/>
      <c r="HR1520" s="136"/>
      <c r="HS1520" s="136"/>
      <c r="HT1520" s="136"/>
      <c r="HU1520" s="136"/>
      <c r="HV1520" s="136"/>
      <c r="HW1520" s="136"/>
      <c r="HX1520" s="136"/>
      <c r="HY1520" s="136"/>
      <c r="HZ1520" s="136"/>
      <c r="IA1520" s="136"/>
      <c r="IB1520" s="136"/>
      <c r="IC1520" s="136"/>
      <c r="ID1520" s="136"/>
      <c r="IE1520" s="136"/>
      <c r="IF1520" s="136"/>
      <c r="IG1520" s="136"/>
    </row>
    <row r="1521" spans="1:241" ht="15" customHeight="1" x14ac:dyDescent="0.25">
      <c r="A1521" s="135"/>
      <c r="B1521" s="135"/>
      <c r="C1521" s="135"/>
      <c r="D1521" s="135"/>
      <c r="E1521" s="135"/>
      <c r="F1521" s="135"/>
      <c r="G1521" s="135"/>
      <c r="H1521" s="135"/>
      <c r="I1521" s="136"/>
      <c r="J1521" s="136"/>
      <c r="K1521" s="136"/>
      <c r="L1521" s="136"/>
      <c r="M1521" s="136"/>
      <c r="N1521" s="136"/>
      <c r="O1521" s="136"/>
      <c r="P1521" s="136"/>
      <c r="Q1521" s="136"/>
      <c r="R1521" s="136"/>
      <c r="S1521" s="136"/>
      <c r="T1521" s="136"/>
      <c r="U1521" s="136"/>
      <c r="V1521" s="136"/>
      <c r="W1521" s="136"/>
      <c r="X1521" s="136"/>
      <c r="Y1521" s="136"/>
      <c r="Z1521" s="136"/>
      <c r="AA1521" s="136"/>
      <c r="AB1521" s="136"/>
      <c r="AC1521" s="136"/>
      <c r="AD1521" s="136"/>
      <c r="AE1521" s="136"/>
      <c r="AF1521" s="136"/>
      <c r="AG1521" s="136"/>
      <c r="AH1521" s="136"/>
      <c r="AI1521" s="136"/>
      <c r="AJ1521" s="136"/>
      <c r="AK1521" s="136"/>
      <c r="AL1521" s="136"/>
      <c r="AM1521" s="136"/>
      <c r="AN1521" s="136"/>
      <c r="AO1521" s="136"/>
      <c r="AP1521" s="136"/>
      <c r="AQ1521" s="136"/>
      <c r="AR1521" s="136"/>
      <c r="AS1521" s="136"/>
      <c r="AT1521" s="136"/>
      <c r="AU1521" s="136"/>
      <c r="AV1521" s="136"/>
      <c r="AW1521" s="136"/>
      <c r="AX1521" s="136"/>
      <c r="AY1521" s="136"/>
      <c r="AZ1521" s="136"/>
      <c r="BA1521" s="136"/>
      <c r="BB1521" s="136"/>
      <c r="BC1521" s="136"/>
      <c r="BD1521" s="136"/>
      <c r="BE1521" s="136"/>
      <c r="BF1521" s="136"/>
      <c r="BG1521" s="136"/>
      <c r="BH1521" s="136"/>
      <c r="BI1521" s="136"/>
      <c r="BJ1521" s="136"/>
      <c r="BK1521" s="136"/>
      <c r="BL1521" s="136"/>
      <c r="BM1521" s="136"/>
      <c r="BN1521" s="136"/>
      <c r="BO1521" s="136"/>
      <c r="BP1521" s="136"/>
      <c r="BQ1521" s="136"/>
      <c r="BR1521" s="136"/>
      <c r="BS1521" s="136"/>
      <c r="BT1521" s="136"/>
      <c r="BU1521" s="136"/>
      <c r="BV1521" s="136"/>
      <c r="BW1521" s="136"/>
      <c r="BX1521" s="136"/>
      <c r="BY1521" s="136"/>
      <c r="BZ1521" s="136"/>
      <c r="CA1521" s="136"/>
      <c r="CB1521" s="136"/>
      <c r="CC1521" s="136"/>
      <c r="CD1521" s="136"/>
      <c r="CE1521" s="136"/>
      <c r="CF1521" s="136"/>
      <c r="CG1521" s="136"/>
      <c r="CH1521" s="136"/>
      <c r="CI1521" s="136"/>
      <c r="CJ1521" s="136"/>
      <c r="CK1521" s="136"/>
      <c r="CL1521" s="136"/>
      <c r="CM1521" s="136"/>
      <c r="CN1521" s="136"/>
      <c r="CO1521" s="136"/>
      <c r="CP1521" s="136"/>
      <c r="CQ1521" s="136"/>
      <c r="CR1521" s="136"/>
      <c r="CS1521" s="136"/>
      <c r="CT1521" s="136"/>
      <c r="CU1521" s="136"/>
      <c r="CV1521" s="136"/>
      <c r="CW1521" s="136"/>
      <c r="CX1521" s="136"/>
      <c r="CY1521" s="136"/>
      <c r="CZ1521" s="136"/>
      <c r="DA1521" s="136"/>
      <c r="DB1521" s="136"/>
      <c r="DC1521" s="136"/>
      <c r="DD1521" s="136"/>
      <c r="DE1521" s="136"/>
      <c r="DF1521" s="136"/>
      <c r="DG1521" s="136"/>
      <c r="DH1521" s="136"/>
      <c r="DI1521" s="136"/>
      <c r="DJ1521" s="136"/>
      <c r="DK1521" s="136"/>
      <c r="DL1521" s="136"/>
      <c r="DM1521" s="136"/>
      <c r="DN1521" s="136"/>
      <c r="DO1521" s="136"/>
      <c r="DP1521" s="136"/>
      <c r="DQ1521" s="136"/>
      <c r="DR1521" s="136"/>
      <c r="DS1521" s="136"/>
      <c r="DT1521" s="136"/>
      <c r="DU1521" s="136"/>
      <c r="DV1521" s="136"/>
      <c r="DW1521" s="136"/>
      <c r="DX1521" s="136"/>
      <c r="DY1521" s="136"/>
      <c r="DZ1521" s="136"/>
      <c r="EA1521" s="136"/>
      <c r="EB1521" s="136"/>
      <c r="EC1521" s="136"/>
      <c r="ED1521" s="136"/>
      <c r="EE1521" s="136"/>
      <c r="EF1521" s="136"/>
      <c r="EG1521" s="136"/>
      <c r="EH1521" s="136"/>
      <c r="EI1521" s="136"/>
      <c r="EJ1521" s="136"/>
      <c r="EK1521" s="136"/>
      <c r="EL1521" s="136"/>
      <c r="EM1521" s="136"/>
      <c r="EN1521" s="136"/>
      <c r="EO1521" s="136"/>
      <c r="EP1521" s="136"/>
      <c r="EQ1521" s="136"/>
      <c r="ER1521" s="136"/>
      <c r="ES1521" s="136"/>
      <c r="ET1521" s="136"/>
      <c r="EU1521" s="136"/>
      <c r="EV1521" s="136"/>
      <c r="EW1521" s="136"/>
      <c r="EX1521" s="136"/>
      <c r="EY1521" s="136"/>
      <c r="EZ1521" s="136"/>
      <c r="FA1521" s="136"/>
      <c r="FB1521" s="136"/>
      <c r="FC1521" s="136"/>
      <c r="FD1521" s="136"/>
      <c r="FE1521" s="136"/>
      <c r="FF1521" s="136"/>
      <c r="FG1521" s="136"/>
      <c r="FH1521" s="136"/>
      <c r="FI1521" s="136"/>
      <c r="FJ1521" s="136"/>
      <c r="FK1521" s="136"/>
      <c r="FL1521" s="136"/>
      <c r="FM1521" s="136"/>
      <c r="FN1521" s="136"/>
      <c r="FO1521" s="136"/>
      <c r="FP1521" s="136"/>
      <c r="FQ1521" s="136"/>
      <c r="FR1521" s="136"/>
      <c r="FS1521" s="136"/>
      <c r="FT1521" s="136"/>
      <c r="FU1521" s="136"/>
      <c r="FV1521" s="136"/>
      <c r="FW1521" s="136"/>
      <c r="FX1521" s="136"/>
      <c r="FY1521" s="136"/>
      <c r="FZ1521" s="136"/>
      <c r="GA1521" s="136"/>
      <c r="GB1521" s="136"/>
      <c r="GC1521" s="136"/>
      <c r="GD1521" s="136"/>
      <c r="GE1521" s="136"/>
      <c r="GF1521" s="136"/>
      <c r="GG1521" s="136"/>
      <c r="GH1521" s="136"/>
      <c r="GI1521" s="136"/>
      <c r="GJ1521" s="136"/>
      <c r="GK1521" s="136"/>
      <c r="GL1521" s="136"/>
      <c r="GM1521" s="136"/>
      <c r="GN1521" s="136"/>
      <c r="GO1521" s="136"/>
      <c r="GP1521" s="136"/>
      <c r="GQ1521" s="136"/>
      <c r="GR1521" s="136"/>
      <c r="GS1521" s="136"/>
      <c r="GT1521" s="136"/>
      <c r="GU1521" s="136"/>
      <c r="GV1521" s="136"/>
      <c r="GW1521" s="136"/>
      <c r="GX1521" s="136"/>
      <c r="GY1521" s="136"/>
      <c r="GZ1521" s="136"/>
      <c r="HA1521" s="136"/>
      <c r="HB1521" s="136"/>
      <c r="HC1521" s="136"/>
      <c r="HD1521" s="136"/>
      <c r="HE1521" s="136"/>
      <c r="HF1521" s="136"/>
      <c r="HG1521" s="136"/>
      <c r="HH1521" s="136"/>
      <c r="HI1521" s="136"/>
      <c r="HJ1521" s="136"/>
      <c r="HK1521" s="136"/>
      <c r="HL1521" s="136"/>
      <c r="HM1521" s="136"/>
      <c r="HN1521" s="136"/>
      <c r="HO1521" s="136"/>
      <c r="HP1521" s="136"/>
      <c r="HQ1521" s="136"/>
      <c r="HR1521" s="136"/>
      <c r="HS1521" s="136"/>
      <c r="HT1521" s="136"/>
      <c r="HU1521" s="136"/>
      <c r="HV1521" s="136"/>
      <c r="HW1521" s="136"/>
      <c r="HX1521" s="136"/>
      <c r="HY1521" s="136"/>
      <c r="HZ1521" s="136"/>
      <c r="IA1521" s="136"/>
      <c r="IB1521" s="136"/>
      <c r="IC1521" s="136"/>
      <c r="ID1521" s="136"/>
      <c r="IE1521" s="136"/>
      <c r="IF1521" s="136"/>
      <c r="IG1521" s="136"/>
    </row>
    <row r="1522" spans="1:241" ht="15" customHeight="1" x14ac:dyDescent="0.25">
      <c r="A1522" s="225" t="s">
        <v>512</v>
      </c>
      <c r="B1522" s="217">
        <v>7098088</v>
      </c>
      <c r="C1522" s="217">
        <v>2649811</v>
      </c>
      <c r="D1522" s="217">
        <v>750033</v>
      </c>
      <c r="E1522" s="217">
        <v>1150735</v>
      </c>
      <c r="F1522" s="217">
        <v>2968648</v>
      </c>
      <c r="G1522" s="217">
        <v>448524</v>
      </c>
      <c r="H1522" s="235">
        <v>15065839</v>
      </c>
      <c r="I1522" s="136"/>
      <c r="J1522" s="225" t="s">
        <v>332</v>
      </c>
      <c r="K1522" s="217">
        <v>6803676</v>
      </c>
      <c r="L1522" s="217">
        <v>1835064</v>
      </c>
      <c r="M1522" s="217">
        <v>883850</v>
      </c>
      <c r="N1522" s="217">
        <v>1674882</v>
      </c>
      <c r="O1522" s="217">
        <v>3084376</v>
      </c>
      <c r="P1522" s="217">
        <v>459320</v>
      </c>
      <c r="Q1522" s="235">
        <v>14741168</v>
      </c>
      <c r="R1522" s="136"/>
      <c r="S1522" s="136"/>
      <c r="T1522" s="136"/>
      <c r="U1522" s="136"/>
      <c r="V1522" s="136"/>
      <c r="W1522" s="136"/>
      <c r="X1522" s="136"/>
      <c r="Y1522" s="136"/>
      <c r="Z1522" s="136"/>
      <c r="AA1522" s="136"/>
      <c r="AB1522" s="136"/>
      <c r="AC1522" s="136"/>
      <c r="AD1522" s="136"/>
      <c r="AE1522" s="136"/>
      <c r="AF1522" s="136"/>
      <c r="AG1522" s="136"/>
      <c r="AH1522" s="136"/>
      <c r="AI1522" s="136"/>
      <c r="AJ1522" s="136"/>
      <c r="AK1522" s="136"/>
      <c r="AL1522" s="136"/>
      <c r="AM1522" s="136"/>
      <c r="AN1522" s="136"/>
      <c r="AO1522" s="136"/>
      <c r="AP1522" s="136"/>
      <c r="AQ1522" s="136"/>
      <c r="AR1522" s="136"/>
      <c r="AS1522" s="136"/>
      <c r="AT1522" s="136"/>
      <c r="AU1522" s="136"/>
      <c r="AV1522" s="136"/>
      <c r="AW1522" s="136"/>
      <c r="AX1522" s="136"/>
      <c r="AY1522" s="136"/>
      <c r="AZ1522" s="136"/>
      <c r="BA1522" s="136"/>
      <c r="BB1522" s="136"/>
      <c r="BC1522" s="136"/>
      <c r="BD1522" s="136"/>
      <c r="BE1522" s="136"/>
      <c r="BF1522" s="136"/>
      <c r="BG1522" s="136"/>
      <c r="BH1522" s="136"/>
      <c r="BI1522" s="136"/>
      <c r="BJ1522" s="136"/>
      <c r="BK1522" s="136"/>
      <c r="BL1522" s="136"/>
      <c r="BM1522" s="136"/>
      <c r="BN1522" s="136"/>
      <c r="BO1522" s="136"/>
      <c r="BP1522" s="136"/>
      <c r="BQ1522" s="136"/>
      <c r="BR1522" s="136"/>
      <c r="BS1522" s="136"/>
      <c r="BT1522" s="136"/>
      <c r="BU1522" s="136"/>
      <c r="BV1522" s="136"/>
      <c r="BW1522" s="136"/>
      <c r="BX1522" s="136"/>
      <c r="BY1522" s="136"/>
      <c r="BZ1522" s="136"/>
      <c r="CA1522" s="136"/>
      <c r="CB1522" s="136"/>
      <c r="CC1522" s="136"/>
      <c r="CD1522" s="136"/>
      <c r="CE1522" s="136"/>
      <c r="CF1522" s="136"/>
      <c r="CG1522" s="136"/>
      <c r="CH1522" s="136"/>
      <c r="CI1522" s="136"/>
      <c r="CJ1522" s="136"/>
      <c r="CK1522" s="136"/>
      <c r="CL1522" s="136"/>
      <c r="CM1522" s="136"/>
      <c r="CN1522" s="136"/>
      <c r="CO1522" s="136"/>
      <c r="CP1522" s="136"/>
      <c r="CQ1522" s="136"/>
      <c r="CR1522" s="136"/>
      <c r="CS1522" s="136"/>
      <c r="CT1522" s="136"/>
      <c r="CU1522" s="136"/>
      <c r="CV1522" s="136"/>
      <c r="CW1522" s="136"/>
      <c r="CX1522" s="136"/>
      <c r="CY1522" s="136"/>
      <c r="CZ1522" s="136"/>
      <c r="DA1522" s="136"/>
      <c r="DB1522" s="136"/>
      <c r="DC1522" s="136"/>
      <c r="DD1522" s="136"/>
      <c r="DE1522" s="136"/>
      <c r="DF1522" s="136"/>
      <c r="DG1522" s="136"/>
      <c r="DH1522" s="136"/>
      <c r="DI1522" s="136"/>
      <c r="DJ1522" s="136"/>
      <c r="DK1522" s="136"/>
      <c r="DL1522" s="136"/>
      <c r="DM1522" s="136"/>
      <c r="DN1522" s="136"/>
      <c r="DO1522" s="136"/>
      <c r="DP1522" s="136"/>
      <c r="DQ1522" s="136"/>
      <c r="DR1522" s="136"/>
      <c r="DS1522" s="136"/>
      <c r="DT1522" s="136"/>
      <c r="DU1522" s="136"/>
      <c r="DV1522" s="136"/>
      <c r="DW1522" s="136"/>
      <c r="DX1522" s="136"/>
      <c r="DY1522" s="136"/>
      <c r="DZ1522" s="136"/>
      <c r="EA1522" s="136"/>
      <c r="EB1522" s="136"/>
      <c r="EC1522" s="136"/>
      <c r="ED1522" s="136"/>
      <c r="EE1522" s="136"/>
      <c r="EF1522" s="136"/>
      <c r="EG1522" s="136"/>
      <c r="EH1522" s="136"/>
      <c r="EI1522" s="136"/>
      <c r="EJ1522" s="136"/>
      <c r="EK1522" s="136"/>
      <c r="EL1522" s="136"/>
      <c r="EM1522" s="136"/>
      <c r="EN1522" s="136"/>
      <c r="EO1522" s="136"/>
      <c r="EP1522" s="136"/>
      <c r="EQ1522" s="136"/>
      <c r="ER1522" s="136"/>
      <c r="ES1522" s="136"/>
      <c r="ET1522" s="136"/>
      <c r="EU1522" s="136"/>
      <c r="EV1522" s="136"/>
      <c r="EW1522" s="136"/>
      <c r="EX1522" s="136"/>
      <c r="EY1522" s="136"/>
      <c r="EZ1522" s="136"/>
      <c r="FA1522" s="136"/>
      <c r="FB1522" s="136"/>
      <c r="FC1522" s="136"/>
      <c r="FD1522" s="136"/>
      <c r="FE1522" s="136"/>
      <c r="FF1522" s="136"/>
      <c r="FG1522" s="136"/>
      <c r="FH1522" s="136"/>
      <c r="FI1522" s="136"/>
      <c r="FJ1522" s="136"/>
      <c r="FK1522" s="136"/>
      <c r="FL1522" s="136"/>
      <c r="FM1522" s="136"/>
      <c r="FN1522" s="136"/>
      <c r="FO1522" s="136"/>
      <c r="FP1522" s="136"/>
      <c r="FQ1522" s="136"/>
      <c r="FR1522" s="136"/>
      <c r="FS1522" s="136"/>
      <c r="FT1522" s="136"/>
      <c r="FU1522" s="136"/>
      <c r="FV1522" s="136"/>
      <c r="FW1522" s="136"/>
      <c r="FX1522" s="136"/>
      <c r="FY1522" s="136"/>
      <c r="FZ1522" s="136"/>
      <c r="GA1522" s="136"/>
      <c r="GB1522" s="136"/>
      <c r="GC1522" s="136"/>
      <c r="GD1522" s="136"/>
      <c r="GE1522" s="136"/>
      <c r="GF1522" s="136"/>
      <c r="GG1522" s="136"/>
      <c r="GH1522" s="136"/>
      <c r="GI1522" s="136"/>
      <c r="GJ1522" s="136"/>
      <c r="GK1522" s="136"/>
      <c r="GL1522" s="136"/>
      <c r="GM1522" s="136"/>
      <c r="GN1522" s="136"/>
      <c r="GO1522" s="136"/>
      <c r="GP1522" s="136"/>
      <c r="GQ1522" s="136"/>
      <c r="GR1522" s="136"/>
      <c r="GS1522" s="136"/>
      <c r="GT1522" s="136"/>
      <c r="GU1522" s="136"/>
      <c r="GV1522" s="136"/>
      <c r="GW1522" s="136"/>
      <c r="GX1522" s="136"/>
      <c r="GY1522" s="136"/>
      <c r="GZ1522" s="136"/>
      <c r="HA1522" s="136"/>
      <c r="HB1522" s="136"/>
      <c r="HC1522" s="136"/>
      <c r="HD1522" s="136"/>
      <c r="HE1522" s="136"/>
      <c r="HF1522" s="136"/>
      <c r="HG1522" s="136"/>
      <c r="HH1522" s="136"/>
      <c r="HI1522" s="136"/>
      <c r="HJ1522" s="136"/>
      <c r="HK1522" s="136"/>
      <c r="HL1522" s="136"/>
      <c r="HM1522" s="136"/>
      <c r="HN1522" s="136"/>
      <c r="HO1522" s="136"/>
      <c r="HP1522" s="136"/>
      <c r="HQ1522" s="136"/>
      <c r="HR1522" s="136"/>
      <c r="HS1522" s="136"/>
      <c r="HT1522" s="136"/>
      <c r="HU1522" s="136"/>
      <c r="HV1522" s="136"/>
      <c r="HW1522" s="136"/>
      <c r="HX1522" s="136"/>
      <c r="HY1522" s="136"/>
      <c r="HZ1522" s="136"/>
      <c r="IA1522" s="136"/>
      <c r="IB1522" s="136"/>
      <c r="IC1522" s="136"/>
      <c r="ID1522" s="136"/>
      <c r="IE1522" s="136"/>
      <c r="IF1522" s="136"/>
      <c r="IG1522" s="136"/>
    </row>
    <row r="1523" spans="1:241" ht="15" customHeight="1" x14ac:dyDescent="0.25">
      <c r="A1523" s="225" t="s">
        <v>513</v>
      </c>
      <c r="B1523" s="217">
        <v>10644150</v>
      </c>
      <c r="C1523" s="217">
        <v>3350996</v>
      </c>
      <c r="D1523" s="217">
        <v>846673</v>
      </c>
      <c r="E1523" s="217">
        <v>1079515</v>
      </c>
      <c r="F1523" s="217">
        <v>2935474</v>
      </c>
      <c r="G1523" s="217">
        <v>600187</v>
      </c>
      <c r="H1523" s="235">
        <v>19456995</v>
      </c>
      <c r="I1523" s="136"/>
      <c r="J1523" s="225" t="s">
        <v>836</v>
      </c>
      <c r="K1523" s="217">
        <v>5925661</v>
      </c>
      <c r="L1523" s="217">
        <v>2476744</v>
      </c>
      <c r="M1523" s="217">
        <v>882483</v>
      </c>
      <c r="N1523" s="217">
        <v>1199155</v>
      </c>
      <c r="O1523" s="217">
        <v>2830185</v>
      </c>
      <c r="P1523" s="217">
        <v>471956</v>
      </c>
      <c r="Q1523" s="235">
        <v>13786184</v>
      </c>
      <c r="R1523" s="136"/>
      <c r="S1523" s="136"/>
      <c r="T1523" s="136"/>
      <c r="U1523" s="136"/>
      <c r="V1523" s="136"/>
      <c r="W1523" s="136"/>
      <c r="X1523" s="136"/>
      <c r="Y1523" s="136"/>
      <c r="Z1523" s="136"/>
      <c r="AA1523" s="136"/>
      <c r="AB1523" s="136"/>
      <c r="AC1523" s="136"/>
      <c r="AD1523" s="136"/>
      <c r="AE1523" s="136"/>
      <c r="AF1523" s="136"/>
      <c r="AG1523" s="136"/>
      <c r="AH1523" s="136"/>
      <c r="AI1523" s="136"/>
      <c r="AJ1523" s="136"/>
      <c r="AK1523" s="136"/>
      <c r="AL1523" s="136"/>
      <c r="AM1523" s="136"/>
      <c r="AN1523" s="136"/>
      <c r="AO1523" s="136"/>
      <c r="AP1523" s="136"/>
      <c r="AQ1523" s="136"/>
      <c r="AR1523" s="136"/>
      <c r="AS1523" s="136"/>
      <c r="AT1523" s="136"/>
      <c r="AU1523" s="136"/>
      <c r="AV1523" s="136"/>
      <c r="AW1523" s="136"/>
      <c r="AX1523" s="136"/>
      <c r="AY1523" s="136"/>
      <c r="AZ1523" s="136"/>
      <c r="BA1523" s="136"/>
      <c r="BB1523" s="136"/>
      <c r="BC1523" s="136"/>
      <c r="BD1523" s="136"/>
      <c r="BE1523" s="136"/>
      <c r="BF1523" s="136"/>
      <c r="BG1523" s="136"/>
      <c r="BH1523" s="136"/>
      <c r="BI1523" s="136"/>
      <c r="BJ1523" s="136"/>
      <c r="BK1523" s="136"/>
      <c r="BL1523" s="136"/>
      <c r="BM1523" s="136"/>
      <c r="BN1523" s="136"/>
      <c r="BO1523" s="136"/>
      <c r="BP1523" s="136"/>
      <c r="BQ1523" s="136"/>
      <c r="BR1523" s="136"/>
      <c r="BS1523" s="136"/>
      <c r="BT1523" s="136"/>
      <c r="BU1523" s="136"/>
      <c r="BV1523" s="136"/>
      <c r="BW1523" s="136"/>
      <c r="BX1523" s="136"/>
      <c r="BY1523" s="136"/>
      <c r="BZ1523" s="136"/>
      <c r="CA1523" s="136"/>
      <c r="CB1523" s="136"/>
      <c r="CC1523" s="136"/>
      <c r="CD1523" s="136"/>
      <c r="CE1523" s="136"/>
      <c r="CF1523" s="136"/>
      <c r="CG1523" s="136"/>
      <c r="CH1523" s="136"/>
      <c r="CI1523" s="136"/>
      <c r="CJ1523" s="136"/>
      <c r="CK1523" s="136"/>
      <c r="CL1523" s="136"/>
      <c r="CM1523" s="136"/>
      <c r="CN1523" s="136"/>
      <c r="CO1523" s="136"/>
      <c r="CP1523" s="136"/>
      <c r="CQ1523" s="136"/>
      <c r="CR1523" s="136"/>
      <c r="CS1523" s="136"/>
      <c r="CT1523" s="136"/>
      <c r="CU1523" s="136"/>
      <c r="CV1523" s="136"/>
      <c r="CW1523" s="136"/>
      <c r="CX1523" s="136"/>
      <c r="CY1523" s="136"/>
      <c r="CZ1523" s="136"/>
      <c r="DA1523" s="136"/>
      <c r="DB1523" s="136"/>
      <c r="DC1523" s="136"/>
      <c r="DD1523" s="136"/>
      <c r="DE1523" s="136"/>
      <c r="DF1523" s="136"/>
      <c r="DG1523" s="136"/>
      <c r="DH1523" s="136"/>
      <c r="DI1523" s="136"/>
      <c r="DJ1523" s="136"/>
      <c r="DK1523" s="136"/>
      <c r="DL1523" s="136"/>
      <c r="DM1523" s="136"/>
      <c r="DN1523" s="136"/>
      <c r="DO1523" s="136"/>
      <c r="DP1523" s="136"/>
      <c r="DQ1523" s="136"/>
      <c r="DR1523" s="136"/>
      <c r="DS1523" s="136"/>
      <c r="DT1523" s="136"/>
      <c r="DU1523" s="136"/>
      <c r="DV1523" s="136"/>
      <c r="DW1523" s="136"/>
      <c r="DX1523" s="136"/>
      <c r="DY1523" s="136"/>
      <c r="DZ1523" s="136"/>
      <c r="EA1523" s="136"/>
      <c r="EB1523" s="136"/>
      <c r="EC1523" s="136"/>
      <c r="ED1523" s="136"/>
      <c r="EE1523" s="136"/>
      <c r="EF1523" s="136"/>
      <c r="EG1523" s="136"/>
      <c r="EH1523" s="136"/>
      <c r="EI1523" s="136"/>
      <c r="EJ1523" s="136"/>
      <c r="EK1523" s="136"/>
      <c r="EL1523" s="136"/>
      <c r="EM1523" s="136"/>
      <c r="EN1523" s="136"/>
      <c r="EO1523" s="136"/>
      <c r="EP1523" s="136"/>
      <c r="EQ1523" s="136"/>
      <c r="ER1523" s="136"/>
      <c r="ES1523" s="136"/>
      <c r="ET1523" s="136"/>
      <c r="EU1523" s="136"/>
      <c r="EV1523" s="136"/>
      <c r="EW1523" s="136"/>
      <c r="EX1523" s="136"/>
      <c r="EY1523" s="136"/>
      <c r="EZ1523" s="136"/>
      <c r="FA1523" s="136"/>
      <c r="FB1523" s="136"/>
      <c r="FC1523" s="136"/>
      <c r="FD1523" s="136"/>
      <c r="FE1523" s="136"/>
      <c r="FF1523" s="136"/>
      <c r="FG1523" s="136"/>
      <c r="FH1523" s="136"/>
      <c r="FI1523" s="136"/>
      <c r="FJ1523" s="136"/>
      <c r="FK1523" s="136"/>
      <c r="FL1523" s="136"/>
      <c r="FM1523" s="136"/>
      <c r="FN1523" s="136"/>
      <c r="FO1523" s="136"/>
      <c r="FP1523" s="136"/>
      <c r="FQ1523" s="136"/>
      <c r="FR1523" s="136"/>
      <c r="FS1523" s="136"/>
      <c r="FT1523" s="136"/>
      <c r="FU1523" s="136"/>
      <c r="FV1523" s="136"/>
      <c r="FW1523" s="136"/>
      <c r="FX1523" s="136"/>
      <c r="FY1523" s="136"/>
      <c r="FZ1523" s="136"/>
      <c r="GA1523" s="136"/>
      <c r="GB1523" s="136"/>
      <c r="GC1523" s="136"/>
      <c r="GD1523" s="136"/>
      <c r="GE1523" s="136"/>
      <c r="GF1523" s="136"/>
      <c r="GG1523" s="136"/>
      <c r="GH1523" s="136"/>
      <c r="GI1523" s="136"/>
      <c r="GJ1523" s="136"/>
      <c r="GK1523" s="136"/>
      <c r="GL1523" s="136"/>
      <c r="GM1523" s="136"/>
      <c r="GN1523" s="136"/>
      <c r="GO1523" s="136"/>
      <c r="GP1523" s="136"/>
      <c r="GQ1523" s="136"/>
      <c r="GR1523" s="136"/>
      <c r="GS1523" s="136"/>
      <c r="GT1523" s="136"/>
      <c r="GU1523" s="136"/>
      <c r="GV1523" s="136"/>
      <c r="GW1523" s="136"/>
      <c r="GX1523" s="136"/>
      <c r="GY1523" s="136"/>
      <c r="GZ1523" s="136"/>
      <c r="HA1523" s="136"/>
      <c r="HB1523" s="136"/>
      <c r="HC1523" s="136"/>
      <c r="HD1523" s="136"/>
      <c r="HE1523" s="136"/>
      <c r="HF1523" s="136"/>
      <c r="HG1523" s="136"/>
      <c r="HH1523" s="136"/>
      <c r="HI1523" s="136"/>
      <c r="HJ1523" s="136"/>
      <c r="HK1523" s="136"/>
      <c r="HL1523" s="136"/>
      <c r="HM1523" s="136"/>
      <c r="HN1523" s="136"/>
      <c r="HO1523" s="136"/>
      <c r="HP1523" s="136"/>
      <c r="HQ1523" s="136"/>
      <c r="HR1523" s="136"/>
      <c r="HS1523" s="136"/>
      <c r="HT1523" s="136"/>
      <c r="HU1523" s="136"/>
      <c r="HV1523" s="136"/>
      <c r="HW1523" s="136"/>
      <c r="HX1523" s="136"/>
      <c r="HY1523" s="136"/>
      <c r="HZ1523" s="136"/>
      <c r="IA1523" s="136"/>
      <c r="IB1523" s="136"/>
      <c r="IC1523" s="136"/>
      <c r="ID1523" s="136"/>
      <c r="IE1523" s="136"/>
      <c r="IF1523" s="136"/>
      <c r="IG1523" s="136"/>
    </row>
    <row r="1524" spans="1:241" ht="15" customHeight="1" x14ac:dyDescent="0.25">
      <c r="A1524" s="225" t="s">
        <v>725</v>
      </c>
      <c r="B1524" s="217">
        <v>5891992</v>
      </c>
      <c r="C1524" s="217">
        <v>1729733</v>
      </c>
      <c r="D1524" s="217">
        <v>583843</v>
      </c>
      <c r="E1524" s="217">
        <v>1199390</v>
      </c>
      <c r="F1524" s="217">
        <v>2404642</v>
      </c>
      <c r="G1524" s="217">
        <v>324844</v>
      </c>
      <c r="H1524" s="235">
        <v>12134444</v>
      </c>
      <c r="I1524" s="136"/>
      <c r="J1524" s="225" t="s">
        <v>112</v>
      </c>
      <c r="K1524" s="217">
        <v>5846095</v>
      </c>
      <c r="L1524" s="217">
        <v>1979896</v>
      </c>
      <c r="M1524" s="217">
        <v>875417</v>
      </c>
      <c r="N1524" s="217">
        <v>1542961</v>
      </c>
      <c r="O1524" s="217">
        <v>2543244</v>
      </c>
      <c r="P1524" s="217">
        <v>434707</v>
      </c>
      <c r="Q1524" s="235">
        <v>13222320</v>
      </c>
      <c r="R1524" s="136"/>
      <c r="S1524" s="136"/>
      <c r="T1524" s="136"/>
      <c r="U1524" s="136"/>
      <c r="V1524" s="136"/>
      <c r="W1524" s="136"/>
      <c r="X1524" s="136"/>
      <c r="Y1524" s="136"/>
      <c r="Z1524" s="136"/>
      <c r="AA1524" s="136"/>
      <c r="AB1524" s="136"/>
      <c r="AC1524" s="136"/>
      <c r="AD1524" s="136"/>
      <c r="AE1524" s="136"/>
      <c r="AF1524" s="136"/>
      <c r="AG1524" s="136"/>
      <c r="AH1524" s="136"/>
      <c r="AI1524" s="136"/>
      <c r="AJ1524" s="136"/>
      <c r="AK1524" s="136"/>
      <c r="AL1524" s="136"/>
      <c r="AM1524" s="136"/>
      <c r="AN1524" s="136"/>
      <c r="AO1524" s="136"/>
      <c r="AP1524" s="136"/>
      <c r="AQ1524" s="136"/>
      <c r="AR1524" s="136"/>
      <c r="AS1524" s="136"/>
      <c r="AT1524" s="136"/>
      <c r="AU1524" s="136"/>
      <c r="AV1524" s="136"/>
      <c r="AW1524" s="136"/>
      <c r="AX1524" s="136"/>
      <c r="AY1524" s="136"/>
      <c r="AZ1524" s="136"/>
      <c r="BA1524" s="136"/>
      <c r="BB1524" s="136"/>
      <c r="BC1524" s="136"/>
      <c r="BD1524" s="136"/>
      <c r="BE1524" s="136"/>
      <c r="BF1524" s="136"/>
      <c r="BG1524" s="136"/>
      <c r="BH1524" s="136"/>
      <c r="BI1524" s="136"/>
      <c r="BJ1524" s="136"/>
      <c r="BK1524" s="136"/>
      <c r="BL1524" s="136"/>
      <c r="BM1524" s="136"/>
      <c r="BN1524" s="136"/>
      <c r="BO1524" s="136"/>
      <c r="BP1524" s="136"/>
      <c r="BQ1524" s="136"/>
      <c r="BR1524" s="136"/>
      <c r="BS1524" s="136"/>
      <c r="BT1524" s="136"/>
      <c r="BU1524" s="136"/>
      <c r="BV1524" s="136"/>
      <c r="BW1524" s="136"/>
      <c r="BX1524" s="136"/>
      <c r="BY1524" s="136"/>
      <c r="BZ1524" s="136"/>
      <c r="CA1524" s="136"/>
      <c r="CB1524" s="136"/>
      <c r="CC1524" s="136"/>
      <c r="CD1524" s="136"/>
      <c r="CE1524" s="136"/>
      <c r="CF1524" s="136"/>
      <c r="CG1524" s="136"/>
      <c r="CH1524" s="136"/>
      <c r="CI1524" s="136"/>
      <c r="CJ1524" s="136"/>
      <c r="CK1524" s="136"/>
      <c r="CL1524" s="136"/>
      <c r="CM1524" s="136"/>
      <c r="CN1524" s="136"/>
      <c r="CO1524" s="136"/>
      <c r="CP1524" s="136"/>
      <c r="CQ1524" s="136"/>
      <c r="CR1524" s="136"/>
      <c r="CS1524" s="136"/>
      <c r="CT1524" s="136"/>
      <c r="CU1524" s="136"/>
      <c r="CV1524" s="136"/>
      <c r="CW1524" s="136"/>
      <c r="CX1524" s="136"/>
      <c r="CY1524" s="136"/>
      <c r="CZ1524" s="136"/>
      <c r="DA1524" s="136"/>
      <c r="DB1524" s="136"/>
      <c r="DC1524" s="136"/>
      <c r="DD1524" s="136"/>
      <c r="DE1524" s="136"/>
      <c r="DF1524" s="136"/>
      <c r="DG1524" s="136"/>
      <c r="DH1524" s="136"/>
      <c r="DI1524" s="136"/>
      <c r="DJ1524" s="136"/>
      <c r="DK1524" s="136"/>
      <c r="DL1524" s="136"/>
      <c r="DM1524" s="136"/>
      <c r="DN1524" s="136"/>
      <c r="DO1524" s="136"/>
      <c r="DP1524" s="136"/>
      <c r="DQ1524" s="136"/>
      <c r="DR1524" s="136"/>
      <c r="DS1524" s="136"/>
      <c r="DT1524" s="136"/>
      <c r="DU1524" s="136"/>
      <c r="DV1524" s="136"/>
      <c r="DW1524" s="136"/>
      <c r="DX1524" s="136"/>
      <c r="DY1524" s="136"/>
      <c r="DZ1524" s="136"/>
      <c r="EA1524" s="136"/>
      <c r="EB1524" s="136"/>
      <c r="EC1524" s="136"/>
      <c r="ED1524" s="136"/>
      <c r="EE1524" s="136"/>
      <c r="EF1524" s="136"/>
      <c r="EG1524" s="136"/>
      <c r="EH1524" s="136"/>
      <c r="EI1524" s="136"/>
      <c r="EJ1524" s="136"/>
      <c r="EK1524" s="136"/>
      <c r="EL1524" s="136"/>
      <c r="EM1524" s="136"/>
      <c r="EN1524" s="136"/>
      <c r="EO1524" s="136"/>
      <c r="EP1524" s="136"/>
      <c r="EQ1524" s="136"/>
      <c r="ER1524" s="136"/>
      <c r="ES1524" s="136"/>
      <c r="ET1524" s="136"/>
      <c r="EU1524" s="136"/>
      <c r="EV1524" s="136"/>
      <c r="EW1524" s="136"/>
      <c r="EX1524" s="136"/>
      <c r="EY1524" s="136"/>
      <c r="EZ1524" s="136"/>
      <c r="FA1524" s="136"/>
      <c r="FB1524" s="136"/>
      <c r="FC1524" s="136"/>
      <c r="FD1524" s="136"/>
      <c r="FE1524" s="136"/>
      <c r="FF1524" s="136"/>
      <c r="FG1524" s="136"/>
      <c r="FH1524" s="136"/>
      <c r="FI1524" s="136"/>
      <c r="FJ1524" s="136"/>
      <c r="FK1524" s="136"/>
      <c r="FL1524" s="136"/>
      <c r="FM1524" s="136"/>
      <c r="FN1524" s="136"/>
      <c r="FO1524" s="136"/>
      <c r="FP1524" s="136"/>
      <c r="FQ1524" s="136"/>
      <c r="FR1524" s="136"/>
      <c r="FS1524" s="136"/>
      <c r="FT1524" s="136"/>
      <c r="FU1524" s="136"/>
      <c r="FV1524" s="136"/>
      <c r="FW1524" s="136"/>
      <c r="FX1524" s="136"/>
      <c r="FY1524" s="136"/>
      <c r="FZ1524" s="136"/>
      <c r="GA1524" s="136"/>
      <c r="GB1524" s="136"/>
      <c r="GC1524" s="136"/>
      <c r="GD1524" s="136"/>
      <c r="GE1524" s="136"/>
      <c r="GF1524" s="136"/>
      <c r="GG1524" s="136"/>
      <c r="GH1524" s="136"/>
      <c r="GI1524" s="136"/>
      <c r="GJ1524" s="136"/>
      <c r="GK1524" s="136"/>
      <c r="GL1524" s="136"/>
      <c r="GM1524" s="136"/>
      <c r="GN1524" s="136"/>
      <c r="GO1524" s="136"/>
      <c r="GP1524" s="136"/>
      <c r="GQ1524" s="136"/>
      <c r="GR1524" s="136"/>
      <c r="GS1524" s="136"/>
      <c r="GT1524" s="136"/>
      <c r="GU1524" s="136"/>
      <c r="GV1524" s="136"/>
      <c r="GW1524" s="136"/>
      <c r="GX1524" s="136"/>
      <c r="GY1524" s="136"/>
      <c r="GZ1524" s="136"/>
      <c r="HA1524" s="136"/>
      <c r="HB1524" s="136"/>
      <c r="HC1524" s="136"/>
      <c r="HD1524" s="136"/>
      <c r="HE1524" s="136"/>
      <c r="HF1524" s="136"/>
      <c r="HG1524" s="136"/>
      <c r="HH1524" s="136"/>
      <c r="HI1524" s="136"/>
      <c r="HJ1524" s="136"/>
      <c r="HK1524" s="136"/>
      <c r="HL1524" s="136"/>
      <c r="HM1524" s="136"/>
      <c r="HN1524" s="136"/>
      <c r="HO1524" s="136"/>
      <c r="HP1524" s="136"/>
      <c r="HQ1524" s="136"/>
      <c r="HR1524" s="136"/>
      <c r="HS1524" s="136"/>
      <c r="HT1524" s="136"/>
      <c r="HU1524" s="136"/>
      <c r="HV1524" s="136"/>
      <c r="HW1524" s="136"/>
      <c r="HX1524" s="136"/>
      <c r="HY1524" s="136"/>
      <c r="HZ1524" s="136"/>
      <c r="IA1524" s="136"/>
      <c r="IB1524" s="136"/>
      <c r="IC1524" s="136"/>
      <c r="ID1524" s="136"/>
      <c r="IE1524" s="136"/>
      <c r="IF1524" s="136"/>
      <c r="IG1524" s="136"/>
    </row>
    <row r="1525" spans="1:241" ht="15" customHeight="1" x14ac:dyDescent="0.25">
      <c r="A1525" s="225" t="s">
        <v>651</v>
      </c>
      <c r="B1525" s="217">
        <v>7729109</v>
      </c>
      <c r="C1525" s="217">
        <v>2571656</v>
      </c>
      <c r="D1525" s="217">
        <v>974588</v>
      </c>
      <c r="E1525" s="217">
        <v>1529120</v>
      </c>
      <c r="F1525" s="217">
        <v>2710945</v>
      </c>
      <c r="G1525" s="217">
        <v>554425</v>
      </c>
      <c r="H1525" s="235">
        <v>16069843</v>
      </c>
      <c r="I1525" s="136"/>
      <c r="J1525" s="225" t="s">
        <v>111</v>
      </c>
      <c r="K1525" s="217">
        <v>7051177</v>
      </c>
      <c r="L1525" s="217">
        <v>2204529</v>
      </c>
      <c r="M1525" s="217">
        <v>1039358</v>
      </c>
      <c r="N1525" s="217">
        <v>1005757</v>
      </c>
      <c r="O1525" s="217">
        <v>2076013</v>
      </c>
      <c r="P1525" s="217">
        <v>583977</v>
      </c>
      <c r="Q1525" s="235">
        <v>13960811</v>
      </c>
      <c r="R1525" s="136"/>
      <c r="S1525" s="136"/>
      <c r="T1525" s="136"/>
      <c r="U1525" s="136"/>
      <c r="V1525" s="136"/>
      <c r="W1525" s="136"/>
      <c r="X1525" s="136"/>
      <c r="Y1525" s="136"/>
      <c r="Z1525" s="136"/>
      <c r="AA1525" s="136"/>
      <c r="AB1525" s="136"/>
      <c r="AC1525" s="136"/>
      <c r="AD1525" s="136"/>
      <c r="AE1525" s="136"/>
      <c r="AF1525" s="136"/>
      <c r="AG1525" s="136"/>
      <c r="AH1525" s="136"/>
      <c r="AI1525" s="136"/>
      <c r="AJ1525" s="136"/>
      <c r="AK1525" s="136"/>
      <c r="AL1525" s="136"/>
      <c r="AM1525" s="136"/>
      <c r="AN1525" s="136"/>
      <c r="AO1525" s="136"/>
      <c r="AP1525" s="136"/>
      <c r="AQ1525" s="136"/>
      <c r="AR1525" s="136"/>
      <c r="AS1525" s="136"/>
      <c r="AT1525" s="136"/>
      <c r="AU1525" s="136"/>
      <c r="AV1525" s="136"/>
      <c r="AW1525" s="136"/>
      <c r="AX1525" s="136"/>
      <c r="AY1525" s="136"/>
      <c r="AZ1525" s="136"/>
      <c r="BA1525" s="136"/>
      <c r="BB1525" s="136"/>
      <c r="BC1525" s="136"/>
      <c r="BD1525" s="136"/>
      <c r="BE1525" s="136"/>
      <c r="BF1525" s="136"/>
      <c r="BG1525" s="136"/>
      <c r="BH1525" s="136"/>
      <c r="BI1525" s="136"/>
      <c r="BJ1525" s="136"/>
      <c r="BK1525" s="136"/>
      <c r="BL1525" s="136"/>
      <c r="BM1525" s="136"/>
      <c r="BN1525" s="136"/>
      <c r="BO1525" s="136"/>
      <c r="BP1525" s="136"/>
      <c r="BQ1525" s="136"/>
      <c r="BR1525" s="136"/>
      <c r="BS1525" s="136"/>
      <c r="BT1525" s="136"/>
      <c r="BU1525" s="136"/>
      <c r="BV1525" s="136"/>
      <c r="BW1525" s="136"/>
      <c r="BX1525" s="136"/>
      <c r="BY1525" s="136"/>
      <c r="BZ1525" s="136"/>
      <c r="CA1525" s="136"/>
      <c r="CB1525" s="136"/>
      <c r="CC1525" s="136"/>
      <c r="CD1525" s="136"/>
      <c r="CE1525" s="136"/>
      <c r="CF1525" s="136"/>
      <c r="CG1525" s="136"/>
      <c r="CH1525" s="136"/>
      <c r="CI1525" s="136"/>
      <c r="CJ1525" s="136"/>
      <c r="CK1525" s="136"/>
      <c r="CL1525" s="136"/>
      <c r="CM1525" s="136"/>
      <c r="CN1525" s="136"/>
      <c r="CO1525" s="136"/>
      <c r="CP1525" s="136"/>
      <c r="CQ1525" s="136"/>
      <c r="CR1525" s="136"/>
      <c r="CS1525" s="136"/>
      <c r="CT1525" s="136"/>
      <c r="CU1525" s="136"/>
      <c r="CV1525" s="136"/>
      <c r="CW1525" s="136"/>
      <c r="CX1525" s="136"/>
      <c r="CY1525" s="136"/>
      <c r="CZ1525" s="136"/>
      <c r="DA1525" s="136"/>
      <c r="DB1525" s="136"/>
      <c r="DC1525" s="136"/>
      <c r="DD1525" s="136"/>
      <c r="DE1525" s="136"/>
      <c r="DF1525" s="136"/>
      <c r="DG1525" s="136"/>
      <c r="DH1525" s="136"/>
      <c r="DI1525" s="136"/>
      <c r="DJ1525" s="136"/>
      <c r="DK1525" s="136"/>
      <c r="DL1525" s="136"/>
      <c r="DM1525" s="136"/>
      <c r="DN1525" s="136"/>
      <c r="DO1525" s="136"/>
      <c r="DP1525" s="136"/>
      <c r="DQ1525" s="136"/>
      <c r="DR1525" s="136"/>
      <c r="DS1525" s="136"/>
      <c r="DT1525" s="136"/>
      <c r="DU1525" s="136"/>
      <c r="DV1525" s="136"/>
      <c r="DW1525" s="136"/>
      <c r="DX1525" s="136"/>
      <c r="DY1525" s="136"/>
      <c r="DZ1525" s="136"/>
      <c r="EA1525" s="136"/>
      <c r="EB1525" s="136"/>
      <c r="EC1525" s="136"/>
      <c r="ED1525" s="136"/>
      <c r="EE1525" s="136"/>
      <c r="EF1525" s="136"/>
      <c r="EG1525" s="136"/>
      <c r="EH1525" s="136"/>
      <c r="EI1525" s="136"/>
      <c r="EJ1525" s="136"/>
      <c r="EK1525" s="136"/>
      <c r="EL1525" s="136"/>
      <c r="EM1525" s="136"/>
      <c r="EN1525" s="136"/>
      <c r="EO1525" s="136"/>
      <c r="EP1525" s="136"/>
      <c r="EQ1525" s="136"/>
      <c r="ER1525" s="136"/>
      <c r="ES1525" s="136"/>
      <c r="ET1525" s="136"/>
      <c r="EU1525" s="136"/>
      <c r="EV1525" s="136"/>
      <c r="EW1525" s="136"/>
      <c r="EX1525" s="136"/>
      <c r="EY1525" s="136"/>
      <c r="EZ1525" s="136"/>
      <c r="FA1525" s="136"/>
      <c r="FB1525" s="136"/>
      <c r="FC1525" s="136"/>
      <c r="FD1525" s="136"/>
      <c r="FE1525" s="136"/>
      <c r="FF1525" s="136"/>
      <c r="FG1525" s="136"/>
      <c r="FH1525" s="136"/>
      <c r="FI1525" s="136"/>
      <c r="FJ1525" s="136"/>
      <c r="FK1525" s="136"/>
      <c r="FL1525" s="136"/>
      <c r="FM1525" s="136"/>
      <c r="FN1525" s="136"/>
      <c r="FO1525" s="136"/>
      <c r="FP1525" s="136"/>
      <c r="FQ1525" s="136"/>
      <c r="FR1525" s="136"/>
      <c r="FS1525" s="136"/>
      <c r="FT1525" s="136"/>
      <c r="FU1525" s="136"/>
      <c r="FV1525" s="136"/>
      <c r="FW1525" s="136"/>
      <c r="FX1525" s="136"/>
      <c r="FY1525" s="136"/>
      <c r="FZ1525" s="136"/>
      <c r="GA1525" s="136"/>
      <c r="GB1525" s="136"/>
      <c r="GC1525" s="136"/>
      <c r="GD1525" s="136"/>
      <c r="GE1525" s="136"/>
      <c r="GF1525" s="136"/>
      <c r="GG1525" s="136"/>
      <c r="GH1525" s="136"/>
      <c r="GI1525" s="136"/>
      <c r="GJ1525" s="136"/>
      <c r="GK1525" s="136"/>
      <c r="GL1525" s="136"/>
      <c r="GM1525" s="136"/>
      <c r="GN1525" s="136"/>
      <c r="GO1525" s="136"/>
      <c r="GP1525" s="136"/>
      <c r="GQ1525" s="136"/>
      <c r="GR1525" s="136"/>
      <c r="GS1525" s="136"/>
      <c r="GT1525" s="136"/>
      <c r="GU1525" s="136"/>
      <c r="GV1525" s="136"/>
      <c r="GW1525" s="136"/>
      <c r="GX1525" s="136"/>
      <c r="GY1525" s="136"/>
      <c r="GZ1525" s="136"/>
      <c r="HA1525" s="136"/>
      <c r="HB1525" s="136"/>
      <c r="HC1525" s="136"/>
      <c r="HD1525" s="136"/>
      <c r="HE1525" s="136"/>
      <c r="HF1525" s="136"/>
      <c r="HG1525" s="136"/>
      <c r="HH1525" s="136"/>
      <c r="HI1525" s="136"/>
      <c r="HJ1525" s="136"/>
      <c r="HK1525" s="136"/>
      <c r="HL1525" s="136"/>
      <c r="HM1525" s="136"/>
      <c r="HN1525" s="136"/>
      <c r="HO1525" s="136"/>
      <c r="HP1525" s="136"/>
      <c r="HQ1525" s="136"/>
      <c r="HR1525" s="136"/>
      <c r="HS1525" s="136"/>
      <c r="HT1525" s="136"/>
      <c r="HU1525" s="136"/>
      <c r="HV1525" s="136"/>
      <c r="HW1525" s="136"/>
      <c r="HX1525" s="136"/>
      <c r="HY1525" s="136"/>
      <c r="HZ1525" s="136"/>
      <c r="IA1525" s="136"/>
      <c r="IB1525" s="136"/>
      <c r="IC1525" s="136"/>
      <c r="ID1525" s="136"/>
      <c r="IE1525" s="136"/>
      <c r="IF1525" s="136"/>
      <c r="IG1525" s="136"/>
    </row>
    <row r="1526" spans="1:241" ht="15" customHeight="1" x14ac:dyDescent="0.25">
      <c r="A1526" s="225" t="s">
        <v>516</v>
      </c>
      <c r="B1526" s="217">
        <v>6987626</v>
      </c>
      <c r="C1526" s="217">
        <v>2698684</v>
      </c>
      <c r="D1526" s="217">
        <v>1127158</v>
      </c>
      <c r="E1526" s="217">
        <v>2469681</v>
      </c>
      <c r="F1526" s="217">
        <v>3916875</v>
      </c>
      <c r="G1526" s="217">
        <v>483622</v>
      </c>
      <c r="H1526" s="235">
        <v>17683646</v>
      </c>
      <c r="I1526" s="136"/>
      <c r="J1526" s="225" t="s">
        <v>108</v>
      </c>
      <c r="K1526" s="217">
        <v>3618945</v>
      </c>
      <c r="L1526" s="217">
        <v>1248986</v>
      </c>
      <c r="M1526" s="217">
        <v>535883</v>
      </c>
      <c r="N1526" s="217">
        <v>1261767</v>
      </c>
      <c r="O1526" s="217">
        <v>2654935</v>
      </c>
      <c r="P1526" s="217">
        <v>392748</v>
      </c>
      <c r="Q1526" s="235">
        <v>9713264</v>
      </c>
      <c r="R1526" s="136"/>
      <c r="S1526" s="136"/>
      <c r="T1526" s="136"/>
      <c r="U1526" s="136"/>
      <c r="V1526" s="136"/>
      <c r="W1526" s="136"/>
      <c r="X1526" s="136"/>
      <c r="Y1526" s="136"/>
      <c r="Z1526" s="136"/>
      <c r="AA1526" s="136"/>
      <c r="AB1526" s="136"/>
      <c r="AC1526" s="136"/>
      <c r="AD1526" s="136"/>
      <c r="AE1526" s="136"/>
      <c r="AF1526" s="136"/>
      <c r="AG1526" s="136"/>
      <c r="AH1526" s="136"/>
      <c r="AI1526" s="136"/>
      <c r="AJ1526" s="136"/>
      <c r="AK1526" s="136"/>
      <c r="AL1526" s="136"/>
      <c r="AM1526" s="136"/>
      <c r="AN1526" s="136"/>
      <c r="AO1526" s="136"/>
      <c r="AP1526" s="136"/>
      <c r="AQ1526" s="136"/>
      <c r="AR1526" s="136"/>
      <c r="AS1526" s="136"/>
      <c r="AT1526" s="136"/>
      <c r="AU1526" s="136"/>
      <c r="AV1526" s="136"/>
      <c r="AW1526" s="136"/>
      <c r="AX1526" s="136"/>
      <c r="AY1526" s="136"/>
      <c r="AZ1526" s="136"/>
      <c r="BA1526" s="136"/>
      <c r="BB1526" s="136"/>
      <c r="BC1526" s="136"/>
      <c r="BD1526" s="136"/>
      <c r="BE1526" s="136"/>
      <c r="BF1526" s="136"/>
      <c r="BG1526" s="136"/>
      <c r="BH1526" s="136"/>
      <c r="BI1526" s="136"/>
      <c r="BJ1526" s="136"/>
      <c r="BK1526" s="136"/>
      <c r="BL1526" s="136"/>
      <c r="BM1526" s="136"/>
      <c r="BN1526" s="136"/>
      <c r="BO1526" s="136"/>
      <c r="BP1526" s="136"/>
      <c r="BQ1526" s="136"/>
      <c r="BR1526" s="136"/>
      <c r="BS1526" s="136"/>
      <c r="BT1526" s="136"/>
      <c r="BU1526" s="136"/>
      <c r="BV1526" s="136"/>
      <c r="BW1526" s="136"/>
      <c r="BX1526" s="136"/>
      <c r="BY1526" s="136"/>
      <c r="BZ1526" s="136"/>
      <c r="CA1526" s="136"/>
      <c r="CB1526" s="136"/>
      <c r="CC1526" s="136"/>
      <c r="CD1526" s="136"/>
      <c r="CE1526" s="136"/>
      <c r="CF1526" s="136"/>
      <c r="CG1526" s="136"/>
      <c r="CH1526" s="136"/>
      <c r="CI1526" s="136"/>
      <c r="CJ1526" s="136"/>
      <c r="CK1526" s="136"/>
      <c r="CL1526" s="136"/>
      <c r="CM1526" s="136"/>
      <c r="CN1526" s="136"/>
      <c r="CO1526" s="136"/>
      <c r="CP1526" s="136"/>
      <c r="CQ1526" s="136"/>
      <c r="CR1526" s="136"/>
      <c r="CS1526" s="136"/>
      <c r="CT1526" s="136"/>
      <c r="CU1526" s="136"/>
      <c r="CV1526" s="136"/>
      <c r="CW1526" s="136"/>
      <c r="CX1526" s="136"/>
      <c r="CY1526" s="136"/>
      <c r="CZ1526" s="136"/>
      <c r="DA1526" s="136"/>
      <c r="DB1526" s="136"/>
      <c r="DC1526" s="136"/>
      <c r="DD1526" s="136"/>
      <c r="DE1526" s="136"/>
      <c r="DF1526" s="136"/>
      <c r="DG1526" s="136"/>
      <c r="DH1526" s="136"/>
      <c r="DI1526" s="136"/>
      <c r="DJ1526" s="136"/>
      <c r="DK1526" s="136"/>
      <c r="DL1526" s="136"/>
      <c r="DM1526" s="136"/>
      <c r="DN1526" s="136"/>
      <c r="DO1526" s="136"/>
      <c r="DP1526" s="136"/>
      <c r="DQ1526" s="136"/>
      <c r="DR1526" s="136"/>
      <c r="DS1526" s="136"/>
      <c r="DT1526" s="136"/>
      <c r="DU1526" s="136"/>
      <c r="DV1526" s="136"/>
      <c r="DW1526" s="136"/>
      <c r="DX1526" s="136"/>
      <c r="DY1526" s="136"/>
      <c r="DZ1526" s="136"/>
      <c r="EA1526" s="136"/>
      <c r="EB1526" s="136"/>
      <c r="EC1526" s="136"/>
      <c r="ED1526" s="136"/>
      <c r="EE1526" s="136"/>
      <c r="EF1526" s="136"/>
      <c r="EG1526" s="136"/>
      <c r="EH1526" s="136"/>
      <c r="EI1526" s="136"/>
      <c r="EJ1526" s="136"/>
      <c r="EK1526" s="136"/>
      <c r="EL1526" s="136"/>
      <c r="EM1526" s="136"/>
      <c r="EN1526" s="136"/>
      <c r="EO1526" s="136"/>
      <c r="EP1526" s="136"/>
      <c r="EQ1526" s="136"/>
      <c r="ER1526" s="136"/>
      <c r="ES1526" s="136"/>
      <c r="ET1526" s="136"/>
      <c r="EU1526" s="136"/>
      <c r="EV1526" s="136"/>
      <c r="EW1526" s="136"/>
      <c r="EX1526" s="136"/>
      <c r="EY1526" s="136"/>
      <c r="EZ1526" s="136"/>
      <c r="FA1526" s="136"/>
      <c r="FB1526" s="136"/>
      <c r="FC1526" s="136"/>
      <c r="FD1526" s="136"/>
      <c r="FE1526" s="136"/>
      <c r="FF1526" s="136"/>
      <c r="FG1526" s="136"/>
      <c r="FH1526" s="136"/>
      <c r="FI1526" s="136"/>
      <c r="FJ1526" s="136"/>
      <c r="FK1526" s="136"/>
      <c r="FL1526" s="136"/>
      <c r="FM1526" s="136"/>
      <c r="FN1526" s="136"/>
      <c r="FO1526" s="136"/>
      <c r="FP1526" s="136"/>
      <c r="FQ1526" s="136"/>
      <c r="FR1526" s="136"/>
      <c r="FS1526" s="136"/>
      <c r="FT1526" s="136"/>
      <c r="FU1526" s="136"/>
      <c r="FV1526" s="136"/>
      <c r="FW1526" s="136"/>
      <c r="FX1526" s="136"/>
      <c r="FY1526" s="136"/>
      <c r="FZ1526" s="136"/>
      <c r="GA1526" s="136"/>
      <c r="GB1526" s="136"/>
      <c r="GC1526" s="136"/>
      <c r="GD1526" s="136"/>
      <c r="GE1526" s="136"/>
      <c r="GF1526" s="136"/>
      <c r="GG1526" s="136"/>
      <c r="GH1526" s="136"/>
      <c r="GI1526" s="136"/>
      <c r="GJ1526" s="136"/>
      <c r="GK1526" s="136"/>
      <c r="GL1526" s="136"/>
      <c r="GM1526" s="136"/>
      <c r="GN1526" s="136"/>
      <c r="GO1526" s="136"/>
      <c r="GP1526" s="136"/>
      <c r="GQ1526" s="136"/>
      <c r="GR1526" s="136"/>
      <c r="GS1526" s="136"/>
      <c r="GT1526" s="136"/>
      <c r="GU1526" s="136"/>
      <c r="GV1526" s="136"/>
      <c r="GW1526" s="136"/>
      <c r="GX1526" s="136"/>
      <c r="GY1526" s="136"/>
      <c r="GZ1526" s="136"/>
      <c r="HA1526" s="136"/>
      <c r="HB1526" s="136"/>
      <c r="HC1526" s="136"/>
      <c r="HD1526" s="136"/>
      <c r="HE1526" s="136"/>
      <c r="HF1526" s="136"/>
      <c r="HG1526" s="136"/>
      <c r="HH1526" s="136"/>
      <c r="HI1526" s="136"/>
      <c r="HJ1526" s="136"/>
      <c r="HK1526" s="136"/>
      <c r="HL1526" s="136"/>
      <c r="HM1526" s="136"/>
      <c r="HN1526" s="136"/>
      <c r="HO1526" s="136"/>
      <c r="HP1526" s="136"/>
      <c r="HQ1526" s="136"/>
      <c r="HR1526" s="136"/>
      <c r="HS1526" s="136"/>
      <c r="HT1526" s="136"/>
      <c r="HU1526" s="136"/>
      <c r="HV1526" s="136"/>
      <c r="HW1526" s="136"/>
      <c r="HX1526" s="136"/>
      <c r="HY1526" s="136"/>
      <c r="HZ1526" s="136"/>
      <c r="IA1526" s="136"/>
      <c r="IB1526" s="136"/>
      <c r="IC1526" s="136"/>
      <c r="ID1526" s="136"/>
      <c r="IE1526" s="136"/>
      <c r="IF1526" s="136"/>
      <c r="IG1526" s="136"/>
    </row>
    <row r="1527" spans="1:241" ht="15" customHeight="1" x14ac:dyDescent="0.25">
      <c r="A1527" s="225" t="s">
        <v>517</v>
      </c>
      <c r="B1527" s="217">
        <v>7099547</v>
      </c>
      <c r="C1527" s="217">
        <v>3357865</v>
      </c>
      <c r="D1527" s="217">
        <v>973833</v>
      </c>
      <c r="E1527" s="217">
        <v>2370975</v>
      </c>
      <c r="F1527" s="217">
        <v>3394664</v>
      </c>
      <c r="G1527" s="217">
        <v>607573</v>
      </c>
      <c r="H1527" s="235">
        <v>17804457</v>
      </c>
      <c r="I1527" s="136"/>
      <c r="J1527" s="225" t="s">
        <v>331</v>
      </c>
      <c r="K1527" s="217">
        <v>5562423</v>
      </c>
      <c r="L1527" s="217">
        <v>2560254</v>
      </c>
      <c r="M1527" s="217">
        <v>745951</v>
      </c>
      <c r="N1527" s="217">
        <v>1397586</v>
      </c>
      <c r="O1527" s="217">
        <v>2761797</v>
      </c>
      <c r="P1527" s="217">
        <v>555668</v>
      </c>
      <c r="Q1527" s="235">
        <v>13583679</v>
      </c>
      <c r="R1527" s="136"/>
      <c r="S1527" s="136"/>
      <c r="T1527" s="136"/>
      <c r="U1527" s="136"/>
      <c r="V1527" s="136"/>
      <c r="W1527" s="136"/>
      <c r="X1527" s="136"/>
      <c r="Y1527" s="136"/>
      <c r="Z1527" s="136"/>
      <c r="AA1527" s="136"/>
      <c r="AB1527" s="136"/>
      <c r="AC1527" s="136"/>
      <c r="AD1527" s="136"/>
      <c r="AE1527" s="136"/>
      <c r="AF1527" s="136"/>
      <c r="AG1527" s="136"/>
      <c r="AH1527" s="136"/>
      <c r="AI1527" s="136"/>
      <c r="AJ1527" s="136"/>
      <c r="AK1527" s="136"/>
      <c r="AL1527" s="136"/>
      <c r="AM1527" s="136"/>
      <c r="AN1527" s="136"/>
      <c r="AO1527" s="136"/>
      <c r="AP1527" s="136"/>
      <c r="AQ1527" s="136"/>
      <c r="AR1527" s="136"/>
      <c r="AS1527" s="136"/>
      <c r="AT1527" s="136"/>
      <c r="AU1527" s="136"/>
      <c r="AV1527" s="136"/>
      <c r="AW1527" s="136"/>
      <c r="AX1527" s="136"/>
      <c r="AY1527" s="136"/>
      <c r="AZ1527" s="136"/>
      <c r="BA1527" s="136"/>
      <c r="BB1527" s="136"/>
      <c r="BC1527" s="136"/>
      <c r="BD1527" s="136"/>
      <c r="BE1527" s="136"/>
      <c r="BF1527" s="136"/>
      <c r="BG1527" s="136"/>
      <c r="BH1527" s="136"/>
      <c r="BI1527" s="136"/>
      <c r="BJ1527" s="136"/>
      <c r="BK1527" s="136"/>
      <c r="BL1527" s="136"/>
      <c r="BM1527" s="136"/>
      <c r="BN1527" s="136"/>
      <c r="BO1527" s="136"/>
      <c r="BP1527" s="136"/>
      <c r="BQ1527" s="136"/>
      <c r="BR1527" s="136"/>
      <c r="BS1527" s="136"/>
      <c r="BT1527" s="136"/>
      <c r="BU1527" s="136"/>
      <c r="BV1527" s="136"/>
      <c r="BW1527" s="136"/>
      <c r="BX1527" s="136"/>
      <c r="BY1527" s="136"/>
      <c r="BZ1527" s="136"/>
      <c r="CA1527" s="136"/>
      <c r="CB1527" s="136"/>
      <c r="CC1527" s="136"/>
      <c r="CD1527" s="136"/>
      <c r="CE1527" s="136"/>
      <c r="CF1527" s="136"/>
      <c r="CG1527" s="136"/>
      <c r="CH1527" s="136"/>
      <c r="CI1527" s="136"/>
      <c r="CJ1527" s="136"/>
      <c r="CK1527" s="136"/>
      <c r="CL1527" s="136"/>
      <c r="CM1527" s="136"/>
      <c r="CN1527" s="136"/>
      <c r="CO1527" s="136"/>
      <c r="CP1527" s="136"/>
      <c r="CQ1527" s="136"/>
      <c r="CR1527" s="136"/>
      <c r="CS1527" s="136"/>
      <c r="CT1527" s="136"/>
      <c r="CU1527" s="136"/>
      <c r="CV1527" s="136"/>
      <c r="CW1527" s="136"/>
      <c r="CX1527" s="136"/>
      <c r="CY1527" s="136"/>
      <c r="CZ1527" s="136"/>
      <c r="DA1527" s="136"/>
      <c r="DB1527" s="136"/>
      <c r="DC1527" s="136"/>
      <c r="DD1527" s="136"/>
      <c r="DE1527" s="136"/>
      <c r="DF1527" s="136"/>
      <c r="DG1527" s="136"/>
      <c r="DH1527" s="136"/>
      <c r="DI1527" s="136"/>
      <c r="DJ1527" s="136"/>
      <c r="DK1527" s="136"/>
      <c r="DL1527" s="136"/>
      <c r="DM1527" s="136"/>
      <c r="DN1527" s="136"/>
      <c r="DO1527" s="136"/>
      <c r="DP1527" s="136"/>
      <c r="DQ1527" s="136"/>
      <c r="DR1527" s="136"/>
      <c r="DS1527" s="136"/>
      <c r="DT1527" s="136"/>
      <c r="DU1527" s="136"/>
      <c r="DV1527" s="136"/>
      <c r="DW1527" s="136"/>
      <c r="DX1527" s="136"/>
      <c r="DY1527" s="136"/>
      <c r="DZ1527" s="136"/>
      <c r="EA1527" s="136"/>
      <c r="EB1527" s="136"/>
      <c r="EC1527" s="136"/>
      <c r="ED1527" s="136"/>
      <c r="EE1527" s="136"/>
      <c r="EF1527" s="136"/>
      <c r="EG1527" s="136"/>
      <c r="EH1527" s="136"/>
      <c r="EI1527" s="136"/>
      <c r="EJ1527" s="136"/>
      <c r="EK1527" s="136"/>
      <c r="EL1527" s="136"/>
      <c r="EM1527" s="136"/>
      <c r="EN1527" s="136"/>
      <c r="EO1527" s="136"/>
      <c r="EP1527" s="136"/>
      <c r="EQ1527" s="136"/>
      <c r="ER1527" s="136"/>
      <c r="ES1527" s="136"/>
      <c r="ET1527" s="136"/>
      <c r="EU1527" s="136"/>
      <c r="EV1527" s="136"/>
      <c r="EW1527" s="136"/>
      <c r="EX1527" s="136"/>
      <c r="EY1527" s="136"/>
      <c r="EZ1527" s="136"/>
      <c r="FA1527" s="136"/>
      <c r="FB1527" s="136"/>
      <c r="FC1527" s="136"/>
      <c r="FD1527" s="136"/>
      <c r="FE1527" s="136"/>
      <c r="FF1527" s="136"/>
      <c r="FG1527" s="136"/>
      <c r="FH1527" s="136"/>
      <c r="FI1527" s="136"/>
      <c r="FJ1527" s="136"/>
      <c r="FK1527" s="136"/>
      <c r="FL1527" s="136"/>
      <c r="FM1527" s="136"/>
      <c r="FN1527" s="136"/>
      <c r="FO1527" s="136"/>
      <c r="FP1527" s="136"/>
      <c r="FQ1527" s="136"/>
      <c r="FR1527" s="136"/>
      <c r="FS1527" s="136"/>
      <c r="FT1527" s="136"/>
      <c r="FU1527" s="136"/>
      <c r="FV1527" s="136"/>
      <c r="FW1527" s="136"/>
      <c r="FX1527" s="136"/>
      <c r="FY1527" s="136"/>
      <c r="FZ1527" s="136"/>
      <c r="GA1527" s="136"/>
      <c r="GB1527" s="136"/>
      <c r="GC1527" s="136"/>
      <c r="GD1527" s="136"/>
      <c r="GE1527" s="136"/>
      <c r="GF1527" s="136"/>
      <c r="GG1527" s="136"/>
      <c r="GH1527" s="136"/>
      <c r="GI1527" s="136"/>
      <c r="GJ1527" s="136"/>
      <c r="GK1527" s="136"/>
      <c r="GL1527" s="136"/>
      <c r="GM1527" s="136"/>
      <c r="GN1527" s="136"/>
      <c r="GO1527" s="136"/>
      <c r="GP1527" s="136"/>
      <c r="GQ1527" s="136"/>
      <c r="GR1527" s="136"/>
      <c r="GS1527" s="136"/>
      <c r="GT1527" s="136"/>
      <c r="GU1527" s="136"/>
      <c r="GV1527" s="136"/>
      <c r="GW1527" s="136"/>
      <c r="GX1527" s="136"/>
      <c r="GY1527" s="136"/>
      <c r="GZ1527" s="136"/>
      <c r="HA1527" s="136"/>
      <c r="HB1527" s="136"/>
      <c r="HC1527" s="136"/>
      <c r="HD1527" s="136"/>
      <c r="HE1527" s="136"/>
      <c r="HF1527" s="136"/>
      <c r="HG1527" s="136"/>
      <c r="HH1527" s="136"/>
      <c r="HI1527" s="136"/>
      <c r="HJ1527" s="136"/>
      <c r="HK1527" s="136"/>
      <c r="HL1527" s="136"/>
      <c r="HM1527" s="136"/>
      <c r="HN1527" s="136"/>
      <c r="HO1527" s="136"/>
      <c r="HP1527" s="136"/>
      <c r="HQ1527" s="136"/>
      <c r="HR1527" s="136"/>
      <c r="HS1527" s="136"/>
      <c r="HT1527" s="136"/>
      <c r="HU1527" s="136"/>
      <c r="HV1527" s="136"/>
      <c r="HW1527" s="136"/>
      <c r="HX1527" s="136"/>
      <c r="HY1527" s="136"/>
      <c r="HZ1527" s="136"/>
      <c r="IA1527" s="136"/>
      <c r="IB1527" s="136"/>
      <c r="IC1527" s="136"/>
      <c r="ID1527" s="136"/>
      <c r="IE1527" s="136"/>
      <c r="IF1527" s="136"/>
      <c r="IG1527" s="136"/>
    </row>
    <row r="1528" spans="1:241" ht="15" customHeight="1" x14ac:dyDescent="0.25">
      <c r="A1528" s="225" t="s">
        <v>518</v>
      </c>
      <c r="B1528" s="217">
        <v>6236278</v>
      </c>
      <c r="C1528" s="217">
        <v>6492084</v>
      </c>
      <c r="D1528" s="217">
        <v>1297587</v>
      </c>
      <c r="E1528" s="217">
        <v>1906852</v>
      </c>
      <c r="F1528" s="217">
        <v>2557202</v>
      </c>
      <c r="G1528" s="217">
        <v>511609</v>
      </c>
      <c r="H1528" s="235">
        <v>19001612</v>
      </c>
      <c r="I1528" s="136"/>
      <c r="J1528" s="225" t="s">
        <v>837</v>
      </c>
      <c r="K1528" s="217">
        <v>7142969</v>
      </c>
      <c r="L1528" s="217">
        <v>3049039</v>
      </c>
      <c r="M1528" s="217">
        <v>916408</v>
      </c>
      <c r="N1528" s="217">
        <v>1432389</v>
      </c>
      <c r="O1528" s="217">
        <v>2789711</v>
      </c>
      <c r="P1528" s="217">
        <v>654114</v>
      </c>
      <c r="Q1528" s="235">
        <v>15984630</v>
      </c>
      <c r="R1528" s="136"/>
      <c r="S1528" s="136"/>
      <c r="T1528" s="136"/>
      <c r="U1528" s="136"/>
      <c r="V1528" s="136"/>
      <c r="W1528" s="136"/>
      <c r="X1528" s="136"/>
      <c r="Y1528" s="136"/>
      <c r="Z1528" s="136"/>
      <c r="AA1528" s="136"/>
      <c r="AB1528" s="136"/>
      <c r="AC1528" s="136"/>
      <c r="AD1528" s="136"/>
      <c r="AE1528" s="136"/>
      <c r="AF1528" s="136"/>
      <c r="AG1528" s="136"/>
      <c r="AH1528" s="136"/>
      <c r="AI1528" s="136"/>
      <c r="AJ1528" s="136"/>
      <c r="AK1528" s="136"/>
      <c r="AL1528" s="136"/>
      <c r="AM1528" s="136"/>
      <c r="AN1528" s="136"/>
      <c r="AO1528" s="136"/>
      <c r="AP1528" s="136"/>
      <c r="AQ1528" s="136"/>
      <c r="AR1528" s="136"/>
      <c r="AS1528" s="136"/>
      <c r="AT1528" s="136"/>
      <c r="AU1528" s="136"/>
      <c r="AV1528" s="136"/>
      <c r="AW1528" s="136"/>
      <c r="AX1528" s="136"/>
      <c r="AY1528" s="136"/>
      <c r="AZ1528" s="136"/>
      <c r="BA1528" s="136"/>
      <c r="BB1528" s="136"/>
      <c r="BC1528" s="136"/>
      <c r="BD1528" s="136"/>
      <c r="BE1528" s="136"/>
      <c r="BF1528" s="136"/>
      <c r="BG1528" s="136"/>
      <c r="BH1528" s="136"/>
      <c r="BI1528" s="136"/>
      <c r="BJ1528" s="136"/>
      <c r="BK1528" s="136"/>
      <c r="BL1528" s="136"/>
      <c r="BM1528" s="136"/>
      <c r="BN1528" s="136"/>
      <c r="BO1528" s="136"/>
      <c r="BP1528" s="136"/>
      <c r="BQ1528" s="136"/>
      <c r="BR1528" s="136"/>
      <c r="BS1528" s="136"/>
      <c r="BT1528" s="136"/>
      <c r="BU1528" s="136"/>
      <c r="BV1528" s="136"/>
      <c r="BW1528" s="136"/>
      <c r="BX1528" s="136"/>
      <c r="BY1528" s="136"/>
      <c r="BZ1528" s="136"/>
      <c r="CA1528" s="136"/>
      <c r="CB1528" s="136"/>
      <c r="CC1528" s="136"/>
      <c r="CD1528" s="136"/>
      <c r="CE1528" s="136"/>
      <c r="CF1528" s="136"/>
      <c r="CG1528" s="136"/>
      <c r="CH1528" s="136"/>
      <c r="CI1528" s="136"/>
      <c r="CJ1528" s="136"/>
      <c r="CK1528" s="136"/>
      <c r="CL1528" s="136"/>
      <c r="CM1528" s="136"/>
      <c r="CN1528" s="136"/>
      <c r="CO1528" s="136"/>
      <c r="CP1528" s="136"/>
      <c r="CQ1528" s="136"/>
      <c r="CR1528" s="136"/>
      <c r="CS1528" s="136"/>
      <c r="CT1528" s="136"/>
      <c r="CU1528" s="136"/>
      <c r="CV1528" s="136"/>
      <c r="CW1528" s="136"/>
      <c r="CX1528" s="136"/>
      <c r="CY1528" s="136"/>
      <c r="CZ1528" s="136"/>
      <c r="DA1528" s="136"/>
      <c r="DB1528" s="136"/>
      <c r="DC1528" s="136"/>
      <c r="DD1528" s="136"/>
      <c r="DE1528" s="136"/>
      <c r="DF1528" s="136"/>
      <c r="DG1528" s="136"/>
      <c r="DH1528" s="136"/>
      <c r="DI1528" s="136"/>
      <c r="DJ1528" s="136"/>
      <c r="DK1528" s="136"/>
      <c r="DL1528" s="136"/>
      <c r="DM1528" s="136"/>
      <c r="DN1528" s="136"/>
      <c r="DO1528" s="136"/>
      <c r="DP1528" s="136"/>
      <c r="DQ1528" s="136"/>
      <c r="DR1528" s="136"/>
      <c r="DS1528" s="136"/>
      <c r="DT1528" s="136"/>
      <c r="DU1528" s="136"/>
      <c r="DV1528" s="136"/>
      <c r="DW1528" s="136"/>
      <c r="DX1528" s="136"/>
      <c r="DY1528" s="136"/>
      <c r="DZ1528" s="136"/>
      <c r="EA1528" s="136"/>
      <c r="EB1528" s="136"/>
      <c r="EC1528" s="136"/>
      <c r="ED1528" s="136"/>
      <c r="EE1528" s="136"/>
      <c r="EF1528" s="136"/>
      <c r="EG1528" s="136"/>
      <c r="EH1528" s="136"/>
      <c r="EI1528" s="136"/>
      <c r="EJ1528" s="136"/>
      <c r="EK1528" s="136"/>
      <c r="EL1528" s="136"/>
      <c r="EM1528" s="136"/>
      <c r="EN1528" s="136"/>
      <c r="EO1528" s="136"/>
      <c r="EP1528" s="136"/>
      <c r="EQ1528" s="136"/>
      <c r="ER1528" s="136"/>
      <c r="ES1528" s="136"/>
      <c r="ET1528" s="136"/>
      <c r="EU1528" s="136"/>
      <c r="EV1528" s="136"/>
      <c r="EW1528" s="136"/>
      <c r="EX1528" s="136"/>
      <c r="EY1528" s="136"/>
      <c r="EZ1528" s="136"/>
      <c r="FA1528" s="136"/>
      <c r="FB1528" s="136"/>
      <c r="FC1528" s="136"/>
      <c r="FD1528" s="136"/>
      <c r="FE1528" s="136"/>
      <c r="FF1528" s="136"/>
      <c r="FG1528" s="136"/>
      <c r="FH1528" s="136"/>
      <c r="FI1528" s="136"/>
      <c r="FJ1528" s="136"/>
      <c r="FK1528" s="136"/>
      <c r="FL1528" s="136"/>
      <c r="FM1528" s="136"/>
      <c r="FN1528" s="136"/>
      <c r="FO1528" s="136"/>
      <c r="FP1528" s="136"/>
      <c r="FQ1528" s="136"/>
      <c r="FR1528" s="136"/>
      <c r="FS1528" s="136"/>
      <c r="FT1528" s="136"/>
      <c r="FU1528" s="136"/>
      <c r="FV1528" s="136"/>
      <c r="FW1528" s="136"/>
      <c r="FX1528" s="136"/>
      <c r="FY1528" s="136"/>
      <c r="FZ1528" s="136"/>
      <c r="GA1528" s="136"/>
      <c r="GB1528" s="136"/>
      <c r="GC1528" s="136"/>
      <c r="GD1528" s="136"/>
      <c r="GE1528" s="136"/>
      <c r="GF1528" s="136"/>
      <c r="GG1528" s="136"/>
      <c r="GH1528" s="136"/>
      <c r="GI1528" s="136"/>
      <c r="GJ1528" s="136"/>
      <c r="GK1528" s="136"/>
      <c r="GL1528" s="136"/>
      <c r="GM1528" s="136"/>
      <c r="GN1528" s="136"/>
      <c r="GO1528" s="136"/>
      <c r="GP1528" s="136"/>
      <c r="GQ1528" s="136"/>
      <c r="GR1528" s="136"/>
      <c r="GS1528" s="136"/>
      <c r="GT1528" s="136"/>
      <c r="GU1528" s="136"/>
      <c r="GV1528" s="136"/>
      <c r="GW1528" s="136"/>
      <c r="GX1528" s="136"/>
      <c r="GY1528" s="136"/>
      <c r="GZ1528" s="136"/>
      <c r="HA1528" s="136"/>
      <c r="HB1528" s="136"/>
      <c r="HC1528" s="136"/>
      <c r="HD1528" s="136"/>
      <c r="HE1528" s="136"/>
      <c r="HF1528" s="136"/>
      <c r="HG1528" s="136"/>
      <c r="HH1528" s="136"/>
      <c r="HI1528" s="136"/>
      <c r="HJ1528" s="136"/>
      <c r="HK1528" s="136"/>
      <c r="HL1528" s="136"/>
      <c r="HM1528" s="136"/>
      <c r="HN1528" s="136"/>
      <c r="HO1528" s="136"/>
      <c r="HP1528" s="136"/>
      <c r="HQ1528" s="136"/>
      <c r="HR1528" s="136"/>
      <c r="HS1528" s="136"/>
      <c r="HT1528" s="136"/>
      <c r="HU1528" s="136"/>
      <c r="HV1528" s="136"/>
      <c r="HW1528" s="136"/>
      <c r="HX1528" s="136"/>
      <c r="HY1528" s="136"/>
      <c r="HZ1528" s="136"/>
      <c r="IA1528" s="136"/>
      <c r="IB1528" s="136"/>
      <c r="IC1528" s="136"/>
      <c r="ID1528" s="136"/>
      <c r="IE1528" s="136"/>
      <c r="IF1528" s="136"/>
      <c r="IG1528" s="136"/>
    </row>
    <row r="1529" spans="1:241" ht="15" customHeight="1" x14ac:dyDescent="0.25">
      <c r="A1529" s="225" t="s">
        <v>726</v>
      </c>
      <c r="B1529" s="217">
        <v>6460090</v>
      </c>
      <c r="C1529" s="217">
        <v>5471935</v>
      </c>
      <c r="D1529" s="217">
        <v>981651</v>
      </c>
      <c r="E1529" s="217">
        <v>1899264</v>
      </c>
      <c r="F1529" s="217">
        <v>2488582</v>
      </c>
      <c r="G1529" s="217">
        <v>465868</v>
      </c>
      <c r="H1529" s="235">
        <v>17767390</v>
      </c>
      <c r="I1529" s="136"/>
      <c r="J1529" s="225" t="s">
        <v>107</v>
      </c>
      <c r="K1529" s="217">
        <v>6912334</v>
      </c>
      <c r="L1529" s="217">
        <v>4499328</v>
      </c>
      <c r="M1529" s="217">
        <v>831922</v>
      </c>
      <c r="N1529" s="217">
        <v>2449889</v>
      </c>
      <c r="O1529" s="217">
        <v>4005935</v>
      </c>
      <c r="P1529" s="217">
        <v>655338</v>
      </c>
      <c r="Q1529" s="235">
        <v>19354746</v>
      </c>
      <c r="R1529" s="136"/>
      <c r="S1529" s="136"/>
      <c r="T1529" s="136"/>
      <c r="U1529" s="136"/>
      <c r="V1529" s="136"/>
      <c r="W1529" s="136"/>
      <c r="X1529" s="136"/>
      <c r="Y1529" s="136"/>
      <c r="Z1529" s="136"/>
      <c r="AA1529" s="136"/>
      <c r="AB1529" s="136"/>
      <c r="AC1529" s="136"/>
      <c r="AD1529" s="136"/>
      <c r="AE1529" s="136"/>
      <c r="AF1529" s="136"/>
      <c r="AG1529" s="136"/>
      <c r="AH1529" s="136"/>
      <c r="AI1529" s="136"/>
      <c r="AJ1529" s="136"/>
      <c r="AK1529" s="136"/>
      <c r="AL1529" s="136"/>
      <c r="AM1529" s="136"/>
      <c r="AN1529" s="136"/>
      <c r="AO1529" s="136"/>
      <c r="AP1529" s="136"/>
      <c r="AQ1529" s="136"/>
      <c r="AR1529" s="136"/>
      <c r="AS1529" s="136"/>
      <c r="AT1529" s="136"/>
      <c r="AU1529" s="136"/>
      <c r="AV1529" s="136"/>
      <c r="AW1529" s="136"/>
      <c r="AX1529" s="136"/>
      <c r="AY1529" s="136"/>
      <c r="AZ1529" s="136"/>
      <c r="BA1529" s="136"/>
      <c r="BB1529" s="136"/>
      <c r="BC1529" s="136"/>
      <c r="BD1529" s="136"/>
      <c r="BE1529" s="136"/>
      <c r="BF1529" s="136"/>
      <c r="BG1529" s="136"/>
      <c r="BH1529" s="136"/>
      <c r="BI1529" s="136"/>
      <c r="BJ1529" s="136"/>
      <c r="BK1529" s="136"/>
      <c r="BL1529" s="136"/>
      <c r="BM1529" s="136"/>
      <c r="BN1529" s="136"/>
      <c r="BO1529" s="136"/>
      <c r="BP1529" s="136"/>
      <c r="BQ1529" s="136"/>
      <c r="BR1529" s="136"/>
      <c r="BS1529" s="136"/>
      <c r="BT1529" s="136"/>
      <c r="BU1529" s="136"/>
      <c r="BV1529" s="136"/>
      <c r="BW1529" s="136"/>
      <c r="BX1529" s="136"/>
      <c r="BY1529" s="136"/>
      <c r="BZ1529" s="136"/>
      <c r="CA1529" s="136"/>
      <c r="CB1529" s="136"/>
      <c r="CC1529" s="136"/>
      <c r="CD1529" s="136"/>
      <c r="CE1529" s="136"/>
      <c r="CF1529" s="136"/>
      <c r="CG1529" s="136"/>
      <c r="CH1529" s="136"/>
      <c r="CI1529" s="136"/>
      <c r="CJ1529" s="136"/>
      <c r="CK1529" s="136"/>
      <c r="CL1529" s="136"/>
      <c r="CM1529" s="136"/>
      <c r="CN1529" s="136"/>
      <c r="CO1529" s="136"/>
      <c r="CP1529" s="136"/>
      <c r="CQ1529" s="136"/>
      <c r="CR1529" s="136"/>
      <c r="CS1529" s="136"/>
      <c r="CT1529" s="136"/>
      <c r="CU1529" s="136"/>
      <c r="CV1529" s="136"/>
      <c r="CW1529" s="136"/>
      <c r="CX1529" s="136"/>
      <c r="CY1529" s="136"/>
      <c r="CZ1529" s="136"/>
      <c r="DA1529" s="136"/>
      <c r="DB1529" s="136"/>
      <c r="DC1529" s="136"/>
      <c r="DD1529" s="136"/>
      <c r="DE1529" s="136"/>
      <c r="DF1529" s="136"/>
      <c r="DG1529" s="136"/>
      <c r="DH1529" s="136"/>
      <c r="DI1529" s="136"/>
      <c r="DJ1529" s="136"/>
      <c r="DK1529" s="136"/>
      <c r="DL1529" s="136"/>
      <c r="DM1529" s="136"/>
      <c r="DN1529" s="136"/>
      <c r="DO1529" s="136"/>
      <c r="DP1529" s="136"/>
      <c r="DQ1529" s="136"/>
      <c r="DR1529" s="136"/>
      <c r="DS1529" s="136"/>
      <c r="DT1529" s="136"/>
      <c r="DU1529" s="136"/>
      <c r="DV1529" s="136"/>
      <c r="DW1529" s="136"/>
      <c r="DX1529" s="136"/>
      <c r="DY1529" s="136"/>
      <c r="DZ1529" s="136"/>
      <c r="EA1529" s="136"/>
      <c r="EB1529" s="136"/>
      <c r="EC1529" s="136"/>
      <c r="ED1529" s="136"/>
      <c r="EE1529" s="136"/>
      <c r="EF1529" s="136"/>
      <c r="EG1529" s="136"/>
      <c r="EH1529" s="136"/>
      <c r="EI1529" s="136"/>
      <c r="EJ1529" s="136"/>
      <c r="EK1529" s="136"/>
      <c r="EL1529" s="136"/>
      <c r="EM1529" s="136"/>
      <c r="EN1529" s="136"/>
      <c r="EO1529" s="136"/>
      <c r="EP1529" s="136"/>
      <c r="EQ1529" s="136"/>
      <c r="ER1529" s="136"/>
      <c r="ES1529" s="136"/>
      <c r="ET1529" s="136"/>
      <c r="EU1529" s="136"/>
      <c r="EV1529" s="136"/>
      <c r="EW1529" s="136"/>
      <c r="EX1529" s="136"/>
      <c r="EY1529" s="136"/>
      <c r="EZ1529" s="136"/>
      <c r="FA1529" s="136"/>
      <c r="FB1529" s="136"/>
      <c r="FC1529" s="136"/>
      <c r="FD1529" s="136"/>
      <c r="FE1529" s="136"/>
      <c r="FF1529" s="136"/>
      <c r="FG1529" s="136"/>
      <c r="FH1529" s="136"/>
      <c r="FI1529" s="136"/>
      <c r="FJ1529" s="136"/>
      <c r="FK1529" s="136"/>
      <c r="FL1529" s="136"/>
      <c r="FM1529" s="136"/>
      <c r="FN1529" s="136"/>
      <c r="FO1529" s="136"/>
      <c r="FP1529" s="136"/>
      <c r="FQ1529" s="136"/>
      <c r="FR1529" s="136"/>
      <c r="FS1529" s="136"/>
      <c r="FT1529" s="136"/>
      <c r="FU1529" s="136"/>
      <c r="FV1529" s="136"/>
      <c r="FW1529" s="136"/>
      <c r="FX1529" s="136"/>
      <c r="FY1529" s="136"/>
      <c r="FZ1529" s="136"/>
      <c r="GA1529" s="136"/>
      <c r="GB1529" s="136"/>
      <c r="GC1529" s="136"/>
      <c r="GD1529" s="136"/>
      <c r="GE1529" s="136"/>
      <c r="GF1529" s="136"/>
      <c r="GG1529" s="136"/>
      <c r="GH1529" s="136"/>
      <c r="GI1529" s="136"/>
      <c r="GJ1529" s="136"/>
      <c r="GK1529" s="136"/>
      <c r="GL1529" s="136"/>
      <c r="GM1529" s="136"/>
      <c r="GN1529" s="136"/>
      <c r="GO1529" s="136"/>
      <c r="GP1529" s="136"/>
      <c r="GQ1529" s="136"/>
      <c r="GR1529" s="136"/>
      <c r="GS1529" s="136"/>
      <c r="GT1529" s="136"/>
      <c r="GU1529" s="136"/>
      <c r="GV1529" s="136"/>
      <c r="GW1529" s="136"/>
      <c r="GX1529" s="136"/>
      <c r="GY1529" s="136"/>
      <c r="GZ1529" s="136"/>
      <c r="HA1529" s="136"/>
      <c r="HB1529" s="136"/>
      <c r="HC1529" s="136"/>
      <c r="HD1529" s="136"/>
      <c r="HE1529" s="136"/>
      <c r="HF1529" s="136"/>
      <c r="HG1529" s="136"/>
      <c r="HH1529" s="136"/>
      <c r="HI1529" s="136"/>
      <c r="HJ1529" s="136"/>
      <c r="HK1529" s="136"/>
      <c r="HL1529" s="136"/>
      <c r="HM1529" s="136"/>
      <c r="HN1529" s="136"/>
      <c r="HO1529" s="136"/>
      <c r="HP1529" s="136"/>
      <c r="HQ1529" s="136"/>
      <c r="HR1529" s="136"/>
      <c r="HS1529" s="136"/>
      <c r="HT1529" s="136"/>
      <c r="HU1529" s="136"/>
      <c r="HV1529" s="136"/>
      <c r="HW1529" s="136"/>
      <c r="HX1529" s="136"/>
      <c r="HY1529" s="136"/>
      <c r="HZ1529" s="136"/>
      <c r="IA1529" s="136"/>
      <c r="IB1529" s="136"/>
      <c r="IC1529" s="136"/>
      <c r="ID1529" s="136"/>
      <c r="IE1529" s="136"/>
      <c r="IF1529" s="136"/>
      <c r="IG1529" s="136"/>
    </row>
    <row r="1530" spans="1:241" ht="15" customHeight="1" x14ac:dyDescent="0.25">
      <c r="A1530" s="225" t="s">
        <v>652</v>
      </c>
      <c r="B1530" s="217">
        <v>6841920</v>
      </c>
      <c r="C1530" s="217">
        <v>4337326</v>
      </c>
      <c r="D1530" s="217">
        <v>1254079</v>
      </c>
      <c r="E1530" s="217">
        <v>1629860</v>
      </c>
      <c r="F1530" s="217">
        <v>3111259</v>
      </c>
      <c r="G1530" s="217">
        <v>486761</v>
      </c>
      <c r="H1530" s="235">
        <v>17661205</v>
      </c>
      <c r="I1530" s="136"/>
      <c r="J1530" s="225" t="s">
        <v>106</v>
      </c>
      <c r="K1530" s="217">
        <v>9297409</v>
      </c>
      <c r="L1530" s="217">
        <v>3517449</v>
      </c>
      <c r="M1530" s="217">
        <v>936615</v>
      </c>
      <c r="N1530" s="217">
        <v>1475595</v>
      </c>
      <c r="O1530" s="217">
        <v>2441109</v>
      </c>
      <c r="P1530" s="217">
        <v>602478</v>
      </c>
      <c r="Q1530" s="235">
        <v>18270655</v>
      </c>
      <c r="R1530" s="136"/>
      <c r="S1530" s="136"/>
      <c r="T1530" s="136"/>
      <c r="U1530" s="136"/>
      <c r="V1530" s="136"/>
      <c r="W1530" s="136"/>
      <c r="X1530" s="136"/>
      <c r="Y1530" s="136"/>
      <c r="Z1530" s="136"/>
      <c r="AA1530" s="136"/>
      <c r="AB1530" s="136"/>
      <c r="AC1530" s="136"/>
      <c r="AD1530" s="136"/>
      <c r="AE1530" s="136"/>
      <c r="AF1530" s="136"/>
      <c r="AG1530" s="136"/>
      <c r="AH1530" s="136"/>
      <c r="AI1530" s="136"/>
      <c r="AJ1530" s="136"/>
      <c r="AK1530" s="136"/>
      <c r="AL1530" s="136"/>
      <c r="AM1530" s="136"/>
      <c r="AN1530" s="136"/>
      <c r="AO1530" s="136"/>
      <c r="AP1530" s="136"/>
      <c r="AQ1530" s="136"/>
      <c r="AR1530" s="136"/>
      <c r="AS1530" s="136"/>
      <c r="AT1530" s="136"/>
      <c r="AU1530" s="136"/>
      <c r="AV1530" s="136"/>
      <c r="AW1530" s="136"/>
      <c r="AX1530" s="136"/>
      <c r="AY1530" s="136"/>
      <c r="AZ1530" s="136"/>
      <c r="BA1530" s="136"/>
      <c r="BB1530" s="136"/>
      <c r="BC1530" s="136"/>
      <c r="BD1530" s="136"/>
      <c r="BE1530" s="136"/>
      <c r="BF1530" s="136"/>
      <c r="BG1530" s="136"/>
      <c r="BH1530" s="136"/>
      <c r="BI1530" s="136"/>
      <c r="BJ1530" s="136"/>
      <c r="BK1530" s="136"/>
      <c r="BL1530" s="136"/>
      <c r="BM1530" s="136"/>
      <c r="BN1530" s="136"/>
      <c r="BO1530" s="136"/>
      <c r="BP1530" s="136"/>
      <c r="BQ1530" s="136"/>
      <c r="BR1530" s="136"/>
      <c r="BS1530" s="136"/>
      <c r="BT1530" s="136"/>
      <c r="BU1530" s="136"/>
      <c r="BV1530" s="136"/>
      <c r="BW1530" s="136"/>
      <c r="BX1530" s="136"/>
      <c r="BY1530" s="136"/>
      <c r="BZ1530" s="136"/>
      <c r="CA1530" s="136"/>
      <c r="CB1530" s="136"/>
      <c r="CC1530" s="136"/>
      <c r="CD1530" s="136"/>
      <c r="CE1530" s="136"/>
      <c r="CF1530" s="136"/>
      <c r="CG1530" s="136"/>
      <c r="CH1530" s="136"/>
      <c r="CI1530" s="136"/>
      <c r="CJ1530" s="136"/>
      <c r="CK1530" s="136"/>
      <c r="CL1530" s="136"/>
      <c r="CM1530" s="136"/>
      <c r="CN1530" s="136"/>
      <c r="CO1530" s="136"/>
      <c r="CP1530" s="136"/>
      <c r="CQ1530" s="136"/>
      <c r="CR1530" s="136"/>
      <c r="CS1530" s="136"/>
      <c r="CT1530" s="136"/>
      <c r="CU1530" s="136"/>
      <c r="CV1530" s="136"/>
      <c r="CW1530" s="136"/>
      <c r="CX1530" s="136"/>
      <c r="CY1530" s="136"/>
      <c r="CZ1530" s="136"/>
      <c r="DA1530" s="136"/>
      <c r="DB1530" s="136"/>
      <c r="DC1530" s="136"/>
      <c r="DD1530" s="136"/>
      <c r="DE1530" s="136"/>
      <c r="DF1530" s="136"/>
      <c r="DG1530" s="136"/>
      <c r="DH1530" s="136"/>
      <c r="DI1530" s="136"/>
      <c r="DJ1530" s="136"/>
      <c r="DK1530" s="136"/>
      <c r="DL1530" s="136"/>
      <c r="DM1530" s="136"/>
      <c r="DN1530" s="136"/>
      <c r="DO1530" s="136"/>
      <c r="DP1530" s="136"/>
      <c r="DQ1530" s="136"/>
      <c r="DR1530" s="136"/>
      <c r="DS1530" s="136"/>
      <c r="DT1530" s="136"/>
      <c r="DU1530" s="136"/>
      <c r="DV1530" s="136"/>
      <c r="DW1530" s="136"/>
      <c r="DX1530" s="136"/>
      <c r="DY1530" s="136"/>
      <c r="DZ1530" s="136"/>
      <c r="EA1530" s="136"/>
      <c r="EB1530" s="136"/>
      <c r="EC1530" s="136"/>
      <c r="ED1530" s="136"/>
      <c r="EE1530" s="136"/>
      <c r="EF1530" s="136"/>
      <c r="EG1530" s="136"/>
      <c r="EH1530" s="136"/>
      <c r="EI1530" s="136"/>
      <c r="EJ1530" s="136"/>
      <c r="EK1530" s="136"/>
      <c r="EL1530" s="136"/>
      <c r="EM1530" s="136"/>
      <c r="EN1530" s="136"/>
      <c r="EO1530" s="136"/>
      <c r="EP1530" s="136"/>
      <c r="EQ1530" s="136"/>
      <c r="ER1530" s="136"/>
      <c r="ES1530" s="136"/>
      <c r="ET1530" s="136"/>
      <c r="EU1530" s="136"/>
      <c r="EV1530" s="136"/>
      <c r="EW1530" s="136"/>
      <c r="EX1530" s="136"/>
      <c r="EY1530" s="136"/>
      <c r="EZ1530" s="136"/>
      <c r="FA1530" s="136"/>
      <c r="FB1530" s="136"/>
      <c r="FC1530" s="136"/>
      <c r="FD1530" s="136"/>
      <c r="FE1530" s="136"/>
      <c r="FF1530" s="136"/>
      <c r="FG1530" s="136"/>
      <c r="FH1530" s="136"/>
      <c r="FI1530" s="136"/>
      <c r="FJ1530" s="136"/>
      <c r="FK1530" s="136"/>
      <c r="FL1530" s="136"/>
      <c r="FM1530" s="136"/>
      <c r="FN1530" s="136"/>
      <c r="FO1530" s="136"/>
      <c r="FP1530" s="136"/>
      <c r="FQ1530" s="136"/>
      <c r="FR1530" s="136"/>
      <c r="FS1530" s="136"/>
      <c r="FT1530" s="136"/>
      <c r="FU1530" s="136"/>
      <c r="FV1530" s="136"/>
      <c r="FW1530" s="136"/>
      <c r="FX1530" s="136"/>
      <c r="FY1530" s="136"/>
      <c r="FZ1530" s="136"/>
      <c r="GA1530" s="136"/>
      <c r="GB1530" s="136"/>
      <c r="GC1530" s="136"/>
      <c r="GD1530" s="136"/>
      <c r="GE1530" s="136"/>
      <c r="GF1530" s="136"/>
      <c r="GG1530" s="136"/>
      <c r="GH1530" s="136"/>
      <c r="GI1530" s="136"/>
      <c r="GJ1530" s="136"/>
      <c r="GK1530" s="136"/>
      <c r="GL1530" s="136"/>
      <c r="GM1530" s="136"/>
      <c r="GN1530" s="136"/>
      <c r="GO1530" s="136"/>
      <c r="GP1530" s="136"/>
      <c r="GQ1530" s="136"/>
      <c r="GR1530" s="136"/>
      <c r="GS1530" s="136"/>
      <c r="GT1530" s="136"/>
      <c r="GU1530" s="136"/>
      <c r="GV1530" s="136"/>
      <c r="GW1530" s="136"/>
      <c r="GX1530" s="136"/>
      <c r="GY1530" s="136"/>
      <c r="GZ1530" s="136"/>
      <c r="HA1530" s="136"/>
      <c r="HB1530" s="136"/>
      <c r="HC1530" s="136"/>
      <c r="HD1530" s="136"/>
      <c r="HE1530" s="136"/>
      <c r="HF1530" s="136"/>
      <c r="HG1530" s="136"/>
      <c r="HH1530" s="136"/>
      <c r="HI1530" s="136"/>
      <c r="HJ1530" s="136"/>
      <c r="HK1530" s="136"/>
      <c r="HL1530" s="136"/>
      <c r="HM1530" s="136"/>
      <c r="HN1530" s="136"/>
      <c r="HO1530" s="136"/>
      <c r="HP1530" s="136"/>
      <c r="HQ1530" s="136"/>
      <c r="HR1530" s="136"/>
      <c r="HS1530" s="136"/>
      <c r="HT1530" s="136"/>
      <c r="HU1530" s="136"/>
      <c r="HV1530" s="136"/>
      <c r="HW1530" s="136"/>
      <c r="HX1530" s="136"/>
      <c r="HY1530" s="136"/>
      <c r="HZ1530" s="136"/>
      <c r="IA1530" s="136"/>
      <c r="IB1530" s="136"/>
      <c r="IC1530" s="136"/>
      <c r="ID1530" s="136"/>
      <c r="IE1530" s="136"/>
      <c r="IF1530" s="136"/>
      <c r="IG1530" s="136"/>
    </row>
    <row r="1531" spans="1:241" ht="15" customHeight="1" x14ac:dyDescent="0.25">
      <c r="A1531" s="225" t="s">
        <v>521</v>
      </c>
      <c r="B1531" s="217">
        <v>17051001</v>
      </c>
      <c r="C1531" s="217">
        <v>4042213</v>
      </c>
      <c r="D1531" s="217">
        <v>2592004</v>
      </c>
      <c r="E1531" s="217">
        <v>1427276</v>
      </c>
      <c r="F1531" s="217">
        <v>3927191</v>
      </c>
      <c r="G1531" s="217">
        <v>717629</v>
      </c>
      <c r="H1531" s="235">
        <v>29757314</v>
      </c>
      <c r="I1531" s="136"/>
      <c r="J1531" s="225" t="s">
        <v>103</v>
      </c>
      <c r="K1531" s="217">
        <v>6090981</v>
      </c>
      <c r="L1531" s="217">
        <v>2764641</v>
      </c>
      <c r="M1531" s="217">
        <v>605493</v>
      </c>
      <c r="N1531" s="217">
        <v>1317649</v>
      </c>
      <c r="O1531" s="217">
        <v>2323081</v>
      </c>
      <c r="P1531" s="217">
        <v>495034</v>
      </c>
      <c r="Q1531" s="235">
        <v>13596879</v>
      </c>
      <c r="R1531" s="136"/>
      <c r="S1531" s="136"/>
      <c r="T1531" s="136"/>
      <c r="U1531" s="136"/>
      <c r="V1531" s="136"/>
      <c r="W1531" s="136"/>
      <c r="X1531" s="136"/>
      <c r="Y1531" s="136"/>
      <c r="Z1531" s="136"/>
      <c r="AA1531" s="136"/>
      <c r="AB1531" s="136"/>
      <c r="AC1531" s="136"/>
      <c r="AD1531" s="136"/>
      <c r="AE1531" s="136"/>
      <c r="AF1531" s="136"/>
      <c r="AG1531" s="136"/>
      <c r="AH1531" s="136"/>
      <c r="AI1531" s="136"/>
      <c r="AJ1531" s="136"/>
      <c r="AK1531" s="136"/>
      <c r="AL1531" s="136"/>
      <c r="AM1531" s="136"/>
      <c r="AN1531" s="136"/>
      <c r="AO1531" s="136"/>
      <c r="AP1531" s="136"/>
      <c r="AQ1531" s="136"/>
      <c r="AR1531" s="136"/>
      <c r="AS1531" s="136"/>
      <c r="AT1531" s="136"/>
      <c r="AU1531" s="136"/>
      <c r="AV1531" s="136"/>
      <c r="AW1531" s="136"/>
      <c r="AX1531" s="136"/>
      <c r="AY1531" s="136"/>
      <c r="AZ1531" s="136"/>
      <c r="BA1531" s="136"/>
      <c r="BB1531" s="136"/>
      <c r="BC1531" s="136"/>
      <c r="BD1531" s="136"/>
      <c r="BE1531" s="136"/>
      <c r="BF1531" s="136"/>
      <c r="BG1531" s="136"/>
      <c r="BH1531" s="136"/>
      <c r="BI1531" s="136"/>
      <c r="BJ1531" s="136"/>
      <c r="BK1531" s="136"/>
      <c r="BL1531" s="136"/>
      <c r="BM1531" s="136"/>
      <c r="BN1531" s="136"/>
      <c r="BO1531" s="136"/>
      <c r="BP1531" s="136"/>
      <c r="BQ1531" s="136"/>
      <c r="BR1531" s="136"/>
      <c r="BS1531" s="136"/>
      <c r="BT1531" s="136"/>
      <c r="BU1531" s="136"/>
      <c r="BV1531" s="136"/>
      <c r="BW1531" s="136"/>
      <c r="BX1531" s="136"/>
      <c r="BY1531" s="136"/>
      <c r="BZ1531" s="136"/>
      <c r="CA1531" s="136"/>
      <c r="CB1531" s="136"/>
      <c r="CC1531" s="136"/>
      <c r="CD1531" s="136"/>
      <c r="CE1531" s="136"/>
      <c r="CF1531" s="136"/>
      <c r="CG1531" s="136"/>
      <c r="CH1531" s="136"/>
      <c r="CI1531" s="136"/>
      <c r="CJ1531" s="136"/>
      <c r="CK1531" s="136"/>
      <c r="CL1531" s="136"/>
      <c r="CM1531" s="136"/>
      <c r="CN1531" s="136"/>
      <c r="CO1531" s="136"/>
      <c r="CP1531" s="136"/>
      <c r="CQ1531" s="136"/>
      <c r="CR1531" s="136"/>
      <c r="CS1531" s="136"/>
      <c r="CT1531" s="136"/>
      <c r="CU1531" s="136"/>
      <c r="CV1531" s="136"/>
      <c r="CW1531" s="136"/>
      <c r="CX1531" s="136"/>
      <c r="CY1531" s="136"/>
      <c r="CZ1531" s="136"/>
      <c r="DA1531" s="136"/>
      <c r="DB1531" s="136"/>
      <c r="DC1531" s="136"/>
      <c r="DD1531" s="136"/>
      <c r="DE1531" s="136"/>
      <c r="DF1531" s="136"/>
      <c r="DG1531" s="136"/>
      <c r="DH1531" s="136"/>
      <c r="DI1531" s="136"/>
      <c r="DJ1531" s="136"/>
      <c r="DK1531" s="136"/>
      <c r="DL1531" s="136"/>
      <c r="DM1531" s="136"/>
      <c r="DN1531" s="136"/>
      <c r="DO1531" s="136"/>
      <c r="DP1531" s="136"/>
      <c r="DQ1531" s="136"/>
      <c r="DR1531" s="136"/>
      <c r="DS1531" s="136"/>
      <c r="DT1531" s="136"/>
      <c r="DU1531" s="136"/>
      <c r="DV1531" s="136"/>
      <c r="DW1531" s="136"/>
      <c r="DX1531" s="136"/>
      <c r="DY1531" s="136"/>
      <c r="DZ1531" s="136"/>
      <c r="EA1531" s="136"/>
      <c r="EB1531" s="136"/>
      <c r="EC1531" s="136"/>
      <c r="ED1531" s="136"/>
      <c r="EE1531" s="136"/>
      <c r="EF1531" s="136"/>
      <c r="EG1531" s="136"/>
      <c r="EH1531" s="136"/>
      <c r="EI1531" s="136"/>
      <c r="EJ1531" s="136"/>
      <c r="EK1531" s="136"/>
      <c r="EL1531" s="136"/>
      <c r="EM1531" s="136"/>
      <c r="EN1531" s="136"/>
      <c r="EO1531" s="136"/>
      <c r="EP1531" s="136"/>
      <c r="EQ1531" s="136"/>
      <c r="ER1531" s="136"/>
      <c r="ES1531" s="136"/>
      <c r="ET1531" s="136"/>
      <c r="EU1531" s="136"/>
      <c r="EV1531" s="136"/>
      <c r="EW1531" s="136"/>
      <c r="EX1531" s="136"/>
      <c r="EY1531" s="136"/>
      <c r="EZ1531" s="136"/>
      <c r="FA1531" s="136"/>
      <c r="FB1531" s="136"/>
      <c r="FC1531" s="136"/>
      <c r="FD1531" s="136"/>
      <c r="FE1531" s="136"/>
      <c r="FF1531" s="136"/>
      <c r="FG1531" s="136"/>
      <c r="FH1531" s="136"/>
      <c r="FI1531" s="136"/>
      <c r="FJ1531" s="136"/>
      <c r="FK1531" s="136"/>
      <c r="FL1531" s="136"/>
      <c r="FM1531" s="136"/>
      <c r="FN1531" s="136"/>
      <c r="FO1531" s="136"/>
      <c r="FP1531" s="136"/>
      <c r="FQ1531" s="136"/>
      <c r="FR1531" s="136"/>
      <c r="FS1531" s="136"/>
      <c r="FT1531" s="136"/>
      <c r="FU1531" s="136"/>
      <c r="FV1531" s="136"/>
      <c r="FW1531" s="136"/>
      <c r="FX1531" s="136"/>
      <c r="FY1531" s="136"/>
      <c r="FZ1531" s="136"/>
      <c r="GA1531" s="136"/>
      <c r="GB1531" s="136"/>
      <c r="GC1531" s="136"/>
      <c r="GD1531" s="136"/>
      <c r="GE1531" s="136"/>
      <c r="GF1531" s="136"/>
      <c r="GG1531" s="136"/>
      <c r="GH1531" s="136"/>
      <c r="GI1531" s="136"/>
      <c r="GJ1531" s="136"/>
      <c r="GK1531" s="136"/>
      <c r="GL1531" s="136"/>
      <c r="GM1531" s="136"/>
      <c r="GN1531" s="136"/>
      <c r="GO1531" s="136"/>
      <c r="GP1531" s="136"/>
      <c r="GQ1531" s="136"/>
      <c r="GR1531" s="136"/>
      <c r="GS1531" s="136"/>
      <c r="GT1531" s="136"/>
      <c r="GU1531" s="136"/>
      <c r="GV1531" s="136"/>
      <c r="GW1531" s="136"/>
      <c r="GX1531" s="136"/>
      <c r="GY1531" s="136"/>
      <c r="GZ1531" s="136"/>
      <c r="HA1531" s="136"/>
      <c r="HB1531" s="136"/>
      <c r="HC1531" s="136"/>
      <c r="HD1531" s="136"/>
      <c r="HE1531" s="136"/>
      <c r="HF1531" s="136"/>
      <c r="HG1531" s="136"/>
      <c r="HH1531" s="136"/>
      <c r="HI1531" s="136"/>
      <c r="HJ1531" s="136"/>
      <c r="HK1531" s="136"/>
      <c r="HL1531" s="136"/>
      <c r="HM1531" s="136"/>
      <c r="HN1531" s="136"/>
      <c r="HO1531" s="136"/>
      <c r="HP1531" s="136"/>
      <c r="HQ1531" s="136"/>
      <c r="HR1531" s="136"/>
      <c r="HS1531" s="136"/>
      <c r="HT1531" s="136"/>
      <c r="HU1531" s="136"/>
      <c r="HV1531" s="136"/>
      <c r="HW1531" s="136"/>
      <c r="HX1531" s="136"/>
      <c r="HY1531" s="136"/>
      <c r="HZ1531" s="136"/>
      <c r="IA1531" s="136"/>
      <c r="IB1531" s="136"/>
      <c r="IC1531" s="136"/>
      <c r="ID1531" s="136"/>
      <c r="IE1531" s="136"/>
      <c r="IF1531" s="136"/>
      <c r="IG1531" s="136"/>
    </row>
    <row r="1532" spans="1:241" ht="15" customHeight="1" x14ac:dyDescent="0.25">
      <c r="A1532" s="225" t="s">
        <v>522</v>
      </c>
      <c r="B1532" s="217">
        <v>8595319</v>
      </c>
      <c r="C1532" s="217">
        <v>3988174</v>
      </c>
      <c r="D1532" s="217">
        <v>1678415</v>
      </c>
      <c r="E1532" s="217">
        <v>1816327</v>
      </c>
      <c r="F1532" s="217">
        <v>2858822</v>
      </c>
      <c r="G1532" s="217">
        <v>582427</v>
      </c>
      <c r="H1532" s="235">
        <v>19519484</v>
      </c>
      <c r="I1532" s="136"/>
      <c r="J1532" s="225" t="s">
        <v>330</v>
      </c>
      <c r="K1532" s="217">
        <v>6945740</v>
      </c>
      <c r="L1532" s="217">
        <v>2014562</v>
      </c>
      <c r="M1532" s="217">
        <v>804602</v>
      </c>
      <c r="N1532" s="217">
        <v>1454082</v>
      </c>
      <c r="O1532" s="217">
        <v>2491540</v>
      </c>
      <c r="P1532" s="217">
        <v>604818</v>
      </c>
      <c r="Q1532" s="235">
        <v>14315344</v>
      </c>
      <c r="R1532" s="136"/>
      <c r="S1532" s="136"/>
      <c r="T1532" s="136"/>
      <c r="U1532" s="136"/>
      <c r="V1532" s="136"/>
      <c r="W1532" s="136"/>
      <c r="X1532" s="136"/>
      <c r="Y1532" s="136"/>
      <c r="Z1532" s="136"/>
      <c r="AA1532" s="136"/>
      <c r="AB1532" s="136"/>
      <c r="AC1532" s="136"/>
      <c r="AD1532" s="136"/>
      <c r="AE1532" s="136"/>
      <c r="AF1532" s="136"/>
      <c r="AG1532" s="136"/>
      <c r="AH1532" s="136"/>
      <c r="AI1532" s="136"/>
      <c r="AJ1532" s="136"/>
      <c r="AK1532" s="136"/>
      <c r="AL1532" s="136"/>
      <c r="AM1532" s="136"/>
      <c r="AN1532" s="136"/>
      <c r="AO1532" s="136"/>
      <c r="AP1532" s="136"/>
      <c r="AQ1532" s="136"/>
      <c r="AR1532" s="136"/>
      <c r="AS1532" s="136"/>
      <c r="AT1532" s="136"/>
      <c r="AU1532" s="136"/>
      <c r="AV1532" s="136"/>
      <c r="AW1532" s="136"/>
      <c r="AX1532" s="136"/>
      <c r="AY1532" s="136"/>
      <c r="AZ1532" s="136"/>
      <c r="BA1532" s="136"/>
      <c r="BB1532" s="136"/>
      <c r="BC1532" s="136"/>
      <c r="BD1532" s="136"/>
      <c r="BE1532" s="136"/>
      <c r="BF1532" s="136"/>
      <c r="BG1532" s="136"/>
      <c r="BH1532" s="136"/>
      <c r="BI1532" s="136"/>
      <c r="BJ1532" s="136"/>
      <c r="BK1532" s="136"/>
      <c r="BL1532" s="136"/>
      <c r="BM1532" s="136"/>
      <c r="BN1532" s="136"/>
      <c r="BO1532" s="136"/>
      <c r="BP1532" s="136"/>
      <c r="BQ1532" s="136"/>
      <c r="BR1532" s="136"/>
      <c r="BS1532" s="136"/>
      <c r="BT1532" s="136"/>
      <c r="BU1532" s="136"/>
      <c r="BV1532" s="136"/>
      <c r="BW1532" s="136"/>
      <c r="BX1532" s="136"/>
      <c r="BY1532" s="136"/>
      <c r="BZ1532" s="136"/>
      <c r="CA1532" s="136"/>
      <c r="CB1532" s="136"/>
      <c r="CC1532" s="136"/>
      <c r="CD1532" s="136"/>
      <c r="CE1532" s="136"/>
      <c r="CF1532" s="136"/>
      <c r="CG1532" s="136"/>
      <c r="CH1532" s="136"/>
      <c r="CI1532" s="136"/>
      <c r="CJ1532" s="136"/>
      <c r="CK1532" s="136"/>
      <c r="CL1532" s="136"/>
      <c r="CM1532" s="136"/>
      <c r="CN1532" s="136"/>
      <c r="CO1532" s="136"/>
      <c r="CP1532" s="136"/>
      <c r="CQ1532" s="136"/>
      <c r="CR1532" s="136"/>
      <c r="CS1532" s="136"/>
      <c r="CT1532" s="136"/>
      <c r="CU1532" s="136"/>
      <c r="CV1532" s="136"/>
      <c r="CW1532" s="136"/>
      <c r="CX1532" s="136"/>
      <c r="CY1532" s="136"/>
      <c r="CZ1532" s="136"/>
      <c r="DA1532" s="136"/>
      <c r="DB1532" s="136"/>
      <c r="DC1532" s="136"/>
      <c r="DD1532" s="136"/>
      <c r="DE1532" s="136"/>
      <c r="DF1532" s="136"/>
      <c r="DG1532" s="136"/>
      <c r="DH1532" s="136"/>
      <c r="DI1532" s="136"/>
      <c r="DJ1532" s="136"/>
      <c r="DK1532" s="136"/>
      <c r="DL1532" s="136"/>
      <c r="DM1532" s="136"/>
      <c r="DN1532" s="136"/>
      <c r="DO1532" s="136"/>
      <c r="DP1532" s="136"/>
      <c r="DQ1532" s="136"/>
      <c r="DR1532" s="136"/>
      <c r="DS1532" s="136"/>
      <c r="DT1532" s="136"/>
      <c r="DU1532" s="136"/>
      <c r="DV1532" s="136"/>
      <c r="DW1532" s="136"/>
      <c r="DX1532" s="136"/>
      <c r="DY1532" s="136"/>
      <c r="DZ1532" s="136"/>
      <c r="EA1532" s="136"/>
      <c r="EB1532" s="136"/>
      <c r="EC1532" s="136"/>
      <c r="ED1532" s="136"/>
      <c r="EE1532" s="136"/>
      <c r="EF1532" s="136"/>
      <c r="EG1532" s="136"/>
      <c r="EH1532" s="136"/>
      <c r="EI1532" s="136"/>
      <c r="EJ1532" s="136"/>
      <c r="EK1532" s="136"/>
      <c r="EL1532" s="136"/>
      <c r="EM1532" s="136"/>
      <c r="EN1532" s="136"/>
      <c r="EO1532" s="136"/>
      <c r="EP1532" s="136"/>
      <c r="EQ1532" s="136"/>
      <c r="ER1532" s="136"/>
      <c r="ES1532" s="136"/>
      <c r="ET1532" s="136"/>
      <c r="EU1532" s="136"/>
      <c r="EV1532" s="136"/>
      <c r="EW1532" s="136"/>
      <c r="EX1532" s="136"/>
      <c r="EY1532" s="136"/>
      <c r="EZ1532" s="136"/>
      <c r="FA1532" s="136"/>
      <c r="FB1532" s="136"/>
      <c r="FC1532" s="136"/>
      <c r="FD1532" s="136"/>
      <c r="FE1532" s="136"/>
      <c r="FF1532" s="136"/>
      <c r="FG1532" s="136"/>
      <c r="FH1532" s="136"/>
      <c r="FI1532" s="136"/>
      <c r="FJ1532" s="136"/>
      <c r="FK1532" s="136"/>
      <c r="FL1532" s="136"/>
      <c r="FM1532" s="136"/>
      <c r="FN1532" s="136"/>
      <c r="FO1532" s="136"/>
      <c r="FP1532" s="136"/>
      <c r="FQ1532" s="136"/>
      <c r="FR1532" s="136"/>
      <c r="FS1532" s="136"/>
      <c r="FT1532" s="136"/>
      <c r="FU1532" s="136"/>
      <c r="FV1532" s="136"/>
      <c r="FW1532" s="136"/>
      <c r="FX1532" s="136"/>
      <c r="FY1532" s="136"/>
      <c r="FZ1532" s="136"/>
      <c r="GA1532" s="136"/>
      <c r="GB1532" s="136"/>
      <c r="GC1532" s="136"/>
      <c r="GD1532" s="136"/>
      <c r="GE1532" s="136"/>
      <c r="GF1532" s="136"/>
      <c r="GG1532" s="136"/>
      <c r="GH1532" s="136"/>
      <c r="GI1532" s="136"/>
      <c r="GJ1532" s="136"/>
      <c r="GK1532" s="136"/>
      <c r="GL1532" s="136"/>
      <c r="GM1532" s="136"/>
      <c r="GN1532" s="136"/>
      <c r="GO1532" s="136"/>
      <c r="GP1532" s="136"/>
      <c r="GQ1532" s="136"/>
      <c r="GR1532" s="136"/>
      <c r="GS1532" s="136"/>
      <c r="GT1532" s="136"/>
      <c r="GU1532" s="136"/>
      <c r="GV1532" s="136"/>
      <c r="GW1532" s="136"/>
      <c r="GX1532" s="136"/>
      <c r="GY1532" s="136"/>
      <c r="GZ1532" s="136"/>
      <c r="HA1532" s="136"/>
      <c r="HB1532" s="136"/>
      <c r="HC1532" s="136"/>
      <c r="HD1532" s="136"/>
      <c r="HE1532" s="136"/>
      <c r="HF1532" s="136"/>
      <c r="HG1532" s="136"/>
      <c r="HH1532" s="136"/>
      <c r="HI1532" s="136"/>
      <c r="HJ1532" s="136"/>
      <c r="HK1532" s="136"/>
      <c r="HL1532" s="136"/>
      <c r="HM1532" s="136"/>
      <c r="HN1532" s="136"/>
      <c r="HO1532" s="136"/>
      <c r="HP1532" s="136"/>
      <c r="HQ1532" s="136"/>
      <c r="HR1532" s="136"/>
      <c r="HS1532" s="136"/>
      <c r="HT1532" s="136"/>
      <c r="HU1532" s="136"/>
      <c r="HV1532" s="136"/>
      <c r="HW1532" s="136"/>
      <c r="HX1532" s="136"/>
      <c r="HY1532" s="136"/>
      <c r="HZ1532" s="136"/>
      <c r="IA1532" s="136"/>
      <c r="IB1532" s="136"/>
      <c r="IC1532" s="136"/>
      <c r="ID1532" s="136"/>
      <c r="IE1532" s="136"/>
      <c r="IF1532" s="136"/>
      <c r="IG1532" s="136"/>
    </row>
    <row r="1533" spans="1:241" ht="15" customHeight="1" x14ac:dyDescent="0.25">
      <c r="A1533" s="225" t="s">
        <v>523</v>
      </c>
      <c r="B1533" s="217">
        <v>6298324</v>
      </c>
      <c r="C1533" s="217">
        <v>2669336</v>
      </c>
      <c r="D1533" s="217">
        <v>1047561</v>
      </c>
      <c r="E1533" s="217">
        <v>1604531</v>
      </c>
      <c r="F1533" s="217">
        <v>2011420</v>
      </c>
      <c r="G1533" s="217">
        <v>357685</v>
      </c>
      <c r="H1533" s="235">
        <v>13988857</v>
      </c>
      <c r="I1533" s="136"/>
      <c r="J1533" s="225" t="s">
        <v>838</v>
      </c>
      <c r="K1533" s="217">
        <v>6576641</v>
      </c>
      <c r="L1533" s="217">
        <v>2511025</v>
      </c>
      <c r="M1533" s="217">
        <v>925321</v>
      </c>
      <c r="N1533" s="217">
        <v>1539457</v>
      </c>
      <c r="O1533" s="217">
        <v>2702929</v>
      </c>
      <c r="P1533" s="217">
        <v>649310</v>
      </c>
      <c r="Q1533" s="235">
        <v>14904683</v>
      </c>
      <c r="R1533" s="136"/>
      <c r="S1533" s="136"/>
      <c r="T1533" s="136"/>
      <c r="U1533" s="136"/>
      <c r="V1533" s="136"/>
      <c r="W1533" s="136"/>
      <c r="X1533" s="136"/>
      <c r="Y1533" s="136"/>
      <c r="Z1533" s="136"/>
      <c r="AA1533" s="136"/>
      <c r="AB1533" s="136"/>
      <c r="AC1533" s="136"/>
      <c r="AD1533" s="136"/>
      <c r="AE1533" s="136"/>
      <c r="AF1533" s="136"/>
      <c r="AG1533" s="136"/>
      <c r="AH1533" s="136"/>
      <c r="AI1533" s="136"/>
      <c r="AJ1533" s="136"/>
      <c r="AK1533" s="136"/>
      <c r="AL1533" s="136"/>
      <c r="AM1533" s="136"/>
      <c r="AN1533" s="136"/>
      <c r="AO1533" s="136"/>
      <c r="AP1533" s="136"/>
      <c r="AQ1533" s="136"/>
      <c r="AR1533" s="136"/>
      <c r="AS1533" s="136"/>
      <c r="AT1533" s="136"/>
      <c r="AU1533" s="136"/>
      <c r="AV1533" s="136"/>
      <c r="AW1533" s="136"/>
      <c r="AX1533" s="136"/>
      <c r="AY1533" s="136"/>
      <c r="AZ1533" s="136"/>
      <c r="BA1533" s="136"/>
      <c r="BB1533" s="136"/>
      <c r="BC1533" s="136"/>
      <c r="BD1533" s="136"/>
      <c r="BE1533" s="136"/>
      <c r="BF1533" s="136"/>
      <c r="BG1533" s="136"/>
      <c r="BH1533" s="136"/>
      <c r="BI1533" s="136"/>
      <c r="BJ1533" s="136"/>
      <c r="BK1533" s="136"/>
      <c r="BL1533" s="136"/>
      <c r="BM1533" s="136"/>
      <c r="BN1533" s="136"/>
      <c r="BO1533" s="136"/>
      <c r="BP1533" s="136"/>
      <c r="BQ1533" s="136"/>
      <c r="BR1533" s="136"/>
      <c r="BS1533" s="136"/>
      <c r="BT1533" s="136"/>
      <c r="BU1533" s="136"/>
      <c r="BV1533" s="136"/>
      <c r="BW1533" s="136"/>
      <c r="BX1533" s="136"/>
      <c r="BY1533" s="136"/>
      <c r="BZ1533" s="136"/>
      <c r="CA1533" s="136"/>
      <c r="CB1533" s="136"/>
      <c r="CC1533" s="136"/>
      <c r="CD1533" s="136"/>
      <c r="CE1533" s="136"/>
      <c r="CF1533" s="136"/>
      <c r="CG1533" s="136"/>
      <c r="CH1533" s="136"/>
      <c r="CI1533" s="136"/>
      <c r="CJ1533" s="136"/>
      <c r="CK1533" s="136"/>
      <c r="CL1533" s="136"/>
      <c r="CM1533" s="136"/>
      <c r="CN1533" s="136"/>
      <c r="CO1533" s="136"/>
      <c r="CP1533" s="136"/>
      <c r="CQ1533" s="136"/>
      <c r="CR1533" s="136"/>
      <c r="CS1533" s="136"/>
      <c r="CT1533" s="136"/>
      <c r="CU1533" s="136"/>
      <c r="CV1533" s="136"/>
      <c r="CW1533" s="136"/>
      <c r="CX1533" s="136"/>
      <c r="CY1533" s="136"/>
      <c r="CZ1533" s="136"/>
      <c r="DA1533" s="136"/>
      <c r="DB1533" s="136"/>
      <c r="DC1533" s="136"/>
      <c r="DD1533" s="136"/>
      <c r="DE1533" s="136"/>
      <c r="DF1533" s="136"/>
      <c r="DG1533" s="136"/>
      <c r="DH1533" s="136"/>
      <c r="DI1533" s="136"/>
      <c r="DJ1533" s="136"/>
      <c r="DK1533" s="136"/>
      <c r="DL1533" s="136"/>
      <c r="DM1533" s="136"/>
      <c r="DN1533" s="136"/>
      <c r="DO1533" s="136"/>
      <c r="DP1533" s="136"/>
      <c r="DQ1533" s="136"/>
      <c r="DR1533" s="136"/>
      <c r="DS1533" s="136"/>
      <c r="DT1533" s="136"/>
      <c r="DU1533" s="136"/>
      <c r="DV1533" s="136"/>
      <c r="DW1533" s="136"/>
      <c r="DX1533" s="136"/>
      <c r="DY1533" s="136"/>
      <c r="DZ1533" s="136"/>
      <c r="EA1533" s="136"/>
      <c r="EB1533" s="136"/>
      <c r="EC1533" s="136"/>
      <c r="ED1533" s="136"/>
      <c r="EE1533" s="136"/>
      <c r="EF1533" s="136"/>
      <c r="EG1533" s="136"/>
      <c r="EH1533" s="136"/>
      <c r="EI1533" s="136"/>
      <c r="EJ1533" s="136"/>
      <c r="EK1533" s="136"/>
      <c r="EL1533" s="136"/>
      <c r="EM1533" s="136"/>
      <c r="EN1533" s="136"/>
      <c r="EO1533" s="136"/>
      <c r="EP1533" s="136"/>
      <c r="EQ1533" s="136"/>
      <c r="ER1533" s="136"/>
      <c r="ES1533" s="136"/>
      <c r="ET1533" s="136"/>
      <c r="EU1533" s="136"/>
      <c r="EV1533" s="136"/>
      <c r="EW1533" s="136"/>
      <c r="EX1533" s="136"/>
      <c r="EY1533" s="136"/>
      <c r="EZ1533" s="136"/>
      <c r="FA1533" s="136"/>
      <c r="FB1533" s="136"/>
      <c r="FC1533" s="136"/>
      <c r="FD1533" s="136"/>
      <c r="FE1533" s="136"/>
      <c r="FF1533" s="136"/>
      <c r="FG1533" s="136"/>
      <c r="FH1533" s="136"/>
      <c r="FI1533" s="136"/>
      <c r="FJ1533" s="136"/>
      <c r="FK1533" s="136"/>
      <c r="FL1533" s="136"/>
      <c r="FM1533" s="136"/>
      <c r="FN1533" s="136"/>
      <c r="FO1533" s="136"/>
      <c r="FP1533" s="136"/>
      <c r="FQ1533" s="136"/>
      <c r="FR1533" s="136"/>
      <c r="FS1533" s="136"/>
      <c r="FT1533" s="136"/>
      <c r="FU1533" s="136"/>
      <c r="FV1533" s="136"/>
      <c r="FW1533" s="136"/>
      <c r="FX1533" s="136"/>
      <c r="FY1533" s="136"/>
      <c r="FZ1533" s="136"/>
      <c r="GA1533" s="136"/>
      <c r="GB1533" s="136"/>
      <c r="GC1533" s="136"/>
      <c r="GD1533" s="136"/>
      <c r="GE1533" s="136"/>
      <c r="GF1533" s="136"/>
      <c r="GG1533" s="136"/>
      <c r="GH1533" s="136"/>
      <c r="GI1533" s="136"/>
      <c r="GJ1533" s="136"/>
      <c r="GK1533" s="136"/>
      <c r="GL1533" s="136"/>
      <c r="GM1533" s="136"/>
      <c r="GN1533" s="136"/>
      <c r="GO1533" s="136"/>
      <c r="GP1533" s="136"/>
      <c r="GQ1533" s="136"/>
      <c r="GR1533" s="136"/>
      <c r="GS1533" s="136"/>
      <c r="GT1533" s="136"/>
      <c r="GU1533" s="136"/>
      <c r="GV1533" s="136"/>
      <c r="GW1533" s="136"/>
      <c r="GX1533" s="136"/>
      <c r="GY1533" s="136"/>
      <c r="GZ1533" s="136"/>
      <c r="HA1533" s="136"/>
      <c r="HB1533" s="136"/>
      <c r="HC1533" s="136"/>
      <c r="HD1533" s="136"/>
      <c r="HE1533" s="136"/>
      <c r="HF1533" s="136"/>
      <c r="HG1533" s="136"/>
      <c r="HH1533" s="136"/>
      <c r="HI1533" s="136"/>
      <c r="HJ1533" s="136"/>
      <c r="HK1533" s="136"/>
      <c r="HL1533" s="136"/>
      <c r="HM1533" s="136"/>
      <c r="HN1533" s="136"/>
      <c r="HO1533" s="136"/>
      <c r="HP1533" s="136"/>
      <c r="HQ1533" s="136"/>
      <c r="HR1533" s="136"/>
      <c r="HS1533" s="136"/>
      <c r="HT1533" s="136"/>
      <c r="HU1533" s="136"/>
      <c r="HV1533" s="136"/>
      <c r="HW1533" s="136"/>
      <c r="HX1533" s="136"/>
      <c r="HY1533" s="136"/>
      <c r="HZ1533" s="136"/>
      <c r="IA1533" s="136"/>
      <c r="IB1533" s="136"/>
      <c r="IC1533" s="136"/>
      <c r="ID1533" s="136"/>
      <c r="IE1533" s="136"/>
      <c r="IF1533" s="136"/>
      <c r="IG1533" s="136"/>
    </row>
    <row r="1534" spans="1:241" ht="15" customHeight="1" x14ac:dyDescent="0.25">
      <c r="A1534" s="225" t="s">
        <v>727</v>
      </c>
      <c r="B1534" s="217">
        <v>7098174</v>
      </c>
      <c r="C1534" s="217">
        <v>2296896</v>
      </c>
      <c r="D1534" s="217">
        <v>646101</v>
      </c>
      <c r="E1534" s="217">
        <v>1643489</v>
      </c>
      <c r="F1534" s="217">
        <v>2199071</v>
      </c>
      <c r="G1534" s="217">
        <v>466987</v>
      </c>
      <c r="H1534" s="235">
        <v>14350718</v>
      </c>
      <c r="I1534" s="136"/>
      <c r="J1534" s="225" t="s">
        <v>102</v>
      </c>
      <c r="K1534" s="217">
        <v>7149802</v>
      </c>
      <c r="L1534" s="217">
        <v>4131051</v>
      </c>
      <c r="M1534" s="217">
        <v>915800</v>
      </c>
      <c r="N1534" s="217">
        <v>1208521</v>
      </c>
      <c r="O1534" s="217">
        <v>2846881</v>
      </c>
      <c r="P1534" s="217">
        <v>657033</v>
      </c>
      <c r="Q1534" s="235">
        <v>16909088</v>
      </c>
      <c r="R1534" s="136"/>
      <c r="S1534" s="136"/>
      <c r="T1534" s="136"/>
      <c r="U1534" s="136"/>
      <c r="V1534" s="136"/>
      <c r="W1534" s="136"/>
      <c r="X1534" s="136"/>
      <c r="Y1534" s="136"/>
      <c r="Z1534" s="136"/>
      <c r="AA1534" s="136"/>
      <c r="AB1534" s="136"/>
      <c r="AC1534" s="136"/>
      <c r="AD1534" s="136"/>
      <c r="AE1534" s="136"/>
      <c r="AF1534" s="136"/>
      <c r="AG1534" s="136"/>
      <c r="AH1534" s="136"/>
      <c r="AI1534" s="136"/>
      <c r="AJ1534" s="136"/>
      <c r="AK1534" s="136"/>
      <c r="AL1534" s="136"/>
      <c r="AM1534" s="136"/>
      <c r="AN1534" s="136"/>
      <c r="AO1534" s="136"/>
      <c r="AP1534" s="136"/>
      <c r="AQ1534" s="136"/>
      <c r="AR1534" s="136"/>
      <c r="AS1534" s="136"/>
      <c r="AT1534" s="136"/>
      <c r="AU1534" s="136"/>
      <c r="AV1534" s="136"/>
      <c r="AW1534" s="136"/>
      <c r="AX1534" s="136"/>
      <c r="AY1534" s="136"/>
      <c r="AZ1534" s="136"/>
      <c r="BA1534" s="136"/>
      <c r="BB1534" s="136"/>
      <c r="BC1534" s="136"/>
      <c r="BD1534" s="136"/>
      <c r="BE1534" s="136"/>
      <c r="BF1534" s="136"/>
      <c r="BG1534" s="136"/>
      <c r="BH1534" s="136"/>
      <c r="BI1534" s="136"/>
      <c r="BJ1534" s="136"/>
      <c r="BK1534" s="136"/>
      <c r="BL1534" s="136"/>
      <c r="BM1534" s="136"/>
      <c r="BN1534" s="136"/>
      <c r="BO1534" s="136"/>
      <c r="BP1534" s="136"/>
      <c r="BQ1534" s="136"/>
      <c r="BR1534" s="136"/>
      <c r="BS1534" s="136"/>
      <c r="BT1534" s="136"/>
      <c r="BU1534" s="136"/>
      <c r="BV1534" s="136"/>
      <c r="BW1534" s="136"/>
      <c r="BX1534" s="136"/>
      <c r="BY1534" s="136"/>
      <c r="BZ1534" s="136"/>
      <c r="CA1534" s="136"/>
      <c r="CB1534" s="136"/>
      <c r="CC1534" s="136"/>
      <c r="CD1534" s="136"/>
      <c r="CE1534" s="136"/>
      <c r="CF1534" s="136"/>
      <c r="CG1534" s="136"/>
      <c r="CH1534" s="136"/>
      <c r="CI1534" s="136"/>
      <c r="CJ1534" s="136"/>
      <c r="CK1534" s="136"/>
      <c r="CL1534" s="136"/>
      <c r="CM1534" s="136"/>
      <c r="CN1534" s="136"/>
      <c r="CO1534" s="136"/>
      <c r="CP1534" s="136"/>
      <c r="CQ1534" s="136"/>
      <c r="CR1534" s="136"/>
      <c r="CS1534" s="136"/>
      <c r="CT1534" s="136"/>
      <c r="CU1534" s="136"/>
      <c r="CV1534" s="136"/>
      <c r="CW1534" s="136"/>
      <c r="CX1534" s="136"/>
      <c r="CY1534" s="136"/>
      <c r="CZ1534" s="136"/>
      <c r="DA1534" s="136"/>
      <c r="DB1534" s="136"/>
      <c r="DC1534" s="136"/>
      <c r="DD1534" s="136"/>
      <c r="DE1534" s="136"/>
      <c r="DF1534" s="136"/>
      <c r="DG1534" s="136"/>
      <c r="DH1534" s="136"/>
      <c r="DI1534" s="136"/>
      <c r="DJ1534" s="136"/>
      <c r="DK1534" s="136"/>
      <c r="DL1534" s="136"/>
      <c r="DM1534" s="136"/>
      <c r="DN1534" s="136"/>
      <c r="DO1534" s="136"/>
      <c r="DP1534" s="136"/>
      <c r="DQ1534" s="136"/>
      <c r="DR1534" s="136"/>
      <c r="DS1534" s="136"/>
      <c r="DT1534" s="136"/>
      <c r="DU1534" s="136"/>
      <c r="DV1534" s="136"/>
      <c r="DW1534" s="136"/>
      <c r="DX1534" s="136"/>
      <c r="DY1534" s="136"/>
      <c r="DZ1534" s="136"/>
      <c r="EA1534" s="136"/>
      <c r="EB1534" s="136"/>
      <c r="EC1534" s="136"/>
      <c r="ED1534" s="136"/>
      <c r="EE1534" s="136"/>
      <c r="EF1534" s="136"/>
      <c r="EG1534" s="136"/>
      <c r="EH1534" s="136"/>
      <c r="EI1534" s="136"/>
      <c r="EJ1534" s="136"/>
      <c r="EK1534" s="136"/>
      <c r="EL1534" s="136"/>
      <c r="EM1534" s="136"/>
      <c r="EN1534" s="136"/>
      <c r="EO1534" s="136"/>
      <c r="EP1534" s="136"/>
      <c r="EQ1534" s="136"/>
      <c r="ER1534" s="136"/>
      <c r="ES1534" s="136"/>
      <c r="ET1534" s="136"/>
      <c r="EU1534" s="136"/>
      <c r="EV1534" s="136"/>
      <c r="EW1534" s="136"/>
      <c r="EX1534" s="136"/>
      <c r="EY1534" s="136"/>
      <c r="EZ1534" s="136"/>
      <c r="FA1534" s="136"/>
      <c r="FB1534" s="136"/>
      <c r="FC1534" s="136"/>
      <c r="FD1534" s="136"/>
      <c r="FE1534" s="136"/>
      <c r="FF1534" s="136"/>
      <c r="FG1534" s="136"/>
      <c r="FH1534" s="136"/>
      <c r="FI1534" s="136"/>
      <c r="FJ1534" s="136"/>
      <c r="FK1534" s="136"/>
      <c r="FL1534" s="136"/>
      <c r="FM1534" s="136"/>
      <c r="FN1534" s="136"/>
      <c r="FO1534" s="136"/>
      <c r="FP1534" s="136"/>
      <c r="FQ1534" s="136"/>
      <c r="FR1534" s="136"/>
      <c r="FS1534" s="136"/>
      <c r="FT1534" s="136"/>
      <c r="FU1534" s="136"/>
      <c r="FV1534" s="136"/>
      <c r="FW1534" s="136"/>
      <c r="FX1534" s="136"/>
      <c r="FY1534" s="136"/>
      <c r="FZ1534" s="136"/>
      <c r="GA1534" s="136"/>
      <c r="GB1534" s="136"/>
      <c r="GC1534" s="136"/>
      <c r="GD1534" s="136"/>
      <c r="GE1534" s="136"/>
      <c r="GF1534" s="136"/>
      <c r="GG1534" s="136"/>
      <c r="GH1534" s="136"/>
      <c r="GI1534" s="136"/>
      <c r="GJ1534" s="136"/>
      <c r="GK1534" s="136"/>
      <c r="GL1534" s="136"/>
      <c r="GM1534" s="136"/>
      <c r="GN1534" s="136"/>
      <c r="GO1534" s="136"/>
      <c r="GP1534" s="136"/>
      <c r="GQ1534" s="136"/>
      <c r="GR1534" s="136"/>
      <c r="GS1534" s="136"/>
      <c r="GT1534" s="136"/>
      <c r="GU1534" s="136"/>
      <c r="GV1534" s="136"/>
      <c r="GW1534" s="136"/>
      <c r="GX1534" s="136"/>
      <c r="GY1534" s="136"/>
      <c r="GZ1534" s="136"/>
      <c r="HA1534" s="136"/>
      <c r="HB1534" s="136"/>
      <c r="HC1534" s="136"/>
      <c r="HD1534" s="136"/>
      <c r="HE1534" s="136"/>
      <c r="HF1534" s="136"/>
      <c r="HG1534" s="136"/>
      <c r="HH1534" s="136"/>
      <c r="HI1534" s="136"/>
      <c r="HJ1534" s="136"/>
      <c r="HK1534" s="136"/>
      <c r="HL1534" s="136"/>
      <c r="HM1534" s="136"/>
      <c r="HN1534" s="136"/>
      <c r="HO1534" s="136"/>
      <c r="HP1534" s="136"/>
      <c r="HQ1534" s="136"/>
      <c r="HR1534" s="136"/>
      <c r="HS1534" s="136"/>
      <c r="HT1534" s="136"/>
      <c r="HU1534" s="136"/>
      <c r="HV1534" s="136"/>
      <c r="HW1534" s="136"/>
      <c r="HX1534" s="136"/>
      <c r="HY1534" s="136"/>
      <c r="HZ1534" s="136"/>
      <c r="IA1534" s="136"/>
      <c r="IB1534" s="136"/>
      <c r="IC1534" s="136"/>
      <c r="ID1534" s="136"/>
      <c r="IE1534" s="136"/>
      <c r="IF1534" s="136"/>
      <c r="IG1534" s="136"/>
    </row>
    <row r="1535" spans="1:241" ht="15" customHeight="1" x14ac:dyDescent="0.25">
      <c r="A1535" s="225" t="s">
        <v>653</v>
      </c>
      <c r="B1535" s="217">
        <v>6024693</v>
      </c>
      <c r="C1535" s="217">
        <v>2300829</v>
      </c>
      <c r="D1535" s="217">
        <v>754220</v>
      </c>
      <c r="E1535" s="217">
        <v>1732953</v>
      </c>
      <c r="F1535" s="217">
        <v>2744630</v>
      </c>
      <c r="G1535" s="217">
        <v>484021</v>
      </c>
      <c r="H1535" s="235">
        <v>14041346</v>
      </c>
      <c r="I1535" s="136"/>
      <c r="J1535" s="225" t="s">
        <v>101</v>
      </c>
      <c r="K1535" s="217">
        <v>6832788</v>
      </c>
      <c r="L1535" s="217">
        <v>4070725</v>
      </c>
      <c r="M1535" s="217">
        <v>860648</v>
      </c>
      <c r="N1535" s="217">
        <v>1252023</v>
      </c>
      <c r="O1535" s="217">
        <v>2525671</v>
      </c>
      <c r="P1535" s="217">
        <v>789899</v>
      </c>
      <c r="Q1535" s="235">
        <v>16331754</v>
      </c>
      <c r="R1535" s="136"/>
      <c r="S1535" s="136"/>
      <c r="T1535" s="136"/>
      <c r="U1535" s="136"/>
      <c r="V1535" s="136"/>
      <c r="W1535" s="136"/>
      <c r="X1535" s="136"/>
      <c r="Y1535" s="136"/>
      <c r="Z1535" s="136"/>
      <c r="AA1535" s="136"/>
      <c r="AB1535" s="136"/>
      <c r="AC1535" s="136"/>
      <c r="AD1535" s="136"/>
      <c r="AE1535" s="136"/>
      <c r="AF1535" s="136"/>
      <c r="AG1535" s="136"/>
      <c r="AH1535" s="136"/>
      <c r="AI1535" s="136"/>
      <c r="AJ1535" s="136"/>
      <c r="AK1535" s="136"/>
      <c r="AL1535" s="136"/>
      <c r="AM1535" s="136"/>
      <c r="AN1535" s="136"/>
      <c r="AO1535" s="136"/>
      <c r="AP1535" s="136"/>
      <c r="AQ1535" s="136"/>
      <c r="AR1535" s="136"/>
      <c r="AS1535" s="136"/>
      <c r="AT1535" s="136"/>
      <c r="AU1535" s="136"/>
      <c r="AV1535" s="136"/>
      <c r="AW1535" s="136"/>
      <c r="AX1535" s="136"/>
      <c r="AY1535" s="136"/>
      <c r="AZ1535" s="136"/>
      <c r="BA1535" s="136"/>
      <c r="BB1535" s="136"/>
      <c r="BC1535" s="136"/>
      <c r="BD1535" s="136"/>
      <c r="BE1535" s="136"/>
      <c r="BF1535" s="136"/>
      <c r="BG1535" s="136"/>
      <c r="BH1535" s="136"/>
      <c r="BI1535" s="136"/>
      <c r="BJ1535" s="136"/>
      <c r="BK1535" s="136"/>
      <c r="BL1535" s="136"/>
      <c r="BM1535" s="136"/>
      <c r="BN1535" s="136"/>
      <c r="BO1535" s="136"/>
      <c r="BP1535" s="136"/>
      <c r="BQ1535" s="136"/>
      <c r="BR1535" s="136"/>
      <c r="BS1535" s="136"/>
      <c r="BT1535" s="136"/>
      <c r="BU1535" s="136"/>
      <c r="BV1535" s="136"/>
      <c r="BW1535" s="136"/>
      <c r="BX1535" s="136"/>
      <c r="BY1535" s="136"/>
      <c r="BZ1535" s="136"/>
      <c r="CA1535" s="136"/>
      <c r="CB1535" s="136"/>
      <c r="CC1535" s="136"/>
      <c r="CD1535" s="136"/>
      <c r="CE1535" s="136"/>
      <c r="CF1535" s="136"/>
      <c r="CG1535" s="136"/>
      <c r="CH1535" s="136"/>
      <c r="CI1535" s="136"/>
      <c r="CJ1535" s="136"/>
      <c r="CK1535" s="136"/>
      <c r="CL1535" s="136"/>
      <c r="CM1535" s="136"/>
      <c r="CN1535" s="136"/>
      <c r="CO1535" s="136"/>
      <c r="CP1535" s="136"/>
      <c r="CQ1535" s="136"/>
      <c r="CR1535" s="136"/>
      <c r="CS1535" s="136"/>
      <c r="CT1535" s="136"/>
      <c r="CU1535" s="136"/>
      <c r="CV1535" s="136"/>
      <c r="CW1535" s="136"/>
      <c r="CX1535" s="136"/>
      <c r="CY1535" s="136"/>
      <c r="CZ1535" s="136"/>
      <c r="DA1535" s="136"/>
      <c r="DB1535" s="136"/>
      <c r="DC1535" s="136"/>
      <c r="DD1535" s="136"/>
      <c r="DE1535" s="136"/>
      <c r="DF1535" s="136"/>
      <c r="DG1535" s="136"/>
      <c r="DH1535" s="136"/>
      <c r="DI1535" s="136"/>
      <c r="DJ1535" s="136"/>
      <c r="DK1535" s="136"/>
      <c r="DL1535" s="136"/>
      <c r="DM1535" s="136"/>
      <c r="DN1535" s="136"/>
      <c r="DO1535" s="136"/>
      <c r="DP1535" s="136"/>
      <c r="DQ1535" s="136"/>
      <c r="DR1535" s="136"/>
      <c r="DS1535" s="136"/>
      <c r="DT1535" s="136"/>
      <c r="DU1535" s="136"/>
      <c r="DV1535" s="136"/>
      <c r="DW1535" s="136"/>
      <c r="DX1535" s="136"/>
      <c r="DY1535" s="136"/>
      <c r="DZ1535" s="136"/>
      <c r="EA1535" s="136"/>
      <c r="EB1535" s="136"/>
      <c r="EC1535" s="136"/>
      <c r="ED1535" s="136"/>
      <c r="EE1535" s="136"/>
      <c r="EF1535" s="136"/>
      <c r="EG1535" s="136"/>
      <c r="EH1535" s="136"/>
      <c r="EI1535" s="136"/>
      <c r="EJ1535" s="136"/>
      <c r="EK1535" s="136"/>
      <c r="EL1535" s="136"/>
      <c r="EM1535" s="136"/>
      <c r="EN1535" s="136"/>
      <c r="EO1535" s="136"/>
      <c r="EP1535" s="136"/>
      <c r="EQ1535" s="136"/>
      <c r="ER1535" s="136"/>
      <c r="ES1535" s="136"/>
      <c r="ET1535" s="136"/>
      <c r="EU1535" s="136"/>
      <c r="EV1535" s="136"/>
      <c r="EW1535" s="136"/>
      <c r="EX1535" s="136"/>
      <c r="EY1535" s="136"/>
      <c r="EZ1535" s="136"/>
      <c r="FA1535" s="136"/>
      <c r="FB1535" s="136"/>
      <c r="FC1535" s="136"/>
      <c r="FD1535" s="136"/>
      <c r="FE1535" s="136"/>
      <c r="FF1535" s="136"/>
      <c r="FG1535" s="136"/>
      <c r="FH1535" s="136"/>
      <c r="FI1535" s="136"/>
      <c r="FJ1535" s="136"/>
      <c r="FK1535" s="136"/>
      <c r="FL1535" s="136"/>
      <c r="FM1535" s="136"/>
      <c r="FN1535" s="136"/>
      <c r="FO1535" s="136"/>
      <c r="FP1535" s="136"/>
      <c r="FQ1535" s="136"/>
      <c r="FR1535" s="136"/>
      <c r="FS1535" s="136"/>
      <c r="FT1535" s="136"/>
      <c r="FU1535" s="136"/>
      <c r="FV1535" s="136"/>
      <c r="FW1535" s="136"/>
      <c r="FX1535" s="136"/>
      <c r="FY1535" s="136"/>
      <c r="FZ1535" s="136"/>
      <c r="GA1535" s="136"/>
      <c r="GB1535" s="136"/>
      <c r="GC1535" s="136"/>
      <c r="GD1535" s="136"/>
      <c r="GE1535" s="136"/>
      <c r="GF1535" s="136"/>
      <c r="GG1535" s="136"/>
      <c r="GH1535" s="136"/>
      <c r="GI1535" s="136"/>
      <c r="GJ1535" s="136"/>
      <c r="GK1535" s="136"/>
      <c r="GL1535" s="136"/>
      <c r="GM1535" s="136"/>
      <c r="GN1535" s="136"/>
      <c r="GO1535" s="136"/>
      <c r="GP1535" s="136"/>
      <c r="GQ1535" s="136"/>
      <c r="GR1535" s="136"/>
      <c r="GS1535" s="136"/>
      <c r="GT1535" s="136"/>
      <c r="GU1535" s="136"/>
      <c r="GV1535" s="136"/>
      <c r="GW1535" s="136"/>
      <c r="GX1535" s="136"/>
      <c r="GY1535" s="136"/>
      <c r="GZ1535" s="136"/>
      <c r="HA1535" s="136"/>
      <c r="HB1535" s="136"/>
      <c r="HC1535" s="136"/>
      <c r="HD1535" s="136"/>
      <c r="HE1535" s="136"/>
      <c r="HF1535" s="136"/>
      <c r="HG1535" s="136"/>
      <c r="HH1535" s="136"/>
      <c r="HI1535" s="136"/>
      <c r="HJ1535" s="136"/>
      <c r="HK1535" s="136"/>
      <c r="HL1535" s="136"/>
      <c r="HM1535" s="136"/>
      <c r="HN1535" s="136"/>
      <c r="HO1535" s="136"/>
      <c r="HP1535" s="136"/>
      <c r="HQ1535" s="136"/>
      <c r="HR1535" s="136"/>
      <c r="HS1535" s="136"/>
      <c r="HT1535" s="136"/>
      <c r="HU1535" s="136"/>
      <c r="HV1535" s="136"/>
      <c r="HW1535" s="136"/>
      <c r="HX1535" s="136"/>
      <c r="HY1535" s="136"/>
      <c r="HZ1535" s="136"/>
      <c r="IA1535" s="136"/>
      <c r="IB1535" s="136"/>
      <c r="IC1535" s="136"/>
      <c r="ID1535" s="136"/>
      <c r="IE1535" s="136"/>
      <c r="IF1535" s="136"/>
      <c r="IG1535" s="136"/>
    </row>
    <row r="1536" spans="1:241" ht="15" customHeight="1" x14ac:dyDescent="0.25">
      <c r="A1536" s="225" t="s">
        <v>526</v>
      </c>
      <c r="B1536" s="217">
        <v>6032493</v>
      </c>
      <c r="C1536" s="217">
        <v>2452739</v>
      </c>
      <c r="D1536" s="217">
        <v>721327</v>
      </c>
      <c r="E1536" s="217">
        <v>1474298</v>
      </c>
      <c r="F1536" s="217">
        <v>3181167</v>
      </c>
      <c r="G1536" s="217">
        <v>503237</v>
      </c>
      <c r="H1536" s="235">
        <v>14365261</v>
      </c>
      <c r="I1536" s="136"/>
      <c r="J1536" s="225" t="s">
        <v>98</v>
      </c>
      <c r="K1536" s="217">
        <v>5460461</v>
      </c>
      <c r="L1536" s="217">
        <v>2567764</v>
      </c>
      <c r="M1536" s="217">
        <v>591862</v>
      </c>
      <c r="N1536" s="217">
        <v>1056632</v>
      </c>
      <c r="O1536" s="217">
        <v>2697981</v>
      </c>
      <c r="P1536" s="217">
        <v>602343</v>
      </c>
      <c r="Q1536" s="235">
        <v>12977043</v>
      </c>
      <c r="R1536" s="136"/>
      <c r="S1536" s="136"/>
      <c r="T1536" s="136"/>
      <c r="U1536" s="136"/>
      <c r="V1536" s="136"/>
      <c r="W1536" s="136"/>
      <c r="X1536" s="136"/>
      <c r="Y1536" s="136"/>
      <c r="Z1536" s="136"/>
      <c r="AA1536" s="136"/>
      <c r="AB1536" s="136"/>
      <c r="AC1536" s="136"/>
      <c r="AD1536" s="136"/>
      <c r="AE1536" s="136"/>
      <c r="AF1536" s="136"/>
      <c r="AG1536" s="136"/>
      <c r="AH1536" s="136"/>
      <c r="AI1536" s="136"/>
      <c r="AJ1536" s="136"/>
      <c r="AK1536" s="136"/>
      <c r="AL1536" s="136"/>
      <c r="AM1536" s="136"/>
      <c r="AN1536" s="136"/>
      <c r="AO1536" s="136"/>
      <c r="AP1536" s="136"/>
      <c r="AQ1536" s="136"/>
      <c r="AR1536" s="136"/>
      <c r="AS1536" s="136"/>
      <c r="AT1536" s="136"/>
      <c r="AU1536" s="136"/>
      <c r="AV1536" s="136"/>
      <c r="AW1536" s="136"/>
      <c r="AX1536" s="136"/>
      <c r="AY1536" s="136"/>
      <c r="AZ1536" s="136"/>
      <c r="BA1536" s="136"/>
      <c r="BB1536" s="136"/>
      <c r="BC1536" s="136"/>
      <c r="BD1536" s="136"/>
      <c r="BE1536" s="136"/>
      <c r="BF1536" s="136"/>
      <c r="BG1536" s="136"/>
      <c r="BH1536" s="136"/>
      <c r="BI1536" s="136"/>
      <c r="BJ1536" s="136"/>
      <c r="BK1536" s="136"/>
      <c r="BL1536" s="136"/>
      <c r="BM1536" s="136"/>
      <c r="BN1536" s="136"/>
      <c r="BO1536" s="136"/>
      <c r="BP1536" s="136"/>
      <c r="BQ1536" s="136"/>
      <c r="BR1536" s="136"/>
      <c r="BS1536" s="136"/>
      <c r="BT1536" s="136"/>
      <c r="BU1536" s="136"/>
      <c r="BV1536" s="136"/>
      <c r="BW1536" s="136"/>
      <c r="BX1536" s="136"/>
      <c r="BY1536" s="136"/>
      <c r="BZ1536" s="136"/>
      <c r="CA1536" s="136"/>
      <c r="CB1536" s="136"/>
      <c r="CC1536" s="136"/>
      <c r="CD1536" s="136"/>
      <c r="CE1536" s="136"/>
      <c r="CF1536" s="136"/>
      <c r="CG1536" s="136"/>
      <c r="CH1536" s="136"/>
      <c r="CI1536" s="136"/>
      <c r="CJ1536" s="136"/>
      <c r="CK1536" s="136"/>
      <c r="CL1536" s="136"/>
      <c r="CM1536" s="136"/>
      <c r="CN1536" s="136"/>
      <c r="CO1536" s="136"/>
      <c r="CP1536" s="136"/>
      <c r="CQ1536" s="136"/>
      <c r="CR1536" s="136"/>
      <c r="CS1536" s="136"/>
      <c r="CT1536" s="136"/>
      <c r="CU1536" s="136"/>
      <c r="CV1536" s="136"/>
      <c r="CW1536" s="136"/>
      <c r="CX1536" s="136"/>
      <c r="CY1536" s="136"/>
      <c r="CZ1536" s="136"/>
      <c r="DA1536" s="136"/>
      <c r="DB1536" s="136"/>
      <c r="DC1536" s="136"/>
      <c r="DD1536" s="136"/>
      <c r="DE1536" s="136"/>
      <c r="DF1536" s="136"/>
      <c r="DG1536" s="136"/>
      <c r="DH1536" s="136"/>
      <c r="DI1536" s="136"/>
      <c r="DJ1536" s="136"/>
      <c r="DK1536" s="136"/>
      <c r="DL1536" s="136"/>
      <c r="DM1536" s="136"/>
      <c r="DN1536" s="136"/>
      <c r="DO1536" s="136"/>
      <c r="DP1536" s="136"/>
      <c r="DQ1536" s="136"/>
      <c r="DR1536" s="136"/>
      <c r="DS1536" s="136"/>
      <c r="DT1536" s="136"/>
      <c r="DU1536" s="136"/>
      <c r="DV1536" s="136"/>
      <c r="DW1536" s="136"/>
      <c r="DX1536" s="136"/>
      <c r="DY1536" s="136"/>
      <c r="DZ1536" s="136"/>
      <c r="EA1536" s="136"/>
      <c r="EB1536" s="136"/>
      <c r="EC1536" s="136"/>
      <c r="ED1536" s="136"/>
      <c r="EE1536" s="136"/>
      <c r="EF1536" s="136"/>
      <c r="EG1536" s="136"/>
      <c r="EH1536" s="136"/>
      <c r="EI1536" s="136"/>
      <c r="EJ1536" s="136"/>
      <c r="EK1536" s="136"/>
      <c r="EL1536" s="136"/>
      <c r="EM1536" s="136"/>
      <c r="EN1536" s="136"/>
      <c r="EO1536" s="136"/>
      <c r="EP1536" s="136"/>
      <c r="EQ1536" s="136"/>
      <c r="ER1536" s="136"/>
      <c r="ES1536" s="136"/>
      <c r="ET1536" s="136"/>
      <c r="EU1536" s="136"/>
      <c r="EV1536" s="136"/>
      <c r="EW1536" s="136"/>
      <c r="EX1536" s="136"/>
      <c r="EY1536" s="136"/>
      <c r="EZ1536" s="136"/>
      <c r="FA1536" s="136"/>
      <c r="FB1536" s="136"/>
      <c r="FC1536" s="136"/>
      <c r="FD1536" s="136"/>
      <c r="FE1536" s="136"/>
      <c r="FF1536" s="136"/>
      <c r="FG1536" s="136"/>
      <c r="FH1536" s="136"/>
      <c r="FI1536" s="136"/>
      <c r="FJ1536" s="136"/>
      <c r="FK1536" s="136"/>
      <c r="FL1536" s="136"/>
      <c r="FM1536" s="136"/>
      <c r="FN1536" s="136"/>
      <c r="FO1536" s="136"/>
      <c r="FP1536" s="136"/>
      <c r="FQ1536" s="136"/>
      <c r="FR1536" s="136"/>
      <c r="FS1536" s="136"/>
      <c r="FT1536" s="136"/>
      <c r="FU1536" s="136"/>
      <c r="FV1536" s="136"/>
      <c r="FW1536" s="136"/>
      <c r="FX1536" s="136"/>
      <c r="FY1536" s="136"/>
      <c r="FZ1536" s="136"/>
      <c r="GA1536" s="136"/>
      <c r="GB1536" s="136"/>
      <c r="GC1536" s="136"/>
      <c r="GD1536" s="136"/>
      <c r="GE1536" s="136"/>
      <c r="GF1536" s="136"/>
      <c r="GG1536" s="136"/>
      <c r="GH1536" s="136"/>
      <c r="GI1536" s="136"/>
      <c r="GJ1536" s="136"/>
      <c r="GK1536" s="136"/>
      <c r="GL1536" s="136"/>
      <c r="GM1536" s="136"/>
      <c r="GN1536" s="136"/>
      <c r="GO1536" s="136"/>
      <c r="GP1536" s="136"/>
      <c r="GQ1536" s="136"/>
      <c r="GR1536" s="136"/>
      <c r="GS1536" s="136"/>
      <c r="GT1536" s="136"/>
      <c r="GU1536" s="136"/>
      <c r="GV1536" s="136"/>
      <c r="GW1536" s="136"/>
      <c r="GX1536" s="136"/>
      <c r="GY1536" s="136"/>
      <c r="GZ1536" s="136"/>
      <c r="HA1536" s="136"/>
      <c r="HB1536" s="136"/>
      <c r="HC1536" s="136"/>
      <c r="HD1536" s="136"/>
      <c r="HE1536" s="136"/>
      <c r="HF1536" s="136"/>
      <c r="HG1536" s="136"/>
      <c r="HH1536" s="136"/>
      <c r="HI1536" s="136"/>
      <c r="HJ1536" s="136"/>
      <c r="HK1536" s="136"/>
      <c r="HL1536" s="136"/>
      <c r="HM1536" s="136"/>
      <c r="HN1536" s="136"/>
      <c r="HO1536" s="136"/>
      <c r="HP1536" s="136"/>
      <c r="HQ1536" s="136"/>
      <c r="HR1536" s="136"/>
      <c r="HS1536" s="136"/>
      <c r="HT1536" s="136"/>
      <c r="HU1536" s="136"/>
      <c r="HV1536" s="136"/>
      <c r="HW1536" s="136"/>
      <c r="HX1536" s="136"/>
      <c r="HY1536" s="136"/>
      <c r="HZ1536" s="136"/>
      <c r="IA1536" s="136"/>
      <c r="IB1536" s="136"/>
      <c r="IC1536" s="136"/>
      <c r="ID1536" s="136"/>
      <c r="IE1536" s="136"/>
      <c r="IF1536" s="136"/>
      <c r="IG1536" s="136"/>
    </row>
    <row r="1537" spans="1:241" ht="15" customHeight="1" x14ac:dyDescent="0.25">
      <c r="A1537" s="225" t="s">
        <v>527</v>
      </c>
      <c r="B1537" s="217">
        <v>6508339</v>
      </c>
      <c r="C1537" s="217">
        <v>1832950</v>
      </c>
      <c r="D1537" s="217">
        <v>597333</v>
      </c>
      <c r="E1537" s="217">
        <v>1812165</v>
      </c>
      <c r="F1537" s="217">
        <v>2227113</v>
      </c>
      <c r="G1537" s="217">
        <v>526774</v>
      </c>
      <c r="H1537" s="235">
        <v>13504674</v>
      </c>
      <c r="I1537" s="136"/>
      <c r="J1537" s="225" t="s">
        <v>329</v>
      </c>
      <c r="K1537" s="217">
        <v>6132547</v>
      </c>
      <c r="L1537" s="217">
        <v>2601014</v>
      </c>
      <c r="M1537" s="217">
        <v>630023</v>
      </c>
      <c r="N1537" s="217">
        <v>1218600</v>
      </c>
      <c r="O1537" s="217">
        <v>2709580</v>
      </c>
      <c r="P1537" s="217">
        <v>621955</v>
      </c>
      <c r="Q1537" s="235">
        <v>13913719</v>
      </c>
      <c r="R1537" s="136"/>
      <c r="S1537" s="136"/>
      <c r="T1537" s="136"/>
      <c r="U1537" s="136"/>
      <c r="V1537" s="136"/>
      <c r="W1537" s="136"/>
      <c r="X1537" s="136"/>
      <c r="Y1537" s="136"/>
      <c r="Z1537" s="136"/>
      <c r="AA1537" s="136"/>
      <c r="AB1537" s="136"/>
      <c r="AC1537" s="136"/>
      <c r="AD1537" s="136"/>
      <c r="AE1537" s="136"/>
      <c r="AF1537" s="136"/>
      <c r="AG1537" s="136"/>
      <c r="AH1537" s="136"/>
      <c r="AI1537" s="136"/>
      <c r="AJ1537" s="136"/>
      <c r="AK1537" s="136"/>
      <c r="AL1537" s="136"/>
      <c r="AM1537" s="136"/>
      <c r="AN1537" s="136"/>
      <c r="AO1537" s="136"/>
      <c r="AP1537" s="136"/>
      <c r="AQ1537" s="136"/>
      <c r="AR1537" s="136"/>
      <c r="AS1537" s="136"/>
      <c r="AT1537" s="136"/>
      <c r="AU1537" s="136"/>
      <c r="AV1537" s="136"/>
      <c r="AW1537" s="136"/>
      <c r="AX1537" s="136"/>
      <c r="AY1537" s="136"/>
      <c r="AZ1537" s="136"/>
      <c r="BA1537" s="136"/>
      <c r="BB1537" s="136"/>
      <c r="BC1537" s="136"/>
      <c r="BD1537" s="136"/>
      <c r="BE1537" s="136"/>
      <c r="BF1537" s="136"/>
      <c r="BG1537" s="136"/>
      <c r="BH1537" s="136"/>
      <c r="BI1537" s="136"/>
      <c r="BJ1537" s="136"/>
      <c r="BK1537" s="136"/>
      <c r="BL1537" s="136"/>
      <c r="BM1537" s="136"/>
      <c r="BN1537" s="136"/>
      <c r="BO1537" s="136"/>
      <c r="BP1537" s="136"/>
      <c r="BQ1537" s="136"/>
      <c r="BR1537" s="136"/>
      <c r="BS1537" s="136"/>
      <c r="BT1537" s="136"/>
      <c r="BU1537" s="136"/>
      <c r="BV1537" s="136"/>
      <c r="BW1537" s="136"/>
      <c r="BX1537" s="136"/>
      <c r="BY1537" s="136"/>
      <c r="BZ1537" s="136"/>
      <c r="CA1537" s="136"/>
      <c r="CB1537" s="136"/>
      <c r="CC1537" s="136"/>
      <c r="CD1537" s="136"/>
      <c r="CE1537" s="136"/>
      <c r="CF1537" s="136"/>
      <c r="CG1537" s="136"/>
      <c r="CH1537" s="136"/>
      <c r="CI1537" s="136"/>
      <c r="CJ1537" s="136"/>
      <c r="CK1537" s="136"/>
      <c r="CL1537" s="136"/>
      <c r="CM1537" s="136"/>
      <c r="CN1537" s="136"/>
      <c r="CO1537" s="136"/>
      <c r="CP1537" s="136"/>
      <c r="CQ1537" s="136"/>
      <c r="CR1537" s="136"/>
      <c r="CS1537" s="136"/>
      <c r="CT1537" s="136"/>
      <c r="CU1537" s="136"/>
      <c r="CV1537" s="136"/>
      <c r="CW1537" s="136"/>
      <c r="CX1537" s="136"/>
      <c r="CY1537" s="136"/>
      <c r="CZ1537" s="136"/>
      <c r="DA1537" s="136"/>
      <c r="DB1537" s="136"/>
      <c r="DC1537" s="136"/>
      <c r="DD1537" s="136"/>
      <c r="DE1537" s="136"/>
      <c r="DF1537" s="136"/>
      <c r="DG1537" s="136"/>
      <c r="DH1537" s="136"/>
      <c r="DI1537" s="136"/>
      <c r="DJ1537" s="136"/>
      <c r="DK1537" s="136"/>
      <c r="DL1537" s="136"/>
      <c r="DM1537" s="136"/>
      <c r="DN1537" s="136"/>
      <c r="DO1537" s="136"/>
      <c r="DP1537" s="136"/>
      <c r="DQ1537" s="136"/>
      <c r="DR1537" s="136"/>
      <c r="DS1537" s="136"/>
      <c r="DT1537" s="136"/>
      <c r="DU1537" s="136"/>
      <c r="DV1537" s="136"/>
      <c r="DW1537" s="136"/>
      <c r="DX1537" s="136"/>
      <c r="DY1537" s="136"/>
      <c r="DZ1537" s="136"/>
      <c r="EA1537" s="136"/>
      <c r="EB1537" s="136"/>
      <c r="EC1537" s="136"/>
      <c r="ED1537" s="136"/>
      <c r="EE1537" s="136"/>
      <c r="EF1537" s="136"/>
      <c r="EG1537" s="136"/>
      <c r="EH1537" s="136"/>
      <c r="EI1537" s="136"/>
      <c r="EJ1537" s="136"/>
      <c r="EK1537" s="136"/>
      <c r="EL1537" s="136"/>
      <c r="EM1537" s="136"/>
      <c r="EN1537" s="136"/>
      <c r="EO1537" s="136"/>
      <c r="EP1537" s="136"/>
      <c r="EQ1537" s="136"/>
      <c r="ER1537" s="136"/>
      <c r="ES1537" s="136"/>
      <c r="ET1537" s="136"/>
      <c r="EU1537" s="136"/>
      <c r="EV1537" s="136"/>
      <c r="EW1537" s="136"/>
      <c r="EX1537" s="136"/>
      <c r="EY1537" s="136"/>
      <c r="EZ1537" s="136"/>
      <c r="FA1537" s="136"/>
      <c r="FB1537" s="136"/>
      <c r="FC1537" s="136"/>
      <c r="FD1537" s="136"/>
      <c r="FE1537" s="136"/>
      <c r="FF1537" s="136"/>
      <c r="FG1537" s="136"/>
      <c r="FH1537" s="136"/>
      <c r="FI1537" s="136"/>
      <c r="FJ1537" s="136"/>
      <c r="FK1537" s="136"/>
      <c r="FL1537" s="136"/>
      <c r="FM1537" s="136"/>
      <c r="FN1537" s="136"/>
      <c r="FO1537" s="136"/>
      <c r="FP1537" s="136"/>
      <c r="FQ1537" s="136"/>
      <c r="FR1537" s="136"/>
      <c r="FS1537" s="136"/>
      <c r="FT1537" s="136"/>
      <c r="FU1537" s="136"/>
      <c r="FV1537" s="136"/>
      <c r="FW1537" s="136"/>
      <c r="FX1537" s="136"/>
      <c r="FY1537" s="136"/>
      <c r="FZ1537" s="136"/>
      <c r="GA1537" s="136"/>
      <c r="GB1537" s="136"/>
      <c r="GC1537" s="136"/>
      <c r="GD1537" s="136"/>
      <c r="GE1537" s="136"/>
      <c r="GF1537" s="136"/>
      <c r="GG1537" s="136"/>
      <c r="GH1537" s="136"/>
      <c r="GI1537" s="136"/>
      <c r="GJ1537" s="136"/>
      <c r="GK1537" s="136"/>
      <c r="GL1537" s="136"/>
      <c r="GM1537" s="136"/>
      <c r="GN1537" s="136"/>
      <c r="GO1537" s="136"/>
      <c r="GP1537" s="136"/>
      <c r="GQ1537" s="136"/>
      <c r="GR1537" s="136"/>
      <c r="GS1537" s="136"/>
      <c r="GT1537" s="136"/>
      <c r="GU1537" s="136"/>
      <c r="GV1537" s="136"/>
      <c r="GW1537" s="136"/>
      <c r="GX1537" s="136"/>
      <c r="GY1537" s="136"/>
      <c r="GZ1537" s="136"/>
      <c r="HA1537" s="136"/>
      <c r="HB1537" s="136"/>
      <c r="HC1537" s="136"/>
      <c r="HD1537" s="136"/>
      <c r="HE1537" s="136"/>
      <c r="HF1537" s="136"/>
      <c r="HG1537" s="136"/>
      <c r="HH1537" s="136"/>
      <c r="HI1537" s="136"/>
      <c r="HJ1537" s="136"/>
      <c r="HK1537" s="136"/>
      <c r="HL1537" s="136"/>
      <c r="HM1537" s="136"/>
      <c r="HN1537" s="136"/>
      <c r="HO1537" s="136"/>
      <c r="HP1537" s="136"/>
      <c r="HQ1537" s="136"/>
      <c r="HR1537" s="136"/>
      <c r="HS1537" s="136"/>
      <c r="HT1537" s="136"/>
      <c r="HU1537" s="136"/>
      <c r="HV1537" s="136"/>
      <c r="HW1537" s="136"/>
      <c r="HX1537" s="136"/>
      <c r="HY1537" s="136"/>
      <c r="HZ1537" s="136"/>
      <c r="IA1537" s="136"/>
      <c r="IB1537" s="136"/>
      <c r="IC1537" s="136"/>
      <c r="ID1537" s="136"/>
      <c r="IE1537" s="136"/>
      <c r="IF1537" s="136"/>
      <c r="IG1537" s="136"/>
    </row>
    <row r="1538" spans="1:241" ht="15" customHeight="1" x14ac:dyDescent="0.25">
      <c r="A1538" s="225" t="s">
        <v>528</v>
      </c>
      <c r="B1538" s="217">
        <v>4720879</v>
      </c>
      <c r="C1538" s="217">
        <v>2157279</v>
      </c>
      <c r="D1538" s="217">
        <v>556909</v>
      </c>
      <c r="E1538" s="217">
        <v>1912626</v>
      </c>
      <c r="F1538" s="217">
        <v>2116142</v>
      </c>
      <c r="G1538" s="217">
        <v>454452</v>
      </c>
      <c r="H1538" s="235">
        <v>11918287</v>
      </c>
      <c r="I1538" s="136"/>
      <c r="J1538" s="225" t="s">
        <v>839</v>
      </c>
      <c r="K1538" s="217">
        <v>7920215</v>
      </c>
      <c r="L1538" s="217">
        <v>2298333</v>
      </c>
      <c r="M1538" s="217">
        <v>675441</v>
      </c>
      <c r="N1538" s="217">
        <v>1390126</v>
      </c>
      <c r="O1538" s="217">
        <v>2270596</v>
      </c>
      <c r="P1538" s="217">
        <v>558422</v>
      </c>
      <c r="Q1538" s="235">
        <v>15113133</v>
      </c>
      <c r="R1538" s="136"/>
      <c r="S1538" s="136"/>
      <c r="T1538" s="136"/>
      <c r="U1538" s="136"/>
      <c r="V1538" s="136"/>
      <c r="W1538" s="136"/>
      <c r="X1538" s="136"/>
      <c r="Y1538" s="136"/>
      <c r="Z1538" s="136"/>
      <c r="AA1538" s="136"/>
      <c r="AB1538" s="136"/>
      <c r="AC1538" s="136"/>
      <c r="AD1538" s="136"/>
      <c r="AE1538" s="136"/>
      <c r="AF1538" s="136"/>
      <c r="AG1538" s="136"/>
      <c r="AH1538" s="136"/>
      <c r="AI1538" s="136"/>
      <c r="AJ1538" s="136"/>
      <c r="AK1538" s="136"/>
      <c r="AL1538" s="136"/>
      <c r="AM1538" s="136"/>
      <c r="AN1538" s="136"/>
      <c r="AO1538" s="136"/>
      <c r="AP1538" s="136"/>
      <c r="AQ1538" s="136"/>
      <c r="AR1538" s="136"/>
      <c r="AS1538" s="136"/>
      <c r="AT1538" s="136"/>
      <c r="AU1538" s="136"/>
      <c r="AV1538" s="136"/>
      <c r="AW1538" s="136"/>
      <c r="AX1538" s="136"/>
      <c r="AY1538" s="136"/>
      <c r="AZ1538" s="136"/>
      <c r="BA1538" s="136"/>
      <c r="BB1538" s="136"/>
      <c r="BC1538" s="136"/>
      <c r="BD1538" s="136"/>
      <c r="BE1538" s="136"/>
      <c r="BF1538" s="136"/>
      <c r="BG1538" s="136"/>
      <c r="BH1538" s="136"/>
      <c r="BI1538" s="136"/>
      <c r="BJ1538" s="136"/>
      <c r="BK1538" s="136"/>
      <c r="BL1538" s="136"/>
      <c r="BM1538" s="136"/>
      <c r="BN1538" s="136"/>
      <c r="BO1538" s="136"/>
      <c r="BP1538" s="136"/>
      <c r="BQ1538" s="136"/>
      <c r="BR1538" s="136"/>
      <c r="BS1538" s="136"/>
      <c r="BT1538" s="136"/>
      <c r="BU1538" s="136"/>
      <c r="BV1538" s="136"/>
      <c r="BW1538" s="136"/>
      <c r="BX1538" s="136"/>
      <c r="BY1538" s="136"/>
      <c r="BZ1538" s="136"/>
      <c r="CA1538" s="136"/>
      <c r="CB1538" s="136"/>
      <c r="CC1538" s="136"/>
      <c r="CD1538" s="136"/>
      <c r="CE1538" s="136"/>
      <c r="CF1538" s="136"/>
      <c r="CG1538" s="136"/>
      <c r="CH1538" s="136"/>
      <c r="CI1538" s="136"/>
      <c r="CJ1538" s="136"/>
      <c r="CK1538" s="136"/>
      <c r="CL1538" s="136"/>
      <c r="CM1538" s="136"/>
      <c r="CN1538" s="136"/>
      <c r="CO1538" s="136"/>
      <c r="CP1538" s="136"/>
      <c r="CQ1538" s="136"/>
      <c r="CR1538" s="136"/>
      <c r="CS1538" s="136"/>
      <c r="CT1538" s="136"/>
      <c r="CU1538" s="136"/>
      <c r="CV1538" s="136"/>
      <c r="CW1538" s="136"/>
      <c r="CX1538" s="136"/>
      <c r="CY1538" s="136"/>
      <c r="CZ1538" s="136"/>
      <c r="DA1538" s="136"/>
      <c r="DB1538" s="136"/>
      <c r="DC1538" s="136"/>
      <c r="DD1538" s="136"/>
      <c r="DE1538" s="136"/>
      <c r="DF1538" s="136"/>
      <c r="DG1538" s="136"/>
      <c r="DH1538" s="136"/>
      <c r="DI1538" s="136"/>
      <c r="DJ1538" s="136"/>
      <c r="DK1538" s="136"/>
      <c r="DL1538" s="136"/>
      <c r="DM1538" s="136"/>
      <c r="DN1538" s="136"/>
      <c r="DO1538" s="136"/>
      <c r="DP1538" s="136"/>
      <c r="DQ1538" s="136"/>
      <c r="DR1538" s="136"/>
      <c r="DS1538" s="136"/>
      <c r="DT1538" s="136"/>
      <c r="DU1538" s="136"/>
      <c r="DV1538" s="136"/>
      <c r="DW1538" s="136"/>
      <c r="DX1538" s="136"/>
      <c r="DY1538" s="136"/>
      <c r="DZ1538" s="136"/>
      <c r="EA1538" s="136"/>
      <c r="EB1538" s="136"/>
      <c r="EC1538" s="136"/>
      <c r="ED1538" s="136"/>
      <c r="EE1538" s="136"/>
      <c r="EF1538" s="136"/>
      <c r="EG1538" s="136"/>
      <c r="EH1538" s="136"/>
      <c r="EI1538" s="136"/>
      <c r="EJ1538" s="136"/>
      <c r="EK1538" s="136"/>
      <c r="EL1538" s="136"/>
      <c r="EM1538" s="136"/>
      <c r="EN1538" s="136"/>
      <c r="EO1538" s="136"/>
      <c r="EP1538" s="136"/>
      <c r="EQ1538" s="136"/>
      <c r="ER1538" s="136"/>
      <c r="ES1538" s="136"/>
      <c r="ET1538" s="136"/>
      <c r="EU1538" s="136"/>
      <c r="EV1538" s="136"/>
      <c r="EW1538" s="136"/>
      <c r="EX1538" s="136"/>
      <c r="EY1538" s="136"/>
      <c r="EZ1538" s="136"/>
      <c r="FA1538" s="136"/>
      <c r="FB1538" s="136"/>
      <c r="FC1538" s="136"/>
      <c r="FD1538" s="136"/>
      <c r="FE1538" s="136"/>
      <c r="FF1538" s="136"/>
      <c r="FG1538" s="136"/>
      <c r="FH1538" s="136"/>
      <c r="FI1538" s="136"/>
      <c r="FJ1538" s="136"/>
      <c r="FK1538" s="136"/>
      <c r="FL1538" s="136"/>
      <c r="FM1538" s="136"/>
      <c r="FN1538" s="136"/>
      <c r="FO1538" s="136"/>
      <c r="FP1538" s="136"/>
      <c r="FQ1538" s="136"/>
      <c r="FR1538" s="136"/>
      <c r="FS1538" s="136"/>
      <c r="FT1538" s="136"/>
      <c r="FU1538" s="136"/>
      <c r="FV1538" s="136"/>
      <c r="FW1538" s="136"/>
      <c r="FX1538" s="136"/>
      <c r="FY1538" s="136"/>
      <c r="FZ1538" s="136"/>
      <c r="GA1538" s="136"/>
      <c r="GB1538" s="136"/>
      <c r="GC1538" s="136"/>
      <c r="GD1538" s="136"/>
      <c r="GE1538" s="136"/>
      <c r="GF1538" s="136"/>
      <c r="GG1538" s="136"/>
      <c r="GH1538" s="136"/>
      <c r="GI1538" s="136"/>
      <c r="GJ1538" s="136"/>
      <c r="GK1538" s="136"/>
      <c r="GL1538" s="136"/>
      <c r="GM1538" s="136"/>
      <c r="GN1538" s="136"/>
      <c r="GO1538" s="136"/>
      <c r="GP1538" s="136"/>
      <c r="GQ1538" s="136"/>
      <c r="GR1538" s="136"/>
      <c r="GS1538" s="136"/>
      <c r="GT1538" s="136"/>
      <c r="GU1538" s="136"/>
      <c r="GV1538" s="136"/>
      <c r="GW1538" s="136"/>
      <c r="GX1538" s="136"/>
      <c r="GY1538" s="136"/>
      <c r="GZ1538" s="136"/>
      <c r="HA1538" s="136"/>
      <c r="HB1538" s="136"/>
      <c r="HC1538" s="136"/>
      <c r="HD1538" s="136"/>
      <c r="HE1538" s="136"/>
      <c r="HF1538" s="136"/>
      <c r="HG1538" s="136"/>
      <c r="HH1538" s="136"/>
      <c r="HI1538" s="136"/>
      <c r="HJ1538" s="136"/>
      <c r="HK1538" s="136"/>
      <c r="HL1538" s="136"/>
      <c r="HM1538" s="136"/>
      <c r="HN1538" s="136"/>
      <c r="HO1538" s="136"/>
      <c r="HP1538" s="136"/>
      <c r="HQ1538" s="136"/>
      <c r="HR1538" s="136"/>
      <c r="HS1538" s="136"/>
      <c r="HT1538" s="136"/>
      <c r="HU1538" s="136"/>
      <c r="HV1538" s="136"/>
      <c r="HW1538" s="136"/>
      <c r="HX1538" s="136"/>
      <c r="HY1538" s="136"/>
      <c r="HZ1538" s="136"/>
      <c r="IA1538" s="136"/>
      <c r="IB1538" s="136"/>
      <c r="IC1538" s="136"/>
      <c r="ID1538" s="136"/>
      <c r="IE1538" s="136"/>
      <c r="IF1538" s="136"/>
      <c r="IG1538" s="136"/>
    </row>
    <row r="1539" spans="1:241" ht="15" customHeight="1" x14ac:dyDescent="0.25">
      <c r="A1539" s="225" t="s">
        <v>728</v>
      </c>
      <c r="B1539" s="217">
        <v>4295521</v>
      </c>
      <c r="C1539" s="217">
        <v>2141632</v>
      </c>
      <c r="D1539" s="217">
        <v>608211</v>
      </c>
      <c r="E1539" s="217">
        <v>1549253</v>
      </c>
      <c r="F1539" s="217">
        <v>1895964</v>
      </c>
      <c r="G1539" s="217">
        <v>541209</v>
      </c>
      <c r="H1539" s="235">
        <v>11031790</v>
      </c>
      <c r="I1539" s="136"/>
      <c r="J1539" s="225" t="s">
        <v>97</v>
      </c>
      <c r="K1539" s="217">
        <v>10409735</v>
      </c>
      <c r="L1539" s="217">
        <v>2555647</v>
      </c>
      <c r="M1539" s="217">
        <v>566469</v>
      </c>
      <c r="N1539" s="217">
        <v>1360873</v>
      </c>
      <c r="O1539" s="217">
        <v>2805692</v>
      </c>
      <c r="P1539" s="217">
        <v>662540</v>
      </c>
      <c r="Q1539" s="235">
        <v>18360956</v>
      </c>
      <c r="R1539" s="136"/>
      <c r="S1539" s="136"/>
      <c r="T1539" s="136"/>
      <c r="U1539" s="136"/>
      <c r="V1539" s="136"/>
      <c r="W1539" s="136"/>
      <c r="X1539" s="136"/>
      <c r="Y1539" s="136"/>
      <c r="Z1539" s="136"/>
      <c r="AA1539" s="136"/>
      <c r="AB1539" s="136"/>
      <c r="AC1539" s="136"/>
      <c r="AD1539" s="136"/>
      <c r="AE1539" s="136"/>
      <c r="AF1539" s="136"/>
      <c r="AG1539" s="136"/>
      <c r="AH1539" s="136"/>
      <c r="AI1539" s="136"/>
      <c r="AJ1539" s="136"/>
      <c r="AK1539" s="136"/>
      <c r="AL1539" s="136"/>
      <c r="AM1539" s="136"/>
      <c r="AN1539" s="136"/>
      <c r="AO1539" s="136"/>
      <c r="AP1539" s="136"/>
      <c r="AQ1539" s="136"/>
      <c r="AR1539" s="136"/>
      <c r="AS1539" s="136"/>
      <c r="AT1539" s="136"/>
      <c r="AU1539" s="136"/>
      <c r="AV1539" s="136"/>
      <c r="AW1539" s="136"/>
      <c r="AX1539" s="136"/>
      <c r="AY1539" s="136"/>
      <c r="AZ1539" s="136"/>
      <c r="BA1539" s="136"/>
      <c r="BB1539" s="136"/>
      <c r="BC1539" s="136"/>
      <c r="BD1539" s="136"/>
      <c r="BE1539" s="136"/>
      <c r="BF1539" s="136"/>
      <c r="BG1539" s="136"/>
      <c r="BH1539" s="136"/>
      <c r="BI1539" s="136"/>
      <c r="BJ1539" s="136"/>
      <c r="BK1539" s="136"/>
      <c r="BL1539" s="136"/>
      <c r="BM1539" s="136"/>
      <c r="BN1539" s="136"/>
      <c r="BO1539" s="136"/>
      <c r="BP1539" s="136"/>
      <c r="BQ1539" s="136"/>
      <c r="BR1539" s="136"/>
      <c r="BS1539" s="136"/>
      <c r="BT1539" s="136"/>
      <c r="BU1539" s="136"/>
      <c r="BV1539" s="136"/>
      <c r="BW1539" s="136"/>
      <c r="BX1539" s="136"/>
      <c r="BY1539" s="136"/>
      <c r="BZ1539" s="136"/>
      <c r="CA1539" s="136"/>
      <c r="CB1539" s="136"/>
      <c r="CC1539" s="136"/>
      <c r="CD1539" s="136"/>
      <c r="CE1539" s="136"/>
      <c r="CF1539" s="136"/>
      <c r="CG1539" s="136"/>
      <c r="CH1539" s="136"/>
      <c r="CI1539" s="136"/>
      <c r="CJ1539" s="136"/>
      <c r="CK1539" s="136"/>
      <c r="CL1539" s="136"/>
      <c r="CM1539" s="136"/>
      <c r="CN1539" s="136"/>
      <c r="CO1539" s="136"/>
      <c r="CP1539" s="136"/>
      <c r="CQ1539" s="136"/>
      <c r="CR1539" s="136"/>
      <c r="CS1539" s="136"/>
      <c r="CT1539" s="136"/>
      <c r="CU1539" s="136"/>
      <c r="CV1539" s="136"/>
      <c r="CW1539" s="136"/>
      <c r="CX1539" s="136"/>
      <c r="CY1539" s="136"/>
      <c r="CZ1539" s="136"/>
      <c r="DA1539" s="136"/>
      <c r="DB1539" s="136"/>
      <c r="DC1539" s="136"/>
      <c r="DD1539" s="136"/>
      <c r="DE1539" s="136"/>
      <c r="DF1539" s="136"/>
      <c r="DG1539" s="136"/>
      <c r="DH1539" s="136"/>
      <c r="DI1539" s="136"/>
      <c r="DJ1539" s="136"/>
      <c r="DK1539" s="136"/>
      <c r="DL1539" s="136"/>
      <c r="DM1539" s="136"/>
      <c r="DN1539" s="136"/>
      <c r="DO1539" s="136"/>
      <c r="DP1539" s="136"/>
      <c r="DQ1539" s="136"/>
      <c r="DR1539" s="136"/>
      <c r="DS1539" s="136"/>
      <c r="DT1539" s="136"/>
      <c r="DU1539" s="136"/>
      <c r="DV1539" s="136"/>
      <c r="DW1539" s="136"/>
      <c r="DX1539" s="136"/>
      <c r="DY1539" s="136"/>
      <c r="DZ1539" s="136"/>
      <c r="EA1539" s="136"/>
      <c r="EB1539" s="136"/>
      <c r="EC1539" s="136"/>
      <c r="ED1539" s="136"/>
      <c r="EE1539" s="136"/>
      <c r="EF1539" s="136"/>
      <c r="EG1539" s="136"/>
      <c r="EH1539" s="136"/>
      <c r="EI1539" s="136"/>
      <c r="EJ1539" s="136"/>
      <c r="EK1539" s="136"/>
      <c r="EL1539" s="136"/>
      <c r="EM1539" s="136"/>
      <c r="EN1539" s="136"/>
      <c r="EO1539" s="136"/>
      <c r="EP1539" s="136"/>
      <c r="EQ1539" s="136"/>
      <c r="ER1539" s="136"/>
      <c r="ES1539" s="136"/>
      <c r="ET1539" s="136"/>
      <c r="EU1539" s="136"/>
      <c r="EV1539" s="136"/>
      <c r="EW1539" s="136"/>
      <c r="EX1539" s="136"/>
      <c r="EY1539" s="136"/>
      <c r="EZ1539" s="136"/>
      <c r="FA1539" s="136"/>
      <c r="FB1539" s="136"/>
      <c r="FC1539" s="136"/>
      <c r="FD1539" s="136"/>
      <c r="FE1539" s="136"/>
      <c r="FF1539" s="136"/>
      <c r="FG1539" s="136"/>
      <c r="FH1539" s="136"/>
      <c r="FI1539" s="136"/>
      <c r="FJ1539" s="136"/>
      <c r="FK1539" s="136"/>
      <c r="FL1539" s="136"/>
      <c r="FM1539" s="136"/>
      <c r="FN1539" s="136"/>
      <c r="FO1539" s="136"/>
      <c r="FP1539" s="136"/>
      <c r="FQ1539" s="136"/>
      <c r="FR1539" s="136"/>
      <c r="FS1539" s="136"/>
      <c r="FT1539" s="136"/>
      <c r="FU1539" s="136"/>
      <c r="FV1539" s="136"/>
      <c r="FW1539" s="136"/>
      <c r="FX1539" s="136"/>
      <c r="FY1539" s="136"/>
      <c r="FZ1539" s="136"/>
      <c r="GA1539" s="136"/>
      <c r="GB1539" s="136"/>
      <c r="GC1539" s="136"/>
      <c r="GD1539" s="136"/>
      <c r="GE1539" s="136"/>
      <c r="GF1539" s="136"/>
      <c r="GG1539" s="136"/>
      <c r="GH1539" s="136"/>
      <c r="GI1539" s="136"/>
      <c r="GJ1539" s="136"/>
      <c r="GK1539" s="136"/>
      <c r="GL1539" s="136"/>
      <c r="GM1539" s="136"/>
      <c r="GN1539" s="136"/>
      <c r="GO1539" s="136"/>
      <c r="GP1539" s="136"/>
      <c r="GQ1539" s="136"/>
      <c r="GR1539" s="136"/>
      <c r="GS1539" s="136"/>
      <c r="GT1539" s="136"/>
      <c r="GU1539" s="136"/>
      <c r="GV1539" s="136"/>
      <c r="GW1539" s="136"/>
      <c r="GX1539" s="136"/>
      <c r="GY1539" s="136"/>
      <c r="GZ1539" s="136"/>
      <c r="HA1539" s="136"/>
      <c r="HB1539" s="136"/>
      <c r="HC1539" s="136"/>
      <c r="HD1539" s="136"/>
      <c r="HE1539" s="136"/>
      <c r="HF1539" s="136"/>
      <c r="HG1539" s="136"/>
      <c r="HH1539" s="136"/>
      <c r="HI1539" s="136"/>
      <c r="HJ1539" s="136"/>
      <c r="HK1539" s="136"/>
      <c r="HL1539" s="136"/>
      <c r="HM1539" s="136"/>
      <c r="HN1539" s="136"/>
      <c r="HO1539" s="136"/>
      <c r="HP1539" s="136"/>
      <c r="HQ1539" s="136"/>
      <c r="HR1539" s="136"/>
      <c r="HS1539" s="136"/>
      <c r="HT1539" s="136"/>
      <c r="HU1539" s="136"/>
      <c r="HV1539" s="136"/>
      <c r="HW1539" s="136"/>
      <c r="HX1539" s="136"/>
      <c r="HY1539" s="136"/>
      <c r="HZ1539" s="136"/>
      <c r="IA1539" s="136"/>
      <c r="IB1539" s="136"/>
      <c r="IC1539" s="136"/>
      <c r="ID1539" s="136"/>
      <c r="IE1539" s="136"/>
      <c r="IF1539" s="136"/>
      <c r="IG1539" s="136"/>
    </row>
    <row r="1540" spans="1:241" ht="15" customHeight="1" x14ac:dyDescent="0.25">
      <c r="A1540" s="225" t="s">
        <v>654</v>
      </c>
      <c r="B1540" s="217">
        <v>7787123</v>
      </c>
      <c r="C1540" s="217">
        <v>2876414</v>
      </c>
      <c r="D1540" s="217">
        <v>1007557</v>
      </c>
      <c r="E1540" s="217">
        <v>1696494</v>
      </c>
      <c r="F1540" s="217">
        <v>2416408</v>
      </c>
      <c r="G1540" s="217">
        <v>582190</v>
      </c>
      <c r="H1540" s="235">
        <v>16366186</v>
      </c>
      <c r="I1540" s="136"/>
      <c r="J1540" s="225" t="s">
        <v>96</v>
      </c>
      <c r="K1540" s="217">
        <v>12805752</v>
      </c>
      <c r="L1540" s="217">
        <v>2499491</v>
      </c>
      <c r="M1540" s="217">
        <v>860857</v>
      </c>
      <c r="N1540" s="217">
        <v>1166072</v>
      </c>
      <c r="O1540" s="217">
        <v>2310299</v>
      </c>
      <c r="P1540" s="217">
        <v>808647</v>
      </c>
      <c r="Q1540" s="235">
        <v>20451118</v>
      </c>
      <c r="R1540" s="136"/>
      <c r="S1540" s="136"/>
      <c r="T1540" s="136"/>
      <c r="U1540" s="136"/>
      <c r="V1540" s="136"/>
      <c r="W1540" s="136"/>
      <c r="X1540" s="136"/>
      <c r="Y1540" s="136"/>
      <c r="Z1540" s="136"/>
      <c r="AA1540" s="136"/>
      <c r="AB1540" s="136"/>
      <c r="AC1540" s="136"/>
      <c r="AD1540" s="136"/>
      <c r="AE1540" s="136"/>
      <c r="AF1540" s="136"/>
      <c r="AG1540" s="136"/>
      <c r="AH1540" s="136"/>
      <c r="AI1540" s="136"/>
      <c r="AJ1540" s="136"/>
      <c r="AK1540" s="136"/>
      <c r="AL1540" s="136"/>
      <c r="AM1540" s="136"/>
      <c r="AN1540" s="136"/>
      <c r="AO1540" s="136"/>
      <c r="AP1540" s="136"/>
      <c r="AQ1540" s="136"/>
      <c r="AR1540" s="136"/>
      <c r="AS1540" s="136"/>
      <c r="AT1540" s="136"/>
      <c r="AU1540" s="136"/>
      <c r="AV1540" s="136"/>
      <c r="AW1540" s="136"/>
      <c r="AX1540" s="136"/>
      <c r="AY1540" s="136"/>
      <c r="AZ1540" s="136"/>
      <c r="BA1540" s="136"/>
      <c r="BB1540" s="136"/>
      <c r="BC1540" s="136"/>
      <c r="BD1540" s="136"/>
      <c r="BE1540" s="136"/>
      <c r="BF1540" s="136"/>
      <c r="BG1540" s="136"/>
      <c r="BH1540" s="136"/>
      <c r="BI1540" s="136"/>
      <c r="BJ1540" s="136"/>
      <c r="BK1540" s="136"/>
      <c r="BL1540" s="136"/>
      <c r="BM1540" s="136"/>
      <c r="BN1540" s="136"/>
      <c r="BO1540" s="136"/>
      <c r="BP1540" s="136"/>
      <c r="BQ1540" s="136"/>
      <c r="BR1540" s="136"/>
      <c r="BS1540" s="136"/>
      <c r="BT1540" s="136"/>
      <c r="BU1540" s="136"/>
      <c r="BV1540" s="136"/>
      <c r="BW1540" s="136"/>
      <c r="BX1540" s="136"/>
      <c r="BY1540" s="136"/>
      <c r="BZ1540" s="136"/>
      <c r="CA1540" s="136"/>
      <c r="CB1540" s="136"/>
      <c r="CC1540" s="136"/>
      <c r="CD1540" s="136"/>
      <c r="CE1540" s="136"/>
      <c r="CF1540" s="136"/>
      <c r="CG1540" s="136"/>
      <c r="CH1540" s="136"/>
      <c r="CI1540" s="136"/>
      <c r="CJ1540" s="136"/>
      <c r="CK1540" s="136"/>
      <c r="CL1540" s="136"/>
      <c r="CM1540" s="136"/>
      <c r="CN1540" s="136"/>
      <c r="CO1540" s="136"/>
      <c r="CP1540" s="136"/>
      <c r="CQ1540" s="136"/>
      <c r="CR1540" s="136"/>
      <c r="CS1540" s="136"/>
      <c r="CT1540" s="136"/>
      <c r="CU1540" s="136"/>
      <c r="CV1540" s="136"/>
      <c r="CW1540" s="136"/>
      <c r="CX1540" s="136"/>
      <c r="CY1540" s="136"/>
      <c r="CZ1540" s="136"/>
      <c r="DA1540" s="136"/>
      <c r="DB1540" s="136"/>
      <c r="DC1540" s="136"/>
      <c r="DD1540" s="136"/>
      <c r="DE1540" s="136"/>
      <c r="DF1540" s="136"/>
      <c r="DG1540" s="136"/>
      <c r="DH1540" s="136"/>
      <c r="DI1540" s="136"/>
      <c r="DJ1540" s="136"/>
      <c r="DK1540" s="136"/>
      <c r="DL1540" s="136"/>
      <c r="DM1540" s="136"/>
      <c r="DN1540" s="136"/>
      <c r="DO1540" s="136"/>
      <c r="DP1540" s="136"/>
      <c r="DQ1540" s="136"/>
      <c r="DR1540" s="136"/>
      <c r="DS1540" s="136"/>
      <c r="DT1540" s="136"/>
      <c r="DU1540" s="136"/>
      <c r="DV1540" s="136"/>
      <c r="DW1540" s="136"/>
      <c r="DX1540" s="136"/>
      <c r="DY1540" s="136"/>
      <c r="DZ1540" s="136"/>
      <c r="EA1540" s="136"/>
      <c r="EB1540" s="136"/>
      <c r="EC1540" s="136"/>
      <c r="ED1540" s="136"/>
      <c r="EE1540" s="136"/>
      <c r="EF1540" s="136"/>
      <c r="EG1540" s="136"/>
      <c r="EH1540" s="136"/>
      <c r="EI1540" s="136"/>
      <c r="EJ1540" s="136"/>
      <c r="EK1540" s="136"/>
      <c r="EL1540" s="136"/>
      <c r="EM1540" s="136"/>
      <c r="EN1540" s="136"/>
      <c r="EO1540" s="136"/>
      <c r="EP1540" s="136"/>
      <c r="EQ1540" s="136"/>
      <c r="ER1540" s="136"/>
      <c r="ES1540" s="136"/>
      <c r="ET1540" s="136"/>
      <c r="EU1540" s="136"/>
      <c r="EV1540" s="136"/>
      <c r="EW1540" s="136"/>
      <c r="EX1540" s="136"/>
      <c r="EY1540" s="136"/>
      <c r="EZ1540" s="136"/>
      <c r="FA1540" s="136"/>
      <c r="FB1540" s="136"/>
      <c r="FC1540" s="136"/>
      <c r="FD1540" s="136"/>
      <c r="FE1540" s="136"/>
      <c r="FF1540" s="136"/>
      <c r="FG1540" s="136"/>
      <c r="FH1540" s="136"/>
      <c r="FI1540" s="136"/>
      <c r="FJ1540" s="136"/>
      <c r="FK1540" s="136"/>
      <c r="FL1540" s="136"/>
      <c r="FM1540" s="136"/>
      <c r="FN1540" s="136"/>
      <c r="FO1540" s="136"/>
      <c r="FP1540" s="136"/>
      <c r="FQ1540" s="136"/>
      <c r="FR1540" s="136"/>
      <c r="FS1540" s="136"/>
      <c r="FT1540" s="136"/>
      <c r="FU1540" s="136"/>
      <c r="FV1540" s="136"/>
      <c r="FW1540" s="136"/>
      <c r="FX1540" s="136"/>
      <c r="FY1540" s="136"/>
      <c r="FZ1540" s="136"/>
      <c r="GA1540" s="136"/>
      <c r="GB1540" s="136"/>
      <c r="GC1540" s="136"/>
      <c r="GD1540" s="136"/>
      <c r="GE1540" s="136"/>
      <c r="GF1540" s="136"/>
      <c r="GG1540" s="136"/>
      <c r="GH1540" s="136"/>
      <c r="GI1540" s="136"/>
      <c r="GJ1540" s="136"/>
      <c r="GK1540" s="136"/>
      <c r="GL1540" s="136"/>
      <c r="GM1540" s="136"/>
      <c r="GN1540" s="136"/>
      <c r="GO1540" s="136"/>
      <c r="GP1540" s="136"/>
      <c r="GQ1540" s="136"/>
      <c r="GR1540" s="136"/>
      <c r="GS1540" s="136"/>
      <c r="GT1540" s="136"/>
      <c r="GU1540" s="136"/>
      <c r="GV1540" s="136"/>
      <c r="GW1540" s="136"/>
      <c r="GX1540" s="136"/>
      <c r="GY1540" s="136"/>
      <c r="GZ1540" s="136"/>
      <c r="HA1540" s="136"/>
      <c r="HB1540" s="136"/>
      <c r="HC1540" s="136"/>
      <c r="HD1540" s="136"/>
      <c r="HE1540" s="136"/>
      <c r="HF1540" s="136"/>
      <c r="HG1540" s="136"/>
      <c r="HH1540" s="136"/>
      <c r="HI1540" s="136"/>
      <c r="HJ1540" s="136"/>
      <c r="HK1540" s="136"/>
      <c r="HL1540" s="136"/>
      <c r="HM1540" s="136"/>
      <c r="HN1540" s="136"/>
      <c r="HO1540" s="136"/>
      <c r="HP1540" s="136"/>
      <c r="HQ1540" s="136"/>
      <c r="HR1540" s="136"/>
      <c r="HS1540" s="136"/>
      <c r="HT1540" s="136"/>
      <c r="HU1540" s="136"/>
      <c r="HV1540" s="136"/>
      <c r="HW1540" s="136"/>
      <c r="HX1540" s="136"/>
      <c r="HY1540" s="136"/>
      <c r="HZ1540" s="136"/>
      <c r="IA1540" s="136"/>
      <c r="IB1540" s="136"/>
      <c r="IC1540" s="136"/>
      <c r="ID1540" s="136"/>
      <c r="IE1540" s="136"/>
      <c r="IF1540" s="136"/>
      <c r="IG1540" s="136"/>
    </row>
    <row r="1541" spans="1:241" ht="15" customHeight="1" x14ac:dyDescent="0.25">
      <c r="A1541" s="225" t="s">
        <v>531</v>
      </c>
      <c r="B1541" s="217">
        <v>7665607</v>
      </c>
      <c r="C1541" s="217">
        <v>2723086</v>
      </c>
      <c r="D1541" s="217">
        <v>1311709</v>
      </c>
      <c r="E1541" s="217">
        <v>1773814</v>
      </c>
      <c r="F1541" s="217">
        <v>2328723</v>
      </c>
      <c r="G1541" s="217">
        <v>506175</v>
      </c>
      <c r="H1541" s="235">
        <v>16309114</v>
      </c>
      <c r="I1541" s="136"/>
      <c r="J1541" s="225" t="s">
        <v>93</v>
      </c>
      <c r="K1541" s="217">
        <v>11223709</v>
      </c>
      <c r="L1541" s="217">
        <v>1818746</v>
      </c>
      <c r="M1541" s="217">
        <v>611208</v>
      </c>
      <c r="N1541" s="217">
        <v>1181795</v>
      </c>
      <c r="O1541" s="217">
        <v>3180427</v>
      </c>
      <c r="P1541" s="217">
        <v>768316</v>
      </c>
      <c r="Q1541" s="235">
        <v>18784201</v>
      </c>
      <c r="R1541" s="136"/>
      <c r="S1541" s="136"/>
      <c r="T1541" s="136"/>
      <c r="U1541" s="136"/>
      <c r="V1541" s="136"/>
      <c r="W1541" s="136"/>
      <c r="X1541" s="136"/>
      <c r="Y1541" s="136"/>
      <c r="Z1541" s="136"/>
      <c r="AA1541" s="136"/>
      <c r="AB1541" s="136"/>
      <c r="AC1541" s="136"/>
      <c r="AD1541" s="136"/>
      <c r="AE1541" s="136"/>
      <c r="AF1541" s="136"/>
      <c r="AG1541" s="136"/>
      <c r="AH1541" s="136"/>
      <c r="AI1541" s="136"/>
      <c r="AJ1541" s="136"/>
      <c r="AK1541" s="136"/>
      <c r="AL1541" s="136"/>
      <c r="AM1541" s="136"/>
      <c r="AN1541" s="136"/>
      <c r="AO1541" s="136"/>
      <c r="AP1541" s="136"/>
      <c r="AQ1541" s="136"/>
      <c r="AR1541" s="136"/>
      <c r="AS1541" s="136"/>
      <c r="AT1541" s="136"/>
      <c r="AU1541" s="136"/>
      <c r="AV1541" s="136"/>
      <c r="AW1541" s="136"/>
      <c r="AX1541" s="136"/>
      <c r="AY1541" s="136"/>
      <c r="AZ1541" s="136"/>
      <c r="BA1541" s="136"/>
      <c r="BB1541" s="136"/>
      <c r="BC1541" s="136"/>
      <c r="BD1541" s="136"/>
      <c r="BE1541" s="136"/>
      <c r="BF1541" s="136"/>
      <c r="BG1541" s="136"/>
      <c r="BH1541" s="136"/>
      <c r="BI1541" s="136"/>
      <c r="BJ1541" s="136"/>
      <c r="BK1541" s="136"/>
      <c r="BL1541" s="136"/>
      <c r="BM1541" s="136"/>
      <c r="BN1541" s="136"/>
      <c r="BO1541" s="136"/>
      <c r="BP1541" s="136"/>
      <c r="BQ1541" s="136"/>
      <c r="BR1541" s="136"/>
      <c r="BS1541" s="136"/>
      <c r="BT1541" s="136"/>
      <c r="BU1541" s="136"/>
      <c r="BV1541" s="136"/>
      <c r="BW1541" s="136"/>
      <c r="BX1541" s="136"/>
      <c r="BY1541" s="136"/>
      <c r="BZ1541" s="136"/>
      <c r="CA1541" s="136"/>
      <c r="CB1541" s="136"/>
      <c r="CC1541" s="136"/>
      <c r="CD1541" s="136"/>
      <c r="CE1541" s="136"/>
      <c r="CF1541" s="136"/>
      <c r="CG1541" s="136"/>
      <c r="CH1541" s="136"/>
      <c r="CI1541" s="136"/>
      <c r="CJ1541" s="136"/>
      <c r="CK1541" s="136"/>
      <c r="CL1541" s="136"/>
      <c r="CM1541" s="136"/>
      <c r="CN1541" s="136"/>
      <c r="CO1541" s="136"/>
      <c r="CP1541" s="136"/>
      <c r="CQ1541" s="136"/>
      <c r="CR1541" s="136"/>
      <c r="CS1541" s="136"/>
      <c r="CT1541" s="136"/>
      <c r="CU1541" s="136"/>
      <c r="CV1541" s="136"/>
      <c r="CW1541" s="136"/>
      <c r="CX1541" s="136"/>
      <c r="CY1541" s="136"/>
      <c r="CZ1541" s="136"/>
      <c r="DA1541" s="136"/>
      <c r="DB1541" s="136"/>
      <c r="DC1541" s="136"/>
      <c r="DD1541" s="136"/>
      <c r="DE1541" s="136"/>
      <c r="DF1541" s="136"/>
      <c r="DG1541" s="136"/>
      <c r="DH1541" s="136"/>
      <c r="DI1541" s="136"/>
      <c r="DJ1541" s="136"/>
      <c r="DK1541" s="136"/>
      <c r="DL1541" s="136"/>
      <c r="DM1541" s="136"/>
      <c r="DN1541" s="136"/>
      <c r="DO1541" s="136"/>
      <c r="DP1541" s="136"/>
      <c r="DQ1541" s="136"/>
      <c r="DR1541" s="136"/>
      <c r="DS1541" s="136"/>
      <c r="DT1541" s="136"/>
      <c r="DU1541" s="136"/>
      <c r="DV1541" s="136"/>
      <c r="DW1541" s="136"/>
      <c r="DX1541" s="136"/>
      <c r="DY1541" s="136"/>
      <c r="DZ1541" s="136"/>
      <c r="EA1541" s="136"/>
      <c r="EB1541" s="136"/>
      <c r="EC1541" s="136"/>
      <c r="ED1541" s="136"/>
      <c r="EE1541" s="136"/>
      <c r="EF1541" s="136"/>
      <c r="EG1541" s="136"/>
      <c r="EH1541" s="136"/>
      <c r="EI1541" s="136"/>
      <c r="EJ1541" s="136"/>
      <c r="EK1541" s="136"/>
      <c r="EL1541" s="136"/>
      <c r="EM1541" s="136"/>
      <c r="EN1541" s="136"/>
      <c r="EO1541" s="136"/>
      <c r="EP1541" s="136"/>
      <c r="EQ1541" s="136"/>
      <c r="ER1541" s="136"/>
      <c r="ES1541" s="136"/>
      <c r="ET1541" s="136"/>
      <c r="EU1541" s="136"/>
      <c r="EV1541" s="136"/>
      <c r="EW1541" s="136"/>
      <c r="EX1541" s="136"/>
      <c r="EY1541" s="136"/>
      <c r="EZ1541" s="136"/>
      <c r="FA1541" s="136"/>
      <c r="FB1541" s="136"/>
      <c r="FC1541" s="136"/>
      <c r="FD1541" s="136"/>
      <c r="FE1541" s="136"/>
      <c r="FF1541" s="136"/>
      <c r="FG1541" s="136"/>
      <c r="FH1541" s="136"/>
      <c r="FI1541" s="136"/>
      <c r="FJ1541" s="136"/>
      <c r="FK1541" s="136"/>
      <c r="FL1541" s="136"/>
      <c r="FM1541" s="136"/>
      <c r="FN1541" s="136"/>
      <c r="FO1541" s="136"/>
      <c r="FP1541" s="136"/>
      <c r="FQ1541" s="136"/>
      <c r="FR1541" s="136"/>
      <c r="FS1541" s="136"/>
      <c r="FT1541" s="136"/>
      <c r="FU1541" s="136"/>
      <c r="FV1541" s="136"/>
      <c r="FW1541" s="136"/>
      <c r="FX1541" s="136"/>
      <c r="FY1541" s="136"/>
      <c r="FZ1541" s="136"/>
      <c r="GA1541" s="136"/>
      <c r="GB1541" s="136"/>
      <c r="GC1541" s="136"/>
      <c r="GD1541" s="136"/>
      <c r="GE1541" s="136"/>
      <c r="GF1541" s="136"/>
      <c r="GG1541" s="136"/>
      <c r="GH1541" s="136"/>
      <c r="GI1541" s="136"/>
      <c r="GJ1541" s="136"/>
      <c r="GK1541" s="136"/>
      <c r="GL1541" s="136"/>
      <c r="GM1541" s="136"/>
      <c r="GN1541" s="136"/>
      <c r="GO1541" s="136"/>
      <c r="GP1541" s="136"/>
      <c r="GQ1541" s="136"/>
      <c r="GR1541" s="136"/>
      <c r="GS1541" s="136"/>
      <c r="GT1541" s="136"/>
      <c r="GU1541" s="136"/>
      <c r="GV1541" s="136"/>
      <c r="GW1541" s="136"/>
      <c r="GX1541" s="136"/>
      <c r="GY1541" s="136"/>
      <c r="GZ1541" s="136"/>
      <c r="HA1541" s="136"/>
      <c r="HB1541" s="136"/>
      <c r="HC1541" s="136"/>
      <c r="HD1541" s="136"/>
      <c r="HE1541" s="136"/>
      <c r="HF1541" s="136"/>
      <c r="HG1541" s="136"/>
      <c r="HH1541" s="136"/>
      <c r="HI1541" s="136"/>
      <c r="HJ1541" s="136"/>
      <c r="HK1541" s="136"/>
      <c r="HL1541" s="136"/>
      <c r="HM1541" s="136"/>
      <c r="HN1541" s="136"/>
      <c r="HO1541" s="136"/>
      <c r="HP1541" s="136"/>
      <c r="HQ1541" s="136"/>
      <c r="HR1541" s="136"/>
      <c r="HS1541" s="136"/>
      <c r="HT1541" s="136"/>
      <c r="HU1541" s="136"/>
      <c r="HV1541" s="136"/>
      <c r="HW1541" s="136"/>
      <c r="HX1541" s="136"/>
      <c r="HY1541" s="136"/>
      <c r="HZ1541" s="136"/>
      <c r="IA1541" s="136"/>
      <c r="IB1541" s="136"/>
      <c r="IC1541" s="136"/>
      <c r="ID1541" s="136"/>
      <c r="IE1541" s="136"/>
      <c r="IF1541" s="136"/>
      <c r="IG1541" s="136"/>
    </row>
    <row r="1542" spans="1:241" ht="15" customHeight="1" x14ac:dyDescent="0.25">
      <c r="A1542" s="225" t="s">
        <v>532</v>
      </c>
      <c r="B1542" s="217">
        <v>8704966</v>
      </c>
      <c r="C1542" s="217">
        <v>4448548</v>
      </c>
      <c r="D1542" s="217">
        <v>1118477</v>
      </c>
      <c r="E1542" s="217">
        <v>2032970</v>
      </c>
      <c r="F1542" s="217">
        <v>2302207</v>
      </c>
      <c r="G1542" s="217">
        <v>592474</v>
      </c>
      <c r="H1542" s="235">
        <v>19199642</v>
      </c>
      <c r="I1542" s="136"/>
      <c r="J1542" s="225" t="s">
        <v>328</v>
      </c>
      <c r="K1542" s="217">
        <v>16093899</v>
      </c>
      <c r="L1542" s="217">
        <v>2860173</v>
      </c>
      <c r="M1542" s="217">
        <v>1127972</v>
      </c>
      <c r="N1542" s="217">
        <v>1381325</v>
      </c>
      <c r="O1542" s="217">
        <v>3216745</v>
      </c>
      <c r="P1542" s="217">
        <v>975796</v>
      </c>
      <c r="Q1542" s="235">
        <v>25655910</v>
      </c>
      <c r="R1542" s="136"/>
      <c r="S1542" s="136"/>
      <c r="T1542" s="136"/>
      <c r="U1542" s="136"/>
      <c r="V1542" s="136"/>
      <c r="W1542" s="136"/>
      <c r="X1542" s="136"/>
      <c r="Y1542" s="136"/>
      <c r="Z1542" s="136"/>
      <c r="AA1542" s="136"/>
      <c r="AB1542" s="136"/>
      <c r="AC1542" s="136"/>
      <c r="AD1542" s="136"/>
      <c r="AE1542" s="136"/>
      <c r="AF1542" s="136"/>
      <c r="AG1542" s="136"/>
      <c r="AH1542" s="136"/>
      <c r="AI1542" s="136"/>
      <c r="AJ1542" s="136"/>
      <c r="AK1542" s="136"/>
      <c r="AL1542" s="136"/>
      <c r="AM1542" s="136"/>
      <c r="AN1542" s="136"/>
      <c r="AO1542" s="136"/>
      <c r="AP1542" s="136"/>
      <c r="AQ1542" s="136"/>
      <c r="AR1542" s="136"/>
      <c r="AS1542" s="136"/>
      <c r="AT1542" s="136"/>
      <c r="AU1542" s="136"/>
      <c r="AV1542" s="136"/>
      <c r="AW1542" s="136"/>
      <c r="AX1542" s="136"/>
      <c r="AY1542" s="136"/>
      <c r="AZ1542" s="136"/>
      <c r="BA1542" s="136"/>
      <c r="BB1542" s="136"/>
      <c r="BC1542" s="136"/>
      <c r="BD1542" s="136"/>
      <c r="BE1542" s="136"/>
      <c r="BF1542" s="136"/>
      <c r="BG1542" s="136"/>
      <c r="BH1542" s="136"/>
      <c r="BI1542" s="136"/>
      <c r="BJ1542" s="136"/>
      <c r="BK1542" s="136"/>
      <c r="BL1542" s="136"/>
      <c r="BM1542" s="136"/>
      <c r="BN1542" s="136"/>
      <c r="BO1542" s="136"/>
      <c r="BP1542" s="136"/>
      <c r="BQ1542" s="136"/>
      <c r="BR1542" s="136"/>
      <c r="BS1542" s="136"/>
      <c r="BT1542" s="136"/>
      <c r="BU1542" s="136"/>
      <c r="BV1542" s="136"/>
      <c r="BW1542" s="136"/>
      <c r="BX1542" s="136"/>
      <c r="BY1542" s="136"/>
      <c r="BZ1542" s="136"/>
      <c r="CA1542" s="136"/>
      <c r="CB1542" s="136"/>
      <c r="CC1542" s="136"/>
      <c r="CD1542" s="136"/>
      <c r="CE1542" s="136"/>
      <c r="CF1542" s="136"/>
      <c r="CG1542" s="136"/>
      <c r="CH1542" s="136"/>
      <c r="CI1542" s="136"/>
      <c r="CJ1542" s="136"/>
      <c r="CK1542" s="136"/>
      <c r="CL1542" s="136"/>
      <c r="CM1542" s="136"/>
      <c r="CN1542" s="136"/>
      <c r="CO1542" s="136"/>
      <c r="CP1542" s="136"/>
      <c r="CQ1542" s="136"/>
      <c r="CR1542" s="136"/>
      <c r="CS1542" s="136"/>
      <c r="CT1542" s="136"/>
      <c r="CU1542" s="136"/>
      <c r="CV1542" s="136"/>
      <c r="CW1542" s="136"/>
      <c r="CX1542" s="136"/>
      <c r="CY1542" s="136"/>
      <c r="CZ1542" s="136"/>
      <c r="DA1542" s="136"/>
      <c r="DB1542" s="136"/>
      <c r="DC1542" s="136"/>
      <c r="DD1542" s="136"/>
      <c r="DE1542" s="136"/>
      <c r="DF1542" s="136"/>
      <c r="DG1542" s="136"/>
      <c r="DH1542" s="136"/>
      <c r="DI1542" s="136"/>
      <c r="DJ1542" s="136"/>
      <c r="DK1542" s="136"/>
      <c r="DL1542" s="136"/>
      <c r="DM1542" s="136"/>
      <c r="DN1542" s="136"/>
      <c r="DO1542" s="136"/>
      <c r="DP1542" s="136"/>
      <c r="DQ1542" s="136"/>
      <c r="DR1542" s="136"/>
      <c r="DS1542" s="136"/>
      <c r="DT1542" s="136"/>
      <c r="DU1542" s="136"/>
      <c r="DV1542" s="136"/>
      <c r="DW1542" s="136"/>
      <c r="DX1542" s="136"/>
      <c r="DY1542" s="136"/>
      <c r="DZ1542" s="136"/>
      <c r="EA1542" s="136"/>
      <c r="EB1542" s="136"/>
      <c r="EC1542" s="136"/>
      <c r="ED1542" s="136"/>
      <c r="EE1542" s="136"/>
      <c r="EF1542" s="136"/>
      <c r="EG1542" s="136"/>
      <c r="EH1542" s="136"/>
      <c r="EI1542" s="136"/>
      <c r="EJ1542" s="136"/>
      <c r="EK1542" s="136"/>
      <c r="EL1542" s="136"/>
      <c r="EM1542" s="136"/>
      <c r="EN1542" s="136"/>
      <c r="EO1542" s="136"/>
      <c r="EP1542" s="136"/>
      <c r="EQ1542" s="136"/>
      <c r="ER1542" s="136"/>
      <c r="ES1542" s="136"/>
      <c r="ET1542" s="136"/>
      <c r="EU1542" s="136"/>
      <c r="EV1542" s="136"/>
      <c r="EW1542" s="136"/>
      <c r="EX1542" s="136"/>
      <c r="EY1542" s="136"/>
      <c r="EZ1542" s="136"/>
      <c r="FA1542" s="136"/>
      <c r="FB1542" s="136"/>
      <c r="FC1542" s="136"/>
      <c r="FD1542" s="136"/>
      <c r="FE1542" s="136"/>
      <c r="FF1542" s="136"/>
      <c r="FG1542" s="136"/>
      <c r="FH1542" s="136"/>
      <c r="FI1542" s="136"/>
      <c r="FJ1542" s="136"/>
      <c r="FK1542" s="136"/>
      <c r="FL1542" s="136"/>
      <c r="FM1542" s="136"/>
      <c r="FN1542" s="136"/>
      <c r="FO1542" s="136"/>
      <c r="FP1542" s="136"/>
      <c r="FQ1542" s="136"/>
      <c r="FR1542" s="136"/>
      <c r="FS1542" s="136"/>
      <c r="FT1542" s="136"/>
      <c r="FU1542" s="136"/>
      <c r="FV1542" s="136"/>
      <c r="FW1542" s="136"/>
      <c r="FX1542" s="136"/>
      <c r="FY1542" s="136"/>
      <c r="FZ1542" s="136"/>
      <c r="GA1542" s="136"/>
      <c r="GB1542" s="136"/>
      <c r="GC1542" s="136"/>
      <c r="GD1542" s="136"/>
      <c r="GE1542" s="136"/>
      <c r="GF1542" s="136"/>
      <c r="GG1542" s="136"/>
      <c r="GH1542" s="136"/>
      <c r="GI1542" s="136"/>
      <c r="GJ1542" s="136"/>
      <c r="GK1542" s="136"/>
      <c r="GL1542" s="136"/>
      <c r="GM1542" s="136"/>
      <c r="GN1542" s="136"/>
      <c r="GO1542" s="136"/>
      <c r="GP1542" s="136"/>
      <c r="GQ1542" s="136"/>
      <c r="GR1542" s="136"/>
      <c r="GS1542" s="136"/>
      <c r="GT1542" s="136"/>
      <c r="GU1542" s="136"/>
      <c r="GV1542" s="136"/>
      <c r="GW1542" s="136"/>
      <c r="GX1542" s="136"/>
      <c r="GY1542" s="136"/>
      <c r="GZ1542" s="136"/>
      <c r="HA1542" s="136"/>
      <c r="HB1542" s="136"/>
      <c r="HC1542" s="136"/>
      <c r="HD1542" s="136"/>
      <c r="HE1542" s="136"/>
      <c r="HF1542" s="136"/>
      <c r="HG1542" s="136"/>
      <c r="HH1542" s="136"/>
      <c r="HI1542" s="136"/>
      <c r="HJ1542" s="136"/>
      <c r="HK1542" s="136"/>
      <c r="HL1542" s="136"/>
      <c r="HM1542" s="136"/>
      <c r="HN1542" s="136"/>
      <c r="HO1542" s="136"/>
      <c r="HP1542" s="136"/>
      <c r="HQ1542" s="136"/>
      <c r="HR1542" s="136"/>
      <c r="HS1542" s="136"/>
      <c r="HT1542" s="136"/>
      <c r="HU1542" s="136"/>
      <c r="HV1542" s="136"/>
      <c r="HW1542" s="136"/>
      <c r="HX1542" s="136"/>
      <c r="HY1542" s="136"/>
      <c r="HZ1542" s="136"/>
      <c r="IA1542" s="136"/>
      <c r="IB1542" s="136"/>
      <c r="IC1542" s="136"/>
      <c r="ID1542" s="136"/>
      <c r="IE1542" s="136"/>
      <c r="IF1542" s="136"/>
      <c r="IG1542" s="136"/>
    </row>
    <row r="1543" spans="1:241" ht="15" customHeight="1" x14ac:dyDescent="0.25">
      <c r="A1543" s="225" t="s">
        <v>533</v>
      </c>
      <c r="B1543" s="217">
        <v>8292109</v>
      </c>
      <c r="C1543" s="217">
        <v>2978613</v>
      </c>
      <c r="D1543" s="217">
        <v>885241</v>
      </c>
      <c r="E1543" s="217">
        <v>2466175</v>
      </c>
      <c r="F1543" s="217">
        <v>2130972</v>
      </c>
      <c r="G1543" s="217">
        <v>465543</v>
      </c>
      <c r="H1543" s="235">
        <v>17218653</v>
      </c>
      <c r="I1543" s="136"/>
      <c r="J1543" s="225" t="s">
        <v>840</v>
      </c>
      <c r="K1543" s="217">
        <v>9530619</v>
      </c>
      <c r="L1543" s="217">
        <v>2462818</v>
      </c>
      <c r="M1543" s="217">
        <v>926649</v>
      </c>
      <c r="N1543" s="217">
        <v>1326070</v>
      </c>
      <c r="O1543" s="217">
        <v>3274865</v>
      </c>
      <c r="P1543" s="217">
        <v>616296</v>
      </c>
      <c r="Q1543" s="235">
        <v>18137317</v>
      </c>
      <c r="R1543" s="136"/>
      <c r="S1543" s="136"/>
      <c r="T1543" s="136"/>
      <c r="U1543" s="136"/>
      <c r="V1543" s="136"/>
      <c r="W1543" s="136"/>
      <c r="X1543" s="136"/>
      <c r="Y1543" s="136"/>
      <c r="Z1543" s="136"/>
      <c r="AA1543" s="136"/>
      <c r="AB1543" s="136"/>
      <c r="AC1543" s="136"/>
      <c r="AD1543" s="136"/>
      <c r="AE1543" s="136"/>
      <c r="AF1543" s="136"/>
      <c r="AG1543" s="136"/>
      <c r="AH1543" s="136"/>
      <c r="AI1543" s="136"/>
      <c r="AJ1543" s="136"/>
      <c r="AK1543" s="136"/>
      <c r="AL1543" s="136"/>
      <c r="AM1543" s="136"/>
      <c r="AN1543" s="136"/>
      <c r="AO1543" s="136"/>
      <c r="AP1543" s="136"/>
      <c r="AQ1543" s="136"/>
      <c r="AR1543" s="136"/>
      <c r="AS1543" s="136"/>
      <c r="AT1543" s="136"/>
      <c r="AU1543" s="136"/>
      <c r="AV1543" s="136"/>
      <c r="AW1543" s="136"/>
      <c r="AX1543" s="136"/>
      <c r="AY1543" s="136"/>
      <c r="AZ1543" s="136"/>
      <c r="BA1543" s="136"/>
      <c r="BB1543" s="136"/>
      <c r="BC1543" s="136"/>
      <c r="BD1543" s="136"/>
      <c r="BE1543" s="136"/>
      <c r="BF1543" s="136"/>
      <c r="BG1543" s="136"/>
      <c r="BH1543" s="136"/>
      <c r="BI1543" s="136"/>
      <c r="BJ1543" s="136"/>
      <c r="BK1543" s="136"/>
      <c r="BL1543" s="136"/>
      <c r="BM1543" s="136"/>
      <c r="BN1543" s="136"/>
      <c r="BO1543" s="136"/>
      <c r="BP1543" s="136"/>
      <c r="BQ1543" s="136"/>
      <c r="BR1543" s="136"/>
      <c r="BS1543" s="136"/>
      <c r="BT1543" s="136"/>
      <c r="BU1543" s="136"/>
      <c r="BV1543" s="136"/>
      <c r="BW1543" s="136"/>
      <c r="BX1543" s="136"/>
      <c r="BY1543" s="136"/>
      <c r="BZ1543" s="136"/>
      <c r="CA1543" s="136"/>
      <c r="CB1543" s="136"/>
      <c r="CC1543" s="136"/>
      <c r="CD1543" s="136"/>
      <c r="CE1543" s="136"/>
      <c r="CF1543" s="136"/>
      <c r="CG1543" s="136"/>
      <c r="CH1543" s="136"/>
      <c r="CI1543" s="136"/>
      <c r="CJ1543" s="136"/>
      <c r="CK1543" s="136"/>
      <c r="CL1543" s="136"/>
      <c r="CM1543" s="136"/>
      <c r="CN1543" s="136"/>
      <c r="CO1543" s="136"/>
      <c r="CP1543" s="136"/>
      <c r="CQ1543" s="136"/>
      <c r="CR1543" s="136"/>
      <c r="CS1543" s="136"/>
      <c r="CT1543" s="136"/>
      <c r="CU1543" s="136"/>
      <c r="CV1543" s="136"/>
      <c r="CW1543" s="136"/>
      <c r="CX1543" s="136"/>
      <c r="CY1543" s="136"/>
      <c r="CZ1543" s="136"/>
      <c r="DA1543" s="136"/>
      <c r="DB1543" s="136"/>
      <c r="DC1543" s="136"/>
      <c r="DD1543" s="136"/>
      <c r="DE1543" s="136"/>
      <c r="DF1543" s="136"/>
      <c r="DG1543" s="136"/>
      <c r="DH1543" s="136"/>
      <c r="DI1543" s="136"/>
      <c r="DJ1543" s="136"/>
      <c r="DK1543" s="136"/>
      <c r="DL1543" s="136"/>
      <c r="DM1543" s="136"/>
      <c r="DN1543" s="136"/>
      <c r="DO1543" s="136"/>
      <c r="DP1543" s="136"/>
      <c r="DQ1543" s="136"/>
      <c r="DR1543" s="136"/>
      <c r="DS1543" s="136"/>
      <c r="DT1543" s="136"/>
      <c r="DU1543" s="136"/>
      <c r="DV1543" s="136"/>
      <c r="DW1543" s="136"/>
      <c r="DX1543" s="136"/>
      <c r="DY1543" s="136"/>
      <c r="DZ1543" s="136"/>
      <c r="EA1543" s="136"/>
      <c r="EB1543" s="136"/>
      <c r="EC1543" s="136"/>
      <c r="ED1543" s="136"/>
      <c r="EE1543" s="136"/>
      <c r="EF1543" s="136"/>
      <c r="EG1543" s="136"/>
      <c r="EH1543" s="136"/>
      <c r="EI1543" s="136"/>
      <c r="EJ1543" s="136"/>
      <c r="EK1543" s="136"/>
      <c r="EL1543" s="136"/>
      <c r="EM1543" s="136"/>
      <c r="EN1543" s="136"/>
      <c r="EO1543" s="136"/>
      <c r="EP1543" s="136"/>
      <c r="EQ1543" s="136"/>
      <c r="ER1543" s="136"/>
      <c r="ES1543" s="136"/>
      <c r="ET1543" s="136"/>
      <c r="EU1543" s="136"/>
      <c r="EV1543" s="136"/>
      <c r="EW1543" s="136"/>
      <c r="EX1543" s="136"/>
      <c r="EY1543" s="136"/>
      <c r="EZ1543" s="136"/>
      <c r="FA1543" s="136"/>
      <c r="FB1543" s="136"/>
      <c r="FC1543" s="136"/>
      <c r="FD1543" s="136"/>
      <c r="FE1543" s="136"/>
      <c r="FF1543" s="136"/>
      <c r="FG1543" s="136"/>
      <c r="FH1543" s="136"/>
      <c r="FI1543" s="136"/>
      <c r="FJ1543" s="136"/>
      <c r="FK1543" s="136"/>
      <c r="FL1543" s="136"/>
      <c r="FM1543" s="136"/>
      <c r="FN1543" s="136"/>
      <c r="FO1543" s="136"/>
      <c r="FP1543" s="136"/>
      <c r="FQ1543" s="136"/>
      <c r="FR1543" s="136"/>
      <c r="FS1543" s="136"/>
      <c r="FT1543" s="136"/>
      <c r="FU1543" s="136"/>
      <c r="FV1543" s="136"/>
      <c r="FW1543" s="136"/>
      <c r="FX1543" s="136"/>
      <c r="FY1543" s="136"/>
      <c r="FZ1543" s="136"/>
      <c r="GA1543" s="136"/>
      <c r="GB1543" s="136"/>
      <c r="GC1543" s="136"/>
      <c r="GD1543" s="136"/>
      <c r="GE1543" s="136"/>
      <c r="GF1543" s="136"/>
      <c r="GG1543" s="136"/>
      <c r="GH1543" s="136"/>
      <c r="GI1543" s="136"/>
      <c r="GJ1543" s="136"/>
      <c r="GK1543" s="136"/>
      <c r="GL1543" s="136"/>
      <c r="GM1543" s="136"/>
      <c r="GN1543" s="136"/>
      <c r="GO1543" s="136"/>
      <c r="GP1543" s="136"/>
      <c r="GQ1543" s="136"/>
      <c r="GR1543" s="136"/>
      <c r="GS1543" s="136"/>
      <c r="GT1543" s="136"/>
      <c r="GU1543" s="136"/>
      <c r="GV1543" s="136"/>
      <c r="GW1543" s="136"/>
      <c r="GX1543" s="136"/>
      <c r="GY1543" s="136"/>
      <c r="GZ1543" s="136"/>
      <c r="HA1543" s="136"/>
      <c r="HB1543" s="136"/>
      <c r="HC1543" s="136"/>
      <c r="HD1543" s="136"/>
      <c r="HE1543" s="136"/>
      <c r="HF1543" s="136"/>
      <c r="HG1543" s="136"/>
      <c r="HH1543" s="136"/>
      <c r="HI1543" s="136"/>
      <c r="HJ1543" s="136"/>
      <c r="HK1543" s="136"/>
      <c r="HL1543" s="136"/>
      <c r="HM1543" s="136"/>
      <c r="HN1543" s="136"/>
      <c r="HO1543" s="136"/>
      <c r="HP1543" s="136"/>
      <c r="HQ1543" s="136"/>
      <c r="HR1543" s="136"/>
      <c r="HS1543" s="136"/>
      <c r="HT1543" s="136"/>
      <c r="HU1543" s="136"/>
      <c r="HV1543" s="136"/>
      <c r="HW1543" s="136"/>
      <c r="HX1543" s="136"/>
      <c r="HY1543" s="136"/>
      <c r="HZ1543" s="136"/>
      <c r="IA1543" s="136"/>
      <c r="IB1543" s="136"/>
      <c r="IC1543" s="136"/>
      <c r="ID1543" s="136"/>
      <c r="IE1543" s="136"/>
      <c r="IF1543" s="136"/>
      <c r="IG1543" s="136"/>
    </row>
    <row r="1544" spans="1:241" ht="15" customHeight="1" x14ac:dyDescent="0.25">
      <c r="A1544" s="214" t="s">
        <v>1106</v>
      </c>
      <c r="B1544" s="199">
        <v>164063348</v>
      </c>
      <c r="C1544" s="199">
        <v>69568799</v>
      </c>
      <c r="D1544" s="199">
        <v>22314510</v>
      </c>
      <c r="E1544" s="199">
        <v>38177763</v>
      </c>
      <c r="F1544" s="199">
        <v>58828121</v>
      </c>
      <c r="G1544" s="199">
        <v>11264216</v>
      </c>
      <c r="H1544" s="240">
        <v>364216757</v>
      </c>
      <c r="I1544" s="136"/>
      <c r="J1544" s="225" t="s">
        <v>92</v>
      </c>
      <c r="K1544" s="217">
        <v>6995484</v>
      </c>
      <c r="L1544" s="217">
        <v>3264848</v>
      </c>
      <c r="M1544" s="217">
        <v>1044044</v>
      </c>
      <c r="N1544" s="217">
        <v>1400105</v>
      </c>
      <c r="O1544" s="217">
        <v>3631227</v>
      </c>
      <c r="P1544" s="217">
        <v>688800</v>
      </c>
      <c r="Q1544" s="235">
        <v>17024508</v>
      </c>
      <c r="R1544" s="136"/>
      <c r="S1544" s="136"/>
      <c r="T1544" s="136"/>
      <c r="U1544" s="136"/>
      <c r="V1544" s="136"/>
      <c r="W1544" s="136"/>
      <c r="X1544" s="136"/>
      <c r="Y1544" s="136"/>
      <c r="Z1544" s="136"/>
      <c r="AA1544" s="136"/>
      <c r="AB1544" s="136"/>
      <c r="AC1544" s="136"/>
      <c r="AD1544" s="136"/>
      <c r="AE1544" s="136"/>
      <c r="AF1544" s="136"/>
      <c r="AG1544" s="136"/>
      <c r="AH1544" s="136"/>
      <c r="AI1544" s="136"/>
      <c r="AJ1544" s="136"/>
      <c r="AK1544" s="136"/>
      <c r="AL1544" s="136"/>
      <c r="AM1544" s="136"/>
      <c r="AN1544" s="136"/>
      <c r="AO1544" s="136"/>
      <c r="AP1544" s="136"/>
      <c r="AQ1544" s="136"/>
      <c r="AR1544" s="136"/>
      <c r="AS1544" s="136"/>
      <c r="AT1544" s="136"/>
      <c r="AU1544" s="136"/>
      <c r="AV1544" s="136"/>
      <c r="AW1544" s="136"/>
      <c r="AX1544" s="136"/>
      <c r="AY1544" s="136"/>
      <c r="AZ1544" s="136"/>
      <c r="BA1544" s="136"/>
      <c r="BB1544" s="136"/>
      <c r="BC1544" s="136"/>
      <c r="BD1544" s="136"/>
      <c r="BE1544" s="136"/>
      <c r="BF1544" s="136"/>
      <c r="BG1544" s="136"/>
      <c r="BH1544" s="136"/>
      <c r="BI1544" s="136"/>
      <c r="BJ1544" s="136"/>
      <c r="BK1544" s="136"/>
      <c r="BL1544" s="136"/>
      <c r="BM1544" s="136"/>
      <c r="BN1544" s="136"/>
      <c r="BO1544" s="136"/>
      <c r="BP1544" s="136"/>
      <c r="BQ1544" s="136"/>
      <c r="BR1544" s="136"/>
      <c r="BS1544" s="136"/>
      <c r="BT1544" s="136"/>
      <c r="BU1544" s="136"/>
      <c r="BV1544" s="136"/>
      <c r="BW1544" s="136"/>
      <c r="BX1544" s="136"/>
      <c r="BY1544" s="136"/>
      <c r="BZ1544" s="136"/>
      <c r="CA1544" s="136"/>
      <c r="CB1544" s="136"/>
      <c r="CC1544" s="136"/>
      <c r="CD1544" s="136"/>
      <c r="CE1544" s="136"/>
      <c r="CF1544" s="136"/>
      <c r="CG1544" s="136"/>
      <c r="CH1544" s="136"/>
      <c r="CI1544" s="136"/>
      <c r="CJ1544" s="136"/>
      <c r="CK1544" s="136"/>
      <c r="CL1544" s="136"/>
      <c r="CM1544" s="136"/>
      <c r="CN1544" s="136"/>
      <c r="CO1544" s="136"/>
      <c r="CP1544" s="136"/>
      <c r="CQ1544" s="136"/>
      <c r="CR1544" s="136"/>
      <c r="CS1544" s="136"/>
      <c r="CT1544" s="136"/>
      <c r="CU1544" s="136"/>
      <c r="CV1544" s="136"/>
      <c r="CW1544" s="136"/>
      <c r="CX1544" s="136"/>
      <c r="CY1544" s="136"/>
      <c r="CZ1544" s="136"/>
      <c r="DA1544" s="136"/>
      <c r="DB1544" s="136"/>
      <c r="DC1544" s="136"/>
      <c r="DD1544" s="136"/>
      <c r="DE1544" s="136"/>
      <c r="DF1544" s="136"/>
      <c r="DG1544" s="136"/>
      <c r="DH1544" s="136"/>
      <c r="DI1544" s="136"/>
      <c r="DJ1544" s="136"/>
      <c r="DK1544" s="136"/>
      <c r="DL1544" s="136"/>
      <c r="DM1544" s="136"/>
      <c r="DN1544" s="136"/>
      <c r="DO1544" s="136"/>
      <c r="DP1544" s="136"/>
      <c r="DQ1544" s="136"/>
      <c r="DR1544" s="136"/>
      <c r="DS1544" s="136"/>
      <c r="DT1544" s="136"/>
      <c r="DU1544" s="136"/>
      <c r="DV1544" s="136"/>
      <c r="DW1544" s="136"/>
      <c r="DX1544" s="136"/>
      <c r="DY1544" s="136"/>
      <c r="DZ1544" s="136"/>
      <c r="EA1544" s="136"/>
      <c r="EB1544" s="136"/>
      <c r="EC1544" s="136"/>
      <c r="ED1544" s="136"/>
      <c r="EE1544" s="136"/>
      <c r="EF1544" s="136"/>
      <c r="EG1544" s="136"/>
      <c r="EH1544" s="136"/>
      <c r="EI1544" s="136"/>
      <c r="EJ1544" s="136"/>
      <c r="EK1544" s="136"/>
      <c r="EL1544" s="136"/>
      <c r="EM1544" s="136"/>
      <c r="EN1544" s="136"/>
      <c r="EO1544" s="136"/>
      <c r="EP1544" s="136"/>
      <c r="EQ1544" s="136"/>
      <c r="ER1544" s="136"/>
      <c r="ES1544" s="136"/>
      <c r="ET1544" s="136"/>
      <c r="EU1544" s="136"/>
      <c r="EV1544" s="136"/>
      <c r="EW1544" s="136"/>
      <c r="EX1544" s="136"/>
      <c r="EY1544" s="136"/>
      <c r="EZ1544" s="136"/>
      <c r="FA1544" s="136"/>
      <c r="FB1544" s="136"/>
      <c r="FC1544" s="136"/>
      <c r="FD1544" s="136"/>
      <c r="FE1544" s="136"/>
      <c r="FF1544" s="136"/>
      <c r="FG1544" s="136"/>
      <c r="FH1544" s="136"/>
      <c r="FI1544" s="136"/>
      <c r="FJ1544" s="136"/>
      <c r="FK1544" s="136"/>
      <c r="FL1544" s="136"/>
      <c r="FM1544" s="136"/>
      <c r="FN1544" s="136"/>
      <c r="FO1544" s="136"/>
      <c r="FP1544" s="136"/>
      <c r="FQ1544" s="136"/>
      <c r="FR1544" s="136"/>
      <c r="FS1544" s="136"/>
      <c r="FT1544" s="136"/>
      <c r="FU1544" s="136"/>
      <c r="FV1544" s="136"/>
      <c r="FW1544" s="136"/>
      <c r="FX1544" s="136"/>
      <c r="FY1544" s="136"/>
      <c r="FZ1544" s="136"/>
      <c r="GA1544" s="136"/>
      <c r="GB1544" s="136"/>
      <c r="GC1544" s="136"/>
      <c r="GD1544" s="136"/>
      <c r="GE1544" s="136"/>
      <c r="GF1544" s="136"/>
      <c r="GG1544" s="136"/>
      <c r="GH1544" s="136"/>
      <c r="GI1544" s="136"/>
      <c r="GJ1544" s="136"/>
      <c r="GK1544" s="136"/>
      <c r="GL1544" s="136"/>
      <c r="GM1544" s="136"/>
      <c r="GN1544" s="136"/>
      <c r="GO1544" s="136"/>
      <c r="GP1544" s="136"/>
      <c r="GQ1544" s="136"/>
      <c r="GR1544" s="136"/>
      <c r="GS1544" s="136"/>
      <c r="GT1544" s="136"/>
      <c r="GU1544" s="136"/>
      <c r="GV1544" s="136"/>
      <c r="GW1544" s="136"/>
      <c r="GX1544" s="136"/>
      <c r="GY1544" s="136"/>
      <c r="GZ1544" s="136"/>
      <c r="HA1544" s="136"/>
      <c r="HB1544" s="136"/>
      <c r="HC1544" s="136"/>
      <c r="HD1544" s="136"/>
      <c r="HE1544" s="136"/>
      <c r="HF1544" s="136"/>
      <c r="HG1544" s="136"/>
      <c r="HH1544" s="136"/>
      <c r="HI1544" s="136"/>
      <c r="HJ1544" s="136"/>
      <c r="HK1544" s="136"/>
      <c r="HL1544" s="136"/>
      <c r="HM1544" s="136"/>
      <c r="HN1544" s="136"/>
      <c r="HO1544" s="136"/>
      <c r="HP1544" s="136"/>
      <c r="HQ1544" s="136"/>
      <c r="HR1544" s="136"/>
      <c r="HS1544" s="136"/>
      <c r="HT1544" s="136"/>
      <c r="HU1544" s="136"/>
      <c r="HV1544" s="136"/>
      <c r="HW1544" s="136"/>
      <c r="HX1544" s="136"/>
      <c r="HY1544" s="136"/>
      <c r="HZ1544" s="136"/>
      <c r="IA1544" s="136"/>
      <c r="IB1544" s="136"/>
      <c r="IC1544" s="136"/>
      <c r="ID1544" s="136"/>
      <c r="IE1544" s="136"/>
      <c r="IF1544" s="136"/>
      <c r="IG1544" s="136"/>
    </row>
    <row r="1545" spans="1:241" ht="15" customHeight="1" x14ac:dyDescent="0.25">
      <c r="A1545" s="215" t="s">
        <v>1107</v>
      </c>
      <c r="B1545" s="200">
        <v>7457424.9090909092</v>
      </c>
      <c r="C1545" s="200">
        <v>3162218.1363636362</v>
      </c>
      <c r="D1545" s="200">
        <v>1014295.9090909091</v>
      </c>
      <c r="E1545" s="200">
        <v>1735352.8636363635</v>
      </c>
      <c r="F1545" s="200">
        <v>2674005.5</v>
      </c>
      <c r="G1545" s="200">
        <v>512009.81818181818</v>
      </c>
      <c r="H1545" s="200">
        <v>16555307.136363637</v>
      </c>
      <c r="I1545" s="136"/>
      <c r="J1545" s="214" t="s">
        <v>1108</v>
      </c>
      <c r="K1545" s="199">
        <v>178329062</v>
      </c>
      <c r="L1545" s="199">
        <v>61792127</v>
      </c>
      <c r="M1545" s="199">
        <v>18794276</v>
      </c>
      <c r="N1545" s="199">
        <v>31693311</v>
      </c>
      <c r="O1545" s="199">
        <v>64174819</v>
      </c>
      <c r="P1545" s="199">
        <v>14309515</v>
      </c>
      <c r="Q1545" s="240">
        <v>369093110</v>
      </c>
      <c r="R1545" s="136"/>
      <c r="S1545" s="136"/>
      <c r="T1545" s="136"/>
      <c r="U1545" s="136"/>
      <c r="V1545" s="136"/>
      <c r="W1545" s="136"/>
      <c r="X1545" s="136"/>
      <c r="Y1545" s="136"/>
      <c r="Z1545" s="136"/>
      <c r="AA1545" s="136"/>
      <c r="AB1545" s="136"/>
      <c r="AC1545" s="136"/>
      <c r="AD1545" s="136"/>
      <c r="AE1545" s="136"/>
      <c r="AF1545" s="136"/>
      <c r="AG1545" s="136"/>
      <c r="AH1545" s="136"/>
      <c r="AI1545" s="136"/>
      <c r="AJ1545" s="136"/>
      <c r="AK1545" s="136"/>
      <c r="AL1545" s="136"/>
      <c r="AM1545" s="136"/>
      <c r="AN1545" s="136"/>
      <c r="AO1545" s="136"/>
      <c r="AP1545" s="136"/>
      <c r="AQ1545" s="136"/>
      <c r="AR1545" s="136"/>
      <c r="AS1545" s="136"/>
      <c r="AT1545" s="136"/>
      <c r="AU1545" s="136"/>
      <c r="AV1545" s="136"/>
      <c r="AW1545" s="136"/>
      <c r="AX1545" s="136"/>
      <c r="AY1545" s="136"/>
      <c r="AZ1545" s="136"/>
      <c r="BA1545" s="136"/>
      <c r="BB1545" s="136"/>
      <c r="BC1545" s="136"/>
      <c r="BD1545" s="136"/>
      <c r="BE1545" s="136"/>
      <c r="BF1545" s="136"/>
      <c r="BG1545" s="136"/>
      <c r="BH1545" s="136"/>
      <c r="BI1545" s="136"/>
      <c r="BJ1545" s="136"/>
      <c r="BK1545" s="136"/>
      <c r="BL1545" s="136"/>
      <c r="BM1545" s="136"/>
      <c r="BN1545" s="136"/>
      <c r="BO1545" s="136"/>
      <c r="BP1545" s="136"/>
      <c r="BQ1545" s="136"/>
      <c r="BR1545" s="136"/>
      <c r="BS1545" s="136"/>
      <c r="BT1545" s="136"/>
      <c r="BU1545" s="136"/>
      <c r="BV1545" s="136"/>
      <c r="BW1545" s="136"/>
      <c r="BX1545" s="136"/>
      <c r="BY1545" s="136"/>
      <c r="BZ1545" s="136"/>
      <c r="CA1545" s="136"/>
      <c r="CB1545" s="136"/>
      <c r="CC1545" s="136"/>
      <c r="CD1545" s="136"/>
      <c r="CE1545" s="136"/>
      <c r="CF1545" s="136"/>
      <c r="CG1545" s="136"/>
      <c r="CH1545" s="136"/>
      <c r="CI1545" s="136"/>
      <c r="CJ1545" s="136"/>
      <c r="CK1545" s="136"/>
      <c r="CL1545" s="136"/>
      <c r="CM1545" s="136"/>
      <c r="CN1545" s="136"/>
      <c r="CO1545" s="136"/>
      <c r="CP1545" s="136"/>
      <c r="CQ1545" s="136"/>
      <c r="CR1545" s="136"/>
      <c r="CS1545" s="136"/>
      <c r="CT1545" s="136"/>
      <c r="CU1545" s="136"/>
      <c r="CV1545" s="136"/>
      <c r="CW1545" s="136"/>
      <c r="CX1545" s="136"/>
      <c r="CY1545" s="136"/>
      <c r="CZ1545" s="136"/>
      <c r="DA1545" s="136"/>
      <c r="DB1545" s="136"/>
      <c r="DC1545" s="136"/>
      <c r="DD1545" s="136"/>
      <c r="DE1545" s="136"/>
      <c r="DF1545" s="136"/>
      <c r="DG1545" s="136"/>
      <c r="DH1545" s="136"/>
      <c r="DI1545" s="136"/>
      <c r="DJ1545" s="136"/>
      <c r="DK1545" s="136"/>
      <c r="DL1545" s="136"/>
      <c r="DM1545" s="136"/>
      <c r="DN1545" s="136"/>
      <c r="DO1545" s="136"/>
      <c r="DP1545" s="136"/>
      <c r="DQ1545" s="136"/>
      <c r="DR1545" s="136"/>
      <c r="DS1545" s="136"/>
      <c r="DT1545" s="136"/>
      <c r="DU1545" s="136"/>
      <c r="DV1545" s="136"/>
      <c r="DW1545" s="136"/>
      <c r="DX1545" s="136"/>
      <c r="DY1545" s="136"/>
      <c r="DZ1545" s="136"/>
      <c r="EA1545" s="136"/>
      <c r="EB1545" s="136"/>
      <c r="EC1545" s="136"/>
      <c r="ED1545" s="136"/>
      <c r="EE1545" s="136"/>
      <c r="EF1545" s="136"/>
      <c r="EG1545" s="136"/>
      <c r="EH1545" s="136"/>
      <c r="EI1545" s="136"/>
      <c r="EJ1545" s="136"/>
      <c r="EK1545" s="136"/>
      <c r="EL1545" s="136"/>
      <c r="EM1545" s="136"/>
      <c r="EN1545" s="136"/>
      <c r="EO1545" s="136"/>
      <c r="EP1545" s="136"/>
      <c r="EQ1545" s="136"/>
      <c r="ER1545" s="136"/>
      <c r="ES1545" s="136"/>
      <c r="ET1545" s="136"/>
      <c r="EU1545" s="136"/>
      <c r="EV1545" s="136"/>
      <c r="EW1545" s="136"/>
      <c r="EX1545" s="136"/>
      <c r="EY1545" s="136"/>
      <c r="EZ1545" s="136"/>
      <c r="FA1545" s="136"/>
      <c r="FB1545" s="136"/>
      <c r="FC1545" s="136"/>
      <c r="FD1545" s="136"/>
      <c r="FE1545" s="136"/>
      <c r="FF1545" s="136"/>
      <c r="FG1545" s="136"/>
      <c r="FH1545" s="136"/>
      <c r="FI1545" s="136"/>
      <c r="FJ1545" s="136"/>
      <c r="FK1545" s="136"/>
      <c r="FL1545" s="136"/>
      <c r="FM1545" s="136"/>
      <c r="FN1545" s="136"/>
      <c r="FO1545" s="136"/>
      <c r="FP1545" s="136"/>
      <c r="FQ1545" s="136"/>
      <c r="FR1545" s="136"/>
      <c r="FS1545" s="136"/>
      <c r="FT1545" s="136"/>
      <c r="FU1545" s="136"/>
      <c r="FV1545" s="136"/>
      <c r="FW1545" s="136"/>
      <c r="FX1545" s="136"/>
      <c r="FY1545" s="136"/>
      <c r="FZ1545" s="136"/>
      <c r="GA1545" s="136"/>
      <c r="GB1545" s="136"/>
      <c r="GC1545" s="136"/>
      <c r="GD1545" s="136"/>
      <c r="GE1545" s="136"/>
      <c r="GF1545" s="136"/>
      <c r="GG1545" s="136"/>
      <c r="GH1545" s="136"/>
      <c r="GI1545" s="136"/>
      <c r="GJ1545" s="136"/>
      <c r="GK1545" s="136"/>
      <c r="GL1545" s="136"/>
      <c r="GM1545" s="136"/>
      <c r="GN1545" s="136"/>
      <c r="GO1545" s="136"/>
      <c r="GP1545" s="136"/>
      <c r="GQ1545" s="136"/>
      <c r="GR1545" s="136"/>
      <c r="GS1545" s="136"/>
      <c r="GT1545" s="136"/>
      <c r="GU1545" s="136"/>
      <c r="GV1545" s="136"/>
      <c r="GW1545" s="136"/>
      <c r="GX1545" s="136"/>
      <c r="GY1545" s="136"/>
      <c r="GZ1545" s="136"/>
      <c r="HA1545" s="136"/>
      <c r="HB1545" s="136"/>
      <c r="HC1545" s="136"/>
      <c r="HD1545" s="136"/>
      <c r="HE1545" s="136"/>
      <c r="HF1545" s="136"/>
      <c r="HG1545" s="136"/>
      <c r="HH1545" s="136"/>
      <c r="HI1545" s="136"/>
      <c r="HJ1545" s="136"/>
      <c r="HK1545" s="136"/>
      <c r="HL1545" s="136"/>
      <c r="HM1545" s="136"/>
      <c r="HN1545" s="136"/>
      <c r="HO1545" s="136"/>
      <c r="HP1545" s="136"/>
      <c r="HQ1545" s="136"/>
      <c r="HR1545" s="136"/>
      <c r="HS1545" s="136"/>
      <c r="HT1545" s="136"/>
      <c r="HU1545" s="136"/>
      <c r="HV1545" s="136"/>
      <c r="HW1545" s="136"/>
      <c r="HX1545" s="136"/>
      <c r="HY1545" s="136"/>
      <c r="HZ1545" s="136"/>
      <c r="IA1545" s="136"/>
      <c r="IB1545" s="136"/>
      <c r="IC1545" s="136"/>
      <c r="ID1545" s="136"/>
      <c r="IE1545" s="136"/>
      <c r="IF1545" s="136"/>
      <c r="IG1545" s="136"/>
    </row>
    <row r="1546" spans="1:241" ht="15" customHeight="1" x14ac:dyDescent="0.25">
      <c r="A1546" s="135"/>
      <c r="B1546" s="135"/>
      <c r="C1546" s="135"/>
      <c r="D1546" s="135"/>
      <c r="E1546" s="135"/>
      <c r="F1546" s="135"/>
      <c r="G1546" s="135"/>
      <c r="H1546" s="135"/>
      <c r="I1546" s="136"/>
      <c r="J1546" s="215" t="s">
        <v>1109</v>
      </c>
      <c r="K1546" s="200">
        <v>7753437.4782608692</v>
      </c>
      <c r="L1546" s="200">
        <v>2686614.2173913042</v>
      </c>
      <c r="M1546" s="200">
        <v>817142.43478260865</v>
      </c>
      <c r="N1546" s="200">
        <v>1377970.043478261</v>
      </c>
      <c r="O1546" s="200">
        <v>2790209.5217391304</v>
      </c>
      <c r="P1546" s="200">
        <v>622152.82608695654</v>
      </c>
      <c r="Q1546" s="200">
        <v>16047526.521739131</v>
      </c>
      <c r="R1546" s="136"/>
      <c r="S1546" s="136"/>
      <c r="T1546" s="136"/>
      <c r="U1546" s="136"/>
      <c r="V1546" s="136"/>
      <c r="W1546" s="136"/>
      <c r="X1546" s="136"/>
      <c r="Y1546" s="136"/>
      <c r="Z1546" s="136"/>
      <c r="AA1546" s="136"/>
      <c r="AB1546" s="136"/>
      <c r="AC1546" s="136"/>
      <c r="AD1546" s="136"/>
      <c r="AE1546" s="136"/>
      <c r="AF1546" s="136"/>
      <c r="AG1546" s="136"/>
      <c r="AH1546" s="136"/>
      <c r="AI1546" s="136"/>
      <c r="AJ1546" s="136"/>
      <c r="AK1546" s="136"/>
      <c r="AL1546" s="136"/>
      <c r="AM1546" s="136"/>
      <c r="AN1546" s="136"/>
      <c r="AO1546" s="136"/>
      <c r="AP1546" s="136"/>
      <c r="AQ1546" s="136"/>
      <c r="AR1546" s="136"/>
      <c r="AS1546" s="136"/>
      <c r="AT1546" s="136"/>
      <c r="AU1546" s="136"/>
      <c r="AV1546" s="136"/>
      <c r="AW1546" s="136"/>
      <c r="AX1546" s="136"/>
      <c r="AY1546" s="136"/>
      <c r="AZ1546" s="136"/>
      <c r="BA1546" s="136"/>
      <c r="BB1546" s="136"/>
      <c r="BC1546" s="136"/>
      <c r="BD1546" s="136"/>
      <c r="BE1546" s="136"/>
      <c r="BF1546" s="136"/>
      <c r="BG1546" s="136"/>
      <c r="BH1546" s="136"/>
      <c r="BI1546" s="136"/>
      <c r="BJ1546" s="136"/>
      <c r="BK1546" s="136"/>
      <c r="BL1546" s="136"/>
      <c r="BM1546" s="136"/>
      <c r="BN1546" s="136"/>
      <c r="BO1546" s="136"/>
      <c r="BP1546" s="136"/>
      <c r="BQ1546" s="136"/>
      <c r="BR1546" s="136"/>
      <c r="BS1546" s="136"/>
      <c r="BT1546" s="136"/>
      <c r="BU1546" s="136"/>
      <c r="BV1546" s="136"/>
      <c r="BW1546" s="136"/>
      <c r="BX1546" s="136"/>
      <c r="BY1546" s="136"/>
      <c r="BZ1546" s="136"/>
      <c r="CA1546" s="136"/>
      <c r="CB1546" s="136"/>
      <c r="CC1546" s="136"/>
      <c r="CD1546" s="136"/>
      <c r="CE1546" s="136"/>
      <c r="CF1546" s="136"/>
      <c r="CG1546" s="136"/>
      <c r="CH1546" s="136"/>
      <c r="CI1546" s="136"/>
      <c r="CJ1546" s="136"/>
      <c r="CK1546" s="136"/>
      <c r="CL1546" s="136"/>
      <c r="CM1546" s="136"/>
      <c r="CN1546" s="136"/>
      <c r="CO1546" s="136"/>
      <c r="CP1546" s="136"/>
      <c r="CQ1546" s="136"/>
      <c r="CR1546" s="136"/>
      <c r="CS1546" s="136"/>
      <c r="CT1546" s="136"/>
      <c r="CU1546" s="136"/>
      <c r="CV1546" s="136"/>
      <c r="CW1546" s="136"/>
      <c r="CX1546" s="136"/>
      <c r="CY1546" s="136"/>
      <c r="CZ1546" s="136"/>
      <c r="DA1546" s="136"/>
      <c r="DB1546" s="136"/>
      <c r="DC1546" s="136"/>
      <c r="DD1546" s="136"/>
      <c r="DE1546" s="136"/>
      <c r="DF1546" s="136"/>
      <c r="DG1546" s="136"/>
      <c r="DH1546" s="136"/>
      <c r="DI1546" s="136"/>
      <c r="DJ1546" s="136"/>
      <c r="DK1546" s="136"/>
      <c r="DL1546" s="136"/>
      <c r="DM1546" s="136"/>
      <c r="DN1546" s="136"/>
      <c r="DO1546" s="136"/>
      <c r="DP1546" s="136"/>
      <c r="DQ1546" s="136"/>
      <c r="DR1546" s="136"/>
      <c r="DS1546" s="136"/>
      <c r="DT1546" s="136"/>
      <c r="DU1546" s="136"/>
      <c r="DV1546" s="136"/>
      <c r="DW1546" s="136"/>
      <c r="DX1546" s="136"/>
      <c r="DY1546" s="136"/>
      <c r="DZ1546" s="136"/>
      <c r="EA1546" s="136"/>
      <c r="EB1546" s="136"/>
      <c r="EC1546" s="136"/>
      <c r="ED1546" s="136"/>
      <c r="EE1546" s="136"/>
      <c r="EF1546" s="136"/>
      <c r="EG1546" s="136"/>
      <c r="EH1546" s="136"/>
      <c r="EI1546" s="136"/>
      <c r="EJ1546" s="136"/>
      <c r="EK1546" s="136"/>
      <c r="EL1546" s="136"/>
      <c r="EM1546" s="136"/>
      <c r="EN1546" s="136"/>
      <c r="EO1546" s="136"/>
      <c r="EP1546" s="136"/>
      <c r="EQ1546" s="136"/>
      <c r="ER1546" s="136"/>
      <c r="ES1546" s="136"/>
      <c r="ET1546" s="136"/>
      <c r="EU1546" s="136"/>
      <c r="EV1546" s="136"/>
      <c r="EW1546" s="136"/>
      <c r="EX1546" s="136"/>
      <c r="EY1546" s="136"/>
      <c r="EZ1546" s="136"/>
      <c r="FA1546" s="136"/>
      <c r="FB1546" s="136"/>
      <c r="FC1546" s="136"/>
      <c r="FD1546" s="136"/>
      <c r="FE1546" s="136"/>
      <c r="FF1546" s="136"/>
      <c r="FG1546" s="136"/>
      <c r="FH1546" s="136"/>
      <c r="FI1546" s="136"/>
      <c r="FJ1546" s="136"/>
      <c r="FK1546" s="136"/>
      <c r="FL1546" s="136"/>
      <c r="FM1546" s="136"/>
      <c r="FN1546" s="136"/>
      <c r="FO1546" s="136"/>
      <c r="FP1546" s="136"/>
      <c r="FQ1546" s="136"/>
      <c r="FR1546" s="136"/>
      <c r="FS1546" s="136"/>
      <c r="FT1546" s="136"/>
      <c r="FU1546" s="136"/>
      <c r="FV1546" s="136"/>
      <c r="FW1546" s="136"/>
      <c r="FX1546" s="136"/>
      <c r="FY1546" s="136"/>
      <c r="FZ1546" s="136"/>
      <c r="GA1546" s="136"/>
      <c r="GB1546" s="136"/>
      <c r="GC1546" s="136"/>
      <c r="GD1546" s="136"/>
      <c r="GE1546" s="136"/>
      <c r="GF1546" s="136"/>
      <c r="GG1546" s="136"/>
      <c r="GH1546" s="136"/>
      <c r="GI1546" s="136"/>
      <c r="GJ1546" s="136"/>
      <c r="GK1546" s="136"/>
      <c r="GL1546" s="136"/>
      <c r="GM1546" s="136"/>
      <c r="GN1546" s="136"/>
      <c r="GO1546" s="136"/>
      <c r="GP1546" s="136"/>
      <c r="GQ1546" s="136"/>
      <c r="GR1546" s="136"/>
      <c r="GS1546" s="136"/>
      <c r="GT1546" s="136"/>
      <c r="GU1546" s="136"/>
      <c r="GV1546" s="136"/>
      <c r="GW1546" s="136"/>
      <c r="GX1546" s="136"/>
      <c r="GY1546" s="136"/>
      <c r="GZ1546" s="136"/>
      <c r="HA1546" s="136"/>
      <c r="HB1546" s="136"/>
      <c r="HC1546" s="136"/>
      <c r="HD1546" s="136"/>
      <c r="HE1546" s="136"/>
      <c r="HF1546" s="136"/>
      <c r="HG1546" s="136"/>
      <c r="HH1546" s="136"/>
      <c r="HI1546" s="136"/>
      <c r="HJ1546" s="136"/>
      <c r="HK1546" s="136"/>
      <c r="HL1546" s="136"/>
      <c r="HM1546" s="136"/>
      <c r="HN1546" s="136"/>
      <c r="HO1546" s="136"/>
      <c r="HP1546" s="136"/>
      <c r="HQ1546" s="136"/>
      <c r="HR1546" s="136"/>
      <c r="HS1546" s="136"/>
      <c r="HT1546" s="136"/>
      <c r="HU1546" s="136"/>
      <c r="HV1546" s="136"/>
      <c r="HW1546" s="136"/>
      <c r="HX1546" s="136"/>
      <c r="HY1546" s="136"/>
      <c r="HZ1546" s="136"/>
      <c r="IA1546" s="136"/>
      <c r="IB1546" s="136"/>
      <c r="IC1546" s="136"/>
      <c r="ID1546" s="136"/>
      <c r="IE1546" s="136"/>
      <c r="IF1546" s="136"/>
      <c r="IG1546" s="136"/>
    </row>
    <row r="1547" spans="1:241" ht="15" customHeight="1" x14ac:dyDescent="0.25">
      <c r="I1547" s="136"/>
      <c r="J1547" s="136"/>
      <c r="K1547" s="136"/>
      <c r="L1547" s="136"/>
      <c r="M1547" s="136"/>
      <c r="N1547" s="136"/>
      <c r="O1547" s="136"/>
      <c r="P1547" s="136"/>
      <c r="Q1547" s="136"/>
      <c r="R1547" s="136"/>
      <c r="S1547" s="136"/>
      <c r="T1547" s="136"/>
      <c r="U1547" s="136"/>
      <c r="V1547" s="136"/>
      <c r="W1547" s="136"/>
      <c r="X1547" s="136"/>
      <c r="Y1547" s="136"/>
      <c r="Z1547" s="136"/>
      <c r="AA1547" s="136"/>
      <c r="AB1547" s="136"/>
      <c r="AC1547" s="136"/>
      <c r="AD1547" s="136"/>
      <c r="AE1547" s="136"/>
      <c r="AF1547" s="136"/>
      <c r="AG1547" s="136"/>
      <c r="AH1547" s="136"/>
      <c r="AI1547" s="136"/>
      <c r="AJ1547" s="136"/>
      <c r="AK1547" s="136"/>
      <c r="AL1547" s="136"/>
      <c r="AM1547" s="136"/>
      <c r="AN1547" s="136"/>
      <c r="AO1547" s="136"/>
      <c r="AP1547" s="136"/>
      <c r="AQ1547" s="136"/>
      <c r="AR1547" s="136"/>
      <c r="AS1547" s="136"/>
      <c r="AT1547" s="136"/>
      <c r="AU1547" s="136"/>
      <c r="AV1547" s="136"/>
      <c r="AW1547" s="136"/>
      <c r="AX1547" s="136"/>
      <c r="AY1547" s="136"/>
      <c r="AZ1547" s="136"/>
      <c r="BA1547" s="136"/>
      <c r="BB1547" s="136"/>
      <c r="BC1547" s="136"/>
      <c r="BD1547" s="136"/>
      <c r="BE1547" s="136"/>
      <c r="BF1547" s="136"/>
      <c r="BG1547" s="136"/>
      <c r="BH1547" s="136"/>
      <c r="BI1547" s="136"/>
      <c r="BJ1547" s="136"/>
      <c r="BK1547" s="136"/>
      <c r="BL1547" s="136"/>
      <c r="BM1547" s="136"/>
      <c r="BN1547" s="136"/>
      <c r="BO1547" s="136"/>
      <c r="BP1547" s="136"/>
      <c r="BQ1547" s="136"/>
      <c r="BR1547" s="136"/>
      <c r="BS1547" s="136"/>
      <c r="BT1547" s="136"/>
      <c r="BU1547" s="136"/>
      <c r="BV1547" s="136"/>
      <c r="BW1547" s="136"/>
      <c r="BX1547" s="136"/>
      <c r="BY1547" s="136"/>
      <c r="BZ1547" s="136"/>
      <c r="CA1547" s="136"/>
      <c r="CB1547" s="136"/>
      <c r="CC1547" s="136"/>
      <c r="CD1547" s="136"/>
      <c r="CE1547" s="136"/>
      <c r="CF1547" s="136"/>
      <c r="CG1547" s="136"/>
      <c r="CH1547" s="136"/>
      <c r="CI1547" s="136"/>
      <c r="CJ1547" s="136"/>
      <c r="CK1547" s="136"/>
      <c r="CL1547" s="136"/>
      <c r="CM1547" s="136"/>
      <c r="CN1547" s="136"/>
      <c r="CO1547" s="136"/>
      <c r="CP1547" s="136"/>
      <c r="CQ1547" s="136"/>
      <c r="CR1547" s="136"/>
      <c r="CS1547" s="136"/>
      <c r="CT1547" s="136"/>
      <c r="CU1547" s="136"/>
      <c r="CV1547" s="136"/>
      <c r="CW1547" s="136"/>
      <c r="CX1547" s="136"/>
      <c r="CY1547" s="136"/>
      <c r="CZ1547" s="136"/>
      <c r="DA1547" s="136"/>
      <c r="DB1547" s="136"/>
      <c r="DC1547" s="136"/>
      <c r="DD1547" s="136"/>
      <c r="DE1547" s="136"/>
      <c r="DF1547" s="136"/>
      <c r="DG1547" s="136"/>
      <c r="DH1547" s="136"/>
      <c r="DI1547" s="136"/>
      <c r="DJ1547" s="136"/>
      <c r="DK1547" s="136"/>
      <c r="DL1547" s="136"/>
      <c r="DM1547" s="136"/>
      <c r="DN1547" s="136"/>
      <c r="DO1547" s="136"/>
      <c r="DP1547" s="136"/>
      <c r="DQ1547" s="136"/>
      <c r="DR1547" s="136"/>
      <c r="DS1547" s="136"/>
      <c r="DT1547" s="136"/>
      <c r="DU1547" s="136"/>
      <c r="DV1547" s="136"/>
      <c r="DW1547" s="136"/>
      <c r="DX1547" s="136"/>
      <c r="DY1547" s="136"/>
      <c r="DZ1547" s="136"/>
      <c r="EA1547" s="136"/>
      <c r="EB1547" s="136"/>
      <c r="EC1547" s="136"/>
      <c r="ED1547" s="136"/>
      <c r="EE1547" s="136"/>
      <c r="EF1547" s="136"/>
      <c r="EG1547" s="136"/>
      <c r="EH1547" s="136"/>
      <c r="EI1547" s="136"/>
      <c r="EJ1547" s="136"/>
      <c r="EK1547" s="136"/>
      <c r="EL1547" s="136"/>
      <c r="EM1547" s="136"/>
      <c r="EN1547" s="136"/>
      <c r="EO1547" s="136"/>
      <c r="EP1547" s="136"/>
      <c r="EQ1547" s="136"/>
      <c r="ER1547" s="136"/>
      <c r="ES1547" s="136"/>
      <c r="ET1547" s="136"/>
      <c r="EU1547" s="136"/>
      <c r="EV1547" s="136"/>
      <c r="EW1547" s="136"/>
      <c r="EX1547" s="136"/>
      <c r="EY1547" s="136"/>
      <c r="EZ1547" s="136"/>
      <c r="FA1547" s="136"/>
      <c r="FB1547" s="136"/>
      <c r="FC1547" s="136"/>
      <c r="FD1547" s="136"/>
      <c r="FE1547" s="136"/>
      <c r="FF1547" s="136"/>
      <c r="FG1547" s="136"/>
      <c r="FH1547" s="136"/>
      <c r="FI1547" s="136"/>
      <c r="FJ1547" s="136"/>
      <c r="FK1547" s="136"/>
      <c r="FL1547" s="136"/>
      <c r="FM1547" s="136"/>
      <c r="FN1547" s="136"/>
      <c r="FO1547" s="136"/>
      <c r="FP1547" s="136"/>
      <c r="FQ1547" s="136"/>
      <c r="FR1547" s="136"/>
      <c r="FS1547" s="136"/>
      <c r="FT1547" s="136"/>
      <c r="FU1547" s="136"/>
      <c r="FV1547" s="136"/>
      <c r="FW1547" s="136"/>
      <c r="FX1547" s="136"/>
      <c r="FY1547" s="136"/>
      <c r="FZ1547" s="136"/>
      <c r="GA1547" s="136"/>
      <c r="GB1547" s="136"/>
      <c r="GC1547" s="136"/>
      <c r="GD1547" s="136"/>
      <c r="GE1547" s="136"/>
      <c r="GF1547" s="136"/>
      <c r="GG1547" s="136"/>
      <c r="GH1547" s="136"/>
      <c r="GI1547" s="136"/>
      <c r="GJ1547" s="136"/>
      <c r="GK1547" s="136"/>
      <c r="GL1547" s="136"/>
      <c r="GM1547" s="136"/>
      <c r="GN1547" s="136"/>
      <c r="GO1547" s="136"/>
      <c r="GP1547" s="136"/>
      <c r="GQ1547" s="136"/>
      <c r="GR1547" s="136"/>
      <c r="GS1547" s="136"/>
      <c r="GT1547" s="136"/>
      <c r="GU1547" s="136"/>
      <c r="GV1547" s="136"/>
      <c r="GW1547" s="136"/>
      <c r="GX1547" s="136"/>
      <c r="GY1547" s="136"/>
      <c r="GZ1547" s="136"/>
      <c r="HA1547" s="136"/>
      <c r="HB1547" s="136"/>
      <c r="HC1547" s="136"/>
      <c r="HD1547" s="136"/>
      <c r="HE1547" s="136"/>
      <c r="HF1547" s="136"/>
      <c r="HG1547" s="136"/>
      <c r="HH1547" s="136"/>
      <c r="HI1547" s="136"/>
      <c r="HJ1547" s="136"/>
      <c r="HK1547" s="136"/>
      <c r="HL1547" s="136"/>
      <c r="HM1547" s="136"/>
      <c r="HN1547" s="136"/>
      <c r="HO1547" s="136"/>
      <c r="HP1547" s="136"/>
      <c r="HQ1547" s="136"/>
      <c r="HR1547" s="136"/>
      <c r="HS1547" s="136"/>
      <c r="HT1547" s="136"/>
      <c r="HU1547" s="136"/>
      <c r="HV1547" s="136"/>
      <c r="HW1547" s="136"/>
      <c r="HX1547" s="136"/>
      <c r="HY1547" s="136"/>
      <c r="HZ1547" s="136"/>
      <c r="IA1547" s="136"/>
      <c r="IB1547" s="136"/>
      <c r="IC1547" s="136"/>
      <c r="ID1547" s="136"/>
      <c r="IE1547" s="136"/>
      <c r="IF1547" s="136"/>
      <c r="IG1547" s="136"/>
    </row>
    <row r="1548" spans="1:241" ht="38.1" customHeight="1" x14ac:dyDescent="0.25">
      <c r="A1548" s="461" t="s">
        <v>1162</v>
      </c>
      <c r="B1548" s="461"/>
      <c r="C1548" s="461"/>
      <c r="D1548" s="461"/>
      <c r="E1548" s="461"/>
      <c r="F1548" s="461"/>
      <c r="G1548" s="461"/>
      <c r="H1548" s="461"/>
      <c r="I1548" s="461"/>
      <c r="J1548" s="461"/>
      <c r="K1548" s="461"/>
      <c r="L1548" s="461"/>
      <c r="M1548" s="461"/>
      <c r="N1548" s="461"/>
      <c r="O1548" s="461"/>
      <c r="P1548" s="461"/>
      <c r="Q1548" s="461"/>
      <c r="R1548" s="136"/>
      <c r="S1548" s="136"/>
      <c r="T1548" s="136"/>
      <c r="U1548" s="136"/>
      <c r="V1548" s="136"/>
      <c r="W1548" s="136"/>
      <c r="X1548" s="136"/>
      <c r="Y1548" s="136"/>
      <c r="Z1548" s="136"/>
      <c r="AA1548" s="136"/>
      <c r="AB1548" s="136"/>
      <c r="AC1548" s="136"/>
      <c r="AD1548" s="136"/>
      <c r="AE1548" s="136"/>
      <c r="AF1548" s="136"/>
      <c r="AG1548" s="136"/>
      <c r="AH1548" s="136"/>
      <c r="AI1548" s="136"/>
      <c r="AJ1548" s="136"/>
      <c r="AK1548" s="136"/>
      <c r="AL1548" s="136"/>
      <c r="AM1548" s="136"/>
      <c r="AN1548" s="136"/>
      <c r="AO1548" s="136"/>
      <c r="AP1548" s="136"/>
      <c r="AQ1548" s="136"/>
      <c r="AR1548" s="136"/>
      <c r="AS1548" s="136"/>
      <c r="AT1548" s="136"/>
      <c r="AU1548" s="136"/>
      <c r="AV1548" s="136"/>
      <c r="AW1548" s="136"/>
      <c r="AX1548" s="136"/>
      <c r="AY1548" s="136"/>
      <c r="AZ1548" s="136"/>
      <c r="BA1548" s="136"/>
      <c r="BB1548" s="136"/>
      <c r="BC1548" s="136"/>
      <c r="BD1548" s="136"/>
      <c r="BE1548" s="136"/>
      <c r="BF1548" s="136"/>
      <c r="BG1548" s="136"/>
      <c r="BH1548" s="136"/>
      <c r="BI1548" s="136"/>
      <c r="BJ1548" s="136"/>
      <c r="BK1548" s="136"/>
      <c r="BL1548" s="136"/>
      <c r="BM1548" s="136"/>
      <c r="BN1548" s="136"/>
      <c r="BO1548" s="136"/>
      <c r="BP1548" s="136"/>
      <c r="BQ1548" s="136"/>
      <c r="BR1548" s="136"/>
      <c r="BS1548" s="136"/>
      <c r="BT1548" s="136"/>
      <c r="BU1548" s="136"/>
      <c r="BV1548" s="136"/>
      <c r="BW1548" s="136"/>
      <c r="BX1548" s="136"/>
      <c r="BY1548" s="136"/>
      <c r="BZ1548" s="136"/>
      <c r="CA1548" s="136"/>
      <c r="CB1548" s="136"/>
      <c r="CC1548" s="136"/>
      <c r="CD1548" s="136"/>
      <c r="CE1548" s="136"/>
      <c r="CF1548" s="136"/>
      <c r="CG1548" s="136"/>
      <c r="CH1548" s="136"/>
      <c r="CI1548" s="136"/>
      <c r="CJ1548" s="136"/>
      <c r="CK1548" s="136"/>
      <c r="CL1548" s="136"/>
      <c r="CM1548" s="136"/>
      <c r="CN1548" s="136"/>
      <c r="CO1548" s="136"/>
      <c r="CP1548" s="136"/>
      <c r="CQ1548" s="136"/>
      <c r="CR1548" s="136"/>
      <c r="CS1548" s="136"/>
      <c r="CT1548" s="136"/>
      <c r="CU1548" s="136"/>
      <c r="CV1548" s="136"/>
      <c r="CW1548" s="136"/>
      <c r="CX1548" s="136"/>
      <c r="CY1548" s="136"/>
      <c r="CZ1548" s="136"/>
      <c r="DA1548" s="136"/>
      <c r="DB1548" s="136"/>
      <c r="DC1548" s="136"/>
      <c r="DD1548" s="136"/>
      <c r="DE1548" s="136"/>
      <c r="DF1548" s="136"/>
      <c r="DG1548" s="136"/>
      <c r="DH1548" s="136"/>
      <c r="DI1548" s="136"/>
      <c r="DJ1548" s="136"/>
      <c r="DK1548" s="136"/>
      <c r="DL1548" s="136"/>
      <c r="DM1548" s="136"/>
      <c r="DN1548" s="136"/>
      <c r="DO1548" s="136"/>
      <c r="DP1548" s="136"/>
      <c r="DQ1548" s="136"/>
      <c r="DR1548" s="136"/>
      <c r="DS1548" s="136"/>
      <c r="DT1548" s="136"/>
      <c r="DU1548" s="136"/>
      <c r="DV1548" s="136"/>
      <c r="DW1548" s="136"/>
      <c r="DX1548" s="136"/>
      <c r="DY1548" s="136"/>
      <c r="DZ1548" s="136"/>
      <c r="EA1548" s="136"/>
      <c r="EB1548" s="136"/>
      <c r="EC1548" s="136"/>
      <c r="ED1548" s="136"/>
      <c r="EE1548" s="136"/>
      <c r="EF1548" s="136"/>
      <c r="EG1548" s="136"/>
      <c r="EH1548" s="136"/>
      <c r="EI1548" s="136"/>
      <c r="EJ1548" s="136"/>
      <c r="EK1548" s="136"/>
      <c r="EL1548" s="136"/>
      <c r="EM1548" s="136"/>
      <c r="EN1548" s="136"/>
      <c r="EO1548" s="136"/>
      <c r="EP1548" s="136"/>
      <c r="EQ1548" s="136"/>
      <c r="ER1548" s="136"/>
      <c r="ES1548" s="136"/>
      <c r="ET1548" s="136"/>
      <c r="EU1548" s="136"/>
      <c r="EV1548" s="136"/>
      <c r="EW1548" s="136"/>
      <c r="EX1548" s="136"/>
      <c r="EY1548" s="136"/>
      <c r="EZ1548" s="136"/>
      <c r="FA1548" s="136"/>
      <c r="FB1548" s="136"/>
      <c r="FC1548" s="136"/>
      <c r="FD1548" s="136"/>
      <c r="FE1548" s="136"/>
      <c r="FF1548" s="136"/>
      <c r="FG1548" s="136"/>
      <c r="FH1548" s="136"/>
      <c r="FI1548" s="136"/>
      <c r="FJ1548" s="136"/>
      <c r="FK1548" s="136"/>
      <c r="FL1548" s="136"/>
      <c r="FM1548" s="136"/>
      <c r="FN1548" s="136"/>
      <c r="FO1548" s="136"/>
      <c r="FP1548" s="136"/>
      <c r="FQ1548" s="136"/>
      <c r="FR1548" s="136"/>
      <c r="FS1548" s="136"/>
      <c r="FT1548" s="136"/>
      <c r="FU1548" s="136"/>
      <c r="FV1548" s="136"/>
      <c r="FW1548" s="136"/>
      <c r="FX1548" s="136"/>
      <c r="FY1548" s="136"/>
      <c r="FZ1548" s="136"/>
      <c r="GA1548" s="136"/>
      <c r="GB1548" s="136"/>
      <c r="GC1548" s="136"/>
      <c r="GD1548" s="136"/>
      <c r="GE1548" s="136"/>
      <c r="GF1548" s="136"/>
      <c r="GG1548" s="136"/>
      <c r="GH1548" s="136"/>
      <c r="GI1548" s="136"/>
      <c r="GJ1548" s="136"/>
      <c r="GK1548" s="136"/>
      <c r="GL1548" s="136"/>
      <c r="GM1548" s="136"/>
      <c r="GN1548" s="136"/>
      <c r="GO1548" s="136"/>
      <c r="GP1548" s="136"/>
      <c r="GQ1548" s="136"/>
      <c r="GR1548" s="136"/>
      <c r="GS1548" s="136"/>
      <c r="GT1548" s="136"/>
      <c r="GU1548" s="136"/>
      <c r="GV1548" s="136"/>
      <c r="GW1548" s="136"/>
      <c r="GX1548" s="136"/>
      <c r="GY1548" s="136"/>
      <c r="GZ1548" s="136"/>
      <c r="HA1548" s="136"/>
      <c r="HB1548" s="136"/>
      <c r="HC1548" s="136"/>
      <c r="HD1548" s="136"/>
      <c r="HE1548" s="136"/>
      <c r="HF1548" s="136"/>
      <c r="HG1548" s="136"/>
      <c r="HH1548" s="136"/>
      <c r="HI1548" s="136"/>
      <c r="HJ1548" s="136"/>
      <c r="HK1548" s="136"/>
      <c r="HL1548" s="136"/>
      <c r="HM1548" s="136"/>
      <c r="HN1548" s="136"/>
      <c r="HO1548" s="136"/>
      <c r="HP1548" s="136"/>
      <c r="HQ1548" s="136"/>
      <c r="HR1548" s="136"/>
      <c r="HS1548" s="136"/>
      <c r="HT1548" s="136"/>
      <c r="HU1548" s="136"/>
      <c r="HV1548" s="136"/>
      <c r="HW1548" s="136"/>
      <c r="HX1548" s="136"/>
      <c r="HY1548" s="136"/>
      <c r="HZ1548" s="136"/>
      <c r="IA1548" s="136"/>
      <c r="IB1548" s="136"/>
      <c r="IC1548" s="136"/>
      <c r="ID1548" s="136"/>
      <c r="IE1548" s="136"/>
      <c r="IF1548" s="136"/>
      <c r="IG1548" s="136"/>
    </row>
    <row r="1549" spans="1:241" ht="12" customHeight="1" x14ac:dyDescent="0.25">
      <c r="I1549" s="136"/>
      <c r="J1549" s="136"/>
      <c r="K1549" s="136"/>
      <c r="L1549" s="136"/>
      <c r="M1549" s="136"/>
      <c r="N1549" s="136"/>
      <c r="O1549" s="136"/>
      <c r="P1549" s="136"/>
      <c r="Q1549" s="136"/>
      <c r="R1549" s="136"/>
      <c r="S1549" s="136"/>
      <c r="T1549" s="136"/>
      <c r="U1549" s="136"/>
      <c r="V1549" s="136"/>
      <c r="W1549" s="136"/>
      <c r="X1549" s="136"/>
      <c r="Y1549" s="136"/>
      <c r="Z1549" s="136"/>
      <c r="AA1549" s="136"/>
      <c r="AB1549" s="136"/>
      <c r="AC1549" s="136"/>
      <c r="AD1549" s="136"/>
      <c r="AE1549" s="136"/>
      <c r="AF1549" s="136"/>
      <c r="AG1549" s="136"/>
      <c r="AH1549" s="136"/>
      <c r="AI1549" s="136"/>
      <c r="AJ1549" s="136"/>
      <c r="AK1549" s="136"/>
      <c r="AL1549" s="136"/>
      <c r="AM1549" s="136"/>
      <c r="AN1549" s="136"/>
      <c r="AO1549" s="136"/>
      <c r="AP1549" s="136"/>
      <c r="AQ1549" s="136"/>
      <c r="AR1549" s="136"/>
      <c r="AS1549" s="136"/>
      <c r="AT1549" s="136"/>
      <c r="AU1549" s="136"/>
      <c r="AV1549" s="136"/>
      <c r="AW1549" s="136"/>
      <c r="AX1549" s="136"/>
      <c r="AY1549" s="136"/>
      <c r="AZ1549" s="136"/>
      <c r="BA1549" s="136"/>
      <c r="BB1549" s="136"/>
      <c r="BC1549" s="136"/>
      <c r="BD1549" s="136"/>
      <c r="BE1549" s="136"/>
      <c r="BF1549" s="136"/>
      <c r="BG1549" s="136"/>
      <c r="BH1549" s="136"/>
      <c r="BI1549" s="136"/>
      <c r="BJ1549" s="136"/>
      <c r="BK1549" s="136"/>
      <c r="BL1549" s="136"/>
      <c r="BM1549" s="136"/>
      <c r="BN1549" s="136"/>
      <c r="BO1549" s="136"/>
      <c r="BP1549" s="136"/>
      <c r="BQ1549" s="136"/>
      <c r="BR1549" s="136"/>
      <c r="BS1549" s="136"/>
      <c r="BT1549" s="136"/>
      <c r="BU1549" s="136"/>
      <c r="BV1549" s="136"/>
      <c r="BW1549" s="136"/>
      <c r="BX1549" s="136"/>
      <c r="BY1549" s="136"/>
      <c r="BZ1549" s="136"/>
      <c r="CA1549" s="136"/>
      <c r="CB1549" s="136"/>
      <c r="CC1549" s="136"/>
      <c r="CD1549" s="136"/>
      <c r="CE1549" s="136"/>
      <c r="CF1549" s="136"/>
      <c r="CG1549" s="136"/>
      <c r="CH1549" s="136"/>
      <c r="CI1549" s="136"/>
      <c r="CJ1549" s="136"/>
      <c r="CK1549" s="136"/>
      <c r="CL1549" s="136"/>
      <c r="CM1549" s="136"/>
      <c r="CN1549" s="136"/>
      <c r="CO1549" s="136"/>
      <c r="CP1549" s="136"/>
      <c r="CQ1549" s="136"/>
      <c r="CR1549" s="136"/>
      <c r="CS1549" s="136"/>
      <c r="CT1549" s="136"/>
      <c r="CU1549" s="136"/>
      <c r="CV1549" s="136"/>
      <c r="CW1549" s="136"/>
      <c r="CX1549" s="136"/>
      <c r="CY1549" s="136"/>
      <c r="CZ1549" s="136"/>
      <c r="DA1549" s="136"/>
      <c r="DB1549" s="136"/>
      <c r="DC1549" s="136"/>
      <c r="DD1549" s="136"/>
      <c r="DE1549" s="136"/>
      <c r="DF1549" s="136"/>
      <c r="DG1549" s="136"/>
      <c r="DH1549" s="136"/>
      <c r="DI1549" s="136"/>
      <c r="DJ1549" s="136"/>
      <c r="DK1549" s="136"/>
      <c r="DL1549" s="136"/>
      <c r="DM1549" s="136"/>
      <c r="DN1549" s="136"/>
      <c r="DO1549" s="136"/>
      <c r="DP1549" s="136"/>
      <c r="DQ1549" s="136"/>
      <c r="DR1549" s="136"/>
      <c r="DS1549" s="136"/>
      <c r="DT1549" s="136"/>
      <c r="DU1549" s="136"/>
      <c r="DV1549" s="136"/>
      <c r="DW1549" s="136"/>
      <c r="DX1549" s="136"/>
      <c r="DY1549" s="136"/>
      <c r="DZ1549" s="136"/>
      <c r="EA1549" s="136"/>
      <c r="EB1549" s="136"/>
      <c r="EC1549" s="136"/>
      <c r="ED1549" s="136"/>
      <c r="EE1549" s="136"/>
      <c r="EF1549" s="136"/>
      <c r="EG1549" s="136"/>
      <c r="EH1549" s="136"/>
      <c r="EI1549" s="136"/>
      <c r="EJ1549" s="136"/>
      <c r="EK1549" s="136"/>
      <c r="EL1549" s="136"/>
      <c r="EM1549" s="136"/>
      <c r="EN1549" s="136"/>
      <c r="EO1549" s="136"/>
      <c r="EP1549" s="136"/>
      <c r="EQ1549" s="136"/>
      <c r="ER1549" s="136"/>
      <c r="ES1549" s="136"/>
      <c r="ET1549" s="136"/>
      <c r="EU1549" s="136"/>
      <c r="EV1549" s="136"/>
      <c r="EW1549" s="136"/>
      <c r="EX1549" s="136"/>
      <c r="EY1549" s="136"/>
      <c r="EZ1549" s="136"/>
      <c r="FA1549" s="136"/>
      <c r="FB1549" s="136"/>
      <c r="FC1549" s="136"/>
      <c r="FD1549" s="136"/>
      <c r="FE1549" s="136"/>
      <c r="FF1549" s="136"/>
      <c r="FG1549" s="136"/>
      <c r="FH1549" s="136"/>
      <c r="FI1549" s="136"/>
      <c r="FJ1549" s="136"/>
      <c r="FK1549" s="136"/>
      <c r="FL1549" s="136"/>
      <c r="FM1549" s="136"/>
      <c r="FN1549" s="136"/>
      <c r="FO1549" s="136"/>
      <c r="FP1549" s="136"/>
      <c r="FQ1549" s="136"/>
      <c r="FR1549" s="136"/>
      <c r="FS1549" s="136"/>
      <c r="FT1549" s="136"/>
      <c r="FU1549" s="136"/>
      <c r="FV1549" s="136"/>
      <c r="FW1549" s="136"/>
      <c r="FX1549" s="136"/>
      <c r="FY1549" s="136"/>
      <c r="FZ1549" s="136"/>
      <c r="GA1549" s="136"/>
      <c r="GB1549" s="136"/>
      <c r="GC1549" s="136"/>
      <c r="GD1549" s="136"/>
      <c r="GE1549" s="136"/>
      <c r="GF1549" s="136"/>
      <c r="GG1549" s="136"/>
      <c r="GH1549" s="136"/>
      <c r="GI1549" s="136"/>
      <c r="GJ1549" s="136"/>
      <c r="GK1549" s="136"/>
      <c r="GL1549" s="136"/>
      <c r="GM1549" s="136"/>
      <c r="GN1549" s="136"/>
      <c r="GO1549" s="136"/>
      <c r="GP1549" s="136"/>
      <c r="GQ1549" s="136"/>
      <c r="GR1549" s="136"/>
      <c r="GS1549" s="136"/>
      <c r="GT1549" s="136"/>
      <c r="GU1549" s="136"/>
      <c r="GV1549" s="136"/>
      <c r="GW1549" s="136"/>
      <c r="GX1549" s="136"/>
      <c r="GY1549" s="136"/>
      <c r="GZ1549" s="136"/>
      <c r="HA1549" s="136"/>
      <c r="HB1549" s="136"/>
      <c r="HC1549" s="136"/>
      <c r="HD1549" s="136"/>
      <c r="HE1549" s="136"/>
      <c r="HF1549" s="136"/>
      <c r="HG1549" s="136"/>
      <c r="HH1549" s="136"/>
      <c r="HI1549" s="136"/>
      <c r="HJ1549" s="136"/>
      <c r="HK1549" s="136"/>
      <c r="HL1549" s="136"/>
      <c r="HM1549" s="136"/>
      <c r="HN1549" s="136"/>
      <c r="HO1549" s="136"/>
      <c r="HP1549" s="136"/>
      <c r="HQ1549" s="136"/>
      <c r="HR1549" s="136"/>
      <c r="HS1549" s="136"/>
      <c r="HT1549" s="136"/>
      <c r="HU1549" s="136"/>
      <c r="HV1549" s="136"/>
      <c r="HW1549" s="136"/>
      <c r="HX1549" s="136"/>
      <c r="HY1549" s="136"/>
      <c r="HZ1549" s="136"/>
      <c r="IA1549" s="136"/>
      <c r="IB1549" s="136"/>
      <c r="IC1549" s="136"/>
      <c r="ID1549" s="136"/>
      <c r="IE1549" s="136"/>
      <c r="IF1549" s="136"/>
      <c r="IG1549" s="136"/>
    </row>
    <row r="1550" spans="1:241" ht="21" customHeight="1" x14ac:dyDescent="0.3">
      <c r="A1550" s="134">
        <v>2017</v>
      </c>
      <c r="B1550" s="135"/>
      <c r="C1550" s="135"/>
      <c r="D1550" s="135"/>
      <c r="E1550" s="135"/>
      <c r="F1550" s="135"/>
      <c r="G1550" s="135"/>
      <c r="H1550" s="135"/>
      <c r="I1550" s="136"/>
      <c r="J1550" s="136"/>
      <c r="K1550" s="136"/>
      <c r="L1550" s="136"/>
      <c r="M1550" s="136"/>
      <c r="N1550" s="136"/>
      <c r="O1550" s="136"/>
      <c r="P1550" s="136"/>
      <c r="Q1550" s="136"/>
      <c r="R1550" s="136"/>
      <c r="S1550" s="136"/>
      <c r="T1550" s="136"/>
      <c r="U1550" s="136"/>
      <c r="V1550" s="136"/>
      <c r="W1550" s="136"/>
      <c r="X1550" s="136"/>
      <c r="Y1550" s="136"/>
      <c r="Z1550" s="136"/>
      <c r="AA1550" s="136"/>
      <c r="AB1550" s="136"/>
      <c r="AC1550" s="136"/>
      <c r="AD1550" s="136"/>
      <c r="AE1550" s="136"/>
      <c r="AF1550" s="136"/>
      <c r="AG1550" s="136"/>
      <c r="AH1550" s="136"/>
      <c r="AI1550" s="136"/>
      <c r="AJ1550" s="136"/>
      <c r="AK1550" s="136"/>
      <c r="AL1550" s="136"/>
      <c r="AM1550" s="136"/>
      <c r="AN1550" s="136"/>
      <c r="AO1550" s="136"/>
      <c r="AP1550" s="136"/>
      <c r="AQ1550" s="136"/>
      <c r="AR1550" s="136"/>
      <c r="AS1550" s="136"/>
      <c r="AT1550" s="136"/>
      <c r="AU1550" s="136"/>
      <c r="AV1550" s="136"/>
      <c r="AW1550" s="136"/>
      <c r="AX1550" s="136"/>
      <c r="AY1550" s="136"/>
      <c r="AZ1550" s="136"/>
      <c r="BA1550" s="136"/>
      <c r="BB1550" s="136"/>
      <c r="BC1550" s="136"/>
      <c r="BD1550" s="136"/>
      <c r="BE1550" s="136"/>
      <c r="BF1550" s="136"/>
      <c r="BG1550" s="136"/>
      <c r="BH1550" s="136"/>
      <c r="BI1550" s="136"/>
      <c r="BJ1550" s="136"/>
      <c r="BK1550" s="136"/>
      <c r="BL1550" s="136"/>
      <c r="BM1550" s="136"/>
      <c r="BN1550" s="136"/>
      <c r="BO1550" s="136"/>
      <c r="BP1550" s="136"/>
      <c r="BQ1550" s="136"/>
      <c r="BR1550" s="136"/>
      <c r="BS1550" s="136"/>
      <c r="BT1550" s="136"/>
      <c r="BU1550" s="136"/>
      <c r="BV1550" s="136"/>
      <c r="BW1550" s="136"/>
      <c r="BX1550" s="136"/>
      <c r="BY1550" s="136"/>
      <c r="BZ1550" s="136"/>
      <c r="CA1550" s="136"/>
      <c r="CB1550" s="136"/>
      <c r="CC1550" s="136"/>
      <c r="CD1550" s="136"/>
      <c r="CE1550" s="136"/>
      <c r="CF1550" s="136"/>
      <c r="CG1550" s="136"/>
      <c r="CH1550" s="136"/>
      <c r="CI1550" s="136"/>
      <c r="CJ1550" s="136"/>
      <c r="CK1550" s="136"/>
      <c r="CL1550" s="136"/>
      <c r="CM1550" s="136"/>
      <c r="CN1550" s="136"/>
      <c r="CO1550" s="136"/>
      <c r="CP1550" s="136"/>
      <c r="CQ1550" s="136"/>
      <c r="CR1550" s="136"/>
      <c r="CS1550" s="136"/>
      <c r="CT1550" s="136"/>
      <c r="CU1550" s="136"/>
      <c r="CV1550" s="136"/>
      <c r="CW1550" s="136"/>
      <c r="CX1550" s="136"/>
      <c r="CY1550" s="136"/>
      <c r="CZ1550" s="136"/>
      <c r="DA1550" s="136"/>
      <c r="DB1550" s="136"/>
      <c r="DC1550" s="136"/>
      <c r="DD1550" s="136"/>
      <c r="DE1550" s="136"/>
      <c r="DF1550" s="136"/>
      <c r="DG1550" s="136"/>
      <c r="DH1550" s="136"/>
      <c r="DI1550" s="136"/>
      <c r="DJ1550" s="136"/>
      <c r="DK1550" s="136"/>
      <c r="DL1550" s="136"/>
      <c r="DM1550" s="136"/>
      <c r="DN1550" s="136"/>
      <c r="DO1550" s="136"/>
      <c r="DP1550" s="136"/>
      <c r="DQ1550" s="136"/>
      <c r="DR1550" s="136"/>
      <c r="DS1550" s="136"/>
      <c r="DT1550" s="136"/>
      <c r="DU1550" s="136"/>
      <c r="DV1550" s="136"/>
      <c r="DW1550" s="136"/>
      <c r="DX1550" s="136"/>
      <c r="DY1550" s="136"/>
      <c r="DZ1550" s="136"/>
      <c r="EA1550" s="136"/>
      <c r="EB1550" s="136"/>
      <c r="EC1550" s="136"/>
      <c r="ED1550" s="136"/>
      <c r="EE1550" s="136"/>
      <c r="EF1550" s="136"/>
      <c r="EG1550" s="136"/>
      <c r="EH1550" s="136"/>
      <c r="EI1550" s="136"/>
      <c r="EJ1550" s="136"/>
      <c r="EK1550" s="136"/>
      <c r="EL1550" s="136"/>
      <c r="EM1550" s="136"/>
      <c r="EN1550" s="136"/>
      <c r="EO1550" s="136"/>
      <c r="EP1550" s="136"/>
      <c r="EQ1550" s="136"/>
      <c r="ER1550" s="136"/>
      <c r="ES1550" s="136"/>
      <c r="ET1550" s="136"/>
      <c r="EU1550" s="136"/>
      <c r="EV1550" s="136"/>
      <c r="EW1550" s="136"/>
      <c r="EX1550" s="136"/>
      <c r="EY1550" s="136"/>
      <c r="EZ1550" s="136"/>
      <c r="FA1550" s="136"/>
      <c r="FB1550" s="136"/>
      <c r="FC1550" s="136"/>
      <c r="FD1550" s="136"/>
      <c r="FE1550" s="136"/>
      <c r="FF1550" s="136"/>
      <c r="FG1550" s="136"/>
      <c r="FH1550" s="136"/>
      <c r="FI1550" s="136"/>
      <c r="FJ1550" s="136"/>
      <c r="FK1550" s="136"/>
      <c r="FL1550" s="136"/>
      <c r="FM1550" s="136"/>
      <c r="FN1550" s="136"/>
      <c r="FO1550" s="136"/>
      <c r="FP1550" s="136"/>
      <c r="FQ1550" s="136"/>
      <c r="FR1550" s="136"/>
      <c r="FS1550" s="136"/>
      <c r="FT1550" s="136"/>
      <c r="FU1550" s="136"/>
      <c r="FV1550" s="136"/>
      <c r="FW1550" s="136"/>
      <c r="FX1550" s="136"/>
      <c r="FY1550" s="136"/>
      <c r="FZ1550" s="136"/>
      <c r="GA1550" s="136"/>
      <c r="GB1550" s="136"/>
      <c r="GC1550" s="136"/>
      <c r="GD1550" s="136"/>
      <c r="GE1550" s="136"/>
      <c r="GF1550" s="136"/>
      <c r="GG1550" s="136"/>
      <c r="GH1550" s="136"/>
      <c r="GI1550" s="136"/>
      <c r="GJ1550" s="136"/>
      <c r="GK1550" s="136"/>
      <c r="GL1550" s="136"/>
      <c r="GM1550" s="136"/>
      <c r="GN1550" s="136"/>
      <c r="GO1550" s="136"/>
      <c r="GP1550" s="136"/>
      <c r="GQ1550" s="136"/>
      <c r="GR1550" s="136"/>
      <c r="GS1550" s="136"/>
      <c r="GT1550" s="136"/>
      <c r="GU1550" s="136"/>
      <c r="GV1550" s="136"/>
      <c r="GW1550" s="136"/>
      <c r="GX1550" s="136"/>
      <c r="GY1550" s="136"/>
      <c r="GZ1550" s="136"/>
      <c r="HA1550" s="136"/>
      <c r="HB1550" s="136"/>
      <c r="HC1550" s="136"/>
      <c r="HD1550" s="136"/>
      <c r="HE1550" s="136"/>
      <c r="HF1550" s="136"/>
      <c r="HG1550" s="136"/>
      <c r="HH1550" s="136"/>
      <c r="HI1550" s="136"/>
      <c r="HJ1550" s="136"/>
      <c r="HK1550" s="136"/>
      <c r="HL1550" s="136"/>
      <c r="HM1550" s="136"/>
      <c r="HN1550" s="136"/>
      <c r="HO1550" s="136"/>
      <c r="HP1550" s="136"/>
      <c r="HQ1550" s="136"/>
      <c r="HR1550" s="136"/>
      <c r="HS1550" s="136"/>
      <c r="HT1550" s="136"/>
      <c r="HU1550" s="136"/>
      <c r="HV1550" s="136"/>
      <c r="HW1550" s="136"/>
      <c r="HX1550" s="136"/>
      <c r="HY1550" s="136"/>
      <c r="HZ1550" s="136"/>
      <c r="IA1550" s="136"/>
      <c r="IB1550" s="136"/>
      <c r="IC1550" s="136"/>
      <c r="ID1550" s="136"/>
      <c r="IE1550" s="136"/>
      <c r="IF1550" s="136"/>
      <c r="IG1550" s="136"/>
    </row>
    <row r="1551" spans="1:241" ht="27.95" customHeight="1" x14ac:dyDescent="0.25">
      <c r="A1551" s="166" t="s">
        <v>177</v>
      </c>
      <c r="B1551" s="167" t="s">
        <v>0</v>
      </c>
      <c r="C1551" s="167" t="s">
        <v>1</v>
      </c>
      <c r="D1551" s="167" t="s">
        <v>2</v>
      </c>
      <c r="E1551" s="167" t="s">
        <v>877</v>
      </c>
      <c r="F1551" s="167" t="s">
        <v>50</v>
      </c>
      <c r="G1551" s="167" t="s">
        <v>52</v>
      </c>
      <c r="H1551" s="167" t="s">
        <v>13</v>
      </c>
      <c r="I1551" s="136"/>
      <c r="J1551" s="166" t="s">
        <v>177</v>
      </c>
      <c r="K1551" s="167" t="s">
        <v>0</v>
      </c>
      <c r="L1551" s="167" t="s">
        <v>1</v>
      </c>
      <c r="M1551" s="167" t="s">
        <v>2</v>
      </c>
      <c r="N1551" s="167" t="s">
        <v>877</v>
      </c>
      <c r="O1551" s="167" t="s">
        <v>50</v>
      </c>
      <c r="P1551" s="167" t="s">
        <v>52</v>
      </c>
      <c r="Q1551" s="167" t="s">
        <v>13</v>
      </c>
      <c r="R1551" s="136"/>
      <c r="S1551" s="136"/>
      <c r="T1551" s="136"/>
      <c r="U1551" s="136"/>
      <c r="V1551" s="136"/>
      <c r="W1551" s="136"/>
      <c r="X1551" s="136"/>
      <c r="Y1551" s="136"/>
      <c r="Z1551" s="136"/>
      <c r="AA1551" s="136"/>
      <c r="AB1551" s="136"/>
      <c r="AC1551" s="136"/>
      <c r="AD1551" s="136"/>
      <c r="AE1551" s="136"/>
      <c r="AF1551" s="136"/>
      <c r="AG1551" s="136"/>
      <c r="AH1551" s="136"/>
      <c r="AI1551" s="136"/>
      <c r="AJ1551" s="136"/>
      <c r="AK1551" s="136"/>
      <c r="AL1551" s="136"/>
      <c r="AM1551" s="136"/>
      <c r="AN1551" s="136"/>
      <c r="AO1551" s="136"/>
      <c r="AP1551" s="136"/>
      <c r="AQ1551" s="136"/>
      <c r="AR1551" s="136"/>
      <c r="AS1551" s="136"/>
      <c r="AT1551" s="136"/>
      <c r="AU1551" s="136"/>
      <c r="AV1551" s="136"/>
      <c r="AW1551" s="136"/>
      <c r="AX1551" s="136"/>
      <c r="AY1551" s="136"/>
      <c r="AZ1551" s="136"/>
      <c r="BA1551" s="136"/>
      <c r="BB1551" s="136"/>
      <c r="BC1551" s="136"/>
      <c r="BD1551" s="136"/>
      <c r="BE1551" s="136"/>
      <c r="BF1551" s="136"/>
      <c r="BG1551" s="136"/>
      <c r="BH1551" s="136"/>
      <c r="BI1551" s="136"/>
      <c r="BJ1551" s="136"/>
      <c r="BK1551" s="136"/>
      <c r="BL1551" s="136"/>
      <c r="BM1551" s="136"/>
      <c r="BN1551" s="136"/>
      <c r="BO1551" s="136"/>
      <c r="BP1551" s="136"/>
      <c r="BQ1551" s="136"/>
      <c r="BR1551" s="136"/>
      <c r="BS1551" s="136"/>
      <c r="BT1551" s="136"/>
      <c r="BU1551" s="136"/>
      <c r="BV1551" s="136"/>
      <c r="BW1551" s="136"/>
      <c r="BX1551" s="136"/>
      <c r="BY1551" s="136"/>
      <c r="BZ1551" s="136"/>
      <c r="CA1551" s="136"/>
      <c r="CB1551" s="136"/>
      <c r="CC1551" s="136"/>
      <c r="CD1551" s="136"/>
      <c r="CE1551" s="136"/>
      <c r="CF1551" s="136"/>
      <c r="CG1551" s="136"/>
      <c r="CH1551" s="136"/>
      <c r="CI1551" s="136"/>
      <c r="CJ1551" s="136"/>
      <c r="CK1551" s="136"/>
      <c r="CL1551" s="136"/>
      <c r="CM1551" s="136"/>
      <c r="CN1551" s="136"/>
      <c r="CO1551" s="136"/>
      <c r="CP1551" s="136"/>
      <c r="CQ1551" s="136"/>
      <c r="CR1551" s="136"/>
      <c r="CS1551" s="136"/>
      <c r="CT1551" s="136"/>
      <c r="CU1551" s="136"/>
      <c r="CV1551" s="136"/>
      <c r="CW1551" s="136"/>
      <c r="CX1551" s="136"/>
      <c r="CY1551" s="136"/>
      <c r="CZ1551" s="136"/>
      <c r="DA1551" s="136"/>
      <c r="DB1551" s="136"/>
      <c r="DC1551" s="136"/>
      <c r="DD1551" s="136"/>
      <c r="DE1551" s="136"/>
      <c r="DF1551" s="136"/>
      <c r="DG1551" s="136"/>
      <c r="DH1551" s="136"/>
      <c r="DI1551" s="136"/>
      <c r="DJ1551" s="136"/>
      <c r="DK1551" s="136"/>
      <c r="DL1551" s="136"/>
      <c r="DM1551" s="136"/>
      <c r="DN1551" s="136"/>
      <c r="DO1551" s="136"/>
      <c r="DP1551" s="136"/>
      <c r="DQ1551" s="136"/>
      <c r="DR1551" s="136"/>
      <c r="DS1551" s="136"/>
      <c r="DT1551" s="136"/>
      <c r="DU1551" s="136"/>
      <c r="DV1551" s="136"/>
      <c r="DW1551" s="136"/>
      <c r="DX1551" s="136"/>
      <c r="DY1551" s="136"/>
      <c r="DZ1551" s="136"/>
      <c r="EA1551" s="136"/>
      <c r="EB1551" s="136"/>
      <c r="EC1551" s="136"/>
      <c r="ED1551" s="136"/>
      <c r="EE1551" s="136"/>
      <c r="EF1551" s="136"/>
      <c r="EG1551" s="136"/>
      <c r="EH1551" s="136"/>
      <c r="EI1551" s="136"/>
      <c r="EJ1551" s="136"/>
      <c r="EK1551" s="136"/>
      <c r="EL1551" s="136"/>
      <c r="EM1551" s="136"/>
      <c r="EN1551" s="136"/>
      <c r="EO1551" s="136"/>
      <c r="EP1551" s="136"/>
      <c r="EQ1551" s="136"/>
      <c r="ER1551" s="136"/>
      <c r="ES1551" s="136"/>
      <c r="ET1551" s="136"/>
      <c r="EU1551" s="136"/>
      <c r="EV1551" s="136"/>
      <c r="EW1551" s="136"/>
      <c r="EX1551" s="136"/>
      <c r="EY1551" s="136"/>
      <c r="EZ1551" s="136"/>
      <c r="FA1551" s="136"/>
      <c r="FB1551" s="136"/>
      <c r="FC1551" s="136"/>
      <c r="FD1551" s="136"/>
      <c r="FE1551" s="136"/>
      <c r="FF1551" s="136"/>
      <c r="FG1551" s="136"/>
      <c r="FH1551" s="136"/>
      <c r="FI1551" s="136"/>
      <c r="FJ1551" s="136"/>
      <c r="FK1551" s="136"/>
      <c r="FL1551" s="136"/>
      <c r="FM1551" s="136"/>
      <c r="FN1551" s="136"/>
      <c r="FO1551" s="136"/>
      <c r="FP1551" s="136"/>
      <c r="FQ1551" s="136"/>
      <c r="FR1551" s="136"/>
      <c r="FS1551" s="136"/>
      <c r="FT1551" s="136"/>
      <c r="FU1551" s="136"/>
      <c r="FV1551" s="136"/>
      <c r="FW1551" s="136"/>
      <c r="FX1551" s="136"/>
      <c r="FY1551" s="136"/>
      <c r="FZ1551" s="136"/>
      <c r="GA1551" s="136"/>
      <c r="GB1551" s="136"/>
      <c r="GC1551" s="136"/>
      <c r="GD1551" s="136"/>
      <c r="GE1551" s="136"/>
      <c r="GF1551" s="136"/>
      <c r="GG1551" s="136"/>
      <c r="GH1551" s="136"/>
      <c r="GI1551" s="136"/>
      <c r="GJ1551" s="136"/>
      <c r="GK1551" s="136"/>
      <c r="GL1551" s="136"/>
      <c r="GM1551" s="136"/>
      <c r="GN1551" s="136"/>
      <c r="GO1551" s="136"/>
      <c r="GP1551" s="136"/>
      <c r="GQ1551" s="136"/>
      <c r="GR1551" s="136"/>
      <c r="GS1551" s="136"/>
      <c r="GT1551" s="136"/>
      <c r="GU1551" s="136"/>
      <c r="GV1551" s="136"/>
      <c r="GW1551" s="136"/>
      <c r="GX1551" s="136"/>
      <c r="GY1551" s="136"/>
      <c r="GZ1551" s="136"/>
      <c r="HA1551" s="136"/>
      <c r="HB1551" s="136"/>
      <c r="HC1551" s="136"/>
      <c r="HD1551" s="136"/>
      <c r="HE1551" s="136"/>
      <c r="HF1551" s="136"/>
      <c r="HG1551" s="136"/>
      <c r="HH1551" s="136"/>
      <c r="HI1551" s="136"/>
      <c r="HJ1551" s="136"/>
      <c r="HK1551" s="136"/>
      <c r="HL1551" s="136"/>
      <c r="HM1551" s="136"/>
      <c r="HN1551" s="136"/>
      <c r="HO1551" s="136"/>
      <c r="HP1551" s="136"/>
      <c r="HQ1551" s="136"/>
      <c r="HR1551" s="136"/>
      <c r="HS1551" s="136"/>
      <c r="HT1551" s="136"/>
      <c r="HU1551" s="136"/>
      <c r="HV1551" s="136"/>
      <c r="HW1551" s="136"/>
      <c r="HX1551" s="136"/>
      <c r="HY1551" s="136"/>
      <c r="HZ1551" s="136"/>
      <c r="IA1551" s="136"/>
      <c r="IB1551" s="136"/>
      <c r="IC1551" s="136"/>
      <c r="ID1551" s="136"/>
      <c r="IE1551" s="136"/>
      <c r="IF1551" s="136"/>
      <c r="IG1551" s="136"/>
    </row>
    <row r="1552" spans="1:241" ht="15" customHeight="1" x14ac:dyDescent="0.25">
      <c r="A1552" s="225" t="s">
        <v>91</v>
      </c>
      <c r="B1552" s="217">
        <v>8186716</v>
      </c>
      <c r="C1552" s="217">
        <v>2281371</v>
      </c>
      <c r="D1552" s="217">
        <v>1090245</v>
      </c>
      <c r="E1552" s="217">
        <v>1044984</v>
      </c>
      <c r="F1552" s="217">
        <v>2925211</v>
      </c>
      <c r="G1552" s="217">
        <v>665525</v>
      </c>
      <c r="H1552" s="244">
        <v>16194052</v>
      </c>
      <c r="I1552" s="136"/>
      <c r="J1552" s="225" t="s">
        <v>608</v>
      </c>
      <c r="K1552" s="217">
        <v>8628818</v>
      </c>
      <c r="L1552" s="217">
        <v>2898706</v>
      </c>
      <c r="M1552" s="217">
        <v>851843</v>
      </c>
      <c r="N1552" s="217">
        <v>1305771</v>
      </c>
      <c r="O1552" s="217">
        <v>2701023</v>
      </c>
      <c r="P1552" s="217">
        <v>753270</v>
      </c>
      <c r="Q1552" s="235">
        <v>17139431</v>
      </c>
      <c r="R1552" s="136"/>
      <c r="S1552" s="136"/>
      <c r="T1552" s="136"/>
      <c r="U1552" s="136"/>
      <c r="V1552" s="136"/>
      <c r="W1552" s="136"/>
      <c r="X1552" s="136"/>
      <c r="Y1552" s="136"/>
      <c r="Z1552" s="136"/>
      <c r="AA1552" s="136"/>
      <c r="AB1552" s="136"/>
      <c r="AC1552" s="136"/>
      <c r="AD1552" s="136"/>
      <c r="AE1552" s="136"/>
      <c r="AF1552" s="136"/>
      <c r="AG1552" s="136"/>
      <c r="AH1552" s="136"/>
      <c r="AI1552" s="136"/>
      <c r="AJ1552" s="136"/>
      <c r="AK1552" s="136"/>
      <c r="AL1552" s="136"/>
      <c r="AM1552" s="136"/>
      <c r="AN1552" s="136"/>
      <c r="AO1552" s="136"/>
      <c r="AP1552" s="136"/>
      <c r="AQ1552" s="136"/>
      <c r="AR1552" s="136"/>
      <c r="AS1552" s="136"/>
      <c r="AT1552" s="136"/>
      <c r="AU1552" s="136"/>
      <c r="AV1552" s="136"/>
      <c r="AW1552" s="136"/>
      <c r="AX1552" s="136"/>
      <c r="AY1552" s="136"/>
      <c r="AZ1552" s="136"/>
      <c r="BA1552" s="136"/>
      <c r="BB1552" s="136"/>
      <c r="BC1552" s="136"/>
      <c r="BD1552" s="136"/>
      <c r="BE1552" s="136"/>
      <c r="BF1552" s="136"/>
      <c r="BG1552" s="136"/>
      <c r="BH1552" s="136"/>
      <c r="BI1552" s="136"/>
      <c r="BJ1552" s="136"/>
      <c r="BK1552" s="136"/>
      <c r="BL1552" s="136"/>
      <c r="BM1552" s="136"/>
      <c r="BN1552" s="136"/>
      <c r="BO1552" s="136"/>
      <c r="BP1552" s="136"/>
      <c r="BQ1552" s="136"/>
      <c r="BR1552" s="136"/>
      <c r="BS1552" s="136"/>
      <c r="BT1552" s="136"/>
      <c r="BU1552" s="136"/>
      <c r="BV1552" s="136"/>
      <c r="BW1552" s="136"/>
      <c r="BX1552" s="136"/>
      <c r="BY1552" s="136"/>
      <c r="BZ1552" s="136"/>
      <c r="CA1552" s="136"/>
      <c r="CB1552" s="136"/>
      <c r="CC1552" s="136"/>
      <c r="CD1552" s="136"/>
      <c r="CE1552" s="136"/>
      <c r="CF1552" s="136"/>
      <c r="CG1552" s="136"/>
      <c r="CH1552" s="136"/>
      <c r="CI1552" s="136"/>
      <c r="CJ1552" s="136"/>
      <c r="CK1552" s="136"/>
      <c r="CL1552" s="136"/>
      <c r="CM1552" s="136"/>
      <c r="CN1552" s="136"/>
      <c r="CO1552" s="136"/>
      <c r="CP1552" s="136"/>
      <c r="CQ1552" s="136"/>
      <c r="CR1552" s="136"/>
      <c r="CS1552" s="136"/>
      <c r="CT1552" s="136"/>
      <c r="CU1552" s="136"/>
      <c r="CV1552" s="136"/>
      <c r="CW1552" s="136"/>
      <c r="CX1552" s="136"/>
      <c r="CY1552" s="136"/>
      <c r="CZ1552" s="136"/>
      <c r="DA1552" s="136"/>
      <c r="DB1552" s="136"/>
      <c r="DC1552" s="136"/>
      <c r="DD1552" s="136"/>
      <c r="DE1552" s="136"/>
      <c r="DF1552" s="136"/>
      <c r="DG1552" s="136"/>
      <c r="DH1552" s="136"/>
      <c r="DI1552" s="136"/>
      <c r="DJ1552" s="136"/>
      <c r="DK1552" s="136"/>
      <c r="DL1552" s="136"/>
      <c r="DM1552" s="136"/>
      <c r="DN1552" s="136"/>
      <c r="DO1552" s="136"/>
      <c r="DP1552" s="136"/>
      <c r="DQ1552" s="136"/>
      <c r="DR1552" s="136"/>
      <c r="DS1552" s="136"/>
      <c r="DT1552" s="136"/>
      <c r="DU1552" s="136"/>
      <c r="DV1552" s="136"/>
      <c r="DW1552" s="136"/>
      <c r="DX1552" s="136"/>
      <c r="DY1552" s="136"/>
      <c r="DZ1552" s="136"/>
      <c r="EA1552" s="136"/>
      <c r="EB1552" s="136"/>
      <c r="EC1552" s="136"/>
      <c r="ED1552" s="136"/>
      <c r="EE1552" s="136"/>
      <c r="EF1552" s="136"/>
      <c r="EG1552" s="136"/>
      <c r="EH1552" s="136"/>
      <c r="EI1552" s="136"/>
      <c r="EJ1552" s="136"/>
      <c r="EK1552" s="136"/>
      <c r="EL1552" s="136"/>
      <c r="EM1552" s="136"/>
      <c r="EN1552" s="136"/>
      <c r="EO1552" s="136"/>
      <c r="EP1552" s="136"/>
      <c r="EQ1552" s="136"/>
      <c r="ER1552" s="136"/>
      <c r="ES1552" s="136"/>
      <c r="ET1552" s="136"/>
      <c r="EU1552" s="136"/>
      <c r="EV1552" s="136"/>
      <c r="EW1552" s="136"/>
      <c r="EX1552" s="136"/>
      <c r="EY1552" s="136"/>
      <c r="EZ1552" s="136"/>
      <c r="FA1552" s="136"/>
      <c r="FB1552" s="136"/>
      <c r="FC1552" s="136"/>
      <c r="FD1552" s="136"/>
      <c r="FE1552" s="136"/>
      <c r="FF1552" s="136"/>
      <c r="FG1552" s="136"/>
      <c r="FH1552" s="136"/>
      <c r="FI1552" s="136"/>
      <c r="FJ1552" s="136"/>
      <c r="FK1552" s="136"/>
      <c r="FL1552" s="136"/>
      <c r="FM1552" s="136"/>
      <c r="FN1552" s="136"/>
      <c r="FO1552" s="136"/>
      <c r="FP1552" s="136"/>
      <c r="FQ1552" s="136"/>
      <c r="FR1552" s="136"/>
      <c r="FS1552" s="136"/>
      <c r="FT1552" s="136"/>
      <c r="FU1552" s="136"/>
      <c r="FV1552" s="136"/>
      <c r="FW1552" s="136"/>
      <c r="FX1552" s="136"/>
      <c r="FY1552" s="136"/>
      <c r="FZ1552" s="136"/>
      <c r="GA1552" s="136"/>
      <c r="GB1552" s="136"/>
      <c r="GC1552" s="136"/>
      <c r="GD1552" s="136"/>
      <c r="GE1552" s="136"/>
      <c r="GF1552" s="136"/>
      <c r="GG1552" s="136"/>
      <c r="GH1552" s="136"/>
      <c r="GI1552" s="136"/>
      <c r="GJ1552" s="136"/>
      <c r="GK1552" s="136"/>
      <c r="GL1552" s="136"/>
      <c r="GM1552" s="136"/>
      <c r="GN1552" s="136"/>
      <c r="GO1552" s="136"/>
      <c r="GP1552" s="136"/>
      <c r="GQ1552" s="136"/>
      <c r="GR1552" s="136"/>
      <c r="GS1552" s="136"/>
      <c r="GT1552" s="136"/>
      <c r="GU1552" s="136"/>
      <c r="GV1552" s="136"/>
      <c r="GW1552" s="136"/>
      <c r="GX1552" s="136"/>
      <c r="GY1552" s="136"/>
      <c r="GZ1552" s="136"/>
      <c r="HA1552" s="136"/>
      <c r="HB1552" s="136"/>
      <c r="HC1552" s="136"/>
      <c r="HD1552" s="136"/>
      <c r="HE1552" s="136"/>
      <c r="HF1552" s="136"/>
      <c r="HG1552" s="136"/>
      <c r="HH1552" s="136"/>
      <c r="HI1552" s="136"/>
      <c r="HJ1552" s="136"/>
      <c r="HK1552" s="136"/>
      <c r="HL1552" s="136"/>
      <c r="HM1552" s="136"/>
      <c r="HN1552" s="136"/>
      <c r="HO1552" s="136"/>
      <c r="HP1552" s="136"/>
      <c r="HQ1552" s="136"/>
      <c r="HR1552" s="136"/>
      <c r="HS1552" s="136"/>
      <c r="HT1552" s="136"/>
      <c r="HU1552" s="136"/>
      <c r="HV1552" s="136"/>
      <c r="HW1552" s="136"/>
      <c r="HX1552" s="136"/>
      <c r="HY1552" s="136"/>
      <c r="HZ1552" s="136"/>
      <c r="IA1552" s="136"/>
      <c r="IB1552" s="136"/>
      <c r="IC1552" s="136"/>
      <c r="ID1552" s="136"/>
      <c r="IE1552" s="136"/>
      <c r="IF1552" s="136"/>
      <c r="IG1552" s="136"/>
    </row>
    <row r="1553" spans="1:241" ht="15" customHeight="1" x14ac:dyDescent="0.25">
      <c r="A1553" s="225" t="s">
        <v>327</v>
      </c>
      <c r="B1553" s="217">
        <v>9652708</v>
      </c>
      <c r="C1553" s="217">
        <v>4224991</v>
      </c>
      <c r="D1553" s="217">
        <v>1291366</v>
      </c>
      <c r="E1553" s="217">
        <v>1258439</v>
      </c>
      <c r="F1553" s="217">
        <v>3456722</v>
      </c>
      <c r="G1553" s="217">
        <v>1011641</v>
      </c>
      <c r="H1553" s="244">
        <v>20895867</v>
      </c>
      <c r="I1553" s="136"/>
      <c r="J1553" s="225" t="s">
        <v>609</v>
      </c>
      <c r="K1553" s="217">
        <v>7555934</v>
      </c>
      <c r="L1553" s="217">
        <v>2638856</v>
      </c>
      <c r="M1553" s="217">
        <v>1116714</v>
      </c>
      <c r="N1553" s="217">
        <v>1225144</v>
      </c>
      <c r="O1553" s="217">
        <v>2161207</v>
      </c>
      <c r="P1553" s="217">
        <v>713944</v>
      </c>
      <c r="Q1553" s="235">
        <v>15411799</v>
      </c>
      <c r="R1553" s="136"/>
      <c r="S1553" s="136"/>
      <c r="T1553" s="136"/>
      <c r="U1553" s="136"/>
      <c r="V1553" s="136"/>
      <c r="W1553" s="136"/>
      <c r="X1553" s="136"/>
      <c r="Y1553" s="136"/>
      <c r="Z1553" s="136"/>
      <c r="AA1553" s="136"/>
      <c r="AB1553" s="136"/>
      <c r="AC1553" s="136"/>
      <c r="AD1553" s="136"/>
      <c r="AE1553" s="136"/>
      <c r="AF1553" s="136"/>
      <c r="AG1553" s="136"/>
      <c r="AH1553" s="136"/>
      <c r="AI1553" s="136"/>
      <c r="AJ1553" s="136"/>
      <c r="AK1553" s="136"/>
      <c r="AL1553" s="136"/>
      <c r="AM1553" s="136"/>
      <c r="AN1553" s="136"/>
      <c r="AO1553" s="136"/>
      <c r="AP1553" s="136"/>
      <c r="AQ1553" s="136"/>
      <c r="AR1553" s="136"/>
      <c r="AS1553" s="136"/>
      <c r="AT1553" s="136"/>
      <c r="AU1553" s="136"/>
      <c r="AV1553" s="136"/>
      <c r="AW1553" s="136"/>
      <c r="AX1553" s="136"/>
      <c r="AY1553" s="136"/>
      <c r="AZ1553" s="136"/>
      <c r="BA1553" s="136"/>
      <c r="BB1553" s="136"/>
      <c r="BC1553" s="136"/>
      <c r="BD1553" s="136"/>
      <c r="BE1553" s="136"/>
      <c r="BF1553" s="136"/>
      <c r="BG1553" s="136"/>
      <c r="BH1553" s="136"/>
      <c r="BI1553" s="136"/>
      <c r="BJ1553" s="136"/>
      <c r="BK1553" s="136"/>
      <c r="BL1553" s="136"/>
      <c r="BM1553" s="136"/>
      <c r="BN1553" s="136"/>
      <c r="BO1553" s="136"/>
      <c r="BP1553" s="136"/>
      <c r="BQ1553" s="136"/>
      <c r="BR1553" s="136"/>
      <c r="BS1553" s="136"/>
      <c r="BT1553" s="136"/>
      <c r="BU1553" s="136"/>
      <c r="BV1553" s="136"/>
      <c r="BW1553" s="136"/>
      <c r="BX1553" s="136"/>
      <c r="BY1553" s="136"/>
      <c r="BZ1553" s="136"/>
      <c r="CA1553" s="136"/>
      <c r="CB1553" s="136"/>
      <c r="CC1553" s="136"/>
      <c r="CD1553" s="136"/>
      <c r="CE1553" s="136"/>
      <c r="CF1553" s="136"/>
      <c r="CG1553" s="136"/>
      <c r="CH1553" s="136"/>
      <c r="CI1553" s="136"/>
      <c r="CJ1553" s="136"/>
      <c r="CK1553" s="136"/>
      <c r="CL1553" s="136"/>
      <c r="CM1553" s="136"/>
      <c r="CN1553" s="136"/>
      <c r="CO1553" s="136"/>
      <c r="CP1553" s="136"/>
      <c r="CQ1553" s="136"/>
      <c r="CR1553" s="136"/>
      <c r="CS1553" s="136"/>
      <c r="CT1553" s="136"/>
      <c r="CU1553" s="136"/>
      <c r="CV1553" s="136"/>
      <c r="CW1553" s="136"/>
      <c r="CX1553" s="136"/>
      <c r="CY1553" s="136"/>
      <c r="CZ1553" s="136"/>
      <c r="DA1553" s="136"/>
      <c r="DB1553" s="136"/>
      <c r="DC1553" s="136"/>
      <c r="DD1553" s="136"/>
      <c r="DE1553" s="136"/>
      <c r="DF1553" s="136"/>
      <c r="DG1553" s="136"/>
      <c r="DH1553" s="136"/>
      <c r="DI1553" s="136"/>
      <c r="DJ1553" s="136"/>
      <c r="DK1553" s="136"/>
      <c r="DL1553" s="136"/>
      <c r="DM1553" s="136"/>
      <c r="DN1553" s="136"/>
      <c r="DO1553" s="136"/>
      <c r="DP1553" s="136"/>
      <c r="DQ1553" s="136"/>
      <c r="DR1553" s="136"/>
      <c r="DS1553" s="136"/>
      <c r="DT1553" s="136"/>
      <c r="DU1553" s="136"/>
      <c r="DV1553" s="136"/>
      <c r="DW1553" s="136"/>
      <c r="DX1553" s="136"/>
      <c r="DY1553" s="136"/>
      <c r="DZ1553" s="136"/>
      <c r="EA1553" s="136"/>
      <c r="EB1553" s="136"/>
      <c r="EC1553" s="136"/>
      <c r="ED1553" s="136"/>
      <c r="EE1553" s="136"/>
      <c r="EF1553" s="136"/>
      <c r="EG1553" s="136"/>
      <c r="EH1553" s="136"/>
      <c r="EI1553" s="136"/>
      <c r="EJ1553" s="136"/>
      <c r="EK1553" s="136"/>
      <c r="EL1553" s="136"/>
      <c r="EM1553" s="136"/>
      <c r="EN1553" s="136"/>
      <c r="EO1553" s="136"/>
      <c r="EP1553" s="136"/>
      <c r="EQ1553" s="136"/>
      <c r="ER1553" s="136"/>
      <c r="ES1553" s="136"/>
      <c r="ET1553" s="136"/>
      <c r="EU1553" s="136"/>
      <c r="EV1553" s="136"/>
      <c r="EW1553" s="136"/>
      <c r="EX1553" s="136"/>
      <c r="EY1553" s="136"/>
      <c r="EZ1553" s="136"/>
      <c r="FA1553" s="136"/>
      <c r="FB1553" s="136"/>
      <c r="FC1553" s="136"/>
      <c r="FD1553" s="136"/>
      <c r="FE1553" s="136"/>
      <c r="FF1553" s="136"/>
      <c r="FG1553" s="136"/>
      <c r="FH1553" s="136"/>
      <c r="FI1553" s="136"/>
      <c r="FJ1553" s="136"/>
      <c r="FK1553" s="136"/>
      <c r="FL1553" s="136"/>
      <c r="FM1553" s="136"/>
      <c r="FN1553" s="136"/>
      <c r="FO1553" s="136"/>
      <c r="FP1553" s="136"/>
      <c r="FQ1553" s="136"/>
      <c r="FR1553" s="136"/>
      <c r="FS1553" s="136"/>
      <c r="FT1553" s="136"/>
      <c r="FU1553" s="136"/>
      <c r="FV1553" s="136"/>
      <c r="FW1553" s="136"/>
      <c r="FX1553" s="136"/>
      <c r="FY1553" s="136"/>
      <c r="FZ1553" s="136"/>
      <c r="GA1553" s="136"/>
      <c r="GB1553" s="136"/>
      <c r="GC1553" s="136"/>
      <c r="GD1553" s="136"/>
      <c r="GE1553" s="136"/>
      <c r="GF1553" s="136"/>
      <c r="GG1553" s="136"/>
      <c r="GH1553" s="136"/>
      <c r="GI1553" s="136"/>
      <c r="GJ1553" s="136"/>
      <c r="GK1553" s="136"/>
      <c r="GL1553" s="136"/>
      <c r="GM1553" s="136"/>
      <c r="GN1553" s="136"/>
      <c r="GO1553" s="136"/>
      <c r="GP1553" s="136"/>
      <c r="GQ1553" s="136"/>
      <c r="GR1553" s="136"/>
      <c r="GS1553" s="136"/>
      <c r="GT1553" s="136"/>
      <c r="GU1553" s="136"/>
      <c r="GV1553" s="136"/>
      <c r="GW1553" s="136"/>
      <c r="GX1553" s="136"/>
      <c r="GY1553" s="136"/>
      <c r="GZ1553" s="136"/>
      <c r="HA1553" s="136"/>
      <c r="HB1553" s="136"/>
      <c r="HC1553" s="136"/>
      <c r="HD1553" s="136"/>
      <c r="HE1553" s="136"/>
      <c r="HF1553" s="136"/>
      <c r="HG1553" s="136"/>
      <c r="HH1553" s="136"/>
      <c r="HI1553" s="136"/>
      <c r="HJ1553" s="136"/>
      <c r="HK1553" s="136"/>
      <c r="HL1553" s="136"/>
      <c r="HM1553" s="136"/>
      <c r="HN1553" s="136"/>
      <c r="HO1553" s="136"/>
      <c r="HP1553" s="136"/>
      <c r="HQ1553" s="136"/>
      <c r="HR1553" s="136"/>
      <c r="HS1553" s="136"/>
      <c r="HT1553" s="136"/>
      <c r="HU1553" s="136"/>
      <c r="HV1553" s="136"/>
      <c r="HW1553" s="136"/>
      <c r="HX1553" s="136"/>
      <c r="HY1553" s="136"/>
      <c r="HZ1553" s="136"/>
      <c r="IA1553" s="136"/>
      <c r="IB1553" s="136"/>
      <c r="IC1553" s="136"/>
      <c r="ID1553" s="136"/>
      <c r="IE1553" s="136"/>
      <c r="IF1553" s="136"/>
      <c r="IG1553" s="136"/>
    </row>
    <row r="1554" spans="1:241" ht="15" customHeight="1" x14ac:dyDescent="0.25">
      <c r="A1554" s="225" t="s">
        <v>841</v>
      </c>
      <c r="B1554" s="217">
        <v>8590287</v>
      </c>
      <c r="C1554" s="217">
        <v>3164779</v>
      </c>
      <c r="D1554" s="217">
        <v>1058728</v>
      </c>
      <c r="E1554" s="217">
        <v>1011542</v>
      </c>
      <c r="F1554" s="217">
        <v>2802881</v>
      </c>
      <c r="G1554" s="217">
        <v>574699</v>
      </c>
      <c r="H1554" s="244">
        <v>17202916</v>
      </c>
      <c r="I1554" s="136"/>
      <c r="J1554" s="225" t="s">
        <v>610</v>
      </c>
      <c r="K1554" s="217">
        <v>7778590</v>
      </c>
      <c r="L1554" s="217">
        <v>2269611</v>
      </c>
      <c r="M1554" s="217">
        <v>1025199</v>
      </c>
      <c r="N1554" s="217">
        <v>1306179</v>
      </c>
      <c r="O1554" s="217">
        <v>2279505</v>
      </c>
      <c r="P1554" s="217">
        <v>715606</v>
      </c>
      <c r="Q1554" s="235">
        <v>15374690</v>
      </c>
      <c r="R1554" s="136"/>
      <c r="S1554" s="136"/>
      <c r="T1554" s="136"/>
      <c r="U1554" s="136"/>
      <c r="V1554" s="136"/>
      <c r="W1554" s="136"/>
      <c r="X1554" s="136"/>
      <c r="Y1554" s="136"/>
      <c r="Z1554" s="136"/>
      <c r="AA1554" s="136"/>
      <c r="AB1554" s="136"/>
      <c r="AC1554" s="136"/>
      <c r="AD1554" s="136"/>
      <c r="AE1554" s="136"/>
      <c r="AF1554" s="136"/>
      <c r="AG1554" s="136"/>
      <c r="AH1554" s="136"/>
      <c r="AI1554" s="136"/>
      <c r="AJ1554" s="136"/>
      <c r="AK1554" s="136"/>
      <c r="AL1554" s="136"/>
      <c r="AM1554" s="136"/>
      <c r="AN1554" s="136"/>
      <c r="AO1554" s="136"/>
      <c r="AP1554" s="136"/>
      <c r="AQ1554" s="136"/>
      <c r="AR1554" s="136"/>
      <c r="AS1554" s="136"/>
      <c r="AT1554" s="136"/>
      <c r="AU1554" s="136"/>
      <c r="AV1554" s="136"/>
      <c r="AW1554" s="136"/>
      <c r="AX1554" s="136"/>
      <c r="AY1554" s="136"/>
      <c r="AZ1554" s="136"/>
      <c r="BA1554" s="136"/>
      <c r="BB1554" s="136"/>
      <c r="BC1554" s="136"/>
      <c r="BD1554" s="136"/>
      <c r="BE1554" s="136"/>
      <c r="BF1554" s="136"/>
      <c r="BG1554" s="136"/>
      <c r="BH1554" s="136"/>
      <c r="BI1554" s="136"/>
      <c r="BJ1554" s="136"/>
      <c r="BK1554" s="136"/>
      <c r="BL1554" s="136"/>
      <c r="BM1554" s="136"/>
      <c r="BN1554" s="136"/>
      <c r="BO1554" s="136"/>
      <c r="BP1554" s="136"/>
      <c r="BQ1554" s="136"/>
      <c r="BR1554" s="136"/>
      <c r="BS1554" s="136"/>
      <c r="BT1554" s="136"/>
      <c r="BU1554" s="136"/>
      <c r="BV1554" s="136"/>
      <c r="BW1554" s="136"/>
      <c r="BX1554" s="136"/>
      <c r="BY1554" s="136"/>
      <c r="BZ1554" s="136"/>
      <c r="CA1554" s="136"/>
      <c r="CB1554" s="136"/>
      <c r="CC1554" s="136"/>
      <c r="CD1554" s="136"/>
      <c r="CE1554" s="136"/>
      <c r="CF1554" s="136"/>
      <c r="CG1554" s="136"/>
      <c r="CH1554" s="136"/>
      <c r="CI1554" s="136"/>
      <c r="CJ1554" s="136"/>
      <c r="CK1554" s="136"/>
      <c r="CL1554" s="136"/>
      <c r="CM1554" s="136"/>
      <c r="CN1554" s="136"/>
      <c r="CO1554" s="136"/>
      <c r="CP1554" s="136"/>
      <c r="CQ1554" s="136"/>
      <c r="CR1554" s="136"/>
      <c r="CS1554" s="136"/>
      <c r="CT1554" s="136"/>
      <c r="CU1554" s="136"/>
      <c r="CV1554" s="136"/>
      <c r="CW1554" s="136"/>
      <c r="CX1554" s="136"/>
      <c r="CY1554" s="136"/>
      <c r="CZ1554" s="136"/>
      <c r="DA1554" s="136"/>
      <c r="DB1554" s="136"/>
      <c r="DC1554" s="136"/>
      <c r="DD1554" s="136"/>
      <c r="DE1554" s="136"/>
      <c r="DF1554" s="136"/>
      <c r="DG1554" s="136"/>
      <c r="DH1554" s="136"/>
      <c r="DI1554" s="136"/>
      <c r="DJ1554" s="136"/>
      <c r="DK1554" s="136"/>
      <c r="DL1554" s="136"/>
      <c r="DM1554" s="136"/>
      <c r="DN1554" s="136"/>
      <c r="DO1554" s="136"/>
      <c r="DP1554" s="136"/>
      <c r="DQ1554" s="136"/>
      <c r="DR1554" s="136"/>
      <c r="DS1554" s="136"/>
      <c r="DT1554" s="136"/>
      <c r="DU1554" s="136"/>
      <c r="DV1554" s="136"/>
      <c r="DW1554" s="136"/>
      <c r="DX1554" s="136"/>
      <c r="DY1554" s="136"/>
      <c r="DZ1554" s="136"/>
      <c r="EA1554" s="136"/>
      <c r="EB1554" s="136"/>
      <c r="EC1554" s="136"/>
      <c r="ED1554" s="136"/>
      <c r="EE1554" s="136"/>
      <c r="EF1554" s="136"/>
      <c r="EG1554" s="136"/>
      <c r="EH1554" s="136"/>
      <c r="EI1554" s="136"/>
      <c r="EJ1554" s="136"/>
      <c r="EK1554" s="136"/>
      <c r="EL1554" s="136"/>
      <c r="EM1554" s="136"/>
      <c r="EN1554" s="136"/>
      <c r="EO1554" s="136"/>
      <c r="EP1554" s="136"/>
      <c r="EQ1554" s="136"/>
      <c r="ER1554" s="136"/>
      <c r="ES1554" s="136"/>
      <c r="ET1554" s="136"/>
      <c r="EU1554" s="136"/>
      <c r="EV1554" s="136"/>
      <c r="EW1554" s="136"/>
      <c r="EX1554" s="136"/>
      <c r="EY1554" s="136"/>
      <c r="EZ1554" s="136"/>
      <c r="FA1554" s="136"/>
      <c r="FB1554" s="136"/>
      <c r="FC1554" s="136"/>
      <c r="FD1554" s="136"/>
      <c r="FE1554" s="136"/>
      <c r="FF1554" s="136"/>
      <c r="FG1554" s="136"/>
      <c r="FH1554" s="136"/>
      <c r="FI1554" s="136"/>
      <c r="FJ1554" s="136"/>
      <c r="FK1554" s="136"/>
      <c r="FL1554" s="136"/>
      <c r="FM1554" s="136"/>
      <c r="FN1554" s="136"/>
      <c r="FO1554" s="136"/>
      <c r="FP1554" s="136"/>
      <c r="FQ1554" s="136"/>
      <c r="FR1554" s="136"/>
      <c r="FS1554" s="136"/>
      <c r="FT1554" s="136"/>
      <c r="FU1554" s="136"/>
      <c r="FV1554" s="136"/>
      <c r="FW1554" s="136"/>
      <c r="FX1554" s="136"/>
      <c r="FY1554" s="136"/>
      <c r="FZ1554" s="136"/>
      <c r="GA1554" s="136"/>
      <c r="GB1554" s="136"/>
      <c r="GC1554" s="136"/>
      <c r="GD1554" s="136"/>
      <c r="GE1554" s="136"/>
      <c r="GF1554" s="136"/>
      <c r="GG1554" s="136"/>
      <c r="GH1554" s="136"/>
      <c r="GI1554" s="136"/>
      <c r="GJ1554" s="136"/>
      <c r="GK1554" s="136"/>
      <c r="GL1554" s="136"/>
      <c r="GM1554" s="136"/>
      <c r="GN1554" s="136"/>
      <c r="GO1554" s="136"/>
      <c r="GP1554" s="136"/>
      <c r="GQ1554" s="136"/>
      <c r="GR1554" s="136"/>
      <c r="GS1554" s="136"/>
      <c r="GT1554" s="136"/>
      <c r="GU1554" s="136"/>
      <c r="GV1554" s="136"/>
      <c r="GW1554" s="136"/>
      <c r="GX1554" s="136"/>
      <c r="GY1554" s="136"/>
      <c r="GZ1554" s="136"/>
      <c r="HA1554" s="136"/>
      <c r="HB1554" s="136"/>
      <c r="HC1554" s="136"/>
      <c r="HD1554" s="136"/>
      <c r="HE1554" s="136"/>
      <c r="HF1554" s="136"/>
      <c r="HG1554" s="136"/>
      <c r="HH1554" s="136"/>
      <c r="HI1554" s="136"/>
      <c r="HJ1554" s="136"/>
      <c r="HK1554" s="136"/>
      <c r="HL1554" s="136"/>
      <c r="HM1554" s="136"/>
      <c r="HN1554" s="136"/>
      <c r="HO1554" s="136"/>
      <c r="HP1554" s="136"/>
      <c r="HQ1554" s="136"/>
      <c r="HR1554" s="136"/>
      <c r="HS1554" s="136"/>
      <c r="HT1554" s="136"/>
      <c r="HU1554" s="136"/>
      <c r="HV1554" s="136"/>
      <c r="HW1554" s="136"/>
      <c r="HX1554" s="136"/>
      <c r="HY1554" s="136"/>
      <c r="HZ1554" s="136"/>
      <c r="IA1554" s="136"/>
      <c r="IB1554" s="136"/>
      <c r="IC1554" s="136"/>
      <c r="ID1554" s="136"/>
      <c r="IE1554" s="136"/>
      <c r="IF1554" s="136"/>
      <c r="IG1554" s="136"/>
    </row>
    <row r="1555" spans="1:241" ht="15" customHeight="1" x14ac:dyDescent="0.25">
      <c r="A1555" s="225" t="s">
        <v>842</v>
      </c>
      <c r="B1555" s="217">
        <v>8824927</v>
      </c>
      <c r="C1555" s="217">
        <v>3656831</v>
      </c>
      <c r="D1555" s="217">
        <v>1456840</v>
      </c>
      <c r="E1555" s="217">
        <v>967007</v>
      </c>
      <c r="F1555" s="217">
        <v>2714662</v>
      </c>
      <c r="G1555" s="217">
        <v>668284</v>
      </c>
      <c r="H1555" s="244">
        <v>18288551</v>
      </c>
      <c r="I1555" s="136"/>
      <c r="J1555" s="225" t="s">
        <v>753</v>
      </c>
      <c r="K1555" s="217">
        <v>5279506</v>
      </c>
      <c r="L1555" s="217">
        <v>1878124</v>
      </c>
      <c r="M1555" s="217">
        <v>717049</v>
      </c>
      <c r="N1555" s="217">
        <v>1207118</v>
      </c>
      <c r="O1555" s="217">
        <v>3333292</v>
      </c>
      <c r="P1555" s="217">
        <v>669939</v>
      </c>
      <c r="Q1555" s="235">
        <v>13085028</v>
      </c>
      <c r="R1555" s="136"/>
      <c r="S1555" s="136"/>
      <c r="T1555" s="136"/>
      <c r="U1555" s="136"/>
      <c r="V1555" s="136"/>
      <c r="W1555" s="136"/>
      <c r="X1555" s="136"/>
      <c r="Y1555" s="136"/>
      <c r="Z1555" s="136"/>
      <c r="AA1555" s="136"/>
      <c r="AB1555" s="136"/>
      <c r="AC1555" s="136"/>
      <c r="AD1555" s="136"/>
      <c r="AE1555" s="136"/>
      <c r="AF1555" s="136"/>
      <c r="AG1555" s="136"/>
      <c r="AH1555" s="136"/>
      <c r="AI1555" s="136"/>
      <c r="AJ1555" s="136"/>
      <c r="AK1555" s="136"/>
      <c r="AL1555" s="136"/>
      <c r="AM1555" s="136"/>
      <c r="AN1555" s="136"/>
      <c r="AO1555" s="136"/>
      <c r="AP1555" s="136"/>
      <c r="AQ1555" s="136"/>
      <c r="AR1555" s="136"/>
      <c r="AS1555" s="136"/>
      <c r="AT1555" s="136"/>
      <c r="AU1555" s="136"/>
      <c r="AV1555" s="136"/>
      <c r="AW1555" s="136"/>
      <c r="AX1555" s="136"/>
      <c r="AY1555" s="136"/>
      <c r="AZ1555" s="136"/>
      <c r="BA1555" s="136"/>
      <c r="BB1555" s="136"/>
      <c r="BC1555" s="136"/>
      <c r="BD1555" s="136"/>
      <c r="BE1555" s="136"/>
      <c r="BF1555" s="136"/>
      <c r="BG1555" s="136"/>
      <c r="BH1555" s="136"/>
      <c r="BI1555" s="136"/>
      <c r="BJ1555" s="136"/>
      <c r="BK1555" s="136"/>
      <c r="BL1555" s="136"/>
      <c r="BM1555" s="136"/>
      <c r="BN1555" s="136"/>
      <c r="BO1555" s="136"/>
      <c r="BP1555" s="136"/>
      <c r="BQ1555" s="136"/>
      <c r="BR1555" s="136"/>
      <c r="BS1555" s="136"/>
      <c r="BT1555" s="136"/>
      <c r="BU1555" s="136"/>
      <c r="BV1555" s="136"/>
      <c r="BW1555" s="136"/>
      <c r="BX1555" s="136"/>
      <c r="BY1555" s="136"/>
      <c r="BZ1555" s="136"/>
      <c r="CA1555" s="136"/>
      <c r="CB1555" s="136"/>
      <c r="CC1555" s="136"/>
      <c r="CD1555" s="136"/>
      <c r="CE1555" s="136"/>
      <c r="CF1555" s="136"/>
      <c r="CG1555" s="136"/>
      <c r="CH1555" s="136"/>
      <c r="CI1555" s="136"/>
      <c r="CJ1555" s="136"/>
      <c r="CK1555" s="136"/>
      <c r="CL1555" s="136"/>
      <c r="CM1555" s="136"/>
      <c r="CN1555" s="136"/>
      <c r="CO1555" s="136"/>
      <c r="CP1555" s="136"/>
      <c r="CQ1555" s="136"/>
      <c r="CR1555" s="136"/>
      <c r="CS1555" s="136"/>
      <c r="CT1555" s="136"/>
      <c r="CU1555" s="136"/>
      <c r="CV1555" s="136"/>
      <c r="CW1555" s="136"/>
      <c r="CX1555" s="136"/>
      <c r="CY1555" s="136"/>
      <c r="CZ1555" s="136"/>
      <c r="DA1555" s="136"/>
      <c r="DB1555" s="136"/>
      <c r="DC1555" s="136"/>
      <c r="DD1555" s="136"/>
      <c r="DE1555" s="136"/>
      <c r="DF1555" s="136"/>
      <c r="DG1555" s="136"/>
      <c r="DH1555" s="136"/>
      <c r="DI1555" s="136"/>
      <c r="DJ1555" s="136"/>
      <c r="DK1555" s="136"/>
      <c r="DL1555" s="136"/>
      <c r="DM1555" s="136"/>
      <c r="DN1555" s="136"/>
      <c r="DO1555" s="136"/>
      <c r="DP1555" s="136"/>
      <c r="DQ1555" s="136"/>
      <c r="DR1555" s="136"/>
      <c r="DS1555" s="136"/>
      <c r="DT1555" s="136"/>
      <c r="DU1555" s="136"/>
      <c r="DV1555" s="136"/>
      <c r="DW1555" s="136"/>
      <c r="DX1555" s="136"/>
      <c r="DY1555" s="136"/>
      <c r="DZ1555" s="136"/>
      <c r="EA1555" s="136"/>
      <c r="EB1555" s="136"/>
      <c r="EC1555" s="136"/>
      <c r="ED1555" s="136"/>
      <c r="EE1555" s="136"/>
      <c r="EF1555" s="136"/>
      <c r="EG1555" s="136"/>
      <c r="EH1555" s="136"/>
      <c r="EI1555" s="136"/>
      <c r="EJ1555" s="136"/>
      <c r="EK1555" s="136"/>
      <c r="EL1555" s="136"/>
      <c r="EM1555" s="136"/>
      <c r="EN1555" s="136"/>
      <c r="EO1555" s="136"/>
      <c r="EP1555" s="136"/>
      <c r="EQ1555" s="136"/>
      <c r="ER1555" s="136"/>
      <c r="ES1555" s="136"/>
      <c r="ET1555" s="136"/>
      <c r="EU1555" s="136"/>
      <c r="EV1555" s="136"/>
      <c r="EW1555" s="136"/>
      <c r="EX1555" s="136"/>
      <c r="EY1555" s="136"/>
      <c r="EZ1555" s="136"/>
      <c r="FA1555" s="136"/>
      <c r="FB1555" s="136"/>
      <c r="FC1555" s="136"/>
      <c r="FD1555" s="136"/>
      <c r="FE1555" s="136"/>
      <c r="FF1555" s="136"/>
      <c r="FG1555" s="136"/>
      <c r="FH1555" s="136"/>
      <c r="FI1555" s="136"/>
      <c r="FJ1555" s="136"/>
      <c r="FK1555" s="136"/>
      <c r="FL1555" s="136"/>
      <c r="FM1555" s="136"/>
      <c r="FN1555" s="136"/>
      <c r="FO1555" s="136"/>
      <c r="FP1555" s="136"/>
      <c r="FQ1555" s="136"/>
      <c r="FR1555" s="136"/>
      <c r="FS1555" s="136"/>
      <c r="FT1555" s="136"/>
      <c r="FU1555" s="136"/>
      <c r="FV1555" s="136"/>
      <c r="FW1555" s="136"/>
      <c r="FX1555" s="136"/>
      <c r="FY1555" s="136"/>
      <c r="FZ1555" s="136"/>
      <c r="GA1555" s="136"/>
      <c r="GB1555" s="136"/>
      <c r="GC1555" s="136"/>
      <c r="GD1555" s="136"/>
      <c r="GE1555" s="136"/>
      <c r="GF1555" s="136"/>
      <c r="GG1555" s="136"/>
      <c r="GH1555" s="136"/>
      <c r="GI1555" s="136"/>
      <c r="GJ1555" s="136"/>
      <c r="GK1555" s="136"/>
      <c r="GL1555" s="136"/>
      <c r="GM1555" s="136"/>
      <c r="GN1555" s="136"/>
      <c r="GO1555" s="136"/>
      <c r="GP1555" s="136"/>
      <c r="GQ1555" s="136"/>
      <c r="GR1555" s="136"/>
      <c r="GS1555" s="136"/>
      <c r="GT1555" s="136"/>
      <c r="GU1555" s="136"/>
      <c r="GV1555" s="136"/>
      <c r="GW1555" s="136"/>
      <c r="GX1555" s="136"/>
      <c r="GY1555" s="136"/>
      <c r="GZ1555" s="136"/>
      <c r="HA1555" s="136"/>
      <c r="HB1555" s="136"/>
      <c r="HC1555" s="136"/>
      <c r="HD1555" s="136"/>
      <c r="HE1555" s="136"/>
      <c r="HF1555" s="136"/>
      <c r="HG1555" s="136"/>
      <c r="HH1555" s="136"/>
      <c r="HI1555" s="136"/>
      <c r="HJ1555" s="136"/>
      <c r="HK1555" s="136"/>
      <c r="HL1555" s="136"/>
      <c r="HM1555" s="136"/>
      <c r="HN1555" s="136"/>
      <c r="HO1555" s="136"/>
      <c r="HP1555" s="136"/>
      <c r="HQ1555" s="136"/>
      <c r="HR1555" s="136"/>
      <c r="HS1555" s="136"/>
      <c r="HT1555" s="136"/>
      <c r="HU1555" s="136"/>
      <c r="HV1555" s="136"/>
      <c r="HW1555" s="136"/>
      <c r="HX1555" s="136"/>
      <c r="HY1555" s="136"/>
      <c r="HZ1555" s="136"/>
      <c r="IA1555" s="136"/>
      <c r="IB1555" s="136"/>
      <c r="IC1555" s="136"/>
      <c r="ID1555" s="136"/>
      <c r="IE1555" s="136"/>
      <c r="IF1555" s="136"/>
      <c r="IG1555" s="136"/>
    </row>
    <row r="1556" spans="1:241" ht="15" customHeight="1" x14ac:dyDescent="0.25">
      <c r="A1556" s="225" t="s">
        <v>87</v>
      </c>
      <c r="B1556" s="217">
        <v>9027082</v>
      </c>
      <c r="C1556" s="217">
        <v>4951681</v>
      </c>
      <c r="D1556" s="217">
        <v>1346637</v>
      </c>
      <c r="E1556" s="217">
        <v>1006633</v>
      </c>
      <c r="F1556" s="217">
        <v>3085623</v>
      </c>
      <c r="G1556" s="217">
        <v>764891</v>
      </c>
      <c r="H1556" s="244">
        <v>20182547</v>
      </c>
      <c r="I1556" s="136"/>
      <c r="J1556" s="225" t="s">
        <v>689</v>
      </c>
      <c r="K1556" s="217">
        <v>6667126</v>
      </c>
      <c r="L1556" s="217">
        <v>2370563</v>
      </c>
      <c r="M1556" s="217">
        <v>789760</v>
      </c>
      <c r="N1556" s="217">
        <v>1670320</v>
      </c>
      <c r="O1556" s="217">
        <v>3131864</v>
      </c>
      <c r="P1556" s="217">
        <v>688488</v>
      </c>
      <c r="Q1556" s="235">
        <v>15318121</v>
      </c>
      <c r="R1556" s="136"/>
      <c r="S1556" s="136"/>
      <c r="T1556" s="136"/>
      <c r="U1556" s="136"/>
      <c r="V1556" s="136"/>
      <c r="W1556" s="136"/>
      <c r="X1556" s="136"/>
      <c r="Y1556" s="136"/>
      <c r="Z1556" s="136"/>
      <c r="AA1556" s="136"/>
      <c r="AB1556" s="136"/>
      <c r="AC1556" s="136"/>
      <c r="AD1556" s="136"/>
      <c r="AE1556" s="136"/>
      <c r="AF1556" s="136"/>
      <c r="AG1556" s="136"/>
      <c r="AH1556" s="136"/>
      <c r="AI1556" s="136"/>
      <c r="AJ1556" s="136"/>
      <c r="AK1556" s="136"/>
      <c r="AL1556" s="136"/>
      <c r="AM1556" s="136"/>
      <c r="AN1556" s="136"/>
      <c r="AO1556" s="136"/>
      <c r="AP1556" s="136"/>
      <c r="AQ1556" s="136"/>
      <c r="AR1556" s="136"/>
      <c r="AS1556" s="136"/>
      <c r="AT1556" s="136"/>
      <c r="AU1556" s="136"/>
      <c r="AV1556" s="136"/>
      <c r="AW1556" s="136"/>
      <c r="AX1556" s="136"/>
      <c r="AY1556" s="136"/>
      <c r="AZ1556" s="136"/>
      <c r="BA1556" s="136"/>
      <c r="BB1556" s="136"/>
      <c r="BC1556" s="136"/>
      <c r="BD1556" s="136"/>
      <c r="BE1556" s="136"/>
      <c r="BF1556" s="136"/>
      <c r="BG1556" s="136"/>
      <c r="BH1556" s="136"/>
      <c r="BI1556" s="136"/>
      <c r="BJ1556" s="136"/>
      <c r="BK1556" s="136"/>
      <c r="BL1556" s="136"/>
      <c r="BM1556" s="136"/>
      <c r="BN1556" s="136"/>
      <c r="BO1556" s="136"/>
      <c r="BP1556" s="136"/>
      <c r="BQ1556" s="136"/>
      <c r="BR1556" s="136"/>
      <c r="BS1556" s="136"/>
      <c r="BT1556" s="136"/>
      <c r="BU1556" s="136"/>
      <c r="BV1556" s="136"/>
      <c r="BW1556" s="136"/>
      <c r="BX1556" s="136"/>
      <c r="BY1556" s="136"/>
      <c r="BZ1556" s="136"/>
      <c r="CA1556" s="136"/>
      <c r="CB1556" s="136"/>
      <c r="CC1556" s="136"/>
      <c r="CD1556" s="136"/>
      <c r="CE1556" s="136"/>
      <c r="CF1556" s="136"/>
      <c r="CG1556" s="136"/>
      <c r="CH1556" s="136"/>
      <c r="CI1556" s="136"/>
      <c r="CJ1556" s="136"/>
      <c r="CK1556" s="136"/>
      <c r="CL1556" s="136"/>
      <c r="CM1556" s="136"/>
      <c r="CN1556" s="136"/>
      <c r="CO1556" s="136"/>
      <c r="CP1556" s="136"/>
      <c r="CQ1556" s="136"/>
      <c r="CR1556" s="136"/>
      <c r="CS1556" s="136"/>
      <c r="CT1556" s="136"/>
      <c r="CU1556" s="136"/>
      <c r="CV1556" s="136"/>
      <c r="CW1556" s="136"/>
      <c r="CX1556" s="136"/>
      <c r="CY1556" s="136"/>
      <c r="CZ1556" s="136"/>
      <c r="DA1556" s="136"/>
      <c r="DB1556" s="136"/>
      <c r="DC1556" s="136"/>
      <c r="DD1556" s="136"/>
      <c r="DE1556" s="136"/>
      <c r="DF1556" s="136"/>
      <c r="DG1556" s="136"/>
      <c r="DH1556" s="136"/>
      <c r="DI1556" s="136"/>
      <c r="DJ1556" s="136"/>
      <c r="DK1556" s="136"/>
      <c r="DL1556" s="136"/>
      <c r="DM1556" s="136"/>
      <c r="DN1556" s="136"/>
      <c r="DO1556" s="136"/>
      <c r="DP1556" s="136"/>
      <c r="DQ1556" s="136"/>
      <c r="DR1556" s="136"/>
      <c r="DS1556" s="136"/>
      <c r="DT1556" s="136"/>
      <c r="DU1556" s="136"/>
      <c r="DV1556" s="136"/>
      <c r="DW1556" s="136"/>
      <c r="DX1556" s="136"/>
      <c r="DY1556" s="136"/>
      <c r="DZ1556" s="136"/>
      <c r="EA1556" s="136"/>
      <c r="EB1556" s="136"/>
      <c r="EC1556" s="136"/>
      <c r="ED1556" s="136"/>
      <c r="EE1556" s="136"/>
      <c r="EF1556" s="136"/>
      <c r="EG1556" s="136"/>
      <c r="EH1556" s="136"/>
      <c r="EI1556" s="136"/>
      <c r="EJ1556" s="136"/>
      <c r="EK1556" s="136"/>
      <c r="EL1556" s="136"/>
      <c r="EM1556" s="136"/>
      <c r="EN1556" s="136"/>
      <c r="EO1556" s="136"/>
      <c r="EP1556" s="136"/>
      <c r="EQ1556" s="136"/>
      <c r="ER1556" s="136"/>
      <c r="ES1556" s="136"/>
      <c r="ET1556" s="136"/>
      <c r="EU1556" s="136"/>
      <c r="EV1556" s="136"/>
      <c r="EW1556" s="136"/>
      <c r="EX1556" s="136"/>
      <c r="EY1556" s="136"/>
      <c r="EZ1556" s="136"/>
      <c r="FA1556" s="136"/>
      <c r="FB1556" s="136"/>
      <c r="FC1556" s="136"/>
      <c r="FD1556" s="136"/>
      <c r="FE1556" s="136"/>
      <c r="FF1556" s="136"/>
      <c r="FG1556" s="136"/>
      <c r="FH1556" s="136"/>
      <c r="FI1556" s="136"/>
      <c r="FJ1556" s="136"/>
      <c r="FK1556" s="136"/>
      <c r="FL1556" s="136"/>
      <c r="FM1556" s="136"/>
      <c r="FN1556" s="136"/>
      <c r="FO1556" s="136"/>
      <c r="FP1556" s="136"/>
      <c r="FQ1556" s="136"/>
      <c r="FR1556" s="136"/>
      <c r="FS1556" s="136"/>
      <c r="FT1556" s="136"/>
      <c r="FU1556" s="136"/>
      <c r="FV1556" s="136"/>
      <c r="FW1556" s="136"/>
      <c r="FX1556" s="136"/>
      <c r="FY1556" s="136"/>
      <c r="FZ1556" s="136"/>
      <c r="GA1556" s="136"/>
      <c r="GB1556" s="136"/>
      <c r="GC1556" s="136"/>
      <c r="GD1556" s="136"/>
      <c r="GE1556" s="136"/>
      <c r="GF1556" s="136"/>
      <c r="GG1556" s="136"/>
      <c r="GH1556" s="136"/>
      <c r="GI1556" s="136"/>
      <c r="GJ1556" s="136"/>
      <c r="GK1556" s="136"/>
      <c r="GL1556" s="136"/>
      <c r="GM1556" s="136"/>
      <c r="GN1556" s="136"/>
      <c r="GO1556" s="136"/>
      <c r="GP1556" s="136"/>
      <c r="GQ1556" s="136"/>
      <c r="GR1556" s="136"/>
      <c r="GS1556" s="136"/>
      <c r="GT1556" s="136"/>
      <c r="GU1556" s="136"/>
      <c r="GV1556" s="136"/>
      <c r="GW1556" s="136"/>
      <c r="GX1556" s="136"/>
      <c r="GY1556" s="136"/>
      <c r="GZ1556" s="136"/>
      <c r="HA1556" s="136"/>
      <c r="HB1556" s="136"/>
      <c r="HC1556" s="136"/>
      <c r="HD1556" s="136"/>
      <c r="HE1556" s="136"/>
      <c r="HF1556" s="136"/>
      <c r="HG1556" s="136"/>
      <c r="HH1556" s="136"/>
      <c r="HI1556" s="136"/>
      <c r="HJ1556" s="136"/>
      <c r="HK1556" s="136"/>
      <c r="HL1556" s="136"/>
      <c r="HM1556" s="136"/>
      <c r="HN1556" s="136"/>
      <c r="HO1556" s="136"/>
      <c r="HP1556" s="136"/>
      <c r="HQ1556" s="136"/>
      <c r="HR1556" s="136"/>
      <c r="HS1556" s="136"/>
      <c r="HT1556" s="136"/>
      <c r="HU1556" s="136"/>
      <c r="HV1556" s="136"/>
      <c r="HW1556" s="136"/>
      <c r="HX1556" s="136"/>
      <c r="HY1556" s="136"/>
      <c r="HZ1556" s="136"/>
      <c r="IA1556" s="136"/>
      <c r="IB1556" s="136"/>
      <c r="IC1556" s="136"/>
      <c r="ID1556" s="136"/>
      <c r="IE1556" s="136"/>
      <c r="IF1556" s="136"/>
      <c r="IG1556" s="136"/>
    </row>
    <row r="1557" spans="1:241" ht="15" customHeight="1" x14ac:dyDescent="0.25">
      <c r="A1557" s="225" t="s">
        <v>84</v>
      </c>
      <c r="B1557" s="217">
        <v>7030252</v>
      </c>
      <c r="C1557" s="217">
        <v>5403207</v>
      </c>
      <c r="D1557" s="217">
        <v>1184804</v>
      </c>
      <c r="E1557" s="217">
        <v>1046581</v>
      </c>
      <c r="F1557" s="217">
        <v>2674621</v>
      </c>
      <c r="G1557" s="217">
        <v>596224</v>
      </c>
      <c r="H1557" s="244">
        <v>17935689</v>
      </c>
      <c r="I1557" s="136"/>
      <c r="J1557" s="225" t="s">
        <v>613</v>
      </c>
      <c r="K1557" s="217">
        <v>5892885</v>
      </c>
      <c r="L1557" s="217">
        <v>2014303</v>
      </c>
      <c r="M1557" s="217">
        <v>691267</v>
      </c>
      <c r="N1557" s="217">
        <v>1540771</v>
      </c>
      <c r="O1557" s="217">
        <v>3476361</v>
      </c>
      <c r="P1557" s="217">
        <v>712829</v>
      </c>
      <c r="Q1557" s="235">
        <v>14328416</v>
      </c>
      <c r="R1557" s="136"/>
      <c r="S1557" s="136"/>
      <c r="T1557" s="136"/>
      <c r="U1557" s="136"/>
      <c r="V1557" s="136"/>
      <c r="W1557" s="136"/>
      <c r="X1557" s="136"/>
      <c r="Y1557" s="136"/>
      <c r="Z1557" s="136"/>
      <c r="AA1557" s="136"/>
      <c r="AB1557" s="136"/>
      <c r="AC1557" s="136"/>
      <c r="AD1557" s="136"/>
      <c r="AE1557" s="136"/>
      <c r="AF1557" s="136"/>
      <c r="AG1557" s="136"/>
      <c r="AH1557" s="136"/>
      <c r="AI1557" s="136"/>
      <c r="AJ1557" s="136"/>
      <c r="AK1557" s="136"/>
      <c r="AL1557" s="136"/>
      <c r="AM1557" s="136"/>
      <c r="AN1557" s="136"/>
      <c r="AO1557" s="136"/>
      <c r="AP1557" s="136"/>
      <c r="AQ1557" s="136"/>
      <c r="AR1557" s="136"/>
      <c r="AS1557" s="136"/>
      <c r="AT1557" s="136"/>
      <c r="AU1557" s="136"/>
      <c r="AV1557" s="136"/>
      <c r="AW1557" s="136"/>
      <c r="AX1557" s="136"/>
      <c r="AY1557" s="136"/>
      <c r="AZ1557" s="136"/>
      <c r="BA1557" s="136"/>
      <c r="BB1557" s="136"/>
      <c r="BC1557" s="136"/>
      <c r="BD1557" s="136"/>
      <c r="BE1557" s="136"/>
      <c r="BF1557" s="136"/>
      <c r="BG1557" s="136"/>
      <c r="BH1557" s="136"/>
      <c r="BI1557" s="136"/>
      <c r="BJ1557" s="136"/>
      <c r="BK1557" s="136"/>
      <c r="BL1557" s="136"/>
      <c r="BM1557" s="136"/>
      <c r="BN1557" s="136"/>
      <c r="BO1557" s="136"/>
      <c r="BP1557" s="136"/>
      <c r="BQ1557" s="136"/>
      <c r="BR1557" s="136"/>
      <c r="BS1557" s="136"/>
      <c r="BT1557" s="136"/>
      <c r="BU1557" s="136"/>
      <c r="BV1557" s="136"/>
      <c r="BW1557" s="136"/>
      <c r="BX1557" s="136"/>
      <c r="BY1557" s="136"/>
      <c r="BZ1557" s="136"/>
      <c r="CA1557" s="136"/>
      <c r="CB1557" s="136"/>
      <c r="CC1557" s="136"/>
      <c r="CD1557" s="136"/>
      <c r="CE1557" s="136"/>
      <c r="CF1557" s="136"/>
      <c r="CG1557" s="136"/>
      <c r="CH1557" s="136"/>
      <c r="CI1557" s="136"/>
      <c r="CJ1557" s="136"/>
      <c r="CK1557" s="136"/>
      <c r="CL1557" s="136"/>
      <c r="CM1557" s="136"/>
      <c r="CN1557" s="136"/>
      <c r="CO1557" s="136"/>
      <c r="CP1557" s="136"/>
      <c r="CQ1557" s="136"/>
      <c r="CR1557" s="136"/>
      <c r="CS1557" s="136"/>
      <c r="CT1557" s="136"/>
      <c r="CU1557" s="136"/>
      <c r="CV1557" s="136"/>
      <c r="CW1557" s="136"/>
      <c r="CX1557" s="136"/>
      <c r="CY1557" s="136"/>
      <c r="CZ1557" s="136"/>
      <c r="DA1557" s="136"/>
      <c r="DB1557" s="136"/>
      <c r="DC1557" s="136"/>
      <c r="DD1557" s="136"/>
      <c r="DE1557" s="136"/>
      <c r="DF1557" s="136"/>
      <c r="DG1557" s="136"/>
      <c r="DH1557" s="136"/>
      <c r="DI1557" s="136"/>
      <c r="DJ1557" s="136"/>
      <c r="DK1557" s="136"/>
      <c r="DL1557" s="136"/>
      <c r="DM1557" s="136"/>
      <c r="DN1557" s="136"/>
      <c r="DO1557" s="136"/>
      <c r="DP1557" s="136"/>
      <c r="DQ1557" s="136"/>
      <c r="DR1557" s="136"/>
      <c r="DS1557" s="136"/>
      <c r="DT1557" s="136"/>
      <c r="DU1557" s="136"/>
      <c r="DV1557" s="136"/>
      <c r="DW1557" s="136"/>
      <c r="DX1557" s="136"/>
      <c r="DY1557" s="136"/>
      <c r="DZ1557" s="136"/>
      <c r="EA1557" s="136"/>
      <c r="EB1557" s="136"/>
      <c r="EC1557" s="136"/>
      <c r="ED1557" s="136"/>
      <c r="EE1557" s="136"/>
      <c r="EF1557" s="136"/>
      <c r="EG1557" s="136"/>
      <c r="EH1557" s="136"/>
      <c r="EI1557" s="136"/>
      <c r="EJ1557" s="136"/>
      <c r="EK1557" s="136"/>
      <c r="EL1557" s="136"/>
      <c r="EM1557" s="136"/>
      <c r="EN1557" s="136"/>
      <c r="EO1557" s="136"/>
      <c r="EP1557" s="136"/>
      <c r="EQ1557" s="136"/>
      <c r="ER1557" s="136"/>
      <c r="ES1557" s="136"/>
      <c r="ET1557" s="136"/>
      <c r="EU1557" s="136"/>
      <c r="EV1557" s="136"/>
      <c r="EW1557" s="136"/>
      <c r="EX1557" s="136"/>
      <c r="EY1557" s="136"/>
      <c r="EZ1557" s="136"/>
      <c r="FA1557" s="136"/>
      <c r="FB1557" s="136"/>
      <c r="FC1557" s="136"/>
      <c r="FD1557" s="136"/>
      <c r="FE1557" s="136"/>
      <c r="FF1557" s="136"/>
      <c r="FG1557" s="136"/>
      <c r="FH1557" s="136"/>
      <c r="FI1557" s="136"/>
      <c r="FJ1557" s="136"/>
      <c r="FK1557" s="136"/>
      <c r="FL1557" s="136"/>
      <c r="FM1557" s="136"/>
      <c r="FN1557" s="136"/>
      <c r="FO1557" s="136"/>
      <c r="FP1557" s="136"/>
      <c r="FQ1557" s="136"/>
      <c r="FR1557" s="136"/>
      <c r="FS1557" s="136"/>
      <c r="FT1557" s="136"/>
      <c r="FU1557" s="136"/>
      <c r="FV1557" s="136"/>
      <c r="FW1557" s="136"/>
      <c r="FX1557" s="136"/>
      <c r="FY1557" s="136"/>
      <c r="FZ1557" s="136"/>
      <c r="GA1557" s="136"/>
      <c r="GB1557" s="136"/>
      <c r="GC1557" s="136"/>
      <c r="GD1557" s="136"/>
      <c r="GE1557" s="136"/>
      <c r="GF1557" s="136"/>
      <c r="GG1557" s="136"/>
      <c r="GH1557" s="136"/>
      <c r="GI1557" s="136"/>
      <c r="GJ1557" s="136"/>
      <c r="GK1557" s="136"/>
      <c r="GL1557" s="136"/>
      <c r="GM1557" s="136"/>
      <c r="GN1557" s="136"/>
      <c r="GO1557" s="136"/>
      <c r="GP1557" s="136"/>
      <c r="GQ1557" s="136"/>
      <c r="GR1557" s="136"/>
      <c r="GS1557" s="136"/>
      <c r="GT1557" s="136"/>
      <c r="GU1557" s="136"/>
      <c r="GV1557" s="136"/>
      <c r="GW1557" s="136"/>
      <c r="GX1557" s="136"/>
      <c r="GY1557" s="136"/>
      <c r="GZ1557" s="136"/>
      <c r="HA1557" s="136"/>
      <c r="HB1557" s="136"/>
      <c r="HC1557" s="136"/>
      <c r="HD1557" s="136"/>
      <c r="HE1557" s="136"/>
      <c r="HF1557" s="136"/>
      <c r="HG1557" s="136"/>
      <c r="HH1557" s="136"/>
      <c r="HI1557" s="136"/>
      <c r="HJ1557" s="136"/>
      <c r="HK1557" s="136"/>
      <c r="HL1557" s="136"/>
      <c r="HM1557" s="136"/>
      <c r="HN1557" s="136"/>
      <c r="HO1557" s="136"/>
      <c r="HP1557" s="136"/>
      <c r="HQ1557" s="136"/>
      <c r="HR1557" s="136"/>
      <c r="HS1557" s="136"/>
      <c r="HT1557" s="136"/>
      <c r="HU1557" s="136"/>
      <c r="HV1557" s="136"/>
      <c r="HW1557" s="136"/>
      <c r="HX1557" s="136"/>
      <c r="HY1557" s="136"/>
      <c r="HZ1557" s="136"/>
      <c r="IA1557" s="136"/>
      <c r="IB1557" s="136"/>
      <c r="IC1557" s="136"/>
      <c r="ID1557" s="136"/>
      <c r="IE1557" s="136"/>
      <c r="IF1557" s="136"/>
      <c r="IG1557" s="136"/>
    </row>
    <row r="1558" spans="1:241" ht="15" customHeight="1" x14ac:dyDescent="0.25">
      <c r="A1558" s="225" t="s">
        <v>326</v>
      </c>
      <c r="B1558" s="217">
        <v>7640738</v>
      </c>
      <c r="C1558" s="217">
        <v>4879262</v>
      </c>
      <c r="D1558" s="217">
        <v>1654640</v>
      </c>
      <c r="E1558" s="217">
        <v>1754315</v>
      </c>
      <c r="F1558" s="217">
        <v>2779873</v>
      </c>
      <c r="G1558" s="217">
        <v>583110</v>
      </c>
      <c r="H1558" s="244">
        <v>19291938</v>
      </c>
      <c r="I1558" s="136"/>
      <c r="J1558" s="225" t="s">
        <v>614</v>
      </c>
      <c r="K1558" s="217">
        <v>8817041</v>
      </c>
      <c r="L1558" s="217">
        <v>4416731</v>
      </c>
      <c r="M1558" s="217">
        <v>1004986</v>
      </c>
      <c r="N1558" s="217">
        <v>2720064</v>
      </c>
      <c r="O1558" s="217">
        <v>2886525</v>
      </c>
      <c r="P1558" s="217">
        <v>767104</v>
      </c>
      <c r="Q1558" s="235">
        <v>20612451</v>
      </c>
      <c r="R1558" s="136"/>
      <c r="S1558" s="136"/>
      <c r="T1558" s="136"/>
      <c r="U1558" s="136"/>
      <c r="V1558" s="136"/>
      <c r="W1558" s="136"/>
      <c r="X1558" s="136"/>
      <c r="Y1558" s="136"/>
      <c r="Z1558" s="136"/>
      <c r="AA1558" s="136"/>
      <c r="AB1558" s="136"/>
      <c r="AC1558" s="136"/>
      <c r="AD1558" s="136"/>
      <c r="AE1558" s="136"/>
      <c r="AF1558" s="136"/>
      <c r="AG1558" s="136"/>
      <c r="AH1558" s="136"/>
      <c r="AI1558" s="136"/>
      <c r="AJ1558" s="136"/>
      <c r="AK1558" s="136"/>
      <c r="AL1558" s="136"/>
      <c r="AM1558" s="136"/>
      <c r="AN1558" s="136"/>
      <c r="AO1558" s="136"/>
      <c r="AP1558" s="136"/>
      <c r="AQ1558" s="136"/>
      <c r="AR1558" s="136"/>
      <c r="AS1558" s="136"/>
      <c r="AT1558" s="136"/>
      <c r="AU1558" s="136"/>
      <c r="AV1558" s="136"/>
      <c r="AW1558" s="136"/>
      <c r="AX1558" s="136"/>
      <c r="AY1558" s="136"/>
      <c r="AZ1558" s="136"/>
      <c r="BA1558" s="136"/>
      <c r="BB1558" s="136"/>
      <c r="BC1558" s="136"/>
      <c r="BD1558" s="136"/>
      <c r="BE1558" s="136"/>
      <c r="BF1558" s="136"/>
      <c r="BG1558" s="136"/>
      <c r="BH1558" s="136"/>
      <c r="BI1558" s="136"/>
      <c r="BJ1558" s="136"/>
      <c r="BK1558" s="136"/>
      <c r="BL1558" s="136"/>
      <c r="BM1558" s="136"/>
      <c r="BN1558" s="136"/>
      <c r="BO1558" s="136"/>
      <c r="BP1558" s="136"/>
      <c r="BQ1558" s="136"/>
      <c r="BR1558" s="136"/>
      <c r="BS1558" s="136"/>
      <c r="BT1558" s="136"/>
      <c r="BU1558" s="136"/>
      <c r="BV1558" s="136"/>
      <c r="BW1558" s="136"/>
      <c r="BX1558" s="136"/>
      <c r="BY1558" s="136"/>
      <c r="BZ1558" s="136"/>
      <c r="CA1558" s="136"/>
      <c r="CB1558" s="136"/>
      <c r="CC1558" s="136"/>
      <c r="CD1558" s="136"/>
      <c r="CE1558" s="136"/>
      <c r="CF1558" s="136"/>
      <c r="CG1558" s="136"/>
      <c r="CH1558" s="136"/>
      <c r="CI1558" s="136"/>
      <c r="CJ1558" s="136"/>
      <c r="CK1558" s="136"/>
      <c r="CL1558" s="136"/>
      <c r="CM1558" s="136"/>
      <c r="CN1558" s="136"/>
      <c r="CO1558" s="136"/>
      <c r="CP1558" s="136"/>
      <c r="CQ1558" s="136"/>
      <c r="CR1558" s="136"/>
      <c r="CS1558" s="136"/>
      <c r="CT1558" s="136"/>
      <c r="CU1558" s="136"/>
      <c r="CV1558" s="136"/>
      <c r="CW1558" s="136"/>
      <c r="CX1558" s="136"/>
      <c r="CY1558" s="136"/>
      <c r="CZ1558" s="136"/>
      <c r="DA1558" s="136"/>
      <c r="DB1558" s="136"/>
      <c r="DC1558" s="136"/>
      <c r="DD1558" s="136"/>
      <c r="DE1558" s="136"/>
      <c r="DF1558" s="136"/>
      <c r="DG1558" s="136"/>
      <c r="DH1558" s="136"/>
      <c r="DI1558" s="136"/>
      <c r="DJ1558" s="136"/>
      <c r="DK1558" s="136"/>
      <c r="DL1558" s="136"/>
      <c r="DM1558" s="136"/>
      <c r="DN1558" s="136"/>
      <c r="DO1558" s="136"/>
      <c r="DP1558" s="136"/>
      <c r="DQ1558" s="136"/>
      <c r="DR1558" s="136"/>
      <c r="DS1558" s="136"/>
      <c r="DT1558" s="136"/>
      <c r="DU1558" s="136"/>
      <c r="DV1558" s="136"/>
      <c r="DW1558" s="136"/>
      <c r="DX1558" s="136"/>
      <c r="DY1558" s="136"/>
      <c r="DZ1558" s="136"/>
      <c r="EA1558" s="136"/>
      <c r="EB1558" s="136"/>
      <c r="EC1558" s="136"/>
      <c r="ED1558" s="136"/>
      <c r="EE1558" s="136"/>
      <c r="EF1558" s="136"/>
      <c r="EG1558" s="136"/>
      <c r="EH1558" s="136"/>
      <c r="EI1558" s="136"/>
      <c r="EJ1558" s="136"/>
      <c r="EK1558" s="136"/>
      <c r="EL1558" s="136"/>
      <c r="EM1558" s="136"/>
      <c r="EN1558" s="136"/>
      <c r="EO1558" s="136"/>
      <c r="EP1558" s="136"/>
      <c r="EQ1558" s="136"/>
      <c r="ER1558" s="136"/>
      <c r="ES1558" s="136"/>
      <c r="ET1558" s="136"/>
      <c r="EU1558" s="136"/>
      <c r="EV1558" s="136"/>
      <c r="EW1558" s="136"/>
      <c r="EX1558" s="136"/>
      <c r="EY1558" s="136"/>
      <c r="EZ1558" s="136"/>
      <c r="FA1558" s="136"/>
      <c r="FB1558" s="136"/>
      <c r="FC1558" s="136"/>
      <c r="FD1558" s="136"/>
      <c r="FE1558" s="136"/>
      <c r="FF1558" s="136"/>
      <c r="FG1558" s="136"/>
      <c r="FH1558" s="136"/>
      <c r="FI1558" s="136"/>
      <c r="FJ1558" s="136"/>
      <c r="FK1558" s="136"/>
      <c r="FL1558" s="136"/>
      <c r="FM1558" s="136"/>
      <c r="FN1558" s="136"/>
      <c r="FO1558" s="136"/>
      <c r="FP1558" s="136"/>
      <c r="FQ1558" s="136"/>
      <c r="FR1558" s="136"/>
      <c r="FS1558" s="136"/>
      <c r="FT1558" s="136"/>
      <c r="FU1558" s="136"/>
      <c r="FV1558" s="136"/>
      <c r="FW1558" s="136"/>
      <c r="FX1558" s="136"/>
      <c r="FY1558" s="136"/>
      <c r="FZ1558" s="136"/>
      <c r="GA1558" s="136"/>
      <c r="GB1558" s="136"/>
      <c r="GC1558" s="136"/>
      <c r="GD1558" s="136"/>
      <c r="GE1558" s="136"/>
      <c r="GF1558" s="136"/>
      <c r="GG1558" s="136"/>
      <c r="GH1558" s="136"/>
      <c r="GI1558" s="136"/>
      <c r="GJ1558" s="136"/>
      <c r="GK1558" s="136"/>
      <c r="GL1558" s="136"/>
      <c r="GM1558" s="136"/>
      <c r="GN1558" s="136"/>
      <c r="GO1558" s="136"/>
      <c r="GP1558" s="136"/>
      <c r="GQ1558" s="136"/>
      <c r="GR1558" s="136"/>
      <c r="GS1558" s="136"/>
      <c r="GT1558" s="136"/>
      <c r="GU1558" s="136"/>
      <c r="GV1558" s="136"/>
      <c r="GW1558" s="136"/>
      <c r="GX1558" s="136"/>
      <c r="GY1558" s="136"/>
      <c r="GZ1558" s="136"/>
      <c r="HA1558" s="136"/>
      <c r="HB1558" s="136"/>
      <c r="HC1558" s="136"/>
      <c r="HD1558" s="136"/>
      <c r="HE1558" s="136"/>
      <c r="HF1558" s="136"/>
      <c r="HG1558" s="136"/>
      <c r="HH1558" s="136"/>
      <c r="HI1558" s="136"/>
      <c r="HJ1558" s="136"/>
      <c r="HK1558" s="136"/>
      <c r="HL1558" s="136"/>
      <c r="HM1558" s="136"/>
      <c r="HN1558" s="136"/>
      <c r="HO1558" s="136"/>
      <c r="HP1558" s="136"/>
      <c r="HQ1558" s="136"/>
      <c r="HR1558" s="136"/>
      <c r="HS1558" s="136"/>
      <c r="HT1558" s="136"/>
      <c r="HU1558" s="136"/>
      <c r="HV1558" s="136"/>
      <c r="HW1558" s="136"/>
      <c r="HX1558" s="136"/>
      <c r="HY1558" s="136"/>
      <c r="HZ1558" s="136"/>
      <c r="IA1558" s="136"/>
      <c r="IB1558" s="136"/>
      <c r="IC1558" s="136"/>
      <c r="ID1558" s="136"/>
      <c r="IE1558" s="136"/>
      <c r="IF1558" s="136"/>
      <c r="IG1558" s="136"/>
    </row>
    <row r="1559" spans="1:241" ht="15" customHeight="1" x14ac:dyDescent="0.25">
      <c r="A1559" s="225" t="s">
        <v>843</v>
      </c>
      <c r="B1559" s="217">
        <v>6419024</v>
      </c>
      <c r="C1559" s="217">
        <v>3433317</v>
      </c>
      <c r="D1559" s="217">
        <v>2249919</v>
      </c>
      <c r="E1559" s="217">
        <v>1241432</v>
      </c>
      <c r="F1559" s="217">
        <v>3068323</v>
      </c>
      <c r="G1559" s="217">
        <v>624689</v>
      </c>
      <c r="H1559" s="244">
        <v>17036704</v>
      </c>
      <c r="I1559" s="136"/>
      <c r="J1559" s="225" t="s">
        <v>615</v>
      </c>
      <c r="K1559" s="217">
        <v>7711461</v>
      </c>
      <c r="L1559" s="217">
        <v>2527438</v>
      </c>
      <c r="M1559" s="217">
        <v>765696</v>
      </c>
      <c r="N1559" s="217">
        <v>1806005</v>
      </c>
      <c r="O1559" s="217">
        <v>2508152</v>
      </c>
      <c r="P1559" s="217">
        <v>710105</v>
      </c>
      <c r="Q1559" s="235">
        <v>16028857</v>
      </c>
      <c r="R1559" s="136"/>
      <c r="S1559" s="136"/>
      <c r="T1559" s="136"/>
      <c r="U1559" s="136"/>
      <c r="V1559" s="136"/>
      <c r="W1559" s="136"/>
      <c r="X1559" s="136"/>
      <c r="Y1559" s="136"/>
      <c r="Z1559" s="136"/>
      <c r="AA1559" s="136"/>
      <c r="AB1559" s="136"/>
      <c r="AC1559" s="136"/>
      <c r="AD1559" s="136"/>
      <c r="AE1559" s="136"/>
      <c r="AF1559" s="136"/>
      <c r="AG1559" s="136"/>
      <c r="AH1559" s="136"/>
      <c r="AI1559" s="136"/>
      <c r="AJ1559" s="136"/>
      <c r="AK1559" s="136"/>
      <c r="AL1559" s="136"/>
      <c r="AM1559" s="136"/>
      <c r="AN1559" s="136"/>
      <c r="AO1559" s="136"/>
      <c r="AP1559" s="136"/>
      <c r="AQ1559" s="136"/>
      <c r="AR1559" s="136"/>
      <c r="AS1559" s="136"/>
      <c r="AT1559" s="136"/>
      <c r="AU1559" s="136"/>
      <c r="AV1559" s="136"/>
      <c r="AW1559" s="136"/>
      <c r="AX1559" s="136"/>
      <c r="AY1559" s="136"/>
      <c r="AZ1559" s="136"/>
      <c r="BA1559" s="136"/>
      <c r="BB1559" s="136"/>
      <c r="BC1559" s="136"/>
      <c r="BD1559" s="136"/>
      <c r="BE1559" s="136"/>
      <c r="BF1559" s="136"/>
      <c r="BG1559" s="136"/>
      <c r="BH1559" s="136"/>
      <c r="BI1559" s="136"/>
      <c r="BJ1559" s="136"/>
      <c r="BK1559" s="136"/>
      <c r="BL1559" s="136"/>
      <c r="BM1559" s="136"/>
      <c r="BN1559" s="136"/>
      <c r="BO1559" s="136"/>
      <c r="BP1559" s="136"/>
      <c r="BQ1559" s="136"/>
      <c r="BR1559" s="136"/>
      <c r="BS1559" s="136"/>
      <c r="BT1559" s="136"/>
      <c r="BU1559" s="136"/>
      <c r="BV1559" s="136"/>
      <c r="BW1559" s="136"/>
      <c r="BX1559" s="136"/>
      <c r="BY1559" s="136"/>
      <c r="BZ1559" s="136"/>
      <c r="CA1559" s="136"/>
      <c r="CB1559" s="136"/>
      <c r="CC1559" s="136"/>
      <c r="CD1559" s="136"/>
      <c r="CE1559" s="136"/>
      <c r="CF1559" s="136"/>
      <c r="CG1559" s="136"/>
      <c r="CH1559" s="136"/>
      <c r="CI1559" s="136"/>
      <c r="CJ1559" s="136"/>
      <c r="CK1559" s="136"/>
      <c r="CL1559" s="136"/>
      <c r="CM1559" s="136"/>
      <c r="CN1559" s="136"/>
      <c r="CO1559" s="136"/>
      <c r="CP1559" s="136"/>
      <c r="CQ1559" s="136"/>
      <c r="CR1559" s="136"/>
      <c r="CS1559" s="136"/>
      <c r="CT1559" s="136"/>
      <c r="CU1559" s="136"/>
      <c r="CV1559" s="136"/>
      <c r="CW1559" s="136"/>
      <c r="CX1559" s="136"/>
      <c r="CY1559" s="136"/>
      <c r="CZ1559" s="136"/>
      <c r="DA1559" s="136"/>
      <c r="DB1559" s="136"/>
      <c r="DC1559" s="136"/>
      <c r="DD1559" s="136"/>
      <c r="DE1559" s="136"/>
      <c r="DF1559" s="136"/>
      <c r="DG1559" s="136"/>
      <c r="DH1559" s="136"/>
      <c r="DI1559" s="136"/>
      <c r="DJ1559" s="136"/>
      <c r="DK1559" s="136"/>
      <c r="DL1559" s="136"/>
      <c r="DM1559" s="136"/>
      <c r="DN1559" s="136"/>
      <c r="DO1559" s="136"/>
      <c r="DP1559" s="136"/>
      <c r="DQ1559" s="136"/>
      <c r="DR1559" s="136"/>
      <c r="DS1559" s="136"/>
      <c r="DT1559" s="136"/>
      <c r="DU1559" s="136"/>
      <c r="DV1559" s="136"/>
      <c r="DW1559" s="136"/>
      <c r="DX1559" s="136"/>
      <c r="DY1559" s="136"/>
      <c r="DZ1559" s="136"/>
      <c r="EA1559" s="136"/>
      <c r="EB1559" s="136"/>
      <c r="EC1559" s="136"/>
      <c r="ED1559" s="136"/>
      <c r="EE1559" s="136"/>
      <c r="EF1559" s="136"/>
      <c r="EG1559" s="136"/>
      <c r="EH1559" s="136"/>
      <c r="EI1559" s="136"/>
      <c r="EJ1559" s="136"/>
      <c r="EK1559" s="136"/>
      <c r="EL1559" s="136"/>
      <c r="EM1559" s="136"/>
      <c r="EN1559" s="136"/>
      <c r="EO1559" s="136"/>
      <c r="EP1559" s="136"/>
      <c r="EQ1559" s="136"/>
      <c r="ER1559" s="136"/>
      <c r="ES1559" s="136"/>
      <c r="ET1559" s="136"/>
      <c r="EU1559" s="136"/>
      <c r="EV1559" s="136"/>
      <c r="EW1559" s="136"/>
      <c r="EX1559" s="136"/>
      <c r="EY1559" s="136"/>
      <c r="EZ1559" s="136"/>
      <c r="FA1559" s="136"/>
      <c r="FB1559" s="136"/>
      <c r="FC1559" s="136"/>
      <c r="FD1559" s="136"/>
      <c r="FE1559" s="136"/>
      <c r="FF1559" s="136"/>
      <c r="FG1559" s="136"/>
      <c r="FH1559" s="136"/>
      <c r="FI1559" s="136"/>
      <c r="FJ1559" s="136"/>
      <c r="FK1559" s="136"/>
      <c r="FL1559" s="136"/>
      <c r="FM1559" s="136"/>
      <c r="FN1559" s="136"/>
      <c r="FO1559" s="136"/>
      <c r="FP1559" s="136"/>
      <c r="FQ1559" s="136"/>
      <c r="FR1559" s="136"/>
      <c r="FS1559" s="136"/>
      <c r="FT1559" s="136"/>
      <c r="FU1559" s="136"/>
      <c r="FV1559" s="136"/>
      <c r="FW1559" s="136"/>
      <c r="FX1559" s="136"/>
      <c r="FY1559" s="136"/>
      <c r="FZ1559" s="136"/>
      <c r="GA1559" s="136"/>
      <c r="GB1559" s="136"/>
      <c r="GC1559" s="136"/>
      <c r="GD1559" s="136"/>
      <c r="GE1559" s="136"/>
      <c r="GF1559" s="136"/>
      <c r="GG1559" s="136"/>
      <c r="GH1559" s="136"/>
      <c r="GI1559" s="136"/>
      <c r="GJ1559" s="136"/>
      <c r="GK1559" s="136"/>
      <c r="GL1559" s="136"/>
      <c r="GM1559" s="136"/>
      <c r="GN1559" s="136"/>
      <c r="GO1559" s="136"/>
      <c r="GP1559" s="136"/>
      <c r="GQ1559" s="136"/>
      <c r="GR1559" s="136"/>
      <c r="GS1559" s="136"/>
      <c r="GT1559" s="136"/>
      <c r="GU1559" s="136"/>
      <c r="GV1559" s="136"/>
      <c r="GW1559" s="136"/>
      <c r="GX1559" s="136"/>
      <c r="GY1559" s="136"/>
      <c r="GZ1559" s="136"/>
      <c r="HA1559" s="136"/>
      <c r="HB1559" s="136"/>
      <c r="HC1559" s="136"/>
      <c r="HD1559" s="136"/>
      <c r="HE1559" s="136"/>
      <c r="HF1559" s="136"/>
      <c r="HG1559" s="136"/>
      <c r="HH1559" s="136"/>
      <c r="HI1559" s="136"/>
      <c r="HJ1559" s="136"/>
      <c r="HK1559" s="136"/>
      <c r="HL1559" s="136"/>
      <c r="HM1559" s="136"/>
      <c r="HN1559" s="136"/>
      <c r="HO1559" s="136"/>
      <c r="HP1559" s="136"/>
      <c r="HQ1559" s="136"/>
      <c r="HR1559" s="136"/>
      <c r="HS1559" s="136"/>
      <c r="HT1559" s="136"/>
      <c r="HU1559" s="136"/>
      <c r="HV1559" s="136"/>
      <c r="HW1559" s="136"/>
      <c r="HX1559" s="136"/>
      <c r="HY1559" s="136"/>
      <c r="HZ1559" s="136"/>
      <c r="IA1559" s="136"/>
      <c r="IB1559" s="136"/>
      <c r="IC1559" s="136"/>
      <c r="ID1559" s="136"/>
      <c r="IE1559" s="136"/>
      <c r="IF1559" s="136"/>
      <c r="IG1559" s="136"/>
    </row>
    <row r="1560" spans="1:241" ht="15" customHeight="1" x14ac:dyDescent="0.25">
      <c r="A1560" s="225" t="s">
        <v>83</v>
      </c>
      <c r="B1560" s="217">
        <v>9855915</v>
      </c>
      <c r="C1560" s="217">
        <v>3223268</v>
      </c>
      <c r="D1560" s="217">
        <v>2139868</v>
      </c>
      <c r="E1560" s="217">
        <v>1174622</v>
      </c>
      <c r="F1560" s="217">
        <v>3400071</v>
      </c>
      <c r="G1560" s="217">
        <v>650195</v>
      </c>
      <c r="H1560" s="244">
        <v>20443939</v>
      </c>
      <c r="I1560" s="136"/>
      <c r="J1560" s="225" t="s">
        <v>754</v>
      </c>
      <c r="K1560" s="217">
        <v>6464491</v>
      </c>
      <c r="L1560" s="217">
        <v>2175857</v>
      </c>
      <c r="M1560" s="217">
        <v>671930</v>
      </c>
      <c r="N1560" s="217">
        <v>1723708</v>
      </c>
      <c r="O1560" s="217">
        <v>2613346</v>
      </c>
      <c r="P1560" s="217">
        <v>531892</v>
      </c>
      <c r="Q1560" s="235">
        <v>14181224</v>
      </c>
      <c r="R1560" s="136"/>
      <c r="S1560" s="136"/>
      <c r="T1560" s="136"/>
      <c r="U1560" s="136"/>
      <c r="V1560" s="136"/>
      <c r="W1560" s="136"/>
      <c r="X1560" s="136"/>
      <c r="Y1560" s="136"/>
      <c r="Z1560" s="136"/>
      <c r="AA1560" s="136"/>
      <c r="AB1560" s="136"/>
      <c r="AC1560" s="136"/>
      <c r="AD1560" s="136"/>
      <c r="AE1560" s="136"/>
      <c r="AF1560" s="136"/>
      <c r="AG1560" s="136"/>
      <c r="AH1560" s="136"/>
      <c r="AI1560" s="136"/>
      <c r="AJ1560" s="136"/>
      <c r="AK1560" s="136"/>
      <c r="AL1560" s="136"/>
      <c r="AM1560" s="136"/>
      <c r="AN1560" s="136"/>
      <c r="AO1560" s="136"/>
      <c r="AP1560" s="136"/>
      <c r="AQ1560" s="136"/>
      <c r="AR1560" s="136"/>
      <c r="AS1560" s="136"/>
      <c r="AT1560" s="136"/>
      <c r="AU1560" s="136"/>
      <c r="AV1560" s="136"/>
      <c r="AW1560" s="136"/>
      <c r="AX1560" s="136"/>
      <c r="AY1560" s="136"/>
      <c r="AZ1560" s="136"/>
      <c r="BA1560" s="136"/>
      <c r="BB1560" s="136"/>
      <c r="BC1560" s="136"/>
      <c r="BD1560" s="136"/>
      <c r="BE1560" s="136"/>
      <c r="BF1560" s="136"/>
      <c r="BG1560" s="136"/>
      <c r="BH1560" s="136"/>
      <c r="BI1560" s="136"/>
      <c r="BJ1560" s="136"/>
      <c r="BK1560" s="136"/>
      <c r="BL1560" s="136"/>
      <c r="BM1560" s="136"/>
      <c r="BN1560" s="136"/>
      <c r="BO1560" s="136"/>
      <c r="BP1560" s="136"/>
      <c r="BQ1560" s="136"/>
      <c r="BR1560" s="136"/>
      <c r="BS1560" s="136"/>
      <c r="BT1560" s="136"/>
      <c r="BU1560" s="136"/>
      <c r="BV1560" s="136"/>
      <c r="BW1560" s="136"/>
      <c r="BX1560" s="136"/>
      <c r="BY1560" s="136"/>
      <c r="BZ1560" s="136"/>
      <c r="CA1560" s="136"/>
      <c r="CB1560" s="136"/>
      <c r="CC1560" s="136"/>
      <c r="CD1560" s="136"/>
      <c r="CE1560" s="136"/>
      <c r="CF1560" s="136"/>
      <c r="CG1560" s="136"/>
      <c r="CH1560" s="136"/>
      <c r="CI1560" s="136"/>
      <c r="CJ1560" s="136"/>
      <c r="CK1560" s="136"/>
      <c r="CL1560" s="136"/>
      <c r="CM1560" s="136"/>
      <c r="CN1560" s="136"/>
      <c r="CO1560" s="136"/>
      <c r="CP1560" s="136"/>
      <c r="CQ1560" s="136"/>
      <c r="CR1560" s="136"/>
      <c r="CS1560" s="136"/>
      <c r="CT1560" s="136"/>
      <c r="CU1560" s="136"/>
      <c r="CV1560" s="136"/>
      <c r="CW1560" s="136"/>
      <c r="CX1560" s="136"/>
      <c r="CY1560" s="136"/>
      <c r="CZ1560" s="136"/>
      <c r="DA1560" s="136"/>
      <c r="DB1560" s="136"/>
      <c r="DC1560" s="136"/>
      <c r="DD1560" s="136"/>
      <c r="DE1560" s="136"/>
      <c r="DF1560" s="136"/>
      <c r="DG1560" s="136"/>
      <c r="DH1560" s="136"/>
      <c r="DI1560" s="136"/>
      <c r="DJ1560" s="136"/>
      <c r="DK1560" s="136"/>
      <c r="DL1560" s="136"/>
      <c r="DM1560" s="136"/>
      <c r="DN1560" s="136"/>
      <c r="DO1560" s="136"/>
      <c r="DP1560" s="136"/>
      <c r="DQ1560" s="136"/>
      <c r="DR1560" s="136"/>
      <c r="DS1560" s="136"/>
      <c r="DT1560" s="136"/>
      <c r="DU1560" s="136"/>
      <c r="DV1560" s="136"/>
      <c r="DW1560" s="136"/>
      <c r="DX1560" s="136"/>
      <c r="DY1560" s="136"/>
      <c r="DZ1560" s="136"/>
      <c r="EA1560" s="136"/>
      <c r="EB1560" s="136"/>
      <c r="EC1560" s="136"/>
      <c r="ED1560" s="136"/>
      <c r="EE1560" s="136"/>
      <c r="EF1560" s="136"/>
      <c r="EG1560" s="136"/>
      <c r="EH1560" s="136"/>
      <c r="EI1560" s="136"/>
      <c r="EJ1560" s="136"/>
      <c r="EK1560" s="136"/>
      <c r="EL1560" s="136"/>
      <c r="EM1560" s="136"/>
      <c r="EN1560" s="136"/>
      <c r="EO1560" s="136"/>
      <c r="EP1560" s="136"/>
      <c r="EQ1560" s="136"/>
      <c r="ER1560" s="136"/>
      <c r="ES1560" s="136"/>
      <c r="ET1560" s="136"/>
      <c r="EU1560" s="136"/>
      <c r="EV1560" s="136"/>
      <c r="EW1560" s="136"/>
      <c r="EX1560" s="136"/>
      <c r="EY1560" s="136"/>
      <c r="EZ1560" s="136"/>
      <c r="FA1560" s="136"/>
      <c r="FB1560" s="136"/>
      <c r="FC1560" s="136"/>
      <c r="FD1560" s="136"/>
      <c r="FE1560" s="136"/>
      <c r="FF1560" s="136"/>
      <c r="FG1560" s="136"/>
      <c r="FH1560" s="136"/>
      <c r="FI1560" s="136"/>
      <c r="FJ1560" s="136"/>
      <c r="FK1560" s="136"/>
      <c r="FL1560" s="136"/>
      <c r="FM1560" s="136"/>
      <c r="FN1560" s="136"/>
      <c r="FO1560" s="136"/>
      <c r="FP1560" s="136"/>
      <c r="FQ1560" s="136"/>
      <c r="FR1560" s="136"/>
      <c r="FS1560" s="136"/>
      <c r="FT1560" s="136"/>
      <c r="FU1560" s="136"/>
      <c r="FV1560" s="136"/>
      <c r="FW1560" s="136"/>
      <c r="FX1560" s="136"/>
      <c r="FY1560" s="136"/>
      <c r="FZ1560" s="136"/>
      <c r="GA1560" s="136"/>
      <c r="GB1560" s="136"/>
      <c r="GC1560" s="136"/>
      <c r="GD1560" s="136"/>
      <c r="GE1560" s="136"/>
      <c r="GF1560" s="136"/>
      <c r="GG1560" s="136"/>
      <c r="GH1560" s="136"/>
      <c r="GI1560" s="136"/>
      <c r="GJ1560" s="136"/>
      <c r="GK1560" s="136"/>
      <c r="GL1560" s="136"/>
      <c r="GM1560" s="136"/>
      <c r="GN1560" s="136"/>
      <c r="GO1560" s="136"/>
      <c r="GP1560" s="136"/>
      <c r="GQ1560" s="136"/>
      <c r="GR1560" s="136"/>
      <c r="GS1560" s="136"/>
      <c r="GT1560" s="136"/>
      <c r="GU1560" s="136"/>
      <c r="GV1560" s="136"/>
      <c r="GW1560" s="136"/>
      <c r="GX1560" s="136"/>
      <c r="GY1560" s="136"/>
      <c r="GZ1560" s="136"/>
      <c r="HA1560" s="136"/>
      <c r="HB1560" s="136"/>
      <c r="HC1560" s="136"/>
      <c r="HD1560" s="136"/>
      <c r="HE1560" s="136"/>
      <c r="HF1560" s="136"/>
      <c r="HG1560" s="136"/>
      <c r="HH1560" s="136"/>
      <c r="HI1560" s="136"/>
      <c r="HJ1560" s="136"/>
      <c r="HK1560" s="136"/>
      <c r="HL1560" s="136"/>
      <c r="HM1560" s="136"/>
      <c r="HN1560" s="136"/>
      <c r="HO1560" s="136"/>
      <c r="HP1560" s="136"/>
      <c r="HQ1560" s="136"/>
      <c r="HR1560" s="136"/>
      <c r="HS1560" s="136"/>
      <c r="HT1560" s="136"/>
      <c r="HU1560" s="136"/>
      <c r="HV1560" s="136"/>
      <c r="HW1560" s="136"/>
      <c r="HX1560" s="136"/>
      <c r="HY1560" s="136"/>
      <c r="HZ1560" s="136"/>
      <c r="IA1560" s="136"/>
      <c r="IB1560" s="136"/>
      <c r="IC1560" s="136"/>
      <c r="ID1560" s="136"/>
      <c r="IE1560" s="136"/>
      <c r="IF1560" s="136"/>
      <c r="IG1560" s="136"/>
    </row>
    <row r="1561" spans="1:241" ht="15" customHeight="1" x14ac:dyDescent="0.25">
      <c r="A1561" s="225" t="s">
        <v>82</v>
      </c>
      <c r="B1561" s="217">
        <v>7953363</v>
      </c>
      <c r="C1561" s="217">
        <v>2568074</v>
      </c>
      <c r="D1561" s="217">
        <v>1586366</v>
      </c>
      <c r="E1561" s="217">
        <v>956338</v>
      </c>
      <c r="F1561" s="217">
        <v>2370614</v>
      </c>
      <c r="G1561" s="217">
        <v>588475</v>
      </c>
      <c r="H1561" s="244">
        <v>16023230</v>
      </c>
      <c r="I1561" s="136"/>
      <c r="J1561" s="225" t="s">
        <v>690</v>
      </c>
      <c r="K1561" s="217">
        <v>7852727</v>
      </c>
      <c r="L1561" s="217">
        <v>2832566</v>
      </c>
      <c r="M1561" s="217">
        <v>1006815</v>
      </c>
      <c r="N1561" s="217">
        <v>1525019</v>
      </c>
      <c r="O1561" s="217">
        <v>3079696</v>
      </c>
      <c r="P1561" s="217">
        <v>743891</v>
      </c>
      <c r="Q1561" s="235">
        <v>17040714</v>
      </c>
      <c r="R1561" s="136"/>
      <c r="S1561" s="136"/>
      <c r="T1561" s="136"/>
      <c r="U1561" s="136"/>
      <c r="V1561" s="136"/>
      <c r="W1561" s="136"/>
      <c r="X1561" s="136"/>
      <c r="Y1561" s="136"/>
      <c r="Z1561" s="136"/>
      <c r="AA1561" s="136"/>
      <c r="AB1561" s="136"/>
      <c r="AC1561" s="136"/>
      <c r="AD1561" s="136"/>
      <c r="AE1561" s="136"/>
      <c r="AF1561" s="136"/>
      <c r="AG1561" s="136"/>
      <c r="AH1561" s="136"/>
      <c r="AI1561" s="136"/>
      <c r="AJ1561" s="136"/>
      <c r="AK1561" s="136"/>
      <c r="AL1561" s="136"/>
      <c r="AM1561" s="136"/>
      <c r="AN1561" s="136"/>
      <c r="AO1561" s="136"/>
      <c r="AP1561" s="136"/>
      <c r="AQ1561" s="136"/>
      <c r="AR1561" s="136"/>
      <c r="AS1561" s="136"/>
      <c r="AT1561" s="136"/>
      <c r="AU1561" s="136"/>
      <c r="AV1561" s="136"/>
      <c r="AW1561" s="136"/>
      <c r="AX1561" s="136"/>
      <c r="AY1561" s="136"/>
      <c r="AZ1561" s="136"/>
      <c r="BA1561" s="136"/>
      <c r="BB1561" s="136"/>
      <c r="BC1561" s="136"/>
      <c r="BD1561" s="136"/>
      <c r="BE1561" s="136"/>
      <c r="BF1561" s="136"/>
      <c r="BG1561" s="136"/>
      <c r="BH1561" s="136"/>
      <c r="BI1561" s="136"/>
      <c r="BJ1561" s="136"/>
      <c r="BK1561" s="136"/>
      <c r="BL1561" s="136"/>
      <c r="BM1561" s="136"/>
      <c r="BN1561" s="136"/>
      <c r="BO1561" s="136"/>
      <c r="BP1561" s="136"/>
      <c r="BQ1561" s="136"/>
      <c r="BR1561" s="136"/>
      <c r="BS1561" s="136"/>
      <c r="BT1561" s="136"/>
      <c r="BU1561" s="136"/>
      <c r="BV1561" s="136"/>
      <c r="BW1561" s="136"/>
      <c r="BX1561" s="136"/>
      <c r="BY1561" s="136"/>
      <c r="BZ1561" s="136"/>
      <c r="CA1561" s="136"/>
      <c r="CB1561" s="136"/>
      <c r="CC1561" s="136"/>
      <c r="CD1561" s="136"/>
      <c r="CE1561" s="136"/>
      <c r="CF1561" s="136"/>
      <c r="CG1561" s="136"/>
      <c r="CH1561" s="136"/>
      <c r="CI1561" s="136"/>
      <c r="CJ1561" s="136"/>
      <c r="CK1561" s="136"/>
      <c r="CL1561" s="136"/>
      <c r="CM1561" s="136"/>
      <c r="CN1561" s="136"/>
      <c r="CO1561" s="136"/>
      <c r="CP1561" s="136"/>
      <c r="CQ1561" s="136"/>
      <c r="CR1561" s="136"/>
      <c r="CS1561" s="136"/>
      <c r="CT1561" s="136"/>
      <c r="CU1561" s="136"/>
      <c r="CV1561" s="136"/>
      <c r="CW1561" s="136"/>
      <c r="CX1561" s="136"/>
      <c r="CY1561" s="136"/>
      <c r="CZ1561" s="136"/>
      <c r="DA1561" s="136"/>
      <c r="DB1561" s="136"/>
      <c r="DC1561" s="136"/>
      <c r="DD1561" s="136"/>
      <c r="DE1561" s="136"/>
      <c r="DF1561" s="136"/>
      <c r="DG1561" s="136"/>
      <c r="DH1561" s="136"/>
      <c r="DI1561" s="136"/>
      <c r="DJ1561" s="136"/>
      <c r="DK1561" s="136"/>
      <c r="DL1561" s="136"/>
      <c r="DM1561" s="136"/>
      <c r="DN1561" s="136"/>
      <c r="DO1561" s="136"/>
      <c r="DP1561" s="136"/>
      <c r="DQ1561" s="136"/>
      <c r="DR1561" s="136"/>
      <c r="DS1561" s="136"/>
      <c r="DT1561" s="136"/>
      <c r="DU1561" s="136"/>
      <c r="DV1561" s="136"/>
      <c r="DW1561" s="136"/>
      <c r="DX1561" s="136"/>
      <c r="DY1561" s="136"/>
      <c r="DZ1561" s="136"/>
      <c r="EA1561" s="136"/>
      <c r="EB1561" s="136"/>
      <c r="EC1561" s="136"/>
      <c r="ED1561" s="136"/>
      <c r="EE1561" s="136"/>
      <c r="EF1561" s="136"/>
      <c r="EG1561" s="136"/>
      <c r="EH1561" s="136"/>
      <c r="EI1561" s="136"/>
      <c r="EJ1561" s="136"/>
      <c r="EK1561" s="136"/>
      <c r="EL1561" s="136"/>
      <c r="EM1561" s="136"/>
      <c r="EN1561" s="136"/>
      <c r="EO1561" s="136"/>
      <c r="EP1561" s="136"/>
      <c r="EQ1561" s="136"/>
      <c r="ER1561" s="136"/>
      <c r="ES1561" s="136"/>
      <c r="ET1561" s="136"/>
      <c r="EU1561" s="136"/>
      <c r="EV1561" s="136"/>
      <c r="EW1561" s="136"/>
      <c r="EX1561" s="136"/>
      <c r="EY1561" s="136"/>
      <c r="EZ1561" s="136"/>
      <c r="FA1561" s="136"/>
      <c r="FB1561" s="136"/>
      <c r="FC1561" s="136"/>
      <c r="FD1561" s="136"/>
      <c r="FE1561" s="136"/>
      <c r="FF1561" s="136"/>
      <c r="FG1561" s="136"/>
      <c r="FH1561" s="136"/>
      <c r="FI1561" s="136"/>
      <c r="FJ1561" s="136"/>
      <c r="FK1561" s="136"/>
      <c r="FL1561" s="136"/>
      <c r="FM1561" s="136"/>
      <c r="FN1561" s="136"/>
      <c r="FO1561" s="136"/>
      <c r="FP1561" s="136"/>
      <c r="FQ1561" s="136"/>
      <c r="FR1561" s="136"/>
      <c r="FS1561" s="136"/>
      <c r="FT1561" s="136"/>
      <c r="FU1561" s="136"/>
      <c r="FV1561" s="136"/>
      <c r="FW1561" s="136"/>
      <c r="FX1561" s="136"/>
      <c r="FY1561" s="136"/>
      <c r="FZ1561" s="136"/>
      <c r="GA1561" s="136"/>
      <c r="GB1561" s="136"/>
      <c r="GC1561" s="136"/>
      <c r="GD1561" s="136"/>
      <c r="GE1561" s="136"/>
      <c r="GF1561" s="136"/>
      <c r="GG1561" s="136"/>
      <c r="GH1561" s="136"/>
      <c r="GI1561" s="136"/>
      <c r="GJ1561" s="136"/>
      <c r="GK1561" s="136"/>
      <c r="GL1561" s="136"/>
      <c r="GM1561" s="136"/>
      <c r="GN1561" s="136"/>
      <c r="GO1561" s="136"/>
      <c r="GP1561" s="136"/>
      <c r="GQ1561" s="136"/>
      <c r="GR1561" s="136"/>
      <c r="GS1561" s="136"/>
      <c r="GT1561" s="136"/>
      <c r="GU1561" s="136"/>
      <c r="GV1561" s="136"/>
      <c r="GW1561" s="136"/>
      <c r="GX1561" s="136"/>
      <c r="GY1561" s="136"/>
      <c r="GZ1561" s="136"/>
      <c r="HA1561" s="136"/>
      <c r="HB1561" s="136"/>
      <c r="HC1561" s="136"/>
      <c r="HD1561" s="136"/>
      <c r="HE1561" s="136"/>
      <c r="HF1561" s="136"/>
      <c r="HG1561" s="136"/>
      <c r="HH1561" s="136"/>
      <c r="HI1561" s="136"/>
      <c r="HJ1561" s="136"/>
      <c r="HK1561" s="136"/>
      <c r="HL1561" s="136"/>
      <c r="HM1561" s="136"/>
      <c r="HN1561" s="136"/>
      <c r="HO1561" s="136"/>
      <c r="HP1561" s="136"/>
      <c r="HQ1561" s="136"/>
      <c r="HR1561" s="136"/>
      <c r="HS1561" s="136"/>
      <c r="HT1561" s="136"/>
      <c r="HU1561" s="136"/>
      <c r="HV1561" s="136"/>
      <c r="HW1561" s="136"/>
      <c r="HX1561" s="136"/>
      <c r="HY1561" s="136"/>
      <c r="HZ1561" s="136"/>
      <c r="IA1561" s="136"/>
      <c r="IB1561" s="136"/>
      <c r="IC1561" s="136"/>
      <c r="ID1561" s="136"/>
      <c r="IE1561" s="136"/>
      <c r="IF1561" s="136"/>
      <c r="IG1561" s="136"/>
    </row>
    <row r="1562" spans="1:241" ht="15" customHeight="1" x14ac:dyDescent="0.25">
      <c r="A1562" s="225" t="s">
        <v>79</v>
      </c>
      <c r="B1562" s="217">
        <v>5669854</v>
      </c>
      <c r="C1562" s="217">
        <v>2116006</v>
      </c>
      <c r="D1562" s="217">
        <v>860863</v>
      </c>
      <c r="E1562" s="217">
        <v>882629</v>
      </c>
      <c r="F1562" s="217">
        <v>2391780</v>
      </c>
      <c r="G1562" s="217">
        <v>565851</v>
      </c>
      <c r="H1562" s="244">
        <v>12486983</v>
      </c>
      <c r="I1562" s="136"/>
      <c r="J1562" s="225" t="s">
        <v>618</v>
      </c>
      <c r="K1562" s="217">
        <v>10886040</v>
      </c>
      <c r="L1562" s="217">
        <v>3777471</v>
      </c>
      <c r="M1562" s="217">
        <v>1126012</v>
      </c>
      <c r="N1562" s="217">
        <v>1530558</v>
      </c>
      <c r="O1562" s="217">
        <v>2579182</v>
      </c>
      <c r="P1562" s="217">
        <v>809490</v>
      </c>
      <c r="Q1562" s="235">
        <v>20708753</v>
      </c>
      <c r="R1562" s="136"/>
      <c r="S1562" s="136"/>
      <c r="T1562" s="136"/>
      <c r="U1562" s="136"/>
      <c r="V1562" s="136"/>
      <c r="W1562" s="136"/>
      <c r="X1562" s="136"/>
      <c r="Y1562" s="136"/>
      <c r="Z1562" s="136"/>
      <c r="AA1562" s="136"/>
      <c r="AB1562" s="136"/>
      <c r="AC1562" s="136"/>
      <c r="AD1562" s="136"/>
      <c r="AE1562" s="136"/>
      <c r="AF1562" s="136"/>
      <c r="AG1562" s="136"/>
      <c r="AH1562" s="136"/>
      <c r="AI1562" s="136"/>
      <c r="AJ1562" s="136"/>
      <c r="AK1562" s="136"/>
      <c r="AL1562" s="136"/>
      <c r="AM1562" s="136"/>
      <c r="AN1562" s="136"/>
      <c r="AO1562" s="136"/>
      <c r="AP1562" s="136"/>
      <c r="AQ1562" s="136"/>
      <c r="AR1562" s="136"/>
      <c r="AS1562" s="136"/>
      <c r="AT1562" s="136"/>
      <c r="AU1562" s="136"/>
      <c r="AV1562" s="136"/>
      <c r="AW1562" s="136"/>
      <c r="AX1562" s="136"/>
      <c r="AY1562" s="136"/>
      <c r="AZ1562" s="136"/>
      <c r="BA1562" s="136"/>
      <c r="BB1562" s="136"/>
      <c r="BC1562" s="136"/>
      <c r="BD1562" s="136"/>
      <c r="BE1562" s="136"/>
      <c r="BF1562" s="136"/>
      <c r="BG1562" s="136"/>
      <c r="BH1562" s="136"/>
      <c r="BI1562" s="136"/>
      <c r="BJ1562" s="136"/>
      <c r="BK1562" s="136"/>
      <c r="BL1562" s="136"/>
      <c r="BM1562" s="136"/>
      <c r="BN1562" s="136"/>
      <c r="BO1562" s="136"/>
      <c r="BP1562" s="136"/>
      <c r="BQ1562" s="136"/>
      <c r="BR1562" s="136"/>
      <c r="BS1562" s="136"/>
      <c r="BT1562" s="136"/>
      <c r="BU1562" s="136"/>
      <c r="BV1562" s="136"/>
      <c r="BW1562" s="136"/>
      <c r="BX1562" s="136"/>
      <c r="BY1562" s="136"/>
      <c r="BZ1562" s="136"/>
      <c r="CA1562" s="136"/>
      <c r="CB1562" s="136"/>
      <c r="CC1562" s="136"/>
      <c r="CD1562" s="136"/>
      <c r="CE1562" s="136"/>
      <c r="CF1562" s="136"/>
      <c r="CG1562" s="136"/>
      <c r="CH1562" s="136"/>
      <c r="CI1562" s="136"/>
      <c r="CJ1562" s="136"/>
      <c r="CK1562" s="136"/>
      <c r="CL1562" s="136"/>
      <c r="CM1562" s="136"/>
      <c r="CN1562" s="136"/>
      <c r="CO1562" s="136"/>
      <c r="CP1562" s="136"/>
      <c r="CQ1562" s="136"/>
      <c r="CR1562" s="136"/>
      <c r="CS1562" s="136"/>
      <c r="CT1562" s="136"/>
      <c r="CU1562" s="136"/>
      <c r="CV1562" s="136"/>
      <c r="CW1562" s="136"/>
      <c r="CX1562" s="136"/>
      <c r="CY1562" s="136"/>
      <c r="CZ1562" s="136"/>
      <c r="DA1562" s="136"/>
      <c r="DB1562" s="136"/>
      <c r="DC1562" s="136"/>
      <c r="DD1562" s="136"/>
      <c r="DE1562" s="136"/>
      <c r="DF1562" s="136"/>
      <c r="DG1562" s="136"/>
      <c r="DH1562" s="136"/>
      <c r="DI1562" s="136"/>
      <c r="DJ1562" s="136"/>
      <c r="DK1562" s="136"/>
      <c r="DL1562" s="136"/>
      <c r="DM1562" s="136"/>
      <c r="DN1562" s="136"/>
      <c r="DO1562" s="136"/>
      <c r="DP1562" s="136"/>
      <c r="DQ1562" s="136"/>
      <c r="DR1562" s="136"/>
      <c r="DS1562" s="136"/>
      <c r="DT1562" s="136"/>
      <c r="DU1562" s="136"/>
      <c r="DV1562" s="136"/>
      <c r="DW1562" s="136"/>
      <c r="DX1562" s="136"/>
      <c r="DY1562" s="136"/>
      <c r="DZ1562" s="136"/>
      <c r="EA1562" s="136"/>
      <c r="EB1562" s="136"/>
      <c r="EC1562" s="136"/>
      <c r="ED1562" s="136"/>
      <c r="EE1562" s="136"/>
      <c r="EF1562" s="136"/>
      <c r="EG1562" s="136"/>
      <c r="EH1562" s="136"/>
      <c r="EI1562" s="136"/>
      <c r="EJ1562" s="136"/>
      <c r="EK1562" s="136"/>
      <c r="EL1562" s="136"/>
      <c r="EM1562" s="136"/>
      <c r="EN1562" s="136"/>
      <c r="EO1562" s="136"/>
      <c r="EP1562" s="136"/>
      <c r="EQ1562" s="136"/>
      <c r="ER1562" s="136"/>
      <c r="ES1562" s="136"/>
      <c r="ET1562" s="136"/>
      <c r="EU1562" s="136"/>
      <c r="EV1562" s="136"/>
      <c r="EW1562" s="136"/>
      <c r="EX1562" s="136"/>
      <c r="EY1562" s="136"/>
      <c r="EZ1562" s="136"/>
      <c r="FA1562" s="136"/>
      <c r="FB1562" s="136"/>
      <c r="FC1562" s="136"/>
      <c r="FD1562" s="136"/>
      <c r="FE1562" s="136"/>
      <c r="FF1562" s="136"/>
      <c r="FG1562" s="136"/>
      <c r="FH1562" s="136"/>
      <c r="FI1562" s="136"/>
      <c r="FJ1562" s="136"/>
      <c r="FK1562" s="136"/>
      <c r="FL1562" s="136"/>
      <c r="FM1562" s="136"/>
      <c r="FN1562" s="136"/>
      <c r="FO1562" s="136"/>
      <c r="FP1562" s="136"/>
      <c r="FQ1562" s="136"/>
      <c r="FR1562" s="136"/>
      <c r="FS1562" s="136"/>
      <c r="FT1562" s="136"/>
      <c r="FU1562" s="136"/>
      <c r="FV1562" s="136"/>
      <c r="FW1562" s="136"/>
      <c r="FX1562" s="136"/>
      <c r="FY1562" s="136"/>
      <c r="FZ1562" s="136"/>
      <c r="GA1562" s="136"/>
      <c r="GB1562" s="136"/>
      <c r="GC1562" s="136"/>
      <c r="GD1562" s="136"/>
      <c r="GE1562" s="136"/>
      <c r="GF1562" s="136"/>
      <c r="GG1562" s="136"/>
      <c r="GH1562" s="136"/>
      <c r="GI1562" s="136"/>
      <c r="GJ1562" s="136"/>
      <c r="GK1562" s="136"/>
      <c r="GL1562" s="136"/>
      <c r="GM1562" s="136"/>
      <c r="GN1562" s="136"/>
      <c r="GO1562" s="136"/>
      <c r="GP1562" s="136"/>
      <c r="GQ1562" s="136"/>
      <c r="GR1562" s="136"/>
      <c r="GS1562" s="136"/>
      <c r="GT1562" s="136"/>
      <c r="GU1562" s="136"/>
      <c r="GV1562" s="136"/>
      <c r="GW1562" s="136"/>
      <c r="GX1562" s="136"/>
      <c r="GY1562" s="136"/>
      <c r="GZ1562" s="136"/>
      <c r="HA1562" s="136"/>
      <c r="HB1562" s="136"/>
      <c r="HC1562" s="136"/>
      <c r="HD1562" s="136"/>
      <c r="HE1562" s="136"/>
      <c r="HF1562" s="136"/>
      <c r="HG1562" s="136"/>
      <c r="HH1562" s="136"/>
      <c r="HI1562" s="136"/>
      <c r="HJ1562" s="136"/>
      <c r="HK1562" s="136"/>
      <c r="HL1562" s="136"/>
      <c r="HM1562" s="136"/>
      <c r="HN1562" s="136"/>
      <c r="HO1562" s="136"/>
      <c r="HP1562" s="136"/>
      <c r="HQ1562" s="136"/>
      <c r="HR1562" s="136"/>
      <c r="HS1562" s="136"/>
      <c r="HT1562" s="136"/>
      <c r="HU1562" s="136"/>
      <c r="HV1562" s="136"/>
      <c r="HW1562" s="136"/>
      <c r="HX1562" s="136"/>
      <c r="HY1562" s="136"/>
      <c r="HZ1562" s="136"/>
      <c r="IA1562" s="136"/>
      <c r="IB1562" s="136"/>
      <c r="IC1562" s="136"/>
      <c r="ID1562" s="136"/>
      <c r="IE1562" s="136"/>
      <c r="IF1562" s="136"/>
      <c r="IG1562" s="136"/>
    </row>
    <row r="1563" spans="1:241" ht="15" customHeight="1" x14ac:dyDescent="0.25">
      <c r="A1563" s="225" t="s">
        <v>325</v>
      </c>
      <c r="B1563" s="217">
        <v>6197081</v>
      </c>
      <c r="C1563" s="217">
        <v>1899713</v>
      </c>
      <c r="D1563" s="217">
        <v>852897</v>
      </c>
      <c r="E1563" s="217">
        <v>1023900</v>
      </c>
      <c r="F1563" s="217">
        <v>2357193</v>
      </c>
      <c r="G1563" s="217">
        <v>526554</v>
      </c>
      <c r="H1563" s="244">
        <v>12857338</v>
      </c>
      <c r="I1563" s="136"/>
      <c r="J1563" s="225" t="s">
        <v>619</v>
      </c>
      <c r="K1563" s="217">
        <v>7673852</v>
      </c>
      <c r="L1563" s="217">
        <v>3064764</v>
      </c>
      <c r="M1563" s="217">
        <v>794234</v>
      </c>
      <c r="N1563" s="217">
        <v>1227942</v>
      </c>
      <c r="O1563" s="217">
        <v>2308038</v>
      </c>
      <c r="P1563" s="217">
        <v>586974</v>
      </c>
      <c r="Q1563" s="235">
        <v>15655804</v>
      </c>
      <c r="R1563" s="136"/>
      <c r="S1563" s="136"/>
      <c r="T1563" s="136"/>
      <c r="U1563" s="136"/>
      <c r="V1563" s="136"/>
      <c r="W1563" s="136"/>
      <c r="X1563" s="136"/>
      <c r="Y1563" s="136"/>
      <c r="Z1563" s="136"/>
      <c r="AA1563" s="136"/>
      <c r="AB1563" s="136"/>
      <c r="AC1563" s="136"/>
      <c r="AD1563" s="136"/>
      <c r="AE1563" s="136"/>
      <c r="AF1563" s="136"/>
      <c r="AG1563" s="136"/>
      <c r="AH1563" s="136"/>
      <c r="AI1563" s="136"/>
      <c r="AJ1563" s="136"/>
      <c r="AK1563" s="136"/>
      <c r="AL1563" s="136"/>
      <c r="AM1563" s="136"/>
      <c r="AN1563" s="136"/>
      <c r="AO1563" s="136"/>
      <c r="AP1563" s="136"/>
      <c r="AQ1563" s="136"/>
      <c r="AR1563" s="136"/>
      <c r="AS1563" s="136"/>
      <c r="AT1563" s="136"/>
      <c r="AU1563" s="136"/>
      <c r="AV1563" s="136"/>
      <c r="AW1563" s="136"/>
      <c r="AX1563" s="136"/>
      <c r="AY1563" s="136"/>
      <c r="AZ1563" s="136"/>
      <c r="BA1563" s="136"/>
      <c r="BB1563" s="136"/>
      <c r="BC1563" s="136"/>
      <c r="BD1563" s="136"/>
      <c r="BE1563" s="136"/>
      <c r="BF1563" s="136"/>
      <c r="BG1563" s="136"/>
      <c r="BH1563" s="136"/>
      <c r="BI1563" s="136"/>
      <c r="BJ1563" s="136"/>
      <c r="BK1563" s="136"/>
      <c r="BL1563" s="136"/>
      <c r="BM1563" s="136"/>
      <c r="BN1563" s="136"/>
      <c r="BO1563" s="136"/>
      <c r="BP1563" s="136"/>
      <c r="BQ1563" s="136"/>
      <c r="BR1563" s="136"/>
      <c r="BS1563" s="136"/>
      <c r="BT1563" s="136"/>
      <c r="BU1563" s="136"/>
      <c r="BV1563" s="136"/>
      <c r="BW1563" s="136"/>
      <c r="BX1563" s="136"/>
      <c r="BY1563" s="136"/>
      <c r="BZ1563" s="136"/>
      <c r="CA1563" s="136"/>
      <c r="CB1563" s="136"/>
      <c r="CC1563" s="136"/>
      <c r="CD1563" s="136"/>
      <c r="CE1563" s="136"/>
      <c r="CF1563" s="136"/>
      <c r="CG1563" s="136"/>
      <c r="CH1563" s="136"/>
      <c r="CI1563" s="136"/>
      <c r="CJ1563" s="136"/>
      <c r="CK1563" s="136"/>
      <c r="CL1563" s="136"/>
      <c r="CM1563" s="136"/>
      <c r="CN1563" s="136"/>
      <c r="CO1563" s="136"/>
      <c r="CP1563" s="136"/>
      <c r="CQ1563" s="136"/>
      <c r="CR1563" s="136"/>
      <c r="CS1563" s="136"/>
      <c r="CT1563" s="136"/>
      <c r="CU1563" s="136"/>
      <c r="CV1563" s="136"/>
      <c r="CW1563" s="136"/>
      <c r="CX1563" s="136"/>
      <c r="CY1563" s="136"/>
      <c r="CZ1563" s="136"/>
      <c r="DA1563" s="136"/>
      <c r="DB1563" s="136"/>
      <c r="DC1563" s="136"/>
      <c r="DD1563" s="136"/>
      <c r="DE1563" s="136"/>
      <c r="DF1563" s="136"/>
      <c r="DG1563" s="136"/>
      <c r="DH1563" s="136"/>
      <c r="DI1563" s="136"/>
      <c r="DJ1563" s="136"/>
      <c r="DK1563" s="136"/>
      <c r="DL1563" s="136"/>
      <c r="DM1563" s="136"/>
      <c r="DN1563" s="136"/>
      <c r="DO1563" s="136"/>
      <c r="DP1563" s="136"/>
      <c r="DQ1563" s="136"/>
      <c r="DR1563" s="136"/>
      <c r="DS1563" s="136"/>
      <c r="DT1563" s="136"/>
      <c r="DU1563" s="136"/>
      <c r="DV1563" s="136"/>
      <c r="DW1563" s="136"/>
      <c r="DX1563" s="136"/>
      <c r="DY1563" s="136"/>
      <c r="DZ1563" s="136"/>
      <c r="EA1563" s="136"/>
      <c r="EB1563" s="136"/>
      <c r="EC1563" s="136"/>
      <c r="ED1563" s="136"/>
      <c r="EE1563" s="136"/>
      <c r="EF1563" s="136"/>
      <c r="EG1563" s="136"/>
      <c r="EH1563" s="136"/>
      <c r="EI1563" s="136"/>
      <c r="EJ1563" s="136"/>
      <c r="EK1563" s="136"/>
      <c r="EL1563" s="136"/>
      <c r="EM1563" s="136"/>
      <c r="EN1563" s="136"/>
      <c r="EO1563" s="136"/>
      <c r="EP1563" s="136"/>
      <c r="EQ1563" s="136"/>
      <c r="ER1563" s="136"/>
      <c r="ES1563" s="136"/>
      <c r="ET1563" s="136"/>
      <c r="EU1563" s="136"/>
      <c r="EV1563" s="136"/>
      <c r="EW1563" s="136"/>
      <c r="EX1563" s="136"/>
      <c r="EY1563" s="136"/>
      <c r="EZ1563" s="136"/>
      <c r="FA1563" s="136"/>
      <c r="FB1563" s="136"/>
      <c r="FC1563" s="136"/>
      <c r="FD1563" s="136"/>
      <c r="FE1563" s="136"/>
      <c r="FF1563" s="136"/>
      <c r="FG1563" s="136"/>
      <c r="FH1563" s="136"/>
      <c r="FI1563" s="136"/>
      <c r="FJ1563" s="136"/>
      <c r="FK1563" s="136"/>
      <c r="FL1563" s="136"/>
      <c r="FM1563" s="136"/>
      <c r="FN1563" s="136"/>
      <c r="FO1563" s="136"/>
      <c r="FP1563" s="136"/>
      <c r="FQ1563" s="136"/>
      <c r="FR1563" s="136"/>
      <c r="FS1563" s="136"/>
      <c r="FT1563" s="136"/>
      <c r="FU1563" s="136"/>
      <c r="FV1563" s="136"/>
      <c r="FW1563" s="136"/>
      <c r="FX1563" s="136"/>
      <c r="FY1563" s="136"/>
      <c r="FZ1563" s="136"/>
      <c r="GA1563" s="136"/>
      <c r="GB1563" s="136"/>
      <c r="GC1563" s="136"/>
      <c r="GD1563" s="136"/>
      <c r="GE1563" s="136"/>
      <c r="GF1563" s="136"/>
      <c r="GG1563" s="136"/>
      <c r="GH1563" s="136"/>
      <c r="GI1563" s="136"/>
      <c r="GJ1563" s="136"/>
      <c r="GK1563" s="136"/>
      <c r="GL1563" s="136"/>
      <c r="GM1563" s="136"/>
      <c r="GN1563" s="136"/>
      <c r="GO1563" s="136"/>
      <c r="GP1563" s="136"/>
      <c r="GQ1563" s="136"/>
      <c r="GR1563" s="136"/>
      <c r="GS1563" s="136"/>
      <c r="GT1563" s="136"/>
      <c r="GU1563" s="136"/>
      <c r="GV1563" s="136"/>
      <c r="GW1563" s="136"/>
      <c r="GX1563" s="136"/>
      <c r="GY1563" s="136"/>
      <c r="GZ1563" s="136"/>
      <c r="HA1563" s="136"/>
      <c r="HB1563" s="136"/>
      <c r="HC1563" s="136"/>
      <c r="HD1563" s="136"/>
      <c r="HE1563" s="136"/>
      <c r="HF1563" s="136"/>
      <c r="HG1563" s="136"/>
      <c r="HH1563" s="136"/>
      <c r="HI1563" s="136"/>
      <c r="HJ1563" s="136"/>
      <c r="HK1563" s="136"/>
      <c r="HL1563" s="136"/>
      <c r="HM1563" s="136"/>
      <c r="HN1563" s="136"/>
      <c r="HO1563" s="136"/>
      <c r="HP1563" s="136"/>
      <c r="HQ1563" s="136"/>
      <c r="HR1563" s="136"/>
      <c r="HS1563" s="136"/>
      <c r="HT1563" s="136"/>
      <c r="HU1563" s="136"/>
      <c r="HV1563" s="136"/>
      <c r="HW1563" s="136"/>
      <c r="HX1563" s="136"/>
      <c r="HY1563" s="136"/>
      <c r="HZ1563" s="136"/>
      <c r="IA1563" s="136"/>
      <c r="IB1563" s="136"/>
      <c r="IC1563" s="136"/>
      <c r="ID1563" s="136"/>
      <c r="IE1563" s="136"/>
      <c r="IF1563" s="136"/>
      <c r="IG1563" s="136"/>
    </row>
    <row r="1564" spans="1:241" ht="15" customHeight="1" x14ac:dyDescent="0.25">
      <c r="A1564" s="225" t="s">
        <v>844</v>
      </c>
      <c r="B1564" s="217">
        <v>10283228</v>
      </c>
      <c r="C1564" s="217">
        <v>2634009</v>
      </c>
      <c r="D1564" s="217">
        <v>1176190</v>
      </c>
      <c r="E1564" s="217">
        <v>959874</v>
      </c>
      <c r="F1564" s="217">
        <v>2574244</v>
      </c>
      <c r="G1564" s="217">
        <v>680485</v>
      </c>
      <c r="H1564" s="244">
        <v>18308030</v>
      </c>
      <c r="I1564" s="136"/>
      <c r="J1564" s="225" t="s">
        <v>620</v>
      </c>
      <c r="K1564" s="217">
        <v>6062778</v>
      </c>
      <c r="L1564" s="217">
        <v>2673097</v>
      </c>
      <c r="M1564" s="217">
        <v>966565</v>
      </c>
      <c r="N1564" s="217">
        <v>1743672</v>
      </c>
      <c r="O1564" s="217">
        <v>2806130</v>
      </c>
      <c r="P1564" s="217">
        <v>765773</v>
      </c>
      <c r="Q1564" s="235">
        <v>15018015</v>
      </c>
      <c r="R1564" s="136"/>
      <c r="S1564" s="136"/>
      <c r="T1564" s="136"/>
      <c r="U1564" s="136"/>
      <c r="V1564" s="136"/>
      <c r="W1564" s="136"/>
      <c r="X1564" s="136"/>
      <c r="Y1564" s="136"/>
      <c r="Z1564" s="136"/>
      <c r="AA1564" s="136"/>
      <c r="AB1564" s="136"/>
      <c r="AC1564" s="136"/>
      <c r="AD1564" s="136"/>
      <c r="AE1564" s="136"/>
      <c r="AF1564" s="136"/>
      <c r="AG1564" s="136"/>
      <c r="AH1564" s="136"/>
      <c r="AI1564" s="136"/>
      <c r="AJ1564" s="136"/>
      <c r="AK1564" s="136"/>
      <c r="AL1564" s="136"/>
      <c r="AM1564" s="136"/>
      <c r="AN1564" s="136"/>
      <c r="AO1564" s="136"/>
      <c r="AP1564" s="136"/>
      <c r="AQ1564" s="136"/>
      <c r="AR1564" s="136"/>
      <c r="AS1564" s="136"/>
      <c r="AT1564" s="136"/>
      <c r="AU1564" s="136"/>
      <c r="AV1564" s="136"/>
      <c r="AW1564" s="136"/>
      <c r="AX1564" s="136"/>
      <c r="AY1564" s="136"/>
      <c r="AZ1564" s="136"/>
      <c r="BA1564" s="136"/>
      <c r="BB1564" s="136"/>
      <c r="BC1564" s="136"/>
      <c r="BD1564" s="136"/>
      <c r="BE1564" s="136"/>
      <c r="BF1564" s="136"/>
      <c r="BG1564" s="136"/>
      <c r="BH1564" s="136"/>
      <c r="BI1564" s="136"/>
      <c r="BJ1564" s="136"/>
      <c r="BK1564" s="136"/>
      <c r="BL1564" s="136"/>
      <c r="BM1564" s="136"/>
      <c r="BN1564" s="136"/>
      <c r="BO1564" s="136"/>
      <c r="BP1564" s="136"/>
      <c r="BQ1564" s="136"/>
      <c r="BR1564" s="136"/>
      <c r="BS1564" s="136"/>
      <c r="BT1564" s="136"/>
      <c r="BU1564" s="136"/>
      <c r="BV1564" s="136"/>
      <c r="BW1564" s="136"/>
      <c r="BX1564" s="136"/>
      <c r="BY1564" s="136"/>
      <c r="BZ1564" s="136"/>
      <c r="CA1564" s="136"/>
      <c r="CB1564" s="136"/>
      <c r="CC1564" s="136"/>
      <c r="CD1564" s="136"/>
      <c r="CE1564" s="136"/>
      <c r="CF1564" s="136"/>
      <c r="CG1564" s="136"/>
      <c r="CH1564" s="136"/>
      <c r="CI1564" s="136"/>
      <c r="CJ1564" s="136"/>
      <c r="CK1564" s="136"/>
      <c r="CL1564" s="136"/>
      <c r="CM1564" s="136"/>
      <c r="CN1564" s="136"/>
      <c r="CO1564" s="136"/>
      <c r="CP1564" s="136"/>
      <c r="CQ1564" s="136"/>
      <c r="CR1564" s="136"/>
      <c r="CS1564" s="136"/>
      <c r="CT1564" s="136"/>
      <c r="CU1564" s="136"/>
      <c r="CV1564" s="136"/>
      <c r="CW1564" s="136"/>
      <c r="CX1564" s="136"/>
      <c r="CY1564" s="136"/>
      <c r="CZ1564" s="136"/>
      <c r="DA1564" s="136"/>
      <c r="DB1564" s="136"/>
      <c r="DC1564" s="136"/>
      <c r="DD1564" s="136"/>
      <c r="DE1564" s="136"/>
      <c r="DF1564" s="136"/>
      <c r="DG1564" s="136"/>
      <c r="DH1564" s="136"/>
      <c r="DI1564" s="136"/>
      <c r="DJ1564" s="136"/>
      <c r="DK1564" s="136"/>
      <c r="DL1564" s="136"/>
      <c r="DM1564" s="136"/>
      <c r="DN1564" s="136"/>
      <c r="DO1564" s="136"/>
      <c r="DP1564" s="136"/>
      <c r="DQ1564" s="136"/>
      <c r="DR1564" s="136"/>
      <c r="DS1564" s="136"/>
      <c r="DT1564" s="136"/>
      <c r="DU1564" s="136"/>
      <c r="DV1564" s="136"/>
      <c r="DW1564" s="136"/>
      <c r="DX1564" s="136"/>
      <c r="DY1564" s="136"/>
      <c r="DZ1564" s="136"/>
      <c r="EA1564" s="136"/>
      <c r="EB1564" s="136"/>
      <c r="EC1564" s="136"/>
      <c r="ED1564" s="136"/>
      <c r="EE1564" s="136"/>
      <c r="EF1564" s="136"/>
      <c r="EG1564" s="136"/>
      <c r="EH1564" s="136"/>
      <c r="EI1564" s="136"/>
      <c r="EJ1564" s="136"/>
      <c r="EK1564" s="136"/>
      <c r="EL1564" s="136"/>
      <c r="EM1564" s="136"/>
      <c r="EN1564" s="136"/>
      <c r="EO1564" s="136"/>
      <c r="EP1564" s="136"/>
      <c r="EQ1564" s="136"/>
      <c r="ER1564" s="136"/>
      <c r="ES1564" s="136"/>
      <c r="ET1564" s="136"/>
      <c r="EU1564" s="136"/>
      <c r="EV1564" s="136"/>
      <c r="EW1564" s="136"/>
      <c r="EX1564" s="136"/>
      <c r="EY1564" s="136"/>
      <c r="EZ1564" s="136"/>
      <c r="FA1564" s="136"/>
      <c r="FB1564" s="136"/>
      <c r="FC1564" s="136"/>
      <c r="FD1564" s="136"/>
      <c r="FE1564" s="136"/>
      <c r="FF1564" s="136"/>
      <c r="FG1564" s="136"/>
      <c r="FH1564" s="136"/>
      <c r="FI1564" s="136"/>
      <c r="FJ1564" s="136"/>
      <c r="FK1564" s="136"/>
      <c r="FL1564" s="136"/>
      <c r="FM1564" s="136"/>
      <c r="FN1564" s="136"/>
      <c r="FO1564" s="136"/>
      <c r="FP1564" s="136"/>
      <c r="FQ1564" s="136"/>
      <c r="FR1564" s="136"/>
      <c r="FS1564" s="136"/>
      <c r="FT1564" s="136"/>
      <c r="FU1564" s="136"/>
      <c r="FV1564" s="136"/>
      <c r="FW1564" s="136"/>
      <c r="FX1564" s="136"/>
      <c r="FY1564" s="136"/>
      <c r="FZ1564" s="136"/>
      <c r="GA1564" s="136"/>
      <c r="GB1564" s="136"/>
      <c r="GC1564" s="136"/>
      <c r="GD1564" s="136"/>
      <c r="GE1564" s="136"/>
      <c r="GF1564" s="136"/>
      <c r="GG1564" s="136"/>
      <c r="GH1564" s="136"/>
      <c r="GI1564" s="136"/>
      <c r="GJ1564" s="136"/>
      <c r="GK1564" s="136"/>
      <c r="GL1564" s="136"/>
      <c r="GM1564" s="136"/>
      <c r="GN1564" s="136"/>
      <c r="GO1564" s="136"/>
      <c r="GP1564" s="136"/>
      <c r="GQ1564" s="136"/>
      <c r="GR1564" s="136"/>
      <c r="GS1564" s="136"/>
      <c r="GT1564" s="136"/>
      <c r="GU1564" s="136"/>
      <c r="GV1564" s="136"/>
      <c r="GW1564" s="136"/>
      <c r="GX1564" s="136"/>
      <c r="GY1564" s="136"/>
      <c r="GZ1564" s="136"/>
      <c r="HA1564" s="136"/>
      <c r="HB1564" s="136"/>
      <c r="HC1564" s="136"/>
      <c r="HD1564" s="136"/>
      <c r="HE1564" s="136"/>
      <c r="HF1564" s="136"/>
      <c r="HG1564" s="136"/>
      <c r="HH1564" s="136"/>
      <c r="HI1564" s="136"/>
      <c r="HJ1564" s="136"/>
      <c r="HK1564" s="136"/>
      <c r="HL1564" s="136"/>
      <c r="HM1564" s="136"/>
      <c r="HN1564" s="136"/>
      <c r="HO1564" s="136"/>
      <c r="HP1564" s="136"/>
      <c r="HQ1564" s="136"/>
      <c r="HR1564" s="136"/>
      <c r="HS1564" s="136"/>
      <c r="HT1564" s="136"/>
      <c r="HU1564" s="136"/>
      <c r="HV1564" s="136"/>
      <c r="HW1564" s="136"/>
      <c r="HX1564" s="136"/>
      <c r="HY1564" s="136"/>
      <c r="HZ1564" s="136"/>
      <c r="IA1564" s="136"/>
      <c r="IB1564" s="136"/>
      <c r="IC1564" s="136"/>
      <c r="ID1564" s="136"/>
      <c r="IE1564" s="136"/>
      <c r="IF1564" s="136"/>
      <c r="IG1564" s="136"/>
    </row>
    <row r="1565" spans="1:241" ht="15" customHeight="1" x14ac:dyDescent="0.25">
      <c r="A1565" s="225" t="s">
        <v>78</v>
      </c>
      <c r="B1565" s="217">
        <v>8486891</v>
      </c>
      <c r="C1565" s="217">
        <v>2166091</v>
      </c>
      <c r="D1565" s="217">
        <v>1010941</v>
      </c>
      <c r="E1565" s="217">
        <v>953245</v>
      </c>
      <c r="F1565" s="217">
        <v>2570874</v>
      </c>
      <c r="G1565" s="217">
        <v>792551</v>
      </c>
      <c r="H1565" s="244">
        <v>15980593</v>
      </c>
      <c r="I1565" s="136"/>
      <c r="J1565" s="225" t="s">
        <v>755</v>
      </c>
      <c r="K1565" s="217">
        <v>8518691</v>
      </c>
      <c r="L1565" s="217">
        <v>1956431</v>
      </c>
      <c r="M1565" s="217">
        <v>824967</v>
      </c>
      <c r="N1565" s="217">
        <v>1571891</v>
      </c>
      <c r="O1565" s="217">
        <v>2110347</v>
      </c>
      <c r="P1565" s="217">
        <v>892098</v>
      </c>
      <c r="Q1565" s="235">
        <v>15874425</v>
      </c>
      <c r="R1565" s="136"/>
      <c r="S1565" s="136"/>
      <c r="T1565" s="136"/>
      <c r="U1565" s="136"/>
      <c r="V1565" s="136"/>
      <c r="W1565" s="136"/>
      <c r="X1565" s="136"/>
      <c r="Y1565" s="136"/>
      <c r="Z1565" s="136"/>
      <c r="AA1565" s="136"/>
      <c r="AB1565" s="136"/>
      <c r="AC1565" s="136"/>
      <c r="AD1565" s="136"/>
      <c r="AE1565" s="136"/>
      <c r="AF1565" s="136"/>
      <c r="AG1565" s="136"/>
      <c r="AH1565" s="136"/>
      <c r="AI1565" s="136"/>
      <c r="AJ1565" s="136"/>
      <c r="AK1565" s="136"/>
      <c r="AL1565" s="136"/>
      <c r="AM1565" s="136"/>
      <c r="AN1565" s="136"/>
      <c r="AO1565" s="136"/>
      <c r="AP1565" s="136"/>
      <c r="AQ1565" s="136"/>
      <c r="AR1565" s="136"/>
      <c r="AS1565" s="136"/>
      <c r="AT1565" s="136"/>
      <c r="AU1565" s="136"/>
      <c r="AV1565" s="136"/>
      <c r="AW1565" s="136"/>
      <c r="AX1565" s="136"/>
      <c r="AY1565" s="136"/>
      <c r="AZ1565" s="136"/>
      <c r="BA1565" s="136"/>
      <c r="BB1565" s="136"/>
      <c r="BC1565" s="136"/>
      <c r="BD1565" s="136"/>
      <c r="BE1565" s="136"/>
      <c r="BF1565" s="136"/>
      <c r="BG1565" s="136"/>
      <c r="BH1565" s="136"/>
      <c r="BI1565" s="136"/>
      <c r="BJ1565" s="136"/>
      <c r="BK1565" s="136"/>
      <c r="BL1565" s="136"/>
      <c r="BM1565" s="136"/>
      <c r="BN1565" s="136"/>
      <c r="BO1565" s="136"/>
      <c r="BP1565" s="136"/>
      <c r="BQ1565" s="136"/>
      <c r="BR1565" s="136"/>
      <c r="BS1565" s="136"/>
      <c r="BT1565" s="136"/>
      <c r="BU1565" s="136"/>
      <c r="BV1565" s="136"/>
      <c r="BW1565" s="136"/>
      <c r="BX1565" s="136"/>
      <c r="BY1565" s="136"/>
      <c r="BZ1565" s="136"/>
      <c r="CA1565" s="136"/>
      <c r="CB1565" s="136"/>
      <c r="CC1565" s="136"/>
      <c r="CD1565" s="136"/>
      <c r="CE1565" s="136"/>
      <c r="CF1565" s="136"/>
      <c r="CG1565" s="136"/>
      <c r="CH1565" s="136"/>
      <c r="CI1565" s="136"/>
      <c r="CJ1565" s="136"/>
      <c r="CK1565" s="136"/>
      <c r="CL1565" s="136"/>
      <c r="CM1565" s="136"/>
      <c r="CN1565" s="136"/>
      <c r="CO1565" s="136"/>
      <c r="CP1565" s="136"/>
      <c r="CQ1565" s="136"/>
      <c r="CR1565" s="136"/>
      <c r="CS1565" s="136"/>
      <c r="CT1565" s="136"/>
      <c r="CU1565" s="136"/>
      <c r="CV1565" s="136"/>
      <c r="CW1565" s="136"/>
      <c r="CX1565" s="136"/>
      <c r="CY1565" s="136"/>
      <c r="CZ1565" s="136"/>
      <c r="DA1565" s="136"/>
      <c r="DB1565" s="136"/>
      <c r="DC1565" s="136"/>
      <c r="DD1565" s="136"/>
      <c r="DE1565" s="136"/>
      <c r="DF1565" s="136"/>
      <c r="DG1565" s="136"/>
      <c r="DH1565" s="136"/>
      <c r="DI1565" s="136"/>
      <c r="DJ1565" s="136"/>
      <c r="DK1565" s="136"/>
      <c r="DL1565" s="136"/>
      <c r="DM1565" s="136"/>
      <c r="DN1565" s="136"/>
      <c r="DO1565" s="136"/>
      <c r="DP1565" s="136"/>
      <c r="DQ1565" s="136"/>
      <c r="DR1565" s="136"/>
      <c r="DS1565" s="136"/>
      <c r="DT1565" s="136"/>
      <c r="DU1565" s="136"/>
      <c r="DV1565" s="136"/>
      <c r="DW1565" s="136"/>
      <c r="DX1565" s="136"/>
      <c r="DY1565" s="136"/>
      <c r="DZ1565" s="136"/>
      <c r="EA1565" s="136"/>
      <c r="EB1565" s="136"/>
      <c r="EC1565" s="136"/>
      <c r="ED1565" s="136"/>
      <c r="EE1565" s="136"/>
      <c r="EF1565" s="136"/>
      <c r="EG1565" s="136"/>
      <c r="EH1565" s="136"/>
      <c r="EI1565" s="136"/>
      <c r="EJ1565" s="136"/>
      <c r="EK1565" s="136"/>
      <c r="EL1565" s="136"/>
      <c r="EM1565" s="136"/>
      <c r="EN1565" s="136"/>
      <c r="EO1565" s="136"/>
      <c r="EP1565" s="136"/>
      <c r="EQ1565" s="136"/>
      <c r="ER1565" s="136"/>
      <c r="ES1565" s="136"/>
      <c r="ET1565" s="136"/>
      <c r="EU1565" s="136"/>
      <c r="EV1565" s="136"/>
      <c r="EW1565" s="136"/>
      <c r="EX1565" s="136"/>
      <c r="EY1565" s="136"/>
      <c r="EZ1565" s="136"/>
      <c r="FA1565" s="136"/>
      <c r="FB1565" s="136"/>
      <c r="FC1565" s="136"/>
      <c r="FD1565" s="136"/>
      <c r="FE1565" s="136"/>
      <c r="FF1565" s="136"/>
      <c r="FG1565" s="136"/>
      <c r="FH1565" s="136"/>
      <c r="FI1565" s="136"/>
      <c r="FJ1565" s="136"/>
      <c r="FK1565" s="136"/>
      <c r="FL1565" s="136"/>
      <c r="FM1565" s="136"/>
      <c r="FN1565" s="136"/>
      <c r="FO1565" s="136"/>
      <c r="FP1565" s="136"/>
      <c r="FQ1565" s="136"/>
      <c r="FR1565" s="136"/>
      <c r="FS1565" s="136"/>
      <c r="FT1565" s="136"/>
      <c r="FU1565" s="136"/>
      <c r="FV1565" s="136"/>
      <c r="FW1565" s="136"/>
      <c r="FX1565" s="136"/>
      <c r="FY1565" s="136"/>
      <c r="FZ1565" s="136"/>
      <c r="GA1565" s="136"/>
      <c r="GB1565" s="136"/>
      <c r="GC1565" s="136"/>
      <c r="GD1565" s="136"/>
      <c r="GE1565" s="136"/>
      <c r="GF1565" s="136"/>
      <c r="GG1565" s="136"/>
      <c r="GH1565" s="136"/>
      <c r="GI1565" s="136"/>
      <c r="GJ1565" s="136"/>
      <c r="GK1565" s="136"/>
      <c r="GL1565" s="136"/>
      <c r="GM1565" s="136"/>
      <c r="GN1565" s="136"/>
      <c r="GO1565" s="136"/>
      <c r="GP1565" s="136"/>
      <c r="GQ1565" s="136"/>
      <c r="GR1565" s="136"/>
      <c r="GS1565" s="136"/>
      <c r="GT1565" s="136"/>
      <c r="GU1565" s="136"/>
      <c r="GV1565" s="136"/>
      <c r="GW1565" s="136"/>
      <c r="GX1565" s="136"/>
      <c r="GY1565" s="136"/>
      <c r="GZ1565" s="136"/>
      <c r="HA1565" s="136"/>
      <c r="HB1565" s="136"/>
      <c r="HC1565" s="136"/>
      <c r="HD1565" s="136"/>
      <c r="HE1565" s="136"/>
      <c r="HF1565" s="136"/>
      <c r="HG1565" s="136"/>
      <c r="HH1565" s="136"/>
      <c r="HI1565" s="136"/>
      <c r="HJ1565" s="136"/>
      <c r="HK1565" s="136"/>
      <c r="HL1565" s="136"/>
      <c r="HM1565" s="136"/>
      <c r="HN1565" s="136"/>
      <c r="HO1565" s="136"/>
      <c r="HP1565" s="136"/>
      <c r="HQ1565" s="136"/>
      <c r="HR1565" s="136"/>
      <c r="HS1565" s="136"/>
      <c r="HT1565" s="136"/>
      <c r="HU1565" s="136"/>
      <c r="HV1565" s="136"/>
      <c r="HW1565" s="136"/>
      <c r="HX1565" s="136"/>
      <c r="HY1565" s="136"/>
      <c r="HZ1565" s="136"/>
      <c r="IA1565" s="136"/>
      <c r="IB1565" s="136"/>
      <c r="IC1565" s="136"/>
      <c r="ID1565" s="136"/>
      <c r="IE1565" s="136"/>
      <c r="IF1565" s="136"/>
      <c r="IG1565" s="136"/>
    </row>
    <row r="1566" spans="1:241" ht="15" customHeight="1" x14ac:dyDescent="0.25">
      <c r="A1566" s="225" t="s">
        <v>77</v>
      </c>
      <c r="B1566" s="217">
        <v>6623941</v>
      </c>
      <c r="C1566" s="217">
        <v>2180108</v>
      </c>
      <c r="D1566" s="217">
        <v>1011329</v>
      </c>
      <c r="E1566" s="217">
        <v>1216514</v>
      </c>
      <c r="F1566" s="217">
        <v>1809327</v>
      </c>
      <c r="G1566" s="217">
        <v>544098</v>
      </c>
      <c r="H1566" s="244">
        <v>13385317</v>
      </c>
      <c r="I1566" s="136"/>
      <c r="J1566" s="225" t="s">
        <v>691</v>
      </c>
      <c r="K1566" s="217">
        <v>13019322</v>
      </c>
      <c r="L1566" s="217">
        <v>2463268</v>
      </c>
      <c r="M1566" s="217">
        <v>768783</v>
      </c>
      <c r="N1566" s="217">
        <v>1363230</v>
      </c>
      <c r="O1566" s="217">
        <v>2307598</v>
      </c>
      <c r="P1566" s="217">
        <v>721902</v>
      </c>
      <c r="Q1566" s="235">
        <v>20644103</v>
      </c>
      <c r="R1566" s="136"/>
      <c r="S1566" s="136"/>
      <c r="T1566" s="136"/>
      <c r="U1566" s="136"/>
      <c r="V1566" s="136"/>
      <c r="W1566" s="136"/>
      <c r="X1566" s="136"/>
      <c r="Y1566" s="136"/>
      <c r="Z1566" s="136"/>
      <c r="AA1566" s="136"/>
      <c r="AB1566" s="136"/>
      <c r="AC1566" s="136"/>
      <c r="AD1566" s="136"/>
      <c r="AE1566" s="136"/>
      <c r="AF1566" s="136"/>
      <c r="AG1566" s="136"/>
      <c r="AH1566" s="136"/>
      <c r="AI1566" s="136"/>
      <c r="AJ1566" s="136"/>
      <c r="AK1566" s="136"/>
      <c r="AL1566" s="136"/>
      <c r="AM1566" s="136"/>
      <c r="AN1566" s="136"/>
      <c r="AO1566" s="136"/>
      <c r="AP1566" s="136"/>
      <c r="AQ1566" s="136"/>
      <c r="AR1566" s="136"/>
      <c r="AS1566" s="136"/>
      <c r="AT1566" s="136"/>
      <c r="AU1566" s="136"/>
      <c r="AV1566" s="136"/>
      <c r="AW1566" s="136"/>
      <c r="AX1566" s="136"/>
      <c r="AY1566" s="136"/>
      <c r="AZ1566" s="136"/>
      <c r="BA1566" s="136"/>
      <c r="BB1566" s="136"/>
      <c r="BC1566" s="136"/>
      <c r="BD1566" s="136"/>
      <c r="BE1566" s="136"/>
      <c r="BF1566" s="136"/>
      <c r="BG1566" s="136"/>
      <c r="BH1566" s="136"/>
      <c r="BI1566" s="136"/>
      <c r="BJ1566" s="136"/>
      <c r="BK1566" s="136"/>
      <c r="BL1566" s="136"/>
      <c r="BM1566" s="136"/>
      <c r="BN1566" s="136"/>
      <c r="BO1566" s="136"/>
      <c r="BP1566" s="136"/>
      <c r="BQ1566" s="136"/>
      <c r="BR1566" s="136"/>
      <c r="BS1566" s="136"/>
      <c r="BT1566" s="136"/>
      <c r="BU1566" s="136"/>
      <c r="BV1566" s="136"/>
      <c r="BW1566" s="136"/>
      <c r="BX1566" s="136"/>
      <c r="BY1566" s="136"/>
      <c r="BZ1566" s="136"/>
      <c r="CA1566" s="136"/>
      <c r="CB1566" s="136"/>
      <c r="CC1566" s="136"/>
      <c r="CD1566" s="136"/>
      <c r="CE1566" s="136"/>
      <c r="CF1566" s="136"/>
      <c r="CG1566" s="136"/>
      <c r="CH1566" s="136"/>
      <c r="CI1566" s="136"/>
      <c r="CJ1566" s="136"/>
      <c r="CK1566" s="136"/>
      <c r="CL1566" s="136"/>
      <c r="CM1566" s="136"/>
      <c r="CN1566" s="136"/>
      <c r="CO1566" s="136"/>
      <c r="CP1566" s="136"/>
      <c r="CQ1566" s="136"/>
      <c r="CR1566" s="136"/>
      <c r="CS1566" s="136"/>
      <c r="CT1566" s="136"/>
      <c r="CU1566" s="136"/>
      <c r="CV1566" s="136"/>
      <c r="CW1566" s="136"/>
      <c r="CX1566" s="136"/>
      <c r="CY1566" s="136"/>
      <c r="CZ1566" s="136"/>
      <c r="DA1566" s="136"/>
      <c r="DB1566" s="136"/>
      <c r="DC1566" s="136"/>
      <c r="DD1566" s="136"/>
      <c r="DE1566" s="136"/>
      <c r="DF1566" s="136"/>
      <c r="DG1566" s="136"/>
      <c r="DH1566" s="136"/>
      <c r="DI1566" s="136"/>
      <c r="DJ1566" s="136"/>
      <c r="DK1566" s="136"/>
      <c r="DL1566" s="136"/>
      <c r="DM1566" s="136"/>
      <c r="DN1566" s="136"/>
      <c r="DO1566" s="136"/>
      <c r="DP1566" s="136"/>
      <c r="DQ1566" s="136"/>
      <c r="DR1566" s="136"/>
      <c r="DS1566" s="136"/>
      <c r="DT1566" s="136"/>
      <c r="DU1566" s="136"/>
      <c r="DV1566" s="136"/>
      <c r="DW1566" s="136"/>
      <c r="DX1566" s="136"/>
      <c r="DY1566" s="136"/>
      <c r="DZ1566" s="136"/>
      <c r="EA1566" s="136"/>
      <c r="EB1566" s="136"/>
      <c r="EC1566" s="136"/>
      <c r="ED1566" s="136"/>
      <c r="EE1566" s="136"/>
      <c r="EF1566" s="136"/>
      <c r="EG1566" s="136"/>
      <c r="EH1566" s="136"/>
      <c r="EI1566" s="136"/>
      <c r="EJ1566" s="136"/>
      <c r="EK1566" s="136"/>
      <c r="EL1566" s="136"/>
      <c r="EM1566" s="136"/>
      <c r="EN1566" s="136"/>
      <c r="EO1566" s="136"/>
      <c r="EP1566" s="136"/>
      <c r="EQ1566" s="136"/>
      <c r="ER1566" s="136"/>
      <c r="ES1566" s="136"/>
      <c r="ET1566" s="136"/>
      <c r="EU1566" s="136"/>
      <c r="EV1566" s="136"/>
      <c r="EW1566" s="136"/>
      <c r="EX1566" s="136"/>
      <c r="EY1566" s="136"/>
      <c r="EZ1566" s="136"/>
      <c r="FA1566" s="136"/>
      <c r="FB1566" s="136"/>
      <c r="FC1566" s="136"/>
      <c r="FD1566" s="136"/>
      <c r="FE1566" s="136"/>
      <c r="FF1566" s="136"/>
      <c r="FG1566" s="136"/>
      <c r="FH1566" s="136"/>
      <c r="FI1566" s="136"/>
      <c r="FJ1566" s="136"/>
      <c r="FK1566" s="136"/>
      <c r="FL1566" s="136"/>
      <c r="FM1566" s="136"/>
      <c r="FN1566" s="136"/>
      <c r="FO1566" s="136"/>
      <c r="FP1566" s="136"/>
      <c r="FQ1566" s="136"/>
      <c r="FR1566" s="136"/>
      <c r="FS1566" s="136"/>
      <c r="FT1566" s="136"/>
      <c r="FU1566" s="136"/>
      <c r="FV1566" s="136"/>
      <c r="FW1566" s="136"/>
      <c r="FX1566" s="136"/>
      <c r="FY1566" s="136"/>
      <c r="FZ1566" s="136"/>
      <c r="GA1566" s="136"/>
      <c r="GB1566" s="136"/>
      <c r="GC1566" s="136"/>
      <c r="GD1566" s="136"/>
      <c r="GE1566" s="136"/>
      <c r="GF1566" s="136"/>
      <c r="GG1566" s="136"/>
      <c r="GH1566" s="136"/>
      <c r="GI1566" s="136"/>
      <c r="GJ1566" s="136"/>
      <c r="GK1566" s="136"/>
      <c r="GL1566" s="136"/>
      <c r="GM1566" s="136"/>
      <c r="GN1566" s="136"/>
      <c r="GO1566" s="136"/>
      <c r="GP1566" s="136"/>
      <c r="GQ1566" s="136"/>
      <c r="GR1566" s="136"/>
      <c r="GS1566" s="136"/>
      <c r="GT1566" s="136"/>
      <c r="GU1566" s="136"/>
      <c r="GV1566" s="136"/>
      <c r="GW1566" s="136"/>
      <c r="GX1566" s="136"/>
      <c r="GY1566" s="136"/>
      <c r="GZ1566" s="136"/>
      <c r="HA1566" s="136"/>
      <c r="HB1566" s="136"/>
      <c r="HC1566" s="136"/>
      <c r="HD1566" s="136"/>
      <c r="HE1566" s="136"/>
      <c r="HF1566" s="136"/>
      <c r="HG1566" s="136"/>
      <c r="HH1566" s="136"/>
      <c r="HI1566" s="136"/>
      <c r="HJ1566" s="136"/>
      <c r="HK1566" s="136"/>
      <c r="HL1566" s="136"/>
      <c r="HM1566" s="136"/>
      <c r="HN1566" s="136"/>
      <c r="HO1566" s="136"/>
      <c r="HP1566" s="136"/>
      <c r="HQ1566" s="136"/>
      <c r="HR1566" s="136"/>
      <c r="HS1566" s="136"/>
      <c r="HT1566" s="136"/>
      <c r="HU1566" s="136"/>
      <c r="HV1566" s="136"/>
      <c r="HW1566" s="136"/>
      <c r="HX1566" s="136"/>
      <c r="HY1566" s="136"/>
      <c r="HZ1566" s="136"/>
      <c r="IA1566" s="136"/>
      <c r="IB1566" s="136"/>
      <c r="IC1566" s="136"/>
      <c r="ID1566" s="136"/>
      <c r="IE1566" s="136"/>
      <c r="IF1566" s="136"/>
      <c r="IG1566" s="136"/>
    </row>
    <row r="1567" spans="1:241" ht="15" customHeight="1" x14ac:dyDescent="0.25">
      <c r="A1567" s="225" t="s">
        <v>74</v>
      </c>
      <c r="B1567" s="217">
        <v>5986254</v>
      </c>
      <c r="C1567" s="217">
        <v>2939858</v>
      </c>
      <c r="D1567" s="217">
        <v>973314</v>
      </c>
      <c r="E1567" s="217">
        <v>912464</v>
      </c>
      <c r="F1567" s="217">
        <v>2641429</v>
      </c>
      <c r="G1567" s="217">
        <v>744967</v>
      </c>
      <c r="H1567" s="244">
        <v>14198286</v>
      </c>
      <c r="I1567" s="136"/>
      <c r="J1567" s="225" t="s">
        <v>623</v>
      </c>
      <c r="K1567" s="217">
        <v>12539778</v>
      </c>
      <c r="L1567" s="217">
        <v>1732006</v>
      </c>
      <c r="M1567" s="217">
        <v>906314</v>
      </c>
      <c r="N1567" s="217">
        <v>1537938</v>
      </c>
      <c r="O1567" s="217">
        <v>3232598</v>
      </c>
      <c r="P1567" s="217">
        <v>821412</v>
      </c>
      <c r="Q1567" s="235">
        <v>20770046</v>
      </c>
      <c r="R1567" s="136"/>
      <c r="S1567" s="136"/>
      <c r="T1567" s="136"/>
      <c r="U1567" s="136"/>
      <c r="V1567" s="136"/>
      <c r="W1567" s="136"/>
      <c r="X1567" s="136"/>
      <c r="Y1567" s="136"/>
      <c r="Z1567" s="136"/>
      <c r="AA1567" s="136"/>
      <c r="AB1567" s="136"/>
      <c r="AC1567" s="136"/>
      <c r="AD1567" s="136"/>
      <c r="AE1567" s="136"/>
      <c r="AF1567" s="136"/>
      <c r="AG1567" s="136"/>
      <c r="AH1567" s="136"/>
      <c r="AI1567" s="136"/>
      <c r="AJ1567" s="136"/>
      <c r="AK1567" s="136"/>
      <c r="AL1567" s="136"/>
      <c r="AM1567" s="136"/>
      <c r="AN1567" s="136"/>
      <c r="AO1567" s="136"/>
      <c r="AP1567" s="136"/>
      <c r="AQ1567" s="136"/>
      <c r="AR1567" s="136"/>
      <c r="AS1567" s="136"/>
      <c r="AT1567" s="136"/>
      <c r="AU1567" s="136"/>
      <c r="AV1567" s="136"/>
      <c r="AW1567" s="136"/>
      <c r="AX1567" s="136"/>
      <c r="AY1567" s="136"/>
      <c r="AZ1567" s="136"/>
      <c r="BA1567" s="136"/>
      <c r="BB1567" s="136"/>
      <c r="BC1567" s="136"/>
      <c r="BD1567" s="136"/>
      <c r="BE1567" s="136"/>
      <c r="BF1567" s="136"/>
      <c r="BG1567" s="136"/>
      <c r="BH1567" s="136"/>
      <c r="BI1567" s="136"/>
      <c r="BJ1567" s="136"/>
      <c r="BK1567" s="136"/>
      <c r="BL1567" s="136"/>
      <c r="BM1567" s="136"/>
      <c r="BN1567" s="136"/>
      <c r="BO1567" s="136"/>
      <c r="BP1567" s="136"/>
      <c r="BQ1567" s="136"/>
      <c r="BR1567" s="136"/>
      <c r="BS1567" s="136"/>
      <c r="BT1567" s="136"/>
      <c r="BU1567" s="136"/>
      <c r="BV1567" s="136"/>
      <c r="BW1567" s="136"/>
      <c r="BX1567" s="136"/>
      <c r="BY1567" s="136"/>
      <c r="BZ1567" s="136"/>
      <c r="CA1567" s="136"/>
      <c r="CB1567" s="136"/>
      <c r="CC1567" s="136"/>
      <c r="CD1567" s="136"/>
      <c r="CE1567" s="136"/>
      <c r="CF1567" s="136"/>
      <c r="CG1567" s="136"/>
      <c r="CH1567" s="136"/>
      <c r="CI1567" s="136"/>
      <c r="CJ1567" s="136"/>
      <c r="CK1567" s="136"/>
      <c r="CL1567" s="136"/>
      <c r="CM1567" s="136"/>
      <c r="CN1567" s="136"/>
      <c r="CO1567" s="136"/>
      <c r="CP1567" s="136"/>
      <c r="CQ1567" s="136"/>
      <c r="CR1567" s="136"/>
      <c r="CS1567" s="136"/>
      <c r="CT1567" s="136"/>
      <c r="CU1567" s="136"/>
      <c r="CV1567" s="136"/>
      <c r="CW1567" s="136"/>
      <c r="CX1567" s="136"/>
      <c r="CY1567" s="136"/>
      <c r="CZ1567" s="136"/>
      <c r="DA1567" s="136"/>
      <c r="DB1567" s="136"/>
      <c r="DC1567" s="136"/>
      <c r="DD1567" s="136"/>
      <c r="DE1567" s="136"/>
      <c r="DF1567" s="136"/>
      <c r="DG1567" s="136"/>
      <c r="DH1567" s="136"/>
      <c r="DI1567" s="136"/>
      <c r="DJ1567" s="136"/>
      <c r="DK1567" s="136"/>
      <c r="DL1567" s="136"/>
      <c r="DM1567" s="136"/>
      <c r="DN1567" s="136"/>
      <c r="DO1567" s="136"/>
      <c r="DP1567" s="136"/>
      <c r="DQ1567" s="136"/>
      <c r="DR1567" s="136"/>
      <c r="DS1567" s="136"/>
      <c r="DT1567" s="136"/>
      <c r="DU1567" s="136"/>
      <c r="DV1567" s="136"/>
      <c r="DW1567" s="136"/>
      <c r="DX1567" s="136"/>
      <c r="DY1567" s="136"/>
      <c r="DZ1567" s="136"/>
      <c r="EA1567" s="136"/>
      <c r="EB1567" s="136"/>
      <c r="EC1567" s="136"/>
      <c r="ED1567" s="136"/>
      <c r="EE1567" s="136"/>
      <c r="EF1567" s="136"/>
      <c r="EG1567" s="136"/>
      <c r="EH1567" s="136"/>
      <c r="EI1567" s="136"/>
      <c r="EJ1567" s="136"/>
      <c r="EK1567" s="136"/>
      <c r="EL1567" s="136"/>
      <c r="EM1567" s="136"/>
      <c r="EN1567" s="136"/>
      <c r="EO1567" s="136"/>
      <c r="EP1567" s="136"/>
      <c r="EQ1567" s="136"/>
      <c r="ER1567" s="136"/>
      <c r="ES1567" s="136"/>
      <c r="ET1567" s="136"/>
      <c r="EU1567" s="136"/>
      <c r="EV1567" s="136"/>
      <c r="EW1567" s="136"/>
      <c r="EX1567" s="136"/>
      <c r="EY1567" s="136"/>
      <c r="EZ1567" s="136"/>
      <c r="FA1567" s="136"/>
      <c r="FB1567" s="136"/>
      <c r="FC1567" s="136"/>
      <c r="FD1567" s="136"/>
      <c r="FE1567" s="136"/>
      <c r="FF1567" s="136"/>
      <c r="FG1567" s="136"/>
      <c r="FH1567" s="136"/>
      <c r="FI1567" s="136"/>
      <c r="FJ1567" s="136"/>
      <c r="FK1567" s="136"/>
      <c r="FL1567" s="136"/>
      <c r="FM1567" s="136"/>
      <c r="FN1567" s="136"/>
      <c r="FO1567" s="136"/>
      <c r="FP1567" s="136"/>
      <c r="FQ1567" s="136"/>
      <c r="FR1567" s="136"/>
      <c r="FS1567" s="136"/>
      <c r="FT1567" s="136"/>
      <c r="FU1567" s="136"/>
      <c r="FV1567" s="136"/>
      <c r="FW1567" s="136"/>
      <c r="FX1567" s="136"/>
      <c r="FY1567" s="136"/>
      <c r="FZ1567" s="136"/>
      <c r="GA1567" s="136"/>
      <c r="GB1567" s="136"/>
      <c r="GC1567" s="136"/>
      <c r="GD1567" s="136"/>
      <c r="GE1567" s="136"/>
      <c r="GF1567" s="136"/>
      <c r="GG1567" s="136"/>
      <c r="GH1567" s="136"/>
      <c r="GI1567" s="136"/>
      <c r="GJ1567" s="136"/>
      <c r="GK1567" s="136"/>
      <c r="GL1567" s="136"/>
      <c r="GM1567" s="136"/>
      <c r="GN1567" s="136"/>
      <c r="GO1567" s="136"/>
      <c r="GP1567" s="136"/>
      <c r="GQ1567" s="136"/>
      <c r="GR1567" s="136"/>
      <c r="GS1567" s="136"/>
      <c r="GT1567" s="136"/>
      <c r="GU1567" s="136"/>
      <c r="GV1567" s="136"/>
      <c r="GW1567" s="136"/>
      <c r="GX1567" s="136"/>
      <c r="GY1567" s="136"/>
      <c r="GZ1567" s="136"/>
      <c r="HA1567" s="136"/>
      <c r="HB1567" s="136"/>
      <c r="HC1567" s="136"/>
      <c r="HD1567" s="136"/>
      <c r="HE1567" s="136"/>
      <c r="HF1567" s="136"/>
      <c r="HG1567" s="136"/>
      <c r="HH1567" s="136"/>
      <c r="HI1567" s="136"/>
      <c r="HJ1567" s="136"/>
      <c r="HK1567" s="136"/>
      <c r="HL1567" s="136"/>
      <c r="HM1567" s="136"/>
      <c r="HN1567" s="136"/>
      <c r="HO1567" s="136"/>
      <c r="HP1567" s="136"/>
      <c r="HQ1567" s="136"/>
      <c r="HR1567" s="136"/>
      <c r="HS1567" s="136"/>
      <c r="HT1567" s="136"/>
      <c r="HU1567" s="136"/>
      <c r="HV1567" s="136"/>
      <c r="HW1567" s="136"/>
      <c r="HX1567" s="136"/>
      <c r="HY1567" s="136"/>
      <c r="HZ1567" s="136"/>
      <c r="IA1567" s="136"/>
      <c r="IB1567" s="136"/>
      <c r="IC1567" s="136"/>
      <c r="ID1567" s="136"/>
      <c r="IE1567" s="136"/>
      <c r="IF1567" s="136"/>
      <c r="IG1567" s="136"/>
    </row>
    <row r="1568" spans="1:241" ht="15" customHeight="1" x14ac:dyDescent="0.25">
      <c r="A1568" s="225" t="s">
        <v>324</v>
      </c>
      <c r="B1568" s="217">
        <v>7496061</v>
      </c>
      <c r="C1568" s="217">
        <v>2110261</v>
      </c>
      <c r="D1568" s="217">
        <v>1042238</v>
      </c>
      <c r="E1568" s="217">
        <v>1269327</v>
      </c>
      <c r="F1568" s="217">
        <v>2491522</v>
      </c>
      <c r="G1568" s="217">
        <v>754335</v>
      </c>
      <c r="H1568" s="244">
        <v>15163744</v>
      </c>
      <c r="I1568" s="136"/>
      <c r="J1568" s="225" t="s">
        <v>625</v>
      </c>
      <c r="K1568" s="217">
        <v>5404962</v>
      </c>
      <c r="L1568" s="217">
        <v>1354545</v>
      </c>
      <c r="M1568" s="217">
        <v>970167</v>
      </c>
      <c r="N1568" s="217">
        <v>1174721</v>
      </c>
      <c r="O1568" s="217">
        <v>2121913</v>
      </c>
      <c r="P1568" s="217">
        <v>811653</v>
      </c>
      <c r="Q1568" s="235">
        <v>11837961</v>
      </c>
      <c r="R1568" s="136"/>
      <c r="S1568" s="136"/>
      <c r="T1568" s="136"/>
      <c r="U1568" s="136"/>
      <c r="V1568" s="136"/>
      <c r="W1568" s="136"/>
      <c r="X1568" s="136"/>
      <c r="Y1568" s="136"/>
      <c r="Z1568" s="136"/>
      <c r="AA1568" s="136"/>
      <c r="AB1568" s="136"/>
      <c r="AC1568" s="136"/>
      <c r="AD1568" s="136"/>
      <c r="AE1568" s="136"/>
      <c r="AF1568" s="136"/>
      <c r="AG1568" s="136"/>
      <c r="AH1568" s="136"/>
      <c r="AI1568" s="136"/>
      <c r="AJ1568" s="136"/>
      <c r="AK1568" s="136"/>
      <c r="AL1568" s="136"/>
      <c r="AM1568" s="136"/>
      <c r="AN1568" s="136"/>
      <c r="AO1568" s="136"/>
      <c r="AP1568" s="136"/>
      <c r="AQ1568" s="136"/>
      <c r="AR1568" s="136"/>
      <c r="AS1568" s="136"/>
      <c r="AT1568" s="136"/>
      <c r="AU1568" s="136"/>
      <c r="AV1568" s="136"/>
      <c r="AW1568" s="136"/>
      <c r="AX1568" s="136"/>
      <c r="AY1568" s="136"/>
      <c r="AZ1568" s="136"/>
      <c r="BA1568" s="136"/>
      <c r="BB1568" s="136"/>
      <c r="BC1568" s="136"/>
      <c r="BD1568" s="136"/>
      <c r="BE1568" s="136"/>
      <c r="BF1568" s="136"/>
      <c r="BG1568" s="136"/>
      <c r="BH1568" s="136"/>
      <c r="BI1568" s="136"/>
      <c r="BJ1568" s="136"/>
      <c r="BK1568" s="136"/>
      <c r="BL1568" s="136"/>
      <c r="BM1568" s="136"/>
      <c r="BN1568" s="136"/>
      <c r="BO1568" s="136"/>
      <c r="BP1568" s="136"/>
      <c r="BQ1568" s="136"/>
      <c r="BR1568" s="136"/>
      <c r="BS1568" s="136"/>
      <c r="BT1568" s="136"/>
      <c r="BU1568" s="136"/>
      <c r="BV1568" s="136"/>
      <c r="BW1568" s="136"/>
      <c r="BX1568" s="136"/>
      <c r="BY1568" s="136"/>
      <c r="BZ1568" s="136"/>
      <c r="CA1568" s="136"/>
      <c r="CB1568" s="136"/>
      <c r="CC1568" s="136"/>
      <c r="CD1568" s="136"/>
      <c r="CE1568" s="136"/>
      <c r="CF1568" s="136"/>
      <c r="CG1568" s="136"/>
      <c r="CH1568" s="136"/>
      <c r="CI1568" s="136"/>
      <c r="CJ1568" s="136"/>
      <c r="CK1568" s="136"/>
      <c r="CL1568" s="136"/>
      <c r="CM1568" s="136"/>
      <c r="CN1568" s="136"/>
      <c r="CO1568" s="136"/>
      <c r="CP1568" s="136"/>
      <c r="CQ1568" s="136"/>
      <c r="CR1568" s="136"/>
      <c r="CS1568" s="136"/>
      <c r="CT1568" s="136"/>
      <c r="CU1568" s="136"/>
      <c r="CV1568" s="136"/>
      <c r="CW1568" s="136"/>
      <c r="CX1568" s="136"/>
      <c r="CY1568" s="136"/>
      <c r="CZ1568" s="136"/>
      <c r="DA1568" s="136"/>
      <c r="DB1568" s="136"/>
      <c r="DC1568" s="136"/>
      <c r="DD1568" s="136"/>
      <c r="DE1568" s="136"/>
      <c r="DF1568" s="136"/>
      <c r="DG1568" s="136"/>
      <c r="DH1568" s="136"/>
      <c r="DI1568" s="136"/>
      <c r="DJ1568" s="136"/>
      <c r="DK1568" s="136"/>
      <c r="DL1568" s="136"/>
      <c r="DM1568" s="136"/>
      <c r="DN1568" s="136"/>
      <c r="DO1568" s="136"/>
      <c r="DP1568" s="136"/>
      <c r="DQ1568" s="136"/>
      <c r="DR1568" s="136"/>
      <c r="DS1568" s="136"/>
      <c r="DT1568" s="136"/>
      <c r="DU1568" s="136"/>
      <c r="DV1568" s="136"/>
      <c r="DW1568" s="136"/>
      <c r="DX1568" s="136"/>
      <c r="DY1568" s="136"/>
      <c r="DZ1568" s="136"/>
      <c r="EA1568" s="136"/>
      <c r="EB1568" s="136"/>
      <c r="EC1568" s="136"/>
      <c r="ED1568" s="136"/>
      <c r="EE1568" s="136"/>
      <c r="EF1568" s="136"/>
      <c r="EG1568" s="136"/>
      <c r="EH1568" s="136"/>
      <c r="EI1568" s="136"/>
      <c r="EJ1568" s="136"/>
      <c r="EK1568" s="136"/>
      <c r="EL1568" s="136"/>
      <c r="EM1568" s="136"/>
      <c r="EN1568" s="136"/>
      <c r="EO1568" s="136"/>
      <c r="EP1568" s="136"/>
      <c r="EQ1568" s="136"/>
      <c r="ER1568" s="136"/>
      <c r="ES1568" s="136"/>
      <c r="ET1568" s="136"/>
      <c r="EU1568" s="136"/>
      <c r="EV1568" s="136"/>
      <c r="EW1568" s="136"/>
      <c r="EX1568" s="136"/>
      <c r="EY1568" s="136"/>
      <c r="EZ1568" s="136"/>
      <c r="FA1568" s="136"/>
      <c r="FB1568" s="136"/>
      <c r="FC1568" s="136"/>
      <c r="FD1568" s="136"/>
      <c r="FE1568" s="136"/>
      <c r="FF1568" s="136"/>
      <c r="FG1568" s="136"/>
      <c r="FH1568" s="136"/>
      <c r="FI1568" s="136"/>
      <c r="FJ1568" s="136"/>
      <c r="FK1568" s="136"/>
      <c r="FL1568" s="136"/>
      <c r="FM1568" s="136"/>
      <c r="FN1568" s="136"/>
      <c r="FO1568" s="136"/>
      <c r="FP1568" s="136"/>
      <c r="FQ1568" s="136"/>
      <c r="FR1568" s="136"/>
      <c r="FS1568" s="136"/>
      <c r="FT1568" s="136"/>
      <c r="FU1568" s="136"/>
      <c r="FV1568" s="136"/>
      <c r="FW1568" s="136"/>
      <c r="FX1568" s="136"/>
      <c r="FY1568" s="136"/>
      <c r="FZ1568" s="136"/>
      <c r="GA1568" s="136"/>
      <c r="GB1568" s="136"/>
      <c r="GC1568" s="136"/>
      <c r="GD1568" s="136"/>
      <c r="GE1568" s="136"/>
      <c r="GF1568" s="136"/>
      <c r="GG1568" s="136"/>
      <c r="GH1568" s="136"/>
      <c r="GI1568" s="136"/>
      <c r="GJ1568" s="136"/>
      <c r="GK1568" s="136"/>
      <c r="GL1568" s="136"/>
      <c r="GM1568" s="136"/>
      <c r="GN1568" s="136"/>
      <c r="GO1568" s="136"/>
      <c r="GP1568" s="136"/>
      <c r="GQ1568" s="136"/>
      <c r="GR1568" s="136"/>
      <c r="GS1568" s="136"/>
      <c r="GT1568" s="136"/>
      <c r="GU1568" s="136"/>
      <c r="GV1568" s="136"/>
      <c r="GW1568" s="136"/>
      <c r="GX1568" s="136"/>
      <c r="GY1568" s="136"/>
      <c r="GZ1568" s="136"/>
      <c r="HA1568" s="136"/>
      <c r="HB1568" s="136"/>
      <c r="HC1568" s="136"/>
      <c r="HD1568" s="136"/>
      <c r="HE1568" s="136"/>
      <c r="HF1568" s="136"/>
      <c r="HG1568" s="136"/>
      <c r="HH1568" s="136"/>
      <c r="HI1568" s="136"/>
      <c r="HJ1568" s="136"/>
      <c r="HK1568" s="136"/>
      <c r="HL1568" s="136"/>
      <c r="HM1568" s="136"/>
      <c r="HN1568" s="136"/>
      <c r="HO1568" s="136"/>
      <c r="HP1568" s="136"/>
      <c r="HQ1568" s="136"/>
      <c r="HR1568" s="136"/>
      <c r="HS1568" s="136"/>
      <c r="HT1568" s="136"/>
      <c r="HU1568" s="136"/>
      <c r="HV1568" s="136"/>
      <c r="HW1568" s="136"/>
      <c r="HX1568" s="136"/>
      <c r="HY1568" s="136"/>
      <c r="HZ1568" s="136"/>
      <c r="IA1568" s="136"/>
      <c r="IB1568" s="136"/>
      <c r="IC1568" s="136"/>
      <c r="ID1568" s="136"/>
      <c r="IE1568" s="136"/>
      <c r="IF1568" s="136"/>
      <c r="IG1568" s="136"/>
    </row>
    <row r="1569" spans="1:241" ht="15" customHeight="1" x14ac:dyDescent="0.25">
      <c r="A1569" s="225" t="s">
        <v>845</v>
      </c>
      <c r="B1569" s="217">
        <v>11235794</v>
      </c>
      <c r="C1569" s="217">
        <v>2997386</v>
      </c>
      <c r="D1569" s="217">
        <v>1178316</v>
      </c>
      <c r="E1569" s="217">
        <v>1243432</v>
      </c>
      <c r="F1569" s="217">
        <v>2566095</v>
      </c>
      <c r="G1569" s="217">
        <v>738073</v>
      </c>
      <c r="H1569" s="244">
        <v>19959096</v>
      </c>
      <c r="I1569" s="136"/>
      <c r="J1569" s="225" t="s">
        <v>756</v>
      </c>
      <c r="K1569" s="217">
        <v>16551649</v>
      </c>
      <c r="L1569" s="217">
        <v>1964277</v>
      </c>
      <c r="M1569" s="217">
        <v>875222</v>
      </c>
      <c r="N1569" s="217">
        <v>1795696</v>
      </c>
      <c r="O1569" s="217">
        <v>2765895</v>
      </c>
      <c r="P1569" s="217">
        <v>854474</v>
      </c>
      <c r="Q1569" s="235">
        <v>24807213</v>
      </c>
      <c r="R1569" s="136"/>
      <c r="S1569" s="136"/>
      <c r="T1569" s="136"/>
      <c r="U1569" s="136"/>
      <c r="V1569" s="136"/>
      <c r="W1569" s="136"/>
      <c r="X1569" s="136"/>
      <c r="Y1569" s="136"/>
      <c r="Z1569" s="136"/>
      <c r="AA1569" s="136"/>
      <c r="AB1569" s="136"/>
      <c r="AC1569" s="136"/>
      <c r="AD1569" s="136"/>
      <c r="AE1569" s="136"/>
      <c r="AF1569" s="136"/>
      <c r="AG1569" s="136"/>
      <c r="AH1569" s="136"/>
      <c r="AI1569" s="136"/>
      <c r="AJ1569" s="136"/>
      <c r="AK1569" s="136"/>
      <c r="AL1569" s="136"/>
      <c r="AM1569" s="136"/>
      <c r="AN1569" s="136"/>
      <c r="AO1569" s="136"/>
      <c r="AP1569" s="136"/>
      <c r="AQ1569" s="136"/>
      <c r="AR1569" s="136"/>
      <c r="AS1569" s="136"/>
      <c r="AT1569" s="136"/>
      <c r="AU1569" s="136"/>
      <c r="AV1569" s="136"/>
      <c r="AW1569" s="136"/>
      <c r="AX1569" s="136"/>
      <c r="AY1569" s="136"/>
      <c r="AZ1569" s="136"/>
      <c r="BA1569" s="136"/>
      <c r="BB1569" s="136"/>
      <c r="BC1569" s="136"/>
      <c r="BD1569" s="136"/>
      <c r="BE1569" s="136"/>
      <c r="BF1569" s="136"/>
      <c r="BG1569" s="136"/>
      <c r="BH1569" s="136"/>
      <c r="BI1569" s="136"/>
      <c r="BJ1569" s="136"/>
      <c r="BK1569" s="136"/>
      <c r="BL1569" s="136"/>
      <c r="BM1569" s="136"/>
      <c r="BN1569" s="136"/>
      <c r="BO1569" s="136"/>
      <c r="BP1569" s="136"/>
      <c r="BQ1569" s="136"/>
      <c r="BR1569" s="136"/>
      <c r="BS1569" s="136"/>
      <c r="BT1569" s="136"/>
      <c r="BU1569" s="136"/>
      <c r="BV1569" s="136"/>
      <c r="BW1569" s="136"/>
      <c r="BX1569" s="136"/>
      <c r="BY1569" s="136"/>
      <c r="BZ1569" s="136"/>
      <c r="CA1569" s="136"/>
      <c r="CB1569" s="136"/>
      <c r="CC1569" s="136"/>
      <c r="CD1569" s="136"/>
      <c r="CE1569" s="136"/>
      <c r="CF1569" s="136"/>
      <c r="CG1569" s="136"/>
      <c r="CH1569" s="136"/>
      <c r="CI1569" s="136"/>
      <c r="CJ1569" s="136"/>
      <c r="CK1569" s="136"/>
      <c r="CL1569" s="136"/>
      <c r="CM1569" s="136"/>
      <c r="CN1569" s="136"/>
      <c r="CO1569" s="136"/>
      <c r="CP1569" s="136"/>
      <c r="CQ1569" s="136"/>
      <c r="CR1569" s="136"/>
      <c r="CS1569" s="136"/>
      <c r="CT1569" s="136"/>
      <c r="CU1569" s="136"/>
      <c r="CV1569" s="136"/>
      <c r="CW1569" s="136"/>
      <c r="CX1569" s="136"/>
      <c r="CY1569" s="136"/>
      <c r="CZ1569" s="136"/>
      <c r="DA1569" s="136"/>
      <c r="DB1569" s="136"/>
      <c r="DC1569" s="136"/>
      <c r="DD1569" s="136"/>
      <c r="DE1569" s="136"/>
      <c r="DF1569" s="136"/>
      <c r="DG1569" s="136"/>
      <c r="DH1569" s="136"/>
      <c r="DI1569" s="136"/>
      <c r="DJ1569" s="136"/>
      <c r="DK1569" s="136"/>
      <c r="DL1569" s="136"/>
      <c r="DM1569" s="136"/>
      <c r="DN1569" s="136"/>
      <c r="DO1569" s="136"/>
      <c r="DP1569" s="136"/>
      <c r="DQ1569" s="136"/>
      <c r="DR1569" s="136"/>
      <c r="DS1569" s="136"/>
      <c r="DT1569" s="136"/>
      <c r="DU1569" s="136"/>
      <c r="DV1569" s="136"/>
      <c r="DW1569" s="136"/>
      <c r="DX1569" s="136"/>
      <c r="DY1569" s="136"/>
      <c r="DZ1569" s="136"/>
      <c r="EA1569" s="136"/>
      <c r="EB1569" s="136"/>
      <c r="EC1569" s="136"/>
      <c r="ED1569" s="136"/>
      <c r="EE1569" s="136"/>
      <c r="EF1569" s="136"/>
      <c r="EG1569" s="136"/>
      <c r="EH1569" s="136"/>
      <c r="EI1569" s="136"/>
      <c r="EJ1569" s="136"/>
      <c r="EK1569" s="136"/>
      <c r="EL1569" s="136"/>
      <c r="EM1569" s="136"/>
      <c r="EN1569" s="136"/>
      <c r="EO1569" s="136"/>
      <c r="EP1569" s="136"/>
      <c r="EQ1569" s="136"/>
      <c r="ER1569" s="136"/>
      <c r="ES1569" s="136"/>
      <c r="ET1569" s="136"/>
      <c r="EU1569" s="136"/>
      <c r="EV1569" s="136"/>
      <c r="EW1569" s="136"/>
      <c r="EX1569" s="136"/>
      <c r="EY1569" s="136"/>
      <c r="EZ1569" s="136"/>
      <c r="FA1569" s="136"/>
      <c r="FB1569" s="136"/>
      <c r="FC1569" s="136"/>
      <c r="FD1569" s="136"/>
      <c r="FE1569" s="136"/>
      <c r="FF1569" s="136"/>
      <c r="FG1569" s="136"/>
      <c r="FH1569" s="136"/>
      <c r="FI1569" s="136"/>
      <c r="FJ1569" s="136"/>
      <c r="FK1569" s="136"/>
      <c r="FL1569" s="136"/>
      <c r="FM1569" s="136"/>
      <c r="FN1569" s="136"/>
      <c r="FO1569" s="136"/>
      <c r="FP1569" s="136"/>
      <c r="FQ1569" s="136"/>
      <c r="FR1569" s="136"/>
      <c r="FS1569" s="136"/>
      <c r="FT1569" s="136"/>
      <c r="FU1569" s="136"/>
      <c r="FV1569" s="136"/>
      <c r="FW1569" s="136"/>
      <c r="FX1569" s="136"/>
      <c r="FY1569" s="136"/>
      <c r="FZ1569" s="136"/>
      <c r="GA1569" s="136"/>
      <c r="GB1569" s="136"/>
      <c r="GC1569" s="136"/>
      <c r="GD1569" s="136"/>
      <c r="GE1569" s="136"/>
      <c r="GF1569" s="136"/>
      <c r="GG1569" s="136"/>
      <c r="GH1569" s="136"/>
      <c r="GI1569" s="136"/>
      <c r="GJ1569" s="136"/>
      <c r="GK1569" s="136"/>
      <c r="GL1569" s="136"/>
      <c r="GM1569" s="136"/>
      <c r="GN1569" s="136"/>
      <c r="GO1569" s="136"/>
      <c r="GP1569" s="136"/>
      <c r="GQ1569" s="136"/>
      <c r="GR1569" s="136"/>
      <c r="GS1569" s="136"/>
      <c r="GT1569" s="136"/>
      <c r="GU1569" s="136"/>
      <c r="GV1569" s="136"/>
      <c r="GW1569" s="136"/>
      <c r="GX1569" s="136"/>
      <c r="GY1569" s="136"/>
      <c r="GZ1569" s="136"/>
      <c r="HA1569" s="136"/>
      <c r="HB1569" s="136"/>
      <c r="HC1569" s="136"/>
      <c r="HD1569" s="136"/>
      <c r="HE1569" s="136"/>
      <c r="HF1569" s="136"/>
      <c r="HG1569" s="136"/>
      <c r="HH1569" s="136"/>
      <c r="HI1569" s="136"/>
      <c r="HJ1569" s="136"/>
      <c r="HK1569" s="136"/>
      <c r="HL1569" s="136"/>
      <c r="HM1569" s="136"/>
      <c r="HN1569" s="136"/>
      <c r="HO1569" s="136"/>
      <c r="HP1569" s="136"/>
      <c r="HQ1569" s="136"/>
      <c r="HR1569" s="136"/>
      <c r="HS1569" s="136"/>
      <c r="HT1569" s="136"/>
      <c r="HU1569" s="136"/>
      <c r="HV1569" s="136"/>
      <c r="HW1569" s="136"/>
      <c r="HX1569" s="136"/>
      <c r="HY1569" s="136"/>
      <c r="HZ1569" s="136"/>
      <c r="IA1569" s="136"/>
      <c r="IB1569" s="136"/>
      <c r="IC1569" s="136"/>
      <c r="ID1569" s="136"/>
      <c r="IE1569" s="136"/>
      <c r="IF1569" s="136"/>
      <c r="IG1569" s="136"/>
    </row>
    <row r="1570" spans="1:241" ht="15" customHeight="1" x14ac:dyDescent="0.25">
      <c r="A1570" s="225" t="s">
        <v>73</v>
      </c>
      <c r="B1570" s="217">
        <v>8978578</v>
      </c>
      <c r="C1570" s="217">
        <v>2051841</v>
      </c>
      <c r="D1570" s="217">
        <v>997962</v>
      </c>
      <c r="E1570" s="217">
        <v>1041228</v>
      </c>
      <c r="F1570" s="217">
        <v>2675760</v>
      </c>
      <c r="G1570" s="217">
        <v>599479</v>
      </c>
      <c r="H1570" s="244">
        <v>16344848</v>
      </c>
      <c r="I1570" s="136"/>
      <c r="J1570" s="225" t="s">
        <v>693</v>
      </c>
      <c r="K1570" s="217">
        <v>17618848</v>
      </c>
      <c r="L1570" s="217">
        <v>3321217</v>
      </c>
      <c r="M1570" s="217">
        <v>1107538</v>
      </c>
      <c r="N1570" s="217">
        <v>1576271</v>
      </c>
      <c r="O1570" s="217">
        <v>2415075</v>
      </c>
      <c r="P1570" s="217">
        <v>971844</v>
      </c>
      <c r="Q1570" s="235">
        <v>27010793</v>
      </c>
      <c r="R1570" s="136"/>
      <c r="S1570" s="136"/>
      <c r="T1570" s="136"/>
      <c r="U1570" s="136"/>
      <c r="V1570" s="136"/>
      <c r="W1570" s="136"/>
      <c r="X1570" s="136"/>
      <c r="Y1570" s="136"/>
      <c r="Z1570" s="136"/>
      <c r="AA1570" s="136"/>
      <c r="AB1570" s="136"/>
      <c r="AC1570" s="136"/>
      <c r="AD1570" s="136"/>
      <c r="AE1570" s="136"/>
      <c r="AF1570" s="136"/>
      <c r="AG1570" s="136"/>
      <c r="AH1570" s="136"/>
      <c r="AI1570" s="136"/>
      <c r="AJ1570" s="136"/>
      <c r="AK1570" s="136"/>
      <c r="AL1570" s="136"/>
      <c r="AM1570" s="136"/>
      <c r="AN1570" s="136"/>
      <c r="AO1570" s="136"/>
      <c r="AP1570" s="136"/>
      <c r="AQ1570" s="136"/>
      <c r="AR1570" s="136"/>
      <c r="AS1570" s="136"/>
      <c r="AT1570" s="136"/>
      <c r="AU1570" s="136"/>
      <c r="AV1570" s="136"/>
      <c r="AW1570" s="136"/>
      <c r="AX1570" s="136"/>
      <c r="AY1570" s="136"/>
      <c r="AZ1570" s="136"/>
      <c r="BA1570" s="136"/>
      <c r="BB1570" s="136"/>
      <c r="BC1570" s="136"/>
      <c r="BD1570" s="136"/>
      <c r="BE1570" s="136"/>
      <c r="BF1570" s="136"/>
      <c r="BG1570" s="136"/>
      <c r="BH1570" s="136"/>
      <c r="BI1570" s="136"/>
      <c r="BJ1570" s="136"/>
      <c r="BK1570" s="136"/>
      <c r="BL1570" s="136"/>
      <c r="BM1570" s="136"/>
      <c r="BN1570" s="136"/>
      <c r="BO1570" s="136"/>
      <c r="BP1570" s="136"/>
      <c r="BQ1570" s="136"/>
      <c r="BR1570" s="136"/>
      <c r="BS1570" s="136"/>
      <c r="BT1570" s="136"/>
      <c r="BU1570" s="136"/>
      <c r="BV1570" s="136"/>
      <c r="BW1570" s="136"/>
      <c r="BX1570" s="136"/>
      <c r="BY1570" s="136"/>
      <c r="BZ1570" s="136"/>
      <c r="CA1570" s="136"/>
      <c r="CB1570" s="136"/>
      <c r="CC1570" s="136"/>
      <c r="CD1570" s="136"/>
      <c r="CE1570" s="136"/>
      <c r="CF1570" s="136"/>
      <c r="CG1570" s="136"/>
      <c r="CH1570" s="136"/>
      <c r="CI1570" s="136"/>
      <c r="CJ1570" s="136"/>
      <c r="CK1570" s="136"/>
      <c r="CL1570" s="136"/>
      <c r="CM1570" s="136"/>
      <c r="CN1570" s="136"/>
      <c r="CO1570" s="136"/>
      <c r="CP1570" s="136"/>
      <c r="CQ1570" s="136"/>
      <c r="CR1570" s="136"/>
      <c r="CS1570" s="136"/>
      <c r="CT1570" s="136"/>
      <c r="CU1570" s="136"/>
      <c r="CV1570" s="136"/>
      <c r="CW1570" s="136"/>
      <c r="CX1570" s="136"/>
      <c r="CY1570" s="136"/>
      <c r="CZ1570" s="136"/>
      <c r="DA1570" s="136"/>
      <c r="DB1570" s="136"/>
      <c r="DC1570" s="136"/>
      <c r="DD1570" s="136"/>
      <c r="DE1570" s="136"/>
      <c r="DF1570" s="136"/>
      <c r="DG1570" s="136"/>
      <c r="DH1570" s="136"/>
      <c r="DI1570" s="136"/>
      <c r="DJ1570" s="136"/>
      <c r="DK1570" s="136"/>
      <c r="DL1570" s="136"/>
      <c r="DM1570" s="136"/>
      <c r="DN1570" s="136"/>
      <c r="DO1570" s="136"/>
      <c r="DP1570" s="136"/>
      <c r="DQ1570" s="136"/>
      <c r="DR1570" s="136"/>
      <c r="DS1570" s="136"/>
      <c r="DT1570" s="136"/>
      <c r="DU1570" s="136"/>
      <c r="DV1570" s="136"/>
      <c r="DW1570" s="136"/>
      <c r="DX1570" s="136"/>
      <c r="DY1570" s="136"/>
      <c r="DZ1570" s="136"/>
      <c r="EA1570" s="136"/>
      <c r="EB1570" s="136"/>
      <c r="EC1570" s="136"/>
      <c r="ED1570" s="136"/>
      <c r="EE1570" s="136"/>
      <c r="EF1570" s="136"/>
      <c r="EG1570" s="136"/>
      <c r="EH1570" s="136"/>
      <c r="EI1570" s="136"/>
      <c r="EJ1570" s="136"/>
      <c r="EK1570" s="136"/>
      <c r="EL1570" s="136"/>
      <c r="EM1570" s="136"/>
      <c r="EN1570" s="136"/>
      <c r="EO1570" s="136"/>
      <c r="EP1570" s="136"/>
      <c r="EQ1570" s="136"/>
      <c r="ER1570" s="136"/>
      <c r="ES1570" s="136"/>
      <c r="ET1570" s="136"/>
      <c r="EU1570" s="136"/>
      <c r="EV1570" s="136"/>
      <c r="EW1570" s="136"/>
      <c r="EX1570" s="136"/>
      <c r="EY1570" s="136"/>
      <c r="EZ1570" s="136"/>
      <c r="FA1570" s="136"/>
      <c r="FB1570" s="136"/>
      <c r="FC1570" s="136"/>
      <c r="FD1570" s="136"/>
      <c r="FE1570" s="136"/>
      <c r="FF1570" s="136"/>
      <c r="FG1570" s="136"/>
      <c r="FH1570" s="136"/>
      <c r="FI1570" s="136"/>
      <c r="FJ1570" s="136"/>
      <c r="FK1570" s="136"/>
      <c r="FL1570" s="136"/>
      <c r="FM1570" s="136"/>
      <c r="FN1570" s="136"/>
      <c r="FO1570" s="136"/>
      <c r="FP1570" s="136"/>
      <c r="FQ1570" s="136"/>
      <c r="FR1570" s="136"/>
      <c r="FS1570" s="136"/>
      <c r="FT1570" s="136"/>
      <c r="FU1570" s="136"/>
      <c r="FV1570" s="136"/>
      <c r="FW1570" s="136"/>
      <c r="FX1570" s="136"/>
      <c r="FY1570" s="136"/>
      <c r="FZ1570" s="136"/>
      <c r="GA1570" s="136"/>
      <c r="GB1570" s="136"/>
      <c r="GC1570" s="136"/>
      <c r="GD1570" s="136"/>
      <c r="GE1570" s="136"/>
      <c r="GF1570" s="136"/>
      <c r="GG1570" s="136"/>
      <c r="GH1570" s="136"/>
      <c r="GI1570" s="136"/>
      <c r="GJ1570" s="136"/>
      <c r="GK1570" s="136"/>
      <c r="GL1570" s="136"/>
      <c r="GM1570" s="136"/>
      <c r="GN1570" s="136"/>
      <c r="GO1570" s="136"/>
      <c r="GP1570" s="136"/>
      <c r="GQ1570" s="136"/>
      <c r="GR1570" s="136"/>
      <c r="GS1570" s="136"/>
      <c r="GT1570" s="136"/>
      <c r="GU1570" s="136"/>
      <c r="GV1570" s="136"/>
      <c r="GW1570" s="136"/>
      <c r="GX1570" s="136"/>
      <c r="GY1570" s="136"/>
      <c r="GZ1570" s="136"/>
      <c r="HA1570" s="136"/>
      <c r="HB1570" s="136"/>
      <c r="HC1570" s="136"/>
      <c r="HD1570" s="136"/>
      <c r="HE1570" s="136"/>
      <c r="HF1570" s="136"/>
      <c r="HG1570" s="136"/>
      <c r="HH1570" s="136"/>
      <c r="HI1570" s="136"/>
      <c r="HJ1570" s="136"/>
      <c r="HK1570" s="136"/>
      <c r="HL1570" s="136"/>
      <c r="HM1570" s="136"/>
      <c r="HN1570" s="136"/>
      <c r="HO1570" s="136"/>
      <c r="HP1570" s="136"/>
      <c r="HQ1570" s="136"/>
      <c r="HR1570" s="136"/>
      <c r="HS1570" s="136"/>
      <c r="HT1570" s="136"/>
      <c r="HU1570" s="136"/>
      <c r="HV1570" s="136"/>
      <c r="HW1570" s="136"/>
      <c r="HX1570" s="136"/>
      <c r="HY1570" s="136"/>
      <c r="HZ1570" s="136"/>
      <c r="IA1570" s="136"/>
      <c r="IB1570" s="136"/>
      <c r="IC1570" s="136"/>
      <c r="ID1570" s="136"/>
      <c r="IE1570" s="136"/>
      <c r="IF1570" s="136"/>
      <c r="IG1570" s="136"/>
    </row>
    <row r="1571" spans="1:241" ht="15" customHeight="1" x14ac:dyDescent="0.25">
      <c r="A1571" s="225" t="s">
        <v>72</v>
      </c>
      <c r="B1571" s="217">
        <v>9670078</v>
      </c>
      <c r="C1571" s="217">
        <v>2775690</v>
      </c>
      <c r="D1571" s="217">
        <v>962116</v>
      </c>
      <c r="E1571" s="217">
        <v>1497545</v>
      </c>
      <c r="F1571" s="217">
        <v>1921638</v>
      </c>
      <c r="G1571" s="217">
        <v>529737</v>
      </c>
      <c r="H1571" s="244">
        <v>17356804</v>
      </c>
      <c r="I1571" s="136"/>
      <c r="J1571" s="225" t="s">
        <v>627</v>
      </c>
      <c r="K1571" s="217">
        <v>13210191</v>
      </c>
      <c r="L1571" s="217">
        <v>3812834</v>
      </c>
      <c r="M1571" s="217">
        <v>1026992</v>
      </c>
      <c r="N1571" s="217">
        <v>1635755</v>
      </c>
      <c r="O1571" s="217">
        <v>2778853</v>
      </c>
      <c r="P1571" s="217">
        <v>823873</v>
      </c>
      <c r="Q1571" s="235">
        <v>23288498</v>
      </c>
      <c r="R1571" s="136"/>
      <c r="S1571" s="136"/>
      <c r="T1571" s="136"/>
      <c r="U1571" s="136"/>
      <c r="V1571" s="136"/>
      <c r="W1571" s="136"/>
      <c r="X1571" s="136"/>
      <c r="Y1571" s="136"/>
      <c r="Z1571" s="136"/>
      <c r="AA1571" s="136"/>
      <c r="AB1571" s="136"/>
      <c r="AC1571" s="136"/>
      <c r="AD1571" s="136"/>
      <c r="AE1571" s="136"/>
      <c r="AF1571" s="136"/>
      <c r="AG1571" s="136"/>
      <c r="AH1571" s="136"/>
      <c r="AI1571" s="136"/>
      <c r="AJ1571" s="136"/>
      <c r="AK1571" s="136"/>
      <c r="AL1571" s="136"/>
      <c r="AM1571" s="136"/>
      <c r="AN1571" s="136"/>
      <c r="AO1571" s="136"/>
      <c r="AP1571" s="136"/>
      <c r="AQ1571" s="136"/>
      <c r="AR1571" s="136"/>
      <c r="AS1571" s="136"/>
      <c r="AT1571" s="136"/>
      <c r="AU1571" s="136"/>
      <c r="AV1571" s="136"/>
      <c r="AW1571" s="136"/>
      <c r="AX1571" s="136"/>
      <c r="AY1571" s="136"/>
      <c r="AZ1571" s="136"/>
      <c r="BA1571" s="136"/>
      <c r="BB1571" s="136"/>
      <c r="BC1571" s="136"/>
      <c r="BD1571" s="136"/>
      <c r="BE1571" s="136"/>
      <c r="BF1571" s="136"/>
      <c r="BG1571" s="136"/>
      <c r="BH1571" s="136"/>
      <c r="BI1571" s="136"/>
      <c r="BJ1571" s="136"/>
      <c r="BK1571" s="136"/>
      <c r="BL1571" s="136"/>
      <c r="BM1571" s="136"/>
      <c r="BN1571" s="136"/>
      <c r="BO1571" s="136"/>
      <c r="BP1571" s="136"/>
      <c r="BQ1571" s="136"/>
      <c r="BR1571" s="136"/>
      <c r="BS1571" s="136"/>
      <c r="BT1571" s="136"/>
      <c r="BU1571" s="136"/>
      <c r="BV1571" s="136"/>
      <c r="BW1571" s="136"/>
      <c r="BX1571" s="136"/>
      <c r="BY1571" s="136"/>
      <c r="BZ1571" s="136"/>
      <c r="CA1571" s="136"/>
      <c r="CB1571" s="136"/>
      <c r="CC1571" s="136"/>
      <c r="CD1571" s="136"/>
      <c r="CE1571" s="136"/>
      <c r="CF1571" s="136"/>
      <c r="CG1571" s="136"/>
      <c r="CH1571" s="136"/>
      <c r="CI1571" s="136"/>
      <c r="CJ1571" s="136"/>
      <c r="CK1571" s="136"/>
      <c r="CL1571" s="136"/>
      <c r="CM1571" s="136"/>
      <c r="CN1571" s="136"/>
      <c r="CO1571" s="136"/>
      <c r="CP1571" s="136"/>
      <c r="CQ1571" s="136"/>
      <c r="CR1571" s="136"/>
      <c r="CS1571" s="136"/>
      <c r="CT1571" s="136"/>
      <c r="CU1571" s="136"/>
      <c r="CV1571" s="136"/>
      <c r="CW1571" s="136"/>
      <c r="CX1571" s="136"/>
      <c r="CY1571" s="136"/>
      <c r="CZ1571" s="136"/>
      <c r="DA1571" s="136"/>
      <c r="DB1571" s="136"/>
      <c r="DC1571" s="136"/>
      <c r="DD1571" s="136"/>
      <c r="DE1571" s="136"/>
      <c r="DF1571" s="136"/>
      <c r="DG1571" s="136"/>
      <c r="DH1571" s="136"/>
      <c r="DI1571" s="136"/>
      <c r="DJ1571" s="136"/>
      <c r="DK1571" s="136"/>
      <c r="DL1571" s="136"/>
      <c r="DM1571" s="136"/>
      <c r="DN1571" s="136"/>
      <c r="DO1571" s="136"/>
      <c r="DP1571" s="136"/>
      <c r="DQ1571" s="136"/>
      <c r="DR1571" s="136"/>
      <c r="DS1571" s="136"/>
      <c r="DT1571" s="136"/>
      <c r="DU1571" s="136"/>
      <c r="DV1571" s="136"/>
      <c r="DW1571" s="136"/>
      <c r="DX1571" s="136"/>
      <c r="DY1571" s="136"/>
      <c r="DZ1571" s="136"/>
      <c r="EA1571" s="136"/>
      <c r="EB1571" s="136"/>
      <c r="EC1571" s="136"/>
      <c r="ED1571" s="136"/>
      <c r="EE1571" s="136"/>
      <c r="EF1571" s="136"/>
      <c r="EG1571" s="136"/>
      <c r="EH1571" s="136"/>
      <c r="EI1571" s="136"/>
      <c r="EJ1571" s="136"/>
      <c r="EK1571" s="136"/>
      <c r="EL1571" s="136"/>
      <c r="EM1571" s="136"/>
      <c r="EN1571" s="136"/>
      <c r="EO1571" s="136"/>
      <c r="EP1571" s="136"/>
      <c r="EQ1571" s="136"/>
      <c r="ER1571" s="136"/>
      <c r="ES1571" s="136"/>
      <c r="ET1571" s="136"/>
      <c r="EU1571" s="136"/>
      <c r="EV1571" s="136"/>
      <c r="EW1571" s="136"/>
      <c r="EX1571" s="136"/>
      <c r="EY1571" s="136"/>
      <c r="EZ1571" s="136"/>
      <c r="FA1571" s="136"/>
      <c r="FB1571" s="136"/>
      <c r="FC1571" s="136"/>
      <c r="FD1571" s="136"/>
      <c r="FE1571" s="136"/>
      <c r="FF1571" s="136"/>
      <c r="FG1571" s="136"/>
      <c r="FH1571" s="136"/>
      <c r="FI1571" s="136"/>
      <c r="FJ1571" s="136"/>
      <c r="FK1571" s="136"/>
      <c r="FL1571" s="136"/>
      <c r="FM1571" s="136"/>
      <c r="FN1571" s="136"/>
      <c r="FO1571" s="136"/>
      <c r="FP1571" s="136"/>
      <c r="FQ1571" s="136"/>
      <c r="FR1571" s="136"/>
      <c r="FS1571" s="136"/>
      <c r="FT1571" s="136"/>
      <c r="FU1571" s="136"/>
      <c r="FV1571" s="136"/>
      <c r="FW1571" s="136"/>
      <c r="FX1571" s="136"/>
      <c r="FY1571" s="136"/>
      <c r="FZ1571" s="136"/>
      <c r="GA1571" s="136"/>
      <c r="GB1571" s="136"/>
      <c r="GC1571" s="136"/>
      <c r="GD1571" s="136"/>
      <c r="GE1571" s="136"/>
      <c r="GF1571" s="136"/>
      <c r="GG1571" s="136"/>
      <c r="GH1571" s="136"/>
      <c r="GI1571" s="136"/>
      <c r="GJ1571" s="136"/>
      <c r="GK1571" s="136"/>
      <c r="GL1571" s="136"/>
      <c r="GM1571" s="136"/>
      <c r="GN1571" s="136"/>
      <c r="GO1571" s="136"/>
      <c r="GP1571" s="136"/>
      <c r="GQ1571" s="136"/>
      <c r="GR1571" s="136"/>
      <c r="GS1571" s="136"/>
      <c r="GT1571" s="136"/>
      <c r="GU1571" s="136"/>
      <c r="GV1571" s="136"/>
      <c r="GW1571" s="136"/>
      <c r="GX1571" s="136"/>
      <c r="GY1571" s="136"/>
      <c r="GZ1571" s="136"/>
      <c r="HA1571" s="136"/>
      <c r="HB1571" s="136"/>
      <c r="HC1571" s="136"/>
      <c r="HD1571" s="136"/>
      <c r="HE1571" s="136"/>
      <c r="HF1571" s="136"/>
      <c r="HG1571" s="136"/>
      <c r="HH1571" s="136"/>
      <c r="HI1571" s="136"/>
      <c r="HJ1571" s="136"/>
      <c r="HK1571" s="136"/>
      <c r="HL1571" s="136"/>
      <c r="HM1571" s="136"/>
      <c r="HN1571" s="136"/>
      <c r="HO1571" s="136"/>
      <c r="HP1571" s="136"/>
      <c r="HQ1571" s="136"/>
      <c r="HR1571" s="136"/>
      <c r="HS1571" s="136"/>
      <c r="HT1571" s="136"/>
      <c r="HU1571" s="136"/>
      <c r="HV1571" s="136"/>
      <c r="HW1571" s="136"/>
      <c r="HX1571" s="136"/>
      <c r="HY1571" s="136"/>
      <c r="HZ1571" s="136"/>
      <c r="IA1571" s="136"/>
      <c r="IB1571" s="136"/>
      <c r="IC1571" s="136"/>
      <c r="ID1571" s="136"/>
      <c r="IE1571" s="136"/>
      <c r="IF1571" s="136"/>
      <c r="IG1571" s="136"/>
    </row>
    <row r="1572" spans="1:241" ht="15" customHeight="1" x14ac:dyDescent="0.25">
      <c r="A1572" s="214" t="s">
        <v>1110</v>
      </c>
      <c r="B1572" s="227">
        <v>163808772</v>
      </c>
      <c r="C1572" s="227">
        <v>61657744</v>
      </c>
      <c r="D1572" s="199">
        <v>25125579</v>
      </c>
      <c r="E1572" s="199">
        <v>22462051</v>
      </c>
      <c r="F1572" s="199">
        <v>53278463</v>
      </c>
      <c r="G1572" s="199">
        <v>13203863</v>
      </c>
      <c r="H1572" s="240">
        <v>339536472</v>
      </c>
      <c r="I1572" s="136"/>
      <c r="J1572" s="225" t="s">
        <v>628</v>
      </c>
      <c r="K1572" s="217">
        <v>12174873</v>
      </c>
      <c r="L1572" s="217">
        <v>5076264</v>
      </c>
      <c r="M1572" s="217">
        <v>1204301</v>
      </c>
      <c r="N1572" s="217">
        <v>1399913</v>
      </c>
      <c r="O1572" s="217">
        <v>2908557</v>
      </c>
      <c r="P1572" s="217">
        <v>669225</v>
      </c>
      <c r="Q1572" s="235">
        <v>23433133</v>
      </c>
      <c r="R1572" s="136"/>
      <c r="S1572" s="136"/>
      <c r="T1572" s="136"/>
      <c r="U1572" s="136"/>
      <c r="V1572" s="136"/>
      <c r="W1572" s="136"/>
      <c r="X1572" s="136"/>
      <c r="Y1572" s="136"/>
      <c r="Z1572" s="136"/>
      <c r="AA1572" s="136"/>
      <c r="AB1572" s="136"/>
      <c r="AC1572" s="136"/>
      <c r="AD1572" s="136"/>
      <c r="AE1572" s="136"/>
      <c r="AF1572" s="136"/>
      <c r="AG1572" s="136"/>
      <c r="AH1572" s="136"/>
      <c r="AI1572" s="136"/>
      <c r="AJ1572" s="136"/>
      <c r="AK1572" s="136"/>
      <c r="AL1572" s="136"/>
      <c r="AM1572" s="136"/>
      <c r="AN1572" s="136"/>
      <c r="AO1572" s="136"/>
      <c r="AP1572" s="136"/>
      <c r="AQ1572" s="136"/>
      <c r="AR1572" s="136"/>
      <c r="AS1572" s="136"/>
      <c r="AT1572" s="136"/>
      <c r="AU1572" s="136"/>
      <c r="AV1572" s="136"/>
      <c r="AW1572" s="136"/>
      <c r="AX1572" s="136"/>
      <c r="AY1572" s="136"/>
      <c r="AZ1572" s="136"/>
      <c r="BA1572" s="136"/>
      <c r="BB1572" s="136"/>
      <c r="BC1572" s="136"/>
      <c r="BD1572" s="136"/>
      <c r="BE1572" s="136"/>
      <c r="BF1572" s="136"/>
      <c r="BG1572" s="136"/>
      <c r="BH1572" s="136"/>
      <c r="BI1572" s="136"/>
      <c r="BJ1572" s="136"/>
      <c r="BK1572" s="136"/>
      <c r="BL1572" s="136"/>
      <c r="BM1572" s="136"/>
      <c r="BN1572" s="136"/>
      <c r="BO1572" s="136"/>
      <c r="BP1572" s="136"/>
      <c r="BQ1572" s="136"/>
      <c r="BR1572" s="136"/>
      <c r="BS1572" s="136"/>
      <c r="BT1572" s="136"/>
      <c r="BU1572" s="136"/>
      <c r="BV1572" s="136"/>
      <c r="BW1572" s="136"/>
      <c r="BX1572" s="136"/>
      <c r="BY1572" s="136"/>
      <c r="BZ1572" s="136"/>
      <c r="CA1572" s="136"/>
      <c r="CB1572" s="136"/>
      <c r="CC1572" s="136"/>
      <c r="CD1572" s="136"/>
      <c r="CE1572" s="136"/>
      <c r="CF1572" s="136"/>
      <c r="CG1572" s="136"/>
      <c r="CH1572" s="136"/>
      <c r="CI1572" s="136"/>
      <c r="CJ1572" s="136"/>
      <c r="CK1572" s="136"/>
      <c r="CL1572" s="136"/>
      <c r="CM1572" s="136"/>
      <c r="CN1572" s="136"/>
      <c r="CO1572" s="136"/>
      <c r="CP1572" s="136"/>
      <c r="CQ1572" s="136"/>
      <c r="CR1572" s="136"/>
      <c r="CS1572" s="136"/>
      <c r="CT1572" s="136"/>
      <c r="CU1572" s="136"/>
      <c r="CV1572" s="136"/>
      <c r="CW1572" s="136"/>
      <c r="CX1572" s="136"/>
      <c r="CY1572" s="136"/>
      <c r="CZ1572" s="136"/>
      <c r="DA1572" s="136"/>
      <c r="DB1572" s="136"/>
      <c r="DC1572" s="136"/>
      <c r="DD1572" s="136"/>
      <c r="DE1572" s="136"/>
      <c r="DF1572" s="136"/>
      <c r="DG1572" s="136"/>
      <c r="DH1572" s="136"/>
      <c r="DI1572" s="136"/>
      <c r="DJ1572" s="136"/>
      <c r="DK1572" s="136"/>
      <c r="DL1572" s="136"/>
      <c r="DM1572" s="136"/>
      <c r="DN1572" s="136"/>
      <c r="DO1572" s="136"/>
      <c r="DP1572" s="136"/>
      <c r="DQ1572" s="136"/>
      <c r="DR1572" s="136"/>
      <c r="DS1572" s="136"/>
      <c r="DT1572" s="136"/>
      <c r="DU1572" s="136"/>
      <c r="DV1572" s="136"/>
      <c r="DW1572" s="136"/>
      <c r="DX1572" s="136"/>
      <c r="DY1572" s="136"/>
      <c r="DZ1572" s="136"/>
      <c r="EA1572" s="136"/>
      <c r="EB1572" s="136"/>
      <c r="EC1572" s="136"/>
      <c r="ED1572" s="136"/>
      <c r="EE1572" s="136"/>
      <c r="EF1572" s="136"/>
      <c r="EG1572" s="136"/>
      <c r="EH1572" s="136"/>
      <c r="EI1572" s="136"/>
      <c r="EJ1572" s="136"/>
      <c r="EK1572" s="136"/>
      <c r="EL1572" s="136"/>
      <c r="EM1572" s="136"/>
      <c r="EN1572" s="136"/>
      <c r="EO1572" s="136"/>
      <c r="EP1572" s="136"/>
      <c r="EQ1572" s="136"/>
      <c r="ER1572" s="136"/>
      <c r="ES1572" s="136"/>
      <c r="ET1572" s="136"/>
      <c r="EU1572" s="136"/>
      <c r="EV1572" s="136"/>
      <c r="EW1572" s="136"/>
      <c r="EX1572" s="136"/>
      <c r="EY1572" s="136"/>
      <c r="EZ1572" s="136"/>
      <c r="FA1572" s="136"/>
      <c r="FB1572" s="136"/>
      <c r="FC1572" s="136"/>
      <c r="FD1572" s="136"/>
      <c r="FE1572" s="136"/>
      <c r="FF1572" s="136"/>
      <c r="FG1572" s="136"/>
      <c r="FH1572" s="136"/>
      <c r="FI1572" s="136"/>
      <c r="FJ1572" s="136"/>
      <c r="FK1572" s="136"/>
      <c r="FL1572" s="136"/>
      <c r="FM1572" s="136"/>
      <c r="FN1572" s="136"/>
      <c r="FO1572" s="136"/>
      <c r="FP1572" s="136"/>
      <c r="FQ1572" s="136"/>
      <c r="FR1572" s="136"/>
      <c r="FS1572" s="136"/>
      <c r="FT1572" s="136"/>
      <c r="FU1572" s="136"/>
      <c r="FV1572" s="136"/>
      <c r="FW1572" s="136"/>
      <c r="FX1572" s="136"/>
      <c r="FY1572" s="136"/>
      <c r="FZ1572" s="136"/>
      <c r="GA1572" s="136"/>
      <c r="GB1572" s="136"/>
      <c r="GC1572" s="136"/>
      <c r="GD1572" s="136"/>
      <c r="GE1572" s="136"/>
      <c r="GF1572" s="136"/>
      <c r="GG1572" s="136"/>
      <c r="GH1572" s="136"/>
      <c r="GI1572" s="136"/>
      <c r="GJ1572" s="136"/>
      <c r="GK1572" s="136"/>
      <c r="GL1572" s="136"/>
      <c r="GM1572" s="136"/>
      <c r="GN1572" s="136"/>
      <c r="GO1572" s="136"/>
      <c r="GP1572" s="136"/>
      <c r="GQ1572" s="136"/>
      <c r="GR1572" s="136"/>
      <c r="GS1572" s="136"/>
      <c r="GT1572" s="136"/>
      <c r="GU1572" s="136"/>
      <c r="GV1572" s="136"/>
      <c r="GW1572" s="136"/>
      <c r="GX1572" s="136"/>
      <c r="GY1572" s="136"/>
      <c r="GZ1572" s="136"/>
      <c r="HA1572" s="136"/>
      <c r="HB1572" s="136"/>
      <c r="HC1572" s="136"/>
      <c r="HD1572" s="136"/>
      <c r="HE1572" s="136"/>
      <c r="HF1572" s="136"/>
      <c r="HG1572" s="136"/>
      <c r="HH1572" s="136"/>
      <c r="HI1572" s="136"/>
      <c r="HJ1572" s="136"/>
      <c r="HK1572" s="136"/>
      <c r="HL1572" s="136"/>
      <c r="HM1572" s="136"/>
      <c r="HN1572" s="136"/>
      <c r="HO1572" s="136"/>
      <c r="HP1572" s="136"/>
      <c r="HQ1572" s="136"/>
      <c r="HR1572" s="136"/>
      <c r="HS1572" s="136"/>
      <c r="HT1572" s="136"/>
      <c r="HU1572" s="136"/>
      <c r="HV1572" s="136"/>
      <c r="HW1572" s="136"/>
      <c r="HX1572" s="136"/>
      <c r="HY1572" s="136"/>
      <c r="HZ1572" s="136"/>
      <c r="IA1572" s="136"/>
      <c r="IB1572" s="136"/>
      <c r="IC1572" s="136"/>
      <c r="ID1572" s="136"/>
      <c r="IE1572" s="136"/>
      <c r="IF1572" s="136"/>
      <c r="IG1572" s="136"/>
    </row>
    <row r="1573" spans="1:241" ht="15" customHeight="1" x14ac:dyDescent="0.25">
      <c r="A1573" s="215" t="s">
        <v>1111</v>
      </c>
      <c r="B1573" s="222">
        <v>8190438.5999999996</v>
      </c>
      <c r="C1573" s="222">
        <v>3082887.2</v>
      </c>
      <c r="D1573" s="222">
        <v>1256278.95</v>
      </c>
      <c r="E1573" s="222">
        <v>1123102.55</v>
      </c>
      <c r="F1573" s="222">
        <v>2663923.15</v>
      </c>
      <c r="G1573" s="222">
        <v>660193.15</v>
      </c>
      <c r="H1573" s="222">
        <v>16976823.600000001</v>
      </c>
      <c r="I1573" s="136"/>
      <c r="J1573" s="214" t="s">
        <v>1112</v>
      </c>
      <c r="K1573" s="199">
        <v>196309563</v>
      </c>
      <c r="L1573" s="199">
        <v>57218929</v>
      </c>
      <c r="M1573" s="199">
        <v>19212354</v>
      </c>
      <c r="N1573" s="199">
        <v>32587686</v>
      </c>
      <c r="O1573" s="199">
        <v>56505157</v>
      </c>
      <c r="P1573" s="199">
        <v>15735786</v>
      </c>
      <c r="Q1573" s="240">
        <v>377569475</v>
      </c>
      <c r="R1573" s="136"/>
      <c r="S1573" s="136"/>
      <c r="T1573" s="136"/>
      <c r="U1573" s="136"/>
      <c r="V1573" s="136"/>
      <c r="W1573" s="136"/>
      <c r="X1573" s="136"/>
      <c r="Y1573" s="136"/>
      <c r="Z1573" s="136"/>
      <c r="AA1573" s="136"/>
      <c r="AB1573" s="136"/>
      <c r="AC1573" s="136"/>
      <c r="AD1573" s="136"/>
      <c r="AE1573" s="136"/>
      <c r="AF1573" s="136"/>
      <c r="AG1573" s="136"/>
      <c r="AH1573" s="136"/>
      <c r="AI1573" s="136"/>
      <c r="AJ1573" s="136"/>
      <c r="AK1573" s="136"/>
      <c r="AL1573" s="136"/>
      <c r="AM1573" s="136"/>
      <c r="AN1573" s="136"/>
      <c r="AO1573" s="136"/>
      <c r="AP1573" s="136"/>
      <c r="AQ1573" s="136"/>
      <c r="AR1573" s="136"/>
      <c r="AS1573" s="136"/>
      <c r="AT1573" s="136"/>
      <c r="AU1573" s="136"/>
      <c r="AV1573" s="136"/>
      <c r="AW1573" s="136"/>
      <c r="AX1573" s="136"/>
      <c r="AY1573" s="136"/>
      <c r="AZ1573" s="136"/>
      <c r="BA1573" s="136"/>
      <c r="BB1573" s="136"/>
      <c r="BC1573" s="136"/>
      <c r="BD1573" s="136"/>
      <c r="BE1573" s="136"/>
      <c r="BF1573" s="136"/>
      <c r="BG1573" s="136"/>
      <c r="BH1573" s="136"/>
      <c r="BI1573" s="136"/>
      <c r="BJ1573" s="136"/>
      <c r="BK1573" s="136"/>
      <c r="BL1573" s="136"/>
      <c r="BM1573" s="136"/>
      <c r="BN1573" s="136"/>
      <c r="BO1573" s="136"/>
      <c r="BP1573" s="136"/>
      <c r="BQ1573" s="136"/>
      <c r="BR1573" s="136"/>
      <c r="BS1573" s="136"/>
      <c r="BT1573" s="136"/>
      <c r="BU1573" s="136"/>
      <c r="BV1573" s="136"/>
      <c r="BW1573" s="136"/>
      <c r="BX1573" s="136"/>
      <c r="BY1573" s="136"/>
      <c r="BZ1573" s="136"/>
      <c r="CA1573" s="136"/>
      <c r="CB1573" s="136"/>
      <c r="CC1573" s="136"/>
      <c r="CD1573" s="136"/>
      <c r="CE1573" s="136"/>
      <c r="CF1573" s="136"/>
      <c r="CG1573" s="136"/>
      <c r="CH1573" s="136"/>
      <c r="CI1573" s="136"/>
      <c r="CJ1573" s="136"/>
      <c r="CK1573" s="136"/>
      <c r="CL1573" s="136"/>
      <c r="CM1573" s="136"/>
      <c r="CN1573" s="136"/>
      <c r="CO1573" s="136"/>
      <c r="CP1573" s="136"/>
      <c r="CQ1573" s="136"/>
      <c r="CR1573" s="136"/>
      <c r="CS1573" s="136"/>
      <c r="CT1573" s="136"/>
      <c r="CU1573" s="136"/>
      <c r="CV1573" s="136"/>
      <c r="CW1573" s="136"/>
      <c r="CX1573" s="136"/>
      <c r="CY1573" s="136"/>
      <c r="CZ1573" s="136"/>
      <c r="DA1573" s="136"/>
      <c r="DB1573" s="136"/>
      <c r="DC1573" s="136"/>
      <c r="DD1573" s="136"/>
      <c r="DE1573" s="136"/>
      <c r="DF1573" s="136"/>
      <c r="DG1573" s="136"/>
      <c r="DH1573" s="136"/>
      <c r="DI1573" s="136"/>
      <c r="DJ1573" s="136"/>
      <c r="DK1573" s="136"/>
      <c r="DL1573" s="136"/>
      <c r="DM1573" s="136"/>
      <c r="DN1573" s="136"/>
      <c r="DO1573" s="136"/>
      <c r="DP1573" s="136"/>
      <c r="DQ1573" s="136"/>
      <c r="DR1573" s="136"/>
      <c r="DS1573" s="136"/>
      <c r="DT1573" s="136"/>
      <c r="DU1573" s="136"/>
      <c r="DV1573" s="136"/>
      <c r="DW1573" s="136"/>
      <c r="DX1573" s="136"/>
      <c r="DY1573" s="136"/>
      <c r="DZ1573" s="136"/>
      <c r="EA1573" s="136"/>
      <c r="EB1573" s="136"/>
      <c r="EC1573" s="136"/>
      <c r="ED1573" s="136"/>
      <c r="EE1573" s="136"/>
      <c r="EF1573" s="136"/>
      <c r="EG1573" s="136"/>
      <c r="EH1573" s="136"/>
      <c r="EI1573" s="136"/>
      <c r="EJ1573" s="136"/>
      <c r="EK1573" s="136"/>
      <c r="EL1573" s="136"/>
      <c r="EM1573" s="136"/>
      <c r="EN1573" s="136"/>
      <c r="EO1573" s="136"/>
      <c r="EP1573" s="136"/>
      <c r="EQ1573" s="136"/>
      <c r="ER1573" s="136"/>
      <c r="ES1573" s="136"/>
      <c r="ET1573" s="136"/>
      <c r="EU1573" s="136"/>
      <c r="EV1573" s="136"/>
      <c r="EW1573" s="136"/>
      <c r="EX1573" s="136"/>
      <c r="EY1573" s="136"/>
      <c r="EZ1573" s="136"/>
      <c r="FA1573" s="136"/>
      <c r="FB1573" s="136"/>
      <c r="FC1573" s="136"/>
      <c r="FD1573" s="136"/>
      <c r="FE1573" s="136"/>
      <c r="FF1573" s="136"/>
      <c r="FG1573" s="136"/>
      <c r="FH1573" s="136"/>
      <c r="FI1573" s="136"/>
      <c r="FJ1573" s="136"/>
      <c r="FK1573" s="136"/>
      <c r="FL1573" s="136"/>
      <c r="FM1573" s="136"/>
      <c r="FN1573" s="136"/>
      <c r="FO1573" s="136"/>
      <c r="FP1573" s="136"/>
      <c r="FQ1573" s="136"/>
      <c r="FR1573" s="136"/>
      <c r="FS1573" s="136"/>
      <c r="FT1573" s="136"/>
      <c r="FU1573" s="136"/>
      <c r="FV1573" s="136"/>
      <c r="FW1573" s="136"/>
      <c r="FX1573" s="136"/>
      <c r="FY1573" s="136"/>
      <c r="FZ1573" s="136"/>
      <c r="GA1573" s="136"/>
      <c r="GB1573" s="136"/>
      <c r="GC1573" s="136"/>
      <c r="GD1573" s="136"/>
      <c r="GE1573" s="136"/>
      <c r="GF1573" s="136"/>
      <c r="GG1573" s="136"/>
      <c r="GH1573" s="136"/>
      <c r="GI1573" s="136"/>
      <c r="GJ1573" s="136"/>
      <c r="GK1573" s="136"/>
      <c r="GL1573" s="136"/>
      <c r="GM1573" s="136"/>
      <c r="GN1573" s="136"/>
      <c r="GO1573" s="136"/>
      <c r="GP1573" s="136"/>
      <c r="GQ1573" s="136"/>
      <c r="GR1573" s="136"/>
      <c r="GS1573" s="136"/>
      <c r="GT1573" s="136"/>
      <c r="GU1573" s="136"/>
      <c r="GV1573" s="136"/>
      <c r="GW1573" s="136"/>
      <c r="GX1573" s="136"/>
      <c r="GY1573" s="136"/>
      <c r="GZ1573" s="136"/>
      <c r="HA1573" s="136"/>
      <c r="HB1573" s="136"/>
      <c r="HC1573" s="136"/>
      <c r="HD1573" s="136"/>
      <c r="HE1573" s="136"/>
      <c r="HF1573" s="136"/>
      <c r="HG1573" s="136"/>
      <c r="HH1573" s="136"/>
      <c r="HI1573" s="136"/>
      <c r="HJ1573" s="136"/>
      <c r="HK1573" s="136"/>
      <c r="HL1573" s="136"/>
      <c r="HM1573" s="136"/>
      <c r="HN1573" s="136"/>
      <c r="HO1573" s="136"/>
      <c r="HP1573" s="136"/>
      <c r="HQ1573" s="136"/>
      <c r="HR1573" s="136"/>
      <c r="HS1573" s="136"/>
      <c r="HT1573" s="136"/>
      <c r="HU1573" s="136"/>
      <c r="HV1573" s="136"/>
      <c r="HW1573" s="136"/>
      <c r="HX1573" s="136"/>
      <c r="HY1573" s="136"/>
      <c r="HZ1573" s="136"/>
      <c r="IA1573" s="136"/>
      <c r="IB1573" s="136"/>
      <c r="IC1573" s="136"/>
      <c r="ID1573" s="136"/>
      <c r="IE1573" s="136"/>
      <c r="IF1573" s="136"/>
      <c r="IG1573" s="136"/>
    </row>
    <row r="1574" spans="1:241" ht="15" customHeight="1" x14ac:dyDescent="0.25">
      <c r="A1574" s="135"/>
      <c r="B1574" s="135"/>
      <c r="C1574" s="135"/>
      <c r="D1574" s="135"/>
      <c r="E1574" s="135"/>
      <c r="F1574" s="135"/>
      <c r="G1574" s="135"/>
      <c r="H1574" s="135"/>
      <c r="I1574" s="136"/>
      <c r="J1574" s="215" t="s">
        <v>1113</v>
      </c>
      <c r="K1574" s="200">
        <v>9348074.4285714291</v>
      </c>
      <c r="L1574" s="200">
        <v>2724710.9047619049</v>
      </c>
      <c r="M1574" s="200">
        <v>914874</v>
      </c>
      <c r="N1574" s="200">
        <v>1551794.5714285714</v>
      </c>
      <c r="O1574" s="200">
        <v>2690721.7619047621</v>
      </c>
      <c r="P1574" s="200">
        <v>749323.14285714284</v>
      </c>
      <c r="Q1574" s="200">
        <v>17979498.80952381</v>
      </c>
      <c r="R1574" s="136"/>
      <c r="S1574" s="136"/>
      <c r="T1574" s="136"/>
      <c r="U1574" s="136"/>
      <c r="V1574" s="136"/>
      <c r="W1574" s="136"/>
      <c r="X1574" s="136"/>
      <c r="Y1574" s="136"/>
      <c r="Z1574" s="136"/>
      <c r="AA1574" s="136"/>
      <c r="AB1574" s="136"/>
      <c r="AC1574" s="136"/>
      <c r="AD1574" s="136"/>
      <c r="AE1574" s="136"/>
      <c r="AF1574" s="136"/>
      <c r="AG1574" s="136"/>
      <c r="AH1574" s="136"/>
      <c r="AI1574" s="136"/>
      <c r="AJ1574" s="136"/>
      <c r="AK1574" s="136"/>
      <c r="AL1574" s="136"/>
      <c r="AM1574" s="136"/>
      <c r="AN1574" s="136"/>
      <c r="AO1574" s="136"/>
      <c r="AP1574" s="136"/>
      <c r="AQ1574" s="136"/>
      <c r="AR1574" s="136"/>
      <c r="AS1574" s="136"/>
      <c r="AT1574" s="136"/>
      <c r="AU1574" s="136"/>
      <c r="AV1574" s="136"/>
      <c r="AW1574" s="136"/>
      <c r="AX1574" s="136"/>
      <c r="AY1574" s="136"/>
      <c r="AZ1574" s="136"/>
      <c r="BA1574" s="136"/>
      <c r="BB1574" s="136"/>
      <c r="BC1574" s="136"/>
      <c r="BD1574" s="136"/>
      <c r="BE1574" s="136"/>
      <c r="BF1574" s="136"/>
      <c r="BG1574" s="136"/>
      <c r="BH1574" s="136"/>
      <c r="BI1574" s="136"/>
      <c r="BJ1574" s="136"/>
      <c r="BK1574" s="136"/>
      <c r="BL1574" s="136"/>
      <c r="BM1574" s="136"/>
      <c r="BN1574" s="136"/>
      <c r="BO1574" s="136"/>
      <c r="BP1574" s="136"/>
      <c r="BQ1574" s="136"/>
      <c r="BR1574" s="136"/>
      <c r="BS1574" s="136"/>
      <c r="BT1574" s="136"/>
      <c r="BU1574" s="136"/>
      <c r="BV1574" s="136"/>
      <c r="BW1574" s="136"/>
      <c r="BX1574" s="136"/>
      <c r="BY1574" s="136"/>
      <c r="BZ1574" s="136"/>
      <c r="CA1574" s="136"/>
      <c r="CB1574" s="136"/>
      <c r="CC1574" s="136"/>
      <c r="CD1574" s="136"/>
      <c r="CE1574" s="136"/>
      <c r="CF1574" s="136"/>
      <c r="CG1574" s="136"/>
      <c r="CH1574" s="136"/>
      <c r="CI1574" s="136"/>
      <c r="CJ1574" s="136"/>
      <c r="CK1574" s="136"/>
      <c r="CL1574" s="136"/>
      <c r="CM1574" s="136"/>
      <c r="CN1574" s="136"/>
      <c r="CO1574" s="136"/>
      <c r="CP1574" s="136"/>
      <c r="CQ1574" s="136"/>
      <c r="CR1574" s="136"/>
      <c r="CS1574" s="136"/>
      <c r="CT1574" s="136"/>
      <c r="CU1574" s="136"/>
      <c r="CV1574" s="136"/>
      <c r="CW1574" s="136"/>
      <c r="CX1574" s="136"/>
      <c r="CY1574" s="136"/>
      <c r="CZ1574" s="136"/>
      <c r="DA1574" s="136"/>
      <c r="DB1574" s="136"/>
      <c r="DC1574" s="136"/>
      <c r="DD1574" s="136"/>
      <c r="DE1574" s="136"/>
      <c r="DF1574" s="136"/>
      <c r="DG1574" s="136"/>
      <c r="DH1574" s="136"/>
      <c r="DI1574" s="136"/>
      <c r="DJ1574" s="136"/>
      <c r="DK1574" s="136"/>
      <c r="DL1574" s="136"/>
      <c r="DM1574" s="136"/>
      <c r="DN1574" s="136"/>
      <c r="DO1574" s="136"/>
      <c r="DP1574" s="136"/>
      <c r="DQ1574" s="136"/>
      <c r="DR1574" s="136"/>
      <c r="DS1574" s="136"/>
      <c r="DT1574" s="136"/>
      <c r="DU1574" s="136"/>
      <c r="DV1574" s="136"/>
      <c r="DW1574" s="136"/>
      <c r="DX1574" s="136"/>
      <c r="DY1574" s="136"/>
      <c r="DZ1574" s="136"/>
      <c r="EA1574" s="136"/>
      <c r="EB1574" s="136"/>
      <c r="EC1574" s="136"/>
      <c r="ED1574" s="136"/>
      <c r="EE1574" s="136"/>
      <c r="EF1574" s="136"/>
      <c r="EG1574" s="136"/>
      <c r="EH1574" s="136"/>
      <c r="EI1574" s="136"/>
      <c r="EJ1574" s="136"/>
      <c r="EK1574" s="136"/>
      <c r="EL1574" s="136"/>
      <c r="EM1574" s="136"/>
      <c r="EN1574" s="136"/>
      <c r="EO1574" s="136"/>
      <c r="EP1574" s="136"/>
      <c r="EQ1574" s="136"/>
      <c r="ER1574" s="136"/>
      <c r="ES1574" s="136"/>
      <c r="ET1574" s="136"/>
      <c r="EU1574" s="136"/>
      <c r="EV1574" s="136"/>
      <c r="EW1574" s="136"/>
      <c r="EX1574" s="136"/>
      <c r="EY1574" s="136"/>
      <c r="EZ1574" s="136"/>
      <c r="FA1574" s="136"/>
      <c r="FB1574" s="136"/>
      <c r="FC1574" s="136"/>
      <c r="FD1574" s="136"/>
      <c r="FE1574" s="136"/>
      <c r="FF1574" s="136"/>
      <c r="FG1574" s="136"/>
      <c r="FH1574" s="136"/>
      <c r="FI1574" s="136"/>
      <c r="FJ1574" s="136"/>
      <c r="FK1574" s="136"/>
      <c r="FL1574" s="136"/>
      <c r="FM1574" s="136"/>
      <c r="FN1574" s="136"/>
      <c r="FO1574" s="136"/>
      <c r="FP1574" s="136"/>
      <c r="FQ1574" s="136"/>
      <c r="FR1574" s="136"/>
      <c r="FS1574" s="136"/>
      <c r="FT1574" s="136"/>
      <c r="FU1574" s="136"/>
      <c r="FV1574" s="136"/>
      <c r="FW1574" s="136"/>
      <c r="FX1574" s="136"/>
      <c r="FY1574" s="136"/>
      <c r="FZ1574" s="136"/>
      <c r="GA1574" s="136"/>
      <c r="GB1574" s="136"/>
      <c r="GC1574" s="136"/>
      <c r="GD1574" s="136"/>
      <c r="GE1574" s="136"/>
      <c r="GF1574" s="136"/>
      <c r="GG1574" s="136"/>
      <c r="GH1574" s="136"/>
      <c r="GI1574" s="136"/>
      <c r="GJ1574" s="136"/>
      <c r="GK1574" s="136"/>
      <c r="GL1574" s="136"/>
      <c r="GM1574" s="136"/>
      <c r="GN1574" s="136"/>
      <c r="GO1574" s="136"/>
      <c r="GP1574" s="136"/>
      <c r="GQ1574" s="136"/>
      <c r="GR1574" s="136"/>
      <c r="GS1574" s="136"/>
      <c r="GT1574" s="136"/>
      <c r="GU1574" s="136"/>
      <c r="GV1574" s="136"/>
      <c r="GW1574" s="136"/>
      <c r="GX1574" s="136"/>
      <c r="GY1574" s="136"/>
      <c r="GZ1574" s="136"/>
      <c r="HA1574" s="136"/>
      <c r="HB1574" s="136"/>
      <c r="HC1574" s="136"/>
      <c r="HD1574" s="136"/>
      <c r="HE1574" s="136"/>
      <c r="HF1574" s="136"/>
      <c r="HG1574" s="136"/>
      <c r="HH1574" s="136"/>
      <c r="HI1574" s="136"/>
      <c r="HJ1574" s="136"/>
      <c r="HK1574" s="136"/>
      <c r="HL1574" s="136"/>
      <c r="HM1574" s="136"/>
      <c r="HN1574" s="136"/>
      <c r="HO1574" s="136"/>
      <c r="HP1574" s="136"/>
      <c r="HQ1574" s="136"/>
      <c r="HR1574" s="136"/>
      <c r="HS1574" s="136"/>
      <c r="HT1574" s="136"/>
      <c r="HU1574" s="136"/>
      <c r="HV1574" s="136"/>
      <c r="HW1574" s="136"/>
      <c r="HX1574" s="136"/>
      <c r="HY1574" s="136"/>
      <c r="HZ1574" s="136"/>
      <c r="IA1574" s="136"/>
      <c r="IB1574" s="136"/>
      <c r="IC1574" s="136"/>
      <c r="ID1574" s="136"/>
      <c r="IE1574" s="136"/>
      <c r="IF1574" s="136"/>
      <c r="IG1574" s="136"/>
    </row>
    <row r="1575" spans="1:241" ht="15" customHeight="1" x14ac:dyDescent="0.25">
      <c r="A1575" s="135"/>
      <c r="B1575" s="135"/>
      <c r="I1575" s="136"/>
      <c r="J1575" s="136"/>
      <c r="K1575" s="136"/>
      <c r="L1575" s="136"/>
      <c r="M1575" s="136"/>
      <c r="N1575" s="136"/>
      <c r="O1575" s="136"/>
      <c r="P1575" s="136"/>
      <c r="Q1575" s="136"/>
      <c r="R1575" s="136"/>
      <c r="S1575" s="136"/>
      <c r="T1575" s="136"/>
      <c r="U1575" s="136"/>
      <c r="V1575" s="136"/>
      <c r="W1575" s="136"/>
      <c r="X1575" s="136"/>
      <c r="Y1575" s="136"/>
      <c r="Z1575" s="136"/>
      <c r="AA1575" s="136"/>
      <c r="AB1575" s="136"/>
      <c r="AC1575" s="136"/>
      <c r="AD1575" s="136"/>
      <c r="AE1575" s="136"/>
      <c r="AF1575" s="136"/>
      <c r="AG1575" s="136"/>
      <c r="AH1575" s="136"/>
      <c r="AI1575" s="136"/>
      <c r="AJ1575" s="136"/>
      <c r="AK1575" s="136"/>
      <c r="AL1575" s="136"/>
      <c r="AM1575" s="136"/>
      <c r="AN1575" s="136"/>
      <c r="AO1575" s="136"/>
      <c r="AP1575" s="136"/>
      <c r="AQ1575" s="136"/>
      <c r="AR1575" s="136"/>
      <c r="AS1575" s="136"/>
      <c r="AT1575" s="136"/>
      <c r="AU1575" s="136"/>
      <c r="AV1575" s="136"/>
      <c r="AW1575" s="136"/>
      <c r="AX1575" s="136"/>
      <c r="AY1575" s="136"/>
      <c r="AZ1575" s="136"/>
      <c r="BA1575" s="136"/>
      <c r="BB1575" s="136"/>
      <c r="BC1575" s="136"/>
      <c r="BD1575" s="136"/>
      <c r="BE1575" s="136"/>
      <c r="BF1575" s="136"/>
      <c r="BG1575" s="136"/>
      <c r="BH1575" s="136"/>
      <c r="BI1575" s="136"/>
      <c r="BJ1575" s="136"/>
      <c r="BK1575" s="136"/>
      <c r="BL1575" s="136"/>
      <c r="BM1575" s="136"/>
      <c r="BN1575" s="136"/>
      <c r="BO1575" s="136"/>
      <c r="BP1575" s="136"/>
      <c r="BQ1575" s="136"/>
      <c r="BR1575" s="136"/>
      <c r="BS1575" s="136"/>
      <c r="BT1575" s="136"/>
      <c r="BU1575" s="136"/>
      <c r="BV1575" s="136"/>
      <c r="BW1575" s="136"/>
      <c r="BX1575" s="136"/>
      <c r="BY1575" s="136"/>
      <c r="BZ1575" s="136"/>
      <c r="CA1575" s="136"/>
      <c r="CB1575" s="136"/>
      <c r="CC1575" s="136"/>
      <c r="CD1575" s="136"/>
      <c r="CE1575" s="136"/>
      <c r="CF1575" s="136"/>
      <c r="CG1575" s="136"/>
      <c r="CH1575" s="136"/>
      <c r="CI1575" s="136"/>
      <c r="CJ1575" s="136"/>
      <c r="CK1575" s="136"/>
      <c r="CL1575" s="136"/>
      <c r="CM1575" s="136"/>
      <c r="CN1575" s="136"/>
      <c r="CO1575" s="136"/>
      <c r="CP1575" s="136"/>
      <c r="CQ1575" s="136"/>
      <c r="CR1575" s="136"/>
      <c r="CS1575" s="136"/>
      <c r="CT1575" s="136"/>
      <c r="CU1575" s="136"/>
      <c r="CV1575" s="136"/>
      <c r="CW1575" s="136"/>
      <c r="CX1575" s="136"/>
      <c r="CY1575" s="136"/>
      <c r="CZ1575" s="136"/>
      <c r="DA1575" s="136"/>
      <c r="DB1575" s="136"/>
      <c r="DC1575" s="136"/>
      <c r="DD1575" s="136"/>
      <c r="DE1575" s="136"/>
      <c r="DF1575" s="136"/>
      <c r="DG1575" s="136"/>
      <c r="DH1575" s="136"/>
      <c r="DI1575" s="136"/>
      <c r="DJ1575" s="136"/>
      <c r="DK1575" s="136"/>
      <c r="DL1575" s="136"/>
      <c r="DM1575" s="136"/>
      <c r="DN1575" s="136"/>
      <c r="DO1575" s="136"/>
      <c r="DP1575" s="136"/>
      <c r="DQ1575" s="136"/>
      <c r="DR1575" s="136"/>
      <c r="DS1575" s="136"/>
      <c r="DT1575" s="136"/>
      <c r="DU1575" s="136"/>
      <c r="DV1575" s="136"/>
      <c r="DW1575" s="136"/>
      <c r="DX1575" s="136"/>
      <c r="DY1575" s="136"/>
      <c r="DZ1575" s="136"/>
      <c r="EA1575" s="136"/>
      <c r="EB1575" s="136"/>
      <c r="EC1575" s="136"/>
      <c r="ED1575" s="136"/>
      <c r="EE1575" s="136"/>
      <c r="EF1575" s="136"/>
      <c r="EG1575" s="136"/>
      <c r="EH1575" s="136"/>
      <c r="EI1575" s="136"/>
      <c r="EJ1575" s="136"/>
      <c r="EK1575" s="136"/>
      <c r="EL1575" s="136"/>
      <c r="EM1575" s="136"/>
      <c r="EN1575" s="136"/>
      <c r="EO1575" s="136"/>
      <c r="EP1575" s="136"/>
      <c r="EQ1575" s="136"/>
      <c r="ER1575" s="136"/>
      <c r="ES1575" s="136"/>
      <c r="ET1575" s="136"/>
      <c r="EU1575" s="136"/>
      <c r="EV1575" s="136"/>
      <c r="EW1575" s="136"/>
      <c r="EX1575" s="136"/>
      <c r="EY1575" s="136"/>
      <c r="EZ1575" s="136"/>
      <c r="FA1575" s="136"/>
      <c r="FB1575" s="136"/>
      <c r="FC1575" s="136"/>
      <c r="FD1575" s="136"/>
      <c r="FE1575" s="136"/>
      <c r="FF1575" s="136"/>
      <c r="FG1575" s="136"/>
      <c r="FH1575" s="136"/>
      <c r="FI1575" s="136"/>
      <c r="FJ1575" s="136"/>
      <c r="FK1575" s="136"/>
      <c r="FL1575" s="136"/>
      <c r="FM1575" s="136"/>
      <c r="FN1575" s="136"/>
      <c r="FO1575" s="136"/>
      <c r="FP1575" s="136"/>
      <c r="FQ1575" s="136"/>
      <c r="FR1575" s="136"/>
      <c r="FS1575" s="136"/>
      <c r="FT1575" s="136"/>
      <c r="FU1575" s="136"/>
      <c r="FV1575" s="136"/>
      <c r="FW1575" s="136"/>
      <c r="FX1575" s="136"/>
      <c r="FY1575" s="136"/>
      <c r="FZ1575" s="136"/>
      <c r="GA1575" s="136"/>
      <c r="GB1575" s="136"/>
      <c r="GC1575" s="136"/>
      <c r="GD1575" s="136"/>
      <c r="GE1575" s="136"/>
      <c r="GF1575" s="136"/>
      <c r="GG1575" s="136"/>
      <c r="GH1575" s="136"/>
      <c r="GI1575" s="136"/>
      <c r="GJ1575" s="136"/>
      <c r="GK1575" s="136"/>
      <c r="GL1575" s="136"/>
      <c r="GM1575" s="136"/>
      <c r="GN1575" s="136"/>
      <c r="GO1575" s="136"/>
      <c r="GP1575" s="136"/>
      <c r="GQ1575" s="136"/>
      <c r="GR1575" s="136"/>
      <c r="GS1575" s="136"/>
      <c r="GT1575" s="136"/>
      <c r="GU1575" s="136"/>
      <c r="GV1575" s="136"/>
      <c r="GW1575" s="136"/>
      <c r="GX1575" s="136"/>
      <c r="GY1575" s="136"/>
      <c r="GZ1575" s="136"/>
      <c r="HA1575" s="136"/>
      <c r="HB1575" s="136"/>
      <c r="HC1575" s="136"/>
      <c r="HD1575" s="136"/>
      <c r="HE1575" s="136"/>
      <c r="HF1575" s="136"/>
      <c r="HG1575" s="136"/>
      <c r="HH1575" s="136"/>
      <c r="HI1575" s="136"/>
      <c r="HJ1575" s="136"/>
      <c r="HK1575" s="136"/>
      <c r="HL1575" s="136"/>
      <c r="HM1575" s="136"/>
      <c r="HN1575" s="136"/>
      <c r="HO1575" s="136"/>
      <c r="HP1575" s="136"/>
      <c r="HQ1575" s="136"/>
      <c r="HR1575" s="136"/>
      <c r="HS1575" s="136"/>
      <c r="HT1575" s="136"/>
      <c r="HU1575" s="136"/>
      <c r="HV1575" s="136"/>
      <c r="HW1575" s="136"/>
      <c r="HX1575" s="136"/>
      <c r="HY1575" s="136"/>
      <c r="HZ1575" s="136"/>
      <c r="IA1575" s="136"/>
      <c r="IB1575" s="136"/>
      <c r="IC1575" s="136"/>
      <c r="ID1575" s="136"/>
      <c r="IE1575" s="136"/>
      <c r="IF1575" s="136"/>
      <c r="IG1575" s="136"/>
    </row>
    <row r="1576" spans="1:241" ht="15" customHeight="1" x14ac:dyDescent="0.25">
      <c r="A1576" s="225" t="s">
        <v>322</v>
      </c>
      <c r="B1576" s="217">
        <v>7097644</v>
      </c>
      <c r="C1576" s="217">
        <v>2354835</v>
      </c>
      <c r="D1576" s="217">
        <v>823529</v>
      </c>
      <c r="E1576" s="217">
        <v>1078358</v>
      </c>
      <c r="F1576" s="217">
        <v>2366211</v>
      </c>
      <c r="G1576" s="217">
        <v>471786</v>
      </c>
      <c r="H1576" s="235">
        <v>14192363</v>
      </c>
      <c r="I1576" s="136"/>
      <c r="J1576" s="225" t="s">
        <v>281</v>
      </c>
      <c r="K1576" s="217">
        <v>15038119</v>
      </c>
      <c r="L1576" s="217">
        <v>5444042</v>
      </c>
      <c r="M1576" s="217">
        <v>1456972</v>
      </c>
      <c r="N1576" s="217">
        <v>1129716</v>
      </c>
      <c r="O1576" s="217">
        <v>2706516</v>
      </c>
      <c r="P1576" s="217">
        <v>773659</v>
      </c>
      <c r="Q1576" s="244">
        <v>26549024</v>
      </c>
      <c r="R1576" s="136"/>
      <c r="S1576" s="136"/>
      <c r="T1576" s="136"/>
      <c r="U1576" s="136"/>
      <c r="V1576" s="136"/>
      <c r="W1576" s="136"/>
      <c r="X1576" s="136"/>
      <c r="Y1576" s="136"/>
      <c r="Z1576" s="136"/>
      <c r="AA1576" s="136"/>
      <c r="AB1576" s="136"/>
      <c r="AC1576" s="136"/>
      <c r="AD1576" s="136"/>
      <c r="AE1576" s="136"/>
      <c r="AF1576" s="136"/>
      <c r="AG1576" s="136"/>
      <c r="AH1576" s="136"/>
      <c r="AI1576" s="136"/>
      <c r="AJ1576" s="136"/>
      <c r="AK1576" s="136"/>
      <c r="AL1576" s="136"/>
      <c r="AM1576" s="136"/>
      <c r="AN1576" s="136"/>
      <c r="AO1576" s="136"/>
      <c r="AP1576" s="136"/>
      <c r="AQ1576" s="136"/>
      <c r="AR1576" s="136"/>
      <c r="AS1576" s="136"/>
      <c r="AT1576" s="136"/>
      <c r="AU1576" s="136"/>
      <c r="AV1576" s="136"/>
      <c r="AW1576" s="136"/>
      <c r="AX1576" s="136"/>
      <c r="AY1576" s="136"/>
      <c r="AZ1576" s="136"/>
      <c r="BA1576" s="136"/>
      <c r="BB1576" s="136"/>
      <c r="BC1576" s="136"/>
      <c r="BD1576" s="136"/>
      <c r="BE1576" s="136"/>
      <c r="BF1576" s="136"/>
      <c r="BG1576" s="136"/>
      <c r="BH1576" s="136"/>
      <c r="BI1576" s="136"/>
      <c r="BJ1576" s="136"/>
      <c r="BK1576" s="136"/>
      <c r="BL1576" s="136"/>
      <c r="BM1576" s="136"/>
      <c r="BN1576" s="136"/>
      <c r="BO1576" s="136"/>
      <c r="BP1576" s="136"/>
      <c r="BQ1576" s="136"/>
      <c r="BR1576" s="136"/>
      <c r="BS1576" s="136"/>
      <c r="BT1576" s="136"/>
      <c r="BU1576" s="136"/>
      <c r="BV1576" s="136"/>
      <c r="BW1576" s="136"/>
      <c r="BX1576" s="136"/>
      <c r="BY1576" s="136"/>
      <c r="BZ1576" s="136"/>
      <c r="CA1576" s="136"/>
      <c r="CB1576" s="136"/>
      <c r="CC1576" s="136"/>
      <c r="CD1576" s="136"/>
      <c r="CE1576" s="136"/>
      <c r="CF1576" s="136"/>
      <c r="CG1576" s="136"/>
      <c r="CH1576" s="136"/>
      <c r="CI1576" s="136"/>
      <c r="CJ1576" s="136"/>
      <c r="CK1576" s="136"/>
      <c r="CL1576" s="136"/>
      <c r="CM1576" s="136"/>
      <c r="CN1576" s="136"/>
      <c r="CO1576" s="136"/>
      <c r="CP1576" s="136"/>
      <c r="CQ1576" s="136"/>
      <c r="CR1576" s="136"/>
      <c r="CS1576" s="136"/>
      <c r="CT1576" s="136"/>
      <c r="CU1576" s="136"/>
      <c r="CV1576" s="136"/>
      <c r="CW1576" s="136"/>
      <c r="CX1576" s="136"/>
      <c r="CY1576" s="136"/>
      <c r="CZ1576" s="136"/>
      <c r="DA1576" s="136"/>
      <c r="DB1576" s="136"/>
      <c r="DC1576" s="136"/>
      <c r="DD1576" s="136"/>
      <c r="DE1576" s="136"/>
      <c r="DF1576" s="136"/>
      <c r="DG1576" s="136"/>
      <c r="DH1576" s="136"/>
      <c r="DI1576" s="136"/>
      <c r="DJ1576" s="136"/>
      <c r="DK1576" s="136"/>
      <c r="DL1576" s="136"/>
      <c r="DM1576" s="136"/>
      <c r="DN1576" s="136"/>
      <c r="DO1576" s="136"/>
      <c r="DP1576" s="136"/>
      <c r="DQ1576" s="136"/>
      <c r="DR1576" s="136"/>
      <c r="DS1576" s="136"/>
      <c r="DT1576" s="136"/>
      <c r="DU1576" s="136"/>
      <c r="DV1576" s="136"/>
      <c r="DW1576" s="136"/>
      <c r="DX1576" s="136"/>
      <c r="DY1576" s="136"/>
      <c r="DZ1576" s="136"/>
      <c r="EA1576" s="136"/>
      <c r="EB1576" s="136"/>
      <c r="EC1576" s="136"/>
      <c r="ED1576" s="136"/>
      <c r="EE1576" s="136"/>
      <c r="EF1576" s="136"/>
      <c r="EG1576" s="136"/>
      <c r="EH1576" s="136"/>
      <c r="EI1576" s="136"/>
      <c r="EJ1576" s="136"/>
      <c r="EK1576" s="136"/>
      <c r="EL1576" s="136"/>
      <c r="EM1576" s="136"/>
      <c r="EN1576" s="136"/>
      <c r="EO1576" s="136"/>
      <c r="EP1576" s="136"/>
      <c r="EQ1576" s="136"/>
      <c r="ER1576" s="136"/>
      <c r="ES1576" s="136"/>
      <c r="ET1576" s="136"/>
      <c r="EU1576" s="136"/>
      <c r="EV1576" s="136"/>
      <c r="EW1576" s="136"/>
      <c r="EX1576" s="136"/>
      <c r="EY1576" s="136"/>
      <c r="EZ1576" s="136"/>
      <c r="FA1576" s="136"/>
      <c r="FB1576" s="136"/>
      <c r="FC1576" s="136"/>
      <c r="FD1576" s="136"/>
      <c r="FE1576" s="136"/>
      <c r="FF1576" s="136"/>
      <c r="FG1576" s="136"/>
      <c r="FH1576" s="136"/>
      <c r="FI1576" s="136"/>
      <c r="FJ1576" s="136"/>
      <c r="FK1576" s="136"/>
      <c r="FL1576" s="136"/>
      <c r="FM1576" s="136"/>
      <c r="FN1576" s="136"/>
      <c r="FO1576" s="136"/>
      <c r="FP1576" s="136"/>
      <c r="FQ1576" s="136"/>
      <c r="FR1576" s="136"/>
      <c r="FS1576" s="136"/>
      <c r="FT1576" s="136"/>
      <c r="FU1576" s="136"/>
      <c r="FV1576" s="136"/>
      <c r="FW1576" s="136"/>
      <c r="FX1576" s="136"/>
      <c r="FY1576" s="136"/>
      <c r="FZ1576" s="136"/>
      <c r="GA1576" s="136"/>
      <c r="GB1576" s="136"/>
      <c r="GC1576" s="136"/>
      <c r="GD1576" s="136"/>
      <c r="GE1576" s="136"/>
      <c r="GF1576" s="136"/>
      <c r="GG1576" s="136"/>
      <c r="GH1576" s="136"/>
      <c r="GI1576" s="136"/>
      <c r="GJ1576" s="136"/>
      <c r="GK1576" s="136"/>
      <c r="GL1576" s="136"/>
      <c r="GM1576" s="136"/>
      <c r="GN1576" s="136"/>
      <c r="GO1576" s="136"/>
      <c r="GP1576" s="136"/>
      <c r="GQ1576" s="136"/>
      <c r="GR1576" s="136"/>
      <c r="GS1576" s="136"/>
      <c r="GT1576" s="136"/>
      <c r="GU1576" s="136"/>
      <c r="GV1576" s="136"/>
      <c r="GW1576" s="136"/>
      <c r="GX1576" s="136"/>
      <c r="GY1576" s="136"/>
      <c r="GZ1576" s="136"/>
      <c r="HA1576" s="136"/>
      <c r="HB1576" s="136"/>
      <c r="HC1576" s="136"/>
      <c r="HD1576" s="136"/>
      <c r="HE1576" s="136"/>
      <c r="HF1576" s="136"/>
      <c r="HG1576" s="136"/>
      <c r="HH1576" s="136"/>
      <c r="HI1576" s="136"/>
      <c r="HJ1576" s="136"/>
      <c r="HK1576" s="136"/>
      <c r="HL1576" s="136"/>
      <c r="HM1576" s="136"/>
      <c r="HN1576" s="136"/>
      <c r="HO1576" s="136"/>
      <c r="HP1576" s="136"/>
      <c r="HQ1576" s="136"/>
      <c r="HR1576" s="136"/>
      <c r="HS1576" s="136"/>
      <c r="HT1576" s="136"/>
      <c r="HU1576" s="136"/>
      <c r="HV1576" s="136"/>
      <c r="HW1576" s="136"/>
      <c r="HX1576" s="136"/>
      <c r="HY1576" s="136"/>
      <c r="HZ1576" s="136"/>
      <c r="IA1576" s="136"/>
      <c r="IB1576" s="136"/>
      <c r="IC1576" s="136"/>
      <c r="ID1576" s="136"/>
      <c r="IE1576" s="136"/>
      <c r="IF1576" s="136"/>
      <c r="IG1576" s="136"/>
    </row>
    <row r="1577" spans="1:241" ht="15" customHeight="1" x14ac:dyDescent="0.25">
      <c r="A1577" s="225" t="s">
        <v>321</v>
      </c>
      <c r="B1577" s="217">
        <v>6735389</v>
      </c>
      <c r="C1577" s="217">
        <v>1833574</v>
      </c>
      <c r="D1577" s="217">
        <v>766120</v>
      </c>
      <c r="E1577" s="217">
        <v>1166494</v>
      </c>
      <c r="F1577" s="217">
        <v>1879950</v>
      </c>
      <c r="G1577" s="217">
        <v>380022</v>
      </c>
      <c r="H1577" s="235">
        <v>12761549</v>
      </c>
      <c r="I1577" s="136"/>
      <c r="J1577" s="225" t="s">
        <v>278</v>
      </c>
      <c r="K1577" s="217">
        <v>9180188</v>
      </c>
      <c r="L1577" s="217">
        <v>3876209</v>
      </c>
      <c r="M1577" s="217">
        <v>912154</v>
      </c>
      <c r="N1577" s="217">
        <v>1485417</v>
      </c>
      <c r="O1577" s="217">
        <v>2206353</v>
      </c>
      <c r="P1577" s="217">
        <v>495969</v>
      </c>
      <c r="Q1577" s="244">
        <v>18156290</v>
      </c>
      <c r="R1577" s="136"/>
      <c r="S1577" s="136"/>
      <c r="T1577" s="136"/>
      <c r="U1577" s="136"/>
      <c r="V1577" s="136"/>
      <c r="W1577" s="136"/>
      <c r="X1577" s="136"/>
      <c r="Y1577" s="136"/>
      <c r="Z1577" s="136"/>
      <c r="AA1577" s="136"/>
      <c r="AB1577" s="136"/>
      <c r="AC1577" s="136"/>
      <c r="AD1577" s="136"/>
      <c r="AE1577" s="136"/>
      <c r="AF1577" s="136"/>
      <c r="AG1577" s="136"/>
      <c r="AH1577" s="136"/>
      <c r="AI1577" s="136"/>
      <c r="AJ1577" s="136"/>
      <c r="AK1577" s="136"/>
      <c r="AL1577" s="136"/>
      <c r="AM1577" s="136"/>
      <c r="AN1577" s="136"/>
      <c r="AO1577" s="136"/>
      <c r="AP1577" s="136"/>
      <c r="AQ1577" s="136"/>
      <c r="AR1577" s="136"/>
      <c r="AS1577" s="136"/>
      <c r="AT1577" s="136"/>
      <c r="AU1577" s="136"/>
      <c r="AV1577" s="136"/>
      <c r="AW1577" s="136"/>
      <c r="AX1577" s="136"/>
      <c r="AY1577" s="136"/>
      <c r="AZ1577" s="136"/>
      <c r="BA1577" s="136"/>
      <c r="BB1577" s="136"/>
      <c r="BC1577" s="136"/>
      <c r="BD1577" s="136"/>
      <c r="BE1577" s="136"/>
      <c r="BF1577" s="136"/>
      <c r="BG1577" s="136"/>
      <c r="BH1577" s="136"/>
      <c r="BI1577" s="136"/>
      <c r="BJ1577" s="136"/>
      <c r="BK1577" s="136"/>
      <c r="BL1577" s="136"/>
      <c r="BM1577" s="136"/>
      <c r="BN1577" s="136"/>
      <c r="BO1577" s="136"/>
      <c r="BP1577" s="136"/>
      <c r="BQ1577" s="136"/>
      <c r="BR1577" s="136"/>
      <c r="BS1577" s="136"/>
      <c r="BT1577" s="136"/>
      <c r="BU1577" s="136"/>
      <c r="BV1577" s="136"/>
      <c r="BW1577" s="136"/>
      <c r="BX1577" s="136"/>
      <c r="BY1577" s="136"/>
      <c r="BZ1577" s="136"/>
      <c r="CA1577" s="136"/>
      <c r="CB1577" s="136"/>
      <c r="CC1577" s="136"/>
      <c r="CD1577" s="136"/>
      <c r="CE1577" s="136"/>
      <c r="CF1577" s="136"/>
      <c r="CG1577" s="136"/>
      <c r="CH1577" s="136"/>
      <c r="CI1577" s="136"/>
      <c r="CJ1577" s="136"/>
      <c r="CK1577" s="136"/>
      <c r="CL1577" s="136"/>
      <c r="CM1577" s="136"/>
      <c r="CN1577" s="136"/>
      <c r="CO1577" s="136"/>
      <c r="CP1577" s="136"/>
      <c r="CQ1577" s="136"/>
      <c r="CR1577" s="136"/>
      <c r="CS1577" s="136"/>
      <c r="CT1577" s="136"/>
      <c r="CU1577" s="136"/>
      <c r="CV1577" s="136"/>
      <c r="CW1577" s="136"/>
      <c r="CX1577" s="136"/>
      <c r="CY1577" s="136"/>
      <c r="CZ1577" s="136"/>
      <c r="DA1577" s="136"/>
      <c r="DB1577" s="136"/>
      <c r="DC1577" s="136"/>
      <c r="DD1577" s="136"/>
      <c r="DE1577" s="136"/>
      <c r="DF1577" s="136"/>
      <c r="DG1577" s="136"/>
      <c r="DH1577" s="136"/>
      <c r="DI1577" s="136"/>
      <c r="DJ1577" s="136"/>
      <c r="DK1577" s="136"/>
      <c r="DL1577" s="136"/>
      <c r="DM1577" s="136"/>
      <c r="DN1577" s="136"/>
      <c r="DO1577" s="136"/>
      <c r="DP1577" s="136"/>
      <c r="DQ1577" s="136"/>
      <c r="DR1577" s="136"/>
      <c r="DS1577" s="136"/>
      <c r="DT1577" s="136"/>
      <c r="DU1577" s="136"/>
      <c r="DV1577" s="136"/>
      <c r="DW1577" s="136"/>
      <c r="DX1577" s="136"/>
      <c r="DY1577" s="136"/>
      <c r="DZ1577" s="136"/>
      <c r="EA1577" s="136"/>
      <c r="EB1577" s="136"/>
      <c r="EC1577" s="136"/>
      <c r="ED1577" s="136"/>
      <c r="EE1577" s="136"/>
      <c r="EF1577" s="136"/>
      <c r="EG1577" s="136"/>
      <c r="EH1577" s="136"/>
      <c r="EI1577" s="136"/>
      <c r="EJ1577" s="136"/>
      <c r="EK1577" s="136"/>
      <c r="EL1577" s="136"/>
      <c r="EM1577" s="136"/>
      <c r="EN1577" s="136"/>
      <c r="EO1577" s="136"/>
      <c r="EP1577" s="136"/>
      <c r="EQ1577" s="136"/>
      <c r="ER1577" s="136"/>
      <c r="ES1577" s="136"/>
      <c r="ET1577" s="136"/>
      <c r="EU1577" s="136"/>
      <c r="EV1577" s="136"/>
      <c r="EW1577" s="136"/>
      <c r="EX1577" s="136"/>
      <c r="EY1577" s="136"/>
      <c r="EZ1577" s="136"/>
      <c r="FA1577" s="136"/>
      <c r="FB1577" s="136"/>
      <c r="FC1577" s="136"/>
      <c r="FD1577" s="136"/>
      <c r="FE1577" s="136"/>
      <c r="FF1577" s="136"/>
      <c r="FG1577" s="136"/>
      <c r="FH1577" s="136"/>
      <c r="FI1577" s="136"/>
      <c r="FJ1577" s="136"/>
      <c r="FK1577" s="136"/>
      <c r="FL1577" s="136"/>
      <c r="FM1577" s="136"/>
      <c r="FN1577" s="136"/>
      <c r="FO1577" s="136"/>
      <c r="FP1577" s="136"/>
      <c r="FQ1577" s="136"/>
      <c r="FR1577" s="136"/>
      <c r="FS1577" s="136"/>
      <c r="FT1577" s="136"/>
      <c r="FU1577" s="136"/>
      <c r="FV1577" s="136"/>
      <c r="FW1577" s="136"/>
      <c r="FX1577" s="136"/>
      <c r="FY1577" s="136"/>
      <c r="FZ1577" s="136"/>
      <c r="GA1577" s="136"/>
      <c r="GB1577" s="136"/>
      <c r="GC1577" s="136"/>
      <c r="GD1577" s="136"/>
      <c r="GE1577" s="136"/>
      <c r="GF1577" s="136"/>
      <c r="GG1577" s="136"/>
      <c r="GH1577" s="136"/>
      <c r="GI1577" s="136"/>
      <c r="GJ1577" s="136"/>
      <c r="GK1577" s="136"/>
      <c r="GL1577" s="136"/>
      <c r="GM1577" s="136"/>
      <c r="GN1577" s="136"/>
      <c r="GO1577" s="136"/>
      <c r="GP1577" s="136"/>
      <c r="GQ1577" s="136"/>
      <c r="GR1577" s="136"/>
      <c r="GS1577" s="136"/>
      <c r="GT1577" s="136"/>
      <c r="GU1577" s="136"/>
      <c r="GV1577" s="136"/>
      <c r="GW1577" s="136"/>
      <c r="GX1577" s="136"/>
      <c r="GY1577" s="136"/>
      <c r="GZ1577" s="136"/>
      <c r="HA1577" s="136"/>
      <c r="HB1577" s="136"/>
      <c r="HC1577" s="136"/>
      <c r="HD1577" s="136"/>
      <c r="HE1577" s="136"/>
      <c r="HF1577" s="136"/>
      <c r="HG1577" s="136"/>
      <c r="HH1577" s="136"/>
      <c r="HI1577" s="136"/>
      <c r="HJ1577" s="136"/>
      <c r="HK1577" s="136"/>
      <c r="HL1577" s="136"/>
      <c r="HM1577" s="136"/>
      <c r="HN1577" s="136"/>
      <c r="HO1577" s="136"/>
      <c r="HP1577" s="136"/>
      <c r="HQ1577" s="136"/>
      <c r="HR1577" s="136"/>
      <c r="HS1577" s="136"/>
      <c r="HT1577" s="136"/>
      <c r="HU1577" s="136"/>
      <c r="HV1577" s="136"/>
      <c r="HW1577" s="136"/>
      <c r="HX1577" s="136"/>
      <c r="HY1577" s="136"/>
      <c r="HZ1577" s="136"/>
      <c r="IA1577" s="136"/>
      <c r="IB1577" s="136"/>
      <c r="IC1577" s="136"/>
      <c r="ID1577" s="136"/>
      <c r="IE1577" s="136"/>
      <c r="IF1577" s="136"/>
      <c r="IG1577" s="136"/>
    </row>
    <row r="1578" spans="1:241" ht="15" customHeight="1" x14ac:dyDescent="0.25">
      <c r="A1578" s="225" t="s">
        <v>604</v>
      </c>
      <c r="B1578" s="217">
        <v>6561254</v>
      </c>
      <c r="C1578" s="217">
        <v>2123716</v>
      </c>
      <c r="D1578" s="217">
        <v>731591</v>
      </c>
      <c r="E1578" s="217">
        <v>1007114</v>
      </c>
      <c r="F1578" s="217">
        <v>2238242</v>
      </c>
      <c r="G1578" s="217">
        <v>482825</v>
      </c>
      <c r="H1578" s="235">
        <v>13144742</v>
      </c>
      <c r="I1578" s="136"/>
      <c r="J1578" s="225" t="s">
        <v>277</v>
      </c>
      <c r="K1578" s="217">
        <v>8379075</v>
      </c>
      <c r="L1578" s="217">
        <v>3135965</v>
      </c>
      <c r="M1578" s="217">
        <v>933784</v>
      </c>
      <c r="N1578" s="217">
        <v>1342577</v>
      </c>
      <c r="O1578" s="217">
        <v>2289097</v>
      </c>
      <c r="P1578" s="217">
        <v>747150</v>
      </c>
      <c r="Q1578" s="244">
        <v>16827648</v>
      </c>
      <c r="R1578" s="136"/>
      <c r="S1578" s="136"/>
      <c r="T1578" s="136"/>
      <c r="U1578" s="136"/>
      <c r="V1578" s="136"/>
      <c r="W1578" s="136"/>
      <c r="X1578" s="136"/>
      <c r="Y1578" s="136"/>
      <c r="Z1578" s="136"/>
      <c r="AA1578" s="136"/>
      <c r="AB1578" s="136"/>
      <c r="AC1578" s="136"/>
      <c r="AD1578" s="136"/>
      <c r="AE1578" s="136"/>
      <c r="AF1578" s="136"/>
      <c r="AG1578" s="136"/>
      <c r="AH1578" s="136"/>
      <c r="AI1578" s="136"/>
      <c r="AJ1578" s="136"/>
      <c r="AK1578" s="136"/>
      <c r="AL1578" s="136"/>
      <c r="AM1578" s="136"/>
      <c r="AN1578" s="136"/>
      <c r="AO1578" s="136"/>
      <c r="AP1578" s="136"/>
      <c r="AQ1578" s="136"/>
      <c r="AR1578" s="136"/>
      <c r="AS1578" s="136"/>
      <c r="AT1578" s="136"/>
      <c r="AU1578" s="136"/>
      <c r="AV1578" s="136"/>
      <c r="AW1578" s="136"/>
      <c r="AX1578" s="136"/>
      <c r="AY1578" s="136"/>
      <c r="AZ1578" s="136"/>
      <c r="BA1578" s="136"/>
      <c r="BB1578" s="136"/>
      <c r="BC1578" s="136"/>
      <c r="BD1578" s="136"/>
      <c r="BE1578" s="136"/>
      <c r="BF1578" s="136"/>
      <c r="BG1578" s="136"/>
      <c r="BH1578" s="136"/>
      <c r="BI1578" s="136"/>
      <c r="BJ1578" s="136"/>
      <c r="BK1578" s="136"/>
      <c r="BL1578" s="136"/>
      <c r="BM1578" s="136"/>
      <c r="BN1578" s="136"/>
      <c r="BO1578" s="136"/>
      <c r="BP1578" s="136"/>
      <c r="BQ1578" s="136"/>
      <c r="BR1578" s="136"/>
      <c r="BS1578" s="136"/>
      <c r="BT1578" s="136"/>
      <c r="BU1578" s="136"/>
      <c r="BV1578" s="136"/>
      <c r="BW1578" s="136"/>
      <c r="BX1578" s="136"/>
      <c r="BY1578" s="136"/>
      <c r="BZ1578" s="136"/>
      <c r="CA1578" s="136"/>
      <c r="CB1578" s="136"/>
      <c r="CC1578" s="136"/>
      <c r="CD1578" s="136"/>
      <c r="CE1578" s="136"/>
      <c r="CF1578" s="136"/>
      <c r="CG1578" s="136"/>
      <c r="CH1578" s="136"/>
      <c r="CI1578" s="136"/>
      <c r="CJ1578" s="136"/>
      <c r="CK1578" s="136"/>
      <c r="CL1578" s="136"/>
      <c r="CM1578" s="136"/>
      <c r="CN1578" s="136"/>
      <c r="CO1578" s="136"/>
      <c r="CP1578" s="136"/>
      <c r="CQ1578" s="136"/>
      <c r="CR1578" s="136"/>
      <c r="CS1578" s="136"/>
      <c r="CT1578" s="136"/>
      <c r="CU1578" s="136"/>
      <c r="CV1578" s="136"/>
      <c r="CW1578" s="136"/>
      <c r="CX1578" s="136"/>
      <c r="CY1578" s="136"/>
      <c r="CZ1578" s="136"/>
      <c r="DA1578" s="136"/>
      <c r="DB1578" s="136"/>
      <c r="DC1578" s="136"/>
      <c r="DD1578" s="136"/>
      <c r="DE1578" s="136"/>
      <c r="DF1578" s="136"/>
      <c r="DG1578" s="136"/>
      <c r="DH1578" s="136"/>
      <c r="DI1578" s="136"/>
      <c r="DJ1578" s="136"/>
      <c r="DK1578" s="136"/>
      <c r="DL1578" s="136"/>
      <c r="DM1578" s="136"/>
      <c r="DN1578" s="136"/>
      <c r="DO1578" s="136"/>
      <c r="DP1578" s="136"/>
      <c r="DQ1578" s="136"/>
      <c r="DR1578" s="136"/>
      <c r="DS1578" s="136"/>
      <c r="DT1578" s="136"/>
      <c r="DU1578" s="136"/>
      <c r="DV1578" s="136"/>
      <c r="DW1578" s="136"/>
      <c r="DX1578" s="136"/>
      <c r="DY1578" s="136"/>
      <c r="DZ1578" s="136"/>
      <c r="EA1578" s="136"/>
      <c r="EB1578" s="136"/>
      <c r="EC1578" s="136"/>
      <c r="ED1578" s="136"/>
      <c r="EE1578" s="136"/>
      <c r="EF1578" s="136"/>
      <c r="EG1578" s="136"/>
      <c r="EH1578" s="136"/>
      <c r="EI1578" s="136"/>
      <c r="EJ1578" s="136"/>
      <c r="EK1578" s="136"/>
      <c r="EL1578" s="136"/>
      <c r="EM1578" s="136"/>
      <c r="EN1578" s="136"/>
      <c r="EO1578" s="136"/>
      <c r="EP1578" s="136"/>
      <c r="EQ1578" s="136"/>
      <c r="ER1578" s="136"/>
      <c r="ES1578" s="136"/>
      <c r="ET1578" s="136"/>
      <c r="EU1578" s="136"/>
      <c r="EV1578" s="136"/>
      <c r="EW1578" s="136"/>
      <c r="EX1578" s="136"/>
      <c r="EY1578" s="136"/>
      <c r="EZ1578" s="136"/>
      <c r="FA1578" s="136"/>
      <c r="FB1578" s="136"/>
      <c r="FC1578" s="136"/>
      <c r="FD1578" s="136"/>
      <c r="FE1578" s="136"/>
      <c r="FF1578" s="136"/>
      <c r="FG1578" s="136"/>
      <c r="FH1578" s="136"/>
      <c r="FI1578" s="136"/>
      <c r="FJ1578" s="136"/>
      <c r="FK1578" s="136"/>
      <c r="FL1578" s="136"/>
      <c r="FM1578" s="136"/>
      <c r="FN1578" s="136"/>
      <c r="FO1578" s="136"/>
      <c r="FP1578" s="136"/>
      <c r="FQ1578" s="136"/>
      <c r="FR1578" s="136"/>
      <c r="FS1578" s="136"/>
      <c r="FT1578" s="136"/>
      <c r="FU1578" s="136"/>
      <c r="FV1578" s="136"/>
      <c r="FW1578" s="136"/>
      <c r="FX1578" s="136"/>
      <c r="FY1578" s="136"/>
      <c r="FZ1578" s="136"/>
      <c r="GA1578" s="136"/>
      <c r="GB1578" s="136"/>
      <c r="GC1578" s="136"/>
      <c r="GD1578" s="136"/>
      <c r="GE1578" s="136"/>
      <c r="GF1578" s="136"/>
      <c r="GG1578" s="136"/>
      <c r="GH1578" s="136"/>
      <c r="GI1578" s="136"/>
      <c r="GJ1578" s="136"/>
      <c r="GK1578" s="136"/>
      <c r="GL1578" s="136"/>
      <c r="GM1578" s="136"/>
      <c r="GN1578" s="136"/>
      <c r="GO1578" s="136"/>
      <c r="GP1578" s="136"/>
      <c r="GQ1578" s="136"/>
      <c r="GR1578" s="136"/>
      <c r="GS1578" s="136"/>
      <c r="GT1578" s="136"/>
      <c r="GU1578" s="136"/>
      <c r="GV1578" s="136"/>
      <c r="GW1578" s="136"/>
      <c r="GX1578" s="136"/>
      <c r="GY1578" s="136"/>
      <c r="GZ1578" s="136"/>
      <c r="HA1578" s="136"/>
      <c r="HB1578" s="136"/>
      <c r="HC1578" s="136"/>
      <c r="HD1578" s="136"/>
      <c r="HE1578" s="136"/>
      <c r="HF1578" s="136"/>
      <c r="HG1578" s="136"/>
      <c r="HH1578" s="136"/>
      <c r="HI1578" s="136"/>
      <c r="HJ1578" s="136"/>
      <c r="HK1578" s="136"/>
      <c r="HL1578" s="136"/>
      <c r="HM1578" s="136"/>
      <c r="HN1578" s="136"/>
      <c r="HO1578" s="136"/>
      <c r="HP1578" s="136"/>
      <c r="HQ1578" s="136"/>
      <c r="HR1578" s="136"/>
      <c r="HS1578" s="136"/>
      <c r="HT1578" s="136"/>
      <c r="HU1578" s="136"/>
      <c r="HV1578" s="136"/>
      <c r="HW1578" s="136"/>
      <c r="HX1578" s="136"/>
      <c r="HY1578" s="136"/>
      <c r="HZ1578" s="136"/>
      <c r="IA1578" s="136"/>
      <c r="IB1578" s="136"/>
      <c r="IC1578" s="136"/>
      <c r="ID1578" s="136"/>
      <c r="IE1578" s="136"/>
      <c r="IF1578" s="136"/>
      <c r="IG1578" s="136"/>
    </row>
    <row r="1579" spans="1:241" ht="15" customHeight="1" x14ac:dyDescent="0.25">
      <c r="A1579" s="225" t="s">
        <v>374</v>
      </c>
      <c r="B1579" s="217">
        <v>7644419</v>
      </c>
      <c r="C1579" s="217">
        <v>2288013</v>
      </c>
      <c r="D1579" s="217">
        <v>929293</v>
      </c>
      <c r="E1579" s="217">
        <v>971904</v>
      </c>
      <c r="F1579" s="217">
        <v>2351687</v>
      </c>
      <c r="G1579" s="217">
        <v>454475</v>
      </c>
      <c r="H1579" s="235">
        <v>14639791</v>
      </c>
      <c r="I1579" s="136"/>
      <c r="J1579" s="225" t="s">
        <v>763</v>
      </c>
      <c r="K1579" s="217">
        <v>8039731</v>
      </c>
      <c r="L1579" s="217">
        <v>3026509</v>
      </c>
      <c r="M1579" s="217">
        <v>978510</v>
      </c>
      <c r="N1579" s="217">
        <v>1453183</v>
      </c>
      <c r="O1579" s="217">
        <v>2638680</v>
      </c>
      <c r="P1579" s="217">
        <v>550884</v>
      </c>
      <c r="Q1579" s="244">
        <v>16687497</v>
      </c>
      <c r="R1579" s="136"/>
      <c r="S1579" s="136"/>
      <c r="T1579" s="136"/>
      <c r="U1579" s="136"/>
      <c r="V1579" s="136"/>
      <c r="W1579" s="136"/>
      <c r="X1579" s="136"/>
      <c r="Y1579" s="136"/>
      <c r="Z1579" s="136"/>
      <c r="AA1579" s="136"/>
      <c r="AB1579" s="136"/>
      <c r="AC1579" s="136"/>
      <c r="AD1579" s="136"/>
      <c r="AE1579" s="136"/>
      <c r="AF1579" s="136"/>
      <c r="AG1579" s="136"/>
      <c r="AH1579" s="136"/>
      <c r="AI1579" s="136"/>
      <c r="AJ1579" s="136"/>
      <c r="AK1579" s="136"/>
      <c r="AL1579" s="136"/>
      <c r="AM1579" s="136"/>
      <c r="AN1579" s="136"/>
      <c r="AO1579" s="136"/>
      <c r="AP1579" s="136"/>
      <c r="AQ1579" s="136"/>
      <c r="AR1579" s="136"/>
      <c r="AS1579" s="136"/>
      <c r="AT1579" s="136"/>
      <c r="AU1579" s="136"/>
      <c r="AV1579" s="136"/>
      <c r="AW1579" s="136"/>
      <c r="AX1579" s="136"/>
      <c r="AY1579" s="136"/>
      <c r="AZ1579" s="136"/>
      <c r="BA1579" s="136"/>
      <c r="BB1579" s="136"/>
      <c r="BC1579" s="136"/>
      <c r="BD1579" s="136"/>
      <c r="BE1579" s="136"/>
      <c r="BF1579" s="136"/>
      <c r="BG1579" s="136"/>
      <c r="BH1579" s="136"/>
      <c r="BI1579" s="136"/>
      <c r="BJ1579" s="136"/>
      <c r="BK1579" s="136"/>
      <c r="BL1579" s="136"/>
      <c r="BM1579" s="136"/>
      <c r="BN1579" s="136"/>
      <c r="BO1579" s="136"/>
      <c r="BP1579" s="136"/>
      <c r="BQ1579" s="136"/>
      <c r="BR1579" s="136"/>
      <c r="BS1579" s="136"/>
      <c r="BT1579" s="136"/>
      <c r="BU1579" s="136"/>
      <c r="BV1579" s="136"/>
      <c r="BW1579" s="136"/>
      <c r="BX1579" s="136"/>
      <c r="BY1579" s="136"/>
      <c r="BZ1579" s="136"/>
      <c r="CA1579" s="136"/>
      <c r="CB1579" s="136"/>
      <c r="CC1579" s="136"/>
      <c r="CD1579" s="136"/>
      <c r="CE1579" s="136"/>
      <c r="CF1579" s="136"/>
      <c r="CG1579" s="136"/>
      <c r="CH1579" s="136"/>
      <c r="CI1579" s="136"/>
      <c r="CJ1579" s="136"/>
      <c r="CK1579" s="136"/>
      <c r="CL1579" s="136"/>
      <c r="CM1579" s="136"/>
      <c r="CN1579" s="136"/>
      <c r="CO1579" s="136"/>
      <c r="CP1579" s="136"/>
      <c r="CQ1579" s="136"/>
      <c r="CR1579" s="136"/>
      <c r="CS1579" s="136"/>
      <c r="CT1579" s="136"/>
      <c r="CU1579" s="136"/>
      <c r="CV1579" s="136"/>
      <c r="CW1579" s="136"/>
      <c r="CX1579" s="136"/>
      <c r="CY1579" s="136"/>
      <c r="CZ1579" s="136"/>
      <c r="DA1579" s="136"/>
      <c r="DB1579" s="136"/>
      <c r="DC1579" s="136"/>
      <c r="DD1579" s="136"/>
      <c r="DE1579" s="136"/>
      <c r="DF1579" s="136"/>
      <c r="DG1579" s="136"/>
      <c r="DH1579" s="136"/>
      <c r="DI1579" s="136"/>
      <c r="DJ1579" s="136"/>
      <c r="DK1579" s="136"/>
      <c r="DL1579" s="136"/>
      <c r="DM1579" s="136"/>
      <c r="DN1579" s="136"/>
      <c r="DO1579" s="136"/>
      <c r="DP1579" s="136"/>
      <c r="DQ1579" s="136"/>
      <c r="DR1579" s="136"/>
      <c r="DS1579" s="136"/>
      <c r="DT1579" s="136"/>
      <c r="DU1579" s="136"/>
      <c r="DV1579" s="136"/>
      <c r="DW1579" s="136"/>
      <c r="DX1579" s="136"/>
      <c r="DY1579" s="136"/>
      <c r="DZ1579" s="136"/>
      <c r="EA1579" s="136"/>
      <c r="EB1579" s="136"/>
      <c r="EC1579" s="136"/>
      <c r="ED1579" s="136"/>
      <c r="EE1579" s="136"/>
      <c r="EF1579" s="136"/>
      <c r="EG1579" s="136"/>
      <c r="EH1579" s="136"/>
      <c r="EI1579" s="136"/>
      <c r="EJ1579" s="136"/>
      <c r="EK1579" s="136"/>
      <c r="EL1579" s="136"/>
      <c r="EM1579" s="136"/>
      <c r="EN1579" s="136"/>
      <c r="EO1579" s="136"/>
      <c r="EP1579" s="136"/>
      <c r="EQ1579" s="136"/>
      <c r="ER1579" s="136"/>
      <c r="ES1579" s="136"/>
      <c r="ET1579" s="136"/>
      <c r="EU1579" s="136"/>
      <c r="EV1579" s="136"/>
      <c r="EW1579" s="136"/>
      <c r="EX1579" s="136"/>
      <c r="EY1579" s="136"/>
      <c r="EZ1579" s="136"/>
      <c r="FA1579" s="136"/>
      <c r="FB1579" s="136"/>
      <c r="FC1579" s="136"/>
      <c r="FD1579" s="136"/>
      <c r="FE1579" s="136"/>
      <c r="FF1579" s="136"/>
      <c r="FG1579" s="136"/>
      <c r="FH1579" s="136"/>
      <c r="FI1579" s="136"/>
      <c r="FJ1579" s="136"/>
      <c r="FK1579" s="136"/>
      <c r="FL1579" s="136"/>
      <c r="FM1579" s="136"/>
      <c r="FN1579" s="136"/>
      <c r="FO1579" s="136"/>
      <c r="FP1579" s="136"/>
      <c r="FQ1579" s="136"/>
      <c r="FR1579" s="136"/>
      <c r="FS1579" s="136"/>
      <c r="FT1579" s="136"/>
      <c r="FU1579" s="136"/>
      <c r="FV1579" s="136"/>
      <c r="FW1579" s="136"/>
      <c r="FX1579" s="136"/>
      <c r="FY1579" s="136"/>
      <c r="FZ1579" s="136"/>
      <c r="GA1579" s="136"/>
      <c r="GB1579" s="136"/>
      <c r="GC1579" s="136"/>
      <c r="GD1579" s="136"/>
      <c r="GE1579" s="136"/>
      <c r="GF1579" s="136"/>
      <c r="GG1579" s="136"/>
      <c r="GH1579" s="136"/>
      <c r="GI1579" s="136"/>
      <c r="GJ1579" s="136"/>
      <c r="GK1579" s="136"/>
      <c r="GL1579" s="136"/>
      <c r="GM1579" s="136"/>
      <c r="GN1579" s="136"/>
      <c r="GO1579" s="136"/>
      <c r="GP1579" s="136"/>
      <c r="GQ1579" s="136"/>
      <c r="GR1579" s="136"/>
      <c r="GS1579" s="136"/>
      <c r="GT1579" s="136"/>
      <c r="GU1579" s="136"/>
      <c r="GV1579" s="136"/>
      <c r="GW1579" s="136"/>
      <c r="GX1579" s="136"/>
      <c r="GY1579" s="136"/>
      <c r="GZ1579" s="136"/>
      <c r="HA1579" s="136"/>
      <c r="HB1579" s="136"/>
      <c r="HC1579" s="136"/>
      <c r="HD1579" s="136"/>
      <c r="HE1579" s="136"/>
      <c r="HF1579" s="136"/>
      <c r="HG1579" s="136"/>
      <c r="HH1579" s="136"/>
      <c r="HI1579" s="136"/>
      <c r="HJ1579" s="136"/>
      <c r="HK1579" s="136"/>
      <c r="HL1579" s="136"/>
      <c r="HM1579" s="136"/>
      <c r="HN1579" s="136"/>
      <c r="HO1579" s="136"/>
      <c r="HP1579" s="136"/>
      <c r="HQ1579" s="136"/>
      <c r="HR1579" s="136"/>
      <c r="HS1579" s="136"/>
      <c r="HT1579" s="136"/>
      <c r="HU1579" s="136"/>
      <c r="HV1579" s="136"/>
      <c r="HW1579" s="136"/>
      <c r="HX1579" s="136"/>
      <c r="HY1579" s="136"/>
      <c r="HZ1579" s="136"/>
      <c r="IA1579" s="136"/>
      <c r="IB1579" s="136"/>
      <c r="IC1579" s="136"/>
      <c r="ID1579" s="136"/>
      <c r="IE1579" s="136"/>
      <c r="IF1579" s="136"/>
      <c r="IG1579" s="136"/>
    </row>
    <row r="1580" spans="1:241" ht="15" customHeight="1" x14ac:dyDescent="0.25">
      <c r="A1580" s="225" t="s">
        <v>320</v>
      </c>
      <c r="B1580" s="217">
        <v>11118572</v>
      </c>
      <c r="C1580" s="217">
        <v>2377695</v>
      </c>
      <c r="D1580" s="217">
        <v>1112231</v>
      </c>
      <c r="E1580" s="217">
        <v>965680</v>
      </c>
      <c r="F1580" s="217">
        <v>2894802</v>
      </c>
      <c r="G1580" s="217">
        <v>709988</v>
      </c>
      <c r="H1580" s="235">
        <v>19178968</v>
      </c>
      <c r="I1580" s="136"/>
      <c r="J1580" s="225" t="s">
        <v>851</v>
      </c>
      <c r="K1580" s="217">
        <v>6875263</v>
      </c>
      <c r="L1580" s="217">
        <v>3619004</v>
      </c>
      <c r="M1580" s="217">
        <v>1104089</v>
      </c>
      <c r="N1580" s="217">
        <v>1323712</v>
      </c>
      <c r="O1580" s="217">
        <v>2918270</v>
      </c>
      <c r="P1580" s="217">
        <v>666848</v>
      </c>
      <c r="Q1580" s="244">
        <v>16507186</v>
      </c>
      <c r="R1580" s="136"/>
      <c r="S1580" s="136"/>
      <c r="T1580" s="136"/>
      <c r="U1580" s="136"/>
      <c r="V1580" s="136"/>
      <c r="W1580" s="136"/>
      <c r="X1580" s="136"/>
      <c r="Y1580" s="136"/>
      <c r="Z1580" s="136"/>
      <c r="AA1580" s="136"/>
      <c r="AB1580" s="136"/>
      <c r="AC1580" s="136"/>
      <c r="AD1580" s="136"/>
      <c r="AE1580" s="136"/>
      <c r="AF1580" s="136"/>
      <c r="AG1580" s="136"/>
      <c r="AH1580" s="136"/>
      <c r="AI1580" s="136"/>
      <c r="AJ1580" s="136"/>
      <c r="AK1580" s="136"/>
      <c r="AL1580" s="136"/>
      <c r="AM1580" s="136"/>
      <c r="AN1580" s="136"/>
      <c r="AO1580" s="136"/>
      <c r="AP1580" s="136"/>
      <c r="AQ1580" s="136"/>
      <c r="AR1580" s="136"/>
      <c r="AS1580" s="136"/>
      <c r="AT1580" s="136"/>
      <c r="AU1580" s="136"/>
      <c r="AV1580" s="136"/>
      <c r="AW1580" s="136"/>
      <c r="AX1580" s="136"/>
      <c r="AY1580" s="136"/>
      <c r="AZ1580" s="136"/>
      <c r="BA1580" s="136"/>
      <c r="BB1580" s="136"/>
      <c r="BC1580" s="136"/>
      <c r="BD1580" s="136"/>
      <c r="BE1580" s="136"/>
      <c r="BF1580" s="136"/>
      <c r="BG1580" s="136"/>
      <c r="BH1580" s="136"/>
      <c r="BI1580" s="136"/>
      <c r="BJ1580" s="136"/>
      <c r="BK1580" s="136"/>
      <c r="BL1580" s="136"/>
      <c r="BM1580" s="136"/>
      <c r="BN1580" s="136"/>
      <c r="BO1580" s="136"/>
      <c r="BP1580" s="136"/>
      <c r="BQ1580" s="136"/>
      <c r="BR1580" s="136"/>
      <c r="BS1580" s="136"/>
      <c r="BT1580" s="136"/>
      <c r="BU1580" s="136"/>
      <c r="BV1580" s="136"/>
      <c r="BW1580" s="136"/>
      <c r="BX1580" s="136"/>
      <c r="BY1580" s="136"/>
      <c r="BZ1580" s="136"/>
      <c r="CA1580" s="136"/>
      <c r="CB1580" s="136"/>
      <c r="CC1580" s="136"/>
      <c r="CD1580" s="136"/>
      <c r="CE1580" s="136"/>
      <c r="CF1580" s="136"/>
      <c r="CG1580" s="136"/>
      <c r="CH1580" s="136"/>
      <c r="CI1580" s="136"/>
      <c r="CJ1580" s="136"/>
      <c r="CK1580" s="136"/>
      <c r="CL1580" s="136"/>
      <c r="CM1580" s="136"/>
      <c r="CN1580" s="136"/>
      <c r="CO1580" s="136"/>
      <c r="CP1580" s="136"/>
      <c r="CQ1580" s="136"/>
      <c r="CR1580" s="136"/>
      <c r="CS1580" s="136"/>
      <c r="CT1580" s="136"/>
      <c r="CU1580" s="136"/>
      <c r="CV1580" s="136"/>
      <c r="CW1580" s="136"/>
      <c r="CX1580" s="136"/>
      <c r="CY1580" s="136"/>
      <c r="CZ1580" s="136"/>
      <c r="DA1580" s="136"/>
      <c r="DB1580" s="136"/>
      <c r="DC1580" s="136"/>
      <c r="DD1580" s="136"/>
      <c r="DE1580" s="136"/>
      <c r="DF1580" s="136"/>
      <c r="DG1580" s="136"/>
      <c r="DH1580" s="136"/>
      <c r="DI1580" s="136"/>
      <c r="DJ1580" s="136"/>
      <c r="DK1580" s="136"/>
      <c r="DL1580" s="136"/>
      <c r="DM1580" s="136"/>
      <c r="DN1580" s="136"/>
      <c r="DO1580" s="136"/>
      <c r="DP1580" s="136"/>
      <c r="DQ1580" s="136"/>
      <c r="DR1580" s="136"/>
      <c r="DS1580" s="136"/>
      <c r="DT1580" s="136"/>
      <c r="DU1580" s="136"/>
      <c r="DV1580" s="136"/>
      <c r="DW1580" s="136"/>
      <c r="DX1580" s="136"/>
      <c r="DY1580" s="136"/>
      <c r="DZ1580" s="136"/>
      <c r="EA1580" s="136"/>
      <c r="EB1580" s="136"/>
      <c r="EC1580" s="136"/>
      <c r="ED1580" s="136"/>
      <c r="EE1580" s="136"/>
      <c r="EF1580" s="136"/>
      <c r="EG1580" s="136"/>
      <c r="EH1580" s="136"/>
      <c r="EI1580" s="136"/>
      <c r="EJ1580" s="136"/>
      <c r="EK1580" s="136"/>
      <c r="EL1580" s="136"/>
      <c r="EM1580" s="136"/>
      <c r="EN1580" s="136"/>
      <c r="EO1580" s="136"/>
      <c r="EP1580" s="136"/>
      <c r="EQ1580" s="136"/>
      <c r="ER1580" s="136"/>
      <c r="ES1580" s="136"/>
      <c r="ET1580" s="136"/>
      <c r="EU1580" s="136"/>
      <c r="EV1580" s="136"/>
      <c r="EW1580" s="136"/>
      <c r="EX1580" s="136"/>
      <c r="EY1580" s="136"/>
      <c r="EZ1580" s="136"/>
      <c r="FA1580" s="136"/>
      <c r="FB1580" s="136"/>
      <c r="FC1580" s="136"/>
      <c r="FD1580" s="136"/>
      <c r="FE1580" s="136"/>
      <c r="FF1580" s="136"/>
      <c r="FG1580" s="136"/>
      <c r="FH1580" s="136"/>
      <c r="FI1580" s="136"/>
      <c r="FJ1580" s="136"/>
      <c r="FK1580" s="136"/>
      <c r="FL1580" s="136"/>
      <c r="FM1580" s="136"/>
      <c r="FN1580" s="136"/>
      <c r="FO1580" s="136"/>
      <c r="FP1580" s="136"/>
      <c r="FQ1580" s="136"/>
      <c r="FR1580" s="136"/>
      <c r="FS1580" s="136"/>
      <c r="FT1580" s="136"/>
      <c r="FU1580" s="136"/>
      <c r="FV1580" s="136"/>
      <c r="FW1580" s="136"/>
      <c r="FX1580" s="136"/>
      <c r="FY1580" s="136"/>
      <c r="FZ1580" s="136"/>
      <c r="GA1580" s="136"/>
      <c r="GB1580" s="136"/>
      <c r="GC1580" s="136"/>
      <c r="GD1580" s="136"/>
      <c r="GE1580" s="136"/>
      <c r="GF1580" s="136"/>
      <c r="GG1580" s="136"/>
      <c r="GH1580" s="136"/>
      <c r="GI1580" s="136"/>
      <c r="GJ1580" s="136"/>
      <c r="GK1580" s="136"/>
      <c r="GL1580" s="136"/>
      <c r="GM1580" s="136"/>
      <c r="GN1580" s="136"/>
      <c r="GO1580" s="136"/>
      <c r="GP1580" s="136"/>
      <c r="GQ1580" s="136"/>
      <c r="GR1580" s="136"/>
      <c r="GS1580" s="136"/>
      <c r="GT1580" s="136"/>
      <c r="GU1580" s="136"/>
      <c r="GV1580" s="136"/>
      <c r="GW1580" s="136"/>
      <c r="GX1580" s="136"/>
      <c r="GY1580" s="136"/>
      <c r="GZ1580" s="136"/>
      <c r="HA1580" s="136"/>
      <c r="HB1580" s="136"/>
      <c r="HC1580" s="136"/>
      <c r="HD1580" s="136"/>
      <c r="HE1580" s="136"/>
      <c r="HF1580" s="136"/>
      <c r="HG1580" s="136"/>
      <c r="HH1580" s="136"/>
      <c r="HI1580" s="136"/>
      <c r="HJ1580" s="136"/>
      <c r="HK1580" s="136"/>
      <c r="HL1580" s="136"/>
      <c r="HM1580" s="136"/>
      <c r="HN1580" s="136"/>
      <c r="HO1580" s="136"/>
      <c r="HP1580" s="136"/>
      <c r="HQ1580" s="136"/>
      <c r="HR1580" s="136"/>
      <c r="HS1580" s="136"/>
      <c r="HT1580" s="136"/>
      <c r="HU1580" s="136"/>
      <c r="HV1580" s="136"/>
      <c r="HW1580" s="136"/>
      <c r="HX1580" s="136"/>
      <c r="HY1580" s="136"/>
      <c r="HZ1580" s="136"/>
      <c r="IA1580" s="136"/>
      <c r="IB1580" s="136"/>
      <c r="IC1580" s="136"/>
      <c r="ID1580" s="136"/>
      <c r="IE1580" s="136"/>
      <c r="IF1580" s="136"/>
      <c r="IG1580" s="136"/>
    </row>
    <row r="1581" spans="1:241" ht="15" customHeight="1" x14ac:dyDescent="0.25">
      <c r="A1581" s="225" t="s">
        <v>317</v>
      </c>
      <c r="B1581" s="217">
        <v>1232995</v>
      </c>
      <c r="C1581" s="217">
        <v>1518898</v>
      </c>
      <c r="D1581" s="217">
        <v>475402</v>
      </c>
      <c r="E1581" s="217">
        <v>933927</v>
      </c>
      <c r="F1581" s="217">
        <v>1988117</v>
      </c>
      <c r="G1581" s="217">
        <v>400236</v>
      </c>
      <c r="H1581" s="235">
        <v>6549575</v>
      </c>
      <c r="I1581" s="136"/>
      <c r="J1581" s="225" t="s">
        <v>276</v>
      </c>
      <c r="K1581" s="217">
        <v>6973472</v>
      </c>
      <c r="L1581" s="217">
        <v>4568020</v>
      </c>
      <c r="M1581" s="217">
        <v>1282945</v>
      </c>
      <c r="N1581" s="217">
        <v>1098054</v>
      </c>
      <c r="O1581" s="217">
        <v>2748042</v>
      </c>
      <c r="P1581" s="217">
        <v>553071</v>
      </c>
      <c r="Q1581" s="244">
        <v>17223604</v>
      </c>
      <c r="R1581" s="136"/>
      <c r="S1581" s="136"/>
      <c r="T1581" s="136"/>
      <c r="U1581" s="136"/>
      <c r="V1581" s="136"/>
      <c r="W1581" s="136"/>
      <c r="X1581" s="136"/>
      <c r="Y1581" s="136"/>
      <c r="Z1581" s="136"/>
      <c r="AA1581" s="136"/>
      <c r="AB1581" s="136"/>
      <c r="AC1581" s="136"/>
      <c r="AD1581" s="136"/>
      <c r="AE1581" s="136"/>
      <c r="AF1581" s="136"/>
      <c r="AG1581" s="136"/>
      <c r="AH1581" s="136"/>
      <c r="AI1581" s="136"/>
      <c r="AJ1581" s="136"/>
      <c r="AK1581" s="136"/>
      <c r="AL1581" s="136"/>
      <c r="AM1581" s="136"/>
      <c r="AN1581" s="136"/>
      <c r="AO1581" s="136"/>
      <c r="AP1581" s="136"/>
      <c r="AQ1581" s="136"/>
      <c r="AR1581" s="136"/>
      <c r="AS1581" s="136"/>
      <c r="AT1581" s="136"/>
      <c r="AU1581" s="136"/>
      <c r="AV1581" s="136"/>
      <c r="AW1581" s="136"/>
      <c r="AX1581" s="136"/>
      <c r="AY1581" s="136"/>
      <c r="AZ1581" s="136"/>
      <c r="BA1581" s="136"/>
      <c r="BB1581" s="136"/>
      <c r="BC1581" s="136"/>
      <c r="BD1581" s="136"/>
      <c r="BE1581" s="136"/>
      <c r="BF1581" s="136"/>
      <c r="BG1581" s="136"/>
      <c r="BH1581" s="136"/>
      <c r="BI1581" s="136"/>
      <c r="BJ1581" s="136"/>
      <c r="BK1581" s="136"/>
      <c r="BL1581" s="136"/>
      <c r="BM1581" s="136"/>
      <c r="BN1581" s="136"/>
      <c r="BO1581" s="136"/>
      <c r="BP1581" s="136"/>
      <c r="BQ1581" s="136"/>
      <c r="BR1581" s="136"/>
      <c r="BS1581" s="136"/>
      <c r="BT1581" s="136"/>
      <c r="BU1581" s="136"/>
      <c r="BV1581" s="136"/>
      <c r="BW1581" s="136"/>
      <c r="BX1581" s="136"/>
      <c r="BY1581" s="136"/>
      <c r="BZ1581" s="136"/>
      <c r="CA1581" s="136"/>
      <c r="CB1581" s="136"/>
      <c r="CC1581" s="136"/>
      <c r="CD1581" s="136"/>
      <c r="CE1581" s="136"/>
      <c r="CF1581" s="136"/>
      <c r="CG1581" s="136"/>
      <c r="CH1581" s="136"/>
      <c r="CI1581" s="136"/>
      <c r="CJ1581" s="136"/>
      <c r="CK1581" s="136"/>
      <c r="CL1581" s="136"/>
      <c r="CM1581" s="136"/>
      <c r="CN1581" s="136"/>
      <c r="CO1581" s="136"/>
      <c r="CP1581" s="136"/>
      <c r="CQ1581" s="136"/>
      <c r="CR1581" s="136"/>
      <c r="CS1581" s="136"/>
      <c r="CT1581" s="136"/>
      <c r="CU1581" s="136"/>
      <c r="CV1581" s="136"/>
      <c r="CW1581" s="136"/>
      <c r="CX1581" s="136"/>
      <c r="CY1581" s="136"/>
      <c r="CZ1581" s="136"/>
      <c r="DA1581" s="136"/>
      <c r="DB1581" s="136"/>
      <c r="DC1581" s="136"/>
      <c r="DD1581" s="136"/>
      <c r="DE1581" s="136"/>
      <c r="DF1581" s="136"/>
      <c r="DG1581" s="136"/>
      <c r="DH1581" s="136"/>
      <c r="DI1581" s="136"/>
      <c r="DJ1581" s="136"/>
      <c r="DK1581" s="136"/>
      <c r="DL1581" s="136"/>
      <c r="DM1581" s="136"/>
      <c r="DN1581" s="136"/>
      <c r="DO1581" s="136"/>
      <c r="DP1581" s="136"/>
      <c r="DQ1581" s="136"/>
      <c r="DR1581" s="136"/>
      <c r="DS1581" s="136"/>
      <c r="DT1581" s="136"/>
      <c r="DU1581" s="136"/>
      <c r="DV1581" s="136"/>
      <c r="DW1581" s="136"/>
      <c r="DX1581" s="136"/>
      <c r="DY1581" s="136"/>
      <c r="DZ1581" s="136"/>
      <c r="EA1581" s="136"/>
      <c r="EB1581" s="136"/>
      <c r="EC1581" s="136"/>
      <c r="ED1581" s="136"/>
      <c r="EE1581" s="136"/>
      <c r="EF1581" s="136"/>
      <c r="EG1581" s="136"/>
      <c r="EH1581" s="136"/>
      <c r="EI1581" s="136"/>
      <c r="EJ1581" s="136"/>
      <c r="EK1581" s="136"/>
      <c r="EL1581" s="136"/>
      <c r="EM1581" s="136"/>
      <c r="EN1581" s="136"/>
      <c r="EO1581" s="136"/>
      <c r="EP1581" s="136"/>
      <c r="EQ1581" s="136"/>
      <c r="ER1581" s="136"/>
      <c r="ES1581" s="136"/>
      <c r="ET1581" s="136"/>
      <c r="EU1581" s="136"/>
      <c r="EV1581" s="136"/>
      <c r="EW1581" s="136"/>
      <c r="EX1581" s="136"/>
      <c r="EY1581" s="136"/>
      <c r="EZ1581" s="136"/>
      <c r="FA1581" s="136"/>
      <c r="FB1581" s="136"/>
      <c r="FC1581" s="136"/>
      <c r="FD1581" s="136"/>
      <c r="FE1581" s="136"/>
      <c r="FF1581" s="136"/>
      <c r="FG1581" s="136"/>
      <c r="FH1581" s="136"/>
      <c r="FI1581" s="136"/>
      <c r="FJ1581" s="136"/>
      <c r="FK1581" s="136"/>
      <c r="FL1581" s="136"/>
      <c r="FM1581" s="136"/>
      <c r="FN1581" s="136"/>
      <c r="FO1581" s="136"/>
      <c r="FP1581" s="136"/>
      <c r="FQ1581" s="136"/>
      <c r="FR1581" s="136"/>
      <c r="FS1581" s="136"/>
      <c r="FT1581" s="136"/>
      <c r="FU1581" s="136"/>
      <c r="FV1581" s="136"/>
      <c r="FW1581" s="136"/>
      <c r="FX1581" s="136"/>
      <c r="FY1581" s="136"/>
      <c r="FZ1581" s="136"/>
      <c r="GA1581" s="136"/>
      <c r="GB1581" s="136"/>
      <c r="GC1581" s="136"/>
      <c r="GD1581" s="136"/>
      <c r="GE1581" s="136"/>
      <c r="GF1581" s="136"/>
      <c r="GG1581" s="136"/>
      <c r="GH1581" s="136"/>
      <c r="GI1581" s="136"/>
      <c r="GJ1581" s="136"/>
      <c r="GK1581" s="136"/>
      <c r="GL1581" s="136"/>
      <c r="GM1581" s="136"/>
      <c r="GN1581" s="136"/>
      <c r="GO1581" s="136"/>
      <c r="GP1581" s="136"/>
      <c r="GQ1581" s="136"/>
      <c r="GR1581" s="136"/>
      <c r="GS1581" s="136"/>
      <c r="GT1581" s="136"/>
      <c r="GU1581" s="136"/>
      <c r="GV1581" s="136"/>
      <c r="GW1581" s="136"/>
      <c r="GX1581" s="136"/>
      <c r="GY1581" s="136"/>
      <c r="GZ1581" s="136"/>
      <c r="HA1581" s="136"/>
      <c r="HB1581" s="136"/>
      <c r="HC1581" s="136"/>
      <c r="HD1581" s="136"/>
      <c r="HE1581" s="136"/>
      <c r="HF1581" s="136"/>
      <c r="HG1581" s="136"/>
      <c r="HH1581" s="136"/>
      <c r="HI1581" s="136"/>
      <c r="HJ1581" s="136"/>
      <c r="HK1581" s="136"/>
      <c r="HL1581" s="136"/>
      <c r="HM1581" s="136"/>
      <c r="HN1581" s="136"/>
      <c r="HO1581" s="136"/>
      <c r="HP1581" s="136"/>
      <c r="HQ1581" s="136"/>
      <c r="HR1581" s="136"/>
      <c r="HS1581" s="136"/>
      <c r="HT1581" s="136"/>
      <c r="HU1581" s="136"/>
      <c r="HV1581" s="136"/>
      <c r="HW1581" s="136"/>
      <c r="HX1581" s="136"/>
      <c r="HY1581" s="136"/>
      <c r="HZ1581" s="136"/>
      <c r="IA1581" s="136"/>
      <c r="IB1581" s="136"/>
      <c r="IC1581" s="136"/>
      <c r="ID1581" s="136"/>
      <c r="IE1581" s="136"/>
      <c r="IF1581" s="136"/>
      <c r="IG1581" s="136"/>
    </row>
    <row r="1582" spans="1:241" ht="15" customHeight="1" x14ac:dyDescent="0.25">
      <c r="A1582" s="225" t="s">
        <v>316</v>
      </c>
      <c r="B1582" s="217">
        <v>6450580</v>
      </c>
      <c r="C1582" s="217">
        <v>2051713</v>
      </c>
      <c r="D1582" s="217">
        <v>855998</v>
      </c>
      <c r="E1582" s="217">
        <v>1032027</v>
      </c>
      <c r="F1582" s="217">
        <v>2543218</v>
      </c>
      <c r="G1582" s="217">
        <v>619192</v>
      </c>
      <c r="H1582" s="235">
        <v>13552728</v>
      </c>
      <c r="I1582" s="136"/>
      <c r="J1582" s="225" t="s">
        <v>273</v>
      </c>
      <c r="K1582" s="217">
        <v>5465882</v>
      </c>
      <c r="L1582" s="217">
        <v>4837781</v>
      </c>
      <c r="M1582" s="217">
        <v>1224536</v>
      </c>
      <c r="N1582" s="217">
        <v>1294084</v>
      </c>
      <c r="O1582" s="217">
        <v>2605657</v>
      </c>
      <c r="P1582" s="217">
        <v>455376</v>
      </c>
      <c r="Q1582" s="244">
        <v>15883316</v>
      </c>
      <c r="R1582" s="136"/>
      <c r="S1582" s="136"/>
      <c r="T1582" s="136"/>
      <c r="U1582" s="136"/>
      <c r="V1582" s="136"/>
      <c r="W1582" s="136"/>
      <c r="X1582" s="136"/>
      <c r="Y1582" s="136"/>
      <c r="Z1582" s="136"/>
      <c r="AA1582" s="136"/>
      <c r="AB1582" s="136"/>
      <c r="AC1582" s="136"/>
      <c r="AD1582" s="136"/>
      <c r="AE1582" s="136"/>
      <c r="AF1582" s="136"/>
      <c r="AG1582" s="136"/>
      <c r="AH1582" s="136"/>
      <c r="AI1582" s="136"/>
      <c r="AJ1582" s="136"/>
      <c r="AK1582" s="136"/>
      <c r="AL1582" s="136"/>
      <c r="AM1582" s="136"/>
      <c r="AN1582" s="136"/>
      <c r="AO1582" s="136"/>
      <c r="AP1582" s="136"/>
      <c r="AQ1582" s="136"/>
      <c r="AR1582" s="136"/>
      <c r="AS1582" s="136"/>
      <c r="AT1582" s="136"/>
      <c r="AU1582" s="136"/>
      <c r="AV1582" s="136"/>
      <c r="AW1582" s="136"/>
      <c r="AX1582" s="136"/>
      <c r="AY1582" s="136"/>
      <c r="AZ1582" s="136"/>
      <c r="BA1582" s="136"/>
      <c r="BB1582" s="136"/>
      <c r="BC1582" s="136"/>
      <c r="BD1582" s="136"/>
      <c r="BE1582" s="136"/>
      <c r="BF1582" s="136"/>
      <c r="BG1582" s="136"/>
      <c r="BH1582" s="136"/>
      <c r="BI1582" s="136"/>
      <c r="BJ1582" s="136"/>
      <c r="BK1582" s="136"/>
      <c r="BL1582" s="136"/>
      <c r="BM1582" s="136"/>
      <c r="BN1582" s="136"/>
      <c r="BO1582" s="136"/>
      <c r="BP1582" s="136"/>
      <c r="BQ1582" s="136"/>
      <c r="BR1582" s="136"/>
      <c r="BS1582" s="136"/>
      <c r="BT1582" s="136"/>
      <c r="BU1582" s="136"/>
      <c r="BV1582" s="136"/>
      <c r="BW1582" s="136"/>
      <c r="BX1582" s="136"/>
      <c r="BY1582" s="136"/>
      <c r="BZ1582" s="136"/>
      <c r="CA1582" s="136"/>
      <c r="CB1582" s="136"/>
      <c r="CC1582" s="136"/>
      <c r="CD1582" s="136"/>
      <c r="CE1582" s="136"/>
      <c r="CF1582" s="136"/>
      <c r="CG1582" s="136"/>
      <c r="CH1582" s="136"/>
      <c r="CI1582" s="136"/>
      <c r="CJ1582" s="136"/>
      <c r="CK1582" s="136"/>
      <c r="CL1582" s="136"/>
      <c r="CM1582" s="136"/>
      <c r="CN1582" s="136"/>
      <c r="CO1582" s="136"/>
      <c r="CP1582" s="136"/>
      <c r="CQ1582" s="136"/>
      <c r="CR1582" s="136"/>
      <c r="CS1582" s="136"/>
      <c r="CT1582" s="136"/>
      <c r="CU1582" s="136"/>
      <c r="CV1582" s="136"/>
      <c r="CW1582" s="136"/>
      <c r="CX1582" s="136"/>
      <c r="CY1582" s="136"/>
      <c r="CZ1582" s="136"/>
      <c r="DA1582" s="136"/>
      <c r="DB1582" s="136"/>
      <c r="DC1582" s="136"/>
      <c r="DD1582" s="136"/>
      <c r="DE1582" s="136"/>
      <c r="DF1582" s="136"/>
      <c r="DG1582" s="136"/>
      <c r="DH1582" s="136"/>
      <c r="DI1582" s="136"/>
      <c r="DJ1582" s="136"/>
      <c r="DK1582" s="136"/>
      <c r="DL1582" s="136"/>
      <c r="DM1582" s="136"/>
      <c r="DN1582" s="136"/>
      <c r="DO1582" s="136"/>
      <c r="DP1582" s="136"/>
      <c r="DQ1582" s="136"/>
      <c r="DR1582" s="136"/>
      <c r="DS1582" s="136"/>
      <c r="DT1582" s="136"/>
      <c r="DU1582" s="136"/>
      <c r="DV1582" s="136"/>
      <c r="DW1582" s="136"/>
      <c r="DX1582" s="136"/>
      <c r="DY1582" s="136"/>
      <c r="DZ1582" s="136"/>
      <c r="EA1582" s="136"/>
      <c r="EB1582" s="136"/>
      <c r="EC1582" s="136"/>
      <c r="ED1582" s="136"/>
      <c r="EE1582" s="136"/>
      <c r="EF1582" s="136"/>
      <c r="EG1582" s="136"/>
      <c r="EH1582" s="136"/>
      <c r="EI1582" s="136"/>
      <c r="EJ1582" s="136"/>
      <c r="EK1582" s="136"/>
      <c r="EL1582" s="136"/>
      <c r="EM1582" s="136"/>
      <c r="EN1582" s="136"/>
      <c r="EO1582" s="136"/>
      <c r="EP1582" s="136"/>
      <c r="EQ1582" s="136"/>
      <c r="ER1582" s="136"/>
      <c r="ES1582" s="136"/>
      <c r="ET1582" s="136"/>
      <c r="EU1582" s="136"/>
      <c r="EV1582" s="136"/>
      <c r="EW1582" s="136"/>
      <c r="EX1582" s="136"/>
      <c r="EY1582" s="136"/>
      <c r="EZ1582" s="136"/>
      <c r="FA1582" s="136"/>
      <c r="FB1582" s="136"/>
      <c r="FC1582" s="136"/>
      <c r="FD1582" s="136"/>
      <c r="FE1582" s="136"/>
      <c r="FF1582" s="136"/>
      <c r="FG1582" s="136"/>
      <c r="FH1582" s="136"/>
      <c r="FI1582" s="136"/>
      <c r="FJ1582" s="136"/>
      <c r="FK1582" s="136"/>
      <c r="FL1582" s="136"/>
      <c r="FM1582" s="136"/>
      <c r="FN1582" s="136"/>
      <c r="FO1582" s="136"/>
      <c r="FP1582" s="136"/>
      <c r="FQ1582" s="136"/>
      <c r="FR1582" s="136"/>
      <c r="FS1582" s="136"/>
      <c r="FT1582" s="136"/>
      <c r="FU1582" s="136"/>
      <c r="FV1582" s="136"/>
      <c r="FW1582" s="136"/>
      <c r="FX1582" s="136"/>
      <c r="FY1582" s="136"/>
      <c r="FZ1582" s="136"/>
      <c r="GA1582" s="136"/>
      <c r="GB1582" s="136"/>
      <c r="GC1582" s="136"/>
      <c r="GD1582" s="136"/>
      <c r="GE1582" s="136"/>
      <c r="GF1582" s="136"/>
      <c r="GG1582" s="136"/>
      <c r="GH1582" s="136"/>
      <c r="GI1582" s="136"/>
      <c r="GJ1582" s="136"/>
      <c r="GK1582" s="136"/>
      <c r="GL1582" s="136"/>
      <c r="GM1582" s="136"/>
      <c r="GN1582" s="136"/>
      <c r="GO1582" s="136"/>
      <c r="GP1582" s="136"/>
      <c r="GQ1582" s="136"/>
      <c r="GR1582" s="136"/>
      <c r="GS1582" s="136"/>
      <c r="GT1582" s="136"/>
      <c r="GU1582" s="136"/>
      <c r="GV1582" s="136"/>
      <c r="GW1582" s="136"/>
      <c r="GX1582" s="136"/>
      <c r="GY1582" s="136"/>
      <c r="GZ1582" s="136"/>
      <c r="HA1582" s="136"/>
      <c r="HB1582" s="136"/>
      <c r="HC1582" s="136"/>
      <c r="HD1582" s="136"/>
      <c r="HE1582" s="136"/>
      <c r="HF1582" s="136"/>
      <c r="HG1582" s="136"/>
      <c r="HH1582" s="136"/>
      <c r="HI1582" s="136"/>
      <c r="HJ1582" s="136"/>
      <c r="HK1582" s="136"/>
      <c r="HL1582" s="136"/>
      <c r="HM1582" s="136"/>
      <c r="HN1582" s="136"/>
      <c r="HO1582" s="136"/>
      <c r="HP1582" s="136"/>
      <c r="HQ1582" s="136"/>
      <c r="HR1582" s="136"/>
      <c r="HS1582" s="136"/>
      <c r="HT1582" s="136"/>
      <c r="HU1582" s="136"/>
      <c r="HV1582" s="136"/>
      <c r="HW1582" s="136"/>
      <c r="HX1582" s="136"/>
      <c r="HY1582" s="136"/>
      <c r="HZ1582" s="136"/>
      <c r="IA1582" s="136"/>
      <c r="IB1582" s="136"/>
      <c r="IC1582" s="136"/>
      <c r="ID1582" s="136"/>
      <c r="IE1582" s="136"/>
      <c r="IF1582" s="136"/>
      <c r="IG1582" s="136"/>
    </row>
    <row r="1583" spans="1:241" ht="15" customHeight="1" x14ac:dyDescent="0.25">
      <c r="A1583" s="225" t="s">
        <v>605</v>
      </c>
      <c r="B1583" s="217">
        <v>6623272</v>
      </c>
      <c r="C1583" s="217">
        <v>1663588</v>
      </c>
      <c r="D1583" s="217">
        <v>812302</v>
      </c>
      <c r="E1583" s="217">
        <v>1178357</v>
      </c>
      <c r="F1583" s="217">
        <v>2607499</v>
      </c>
      <c r="G1583" s="217">
        <v>512824</v>
      </c>
      <c r="H1583" s="235">
        <v>13397842</v>
      </c>
      <c r="I1583" s="136"/>
      <c r="J1583" s="225" t="s">
        <v>272</v>
      </c>
      <c r="K1583" s="217">
        <v>8425744</v>
      </c>
      <c r="L1583" s="217">
        <v>4513882</v>
      </c>
      <c r="M1583" s="217">
        <v>1575225</v>
      </c>
      <c r="N1583" s="217">
        <v>1464415</v>
      </c>
      <c r="O1583" s="217">
        <v>3662135</v>
      </c>
      <c r="P1583" s="217">
        <v>526083</v>
      </c>
      <c r="Q1583" s="244">
        <v>20167484</v>
      </c>
      <c r="R1583" s="136"/>
      <c r="S1583" s="136"/>
      <c r="T1583" s="136"/>
      <c r="U1583" s="136"/>
      <c r="V1583" s="136"/>
      <c r="W1583" s="136"/>
      <c r="X1583" s="136"/>
      <c r="Y1583" s="136"/>
      <c r="Z1583" s="136"/>
      <c r="AA1583" s="136"/>
      <c r="AB1583" s="136"/>
      <c r="AC1583" s="136"/>
      <c r="AD1583" s="136"/>
      <c r="AE1583" s="136"/>
      <c r="AF1583" s="136"/>
      <c r="AG1583" s="136"/>
      <c r="AH1583" s="136"/>
      <c r="AI1583" s="136"/>
      <c r="AJ1583" s="136"/>
      <c r="AK1583" s="136"/>
      <c r="AL1583" s="136"/>
      <c r="AM1583" s="136"/>
      <c r="AN1583" s="136"/>
      <c r="AO1583" s="136"/>
      <c r="AP1583" s="136"/>
      <c r="AQ1583" s="136"/>
      <c r="AR1583" s="136"/>
      <c r="AS1583" s="136"/>
      <c r="AT1583" s="136"/>
      <c r="AU1583" s="136"/>
      <c r="AV1583" s="136"/>
      <c r="AW1583" s="136"/>
      <c r="AX1583" s="136"/>
      <c r="AY1583" s="136"/>
      <c r="AZ1583" s="136"/>
      <c r="BA1583" s="136"/>
      <c r="BB1583" s="136"/>
      <c r="BC1583" s="136"/>
      <c r="BD1583" s="136"/>
      <c r="BE1583" s="136"/>
      <c r="BF1583" s="136"/>
      <c r="BG1583" s="136"/>
      <c r="BH1583" s="136"/>
      <c r="BI1583" s="136"/>
      <c r="BJ1583" s="136"/>
      <c r="BK1583" s="136"/>
      <c r="BL1583" s="136"/>
      <c r="BM1583" s="136"/>
      <c r="BN1583" s="136"/>
      <c r="BO1583" s="136"/>
      <c r="BP1583" s="136"/>
      <c r="BQ1583" s="136"/>
      <c r="BR1583" s="136"/>
      <c r="BS1583" s="136"/>
      <c r="BT1583" s="136"/>
      <c r="BU1583" s="136"/>
      <c r="BV1583" s="136"/>
      <c r="BW1583" s="136"/>
      <c r="BX1583" s="136"/>
      <c r="BY1583" s="136"/>
      <c r="BZ1583" s="136"/>
      <c r="CA1583" s="136"/>
      <c r="CB1583" s="136"/>
      <c r="CC1583" s="136"/>
      <c r="CD1583" s="136"/>
      <c r="CE1583" s="136"/>
      <c r="CF1583" s="136"/>
      <c r="CG1583" s="136"/>
      <c r="CH1583" s="136"/>
      <c r="CI1583" s="136"/>
      <c r="CJ1583" s="136"/>
      <c r="CK1583" s="136"/>
      <c r="CL1583" s="136"/>
      <c r="CM1583" s="136"/>
      <c r="CN1583" s="136"/>
      <c r="CO1583" s="136"/>
      <c r="CP1583" s="136"/>
      <c r="CQ1583" s="136"/>
      <c r="CR1583" s="136"/>
      <c r="CS1583" s="136"/>
      <c r="CT1583" s="136"/>
      <c r="CU1583" s="136"/>
      <c r="CV1583" s="136"/>
      <c r="CW1583" s="136"/>
      <c r="CX1583" s="136"/>
      <c r="CY1583" s="136"/>
      <c r="CZ1583" s="136"/>
      <c r="DA1583" s="136"/>
      <c r="DB1583" s="136"/>
      <c r="DC1583" s="136"/>
      <c r="DD1583" s="136"/>
      <c r="DE1583" s="136"/>
      <c r="DF1583" s="136"/>
      <c r="DG1583" s="136"/>
      <c r="DH1583" s="136"/>
      <c r="DI1583" s="136"/>
      <c r="DJ1583" s="136"/>
      <c r="DK1583" s="136"/>
      <c r="DL1583" s="136"/>
      <c r="DM1583" s="136"/>
      <c r="DN1583" s="136"/>
      <c r="DO1583" s="136"/>
      <c r="DP1583" s="136"/>
      <c r="DQ1583" s="136"/>
      <c r="DR1583" s="136"/>
      <c r="DS1583" s="136"/>
      <c r="DT1583" s="136"/>
      <c r="DU1583" s="136"/>
      <c r="DV1583" s="136"/>
      <c r="DW1583" s="136"/>
      <c r="DX1583" s="136"/>
      <c r="DY1583" s="136"/>
      <c r="DZ1583" s="136"/>
      <c r="EA1583" s="136"/>
      <c r="EB1583" s="136"/>
      <c r="EC1583" s="136"/>
      <c r="ED1583" s="136"/>
      <c r="EE1583" s="136"/>
      <c r="EF1583" s="136"/>
      <c r="EG1583" s="136"/>
      <c r="EH1583" s="136"/>
      <c r="EI1583" s="136"/>
      <c r="EJ1583" s="136"/>
      <c r="EK1583" s="136"/>
      <c r="EL1583" s="136"/>
      <c r="EM1583" s="136"/>
      <c r="EN1583" s="136"/>
      <c r="EO1583" s="136"/>
      <c r="EP1583" s="136"/>
      <c r="EQ1583" s="136"/>
      <c r="ER1583" s="136"/>
      <c r="ES1583" s="136"/>
      <c r="ET1583" s="136"/>
      <c r="EU1583" s="136"/>
      <c r="EV1583" s="136"/>
      <c r="EW1583" s="136"/>
      <c r="EX1583" s="136"/>
      <c r="EY1583" s="136"/>
      <c r="EZ1583" s="136"/>
      <c r="FA1583" s="136"/>
      <c r="FB1583" s="136"/>
      <c r="FC1583" s="136"/>
      <c r="FD1583" s="136"/>
      <c r="FE1583" s="136"/>
      <c r="FF1583" s="136"/>
      <c r="FG1583" s="136"/>
      <c r="FH1583" s="136"/>
      <c r="FI1583" s="136"/>
      <c r="FJ1583" s="136"/>
      <c r="FK1583" s="136"/>
      <c r="FL1583" s="136"/>
      <c r="FM1583" s="136"/>
      <c r="FN1583" s="136"/>
      <c r="FO1583" s="136"/>
      <c r="FP1583" s="136"/>
      <c r="FQ1583" s="136"/>
      <c r="FR1583" s="136"/>
      <c r="FS1583" s="136"/>
      <c r="FT1583" s="136"/>
      <c r="FU1583" s="136"/>
      <c r="FV1583" s="136"/>
      <c r="FW1583" s="136"/>
      <c r="FX1583" s="136"/>
      <c r="FY1583" s="136"/>
      <c r="FZ1583" s="136"/>
      <c r="GA1583" s="136"/>
      <c r="GB1583" s="136"/>
      <c r="GC1583" s="136"/>
      <c r="GD1583" s="136"/>
      <c r="GE1583" s="136"/>
      <c r="GF1583" s="136"/>
      <c r="GG1583" s="136"/>
      <c r="GH1583" s="136"/>
      <c r="GI1583" s="136"/>
      <c r="GJ1583" s="136"/>
      <c r="GK1583" s="136"/>
      <c r="GL1583" s="136"/>
      <c r="GM1583" s="136"/>
      <c r="GN1583" s="136"/>
      <c r="GO1583" s="136"/>
      <c r="GP1583" s="136"/>
      <c r="GQ1583" s="136"/>
      <c r="GR1583" s="136"/>
      <c r="GS1583" s="136"/>
      <c r="GT1583" s="136"/>
      <c r="GU1583" s="136"/>
      <c r="GV1583" s="136"/>
      <c r="GW1583" s="136"/>
      <c r="GX1583" s="136"/>
      <c r="GY1583" s="136"/>
      <c r="GZ1583" s="136"/>
      <c r="HA1583" s="136"/>
      <c r="HB1583" s="136"/>
      <c r="HC1583" s="136"/>
      <c r="HD1583" s="136"/>
      <c r="HE1583" s="136"/>
      <c r="HF1583" s="136"/>
      <c r="HG1583" s="136"/>
      <c r="HH1583" s="136"/>
      <c r="HI1583" s="136"/>
      <c r="HJ1583" s="136"/>
      <c r="HK1583" s="136"/>
      <c r="HL1583" s="136"/>
      <c r="HM1583" s="136"/>
      <c r="HN1583" s="136"/>
      <c r="HO1583" s="136"/>
      <c r="HP1583" s="136"/>
      <c r="HQ1583" s="136"/>
      <c r="HR1583" s="136"/>
      <c r="HS1583" s="136"/>
      <c r="HT1583" s="136"/>
      <c r="HU1583" s="136"/>
      <c r="HV1583" s="136"/>
      <c r="HW1583" s="136"/>
      <c r="HX1583" s="136"/>
      <c r="HY1583" s="136"/>
      <c r="HZ1583" s="136"/>
      <c r="IA1583" s="136"/>
      <c r="IB1583" s="136"/>
      <c r="IC1583" s="136"/>
      <c r="ID1583" s="136"/>
      <c r="IE1583" s="136"/>
      <c r="IF1583" s="136"/>
      <c r="IG1583" s="136"/>
    </row>
    <row r="1584" spans="1:241" ht="15" customHeight="1" x14ac:dyDescent="0.25">
      <c r="A1584" s="225" t="s">
        <v>375</v>
      </c>
      <c r="B1584" s="217">
        <v>6267617</v>
      </c>
      <c r="C1584" s="217">
        <v>1772972</v>
      </c>
      <c r="D1584" s="217">
        <v>834544</v>
      </c>
      <c r="E1584" s="217">
        <v>2071565</v>
      </c>
      <c r="F1584" s="217">
        <v>2843294</v>
      </c>
      <c r="G1584" s="217">
        <v>495658</v>
      </c>
      <c r="H1584" s="235">
        <v>14285650</v>
      </c>
      <c r="I1584" s="136"/>
      <c r="J1584" s="225" t="s">
        <v>764</v>
      </c>
      <c r="K1584" s="217">
        <v>12049128</v>
      </c>
      <c r="L1584" s="217">
        <v>4095700</v>
      </c>
      <c r="M1584" s="217">
        <v>2394019</v>
      </c>
      <c r="N1584" s="217">
        <v>1069536</v>
      </c>
      <c r="O1584" s="217">
        <v>3178313</v>
      </c>
      <c r="P1584" s="217">
        <v>643450</v>
      </c>
      <c r="Q1584" s="244">
        <v>23430146</v>
      </c>
      <c r="R1584" s="136"/>
      <c r="S1584" s="136"/>
      <c r="T1584" s="136"/>
      <c r="U1584" s="136"/>
      <c r="V1584" s="136"/>
      <c r="W1584" s="136"/>
      <c r="X1584" s="136"/>
      <c r="Y1584" s="136"/>
      <c r="Z1584" s="136"/>
      <c r="AA1584" s="136"/>
      <c r="AB1584" s="136"/>
      <c r="AC1584" s="136"/>
      <c r="AD1584" s="136"/>
      <c r="AE1584" s="136"/>
      <c r="AF1584" s="136"/>
      <c r="AG1584" s="136"/>
      <c r="AH1584" s="136"/>
      <c r="AI1584" s="136"/>
      <c r="AJ1584" s="136"/>
      <c r="AK1584" s="136"/>
      <c r="AL1584" s="136"/>
      <c r="AM1584" s="136"/>
      <c r="AN1584" s="136"/>
      <c r="AO1584" s="136"/>
      <c r="AP1584" s="136"/>
      <c r="AQ1584" s="136"/>
      <c r="AR1584" s="136"/>
      <c r="AS1584" s="136"/>
      <c r="AT1584" s="136"/>
      <c r="AU1584" s="136"/>
      <c r="AV1584" s="136"/>
      <c r="AW1584" s="136"/>
      <c r="AX1584" s="136"/>
      <c r="AY1584" s="136"/>
      <c r="AZ1584" s="136"/>
      <c r="BA1584" s="136"/>
      <c r="BB1584" s="136"/>
      <c r="BC1584" s="136"/>
      <c r="BD1584" s="136"/>
      <c r="BE1584" s="136"/>
      <c r="BF1584" s="136"/>
      <c r="BG1584" s="136"/>
      <c r="BH1584" s="136"/>
      <c r="BI1584" s="136"/>
      <c r="BJ1584" s="136"/>
      <c r="BK1584" s="136"/>
      <c r="BL1584" s="136"/>
      <c r="BM1584" s="136"/>
      <c r="BN1584" s="136"/>
      <c r="BO1584" s="136"/>
      <c r="BP1584" s="136"/>
      <c r="BQ1584" s="136"/>
      <c r="BR1584" s="136"/>
      <c r="BS1584" s="136"/>
      <c r="BT1584" s="136"/>
      <c r="BU1584" s="136"/>
      <c r="BV1584" s="136"/>
      <c r="BW1584" s="136"/>
      <c r="BX1584" s="136"/>
      <c r="BY1584" s="136"/>
      <c r="BZ1584" s="136"/>
      <c r="CA1584" s="136"/>
      <c r="CB1584" s="136"/>
      <c r="CC1584" s="136"/>
      <c r="CD1584" s="136"/>
      <c r="CE1584" s="136"/>
      <c r="CF1584" s="136"/>
      <c r="CG1584" s="136"/>
      <c r="CH1584" s="136"/>
      <c r="CI1584" s="136"/>
      <c r="CJ1584" s="136"/>
      <c r="CK1584" s="136"/>
      <c r="CL1584" s="136"/>
      <c r="CM1584" s="136"/>
      <c r="CN1584" s="136"/>
      <c r="CO1584" s="136"/>
      <c r="CP1584" s="136"/>
      <c r="CQ1584" s="136"/>
      <c r="CR1584" s="136"/>
      <c r="CS1584" s="136"/>
      <c r="CT1584" s="136"/>
      <c r="CU1584" s="136"/>
      <c r="CV1584" s="136"/>
      <c r="CW1584" s="136"/>
      <c r="CX1584" s="136"/>
      <c r="CY1584" s="136"/>
      <c r="CZ1584" s="136"/>
      <c r="DA1584" s="136"/>
      <c r="DB1584" s="136"/>
      <c r="DC1584" s="136"/>
      <c r="DD1584" s="136"/>
      <c r="DE1584" s="136"/>
      <c r="DF1584" s="136"/>
      <c r="DG1584" s="136"/>
      <c r="DH1584" s="136"/>
      <c r="DI1584" s="136"/>
      <c r="DJ1584" s="136"/>
      <c r="DK1584" s="136"/>
      <c r="DL1584" s="136"/>
      <c r="DM1584" s="136"/>
      <c r="DN1584" s="136"/>
      <c r="DO1584" s="136"/>
      <c r="DP1584" s="136"/>
      <c r="DQ1584" s="136"/>
      <c r="DR1584" s="136"/>
      <c r="DS1584" s="136"/>
      <c r="DT1584" s="136"/>
      <c r="DU1584" s="136"/>
      <c r="DV1584" s="136"/>
      <c r="DW1584" s="136"/>
      <c r="DX1584" s="136"/>
      <c r="DY1584" s="136"/>
      <c r="DZ1584" s="136"/>
      <c r="EA1584" s="136"/>
      <c r="EB1584" s="136"/>
      <c r="EC1584" s="136"/>
      <c r="ED1584" s="136"/>
      <c r="EE1584" s="136"/>
      <c r="EF1584" s="136"/>
      <c r="EG1584" s="136"/>
      <c r="EH1584" s="136"/>
      <c r="EI1584" s="136"/>
      <c r="EJ1584" s="136"/>
      <c r="EK1584" s="136"/>
      <c r="EL1584" s="136"/>
      <c r="EM1584" s="136"/>
      <c r="EN1584" s="136"/>
      <c r="EO1584" s="136"/>
      <c r="EP1584" s="136"/>
      <c r="EQ1584" s="136"/>
      <c r="ER1584" s="136"/>
      <c r="ES1584" s="136"/>
      <c r="ET1584" s="136"/>
      <c r="EU1584" s="136"/>
      <c r="EV1584" s="136"/>
      <c r="EW1584" s="136"/>
      <c r="EX1584" s="136"/>
      <c r="EY1584" s="136"/>
      <c r="EZ1584" s="136"/>
      <c r="FA1584" s="136"/>
      <c r="FB1584" s="136"/>
      <c r="FC1584" s="136"/>
      <c r="FD1584" s="136"/>
      <c r="FE1584" s="136"/>
      <c r="FF1584" s="136"/>
      <c r="FG1584" s="136"/>
      <c r="FH1584" s="136"/>
      <c r="FI1584" s="136"/>
      <c r="FJ1584" s="136"/>
      <c r="FK1584" s="136"/>
      <c r="FL1584" s="136"/>
      <c r="FM1584" s="136"/>
      <c r="FN1584" s="136"/>
      <c r="FO1584" s="136"/>
      <c r="FP1584" s="136"/>
      <c r="FQ1584" s="136"/>
      <c r="FR1584" s="136"/>
      <c r="FS1584" s="136"/>
      <c r="FT1584" s="136"/>
      <c r="FU1584" s="136"/>
      <c r="FV1584" s="136"/>
      <c r="FW1584" s="136"/>
      <c r="FX1584" s="136"/>
      <c r="FY1584" s="136"/>
      <c r="FZ1584" s="136"/>
      <c r="GA1584" s="136"/>
      <c r="GB1584" s="136"/>
      <c r="GC1584" s="136"/>
      <c r="GD1584" s="136"/>
      <c r="GE1584" s="136"/>
      <c r="GF1584" s="136"/>
      <c r="GG1584" s="136"/>
      <c r="GH1584" s="136"/>
      <c r="GI1584" s="136"/>
      <c r="GJ1584" s="136"/>
      <c r="GK1584" s="136"/>
      <c r="GL1584" s="136"/>
      <c r="GM1584" s="136"/>
      <c r="GN1584" s="136"/>
      <c r="GO1584" s="136"/>
      <c r="GP1584" s="136"/>
      <c r="GQ1584" s="136"/>
      <c r="GR1584" s="136"/>
      <c r="GS1584" s="136"/>
      <c r="GT1584" s="136"/>
      <c r="GU1584" s="136"/>
      <c r="GV1584" s="136"/>
      <c r="GW1584" s="136"/>
      <c r="GX1584" s="136"/>
      <c r="GY1584" s="136"/>
      <c r="GZ1584" s="136"/>
      <c r="HA1584" s="136"/>
      <c r="HB1584" s="136"/>
      <c r="HC1584" s="136"/>
      <c r="HD1584" s="136"/>
      <c r="HE1584" s="136"/>
      <c r="HF1584" s="136"/>
      <c r="HG1584" s="136"/>
      <c r="HH1584" s="136"/>
      <c r="HI1584" s="136"/>
      <c r="HJ1584" s="136"/>
      <c r="HK1584" s="136"/>
      <c r="HL1584" s="136"/>
      <c r="HM1584" s="136"/>
      <c r="HN1584" s="136"/>
      <c r="HO1584" s="136"/>
      <c r="HP1584" s="136"/>
      <c r="HQ1584" s="136"/>
      <c r="HR1584" s="136"/>
      <c r="HS1584" s="136"/>
      <c r="HT1584" s="136"/>
      <c r="HU1584" s="136"/>
      <c r="HV1584" s="136"/>
      <c r="HW1584" s="136"/>
      <c r="HX1584" s="136"/>
      <c r="HY1584" s="136"/>
      <c r="HZ1584" s="136"/>
      <c r="IA1584" s="136"/>
      <c r="IB1584" s="136"/>
      <c r="IC1584" s="136"/>
      <c r="ID1584" s="136"/>
      <c r="IE1584" s="136"/>
      <c r="IF1584" s="136"/>
      <c r="IG1584" s="136"/>
    </row>
    <row r="1585" spans="1:241" ht="15" customHeight="1" x14ac:dyDescent="0.25">
      <c r="A1585" s="225" t="s">
        <v>315</v>
      </c>
      <c r="B1585" s="217">
        <v>9877612</v>
      </c>
      <c r="C1585" s="217">
        <v>2031468</v>
      </c>
      <c r="D1585" s="217">
        <v>952571</v>
      </c>
      <c r="E1585" s="217">
        <v>1283828</v>
      </c>
      <c r="F1585" s="217">
        <v>2376614</v>
      </c>
      <c r="G1585" s="217">
        <v>572150</v>
      </c>
      <c r="H1585" s="235">
        <v>17094243</v>
      </c>
      <c r="I1585" s="136"/>
      <c r="J1585" s="225" t="s">
        <v>852</v>
      </c>
      <c r="K1585" s="217">
        <v>8332543</v>
      </c>
      <c r="L1585" s="217">
        <v>3545335</v>
      </c>
      <c r="M1585" s="217">
        <v>1984358</v>
      </c>
      <c r="N1585" s="217">
        <v>1050735</v>
      </c>
      <c r="O1585" s="217">
        <v>2788246</v>
      </c>
      <c r="P1585" s="217">
        <v>555582</v>
      </c>
      <c r="Q1585" s="244">
        <v>18256799</v>
      </c>
      <c r="R1585" s="136"/>
      <c r="S1585" s="136"/>
      <c r="T1585" s="136"/>
      <c r="U1585" s="136"/>
      <c r="V1585" s="136"/>
      <c r="W1585" s="136"/>
      <c r="X1585" s="136"/>
      <c r="Y1585" s="136"/>
      <c r="Z1585" s="136"/>
      <c r="AA1585" s="136"/>
      <c r="AB1585" s="136"/>
      <c r="AC1585" s="136"/>
      <c r="AD1585" s="136"/>
      <c r="AE1585" s="136"/>
      <c r="AF1585" s="136"/>
      <c r="AG1585" s="136"/>
      <c r="AH1585" s="136"/>
      <c r="AI1585" s="136"/>
      <c r="AJ1585" s="136"/>
      <c r="AK1585" s="136"/>
      <c r="AL1585" s="136"/>
      <c r="AM1585" s="136"/>
      <c r="AN1585" s="136"/>
      <c r="AO1585" s="136"/>
      <c r="AP1585" s="136"/>
      <c r="AQ1585" s="136"/>
      <c r="AR1585" s="136"/>
      <c r="AS1585" s="136"/>
      <c r="AT1585" s="136"/>
      <c r="AU1585" s="136"/>
      <c r="AV1585" s="136"/>
      <c r="AW1585" s="136"/>
      <c r="AX1585" s="136"/>
      <c r="AY1585" s="136"/>
      <c r="AZ1585" s="136"/>
      <c r="BA1585" s="136"/>
      <c r="BB1585" s="136"/>
      <c r="BC1585" s="136"/>
      <c r="BD1585" s="136"/>
      <c r="BE1585" s="136"/>
      <c r="BF1585" s="136"/>
      <c r="BG1585" s="136"/>
      <c r="BH1585" s="136"/>
      <c r="BI1585" s="136"/>
      <c r="BJ1585" s="136"/>
      <c r="BK1585" s="136"/>
      <c r="BL1585" s="136"/>
      <c r="BM1585" s="136"/>
      <c r="BN1585" s="136"/>
      <c r="BO1585" s="136"/>
      <c r="BP1585" s="136"/>
      <c r="BQ1585" s="136"/>
      <c r="BR1585" s="136"/>
      <c r="BS1585" s="136"/>
      <c r="BT1585" s="136"/>
      <c r="BU1585" s="136"/>
      <c r="BV1585" s="136"/>
      <c r="BW1585" s="136"/>
      <c r="BX1585" s="136"/>
      <c r="BY1585" s="136"/>
      <c r="BZ1585" s="136"/>
      <c r="CA1585" s="136"/>
      <c r="CB1585" s="136"/>
      <c r="CC1585" s="136"/>
      <c r="CD1585" s="136"/>
      <c r="CE1585" s="136"/>
      <c r="CF1585" s="136"/>
      <c r="CG1585" s="136"/>
      <c r="CH1585" s="136"/>
      <c r="CI1585" s="136"/>
      <c r="CJ1585" s="136"/>
      <c r="CK1585" s="136"/>
      <c r="CL1585" s="136"/>
      <c r="CM1585" s="136"/>
      <c r="CN1585" s="136"/>
      <c r="CO1585" s="136"/>
      <c r="CP1585" s="136"/>
      <c r="CQ1585" s="136"/>
      <c r="CR1585" s="136"/>
      <c r="CS1585" s="136"/>
      <c r="CT1585" s="136"/>
      <c r="CU1585" s="136"/>
      <c r="CV1585" s="136"/>
      <c r="CW1585" s="136"/>
      <c r="CX1585" s="136"/>
      <c r="CY1585" s="136"/>
      <c r="CZ1585" s="136"/>
      <c r="DA1585" s="136"/>
      <c r="DB1585" s="136"/>
      <c r="DC1585" s="136"/>
      <c r="DD1585" s="136"/>
      <c r="DE1585" s="136"/>
      <c r="DF1585" s="136"/>
      <c r="DG1585" s="136"/>
      <c r="DH1585" s="136"/>
      <c r="DI1585" s="136"/>
      <c r="DJ1585" s="136"/>
      <c r="DK1585" s="136"/>
      <c r="DL1585" s="136"/>
      <c r="DM1585" s="136"/>
      <c r="DN1585" s="136"/>
      <c r="DO1585" s="136"/>
      <c r="DP1585" s="136"/>
      <c r="DQ1585" s="136"/>
      <c r="DR1585" s="136"/>
      <c r="DS1585" s="136"/>
      <c r="DT1585" s="136"/>
      <c r="DU1585" s="136"/>
      <c r="DV1585" s="136"/>
      <c r="DW1585" s="136"/>
      <c r="DX1585" s="136"/>
      <c r="DY1585" s="136"/>
      <c r="DZ1585" s="136"/>
      <c r="EA1585" s="136"/>
      <c r="EB1585" s="136"/>
      <c r="EC1585" s="136"/>
      <c r="ED1585" s="136"/>
      <c r="EE1585" s="136"/>
      <c r="EF1585" s="136"/>
      <c r="EG1585" s="136"/>
      <c r="EH1585" s="136"/>
      <c r="EI1585" s="136"/>
      <c r="EJ1585" s="136"/>
      <c r="EK1585" s="136"/>
      <c r="EL1585" s="136"/>
      <c r="EM1585" s="136"/>
      <c r="EN1585" s="136"/>
      <c r="EO1585" s="136"/>
      <c r="EP1585" s="136"/>
      <c r="EQ1585" s="136"/>
      <c r="ER1585" s="136"/>
      <c r="ES1585" s="136"/>
      <c r="ET1585" s="136"/>
      <c r="EU1585" s="136"/>
      <c r="EV1585" s="136"/>
      <c r="EW1585" s="136"/>
      <c r="EX1585" s="136"/>
      <c r="EY1585" s="136"/>
      <c r="EZ1585" s="136"/>
      <c r="FA1585" s="136"/>
      <c r="FB1585" s="136"/>
      <c r="FC1585" s="136"/>
      <c r="FD1585" s="136"/>
      <c r="FE1585" s="136"/>
      <c r="FF1585" s="136"/>
      <c r="FG1585" s="136"/>
      <c r="FH1585" s="136"/>
      <c r="FI1585" s="136"/>
      <c r="FJ1585" s="136"/>
      <c r="FK1585" s="136"/>
      <c r="FL1585" s="136"/>
      <c r="FM1585" s="136"/>
      <c r="FN1585" s="136"/>
      <c r="FO1585" s="136"/>
      <c r="FP1585" s="136"/>
      <c r="FQ1585" s="136"/>
      <c r="FR1585" s="136"/>
      <c r="FS1585" s="136"/>
      <c r="FT1585" s="136"/>
      <c r="FU1585" s="136"/>
      <c r="FV1585" s="136"/>
      <c r="FW1585" s="136"/>
      <c r="FX1585" s="136"/>
      <c r="FY1585" s="136"/>
      <c r="FZ1585" s="136"/>
      <c r="GA1585" s="136"/>
      <c r="GB1585" s="136"/>
      <c r="GC1585" s="136"/>
      <c r="GD1585" s="136"/>
      <c r="GE1585" s="136"/>
      <c r="GF1585" s="136"/>
      <c r="GG1585" s="136"/>
      <c r="GH1585" s="136"/>
      <c r="GI1585" s="136"/>
      <c r="GJ1585" s="136"/>
      <c r="GK1585" s="136"/>
      <c r="GL1585" s="136"/>
      <c r="GM1585" s="136"/>
      <c r="GN1585" s="136"/>
      <c r="GO1585" s="136"/>
      <c r="GP1585" s="136"/>
      <c r="GQ1585" s="136"/>
      <c r="GR1585" s="136"/>
      <c r="GS1585" s="136"/>
      <c r="GT1585" s="136"/>
      <c r="GU1585" s="136"/>
      <c r="GV1585" s="136"/>
      <c r="GW1585" s="136"/>
      <c r="GX1585" s="136"/>
      <c r="GY1585" s="136"/>
      <c r="GZ1585" s="136"/>
      <c r="HA1585" s="136"/>
      <c r="HB1585" s="136"/>
      <c r="HC1585" s="136"/>
      <c r="HD1585" s="136"/>
      <c r="HE1585" s="136"/>
      <c r="HF1585" s="136"/>
      <c r="HG1585" s="136"/>
      <c r="HH1585" s="136"/>
      <c r="HI1585" s="136"/>
      <c r="HJ1585" s="136"/>
      <c r="HK1585" s="136"/>
      <c r="HL1585" s="136"/>
      <c r="HM1585" s="136"/>
      <c r="HN1585" s="136"/>
      <c r="HO1585" s="136"/>
      <c r="HP1585" s="136"/>
      <c r="HQ1585" s="136"/>
      <c r="HR1585" s="136"/>
      <c r="HS1585" s="136"/>
      <c r="HT1585" s="136"/>
      <c r="HU1585" s="136"/>
      <c r="HV1585" s="136"/>
      <c r="HW1585" s="136"/>
      <c r="HX1585" s="136"/>
      <c r="HY1585" s="136"/>
      <c r="HZ1585" s="136"/>
      <c r="IA1585" s="136"/>
      <c r="IB1585" s="136"/>
      <c r="IC1585" s="136"/>
      <c r="ID1585" s="136"/>
      <c r="IE1585" s="136"/>
      <c r="IF1585" s="136"/>
      <c r="IG1585" s="136"/>
    </row>
    <row r="1586" spans="1:241" ht="15" customHeight="1" x14ac:dyDescent="0.25">
      <c r="A1586" s="225" t="s">
        <v>312</v>
      </c>
      <c r="B1586" s="217">
        <v>7482676</v>
      </c>
      <c r="C1586" s="217">
        <v>1647166</v>
      </c>
      <c r="D1586" s="217">
        <v>736817</v>
      </c>
      <c r="E1586" s="217">
        <v>957903</v>
      </c>
      <c r="F1586" s="217">
        <v>2341386</v>
      </c>
      <c r="G1586" s="217">
        <v>628526</v>
      </c>
      <c r="H1586" s="235">
        <v>13794474</v>
      </c>
      <c r="I1586" s="136"/>
      <c r="J1586" s="225" t="s">
        <v>271</v>
      </c>
      <c r="K1586" s="217">
        <v>6213943</v>
      </c>
      <c r="L1586" s="217">
        <v>2980257</v>
      </c>
      <c r="M1586" s="217">
        <v>1412811</v>
      </c>
      <c r="N1586" s="217">
        <v>1125829</v>
      </c>
      <c r="O1586" s="217">
        <v>2352230</v>
      </c>
      <c r="P1586" s="217">
        <v>524507</v>
      </c>
      <c r="Q1586" s="244">
        <v>14609577</v>
      </c>
      <c r="R1586" s="136"/>
      <c r="S1586" s="136"/>
      <c r="T1586" s="136"/>
      <c r="U1586" s="136"/>
      <c r="V1586" s="136"/>
      <c r="W1586" s="136"/>
      <c r="X1586" s="136"/>
      <c r="Y1586" s="136"/>
      <c r="Z1586" s="136"/>
      <c r="AA1586" s="136"/>
      <c r="AB1586" s="136"/>
      <c r="AC1586" s="136"/>
      <c r="AD1586" s="136"/>
      <c r="AE1586" s="136"/>
      <c r="AF1586" s="136"/>
      <c r="AG1586" s="136"/>
      <c r="AH1586" s="136"/>
      <c r="AI1586" s="136"/>
      <c r="AJ1586" s="136"/>
      <c r="AK1586" s="136"/>
      <c r="AL1586" s="136"/>
      <c r="AM1586" s="136"/>
      <c r="AN1586" s="136"/>
      <c r="AO1586" s="136"/>
      <c r="AP1586" s="136"/>
      <c r="AQ1586" s="136"/>
      <c r="AR1586" s="136"/>
      <c r="AS1586" s="136"/>
      <c r="AT1586" s="136"/>
      <c r="AU1586" s="136"/>
      <c r="AV1586" s="136"/>
      <c r="AW1586" s="136"/>
      <c r="AX1586" s="136"/>
      <c r="AY1586" s="136"/>
      <c r="AZ1586" s="136"/>
      <c r="BA1586" s="136"/>
      <c r="BB1586" s="136"/>
      <c r="BC1586" s="136"/>
      <c r="BD1586" s="136"/>
      <c r="BE1586" s="136"/>
      <c r="BF1586" s="136"/>
      <c r="BG1586" s="136"/>
      <c r="BH1586" s="136"/>
      <c r="BI1586" s="136"/>
      <c r="BJ1586" s="136"/>
      <c r="BK1586" s="136"/>
      <c r="BL1586" s="136"/>
      <c r="BM1586" s="136"/>
      <c r="BN1586" s="136"/>
      <c r="BO1586" s="136"/>
      <c r="BP1586" s="136"/>
      <c r="BQ1586" s="136"/>
      <c r="BR1586" s="136"/>
      <c r="BS1586" s="136"/>
      <c r="BT1586" s="136"/>
      <c r="BU1586" s="136"/>
      <c r="BV1586" s="136"/>
      <c r="BW1586" s="136"/>
      <c r="BX1586" s="136"/>
      <c r="BY1586" s="136"/>
      <c r="BZ1586" s="136"/>
      <c r="CA1586" s="136"/>
      <c r="CB1586" s="136"/>
      <c r="CC1586" s="136"/>
      <c r="CD1586" s="136"/>
      <c r="CE1586" s="136"/>
      <c r="CF1586" s="136"/>
      <c r="CG1586" s="136"/>
      <c r="CH1586" s="136"/>
      <c r="CI1586" s="136"/>
      <c r="CJ1586" s="136"/>
      <c r="CK1586" s="136"/>
      <c r="CL1586" s="136"/>
      <c r="CM1586" s="136"/>
      <c r="CN1586" s="136"/>
      <c r="CO1586" s="136"/>
      <c r="CP1586" s="136"/>
      <c r="CQ1586" s="136"/>
      <c r="CR1586" s="136"/>
      <c r="CS1586" s="136"/>
      <c r="CT1586" s="136"/>
      <c r="CU1586" s="136"/>
      <c r="CV1586" s="136"/>
      <c r="CW1586" s="136"/>
      <c r="CX1586" s="136"/>
      <c r="CY1586" s="136"/>
      <c r="CZ1586" s="136"/>
      <c r="DA1586" s="136"/>
      <c r="DB1586" s="136"/>
      <c r="DC1586" s="136"/>
      <c r="DD1586" s="136"/>
      <c r="DE1586" s="136"/>
      <c r="DF1586" s="136"/>
      <c r="DG1586" s="136"/>
      <c r="DH1586" s="136"/>
      <c r="DI1586" s="136"/>
      <c r="DJ1586" s="136"/>
      <c r="DK1586" s="136"/>
      <c r="DL1586" s="136"/>
      <c r="DM1586" s="136"/>
      <c r="DN1586" s="136"/>
      <c r="DO1586" s="136"/>
      <c r="DP1586" s="136"/>
      <c r="DQ1586" s="136"/>
      <c r="DR1586" s="136"/>
      <c r="DS1586" s="136"/>
      <c r="DT1586" s="136"/>
      <c r="DU1586" s="136"/>
      <c r="DV1586" s="136"/>
      <c r="DW1586" s="136"/>
      <c r="DX1586" s="136"/>
      <c r="DY1586" s="136"/>
      <c r="DZ1586" s="136"/>
      <c r="EA1586" s="136"/>
      <c r="EB1586" s="136"/>
      <c r="EC1586" s="136"/>
      <c r="ED1586" s="136"/>
      <c r="EE1586" s="136"/>
      <c r="EF1586" s="136"/>
      <c r="EG1586" s="136"/>
      <c r="EH1586" s="136"/>
      <c r="EI1586" s="136"/>
      <c r="EJ1586" s="136"/>
      <c r="EK1586" s="136"/>
      <c r="EL1586" s="136"/>
      <c r="EM1586" s="136"/>
      <c r="EN1586" s="136"/>
      <c r="EO1586" s="136"/>
      <c r="EP1586" s="136"/>
      <c r="EQ1586" s="136"/>
      <c r="ER1586" s="136"/>
      <c r="ES1586" s="136"/>
      <c r="ET1586" s="136"/>
      <c r="EU1586" s="136"/>
      <c r="EV1586" s="136"/>
      <c r="EW1586" s="136"/>
      <c r="EX1586" s="136"/>
      <c r="EY1586" s="136"/>
      <c r="EZ1586" s="136"/>
      <c r="FA1586" s="136"/>
      <c r="FB1586" s="136"/>
      <c r="FC1586" s="136"/>
      <c r="FD1586" s="136"/>
      <c r="FE1586" s="136"/>
      <c r="FF1586" s="136"/>
      <c r="FG1586" s="136"/>
      <c r="FH1586" s="136"/>
      <c r="FI1586" s="136"/>
      <c r="FJ1586" s="136"/>
      <c r="FK1586" s="136"/>
      <c r="FL1586" s="136"/>
      <c r="FM1586" s="136"/>
      <c r="FN1586" s="136"/>
      <c r="FO1586" s="136"/>
      <c r="FP1586" s="136"/>
      <c r="FQ1586" s="136"/>
      <c r="FR1586" s="136"/>
      <c r="FS1586" s="136"/>
      <c r="FT1586" s="136"/>
      <c r="FU1586" s="136"/>
      <c r="FV1586" s="136"/>
      <c r="FW1586" s="136"/>
      <c r="FX1586" s="136"/>
      <c r="FY1586" s="136"/>
      <c r="FZ1586" s="136"/>
      <c r="GA1586" s="136"/>
      <c r="GB1586" s="136"/>
      <c r="GC1586" s="136"/>
      <c r="GD1586" s="136"/>
      <c r="GE1586" s="136"/>
      <c r="GF1586" s="136"/>
      <c r="GG1586" s="136"/>
      <c r="GH1586" s="136"/>
      <c r="GI1586" s="136"/>
      <c r="GJ1586" s="136"/>
      <c r="GK1586" s="136"/>
      <c r="GL1586" s="136"/>
      <c r="GM1586" s="136"/>
      <c r="GN1586" s="136"/>
      <c r="GO1586" s="136"/>
      <c r="GP1586" s="136"/>
      <c r="GQ1586" s="136"/>
      <c r="GR1586" s="136"/>
      <c r="GS1586" s="136"/>
      <c r="GT1586" s="136"/>
      <c r="GU1586" s="136"/>
      <c r="GV1586" s="136"/>
      <c r="GW1586" s="136"/>
      <c r="GX1586" s="136"/>
      <c r="GY1586" s="136"/>
      <c r="GZ1586" s="136"/>
      <c r="HA1586" s="136"/>
      <c r="HB1586" s="136"/>
      <c r="HC1586" s="136"/>
      <c r="HD1586" s="136"/>
      <c r="HE1586" s="136"/>
      <c r="HF1586" s="136"/>
      <c r="HG1586" s="136"/>
      <c r="HH1586" s="136"/>
      <c r="HI1586" s="136"/>
      <c r="HJ1586" s="136"/>
      <c r="HK1586" s="136"/>
      <c r="HL1586" s="136"/>
      <c r="HM1586" s="136"/>
      <c r="HN1586" s="136"/>
      <c r="HO1586" s="136"/>
      <c r="HP1586" s="136"/>
      <c r="HQ1586" s="136"/>
      <c r="HR1586" s="136"/>
      <c r="HS1586" s="136"/>
      <c r="HT1586" s="136"/>
      <c r="HU1586" s="136"/>
      <c r="HV1586" s="136"/>
      <c r="HW1586" s="136"/>
      <c r="HX1586" s="136"/>
      <c r="HY1586" s="136"/>
      <c r="HZ1586" s="136"/>
      <c r="IA1586" s="136"/>
      <c r="IB1586" s="136"/>
      <c r="IC1586" s="136"/>
      <c r="ID1586" s="136"/>
      <c r="IE1586" s="136"/>
      <c r="IF1586" s="136"/>
      <c r="IG1586" s="136"/>
    </row>
    <row r="1587" spans="1:241" ht="15" customHeight="1" x14ac:dyDescent="0.25">
      <c r="A1587" s="225" t="s">
        <v>311</v>
      </c>
      <c r="B1587" s="217">
        <v>7565404</v>
      </c>
      <c r="C1587" s="217">
        <v>1541803</v>
      </c>
      <c r="D1587" s="217">
        <v>857555</v>
      </c>
      <c r="E1587" s="217">
        <v>974979</v>
      </c>
      <c r="F1587" s="217">
        <v>2584043</v>
      </c>
      <c r="G1587" s="217">
        <v>663107</v>
      </c>
      <c r="H1587" s="235">
        <v>14186891</v>
      </c>
      <c r="I1587" s="136"/>
      <c r="J1587" s="225" t="s">
        <v>268</v>
      </c>
      <c r="K1587" s="217">
        <v>4810881</v>
      </c>
      <c r="L1587" s="217">
        <v>2365899</v>
      </c>
      <c r="M1587" s="217">
        <v>678384</v>
      </c>
      <c r="N1587" s="217">
        <v>993810</v>
      </c>
      <c r="O1587" s="217">
        <v>2400074</v>
      </c>
      <c r="P1587" s="217">
        <v>446231</v>
      </c>
      <c r="Q1587" s="244">
        <v>11695279</v>
      </c>
      <c r="R1587" s="136"/>
      <c r="S1587" s="136"/>
      <c r="T1587" s="136"/>
      <c r="U1587" s="136"/>
      <c r="V1587" s="136"/>
      <c r="W1587" s="136"/>
      <c r="X1587" s="136"/>
      <c r="Y1587" s="136"/>
      <c r="Z1587" s="136"/>
      <c r="AA1587" s="136"/>
      <c r="AB1587" s="136"/>
      <c r="AC1587" s="136"/>
      <c r="AD1587" s="136"/>
      <c r="AE1587" s="136"/>
      <c r="AF1587" s="136"/>
      <c r="AG1587" s="136"/>
      <c r="AH1587" s="136"/>
      <c r="AI1587" s="136"/>
      <c r="AJ1587" s="136"/>
      <c r="AK1587" s="136"/>
      <c r="AL1587" s="136"/>
      <c r="AM1587" s="136"/>
      <c r="AN1587" s="136"/>
      <c r="AO1587" s="136"/>
      <c r="AP1587" s="136"/>
      <c r="AQ1587" s="136"/>
      <c r="AR1587" s="136"/>
      <c r="AS1587" s="136"/>
      <c r="AT1587" s="136"/>
      <c r="AU1587" s="136"/>
      <c r="AV1587" s="136"/>
      <c r="AW1587" s="136"/>
      <c r="AX1587" s="136"/>
      <c r="AY1587" s="136"/>
      <c r="AZ1587" s="136"/>
      <c r="BA1587" s="136"/>
      <c r="BB1587" s="136"/>
      <c r="BC1587" s="136"/>
      <c r="BD1587" s="136"/>
      <c r="BE1587" s="136"/>
      <c r="BF1587" s="136"/>
      <c r="BG1587" s="136"/>
      <c r="BH1587" s="136"/>
      <c r="BI1587" s="136"/>
      <c r="BJ1587" s="136"/>
      <c r="BK1587" s="136"/>
      <c r="BL1587" s="136"/>
      <c r="BM1587" s="136"/>
      <c r="BN1587" s="136"/>
      <c r="BO1587" s="136"/>
      <c r="BP1587" s="136"/>
      <c r="BQ1587" s="136"/>
      <c r="BR1587" s="136"/>
      <c r="BS1587" s="136"/>
      <c r="BT1587" s="136"/>
      <c r="BU1587" s="136"/>
      <c r="BV1587" s="136"/>
      <c r="BW1587" s="136"/>
      <c r="BX1587" s="136"/>
      <c r="BY1587" s="136"/>
      <c r="BZ1587" s="136"/>
      <c r="CA1587" s="136"/>
      <c r="CB1587" s="136"/>
      <c r="CC1587" s="136"/>
      <c r="CD1587" s="136"/>
      <c r="CE1587" s="136"/>
      <c r="CF1587" s="136"/>
      <c r="CG1587" s="136"/>
      <c r="CH1587" s="136"/>
      <c r="CI1587" s="136"/>
      <c r="CJ1587" s="136"/>
      <c r="CK1587" s="136"/>
      <c r="CL1587" s="136"/>
      <c r="CM1587" s="136"/>
      <c r="CN1587" s="136"/>
      <c r="CO1587" s="136"/>
      <c r="CP1587" s="136"/>
      <c r="CQ1587" s="136"/>
      <c r="CR1587" s="136"/>
      <c r="CS1587" s="136"/>
      <c r="CT1587" s="136"/>
      <c r="CU1587" s="136"/>
      <c r="CV1587" s="136"/>
      <c r="CW1587" s="136"/>
      <c r="CX1587" s="136"/>
      <c r="CY1587" s="136"/>
      <c r="CZ1587" s="136"/>
      <c r="DA1587" s="136"/>
      <c r="DB1587" s="136"/>
      <c r="DC1587" s="136"/>
      <c r="DD1587" s="136"/>
      <c r="DE1587" s="136"/>
      <c r="DF1587" s="136"/>
      <c r="DG1587" s="136"/>
      <c r="DH1587" s="136"/>
      <c r="DI1587" s="136"/>
      <c r="DJ1587" s="136"/>
      <c r="DK1587" s="136"/>
      <c r="DL1587" s="136"/>
      <c r="DM1587" s="136"/>
      <c r="DN1587" s="136"/>
      <c r="DO1587" s="136"/>
      <c r="DP1587" s="136"/>
      <c r="DQ1587" s="136"/>
      <c r="DR1587" s="136"/>
      <c r="DS1587" s="136"/>
      <c r="DT1587" s="136"/>
      <c r="DU1587" s="136"/>
      <c r="DV1587" s="136"/>
      <c r="DW1587" s="136"/>
      <c r="DX1587" s="136"/>
      <c r="DY1587" s="136"/>
      <c r="DZ1587" s="136"/>
      <c r="EA1587" s="136"/>
      <c r="EB1587" s="136"/>
      <c r="EC1587" s="136"/>
      <c r="ED1587" s="136"/>
      <c r="EE1587" s="136"/>
      <c r="EF1587" s="136"/>
      <c r="EG1587" s="136"/>
      <c r="EH1587" s="136"/>
      <c r="EI1587" s="136"/>
      <c r="EJ1587" s="136"/>
      <c r="EK1587" s="136"/>
      <c r="EL1587" s="136"/>
      <c r="EM1587" s="136"/>
      <c r="EN1587" s="136"/>
      <c r="EO1587" s="136"/>
      <c r="EP1587" s="136"/>
      <c r="EQ1587" s="136"/>
      <c r="ER1587" s="136"/>
      <c r="ES1587" s="136"/>
      <c r="ET1587" s="136"/>
      <c r="EU1587" s="136"/>
      <c r="EV1587" s="136"/>
      <c r="EW1587" s="136"/>
      <c r="EX1587" s="136"/>
      <c r="EY1587" s="136"/>
      <c r="EZ1587" s="136"/>
      <c r="FA1587" s="136"/>
      <c r="FB1587" s="136"/>
      <c r="FC1587" s="136"/>
      <c r="FD1587" s="136"/>
      <c r="FE1587" s="136"/>
      <c r="FF1587" s="136"/>
      <c r="FG1587" s="136"/>
      <c r="FH1587" s="136"/>
      <c r="FI1587" s="136"/>
      <c r="FJ1587" s="136"/>
      <c r="FK1587" s="136"/>
      <c r="FL1587" s="136"/>
      <c r="FM1587" s="136"/>
      <c r="FN1587" s="136"/>
      <c r="FO1587" s="136"/>
      <c r="FP1587" s="136"/>
      <c r="FQ1587" s="136"/>
      <c r="FR1587" s="136"/>
      <c r="FS1587" s="136"/>
      <c r="FT1587" s="136"/>
      <c r="FU1587" s="136"/>
      <c r="FV1587" s="136"/>
      <c r="FW1587" s="136"/>
      <c r="FX1587" s="136"/>
      <c r="FY1587" s="136"/>
      <c r="FZ1587" s="136"/>
      <c r="GA1587" s="136"/>
      <c r="GB1587" s="136"/>
      <c r="GC1587" s="136"/>
      <c r="GD1587" s="136"/>
      <c r="GE1587" s="136"/>
      <c r="GF1587" s="136"/>
      <c r="GG1587" s="136"/>
      <c r="GH1587" s="136"/>
      <c r="GI1587" s="136"/>
      <c r="GJ1587" s="136"/>
      <c r="GK1587" s="136"/>
      <c r="GL1587" s="136"/>
      <c r="GM1587" s="136"/>
      <c r="GN1587" s="136"/>
      <c r="GO1587" s="136"/>
      <c r="GP1587" s="136"/>
      <c r="GQ1587" s="136"/>
      <c r="GR1587" s="136"/>
      <c r="GS1587" s="136"/>
      <c r="GT1587" s="136"/>
      <c r="GU1587" s="136"/>
      <c r="GV1587" s="136"/>
      <c r="GW1587" s="136"/>
      <c r="GX1587" s="136"/>
      <c r="GY1587" s="136"/>
      <c r="GZ1587" s="136"/>
      <c r="HA1587" s="136"/>
      <c r="HB1587" s="136"/>
      <c r="HC1587" s="136"/>
      <c r="HD1587" s="136"/>
      <c r="HE1587" s="136"/>
      <c r="HF1587" s="136"/>
      <c r="HG1587" s="136"/>
      <c r="HH1587" s="136"/>
      <c r="HI1587" s="136"/>
      <c r="HJ1587" s="136"/>
      <c r="HK1587" s="136"/>
      <c r="HL1587" s="136"/>
      <c r="HM1587" s="136"/>
      <c r="HN1587" s="136"/>
      <c r="HO1587" s="136"/>
      <c r="HP1587" s="136"/>
      <c r="HQ1587" s="136"/>
      <c r="HR1587" s="136"/>
      <c r="HS1587" s="136"/>
      <c r="HT1587" s="136"/>
      <c r="HU1587" s="136"/>
      <c r="HV1587" s="136"/>
      <c r="HW1587" s="136"/>
      <c r="HX1587" s="136"/>
      <c r="HY1587" s="136"/>
      <c r="HZ1587" s="136"/>
      <c r="IA1587" s="136"/>
      <c r="IB1587" s="136"/>
      <c r="IC1587" s="136"/>
      <c r="ID1587" s="136"/>
      <c r="IE1587" s="136"/>
      <c r="IF1587" s="136"/>
      <c r="IG1587" s="136"/>
    </row>
    <row r="1588" spans="1:241" ht="15" customHeight="1" x14ac:dyDescent="0.25">
      <c r="A1588" s="225" t="s">
        <v>606</v>
      </c>
      <c r="B1588" s="217">
        <v>7747449</v>
      </c>
      <c r="C1588" s="217">
        <v>1776220</v>
      </c>
      <c r="D1588" s="217">
        <v>827293</v>
      </c>
      <c r="E1588" s="217">
        <v>919850</v>
      </c>
      <c r="F1588" s="217">
        <v>2302968</v>
      </c>
      <c r="G1588" s="217">
        <v>530553</v>
      </c>
      <c r="H1588" s="235">
        <v>14104333</v>
      </c>
      <c r="I1588" s="136"/>
      <c r="J1588" s="225" t="s">
        <v>267</v>
      </c>
      <c r="K1588" s="217">
        <v>8422809</v>
      </c>
      <c r="L1588" s="217">
        <v>2104709</v>
      </c>
      <c r="M1588" s="217">
        <v>711292</v>
      </c>
      <c r="N1588" s="217">
        <v>952852</v>
      </c>
      <c r="O1588" s="217">
        <v>1975474</v>
      </c>
      <c r="P1588" s="217">
        <v>484744</v>
      </c>
      <c r="Q1588" s="244">
        <v>14651880</v>
      </c>
      <c r="R1588" s="136"/>
      <c r="S1588" s="136"/>
      <c r="T1588" s="136"/>
      <c r="U1588" s="136"/>
      <c r="V1588" s="136"/>
      <c r="W1588" s="136"/>
      <c r="X1588" s="136"/>
      <c r="Y1588" s="136"/>
      <c r="Z1588" s="136"/>
      <c r="AA1588" s="136"/>
      <c r="AB1588" s="136"/>
      <c r="AC1588" s="136"/>
      <c r="AD1588" s="136"/>
      <c r="AE1588" s="136"/>
      <c r="AF1588" s="136"/>
      <c r="AG1588" s="136"/>
      <c r="AH1588" s="136"/>
      <c r="AI1588" s="136"/>
      <c r="AJ1588" s="136"/>
      <c r="AK1588" s="136"/>
      <c r="AL1588" s="136"/>
      <c r="AM1588" s="136"/>
      <c r="AN1588" s="136"/>
      <c r="AO1588" s="136"/>
      <c r="AP1588" s="136"/>
      <c r="AQ1588" s="136"/>
      <c r="AR1588" s="136"/>
      <c r="AS1588" s="136"/>
      <c r="AT1588" s="136"/>
      <c r="AU1588" s="136"/>
      <c r="AV1588" s="136"/>
      <c r="AW1588" s="136"/>
      <c r="AX1588" s="136"/>
      <c r="AY1588" s="136"/>
      <c r="AZ1588" s="136"/>
      <c r="BA1588" s="136"/>
      <c r="BB1588" s="136"/>
      <c r="BC1588" s="136"/>
      <c r="BD1588" s="136"/>
      <c r="BE1588" s="136"/>
      <c r="BF1588" s="136"/>
      <c r="BG1588" s="136"/>
      <c r="BH1588" s="136"/>
      <c r="BI1588" s="136"/>
      <c r="BJ1588" s="136"/>
      <c r="BK1588" s="136"/>
      <c r="BL1588" s="136"/>
      <c r="BM1588" s="136"/>
      <c r="BN1588" s="136"/>
      <c r="BO1588" s="136"/>
      <c r="BP1588" s="136"/>
      <c r="BQ1588" s="136"/>
      <c r="BR1588" s="136"/>
      <c r="BS1588" s="136"/>
      <c r="BT1588" s="136"/>
      <c r="BU1588" s="136"/>
      <c r="BV1588" s="136"/>
      <c r="BW1588" s="136"/>
      <c r="BX1588" s="136"/>
      <c r="BY1588" s="136"/>
      <c r="BZ1588" s="136"/>
      <c r="CA1588" s="136"/>
      <c r="CB1588" s="136"/>
      <c r="CC1588" s="136"/>
      <c r="CD1588" s="136"/>
      <c r="CE1588" s="136"/>
      <c r="CF1588" s="136"/>
      <c r="CG1588" s="136"/>
      <c r="CH1588" s="136"/>
      <c r="CI1588" s="136"/>
      <c r="CJ1588" s="136"/>
      <c r="CK1588" s="136"/>
      <c r="CL1588" s="136"/>
      <c r="CM1588" s="136"/>
      <c r="CN1588" s="136"/>
      <c r="CO1588" s="136"/>
      <c r="CP1588" s="136"/>
      <c r="CQ1588" s="136"/>
      <c r="CR1588" s="136"/>
      <c r="CS1588" s="136"/>
      <c r="CT1588" s="136"/>
      <c r="CU1588" s="136"/>
      <c r="CV1588" s="136"/>
      <c r="CW1588" s="136"/>
      <c r="CX1588" s="136"/>
      <c r="CY1588" s="136"/>
      <c r="CZ1588" s="136"/>
      <c r="DA1588" s="136"/>
      <c r="DB1588" s="136"/>
      <c r="DC1588" s="136"/>
      <c r="DD1588" s="136"/>
      <c r="DE1588" s="136"/>
      <c r="DF1588" s="136"/>
      <c r="DG1588" s="136"/>
      <c r="DH1588" s="136"/>
      <c r="DI1588" s="136"/>
      <c r="DJ1588" s="136"/>
      <c r="DK1588" s="136"/>
      <c r="DL1588" s="136"/>
      <c r="DM1588" s="136"/>
      <c r="DN1588" s="136"/>
      <c r="DO1588" s="136"/>
      <c r="DP1588" s="136"/>
      <c r="DQ1588" s="136"/>
      <c r="DR1588" s="136"/>
      <c r="DS1588" s="136"/>
      <c r="DT1588" s="136"/>
      <c r="DU1588" s="136"/>
      <c r="DV1588" s="136"/>
      <c r="DW1588" s="136"/>
      <c r="DX1588" s="136"/>
      <c r="DY1588" s="136"/>
      <c r="DZ1588" s="136"/>
      <c r="EA1588" s="136"/>
      <c r="EB1588" s="136"/>
      <c r="EC1588" s="136"/>
      <c r="ED1588" s="136"/>
      <c r="EE1588" s="136"/>
      <c r="EF1588" s="136"/>
      <c r="EG1588" s="136"/>
      <c r="EH1588" s="136"/>
      <c r="EI1588" s="136"/>
      <c r="EJ1588" s="136"/>
      <c r="EK1588" s="136"/>
      <c r="EL1588" s="136"/>
      <c r="EM1588" s="136"/>
      <c r="EN1588" s="136"/>
      <c r="EO1588" s="136"/>
      <c r="EP1588" s="136"/>
      <c r="EQ1588" s="136"/>
      <c r="ER1588" s="136"/>
      <c r="ES1588" s="136"/>
      <c r="ET1588" s="136"/>
      <c r="EU1588" s="136"/>
      <c r="EV1588" s="136"/>
      <c r="EW1588" s="136"/>
      <c r="EX1588" s="136"/>
      <c r="EY1588" s="136"/>
      <c r="EZ1588" s="136"/>
      <c r="FA1588" s="136"/>
      <c r="FB1588" s="136"/>
      <c r="FC1588" s="136"/>
      <c r="FD1588" s="136"/>
      <c r="FE1588" s="136"/>
      <c r="FF1588" s="136"/>
      <c r="FG1588" s="136"/>
      <c r="FH1588" s="136"/>
      <c r="FI1588" s="136"/>
      <c r="FJ1588" s="136"/>
      <c r="FK1588" s="136"/>
      <c r="FL1588" s="136"/>
      <c r="FM1588" s="136"/>
      <c r="FN1588" s="136"/>
      <c r="FO1588" s="136"/>
      <c r="FP1588" s="136"/>
      <c r="FQ1588" s="136"/>
      <c r="FR1588" s="136"/>
      <c r="FS1588" s="136"/>
      <c r="FT1588" s="136"/>
      <c r="FU1588" s="136"/>
      <c r="FV1588" s="136"/>
      <c r="FW1588" s="136"/>
      <c r="FX1588" s="136"/>
      <c r="FY1588" s="136"/>
      <c r="FZ1588" s="136"/>
      <c r="GA1588" s="136"/>
      <c r="GB1588" s="136"/>
      <c r="GC1588" s="136"/>
      <c r="GD1588" s="136"/>
      <c r="GE1588" s="136"/>
      <c r="GF1588" s="136"/>
      <c r="GG1588" s="136"/>
      <c r="GH1588" s="136"/>
      <c r="GI1588" s="136"/>
      <c r="GJ1588" s="136"/>
      <c r="GK1588" s="136"/>
      <c r="GL1588" s="136"/>
      <c r="GM1588" s="136"/>
      <c r="GN1588" s="136"/>
      <c r="GO1588" s="136"/>
      <c r="GP1588" s="136"/>
      <c r="GQ1588" s="136"/>
      <c r="GR1588" s="136"/>
      <c r="GS1588" s="136"/>
      <c r="GT1588" s="136"/>
      <c r="GU1588" s="136"/>
      <c r="GV1588" s="136"/>
      <c r="GW1588" s="136"/>
      <c r="GX1588" s="136"/>
      <c r="GY1588" s="136"/>
      <c r="GZ1588" s="136"/>
      <c r="HA1588" s="136"/>
      <c r="HB1588" s="136"/>
      <c r="HC1588" s="136"/>
      <c r="HD1588" s="136"/>
      <c r="HE1588" s="136"/>
      <c r="HF1588" s="136"/>
      <c r="HG1588" s="136"/>
      <c r="HH1588" s="136"/>
      <c r="HI1588" s="136"/>
      <c r="HJ1588" s="136"/>
      <c r="HK1588" s="136"/>
      <c r="HL1588" s="136"/>
      <c r="HM1588" s="136"/>
      <c r="HN1588" s="136"/>
      <c r="HO1588" s="136"/>
      <c r="HP1588" s="136"/>
      <c r="HQ1588" s="136"/>
      <c r="HR1588" s="136"/>
      <c r="HS1588" s="136"/>
      <c r="HT1588" s="136"/>
      <c r="HU1588" s="136"/>
      <c r="HV1588" s="136"/>
      <c r="HW1588" s="136"/>
      <c r="HX1588" s="136"/>
      <c r="HY1588" s="136"/>
      <c r="HZ1588" s="136"/>
      <c r="IA1588" s="136"/>
      <c r="IB1588" s="136"/>
      <c r="IC1588" s="136"/>
      <c r="ID1588" s="136"/>
      <c r="IE1588" s="136"/>
      <c r="IF1588" s="136"/>
      <c r="IG1588" s="136"/>
    </row>
    <row r="1589" spans="1:241" ht="15" customHeight="1" x14ac:dyDescent="0.25">
      <c r="A1589" s="225" t="s">
        <v>376</v>
      </c>
      <c r="B1589" s="217">
        <v>9078650</v>
      </c>
      <c r="C1589" s="217">
        <v>2694384</v>
      </c>
      <c r="D1589" s="217">
        <v>946618</v>
      </c>
      <c r="E1589" s="217">
        <v>962423</v>
      </c>
      <c r="F1589" s="217">
        <v>2713124</v>
      </c>
      <c r="G1589" s="217">
        <v>669143</v>
      </c>
      <c r="H1589" s="235">
        <v>17064342</v>
      </c>
      <c r="I1589" s="136"/>
      <c r="J1589" s="225" t="s">
        <v>765</v>
      </c>
      <c r="K1589" s="217">
        <v>7301413</v>
      </c>
      <c r="L1589" s="217">
        <v>2187405</v>
      </c>
      <c r="M1589" s="217">
        <v>701221</v>
      </c>
      <c r="N1589" s="217">
        <v>1163891</v>
      </c>
      <c r="O1589" s="217">
        <v>2049932</v>
      </c>
      <c r="P1589" s="217">
        <v>499482</v>
      </c>
      <c r="Q1589" s="244">
        <v>13903344</v>
      </c>
      <c r="R1589" s="136"/>
      <c r="S1589" s="136"/>
      <c r="T1589" s="136"/>
      <c r="U1589" s="136"/>
      <c r="V1589" s="136"/>
      <c r="W1589" s="136"/>
      <c r="X1589" s="136"/>
      <c r="Y1589" s="136"/>
      <c r="Z1589" s="136"/>
      <c r="AA1589" s="136"/>
      <c r="AB1589" s="136"/>
      <c r="AC1589" s="136"/>
      <c r="AD1589" s="136"/>
      <c r="AE1589" s="136"/>
      <c r="AF1589" s="136"/>
      <c r="AG1589" s="136"/>
      <c r="AH1589" s="136"/>
      <c r="AI1589" s="136"/>
      <c r="AJ1589" s="136"/>
      <c r="AK1589" s="136"/>
      <c r="AL1589" s="136"/>
      <c r="AM1589" s="136"/>
      <c r="AN1589" s="136"/>
      <c r="AO1589" s="136"/>
      <c r="AP1589" s="136"/>
      <c r="AQ1589" s="136"/>
      <c r="AR1589" s="136"/>
      <c r="AS1589" s="136"/>
      <c r="AT1589" s="136"/>
      <c r="AU1589" s="136"/>
      <c r="AV1589" s="136"/>
      <c r="AW1589" s="136"/>
      <c r="AX1589" s="136"/>
      <c r="AY1589" s="136"/>
      <c r="AZ1589" s="136"/>
      <c r="BA1589" s="136"/>
      <c r="BB1589" s="136"/>
      <c r="BC1589" s="136"/>
      <c r="BD1589" s="136"/>
      <c r="BE1589" s="136"/>
      <c r="BF1589" s="136"/>
      <c r="BG1589" s="136"/>
      <c r="BH1589" s="136"/>
      <c r="BI1589" s="136"/>
      <c r="BJ1589" s="136"/>
      <c r="BK1589" s="136"/>
      <c r="BL1589" s="136"/>
      <c r="BM1589" s="136"/>
      <c r="BN1589" s="136"/>
      <c r="BO1589" s="136"/>
      <c r="BP1589" s="136"/>
      <c r="BQ1589" s="136"/>
      <c r="BR1589" s="136"/>
      <c r="BS1589" s="136"/>
      <c r="BT1589" s="136"/>
      <c r="BU1589" s="136"/>
      <c r="BV1589" s="136"/>
      <c r="BW1589" s="136"/>
      <c r="BX1589" s="136"/>
      <c r="BY1589" s="136"/>
      <c r="BZ1589" s="136"/>
      <c r="CA1589" s="136"/>
      <c r="CB1589" s="136"/>
      <c r="CC1589" s="136"/>
      <c r="CD1589" s="136"/>
      <c r="CE1589" s="136"/>
      <c r="CF1589" s="136"/>
      <c r="CG1589" s="136"/>
      <c r="CH1589" s="136"/>
      <c r="CI1589" s="136"/>
      <c r="CJ1589" s="136"/>
      <c r="CK1589" s="136"/>
      <c r="CL1589" s="136"/>
      <c r="CM1589" s="136"/>
      <c r="CN1589" s="136"/>
      <c r="CO1589" s="136"/>
      <c r="CP1589" s="136"/>
      <c r="CQ1589" s="136"/>
      <c r="CR1589" s="136"/>
      <c r="CS1589" s="136"/>
      <c r="CT1589" s="136"/>
      <c r="CU1589" s="136"/>
      <c r="CV1589" s="136"/>
      <c r="CW1589" s="136"/>
      <c r="CX1589" s="136"/>
      <c r="CY1589" s="136"/>
      <c r="CZ1589" s="136"/>
      <c r="DA1589" s="136"/>
      <c r="DB1589" s="136"/>
      <c r="DC1589" s="136"/>
      <c r="DD1589" s="136"/>
      <c r="DE1589" s="136"/>
      <c r="DF1589" s="136"/>
      <c r="DG1589" s="136"/>
      <c r="DH1589" s="136"/>
      <c r="DI1589" s="136"/>
      <c r="DJ1589" s="136"/>
      <c r="DK1589" s="136"/>
      <c r="DL1589" s="136"/>
      <c r="DM1589" s="136"/>
      <c r="DN1589" s="136"/>
      <c r="DO1589" s="136"/>
      <c r="DP1589" s="136"/>
      <c r="DQ1589" s="136"/>
      <c r="DR1589" s="136"/>
      <c r="DS1589" s="136"/>
      <c r="DT1589" s="136"/>
      <c r="DU1589" s="136"/>
      <c r="DV1589" s="136"/>
      <c r="DW1589" s="136"/>
      <c r="DX1589" s="136"/>
      <c r="DY1589" s="136"/>
      <c r="DZ1589" s="136"/>
      <c r="EA1589" s="136"/>
      <c r="EB1589" s="136"/>
      <c r="EC1589" s="136"/>
      <c r="ED1589" s="136"/>
      <c r="EE1589" s="136"/>
      <c r="EF1589" s="136"/>
      <c r="EG1589" s="136"/>
      <c r="EH1589" s="136"/>
      <c r="EI1589" s="136"/>
      <c r="EJ1589" s="136"/>
      <c r="EK1589" s="136"/>
      <c r="EL1589" s="136"/>
      <c r="EM1589" s="136"/>
      <c r="EN1589" s="136"/>
      <c r="EO1589" s="136"/>
      <c r="EP1589" s="136"/>
      <c r="EQ1589" s="136"/>
      <c r="ER1589" s="136"/>
      <c r="ES1589" s="136"/>
      <c r="ET1589" s="136"/>
      <c r="EU1589" s="136"/>
      <c r="EV1589" s="136"/>
      <c r="EW1589" s="136"/>
      <c r="EX1589" s="136"/>
      <c r="EY1589" s="136"/>
      <c r="EZ1589" s="136"/>
      <c r="FA1589" s="136"/>
      <c r="FB1589" s="136"/>
      <c r="FC1589" s="136"/>
      <c r="FD1589" s="136"/>
      <c r="FE1589" s="136"/>
      <c r="FF1589" s="136"/>
      <c r="FG1589" s="136"/>
      <c r="FH1589" s="136"/>
      <c r="FI1589" s="136"/>
      <c r="FJ1589" s="136"/>
      <c r="FK1589" s="136"/>
      <c r="FL1589" s="136"/>
      <c r="FM1589" s="136"/>
      <c r="FN1589" s="136"/>
      <c r="FO1589" s="136"/>
      <c r="FP1589" s="136"/>
      <c r="FQ1589" s="136"/>
      <c r="FR1589" s="136"/>
      <c r="FS1589" s="136"/>
      <c r="FT1589" s="136"/>
      <c r="FU1589" s="136"/>
      <c r="FV1589" s="136"/>
      <c r="FW1589" s="136"/>
      <c r="FX1589" s="136"/>
      <c r="FY1589" s="136"/>
      <c r="FZ1589" s="136"/>
      <c r="GA1589" s="136"/>
      <c r="GB1589" s="136"/>
      <c r="GC1589" s="136"/>
      <c r="GD1589" s="136"/>
      <c r="GE1589" s="136"/>
      <c r="GF1589" s="136"/>
      <c r="GG1589" s="136"/>
      <c r="GH1589" s="136"/>
      <c r="GI1589" s="136"/>
      <c r="GJ1589" s="136"/>
      <c r="GK1589" s="136"/>
      <c r="GL1589" s="136"/>
      <c r="GM1589" s="136"/>
      <c r="GN1589" s="136"/>
      <c r="GO1589" s="136"/>
      <c r="GP1589" s="136"/>
      <c r="GQ1589" s="136"/>
      <c r="GR1589" s="136"/>
      <c r="GS1589" s="136"/>
      <c r="GT1589" s="136"/>
      <c r="GU1589" s="136"/>
      <c r="GV1589" s="136"/>
      <c r="GW1589" s="136"/>
      <c r="GX1589" s="136"/>
      <c r="GY1589" s="136"/>
      <c r="GZ1589" s="136"/>
      <c r="HA1589" s="136"/>
      <c r="HB1589" s="136"/>
      <c r="HC1589" s="136"/>
      <c r="HD1589" s="136"/>
      <c r="HE1589" s="136"/>
      <c r="HF1589" s="136"/>
      <c r="HG1589" s="136"/>
      <c r="HH1589" s="136"/>
      <c r="HI1589" s="136"/>
      <c r="HJ1589" s="136"/>
      <c r="HK1589" s="136"/>
      <c r="HL1589" s="136"/>
      <c r="HM1589" s="136"/>
      <c r="HN1589" s="136"/>
      <c r="HO1589" s="136"/>
      <c r="HP1589" s="136"/>
      <c r="HQ1589" s="136"/>
      <c r="HR1589" s="136"/>
      <c r="HS1589" s="136"/>
      <c r="HT1589" s="136"/>
      <c r="HU1589" s="136"/>
      <c r="HV1589" s="136"/>
      <c r="HW1589" s="136"/>
      <c r="HX1589" s="136"/>
      <c r="HY1589" s="136"/>
      <c r="HZ1589" s="136"/>
      <c r="IA1589" s="136"/>
      <c r="IB1589" s="136"/>
      <c r="IC1589" s="136"/>
      <c r="ID1589" s="136"/>
      <c r="IE1589" s="136"/>
      <c r="IF1589" s="136"/>
      <c r="IG1589" s="136"/>
    </row>
    <row r="1590" spans="1:241" ht="15" customHeight="1" x14ac:dyDescent="0.25">
      <c r="A1590" s="225" t="s">
        <v>310</v>
      </c>
      <c r="B1590" s="217">
        <v>9856880</v>
      </c>
      <c r="C1590" s="217">
        <v>2825581</v>
      </c>
      <c r="D1590" s="217">
        <v>1016104</v>
      </c>
      <c r="E1590" s="217">
        <v>1325702</v>
      </c>
      <c r="F1590" s="217">
        <v>2349352</v>
      </c>
      <c r="G1590" s="217">
        <v>616274</v>
      </c>
      <c r="H1590" s="235">
        <v>17989893</v>
      </c>
      <c r="I1590" s="136"/>
      <c r="J1590" s="225" t="s">
        <v>853</v>
      </c>
      <c r="K1590" s="217">
        <v>5366929</v>
      </c>
      <c r="L1590" s="217">
        <v>1730150</v>
      </c>
      <c r="M1590" s="217">
        <v>664067</v>
      </c>
      <c r="N1590" s="217">
        <v>1100990</v>
      </c>
      <c r="O1590" s="217">
        <v>1996531</v>
      </c>
      <c r="P1590" s="217">
        <v>456014</v>
      </c>
      <c r="Q1590" s="244">
        <v>11314681</v>
      </c>
      <c r="R1590" s="136"/>
      <c r="S1590" s="136"/>
      <c r="T1590" s="136"/>
      <c r="U1590" s="136"/>
      <c r="V1590" s="136"/>
      <c r="W1590" s="136"/>
      <c r="X1590" s="136"/>
      <c r="Y1590" s="136"/>
      <c r="Z1590" s="136"/>
      <c r="AA1590" s="136"/>
      <c r="AB1590" s="136"/>
      <c r="AC1590" s="136"/>
      <c r="AD1590" s="136"/>
      <c r="AE1590" s="136"/>
      <c r="AF1590" s="136"/>
      <c r="AG1590" s="136"/>
      <c r="AH1590" s="136"/>
      <c r="AI1590" s="136"/>
      <c r="AJ1590" s="136"/>
      <c r="AK1590" s="136"/>
      <c r="AL1590" s="136"/>
      <c r="AM1590" s="136"/>
      <c r="AN1590" s="136"/>
      <c r="AO1590" s="136"/>
      <c r="AP1590" s="136"/>
      <c r="AQ1590" s="136"/>
      <c r="AR1590" s="136"/>
      <c r="AS1590" s="136"/>
      <c r="AT1590" s="136"/>
      <c r="AU1590" s="136"/>
      <c r="AV1590" s="136"/>
      <c r="AW1590" s="136"/>
      <c r="AX1590" s="136"/>
      <c r="AY1590" s="136"/>
      <c r="AZ1590" s="136"/>
      <c r="BA1590" s="136"/>
      <c r="BB1590" s="136"/>
      <c r="BC1590" s="136"/>
      <c r="BD1590" s="136"/>
      <c r="BE1590" s="136"/>
      <c r="BF1590" s="136"/>
      <c r="BG1590" s="136"/>
      <c r="BH1590" s="136"/>
      <c r="BI1590" s="136"/>
      <c r="BJ1590" s="136"/>
      <c r="BK1590" s="136"/>
      <c r="BL1590" s="136"/>
      <c r="BM1590" s="136"/>
      <c r="BN1590" s="136"/>
      <c r="BO1590" s="136"/>
      <c r="BP1590" s="136"/>
      <c r="BQ1590" s="136"/>
      <c r="BR1590" s="136"/>
      <c r="BS1590" s="136"/>
      <c r="BT1590" s="136"/>
      <c r="BU1590" s="136"/>
      <c r="BV1590" s="136"/>
      <c r="BW1590" s="136"/>
      <c r="BX1590" s="136"/>
      <c r="BY1590" s="136"/>
      <c r="BZ1590" s="136"/>
      <c r="CA1590" s="136"/>
      <c r="CB1590" s="136"/>
      <c r="CC1590" s="136"/>
      <c r="CD1590" s="136"/>
      <c r="CE1590" s="136"/>
      <c r="CF1590" s="136"/>
      <c r="CG1590" s="136"/>
      <c r="CH1590" s="136"/>
      <c r="CI1590" s="136"/>
      <c r="CJ1590" s="136"/>
      <c r="CK1590" s="136"/>
      <c r="CL1590" s="136"/>
      <c r="CM1590" s="136"/>
      <c r="CN1590" s="136"/>
      <c r="CO1590" s="136"/>
      <c r="CP1590" s="136"/>
      <c r="CQ1590" s="136"/>
      <c r="CR1590" s="136"/>
      <c r="CS1590" s="136"/>
      <c r="CT1590" s="136"/>
      <c r="CU1590" s="136"/>
      <c r="CV1590" s="136"/>
      <c r="CW1590" s="136"/>
      <c r="CX1590" s="136"/>
      <c r="CY1590" s="136"/>
      <c r="CZ1590" s="136"/>
      <c r="DA1590" s="136"/>
      <c r="DB1590" s="136"/>
      <c r="DC1590" s="136"/>
      <c r="DD1590" s="136"/>
      <c r="DE1590" s="136"/>
      <c r="DF1590" s="136"/>
      <c r="DG1590" s="136"/>
      <c r="DH1590" s="136"/>
      <c r="DI1590" s="136"/>
      <c r="DJ1590" s="136"/>
      <c r="DK1590" s="136"/>
      <c r="DL1590" s="136"/>
      <c r="DM1590" s="136"/>
      <c r="DN1590" s="136"/>
      <c r="DO1590" s="136"/>
      <c r="DP1590" s="136"/>
      <c r="DQ1590" s="136"/>
      <c r="DR1590" s="136"/>
      <c r="DS1590" s="136"/>
      <c r="DT1590" s="136"/>
      <c r="DU1590" s="136"/>
      <c r="DV1590" s="136"/>
      <c r="DW1590" s="136"/>
      <c r="DX1590" s="136"/>
      <c r="DY1590" s="136"/>
      <c r="DZ1590" s="136"/>
      <c r="EA1590" s="136"/>
      <c r="EB1590" s="136"/>
      <c r="EC1590" s="136"/>
      <c r="ED1590" s="136"/>
      <c r="EE1590" s="136"/>
      <c r="EF1590" s="136"/>
      <c r="EG1590" s="136"/>
      <c r="EH1590" s="136"/>
      <c r="EI1590" s="136"/>
      <c r="EJ1590" s="136"/>
      <c r="EK1590" s="136"/>
      <c r="EL1590" s="136"/>
      <c r="EM1590" s="136"/>
      <c r="EN1590" s="136"/>
      <c r="EO1590" s="136"/>
      <c r="EP1590" s="136"/>
      <c r="EQ1590" s="136"/>
      <c r="ER1590" s="136"/>
      <c r="ES1590" s="136"/>
      <c r="ET1590" s="136"/>
      <c r="EU1590" s="136"/>
      <c r="EV1590" s="136"/>
      <c r="EW1590" s="136"/>
      <c r="EX1590" s="136"/>
      <c r="EY1590" s="136"/>
      <c r="EZ1590" s="136"/>
      <c r="FA1590" s="136"/>
      <c r="FB1590" s="136"/>
      <c r="FC1590" s="136"/>
      <c r="FD1590" s="136"/>
      <c r="FE1590" s="136"/>
      <c r="FF1590" s="136"/>
      <c r="FG1590" s="136"/>
      <c r="FH1590" s="136"/>
      <c r="FI1590" s="136"/>
      <c r="FJ1590" s="136"/>
      <c r="FK1590" s="136"/>
      <c r="FL1590" s="136"/>
      <c r="FM1590" s="136"/>
      <c r="FN1590" s="136"/>
      <c r="FO1590" s="136"/>
      <c r="FP1590" s="136"/>
      <c r="FQ1590" s="136"/>
      <c r="FR1590" s="136"/>
      <c r="FS1590" s="136"/>
      <c r="FT1590" s="136"/>
      <c r="FU1590" s="136"/>
      <c r="FV1590" s="136"/>
      <c r="FW1590" s="136"/>
      <c r="FX1590" s="136"/>
      <c r="FY1590" s="136"/>
      <c r="FZ1590" s="136"/>
      <c r="GA1590" s="136"/>
      <c r="GB1590" s="136"/>
      <c r="GC1590" s="136"/>
      <c r="GD1590" s="136"/>
      <c r="GE1590" s="136"/>
      <c r="GF1590" s="136"/>
      <c r="GG1590" s="136"/>
      <c r="GH1590" s="136"/>
      <c r="GI1590" s="136"/>
      <c r="GJ1590" s="136"/>
      <c r="GK1590" s="136"/>
      <c r="GL1590" s="136"/>
      <c r="GM1590" s="136"/>
      <c r="GN1590" s="136"/>
      <c r="GO1590" s="136"/>
      <c r="GP1590" s="136"/>
      <c r="GQ1590" s="136"/>
      <c r="GR1590" s="136"/>
      <c r="GS1590" s="136"/>
      <c r="GT1590" s="136"/>
      <c r="GU1590" s="136"/>
      <c r="GV1590" s="136"/>
      <c r="GW1590" s="136"/>
      <c r="GX1590" s="136"/>
      <c r="GY1590" s="136"/>
      <c r="GZ1590" s="136"/>
      <c r="HA1590" s="136"/>
      <c r="HB1590" s="136"/>
      <c r="HC1590" s="136"/>
      <c r="HD1590" s="136"/>
      <c r="HE1590" s="136"/>
      <c r="HF1590" s="136"/>
      <c r="HG1590" s="136"/>
      <c r="HH1590" s="136"/>
      <c r="HI1590" s="136"/>
      <c r="HJ1590" s="136"/>
      <c r="HK1590" s="136"/>
      <c r="HL1590" s="136"/>
      <c r="HM1590" s="136"/>
      <c r="HN1590" s="136"/>
      <c r="HO1590" s="136"/>
      <c r="HP1590" s="136"/>
      <c r="HQ1590" s="136"/>
      <c r="HR1590" s="136"/>
      <c r="HS1590" s="136"/>
      <c r="HT1590" s="136"/>
      <c r="HU1590" s="136"/>
      <c r="HV1590" s="136"/>
      <c r="HW1590" s="136"/>
      <c r="HX1590" s="136"/>
      <c r="HY1590" s="136"/>
      <c r="HZ1590" s="136"/>
      <c r="IA1590" s="136"/>
      <c r="IB1590" s="136"/>
      <c r="IC1590" s="136"/>
      <c r="ID1590" s="136"/>
      <c r="IE1590" s="136"/>
      <c r="IF1590" s="136"/>
      <c r="IG1590" s="136"/>
    </row>
    <row r="1591" spans="1:241" ht="15" customHeight="1" x14ac:dyDescent="0.25">
      <c r="A1591" s="225" t="s">
        <v>307</v>
      </c>
      <c r="B1591" s="217">
        <v>5331430</v>
      </c>
      <c r="C1591" s="217">
        <v>2434014</v>
      </c>
      <c r="D1591" s="217">
        <v>766030</v>
      </c>
      <c r="E1591" s="217">
        <v>1468727</v>
      </c>
      <c r="F1591" s="217">
        <v>2098290</v>
      </c>
      <c r="G1591" s="217">
        <v>569699</v>
      </c>
      <c r="H1591" s="235">
        <v>12668190</v>
      </c>
      <c r="I1591" s="136"/>
      <c r="J1591" s="225" t="s">
        <v>266</v>
      </c>
      <c r="K1591" s="217">
        <v>3592890</v>
      </c>
      <c r="L1591" s="217">
        <v>1534065</v>
      </c>
      <c r="M1591" s="217">
        <v>550056</v>
      </c>
      <c r="N1591" s="217">
        <v>792585</v>
      </c>
      <c r="O1591" s="217">
        <v>1422464</v>
      </c>
      <c r="P1591" s="217">
        <v>444634</v>
      </c>
      <c r="Q1591" s="244">
        <v>8336694</v>
      </c>
      <c r="R1591" s="136"/>
      <c r="S1591" s="136"/>
      <c r="T1591" s="136"/>
      <c r="U1591" s="136"/>
      <c r="V1591" s="136"/>
      <c r="W1591" s="136"/>
      <c r="X1591" s="136"/>
      <c r="Y1591" s="136"/>
      <c r="Z1591" s="136"/>
      <c r="AA1591" s="136"/>
      <c r="AB1591" s="136"/>
      <c r="AC1591" s="136"/>
      <c r="AD1591" s="136"/>
      <c r="AE1591" s="136"/>
      <c r="AF1591" s="136"/>
      <c r="AG1591" s="136"/>
      <c r="AH1591" s="136"/>
      <c r="AI1591" s="136"/>
      <c r="AJ1591" s="136"/>
      <c r="AK1591" s="136"/>
      <c r="AL1591" s="136"/>
      <c r="AM1591" s="136"/>
      <c r="AN1591" s="136"/>
      <c r="AO1591" s="136"/>
      <c r="AP1591" s="136"/>
      <c r="AQ1591" s="136"/>
      <c r="AR1591" s="136"/>
      <c r="AS1591" s="136"/>
      <c r="AT1591" s="136"/>
      <c r="AU1591" s="136"/>
      <c r="AV1591" s="136"/>
      <c r="AW1591" s="136"/>
      <c r="AX1591" s="136"/>
      <c r="AY1591" s="136"/>
      <c r="AZ1591" s="136"/>
      <c r="BA1591" s="136"/>
      <c r="BB1591" s="136"/>
      <c r="BC1591" s="136"/>
      <c r="BD1591" s="136"/>
      <c r="BE1591" s="136"/>
      <c r="BF1591" s="136"/>
      <c r="BG1591" s="136"/>
      <c r="BH1591" s="136"/>
      <c r="BI1591" s="136"/>
      <c r="BJ1591" s="136"/>
      <c r="BK1591" s="136"/>
      <c r="BL1591" s="136"/>
      <c r="BM1591" s="136"/>
      <c r="BN1591" s="136"/>
      <c r="BO1591" s="136"/>
      <c r="BP1591" s="136"/>
      <c r="BQ1591" s="136"/>
      <c r="BR1591" s="136"/>
      <c r="BS1591" s="136"/>
      <c r="BT1591" s="136"/>
      <c r="BU1591" s="136"/>
      <c r="BV1591" s="136"/>
      <c r="BW1591" s="136"/>
      <c r="BX1591" s="136"/>
      <c r="BY1591" s="136"/>
      <c r="BZ1591" s="136"/>
      <c r="CA1591" s="136"/>
      <c r="CB1591" s="136"/>
      <c r="CC1591" s="136"/>
      <c r="CD1591" s="136"/>
      <c r="CE1591" s="136"/>
      <c r="CF1591" s="136"/>
      <c r="CG1591" s="136"/>
      <c r="CH1591" s="136"/>
      <c r="CI1591" s="136"/>
      <c r="CJ1591" s="136"/>
      <c r="CK1591" s="136"/>
      <c r="CL1591" s="136"/>
      <c r="CM1591" s="136"/>
      <c r="CN1591" s="136"/>
      <c r="CO1591" s="136"/>
      <c r="CP1591" s="136"/>
      <c r="CQ1591" s="136"/>
      <c r="CR1591" s="136"/>
      <c r="CS1591" s="136"/>
      <c r="CT1591" s="136"/>
      <c r="CU1591" s="136"/>
      <c r="CV1591" s="136"/>
      <c r="CW1591" s="136"/>
      <c r="CX1591" s="136"/>
      <c r="CY1591" s="136"/>
      <c r="CZ1591" s="136"/>
      <c r="DA1591" s="136"/>
      <c r="DB1591" s="136"/>
      <c r="DC1591" s="136"/>
      <c r="DD1591" s="136"/>
      <c r="DE1591" s="136"/>
      <c r="DF1591" s="136"/>
      <c r="DG1591" s="136"/>
      <c r="DH1591" s="136"/>
      <c r="DI1591" s="136"/>
      <c r="DJ1591" s="136"/>
      <c r="DK1591" s="136"/>
      <c r="DL1591" s="136"/>
      <c r="DM1591" s="136"/>
      <c r="DN1591" s="136"/>
      <c r="DO1591" s="136"/>
      <c r="DP1591" s="136"/>
      <c r="DQ1591" s="136"/>
      <c r="DR1591" s="136"/>
      <c r="DS1591" s="136"/>
      <c r="DT1591" s="136"/>
      <c r="DU1591" s="136"/>
      <c r="DV1591" s="136"/>
      <c r="DW1591" s="136"/>
      <c r="DX1591" s="136"/>
      <c r="DY1591" s="136"/>
      <c r="DZ1591" s="136"/>
      <c r="EA1591" s="136"/>
      <c r="EB1591" s="136"/>
      <c r="EC1591" s="136"/>
      <c r="ED1591" s="136"/>
      <c r="EE1591" s="136"/>
      <c r="EF1591" s="136"/>
      <c r="EG1591" s="136"/>
      <c r="EH1591" s="136"/>
      <c r="EI1591" s="136"/>
      <c r="EJ1591" s="136"/>
      <c r="EK1591" s="136"/>
      <c r="EL1591" s="136"/>
      <c r="EM1591" s="136"/>
      <c r="EN1591" s="136"/>
      <c r="EO1591" s="136"/>
      <c r="EP1591" s="136"/>
      <c r="EQ1591" s="136"/>
      <c r="ER1591" s="136"/>
      <c r="ES1591" s="136"/>
      <c r="ET1591" s="136"/>
      <c r="EU1591" s="136"/>
      <c r="EV1591" s="136"/>
      <c r="EW1591" s="136"/>
      <c r="EX1591" s="136"/>
      <c r="EY1591" s="136"/>
      <c r="EZ1591" s="136"/>
      <c r="FA1591" s="136"/>
      <c r="FB1591" s="136"/>
      <c r="FC1591" s="136"/>
      <c r="FD1591" s="136"/>
      <c r="FE1591" s="136"/>
      <c r="FF1591" s="136"/>
      <c r="FG1591" s="136"/>
      <c r="FH1591" s="136"/>
      <c r="FI1591" s="136"/>
      <c r="FJ1591" s="136"/>
      <c r="FK1591" s="136"/>
      <c r="FL1591" s="136"/>
      <c r="FM1591" s="136"/>
      <c r="FN1591" s="136"/>
      <c r="FO1591" s="136"/>
      <c r="FP1591" s="136"/>
      <c r="FQ1591" s="136"/>
      <c r="FR1591" s="136"/>
      <c r="FS1591" s="136"/>
      <c r="FT1591" s="136"/>
      <c r="FU1591" s="136"/>
      <c r="FV1591" s="136"/>
      <c r="FW1591" s="136"/>
      <c r="FX1591" s="136"/>
      <c r="FY1591" s="136"/>
      <c r="FZ1591" s="136"/>
      <c r="GA1591" s="136"/>
      <c r="GB1591" s="136"/>
      <c r="GC1591" s="136"/>
      <c r="GD1591" s="136"/>
      <c r="GE1591" s="136"/>
      <c r="GF1591" s="136"/>
      <c r="GG1591" s="136"/>
      <c r="GH1591" s="136"/>
      <c r="GI1591" s="136"/>
      <c r="GJ1591" s="136"/>
      <c r="GK1591" s="136"/>
      <c r="GL1591" s="136"/>
      <c r="GM1591" s="136"/>
      <c r="GN1591" s="136"/>
      <c r="GO1591" s="136"/>
      <c r="GP1591" s="136"/>
      <c r="GQ1591" s="136"/>
      <c r="GR1591" s="136"/>
      <c r="GS1591" s="136"/>
      <c r="GT1591" s="136"/>
      <c r="GU1591" s="136"/>
      <c r="GV1591" s="136"/>
      <c r="GW1591" s="136"/>
      <c r="GX1591" s="136"/>
      <c r="GY1591" s="136"/>
      <c r="GZ1591" s="136"/>
      <c r="HA1591" s="136"/>
      <c r="HB1591" s="136"/>
      <c r="HC1591" s="136"/>
      <c r="HD1591" s="136"/>
      <c r="HE1591" s="136"/>
      <c r="HF1591" s="136"/>
      <c r="HG1591" s="136"/>
      <c r="HH1591" s="136"/>
      <c r="HI1591" s="136"/>
      <c r="HJ1591" s="136"/>
      <c r="HK1591" s="136"/>
      <c r="HL1591" s="136"/>
      <c r="HM1591" s="136"/>
      <c r="HN1591" s="136"/>
      <c r="HO1591" s="136"/>
      <c r="HP1591" s="136"/>
      <c r="HQ1591" s="136"/>
      <c r="HR1591" s="136"/>
      <c r="HS1591" s="136"/>
      <c r="HT1591" s="136"/>
      <c r="HU1591" s="136"/>
      <c r="HV1591" s="136"/>
      <c r="HW1591" s="136"/>
      <c r="HX1591" s="136"/>
      <c r="HY1591" s="136"/>
      <c r="HZ1591" s="136"/>
      <c r="IA1591" s="136"/>
      <c r="IB1591" s="136"/>
      <c r="IC1591" s="136"/>
      <c r="ID1591" s="136"/>
      <c r="IE1591" s="136"/>
      <c r="IF1591" s="136"/>
      <c r="IG1591" s="136"/>
    </row>
    <row r="1592" spans="1:241" ht="15" customHeight="1" x14ac:dyDescent="0.25">
      <c r="A1592" s="225" t="s">
        <v>306</v>
      </c>
      <c r="B1592" s="217">
        <v>8529193</v>
      </c>
      <c r="C1592" s="217">
        <v>1982736</v>
      </c>
      <c r="D1592" s="217">
        <v>848136</v>
      </c>
      <c r="E1592" s="217">
        <v>1268772</v>
      </c>
      <c r="F1592" s="217">
        <v>2397493</v>
      </c>
      <c r="G1592" s="217">
        <v>559628</v>
      </c>
      <c r="H1592" s="235">
        <v>15585958</v>
      </c>
      <c r="I1592" s="136"/>
      <c r="J1592" s="225" t="s">
        <v>263</v>
      </c>
      <c r="K1592" s="217">
        <v>1712954</v>
      </c>
      <c r="L1592" s="217">
        <v>865677</v>
      </c>
      <c r="M1592" s="217">
        <v>245780</v>
      </c>
      <c r="N1592" s="217">
        <v>711009</v>
      </c>
      <c r="O1592" s="217">
        <v>1741430</v>
      </c>
      <c r="P1592" s="217">
        <v>310081</v>
      </c>
      <c r="Q1592" s="244">
        <v>5586931</v>
      </c>
      <c r="R1592" s="136"/>
      <c r="S1592" s="136"/>
      <c r="T1592" s="136"/>
      <c r="U1592" s="136"/>
      <c r="V1592" s="136"/>
      <c r="W1592" s="136"/>
      <c r="X1592" s="136"/>
      <c r="Y1592" s="136"/>
      <c r="Z1592" s="136"/>
      <c r="AA1592" s="136"/>
      <c r="AB1592" s="136"/>
      <c r="AC1592" s="136"/>
      <c r="AD1592" s="136"/>
      <c r="AE1592" s="136"/>
      <c r="AF1592" s="136"/>
      <c r="AG1592" s="136"/>
      <c r="AH1592" s="136"/>
      <c r="AI1592" s="136"/>
      <c r="AJ1592" s="136"/>
      <c r="AK1592" s="136"/>
      <c r="AL1592" s="136"/>
      <c r="AM1592" s="136"/>
      <c r="AN1592" s="136"/>
      <c r="AO1592" s="136"/>
      <c r="AP1592" s="136"/>
      <c r="AQ1592" s="136"/>
      <c r="AR1592" s="136"/>
      <c r="AS1592" s="136"/>
      <c r="AT1592" s="136"/>
      <c r="AU1592" s="136"/>
      <c r="AV1592" s="136"/>
      <c r="AW1592" s="136"/>
      <c r="AX1592" s="136"/>
      <c r="AY1592" s="136"/>
      <c r="AZ1592" s="136"/>
      <c r="BA1592" s="136"/>
      <c r="BB1592" s="136"/>
      <c r="BC1592" s="136"/>
      <c r="BD1592" s="136"/>
      <c r="BE1592" s="136"/>
      <c r="BF1592" s="136"/>
      <c r="BG1592" s="136"/>
      <c r="BH1592" s="136"/>
      <c r="BI1592" s="136"/>
      <c r="BJ1592" s="136"/>
      <c r="BK1592" s="136"/>
      <c r="BL1592" s="136"/>
      <c r="BM1592" s="136"/>
      <c r="BN1592" s="136"/>
      <c r="BO1592" s="136"/>
      <c r="BP1592" s="136"/>
      <c r="BQ1592" s="136"/>
      <c r="BR1592" s="136"/>
      <c r="BS1592" s="136"/>
      <c r="BT1592" s="136"/>
      <c r="BU1592" s="136"/>
      <c r="BV1592" s="136"/>
      <c r="BW1592" s="136"/>
      <c r="BX1592" s="136"/>
      <c r="BY1592" s="136"/>
      <c r="BZ1592" s="136"/>
      <c r="CA1592" s="136"/>
      <c r="CB1592" s="136"/>
      <c r="CC1592" s="136"/>
      <c r="CD1592" s="136"/>
      <c r="CE1592" s="136"/>
      <c r="CF1592" s="136"/>
      <c r="CG1592" s="136"/>
      <c r="CH1592" s="136"/>
      <c r="CI1592" s="136"/>
      <c r="CJ1592" s="136"/>
      <c r="CK1592" s="136"/>
      <c r="CL1592" s="136"/>
      <c r="CM1592" s="136"/>
      <c r="CN1592" s="136"/>
      <c r="CO1592" s="136"/>
      <c r="CP1592" s="136"/>
      <c r="CQ1592" s="136"/>
      <c r="CR1592" s="136"/>
      <c r="CS1592" s="136"/>
      <c r="CT1592" s="136"/>
      <c r="CU1592" s="136"/>
      <c r="CV1592" s="136"/>
      <c r="CW1592" s="136"/>
      <c r="CX1592" s="136"/>
      <c r="CY1592" s="136"/>
      <c r="CZ1592" s="136"/>
      <c r="DA1592" s="136"/>
      <c r="DB1592" s="136"/>
      <c r="DC1592" s="136"/>
      <c r="DD1592" s="136"/>
      <c r="DE1592" s="136"/>
      <c r="DF1592" s="136"/>
      <c r="DG1592" s="136"/>
      <c r="DH1592" s="136"/>
      <c r="DI1592" s="136"/>
      <c r="DJ1592" s="136"/>
      <c r="DK1592" s="136"/>
      <c r="DL1592" s="136"/>
      <c r="DM1592" s="136"/>
      <c r="DN1592" s="136"/>
      <c r="DO1592" s="136"/>
      <c r="DP1592" s="136"/>
      <c r="DQ1592" s="136"/>
      <c r="DR1592" s="136"/>
      <c r="DS1592" s="136"/>
      <c r="DT1592" s="136"/>
      <c r="DU1592" s="136"/>
      <c r="DV1592" s="136"/>
      <c r="DW1592" s="136"/>
      <c r="DX1592" s="136"/>
      <c r="DY1592" s="136"/>
      <c r="DZ1592" s="136"/>
      <c r="EA1592" s="136"/>
      <c r="EB1592" s="136"/>
      <c r="EC1592" s="136"/>
      <c r="ED1592" s="136"/>
      <c r="EE1592" s="136"/>
      <c r="EF1592" s="136"/>
      <c r="EG1592" s="136"/>
      <c r="EH1592" s="136"/>
      <c r="EI1592" s="136"/>
      <c r="EJ1592" s="136"/>
      <c r="EK1592" s="136"/>
      <c r="EL1592" s="136"/>
      <c r="EM1592" s="136"/>
      <c r="EN1592" s="136"/>
      <c r="EO1592" s="136"/>
      <c r="EP1592" s="136"/>
      <c r="EQ1592" s="136"/>
      <c r="ER1592" s="136"/>
      <c r="ES1592" s="136"/>
      <c r="ET1592" s="136"/>
      <c r="EU1592" s="136"/>
      <c r="EV1592" s="136"/>
      <c r="EW1592" s="136"/>
      <c r="EX1592" s="136"/>
      <c r="EY1592" s="136"/>
      <c r="EZ1592" s="136"/>
      <c r="FA1592" s="136"/>
      <c r="FB1592" s="136"/>
      <c r="FC1592" s="136"/>
      <c r="FD1592" s="136"/>
      <c r="FE1592" s="136"/>
      <c r="FF1592" s="136"/>
      <c r="FG1592" s="136"/>
      <c r="FH1592" s="136"/>
      <c r="FI1592" s="136"/>
      <c r="FJ1592" s="136"/>
      <c r="FK1592" s="136"/>
      <c r="FL1592" s="136"/>
      <c r="FM1592" s="136"/>
      <c r="FN1592" s="136"/>
      <c r="FO1592" s="136"/>
      <c r="FP1592" s="136"/>
      <c r="FQ1592" s="136"/>
      <c r="FR1592" s="136"/>
      <c r="FS1592" s="136"/>
      <c r="FT1592" s="136"/>
      <c r="FU1592" s="136"/>
      <c r="FV1592" s="136"/>
      <c r="FW1592" s="136"/>
      <c r="FX1592" s="136"/>
      <c r="FY1592" s="136"/>
      <c r="FZ1592" s="136"/>
      <c r="GA1592" s="136"/>
      <c r="GB1592" s="136"/>
      <c r="GC1592" s="136"/>
      <c r="GD1592" s="136"/>
      <c r="GE1592" s="136"/>
      <c r="GF1592" s="136"/>
      <c r="GG1592" s="136"/>
      <c r="GH1592" s="136"/>
      <c r="GI1592" s="136"/>
      <c r="GJ1592" s="136"/>
      <c r="GK1592" s="136"/>
      <c r="GL1592" s="136"/>
      <c r="GM1592" s="136"/>
      <c r="GN1592" s="136"/>
      <c r="GO1592" s="136"/>
      <c r="GP1592" s="136"/>
      <c r="GQ1592" s="136"/>
      <c r="GR1592" s="136"/>
      <c r="GS1592" s="136"/>
      <c r="GT1592" s="136"/>
      <c r="GU1592" s="136"/>
      <c r="GV1592" s="136"/>
      <c r="GW1592" s="136"/>
      <c r="GX1592" s="136"/>
      <c r="GY1592" s="136"/>
      <c r="GZ1592" s="136"/>
      <c r="HA1592" s="136"/>
      <c r="HB1592" s="136"/>
      <c r="HC1592" s="136"/>
      <c r="HD1592" s="136"/>
      <c r="HE1592" s="136"/>
      <c r="HF1592" s="136"/>
      <c r="HG1592" s="136"/>
      <c r="HH1592" s="136"/>
      <c r="HI1592" s="136"/>
      <c r="HJ1592" s="136"/>
      <c r="HK1592" s="136"/>
      <c r="HL1592" s="136"/>
      <c r="HM1592" s="136"/>
      <c r="HN1592" s="136"/>
      <c r="HO1592" s="136"/>
      <c r="HP1592" s="136"/>
      <c r="HQ1592" s="136"/>
      <c r="HR1592" s="136"/>
      <c r="HS1592" s="136"/>
      <c r="HT1592" s="136"/>
      <c r="HU1592" s="136"/>
      <c r="HV1592" s="136"/>
      <c r="HW1592" s="136"/>
      <c r="HX1592" s="136"/>
      <c r="HY1592" s="136"/>
      <c r="HZ1592" s="136"/>
      <c r="IA1592" s="136"/>
      <c r="IB1592" s="136"/>
      <c r="IC1592" s="136"/>
      <c r="ID1592" s="136"/>
      <c r="IE1592" s="136"/>
      <c r="IF1592" s="136"/>
      <c r="IG1592" s="136"/>
    </row>
    <row r="1593" spans="1:241" ht="15" customHeight="1" x14ac:dyDescent="0.25">
      <c r="A1593" s="225" t="s">
        <v>607</v>
      </c>
      <c r="B1593" s="217">
        <v>10535607</v>
      </c>
      <c r="C1593" s="217">
        <v>4010896</v>
      </c>
      <c r="D1593" s="217">
        <v>1143421</v>
      </c>
      <c r="E1593" s="217">
        <v>1372810</v>
      </c>
      <c r="F1593" s="217">
        <v>2400218</v>
      </c>
      <c r="G1593" s="217">
        <v>678351</v>
      </c>
      <c r="H1593" s="235">
        <v>20141303</v>
      </c>
      <c r="I1593" s="136"/>
      <c r="J1593" s="225" t="s">
        <v>766</v>
      </c>
      <c r="K1593" s="217">
        <v>4494113</v>
      </c>
      <c r="L1593" s="217">
        <v>1401087</v>
      </c>
      <c r="M1593" s="217">
        <v>563826</v>
      </c>
      <c r="N1593" s="217">
        <v>892781</v>
      </c>
      <c r="O1593" s="217">
        <v>1719274</v>
      </c>
      <c r="P1593" s="217">
        <v>474427</v>
      </c>
      <c r="Q1593" s="244">
        <v>9545508</v>
      </c>
      <c r="R1593" s="136"/>
      <c r="S1593" s="136"/>
      <c r="T1593" s="136"/>
      <c r="U1593" s="136"/>
      <c r="V1593" s="136"/>
      <c r="W1593" s="136"/>
      <c r="X1593" s="136"/>
      <c r="Y1593" s="136"/>
      <c r="Z1593" s="136"/>
      <c r="AA1593" s="136"/>
      <c r="AB1593" s="136"/>
      <c r="AC1593" s="136"/>
      <c r="AD1593" s="136"/>
      <c r="AE1593" s="136"/>
      <c r="AF1593" s="136"/>
      <c r="AG1593" s="136"/>
      <c r="AH1593" s="136"/>
      <c r="AI1593" s="136"/>
      <c r="AJ1593" s="136"/>
      <c r="AK1593" s="136"/>
      <c r="AL1593" s="136"/>
      <c r="AM1593" s="136"/>
      <c r="AN1593" s="136"/>
      <c r="AO1593" s="136"/>
      <c r="AP1593" s="136"/>
      <c r="AQ1593" s="136"/>
      <c r="AR1593" s="136"/>
      <c r="AS1593" s="136"/>
      <c r="AT1593" s="136"/>
      <c r="AU1593" s="136"/>
      <c r="AV1593" s="136"/>
      <c r="AW1593" s="136"/>
      <c r="AX1593" s="136"/>
      <c r="AY1593" s="136"/>
      <c r="AZ1593" s="136"/>
      <c r="BA1593" s="136"/>
      <c r="BB1593" s="136"/>
      <c r="BC1593" s="136"/>
      <c r="BD1593" s="136"/>
      <c r="BE1593" s="136"/>
      <c r="BF1593" s="136"/>
      <c r="BG1593" s="136"/>
      <c r="BH1593" s="136"/>
      <c r="BI1593" s="136"/>
      <c r="BJ1593" s="136"/>
      <c r="BK1593" s="136"/>
      <c r="BL1593" s="136"/>
      <c r="BM1593" s="136"/>
      <c r="BN1593" s="136"/>
      <c r="BO1593" s="136"/>
      <c r="BP1593" s="136"/>
      <c r="BQ1593" s="136"/>
      <c r="BR1593" s="136"/>
      <c r="BS1593" s="136"/>
      <c r="BT1593" s="136"/>
      <c r="BU1593" s="136"/>
      <c r="BV1593" s="136"/>
      <c r="BW1593" s="136"/>
      <c r="BX1593" s="136"/>
      <c r="BY1593" s="136"/>
      <c r="BZ1593" s="136"/>
      <c r="CA1593" s="136"/>
      <c r="CB1593" s="136"/>
      <c r="CC1593" s="136"/>
      <c r="CD1593" s="136"/>
      <c r="CE1593" s="136"/>
      <c r="CF1593" s="136"/>
      <c r="CG1593" s="136"/>
      <c r="CH1593" s="136"/>
      <c r="CI1593" s="136"/>
      <c r="CJ1593" s="136"/>
      <c r="CK1593" s="136"/>
      <c r="CL1593" s="136"/>
      <c r="CM1593" s="136"/>
      <c r="CN1593" s="136"/>
      <c r="CO1593" s="136"/>
      <c r="CP1593" s="136"/>
      <c r="CQ1593" s="136"/>
      <c r="CR1593" s="136"/>
      <c r="CS1593" s="136"/>
      <c r="CT1593" s="136"/>
      <c r="CU1593" s="136"/>
      <c r="CV1593" s="136"/>
      <c r="CW1593" s="136"/>
      <c r="CX1593" s="136"/>
      <c r="CY1593" s="136"/>
      <c r="CZ1593" s="136"/>
      <c r="DA1593" s="136"/>
      <c r="DB1593" s="136"/>
      <c r="DC1593" s="136"/>
      <c r="DD1593" s="136"/>
      <c r="DE1593" s="136"/>
      <c r="DF1593" s="136"/>
      <c r="DG1593" s="136"/>
      <c r="DH1593" s="136"/>
      <c r="DI1593" s="136"/>
      <c r="DJ1593" s="136"/>
      <c r="DK1593" s="136"/>
      <c r="DL1593" s="136"/>
      <c r="DM1593" s="136"/>
      <c r="DN1593" s="136"/>
      <c r="DO1593" s="136"/>
      <c r="DP1593" s="136"/>
      <c r="DQ1593" s="136"/>
      <c r="DR1593" s="136"/>
      <c r="DS1593" s="136"/>
      <c r="DT1593" s="136"/>
      <c r="DU1593" s="136"/>
      <c r="DV1593" s="136"/>
      <c r="DW1593" s="136"/>
      <c r="DX1593" s="136"/>
      <c r="DY1593" s="136"/>
      <c r="DZ1593" s="136"/>
      <c r="EA1593" s="136"/>
      <c r="EB1593" s="136"/>
      <c r="EC1593" s="136"/>
      <c r="ED1593" s="136"/>
      <c r="EE1593" s="136"/>
      <c r="EF1593" s="136"/>
      <c r="EG1593" s="136"/>
      <c r="EH1593" s="136"/>
      <c r="EI1593" s="136"/>
      <c r="EJ1593" s="136"/>
      <c r="EK1593" s="136"/>
      <c r="EL1593" s="136"/>
      <c r="EM1593" s="136"/>
      <c r="EN1593" s="136"/>
      <c r="EO1593" s="136"/>
      <c r="EP1593" s="136"/>
      <c r="EQ1593" s="136"/>
      <c r="ER1593" s="136"/>
      <c r="ES1593" s="136"/>
      <c r="ET1593" s="136"/>
      <c r="EU1593" s="136"/>
      <c r="EV1593" s="136"/>
      <c r="EW1593" s="136"/>
      <c r="EX1593" s="136"/>
      <c r="EY1593" s="136"/>
      <c r="EZ1593" s="136"/>
      <c r="FA1593" s="136"/>
      <c r="FB1593" s="136"/>
      <c r="FC1593" s="136"/>
      <c r="FD1593" s="136"/>
      <c r="FE1593" s="136"/>
      <c r="FF1593" s="136"/>
      <c r="FG1593" s="136"/>
      <c r="FH1593" s="136"/>
      <c r="FI1593" s="136"/>
      <c r="FJ1593" s="136"/>
      <c r="FK1593" s="136"/>
      <c r="FL1593" s="136"/>
      <c r="FM1593" s="136"/>
      <c r="FN1593" s="136"/>
      <c r="FO1593" s="136"/>
      <c r="FP1593" s="136"/>
      <c r="FQ1593" s="136"/>
      <c r="FR1593" s="136"/>
      <c r="FS1593" s="136"/>
      <c r="FT1593" s="136"/>
      <c r="FU1593" s="136"/>
      <c r="FV1593" s="136"/>
      <c r="FW1593" s="136"/>
      <c r="FX1593" s="136"/>
      <c r="FY1593" s="136"/>
      <c r="FZ1593" s="136"/>
      <c r="GA1593" s="136"/>
      <c r="GB1593" s="136"/>
      <c r="GC1593" s="136"/>
      <c r="GD1593" s="136"/>
      <c r="GE1593" s="136"/>
      <c r="GF1593" s="136"/>
      <c r="GG1593" s="136"/>
      <c r="GH1593" s="136"/>
      <c r="GI1593" s="136"/>
      <c r="GJ1593" s="136"/>
      <c r="GK1593" s="136"/>
      <c r="GL1593" s="136"/>
      <c r="GM1593" s="136"/>
      <c r="GN1593" s="136"/>
      <c r="GO1593" s="136"/>
      <c r="GP1593" s="136"/>
      <c r="GQ1593" s="136"/>
      <c r="GR1593" s="136"/>
      <c r="GS1593" s="136"/>
      <c r="GT1593" s="136"/>
      <c r="GU1593" s="136"/>
      <c r="GV1593" s="136"/>
      <c r="GW1593" s="136"/>
      <c r="GX1593" s="136"/>
      <c r="GY1593" s="136"/>
      <c r="GZ1593" s="136"/>
      <c r="HA1593" s="136"/>
      <c r="HB1593" s="136"/>
      <c r="HC1593" s="136"/>
      <c r="HD1593" s="136"/>
      <c r="HE1593" s="136"/>
      <c r="HF1593" s="136"/>
      <c r="HG1593" s="136"/>
      <c r="HH1593" s="136"/>
      <c r="HI1593" s="136"/>
      <c r="HJ1593" s="136"/>
      <c r="HK1593" s="136"/>
      <c r="HL1593" s="136"/>
      <c r="HM1593" s="136"/>
      <c r="HN1593" s="136"/>
      <c r="HO1593" s="136"/>
      <c r="HP1593" s="136"/>
      <c r="HQ1593" s="136"/>
      <c r="HR1593" s="136"/>
      <c r="HS1593" s="136"/>
      <c r="HT1593" s="136"/>
      <c r="HU1593" s="136"/>
      <c r="HV1593" s="136"/>
      <c r="HW1593" s="136"/>
      <c r="HX1593" s="136"/>
      <c r="HY1593" s="136"/>
      <c r="HZ1593" s="136"/>
      <c r="IA1593" s="136"/>
      <c r="IB1593" s="136"/>
      <c r="IC1593" s="136"/>
      <c r="ID1593" s="136"/>
      <c r="IE1593" s="136"/>
      <c r="IF1593" s="136"/>
      <c r="IG1593" s="136"/>
    </row>
    <row r="1594" spans="1:241" ht="15" customHeight="1" x14ac:dyDescent="0.25">
      <c r="A1594" s="225" t="s">
        <v>377</v>
      </c>
      <c r="B1594" s="217">
        <v>8531952</v>
      </c>
      <c r="C1594" s="217">
        <v>2512697</v>
      </c>
      <c r="D1594" s="217">
        <v>1270079</v>
      </c>
      <c r="E1594" s="217">
        <v>1137082</v>
      </c>
      <c r="F1594" s="217">
        <v>2220065</v>
      </c>
      <c r="G1594" s="217">
        <v>692997</v>
      </c>
      <c r="H1594" s="235">
        <v>16364872</v>
      </c>
      <c r="I1594" s="136"/>
      <c r="J1594" s="225" t="s">
        <v>854</v>
      </c>
      <c r="K1594" s="217">
        <v>3829708</v>
      </c>
      <c r="L1594" s="217">
        <v>1195211</v>
      </c>
      <c r="M1594" s="217">
        <v>527642</v>
      </c>
      <c r="N1594" s="217">
        <v>863332</v>
      </c>
      <c r="O1594" s="217">
        <v>2042893</v>
      </c>
      <c r="P1594" s="217">
        <v>494812</v>
      </c>
      <c r="Q1594" s="244">
        <v>8953598</v>
      </c>
      <c r="R1594" s="136"/>
      <c r="S1594" s="136"/>
      <c r="T1594" s="136"/>
      <c r="U1594" s="136"/>
      <c r="V1594" s="136"/>
      <c r="W1594" s="136"/>
      <c r="X1594" s="136"/>
      <c r="Y1594" s="136"/>
      <c r="Z1594" s="136"/>
      <c r="AA1594" s="136"/>
      <c r="AB1594" s="136"/>
      <c r="AC1594" s="136"/>
      <c r="AD1594" s="136"/>
      <c r="AE1594" s="136"/>
      <c r="AF1594" s="136"/>
      <c r="AG1594" s="136"/>
      <c r="AH1594" s="136"/>
      <c r="AI1594" s="136"/>
      <c r="AJ1594" s="136"/>
      <c r="AK1594" s="136"/>
      <c r="AL1594" s="136"/>
      <c r="AM1594" s="136"/>
      <c r="AN1594" s="136"/>
      <c r="AO1594" s="136"/>
      <c r="AP1594" s="136"/>
      <c r="AQ1594" s="136"/>
      <c r="AR1594" s="136"/>
      <c r="AS1594" s="136"/>
      <c r="AT1594" s="136"/>
      <c r="AU1594" s="136"/>
      <c r="AV1594" s="136"/>
      <c r="AW1594" s="136"/>
      <c r="AX1594" s="136"/>
      <c r="AY1594" s="136"/>
      <c r="AZ1594" s="136"/>
      <c r="BA1594" s="136"/>
      <c r="BB1594" s="136"/>
      <c r="BC1594" s="136"/>
      <c r="BD1594" s="136"/>
      <c r="BE1594" s="136"/>
      <c r="BF1594" s="136"/>
      <c r="BG1594" s="136"/>
      <c r="BH1594" s="136"/>
      <c r="BI1594" s="136"/>
      <c r="BJ1594" s="136"/>
      <c r="BK1594" s="136"/>
      <c r="BL1594" s="136"/>
      <c r="BM1594" s="136"/>
      <c r="BN1594" s="136"/>
      <c r="BO1594" s="136"/>
      <c r="BP1594" s="136"/>
      <c r="BQ1594" s="136"/>
      <c r="BR1594" s="136"/>
      <c r="BS1594" s="136"/>
      <c r="BT1594" s="136"/>
      <c r="BU1594" s="136"/>
      <c r="BV1594" s="136"/>
      <c r="BW1594" s="136"/>
      <c r="BX1594" s="136"/>
      <c r="BY1594" s="136"/>
      <c r="BZ1594" s="136"/>
      <c r="CA1594" s="136"/>
      <c r="CB1594" s="136"/>
      <c r="CC1594" s="136"/>
      <c r="CD1594" s="136"/>
      <c r="CE1594" s="136"/>
      <c r="CF1594" s="136"/>
      <c r="CG1594" s="136"/>
      <c r="CH1594" s="136"/>
      <c r="CI1594" s="136"/>
      <c r="CJ1594" s="136"/>
      <c r="CK1594" s="136"/>
      <c r="CL1594" s="136"/>
      <c r="CM1594" s="136"/>
      <c r="CN1594" s="136"/>
      <c r="CO1594" s="136"/>
      <c r="CP1594" s="136"/>
      <c r="CQ1594" s="136"/>
      <c r="CR1594" s="136"/>
      <c r="CS1594" s="136"/>
      <c r="CT1594" s="136"/>
      <c r="CU1594" s="136"/>
      <c r="CV1594" s="136"/>
      <c r="CW1594" s="136"/>
      <c r="CX1594" s="136"/>
      <c r="CY1594" s="136"/>
      <c r="CZ1594" s="136"/>
      <c r="DA1594" s="136"/>
      <c r="DB1594" s="136"/>
      <c r="DC1594" s="136"/>
      <c r="DD1594" s="136"/>
      <c r="DE1594" s="136"/>
      <c r="DF1594" s="136"/>
      <c r="DG1594" s="136"/>
      <c r="DH1594" s="136"/>
      <c r="DI1594" s="136"/>
      <c r="DJ1594" s="136"/>
      <c r="DK1594" s="136"/>
      <c r="DL1594" s="136"/>
      <c r="DM1594" s="136"/>
      <c r="DN1594" s="136"/>
      <c r="DO1594" s="136"/>
      <c r="DP1594" s="136"/>
      <c r="DQ1594" s="136"/>
      <c r="DR1594" s="136"/>
      <c r="DS1594" s="136"/>
      <c r="DT1594" s="136"/>
      <c r="DU1594" s="136"/>
      <c r="DV1594" s="136"/>
      <c r="DW1594" s="136"/>
      <c r="DX1594" s="136"/>
      <c r="DY1594" s="136"/>
      <c r="DZ1594" s="136"/>
      <c r="EA1594" s="136"/>
      <c r="EB1594" s="136"/>
      <c r="EC1594" s="136"/>
      <c r="ED1594" s="136"/>
      <c r="EE1594" s="136"/>
      <c r="EF1594" s="136"/>
      <c r="EG1594" s="136"/>
      <c r="EH1594" s="136"/>
      <c r="EI1594" s="136"/>
      <c r="EJ1594" s="136"/>
      <c r="EK1594" s="136"/>
      <c r="EL1594" s="136"/>
      <c r="EM1594" s="136"/>
      <c r="EN1594" s="136"/>
      <c r="EO1594" s="136"/>
      <c r="EP1594" s="136"/>
      <c r="EQ1594" s="136"/>
      <c r="ER1594" s="136"/>
      <c r="ES1594" s="136"/>
      <c r="ET1594" s="136"/>
      <c r="EU1594" s="136"/>
      <c r="EV1594" s="136"/>
      <c r="EW1594" s="136"/>
      <c r="EX1594" s="136"/>
      <c r="EY1594" s="136"/>
      <c r="EZ1594" s="136"/>
      <c r="FA1594" s="136"/>
      <c r="FB1594" s="136"/>
      <c r="FC1594" s="136"/>
      <c r="FD1594" s="136"/>
      <c r="FE1594" s="136"/>
      <c r="FF1594" s="136"/>
      <c r="FG1594" s="136"/>
      <c r="FH1594" s="136"/>
      <c r="FI1594" s="136"/>
      <c r="FJ1594" s="136"/>
      <c r="FK1594" s="136"/>
      <c r="FL1594" s="136"/>
      <c r="FM1594" s="136"/>
      <c r="FN1594" s="136"/>
      <c r="FO1594" s="136"/>
      <c r="FP1594" s="136"/>
      <c r="FQ1594" s="136"/>
      <c r="FR1594" s="136"/>
      <c r="FS1594" s="136"/>
      <c r="FT1594" s="136"/>
      <c r="FU1594" s="136"/>
      <c r="FV1594" s="136"/>
      <c r="FW1594" s="136"/>
      <c r="FX1594" s="136"/>
      <c r="FY1594" s="136"/>
      <c r="FZ1594" s="136"/>
      <c r="GA1594" s="136"/>
      <c r="GB1594" s="136"/>
      <c r="GC1594" s="136"/>
      <c r="GD1594" s="136"/>
      <c r="GE1594" s="136"/>
      <c r="GF1594" s="136"/>
      <c r="GG1594" s="136"/>
      <c r="GH1594" s="136"/>
      <c r="GI1594" s="136"/>
      <c r="GJ1594" s="136"/>
      <c r="GK1594" s="136"/>
      <c r="GL1594" s="136"/>
      <c r="GM1594" s="136"/>
      <c r="GN1594" s="136"/>
      <c r="GO1594" s="136"/>
      <c r="GP1594" s="136"/>
      <c r="GQ1594" s="136"/>
      <c r="GR1594" s="136"/>
      <c r="GS1594" s="136"/>
      <c r="GT1594" s="136"/>
      <c r="GU1594" s="136"/>
      <c r="GV1594" s="136"/>
      <c r="GW1594" s="136"/>
      <c r="GX1594" s="136"/>
      <c r="GY1594" s="136"/>
      <c r="GZ1594" s="136"/>
      <c r="HA1594" s="136"/>
      <c r="HB1594" s="136"/>
      <c r="HC1594" s="136"/>
      <c r="HD1594" s="136"/>
      <c r="HE1594" s="136"/>
      <c r="HF1594" s="136"/>
      <c r="HG1594" s="136"/>
      <c r="HH1594" s="136"/>
      <c r="HI1594" s="136"/>
      <c r="HJ1594" s="136"/>
      <c r="HK1594" s="136"/>
      <c r="HL1594" s="136"/>
      <c r="HM1594" s="136"/>
      <c r="HN1594" s="136"/>
      <c r="HO1594" s="136"/>
      <c r="HP1594" s="136"/>
      <c r="HQ1594" s="136"/>
      <c r="HR1594" s="136"/>
      <c r="HS1594" s="136"/>
      <c r="HT1594" s="136"/>
      <c r="HU1594" s="136"/>
      <c r="HV1594" s="136"/>
      <c r="HW1594" s="136"/>
      <c r="HX1594" s="136"/>
      <c r="HY1594" s="136"/>
      <c r="HZ1594" s="136"/>
      <c r="IA1594" s="136"/>
      <c r="IB1594" s="136"/>
      <c r="IC1594" s="136"/>
      <c r="ID1594" s="136"/>
      <c r="IE1594" s="136"/>
      <c r="IF1594" s="136"/>
      <c r="IG1594" s="136"/>
    </row>
    <row r="1595" spans="1:241" ht="15" customHeight="1" x14ac:dyDescent="0.25">
      <c r="A1595" s="225" t="s">
        <v>305</v>
      </c>
      <c r="B1595" s="217">
        <v>10080377</v>
      </c>
      <c r="C1595" s="217">
        <v>3273171</v>
      </c>
      <c r="D1595" s="217">
        <v>1255120</v>
      </c>
      <c r="E1595" s="217">
        <v>1379357</v>
      </c>
      <c r="F1595" s="217">
        <v>2698175</v>
      </c>
      <c r="G1595" s="217">
        <v>715317</v>
      </c>
      <c r="H1595" s="235">
        <v>19401517</v>
      </c>
      <c r="I1595" s="136"/>
      <c r="J1595" s="225" t="s">
        <v>262</v>
      </c>
      <c r="K1595" s="217">
        <v>3550126</v>
      </c>
      <c r="L1595" s="217">
        <v>2242043</v>
      </c>
      <c r="M1595" s="217">
        <v>643479</v>
      </c>
      <c r="N1595" s="217">
        <v>718289</v>
      </c>
      <c r="O1595" s="217">
        <v>2166260</v>
      </c>
      <c r="P1595" s="217">
        <v>511210</v>
      </c>
      <c r="Q1595" s="244">
        <v>9831407</v>
      </c>
      <c r="R1595" s="136"/>
      <c r="S1595" s="136"/>
      <c r="T1595" s="136"/>
      <c r="U1595" s="136"/>
      <c r="V1595" s="136"/>
      <c r="W1595" s="136"/>
      <c r="X1595" s="136"/>
      <c r="Y1595" s="136"/>
      <c r="Z1595" s="136"/>
      <c r="AA1595" s="136"/>
      <c r="AB1595" s="136"/>
      <c r="AC1595" s="136"/>
      <c r="AD1595" s="136"/>
      <c r="AE1595" s="136"/>
      <c r="AF1595" s="136"/>
      <c r="AG1595" s="136"/>
      <c r="AH1595" s="136"/>
      <c r="AI1595" s="136"/>
      <c r="AJ1595" s="136"/>
      <c r="AK1595" s="136"/>
      <c r="AL1595" s="136"/>
      <c r="AM1595" s="136"/>
      <c r="AN1595" s="136"/>
      <c r="AO1595" s="136"/>
      <c r="AP1595" s="136"/>
      <c r="AQ1595" s="136"/>
      <c r="AR1595" s="136"/>
      <c r="AS1595" s="136"/>
      <c r="AT1595" s="136"/>
      <c r="AU1595" s="136"/>
      <c r="AV1595" s="136"/>
      <c r="AW1595" s="136"/>
      <c r="AX1595" s="136"/>
      <c r="AY1595" s="136"/>
      <c r="AZ1595" s="136"/>
      <c r="BA1595" s="136"/>
      <c r="BB1595" s="136"/>
      <c r="BC1595" s="136"/>
      <c r="BD1595" s="136"/>
      <c r="BE1595" s="136"/>
      <c r="BF1595" s="136"/>
      <c r="BG1595" s="136"/>
      <c r="BH1595" s="136"/>
      <c r="BI1595" s="136"/>
      <c r="BJ1595" s="136"/>
      <c r="BK1595" s="136"/>
      <c r="BL1595" s="136"/>
      <c r="BM1595" s="136"/>
      <c r="BN1595" s="136"/>
      <c r="BO1595" s="136"/>
      <c r="BP1595" s="136"/>
      <c r="BQ1595" s="136"/>
      <c r="BR1595" s="136"/>
      <c r="BS1595" s="136"/>
      <c r="BT1595" s="136"/>
      <c r="BU1595" s="136"/>
      <c r="BV1595" s="136"/>
      <c r="BW1595" s="136"/>
      <c r="BX1595" s="136"/>
      <c r="BY1595" s="136"/>
      <c r="BZ1595" s="136"/>
      <c r="CA1595" s="136"/>
      <c r="CB1595" s="136"/>
      <c r="CC1595" s="136"/>
      <c r="CD1595" s="136"/>
      <c r="CE1595" s="136"/>
      <c r="CF1595" s="136"/>
      <c r="CG1595" s="136"/>
      <c r="CH1595" s="136"/>
      <c r="CI1595" s="136"/>
      <c r="CJ1595" s="136"/>
      <c r="CK1595" s="136"/>
      <c r="CL1595" s="136"/>
      <c r="CM1595" s="136"/>
      <c r="CN1595" s="136"/>
      <c r="CO1595" s="136"/>
      <c r="CP1595" s="136"/>
      <c r="CQ1595" s="136"/>
      <c r="CR1595" s="136"/>
      <c r="CS1595" s="136"/>
      <c r="CT1595" s="136"/>
      <c r="CU1595" s="136"/>
      <c r="CV1595" s="136"/>
      <c r="CW1595" s="136"/>
      <c r="CX1595" s="136"/>
      <c r="CY1595" s="136"/>
      <c r="CZ1595" s="136"/>
      <c r="DA1595" s="136"/>
      <c r="DB1595" s="136"/>
      <c r="DC1595" s="136"/>
      <c r="DD1595" s="136"/>
      <c r="DE1595" s="136"/>
      <c r="DF1595" s="136"/>
      <c r="DG1595" s="136"/>
      <c r="DH1595" s="136"/>
      <c r="DI1595" s="136"/>
      <c r="DJ1595" s="136"/>
      <c r="DK1595" s="136"/>
      <c r="DL1595" s="136"/>
      <c r="DM1595" s="136"/>
      <c r="DN1595" s="136"/>
      <c r="DO1595" s="136"/>
      <c r="DP1595" s="136"/>
      <c r="DQ1595" s="136"/>
      <c r="DR1595" s="136"/>
      <c r="DS1595" s="136"/>
      <c r="DT1595" s="136"/>
      <c r="DU1595" s="136"/>
      <c r="DV1595" s="136"/>
      <c r="DW1595" s="136"/>
      <c r="DX1595" s="136"/>
      <c r="DY1595" s="136"/>
      <c r="DZ1595" s="136"/>
      <c r="EA1595" s="136"/>
      <c r="EB1595" s="136"/>
      <c r="EC1595" s="136"/>
      <c r="ED1595" s="136"/>
      <c r="EE1595" s="136"/>
      <c r="EF1595" s="136"/>
      <c r="EG1595" s="136"/>
      <c r="EH1595" s="136"/>
      <c r="EI1595" s="136"/>
      <c r="EJ1595" s="136"/>
      <c r="EK1595" s="136"/>
      <c r="EL1595" s="136"/>
      <c r="EM1595" s="136"/>
      <c r="EN1595" s="136"/>
      <c r="EO1595" s="136"/>
      <c r="EP1595" s="136"/>
      <c r="EQ1595" s="136"/>
      <c r="ER1595" s="136"/>
      <c r="ES1595" s="136"/>
      <c r="ET1595" s="136"/>
      <c r="EU1595" s="136"/>
      <c r="EV1595" s="136"/>
      <c r="EW1595" s="136"/>
      <c r="EX1595" s="136"/>
      <c r="EY1595" s="136"/>
      <c r="EZ1595" s="136"/>
      <c r="FA1595" s="136"/>
      <c r="FB1595" s="136"/>
      <c r="FC1595" s="136"/>
      <c r="FD1595" s="136"/>
      <c r="FE1595" s="136"/>
      <c r="FF1595" s="136"/>
      <c r="FG1595" s="136"/>
      <c r="FH1595" s="136"/>
      <c r="FI1595" s="136"/>
      <c r="FJ1595" s="136"/>
      <c r="FK1595" s="136"/>
      <c r="FL1595" s="136"/>
      <c r="FM1595" s="136"/>
      <c r="FN1595" s="136"/>
      <c r="FO1595" s="136"/>
      <c r="FP1595" s="136"/>
      <c r="FQ1595" s="136"/>
      <c r="FR1595" s="136"/>
      <c r="FS1595" s="136"/>
      <c r="FT1595" s="136"/>
      <c r="FU1595" s="136"/>
      <c r="FV1595" s="136"/>
      <c r="FW1595" s="136"/>
      <c r="FX1595" s="136"/>
      <c r="FY1595" s="136"/>
      <c r="FZ1595" s="136"/>
      <c r="GA1595" s="136"/>
      <c r="GB1595" s="136"/>
      <c r="GC1595" s="136"/>
      <c r="GD1595" s="136"/>
      <c r="GE1595" s="136"/>
      <c r="GF1595" s="136"/>
      <c r="GG1595" s="136"/>
      <c r="GH1595" s="136"/>
      <c r="GI1595" s="136"/>
      <c r="GJ1595" s="136"/>
      <c r="GK1595" s="136"/>
      <c r="GL1595" s="136"/>
      <c r="GM1595" s="136"/>
      <c r="GN1595" s="136"/>
      <c r="GO1595" s="136"/>
      <c r="GP1595" s="136"/>
      <c r="GQ1595" s="136"/>
      <c r="GR1595" s="136"/>
      <c r="GS1595" s="136"/>
      <c r="GT1595" s="136"/>
      <c r="GU1595" s="136"/>
      <c r="GV1595" s="136"/>
      <c r="GW1595" s="136"/>
      <c r="GX1595" s="136"/>
      <c r="GY1595" s="136"/>
      <c r="GZ1595" s="136"/>
      <c r="HA1595" s="136"/>
      <c r="HB1595" s="136"/>
      <c r="HC1595" s="136"/>
      <c r="HD1595" s="136"/>
      <c r="HE1595" s="136"/>
      <c r="HF1595" s="136"/>
      <c r="HG1595" s="136"/>
      <c r="HH1595" s="136"/>
      <c r="HI1595" s="136"/>
      <c r="HJ1595" s="136"/>
      <c r="HK1595" s="136"/>
      <c r="HL1595" s="136"/>
      <c r="HM1595" s="136"/>
      <c r="HN1595" s="136"/>
      <c r="HO1595" s="136"/>
      <c r="HP1595" s="136"/>
      <c r="HQ1595" s="136"/>
      <c r="HR1595" s="136"/>
      <c r="HS1595" s="136"/>
      <c r="HT1595" s="136"/>
      <c r="HU1595" s="136"/>
      <c r="HV1595" s="136"/>
      <c r="HW1595" s="136"/>
      <c r="HX1595" s="136"/>
      <c r="HY1595" s="136"/>
      <c r="HZ1595" s="136"/>
      <c r="IA1595" s="136"/>
      <c r="IB1595" s="136"/>
      <c r="IC1595" s="136"/>
      <c r="ID1595" s="136"/>
      <c r="IE1595" s="136"/>
      <c r="IF1595" s="136"/>
      <c r="IG1595" s="136"/>
    </row>
    <row r="1596" spans="1:241" ht="15" customHeight="1" x14ac:dyDescent="0.25">
      <c r="A1596" s="225" t="s">
        <v>302</v>
      </c>
      <c r="B1596" s="217">
        <v>7185912</v>
      </c>
      <c r="C1596" s="217">
        <v>2487956</v>
      </c>
      <c r="D1596" s="217">
        <v>787779</v>
      </c>
      <c r="E1596" s="217">
        <v>1129782</v>
      </c>
      <c r="F1596" s="217">
        <v>2154335</v>
      </c>
      <c r="G1596" s="217">
        <v>483513</v>
      </c>
      <c r="H1596" s="235">
        <v>14229277</v>
      </c>
      <c r="I1596" s="136"/>
      <c r="J1596" s="214" t="s">
        <v>1116</v>
      </c>
      <c r="K1596" s="199">
        <v>138054911</v>
      </c>
      <c r="L1596" s="199">
        <v>59268950</v>
      </c>
      <c r="M1596" s="199">
        <v>20545150</v>
      </c>
      <c r="N1596" s="199">
        <v>22026797</v>
      </c>
      <c r="O1596" s="199">
        <v>47607871</v>
      </c>
      <c r="P1596" s="199">
        <v>10614214</v>
      </c>
      <c r="Q1596" s="240">
        <v>298117893</v>
      </c>
      <c r="R1596" s="136"/>
      <c r="S1596" s="136"/>
      <c r="T1596" s="136"/>
      <c r="U1596" s="136"/>
      <c r="V1596" s="136"/>
      <c r="W1596" s="136"/>
      <c r="X1596" s="136"/>
      <c r="Y1596" s="136"/>
      <c r="Z1596" s="136"/>
      <c r="AA1596" s="136"/>
      <c r="AB1596" s="136"/>
      <c r="AC1596" s="136"/>
      <c r="AD1596" s="136"/>
      <c r="AE1596" s="136"/>
      <c r="AF1596" s="136"/>
      <c r="AG1596" s="136"/>
      <c r="AH1596" s="136"/>
      <c r="AI1596" s="136"/>
      <c r="AJ1596" s="136"/>
      <c r="AK1596" s="136"/>
      <c r="AL1596" s="136"/>
      <c r="AM1596" s="136"/>
      <c r="AN1596" s="136"/>
      <c r="AO1596" s="136"/>
      <c r="AP1596" s="136"/>
      <c r="AQ1596" s="136"/>
      <c r="AR1596" s="136"/>
      <c r="AS1596" s="136"/>
      <c r="AT1596" s="136"/>
      <c r="AU1596" s="136"/>
      <c r="AV1596" s="136"/>
      <c r="AW1596" s="136"/>
      <c r="AX1596" s="136"/>
      <c r="AY1596" s="136"/>
      <c r="AZ1596" s="136"/>
      <c r="BA1596" s="136"/>
      <c r="BB1596" s="136"/>
      <c r="BC1596" s="136"/>
      <c r="BD1596" s="136"/>
      <c r="BE1596" s="136"/>
      <c r="BF1596" s="136"/>
      <c r="BG1596" s="136"/>
      <c r="BH1596" s="136"/>
      <c r="BI1596" s="136"/>
      <c r="BJ1596" s="136"/>
      <c r="BK1596" s="136"/>
      <c r="BL1596" s="136"/>
      <c r="BM1596" s="136"/>
      <c r="BN1596" s="136"/>
      <c r="BO1596" s="136"/>
      <c r="BP1596" s="136"/>
      <c r="BQ1596" s="136"/>
      <c r="BR1596" s="136"/>
      <c r="BS1596" s="136"/>
      <c r="BT1596" s="136"/>
      <c r="BU1596" s="136"/>
      <c r="BV1596" s="136"/>
      <c r="BW1596" s="136"/>
      <c r="BX1596" s="136"/>
      <c r="BY1596" s="136"/>
      <c r="BZ1596" s="136"/>
      <c r="CA1596" s="136"/>
      <c r="CB1596" s="136"/>
      <c r="CC1596" s="136"/>
      <c r="CD1596" s="136"/>
      <c r="CE1596" s="136"/>
      <c r="CF1596" s="136"/>
      <c r="CG1596" s="136"/>
      <c r="CH1596" s="136"/>
      <c r="CI1596" s="136"/>
      <c r="CJ1596" s="136"/>
      <c r="CK1596" s="136"/>
      <c r="CL1596" s="136"/>
      <c r="CM1596" s="136"/>
      <c r="CN1596" s="136"/>
      <c r="CO1596" s="136"/>
      <c r="CP1596" s="136"/>
      <c r="CQ1596" s="136"/>
      <c r="CR1596" s="136"/>
      <c r="CS1596" s="136"/>
      <c r="CT1596" s="136"/>
      <c r="CU1596" s="136"/>
      <c r="CV1596" s="136"/>
      <c r="CW1596" s="136"/>
      <c r="CX1596" s="136"/>
      <c r="CY1596" s="136"/>
      <c r="CZ1596" s="136"/>
      <c r="DA1596" s="136"/>
      <c r="DB1596" s="136"/>
      <c r="DC1596" s="136"/>
      <c r="DD1596" s="136"/>
      <c r="DE1596" s="136"/>
      <c r="DF1596" s="136"/>
      <c r="DG1596" s="136"/>
      <c r="DH1596" s="136"/>
      <c r="DI1596" s="136"/>
      <c r="DJ1596" s="136"/>
      <c r="DK1596" s="136"/>
      <c r="DL1596" s="136"/>
      <c r="DM1596" s="136"/>
      <c r="DN1596" s="136"/>
      <c r="DO1596" s="136"/>
      <c r="DP1596" s="136"/>
      <c r="DQ1596" s="136"/>
      <c r="DR1596" s="136"/>
      <c r="DS1596" s="136"/>
      <c r="DT1596" s="136"/>
      <c r="DU1596" s="136"/>
      <c r="DV1596" s="136"/>
      <c r="DW1596" s="136"/>
      <c r="DX1596" s="136"/>
      <c r="DY1596" s="136"/>
      <c r="DZ1596" s="136"/>
      <c r="EA1596" s="136"/>
      <c r="EB1596" s="136"/>
      <c r="EC1596" s="136"/>
      <c r="ED1596" s="136"/>
      <c r="EE1596" s="136"/>
      <c r="EF1596" s="136"/>
      <c r="EG1596" s="136"/>
      <c r="EH1596" s="136"/>
      <c r="EI1596" s="136"/>
      <c r="EJ1596" s="136"/>
      <c r="EK1596" s="136"/>
      <c r="EL1596" s="136"/>
      <c r="EM1596" s="136"/>
      <c r="EN1596" s="136"/>
      <c r="EO1596" s="136"/>
      <c r="EP1596" s="136"/>
      <c r="EQ1596" s="136"/>
      <c r="ER1596" s="136"/>
      <c r="ES1596" s="136"/>
      <c r="ET1596" s="136"/>
      <c r="EU1596" s="136"/>
      <c r="EV1596" s="136"/>
      <c r="EW1596" s="136"/>
      <c r="EX1596" s="136"/>
      <c r="EY1596" s="136"/>
      <c r="EZ1596" s="136"/>
      <c r="FA1596" s="136"/>
      <c r="FB1596" s="136"/>
      <c r="FC1596" s="136"/>
      <c r="FD1596" s="136"/>
      <c r="FE1596" s="136"/>
      <c r="FF1596" s="136"/>
      <c r="FG1596" s="136"/>
      <c r="FH1596" s="136"/>
      <c r="FI1596" s="136"/>
      <c r="FJ1596" s="136"/>
      <c r="FK1596" s="136"/>
      <c r="FL1596" s="136"/>
      <c r="FM1596" s="136"/>
      <c r="FN1596" s="136"/>
      <c r="FO1596" s="136"/>
      <c r="FP1596" s="136"/>
      <c r="FQ1596" s="136"/>
      <c r="FR1596" s="136"/>
      <c r="FS1596" s="136"/>
      <c r="FT1596" s="136"/>
      <c r="FU1596" s="136"/>
      <c r="FV1596" s="136"/>
      <c r="FW1596" s="136"/>
      <c r="FX1596" s="136"/>
      <c r="FY1596" s="136"/>
      <c r="FZ1596" s="136"/>
      <c r="GA1596" s="136"/>
      <c r="GB1596" s="136"/>
      <c r="GC1596" s="136"/>
      <c r="GD1596" s="136"/>
      <c r="GE1596" s="136"/>
      <c r="GF1596" s="136"/>
      <c r="GG1596" s="136"/>
      <c r="GH1596" s="136"/>
      <c r="GI1596" s="136"/>
      <c r="GJ1596" s="136"/>
      <c r="GK1596" s="136"/>
      <c r="GL1596" s="136"/>
      <c r="GM1596" s="136"/>
      <c r="GN1596" s="136"/>
      <c r="GO1596" s="136"/>
      <c r="GP1596" s="136"/>
      <c r="GQ1596" s="136"/>
      <c r="GR1596" s="136"/>
      <c r="GS1596" s="136"/>
      <c r="GT1596" s="136"/>
      <c r="GU1596" s="136"/>
      <c r="GV1596" s="136"/>
      <c r="GW1596" s="136"/>
      <c r="GX1596" s="136"/>
      <c r="GY1596" s="136"/>
      <c r="GZ1596" s="136"/>
      <c r="HA1596" s="136"/>
      <c r="HB1596" s="136"/>
      <c r="HC1596" s="136"/>
      <c r="HD1596" s="136"/>
      <c r="HE1596" s="136"/>
      <c r="HF1596" s="136"/>
      <c r="HG1596" s="136"/>
      <c r="HH1596" s="136"/>
      <c r="HI1596" s="136"/>
      <c r="HJ1596" s="136"/>
      <c r="HK1596" s="136"/>
      <c r="HL1596" s="136"/>
      <c r="HM1596" s="136"/>
      <c r="HN1596" s="136"/>
      <c r="HO1596" s="136"/>
      <c r="HP1596" s="136"/>
      <c r="HQ1596" s="136"/>
      <c r="HR1596" s="136"/>
      <c r="HS1596" s="136"/>
      <c r="HT1596" s="136"/>
      <c r="HU1596" s="136"/>
      <c r="HV1596" s="136"/>
      <c r="HW1596" s="136"/>
      <c r="HX1596" s="136"/>
      <c r="HY1596" s="136"/>
      <c r="HZ1596" s="136"/>
      <c r="IA1596" s="136"/>
      <c r="IB1596" s="136"/>
      <c r="IC1596" s="136"/>
      <c r="ID1596" s="136"/>
      <c r="IE1596" s="136"/>
      <c r="IF1596" s="136"/>
      <c r="IG1596" s="136"/>
    </row>
    <row r="1597" spans="1:241" ht="15" customHeight="1" x14ac:dyDescent="0.25">
      <c r="A1597" s="225" t="s">
        <v>301</v>
      </c>
      <c r="B1597" s="217">
        <v>6202283</v>
      </c>
      <c r="C1597" s="217">
        <v>2107528</v>
      </c>
      <c r="D1597" s="217">
        <v>780025</v>
      </c>
      <c r="E1597" s="217">
        <v>1289995</v>
      </c>
      <c r="F1597" s="217">
        <v>2333741</v>
      </c>
      <c r="G1597" s="217">
        <v>530452</v>
      </c>
      <c r="H1597" s="235">
        <v>13244024</v>
      </c>
      <c r="I1597" s="136"/>
      <c r="J1597" s="215" t="s">
        <v>1117</v>
      </c>
      <c r="K1597" s="200">
        <v>6902745.5499999998</v>
      </c>
      <c r="L1597" s="200">
        <v>2963447.5</v>
      </c>
      <c r="M1597" s="200">
        <v>1027257.5</v>
      </c>
      <c r="N1597" s="200">
        <v>1101339.8500000001</v>
      </c>
      <c r="O1597" s="200">
        <v>2380393.5499999998</v>
      </c>
      <c r="P1597" s="200">
        <v>530710.69999999995</v>
      </c>
      <c r="Q1597" s="200">
        <v>14905894.65</v>
      </c>
      <c r="R1597" s="136"/>
      <c r="S1597" s="136"/>
      <c r="T1597" s="136"/>
      <c r="U1597" s="136"/>
      <c r="V1597" s="136"/>
      <c r="W1597" s="136"/>
      <c r="X1597" s="136"/>
      <c r="Y1597" s="136"/>
      <c r="Z1597" s="136"/>
      <c r="AA1597" s="136"/>
      <c r="AB1597" s="136"/>
      <c r="AC1597" s="136"/>
      <c r="AD1597" s="136"/>
      <c r="AE1597" s="136"/>
      <c r="AF1597" s="136"/>
      <c r="AG1597" s="136"/>
      <c r="AH1597" s="136"/>
      <c r="AI1597" s="136"/>
      <c r="AJ1597" s="136"/>
      <c r="AK1597" s="136"/>
      <c r="AL1597" s="136"/>
      <c r="AM1597" s="136"/>
      <c r="AN1597" s="136"/>
      <c r="AO1597" s="136"/>
      <c r="AP1597" s="136"/>
      <c r="AQ1597" s="136"/>
      <c r="AR1597" s="136"/>
      <c r="AS1597" s="136"/>
      <c r="AT1597" s="136"/>
      <c r="AU1597" s="136"/>
      <c r="AV1597" s="136"/>
      <c r="AW1597" s="136"/>
      <c r="AX1597" s="136"/>
      <c r="AY1597" s="136"/>
      <c r="AZ1597" s="136"/>
      <c r="BA1597" s="136"/>
      <c r="BB1597" s="136"/>
      <c r="BC1597" s="136"/>
      <c r="BD1597" s="136"/>
      <c r="BE1597" s="136"/>
      <c r="BF1597" s="136"/>
      <c r="BG1597" s="136"/>
      <c r="BH1597" s="136"/>
      <c r="BI1597" s="136"/>
      <c r="BJ1597" s="136"/>
      <c r="BK1597" s="136"/>
      <c r="BL1597" s="136"/>
      <c r="BM1597" s="136"/>
      <c r="BN1597" s="136"/>
      <c r="BO1597" s="136"/>
      <c r="BP1597" s="136"/>
      <c r="BQ1597" s="136"/>
      <c r="BR1597" s="136"/>
      <c r="BS1597" s="136"/>
      <c r="BT1597" s="136"/>
      <c r="BU1597" s="136"/>
      <c r="BV1597" s="136"/>
      <c r="BW1597" s="136"/>
      <c r="BX1597" s="136"/>
      <c r="BY1597" s="136"/>
      <c r="BZ1597" s="136"/>
      <c r="CA1597" s="136"/>
      <c r="CB1597" s="136"/>
      <c r="CC1597" s="136"/>
      <c r="CD1597" s="136"/>
      <c r="CE1597" s="136"/>
      <c r="CF1597" s="136"/>
      <c r="CG1597" s="136"/>
      <c r="CH1597" s="136"/>
      <c r="CI1597" s="136"/>
      <c r="CJ1597" s="136"/>
      <c r="CK1597" s="136"/>
      <c r="CL1597" s="136"/>
      <c r="CM1597" s="136"/>
      <c r="CN1597" s="136"/>
      <c r="CO1597" s="136"/>
      <c r="CP1597" s="136"/>
      <c r="CQ1597" s="136"/>
      <c r="CR1597" s="136"/>
      <c r="CS1597" s="136"/>
      <c r="CT1597" s="136"/>
      <c r="CU1597" s="136"/>
      <c r="CV1597" s="136"/>
      <c r="CW1597" s="136"/>
      <c r="CX1597" s="136"/>
      <c r="CY1597" s="136"/>
      <c r="CZ1597" s="136"/>
      <c r="DA1597" s="136"/>
      <c r="DB1597" s="136"/>
      <c r="DC1597" s="136"/>
      <c r="DD1597" s="136"/>
      <c r="DE1597" s="136"/>
      <c r="DF1597" s="136"/>
      <c r="DG1597" s="136"/>
      <c r="DH1597" s="136"/>
      <c r="DI1597" s="136"/>
      <c r="DJ1597" s="136"/>
      <c r="DK1597" s="136"/>
      <c r="DL1597" s="136"/>
      <c r="DM1597" s="136"/>
      <c r="DN1597" s="136"/>
      <c r="DO1597" s="136"/>
      <c r="DP1597" s="136"/>
      <c r="DQ1597" s="136"/>
      <c r="DR1597" s="136"/>
      <c r="DS1597" s="136"/>
      <c r="DT1597" s="136"/>
      <c r="DU1597" s="136"/>
      <c r="DV1597" s="136"/>
      <c r="DW1597" s="136"/>
      <c r="DX1597" s="136"/>
      <c r="DY1597" s="136"/>
      <c r="DZ1597" s="136"/>
      <c r="EA1597" s="136"/>
      <c r="EB1597" s="136"/>
      <c r="EC1597" s="136"/>
      <c r="ED1597" s="136"/>
      <c r="EE1597" s="136"/>
      <c r="EF1597" s="136"/>
      <c r="EG1597" s="136"/>
      <c r="EH1597" s="136"/>
      <c r="EI1597" s="136"/>
      <c r="EJ1597" s="136"/>
      <c r="EK1597" s="136"/>
      <c r="EL1597" s="136"/>
      <c r="EM1597" s="136"/>
      <c r="EN1597" s="136"/>
      <c r="EO1597" s="136"/>
      <c r="EP1597" s="136"/>
      <c r="EQ1597" s="136"/>
      <c r="ER1597" s="136"/>
      <c r="ES1597" s="136"/>
      <c r="ET1597" s="136"/>
      <c r="EU1597" s="136"/>
      <c r="EV1597" s="136"/>
      <c r="EW1597" s="136"/>
      <c r="EX1597" s="136"/>
      <c r="EY1597" s="136"/>
      <c r="EZ1597" s="136"/>
      <c r="FA1597" s="136"/>
      <c r="FB1597" s="136"/>
      <c r="FC1597" s="136"/>
      <c r="FD1597" s="136"/>
      <c r="FE1597" s="136"/>
      <c r="FF1597" s="136"/>
      <c r="FG1597" s="136"/>
      <c r="FH1597" s="136"/>
      <c r="FI1597" s="136"/>
      <c r="FJ1597" s="136"/>
      <c r="FK1597" s="136"/>
      <c r="FL1597" s="136"/>
      <c r="FM1597" s="136"/>
      <c r="FN1597" s="136"/>
      <c r="FO1597" s="136"/>
      <c r="FP1597" s="136"/>
      <c r="FQ1597" s="136"/>
      <c r="FR1597" s="136"/>
      <c r="FS1597" s="136"/>
      <c r="FT1597" s="136"/>
      <c r="FU1597" s="136"/>
      <c r="FV1597" s="136"/>
      <c r="FW1597" s="136"/>
      <c r="FX1597" s="136"/>
      <c r="FY1597" s="136"/>
      <c r="FZ1597" s="136"/>
      <c r="GA1597" s="136"/>
      <c r="GB1597" s="136"/>
      <c r="GC1597" s="136"/>
      <c r="GD1597" s="136"/>
      <c r="GE1597" s="136"/>
      <c r="GF1597" s="136"/>
      <c r="GG1597" s="136"/>
      <c r="GH1597" s="136"/>
      <c r="GI1597" s="136"/>
      <c r="GJ1597" s="136"/>
      <c r="GK1597" s="136"/>
      <c r="GL1597" s="136"/>
      <c r="GM1597" s="136"/>
      <c r="GN1597" s="136"/>
      <c r="GO1597" s="136"/>
      <c r="GP1597" s="136"/>
      <c r="GQ1597" s="136"/>
      <c r="GR1597" s="136"/>
      <c r="GS1597" s="136"/>
      <c r="GT1597" s="136"/>
      <c r="GU1597" s="136"/>
      <c r="GV1597" s="136"/>
      <c r="GW1597" s="136"/>
      <c r="GX1597" s="136"/>
      <c r="GY1597" s="136"/>
      <c r="GZ1597" s="136"/>
      <c r="HA1597" s="136"/>
      <c r="HB1597" s="136"/>
      <c r="HC1597" s="136"/>
      <c r="HD1597" s="136"/>
      <c r="HE1597" s="136"/>
      <c r="HF1597" s="136"/>
      <c r="HG1597" s="136"/>
      <c r="HH1597" s="136"/>
      <c r="HI1597" s="136"/>
      <c r="HJ1597" s="136"/>
      <c r="HK1597" s="136"/>
      <c r="HL1597" s="136"/>
      <c r="HM1597" s="136"/>
      <c r="HN1597" s="136"/>
      <c r="HO1597" s="136"/>
      <c r="HP1597" s="136"/>
      <c r="HQ1597" s="136"/>
      <c r="HR1597" s="136"/>
      <c r="HS1597" s="136"/>
      <c r="HT1597" s="136"/>
      <c r="HU1597" s="136"/>
      <c r="HV1597" s="136"/>
      <c r="HW1597" s="136"/>
      <c r="HX1597" s="136"/>
      <c r="HY1597" s="136"/>
      <c r="HZ1597" s="136"/>
      <c r="IA1597" s="136"/>
      <c r="IB1597" s="136"/>
      <c r="IC1597" s="136"/>
      <c r="ID1597" s="136"/>
      <c r="IE1597" s="136"/>
      <c r="IF1597" s="136"/>
      <c r="IG1597" s="136"/>
    </row>
    <row r="1598" spans="1:241" ht="15" customHeight="1" x14ac:dyDescent="0.25">
      <c r="A1598" s="214" t="s">
        <v>1114</v>
      </c>
      <c r="B1598" s="199">
        <v>167737167</v>
      </c>
      <c r="C1598" s="199">
        <v>49310624</v>
      </c>
      <c r="D1598" s="199">
        <v>19528558</v>
      </c>
      <c r="E1598" s="199">
        <v>25876636</v>
      </c>
      <c r="F1598" s="199">
        <v>52682824</v>
      </c>
      <c r="G1598" s="199">
        <v>12436716</v>
      </c>
      <c r="H1598" s="240">
        <v>327572525</v>
      </c>
      <c r="I1598" s="136"/>
      <c r="J1598" s="136"/>
      <c r="K1598" s="136"/>
      <c r="L1598" s="136"/>
      <c r="M1598" s="136"/>
      <c r="N1598" s="136"/>
      <c r="O1598" s="136"/>
      <c r="P1598" s="136"/>
      <c r="Q1598" s="136"/>
      <c r="R1598" s="136"/>
      <c r="S1598" s="136"/>
      <c r="T1598" s="136"/>
      <c r="U1598" s="136"/>
      <c r="V1598" s="136"/>
      <c r="W1598" s="136"/>
      <c r="X1598" s="136"/>
      <c r="Y1598" s="136"/>
      <c r="Z1598" s="136"/>
      <c r="AA1598" s="136"/>
      <c r="AB1598" s="136"/>
      <c r="AC1598" s="136"/>
      <c r="AD1598" s="136"/>
      <c r="AE1598" s="136"/>
      <c r="AF1598" s="136"/>
      <c r="AG1598" s="136"/>
      <c r="AH1598" s="136"/>
      <c r="AI1598" s="136"/>
      <c r="AJ1598" s="136"/>
      <c r="AK1598" s="136"/>
      <c r="AL1598" s="136"/>
      <c r="AM1598" s="136"/>
      <c r="AN1598" s="136"/>
      <c r="AO1598" s="136"/>
      <c r="AP1598" s="136"/>
      <c r="AQ1598" s="136"/>
      <c r="AR1598" s="136"/>
      <c r="AS1598" s="136"/>
      <c r="AT1598" s="136"/>
      <c r="AU1598" s="136"/>
      <c r="AV1598" s="136"/>
      <c r="AW1598" s="136"/>
      <c r="AX1598" s="136"/>
      <c r="AY1598" s="136"/>
      <c r="AZ1598" s="136"/>
      <c r="BA1598" s="136"/>
      <c r="BB1598" s="136"/>
      <c r="BC1598" s="136"/>
      <c r="BD1598" s="136"/>
      <c r="BE1598" s="136"/>
      <c r="BF1598" s="136"/>
      <c r="BG1598" s="136"/>
      <c r="BH1598" s="136"/>
      <c r="BI1598" s="136"/>
      <c r="BJ1598" s="136"/>
      <c r="BK1598" s="136"/>
      <c r="BL1598" s="136"/>
      <c r="BM1598" s="136"/>
      <c r="BN1598" s="136"/>
      <c r="BO1598" s="136"/>
      <c r="BP1598" s="136"/>
      <c r="BQ1598" s="136"/>
      <c r="BR1598" s="136"/>
      <c r="BS1598" s="136"/>
      <c r="BT1598" s="136"/>
      <c r="BU1598" s="136"/>
      <c r="BV1598" s="136"/>
      <c r="BW1598" s="136"/>
      <c r="BX1598" s="136"/>
      <c r="BY1598" s="136"/>
      <c r="BZ1598" s="136"/>
      <c r="CA1598" s="136"/>
      <c r="CB1598" s="136"/>
      <c r="CC1598" s="136"/>
      <c r="CD1598" s="136"/>
      <c r="CE1598" s="136"/>
      <c r="CF1598" s="136"/>
      <c r="CG1598" s="136"/>
      <c r="CH1598" s="136"/>
      <c r="CI1598" s="136"/>
      <c r="CJ1598" s="136"/>
      <c r="CK1598" s="136"/>
      <c r="CL1598" s="136"/>
      <c r="CM1598" s="136"/>
      <c r="CN1598" s="136"/>
      <c r="CO1598" s="136"/>
      <c r="CP1598" s="136"/>
      <c r="CQ1598" s="136"/>
      <c r="CR1598" s="136"/>
      <c r="CS1598" s="136"/>
      <c r="CT1598" s="136"/>
      <c r="CU1598" s="136"/>
      <c r="CV1598" s="136"/>
      <c r="CW1598" s="136"/>
      <c r="CX1598" s="136"/>
      <c r="CY1598" s="136"/>
      <c r="CZ1598" s="136"/>
      <c r="DA1598" s="136"/>
      <c r="DB1598" s="136"/>
      <c r="DC1598" s="136"/>
      <c r="DD1598" s="136"/>
      <c r="DE1598" s="136"/>
      <c r="DF1598" s="136"/>
      <c r="DG1598" s="136"/>
      <c r="DH1598" s="136"/>
      <c r="DI1598" s="136"/>
      <c r="DJ1598" s="136"/>
      <c r="DK1598" s="136"/>
      <c r="DL1598" s="136"/>
      <c r="DM1598" s="136"/>
      <c r="DN1598" s="136"/>
      <c r="DO1598" s="136"/>
      <c r="DP1598" s="136"/>
      <c r="DQ1598" s="136"/>
      <c r="DR1598" s="136"/>
      <c r="DS1598" s="136"/>
      <c r="DT1598" s="136"/>
      <c r="DU1598" s="136"/>
      <c r="DV1598" s="136"/>
      <c r="DW1598" s="136"/>
      <c r="DX1598" s="136"/>
      <c r="DY1598" s="136"/>
      <c r="DZ1598" s="136"/>
      <c r="EA1598" s="136"/>
      <c r="EB1598" s="136"/>
      <c r="EC1598" s="136"/>
      <c r="ED1598" s="136"/>
      <c r="EE1598" s="136"/>
      <c r="EF1598" s="136"/>
      <c r="EG1598" s="136"/>
      <c r="EH1598" s="136"/>
      <c r="EI1598" s="136"/>
      <c r="EJ1598" s="136"/>
      <c r="EK1598" s="136"/>
      <c r="EL1598" s="136"/>
      <c r="EM1598" s="136"/>
      <c r="EN1598" s="136"/>
      <c r="EO1598" s="136"/>
      <c r="EP1598" s="136"/>
      <c r="EQ1598" s="136"/>
      <c r="ER1598" s="136"/>
      <c r="ES1598" s="136"/>
      <c r="ET1598" s="136"/>
      <c r="EU1598" s="136"/>
      <c r="EV1598" s="136"/>
      <c r="EW1598" s="136"/>
      <c r="EX1598" s="136"/>
      <c r="EY1598" s="136"/>
      <c r="EZ1598" s="136"/>
      <c r="FA1598" s="136"/>
      <c r="FB1598" s="136"/>
      <c r="FC1598" s="136"/>
      <c r="FD1598" s="136"/>
      <c r="FE1598" s="136"/>
      <c r="FF1598" s="136"/>
      <c r="FG1598" s="136"/>
      <c r="FH1598" s="136"/>
      <c r="FI1598" s="136"/>
      <c r="FJ1598" s="136"/>
      <c r="FK1598" s="136"/>
      <c r="FL1598" s="136"/>
      <c r="FM1598" s="136"/>
      <c r="FN1598" s="136"/>
      <c r="FO1598" s="136"/>
      <c r="FP1598" s="136"/>
      <c r="FQ1598" s="136"/>
      <c r="FR1598" s="136"/>
      <c r="FS1598" s="136"/>
      <c r="FT1598" s="136"/>
      <c r="FU1598" s="136"/>
      <c r="FV1598" s="136"/>
      <c r="FW1598" s="136"/>
      <c r="FX1598" s="136"/>
      <c r="FY1598" s="136"/>
      <c r="FZ1598" s="136"/>
      <c r="GA1598" s="136"/>
      <c r="GB1598" s="136"/>
      <c r="GC1598" s="136"/>
      <c r="GD1598" s="136"/>
      <c r="GE1598" s="136"/>
      <c r="GF1598" s="136"/>
      <c r="GG1598" s="136"/>
      <c r="GH1598" s="136"/>
      <c r="GI1598" s="136"/>
      <c r="GJ1598" s="136"/>
      <c r="GK1598" s="136"/>
      <c r="GL1598" s="136"/>
      <c r="GM1598" s="136"/>
      <c r="GN1598" s="136"/>
      <c r="GO1598" s="136"/>
      <c r="GP1598" s="136"/>
      <c r="GQ1598" s="136"/>
      <c r="GR1598" s="136"/>
      <c r="GS1598" s="136"/>
      <c r="GT1598" s="136"/>
      <c r="GU1598" s="136"/>
      <c r="GV1598" s="136"/>
      <c r="GW1598" s="136"/>
      <c r="GX1598" s="136"/>
      <c r="GY1598" s="136"/>
      <c r="GZ1598" s="136"/>
      <c r="HA1598" s="136"/>
      <c r="HB1598" s="136"/>
      <c r="HC1598" s="136"/>
      <c r="HD1598" s="136"/>
      <c r="HE1598" s="136"/>
      <c r="HF1598" s="136"/>
      <c r="HG1598" s="136"/>
      <c r="HH1598" s="136"/>
      <c r="HI1598" s="136"/>
      <c r="HJ1598" s="136"/>
      <c r="HK1598" s="136"/>
      <c r="HL1598" s="136"/>
      <c r="HM1598" s="136"/>
      <c r="HN1598" s="136"/>
      <c r="HO1598" s="136"/>
      <c r="HP1598" s="136"/>
      <c r="HQ1598" s="136"/>
      <c r="HR1598" s="136"/>
      <c r="HS1598" s="136"/>
      <c r="HT1598" s="136"/>
      <c r="HU1598" s="136"/>
      <c r="HV1598" s="136"/>
      <c r="HW1598" s="136"/>
      <c r="HX1598" s="136"/>
      <c r="HY1598" s="136"/>
      <c r="HZ1598" s="136"/>
      <c r="IA1598" s="136"/>
      <c r="IB1598" s="136"/>
      <c r="IC1598" s="136"/>
      <c r="ID1598" s="136"/>
      <c r="IE1598" s="136"/>
      <c r="IF1598" s="136"/>
      <c r="IG1598" s="136"/>
    </row>
    <row r="1599" spans="1:241" ht="15" customHeight="1" x14ac:dyDescent="0.25">
      <c r="A1599" s="215" t="s">
        <v>1115</v>
      </c>
      <c r="B1599" s="200">
        <v>7624416.6818181816</v>
      </c>
      <c r="C1599" s="200">
        <v>2241392</v>
      </c>
      <c r="D1599" s="200">
        <v>887661.72727272729</v>
      </c>
      <c r="E1599" s="200">
        <v>1176210.7272727273</v>
      </c>
      <c r="F1599" s="200">
        <v>2394673.8181818184</v>
      </c>
      <c r="G1599" s="200">
        <v>565305.27272727271</v>
      </c>
      <c r="H1599" s="200">
        <v>14889660.227272727</v>
      </c>
      <c r="I1599" s="136"/>
      <c r="J1599" s="136"/>
      <c r="K1599" s="136"/>
      <c r="L1599" s="136"/>
      <c r="M1599" s="136"/>
      <c r="N1599" s="136"/>
      <c r="O1599" s="136"/>
      <c r="P1599" s="136"/>
      <c r="Q1599" s="136"/>
      <c r="R1599" s="136"/>
      <c r="S1599" s="136"/>
      <c r="T1599" s="136"/>
      <c r="U1599" s="136"/>
      <c r="V1599" s="136"/>
      <c r="W1599" s="136"/>
      <c r="X1599" s="136"/>
      <c r="Y1599" s="136"/>
      <c r="Z1599" s="136"/>
      <c r="AA1599" s="136"/>
      <c r="AB1599" s="136"/>
      <c r="AC1599" s="136"/>
      <c r="AD1599" s="136"/>
      <c r="AE1599" s="136"/>
      <c r="AF1599" s="136"/>
      <c r="AG1599" s="136"/>
      <c r="AH1599" s="136"/>
      <c r="AI1599" s="136"/>
      <c r="AJ1599" s="136"/>
      <c r="AK1599" s="136"/>
      <c r="AL1599" s="136"/>
      <c r="AM1599" s="136"/>
      <c r="AN1599" s="136"/>
      <c r="AO1599" s="136"/>
      <c r="AP1599" s="136"/>
      <c r="AQ1599" s="136"/>
      <c r="AR1599" s="136"/>
      <c r="AS1599" s="136"/>
      <c r="AT1599" s="136"/>
      <c r="AU1599" s="136"/>
      <c r="AV1599" s="136"/>
      <c r="AW1599" s="136"/>
      <c r="AX1599" s="136"/>
      <c r="AY1599" s="136"/>
      <c r="AZ1599" s="136"/>
      <c r="BA1599" s="136"/>
      <c r="BB1599" s="136"/>
      <c r="BC1599" s="136"/>
      <c r="BD1599" s="136"/>
      <c r="BE1599" s="136"/>
      <c r="BF1599" s="136"/>
      <c r="BG1599" s="136"/>
      <c r="BH1599" s="136"/>
      <c r="BI1599" s="136"/>
      <c r="BJ1599" s="136"/>
      <c r="BK1599" s="136"/>
      <c r="BL1599" s="136"/>
      <c r="BM1599" s="136"/>
      <c r="BN1599" s="136"/>
      <c r="BO1599" s="136"/>
      <c r="BP1599" s="136"/>
      <c r="BQ1599" s="136"/>
      <c r="BR1599" s="136"/>
      <c r="BS1599" s="136"/>
      <c r="BT1599" s="136"/>
      <c r="BU1599" s="136"/>
      <c r="BV1599" s="136"/>
      <c r="BW1599" s="136"/>
      <c r="BX1599" s="136"/>
      <c r="BY1599" s="136"/>
      <c r="BZ1599" s="136"/>
      <c r="CA1599" s="136"/>
      <c r="CB1599" s="136"/>
      <c r="CC1599" s="136"/>
      <c r="CD1599" s="136"/>
      <c r="CE1599" s="136"/>
      <c r="CF1599" s="136"/>
      <c r="CG1599" s="136"/>
      <c r="CH1599" s="136"/>
      <c r="CI1599" s="136"/>
      <c r="CJ1599" s="136"/>
      <c r="CK1599" s="136"/>
      <c r="CL1599" s="136"/>
      <c r="CM1599" s="136"/>
      <c r="CN1599" s="136"/>
      <c r="CO1599" s="136"/>
      <c r="CP1599" s="136"/>
      <c r="CQ1599" s="136"/>
      <c r="CR1599" s="136"/>
      <c r="CS1599" s="136"/>
      <c r="CT1599" s="136"/>
      <c r="CU1599" s="136"/>
      <c r="CV1599" s="136"/>
      <c r="CW1599" s="136"/>
      <c r="CX1599" s="136"/>
      <c r="CY1599" s="136"/>
      <c r="CZ1599" s="136"/>
      <c r="DA1599" s="136"/>
      <c r="DB1599" s="136"/>
      <c r="DC1599" s="136"/>
      <c r="DD1599" s="136"/>
      <c r="DE1599" s="136"/>
      <c r="DF1599" s="136"/>
      <c r="DG1599" s="136"/>
      <c r="DH1599" s="136"/>
      <c r="DI1599" s="136"/>
      <c r="DJ1599" s="136"/>
      <c r="DK1599" s="136"/>
      <c r="DL1599" s="136"/>
      <c r="DM1599" s="136"/>
      <c r="DN1599" s="136"/>
      <c r="DO1599" s="136"/>
      <c r="DP1599" s="136"/>
      <c r="DQ1599" s="136"/>
      <c r="DR1599" s="136"/>
      <c r="DS1599" s="136"/>
      <c r="DT1599" s="136"/>
      <c r="DU1599" s="136"/>
      <c r="DV1599" s="136"/>
      <c r="DW1599" s="136"/>
      <c r="DX1599" s="136"/>
      <c r="DY1599" s="136"/>
      <c r="DZ1599" s="136"/>
      <c r="EA1599" s="136"/>
      <c r="EB1599" s="136"/>
      <c r="EC1599" s="136"/>
      <c r="ED1599" s="136"/>
      <c r="EE1599" s="136"/>
      <c r="EF1599" s="136"/>
      <c r="EG1599" s="136"/>
      <c r="EH1599" s="136"/>
      <c r="EI1599" s="136"/>
      <c r="EJ1599" s="136"/>
      <c r="EK1599" s="136"/>
      <c r="EL1599" s="136"/>
      <c r="EM1599" s="136"/>
      <c r="EN1599" s="136"/>
      <c r="EO1599" s="136"/>
      <c r="EP1599" s="136"/>
      <c r="EQ1599" s="136"/>
      <c r="ER1599" s="136"/>
      <c r="ES1599" s="136"/>
      <c r="ET1599" s="136"/>
      <c r="EU1599" s="136"/>
      <c r="EV1599" s="136"/>
      <c r="EW1599" s="136"/>
      <c r="EX1599" s="136"/>
      <c r="EY1599" s="136"/>
      <c r="EZ1599" s="136"/>
      <c r="FA1599" s="136"/>
      <c r="FB1599" s="136"/>
      <c r="FC1599" s="136"/>
      <c r="FD1599" s="136"/>
      <c r="FE1599" s="136"/>
      <c r="FF1599" s="136"/>
      <c r="FG1599" s="136"/>
      <c r="FH1599" s="136"/>
      <c r="FI1599" s="136"/>
      <c r="FJ1599" s="136"/>
      <c r="FK1599" s="136"/>
      <c r="FL1599" s="136"/>
      <c r="FM1599" s="136"/>
      <c r="FN1599" s="136"/>
      <c r="FO1599" s="136"/>
      <c r="FP1599" s="136"/>
      <c r="FQ1599" s="136"/>
      <c r="FR1599" s="136"/>
      <c r="FS1599" s="136"/>
      <c r="FT1599" s="136"/>
      <c r="FU1599" s="136"/>
      <c r="FV1599" s="136"/>
      <c r="FW1599" s="136"/>
      <c r="FX1599" s="136"/>
      <c r="FY1599" s="136"/>
      <c r="FZ1599" s="136"/>
      <c r="GA1599" s="136"/>
      <c r="GB1599" s="136"/>
      <c r="GC1599" s="136"/>
      <c r="GD1599" s="136"/>
      <c r="GE1599" s="136"/>
      <c r="GF1599" s="136"/>
      <c r="GG1599" s="136"/>
      <c r="GH1599" s="136"/>
      <c r="GI1599" s="136"/>
      <c r="GJ1599" s="136"/>
      <c r="GK1599" s="136"/>
      <c r="GL1599" s="136"/>
      <c r="GM1599" s="136"/>
      <c r="GN1599" s="136"/>
      <c r="GO1599" s="136"/>
      <c r="GP1599" s="136"/>
      <c r="GQ1599" s="136"/>
      <c r="GR1599" s="136"/>
      <c r="GS1599" s="136"/>
      <c r="GT1599" s="136"/>
      <c r="GU1599" s="136"/>
      <c r="GV1599" s="136"/>
      <c r="GW1599" s="136"/>
      <c r="GX1599" s="136"/>
      <c r="GY1599" s="136"/>
      <c r="GZ1599" s="136"/>
      <c r="HA1599" s="136"/>
      <c r="HB1599" s="136"/>
      <c r="HC1599" s="136"/>
      <c r="HD1599" s="136"/>
      <c r="HE1599" s="136"/>
      <c r="HF1599" s="136"/>
      <c r="HG1599" s="136"/>
      <c r="HH1599" s="136"/>
      <c r="HI1599" s="136"/>
      <c r="HJ1599" s="136"/>
      <c r="HK1599" s="136"/>
      <c r="HL1599" s="136"/>
      <c r="HM1599" s="136"/>
      <c r="HN1599" s="136"/>
      <c r="HO1599" s="136"/>
      <c r="HP1599" s="136"/>
      <c r="HQ1599" s="136"/>
      <c r="HR1599" s="136"/>
      <c r="HS1599" s="136"/>
      <c r="HT1599" s="136"/>
      <c r="HU1599" s="136"/>
      <c r="HV1599" s="136"/>
      <c r="HW1599" s="136"/>
      <c r="HX1599" s="136"/>
      <c r="HY1599" s="136"/>
      <c r="HZ1599" s="136"/>
      <c r="IA1599" s="136"/>
      <c r="IB1599" s="136"/>
      <c r="IC1599" s="136"/>
      <c r="ID1599" s="136"/>
      <c r="IE1599" s="136"/>
      <c r="IF1599" s="136"/>
      <c r="IG1599" s="136"/>
    </row>
    <row r="1600" spans="1:241" ht="15" customHeight="1" x14ac:dyDescent="0.25">
      <c r="I1600" s="136"/>
      <c r="J1600" s="136"/>
      <c r="K1600" s="136"/>
      <c r="L1600" s="136"/>
      <c r="M1600" s="136"/>
      <c r="N1600" s="136"/>
      <c r="O1600" s="136"/>
      <c r="P1600" s="136"/>
      <c r="Q1600" s="136"/>
      <c r="R1600" s="136"/>
      <c r="S1600" s="136"/>
      <c r="T1600" s="136"/>
      <c r="U1600" s="136"/>
      <c r="V1600" s="136"/>
      <c r="W1600" s="136"/>
      <c r="X1600" s="136"/>
      <c r="Y1600" s="136"/>
      <c r="Z1600" s="136"/>
      <c r="AA1600" s="136"/>
      <c r="AB1600" s="136"/>
      <c r="AC1600" s="136"/>
      <c r="AD1600" s="136"/>
      <c r="AE1600" s="136"/>
      <c r="AF1600" s="136"/>
      <c r="AG1600" s="136"/>
      <c r="AH1600" s="136"/>
      <c r="AI1600" s="136"/>
      <c r="AJ1600" s="136"/>
      <c r="AK1600" s="136"/>
      <c r="AL1600" s="136"/>
      <c r="AM1600" s="136"/>
      <c r="AN1600" s="136"/>
      <c r="AO1600" s="136"/>
      <c r="AP1600" s="136"/>
      <c r="AQ1600" s="136"/>
      <c r="AR1600" s="136"/>
      <c r="AS1600" s="136"/>
      <c r="AT1600" s="136"/>
      <c r="AU1600" s="136"/>
      <c r="AV1600" s="136"/>
      <c r="AW1600" s="136"/>
      <c r="AX1600" s="136"/>
      <c r="AY1600" s="136"/>
      <c r="AZ1600" s="136"/>
      <c r="BA1600" s="136"/>
      <c r="BB1600" s="136"/>
      <c r="BC1600" s="136"/>
      <c r="BD1600" s="136"/>
      <c r="BE1600" s="136"/>
      <c r="BF1600" s="136"/>
      <c r="BG1600" s="136"/>
      <c r="BH1600" s="136"/>
      <c r="BI1600" s="136"/>
      <c r="BJ1600" s="136"/>
      <c r="BK1600" s="136"/>
      <c r="BL1600" s="136"/>
      <c r="BM1600" s="136"/>
      <c r="BN1600" s="136"/>
      <c r="BO1600" s="136"/>
      <c r="BP1600" s="136"/>
      <c r="BQ1600" s="136"/>
      <c r="BR1600" s="136"/>
      <c r="BS1600" s="136"/>
      <c r="BT1600" s="136"/>
      <c r="BU1600" s="136"/>
      <c r="BV1600" s="136"/>
      <c r="BW1600" s="136"/>
      <c r="BX1600" s="136"/>
      <c r="BY1600" s="136"/>
      <c r="BZ1600" s="136"/>
      <c r="CA1600" s="136"/>
      <c r="CB1600" s="136"/>
      <c r="CC1600" s="136"/>
      <c r="CD1600" s="136"/>
      <c r="CE1600" s="136"/>
      <c r="CF1600" s="136"/>
      <c r="CG1600" s="136"/>
      <c r="CH1600" s="136"/>
      <c r="CI1600" s="136"/>
      <c r="CJ1600" s="136"/>
      <c r="CK1600" s="136"/>
      <c r="CL1600" s="136"/>
      <c r="CM1600" s="136"/>
      <c r="CN1600" s="136"/>
      <c r="CO1600" s="136"/>
      <c r="CP1600" s="136"/>
      <c r="CQ1600" s="136"/>
      <c r="CR1600" s="136"/>
      <c r="CS1600" s="136"/>
      <c r="CT1600" s="136"/>
      <c r="CU1600" s="136"/>
      <c r="CV1600" s="136"/>
      <c r="CW1600" s="136"/>
      <c r="CX1600" s="136"/>
      <c r="CY1600" s="136"/>
      <c r="CZ1600" s="136"/>
      <c r="DA1600" s="136"/>
      <c r="DB1600" s="136"/>
      <c r="DC1600" s="136"/>
      <c r="DD1600" s="136"/>
      <c r="DE1600" s="136"/>
      <c r="DF1600" s="136"/>
      <c r="DG1600" s="136"/>
      <c r="DH1600" s="136"/>
      <c r="DI1600" s="136"/>
      <c r="DJ1600" s="136"/>
      <c r="DK1600" s="136"/>
      <c r="DL1600" s="136"/>
      <c r="DM1600" s="136"/>
      <c r="DN1600" s="136"/>
      <c r="DO1600" s="136"/>
      <c r="DP1600" s="136"/>
      <c r="DQ1600" s="136"/>
      <c r="DR1600" s="136"/>
      <c r="DS1600" s="136"/>
      <c r="DT1600" s="136"/>
      <c r="DU1600" s="136"/>
      <c r="DV1600" s="136"/>
      <c r="DW1600" s="136"/>
      <c r="DX1600" s="136"/>
      <c r="DY1600" s="136"/>
      <c r="DZ1600" s="136"/>
      <c r="EA1600" s="136"/>
      <c r="EB1600" s="136"/>
      <c r="EC1600" s="136"/>
      <c r="ED1600" s="136"/>
      <c r="EE1600" s="136"/>
      <c r="EF1600" s="136"/>
      <c r="EG1600" s="136"/>
      <c r="EH1600" s="136"/>
      <c r="EI1600" s="136"/>
      <c r="EJ1600" s="136"/>
      <c r="EK1600" s="136"/>
      <c r="EL1600" s="136"/>
      <c r="EM1600" s="136"/>
      <c r="EN1600" s="136"/>
      <c r="EO1600" s="136"/>
      <c r="EP1600" s="136"/>
      <c r="EQ1600" s="136"/>
      <c r="ER1600" s="136"/>
      <c r="ES1600" s="136"/>
      <c r="ET1600" s="136"/>
      <c r="EU1600" s="136"/>
      <c r="EV1600" s="136"/>
      <c r="EW1600" s="136"/>
      <c r="EX1600" s="136"/>
      <c r="EY1600" s="136"/>
      <c r="EZ1600" s="136"/>
      <c r="FA1600" s="136"/>
      <c r="FB1600" s="136"/>
      <c r="FC1600" s="136"/>
      <c r="FD1600" s="136"/>
      <c r="FE1600" s="136"/>
      <c r="FF1600" s="136"/>
      <c r="FG1600" s="136"/>
      <c r="FH1600" s="136"/>
      <c r="FI1600" s="136"/>
      <c r="FJ1600" s="136"/>
      <c r="FK1600" s="136"/>
      <c r="FL1600" s="136"/>
      <c r="FM1600" s="136"/>
      <c r="FN1600" s="136"/>
      <c r="FO1600" s="136"/>
      <c r="FP1600" s="136"/>
      <c r="FQ1600" s="136"/>
      <c r="FR1600" s="136"/>
      <c r="FS1600" s="136"/>
      <c r="FT1600" s="136"/>
      <c r="FU1600" s="136"/>
      <c r="FV1600" s="136"/>
      <c r="FW1600" s="136"/>
      <c r="FX1600" s="136"/>
      <c r="FY1600" s="136"/>
      <c r="FZ1600" s="136"/>
      <c r="GA1600" s="136"/>
      <c r="GB1600" s="136"/>
      <c r="GC1600" s="136"/>
      <c r="GD1600" s="136"/>
      <c r="GE1600" s="136"/>
      <c r="GF1600" s="136"/>
      <c r="GG1600" s="136"/>
      <c r="GH1600" s="136"/>
      <c r="GI1600" s="136"/>
      <c r="GJ1600" s="136"/>
      <c r="GK1600" s="136"/>
      <c r="GL1600" s="136"/>
      <c r="GM1600" s="136"/>
      <c r="GN1600" s="136"/>
      <c r="GO1600" s="136"/>
      <c r="GP1600" s="136"/>
      <c r="GQ1600" s="136"/>
      <c r="GR1600" s="136"/>
      <c r="GS1600" s="136"/>
      <c r="GT1600" s="136"/>
      <c r="GU1600" s="136"/>
      <c r="GV1600" s="136"/>
      <c r="GW1600" s="136"/>
      <c r="GX1600" s="136"/>
      <c r="GY1600" s="136"/>
      <c r="GZ1600" s="136"/>
      <c r="HA1600" s="136"/>
      <c r="HB1600" s="136"/>
      <c r="HC1600" s="136"/>
      <c r="HD1600" s="136"/>
      <c r="HE1600" s="136"/>
      <c r="HF1600" s="136"/>
      <c r="HG1600" s="136"/>
      <c r="HH1600" s="136"/>
      <c r="HI1600" s="136"/>
      <c r="HJ1600" s="136"/>
      <c r="HK1600" s="136"/>
      <c r="HL1600" s="136"/>
      <c r="HM1600" s="136"/>
      <c r="HN1600" s="136"/>
      <c r="HO1600" s="136"/>
      <c r="HP1600" s="136"/>
      <c r="HQ1600" s="136"/>
      <c r="HR1600" s="136"/>
      <c r="HS1600" s="136"/>
      <c r="HT1600" s="136"/>
      <c r="HU1600" s="136"/>
      <c r="HV1600" s="136"/>
      <c r="HW1600" s="136"/>
      <c r="HX1600" s="136"/>
      <c r="HY1600" s="136"/>
      <c r="HZ1600" s="136"/>
      <c r="IA1600" s="136"/>
      <c r="IB1600" s="136"/>
      <c r="IC1600" s="136"/>
      <c r="ID1600" s="136"/>
      <c r="IE1600" s="136"/>
      <c r="IF1600" s="136"/>
      <c r="IG1600" s="136"/>
    </row>
    <row r="1601" spans="1:241" ht="38.1" customHeight="1" x14ac:dyDescent="0.25">
      <c r="A1601" s="461" t="s">
        <v>1162</v>
      </c>
      <c r="B1601" s="461"/>
      <c r="C1601" s="461"/>
      <c r="D1601" s="461"/>
      <c r="E1601" s="461"/>
      <c r="F1601" s="461"/>
      <c r="G1601" s="461"/>
      <c r="H1601" s="461"/>
      <c r="I1601" s="461"/>
      <c r="J1601" s="461"/>
      <c r="K1601" s="461"/>
      <c r="L1601" s="461"/>
      <c r="M1601" s="461"/>
      <c r="N1601" s="461"/>
      <c r="O1601" s="461"/>
      <c r="P1601" s="461"/>
      <c r="Q1601" s="461"/>
      <c r="R1601" s="136"/>
      <c r="S1601" s="136"/>
      <c r="T1601" s="136"/>
      <c r="U1601" s="136"/>
      <c r="V1601" s="136"/>
      <c r="W1601" s="136"/>
      <c r="X1601" s="136"/>
      <c r="Y1601" s="136"/>
      <c r="Z1601" s="136"/>
      <c r="AA1601" s="136"/>
      <c r="AB1601" s="136"/>
      <c r="AC1601" s="136"/>
      <c r="AD1601" s="136"/>
      <c r="AE1601" s="136"/>
      <c r="AF1601" s="136"/>
      <c r="AG1601" s="136"/>
      <c r="AH1601" s="136"/>
      <c r="AI1601" s="136"/>
      <c r="AJ1601" s="136"/>
      <c r="AK1601" s="136"/>
      <c r="AL1601" s="136"/>
      <c r="AM1601" s="136"/>
      <c r="AN1601" s="136"/>
      <c r="AO1601" s="136"/>
      <c r="AP1601" s="136"/>
      <c r="AQ1601" s="136"/>
      <c r="AR1601" s="136"/>
      <c r="AS1601" s="136"/>
      <c r="AT1601" s="136"/>
      <c r="AU1601" s="136"/>
      <c r="AV1601" s="136"/>
      <c r="AW1601" s="136"/>
      <c r="AX1601" s="136"/>
      <c r="AY1601" s="136"/>
      <c r="AZ1601" s="136"/>
      <c r="BA1601" s="136"/>
      <c r="BB1601" s="136"/>
      <c r="BC1601" s="136"/>
      <c r="BD1601" s="136"/>
      <c r="BE1601" s="136"/>
      <c r="BF1601" s="136"/>
      <c r="BG1601" s="136"/>
      <c r="BH1601" s="136"/>
      <c r="BI1601" s="136"/>
      <c r="BJ1601" s="136"/>
      <c r="BK1601" s="136"/>
      <c r="BL1601" s="136"/>
      <c r="BM1601" s="136"/>
      <c r="BN1601" s="136"/>
      <c r="BO1601" s="136"/>
      <c r="BP1601" s="136"/>
      <c r="BQ1601" s="136"/>
      <c r="BR1601" s="136"/>
      <c r="BS1601" s="136"/>
      <c r="BT1601" s="136"/>
      <c r="BU1601" s="136"/>
      <c r="BV1601" s="136"/>
      <c r="BW1601" s="136"/>
      <c r="BX1601" s="136"/>
      <c r="BY1601" s="136"/>
      <c r="BZ1601" s="136"/>
      <c r="CA1601" s="136"/>
      <c r="CB1601" s="136"/>
      <c r="CC1601" s="136"/>
      <c r="CD1601" s="136"/>
      <c r="CE1601" s="136"/>
      <c r="CF1601" s="136"/>
      <c r="CG1601" s="136"/>
      <c r="CH1601" s="136"/>
      <c r="CI1601" s="136"/>
      <c r="CJ1601" s="136"/>
      <c r="CK1601" s="136"/>
      <c r="CL1601" s="136"/>
      <c r="CM1601" s="136"/>
      <c r="CN1601" s="136"/>
      <c r="CO1601" s="136"/>
      <c r="CP1601" s="136"/>
      <c r="CQ1601" s="136"/>
      <c r="CR1601" s="136"/>
      <c r="CS1601" s="136"/>
      <c r="CT1601" s="136"/>
      <c r="CU1601" s="136"/>
      <c r="CV1601" s="136"/>
      <c r="CW1601" s="136"/>
      <c r="CX1601" s="136"/>
      <c r="CY1601" s="136"/>
      <c r="CZ1601" s="136"/>
      <c r="DA1601" s="136"/>
      <c r="DB1601" s="136"/>
      <c r="DC1601" s="136"/>
      <c r="DD1601" s="136"/>
      <c r="DE1601" s="136"/>
      <c r="DF1601" s="136"/>
      <c r="DG1601" s="136"/>
      <c r="DH1601" s="136"/>
      <c r="DI1601" s="136"/>
      <c r="DJ1601" s="136"/>
      <c r="DK1601" s="136"/>
      <c r="DL1601" s="136"/>
      <c r="DM1601" s="136"/>
      <c r="DN1601" s="136"/>
      <c r="DO1601" s="136"/>
      <c r="DP1601" s="136"/>
      <c r="DQ1601" s="136"/>
      <c r="DR1601" s="136"/>
      <c r="DS1601" s="136"/>
      <c r="DT1601" s="136"/>
      <c r="DU1601" s="136"/>
      <c r="DV1601" s="136"/>
      <c r="DW1601" s="136"/>
      <c r="DX1601" s="136"/>
      <c r="DY1601" s="136"/>
      <c r="DZ1601" s="136"/>
      <c r="EA1601" s="136"/>
      <c r="EB1601" s="136"/>
      <c r="EC1601" s="136"/>
      <c r="ED1601" s="136"/>
      <c r="EE1601" s="136"/>
      <c r="EF1601" s="136"/>
      <c r="EG1601" s="136"/>
      <c r="EH1601" s="136"/>
      <c r="EI1601" s="136"/>
      <c r="EJ1601" s="136"/>
      <c r="EK1601" s="136"/>
      <c r="EL1601" s="136"/>
      <c r="EM1601" s="136"/>
      <c r="EN1601" s="136"/>
      <c r="EO1601" s="136"/>
      <c r="EP1601" s="136"/>
      <c r="EQ1601" s="136"/>
      <c r="ER1601" s="136"/>
      <c r="ES1601" s="136"/>
      <c r="ET1601" s="136"/>
      <c r="EU1601" s="136"/>
      <c r="EV1601" s="136"/>
      <c r="EW1601" s="136"/>
      <c r="EX1601" s="136"/>
      <c r="EY1601" s="136"/>
      <c r="EZ1601" s="136"/>
      <c r="FA1601" s="136"/>
      <c r="FB1601" s="136"/>
      <c r="FC1601" s="136"/>
      <c r="FD1601" s="136"/>
      <c r="FE1601" s="136"/>
      <c r="FF1601" s="136"/>
      <c r="FG1601" s="136"/>
      <c r="FH1601" s="136"/>
      <c r="FI1601" s="136"/>
      <c r="FJ1601" s="136"/>
      <c r="FK1601" s="136"/>
      <c r="FL1601" s="136"/>
      <c r="FM1601" s="136"/>
      <c r="FN1601" s="136"/>
      <c r="FO1601" s="136"/>
      <c r="FP1601" s="136"/>
      <c r="FQ1601" s="136"/>
      <c r="FR1601" s="136"/>
      <c r="FS1601" s="136"/>
      <c r="FT1601" s="136"/>
      <c r="FU1601" s="136"/>
      <c r="FV1601" s="136"/>
      <c r="FW1601" s="136"/>
      <c r="FX1601" s="136"/>
      <c r="FY1601" s="136"/>
      <c r="FZ1601" s="136"/>
      <c r="GA1601" s="136"/>
      <c r="GB1601" s="136"/>
      <c r="GC1601" s="136"/>
      <c r="GD1601" s="136"/>
      <c r="GE1601" s="136"/>
      <c r="GF1601" s="136"/>
      <c r="GG1601" s="136"/>
      <c r="GH1601" s="136"/>
      <c r="GI1601" s="136"/>
      <c r="GJ1601" s="136"/>
      <c r="GK1601" s="136"/>
      <c r="GL1601" s="136"/>
      <c r="GM1601" s="136"/>
      <c r="GN1601" s="136"/>
      <c r="GO1601" s="136"/>
      <c r="GP1601" s="136"/>
      <c r="GQ1601" s="136"/>
      <c r="GR1601" s="136"/>
      <c r="GS1601" s="136"/>
      <c r="GT1601" s="136"/>
      <c r="GU1601" s="136"/>
      <c r="GV1601" s="136"/>
      <c r="GW1601" s="136"/>
      <c r="GX1601" s="136"/>
      <c r="GY1601" s="136"/>
      <c r="GZ1601" s="136"/>
      <c r="HA1601" s="136"/>
      <c r="HB1601" s="136"/>
      <c r="HC1601" s="136"/>
      <c r="HD1601" s="136"/>
      <c r="HE1601" s="136"/>
      <c r="HF1601" s="136"/>
      <c r="HG1601" s="136"/>
      <c r="HH1601" s="136"/>
      <c r="HI1601" s="136"/>
      <c r="HJ1601" s="136"/>
      <c r="HK1601" s="136"/>
      <c r="HL1601" s="136"/>
      <c r="HM1601" s="136"/>
      <c r="HN1601" s="136"/>
      <c r="HO1601" s="136"/>
      <c r="HP1601" s="136"/>
      <c r="HQ1601" s="136"/>
      <c r="HR1601" s="136"/>
      <c r="HS1601" s="136"/>
      <c r="HT1601" s="136"/>
      <c r="HU1601" s="136"/>
      <c r="HV1601" s="136"/>
      <c r="HW1601" s="136"/>
      <c r="HX1601" s="136"/>
      <c r="HY1601" s="136"/>
      <c r="HZ1601" s="136"/>
      <c r="IA1601" s="136"/>
      <c r="IB1601" s="136"/>
      <c r="IC1601" s="136"/>
      <c r="ID1601" s="136"/>
      <c r="IE1601" s="136"/>
      <c r="IF1601" s="136"/>
      <c r="IG1601" s="136"/>
    </row>
    <row r="1602" spans="1:241" ht="12" customHeight="1" x14ac:dyDescent="0.25">
      <c r="I1602" s="136"/>
      <c r="J1602" s="136"/>
      <c r="K1602" s="136"/>
      <c r="L1602" s="136"/>
      <c r="M1602" s="136"/>
      <c r="N1602" s="136"/>
      <c r="O1602" s="136"/>
      <c r="P1602" s="136"/>
      <c r="Q1602" s="136"/>
      <c r="R1602" s="136"/>
      <c r="S1602" s="136"/>
      <c r="T1602" s="136"/>
      <c r="U1602" s="136"/>
      <c r="V1602" s="136"/>
      <c r="W1602" s="136"/>
      <c r="X1602" s="136"/>
      <c r="Y1602" s="136"/>
      <c r="Z1602" s="136"/>
      <c r="AA1602" s="136"/>
      <c r="AB1602" s="136"/>
      <c r="AC1602" s="136"/>
      <c r="AD1602" s="136"/>
      <c r="AE1602" s="136"/>
      <c r="AF1602" s="136"/>
      <c r="AG1602" s="136"/>
      <c r="AH1602" s="136"/>
      <c r="AI1602" s="136"/>
      <c r="AJ1602" s="136"/>
      <c r="AK1602" s="136"/>
      <c r="AL1602" s="136"/>
      <c r="AM1602" s="136"/>
      <c r="AN1602" s="136"/>
      <c r="AO1602" s="136"/>
      <c r="AP1602" s="136"/>
      <c r="AQ1602" s="136"/>
      <c r="AR1602" s="136"/>
      <c r="AS1602" s="136"/>
      <c r="AT1602" s="136"/>
      <c r="AU1602" s="136"/>
      <c r="AV1602" s="136"/>
      <c r="AW1602" s="136"/>
      <c r="AX1602" s="136"/>
      <c r="AY1602" s="136"/>
      <c r="AZ1602" s="136"/>
      <c r="BA1602" s="136"/>
      <c r="BB1602" s="136"/>
      <c r="BC1602" s="136"/>
      <c r="BD1602" s="136"/>
      <c r="BE1602" s="136"/>
      <c r="BF1602" s="136"/>
      <c r="BG1602" s="136"/>
      <c r="BH1602" s="136"/>
      <c r="BI1602" s="136"/>
      <c r="BJ1602" s="136"/>
      <c r="BK1602" s="136"/>
      <c r="BL1602" s="136"/>
      <c r="BM1602" s="136"/>
      <c r="BN1602" s="136"/>
      <c r="BO1602" s="136"/>
      <c r="BP1602" s="136"/>
      <c r="BQ1602" s="136"/>
      <c r="BR1602" s="136"/>
      <c r="BS1602" s="136"/>
      <c r="BT1602" s="136"/>
      <c r="BU1602" s="136"/>
      <c r="BV1602" s="136"/>
      <c r="BW1602" s="136"/>
      <c r="BX1602" s="136"/>
      <c r="BY1602" s="136"/>
      <c r="BZ1602" s="136"/>
      <c r="CA1602" s="136"/>
      <c r="CB1602" s="136"/>
      <c r="CC1602" s="136"/>
      <c r="CD1602" s="136"/>
      <c r="CE1602" s="136"/>
      <c r="CF1602" s="136"/>
      <c r="CG1602" s="136"/>
      <c r="CH1602" s="136"/>
      <c r="CI1602" s="136"/>
      <c r="CJ1602" s="136"/>
      <c r="CK1602" s="136"/>
      <c r="CL1602" s="136"/>
      <c r="CM1602" s="136"/>
      <c r="CN1602" s="136"/>
      <c r="CO1602" s="136"/>
      <c r="CP1602" s="136"/>
      <c r="CQ1602" s="136"/>
      <c r="CR1602" s="136"/>
      <c r="CS1602" s="136"/>
      <c r="CT1602" s="136"/>
      <c r="CU1602" s="136"/>
      <c r="CV1602" s="136"/>
      <c r="CW1602" s="136"/>
      <c r="CX1602" s="136"/>
      <c r="CY1602" s="136"/>
      <c r="CZ1602" s="136"/>
      <c r="DA1602" s="136"/>
      <c r="DB1602" s="136"/>
      <c r="DC1602" s="136"/>
      <c r="DD1602" s="136"/>
      <c r="DE1602" s="136"/>
      <c r="DF1602" s="136"/>
      <c r="DG1602" s="136"/>
      <c r="DH1602" s="136"/>
      <c r="DI1602" s="136"/>
      <c r="DJ1602" s="136"/>
      <c r="DK1602" s="136"/>
      <c r="DL1602" s="136"/>
      <c r="DM1602" s="136"/>
      <c r="DN1602" s="136"/>
      <c r="DO1602" s="136"/>
      <c r="DP1602" s="136"/>
      <c r="DQ1602" s="136"/>
      <c r="DR1602" s="136"/>
      <c r="DS1602" s="136"/>
      <c r="DT1602" s="136"/>
      <c r="DU1602" s="136"/>
      <c r="DV1602" s="136"/>
      <c r="DW1602" s="136"/>
      <c r="DX1602" s="136"/>
      <c r="DY1602" s="136"/>
      <c r="DZ1602" s="136"/>
      <c r="EA1602" s="136"/>
      <c r="EB1602" s="136"/>
      <c r="EC1602" s="136"/>
      <c r="ED1602" s="136"/>
      <c r="EE1602" s="136"/>
      <c r="EF1602" s="136"/>
      <c r="EG1602" s="136"/>
      <c r="EH1602" s="136"/>
      <c r="EI1602" s="136"/>
      <c r="EJ1602" s="136"/>
      <c r="EK1602" s="136"/>
      <c r="EL1602" s="136"/>
      <c r="EM1602" s="136"/>
      <c r="EN1602" s="136"/>
      <c r="EO1602" s="136"/>
      <c r="EP1602" s="136"/>
      <c r="EQ1602" s="136"/>
      <c r="ER1602" s="136"/>
      <c r="ES1602" s="136"/>
      <c r="ET1602" s="136"/>
      <c r="EU1602" s="136"/>
      <c r="EV1602" s="136"/>
      <c r="EW1602" s="136"/>
      <c r="EX1602" s="136"/>
      <c r="EY1602" s="136"/>
      <c r="EZ1602" s="136"/>
      <c r="FA1602" s="136"/>
      <c r="FB1602" s="136"/>
      <c r="FC1602" s="136"/>
      <c r="FD1602" s="136"/>
      <c r="FE1602" s="136"/>
      <c r="FF1602" s="136"/>
      <c r="FG1602" s="136"/>
      <c r="FH1602" s="136"/>
      <c r="FI1602" s="136"/>
      <c r="FJ1602" s="136"/>
      <c r="FK1602" s="136"/>
      <c r="FL1602" s="136"/>
      <c r="FM1602" s="136"/>
      <c r="FN1602" s="136"/>
      <c r="FO1602" s="136"/>
      <c r="FP1602" s="136"/>
      <c r="FQ1602" s="136"/>
      <c r="FR1602" s="136"/>
      <c r="FS1602" s="136"/>
      <c r="FT1602" s="136"/>
      <c r="FU1602" s="136"/>
      <c r="FV1602" s="136"/>
      <c r="FW1602" s="136"/>
      <c r="FX1602" s="136"/>
      <c r="FY1602" s="136"/>
      <c r="FZ1602" s="136"/>
      <c r="GA1602" s="136"/>
      <c r="GB1602" s="136"/>
      <c r="GC1602" s="136"/>
      <c r="GD1602" s="136"/>
      <c r="GE1602" s="136"/>
      <c r="GF1602" s="136"/>
      <c r="GG1602" s="136"/>
      <c r="GH1602" s="136"/>
      <c r="GI1602" s="136"/>
      <c r="GJ1602" s="136"/>
      <c r="GK1602" s="136"/>
      <c r="GL1602" s="136"/>
      <c r="GM1602" s="136"/>
      <c r="GN1602" s="136"/>
      <c r="GO1602" s="136"/>
      <c r="GP1602" s="136"/>
      <c r="GQ1602" s="136"/>
      <c r="GR1602" s="136"/>
      <c r="GS1602" s="136"/>
      <c r="GT1602" s="136"/>
      <c r="GU1602" s="136"/>
      <c r="GV1602" s="136"/>
      <c r="GW1602" s="136"/>
      <c r="GX1602" s="136"/>
      <c r="GY1602" s="136"/>
      <c r="GZ1602" s="136"/>
      <c r="HA1602" s="136"/>
      <c r="HB1602" s="136"/>
      <c r="HC1602" s="136"/>
      <c r="HD1602" s="136"/>
      <c r="HE1602" s="136"/>
      <c r="HF1602" s="136"/>
      <c r="HG1602" s="136"/>
      <c r="HH1602" s="136"/>
      <c r="HI1602" s="136"/>
      <c r="HJ1602" s="136"/>
      <c r="HK1602" s="136"/>
      <c r="HL1602" s="136"/>
      <c r="HM1602" s="136"/>
      <c r="HN1602" s="136"/>
      <c r="HO1602" s="136"/>
      <c r="HP1602" s="136"/>
      <c r="HQ1602" s="136"/>
      <c r="HR1602" s="136"/>
      <c r="HS1602" s="136"/>
      <c r="HT1602" s="136"/>
      <c r="HU1602" s="136"/>
      <c r="HV1602" s="136"/>
      <c r="HW1602" s="136"/>
      <c r="HX1602" s="136"/>
      <c r="HY1602" s="136"/>
      <c r="HZ1602" s="136"/>
      <c r="IA1602" s="136"/>
      <c r="IB1602" s="136"/>
      <c r="IC1602" s="136"/>
      <c r="ID1602" s="136"/>
      <c r="IE1602" s="136"/>
      <c r="IF1602" s="136"/>
      <c r="IG1602" s="136"/>
    </row>
    <row r="1603" spans="1:241" ht="21" customHeight="1" x14ac:dyDescent="0.3">
      <c r="A1603" s="134">
        <v>2018</v>
      </c>
      <c r="B1603" s="135"/>
      <c r="C1603" s="135"/>
      <c r="D1603" s="135"/>
      <c r="E1603" s="135"/>
      <c r="F1603" s="135"/>
      <c r="G1603" s="135"/>
      <c r="H1603" s="135"/>
      <c r="I1603" s="136"/>
      <c r="J1603" s="136"/>
      <c r="K1603" s="136"/>
      <c r="L1603" s="136"/>
      <c r="M1603" s="136"/>
      <c r="N1603" s="136"/>
      <c r="O1603" s="136"/>
      <c r="P1603" s="136"/>
      <c r="Q1603" s="136"/>
      <c r="R1603" s="136"/>
      <c r="S1603" s="136"/>
      <c r="T1603" s="136"/>
      <c r="U1603" s="136"/>
      <c r="V1603" s="136"/>
      <c r="W1603" s="136"/>
      <c r="X1603" s="136"/>
      <c r="Y1603" s="136"/>
      <c r="Z1603" s="136"/>
      <c r="AA1603" s="136"/>
      <c r="AB1603" s="136"/>
      <c r="AC1603" s="136"/>
      <c r="AD1603" s="136"/>
      <c r="AE1603" s="136"/>
      <c r="AF1603" s="136"/>
      <c r="AG1603" s="136"/>
      <c r="AH1603" s="136"/>
      <c r="AI1603" s="136"/>
      <c r="AJ1603" s="136"/>
      <c r="AK1603" s="136"/>
      <c r="AL1603" s="136"/>
      <c r="AM1603" s="136"/>
      <c r="AN1603" s="136"/>
      <c r="AO1603" s="136"/>
      <c r="AP1603" s="136"/>
      <c r="AQ1603" s="136"/>
      <c r="AR1603" s="136"/>
      <c r="AS1603" s="136"/>
      <c r="AT1603" s="136"/>
      <c r="AU1603" s="136"/>
      <c r="AV1603" s="136"/>
      <c r="AW1603" s="136"/>
      <c r="AX1603" s="136"/>
      <c r="AY1603" s="136"/>
      <c r="AZ1603" s="136"/>
      <c r="BA1603" s="136"/>
      <c r="BB1603" s="136"/>
      <c r="BC1603" s="136"/>
      <c r="BD1603" s="136"/>
      <c r="BE1603" s="136"/>
      <c r="BF1603" s="136"/>
      <c r="BG1603" s="136"/>
      <c r="BH1603" s="136"/>
      <c r="BI1603" s="136"/>
      <c r="BJ1603" s="136"/>
      <c r="BK1603" s="136"/>
      <c r="BL1603" s="136"/>
      <c r="BM1603" s="136"/>
      <c r="BN1603" s="136"/>
      <c r="BO1603" s="136"/>
      <c r="BP1603" s="136"/>
      <c r="BQ1603" s="136"/>
      <c r="BR1603" s="136"/>
      <c r="BS1603" s="136"/>
      <c r="BT1603" s="136"/>
      <c r="BU1603" s="136"/>
      <c r="BV1603" s="136"/>
      <c r="BW1603" s="136"/>
      <c r="BX1603" s="136"/>
      <c r="BY1603" s="136"/>
      <c r="BZ1603" s="136"/>
      <c r="CA1603" s="136"/>
      <c r="CB1603" s="136"/>
      <c r="CC1603" s="136"/>
      <c r="CD1603" s="136"/>
      <c r="CE1603" s="136"/>
      <c r="CF1603" s="136"/>
      <c r="CG1603" s="136"/>
      <c r="CH1603" s="136"/>
      <c r="CI1603" s="136"/>
      <c r="CJ1603" s="136"/>
      <c r="CK1603" s="136"/>
      <c r="CL1603" s="136"/>
      <c r="CM1603" s="136"/>
      <c r="CN1603" s="136"/>
      <c r="CO1603" s="136"/>
      <c r="CP1603" s="136"/>
      <c r="CQ1603" s="136"/>
      <c r="CR1603" s="136"/>
      <c r="CS1603" s="136"/>
      <c r="CT1603" s="136"/>
      <c r="CU1603" s="136"/>
      <c r="CV1603" s="136"/>
      <c r="CW1603" s="136"/>
      <c r="CX1603" s="136"/>
      <c r="CY1603" s="136"/>
      <c r="CZ1603" s="136"/>
      <c r="DA1603" s="136"/>
      <c r="DB1603" s="136"/>
      <c r="DC1603" s="136"/>
      <c r="DD1603" s="136"/>
      <c r="DE1603" s="136"/>
      <c r="DF1603" s="136"/>
      <c r="DG1603" s="136"/>
      <c r="DH1603" s="136"/>
      <c r="DI1603" s="136"/>
      <c r="DJ1603" s="136"/>
      <c r="DK1603" s="136"/>
      <c r="DL1603" s="136"/>
      <c r="DM1603" s="136"/>
      <c r="DN1603" s="136"/>
      <c r="DO1603" s="136"/>
      <c r="DP1603" s="136"/>
      <c r="DQ1603" s="136"/>
      <c r="DR1603" s="136"/>
      <c r="DS1603" s="136"/>
      <c r="DT1603" s="136"/>
      <c r="DU1603" s="136"/>
      <c r="DV1603" s="136"/>
      <c r="DW1603" s="136"/>
      <c r="DX1603" s="136"/>
      <c r="DY1603" s="136"/>
      <c r="DZ1603" s="136"/>
      <c r="EA1603" s="136"/>
      <c r="EB1603" s="136"/>
      <c r="EC1603" s="136"/>
      <c r="ED1603" s="136"/>
      <c r="EE1603" s="136"/>
      <c r="EF1603" s="136"/>
      <c r="EG1603" s="136"/>
      <c r="EH1603" s="136"/>
      <c r="EI1603" s="136"/>
      <c r="EJ1603" s="136"/>
      <c r="EK1603" s="136"/>
      <c r="EL1603" s="136"/>
      <c r="EM1603" s="136"/>
      <c r="EN1603" s="136"/>
      <c r="EO1603" s="136"/>
      <c r="EP1603" s="136"/>
      <c r="EQ1603" s="136"/>
      <c r="ER1603" s="136"/>
      <c r="ES1603" s="136"/>
      <c r="ET1603" s="136"/>
      <c r="EU1603" s="136"/>
      <c r="EV1603" s="136"/>
      <c r="EW1603" s="136"/>
      <c r="EX1603" s="136"/>
      <c r="EY1603" s="136"/>
      <c r="EZ1603" s="136"/>
      <c r="FA1603" s="136"/>
      <c r="FB1603" s="136"/>
      <c r="FC1603" s="136"/>
      <c r="FD1603" s="136"/>
      <c r="FE1603" s="136"/>
      <c r="FF1603" s="136"/>
      <c r="FG1603" s="136"/>
      <c r="FH1603" s="136"/>
      <c r="FI1603" s="136"/>
      <c r="FJ1603" s="136"/>
      <c r="FK1603" s="136"/>
      <c r="FL1603" s="136"/>
      <c r="FM1603" s="136"/>
      <c r="FN1603" s="136"/>
      <c r="FO1603" s="136"/>
      <c r="FP1603" s="136"/>
      <c r="FQ1603" s="136"/>
      <c r="FR1603" s="136"/>
      <c r="FS1603" s="136"/>
      <c r="FT1603" s="136"/>
      <c r="FU1603" s="136"/>
      <c r="FV1603" s="136"/>
      <c r="FW1603" s="136"/>
      <c r="FX1603" s="136"/>
      <c r="FY1603" s="136"/>
      <c r="FZ1603" s="136"/>
      <c r="GA1603" s="136"/>
      <c r="GB1603" s="136"/>
      <c r="GC1603" s="136"/>
      <c r="GD1603" s="136"/>
      <c r="GE1603" s="136"/>
      <c r="GF1603" s="136"/>
      <c r="GG1603" s="136"/>
      <c r="GH1603" s="136"/>
      <c r="GI1603" s="136"/>
      <c r="GJ1603" s="136"/>
      <c r="GK1603" s="136"/>
      <c r="GL1603" s="136"/>
      <c r="GM1603" s="136"/>
      <c r="GN1603" s="136"/>
      <c r="GO1603" s="136"/>
      <c r="GP1603" s="136"/>
      <c r="GQ1603" s="136"/>
      <c r="GR1603" s="136"/>
      <c r="GS1603" s="136"/>
      <c r="GT1603" s="136"/>
      <c r="GU1603" s="136"/>
      <c r="GV1603" s="136"/>
      <c r="GW1603" s="136"/>
      <c r="GX1603" s="136"/>
      <c r="GY1603" s="136"/>
      <c r="GZ1603" s="136"/>
      <c r="HA1603" s="136"/>
      <c r="HB1603" s="136"/>
      <c r="HC1603" s="136"/>
      <c r="HD1603" s="136"/>
      <c r="HE1603" s="136"/>
      <c r="HF1603" s="136"/>
      <c r="HG1603" s="136"/>
      <c r="HH1603" s="136"/>
      <c r="HI1603" s="136"/>
      <c r="HJ1603" s="136"/>
      <c r="HK1603" s="136"/>
      <c r="HL1603" s="136"/>
      <c r="HM1603" s="136"/>
      <c r="HN1603" s="136"/>
      <c r="HO1603" s="136"/>
      <c r="HP1603" s="136"/>
      <c r="HQ1603" s="136"/>
      <c r="HR1603" s="136"/>
      <c r="HS1603" s="136"/>
      <c r="HT1603" s="136"/>
      <c r="HU1603" s="136"/>
      <c r="HV1603" s="136"/>
      <c r="HW1603" s="136"/>
      <c r="HX1603" s="136"/>
      <c r="HY1603" s="136"/>
      <c r="HZ1603" s="136"/>
      <c r="IA1603" s="136"/>
      <c r="IB1603" s="136"/>
      <c r="IC1603" s="136"/>
      <c r="ID1603" s="136"/>
      <c r="IE1603" s="136"/>
      <c r="IF1603" s="136"/>
      <c r="IG1603" s="136"/>
    </row>
    <row r="1604" spans="1:241" ht="27.95" customHeight="1" x14ac:dyDescent="0.25">
      <c r="A1604" s="166" t="s">
        <v>177</v>
      </c>
      <c r="B1604" s="167" t="s">
        <v>0</v>
      </c>
      <c r="C1604" s="167" t="s">
        <v>1</v>
      </c>
      <c r="D1604" s="167" t="s">
        <v>2</v>
      </c>
      <c r="E1604" s="167" t="s">
        <v>877</v>
      </c>
      <c r="F1604" s="167" t="s">
        <v>50</v>
      </c>
      <c r="G1604" s="167" t="s">
        <v>52</v>
      </c>
      <c r="H1604" s="167" t="s">
        <v>13</v>
      </c>
      <c r="I1604" s="136"/>
      <c r="J1604" s="166" t="s">
        <v>177</v>
      </c>
      <c r="K1604" s="167" t="s">
        <v>0</v>
      </c>
      <c r="L1604" s="167" t="s">
        <v>1</v>
      </c>
      <c r="M1604" s="167" t="s">
        <v>2</v>
      </c>
      <c r="N1604" s="167" t="s">
        <v>877</v>
      </c>
      <c r="O1604" s="167" t="s">
        <v>50</v>
      </c>
      <c r="P1604" s="167" t="s">
        <v>52</v>
      </c>
      <c r="Q1604" s="167" t="s">
        <v>13</v>
      </c>
      <c r="R1604" s="136"/>
      <c r="S1604" s="136"/>
      <c r="T1604" s="136"/>
      <c r="U1604" s="136"/>
      <c r="V1604" s="136"/>
      <c r="W1604" s="136"/>
      <c r="X1604" s="136"/>
      <c r="Y1604" s="136"/>
      <c r="Z1604" s="136"/>
      <c r="AA1604" s="136"/>
      <c r="AB1604" s="136"/>
      <c r="AC1604" s="136"/>
      <c r="AD1604" s="136"/>
      <c r="AE1604" s="136"/>
      <c r="AF1604" s="136"/>
      <c r="AG1604" s="136"/>
      <c r="AH1604" s="136"/>
      <c r="AI1604" s="136"/>
      <c r="AJ1604" s="136"/>
      <c r="AK1604" s="136"/>
      <c r="AL1604" s="136"/>
      <c r="AM1604" s="136"/>
      <c r="AN1604" s="136"/>
      <c r="AO1604" s="136"/>
      <c r="AP1604" s="136"/>
      <c r="AQ1604" s="136"/>
      <c r="AR1604" s="136"/>
      <c r="AS1604" s="136"/>
      <c r="AT1604" s="136"/>
      <c r="AU1604" s="136"/>
      <c r="AV1604" s="136"/>
      <c r="AW1604" s="136"/>
      <c r="AX1604" s="136"/>
      <c r="AY1604" s="136"/>
      <c r="AZ1604" s="136"/>
      <c r="BA1604" s="136"/>
      <c r="BB1604" s="136"/>
      <c r="BC1604" s="136"/>
      <c r="BD1604" s="136"/>
      <c r="BE1604" s="136"/>
      <c r="BF1604" s="136"/>
      <c r="BG1604" s="136"/>
      <c r="BH1604" s="136"/>
      <c r="BI1604" s="136"/>
      <c r="BJ1604" s="136"/>
      <c r="BK1604" s="136"/>
      <c r="BL1604" s="136"/>
      <c r="BM1604" s="136"/>
      <c r="BN1604" s="136"/>
      <c r="BO1604" s="136"/>
      <c r="BP1604" s="136"/>
      <c r="BQ1604" s="136"/>
      <c r="BR1604" s="136"/>
      <c r="BS1604" s="136"/>
      <c r="BT1604" s="136"/>
      <c r="BU1604" s="136"/>
      <c r="BV1604" s="136"/>
      <c r="BW1604" s="136"/>
      <c r="BX1604" s="136"/>
      <c r="BY1604" s="136"/>
      <c r="BZ1604" s="136"/>
      <c r="CA1604" s="136"/>
      <c r="CB1604" s="136"/>
      <c r="CC1604" s="136"/>
      <c r="CD1604" s="136"/>
      <c r="CE1604" s="136"/>
      <c r="CF1604" s="136"/>
      <c r="CG1604" s="136"/>
      <c r="CH1604" s="136"/>
      <c r="CI1604" s="136"/>
      <c r="CJ1604" s="136"/>
      <c r="CK1604" s="136"/>
      <c r="CL1604" s="136"/>
      <c r="CM1604" s="136"/>
      <c r="CN1604" s="136"/>
      <c r="CO1604" s="136"/>
      <c r="CP1604" s="136"/>
      <c r="CQ1604" s="136"/>
      <c r="CR1604" s="136"/>
      <c r="CS1604" s="136"/>
      <c r="CT1604" s="136"/>
      <c r="CU1604" s="136"/>
      <c r="CV1604" s="136"/>
      <c r="CW1604" s="136"/>
      <c r="CX1604" s="136"/>
      <c r="CY1604" s="136"/>
      <c r="CZ1604" s="136"/>
      <c r="DA1604" s="136"/>
      <c r="DB1604" s="136"/>
      <c r="DC1604" s="136"/>
      <c r="DD1604" s="136"/>
      <c r="DE1604" s="136"/>
      <c r="DF1604" s="136"/>
      <c r="DG1604" s="136"/>
      <c r="DH1604" s="136"/>
      <c r="DI1604" s="136"/>
      <c r="DJ1604" s="136"/>
      <c r="DK1604" s="136"/>
      <c r="DL1604" s="136"/>
      <c r="DM1604" s="136"/>
      <c r="DN1604" s="136"/>
      <c r="DO1604" s="136"/>
      <c r="DP1604" s="136"/>
      <c r="DQ1604" s="136"/>
      <c r="DR1604" s="136"/>
      <c r="DS1604" s="136"/>
      <c r="DT1604" s="136"/>
      <c r="DU1604" s="136"/>
      <c r="DV1604" s="136"/>
      <c r="DW1604" s="136"/>
      <c r="DX1604" s="136"/>
      <c r="DY1604" s="136"/>
      <c r="DZ1604" s="136"/>
      <c r="EA1604" s="136"/>
      <c r="EB1604" s="136"/>
      <c r="EC1604" s="136"/>
      <c r="ED1604" s="136"/>
      <c r="EE1604" s="136"/>
      <c r="EF1604" s="136"/>
      <c r="EG1604" s="136"/>
      <c r="EH1604" s="136"/>
      <c r="EI1604" s="136"/>
      <c r="EJ1604" s="136"/>
      <c r="EK1604" s="136"/>
      <c r="EL1604" s="136"/>
      <c r="EM1604" s="136"/>
      <c r="EN1604" s="136"/>
      <c r="EO1604" s="136"/>
      <c r="EP1604" s="136"/>
      <c r="EQ1604" s="136"/>
      <c r="ER1604" s="136"/>
      <c r="ES1604" s="136"/>
      <c r="ET1604" s="136"/>
      <c r="EU1604" s="136"/>
      <c r="EV1604" s="136"/>
      <c r="EW1604" s="136"/>
      <c r="EX1604" s="136"/>
      <c r="EY1604" s="136"/>
      <c r="EZ1604" s="136"/>
      <c r="FA1604" s="136"/>
      <c r="FB1604" s="136"/>
      <c r="FC1604" s="136"/>
      <c r="FD1604" s="136"/>
      <c r="FE1604" s="136"/>
      <c r="FF1604" s="136"/>
      <c r="FG1604" s="136"/>
      <c r="FH1604" s="136"/>
      <c r="FI1604" s="136"/>
      <c r="FJ1604" s="136"/>
      <c r="FK1604" s="136"/>
      <c r="FL1604" s="136"/>
      <c r="FM1604" s="136"/>
      <c r="FN1604" s="136"/>
      <c r="FO1604" s="136"/>
      <c r="FP1604" s="136"/>
      <c r="FQ1604" s="136"/>
      <c r="FR1604" s="136"/>
      <c r="FS1604" s="136"/>
      <c r="FT1604" s="136"/>
      <c r="FU1604" s="136"/>
      <c r="FV1604" s="136"/>
      <c r="FW1604" s="136"/>
      <c r="FX1604" s="136"/>
      <c r="FY1604" s="136"/>
      <c r="FZ1604" s="136"/>
      <c r="GA1604" s="136"/>
      <c r="GB1604" s="136"/>
      <c r="GC1604" s="136"/>
      <c r="GD1604" s="136"/>
      <c r="GE1604" s="136"/>
      <c r="GF1604" s="136"/>
      <c r="GG1604" s="136"/>
      <c r="GH1604" s="136"/>
      <c r="GI1604" s="136"/>
      <c r="GJ1604" s="136"/>
      <c r="GK1604" s="136"/>
      <c r="GL1604" s="136"/>
      <c r="GM1604" s="136"/>
      <c r="GN1604" s="136"/>
      <c r="GO1604" s="136"/>
      <c r="GP1604" s="136"/>
      <c r="GQ1604" s="136"/>
      <c r="GR1604" s="136"/>
      <c r="GS1604" s="136"/>
      <c r="GT1604" s="136"/>
      <c r="GU1604" s="136"/>
      <c r="GV1604" s="136"/>
      <c r="GW1604" s="136"/>
      <c r="GX1604" s="136"/>
      <c r="GY1604" s="136"/>
      <c r="GZ1604" s="136"/>
      <c r="HA1604" s="136"/>
      <c r="HB1604" s="136"/>
      <c r="HC1604" s="136"/>
      <c r="HD1604" s="136"/>
      <c r="HE1604" s="136"/>
      <c r="HF1604" s="136"/>
      <c r="HG1604" s="136"/>
      <c r="HH1604" s="136"/>
      <c r="HI1604" s="136"/>
      <c r="HJ1604" s="136"/>
      <c r="HK1604" s="136"/>
      <c r="HL1604" s="136"/>
      <c r="HM1604" s="136"/>
      <c r="HN1604" s="136"/>
      <c r="HO1604" s="136"/>
      <c r="HP1604" s="136"/>
      <c r="HQ1604" s="136"/>
      <c r="HR1604" s="136"/>
      <c r="HS1604" s="136"/>
      <c r="HT1604" s="136"/>
      <c r="HU1604" s="136"/>
      <c r="HV1604" s="136"/>
      <c r="HW1604" s="136"/>
      <c r="HX1604" s="136"/>
      <c r="HY1604" s="136"/>
      <c r="HZ1604" s="136"/>
      <c r="IA1604" s="136"/>
      <c r="IB1604" s="136"/>
      <c r="IC1604" s="136"/>
      <c r="ID1604" s="136"/>
      <c r="IE1604" s="136"/>
      <c r="IF1604" s="136"/>
      <c r="IG1604" s="136"/>
    </row>
    <row r="1605" spans="1:241" ht="15" customHeight="1" x14ac:dyDescent="0.25">
      <c r="A1605" s="225" t="s">
        <v>259</v>
      </c>
      <c r="B1605" s="217">
        <v>5765997</v>
      </c>
      <c r="C1605" s="217">
        <v>2236772</v>
      </c>
      <c r="D1605" s="217">
        <v>756143</v>
      </c>
      <c r="E1605" s="217">
        <v>872829</v>
      </c>
      <c r="F1605" s="217">
        <v>2361597</v>
      </c>
      <c r="G1605" s="217">
        <v>604264</v>
      </c>
      <c r="H1605" s="244">
        <v>12597602</v>
      </c>
      <c r="I1605" s="136"/>
      <c r="J1605" s="223" t="s">
        <v>866</v>
      </c>
      <c r="K1605" s="217">
        <v>16247453</v>
      </c>
      <c r="L1605" s="217">
        <v>5751099</v>
      </c>
      <c r="M1605" s="217">
        <v>1245069</v>
      </c>
      <c r="N1605" s="217">
        <v>1970933</v>
      </c>
      <c r="O1605" s="217">
        <v>2768905</v>
      </c>
      <c r="P1605" s="217">
        <v>842727</v>
      </c>
      <c r="Q1605" s="244">
        <v>28826186</v>
      </c>
      <c r="R1605" s="136"/>
      <c r="S1605" s="136"/>
      <c r="T1605" s="136"/>
      <c r="U1605" s="136"/>
      <c r="V1605" s="136"/>
      <c r="W1605" s="136"/>
      <c r="X1605" s="136"/>
      <c r="Y1605" s="136"/>
      <c r="Z1605" s="136"/>
      <c r="AA1605" s="136"/>
      <c r="AB1605" s="136"/>
      <c r="AC1605" s="136"/>
      <c r="AD1605" s="136"/>
      <c r="AE1605" s="136"/>
      <c r="AF1605" s="136"/>
      <c r="AG1605" s="136"/>
      <c r="AH1605" s="136"/>
      <c r="AI1605" s="136"/>
      <c r="AJ1605" s="136"/>
      <c r="AK1605" s="136"/>
      <c r="AL1605" s="136"/>
      <c r="AM1605" s="136"/>
      <c r="AN1605" s="136"/>
      <c r="AO1605" s="136"/>
      <c r="AP1605" s="136"/>
      <c r="AQ1605" s="136"/>
      <c r="AR1605" s="136"/>
      <c r="AS1605" s="136"/>
      <c r="AT1605" s="136"/>
      <c r="AU1605" s="136"/>
      <c r="AV1605" s="136"/>
      <c r="AW1605" s="136"/>
      <c r="AX1605" s="136"/>
      <c r="AY1605" s="136"/>
      <c r="AZ1605" s="136"/>
      <c r="BA1605" s="136"/>
      <c r="BB1605" s="136"/>
      <c r="BC1605" s="136"/>
      <c r="BD1605" s="136"/>
      <c r="BE1605" s="136"/>
      <c r="BF1605" s="136"/>
      <c r="BG1605" s="136"/>
      <c r="BH1605" s="136"/>
      <c r="BI1605" s="136"/>
      <c r="BJ1605" s="136"/>
      <c r="BK1605" s="136"/>
      <c r="BL1605" s="136"/>
      <c r="BM1605" s="136"/>
      <c r="BN1605" s="136"/>
      <c r="BO1605" s="136"/>
      <c r="BP1605" s="136"/>
      <c r="BQ1605" s="136"/>
      <c r="BR1605" s="136"/>
      <c r="BS1605" s="136"/>
      <c r="BT1605" s="136"/>
      <c r="BU1605" s="136"/>
      <c r="BV1605" s="136"/>
      <c r="BW1605" s="136"/>
      <c r="BX1605" s="136"/>
      <c r="BY1605" s="136"/>
      <c r="BZ1605" s="136"/>
      <c r="CA1605" s="136"/>
      <c r="CB1605" s="136"/>
      <c r="CC1605" s="136"/>
      <c r="CD1605" s="136"/>
      <c r="CE1605" s="136"/>
      <c r="CF1605" s="136"/>
      <c r="CG1605" s="136"/>
      <c r="CH1605" s="136"/>
      <c r="CI1605" s="136"/>
      <c r="CJ1605" s="136"/>
      <c r="CK1605" s="136"/>
      <c r="CL1605" s="136"/>
      <c r="CM1605" s="136"/>
      <c r="CN1605" s="136"/>
      <c r="CO1605" s="136"/>
      <c r="CP1605" s="136"/>
      <c r="CQ1605" s="136"/>
      <c r="CR1605" s="136"/>
      <c r="CS1605" s="136"/>
      <c r="CT1605" s="136"/>
      <c r="CU1605" s="136"/>
      <c r="CV1605" s="136"/>
      <c r="CW1605" s="136"/>
      <c r="CX1605" s="136"/>
      <c r="CY1605" s="136"/>
      <c r="CZ1605" s="136"/>
      <c r="DA1605" s="136"/>
      <c r="DB1605" s="136"/>
      <c r="DC1605" s="136"/>
      <c r="DD1605" s="136"/>
      <c r="DE1605" s="136"/>
      <c r="DF1605" s="136"/>
      <c r="DG1605" s="136"/>
      <c r="DH1605" s="136"/>
      <c r="DI1605" s="136"/>
      <c r="DJ1605" s="136"/>
      <c r="DK1605" s="136"/>
      <c r="DL1605" s="136"/>
      <c r="DM1605" s="136"/>
      <c r="DN1605" s="136"/>
      <c r="DO1605" s="136"/>
      <c r="DP1605" s="136"/>
      <c r="DQ1605" s="136"/>
      <c r="DR1605" s="136"/>
      <c r="DS1605" s="136"/>
      <c r="DT1605" s="136"/>
      <c r="DU1605" s="136"/>
      <c r="DV1605" s="136"/>
      <c r="DW1605" s="136"/>
      <c r="DX1605" s="136"/>
      <c r="DY1605" s="136"/>
      <c r="DZ1605" s="136"/>
      <c r="EA1605" s="136"/>
      <c r="EB1605" s="136"/>
      <c r="EC1605" s="136"/>
      <c r="ED1605" s="136"/>
      <c r="EE1605" s="136"/>
      <c r="EF1605" s="136"/>
      <c r="EG1605" s="136"/>
      <c r="EH1605" s="136"/>
      <c r="EI1605" s="136"/>
      <c r="EJ1605" s="136"/>
      <c r="EK1605" s="136"/>
      <c r="EL1605" s="136"/>
      <c r="EM1605" s="136"/>
      <c r="EN1605" s="136"/>
      <c r="EO1605" s="136"/>
      <c r="EP1605" s="136"/>
      <c r="EQ1605" s="136"/>
      <c r="ER1605" s="136"/>
      <c r="ES1605" s="136"/>
      <c r="ET1605" s="136"/>
      <c r="EU1605" s="136"/>
      <c r="EV1605" s="136"/>
      <c r="EW1605" s="136"/>
      <c r="EX1605" s="136"/>
      <c r="EY1605" s="136"/>
      <c r="EZ1605" s="136"/>
      <c r="FA1605" s="136"/>
      <c r="FB1605" s="136"/>
      <c r="FC1605" s="136"/>
      <c r="FD1605" s="136"/>
      <c r="FE1605" s="136"/>
      <c r="FF1605" s="136"/>
      <c r="FG1605" s="136"/>
      <c r="FH1605" s="136"/>
      <c r="FI1605" s="136"/>
      <c r="FJ1605" s="136"/>
      <c r="FK1605" s="136"/>
      <c r="FL1605" s="136"/>
      <c r="FM1605" s="136"/>
      <c r="FN1605" s="136"/>
      <c r="FO1605" s="136"/>
      <c r="FP1605" s="136"/>
      <c r="FQ1605" s="136"/>
      <c r="FR1605" s="136"/>
      <c r="FS1605" s="136"/>
      <c r="FT1605" s="136"/>
      <c r="FU1605" s="136"/>
      <c r="FV1605" s="136"/>
      <c r="FW1605" s="136"/>
      <c r="FX1605" s="136"/>
      <c r="FY1605" s="136"/>
      <c r="FZ1605" s="136"/>
      <c r="GA1605" s="136"/>
      <c r="GB1605" s="136"/>
      <c r="GC1605" s="136"/>
      <c r="GD1605" s="136"/>
      <c r="GE1605" s="136"/>
      <c r="GF1605" s="136"/>
      <c r="GG1605" s="136"/>
      <c r="GH1605" s="136"/>
      <c r="GI1605" s="136"/>
      <c r="GJ1605" s="136"/>
      <c r="GK1605" s="136"/>
      <c r="GL1605" s="136"/>
      <c r="GM1605" s="136"/>
      <c r="GN1605" s="136"/>
      <c r="GO1605" s="136"/>
      <c r="GP1605" s="136"/>
      <c r="GQ1605" s="136"/>
      <c r="GR1605" s="136"/>
      <c r="GS1605" s="136"/>
      <c r="GT1605" s="136"/>
      <c r="GU1605" s="136"/>
      <c r="GV1605" s="136"/>
      <c r="GW1605" s="136"/>
      <c r="GX1605" s="136"/>
      <c r="GY1605" s="136"/>
      <c r="GZ1605" s="136"/>
      <c r="HA1605" s="136"/>
      <c r="HB1605" s="136"/>
      <c r="HC1605" s="136"/>
      <c r="HD1605" s="136"/>
      <c r="HE1605" s="136"/>
      <c r="HF1605" s="136"/>
      <c r="HG1605" s="136"/>
      <c r="HH1605" s="136"/>
      <c r="HI1605" s="136"/>
      <c r="HJ1605" s="136"/>
      <c r="HK1605" s="136"/>
      <c r="HL1605" s="136"/>
      <c r="HM1605" s="136"/>
      <c r="HN1605" s="136"/>
      <c r="HO1605" s="136"/>
      <c r="HP1605" s="136"/>
      <c r="HQ1605" s="136"/>
      <c r="HR1605" s="136"/>
      <c r="HS1605" s="136"/>
      <c r="HT1605" s="136"/>
      <c r="HU1605" s="136"/>
      <c r="HV1605" s="136"/>
      <c r="HW1605" s="136"/>
      <c r="HX1605" s="136"/>
      <c r="HY1605" s="136"/>
      <c r="HZ1605" s="136"/>
      <c r="IA1605" s="136"/>
      <c r="IB1605" s="136"/>
      <c r="IC1605" s="136"/>
      <c r="ID1605" s="136"/>
      <c r="IE1605" s="136"/>
      <c r="IF1605" s="136"/>
      <c r="IG1605" s="136"/>
    </row>
    <row r="1606" spans="1:241" ht="15" customHeight="1" x14ac:dyDescent="0.25">
      <c r="A1606" s="225" t="s">
        <v>373</v>
      </c>
      <c r="B1606" s="217">
        <v>7324149</v>
      </c>
      <c r="C1606" s="217">
        <v>2378060</v>
      </c>
      <c r="D1606" s="217">
        <v>756657</v>
      </c>
      <c r="E1606" s="217">
        <v>895214</v>
      </c>
      <c r="F1606" s="217">
        <v>2999818</v>
      </c>
      <c r="G1606" s="217">
        <v>690714</v>
      </c>
      <c r="H1606" s="244">
        <v>15044612</v>
      </c>
      <c r="I1606" s="136"/>
      <c r="J1606" s="223" t="s">
        <v>220</v>
      </c>
      <c r="K1606" s="217">
        <v>12541340</v>
      </c>
      <c r="L1606" s="217">
        <v>4753356</v>
      </c>
      <c r="M1606" s="217">
        <v>1002856</v>
      </c>
      <c r="N1606" s="217">
        <v>1901936</v>
      </c>
      <c r="O1606" s="217">
        <v>2055697</v>
      </c>
      <c r="P1606" s="217">
        <v>526650</v>
      </c>
      <c r="Q1606" s="244">
        <v>22781835</v>
      </c>
      <c r="R1606" s="136"/>
      <c r="S1606" s="136"/>
      <c r="T1606" s="136"/>
      <c r="U1606" s="136"/>
      <c r="V1606" s="136"/>
      <c r="W1606" s="136"/>
      <c r="X1606" s="136"/>
      <c r="Y1606" s="136"/>
      <c r="Z1606" s="136"/>
      <c r="AA1606" s="136"/>
      <c r="AB1606" s="136"/>
      <c r="AC1606" s="136"/>
      <c r="AD1606" s="136"/>
      <c r="AE1606" s="136"/>
      <c r="AF1606" s="136"/>
      <c r="AG1606" s="136"/>
      <c r="AH1606" s="136"/>
      <c r="AI1606" s="136"/>
      <c r="AJ1606" s="136"/>
      <c r="AK1606" s="136"/>
      <c r="AL1606" s="136"/>
      <c r="AM1606" s="136"/>
      <c r="AN1606" s="136"/>
      <c r="AO1606" s="136"/>
      <c r="AP1606" s="136"/>
      <c r="AQ1606" s="136"/>
      <c r="AR1606" s="136"/>
      <c r="AS1606" s="136"/>
      <c r="AT1606" s="136"/>
      <c r="AU1606" s="136"/>
      <c r="AV1606" s="136"/>
      <c r="AW1606" s="136"/>
      <c r="AX1606" s="136"/>
      <c r="AY1606" s="136"/>
      <c r="AZ1606" s="136"/>
      <c r="BA1606" s="136"/>
      <c r="BB1606" s="136"/>
      <c r="BC1606" s="136"/>
      <c r="BD1606" s="136"/>
      <c r="BE1606" s="136"/>
      <c r="BF1606" s="136"/>
      <c r="BG1606" s="136"/>
      <c r="BH1606" s="136"/>
      <c r="BI1606" s="136"/>
      <c r="BJ1606" s="136"/>
      <c r="BK1606" s="136"/>
      <c r="BL1606" s="136"/>
      <c r="BM1606" s="136"/>
      <c r="BN1606" s="136"/>
      <c r="BO1606" s="136"/>
      <c r="BP1606" s="136"/>
      <c r="BQ1606" s="136"/>
      <c r="BR1606" s="136"/>
      <c r="BS1606" s="136"/>
      <c r="BT1606" s="136"/>
      <c r="BU1606" s="136"/>
      <c r="BV1606" s="136"/>
      <c r="BW1606" s="136"/>
      <c r="BX1606" s="136"/>
      <c r="BY1606" s="136"/>
      <c r="BZ1606" s="136"/>
      <c r="CA1606" s="136"/>
      <c r="CB1606" s="136"/>
      <c r="CC1606" s="136"/>
      <c r="CD1606" s="136"/>
      <c r="CE1606" s="136"/>
      <c r="CF1606" s="136"/>
      <c r="CG1606" s="136"/>
      <c r="CH1606" s="136"/>
      <c r="CI1606" s="136"/>
      <c r="CJ1606" s="136"/>
      <c r="CK1606" s="136"/>
      <c r="CL1606" s="136"/>
      <c r="CM1606" s="136"/>
      <c r="CN1606" s="136"/>
      <c r="CO1606" s="136"/>
      <c r="CP1606" s="136"/>
      <c r="CQ1606" s="136"/>
      <c r="CR1606" s="136"/>
      <c r="CS1606" s="136"/>
      <c r="CT1606" s="136"/>
      <c r="CU1606" s="136"/>
      <c r="CV1606" s="136"/>
      <c r="CW1606" s="136"/>
      <c r="CX1606" s="136"/>
      <c r="CY1606" s="136"/>
      <c r="CZ1606" s="136"/>
      <c r="DA1606" s="136"/>
      <c r="DB1606" s="136"/>
      <c r="DC1606" s="136"/>
      <c r="DD1606" s="136"/>
      <c r="DE1606" s="136"/>
      <c r="DF1606" s="136"/>
      <c r="DG1606" s="136"/>
      <c r="DH1606" s="136"/>
      <c r="DI1606" s="136"/>
      <c r="DJ1606" s="136"/>
      <c r="DK1606" s="136"/>
      <c r="DL1606" s="136"/>
      <c r="DM1606" s="136"/>
      <c r="DN1606" s="136"/>
      <c r="DO1606" s="136"/>
      <c r="DP1606" s="136"/>
      <c r="DQ1606" s="136"/>
      <c r="DR1606" s="136"/>
      <c r="DS1606" s="136"/>
      <c r="DT1606" s="136"/>
      <c r="DU1606" s="136"/>
      <c r="DV1606" s="136"/>
      <c r="DW1606" s="136"/>
      <c r="DX1606" s="136"/>
      <c r="DY1606" s="136"/>
      <c r="DZ1606" s="136"/>
      <c r="EA1606" s="136"/>
      <c r="EB1606" s="136"/>
      <c r="EC1606" s="136"/>
      <c r="ED1606" s="136"/>
      <c r="EE1606" s="136"/>
      <c r="EF1606" s="136"/>
      <c r="EG1606" s="136"/>
      <c r="EH1606" s="136"/>
      <c r="EI1606" s="136"/>
      <c r="EJ1606" s="136"/>
      <c r="EK1606" s="136"/>
      <c r="EL1606" s="136"/>
      <c r="EM1606" s="136"/>
      <c r="EN1606" s="136"/>
      <c r="EO1606" s="136"/>
      <c r="EP1606" s="136"/>
      <c r="EQ1606" s="136"/>
      <c r="ER1606" s="136"/>
      <c r="ES1606" s="136"/>
      <c r="ET1606" s="136"/>
      <c r="EU1606" s="136"/>
      <c r="EV1606" s="136"/>
      <c r="EW1606" s="136"/>
      <c r="EX1606" s="136"/>
      <c r="EY1606" s="136"/>
      <c r="EZ1606" s="136"/>
      <c r="FA1606" s="136"/>
      <c r="FB1606" s="136"/>
      <c r="FC1606" s="136"/>
      <c r="FD1606" s="136"/>
      <c r="FE1606" s="136"/>
      <c r="FF1606" s="136"/>
      <c r="FG1606" s="136"/>
      <c r="FH1606" s="136"/>
      <c r="FI1606" s="136"/>
      <c r="FJ1606" s="136"/>
      <c r="FK1606" s="136"/>
      <c r="FL1606" s="136"/>
      <c r="FM1606" s="136"/>
      <c r="FN1606" s="136"/>
      <c r="FO1606" s="136"/>
      <c r="FP1606" s="136"/>
      <c r="FQ1606" s="136"/>
      <c r="FR1606" s="136"/>
      <c r="FS1606" s="136"/>
      <c r="FT1606" s="136"/>
      <c r="FU1606" s="136"/>
      <c r="FV1606" s="136"/>
      <c r="FW1606" s="136"/>
      <c r="FX1606" s="136"/>
      <c r="FY1606" s="136"/>
      <c r="FZ1606" s="136"/>
      <c r="GA1606" s="136"/>
      <c r="GB1606" s="136"/>
      <c r="GC1606" s="136"/>
      <c r="GD1606" s="136"/>
      <c r="GE1606" s="136"/>
      <c r="GF1606" s="136"/>
      <c r="GG1606" s="136"/>
      <c r="GH1606" s="136"/>
      <c r="GI1606" s="136"/>
      <c r="GJ1606" s="136"/>
      <c r="GK1606" s="136"/>
      <c r="GL1606" s="136"/>
      <c r="GM1606" s="136"/>
      <c r="GN1606" s="136"/>
      <c r="GO1606" s="136"/>
      <c r="GP1606" s="136"/>
      <c r="GQ1606" s="136"/>
      <c r="GR1606" s="136"/>
      <c r="GS1606" s="136"/>
      <c r="GT1606" s="136"/>
      <c r="GU1606" s="136"/>
      <c r="GV1606" s="136"/>
      <c r="GW1606" s="136"/>
      <c r="GX1606" s="136"/>
      <c r="GY1606" s="136"/>
      <c r="GZ1606" s="136"/>
      <c r="HA1606" s="136"/>
      <c r="HB1606" s="136"/>
      <c r="HC1606" s="136"/>
      <c r="HD1606" s="136"/>
      <c r="HE1606" s="136"/>
      <c r="HF1606" s="136"/>
      <c r="HG1606" s="136"/>
      <c r="HH1606" s="136"/>
      <c r="HI1606" s="136"/>
      <c r="HJ1606" s="136"/>
      <c r="HK1606" s="136"/>
      <c r="HL1606" s="136"/>
      <c r="HM1606" s="136"/>
      <c r="HN1606" s="136"/>
      <c r="HO1606" s="136"/>
      <c r="HP1606" s="136"/>
      <c r="HQ1606" s="136"/>
      <c r="HR1606" s="136"/>
      <c r="HS1606" s="136"/>
      <c r="HT1606" s="136"/>
      <c r="HU1606" s="136"/>
      <c r="HV1606" s="136"/>
      <c r="HW1606" s="136"/>
      <c r="HX1606" s="136"/>
      <c r="HY1606" s="136"/>
      <c r="HZ1606" s="136"/>
      <c r="IA1606" s="136"/>
      <c r="IB1606" s="136"/>
      <c r="IC1606" s="136"/>
      <c r="ID1606" s="136"/>
      <c r="IE1606" s="136"/>
      <c r="IF1606" s="136"/>
      <c r="IG1606" s="136"/>
    </row>
    <row r="1607" spans="1:241" ht="15" customHeight="1" x14ac:dyDescent="0.25">
      <c r="A1607" s="225" t="s">
        <v>372</v>
      </c>
      <c r="B1607" s="217">
        <v>9622204</v>
      </c>
      <c r="C1607" s="217">
        <v>2645868</v>
      </c>
      <c r="D1607" s="217">
        <v>818510</v>
      </c>
      <c r="E1607" s="217">
        <v>1105833</v>
      </c>
      <c r="F1607" s="217">
        <v>2968706</v>
      </c>
      <c r="G1607" s="217">
        <v>728807</v>
      </c>
      <c r="H1607" s="244">
        <v>17889928</v>
      </c>
      <c r="I1607" s="136"/>
      <c r="J1607" s="223" t="s">
        <v>217</v>
      </c>
      <c r="K1607" s="217">
        <v>8527113</v>
      </c>
      <c r="L1607" s="217">
        <v>3746357</v>
      </c>
      <c r="M1607" s="217">
        <v>844878</v>
      </c>
      <c r="N1607" s="217">
        <v>1215341</v>
      </c>
      <c r="O1607" s="217">
        <v>1870007</v>
      </c>
      <c r="P1607" s="217">
        <v>454363</v>
      </c>
      <c r="Q1607" s="244">
        <v>16658059</v>
      </c>
      <c r="R1607" s="136"/>
      <c r="S1607" s="136"/>
      <c r="T1607" s="136"/>
      <c r="U1607" s="136"/>
      <c r="V1607" s="136"/>
      <c r="W1607" s="136"/>
      <c r="X1607" s="136"/>
      <c r="Y1607" s="136"/>
      <c r="Z1607" s="136"/>
      <c r="AA1607" s="136"/>
      <c r="AB1607" s="136"/>
      <c r="AC1607" s="136"/>
      <c r="AD1607" s="136"/>
      <c r="AE1607" s="136"/>
      <c r="AF1607" s="136"/>
      <c r="AG1607" s="136"/>
      <c r="AH1607" s="136"/>
      <c r="AI1607" s="136"/>
      <c r="AJ1607" s="136"/>
      <c r="AK1607" s="136"/>
      <c r="AL1607" s="136"/>
      <c r="AM1607" s="136"/>
      <c r="AN1607" s="136"/>
      <c r="AO1607" s="136"/>
      <c r="AP1607" s="136"/>
      <c r="AQ1607" s="136"/>
      <c r="AR1607" s="136"/>
      <c r="AS1607" s="136"/>
      <c r="AT1607" s="136"/>
      <c r="AU1607" s="136"/>
      <c r="AV1607" s="136"/>
      <c r="AW1607" s="136"/>
      <c r="AX1607" s="136"/>
      <c r="AY1607" s="136"/>
      <c r="AZ1607" s="136"/>
      <c r="BA1607" s="136"/>
      <c r="BB1607" s="136"/>
      <c r="BC1607" s="136"/>
      <c r="BD1607" s="136"/>
      <c r="BE1607" s="136"/>
      <c r="BF1607" s="136"/>
      <c r="BG1607" s="136"/>
      <c r="BH1607" s="136"/>
      <c r="BI1607" s="136"/>
      <c r="BJ1607" s="136"/>
      <c r="BK1607" s="136"/>
      <c r="BL1607" s="136"/>
      <c r="BM1607" s="136"/>
      <c r="BN1607" s="136"/>
      <c r="BO1607" s="136"/>
      <c r="BP1607" s="136"/>
      <c r="BQ1607" s="136"/>
      <c r="BR1607" s="136"/>
      <c r="BS1607" s="136"/>
      <c r="BT1607" s="136"/>
      <c r="BU1607" s="136"/>
      <c r="BV1607" s="136"/>
      <c r="BW1607" s="136"/>
      <c r="BX1607" s="136"/>
      <c r="BY1607" s="136"/>
      <c r="BZ1607" s="136"/>
      <c r="CA1607" s="136"/>
      <c r="CB1607" s="136"/>
      <c r="CC1607" s="136"/>
      <c r="CD1607" s="136"/>
      <c r="CE1607" s="136"/>
      <c r="CF1607" s="136"/>
      <c r="CG1607" s="136"/>
      <c r="CH1607" s="136"/>
      <c r="CI1607" s="136"/>
      <c r="CJ1607" s="136"/>
      <c r="CK1607" s="136"/>
      <c r="CL1607" s="136"/>
      <c r="CM1607" s="136"/>
      <c r="CN1607" s="136"/>
      <c r="CO1607" s="136"/>
      <c r="CP1607" s="136"/>
      <c r="CQ1607" s="136"/>
      <c r="CR1607" s="136"/>
      <c r="CS1607" s="136"/>
      <c r="CT1607" s="136"/>
      <c r="CU1607" s="136"/>
      <c r="CV1607" s="136"/>
      <c r="CW1607" s="136"/>
      <c r="CX1607" s="136"/>
      <c r="CY1607" s="136"/>
      <c r="CZ1607" s="136"/>
      <c r="DA1607" s="136"/>
      <c r="DB1607" s="136"/>
      <c r="DC1607" s="136"/>
      <c r="DD1607" s="136"/>
      <c r="DE1607" s="136"/>
      <c r="DF1607" s="136"/>
      <c r="DG1607" s="136"/>
      <c r="DH1607" s="136"/>
      <c r="DI1607" s="136"/>
      <c r="DJ1607" s="136"/>
      <c r="DK1607" s="136"/>
      <c r="DL1607" s="136"/>
      <c r="DM1607" s="136"/>
      <c r="DN1607" s="136"/>
      <c r="DO1607" s="136"/>
      <c r="DP1607" s="136"/>
      <c r="DQ1607" s="136"/>
      <c r="DR1607" s="136"/>
      <c r="DS1607" s="136"/>
      <c r="DT1607" s="136"/>
      <c r="DU1607" s="136"/>
      <c r="DV1607" s="136"/>
      <c r="DW1607" s="136"/>
      <c r="DX1607" s="136"/>
      <c r="DY1607" s="136"/>
      <c r="DZ1607" s="136"/>
      <c r="EA1607" s="136"/>
      <c r="EB1607" s="136"/>
      <c r="EC1607" s="136"/>
      <c r="ED1607" s="136"/>
      <c r="EE1607" s="136"/>
      <c r="EF1607" s="136"/>
      <c r="EG1607" s="136"/>
      <c r="EH1607" s="136"/>
      <c r="EI1607" s="136"/>
      <c r="EJ1607" s="136"/>
      <c r="EK1607" s="136"/>
      <c r="EL1607" s="136"/>
      <c r="EM1607" s="136"/>
      <c r="EN1607" s="136"/>
      <c r="EO1607" s="136"/>
      <c r="EP1607" s="136"/>
      <c r="EQ1607" s="136"/>
      <c r="ER1607" s="136"/>
      <c r="ES1607" s="136"/>
      <c r="ET1607" s="136"/>
      <c r="EU1607" s="136"/>
      <c r="EV1607" s="136"/>
      <c r="EW1607" s="136"/>
      <c r="EX1607" s="136"/>
      <c r="EY1607" s="136"/>
      <c r="EZ1607" s="136"/>
      <c r="FA1607" s="136"/>
      <c r="FB1607" s="136"/>
      <c r="FC1607" s="136"/>
      <c r="FD1607" s="136"/>
      <c r="FE1607" s="136"/>
      <c r="FF1607" s="136"/>
      <c r="FG1607" s="136"/>
      <c r="FH1607" s="136"/>
      <c r="FI1607" s="136"/>
      <c r="FJ1607" s="136"/>
      <c r="FK1607" s="136"/>
      <c r="FL1607" s="136"/>
      <c r="FM1607" s="136"/>
      <c r="FN1607" s="136"/>
      <c r="FO1607" s="136"/>
      <c r="FP1607" s="136"/>
      <c r="FQ1607" s="136"/>
      <c r="FR1607" s="136"/>
      <c r="FS1607" s="136"/>
      <c r="FT1607" s="136"/>
      <c r="FU1607" s="136"/>
      <c r="FV1607" s="136"/>
      <c r="FW1607" s="136"/>
      <c r="FX1607" s="136"/>
      <c r="FY1607" s="136"/>
      <c r="FZ1607" s="136"/>
      <c r="GA1607" s="136"/>
      <c r="GB1607" s="136"/>
      <c r="GC1607" s="136"/>
      <c r="GD1607" s="136"/>
      <c r="GE1607" s="136"/>
      <c r="GF1607" s="136"/>
      <c r="GG1607" s="136"/>
      <c r="GH1607" s="136"/>
      <c r="GI1607" s="136"/>
      <c r="GJ1607" s="136"/>
      <c r="GK1607" s="136"/>
      <c r="GL1607" s="136"/>
      <c r="GM1607" s="136"/>
      <c r="GN1607" s="136"/>
      <c r="GO1607" s="136"/>
      <c r="GP1607" s="136"/>
      <c r="GQ1607" s="136"/>
      <c r="GR1607" s="136"/>
      <c r="GS1607" s="136"/>
      <c r="GT1607" s="136"/>
      <c r="GU1607" s="136"/>
      <c r="GV1607" s="136"/>
      <c r="GW1607" s="136"/>
      <c r="GX1607" s="136"/>
      <c r="GY1607" s="136"/>
      <c r="GZ1607" s="136"/>
      <c r="HA1607" s="136"/>
      <c r="HB1607" s="136"/>
      <c r="HC1607" s="136"/>
      <c r="HD1607" s="136"/>
      <c r="HE1607" s="136"/>
      <c r="HF1607" s="136"/>
      <c r="HG1607" s="136"/>
      <c r="HH1607" s="136"/>
      <c r="HI1607" s="136"/>
      <c r="HJ1607" s="136"/>
      <c r="HK1607" s="136"/>
      <c r="HL1607" s="136"/>
      <c r="HM1607" s="136"/>
      <c r="HN1607" s="136"/>
      <c r="HO1607" s="136"/>
      <c r="HP1607" s="136"/>
      <c r="HQ1607" s="136"/>
      <c r="HR1607" s="136"/>
      <c r="HS1607" s="136"/>
      <c r="HT1607" s="136"/>
      <c r="HU1607" s="136"/>
      <c r="HV1607" s="136"/>
      <c r="HW1607" s="136"/>
      <c r="HX1607" s="136"/>
      <c r="HY1607" s="136"/>
      <c r="HZ1607" s="136"/>
      <c r="IA1607" s="136"/>
      <c r="IB1607" s="136"/>
      <c r="IC1607" s="136"/>
      <c r="ID1607" s="136"/>
      <c r="IE1607" s="136"/>
      <c r="IF1607" s="136"/>
      <c r="IG1607" s="136"/>
    </row>
    <row r="1608" spans="1:241" ht="15" customHeight="1" x14ac:dyDescent="0.25">
      <c r="A1608" s="225" t="s">
        <v>258</v>
      </c>
      <c r="B1608" s="217">
        <v>9195482</v>
      </c>
      <c r="C1608" s="217">
        <v>2505757</v>
      </c>
      <c r="D1608" s="217">
        <v>892968</v>
      </c>
      <c r="E1608" s="217">
        <v>907073</v>
      </c>
      <c r="F1608" s="217">
        <v>2484714</v>
      </c>
      <c r="G1608" s="217">
        <v>607362</v>
      </c>
      <c r="H1608" s="244">
        <v>16593356</v>
      </c>
      <c r="I1608" s="136"/>
      <c r="J1608" s="223" t="s">
        <v>216</v>
      </c>
      <c r="K1608" s="217">
        <v>8530391</v>
      </c>
      <c r="L1608" s="217">
        <v>3282957</v>
      </c>
      <c r="M1608" s="217">
        <v>967248</v>
      </c>
      <c r="N1608" s="217">
        <v>1272153</v>
      </c>
      <c r="O1608" s="217">
        <v>2154566</v>
      </c>
      <c r="P1608" s="217">
        <v>606922</v>
      </c>
      <c r="Q1608" s="244">
        <v>16814237</v>
      </c>
      <c r="R1608" s="136"/>
      <c r="S1608" s="136"/>
      <c r="T1608" s="136"/>
      <c r="U1608" s="136"/>
      <c r="V1608" s="136"/>
      <c r="W1608" s="136"/>
      <c r="X1608" s="136"/>
      <c r="Y1608" s="136"/>
      <c r="Z1608" s="136"/>
      <c r="AA1608" s="136"/>
      <c r="AB1608" s="136"/>
      <c r="AC1608" s="136"/>
      <c r="AD1608" s="136"/>
      <c r="AE1608" s="136"/>
      <c r="AF1608" s="136"/>
      <c r="AG1608" s="136"/>
      <c r="AH1608" s="136"/>
      <c r="AI1608" s="136"/>
      <c r="AJ1608" s="136"/>
      <c r="AK1608" s="136"/>
      <c r="AL1608" s="136"/>
      <c r="AM1608" s="136"/>
      <c r="AN1608" s="136"/>
      <c r="AO1608" s="136"/>
      <c r="AP1608" s="136"/>
      <c r="AQ1608" s="136"/>
      <c r="AR1608" s="136"/>
      <c r="AS1608" s="136"/>
      <c r="AT1608" s="136"/>
      <c r="AU1608" s="136"/>
      <c r="AV1608" s="136"/>
      <c r="AW1608" s="136"/>
      <c r="AX1608" s="136"/>
      <c r="AY1608" s="136"/>
      <c r="AZ1608" s="136"/>
      <c r="BA1608" s="136"/>
      <c r="BB1608" s="136"/>
      <c r="BC1608" s="136"/>
      <c r="BD1608" s="136"/>
      <c r="BE1608" s="136"/>
      <c r="BF1608" s="136"/>
      <c r="BG1608" s="136"/>
      <c r="BH1608" s="136"/>
      <c r="BI1608" s="136"/>
      <c r="BJ1608" s="136"/>
      <c r="BK1608" s="136"/>
      <c r="BL1608" s="136"/>
      <c r="BM1608" s="136"/>
      <c r="BN1608" s="136"/>
      <c r="BO1608" s="136"/>
      <c r="BP1608" s="136"/>
      <c r="BQ1608" s="136"/>
      <c r="BR1608" s="136"/>
      <c r="BS1608" s="136"/>
      <c r="BT1608" s="136"/>
      <c r="BU1608" s="136"/>
      <c r="BV1608" s="136"/>
      <c r="BW1608" s="136"/>
      <c r="BX1608" s="136"/>
      <c r="BY1608" s="136"/>
      <c r="BZ1608" s="136"/>
      <c r="CA1608" s="136"/>
      <c r="CB1608" s="136"/>
      <c r="CC1608" s="136"/>
      <c r="CD1608" s="136"/>
      <c r="CE1608" s="136"/>
      <c r="CF1608" s="136"/>
      <c r="CG1608" s="136"/>
      <c r="CH1608" s="136"/>
      <c r="CI1608" s="136"/>
      <c r="CJ1608" s="136"/>
      <c r="CK1608" s="136"/>
      <c r="CL1608" s="136"/>
      <c r="CM1608" s="136"/>
      <c r="CN1608" s="136"/>
      <c r="CO1608" s="136"/>
      <c r="CP1608" s="136"/>
      <c r="CQ1608" s="136"/>
      <c r="CR1608" s="136"/>
      <c r="CS1608" s="136"/>
      <c r="CT1608" s="136"/>
      <c r="CU1608" s="136"/>
      <c r="CV1608" s="136"/>
      <c r="CW1608" s="136"/>
      <c r="CX1608" s="136"/>
      <c r="CY1608" s="136"/>
      <c r="CZ1608" s="136"/>
      <c r="DA1608" s="136"/>
      <c r="DB1608" s="136"/>
      <c r="DC1608" s="136"/>
      <c r="DD1608" s="136"/>
      <c r="DE1608" s="136"/>
      <c r="DF1608" s="136"/>
      <c r="DG1608" s="136"/>
      <c r="DH1608" s="136"/>
      <c r="DI1608" s="136"/>
      <c r="DJ1608" s="136"/>
      <c r="DK1608" s="136"/>
      <c r="DL1608" s="136"/>
      <c r="DM1608" s="136"/>
      <c r="DN1608" s="136"/>
      <c r="DO1608" s="136"/>
      <c r="DP1608" s="136"/>
      <c r="DQ1608" s="136"/>
      <c r="DR1608" s="136"/>
      <c r="DS1608" s="136"/>
      <c r="DT1608" s="136"/>
      <c r="DU1608" s="136"/>
      <c r="DV1608" s="136"/>
      <c r="DW1608" s="136"/>
      <c r="DX1608" s="136"/>
      <c r="DY1608" s="136"/>
      <c r="DZ1608" s="136"/>
      <c r="EA1608" s="136"/>
      <c r="EB1608" s="136"/>
      <c r="EC1608" s="136"/>
      <c r="ED1608" s="136"/>
      <c r="EE1608" s="136"/>
      <c r="EF1608" s="136"/>
      <c r="EG1608" s="136"/>
      <c r="EH1608" s="136"/>
      <c r="EI1608" s="136"/>
      <c r="EJ1608" s="136"/>
      <c r="EK1608" s="136"/>
      <c r="EL1608" s="136"/>
      <c r="EM1608" s="136"/>
      <c r="EN1608" s="136"/>
      <c r="EO1608" s="136"/>
      <c r="EP1608" s="136"/>
      <c r="EQ1608" s="136"/>
      <c r="ER1608" s="136"/>
      <c r="ES1608" s="136"/>
      <c r="ET1608" s="136"/>
      <c r="EU1608" s="136"/>
      <c r="EV1608" s="136"/>
      <c r="EW1608" s="136"/>
      <c r="EX1608" s="136"/>
      <c r="EY1608" s="136"/>
      <c r="EZ1608" s="136"/>
      <c r="FA1608" s="136"/>
      <c r="FB1608" s="136"/>
      <c r="FC1608" s="136"/>
      <c r="FD1608" s="136"/>
      <c r="FE1608" s="136"/>
      <c r="FF1608" s="136"/>
      <c r="FG1608" s="136"/>
      <c r="FH1608" s="136"/>
      <c r="FI1608" s="136"/>
      <c r="FJ1608" s="136"/>
      <c r="FK1608" s="136"/>
      <c r="FL1608" s="136"/>
      <c r="FM1608" s="136"/>
      <c r="FN1608" s="136"/>
      <c r="FO1608" s="136"/>
      <c r="FP1608" s="136"/>
      <c r="FQ1608" s="136"/>
      <c r="FR1608" s="136"/>
      <c r="FS1608" s="136"/>
      <c r="FT1608" s="136"/>
      <c r="FU1608" s="136"/>
      <c r="FV1608" s="136"/>
      <c r="FW1608" s="136"/>
      <c r="FX1608" s="136"/>
      <c r="FY1608" s="136"/>
      <c r="FZ1608" s="136"/>
      <c r="GA1608" s="136"/>
      <c r="GB1608" s="136"/>
      <c r="GC1608" s="136"/>
      <c r="GD1608" s="136"/>
      <c r="GE1608" s="136"/>
      <c r="GF1608" s="136"/>
      <c r="GG1608" s="136"/>
      <c r="GH1608" s="136"/>
      <c r="GI1608" s="136"/>
      <c r="GJ1608" s="136"/>
      <c r="GK1608" s="136"/>
      <c r="GL1608" s="136"/>
      <c r="GM1608" s="136"/>
      <c r="GN1608" s="136"/>
      <c r="GO1608" s="136"/>
      <c r="GP1608" s="136"/>
      <c r="GQ1608" s="136"/>
      <c r="GR1608" s="136"/>
      <c r="GS1608" s="136"/>
      <c r="GT1608" s="136"/>
      <c r="GU1608" s="136"/>
      <c r="GV1608" s="136"/>
      <c r="GW1608" s="136"/>
      <c r="GX1608" s="136"/>
      <c r="GY1608" s="136"/>
      <c r="GZ1608" s="136"/>
      <c r="HA1608" s="136"/>
      <c r="HB1608" s="136"/>
      <c r="HC1608" s="136"/>
      <c r="HD1608" s="136"/>
      <c r="HE1608" s="136"/>
      <c r="HF1608" s="136"/>
      <c r="HG1608" s="136"/>
      <c r="HH1608" s="136"/>
      <c r="HI1608" s="136"/>
      <c r="HJ1608" s="136"/>
      <c r="HK1608" s="136"/>
      <c r="HL1608" s="136"/>
      <c r="HM1608" s="136"/>
      <c r="HN1608" s="136"/>
      <c r="HO1608" s="136"/>
      <c r="HP1608" s="136"/>
      <c r="HQ1608" s="136"/>
      <c r="HR1608" s="136"/>
      <c r="HS1608" s="136"/>
      <c r="HT1608" s="136"/>
      <c r="HU1608" s="136"/>
      <c r="HV1608" s="136"/>
      <c r="HW1608" s="136"/>
      <c r="HX1608" s="136"/>
      <c r="HY1608" s="136"/>
      <c r="HZ1608" s="136"/>
      <c r="IA1608" s="136"/>
      <c r="IB1608" s="136"/>
      <c r="IC1608" s="136"/>
      <c r="ID1608" s="136"/>
      <c r="IE1608" s="136"/>
      <c r="IF1608" s="136"/>
      <c r="IG1608" s="136"/>
    </row>
    <row r="1609" spans="1:241" ht="15" customHeight="1" x14ac:dyDescent="0.25">
      <c r="A1609" s="225" t="s">
        <v>255</v>
      </c>
      <c r="B1609" s="217">
        <v>4421134</v>
      </c>
      <c r="C1609" s="217">
        <v>1991497</v>
      </c>
      <c r="D1609" s="217">
        <v>687967</v>
      </c>
      <c r="E1609" s="217">
        <v>1329599</v>
      </c>
      <c r="F1609" s="217">
        <v>2650458</v>
      </c>
      <c r="G1609" s="217">
        <v>544839</v>
      </c>
      <c r="H1609" s="244">
        <v>11625494</v>
      </c>
      <c r="I1609" s="136"/>
      <c r="J1609" s="223" t="s">
        <v>353</v>
      </c>
      <c r="K1609" s="217">
        <v>9208665</v>
      </c>
      <c r="L1609" s="217">
        <v>4028257</v>
      </c>
      <c r="M1609" s="217">
        <v>998706</v>
      </c>
      <c r="N1609" s="217">
        <v>1516779</v>
      </c>
      <c r="O1609" s="217">
        <v>2845831</v>
      </c>
      <c r="P1609" s="217">
        <v>636466</v>
      </c>
      <c r="Q1609" s="244">
        <v>19234704</v>
      </c>
      <c r="R1609" s="136"/>
      <c r="S1609" s="136"/>
      <c r="T1609" s="136"/>
      <c r="U1609" s="136"/>
      <c r="V1609" s="136"/>
      <c r="W1609" s="136"/>
      <c r="X1609" s="136"/>
      <c r="Y1609" s="136"/>
      <c r="Z1609" s="136"/>
      <c r="AA1609" s="136"/>
      <c r="AB1609" s="136"/>
      <c r="AC1609" s="136"/>
      <c r="AD1609" s="136"/>
      <c r="AE1609" s="136"/>
      <c r="AF1609" s="136"/>
      <c r="AG1609" s="136"/>
      <c r="AH1609" s="136"/>
      <c r="AI1609" s="136"/>
      <c r="AJ1609" s="136"/>
      <c r="AK1609" s="136"/>
      <c r="AL1609" s="136"/>
      <c r="AM1609" s="136"/>
      <c r="AN1609" s="136"/>
      <c r="AO1609" s="136"/>
      <c r="AP1609" s="136"/>
      <c r="AQ1609" s="136"/>
      <c r="AR1609" s="136"/>
      <c r="AS1609" s="136"/>
      <c r="AT1609" s="136"/>
      <c r="AU1609" s="136"/>
      <c r="AV1609" s="136"/>
      <c r="AW1609" s="136"/>
      <c r="AX1609" s="136"/>
      <c r="AY1609" s="136"/>
      <c r="AZ1609" s="136"/>
      <c r="BA1609" s="136"/>
      <c r="BB1609" s="136"/>
      <c r="BC1609" s="136"/>
      <c r="BD1609" s="136"/>
      <c r="BE1609" s="136"/>
      <c r="BF1609" s="136"/>
      <c r="BG1609" s="136"/>
      <c r="BH1609" s="136"/>
      <c r="BI1609" s="136"/>
      <c r="BJ1609" s="136"/>
      <c r="BK1609" s="136"/>
      <c r="BL1609" s="136"/>
      <c r="BM1609" s="136"/>
      <c r="BN1609" s="136"/>
      <c r="BO1609" s="136"/>
      <c r="BP1609" s="136"/>
      <c r="BQ1609" s="136"/>
      <c r="BR1609" s="136"/>
      <c r="BS1609" s="136"/>
      <c r="BT1609" s="136"/>
      <c r="BU1609" s="136"/>
      <c r="BV1609" s="136"/>
      <c r="BW1609" s="136"/>
      <c r="BX1609" s="136"/>
      <c r="BY1609" s="136"/>
      <c r="BZ1609" s="136"/>
      <c r="CA1609" s="136"/>
      <c r="CB1609" s="136"/>
      <c r="CC1609" s="136"/>
      <c r="CD1609" s="136"/>
      <c r="CE1609" s="136"/>
      <c r="CF1609" s="136"/>
      <c r="CG1609" s="136"/>
      <c r="CH1609" s="136"/>
      <c r="CI1609" s="136"/>
      <c r="CJ1609" s="136"/>
      <c r="CK1609" s="136"/>
      <c r="CL1609" s="136"/>
      <c r="CM1609" s="136"/>
      <c r="CN1609" s="136"/>
      <c r="CO1609" s="136"/>
      <c r="CP1609" s="136"/>
      <c r="CQ1609" s="136"/>
      <c r="CR1609" s="136"/>
      <c r="CS1609" s="136"/>
      <c r="CT1609" s="136"/>
      <c r="CU1609" s="136"/>
      <c r="CV1609" s="136"/>
      <c r="CW1609" s="136"/>
      <c r="CX1609" s="136"/>
      <c r="CY1609" s="136"/>
      <c r="CZ1609" s="136"/>
      <c r="DA1609" s="136"/>
      <c r="DB1609" s="136"/>
      <c r="DC1609" s="136"/>
      <c r="DD1609" s="136"/>
      <c r="DE1609" s="136"/>
      <c r="DF1609" s="136"/>
      <c r="DG1609" s="136"/>
      <c r="DH1609" s="136"/>
      <c r="DI1609" s="136"/>
      <c r="DJ1609" s="136"/>
      <c r="DK1609" s="136"/>
      <c r="DL1609" s="136"/>
      <c r="DM1609" s="136"/>
      <c r="DN1609" s="136"/>
      <c r="DO1609" s="136"/>
      <c r="DP1609" s="136"/>
      <c r="DQ1609" s="136"/>
      <c r="DR1609" s="136"/>
      <c r="DS1609" s="136"/>
      <c r="DT1609" s="136"/>
      <c r="DU1609" s="136"/>
      <c r="DV1609" s="136"/>
      <c r="DW1609" s="136"/>
      <c r="DX1609" s="136"/>
      <c r="DY1609" s="136"/>
      <c r="DZ1609" s="136"/>
      <c r="EA1609" s="136"/>
      <c r="EB1609" s="136"/>
      <c r="EC1609" s="136"/>
      <c r="ED1609" s="136"/>
      <c r="EE1609" s="136"/>
      <c r="EF1609" s="136"/>
      <c r="EG1609" s="136"/>
      <c r="EH1609" s="136"/>
      <c r="EI1609" s="136"/>
      <c r="EJ1609" s="136"/>
      <c r="EK1609" s="136"/>
      <c r="EL1609" s="136"/>
      <c r="EM1609" s="136"/>
      <c r="EN1609" s="136"/>
      <c r="EO1609" s="136"/>
      <c r="EP1609" s="136"/>
      <c r="EQ1609" s="136"/>
      <c r="ER1609" s="136"/>
      <c r="ES1609" s="136"/>
      <c r="ET1609" s="136"/>
      <c r="EU1609" s="136"/>
      <c r="EV1609" s="136"/>
      <c r="EW1609" s="136"/>
      <c r="EX1609" s="136"/>
      <c r="EY1609" s="136"/>
      <c r="EZ1609" s="136"/>
      <c r="FA1609" s="136"/>
      <c r="FB1609" s="136"/>
      <c r="FC1609" s="136"/>
      <c r="FD1609" s="136"/>
      <c r="FE1609" s="136"/>
      <c r="FF1609" s="136"/>
      <c r="FG1609" s="136"/>
      <c r="FH1609" s="136"/>
      <c r="FI1609" s="136"/>
      <c r="FJ1609" s="136"/>
      <c r="FK1609" s="136"/>
      <c r="FL1609" s="136"/>
      <c r="FM1609" s="136"/>
      <c r="FN1609" s="136"/>
      <c r="FO1609" s="136"/>
      <c r="FP1609" s="136"/>
      <c r="FQ1609" s="136"/>
      <c r="FR1609" s="136"/>
      <c r="FS1609" s="136"/>
      <c r="FT1609" s="136"/>
      <c r="FU1609" s="136"/>
      <c r="FV1609" s="136"/>
      <c r="FW1609" s="136"/>
      <c r="FX1609" s="136"/>
      <c r="FY1609" s="136"/>
      <c r="FZ1609" s="136"/>
      <c r="GA1609" s="136"/>
      <c r="GB1609" s="136"/>
      <c r="GC1609" s="136"/>
      <c r="GD1609" s="136"/>
      <c r="GE1609" s="136"/>
      <c r="GF1609" s="136"/>
      <c r="GG1609" s="136"/>
      <c r="GH1609" s="136"/>
      <c r="GI1609" s="136"/>
      <c r="GJ1609" s="136"/>
      <c r="GK1609" s="136"/>
      <c r="GL1609" s="136"/>
      <c r="GM1609" s="136"/>
      <c r="GN1609" s="136"/>
      <c r="GO1609" s="136"/>
      <c r="GP1609" s="136"/>
      <c r="GQ1609" s="136"/>
      <c r="GR1609" s="136"/>
      <c r="GS1609" s="136"/>
      <c r="GT1609" s="136"/>
      <c r="GU1609" s="136"/>
      <c r="GV1609" s="136"/>
      <c r="GW1609" s="136"/>
      <c r="GX1609" s="136"/>
      <c r="GY1609" s="136"/>
      <c r="GZ1609" s="136"/>
      <c r="HA1609" s="136"/>
      <c r="HB1609" s="136"/>
      <c r="HC1609" s="136"/>
      <c r="HD1609" s="136"/>
      <c r="HE1609" s="136"/>
      <c r="HF1609" s="136"/>
      <c r="HG1609" s="136"/>
      <c r="HH1609" s="136"/>
      <c r="HI1609" s="136"/>
      <c r="HJ1609" s="136"/>
      <c r="HK1609" s="136"/>
      <c r="HL1609" s="136"/>
      <c r="HM1609" s="136"/>
      <c r="HN1609" s="136"/>
      <c r="HO1609" s="136"/>
      <c r="HP1609" s="136"/>
      <c r="HQ1609" s="136"/>
      <c r="HR1609" s="136"/>
      <c r="HS1609" s="136"/>
      <c r="HT1609" s="136"/>
      <c r="HU1609" s="136"/>
      <c r="HV1609" s="136"/>
      <c r="HW1609" s="136"/>
      <c r="HX1609" s="136"/>
      <c r="HY1609" s="136"/>
      <c r="HZ1609" s="136"/>
      <c r="IA1609" s="136"/>
      <c r="IB1609" s="136"/>
      <c r="IC1609" s="136"/>
      <c r="ID1609" s="136"/>
      <c r="IE1609" s="136"/>
      <c r="IF1609" s="136"/>
      <c r="IG1609" s="136"/>
    </row>
    <row r="1610" spans="1:241" ht="15" customHeight="1" x14ac:dyDescent="0.25">
      <c r="A1610" s="225" t="s">
        <v>254</v>
      </c>
      <c r="B1610" s="217">
        <v>9574653</v>
      </c>
      <c r="C1610" s="217">
        <v>2502990</v>
      </c>
      <c r="D1610" s="217">
        <v>862328</v>
      </c>
      <c r="E1610" s="217">
        <v>1032785</v>
      </c>
      <c r="F1610" s="217">
        <v>3558540</v>
      </c>
      <c r="G1610" s="217">
        <v>718716</v>
      </c>
      <c r="H1610" s="244">
        <v>18250012</v>
      </c>
      <c r="I1610" s="136"/>
      <c r="J1610" s="223" t="s">
        <v>867</v>
      </c>
      <c r="K1610" s="217">
        <v>8736256</v>
      </c>
      <c r="L1610" s="217">
        <v>3766309</v>
      </c>
      <c r="M1610" s="217">
        <v>1212964</v>
      </c>
      <c r="N1610" s="217">
        <v>1881037</v>
      </c>
      <c r="O1610" s="217">
        <v>3013909</v>
      </c>
      <c r="P1610" s="217">
        <v>553790</v>
      </c>
      <c r="Q1610" s="244">
        <v>19164265</v>
      </c>
      <c r="R1610" s="136"/>
      <c r="S1610" s="136"/>
      <c r="T1610" s="136"/>
      <c r="U1610" s="136"/>
      <c r="V1610" s="136"/>
      <c r="W1610" s="136"/>
      <c r="X1610" s="136"/>
      <c r="Y1610" s="136"/>
      <c r="Z1610" s="136"/>
      <c r="AA1610" s="136"/>
      <c r="AB1610" s="136"/>
      <c r="AC1610" s="136"/>
      <c r="AD1610" s="136"/>
      <c r="AE1610" s="136"/>
      <c r="AF1610" s="136"/>
      <c r="AG1610" s="136"/>
      <c r="AH1610" s="136"/>
      <c r="AI1610" s="136"/>
      <c r="AJ1610" s="136"/>
      <c r="AK1610" s="136"/>
      <c r="AL1610" s="136"/>
      <c r="AM1610" s="136"/>
      <c r="AN1610" s="136"/>
      <c r="AO1610" s="136"/>
      <c r="AP1610" s="136"/>
      <c r="AQ1610" s="136"/>
      <c r="AR1610" s="136"/>
      <c r="AS1610" s="136"/>
      <c r="AT1610" s="136"/>
      <c r="AU1610" s="136"/>
      <c r="AV1610" s="136"/>
      <c r="AW1610" s="136"/>
      <c r="AX1610" s="136"/>
      <c r="AY1610" s="136"/>
      <c r="AZ1610" s="136"/>
      <c r="BA1610" s="136"/>
      <c r="BB1610" s="136"/>
      <c r="BC1610" s="136"/>
      <c r="BD1610" s="136"/>
      <c r="BE1610" s="136"/>
      <c r="BF1610" s="136"/>
      <c r="BG1610" s="136"/>
      <c r="BH1610" s="136"/>
      <c r="BI1610" s="136"/>
      <c r="BJ1610" s="136"/>
      <c r="BK1610" s="136"/>
      <c r="BL1610" s="136"/>
      <c r="BM1610" s="136"/>
      <c r="BN1610" s="136"/>
      <c r="BO1610" s="136"/>
      <c r="BP1610" s="136"/>
      <c r="BQ1610" s="136"/>
      <c r="BR1610" s="136"/>
      <c r="BS1610" s="136"/>
      <c r="BT1610" s="136"/>
      <c r="BU1610" s="136"/>
      <c r="BV1610" s="136"/>
      <c r="BW1610" s="136"/>
      <c r="BX1610" s="136"/>
      <c r="BY1610" s="136"/>
      <c r="BZ1610" s="136"/>
      <c r="CA1610" s="136"/>
      <c r="CB1610" s="136"/>
      <c r="CC1610" s="136"/>
      <c r="CD1610" s="136"/>
      <c r="CE1610" s="136"/>
      <c r="CF1610" s="136"/>
      <c r="CG1610" s="136"/>
      <c r="CH1610" s="136"/>
      <c r="CI1610" s="136"/>
      <c r="CJ1610" s="136"/>
      <c r="CK1610" s="136"/>
      <c r="CL1610" s="136"/>
      <c r="CM1610" s="136"/>
      <c r="CN1610" s="136"/>
      <c r="CO1610" s="136"/>
      <c r="CP1610" s="136"/>
      <c r="CQ1610" s="136"/>
      <c r="CR1610" s="136"/>
      <c r="CS1610" s="136"/>
      <c r="CT1610" s="136"/>
      <c r="CU1610" s="136"/>
      <c r="CV1610" s="136"/>
      <c r="CW1610" s="136"/>
      <c r="CX1610" s="136"/>
      <c r="CY1610" s="136"/>
      <c r="CZ1610" s="136"/>
      <c r="DA1610" s="136"/>
      <c r="DB1610" s="136"/>
      <c r="DC1610" s="136"/>
      <c r="DD1610" s="136"/>
      <c r="DE1610" s="136"/>
      <c r="DF1610" s="136"/>
      <c r="DG1610" s="136"/>
      <c r="DH1610" s="136"/>
      <c r="DI1610" s="136"/>
      <c r="DJ1610" s="136"/>
      <c r="DK1610" s="136"/>
      <c r="DL1610" s="136"/>
      <c r="DM1610" s="136"/>
      <c r="DN1610" s="136"/>
      <c r="DO1610" s="136"/>
      <c r="DP1610" s="136"/>
      <c r="DQ1610" s="136"/>
      <c r="DR1610" s="136"/>
      <c r="DS1610" s="136"/>
      <c r="DT1610" s="136"/>
      <c r="DU1610" s="136"/>
      <c r="DV1610" s="136"/>
      <c r="DW1610" s="136"/>
      <c r="DX1610" s="136"/>
      <c r="DY1610" s="136"/>
      <c r="DZ1610" s="136"/>
      <c r="EA1610" s="136"/>
      <c r="EB1610" s="136"/>
      <c r="EC1610" s="136"/>
      <c r="ED1610" s="136"/>
      <c r="EE1610" s="136"/>
      <c r="EF1610" s="136"/>
      <c r="EG1610" s="136"/>
      <c r="EH1610" s="136"/>
      <c r="EI1610" s="136"/>
      <c r="EJ1610" s="136"/>
      <c r="EK1610" s="136"/>
      <c r="EL1610" s="136"/>
      <c r="EM1610" s="136"/>
      <c r="EN1610" s="136"/>
      <c r="EO1610" s="136"/>
      <c r="EP1610" s="136"/>
      <c r="EQ1610" s="136"/>
      <c r="ER1610" s="136"/>
      <c r="ES1610" s="136"/>
      <c r="ET1610" s="136"/>
      <c r="EU1610" s="136"/>
      <c r="EV1610" s="136"/>
      <c r="EW1610" s="136"/>
      <c r="EX1610" s="136"/>
      <c r="EY1610" s="136"/>
      <c r="EZ1610" s="136"/>
      <c r="FA1610" s="136"/>
      <c r="FB1610" s="136"/>
      <c r="FC1610" s="136"/>
      <c r="FD1610" s="136"/>
      <c r="FE1610" s="136"/>
      <c r="FF1610" s="136"/>
      <c r="FG1610" s="136"/>
      <c r="FH1610" s="136"/>
      <c r="FI1610" s="136"/>
      <c r="FJ1610" s="136"/>
      <c r="FK1610" s="136"/>
      <c r="FL1610" s="136"/>
      <c r="FM1610" s="136"/>
      <c r="FN1610" s="136"/>
      <c r="FO1610" s="136"/>
      <c r="FP1610" s="136"/>
      <c r="FQ1610" s="136"/>
      <c r="FR1610" s="136"/>
      <c r="FS1610" s="136"/>
      <c r="FT1610" s="136"/>
      <c r="FU1610" s="136"/>
      <c r="FV1610" s="136"/>
      <c r="FW1610" s="136"/>
      <c r="FX1610" s="136"/>
      <c r="FY1610" s="136"/>
      <c r="FZ1610" s="136"/>
      <c r="GA1610" s="136"/>
      <c r="GB1610" s="136"/>
      <c r="GC1610" s="136"/>
      <c r="GD1610" s="136"/>
      <c r="GE1610" s="136"/>
      <c r="GF1610" s="136"/>
      <c r="GG1610" s="136"/>
      <c r="GH1610" s="136"/>
      <c r="GI1610" s="136"/>
      <c r="GJ1610" s="136"/>
      <c r="GK1610" s="136"/>
      <c r="GL1610" s="136"/>
      <c r="GM1610" s="136"/>
      <c r="GN1610" s="136"/>
      <c r="GO1610" s="136"/>
      <c r="GP1610" s="136"/>
      <c r="GQ1610" s="136"/>
      <c r="GR1610" s="136"/>
      <c r="GS1610" s="136"/>
      <c r="GT1610" s="136"/>
      <c r="GU1610" s="136"/>
      <c r="GV1610" s="136"/>
      <c r="GW1610" s="136"/>
      <c r="GX1610" s="136"/>
      <c r="GY1610" s="136"/>
      <c r="GZ1610" s="136"/>
      <c r="HA1610" s="136"/>
      <c r="HB1610" s="136"/>
      <c r="HC1610" s="136"/>
      <c r="HD1610" s="136"/>
      <c r="HE1610" s="136"/>
      <c r="HF1610" s="136"/>
      <c r="HG1610" s="136"/>
      <c r="HH1610" s="136"/>
      <c r="HI1610" s="136"/>
      <c r="HJ1610" s="136"/>
      <c r="HK1610" s="136"/>
      <c r="HL1610" s="136"/>
      <c r="HM1610" s="136"/>
      <c r="HN1610" s="136"/>
      <c r="HO1610" s="136"/>
      <c r="HP1610" s="136"/>
      <c r="HQ1610" s="136"/>
      <c r="HR1610" s="136"/>
      <c r="HS1610" s="136"/>
      <c r="HT1610" s="136"/>
      <c r="HU1610" s="136"/>
      <c r="HV1610" s="136"/>
      <c r="HW1610" s="136"/>
      <c r="HX1610" s="136"/>
      <c r="HY1610" s="136"/>
      <c r="HZ1610" s="136"/>
      <c r="IA1610" s="136"/>
      <c r="IB1610" s="136"/>
      <c r="IC1610" s="136"/>
      <c r="ID1610" s="136"/>
      <c r="IE1610" s="136"/>
      <c r="IF1610" s="136"/>
      <c r="IG1610" s="136"/>
    </row>
    <row r="1611" spans="1:241" ht="15" customHeight="1" x14ac:dyDescent="0.25">
      <c r="A1611" s="225" t="s">
        <v>371</v>
      </c>
      <c r="B1611" s="217">
        <v>12455730</v>
      </c>
      <c r="C1611" s="217">
        <v>2741242</v>
      </c>
      <c r="D1611" s="217">
        <v>1222102</v>
      </c>
      <c r="E1611" s="217">
        <v>1232533</v>
      </c>
      <c r="F1611" s="217">
        <v>3327661</v>
      </c>
      <c r="G1611" s="217">
        <v>770825</v>
      </c>
      <c r="H1611" s="244">
        <v>21750093</v>
      </c>
      <c r="I1611" s="136"/>
      <c r="J1611" s="223" t="s">
        <v>215</v>
      </c>
      <c r="K1611" s="217">
        <v>11284904</v>
      </c>
      <c r="L1611" s="217">
        <v>5583500</v>
      </c>
      <c r="M1611" s="217">
        <v>1098265</v>
      </c>
      <c r="N1611" s="217">
        <v>1759047</v>
      </c>
      <c r="O1611" s="217">
        <v>2663672</v>
      </c>
      <c r="P1611" s="217">
        <v>706454</v>
      </c>
      <c r="Q1611" s="244">
        <v>23095842</v>
      </c>
      <c r="R1611" s="136"/>
      <c r="S1611" s="136"/>
      <c r="T1611" s="136"/>
      <c r="U1611" s="136"/>
      <c r="V1611" s="136"/>
      <c r="W1611" s="136"/>
      <c r="X1611" s="136"/>
      <c r="Y1611" s="136"/>
      <c r="Z1611" s="136"/>
      <c r="AA1611" s="136"/>
      <c r="AB1611" s="136"/>
      <c r="AC1611" s="136"/>
      <c r="AD1611" s="136"/>
      <c r="AE1611" s="136"/>
      <c r="AF1611" s="136"/>
      <c r="AG1611" s="136"/>
      <c r="AH1611" s="136"/>
      <c r="AI1611" s="136"/>
      <c r="AJ1611" s="136"/>
      <c r="AK1611" s="136"/>
      <c r="AL1611" s="136"/>
      <c r="AM1611" s="136"/>
      <c r="AN1611" s="136"/>
      <c r="AO1611" s="136"/>
      <c r="AP1611" s="136"/>
      <c r="AQ1611" s="136"/>
      <c r="AR1611" s="136"/>
      <c r="AS1611" s="136"/>
      <c r="AT1611" s="136"/>
      <c r="AU1611" s="136"/>
      <c r="AV1611" s="136"/>
      <c r="AW1611" s="136"/>
      <c r="AX1611" s="136"/>
      <c r="AY1611" s="136"/>
      <c r="AZ1611" s="136"/>
      <c r="BA1611" s="136"/>
      <c r="BB1611" s="136"/>
      <c r="BC1611" s="136"/>
      <c r="BD1611" s="136"/>
      <c r="BE1611" s="136"/>
      <c r="BF1611" s="136"/>
      <c r="BG1611" s="136"/>
      <c r="BH1611" s="136"/>
      <c r="BI1611" s="136"/>
      <c r="BJ1611" s="136"/>
      <c r="BK1611" s="136"/>
      <c r="BL1611" s="136"/>
      <c r="BM1611" s="136"/>
      <c r="BN1611" s="136"/>
      <c r="BO1611" s="136"/>
      <c r="BP1611" s="136"/>
      <c r="BQ1611" s="136"/>
      <c r="BR1611" s="136"/>
      <c r="BS1611" s="136"/>
      <c r="BT1611" s="136"/>
      <c r="BU1611" s="136"/>
      <c r="BV1611" s="136"/>
      <c r="BW1611" s="136"/>
      <c r="BX1611" s="136"/>
      <c r="BY1611" s="136"/>
      <c r="BZ1611" s="136"/>
      <c r="CA1611" s="136"/>
      <c r="CB1611" s="136"/>
      <c r="CC1611" s="136"/>
      <c r="CD1611" s="136"/>
      <c r="CE1611" s="136"/>
      <c r="CF1611" s="136"/>
      <c r="CG1611" s="136"/>
      <c r="CH1611" s="136"/>
      <c r="CI1611" s="136"/>
      <c r="CJ1611" s="136"/>
      <c r="CK1611" s="136"/>
      <c r="CL1611" s="136"/>
      <c r="CM1611" s="136"/>
      <c r="CN1611" s="136"/>
      <c r="CO1611" s="136"/>
      <c r="CP1611" s="136"/>
      <c r="CQ1611" s="136"/>
      <c r="CR1611" s="136"/>
      <c r="CS1611" s="136"/>
      <c r="CT1611" s="136"/>
      <c r="CU1611" s="136"/>
      <c r="CV1611" s="136"/>
      <c r="CW1611" s="136"/>
      <c r="CX1611" s="136"/>
      <c r="CY1611" s="136"/>
      <c r="CZ1611" s="136"/>
      <c r="DA1611" s="136"/>
      <c r="DB1611" s="136"/>
      <c r="DC1611" s="136"/>
      <c r="DD1611" s="136"/>
      <c r="DE1611" s="136"/>
      <c r="DF1611" s="136"/>
      <c r="DG1611" s="136"/>
      <c r="DH1611" s="136"/>
      <c r="DI1611" s="136"/>
      <c r="DJ1611" s="136"/>
      <c r="DK1611" s="136"/>
      <c r="DL1611" s="136"/>
      <c r="DM1611" s="136"/>
      <c r="DN1611" s="136"/>
      <c r="DO1611" s="136"/>
      <c r="DP1611" s="136"/>
      <c r="DQ1611" s="136"/>
      <c r="DR1611" s="136"/>
      <c r="DS1611" s="136"/>
      <c r="DT1611" s="136"/>
      <c r="DU1611" s="136"/>
      <c r="DV1611" s="136"/>
      <c r="DW1611" s="136"/>
      <c r="DX1611" s="136"/>
      <c r="DY1611" s="136"/>
      <c r="DZ1611" s="136"/>
      <c r="EA1611" s="136"/>
      <c r="EB1611" s="136"/>
      <c r="EC1611" s="136"/>
      <c r="ED1611" s="136"/>
      <c r="EE1611" s="136"/>
      <c r="EF1611" s="136"/>
      <c r="EG1611" s="136"/>
      <c r="EH1611" s="136"/>
      <c r="EI1611" s="136"/>
      <c r="EJ1611" s="136"/>
      <c r="EK1611" s="136"/>
      <c r="EL1611" s="136"/>
      <c r="EM1611" s="136"/>
      <c r="EN1611" s="136"/>
      <c r="EO1611" s="136"/>
      <c r="EP1611" s="136"/>
      <c r="EQ1611" s="136"/>
      <c r="ER1611" s="136"/>
      <c r="ES1611" s="136"/>
      <c r="ET1611" s="136"/>
      <c r="EU1611" s="136"/>
      <c r="EV1611" s="136"/>
      <c r="EW1611" s="136"/>
      <c r="EX1611" s="136"/>
      <c r="EY1611" s="136"/>
      <c r="EZ1611" s="136"/>
      <c r="FA1611" s="136"/>
      <c r="FB1611" s="136"/>
      <c r="FC1611" s="136"/>
      <c r="FD1611" s="136"/>
      <c r="FE1611" s="136"/>
      <c r="FF1611" s="136"/>
      <c r="FG1611" s="136"/>
      <c r="FH1611" s="136"/>
      <c r="FI1611" s="136"/>
      <c r="FJ1611" s="136"/>
      <c r="FK1611" s="136"/>
      <c r="FL1611" s="136"/>
      <c r="FM1611" s="136"/>
      <c r="FN1611" s="136"/>
      <c r="FO1611" s="136"/>
      <c r="FP1611" s="136"/>
      <c r="FQ1611" s="136"/>
      <c r="FR1611" s="136"/>
      <c r="FS1611" s="136"/>
      <c r="FT1611" s="136"/>
      <c r="FU1611" s="136"/>
      <c r="FV1611" s="136"/>
      <c r="FW1611" s="136"/>
      <c r="FX1611" s="136"/>
      <c r="FY1611" s="136"/>
      <c r="FZ1611" s="136"/>
      <c r="GA1611" s="136"/>
      <c r="GB1611" s="136"/>
      <c r="GC1611" s="136"/>
      <c r="GD1611" s="136"/>
      <c r="GE1611" s="136"/>
      <c r="GF1611" s="136"/>
      <c r="GG1611" s="136"/>
      <c r="GH1611" s="136"/>
      <c r="GI1611" s="136"/>
      <c r="GJ1611" s="136"/>
      <c r="GK1611" s="136"/>
      <c r="GL1611" s="136"/>
      <c r="GM1611" s="136"/>
      <c r="GN1611" s="136"/>
      <c r="GO1611" s="136"/>
      <c r="GP1611" s="136"/>
      <c r="GQ1611" s="136"/>
      <c r="GR1611" s="136"/>
      <c r="GS1611" s="136"/>
      <c r="GT1611" s="136"/>
      <c r="GU1611" s="136"/>
      <c r="GV1611" s="136"/>
      <c r="GW1611" s="136"/>
      <c r="GX1611" s="136"/>
      <c r="GY1611" s="136"/>
      <c r="GZ1611" s="136"/>
      <c r="HA1611" s="136"/>
      <c r="HB1611" s="136"/>
      <c r="HC1611" s="136"/>
      <c r="HD1611" s="136"/>
      <c r="HE1611" s="136"/>
      <c r="HF1611" s="136"/>
      <c r="HG1611" s="136"/>
      <c r="HH1611" s="136"/>
      <c r="HI1611" s="136"/>
      <c r="HJ1611" s="136"/>
      <c r="HK1611" s="136"/>
      <c r="HL1611" s="136"/>
      <c r="HM1611" s="136"/>
      <c r="HN1611" s="136"/>
      <c r="HO1611" s="136"/>
      <c r="HP1611" s="136"/>
      <c r="HQ1611" s="136"/>
      <c r="HR1611" s="136"/>
      <c r="HS1611" s="136"/>
      <c r="HT1611" s="136"/>
      <c r="HU1611" s="136"/>
      <c r="HV1611" s="136"/>
      <c r="HW1611" s="136"/>
      <c r="HX1611" s="136"/>
      <c r="HY1611" s="136"/>
      <c r="HZ1611" s="136"/>
      <c r="IA1611" s="136"/>
      <c r="IB1611" s="136"/>
      <c r="IC1611" s="136"/>
      <c r="ID1611" s="136"/>
      <c r="IE1611" s="136"/>
      <c r="IF1611" s="136"/>
      <c r="IG1611" s="136"/>
    </row>
    <row r="1612" spans="1:241" ht="15" customHeight="1" x14ac:dyDescent="0.25">
      <c r="A1612" s="225" t="s">
        <v>370</v>
      </c>
      <c r="B1612" s="217">
        <v>8712965</v>
      </c>
      <c r="C1612" s="217">
        <v>2418454</v>
      </c>
      <c r="D1612" s="217">
        <v>1134486</v>
      </c>
      <c r="E1612" s="217">
        <v>1273770</v>
      </c>
      <c r="F1612" s="217">
        <v>4469802</v>
      </c>
      <c r="G1612" s="217">
        <v>602226</v>
      </c>
      <c r="H1612" s="244">
        <v>18611703</v>
      </c>
      <c r="I1612" s="136"/>
      <c r="J1612" s="223" t="s">
        <v>212</v>
      </c>
      <c r="K1612" s="217">
        <v>7216092</v>
      </c>
      <c r="L1612" s="217">
        <v>5359930</v>
      </c>
      <c r="M1612" s="217">
        <v>1157013</v>
      </c>
      <c r="N1612" s="217">
        <v>1349033</v>
      </c>
      <c r="O1612" s="217">
        <v>2161269</v>
      </c>
      <c r="P1612" s="217">
        <v>488985</v>
      </c>
      <c r="Q1612" s="244">
        <v>17732322</v>
      </c>
      <c r="R1612" s="136"/>
      <c r="S1612" s="136"/>
      <c r="T1612" s="136"/>
      <c r="U1612" s="136"/>
      <c r="V1612" s="136"/>
      <c r="W1612" s="136"/>
      <c r="X1612" s="136"/>
      <c r="Y1612" s="136"/>
      <c r="Z1612" s="136"/>
      <c r="AA1612" s="136"/>
      <c r="AB1612" s="136"/>
      <c r="AC1612" s="136"/>
      <c r="AD1612" s="136"/>
      <c r="AE1612" s="136"/>
      <c r="AF1612" s="136"/>
      <c r="AG1612" s="136"/>
      <c r="AH1612" s="136"/>
      <c r="AI1612" s="136"/>
      <c r="AJ1612" s="136"/>
      <c r="AK1612" s="136"/>
      <c r="AL1612" s="136"/>
      <c r="AM1612" s="136"/>
      <c r="AN1612" s="136"/>
      <c r="AO1612" s="136"/>
      <c r="AP1612" s="136"/>
      <c r="AQ1612" s="136"/>
      <c r="AR1612" s="136"/>
      <c r="AS1612" s="136"/>
      <c r="AT1612" s="136"/>
      <c r="AU1612" s="136"/>
      <c r="AV1612" s="136"/>
      <c r="AW1612" s="136"/>
      <c r="AX1612" s="136"/>
      <c r="AY1612" s="136"/>
      <c r="AZ1612" s="136"/>
      <c r="BA1612" s="136"/>
      <c r="BB1612" s="136"/>
      <c r="BC1612" s="136"/>
      <c r="BD1612" s="136"/>
      <c r="BE1612" s="136"/>
      <c r="BF1612" s="136"/>
      <c r="BG1612" s="136"/>
      <c r="BH1612" s="136"/>
      <c r="BI1612" s="136"/>
      <c r="BJ1612" s="136"/>
      <c r="BK1612" s="136"/>
      <c r="BL1612" s="136"/>
      <c r="BM1612" s="136"/>
      <c r="BN1612" s="136"/>
      <c r="BO1612" s="136"/>
      <c r="BP1612" s="136"/>
      <c r="BQ1612" s="136"/>
      <c r="BR1612" s="136"/>
      <c r="BS1612" s="136"/>
      <c r="BT1612" s="136"/>
      <c r="BU1612" s="136"/>
      <c r="BV1612" s="136"/>
      <c r="BW1612" s="136"/>
      <c r="BX1612" s="136"/>
      <c r="BY1612" s="136"/>
      <c r="BZ1612" s="136"/>
      <c r="CA1612" s="136"/>
      <c r="CB1612" s="136"/>
      <c r="CC1612" s="136"/>
      <c r="CD1612" s="136"/>
      <c r="CE1612" s="136"/>
      <c r="CF1612" s="136"/>
      <c r="CG1612" s="136"/>
      <c r="CH1612" s="136"/>
      <c r="CI1612" s="136"/>
      <c r="CJ1612" s="136"/>
      <c r="CK1612" s="136"/>
      <c r="CL1612" s="136"/>
      <c r="CM1612" s="136"/>
      <c r="CN1612" s="136"/>
      <c r="CO1612" s="136"/>
      <c r="CP1612" s="136"/>
      <c r="CQ1612" s="136"/>
      <c r="CR1612" s="136"/>
      <c r="CS1612" s="136"/>
      <c r="CT1612" s="136"/>
      <c r="CU1612" s="136"/>
      <c r="CV1612" s="136"/>
      <c r="CW1612" s="136"/>
      <c r="CX1612" s="136"/>
      <c r="CY1612" s="136"/>
      <c r="CZ1612" s="136"/>
      <c r="DA1612" s="136"/>
      <c r="DB1612" s="136"/>
      <c r="DC1612" s="136"/>
      <c r="DD1612" s="136"/>
      <c r="DE1612" s="136"/>
      <c r="DF1612" s="136"/>
      <c r="DG1612" s="136"/>
      <c r="DH1612" s="136"/>
      <c r="DI1612" s="136"/>
      <c r="DJ1612" s="136"/>
      <c r="DK1612" s="136"/>
      <c r="DL1612" s="136"/>
      <c r="DM1612" s="136"/>
      <c r="DN1612" s="136"/>
      <c r="DO1612" s="136"/>
      <c r="DP1612" s="136"/>
      <c r="DQ1612" s="136"/>
      <c r="DR1612" s="136"/>
      <c r="DS1612" s="136"/>
      <c r="DT1612" s="136"/>
      <c r="DU1612" s="136"/>
      <c r="DV1612" s="136"/>
      <c r="DW1612" s="136"/>
      <c r="DX1612" s="136"/>
      <c r="DY1612" s="136"/>
      <c r="DZ1612" s="136"/>
      <c r="EA1612" s="136"/>
      <c r="EB1612" s="136"/>
      <c r="EC1612" s="136"/>
      <c r="ED1612" s="136"/>
      <c r="EE1612" s="136"/>
      <c r="EF1612" s="136"/>
      <c r="EG1612" s="136"/>
      <c r="EH1612" s="136"/>
      <c r="EI1612" s="136"/>
      <c r="EJ1612" s="136"/>
      <c r="EK1612" s="136"/>
      <c r="EL1612" s="136"/>
      <c r="EM1612" s="136"/>
      <c r="EN1612" s="136"/>
      <c r="EO1612" s="136"/>
      <c r="EP1612" s="136"/>
      <c r="EQ1612" s="136"/>
      <c r="ER1612" s="136"/>
      <c r="ES1612" s="136"/>
      <c r="ET1612" s="136"/>
      <c r="EU1612" s="136"/>
      <c r="EV1612" s="136"/>
      <c r="EW1612" s="136"/>
      <c r="EX1612" s="136"/>
      <c r="EY1612" s="136"/>
      <c r="EZ1612" s="136"/>
      <c r="FA1612" s="136"/>
      <c r="FB1612" s="136"/>
      <c r="FC1612" s="136"/>
      <c r="FD1612" s="136"/>
      <c r="FE1612" s="136"/>
      <c r="FF1612" s="136"/>
      <c r="FG1612" s="136"/>
      <c r="FH1612" s="136"/>
      <c r="FI1612" s="136"/>
      <c r="FJ1612" s="136"/>
      <c r="FK1612" s="136"/>
      <c r="FL1612" s="136"/>
      <c r="FM1612" s="136"/>
      <c r="FN1612" s="136"/>
      <c r="FO1612" s="136"/>
      <c r="FP1612" s="136"/>
      <c r="FQ1612" s="136"/>
      <c r="FR1612" s="136"/>
      <c r="FS1612" s="136"/>
      <c r="FT1612" s="136"/>
      <c r="FU1612" s="136"/>
      <c r="FV1612" s="136"/>
      <c r="FW1612" s="136"/>
      <c r="FX1612" s="136"/>
      <c r="FY1612" s="136"/>
      <c r="FZ1612" s="136"/>
      <c r="GA1612" s="136"/>
      <c r="GB1612" s="136"/>
      <c r="GC1612" s="136"/>
      <c r="GD1612" s="136"/>
      <c r="GE1612" s="136"/>
      <c r="GF1612" s="136"/>
      <c r="GG1612" s="136"/>
      <c r="GH1612" s="136"/>
      <c r="GI1612" s="136"/>
      <c r="GJ1612" s="136"/>
      <c r="GK1612" s="136"/>
      <c r="GL1612" s="136"/>
      <c r="GM1612" s="136"/>
      <c r="GN1612" s="136"/>
      <c r="GO1612" s="136"/>
      <c r="GP1612" s="136"/>
      <c r="GQ1612" s="136"/>
      <c r="GR1612" s="136"/>
      <c r="GS1612" s="136"/>
      <c r="GT1612" s="136"/>
      <c r="GU1612" s="136"/>
      <c r="GV1612" s="136"/>
      <c r="GW1612" s="136"/>
      <c r="GX1612" s="136"/>
      <c r="GY1612" s="136"/>
      <c r="GZ1612" s="136"/>
      <c r="HA1612" s="136"/>
      <c r="HB1612" s="136"/>
      <c r="HC1612" s="136"/>
      <c r="HD1612" s="136"/>
      <c r="HE1612" s="136"/>
      <c r="HF1612" s="136"/>
      <c r="HG1612" s="136"/>
      <c r="HH1612" s="136"/>
      <c r="HI1612" s="136"/>
      <c r="HJ1612" s="136"/>
      <c r="HK1612" s="136"/>
      <c r="HL1612" s="136"/>
      <c r="HM1612" s="136"/>
      <c r="HN1612" s="136"/>
      <c r="HO1612" s="136"/>
      <c r="HP1612" s="136"/>
      <c r="HQ1612" s="136"/>
      <c r="HR1612" s="136"/>
      <c r="HS1612" s="136"/>
      <c r="HT1612" s="136"/>
      <c r="HU1612" s="136"/>
      <c r="HV1612" s="136"/>
      <c r="HW1612" s="136"/>
      <c r="HX1612" s="136"/>
      <c r="HY1612" s="136"/>
      <c r="HZ1612" s="136"/>
      <c r="IA1612" s="136"/>
      <c r="IB1612" s="136"/>
      <c r="IC1612" s="136"/>
      <c r="ID1612" s="136"/>
      <c r="IE1612" s="136"/>
      <c r="IF1612" s="136"/>
      <c r="IG1612" s="136"/>
    </row>
    <row r="1613" spans="1:241" ht="15" customHeight="1" x14ac:dyDescent="0.25">
      <c r="A1613" s="225" t="s">
        <v>253</v>
      </c>
      <c r="B1613" s="217">
        <v>10755230</v>
      </c>
      <c r="C1613" s="217">
        <v>3355803</v>
      </c>
      <c r="D1613" s="217">
        <v>1403030</v>
      </c>
      <c r="E1613" s="217">
        <v>1780524</v>
      </c>
      <c r="F1613" s="217">
        <v>3535665</v>
      </c>
      <c r="G1613" s="217">
        <v>780877</v>
      </c>
      <c r="H1613" s="244">
        <v>21611129</v>
      </c>
      <c r="I1613" s="136"/>
      <c r="J1613" s="223" t="s">
        <v>211</v>
      </c>
      <c r="K1613" s="217">
        <v>10822551</v>
      </c>
      <c r="L1613" s="217">
        <v>6048904</v>
      </c>
      <c r="M1613" s="217">
        <v>1461462</v>
      </c>
      <c r="N1613" s="217">
        <v>1546133</v>
      </c>
      <c r="O1613" s="217">
        <v>2689081</v>
      </c>
      <c r="P1613" s="217">
        <v>629475</v>
      </c>
      <c r="Q1613" s="244">
        <v>23197606</v>
      </c>
      <c r="R1613" s="136"/>
      <c r="S1613" s="136"/>
      <c r="T1613" s="136"/>
      <c r="U1613" s="136"/>
      <c r="V1613" s="136"/>
      <c r="W1613" s="136"/>
      <c r="X1613" s="136"/>
      <c r="Y1613" s="136"/>
      <c r="Z1613" s="136"/>
      <c r="AA1613" s="136"/>
      <c r="AB1613" s="136"/>
      <c r="AC1613" s="136"/>
      <c r="AD1613" s="136"/>
      <c r="AE1613" s="136"/>
      <c r="AF1613" s="136"/>
      <c r="AG1613" s="136"/>
      <c r="AH1613" s="136"/>
      <c r="AI1613" s="136"/>
      <c r="AJ1613" s="136"/>
      <c r="AK1613" s="136"/>
      <c r="AL1613" s="136"/>
      <c r="AM1613" s="136"/>
      <c r="AN1613" s="136"/>
      <c r="AO1613" s="136"/>
      <c r="AP1613" s="136"/>
      <c r="AQ1613" s="136"/>
      <c r="AR1613" s="136"/>
      <c r="AS1613" s="136"/>
      <c r="AT1613" s="136"/>
      <c r="AU1613" s="136"/>
      <c r="AV1613" s="136"/>
      <c r="AW1613" s="136"/>
      <c r="AX1613" s="136"/>
      <c r="AY1613" s="136"/>
      <c r="AZ1613" s="136"/>
      <c r="BA1613" s="136"/>
      <c r="BB1613" s="136"/>
      <c r="BC1613" s="136"/>
      <c r="BD1613" s="136"/>
      <c r="BE1613" s="136"/>
      <c r="BF1613" s="136"/>
      <c r="BG1613" s="136"/>
      <c r="BH1613" s="136"/>
      <c r="BI1613" s="136"/>
      <c r="BJ1613" s="136"/>
      <c r="BK1613" s="136"/>
      <c r="BL1613" s="136"/>
      <c r="BM1613" s="136"/>
      <c r="BN1613" s="136"/>
      <c r="BO1613" s="136"/>
      <c r="BP1613" s="136"/>
      <c r="BQ1613" s="136"/>
      <c r="BR1613" s="136"/>
      <c r="BS1613" s="136"/>
      <c r="BT1613" s="136"/>
      <c r="BU1613" s="136"/>
      <c r="BV1613" s="136"/>
      <c r="BW1613" s="136"/>
      <c r="BX1613" s="136"/>
      <c r="BY1613" s="136"/>
      <c r="BZ1613" s="136"/>
      <c r="CA1613" s="136"/>
      <c r="CB1613" s="136"/>
      <c r="CC1613" s="136"/>
      <c r="CD1613" s="136"/>
      <c r="CE1613" s="136"/>
      <c r="CF1613" s="136"/>
      <c r="CG1613" s="136"/>
      <c r="CH1613" s="136"/>
      <c r="CI1613" s="136"/>
      <c r="CJ1613" s="136"/>
      <c r="CK1613" s="136"/>
      <c r="CL1613" s="136"/>
      <c r="CM1613" s="136"/>
      <c r="CN1613" s="136"/>
      <c r="CO1613" s="136"/>
      <c r="CP1613" s="136"/>
      <c r="CQ1613" s="136"/>
      <c r="CR1613" s="136"/>
      <c r="CS1613" s="136"/>
      <c r="CT1613" s="136"/>
      <c r="CU1613" s="136"/>
      <c r="CV1613" s="136"/>
      <c r="CW1613" s="136"/>
      <c r="CX1613" s="136"/>
      <c r="CY1613" s="136"/>
      <c r="CZ1613" s="136"/>
      <c r="DA1613" s="136"/>
      <c r="DB1613" s="136"/>
      <c r="DC1613" s="136"/>
      <c r="DD1613" s="136"/>
      <c r="DE1613" s="136"/>
      <c r="DF1613" s="136"/>
      <c r="DG1613" s="136"/>
      <c r="DH1613" s="136"/>
      <c r="DI1613" s="136"/>
      <c r="DJ1613" s="136"/>
      <c r="DK1613" s="136"/>
      <c r="DL1613" s="136"/>
      <c r="DM1613" s="136"/>
      <c r="DN1613" s="136"/>
      <c r="DO1613" s="136"/>
      <c r="DP1613" s="136"/>
      <c r="DQ1613" s="136"/>
      <c r="DR1613" s="136"/>
      <c r="DS1613" s="136"/>
      <c r="DT1613" s="136"/>
      <c r="DU1613" s="136"/>
      <c r="DV1613" s="136"/>
      <c r="DW1613" s="136"/>
      <c r="DX1613" s="136"/>
      <c r="DY1613" s="136"/>
      <c r="DZ1613" s="136"/>
      <c r="EA1613" s="136"/>
      <c r="EB1613" s="136"/>
      <c r="EC1613" s="136"/>
      <c r="ED1613" s="136"/>
      <c r="EE1613" s="136"/>
      <c r="EF1613" s="136"/>
      <c r="EG1613" s="136"/>
      <c r="EH1613" s="136"/>
      <c r="EI1613" s="136"/>
      <c r="EJ1613" s="136"/>
      <c r="EK1613" s="136"/>
      <c r="EL1613" s="136"/>
      <c r="EM1613" s="136"/>
      <c r="EN1613" s="136"/>
      <c r="EO1613" s="136"/>
      <c r="EP1613" s="136"/>
      <c r="EQ1613" s="136"/>
      <c r="ER1613" s="136"/>
      <c r="ES1613" s="136"/>
      <c r="ET1613" s="136"/>
      <c r="EU1613" s="136"/>
      <c r="EV1613" s="136"/>
      <c r="EW1613" s="136"/>
      <c r="EX1613" s="136"/>
      <c r="EY1613" s="136"/>
      <c r="EZ1613" s="136"/>
      <c r="FA1613" s="136"/>
      <c r="FB1613" s="136"/>
      <c r="FC1613" s="136"/>
      <c r="FD1613" s="136"/>
      <c r="FE1613" s="136"/>
      <c r="FF1613" s="136"/>
      <c r="FG1613" s="136"/>
      <c r="FH1613" s="136"/>
      <c r="FI1613" s="136"/>
      <c r="FJ1613" s="136"/>
      <c r="FK1613" s="136"/>
      <c r="FL1613" s="136"/>
      <c r="FM1613" s="136"/>
      <c r="FN1613" s="136"/>
      <c r="FO1613" s="136"/>
      <c r="FP1613" s="136"/>
      <c r="FQ1613" s="136"/>
      <c r="FR1613" s="136"/>
      <c r="FS1613" s="136"/>
      <c r="FT1613" s="136"/>
      <c r="FU1613" s="136"/>
      <c r="FV1613" s="136"/>
      <c r="FW1613" s="136"/>
      <c r="FX1613" s="136"/>
      <c r="FY1613" s="136"/>
      <c r="FZ1613" s="136"/>
      <c r="GA1613" s="136"/>
      <c r="GB1613" s="136"/>
      <c r="GC1613" s="136"/>
      <c r="GD1613" s="136"/>
      <c r="GE1613" s="136"/>
      <c r="GF1613" s="136"/>
      <c r="GG1613" s="136"/>
      <c r="GH1613" s="136"/>
      <c r="GI1613" s="136"/>
      <c r="GJ1613" s="136"/>
      <c r="GK1613" s="136"/>
      <c r="GL1613" s="136"/>
      <c r="GM1613" s="136"/>
      <c r="GN1613" s="136"/>
      <c r="GO1613" s="136"/>
      <c r="GP1613" s="136"/>
      <c r="GQ1613" s="136"/>
      <c r="GR1613" s="136"/>
      <c r="GS1613" s="136"/>
      <c r="GT1613" s="136"/>
      <c r="GU1613" s="136"/>
      <c r="GV1613" s="136"/>
      <c r="GW1613" s="136"/>
      <c r="GX1613" s="136"/>
      <c r="GY1613" s="136"/>
      <c r="GZ1613" s="136"/>
      <c r="HA1613" s="136"/>
      <c r="HB1613" s="136"/>
      <c r="HC1613" s="136"/>
      <c r="HD1613" s="136"/>
      <c r="HE1613" s="136"/>
      <c r="HF1613" s="136"/>
      <c r="HG1613" s="136"/>
      <c r="HH1613" s="136"/>
      <c r="HI1613" s="136"/>
      <c r="HJ1613" s="136"/>
      <c r="HK1613" s="136"/>
      <c r="HL1613" s="136"/>
      <c r="HM1613" s="136"/>
      <c r="HN1613" s="136"/>
      <c r="HO1613" s="136"/>
      <c r="HP1613" s="136"/>
      <c r="HQ1613" s="136"/>
      <c r="HR1613" s="136"/>
      <c r="HS1613" s="136"/>
      <c r="HT1613" s="136"/>
      <c r="HU1613" s="136"/>
      <c r="HV1613" s="136"/>
      <c r="HW1613" s="136"/>
      <c r="HX1613" s="136"/>
      <c r="HY1613" s="136"/>
      <c r="HZ1613" s="136"/>
      <c r="IA1613" s="136"/>
      <c r="IB1613" s="136"/>
      <c r="IC1613" s="136"/>
      <c r="ID1613" s="136"/>
      <c r="IE1613" s="136"/>
      <c r="IF1613" s="136"/>
      <c r="IG1613" s="136"/>
    </row>
    <row r="1614" spans="1:241" ht="15" customHeight="1" x14ac:dyDescent="0.25">
      <c r="A1614" s="225" t="s">
        <v>249</v>
      </c>
      <c r="B1614" s="217">
        <v>9875422</v>
      </c>
      <c r="C1614" s="217">
        <v>4524810</v>
      </c>
      <c r="D1614" s="217">
        <v>1718147</v>
      </c>
      <c r="E1614" s="217">
        <v>1183769</v>
      </c>
      <c r="F1614" s="217">
        <v>3649919</v>
      </c>
      <c r="G1614" s="217">
        <v>1139458</v>
      </c>
      <c r="H1614" s="244">
        <v>22091525</v>
      </c>
      <c r="I1614" s="136"/>
      <c r="J1614" s="223" t="s">
        <v>352</v>
      </c>
      <c r="K1614" s="217">
        <v>11677836</v>
      </c>
      <c r="L1614" s="217">
        <v>4925006</v>
      </c>
      <c r="M1614" s="217">
        <v>1863747</v>
      </c>
      <c r="N1614" s="217">
        <v>1475959</v>
      </c>
      <c r="O1614" s="217">
        <v>2459464</v>
      </c>
      <c r="P1614" s="217">
        <v>539445</v>
      </c>
      <c r="Q1614" s="244">
        <v>22941457</v>
      </c>
      <c r="R1614" s="136"/>
      <c r="S1614" s="136"/>
      <c r="T1614" s="136"/>
      <c r="U1614" s="136"/>
      <c r="V1614" s="136"/>
      <c r="W1614" s="136"/>
      <c r="X1614" s="136"/>
      <c r="Y1614" s="136"/>
      <c r="Z1614" s="136"/>
      <c r="AA1614" s="136"/>
      <c r="AB1614" s="136"/>
      <c r="AC1614" s="136"/>
      <c r="AD1614" s="136"/>
      <c r="AE1614" s="136"/>
      <c r="AF1614" s="136"/>
      <c r="AG1614" s="136"/>
      <c r="AH1614" s="136"/>
      <c r="AI1614" s="136"/>
      <c r="AJ1614" s="136"/>
      <c r="AK1614" s="136"/>
      <c r="AL1614" s="136"/>
      <c r="AM1614" s="136"/>
      <c r="AN1614" s="136"/>
      <c r="AO1614" s="136"/>
      <c r="AP1614" s="136"/>
      <c r="AQ1614" s="136"/>
      <c r="AR1614" s="136"/>
      <c r="AS1614" s="136"/>
      <c r="AT1614" s="136"/>
      <c r="AU1614" s="136"/>
      <c r="AV1614" s="136"/>
      <c r="AW1614" s="136"/>
      <c r="AX1614" s="136"/>
      <c r="AY1614" s="136"/>
      <c r="AZ1614" s="136"/>
      <c r="BA1614" s="136"/>
      <c r="BB1614" s="136"/>
      <c r="BC1614" s="136"/>
      <c r="BD1614" s="136"/>
      <c r="BE1614" s="136"/>
      <c r="BF1614" s="136"/>
      <c r="BG1614" s="136"/>
      <c r="BH1614" s="136"/>
      <c r="BI1614" s="136"/>
      <c r="BJ1614" s="136"/>
      <c r="BK1614" s="136"/>
      <c r="BL1614" s="136"/>
      <c r="BM1614" s="136"/>
      <c r="BN1614" s="136"/>
      <c r="BO1614" s="136"/>
      <c r="BP1614" s="136"/>
      <c r="BQ1614" s="136"/>
      <c r="BR1614" s="136"/>
      <c r="BS1614" s="136"/>
      <c r="BT1614" s="136"/>
      <c r="BU1614" s="136"/>
      <c r="BV1614" s="136"/>
      <c r="BW1614" s="136"/>
      <c r="BX1614" s="136"/>
      <c r="BY1614" s="136"/>
      <c r="BZ1614" s="136"/>
      <c r="CA1614" s="136"/>
      <c r="CB1614" s="136"/>
      <c r="CC1614" s="136"/>
      <c r="CD1614" s="136"/>
      <c r="CE1614" s="136"/>
      <c r="CF1614" s="136"/>
      <c r="CG1614" s="136"/>
      <c r="CH1614" s="136"/>
      <c r="CI1614" s="136"/>
      <c r="CJ1614" s="136"/>
      <c r="CK1614" s="136"/>
      <c r="CL1614" s="136"/>
      <c r="CM1614" s="136"/>
      <c r="CN1614" s="136"/>
      <c r="CO1614" s="136"/>
      <c r="CP1614" s="136"/>
      <c r="CQ1614" s="136"/>
      <c r="CR1614" s="136"/>
      <c r="CS1614" s="136"/>
      <c r="CT1614" s="136"/>
      <c r="CU1614" s="136"/>
      <c r="CV1614" s="136"/>
      <c r="CW1614" s="136"/>
      <c r="CX1614" s="136"/>
      <c r="CY1614" s="136"/>
      <c r="CZ1614" s="136"/>
      <c r="DA1614" s="136"/>
      <c r="DB1614" s="136"/>
      <c r="DC1614" s="136"/>
      <c r="DD1614" s="136"/>
      <c r="DE1614" s="136"/>
      <c r="DF1614" s="136"/>
      <c r="DG1614" s="136"/>
      <c r="DH1614" s="136"/>
      <c r="DI1614" s="136"/>
      <c r="DJ1614" s="136"/>
      <c r="DK1614" s="136"/>
      <c r="DL1614" s="136"/>
      <c r="DM1614" s="136"/>
      <c r="DN1614" s="136"/>
      <c r="DO1614" s="136"/>
      <c r="DP1614" s="136"/>
      <c r="DQ1614" s="136"/>
      <c r="DR1614" s="136"/>
      <c r="DS1614" s="136"/>
      <c r="DT1614" s="136"/>
      <c r="DU1614" s="136"/>
      <c r="DV1614" s="136"/>
      <c r="DW1614" s="136"/>
      <c r="DX1614" s="136"/>
      <c r="DY1614" s="136"/>
      <c r="DZ1614" s="136"/>
      <c r="EA1614" s="136"/>
      <c r="EB1614" s="136"/>
      <c r="EC1614" s="136"/>
      <c r="ED1614" s="136"/>
      <c r="EE1614" s="136"/>
      <c r="EF1614" s="136"/>
      <c r="EG1614" s="136"/>
      <c r="EH1614" s="136"/>
      <c r="EI1614" s="136"/>
      <c r="EJ1614" s="136"/>
      <c r="EK1614" s="136"/>
      <c r="EL1614" s="136"/>
      <c r="EM1614" s="136"/>
      <c r="EN1614" s="136"/>
      <c r="EO1614" s="136"/>
      <c r="EP1614" s="136"/>
      <c r="EQ1614" s="136"/>
      <c r="ER1614" s="136"/>
      <c r="ES1614" s="136"/>
      <c r="ET1614" s="136"/>
      <c r="EU1614" s="136"/>
      <c r="EV1614" s="136"/>
      <c r="EW1614" s="136"/>
      <c r="EX1614" s="136"/>
      <c r="EY1614" s="136"/>
      <c r="EZ1614" s="136"/>
      <c r="FA1614" s="136"/>
      <c r="FB1614" s="136"/>
      <c r="FC1614" s="136"/>
      <c r="FD1614" s="136"/>
      <c r="FE1614" s="136"/>
      <c r="FF1614" s="136"/>
      <c r="FG1614" s="136"/>
      <c r="FH1614" s="136"/>
      <c r="FI1614" s="136"/>
      <c r="FJ1614" s="136"/>
      <c r="FK1614" s="136"/>
      <c r="FL1614" s="136"/>
      <c r="FM1614" s="136"/>
      <c r="FN1614" s="136"/>
      <c r="FO1614" s="136"/>
      <c r="FP1614" s="136"/>
      <c r="FQ1614" s="136"/>
      <c r="FR1614" s="136"/>
      <c r="FS1614" s="136"/>
      <c r="FT1614" s="136"/>
      <c r="FU1614" s="136"/>
      <c r="FV1614" s="136"/>
      <c r="FW1614" s="136"/>
      <c r="FX1614" s="136"/>
      <c r="FY1614" s="136"/>
      <c r="FZ1614" s="136"/>
      <c r="GA1614" s="136"/>
      <c r="GB1614" s="136"/>
      <c r="GC1614" s="136"/>
      <c r="GD1614" s="136"/>
      <c r="GE1614" s="136"/>
      <c r="GF1614" s="136"/>
      <c r="GG1614" s="136"/>
      <c r="GH1614" s="136"/>
      <c r="GI1614" s="136"/>
      <c r="GJ1614" s="136"/>
      <c r="GK1614" s="136"/>
      <c r="GL1614" s="136"/>
      <c r="GM1614" s="136"/>
      <c r="GN1614" s="136"/>
      <c r="GO1614" s="136"/>
      <c r="GP1614" s="136"/>
      <c r="GQ1614" s="136"/>
      <c r="GR1614" s="136"/>
      <c r="GS1614" s="136"/>
      <c r="GT1614" s="136"/>
      <c r="GU1614" s="136"/>
      <c r="GV1614" s="136"/>
      <c r="GW1614" s="136"/>
      <c r="GX1614" s="136"/>
      <c r="GY1614" s="136"/>
      <c r="GZ1614" s="136"/>
      <c r="HA1614" s="136"/>
      <c r="HB1614" s="136"/>
      <c r="HC1614" s="136"/>
      <c r="HD1614" s="136"/>
      <c r="HE1614" s="136"/>
      <c r="HF1614" s="136"/>
      <c r="HG1614" s="136"/>
      <c r="HH1614" s="136"/>
      <c r="HI1614" s="136"/>
      <c r="HJ1614" s="136"/>
      <c r="HK1614" s="136"/>
      <c r="HL1614" s="136"/>
      <c r="HM1614" s="136"/>
      <c r="HN1614" s="136"/>
      <c r="HO1614" s="136"/>
      <c r="HP1614" s="136"/>
      <c r="HQ1614" s="136"/>
      <c r="HR1614" s="136"/>
      <c r="HS1614" s="136"/>
      <c r="HT1614" s="136"/>
      <c r="HU1614" s="136"/>
      <c r="HV1614" s="136"/>
      <c r="HW1614" s="136"/>
      <c r="HX1614" s="136"/>
      <c r="HY1614" s="136"/>
      <c r="HZ1614" s="136"/>
      <c r="IA1614" s="136"/>
      <c r="IB1614" s="136"/>
      <c r="IC1614" s="136"/>
      <c r="ID1614" s="136"/>
      <c r="IE1614" s="136"/>
      <c r="IF1614" s="136"/>
      <c r="IG1614" s="136"/>
    </row>
    <row r="1615" spans="1:241" ht="15" customHeight="1" x14ac:dyDescent="0.25">
      <c r="A1615" s="225" t="s">
        <v>369</v>
      </c>
      <c r="B1615" s="217">
        <v>9171558</v>
      </c>
      <c r="C1615" s="217">
        <v>3412929</v>
      </c>
      <c r="D1615" s="217">
        <v>1262829</v>
      </c>
      <c r="E1615" s="217">
        <v>1246727</v>
      </c>
      <c r="F1615" s="217">
        <v>2890359</v>
      </c>
      <c r="G1615" s="217">
        <v>761461</v>
      </c>
      <c r="H1615" s="244">
        <v>18745863</v>
      </c>
      <c r="I1615" s="136"/>
      <c r="J1615" s="223" t="s">
        <v>868</v>
      </c>
      <c r="K1615" s="217">
        <v>9222463</v>
      </c>
      <c r="L1615" s="217">
        <v>3454331</v>
      </c>
      <c r="M1615" s="217">
        <v>1734039</v>
      </c>
      <c r="N1615" s="217">
        <v>1292951</v>
      </c>
      <c r="O1615" s="217">
        <v>2043395</v>
      </c>
      <c r="P1615" s="217">
        <v>525894</v>
      </c>
      <c r="Q1615" s="244">
        <v>18273073</v>
      </c>
      <c r="R1615" s="136"/>
      <c r="S1615" s="136"/>
      <c r="T1615" s="136"/>
      <c r="U1615" s="136"/>
      <c r="V1615" s="136"/>
      <c r="W1615" s="136"/>
      <c r="X1615" s="136"/>
      <c r="Y1615" s="136"/>
      <c r="Z1615" s="136"/>
      <c r="AA1615" s="136"/>
      <c r="AB1615" s="136"/>
      <c r="AC1615" s="136"/>
      <c r="AD1615" s="136"/>
      <c r="AE1615" s="136"/>
      <c r="AF1615" s="136"/>
      <c r="AG1615" s="136"/>
      <c r="AH1615" s="136"/>
      <c r="AI1615" s="136"/>
      <c r="AJ1615" s="136"/>
      <c r="AK1615" s="136"/>
      <c r="AL1615" s="136"/>
      <c r="AM1615" s="136"/>
      <c r="AN1615" s="136"/>
      <c r="AO1615" s="136"/>
      <c r="AP1615" s="136"/>
      <c r="AQ1615" s="136"/>
      <c r="AR1615" s="136"/>
      <c r="AS1615" s="136"/>
      <c r="AT1615" s="136"/>
      <c r="AU1615" s="136"/>
      <c r="AV1615" s="136"/>
      <c r="AW1615" s="136"/>
      <c r="AX1615" s="136"/>
      <c r="AY1615" s="136"/>
      <c r="AZ1615" s="136"/>
      <c r="BA1615" s="136"/>
      <c r="BB1615" s="136"/>
      <c r="BC1615" s="136"/>
      <c r="BD1615" s="136"/>
      <c r="BE1615" s="136"/>
      <c r="BF1615" s="136"/>
      <c r="BG1615" s="136"/>
      <c r="BH1615" s="136"/>
      <c r="BI1615" s="136"/>
      <c r="BJ1615" s="136"/>
      <c r="BK1615" s="136"/>
      <c r="BL1615" s="136"/>
      <c r="BM1615" s="136"/>
      <c r="BN1615" s="136"/>
      <c r="BO1615" s="136"/>
      <c r="BP1615" s="136"/>
      <c r="BQ1615" s="136"/>
      <c r="BR1615" s="136"/>
      <c r="BS1615" s="136"/>
      <c r="BT1615" s="136"/>
      <c r="BU1615" s="136"/>
      <c r="BV1615" s="136"/>
      <c r="BW1615" s="136"/>
      <c r="BX1615" s="136"/>
      <c r="BY1615" s="136"/>
      <c r="BZ1615" s="136"/>
      <c r="CA1615" s="136"/>
      <c r="CB1615" s="136"/>
      <c r="CC1615" s="136"/>
      <c r="CD1615" s="136"/>
      <c r="CE1615" s="136"/>
      <c r="CF1615" s="136"/>
      <c r="CG1615" s="136"/>
      <c r="CH1615" s="136"/>
      <c r="CI1615" s="136"/>
      <c r="CJ1615" s="136"/>
      <c r="CK1615" s="136"/>
      <c r="CL1615" s="136"/>
      <c r="CM1615" s="136"/>
      <c r="CN1615" s="136"/>
      <c r="CO1615" s="136"/>
      <c r="CP1615" s="136"/>
      <c r="CQ1615" s="136"/>
      <c r="CR1615" s="136"/>
      <c r="CS1615" s="136"/>
      <c r="CT1615" s="136"/>
      <c r="CU1615" s="136"/>
      <c r="CV1615" s="136"/>
      <c r="CW1615" s="136"/>
      <c r="CX1615" s="136"/>
      <c r="CY1615" s="136"/>
      <c r="CZ1615" s="136"/>
      <c r="DA1615" s="136"/>
      <c r="DB1615" s="136"/>
      <c r="DC1615" s="136"/>
      <c r="DD1615" s="136"/>
      <c r="DE1615" s="136"/>
      <c r="DF1615" s="136"/>
      <c r="DG1615" s="136"/>
      <c r="DH1615" s="136"/>
      <c r="DI1615" s="136"/>
      <c r="DJ1615" s="136"/>
      <c r="DK1615" s="136"/>
      <c r="DL1615" s="136"/>
      <c r="DM1615" s="136"/>
      <c r="DN1615" s="136"/>
      <c r="DO1615" s="136"/>
      <c r="DP1615" s="136"/>
      <c r="DQ1615" s="136"/>
      <c r="DR1615" s="136"/>
      <c r="DS1615" s="136"/>
      <c r="DT1615" s="136"/>
      <c r="DU1615" s="136"/>
      <c r="DV1615" s="136"/>
      <c r="DW1615" s="136"/>
      <c r="DX1615" s="136"/>
      <c r="DY1615" s="136"/>
      <c r="DZ1615" s="136"/>
      <c r="EA1615" s="136"/>
      <c r="EB1615" s="136"/>
      <c r="EC1615" s="136"/>
      <c r="ED1615" s="136"/>
      <c r="EE1615" s="136"/>
      <c r="EF1615" s="136"/>
      <c r="EG1615" s="136"/>
      <c r="EH1615" s="136"/>
      <c r="EI1615" s="136"/>
      <c r="EJ1615" s="136"/>
      <c r="EK1615" s="136"/>
      <c r="EL1615" s="136"/>
      <c r="EM1615" s="136"/>
      <c r="EN1615" s="136"/>
      <c r="EO1615" s="136"/>
      <c r="EP1615" s="136"/>
      <c r="EQ1615" s="136"/>
      <c r="ER1615" s="136"/>
      <c r="ES1615" s="136"/>
      <c r="ET1615" s="136"/>
      <c r="EU1615" s="136"/>
      <c r="EV1615" s="136"/>
      <c r="EW1615" s="136"/>
      <c r="EX1615" s="136"/>
      <c r="EY1615" s="136"/>
      <c r="EZ1615" s="136"/>
      <c r="FA1615" s="136"/>
      <c r="FB1615" s="136"/>
      <c r="FC1615" s="136"/>
      <c r="FD1615" s="136"/>
      <c r="FE1615" s="136"/>
      <c r="FF1615" s="136"/>
      <c r="FG1615" s="136"/>
      <c r="FH1615" s="136"/>
      <c r="FI1615" s="136"/>
      <c r="FJ1615" s="136"/>
      <c r="FK1615" s="136"/>
      <c r="FL1615" s="136"/>
      <c r="FM1615" s="136"/>
      <c r="FN1615" s="136"/>
      <c r="FO1615" s="136"/>
      <c r="FP1615" s="136"/>
      <c r="FQ1615" s="136"/>
      <c r="FR1615" s="136"/>
      <c r="FS1615" s="136"/>
      <c r="FT1615" s="136"/>
      <c r="FU1615" s="136"/>
      <c r="FV1615" s="136"/>
      <c r="FW1615" s="136"/>
      <c r="FX1615" s="136"/>
      <c r="FY1615" s="136"/>
      <c r="FZ1615" s="136"/>
      <c r="GA1615" s="136"/>
      <c r="GB1615" s="136"/>
      <c r="GC1615" s="136"/>
      <c r="GD1615" s="136"/>
      <c r="GE1615" s="136"/>
      <c r="GF1615" s="136"/>
      <c r="GG1615" s="136"/>
      <c r="GH1615" s="136"/>
      <c r="GI1615" s="136"/>
      <c r="GJ1615" s="136"/>
      <c r="GK1615" s="136"/>
      <c r="GL1615" s="136"/>
      <c r="GM1615" s="136"/>
      <c r="GN1615" s="136"/>
      <c r="GO1615" s="136"/>
      <c r="GP1615" s="136"/>
      <c r="GQ1615" s="136"/>
      <c r="GR1615" s="136"/>
      <c r="GS1615" s="136"/>
      <c r="GT1615" s="136"/>
      <c r="GU1615" s="136"/>
      <c r="GV1615" s="136"/>
      <c r="GW1615" s="136"/>
      <c r="GX1615" s="136"/>
      <c r="GY1615" s="136"/>
      <c r="GZ1615" s="136"/>
      <c r="HA1615" s="136"/>
      <c r="HB1615" s="136"/>
      <c r="HC1615" s="136"/>
      <c r="HD1615" s="136"/>
      <c r="HE1615" s="136"/>
      <c r="HF1615" s="136"/>
      <c r="HG1615" s="136"/>
      <c r="HH1615" s="136"/>
      <c r="HI1615" s="136"/>
      <c r="HJ1615" s="136"/>
      <c r="HK1615" s="136"/>
      <c r="HL1615" s="136"/>
      <c r="HM1615" s="136"/>
      <c r="HN1615" s="136"/>
      <c r="HO1615" s="136"/>
      <c r="HP1615" s="136"/>
      <c r="HQ1615" s="136"/>
      <c r="HR1615" s="136"/>
      <c r="HS1615" s="136"/>
      <c r="HT1615" s="136"/>
      <c r="HU1615" s="136"/>
      <c r="HV1615" s="136"/>
      <c r="HW1615" s="136"/>
      <c r="HX1615" s="136"/>
      <c r="HY1615" s="136"/>
      <c r="HZ1615" s="136"/>
      <c r="IA1615" s="136"/>
      <c r="IB1615" s="136"/>
      <c r="IC1615" s="136"/>
      <c r="ID1615" s="136"/>
      <c r="IE1615" s="136"/>
      <c r="IF1615" s="136"/>
      <c r="IG1615" s="136"/>
    </row>
    <row r="1616" spans="1:241" ht="15" customHeight="1" x14ac:dyDescent="0.25">
      <c r="A1616" s="225" t="s">
        <v>368</v>
      </c>
      <c r="B1616" s="217">
        <v>12369509</v>
      </c>
      <c r="C1616" s="217">
        <v>2958585</v>
      </c>
      <c r="D1616" s="217">
        <v>970801</v>
      </c>
      <c r="E1616" s="217">
        <v>1068179</v>
      </c>
      <c r="F1616" s="217">
        <v>2933853</v>
      </c>
      <c r="G1616" s="217">
        <v>602375</v>
      </c>
      <c r="H1616" s="244">
        <v>20903302</v>
      </c>
      <c r="I1616" s="136"/>
      <c r="J1616" s="223" t="s">
        <v>210</v>
      </c>
      <c r="K1616" s="217">
        <v>8664481</v>
      </c>
      <c r="L1616" s="217">
        <v>2592610</v>
      </c>
      <c r="M1616" s="217">
        <v>1428473</v>
      </c>
      <c r="N1616" s="217">
        <v>1289200</v>
      </c>
      <c r="O1616" s="217">
        <v>1863296</v>
      </c>
      <c r="P1616" s="217">
        <v>581736</v>
      </c>
      <c r="Q1616" s="244">
        <v>16419796</v>
      </c>
      <c r="R1616" s="136"/>
      <c r="S1616" s="136"/>
      <c r="T1616" s="136"/>
      <c r="U1616" s="136"/>
      <c r="V1616" s="136"/>
      <c r="W1616" s="136"/>
      <c r="X1616" s="136"/>
      <c r="Y1616" s="136"/>
      <c r="Z1616" s="136"/>
      <c r="AA1616" s="136"/>
      <c r="AB1616" s="136"/>
      <c r="AC1616" s="136"/>
      <c r="AD1616" s="136"/>
      <c r="AE1616" s="136"/>
      <c r="AF1616" s="136"/>
      <c r="AG1616" s="136"/>
      <c r="AH1616" s="136"/>
      <c r="AI1616" s="136"/>
      <c r="AJ1616" s="136"/>
      <c r="AK1616" s="136"/>
      <c r="AL1616" s="136"/>
      <c r="AM1616" s="136"/>
      <c r="AN1616" s="136"/>
      <c r="AO1616" s="136"/>
      <c r="AP1616" s="136"/>
      <c r="AQ1616" s="136"/>
      <c r="AR1616" s="136"/>
      <c r="AS1616" s="136"/>
      <c r="AT1616" s="136"/>
      <c r="AU1616" s="136"/>
      <c r="AV1616" s="136"/>
      <c r="AW1616" s="136"/>
      <c r="AX1616" s="136"/>
      <c r="AY1616" s="136"/>
      <c r="AZ1616" s="136"/>
      <c r="BA1616" s="136"/>
      <c r="BB1616" s="136"/>
      <c r="BC1616" s="136"/>
      <c r="BD1616" s="136"/>
      <c r="BE1616" s="136"/>
      <c r="BF1616" s="136"/>
      <c r="BG1616" s="136"/>
      <c r="BH1616" s="136"/>
      <c r="BI1616" s="136"/>
      <c r="BJ1616" s="136"/>
      <c r="BK1616" s="136"/>
      <c r="BL1616" s="136"/>
      <c r="BM1616" s="136"/>
      <c r="BN1616" s="136"/>
      <c r="BO1616" s="136"/>
      <c r="BP1616" s="136"/>
      <c r="BQ1616" s="136"/>
      <c r="BR1616" s="136"/>
      <c r="BS1616" s="136"/>
      <c r="BT1616" s="136"/>
      <c r="BU1616" s="136"/>
      <c r="BV1616" s="136"/>
      <c r="BW1616" s="136"/>
      <c r="BX1616" s="136"/>
      <c r="BY1616" s="136"/>
      <c r="BZ1616" s="136"/>
      <c r="CA1616" s="136"/>
      <c r="CB1616" s="136"/>
      <c r="CC1616" s="136"/>
      <c r="CD1616" s="136"/>
      <c r="CE1616" s="136"/>
      <c r="CF1616" s="136"/>
      <c r="CG1616" s="136"/>
      <c r="CH1616" s="136"/>
      <c r="CI1616" s="136"/>
      <c r="CJ1616" s="136"/>
      <c r="CK1616" s="136"/>
      <c r="CL1616" s="136"/>
      <c r="CM1616" s="136"/>
      <c r="CN1616" s="136"/>
      <c r="CO1616" s="136"/>
      <c r="CP1616" s="136"/>
      <c r="CQ1616" s="136"/>
      <c r="CR1616" s="136"/>
      <c r="CS1616" s="136"/>
      <c r="CT1616" s="136"/>
      <c r="CU1616" s="136"/>
      <c r="CV1616" s="136"/>
      <c r="CW1616" s="136"/>
      <c r="CX1616" s="136"/>
      <c r="CY1616" s="136"/>
      <c r="CZ1616" s="136"/>
      <c r="DA1616" s="136"/>
      <c r="DB1616" s="136"/>
      <c r="DC1616" s="136"/>
      <c r="DD1616" s="136"/>
      <c r="DE1616" s="136"/>
      <c r="DF1616" s="136"/>
      <c r="DG1616" s="136"/>
      <c r="DH1616" s="136"/>
      <c r="DI1616" s="136"/>
      <c r="DJ1616" s="136"/>
      <c r="DK1616" s="136"/>
      <c r="DL1616" s="136"/>
      <c r="DM1616" s="136"/>
      <c r="DN1616" s="136"/>
      <c r="DO1616" s="136"/>
      <c r="DP1616" s="136"/>
      <c r="DQ1616" s="136"/>
      <c r="DR1616" s="136"/>
      <c r="DS1616" s="136"/>
      <c r="DT1616" s="136"/>
      <c r="DU1616" s="136"/>
      <c r="DV1616" s="136"/>
      <c r="DW1616" s="136"/>
      <c r="DX1616" s="136"/>
      <c r="DY1616" s="136"/>
      <c r="DZ1616" s="136"/>
      <c r="EA1616" s="136"/>
      <c r="EB1616" s="136"/>
      <c r="EC1616" s="136"/>
      <c r="ED1616" s="136"/>
      <c r="EE1616" s="136"/>
      <c r="EF1616" s="136"/>
      <c r="EG1616" s="136"/>
      <c r="EH1616" s="136"/>
      <c r="EI1616" s="136"/>
      <c r="EJ1616" s="136"/>
      <c r="EK1616" s="136"/>
      <c r="EL1616" s="136"/>
      <c r="EM1616" s="136"/>
      <c r="EN1616" s="136"/>
      <c r="EO1616" s="136"/>
      <c r="EP1616" s="136"/>
      <c r="EQ1616" s="136"/>
      <c r="ER1616" s="136"/>
      <c r="ES1616" s="136"/>
      <c r="ET1616" s="136"/>
      <c r="EU1616" s="136"/>
      <c r="EV1616" s="136"/>
      <c r="EW1616" s="136"/>
      <c r="EX1616" s="136"/>
      <c r="EY1616" s="136"/>
      <c r="EZ1616" s="136"/>
      <c r="FA1616" s="136"/>
      <c r="FB1616" s="136"/>
      <c r="FC1616" s="136"/>
      <c r="FD1616" s="136"/>
      <c r="FE1616" s="136"/>
      <c r="FF1616" s="136"/>
      <c r="FG1616" s="136"/>
      <c r="FH1616" s="136"/>
      <c r="FI1616" s="136"/>
      <c r="FJ1616" s="136"/>
      <c r="FK1616" s="136"/>
      <c r="FL1616" s="136"/>
      <c r="FM1616" s="136"/>
      <c r="FN1616" s="136"/>
      <c r="FO1616" s="136"/>
      <c r="FP1616" s="136"/>
      <c r="FQ1616" s="136"/>
      <c r="FR1616" s="136"/>
      <c r="FS1616" s="136"/>
      <c r="FT1616" s="136"/>
      <c r="FU1616" s="136"/>
      <c r="FV1616" s="136"/>
      <c r="FW1616" s="136"/>
      <c r="FX1616" s="136"/>
      <c r="FY1616" s="136"/>
      <c r="FZ1616" s="136"/>
      <c r="GA1616" s="136"/>
      <c r="GB1616" s="136"/>
      <c r="GC1616" s="136"/>
      <c r="GD1616" s="136"/>
      <c r="GE1616" s="136"/>
      <c r="GF1616" s="136"/>
      <c r="GG1616" s="136"/>
      <c r="GH1616" s="136"/>
      <c r="GI1616" s="136"/>
      <c r="GJ1616" s="136"/>
      <c r="GK1616" s="136"/>
      <c r="GL1616" s="136"/>
      <c r="GM1616" s="136"/>
      <c r="GN1616" s="136"/>
      <c r="GO1616" s="136"/>
      <c r="GP1616" s="136"/>
      <c r="GQ1616" s="136"/>
      <c r="GR1616" s="136"/>
      <c r="GS1616" s="136"/>
      <c r="GT1616" s="136"/>
      <c r="GU1616" s="136"/>
      <c r="GV1616" s="136"/>
      <c r="GW1616" s="136"/>
      <c r="GX1616" s="136"/>
      <c r="GY1616" s="136"/>
      <c r="GZ1616" s="136"/>
      <c r="HA1616" s="136"/>
      <c r="HB1616" s="136"/>
      <c r="HC1616" s="136"/>
      <c r="HD1616" s="136"/>
      <c r="HE1616" s="136"/>
      <c r="HF1616" s="136"/>
      <c r="HG1616" s="136"/>
      <c r="HH1616" s="136"/>
      <c r="HI1616" s="136"/>
      <c r="HJ1616" s="136"/>
      <c r="HK1616" s="136"/>
      <c r="HL1616" s="136"/>
      <c r="HM1616" s="136"/>
      <c r="HN1616" s="136"/>
      <c r="HO1616" s="136"/>
      <c r="HP1616" s="136"/>
      <c r="HQ1616" s="136"/>
      <c r="HR1616" s="136"/>
      <c r="HS1616" s="136"/>
      <c r="HT1616" s="136"/>
      <c r="HU1616" s="136"/>
      <c r="HV1616" s="136"/>
      <c r="HW1616" s="136"/>
      <c r="HX1616" s="136"/>
      <c r="HY1616" s="136"/>
      <c r="HZ1616" s="136"/>
      <c r="IA1616" s="136"/>
      <c r="IB1616" s="136"/>
      <c r="IC1616" s="136"/>
      <c r="ID1616" s="136"/>
      <c r="IE1616" s="136"/>
      <c r="IF1616" s="136"/>
      <c r="IG1616" s="136"/>
    </row>
    <row r="1617" spans="1:241" ht="15" customHeight="1" x14ac:dyDescent="0.25">
      <c r="A1617" s="225" t="s">
        <v>633</v>
      </c>
      <c r="B1617" s="217">
        <v>11586316</v>
      </c>
      <c r="C1617" s="217">
        <v>3127445</v>
      </c>
      <c r="D1617" s="217">
        <v>874382</v>
      </c>
      <c r="E1617" s="217">
        <v>1116620</v>
      </c>
      <c r="F1617" s="217">
        <v>2663476</v>
      </c>
      <c r="G1617" s="217">
        <v>551481</v>
      </c>
      <c r="H1617" s="244">
        <v>19919720</v>
      </c>
      <c r="I1617" s="136"/>
      <c r="J1617" s="223" t="s">
        <v>207</v>
      </c>
      <c r="K1617" s="217">
        <v>9569206</v>
      </c>
      <c r="L1617" s="217">
        <v>4227132</v>
      </c>
      <c r="M1617" s="217">
        <v>955934</v>
      </c>
      <c r="N1617" s="217">
        <v>1801242</v>
      </c>
      <c r="O1617" s="217">
        <v>1802599</v>
      </c>
      <c r="P1617" s="217">
        <v>609913</v>
      </c>
      <c r="Q1617" s="244">
        <v>18966026</v>
      </c>
      <c r="R1617" s="136"/>
      <c r="S1617" s="136"/>
      <c r="T1617" s="136"/>
      <c r="U1617" s="136"/>
      <c r="V1617" s="136"/>
      <c r="W1617" s="136"/>
      <c r="X1617" s="136"/>
      <c r="Y1617" s="136"/>
      <c r="Z1617" s="136"/>
      <c r="AA1617" s="136"/>
      <c r="AB1617" s="136"/>
      <c r="AC1617" s="136"/>
      <c r="AD1617" s="136"/>
      <c r="AE1617" s="136"/>
      <c r="AF1617" s="136"/>
      <c r="AG1617" s="136"/>
      <c r="AH1617" s="136"/>
      <c r="AI1617" s="136"/>
      <c r="AJ1617" s="136"/>
      <c r="AK1617" s="136"/>
      <c r="AL1617" s="136"/>
      <c r="AM1617" s="136"/>
      <c r="AN1617" s="136"/>
      <c r="AO1617" s="136"/>
      <c r="AP1617" s="136"/>
      <c r="AQ1617" s="136"/>
      <c r="AR1617" s="136"/>
      <c r="AS1617" s="136"/>
      <c r="AT1617" s="136"/>
      <c r="AU1617" s="136"/>
      <c r="AV1617" s="136"/>
      <c r="AW1617" s="136"/>
      <c r="AX1617" s="136"/>
      <c r="AY1617" s="136"/>
      <c r="AZ1617" s="136"/>
      <c r="BA1617" s="136"/>
      <c r="BB1617" s="136"/>
      <c r="BC1617" s="136"/>
      <c r="BD1617" s="136"/>
      <c r="BE1617" s="136"/>
      <c r="BF1617" s="136"/>
      <c r="BG1617" s="136"/>
      <c r="BH1617" s="136"/>
      <c r="BI1617" s="136"/>
      <c r="BJ1617" s="136"/>
      <c r="BK1617" s="136"/>
      <c r="BL1617" s="136"/>
      <c r="BM1617" s="136"/>
      <c r="BN1617" s="136"/>
      <c r="BO1617" s="136"/>
      <c r="BP1617" s="136"/>
      <c r="BQ1617" s="136"/>
      <c r="BR1617" s="136"/>
      <c r="BS1617" s="136"/>
      <c r="BT1617" s="136"/>
      <c r="BU1617" s="136"/>
      <c r="BV1617" s="136"/>
      <c r="BW1617" s="136"/>
      <c r="BX1617" s="136"/>
      <c r="BY1617" s="136"/>
      <c r="BZ1617" s="136"/>
      <c r="CA1617" s="136"/>
      <c r="CB1617" s="136"/>
      <c r="CC1617" s="136"/>
      <c r="CD1617" s="136"/>
      <c r="CE1617" s="136"/>
      <c r="CF1617" s="136"/>
      <c r="CG1617" s="136"/>
      <c r="CH1617" s="136"/>
      <c r="CI1617" s="136"/>
      <c r="CJ1617" s="136"/>
      <c r="CK1617" s="136"/>
      <c r="CL1617" s="136"/>
      <c r="CM1617" s="136"/>
      <c r="CN1617" s="136"/>
      <c r="CO1617" s="136"/>
      <c r="CP1617" s="136"/>
      <c r="CQ1617" s="136"/>
      <c r="CR1617" s="136"/>
      <c r="CS1617" s="136"/>
      <c r="CT1617" s="136"/>
      <c r="CU1617" s="136"/>
      <c r="CV1617" s="136"/>
      <c r="CW1617" s="136"/>
      <c r="CX1617" s="136"/>
      <c r="CY1617" s="136"/>
      <c r="CZ1617" s="136"/>
      <c r="DA1617" s="136"/>
      <c r="DB1617" s="136"/>
      <c r="DC1617" s="136"/>
      <c r="DD1617" s="136"/>
      <c r="DE1617" s="136"/>
      <c r="DF1617" s="136"/>
      <c r="DG1617" s="136"/>
      <c r="DH1617" s="136"/>
      <c r="DI1617" s="136"/>
      <c r="DJ1617" s="136"/>
      <c r="DK1617" s="136"/>
      <c r="DL1617" s="136"/>
      <c r="DM1617" s="136"/>
      <c r="DN1617" s="136"/>
      <c r="DO1617" s="136"/>
      <c r="DP1617" s="136"/>
      <c r="DQ1617" s="136"/>
      <c r="DR1617" s="136"/>
      <c r="DS1617" s="136"/>
      <c r="DT1617" s="136"/>
      <c r="DU1617" s="136"/>
      <c r="DV1617" s="136"/>
      <c r="DW1617" s="136"/>
      <c r="DX1617" s="136"/>
      <c r="DY1617" s="136"/>
      <c r="DZ1617" s="136"/>
      <c r="EA1617" s="136"/>
      <c r="EB1617" s="136"/>
      <c r="EC1617" s="136"/>
      <c r="ED1617" s="136"/>
      <c r="EE1617" s="136"/>
      <c r="EF1617" s="136"/>
      <c r="EG1617" s="136"/>
      <c r="EH1617" s="136"/>
      <c r="EI1617" s="136"/>
      <c r="EJ1617" s="136"/>
      <c r="EK1617" s="136"/>
      <c r="EL1617" s="136"/>
      <c r="EM1617" s="136"/>
      <c r="EN1617" s="136"/>
      <c r="EO1617" s="136"/>
      <c r="EP1617" s="136"/>
      <c r="EQ1617" s="136"/>
      <c r="ER1617" s="136"/>
      <c r="ES1617" s="136"/>
      <c r="ET1617" s="136"/>
      <c r="EU1617" s="136"/>
      <c r="EV1617" s="136"/>
      <c r="EW1617" s="136"/>
      <c r="EX1617" s="136"/>
      <c r="EY1617" s="136"/>
      <c r="EZ1617" s="136"/>
      <c r="FA1617" s="136"/>
      <c r="FB1617" s="136"/>
      <c r="FC1617" s="136"/>
      <c r="FD1617" s="136"/>
      <c r="FE1617" s="136"/>
      <c r="FF1617" s="136"/>
      <c r="FG1617" s="136"/>
      <c r="FH1617" s="136"/>
      <c r="FI1617" s="136"/>
      <c r="FJ1617" s="136"/>
      <c r="FK1617" s="136"/>
      <c r="FL1617" s="136"/>
      <c r="FM1617" s="136"/>
      <c r="FN1617" s="136"/>
      <c r="FO1617" s="136"/>
      <c r="FP1617" s="136"/>
      <c r="FQ1617" s="136"/>
      <c r="FR1617" s="136"/>
      <c r="FS1617" s="136"/>
      <c r="FT1617" s="136"/>
      <c r="FU1617" s="136"/>
      <c r="FV1617" s="136"/>
      <c r="FW1617" s="136"/>
      <c r="FX1617" s="136"/>
      <c r="FY1617" s="136"/>
      <c r="FZ1617" s="136"/>
      <c r="GA1617" s="136"/>
      <c r="GB1617" s="136"/>
      <c r="GC1617" s="136"/>
      <c r="GD1617" s="136"/>
      <c r="GE1617" s="136"/>
      <c r="GF1617" s="136"/>
      <c r="GG1617" s="136"/>
      <c r="GH1617" s="136"/>
      <c r="GI1617" s="136"/>
      <c r="GJ1617" s="136"/>
      <c r="GK1617" s="136"/>
      <c r="GL1617" s="136"/>
      <c r="GM1617" s="136"/>
      <c r="GN1617" s="136"/>
      <c r="GO1617" s="136"/>
      <c r="GP1617" s="136"/>
      <c r="GQ1617" s="136"/>
      <c r="GR1617" s="136"/>
      <c r="GS1617" s="136"/>
      <c r="GT1617" s="136"/>
      <c r="GU1617" s="136"/>
      <c r="GV1617" s="136"/>
      <c r="GW1617" s="136"/>
      <c r="GX1617" s="136"/>
      <c r="GY1617" s="136"/>
      <c r="GZ1617" s="136"/>
      <c r="HA1617" s="136"/>
      <c r="HB1617" s="136"/>
      <c r="HC1617" s="136"/>
      <c r="HD1617" s="136"/>
      <c r="HE1617" s="136"/>
      <c r="HF1617" s="136"/>
      <c r="HG1617" s="136"/>
      <c r="HH1617" s="136"/>
      <c r="HI1617" s="136"/>
      <c r="HJ1617" s="136"/>
      <c r="HK1617" s="136"/>
      <c r="HL1617" s="136"/>
      <c r="HM1617" s="136"/>
      <c r="HN1617" s="136"/>
      <c r="HO1617" s="136"/>
      <c r="HP1617" s="136"/>
      <c r="HQ1617" s="136"/>
      <c r="HR1617" s="136"/>
      <c r="HS1617" s="136"/>
      <c r="HT1617" s="136"/>
      <c r="HU1617" s="136"/>
      <c r="HV1617" s="136"/>
      <c r="HW1617" s="136"/>
      <c r="HX1617" s="136"/>
      <c r="HY1617" s="136"/>
      <c r="HZ1617" s="136"/>
      <c r="IA1617" s="136"/>
      <c r="IB1617" s="136"/>
      <c r="IC1617" s="136"/>
      <c r="ID1617" s="136"/>
      <c r="IE1617" s="136"/>
      <c r="IF1617" s="136"/>
      <c r="IG1617" s="136"/>
    </row>
    <row r="1618" spans="1:241" ht="15" customHeight="1" x14ac:dyDescent="0.25">
      <c r="A1618" s="225" t="s">
        <v>246</v>
      </c>
      <c r="B1618" s="217">
        <v>10046630</v>
      </c>
      <c r="C1618" s="217">
        <v>2575238</v>
      </c>
      <c r="D1618" s="217">
        <v>703357</v>
      </c>
      <c r="E1618" s="217">
        <v>1184157</v>
      </c>
      <c r="F1618" s="217">
        <v>2407319</v>
      </c>
      <c r="G1618" s="217">
        <v>690236</v>
      </c>
      <c r="H1618" s="244">
        <v>17606937</v>
      </c>
      <c r="I1618" s="136"/>
      <c r="J1618" s="223" t="s">
        <v>206</v>
      </c>
      <c r="K1618" s="217">
        <v>9754770</v>
      </c>
      <c r="L1618" s="217">
        <v>2532147</v>
      </c>
      <c r="M1618" s="217">
        <v>737921</v>
      </c>
      <c r="N1618" s="217">
        <v>1311884</v>
      </c>
      <c r="O1618" s="217">
        <v>2577584</v>
      </c>
      <c r="P1618" s="217">
        <v>652971</v>
      </c>
      <c r="Q1618" s="244">
        <v>17567277</v>
      </c>
      <c r="R1618" s="136"/>
      <c r="S1618" s="136"/>
      <c r="T1618" s="136"/>
      <c r="U1618" s="136"/>
      <c r="V1618" s="136"/>
      <c r="W1618" s="136"/>
      <c r="X1618" s="136"/>
      <c r="Y1618" s="136"/>
      <c r="Z1618" s="136"/>
      <c r="AA1618" s="136"/>
      <c r="AB1618" s="136"/>
      <c r="AC1618" s="136"/>
      <c r="AD1618" s="136"/>
      <c r="AE1618" s="136"/>
      <c r="AF1618" s="136"/>
      <c r="AG1618" s="136"/>
      <c r="AH1618" s="136"/>
      <c r="AI1618" s="136"/>
      <c r="AJ1618" s="136"/>
      <c r="AK1618" s="136"/>
      <c r="AL1618" s="136"/>
      <c r="AM1618" s="136"/>
      <c r="AN1618" s="136"/>
      <c r="AO1618" s="136"/>
      <c r="AP1618" s="136"/>
      <c r="AQ1618" s="136"/>
      <c r="AR1618" s="136"/>
      <c r="AS1618" s="136"/>
      <c r="AT1618" s="136"/>
      <c r="AU1618" s="136"/>
      <c r="AV1618" s="136"/>
      <c r="AW1618" s="136"/>
      <c r="AX1618" s="136"/>
      <c r="AY1618" s="136"/>
      <c r="AZ1618" s="136"/>
      <c r="BA1618" s="136"/>
      <c r="BB1618" s="136"/>
      <c r="BC1618" s="136"/>
      <c r="BD1618" s="136"/>
      <c r="BE1618" s="136"/>
      <c r="BF1618" s="136"/>
      <c r="BG1618" s="136"/>
      <c r="BH1618" s="136"/>
      <c r="BI1618" s="136"/>
      <c r="BJ1618" s="136"/>
      <c r="BK1618" s="136"/>
      <c r="BL1618" s="136"/>
      <c r="BM1618" s="136"/>
      <c r="BN1618" s="136"/>
      <c r="BO1618" s="136"/>
      <c r="BP1618" s="136"/>
      <c r="BQ1618" s="136"/>
      <c r="BR1618" s="136"/>
      <c r="BS1618" s="136"/>
      <c r="BT1618" s="136"/>
      <c r="BU1618" s="136"/>
      <c r="BV1618" s="136"/>
      <c r="BW1618" s="136"/>
      <c r="BX1618" s="136"/>
      <c r="BY1618" s="136"/>
      <c r="BZ1618" s="136"/>
      <c r="CA1618" s="136"/>
      <c r="CB1618" s="136"/>
      <c r="CC1618" s="136"/>
      <c r="CD1618" s="136"/>
      <c r="CE1618" s="136"/>
      <c r="CF1618" s="136"/>
      <c r="CG1618" s="136"/>
      <c r="CH1618" s="136"/>
      <c r="CI1618" s="136"/>
      <c r="CJ1618" s="136"/>
      <c r="CK1618" s="136"/>
      <c r="CL1618" s="136"/>
      <c r="CM1618" s="136"/>
      <c r="CN1618" s="136"/>
      <c r="CO1618" s="136"/>
      <c r="CP1618" s="136"/>
      <c r="CQ1618" s="136"/>
      <c r="CR1618" s="136"/>
      <c r="CS1618" s="136"/>
      <c r="CT1618" s="136"/>
      <c r="CU1618" s="136"/>
      <c r="CV1618" s="136"/>
      <c r="CW1618" s="136"/>
      <c r="CX1618" s="136"/>
      <c r="CY1618" s="136"/>
      <c r="CZ1618" s="136"/>
      <c r="DA1618" s="136"/>
      <c r="DB1618" s="136"/>
      <c r="DC1618" s="136"/>
      <c r="DD1618" s="136"/>
      <c r="DE1618" s="136"/>
      <c r="DF1618" s="136"/>
      <c r="DG1618" s="136"/>
      <c r="DH1618" s="136"/>
      <c r="DI1618" s="136"/>
      <c r="DJ1618" s="136"/>
      <c r="DK1618" s="136"/>
      <c r="DL1618" s="136"/>
      <c r="DM1618" s="136"/>
      <c r="DN1618" s="136"/>
      <c r="DO1618" s="136"/>
      <c r="DP1618" s="136"/>
      <c r="DQ1618" s="136"/>
      <c r="DR1618" s="136"/>
      <c r="DS1618" s="136"/>
      <c r="DT1618" s="136"/>
      <c r="DU1618" s="136"/>
      <c r="DV1618" s="136"/>
      <c r="DW1618" s="136"/>
      <c r="DX1618" s="136"/>
      <c r="DY1618" s="136"/>
      <c r="DZ1618" s="136"/>
      <c r="EA1618" s="136"/>
      <c r="EB1618" s="136"/>
      <c r="EC1618" s="136"/>
      <c r="ED1618" s="136"/>
      <c r="EE1618" s="136"/>
      <c r="EF1618" s="136"/>
      <c r="EG1618" s="136"/>
      <c r="EH1618" s="136"/>
      <c r="EI1618" s="136"/>
      <c r="EJ1618" s="136"/>
      <c r="EK1618" s="136"/>
      <c r="EL1618" s="136"/>
      <c r="EM1618" s="136"/>
      <c r="EN1618" s="136"/>
      <c r="EO1618" s="136"/>
      <c r="EP1618" s="136"/>
      <c r="EQ1618" s="136"/>
      <c r="ER1618" s="136"/>
      <c r="ES1618" s="136"/>
      <c r="ET1618" s="136"/>
      <c r="EU1618" s="136"/>
      <c r="EV1618" s="136"/>
      <c r="EW1618" s="136"/>
      <c r="EX1618" s="136"/>
      <c r="EY1618" s="136"/>
      <c r="EZ1618" s="136"/>
      <c r="FA1618" s="136"/>
      <c r="FB1618" s="136"/>
      <c r="FC1618" s="136"/>
      <c r="FD1618" s="136"/>
      <c r="FE1618" s="136"/>
      <c r="FF1618" s="136"/>
      <c r="FG1618" s="136"/>
      <c r="FH1618" s="136"/>
      <c r="FI1618" s="136"/>
      <c r="FJ1618" s="136"/>
      <c r="FK1618" s="136"/>
      <c r="FL1618" s="136"/>
      <c r="FM1618" s="136"/>
      <c r="FN1618" s="136"/>
      <c r="FO1618" s="136"/>
      <c r="FP1618" s="136"/>
      <c r="FQ1618" s="136"/>
      <c r="FR1618" s="136"/>
      <c r="FS1618" s="136"/>
      <c r="FT1618" s="136"/>
      <c r="FU1618" s="136"/>
      <c r="FV1618" s="136"/>
      <c r="FW1618" s="136"/>
      <c r="FX1618" s="136"/>
      <c r="FY1618" s="136"/>
      <c r="FZ1618" s="136"/>
      <c r="GA1618" s="136"/>
      <c r="GB1618" s="136"/>
      <c r="GC1618" s="136"/>
      <c r="GD1618" s="136"/>
      <c r="GE1618" s="136"/>
      <c r="GF1618" s="136"/>
      <c r="GG1618" s="136"/>
      <c r="GH1618" s="136"/>
      <c r="GI1618" s="136"/>
      <c r="GJ1618" s="136"/>
      <c r="GK1618" s="136"/>
      <c r="GL1618" s="136"/>
      <c r="GM1618" s="136"/>
      <c r="GN1618" s="136"/>
      <c r="GO1618" s="136"/>
      <c r="GP1618" s="136"/>
      <c r="GQ1618" s="136"/>
      <c r="GR1618" s="136"/>
      <c r="GS1618" s="136"/>
      <c r="GT1618" s="136"/>
      <c r="GU1618" s="136"/>
      <c r="GV1618" s="136"/>
      <c r="GW1618" s="136"/>
      <c r="GX1618" s="136"/>
      <c r="GY1618" s="136"/>
      <c r="GZ1618" s="136"/>
      <c r="HA1618" s="136"/>
      <c r="HB1618" s="136"/>
      <c r="HC1618" s="136"/>
      <c r="HD1618" s="136"/>
      <c r="HE1618" s="136"/>
      <c r="HF1618" s="136"/>
      <c r="HG1618" s="136"/>
      <c r="HH1618" s="136"/>
      <c r="HI1618" s="136"/>
      <c r="HJ1618" s="136"/>
      <c r="HK1618" s="136"/>
      <c r="HL1618" s="136"/>
      <c r="HM1618" s="136"/>
      <c r="HN1618" s="136"/>
      <c r="HO1618" s="136"/>
      <c r="HP1618" s="136"/>
      <c r="HQ1618" s="136"/>
      <c r="HR1618" s="136"/>
      <c r="HS1618" s="136"/>
      <c r="HT1618" s="136"/>
      <c r="HU1618" s="136"/>
      <c r="HV1618" s="136"/>
      <c r="HW1618" s="136"/>
      <c r="HX1618" s="136"/>
      <c r="HY1618" s="136"/>
      <c r="HZ1618" s="136"/>
      <c r="IA1618" s="136"/>
      <c r="IB1618" s="136"/>
      <c r="IC1618" s="136"/>
      <c r="ID1618" s="136"/>
      <c r="IE1618" s="136"/>
      <c r="IF1618" s="136"/>
      <c r="IG1618" s="136"/>
    </row>
    <row r="1619" spans="1:241" ht="15" customHeight="1" x14ac:dyDescent="0.25">
      <c r="A1619" s="225" t="s">
        <v>245</v>
      </c>
      <c r="B1619" s="217">
        <v>9166129</v>
      </c>
      <c r="C1619" s="217">
        <v>3007659</v>
      </c>
      <c r="D1619" s="217">
        <v>961726</v>
      </c>
      <c r="E1619" s="217">
        <v>1307351</v>
      </c>
      <c r="F1619" s="217">
        <v>3077052</v>
      </c>
      <c r="G1619" s="217">
        <v>839781</v>
      </c>
      <c r="H1619" s="244">
        <v>18359698</v>
      </c>
      <c r="I1619" s="136"/>
      <c r="J1619" s="223" t="s">
        <v>869</v>
      </c>
      <c r="K1619" s="217">
        <v>15940189</v>
      </c>
      <c r="L1619" s="217">
        <v>3029440</v>
      </c>
      <c r="M1619" s="217">
        <v>1111866</v>
      </c>
      <c r="N1619" s="217">
        <v>1442498</v>
      </c>
      <c r="O1619" s="217">
        <v>2841286</v>
      </c>
      <c r="P1619" s="217">
        <v>943067</v>
      </c>
      <c r="Q1619" s="244">
        <v>25308346</v>
      </c>
      <c r="R1619" s="136"/>
      <c r="S1619" s="136"/>
      <c r="T1619" s="136"/>
      <c r="U1619" s="136"/>
      <c r="V1619" s="136"/>
      <c r="W1619" s="136"/>
      <c r="X1619" s="136"/>
      <c r="Y1619" s="136"/>
      <c r="Z1619" s="136"/>
      <c r="AA1619" s="136"/>
      <c r="AB1619" s="136"/>
      <c r="AC1619" s="136"/>
      <c r="AD1619" s="136"/>
      <c r="AE1619" s="136"/>
      <c r="AF1619" s="136"/>
      <c r="AG1619" s="136"/>
      <c r="AH1619" s="136"/>
      <c r="AI1619" s="136"/>
      <c r="AJ1619" s="136"/>
      <c r="AK1619" s="136"/>
      <c r="AL1619" s="136"/>
      <c r="AM1619" s="136"/>
      <c r="AN1619" s="136"/>
      <c r="AO1619" s="136"/>
      <c r="AP1619" s="136"/>
      <c r="AQ1619" s="136"/>
      <c r="AR1619" s="136"/>
      <c r="AS1619" s="136"/>
      <c r="AT1619" s="136"/>
      <c r="AU1619" s="136"/>
      <c r="AV1619" s="136"/>
      <c r="AW1619" s="136"/>
      <c r="AX1619" s="136"/>
      <c r="AY1619" s="136"/>
      <c r="AZ1619" s="136"/>
      <c r="BA1619" s="136"/>
      <c r="BB1619" s="136"/>
      <c r="BC1619" s="136"/>
      <c r="BD1619" s="136"/>
      <c r="BE1619" s="136"/>
      <c r="BF1619" s="136"/>
      <c r="BG1619" s="136"/>
      <c r="BH1619" s="136"/>
      <c r="BI1619" s="136"/>
      <c r="BJ1619" s="136"/>
      <c r="BK1619" s="136"/>
      <c r="BL1619" s="136"/>
      <c r="BM1619" s="136"/>
      <c r="BN1619" s="136"/>
      <c r="BO1619" s="136"/>
      <c r="BP1619" s="136"/>
      <c r="BQ1619" s="136"/>
      <c r="BR1619" s="136"/>
      <c r="BS1619" s="136"/>
      <c r="BT1619" s="136"/>
      <c r="BU1619" s="136"/>
      <c r="BV1619" s="136"/>
      <c r="BW1619" s="136"/>
      <c r="BX1619" s="136"/>
      <c r="BY1619" s="136"/>
      <c r="BZ1619" s="136"/>
      <c r="CA1619" s="136"/>
      <c r="CB1619" s="136"/>
      <c r="CC1619" s="136"/>
      <c r="CD1619" s="136"/>
      <c r="CE1619" s="136"/>
      <c r="CF1619" s="136"/>
      <c r="CG1619" s="136"/>
      <c r="CH1619" s="136"/>
      <c r="CI1619" s="136"/>
      <c r="CJ1619" s="136"/>
      <c r="CK1619" s="136"/>
      <c r="CL1619" s="136"/>
      <c r="CM1619" s="136"/>
      <c r="CN1619" s="136"/>
      <c r="CO1619" s="136"/>
      <c r="CP1619" s="136"/>
      <c r="CQ1619" s="136"/>
      <c r="CR1619" s="136"/>
      <c r="CS1619" s="136"/>
      <c r="CT1619" s="136"/>
      <c r="CU1619" s="136"/>
      <c r="CV1619" s="136"/>
      <c r="CW1619" s="136"/>
      <c r="CX1619" s="136"/>
      <c r="CY1619" s="136"/>
      <c r="CZ1619" s="136"/>
      <c r="DA1619" s="136"/>
      <c r="DB1619" s="136"/>
      <c r="DC1619" s="136"/>
      <c r="DD1619" s="136"/>
      <c r="DE1619" s="136"/>
      <c r="DF1619" s="136"/>
      <c r="DG1619" s="136"/>
      <c r="DH1619" s="136"/>
      <c r="DI1619" s="136"/>
      <c r="DJ1619" s="136"/>
      <c r="DK1619" s="136"/>
      <c r="DL1619" s="136"/>
      <c r="DM1619" s="136"/>
      <c r="DN1619" s="136"/>
      <c r="DO1619" s="136"/>
      <c r="DP1619" s="136"/>
      <c r="DQ1619" s="136"/>
      <c r="DR1619" s="136"/>
      <c r="DS1619" s="136"/>
      <c r="DT1619" s="136"/>
      <c r="DU1619" s="136"/>
      <c r="DV1619" s="136"/>
      <c r="DW1619" s="136"/>
      <c r="DX1619" s="136"/>
      <c r="DY1619" s="136"/>
      <c r="DZ1619" s="136"/>
      <c r="EA1619" s="136"/>
      <c r="EB1619" s="136"/>
      <c r="EC1619" s="136"/>
      <c r="ED1619" s="136"/>
      <c r="EE1619" s="136"/>
      <c r="EF1619" s="136"/>
      <c r="EG1619" s="136"/>
      <c r="EH1619" s="136"/>
      <c r="EI1619" s="136"/>
      <c r="EJ1619" s="136"/>
      <c r="EK1619" s="136"/>
      <c r="EL1619" s="136"/>
      <c r="EM1619" s="136"/>
      <c r="EN1619" s="136"/>
      <c r="EO1619" s="136"/>
      <c r="EP1619" s="136"/>
      <c r="EQ1619" s="136"/>
      <c r="ER1619" s="136"/>
      <c r="ES1619" s="136"/>
      <c r="ET1619" s="136"/>
      <c r="EU1619" s="136"/>
      <c r="EV1619" s="136"/>
      <c r="EW1619" s="136"/>
      <c r="EX1619" s="136"/>
      <c r="EY1619" s="136"/>
      <c r="EZ1619" s="136"/>
      <c r="FA1619" s="136"/>
      <c r="FB1619" s="136"/>
      <c r="FC1619" s="136"/>
      <c r="FD1619" s="136"/>
      <c r="FE1619" s="136"/>
      <c r="FF1619" s="136"/>
      <c r="FG1619" s="136"/>
      <c r="FH1619" s="136"/>
      <c r="FI1619" s="136"/>
      <c r="FJ1619" s="136"/>
      <c r="FK1619" s="136"/>
      <c r="FL1619" s="136"/>
      <c r="FM1619" s="136"/>
      <c r="FN1619" s="136"/>
      <c r="FO1619" s="136"/>
      <c r="FP1619" s="136"/>
      <c r="FQ1619" s="136"/>
      <c r="FR1619" s="136"/>
      <c r="FS1619" s="136"/>
      <c r="FT1619" s="136"/>
      <c r="FU1619" s="136"/>
      <c r="FV1619" s="136"/>
      <c r="FW1619" s="136"/>
      <c r="FX1619" s="136"/>
      <c r="FY1619" s="136"/>
      <c r="FZ1619" s="136"/>
      <c r="GA1619" s="136"/>
      <c r="GB1619" s="136"/>
      <c r="GC1619" s="136"/>
      <c r="GD1619" s="136"/>
      <c r="GE1619" s="136"/>
      <c r="GF1619" s="136"/>
      <c r="GG1619" s="136"/>
      <c r="GH1619" s="136"/>
      <c r="GI1619" s="136"/>
      <c r="GJ1619" s="136"/>
      <c r="GK1619" s="136"/>
      <c r="GL1619" s="136"/>
      <c r="GM1619" s="136"/>
      <c r="GN1619" s="136"/>
      <c r="GO1619" s="136"/>
      <c r="GP1619" s="136"/>
      <c r="GQ1619" s="136"/>
      <c r="GR1619" s="136"/>
      <c r="GS1619" s="136"/>
      <c r="GT1619" s="136"/>
      <c r="GU1619" s="136"/>
      <c r="GV1619" s="136"/>
      <c r="GW1619" s="136"/>
      <c r="GX1619" s="136"/>
      <c r="GY1619" s="136"/>
      <c r="GZ1619" s="136"/>
      <c r="HA1619" s="136"/>
      <c r="HB1619" s="136"/>
      <c r="HC1619" s="136"/>
      <c r="HD1619" s="136"/>
      <c r="HE1619" s="136"/>
      <c r="HF1619" s="136"/>
      <c r="HG1619" s="136"/>
      <c r="HH1619" s="136"/>
      <c r="HI1619" s="136"/>
      <c r="HJ1619" s="136"/>
      <c r="HK1619" s="136"/>
      <c r="HL1619" s="136"/>
      <c r="HM1619" s="136"/>
      <c r="HN1619" s="136"/>
      <c r="HO1619" s="136"/>
      <c r="HP1619" s="136"/>
      <c r="HQ1619" s="136"/>
      <c r="HR1619" s="136"/>
      <c r="HS1619" s="136"/>
      <c r="HT1619" s="136"/>
      <c r="HU1619" s="136"/>
      <c r="HV1619" s="136"/>
      <c r="HW1619" s="136"/>
      <c r="HX1619" s="136"/>
      <c r="HY1619" s="136"/>
      <c r="HZ1619" s="136"/>
      <c r="IA1619" s="136"/>
      <c r="IB1619" s="136"/>
      <c r="IC1619" s="136"/>
      <c r="ID1619" s="136"/>
      <c r="IE1619" s="136"/>
      <c r="IF1619" s="136"/>
      <c r="IG1619" s="136"/>
    </row>
    <row r="1620" spans="1:241" ht="15" customHeight="1" x14ac:dyDescent="0.25">
      <c r="A1620" s="225" t="s">
        <v>367</v>
      </c>
      <c r="B1620" s="217">
        <v>9830708</v>
      </c>
      <c r="C1620" s="217">
        <v>3960734</v>
      </c>
      <c r="D1620" s="217">
        <v>1415590</v>
      </c>
      <c r="E1620" s="217">
        <v>1740443</v>
      </c>
      <c r="F1620" s="217">
        <v>3991203</v>
      </c>
      <c r="G1620" s="217">
        <v>1186844</v>
      </c>
      <c r="H1620" s="244">
        <v>22125522</v>
      </c>
      <c r="I1620" s="136"/>
      <c r="J1620" s="223" t="s">
        <v>870</v>
      </c>
      <c r="K1620" s="217">
        <v>16186495</v>
      </c>
      <c r="L1620" s="217">
        <v>5135815</v>
      </c>
      <c r="M1620" s="217">
        <v>1115990</v>
      </c>
      <c r="N1620" s="217">
        <v>1310742</v>
      </c>
      <c r="O1620" s="217">
        <v>2471944</v>
      </c>
      <c r="P1620" s="217">
        <v>771516</v>
      </c>
      <c r="Q1620" s="244">
        <v>26992502</v>
      </c>
      <c r="R1620" s="136"/>
      <c r="S1620" s="136"/>
      <c r="T1620" s="136"/>
      <c r="U1620" s="136"/>
      <c r="V1620" s="136"/>
      <c r="W1620" s="136"/>
      <c r="X1620" s="136"/>
      <c r="Y1620" s="136"/>
      <c r="Z1620" s="136"/>
      <c r="AA1620" s="136"/>
      <c r="AB1620" s="136"/>
      <c r="AC1620" s="136"/>
      <c r="AD1620" s="136"/>
      <c r="AE1620" s="136"/>
      <c r="AF1620" s="136"/>
      <c r="AG1620" s="136"/>
      <c r="AH1620" s="136"/>
      <c r="AI1620" s="136"/>
      <c r="AJ1620" s="136"/>
      <c r="AK1620" s="136"/>
      <c r="AL1620" s="136"/>
      <c r="AM1620" s="136"/>
      <c r="AN1620" s="136"/>
      <c r="AO1620" s="136"/>
      <c r="AP1620" s="136"/>
      <c r="AQ1620" s="136"/>
      <c r="AR1620" s="136"/>
      <c r="AS1620" s="136"/>
      <c r="AT1620" s="136"/>
      <c r="AU1620" s="136"/>
      <c r="AV1620" s="136"/>
      <c r="AW1620" s="136"/>
      <c r="AX1620" s="136"/>
      <c r="AY1620" s="136"/>
      <c r="AZ1620" s="136"/>
      <c r="BA1620" s="136"/>
      <c r="BB1620" s="136"/>
      <c r="BC1620" s="136"/>
      <c r="BD1620" s="136"/>
      <c r="BE1620" s="136"/>
      <c r="BF1620" s="136"/>
      <c r="BG1620" s="136"/>
      <c r="BH1620" s="136"/>
      <c r="BI1620" s="136"/>
      <c r="BJ1620" s="136"/>
      <c r="BK1620" s="136"/>
      <c r="BL1620" s="136"/>
      <c r="BM1620" s="136"/>
      <c r="BN1620" s="136"/>
      <c r="BO1620" s="136"/>
      <c r="BP1620" s="136"/>
      <c r="BQ1620" s="136"/>
      <c r="BR1620" s="136"/>
      <c r="BS1620" s="136"/>
      <c r="BT1620" s="136"/>
      <c r="BU1620" s="136"/>
      <c r="BV1620" s="136"/>
      <c r="BW1620" s="136"/>
      <c r="BX1620" s="136"/>
      <c r="BY1620" s="136"/>
      <c r="BZ1620" s="136"/>
      <c r="CA1620" s="136"/>
      <c r="CB1620" s="136"/>
      <c r="CC1620" s="136"/>
      <c r="CD1620" s="136"/>
      <c r="CE1620" s="136"/>
      <c r="CF1620" s="136"/>
      <c r="CG1620" s="136"/>
      <c r="CH1620" s="136"/>
      <c r="CI1620" s="136"/>
      <c r="CJ1620" s="136"/>
      <c r="CK1620" s="136"/>
      <c r="CL1620" s="136"/>
      <c r="CM1620" s="136"/>
      <c r="CN1620" s="136"/>
      <c r="CO1620" s="136"/>
      <c r="CP1620" s="136"/>
      <c r="CQ1620" s="136"/>
      <c r="CR1620" s="136"/>
      <c r="CS1620" s="136"/>
      <c r="CT1620" s="136"/>
      <c r="CU1620" s="136"/>
      <c r="CV1620" s="136"/>
      <c r="CW1620" s="136"/>
      <c r="CX1620" s="136"/>
      <c r="CY1620" s="136"/>
      <c r="CZ1620" s="136"/>
      <c r="DA1620" s="136"/>
      <c r="DB1620" s="136"/>
      <c r="DC1620" s="136"/>
      <c r="DD1620" s="136"/>
      <c r="DE1620" s="136"/>
      <c r="DF1620" s="136"/>
      <c r="DG1620" s="136"/>
      <c r="DH1620" s="136"/>
      <c r="DI1620" s="136"/>
      <c r="DJ1620" s="136"/>
      <c r="DK1620" s="136"/>
      <c r="DL1620" s="136"/>
      <c r="DM1620" s="136"/>
      <c r="DN1620" s="136"/>
      <c r="DO1620" s="136"/>
      <c r="DP1620" s="136"/>
      <c r="DQ1620" s="136"/>
      <c r="DR1620" s="136"/>
      <c r="DS1620" s="136"/>
      <c r="DT1620" s="136"/>
      <c r="DU1620" s="136"/>
      <c r="DV1620" s="136"/>
      <c r="DW1620" s="136"/>
      <c r="DX1620" s="136"/>
      <c r="DY1620" s="136"/>
      <c r="DZ1620" s="136"/>
      <c r="EA1620" s="136"/>
      <c r="EB1620" s="136"/>
      <c r="EC1620" s="136"/>
      <c r="ED1620" s="136"/>
      <c r="EE1620" s="136"/>
      <c r="EF1620" s="136"/>
      <c r="EG1620" s="136"/>
      <c r="EH1620" s="136"/>
      <c r="EI1620" s="136"/>
      <c r="EJ1620" s="136"/>
      <c r="EK1620" s="136"/>
      <c r="EL1620" s="136"/>
      <c r="EM1620" s="136"/>
      <c r="EN1620" s="136"/>
      <c r="EO1620" s="136"/>
      <c r="EP1620" s="136"/>
      <c r="EQ1620" s="136"/>
      <c r="ER1620" s="136"/>
      <c r="ES1620" s="136"/>
      <c r="ET1620" s="136"/>
      <c r="EU1620" s="136"/>
      <c r="EV1620" s="136"/>
      <c r="EW1620" s="136"/>
      <c r="EX1620" s="136"/>
      <c r="EY1620" s="136"/>
      <c r="EZ1620" s="136"/>
      <c r="FA1620" s="136"/>
      <c r="FB1620" s="136"/>
      <c r="FC1620" s="136"/>
      <c r="FD1620" s="136"/>
      <c r="FE1620" s="136"/>
      <c r="FF1620" s="136"/>
      <c r="FG1620" s="136"/>
      <c r="FH1620" s="136"/>
      <c r="FI1620" s="136"/>
      <c r="FJ1620" s="136"/>
      <c r="FK1620" s="136"/>
      <c r="FL1620" s="136"/>
      <c r="FM1620" s="136"/>
      <c r="FN1620" s="136"/>
      <c r="FO1620" s="136"/>
      <c r="FP1620" s="136"/>
      <c r="FQ1620" s="136"/>
      <c r="FR1620" s="136"/>
      <c r="FS1620" s="136"/>
      <c r="FT1620" s="136"/>
      <c r="FU1620" s="136"/>
      <c r="FV1620" s="136"/>
      <c r="FW1620" s="136"/>
      <c r="FX1620" s="136"/>
      <c r="FY1620" s="136"/>
      <c r="FZ1620" s="136"/>
      <c r="GA1620" s="136"/>
      <c r="GB1620" s="136"/>
      <c r="GC1620" s="136"/>
      <c r="GD1620" s="136"/>
      <c r="GE1620" s="136"/>
      <c r="GF1620" s="136"/>
      <c r="GG1620" s="136"/>
      <c r="GH1620" s="136"/>
      <c r="GI1620" s="136"/>
      <c r="GJ1620" s="136"/>
      <c r="GK1620" s="136"/>
      <c r="GL1620" s="136"/>
      <c r="GM1620" s="136"/>
      <c r="GN1620" s="136"/>
      <c r="GO1620" s="136"/>
      <c r="GP1620" s="136"/>
      <c r="GQ1620" s="136"/>
      <c r="GR1620" s="136"/>
      <c r="GS1620" s="136"/>
      <c r="GT1620" s="136"/>
      <c r="GU1620" s="136"/>
      <c r="GV1620" s="136"/>
      <c r="GW1620" s="136"/>
      <c r="GX1620" s="136"/>
      <c r="GY1620" s="136"/>
      <c r="GZ1620" s="136"/>
      <c r="HA1620" s="136"/>
      <c r="HB1620" s="136"/>
      <c r="HC1620" s="136"/>
      <c r="HD1620" s="136"/>
      <c r="HE1620" s="136"/>
      <c r="HF1620" s="136"/>
      <c r="HG1620" s="136"/>
      <c r="HH1620" s="136"/>
      <c r="HI1620" s="136"/>
      <c r="HJ1620" s="136"/>
      <c r="HK1620" s="136"/>
      <c r="HL1620" s="136"/>
      <c r="HM1620" s="136"/>
      <c r="HN1620" s="136"/>
      <c r="HO1620" s="136"/>
      <c r="HP1620" s="136"/>
      <c r="HQ1620" s="136"/>
      <c r="HR1620" s="136"/>
      <c r="HS1620" s="136"/>
      <c r="HT1620" s="136"/>
      <c r="HU1620" s="136"/>
      <c r="HV1620" s="136"/>
      <c r="HW1620" s="136"/>
      <c r="HX1620" s="136"/>
      <c r="HY1620" s="136"/>
      <c r="HZ1620" s="136"/>
      <c r="IA1620" s="136"/>
      <c r="IB1620" s="136"/>
      <c r="IC1620" s="136"/>
      <c r="ID1620" s="136"/>
      <c r="IE1620" s="136"/>
      <c r="IF1620" s="136"/>
      <c r="IG1620" s="136"/>
    </row>
    <row r="1621" spans="1:241" ht="15" customHeight="1" x14ac:dyDescent="0.25">
      <c r="A1621" s="225" t="s">
        <v>366</v>
      </c>
      <c r="B1621" s="217">
        <v>9758073</v>
      </c>
      <c r="C1621" s="217">
        <v>3019621</v>
      </c>
      <c r="D1621" s="217">
        <v>1911230</v>
      </c>
      <c r="E1621" s="217">
        <v>1713367</v>
      </c>
      <c r="F1621" s="217">
        <v>3526203</v>
      </c>
      <c r="G1621" s="217">
        <v>1130059</v>
      </c>
      <c r="H1621" s="244">
        <v>21058553</v>
      </c>
      <c r="I1621" s="136"/>
      <c r="J1621" s="223" t="s">
        <v>205</v>
      </c>
      <c r="K1621" s="217">
        <v>10901333</v>
      </c>
      <c r="L1621" s="217">
        <v>5792415</v>
      </c>
      <c r="M1621" s="217">
        <v>950200</v>
      </c>
      <c r="N1621" s="217">
        <v>2023973</v>
      </c>
      <c r="O1621" s="217">
        <v>2540391</v>
      </c>
      <c r="P1621" s="217">
        <v>1057928</v>
      </c>
      <c r="Q1621" s="244">
        <v>23266240</v>
      </c>
      <c r="R1621" s="136"/>
      <c r="S1621" s="136"/>
      <c r="T1621" s="136"/>
      <c r="U1621" s="136"/>
      <c r="V1621" s="136"/>
      <c r="W1621" s="136"/>
      <c r="X1621" s="136"/>
      <c r="Y1621" s="136"/>
      <c r="Z1621" s="136"/>
      <c r="AA1621" s="136"/>
      <c r="AB1621" s="136"/>
      <c r="AC1621" s="136"/>
      <c r="AD1621" s="136"/>
      <c r="AE1621" s="136"/>
      <c r="AF1621" s="136"/>
      <c r="AG1621" s="136"/>
      <c r="AH1621" s="136"/>
      <c r="AI1621" s="136"/>
      <c r="AJ1621" s="136"/>
      <c r="AK1621" s="136"/>
      <c r="AL1621" s="136"/>
      <c r="AM1621" s="136"/>
      <c r="AN1621" s="136"/>
      <c r="AO1621" s="136"/>
      <c r="AP1621" s="136"/>
      <c r="AQ1621" s="136"/>
      <c r="AR1621" s="136"/>
      <c r="AS1621" s="136"/>
      <c r="AT1621" s="136"/>
      <c r="AU1621" s="136"/>
      <c r="AV1621" s="136"/>
      <c r="AW1621" s="136"/>
      <c r="AX1621" s="136"/>
      <c r="AY1621" s="136"/>
      <c r="AZ1621" s="136"/>
      <c r="BA1621" s="136"/>
      <c r="BB1621" s="136"/>
      <c r="BC1621" s="136"/>
      <c r="BD1621" s="136"/>
      <c r="BE1621" s="136"/>
      <c r="BF1621" s="136"/>
      <c r="BG1621" s="136"/>
      <c r="BH1621" s="136"/>
      <c r="BI1621" s="136"/>
      <c r="BJ1621" s="136"/>
      <c r="BK1621" s="136"/>
      <c r="BL1621" s="136"/>
      <c r="BM1621" s="136"/>
      <c r="BN1621" s="136"/>
      <c r="BO1621" s="136"/>
      <c r="BP1621" s="136"/>
      <c r="BQ1621" s="136"/>
      <c r="BR1621" s="136"/>
      <c r="BS1621" s="136"/>
      <c r="BT1621" s="136"/>
      <c r="BU1621" s="136"/>
      <c r="BV1621" s="136"/>
      <c r="BW1621" s="136"/>
      <c r="BX1621" s="136"/>
      <c r="BY1621" s="136"/>
      <c r="BZ1621" s="136"/>
      <c r="CA1621" s="136"/>
      <c r="CB1621" s="136"/>
      <c r="CC1621" s="136"/>
      <c r="CD1621" s="136"/>
      <c r="CE1621" s="136"/>
      <c r="CF1621" s="136"/>
      <c r="CG1621" s="136"/>
      <c r="CH1621" s="136"/>
      <c r="CI1621" s="136"/>
      <c r="CJ1621" s="136"/>
      <c r="CK1621" s="136"/>
      <c r="CL1621" s="136"/>
      <c r="CM1621" s="136"/>
      <c r="CN1621" s="136"/>
      <c r="CO1621" s="136"/>
      <c r="CP1621" s="136"/>
      <c r="CQ1621" s="136"/>
      <c r="CR1621" s="136"/>
      <c r="CS1621" s="136"/>
      <c r="CT1621" s="136"/>
      <c r="CU1621" s="136"/>
      <c r="CV1621" s="136"/>
      <c r="CW1621" s="136"/>
      <c r="CX1621" s="136"/>
      <c r="CY1621" s="136"/>
      <c r="CZ1621" s="136"/>
      <c r="DA1621" s="136"/>
      <c r="DB1621" s="136"/>
      <c r="DC1621" s="136"/>
      <c r="DD1621" s="136"/>
      <c r="DE1621" s="136"/>
      <c r="DF1621" s="136"/>
      <c r="DG1621" s="136"/>
      <c r="DH1621" s="136"/>
      <c r="DI1621" s="136"/>
      <c r="DJ1621" s="136"/>
      <c r="DK1621" s="136"/>
      <c r="DL1621" s="136"/>
      <c r="DM1621" s="136"/>
      <c r="DN1621" s="136"/>
      <c r="DO1621" s="136"/>
      <c r="DP1621" s="136"/>
      <c r="DQ1621" s="136"/>
      <c r="DR1621" s="136"/>
      <c r="DS1621" s="136"/>
      <c r="DT1621" s="136"/>
      <c r="DU1621" s="136"/>
      <c r="DV1621" s="136"/>
      <c r="DW1621" s="136"/>
      <c r="DX1621" s="136"/>
      <c r="DY1621" s="136"/>
      <c r="DZ1621" s="136"/>
      <c r="EA1621" s="136"/>
      <c r="EB1621" s="136"/>
      <c r="EC1621" s="136"/>
      <c r="ED1621" s="136"/>
      <c r="EE1621" s="136"/>
      <c r="EF1621" s="136"/>
      <c r="EG1621" s="136"/>
      <c r="EH1621" s="136"/>
      <c r="EI1621" s="136"/>
      <c r="EJ1621" s="136"/>
      <c r="EK1621" s="136"/>
      <c r="EL1621" s="136"/>
      <c r="EM1621" s="136"/>
      <c r="EN1621" s="136"/>
      <c r="EO1621" s="136"/>
      <c r="EP1621" s="136"/>
      <c r="EQ1621" s="136"/>
      <c r="ER1621" s="136"/>
      <c r="ES1621" s="136"/>
      <c r="ET1621" s="136"/>
      <c r="EU1621" s="136"/>
      <c r="EV1621" s="136"/>
      <c r="EW1621" s="136"/>
      <c r="EX1621" s="136"/>
      <c r="EY1621" s="136"/>
      <c r="EZ1621" s="136"/>
      <c r="FA1621" s="136"/>
      <c r="FB1621" s="136"/>
      <c r="FC1621" s="136"/>
      <c r="FD1621" s="136"/>
      <c r="FE1621" s="136"/>
      <c r="FF1621" s="136"/>
      <c r="FG1621" s="136"/>
      <c r="FH1621" s="136"/>
      <c r="FI1621" s="136"/>
      <c r="FJ1621" s="136"/>
      <c r="FK1621" s="136"/>
      <c r="FL1621" s="136"/>
      <c r="FM1621" s="136"/>
      <c r="FN1621" s="136"/>
      <c r="FO1621" s="136"/>
      <c r="FP1621" s="136"/>
      <c r="FQ1621" s="136"/>
      <c r="FR1621" s="136"/>
      <c r="FS1621" s="136"/>
      <c r="FT1621" s="136"/>
      <c r="FU1621" s="136"/>
      <c r="FV1621" s="136"/>
      <c r="FW1621" s="136"/>
      <c r="FX1621" s="136"/>
      <c r="FY1621" s="136"/>
      <c r="FZ1621" s="136"/>
      <c r="GA1621" s="136"/>
      <c r="GB1621" s="136"/>
      <c r="GC1621" s="136"/>
      <c r="GD1621" s="136"/>
      <c r="GE1621" s="136"/>
      <c r="GF1621" s="136"/>
      <c r="GG1621" s="136"/>
      <c r="GH1621" s="136"/>
      <c r="GI1621" s="136"/>
      <c r="GJ1621" s="136"/>
      <c r="GK1621" s="136"/>
      <c r="GL1621" s="136"/>
      <c r="GM1621" s="136"/>
      <c r="GN1621" s="136"/>
      <c r="GO1621" s="136"/>
      <c r="GP1621" s="136"/>
      <c r="GQ1621" s="136"/>
      <c r="GR1621" s="136"/>
      <c r="GS1621" s="136"/>
      <c r="GT1621" s="136"/>
      <c r="GU1621" s="136"/>
      <c r="GV1621" s="136"/>
      <c r="GW1621" s="136"/>
      <c r="GX1621" s="136"/>
      <c r="GY1621" s="136"/>
      <c r="GZ1621" s="136"/>
      <c r="HA1621" s="136"/>
      <c r="HB1621" s="136"/>
      <c r="HC1621" s="136"/>
      <c r="HD1621" s="136"/>
      <c r="HE1621" s="136"/>
      <c r="HF1621" s="136"/>
      <c r="HG1621" s="136"/>
      <c r="HH1621" s="136"/>
      <c r="HI1621" s="136"/>
      <c r="HJ1621" s="136"/>
      <c r="HK1621" s="136"/>
      <c r="HL1621" s="136"/>
      <c r="HM1621" s="136"/>
      <c r="HN1621" s="136"/>
      <c r="HO1621" s="136"/>
      <c r="HP1621" s="136"/>
      <c r="HQ1621" s="136"/>
      <c r="HR1621" s="136"/>
      <c r="HS1621" s="136"/>
      <c r="HT1621" s="136"/>
      <c r="HU1621" s="136"/>
      <c r="HV1621" s="136"/>
      <c r="HW1621" s="136"/>
      <c r="HX1621" s="136"/>
      <c r="HY1621" s="136"/>
      <c r="HZ1621" s="136"/>
      <c r="IA1621" s="136"/>
      <c r="IB1621" s="136"/>
      <c r="IC1621" s="136"/>
      <c r="ID1621" s="136"/>
      <c r="IE1621" s="136"/>
      <c r="IF1621" s="136"/>
      <c r="IG1621" s="136"/>
    </row>
    <row r="1622" spans="1:241" ht="15" customHeight="1" x14ac:dyDescent="0.25">
      <c r="A1622" s="225" t="s">
        <v>244</v>
      </c>
      <c r="B1622" s="217">
        <v>9758520</v>
      </c>
      <c r="C1622" s="217">
        <v>2998345</v>
      </c>
      <c r="D1622" s="217">
        <v>1326354</v>
      </c>
      <c r="E1622" s="217">
        <v>1202599</v>
      </c>
      <c r="F1622" s="217">
        <v>3103103</v>
      </c>
      <c r="G1622" s="217">
        <v>780145</v>
      </c>
      <c r="H1622" s="244">
        <v>19169066</v>
      </c>
      <c r="I1622" s="136"/>
      <c r="J1622" s="223" t="s">
        <v>202</v>
      </c>
      <c r="K1622" s="217">
        <v>7755532</v>
      </c>
      <c r="L1622" s="217">
        <v>4458325</v>
      </c>
      <c r="M1622" s="217">
        <v>840811</v>
      </c>
      <c r="N1622" s="217">
        <v>1245926</v>
      </c>
      <c r="O1622" s="217">
        <v>2037942</v>
      </c>
      <c r="P1622" s="217">
        <v>908448</v>
      </c>
      <c r="Q1622" s="244">
        <v>17246984</v>
      </c>
      <c r="R1622" s="136"/>
      <c r="S1622" s="136"/>
      <c r="T1622" s="136"/>
      <c r="U1622" s="136"/>
      <c r="V1622" s="136"/>
      <c r="W1622" s="136"/>
      <c r="X1622" s="136"/>
      <c r="Y1622" s="136"/>
      <c r="Z1622" s="136"/>
      <c r="AA1622" s="136"/>
      <c r="AB1622" s="136"/>
      <c r="AC1622" s="136"/>
      <c r="AD1622" s="136"/>
      <c r="AE1622" s="136"/>
      <c r="AF1622" s="136"/>
      <c r="AG1622" s="136"/>
      <c r="AH1622" s="136"/>
      <c r="AI1622" s="136"/>
      <c r="AJ1622" s="136"/>
      <c r="AK1622" s="136"/>
      <c r="AL1622" s="136"/>
      <c r="AM1622" s="136"/>
      <c r="AN1622" s="136"/>
      <c r="AO1622" s="136"/>
      <c r="AP1622" s="136"/>
      <c r="AQ1622" s="136"/>
      <c r="AR1622" s="136"/>
      <c r="AS1622" s="136"/>
      <c r="AT1622" s="136"/>
      <c r="AU1622" s="136"/>
      <c r="AV1622" s="136"/>
      <c r="AW1622" s="136"/>
      <c r="AX1622" s="136"/>
      <c r="AY1622" s="136"/>
      <c r="AZ1622" s="136"/>
      <c r="BA1622" s="136"/>
      <c r="BB1622" s="136"/>
      <c r="BC1622" s="136"/>
      <c r="BD1622" s="136"/>
      <c r="BE1622" s="136"/>
      <c r="BF1622" s="136"/>
      <c r="BG1622" s="136"/>
      <c r="BH1622" s="136"/>
      <c r="BI1622" s="136"/>
      <c r="BJ1622" s="136"/>
      <c r="BK1622" s="136"/>
      <c r="BL1622" s="136"/>
      <c r="BM1622" s="136"/>
      <c r="BN1622" s="136"/>
      <c r="BO1622" s="136"/>
      <c r="BP1622" s="136"/>
      <c r="BQ1622" s="136"/>
      <c r="BR1622" s="136"/>
      <c r="BS1622" s="136"/>
      <c r="BT1622" s="136"/>
      <c r="BU1622" s="136"/>
      <c r="BV1622" s="136"/>
      <c r="BW1622" s="136"/>
      <c r="BX1622" s="136"/>
      <c r="BY1622" s="136"/>
      <c r="BZ1622" s="136"/>
      <c r="CA1622" s="136"/>
      <c r="CB1622" s="136"/>
      <c r="CC1622" s="136"/>
      <c r="CD1622" s="136"/>
      <c r="CE1622" s="136"/>
      <c r="CF1622" s="136"/>
      <c r="CG1622" s="136"/>
      <c r="CH1622" s="136"/>
      <c r="CI1622" s="136"/>
      <c r="CJ1622" s="136"/>
      <c r="CK1622" s="136"/>
      <c r="CL1622" s="136"/>
      <c r="CM1622" s="136"/>
      <c r="CN1622" s="136"/>
      <c r="CO1622" s="136"/>
      <c r="CP1622" s="136"/>
      <c r="CQ1622" s="136"/>
      <c r="CR1622" s="136"/>
      <c r="CS1622" s="136"/>
      <c r="CT1622" s="136"/>
      <c r="CU1622" s="136"/>
      <c r="CV1622" s="136"/>
      <c r="CW1622" s="136"/>
      <c r="CX1622" s="136"/>
      <c r="CY1622" s="136"/>
      <c r="CZ1622" s="136"/>
      <c r="DA1622" s="136"/>
      <c r="DB1622" s="136"/>
      <c r="DC1622" s="136"/>
      <c r="DD1622" s="136"/>
      <c r="DE1622" s="136"/>
      <c r="DF1622" s="136"/>
      <c r="DG1622" s="136"/>
      <c r="DH1622" s="136"/>
      <c r="DI1622" s="136"/>
      <c r="DJ1622" s="136"/>
      <c r="DK1622" s="136"/>
      <c r="DL1622" s="136"/>
      <c r="DM1622" s="136"/>
      <c r="DN1622" s="136"/>
      <c r="DO1622" s="136"/>
      <c r="DP1622" s="136"/>
      <c r="DQ1622" s="136"/>
      <c r="DR1622" s="136"/>
      <c r="DS1622" s="136"/>
      <c r="DT1622" s="136"/>
      <c r="DU1622" s="136"/>
      <c r="DV1622" s="136"/>
      <c r="DW1622" s="136"/>
      <c r="DX1622" s="136"/>
      <c r="DY1622" s="136"/>
      <c r="DZ1622" s="136"/>
      <c r="EA1622" s="136"/>
      <c r="EB1622" s="136"/>
      <c r="EC1622" s="136"/>
      <c r="ED1622" s="136"/>
      <c r="EE1622" s="136"/>
      <c r="EF1622" s="136"/>
      <c r="EG1622" s="136"/>
      <c r="EH1622" s="136"/>
      <c r="EI1622" s="136"/>
      <c r="EJ1622" s="136"/>
      <c r="EK1622" s="136"/>
      <c r="EL1622" s="136"/>
      <c r="EM1622" s="136"/>
      <c r="EN1622" s="136"/>
      <c r="EO1622" s="136"/>
      <c r="EP1622" s="136"/>
      <c r="EQ1622" s="136"/>
      <c r="ER1622" s="136"/>
      <c r="ES1622" s="136"/>
      <c r="ET1622" s="136"/>
      <c r="EU1622" s="136"/>
      <c r="EV1622" s="136"/>
      <c r="EW1622" s="136"/>
      <c r="EX1622" s="136"/>
      <c r="EY1622" s="136"/>
      <c r="EZ1622" s="136"/>
      <c r="FA1622" s="136"/>
      <c r="FB1622" s="136"/>
      <c r="FC1622" s="136"/>
      <c r="FD1622" s="136"/>
      <c r="FE1622" s="136"/>
      <c r="FF1622" s="136"/>
      <c r="FG1622" s="136"/>
      <c r="FH1622" s="136"/>
      <c r="FI1622" s="136"/>
      <c r="FJ1622" s="136"/>
      <c r="FK1622" s="136"/>
      <c r="FL1622" s="136"/>
      <c r="FM1622" s="136"/>
      <c r="FN1622" s="136"/>
      <c r="FO1622" s="136"/>
      <c r="FP1622" s="136"/>
      <c r="FQ1622" s="136"/>
      <c r="FR1622" s="136"/>
      <c r="FS1622" s="136"/>
      <c r="FT1622" s="136"/>
      <c r="FU1622" s="136"/>
      <c r="FV1622" s="136"/>
      <c r="FW1622" s="136"/>
      <c r="FX1622" s="136"/>
      <c r="FY1622" s="136"/>
      <c r="FZ1622" s="136"/>
      <c r="GA1622" s="136"/>
      <c r="GB1622" s="136"/>
      <c r="GC1622" s="136"/>
      <c r="GD1622" s="136"/>
      <c r="GE1622" s="136"/>
      <c r="GF1622" s="136"/>
      <c r="GG1622" s="136"/>
      <c r="GH1622" s="136"/>
      <c r="GI1622" s="136"/>
      <c r="GJ1622" s="136"/>
      <c r="GK1622" s="136"/>
      <c r="GL1622" s="136"/>
      <c r="GM1622" s="136"/>
      <c r="GN1622" s="136"/>
      <c r="GO1622" s="136"/>
      <c r="GP1622" s="136"/>
      <c r="GQ1622" s="136"/>
      <c r="GR1622" s="136"/>
      <c r="GS1622" s="136"/>
      <c r="GT1622" s="136"/>
      <c r="GU1622" s="136"/>
      <c r="GV1622" s="136"/>
      <c r="GW1622" s="136"/>
      <c r="GX1622" s="136"/>
      <c r="GY1622" s="136"/>
      <c r="GZ1622" s="136"/>
      <c r="HA1622" s="136"/>
      <c r="HB1622" s="136"/>
      <c r="HC1622" s="136"/>
      <c r="HD1622" s="136"/>
      <c r="HE1622" s="136"/>
      <c r="HF1622" s="136"/>
      <c r="HG1622" s="136"/>
      <c r="HH1622" s="136"/>
      <c r="HI1622" s="136"/>
      <c r="HJ1622" s="136"/>
      <c r="HK1622" s="136"/>
      <c r="HL1622" s="136"/>
      <c r="HM1622" s="136"/>
      <c r="HN1622" s="136"/>
      <c r="HO1622" s="136"/>
      <c r="HP1622" s="136"/>
      <c r="HQ1622" s="136"/>
      <c r="HR1622" s="136"/>
      <c r="HS1622" s="136"/>
      <c r="HT1622" s="136"/>
      <c r="HU1622" s="136"/>
      <c r="HV1622" s="136"/>
      <c r="HW1622" s="136"/>
      <c r="HX1622" s="136"/>
      <c r="HY1622" s="136"/>
      <c r="HZ1622" s="136"/>
      <c r="IA1622" s="136"/>
      <c r="IB1622" s="136"/>
      <c r="IC1622" s="136"/>
      <c r="ID1622" s="136"/>
      <c r="IE1622" s="136"/>
      <c r="IF1622" s="136"/>
      <c r="IG1622" s="136"/>
    </row>
    <row r="1623" spans="1:241" ht="15" customHeight="1" x14ac:dyDescent="0.25">
      <c r="A1623" s="225" t="s">
        <v>241</v>
      </c>
      <c r="B1623" s="217">
        <v>10887412</v>
      </c>
      <c r="C1623" s="217">
        <v>3353593</v>
      </c>
      <c r="D1623" s="217">
        <v>1013718</v>
      </c>
      <c r="E1623" s="217">
        <v>1357086</v>
      </c>
      <c r="F1623" s="217">
        <v>2692940</v>
      </c>
      <c r="G1623" s="217">
        <v>794505</v>
      </c>
      <c r="H1623" s="244">
        <v>20099254</v>
      </c>
      <c r="I1623" s="136"/>
      <c r="J1623" s="223" t="s">
        <v>201</v>
      </c>
      <c r="K1623" s="217">
        <v>11266466</v>
      </c>
      <c r="L1623" s="217">
        <v>4566900</v>
      </c>
      <c r="M1623" s="217">
        <v>945191</v>
      </c>
      <c r="N1623" s="217">
        <v>1144400</v>
      </c>
      <c r="O1623" s="217">
        <v>2289728</v>
      </c>
      <c r="P1623" s="217">
        <v>970180</v>
      </c>
      <c r="Q1623" s="244">
        <v>21182865</v>
      </c>
      <c r="R1623" s="136"/>
      <c r="S1623" s="136"/>
      <c r="T1623" s="136"/>
      <c r="U1623" s="136"/>
      <c r="V1623" s="136"/>
      <c r="W1623" s="136"/>
      <c r="X1623" s="136"/>
      <c r="Y1623" s="136"/>
      <c r="Z1623" s="136"/>
      <c r="AA1623" s="136"/>
      <c r="AB1623" s="136"/>
      <c r="AC1623" s="136"/>
      <c r="AD1623" s="136"/>
      <c r="AE1623" s="136"/>
      <c r="AF1623" s="136"/>
      <c r="AG1623" s="136"/>
      <c r="AH1623" s="136"/>
      <c r="AI1623" s="136"/>
      <c r="AJ1623" s="136"/>
      <c r="AK1623" s="136"/>
      <c r="AL1623" s="136"/>
      <c r="AM1623" s="136"/>
      <c r="AN1623" s="136"/>
      <c r="AO1623" s="136"/>
      <c r="AP1623" s="136"/>
      <c r="AQ1623" s="136"/>
      <c r="AR1623" s="136"/>
      <c r="AS1623" s="136"/>
      <c r="AT1623" s="136"/>
      <c r="AU1623" s="136"/>
      <c r="AV1623" s="136"/>
      <c r="AW1623" s="136"/>
      <c r="AX1623" s="136"/>
      <c r="AY1623" s="136"/>
      <c r="AZ1623" s="136"/>
      <c r="BA1623" s="136"/>
      <c r="BB1623" s="136"/>
      <c r="BC1623" s="136"/>
      <c r="BD1623" s="136"/>
      <c r="BE1623" s="136"/>
      <c r="BF1623" s="136"/>
      <c r="BG1623" s="136"/>
      <c r="BH1623" s="136"/>
      <c r="BI1623" s="136"/>
      <c r="BJ1623" s="136"/>
      <c r="BK1623" s="136"/>
      <c r="BL1623" s="136"/>
      <c r="BM1623" s="136"/>
      <c r="BN1623" s="136"/>
      <c r="BO1623" s="136"/>
      <c r="BP1623" s="136"/>
      <c r="BQ1623" s="136"/>
      <c r="BR1623" s="136"/>
      <c r="BS1623" s="136"/>
      <c r="BT1623" s="136"/>
      <c r="BU1623" s="136"/>
      <c r="BV1623" s="136"/>
      <c r="BW1623" s="136"/>
      <c r="BX1623" s="136"/>
      <c r="BY1623" s="136"/>
      <c r="BZ1623" s="136"/>
      <c r="CA1623" s="136"/>
      <c r="CB1623" s="136"/>
      <c r="CC1623" s="136"/>
      <c r="CD1623" s="136"/>
      <c r="CE1623" s="136"/>
      <c r="CF1623" s="136"/>
      <c r="CG1623" s="136"/>
      <c r="CH1623" s="136"/>
      <c r="CI1623" s="136"/>
      <c r="CJ1623" s="136"/>
      <c r="CK1623" s="136"/>
      <c r="CL1623" s="136"/>
      <c r="CM1623" s="136"/>
      <c r="CN1623" s="136"/>
      <c r="CO1623" s="136"/>
      <c r="CP1623" s="136"/>
      <c r="CQ1623" s="136"/>
      <c r="CR1623" s="136"/>
      <c r="CS1623" s="136"/>
      <c r="CT1623" s="136"/>
      <c r="CU1623" s="136"/>
      <c r="CV1623" s="136"/>
      <c r="CW1623" s="136"/>
      <c r="CX1623" s="136"/>
      <c r="CY1623" s="136"/>
      <c r="CZ1623" s="136"/>
      <c r="DA1623" s="136"/>
      <c r="DB1623" s="136"/>
      <c r="DC1623" s="136"/>
      <c r="DD1623" s="136"/>
      <c r="DE1623" s="136"/>
      <c r="DF1623" s="136"/>
      <c r="DG1623" s="136"/>
      <c r="DH1623" s="136"/>
      <c r="DI1623" s="136"/>
      <c r="DJ1623" s="136"/>
      <c r="DK1623" s="136"/>
      <c r="DL1623" s="136"/>
      <c r="DM1623" s="136"/>
      <c r="DN1623" s="136"/>
      <c r="DO1623" s="136"/>
      <c r="DP1623" s="136"/>
      <c r="DQ1623" s="136"/>
      <c r="DR1623" s="136"/>
      <c r="DS1623" s="136"/>
      <c r="DT1623" s="136"/>
      <c r="DU1623" s="136"/>
      <c r="DV1623" s="136"/>
      <c r="DW1623" s="136"/>
      <c r="DX1623" s="136"/>
      <c r="DY1623" s="136"/>
      <c r="DZ1623" s="136"/>
      <c r="EA1623" s="136"/>
      <c r="EB1623" s="136"/>
      <c r="EC1623" s="136"/>
      <c r="ED1623" s="136"/>
      <c r="EE1623" s="136"/>
      <c r="EF1623" s="136"/>
      <c r="EG1623" s="136"/>
      <c r="EH1623" s="136"/>
      <c r="EI1623" s="136"/>
      <c r="EJ1623" s="136"/>
      <c r="EK1623" s="136"/>
      <c r="EL1623" s="136"/>
      <c r="EM1623" s="136"/>
      <c r="EN1623" s="136"/>
      <c r="EO1623" s="136"/>
      <c r="EP1623" s="136"/>
      <c r="EQ1623" s="136"/>
      <c r="ER1623" s="136"/>
      <c r="ES1623" s="136"/>
      <c r="ET1623" s="136"/>
      <c r="EU1623" s="136"/>
      <c r="EV1623" s="136"/>
      <c r="EW1623" s="136"/>
      <c r="EX1623" s="136"/>
      <c r="EY1623" s="136"/>
      <c r="EZ1623" s="136"/>
      <c r="FA1623" s="136"/>
      <c r="FB1623" s="136"/>
      <c r="FC1623" s="136"/>
      <c r="FD1623" s="136"/>
      <c r="FE1623" s="136"/>
      <c r="FF1623" s="136"/>
      <c r="FG1623" s="136"/>
      <c r="FH1623" s="136"/>
      <c r="FI1623" s="136"/>
      <c r="FJ1623" s="136"/>
      <c r="FK1623" s="136"/>
      <c r="FL1623" s="136"/>
      <c r="FM1623" s="136"/>
      <c r="FN1623" s="136"/>
      <c r="FO1623" s="136"/>
      <c r="FP1623" s="136"/>
      <c r="FQ1623" s="136"/>
      <c r="FR1623" s="136"/>
      <c r="FS1623" s="136"/>
      <c r="FT1623" s="136"/>
      <c r="FU1623" s="136"/>
      <c r="FV1623" s="136"/>
      <c r="FW1623" s="136"/>
      <c r="FX1623" s="136"/>
      <c r="FY1623" s="136"/>
      <c r="FZ1623" s="136"/>
      <c r="GA1623" s="136"/>
      <c r="GB1623" s="136"/>
      <c r="GC1623" s="136"/>
      <c r="GD1623" s="136"/>
      <c r="GE1623" s="136"/>
      <c r="GF1623" s="136"/>
      <c r="GG1623" s="136"/>
      <c r="GH1623" s="136"/>
      <c r="GI1623" s="136"/>
      <c r="GJ1623" s="136"/>
      <c r="GK1623" s="136"/>
      <c r="GL1623" s="136"/>
      <c r="GM1623" s="136"/>
      <c r="GN1623" s="136"/>
      <c r="GO1623" s="136"/>
      <c r="GP1623" s="136"/>
      <c r="GQ1623" s="136"/>
      <c r="GR1623" s="136"/>
      <c r="GS1623" s="136"/>
      <c r="GT1623" s="136"/>
      <c r="GU1623" s="136"/>
      <c r="GV1623" s="136"/>
      <c r="GW1623" s="136"/>
      <c r="GX1623" s="136"/>
      <c r="GY1623" s="136"/>
      <c r="GZ1623" s="136"/>
      <c r="HA1623" s="136"/>
      <c r="HB1623" s="136"/>
      <c r="HC1623" s="136"/>
      <c r="HD1623" s="136"/>
      <c r="HE1623" s="136"/>
      <c r="HF1623" s="136"/>
      <c r="HG1623" s="136"/>
      <c r="HH1623" s="136"/>
      <c r="HI1623" s="136"/>
      <c r="HJ1623" s="136"/>
      <c r="HK1623" s="136"/>
      <c r="HL1623" s="136"/>
      <c r="HM1623" s="136"/>
      <c r="HN1623" s="136"/>
      <c r="HO1623" s="136"/>
      <c r="HP1623" s="136"/>
      <c r="HQ1623" s="136"/>
      <c r="HR1623" s="136"/>
      <c r="HS1623" s="136"/>
      <c r="HT1623" s="136"/>
      <c r="HU1623" s="136"/>
      <c r="HV1623" s="136"/>
      <c r="HW1623" s="136"/>
      <c r="HX1623" s="136"/>
      <c r="HY1623" s="136"/>
      <c r="HZ1623" s="136"/>
      <c r="IA1623" s="136"/>
      <c r="IB1623" s="136"/>
      <c r="IC1623" s="136"/>
      <c r="ID1623" s="136"/>
      <c r="IE1623" s="136"/>
      <c r="IF1623" s="136"/>
      <c r="IG1623" s="136"/>
    </row>
    <row r="1624" spans="1:241" ht="15" customHeight="1" x14ac:dyDescent="0.25">
      <c r="A1624" s="225" t="s">
        <v>240</v>
      </c>
      <c r="B1624" s="217">
        <v>9599084</v>
      </c>
      <c r="C1624" s="217">
        <v>4551200</v>
      </c>
      <c r="D1624" s="217">
        <v>1053451</v>
      </c>
      <c r="E1624" s="217">
        <v>1803172</v>
      </c>
      <c r="F1624" s="217">
        <v>3069104</v>
      </c>
      <c r="G1624" s="217">
        <v>807926</v>
      </c>
      <c r="H1624" s="244">
        <v>20883937</v>
      </c>
      <c r="I1624" s="136"/>
      <c r="J1624" s="223" t="s">
        <v>351</v>
      </c>
      <c r="K1624" s="217">
        <v>13452510</v>
      </c>
      <c r="L1624" s="217">
        <v>5397486</v>
      </c>
      <c r="M1624" s="217">
        <v>1033518</v>
      </c>
      <c r="N1624" s="217">
        <v>1291834</v>
      </c>
      <c r="O1624" s="217">
        <v>2197102</v>
      </c>
      <c r="P1624" s="217">
        <v>802534</v>
      </c>
      <c r="Q1624" s="244">
        <v>24174984</v>
      </c>
      <c r="R1624" s="136"/>
      <c r="S1624" s="136"/>
      <c r="T1624" s="136"/>
      <c r="U1624" s="136"/>
      <c r="V1624" s="136"/>
      <c r="W1624" s="136"/>
      <c r="X1624" s="136"/>
      <c r="Y1624" s="136"/>
      <c r="Z1624" s="136"/>
      <c r="AA1624" s="136"/>
      <c r="AB1624" s="136"/>
      <c r="AC1624" s="136"/>
      <c r="AD1624" s="136"/>
      <c r="AE1624" s="136"/>
      <c r="AF1624" s="136"/>
      <c r="AG1624" s="136"/>
      <c r="AH1624" s="136"/>
      <c r="AI1624" s="136"/>
      <c r="AJ1624" s="136"/>
      <c r="AK1624" s="136"/>
      <c r="AL1624" s="136"/>
      <c r="AM1624" s="136"/>
      <c r="AN1624" s="136"/>
      <c r="AO1624" s="136"/>
      <c r="AP1624" s="136"/>
      <c r="AQ1624" s="136"/>
      <c r="AR1624" s="136"/>
      <c r="AS1624" s="136"/>
      <c r="AT1624" s="136"/>
      <c r="AU1624" s="136"/>
      <c r="AV1624" s="136"/>
      <c r="AW1624" s="136"/>
      <c r="AX1624" s="136"/>
      <c r="AY1624" s="136"/>
      <c r="AZ1624" s="136"/>
      <c r="BA1624" s="136"/>
      <c r="BB1624" s="136"/>
      <c r="BC1624" s="136"/>
      <c r="BD1624" s="136"/>
      <c r="BE1624" s="136"/>
      <c r="BF1624" s="136"/>
      <c r="BG1624" s="136"/>
      <c r="BH1624" s="136"/>
      <c r="BI1624" s="136"/>
      <c r="BJ1624" s="136"/>
      <c r="BK1624" s="136"/>
      <c r="BL1624" s="136"/>
      <c r="BM1624" s="136"/>
      <c r="BN1624" s="136"/>
      <c r="BO1624" s="136"/>
      <c r="BP1624" s="136"/>
      <c r="BQ1624" s="136"/>
      <c r="BR1624" s="136"/>
      <c r="BS1624" s="136"/>
      <c r="BT1624" s="136"/>
      <c r="BU1624" s="136"/>
      <c r="BV1624" s="136"/>
      <c r="BW1624" s="136"/>
      <c r="BX1624" s="136"/>
      <c r="BY1624" s="136"/>
      <c r="BZ1624" s="136"/>
      <c r="CA1624" s="136"/>
      <c r="CB1624" s="136"/>
      <c r="CC1624" s="136"/>
      <c r="CD1624" s="136"/>
      <c r="CE1624" s="136"/>
      <c r="CF1624" s="136"/>
      <c r="CG1624" s="136"/>
      <c r="CH1624" s="136"/>
      <c r="CI1624" s="136"/>
      <c r="CJ1624" s="136"/>
      <c r="CK1624" s="136"/>
      <c r="CL1624" s="136"/>
      <c r="CM1624" s="136"/>
      <c r="CN1624" s="136"/>
      <c r="CO1624" s="136"/>
      <c r="CP1624" s="136"/>
      <c r="CQ1624" s="136"/>
      <c r="CR1624" s="136"/>
      <c r="CS1624" s="136"/>
      <c r="CT1624" s="136"/>
      <c r="CU1624" s="136"/>
      <c r="CV1624" s="136"/>
      <c r="CW1624" s="136"/>
      <c r="CX1624" s="136"/>
      <c r="CY1624" s="136"/>
      <c r="CZ1624" s="136"/>
      <c r="DA1624" s="136"/>
      <c r="DB1624" s="136"/>
      <c r="DC1624" s="136"/>
      <c r="DD1624" s="136"/>
      <c r="DE1624" s="136"/>
      <c r="DF1624" s="136"/>
      <c r="DG1624" s="136"/>
      <c r="DH1624" s="136"/>
      <c r="DI1624" s="136"/>
      <c r="DJ1624" s="136"/>
      <c r="DK1624" s="136"/>
      <c r="DL1624" s="136"/>
      <c r="DM1624" s="136"/>
      <c r="DN1624" s="136"/>
      <c r="DO1624" s="136"/>
      <c r="DP1624" s="136"/>
      <c r="DQ1624" s="136"/>
      <c r="DR1624" s="136"/>
      <c r="DS1624" s="136"/>
      <c r="DT1624" s="136"/>
      <c r="DU1624" s="136"/>
      <c r="DV1624" s="136"/>
      <c r="DW1624" s="136"/>
      <c r="DX1624" s="136"/>
      <c r="DY1624" s="136"/>
      <c r="DZ1624" s="136"/>
      <c r="EA1624" s="136"/>
      <c r="EB1624" s="136"/>
      <c r="EC1624" s="136"/>
      <c r="ED1624" s="136"/>
      <c r="EE1624" s="136"/>
      <c r="EF1624" s="136"/>
      <c r="EG1624" s="136"/>
      <c r="EH1624" s="136"/>
      <c r="EI1624" s="136"/>
      <c r="EJ1624" s="136"/>
      <c r="EK1624" s="136"/>
      <c r="EL1624" s="136"/>
      <c r="EM1624" s="136"/>
      <c r="EN1624" s="136"/>
      <c r="EO1624" s="136"/>
      <c r="EP1624" s="136"/>
      <c r="EQ1624" s="136"/>
      <c r="ER1624" s="136"/>
      <c r="ES1624" s="136"/>
      <c r="ET1624" s="136"/>
      <c r="EU1624" s="136"/>
      <c r="EV1624" s="136"/>
      <c r="EW1624" s="136"/>
      <c r="EX1624" s="136"/>
      <c r="EY1624" s="136"/>
      <c r="EZ1624" s="136"/>
      <c r="FA1624" s="136"/>
      <c r="FB1624" s="136"/>
      <c r="FC1624" s="136"/>
      <c r="FD1624" s="136"/>
      <c r="FE1624" s="136"/>
      <c r="FF1624" s="136"/>
      <c r="FG1624" s="136"/>
      <c r="FH1624" s="136"/>
      <c r="FI1624" s="136"/>
      <c r="FJ1624" s="136"/>
      <c r="FK1624" s="136"/>
      <c r="FL1624" s="136"/>
      <c r="FM1624" s="136"/>
      <c r="FN1624" s="136"/>
      <c r="FO1624" s="136"/>
      <c r="FP1624" s="136"/>
      <c r="FQ1624" s="136"/>
      <c r="FR1624" s="136"/>
      <c r="FS1624" s="136"/>
      <c r="FT1624" s="136"/>
      <c r="FU1624" s="136"/>
      <c r="FV1624" s="136"/>
      <c r="FW1624" s="136"/>
      <c r="FX1624" s="136"/>
      <c r="FY1624" s="136"/>
      <c r="FZ1624" s="136"/>
      <c r="GA1624" s="136"/>
      <c r="GB1624" s="136"/>
      <c r="GC1624" s="136"/>
      <c r="GD1624" s="136"/>
      <c r="GE1624" s="136"/>
      <c r="GF1624" s="136"/>
      <c r="GG1624" s="136"/>
      <c r="GH1624" s="136"/>
      <c r="GI1624" s="136"/>
      <c r="GJ1624" s="136"/>
      <c r="GK1624" s="136"/>
      <c r="GL1624" s="136"/>
      <c r="GM1624" s="136"/>
      <c r="GN1624" s="136"/>
      <c r="GO1624" s="136"/>
      <c r="GP1624" s="136"/>
      <c r="GQ1624" s="136"/>
      <c r="GR1624" s="136"/>
      <c r="GS1624" s="136"/>
      <c r="GT1624" s="136"/>
      <c r="GU1624" s="136"/>
      <c r="GV1624" s="136"/>
      <c r="GW1624" s="136"/>
      <c r="GX1624" s="136"/>
      <c r="GY1624" s="136"/>
      <c r="GZ1624" s="136"/>
      <c r="HA1624" s="136"/>
      <c r="HB1624" s="136"/>
      <c r="HC1624" s="136"/>
      <c r="HD1624" s="136"/>
      <c r="HE1624" s="136"/>
      <c r="HF1624" s="136"/>
      <c r="HG1624" s="136"/>
      <c r="HH1624" s="136"/>
      <c r="HI1624" s="136"/>
      <c r="HJ1624" s="136"/>
      <c r="HK1624" s="136"/>
      <c r="HL1624" s="136"/>
      <c r="HM1624" s="136"/>
      <c r="HN1624" s="136"/>
      <c r="HO1624" s="136"/>
      <c r="HP1624" s="136"/>
      <c r="HQ1624" s="136"/>
      <c r="HR1624" s="136"/>
      <c r="HS1624" s="136"/>
      <c r="HT1624" s="136"/>
      <c r="HU1624" s="136"/>
      <c r="HV1624" s="136"/>
      <c r="HW1624" s="136"/>
      <c r="HX1624" s="136"/>
      <c r="HY1624" s="136"/>
      <c r="HZ1624" s="136"/>
      <c r="IA1624" s="136"/>
      <c r="IB1624" s="136"/>
      <c r="IC1624" s="136"/>
      <c r="ID1624" s="136"/>
      <c r="IE1624" s="136"/>
      <c r="IF1624" s="136"/>
      <c r="IG1624" s="136"/>
    </row>
    <row r="1625" spans="1:241" ht="15" customHeight="1" x14ac:dyDescent="0.25">
      <c r="A1625" s="225" t="s">
        <v>365</v>
      </c>
      <c r="B1625" s="217">
        <v>13480301</v>
      </c>
      <c r="C1625" s="217">
        <v>3745090</v>
      </c>
      <c r="D1625" s="217">
        <v>1200477</v>
      </c>
      <c r="E1625" s="217">
        <v>1580598</v>
      </c>
      <c r="F1625" s="217">
        <v>2913238</v>
      </c>
      <c r="G1625" s="217">
        <v>698099</v>
      </c>
      <c r="H1625" s="244">
        <v>23617803</v>
      </c>
      <c r="I1625" s="136"/>
      <c r="J1625" s="223" t="s">
        <v>871</v>
      </c>
      <c r="K1625" s="217">
        <v>7465568</v>
      </c>
      <c r="L1625" s="217">
        <v>4186789</v>
      </c>
      <c r="M1625" s="217">
        <v>803625</v>
      </c>
      <c r="N1625" s="217">
        <v>2429452</v>
      </c>
      <c r="O1625" s="217">
        <v>2034052</v>
      </c>
      <c r="P1625" s="217">
        <v>541760</v>
      </c>
      <c r="Q1625" s="244">
        <v>17461246</v>
      </c>
      <c r="R1625" s="136"/>
      <c r="S1625" s="136"/>
      <c r="T1625" s="136"/>
      <c r="U1625" s="136"/>
      <c r="V1625" s="136"/>
      <c r="W1625" s="136"/>
      <c r="X1625" s="136"/>
      <c r="Y1625" s="136"/>
      <c r="Z1625" s="136"/>
      <c r="AA1625" s="136"/>
      <c r="AB1625" s="136"/>
      <c r="AC1625" s="136"/>
      <c r="AD1625" s="136"/>
      <c r="AE1625" s="136"/>
      <c r="AF1625" s="136"/>
      <c r="AG1625" s="136"/>
      <c r="AH1625" s="136"/>
      <c r="AI1625" s="136"/>
      <c r="AJ1625" s="136"/>
      <c r="AK1625" s="136"/>
      <c r="AL1625" s="136"/>
      <c r="AM1625" s="136"/>
      <c r="AN1625" s="136"/>
      <c r="AO1625" s="136"/>
      <c r="AP1625" s="136"/>
      <c r="AQ1625" s="136"/>
      <c r="AR1625" s="136"/>
      <c r="AS1625" s="136"/>
      <c r="AT1625" s="136"/>
      <c r="AU1625" s="136"/>
      <c r="AV1625" s="136"/>
      <c r="AW1625" s="136"/>
      <c r="AX1625" s="136"/>
      <c r="AY1625" s="136"/>
      <c r="AZ1625" s="136"/>
      <c r="BA1625" s="136"/>
      <c r="BB1625" s="136"/>
      <c r="BC1625" s="136"/>
      <c r="BD1625" s="136"/>
      <c r="BE1625" s="136"/>
      <c r="BF1625" s="136"/>
      <c r="BG1625" s="136"/>
      <c r="BH1625" s="136"/>
      <c r="BI1625" s="136"/>
      <c r="BJ1625" s="136"/>
      <c r="BK1625" s="136"/>
      <c r="BL1625" s="136"/>
      <c r="BM1625" s="136"/>
      <c r="BN1625" s="136"/>
      <c r="BO1625" s="136"/>
      <c r="BP1625" s="136"/>
      <c r="BQ1625" s="136"/>
      <c r="BR1625" s="136"/>
      <c r="BS1625" s="136"/>
      <c r="BT1625" s="136"/>
      <c r="BU1625" s="136"/>
      <c r="BV1625" s="136"/>
      <c r="BW1625" s="136"/>
      <c r="BX1625" s="136"/>
      <c r="BY1625" s="136"/>
      <c r="BZ1625" s="136"/>
      <c r="CA1625" s="136"/>
      <c r="CB1625" s="136"/>
      <c r="CC1625" s="136"/>
      <c r="CD1625" s="136"/>
      <c r="CE1625" s="136"/>
      <c r="CF1625" s="136"/>
      <c r="CG1625" s="136"/>
      <c r="CH1625" s="136"/>
      <c r="CI1625" s="136"/>
      <c r="CJ1625" s="136"/>
      <c r="CK1625" s="136"/>
      <c r="CL1625" s="136"/>
      <c r="CM1625" s="136"/>
      <c r="CN1625" s="136"/>
      <c r="CO1625" s="136"/>
      <c r="CP1625" s="136"/>
      <c r="CQ1625" s="136"/>
      <c r="CR1625" s="136"/>
      <c r="CS1625" s="136"/>
      <c r="CT1625" s="136"/>
      <c r="CU1625" s="136"/>
      <c r="CV1625" s="136"/>
      <c r="CW1625" s="136"/>
      <c r="CX1625" s="136"/>
      <c r="CY1625" s="136"/>
      <c r="CZ1625" s="136"/>
      <c r="DA1625" s="136"/>
      <c r="DB1625" s="136"/>
      <c r="DC1625" s="136"/>
      <c r="DD1625" s="136"/>
      <c r="DE1625" s="136"/>
      <c r="DF1625" s="136"/>
      <c r="DG1625" s="136"/>
      <c r="DH1625" s="136"/>
      <c r="DI1625" s="136"/>
      <c r="DJ1625" s="136"/>
      <c r="DK1625" s="136"/>
      <c r="DL1625" s="136"/>
      <c r="DM1625" s="136"/>
      <c r="DN1625" s="136"/>
      <c r="DO1625" s="136"/>
      <c r="DP1625" s="136"/>
      <c r="DQ1625" s="136"/>
      <c r="DR1625" s="136"/>
      <c r="DS1625" s="136"/>
      <c r="DT1625" s="136"/>
      <c r="DU1625" s="136"/>
      <c r="DV1625" s="136"/>
      <c r="DW1625" s="136"/>
      <c r="DX1625" s="136"/>
      <c r="DY1625" s="136"/>
      <c r="DZ1625" s="136"/>
      <c r="EA1625" s="136"/>
      <c r="EB1625" s="136"/>
      <c r="EC1625" s="136"/>
      <c r="ED1625" s="136"/>
      <c r="EE1625" s="136"/>
      <c r="EF1625" s="136"/>
      <c r="EG1625" s="136"/>
      <c r="EH1625" s="136"/>
      <c r="EI1625" s="136"/>
      <c r="EJ1625" s="136"/>
      <c r="EK1625" s="136"/>
      <c r="EL1625" s="136"/>
      <c r="EM1625" s="136"/>
      <c r="EN1625" s="136"/>
      <c r="EO1625" s="136"/>
      <c r="EP1625" s="136"/>
      <c r="EQ1625" s="136"/>
      <c r="ER1625" s="136"/>
      <c r="ES1625" s="136"/>
      <c r="ET1625" s="136"/>
      <c r="EU1625" s="136"/>
      <c r="EV1625" s="136"/>
      <c r="EW1625" s="136"/>
      <c r="EX1625" s="136"/>
      <c r="EY1625" s="136"/>
      <c r="EZ1625" s="136"/>
      <c r="FA1625" s="136"/>
      <c r="FB1625" s="136"/>
      <c r="FC1625" s="136"/>
      <c r="FD1625" s="136"/>
      <c r="FE1625" s="136"/>
      <c r="FF1625" s="136"/>
      <c r="FG1625" s="136"/>
      <c r="FH1625" s="136"/>
      <c r="FI1625" s="136"/>
      <c r="FJ1625" s="136"/>
      <c r="FK1625" s="136"/>
      <c r="FL1625" s="136"/>
      <c r="FM1625" s="136"/>
      <c r="FN1625" s="136"/>
      <c r="FO1625" s="136"/>
      <c r="FP1625" s="136"/>
      <c r="FQ1625" s="136"/>
      <c r="FR1625" s="136"/>
      <c r="FS1625" s="136"/>
      <c r="FT1625" s="136"/>
      <c r="FU1625" s="136"/>
      <c r="FV1625" s="136"/>
      <c r="FW1625" s="136"/>
      <c r="FX1625" s="136"/>
      <c r="FY1625" s="136"/>
      <c r="FZ1625" s="136"/>
      <c r="GA1625" s="136"/>
      <c r="GB1625" s="136"/>
      <c r="GC1625" s="136"/>
      <c r="GD1625" s="136"/>
      <c r="GE1625" s="136"/>
      <c r="GF1625" s="136"/>
      <c r="GG1625" s="136"/>
      <c r="GH1625" s="136"/>
      <c r="GI1625" s="136"/>
      <c r="GJ1625" s="136"/>
      <c r="GK1625" s="136"/>
      <c r="GL1625" s="136"/>
      <c r="GM1625" s="136"/>
      <c r="GN1625" s="136"/>
      <c r="GO1625" s="136"/>
      <c r="GP1625" s="136"/>
      <c r="GQ1625" s="136"/>
      <c r="GR1625" s="136"/>
      <c r="GS1625" s="136"/>
      <c r="GT1625" s="136"/>
      <c r="GU1625" s="136"/>
      <c r="GV1625" s="136"/>
      <c r="GW1625" s="136"/>
      <c r="GX1625" s="136"/>
      <c r="GY1625" s="136"/>
      <c r="GZ1625" s="136"/>
      <c r="HA1625" s="136"/>
      <c r="HB1625" s="136"/>
      <c r="HC1625" s="136"/>
      <c r="HD1625" s="136"/>
      <c r="HE1625" s="136"/>
      <c r="HF1625" s="136"/>
      <c r="HG1625" s="136"/>
      <c r="HH1625" s="136"/>
      <c r="HI1625" s="136"/>
      <c r="HJ1625" s="136"/>
      <c r="HK1625" s="136"/>
      <c r="HL1625" s="136"/>
      <c r="HM1625" s="136"/>
      <c r="HN1625" s="136"/>
      <c r="HO1625" s="136"/>
      <c r="HP1625" s="136"/>
      <c r="HQ1625" s="136"/>
      <c r="HR1625" s="136"/>
      <c r="HS1625" s="136"/>
      <c r="HT1625" s="136"/>
      <c r="HU1625" s="136"/>
      <c r="HV1625" s="136"/>
      <c r="HW1625" s="136"/>
      <c r="HX1625" s="136"/>
      <c r="HY1625" s="136"/>
      <c r="HZ1625" s="136"/>
      <c r="IA1625" s="136"/>
      <c r="IB1625" s="136"/>
      <c r="IC1625" s="136"/>
      <c r="ID1625" s="136"/>
      <c r="IE1625" s="136"/>
      <c r="IF1625" s="136"/>
      <c r="IG1625" s="136"/>
    </row>
    <row r="1626" spans="1:241" ht="15" customHeight="1" x14ac:dyDescent="0.25">
      <c r="A1626" s="214" t="s">
        <v>1118</v>
      </c>
      <c r="B1626" s="199">
        <v>203357206</v>
      </c>
      <c r="C1626" s="199">
        <v>64011692</v>
      </c>
      <c r="D1626" s="199">
        <v>22946253</v>
      </c>
      <c r="E1626" s="199">
        <v>26934228</v>
      </c>
      <c r="F1626" s="199">
        <v>65274730</v>
      </c>
      <c r="G1626" s="199">
        <v>16031000</v>
      </c>
      <c r="H1626" s="240">
        <v>398555109</v>
      </c>
      <c r="I1626" s="136"/>
      <c r="J1626" s="228" t="s">
        <v>1120</v>
      </c>
      <c r="K1626" s="199">
        <v>224971614</v>
      </c>
      <c r="L1626" s="199">
        <v>92619065</v>
      </c>
      <c r="M1626" s="199">
        <v>23509776</v>
      </c>
      <c r="N1626" s="199">
        <v>32472453</v>
      </c>
      <c r="O1626" s="199">
        <v>49381720</v>
      </c>
      <c r="P1626" s="199">
        <v>14351224</v>
      </c>
      <c r="Q1626" s="240">
        <v>437305852</v>
      </c>
      <c r="R1626" s="136"/>
      <c r="S1626" s="136"/>
      <c r="T1626" s="136"/>
      <c r="U1626" s="136"/>
      <c r="V1626" s="136"/>
      <c r="W1626" s="136"/>
      <c r="X1626" s="136"/>
      <c r="Y1626" s="136"/>
      <c r="Z1626" s="136"/>
      <c r="AA1626" s="136"/>
      <c r="AB1626" s="136"/>
      <c r="AC1626" s="136"/>
      <c r="AD1626" s="136"/>
      <c r="AE1626" s="136"/>
      <c r="AF1626" s="136"/>
      <c r="AG1626" s="136"/>
      <c r="AH1626" s="136"/>
      <c r="AI1626" s="136"/>
      <c r="AJ1626" s="136"/>
      <c r="AK1626" s="136"/>
      <c r="AL1626" s="136"/>
      <c r="AM1626" s="136"/>
      <c r="AN1626" s="136"/>
      <c r="AO1626" s="136"/>
      <c r="AP1626" s="136"/>
      <c r="AQ1626" s="136"/>
      <c r="AR1626" s="136"/>
      <c r="AS1626" s="136"/>
      <c r="AT1626" s="136"/>
      <c r="AU1626" s="136"/>
      <c r="AV1626" s="136"/>
      <c r="AW1626" s="136"/>
      <c r="AX1626" s="136"/>
      <c r="AY1626" s="136"/>
      <c r="AZ1626" s="136"/>
      <c r="BA1626" s="136"/>
      <c r="BB1626" s="136"/>
      <c r="BC1626" s="136"/>
      <c r="BD1626" s="136"/>
      <c r="BE1626" s="136"/>
      <c r="BF1626" s="136"/>
      <c r="BG1626" s="136"/>
      <c r="BH1626" s="136"/>
      <c r="BI1626" s="136"/>
      <c r="BJ1626" s="136"/>
      <c r="BK1626" s="136"/>
      <c r="BL1626" s="136"/>
      <c r="BM1626" s="136"/>
      <c r="BN1626" s="136"/>
      <c r="BO1626" s="136"/>
      <c r="BP1626" s="136"/>
      <c r="BQ1626" s="136"/>
      <c r="BR1626" s="136"/>
      <c r="BS1626" s="136"/>
      <c r="BT1626" s="136"/>
      <c r="BU1626" s="136"/>
      <c r="BV1626" s="136"/>
      <c r="BW1626" s="136"/>
      <c r="BX1626" s="136"/>
      <c r="BY1626" s="136"/>
      <c r="BZ1626" s="136"/>
      <c r="CA1626" s="136"/>
      <c r="CB1626" s="136"/>
      <c r="CC1626" s="136"/>
      <c r="CD1626" s="136"/>
      <c r="CE1626" s="136"/>
      <c r="CF1626" s="136"/>
      <c r="CG1626" s="136"/>
      <c r="CH1626" s="136"/>
      <c r="CI1626" s="136"/>
      <c r="CJ1626" s="136"/>
      <c r="CK1626" s="136"/>
      <c r="CL1626" s="136"/>
      <c r="CM1626" s="136"/>
      <c r="CN1626" s="136"/>
      <c r="CO1626" s="136"/>
      <c r="CP1626" s="136"/>
      <c r="CQ1626" s="136"/>
      <c r="CR1626" s="136"/>
      <c r="CS1626" s="136"/>
      <c r="CT1626" s="136"/>
      <c r="CU1626" s="136"/>
      <c r="CV1626" s="136"/>
      <c r="CW1626" s="136"/>
      <c r="CX1626" s="136"/>
      <c r="CY1626" s="136"/>
      <c r="CZ1626" s="136"/>
      <c r="DA1626" s="136"/>
      <c r="DB1626" s="136"/>
      <c r="DC1626" s="136"/>
      <c r="DD1626" s="136"/>
      <c r="DE1626" s="136"/>
      <c r="DF1626" s="136"/>
      <c r="DG1626" s="136"/>
      <c r="DH1626" s="136"/>
      <c r="DI1626" s="136"/>
      <c r="DJ1626" s="136"/>
      <c r="DK1626" s="136"/>
      <c r="DL1626" s="136"/>
      <c r="DM1626" s="136"/>
      <c r="DN1626" s="136"/>
      <c r="DO1626" s="136"/>
      <c r="DP1626" s="136"/>
      <c r="DQ1626" s="136"/>
      <c r="DR1626" s="136"/>
      <c r="DS1626" s="136"/>
      <c r="DT1626" s="136"/>
      <c r="DU1626" s="136"/>
      <c r="DV1626" s="136"/>
      <c r="DW1626" s="136"/>
      <c r="DX1626" s="136"/>
      <c r="DY1626" s="136"/>
      <c r="DZ1626" s="136"/>
      <c r="EA1626" s="136"/>
      <c r="EB1626" s="136"/>
      <c r="EC1626" s="136"/>
      <c r="ED1626" s="136"/>
      <c r="EE1626" s="136"/>
      <c r="EF1626" s="136"/>
      <c r="EG1626" s="136"/>
      <c r="EH1626" s="136"/>
      <c r="EI1626" s="136"/>
      <c r="EJ1626" s="136"/>
      <c r="EK1626" s="136"/>
      <c r="EL1626" s="136"/>
      <c r="EM1626" s="136"/>
      <c r="EN1626" s="136"/>
      <c r="EO1626" s="136"/>
      <c r="EP1626" s="136"/>
      <c r="EQ1626" s="136"/>
      <c r="ER1626" s="136"/>
      <c r="ES1626" s="136"/>
      <c r="ET1626" s="136"/>
      <c r="EU1626" s="136"/>
      <c r="EV1626" s="136"/>
      <c r="EW1626" s="136"/>
      <c r="EX1626" s="136"/>
      <c r="EY1626" s="136"/>
      <c r="EZ1626" s="136"/>
      <c r="FA1626" s="136"/>
      <c r="FB1626" s="136"/>
      <c r="FC1626" s="136"/>
      <c r="FD1626" s="136"/>
      <c r="FE1626" s="136"/>
      <c r="FF1626" s="136"/>
      <c r="FG1626" s="136"/>
      <c r="FH1626" s="136"/>
      <c r="FI1626" s="136"/>
      <c r="FJ1626" s="136"/>
      <c r="FK1626" s="136"/>
      <c r="FL1626" s="136"/>
      <c r="FM1626" s="136"/>
      <c r="FN1626" s="136"/>
      <c r="FO1626" s="136"/>
      <c r="FP1626" s="136"/>
      <c r="FQ1626" s="136"/>
      <c r="FR1626" s="136"/>
      <c r="FS1626" s="136"/>
      <c r="FT1626" s="136"/>
      <c r="FU1626" s="136"/>
      <c r="FV1626" s="136"/>
      <c r="FW1626" s="136"/>
      <c r="FX1626" s="136"/>
      <c r="FY1626" s="136"/>
      <c r="FZ1626" s="136"/>
      <c r="GA1626" s="136"/>
      <c r="GB1626" s="136"/>
      <c r="GC1626" s="136"/>
      <c r="GD1626" s="136"/>
      <c r="GE1626" s="136"/>
      <c r="GF1626" s="136"/>
      <c r="GG1626" s="136"/>
      <c r="GH1626" s="136"/>
      <c r="GI1626" s="136"/>
      <c r="GJ1626" s="136"/>
      <c r="GK1626" s="136"/>
      <c r="GL1626" s="136"/>
      <c r="GM1626" s="136"/>
      <c r="GN1626" s="136"/>
      <c r="GO1626" s="136"/>
      <c r="GP1626" s="136"/>
      <c r="GQ1626" s="136"/>
      <c r="GR1626" s="136"/>
      <c r="GS1626" s="136"/>
      <c r="GT1626" s="136"/>
      <c r="GU1626" s="136"/>
      <c r="GV1626" s="136"/>
      <c r="GW1626" s="136"/>
      <c r="GX1626" s="136"/>
      <c r="GY1626" s="136"/>
      <c r="GZ1626" s="136"/>
      <c r="HA1626" s="136"/>
      <c r="HB1626" s="136"/>
      <c r="HC1626" s="136"/>
      <c r="HD1626" s="136"/>
      <c r="HE1626" s="136"/>
      <c r="HF1626" s="136"/>
      <c r="HG1626" s="136"/>
      <c r="HH1626" s="136"/>
      <c r="HI1626" s="136"/>
      <c r="HJ1626" s="136"/>
      <c r="HK1626" s="136"/>
      <c r="HL1626" s="136"/>
      <c r="HM1626" s="136"/>
      <c r="HN1626" s="136"/>
      <c r="HO1626" s="136"/>
      <c r="HP1626" s="136"/>
      <c r="HQ1626" s="136"/>
      <c r="HR1626" s="136"/>
      <c r="HS1626" s="136"/>
      <c r="HT1626" s="136"/>
      <c r="HU1626" s="136"/>
      <c r="HV1626" s="136"/>
      <c r="HW1626" s="136"/>
      <c r="HX1626" s="136"/>
      <c r="HY1626" s="136"/>
      <c r="HZ1626" s="136"/>
      <c r="IA1626" s="136"/>
      <c r="IB1626" s="136"/>
      <c r="IC1626" s="136"/>
      <c r="ID1626" s="136"/>
      <c r="IE1626" s="136"/>
      <c r="IF1626" s="136"/>
      <c r="IG1626" s="136"/>
    </row>
    <row r="1627" spans="1:241" ht="15" customHeight="1" x14ac:dyDescent="0.25">
      <c r="A1627" s="215" t="s">
        <v>1119</v>
      </c>
      <c r="B1627" s="200">
        <v>9683676.4761904757</v>
      </c>
      <c r="C1627" s="200">
        <v>3048175.8095238097</v>
      </c>
      <c r="D1627" s="200">
        <v>1092678.7142857143</v>
      </c>
      <c r="E1627" s="200">
        <v>1282582.2857142857</v>
      </c>
      <c r="F1627" s="200">
        <v>3108320.4761904762</v>
      </c>
      <c r="G1627" s="200">
        <v>763380.95238095243</v>
      </c>
      <c r="H1627" s="200">
        <v>18978814.714285713</v>
      </c>
      <c r="I1627" s="136"/>
      <c r="J1627" s="229" t="s">
        <v>1121</v>
      </c>
      <c r="K1627" s="200">
        <v>10712934</v>
      </c>
      <c r="L1627" s="200">
        <v>4410431.666666667</v>
      </c>
      <c r="M1627" s="200">
        <v>1119513.142857143</v>
      </c>
      <c r="N1627" s="200">
        <v>1546307.2857142857</v>
      </c>
      <c r="O1627" s="200">
        <v>2351510.4761904762</v>
      </c>
      <c r="P1627" s="200">
        <v>683391.61904761905</v>
      </c>
      <c r="Q1627" s="200">
        <v>20824088.19047619</v>
      </c>
      <c r="R1627" s="136"/>
      <c r="S1627" s="136"/>
      <c r="T1627" s="136"/>
      <c r="U1627" s="136"/>
      <c r="V1627" s="136"/>
      <c r="W1627" s="136"/>
      <c r="X1627" s="136"/>
      <c r="Y1627" s="136"/>
      <c r="Z1627" s="136"/>
      <c r="AA1627" s="136"/>
      <c r="AB1627" s="136"/>
      <c r="AC1627" s="136"/>
      <c r="AD1627" s="136"/>
      <c r="AE1627" s="136"/>
      <c r="AF1627" s="136"/>
      <c r="AG1627" s="136"/>
      <c r="AH1627" s="136"/>
      <c r="AI1627" s="136"/>
      <c r="AJ1627" s="136"/>
      <c r="AK1627" s="136"/>
      <c r="AL1627" s="136"/>
      <c r="AM1627" s="136"/>
      <c r="AN1627" s="136"/>
      <c r="AO1627" s="136"/>
      <c r="AP1627" s="136"/>
      <c r="AQ1627" s="136"/>
      <c r="AR1627" s="136"/>
      <c r="AS1627" s="136"/>
      <c r="AT1627" s="136"/>
      <c r="AU1627" s="136"/>
      <c r="AV1627" s="136"/>
      <c r="AW1627" s="136"/>
      <c r="AX1627" s="136"/>
      <c r="AY1627" s="136"/>
      <c r="AZ1627" s="136"/>
      <c r="BA1627" s="136"/>
      <c r="BB1627" s="136"/>
      <c r="BC1627" s="136"/>
      <c r="BD1627" s="136"/>
      <c r="BE1627" s="136"/>
      <c r="BF1627" s="136"/>
      <c r="BG1627" s="136"/>
      <c r="BH1627" s="136"/>
      <c r="BI1627" s="136"/>
      <c r="BJ1627" s="136"/>
      <c r="BK1627" s="136"/>
      <c r="BL1627" s="136"/>
      <c r="BM1627" s="136"/>
      <c r="BN1627" s="136"/>
      <c r="BO1627" s="136"/>
      <c r="BP1627" s="136"/>
      <c r="BQ1627" s="136"/>
      <c r="BR1627" s="136"/>
      <c r="BS1627" s="136"/>
      <c r="BT1627" s="136"/>
      <c r="BU1627" s="136"/>
      <c r="BV1627" s="136"/>
      <c r="BW1627" s="136"/>
      <c r="BX1627" s="136"/>
      <c r="BY1627" s="136"/>
      <c r="BZ1627" s="136"/>
      <c r="CA1627" s="136"/>
      <c r="CB1627" s="136"/>
      <c r="CC1627" s="136"/>
      <c r="CD1627" s="136"/>
      <c r="CE1627" s="136"/>
      <c r="CF1627" s="136"/>
      <c r="CG1627" s="136"/>
      <c r="CH1627" s="136"/>
      <c r="CI1627" s="136"/>
      <c r="CJ1627" s="136"/>
      <c r="CK1627" s="136"/>
      <c r="CL1627" s="136"/>
      <c r="CM1627" s="136"/>
      <c r="CN1627" s="136"/>
      <c r="CO1627" s="136"/>
      <c r="CP1627" s="136"/>
      <c r="CQ1627" s="136"/>
      <c r="CR1627" s="136"/>
      <c r="CS1627" s="136"/>
      <c r="CT1627" s="136"/>
      <c r="CU1627" s="136"/>
      <c r="CV1627" s="136"/>
      <c r="CW1627" s="136"/>
      <c r="CX1627" s="136"/>
      <c r="CY1627" s="136"/>
      <c r="CZ1627" s="136"/>
      <c r="DA1627" s="136"/>
      <c r="DB1627" s="136"/>
      <c r="DC1627" s="136"/>
      <c r="DD1627" s="136"/>
      <c r="DE1627" s="136"/>
      <c r="DF1627" s="136"/>
      <c r="DG1627" s="136"/>
      <c r="DH1627" s="136"/>
      <c r="DI1627" s="136"/>
      <c r="DJ1627" s="136"/>
      <c r="DK1627" s="136"/>
      <c r="DL1627" s="136"/>
      <c r="DM1627" s="136"/>
      <c r="DN1627" s="136"/>
      <c r="DO1627" s="136"/>
      <c r="DP1627" s="136"/>
      <c r="DQ1627" s="136"/>
      <c r="DR1627" s="136"/>
      <c r="DS1627" s="136"/>
      <c r="DT1627" s="136"/>
      <c r="DU1627" s="136"/>
      <c r="DV1627" s="136"/>
      <c r="DW1627" s="136"/>
      <c r="DX1627" s="136"/>
      <c r="DY1627" s="136"/>
      <c r="DZ1627" s="136"/>
      <c r="EA1627" s="136"/>
      <c r="EB1627" s="136"/>
      <c r="EC1627" s="136"/>
      <c r="ED1627" s="136"/>
      <c r="EE1627" s="136"/>
      <c r="EF1627" s="136"/>
      <c r="EG1627" s="136"/>
      <c r="EH1627" s="136"/>
      <c r="EI1627" s="136"/>
      <c r="EJ1627" s="136"/>
      <c r="EK1627" s="136"/>
      <c r="EL1627" s="136"/>
      <c r="EM1627" s="136"/>
      <c r="EN1627" s="136"/>
      <c r="EO1627" s="136"/>
      <c r="EP1627" s="136"/>
      <c r="EQ1627" s="136"/>
      <c r="ER1627" s="136"/>
      <c r="ES1627" s="136"/>
      <c r="ET1627" s="136"/>
      <c r="EU1627" s="136"/>
      <c r="EV1627" s="136"/>
      <c r="EW1627" s="136"/>
      <c r="EX1627" s="136"/>
      <c r="EY1627" s="136"/>
      <c r="EZ1627" s="136"/>
      <c r="FA1627" s="136"/>
      <c r="FB1627" s="136"/>
      <c r="FC1627" s="136"/>
      <c r="FD1627" s="136"/>
      <c r="FE1627" s="136"/>
      <c r="FF1627" s="136"/>
      <c r="FG1627" s="136"/>
      <c r="FH1627" s="136"/>
      <c r="FI1627" s="136"/>
      <c r="FJ1627" s="136"/>
      <c r="FK1627" s="136"/>
      <c r="FL1627" s="136"/>
      <c r="FM1627" s="136"/>
      <c r="FN1627" s="136"/>
      <c r="FO1627" s="136"/>
      <c r="FP1627" s="136"/>
      <c r="FQ1627" s="136"/>
      <c r="FR1627" s="136"/>
      <c r="FS1627" s="136"/>
      <c r="FT1627" s="136"/>
      <c r="FU1627" s="136"/>
      <c r="FV1627" s="136"/>
      <c r="FW1627" s="136"/>
      <c r="FX1627" s="136"/>
      <c r="FY1627" s="136"/>
      <c r="FZ1627" s="136"/>
      <c r="GA1627" s="136"/>
      <c r="GB1627" s="136"/>
      <c r="GC1627" s="136"/>
      <c r="GD1627" s="136"/>
      <c r="GE1627" s="136"/>
      <c r="GF1627" s="136"/>
      <c r="GG1627" s="136"/>
      <c r="GH1627" s="136"/>
      <c r="GI1627" s="136"/>
      <c r="GJ1627" s="136"/>
      <c r="GK1627" s="136"/>
      <c r="GL1627" s="136"/>
      <c r="GM1627" s="136"/>
      <c r="GN1627" s="136"/>
      <c r="GO1627" s="136"/>
      <c r="GP1627" s="136"/>
      <c r="GQ1627" s="136"/>
      <c r="GR1627" s="136"/>
      <c r="GS1627" s="136"/>
      <c r="GT1627" s="136"/>
      <c r="GU1627" s="136"/>
      <c r="GV1627" s="136"/>
      <c r="GW1627" s="136"/>
      <c r="GX1627" s="136"/>
      <c r="GY1627" s="136"/>
      <c r="GZ1627" s="136"/>
      <c r="HA1627" s="136"/>
      <c r="HB1627" s="136"/>
      <c r="HC1627" s="136"/>
      <c r="HD1627" s="136"/>
      <c r="HE1627" s="136"/>
      <c r="HF1627" s="136"/>
      <c r="HG1627" s="136"/>
      <c r="HH1627" s="136"/>
      <c r="HI1627" s="136"/>
      <c r="HJ1627" s="136"/>
      <c r="HK1627" s="136"/>
      <c r="HL1627" s="136"/>
      <c r="HM1627" s="136"/>
      <c r="HN1627" s="136"/>
      <c r="HO1627" s="136"/>
      <c r="HP1627" s="136"/>
      <c r="HQ1627" s="136"/>
      <c r="HR1627" s="136"/>
      <c r="HS1627" s="136"/>
      <c r="HT1627" s="136"/>
      <c r="HU1627" s="136"/>
      <c r="HV1627" s="136"/>
      <c r="HW1627" s="136"/>
      <c r="HX1627" s="136"/>
      <c r="HY1627" s="136"/>
      <c r="HZ1627" s="136"/>
      <c r="IA1627" s="136"/>
      <c r="IB1627" s="136"/>
      <c r="IC1627" s="136"/>
      <c r="ID1627" s="136"/>
      <c r="IE1627" s="136"/>
      <c r="IF1627" s="136"/>
      <c r="IG1627" s="136"/>
    </row>
    <row r="1628" spans="1:241" ht="15" customHeight="1" x14ac:dyDescent="0.25">
      <c r="A1628" s="135"/>
      <c r="B1628" s="135"/>
      <c r="C1628" s="135"/>
      <c r="D1628" s="135"/>
      <c r="E1628" s="135"/>
      <c r="F1628" s="135"/>
      <c r="G1628" s="135"/>
      <c r="H1628" s="135"/>
      <c r="I1628" s="136"/>
      <c r="J1628" s="136"/>
      <c r="K1628" s="136"/>
      <c r="L1628" s="136"/>
      <c r="M1628" s="136"/>
      <c r="N1628" s="136"/>
      <c r="O1628" s="136"/>
      <c r="P1628" s="136"/>
      <c r="Q1628" s="136"/>
      <c r="R1628" s="136"/>
      <c r="S1628" s="136"/>
      <c r="T1628" s="136"/>
      <c r="U1628" s="136"/>
      <c r="V1628" s="136"/>
      <c r="W1628" s="136"/>
      <c r="X1628" s="136"/>
      <c r="Y1628" s="136"/>
      <c r="Z1628" s="136"/>
      <c r="AA1628" s="136"/>
      <c r="AB1628" s="136"/>
      <c r="AC1628" s="136"/>
      <c r="AD1628" s="136"/>
      <c r="AE1628" s="136"/>
      <c r="AF1628" s="136"/>
      <c r="AG1628" s="136"/>
      <c r="AH1628" s="136"/>
      <c r="AI1628" s="136"/>
      <c r="AJ1628" s="136"/>
      <c r="AK1628" s="136"/>
      <c r="AL1628" s="136"/>
      <c r="AM1628" s="136"/>
      <c r="AN1628" s="136"/>
      <c r="AO1628" s="136"/>
      <c r="AP1628" s="136"/>
      <c r="AQ1628" s="136"/>
      <c r="AR1628" s="136"/>
      <c r="AS1628" s="136"/>
      <c r="AT1628" s="136"/>
      <c r="AU1628" s="136"/>
      <c r="AV1628" s="136"/>
      <c r="AW1628" s="136"/>
      <c r="AX1628" s="136"/>
      <c r="AY1628" s="136"/>
      <c r="AZ1628" s="136"/>
      <c r="BA1628" s="136"/>
      <c r="BB1628" s="136"/>
      <c r="BC1628" s="136"/>
      <c r="BD1628" s="136"/>
      <c r="BE1628" s="136"/>
      <c r="BF1628" s="136"/>
      <c r="BG1628" s="136"/>
      <c r="BH1628" s="136"/>
      <c r="BI1628" s="136"/>
      <c r="BJ1628" s="136"/>
      <c r="BK1628" s="136"/>
      <c r="BL1628" s="136"/>
      <c r="BM1628" s="136"/>
      <c r="BN1628" s="136"/>
      <c r="BO1628" s="136"/>
      <c r="BP1628" s="136"/>
      <c r="BQ1628" s="136"/>
      <c r="BR1628" s="136"/>
      <c r="BS1628" s="136"/>
      <c r="BT1628" s="136"/>
      <c r="BU1628" s="136"/>
      <c r="BV1628" s="136"/>
      <c r="BW1628" s="136"/>
      <c r="BX1628" s="136"/>
      <c r="BY1628" s="136"/>
      <c r="BZ1628" s="136"/>
      <c r="CA1628" s="136"/>
      <c r="CB1628" s="136"/>
      <c r="CC1628" s="136"/>
      <c r="CD1628" s="136"/>
      <c r="CE1628" s="136"/>
      <c r="CF1628" s="136"/>
      <c r="CG1628" s="136"/>
      <c r="CH1628" s="136"/>
      <c r="CI1628" s="136"/>
      <c r="CJ1628" s="136"/>
      <c r="CK1628" s="136"/>
      <c r="CL1628" s="136"/>
      <c r="CM1628" s="136"/>
      <c r="CN1628" s="136"/>
      <c r="CO1628" s="136"/>
      <c r="CP1628" s="136"/>
      <c r="CQ1628" s="136"/>
      <c r="CR1628" s="136"/>
      <c r="CS1628" s="136"/>
      <c r="CT1628" s="136"/>
      <c r="CU1628" s="136"/>
      <c r="CV1628" s="136"/>
      <c r="CW1628" s="136"/>
      <c r="CX1628" s="136"/>
      <c r="CY1628" s="136"/>
      <c r="CZ1628" s="136"/>
      <c r="DA1628" s="136"/>
      <c r="DB1628" s="136"/>
      <c r="DC1628" s="136"/>
      <c r="DD1628" s="136"/>
      <c r="DE1628" s="136"/>
      <c r="DF1628" s="136"/>
      <c r="DG1628" s="136"/>
      <c r="DH1628" s="136"/>
      <c r="DI1628" s="136"/>
      <c r="DJ1628" s="136"/>
      <c r="DK1628" s="136"/>
      <c r="DL1628" s="136"/>
      <c r="DM1628" s="136"/>
      <c r="DN1628" s="136"/>
      <c r="DO1628" s="136"/>
      <c r="DP1628" s="136"/>
      <c r="DQ1628" s="136"/>
      <c r="DR1628" s="136"/>
      <c r="DS1628" s="136"/>
      <c r="DT1628" s="136"/>
      <c r="DU1628" s="136"/>
      <c r="DV1628" s="136"/>
      <c r="DW1628" s="136"/>
      <c r="DX1628" s="136"/>
      <c r="DY1628" s="136"/>
      <c r="DZ1628" s="136"/>
      <c r="EA1628" s="136"/>
      <c r="EB1628" s="136"/>
      <c r="EC1628" s="136"/>
      <c r="ED1628" s="136"/>
      <c r="EE1628" s="136"/>
      <c r="EF1628" s="136"/>
      <c r="EG1628" s="136"/>
      <c r="EH1628" s="136"/>
      <c r="EI1628" s="136"/>
      <c r="EJ1628" s="136"/>
      <c r="EK1628" s="136"/>
      <c r="EL1628" s="136"/>
      <c r="EM1628" s="136"/>
      <c r="EN1628" s="136"/>
      <c r="EO1628" s="136"/>
      <c r="EP1628" s="136"/>
      <c r="EQ1628" s="136"/>
      <c r="ER1628" s="136"/>
      <c r="ES1628" s="136"/>
      <c r="ET1628" s="136"/>
      <c r="EU1628" s="136"/>
      <c r="EV1628" s="136"/>
      <c r="EW1628" s="136"/>
      <c r="EX1628" s="136"/>
      <c r="EY1628" s="136"/>
      <c r="EZ1628" s="136"/>
      <c r="FA1628" s="136"/>
      <c r="FB1628" s="136"/>
      <c r="FC1628" s="136"/>
      <c r="FD1628" s="136"/>
      <c r="FE1628" s="136"/>
      <c r="FF1628" s="136"/>
      <c r="FG1628" s="136"/>
      <c r="FH1628" s="136"/>
      <c r="FI1628" s="136"/>
      <c r="FJ1628" s="136"/>
      <c r="FK1628" s="136"/>
      <c r="FL1628" s="136"/>
      <c r="FM1628" s="136"/>
      <c r="FN1628" s="136"/>
      <c r="FO1628" s="136"/>
      <c r="FP1628" s="136"/>
      <c r="FQ1628" s="136"/>
      <c r="FR1628" s="136"/>
      <c r="FS1628" s="136"/>
      <c r="FT1628" s="136"/>
      <c r="FU1628" s="136"/>
      <c r="FV1628" s="136"/>
      <c r="FW1628" s="136"/>
      <c r="FX1628" s="136"/>
      <c r="FY1628" s="136"/>
      <c r="FZ1628" s="136"/>
      <c r="GA1628" s="136"/>
      <c r="GB1628" s="136"/>
      <c r="GC1628" s="136"/>
      <c r="GD1628" s="136"/>
      <c r="GE1628" s="136"/>
      <c r="GF1628" s="136"/>
      <c r="GG1628" s="136"/>
      <c r="GH1628" s="136"/>
      <c r="GI1628" s="136"/>
      <c r="GJ1628" s="136"/>
      <c r="GK1628" s="136"/>
      <c r="GL1628" s="136"/>
      <c r="GM1628" s="136"/>
      <c r="GN1628" s="136"/>
      <c r="GO1628" s="136"/>
      <c r="GP1628" s="136"/>
      <c r="GQ1628" s="136"/>
      <c r="GR1628" s="136"/>
      <c r="GS1628" s="136"/>
      <c r="GT1628" s="136"/>
      <c r="GU1628" s="136"/>
      <c r="GV1628" s="136"/>
      <c r="GW1628" s="136"/>
      <c r="GX1628" s="136"/>
      <c r="GY1628" s="136"/>
      <c r="GZ1628" s="136"/>
      <c r="HA1628" s="136"/>
      <c r="HB1628" s="136"/>
      <c r="HC1628" s="136"/>
      <c r="HD1628" s="136"/>
      <c r="HE1628" s="136"/>
      <c r="HF1628" s="136"/>
      <c r="HG1628" s="136"/>
      <c r="HH1628" s="136"/>
      <c r="HI1628" s="136"/>
      <c r="HJ1628" s="136"/>
      <c r="HK1628" s="136"/>
      <c r="HL1628" s="136"/>
      <c r="HM1628" s="136"/>
      <c r="HN1628" s="136"/>
      <c r="HO1628" s="136"/>
      <c r="HP1628" s="136"/>
      <c r="HQ1628" s="136"/>
      <c r="HR1628" s="136"/>
      <c r="HS1628" s="136"/>
      <c r="HT1628" s="136"/>
      <c r="HU1628" s="136"/>
      <c r="HV1628" s="136"/>
      <c r="HW1628" s="136"/>
      <c r="HX1628" s="136"/>
      <c r="HY1628" s="136"/>
      <c r="HZ1628" s="136"/>
      <c r="IA1628" s="136"/>
      <c r="IB1628" s="136"/>
      <c r="IC1628" s="136"/>
      <c r="ID1628" s="136"/>
      <c r="IE1628" s="136"/>
      <c r="IF1628" s="136"/>
      <c r="IG1628" s="136"/>
    </row>
    <row r="1629" spans="1:241" ht="15" customHeight="1" x14ac:dyDescent="0.25">
      <c r="A1629" s="223" t="s">
        <v>425</v>
      </c>
      <c r="B1629" s="217">
        <v>13474648</v>
      </c>
      <c r="C1629" s="217">
        <v>3571311</v>
      </c>
      <c r="D1629" s="217">
        <v>1159091</v>
      </c>
      <c r="E1629" s="217">
        <v>1810442</v>
      </c>
      <c r="F1629" s="217">
        <v>3081232</v>
      </c>
      <c r="G1629" s="217">
        <v>607682</v>
      </c>
      <c r="H1629" s="244">
        <v>23704406</v>
      </c>
      <c r="I1629" s="136"/>
      <c r="J1629" s="225" t="s">
        <v>197</v>
      </c>
      <c r="K1629" s="217">
        <v>5556465</v>
      </c>
      <c r="L1629" s="217">
        <v>4785362</v>
      </c>
      <c r="M1629" s="217">
        <v>472622</v>
      </c>
      <c r="N1629" s="217">
        <v>1507547</v>
      </c>
      <c r="O1629" s="217">
        <v>1909520</v>
      </c>
      <c r="P1629" s="217">
        <v>499080</v>
      </c>
      <c r="Q1629" s="244">
        <v>14730596</v>
      </c>
      <c r="R1629" s="136"/>
      <c r="S1629" s="136"/>
      <c r="T1629" s="136"/>
      <c r="U1629" s="136"/>
      <c r="V1629" s="136"/>
      <c r="W1629" s="136"/>
      <c r="X1629" s="136"/>
      <c r="Y1629" s="136"/>
      <c r="Z1629" s="136"/>
      <c r="AA1629" s="136"/>
      <c r="AB1629" s="136"/>
      <c r="AC1629" s="136"/>
      <c r="AD1629" s="136"/>
      <c r="AE1629" s="136"/>
      <c r="AF1629" s="136"/>
      <c r="AG1629" s="136"/>
      <c r="AH1629" s="136"/>
      <c r="AI1629" s="136"/>
      <c r="AJ1629" s="136"/>
      <c r="AK1629" s="136"/>
      <c r="AL1629" s="136"/>
      <c r="AM1629" s="136"/>
      <c r="AN1629" s="136"/>
      <c r="AO1629" s="136"/>
      <c r="AP1629" s="136"/>
      <c r="AQ1629" s="136"/>
      <c r="AR1629" s="136"/>
      <c r="AS1629" s="136"/>
      <c r="AT1629" s="136"/>
      <c r="AU1629" s="136"/>
      <c r="AV1629" s="136"/>
      <c r="AW1629" s="136"/>
      <c r="AX1629" s="136"/>
      <c r="AY1629" s="136"/>
      <c r="AZ1629" s="136"/>
      <c r="BA1629" s="136"/>
      <c r="BB1629" s="136"/>
      <c r="BC1629" s="136"/>
      <c r="BD1629" s="136"/>
      <c r="BE1629" s="136"/>
      <c r="BF1629" s="136"/>
      <c r="BG1629" s="136"/>
      <c r="BH1629" s="136"/>
      <c r="BI1629" s="136"/>
      <c r="BJ1629" s="136"/>
      <c r="BK1629" s="136"/>
      <c r="BL1629" s="136"/>
      <c r="BM1629" s="136"/>
      <c r="BN1629" s="136"/>
      <c r="BO1629" s="136"/>
      <c r="BP1629" s="136"/>
      <c r="BQ1629" s="136"/>
      <c r="BR1629" s="136"/>
      <c r="BS1629" s="136"/>
      <c r="BT1629" s="136"/>
      <c r="BU1629" s="136"/>
      <c r="BV1629" s="136"/>
      <c r="BW1629" s="136"/>
      <c r="BX1629" s="136"/>
      <c r="BY1629" s="136"/>
      <c r="BZ1629" s="136"/>
      <c r="CA1629" s="136"/>
      <c r="CB1629" s="136"/>
      <c r="CC1629" s="136"/>
      <c r="CD1629" s="136"/>
      <c r="CE1629" s="136"/>
      <c r="CF1629" s="136"/>
      <c r="CG1629" s="136"/>
      <c r="CH1629" s="136"/>
      <c r="CI1629" s="136"/>
      <c r="CJ1629" s="136"/>
      <c r="CK1629" s="136"/>
      <c r="CL1629" s="136"/>
      <c r="CM1629" s="136"/>
      <c r="CN1629" s="136"/>
      <c r="CO1629" s="136"/>
      <c r="CP1629" s="136"/>
      <c r="CQ1629" s="136"/>
      <c r="CR1629" s="136"/>
      <c r="CS1629" s="136"/>
      <c r="CT1629" s="136"/>
      <c r="CU1629" s="136"/>
      <c r="CV1629" s="136"/>
      <c r="CW1629" s="136"/>
      <c r="CX1629" s="136"/>
      <c r="CY1629" s="136"/>
      <c r="CZ1629" s="136"/>
      <c r="DA1629" s="136"/>
      <c r="DB1629" s="136"/>
      <c r="DC1629" s="136"/>
      <c r="DD1629" s="136"/>
      <c r="DE1629" s="136"/>
      <c r="DF1629" s="136"/>
      <c r="DG1629" s="136"/>
      <c r="DH1629" s="136"/>
      <c r="DI1629" s="136"/>
      <c r="DJ1629" s="136"/>
      <c r="DK1629" s="136"/>
      <c r="DL1629" s="136"/>
      <c r="DM1629" s="136"/>
      <c r="DN1629" s="136"/>
      <c r="DO1629" s="136"/>
      <c r="DP1629" s="136"/>
      <c r="DQ1629" s="136"/>
      <c r="DR1629" s="136"/>
      <c r="DS1629" s="136"/>
      <c r="DT1629" s="136"/>
      <c r="DU1629" s="136"/>
      <c r="DV1629" s="136"/>
      <c r="DW1629" s="136"/>
      <c r="DX1629" s="136"/>
      <c r="DY1629" s="136"/>
      <c r="DZ1629" s="136"/>
      <c r="EA1629" s="136"/>
      <c r="EB1629" s="136"/>
      <c r="EC1629" s="136"/>
      <c r="ED1629" s="136"/>
      <c r="EE1629" s="136"/>
      <c r="EF1629" s="136"/>
      <c r="EG1629" s="136"/>
      <c r="EH1629" s="136"/>
      <c r="EI1629" s="136"/>
      <c r="EJ1629" s="136"/>
      <c r="EK1629" s="136"/>
      <c r="EL1629" s="136"/>
      <c r="EM1629" s="136"/>
      <c r="EN1629" s="136"/>
      <c r="EO1629" s="136"/>
      <c r="EP1629" s="136"/>
      <c r="EQ1629" s="136"/>
      <c r="ER1629" s="136"/>
      <c r="ES1629" s="136"/>
      <c r="ET1629" s="136"/>
      <c r="EU1629" s="136"/>
      <c r="EV1629" s="136"/>
      <c r="EW1629" s="136"/>
      <c r="EX1629" s="136"/>
      <c r="EY1629" s="136"/>
      <c r="EZ1629" s="136"/>
      <c r="FA1629" s="136"/>
      <c r="FB1629" s="136"/>
      <c r="FC1629" s="136"/>
      <c r="FD1629" s="136"/>
      <c r="FE1629" s="136"/>
      <c r="FF1629" s="136"/>
      <c r="FG1629" s="136"/>
      <c r="FH1629" s="136"/>
      <c r="FI1629" s="136"/>
      <c r="FJ1629" s="136"/>
      <c r="FK1629" s="136"/>
      <c r="FL1629" s="136"/>
      <c r="FM1629" s="136"/>
      <c r="FN1629" s="136"/>
      <c r="FO1629" s="136"/>
      <c r="FP1629" s="136"/>
      <c r="FQ1629" s="136"/>
      <c r="FR1629" s="136"/>
      <c r="FS1629" s="136"/>
      <c r="FT1629" s="136"/>
      <c r="FU1629" s="136"/>
      <c r="FV1629" s="136"/>
      <c r="FW1629" s="136"/>
      <c r="FX1629" s="136"/>
      <c r="FY1629" s="136"/>
      <c r="FZ1629" s="136"/>
      <c r="GA1629" s="136"/>
      <c r="GB1629" s="136"/>
      <c r="GC1629" s="136"/>
      <c r="GD1629" s="136"/>
      <c r="GE1629" s="136"/>
      <c r="GF1629" s="136"/>
      <c r="GG1629" s="136"/>
      <c r="GH1629" s="136"/>
      <c r="GI1629" s="136"/>
      <c r="GJ1629" s="136"/>
      <c r="GK1629" s="136"/>
      <c r="GL1629" s="136"/>
      <c r="GM1629" s="136"/>
      <c r="GN1629" s="136"/>
      <c r="GO1629" s="136"/>
      <c r="GP1629" s="136"/>
      <c r="GQ1629" s="136"/>
      <c r="GR1629" s="136"/>
      <c r="GS1629" s="136"/>
      <c r="GT1629" s="136"/>
      <c r="GU1629" s="136"/>
      <c r="GV1629" s="136"/>
      <c r="GW1629" s="136"/>
      <c r="GX1629" s="136"/>
      <c r="GY1629" s="136"/>
      <c r="GZ1629" s="136"/>
      <c r="HA1629" s="136"/>
      <c r="HB1629" s="136"/>
      <c r="HC1629" s="136"/>
      <c r="HD1629" s="136"/>
      <c r="HE1629" s="136"/>
      <c r="HF1629" s="136"/>
      <c r="HG1629" s="136"/>
      <c r="HH1629" s="136"/>
      <c r="HI1629" s="136"/>
      <c r="HJ1629" s="136"/>
      <c r="HK1629" s="136"/>
      <c r="HL1629" s="136"/>
      <c r="HM1629" s="136"/>
      <c r="HN1629" s="136"/>
      <c r="HO1629" s="136"/>
      <c r="HP1629" s="136"/>
      <c r="HQ1629" s="136"/>
      <c r="HR1629" s="136"/>
      <c r="HS1629" s="136"/>
      <c r="HT1629" s="136"/>
      <c r="HU1629" s="136"/>
      <c r="HV1629" s="136"/>
      <c r="HW1629" s="136"/>
      <c r="HX1629" s="136"/>
      <c r="HY1629" s="136"/>
      <c r="HZ1629" s="136"/>
      <c r="IA1629" s="136"/>
      <c r="IB1629" s="136"/>
      <c r="IC1629" s="136"/>
      <c r="ID1629" s="136"/>
      <c r="IE1629" s="136"/>
      <c r="IF1629" s="136"/>
      <c r="IG1629" s="136"/>
    </row>
    <row r="1630" spans="1:241" ht="15" customHeight="1" x14ac:dyDescent="0.25">
      <c r="A1630" s="223" t="s">
        <v>426</v>
      </c>
      <c r="B1630" s="217">
        <v>17318202</v>
      </c>
      <c r="C1630" s="217">
        <v>5836880</v>
      </c>
      <c r="D1630" s="217">
        <v>1363453</v>
      </c>
      <c r="E1630" s="217">
        <v>1321382</v>
      </c>
      <c r="F1630" s="217">
        <v>3298739</v>
      </c>
      <c r="G1630" s="217">
        <v>859217</v>
      </c>
      <c r="H1630" s="244">
        <v>29997873</v>
      </c>
      <c r="I1630" s="136"/>
      <c r="J1630" s="225" t="s">
        <v>196</v>
      </c>
      <c r="K1630" s="217">
        <v>7869839</v>
      </c>
      <c r="L1630" s="217">
        <v>4340029</v>
      </c>
      <c r="M1630" s="217">
        <v>836790</v>
      </c>
      <c r="N1630" s="217">
        <v>1891130</v>
      </c>
      <c r="O1630" s="217">
        <v>1826328</v>
      </c>
      <c r="P1630" s="217">
        <v>622510</v>
      </c>
      <c r="Q1630" s="244">
        <v>17386626</v>
      </c>
      <c r="R1630" s="136"/>
      <c r="S1630" s="136"/>
      <c r="T1630" s="136"/>
      <c r="U1630" s="136"/>
      <c r="V1630" s="136"/>
      <c r="W1630" s="136"/>
      <c r="X1630" s="136"/>
      <c r="Y1630" s="136"/>
      <c r="Z1630" s="136"/>
      <c r="AA1630" s="136"/>
      <c r="AB1630" s="136"/>
      <c r="AC1630" s="136"/>
      <c r="AD1630" s="136"/>
      <c r="AE1630" s="136"/>
      <c r="AF1630" s="136"/>
      <c r="AG1630" s="136"/>
      <c r="AH1630" s="136"/>
      <c r="AI1630" s="136"/>
      <c r="AJ1630" s="136"/>
      <c r="AK1630" s="136"/>
      <c r="AL1630" s="136"/>
      <c r="AM1630" s="136"/>
      <c r="AN1630" s="136"/>
      <c r="AO1630" s="136"/>
      <c r="AP1630" s="136"/>
      <c r="AQ1630" s="136"/>
      <c r="AR1630" s="136"/>
      <c r="AS1630" s="136"/>
      <c r="AT1630" s="136"/>
      <c r="AU1630" s="136"/>
      <c r="AV1630" s="136"/>
      <c r="AW1630" s="136"/>
      <c r="AX1630" s="136"/>
      <c r="AY1630" s="136"/>
      <c r="AZ1630" s="136"/>
      <c r="BA1630" s="136"/>
      <c r="BB1630" s="136"/>
      <c r="BC1630" s="136"/>
      <c r="BD1630" s="136"/>
      <c r="BE1630" s="136"/>
      <c r="BF1630" s="136"/>
      <c r="BG1630" s="136"/>
      <c r="BH1630" s="136"/>
      <c r="BI1630" s="136"/>
      <c r="BJ1630" s="136"/>
      <c r="BK1630" s="136"/>
      <c r="BL1630" s="136"/>
      <c r="BM1630" s="136"/>
      <c r="BN1630" s="136"/>
      <c r="BO1630" s="136"/>
      <c r="BP1630" s="136"/>
      <c r="BQ1630" s="136"/>
      <c r="BR1630" s="136"/>
      <c r="BS1630" s="136"/>
      <c r="BT1630" s="136"/>
      <c r="BU1630" s="136"/>
      <c r="BV1630" s="136"/>
      <c r="BW1630" s="136"/>
      <c r="BX1630" s="136"/>
      <c r="BY1630" s="136"/>
      <c r="BZ1630" s="136"/>
      <c r="CA1630" s="136"/>
      <c r="CB1630" s="136"/>
      <c r="CC1630" s="136"/>
      <c r="CD1630" s="136"/>
      <c r="CE1630" s="136"/>
      <c r="CF1630" s="136"/>
      <c r="CG1630" s="136"/>
      <c r="CH1630" s="136"/>
      <c r="CI1630" s="136"/>
      <c r="CJ1630" s="136"/>
      <c r="CK1630" s="136"/>
      <c r="CL1630" s="136"/>
      <c r="CM1630" s="136"/>
      <c r="CN1630" s="136"/>
      <c r="CO1630" s="136"/>
      <c r="CP1630" s="136"/>
      <c r="CQ1630" s="136"/>
      <c r="CR1630" s="136"/>
      <c r="CS1630" s="136"/>
      <c r="CT1630" s="136"/>
      <c r="CU1630" s="136"/>
      <c r="CV1630" s="136"/>
      <c r="CW1630" s="136"/>
      <c r="CX1630" s="136"/>
      <c r="CY1630" s="136"/>
      <c r="CZ1630" s="136"/>
      <c r="DA1630" s="136"/>
      <c r="DB1630" s="136"/>
      <c r="DC1630" s="136"/>
      <c r="DD1630" s="136"/>
      <c r="DE1630" s="136"/>
      <c r="DF1630" s="136"/>
      <c r="DG1630" s="136"/>
      <c r="DH1630" s="136"/>
      <c r="DI1630" s="136"/>
      <c r="DJ1630" s="136"/>
      <c r="DK1630" s="136"/>
      <c r="DL1630" s="136"/>
      <c r="DM1630" s="136"/>
      <c r="DN1630" s="136"/>
      <c r="DO1630" s="136"/>
      <c r="DP1630" s="136"/>
      <c r="DQ1630" s="136"/>
      <c r="DR1630" s="136"/>
      <c r="DS1630" s="136"/>
      <c r="DT1630" s="136"/>
      <c r="DU1630" s="136"/>
      <c r="DV1630" s="136"/>
      <c r="DW1630" s="136"/>
      <c r="DX1630" s="136"/>
      <c r="DY1630" s="136"/>
      <c r="DZ1630" s="136"/>
      <c r="EA1630" s="136"/>
      <c r="EB1630" s="136"/>
      <c r="EC1630" s="136"/>
      <c r="ED1630" s="136"/>
      <c r="EE1630" s="136"/>
      <c r="EF1630" s="136"/>
      <c r="EG1630" s="136"/>
      <c r="EH1630" s="136"/>
      <c r="EI1630" s="136"/>
      <c r="EJ1630" s="136"/>
      <c r="EK1630" s="136"/>
      <c r="EL1630" s="136"/>
      <c r="EM1630" s="136"/>
      <c r="EN1630" s="136"/>
      <c r="EO1630" s="136"/>
      <c r="EP1630" s="136"/>
      <c r="EQ1630" s="136"/>
      <c r="ER1630" s="136"/>
      <c r="ES1630" s="136"/>
      <c r="ET1630" s="136"/>
      <c r="EU1630" s="136"/>
      <c r="EV1630" s="136"/>
      <c r="EW1630" s="136"/>
      <c r="EX1630" s="136"/>
      <c r="EY1630" s="136"/>
      <c r="EZ1630" s="136"/>
      <c r="FA1630" s="136"/>
      <c r="FB1630" s="136"/>
      <c r="FC1630" s="136"/>
      <c r="FD1630" s="136"/>
      <c r="FE1630" s="136"/>
      <c r="FF1630" s="136"/>
      <c r="FG1630" s="136"/>
      <c r="FH1630" s="136"/>
      <c r="FI1630" s="136"/>
      <c r="FJ1630" s="136"/>
      <c r="FK1630" s="136"/>
      <c r="FL1630" s="136"/>
      <c r="FM1630" s="136"/>
      <c r="FN1630" s="136"/>
      <c r="FO1630" s="136"/>
      <c r="FP1630" s="136"/>
      <c r="FQ1630" s="136"/>
      <c r="FR1630" s="136"/>
      <c r="FS1630" s="136"/>
      <c r="FT1630" s="136"/>
      <c r="FU1630" s="136"/>
      <c r="FV1630" s="136"/>
      <c r="FW1630" s="136"/>
      <c r="FX1630" s="136"/>
      <c r="FY1630" s="136"/>
      <c r="FZ1630" s="136"/>
      <c r="GA1630" s="136"/>
      <c r="GB1630" s="136"/>
      <c r="GC1630" s="136"/>
      <c r="GD1630" s="136"/>
      <c r="GE1630" s="136"/>
      <c r="GF1630" s="136"/>
      <c r="GG1630" s="136"/>
      <c r="GH1630" s="136"/>
      <c r="GI1630" s="136"/>
      <c r="GJ1630" s="136"/>
      <c r="GK1630" s="136"/>
      <c r="GL1630" s="136"/>
      <c r="GM1630" s="136"/>
      <c r="GN1630" s="136"/>
      <c r="GO1630" s="136"/>
      <c r="GP1630" s="136"/>
      <c r="GQ1630" s="136"/>
      <c r="GR1630" s="136"/>
      <c r="GS1630" s="136"/>
      <c r="GT1630" s="136"/>
      <c r="GU1630" s="136"/>
      <c r="GV1630" s="136"/>
      <c r="GW1630" s="136"/>
      <c r="GX1630" s="136"/>
      <c r="GY1630" s="136"/>
      <c r="GZ1630" s="136"/>
      <c r="HA1630" s="136"/>
      <c r="HB1630" s="136"/>
      <c r="HC1630" s="136"/>
      <c r="HD1630" s="136"/>
      <c r="HE1630" s="136"/>
      <c r="HF1630" s="136"/>
      <c r="HG1630" s="136"/>
      <c r="HH1630" s="136"/>
      <c r="HI1630" s="136"/>
      <c r="HJ1630" s="136"/>
      <c r="HK1630" s="136"/>
      <c r="HL1630" s="136"/>
      <c r="HM1630" s="136"/>
      <c r="HN1630" s="136"/>
      <c r="HO1630" s="136"/>
      <c r="HP1630" s="136"/>
      <c r="HQ1630" s="136"/>
      <c r="HR1630" s="136"/>
      <c r="HS1630" s="136"/>
      <c r="HT1630" s="136"/>
      <c r="HU1630" s="136"/>
      <c r="HV1630" s="136"/>
      <c r="HW1630" s="136"/>
      <c r="HX1630" s="136"/>
      <c r="HY1630" s="136"/>
      <c r="HZ1630" s="136"/>
      <c r="IA1630" s="136"/>
      <c r="IB1630" s="136"/>
      <c r="IC1630" s="136"/>
      <c r="ID1630" s="136"/>
      <c r="IE1630" s="136"/>
      <c r="IF1630" s="136"/>
      <c r="IG1630" s="136"/>
    </row>
    <row r="1631" spans="1:241" ht="15" customHeight="1" x14ac:dyDescent="0.25">
      <c r="A1631" s="223" t="s">
        <v>429</v>
      </c>
      <c r="B1631" s="217">
        <v>18566476</v>
      </c>
      <c r="C1631" s="217">
        <v>9701560</v>
      </c>
      <c r="D1631" s="217">
        <v>1252760</v>
      </c>
      <c r="E1631" s="217">
        <v>1568648</v>
      </c>
      <c r="F1631" s="217">
        <v>3372044</v>
      </c>
      <c r="G1631" s="217">
        <v>659365</v>
      </c>
      <c r="H1631" s="244">
        <v>35120853</v>
      </c>
      <c r="I1631" s="136"/>
      <c r="J1631" s="225" t="s">
        <v>350</v>
      </c>
      <c r="K1631" s="217">
        <v>7888515</v>
      </c>
      <c r="L1631" s="217">
        <v>4502032</v>
      </c>
      <c r="M1631" s="217">
        <v>838940</v>
      </c>
      <c r="N1631" s="217">
        <v>3002818</v>
      </c>
      <c r="O1631" s="217">
        <v>2683286</v>
      </c>
      <c r="P1631" s="217">
        <v>723635</v>
      </c>
      <c r="Q1631" s="244">
        <v>19639226</v>
      </c>
      <c r="R1631" s="136"/>
      <c r="S1631" s="136"/>
      <c r="T1631" s="136"/>
      <c r="U1631" s="136"/>
      <c r="V1631" s="136"/>
      <c r="W1631" s="136"/>
      <c r="X1631" s="136"/>
      <c r="Y1631" s="136"/>
      <c r="Z1631" s="136"/>
      <c r="AA1631" s="136"/>
      <c r="AB1631" s="136"/>
      <c r="AC1631" s="136"/>
      <c r="AD1631" s="136"/>
      <c r="AE1631" s="136"/>
      <c r="AF1631" s="136"/>
      <c r="AG1631" s="136"/>
      <c r="AH1631" s="136"/>
      <c r="AI1631" s="136"/>
      <c r="AJ1631" s="136"/>
      <c r="AK1631" s="136"/>
      <c r="AL1631" s="136"/>
      <c r="AM1631" s="136"/>
      <c r="AN1631" s="136"/>
      <c r="AO1631" s="136"/>
      <c r="AP1631" s="136"/>
      <c r="AQ1631" s="136"/>
      <c r="AR1631" s="136"/>
      <c r="AS1631" s="136"/>
      <c r="AT1631" s="136"/>
      <c r="AU1631" s="136"/>
      <c r="AV1631" s="136"/>
      <c r="AW1631" s="136"/>
      <c r="AX1631" s="136"/>
      <c r="AY1631" s="136"/>
      <c r="AZ1631" s="136"/>
      <c r="BA1631" s="136"/>
      <c r="BB1631" s="136"/>
      <c r="BC1631" s="136"/>
      <c r="BD1631" s="136"/>
      <c r="BE1631" s="136"/>
      <c r="BF1631" s="136"/>
      <c r="BG1631" s="136"/>
      <c r="BH1631" s="136"/>
      <c r="BI1631" s="136"/>
      <c r="BJ1631" s="136"/>
      <c r="BK1631" s="136"/>
      <c r="BL1631" s="136"/>
      <c r="BM1631" s="136"/>
      <c r="BN1631" s="136"/>
      <c r="BO1631" s="136"/>
      <c r="BP1631" s="136"/>
      <c r="BQ1631" s="136"/>
      <c r="BR1631" s="136"/>
      <c r="BS1631" s="136"/>
      <c r="BT1631" s="136"/>
      <c r="BU1631" s="136"/>
      <c r="BV1631" s="136"/>
      <c r="BW1631" s="136"/>
      <c r="BX1631" s="136"/>
      <c r="BY1631" s="136"/>
      <c r="BZ1631" s="136"/>
      <c r="CA1631" s="136"/>
      <c r="CB1631" s="136"/>
      <c r="CC1631" s="136"/>
      <c r="CD1631" s="136"/>
      <c r="CE1631" s="136"/>
      <c r="CF1631" s="136"/>
      <c r="CG1631" s="136"/>
      <c r="CH1631" s="136"/>
      <c r="CI1631" s="136"/>
      <c r="CJ1631" s="136"/>
      <c r="CK1631" s="136"/>
      <c r="CL1631" s="136"/>
      <c r="CM1631" s="136"/>
      <c r="CN1631" s="136"/>
      <c r="CO1631" s="136"/>
      <c r="CP1631" s="136"/>
      <c r="CQ1631" s="136"/>
      <c r="CR1631" s="136"/>
      <c r="CS1631" s="136"/>
      <c r="CT1631" s="136"/>
      <c r="CU1631" s="136"/>
      <c r="CV1631" s="136"/>
      <c r="CW1631" s="136"/>
      <c r="CX1631" s="136"/>
      <c r="CY1631" s="136"/>
      <c r="CZ1631" s="136"/>
      <c r="DA1631" s="136"/>
      <c r="DB1631" s="136"/>
      <c r="DC1631" s="136"/>
      <c r="DD1631" s="136"/>
      <c r="DE1631" s="136"/>
      <c r="DF1631" s="136"/>
      <c r="DG1631" s="136"/>
      <c r="DH1631" s="136"/>
      <c r="DI1631" s="136"/>
      <c r="DJ1631" s="136"/>
      <c r="DK1631" s="136"/>
      <c r="DL1631" s="136"/>
      <c r="DM1631" s="136"/>
      <c r="DN1631" s="136"/>
      <c r="DO1631" s="136"/>
      <c r="DP1631" s="136"/>
      <c r="DQ1631" s="136"/>
      <c r="DR1631" s="136"/>
      <c r="DS1631" s="136"/>
      <c r="DT1631" s="136"/>
      <c r="DU1631" s="136"/>
      <c r="DV1631" s="136"/>
      <c r="DW1631" s="136"/>
      <c r="DX1631" s="136"/>
      <c r="DY1631" s="136"/>
      <c r="DZ1631" s="136"/>
      <c r="EA1631" s="136"/>
      <c r="EB1631" s="136"/>
      <c r="EC1631" s="136"/>
      <c r="ED1631" s="136"/>
      <c r="EE1631" s="136"/>
      <c r="EF1631" s="136"/>
      <c r="EG1631" s="136"/>
      <c r="EH1631" s="136"/>
      <c r="EI1631" s="136"/>
      <c r="EJ1631" s="136"/>
      <c r="EK1631" s="136"/>
      <c r="EL1631" s="136"/>
      <c r="EM1631" s="136"/>
      <c r="EN1631" s="136"/>
      <c r="EO1631" s="136"/>
      <c r="EP1631" s="136"/>
      <c r="EQ1631" s="136"/>
      <c r="ER1631" s="136"/>
      <c r="ES1631" s="136"/>
      <c r="ET1631" s="136"/>
      <c r="EU1631" s="136"/>
      <c r="EV1631" s="136"/>
      <c r="EW1631" s="136"/>
      <c r="EX1631" s="136"/>
      <c r="EY1631" s="136"/>
      <c r="EZ1631" s="136"/>
      <c r="FA1631" s="136"/>
      <c r="FB1631" s="136"/>
      <c r="FC1631" s="136"/>
      <c r="FD1631" s="136"/>
      <c r="FE1631" s="136"/>
      <c r="FF1631" s="136"/>
      <c r="FG1631" s="136"/>
      <c r="FH1631" s="136"/>
      <c r="FI1631" s="136"/>
      <c r="FJ1631" s="136"/>
      <c r="FK1631" s="136"/>
      <c r="FL1631" s="136"/>
      <c r="FM1631" s="136"/>
      <c r="FN1631" s="136"/>
      <c r="FO1631" s="136"/>
      <c r="FP1631" s="136"/>
      <c r="FQ1631" s="136"/>
      <c r="FR1631" s="136"/>
      <c r="FS1631" s="136"/>
      <c r="FT1631" s="136"/>
      <c r="FU1631" s="136"/>
      <c r="FV1631" s="136"/>
      <c r="FW1631" s="136"/>
      <c r="FX1631" s="136"/>
      <c r="FY1631" s="136"/>
      <c r="FZ1631" s="136"/>
      <c r="GA1631" s="136"/>
      <c r="GB1631" s="136"/>
      <c r="GC1631" s="136"/>
      <c r="GD1631" s="136"/>
      <c r="GE1631" s="136"/>
      <c r="GF1631" s="136"/>
      <c r="GG1631" s="136"/>
      <c r="GH1631" s="136"/>
      <c r="GI1631" s="136"/>
      <c r="GJ1631" s="136"/>
      <c r="GK1631" s="136"/>
      <c r="GL1631" s="136"/>
      <c r="GM1631" s="136"/>
      <c r="GN1631" s="136"/>
      <c r="GO1631" s="136"/>
      <c r="GP1631" s="136"/>
      <c r="GQ1631" s="136"/>
      <c r="GR1631" s="136"/>
      <c r="GS1631" s="136"/>
      <c r="GT1631" s="136"/>
      <c r="GU1631" s="136"/>
      <c r="GV1631" s="136"/>
      <c r="GW1631" s="136"/>
      <c r="GX1631" s="136"/>
      <c r="GY1631" s="136"/>
      <c r="GZ1631" s="136"/>
      <c r="HA1631" s="136"/>
      <c r="HB1631" s="136"/>
      <c r="HC1631" s="136"/>
      <c r="HD1631" s="136"/>
      <c r="HE1631" s="136"/>
      <c r="HF1631" s="136"/>
      <c r="HG1631" s="136"/>
      <c r="HH1631" s="136"/>
      <c r="HI1631" s="136"/>
      <c r="HJ1631" s="136"/>
      <c r="HK1631" s="136"/>
      <c r="HL1631" s="136"/>
      <c r="HM1631" s="136"/>
      <c r="HN1631" s="136"/>
      <c r="HO1631" s="136"/>
      <c r="HP1631" s="136"/>
      <c r="HQ1631" s="136"/>
      <c r="HR1631" s="136"/>
      <c r="HS1631" s="136"/>
      <c r="HT1631" s="136"/>
      <c r="HU1631" s="136"/>
      <c r="HV1631" s="136"/>
      <c r="HW1631" s="136"/>
      <c r="HX1631" s="136"/>
      <c r="HY1631" s="136"/>
      <c r="HZ1631" s="136"/>
      <c r="IA1631" s="136"/>
      <c r="IB1631" s="136"/>
      <c r="IC1631" s="136"/>
      <c r="ID1631" s="136"/>
      <c r="IE1631" s="136"/>
      <c r="IF1631" s="136"/>
      <c r="IG1631" s="136"/>
    </row>
    <row r="1632" spans="1:241" ht="15" customHeight="1" x14ac:dyDescent="0.25">
      <c r="A1632" s="223" t="s">
        <v>706</v>
      </c>
      <c r="B1632" s="217">
        <v>20961970</v>
      </c>
      <c r="C1632" s="217">
        <v>10775867</v>
      </c>
      <c r="D1632" s="217">
        <v>1739112</v>
      </c>
      <c r="E1632" s="217">
        <v>1680571</v>
      </c>
      <c r="F1632" s="217">
        <v>2954459</v>
      </c>
      <c r="G1632" s="217">
        <v>894077</v>
      </c>
      <c r="H1632" s="244">
        <v>39006056</v>
      </c>
      <c r="I1632" s="136"/>
      <c r="J1632" s="225" t="s">
        <v>791</v>
      </c>
      <c r="K1632" s="217">
        <v>6910332</v>
      </c>
      <c r="L1632" s="217">
        <v>3310962</v>
      </c>
      <c r="M1632" s="217">
        <v>826018</v>
      </c>
      <c r="N1632" s="217">
        <v>2036878</v>
      </c>
      <c r="O1632" s="217">
        <v>2103744</v>
      </c>
      <c r="P1632" s="217">
        <v>613598</v>
      </c>
      <c r="Q1632" s="244">
        <v>15801532</v>
      </c>
      <c r="R1632" s="136"/>
      <c r="S1632" s="136"/>
      <c r="T1632" s="136"/>
      <c r="U1632" s="136"/>
      <c r="V1632" s="136"/>
      <c r="W1632" s="136"/>
      <c r="X1632" s="136"/>
      <c r="Y1632" s="136"/>
      <c r="Z1632" s="136"/>
      <c r="AA1632" s="136"/>
      <c r="AB1632" s="136"/>
      <c r="AC1632" s="136"/>
      <c r="AD1632" s="136"/>
      <c r="AE1632" s="136"/>
      <c r="AF1632" s="136"/>
      <c r="AG1632" s="136"/>
      <c r="AH1632" s="136"/>
      <c r="AI1632" s="136"/>
      <c r="AJ1632" s="136"/>
      <c r="AK1632" s="136"/>
      <c r="AL1632" s="136"/>
      <c r="AM1632" s="136"/>
      <c r="AN1632" s="136"/>
      <c r="AO1632" s="136"/>
      <c r="AP1632" s="136"/>
      <c r="AQ1632" s="136"/>
      <c r="AR1632" s="136"/>
      <c r="AS1632" s="136"/>
      <c r="AT1632" s="136"/>
      <c r="AU1632" s="136"/>
      <c r="AV1632" s="136"/>
      <c r="AW1632" s="136"/>
      <c r="AX1632" s="136"/>
      <c r="AY1632" s="136"/>
      <c r="AZ1632" s="136"/>
      <c r="BA1632" s="136"/>
      <c r="BB1632" s="136"/>
      <c r="BC1632" s="136"/>
      <c r="BD1632" s="136"/>
      <c r="BE1632" s="136"/>
      <c r="BF1632" s="136"/>
      <c r="BG1632" s="136"/>
      <c r="BH1632" s="136"/>
      <c r="BI1632" s="136"/>
      <c r="BJ1632" s="136"/>
      <c r="BK1632" s="136"/>
      <c r="BL1632" s="136"/>
      <c r="BM1632" s="136"/>
      <c r="BN1632" s="136"/>
      <c r="BO1632" s="136"/>
      <c r="BP1632" s="136"/>
      <c r="BQ1632" s="136"/>
      <c r="BR1632" s="136"/>
      <c r="BS1632" s="136"/>
      <c r="BT1632" s="136"/>
      <c r="BU1632" s="136"/>
      <c r="BV1632" s="136"/>
      <c r="BW1632" s="136"/>
      <c r="BX1632" s="136"/>
      <c r="BY1632" s="136"/>
      <c r="BZ1632" s="136"/>
      <c r="CA1632" s="136"/>
      <c r="CB1632" s="136"/>
      <c r="CC1632" s="136"/>
      <c r="CD1632" s="136"/>
      <c r="CE1632" s="136"/>
      <c r="CF1632" s="136"/>
      <c r="CG1632" s="136"/>
      <c r="CH1632" s="136"/>
      <c r="CI1632" s="136"/>
      <c r="CJ1632" s="136"/>
      <c r="CK1632" s="136"/>
      <c r="CL1632" s="136"/>
      <c r="CM1632" s="136"/>
      <c r="CN1632" s="136"/>
      <c r="CO1632" s="136"/>
      <c r="CP1632" s="136"/>
      <c r="CQ1632" s="136"/>
      <c r="CR1632" s="136"/>
      <c r="CS1632" s="136"/>
      <c r="CT1632" s="136"/>
      <c r="CU1632" s="136"/>
      <c r="CV1632" s="136"/>
      <c r="CW1632" s="136"/>
      <c r="CX1632" s="136"/>
      <c r="CY1632" s="136"/>
      <c r="CZ1632" s="136"/>
      <c r="DA1632" s="136"/>
      <c r="DB1632" s="136"/>
      <c r="DC1632" s="136"/>
      <c r="DD1632" s="136"/>
      <c r="DE1632" s="136"/>
      <c r="DF1632" s="136"/>
      <c r="DG1632" s="136"/>
      <c r="DH1632" s="136"/>
      <c r="DI1632" s="136"/>
      <c r="DJ1632" s="136"/>
      <c r="DK1632" s="136"/>
      <c r="DL1632" s="136"/>
      <c r="DM1632" s="136"/>
      <c r="DN1632" s="136"/>
      <c r="DO1632" s="136"/>
      <c r="DP1632" s="136"/>
      <c r="DQ1632" s="136"/>
      <c r="DR1632" s="136"/>
      <c r="DS1632" s="136"/>
      <c r="DT1632" s="136"/>
      <c r="DU1632" s="136"/>
      <c r="DV1632" s="136"/>
      <c r="DW1632" s="136"/>
      <c r="DX1632" s="136"/>
      <c r="DY1632" s="136"/>
      <c r="DZ1632" s="136"/>
      <c r="EA1632" s="136"/>
      <c r="EB1632" s="136"/>
      <c r="EC1632" s="136"/>
      <c r="ED1632" s="136"/>
      <c r="EE1632" s="136"/>
      <c r="EF1632" s="136"/>
      <c r="EG1632" s="136"/>
      <c r="EH1632" s="136"/>
      <c r="EI1632" s="136"/>
      <c r="EJ1632" s="136"/>
      <c r="EK1632" s="136"/>
      <c r="EL1632" s="136"/>
      <c r="EM1632" s="136"/>
      <c r="EN1632" s="136"/>
      <c r="EO1632" s="136"/>
      <c r="EP1632" s="136"/>
      <c r="EQ1632" s="136"/>
      <c r="ER1632" s="136"/>
      <c r="ES1632" s="136"/>
      <c r="ET1632" s="136"/>
      <c r="EU1632" s="136"/>
      <c r="EV1632" s="136"/>
      <c r="EW1632" s="136"/>
      <c r="EX1632" s="136"/>
      <c r="EY1632" s="136"/>
      <c r="EZ1632" s="136"/>
      <c r="FA1632" s="136"/>
      <c r="FB1632" s="136"/>
      <c r="FC1632" s="136"/>
      <c r="FD1632" s="136"/>
      <c r="FE1632" s="136"/>
      <c r="FF1632" s="136"/>
      <c r="FG1632" s="136"/>
      <c r="FH1632" s="136"/>
      <c r="FI1632" s="136"/>
      <c r="FJ1632" s="136"/>
      <c r="FK1632" s="136"/>
      <c r="FL1632" s="136"/>
      <c r="FM1632" s="136"/>
      <c r="FN1632" s="136"/>
      <c r="FO1632" s="136"/>
      <c r="FP1632" s="136"/>
      <c r="FQ1632" s="136"/>
      <c r="FR1632" s="136"/>
      <c r="FS1632" s="136"/>
      <c r="FT1632" s="136"/>
      <c r="FU1632" s="136"/>
      <c r="FV1632" s="136"/>
      <c r="FW1632" s="136"/>
      <c r="FX1632" s="136"/>
      <c r="FY1632" s="136"/>
      <c r="FZ1632" s="136"/>
      <c r="GA1632" s="136"/>
      <c r="GB1632" s="136"/>
      <c r="GC1632" s="136"/>
      <c r="GD1632" s="136"/>
      <c r="GE1632" s="136"/>
      <c r="GF1632" s="136"/>
      <c r="GG1632" s="136"/>
      <c r="GH1632" s="136"/>
      <c r="GI1632" s="136"/>
      <c r="GJ1632" s="136"/>
      <c r="GK1632" s="136"/>
      <c r="GL1632" s="136"/>
      <c r="GM1632" s="136"/>
      <c r="GN1632" s="136"/>
      <c r="GO1632" s="136"/>
      <c r="GP1632" s="136"/>
      <c r="GQ1632" s="136"/>
      <c r="GR1632" s="136"/>
      <c r="GS1632" s="136"/>
      <c r="GT1632" s="136"/>
      <c r="GU1632" s="136"/>
      <c r="GV1632" s="136"/>
      <c r="GW1632" s="136"/>
      <c r="GX1632" s="136"/>
      <c r="GY1632" s="136"/>
      <c r="GZ1632" s="136"/>
      <c r="HA1632" s="136"/>
      <c r="HB1632" s="136"/>
      <c r="HC1632" s="136"/>
      <c r="HD1632" s="136"/>
      <c r="HE1632" s="136"/>
      <c r="HF1632" s="136"/>
      <c r="HG1632" s="136"/>
      <c r="HH1632" s="136"/>
      <c r="HI1632" s="136"/>
      <c r="HJ1632" s="136"/>
      <c r="HK1632" s="136"/>
      <c r="HL1632" s="136"/>
      <c r="HM1632" s="136"/>
      <c r="HN1632" s="136"/>
      <c r="HO1632" s="136"/>
      <c r="HP1632" s="136"/>
      <c r="HQ1632" s="136"/>
      <c r="HR1632" s="136"/>
      <c r="HS1632" s="136"/>
      <c r="HT1632" s="136"/>
      <c r="HU1632" s="136"/>
      <c r="HV1632" s="136"/>
      <c r="HW1632" s="136"/>
      <c r="HX1632" s="136"/>
      <c r="HY1632" s="136"/>
      <c r="HZ1632" s="136"/>
      <c r="IA1632" s="136"/>
      <c r="IB1632" s="136"/>
      <c r="IC1632" s="136"/>
      <c r="ID1632" s="136"/>
      <c r="IE1632" s="136"/>
      <c r="IF1632" s="136"/>
      <c r="IG1632" s="136"/>
    </row>
    <row r="1633" spans="1:241" ht="15" customHeight="1" x14ac:dyDescent="0.25">
      <c r="A1633" s="223" t="s">
        <v>634</v>
      </c>
      <c r="B1633" s="217">
        <v>14584175</v>
      </c>
      <c r="C1633" s="217">
        <v>5907091</v>
      </c>
      <c r="D1633" s="217">
        <v>1116945</v>
      </c>
      <c r="E1633" s="217">
        <v>2650823</v>
      </c>
      <c r="F1633" s="217">
        <v>3939120</v>
      </c>
      <c r="G1633" s="217">
        <v>841642</v>
      </c>
      <c r="H1633" s="244">
        <v>29039796</v>
      </c>
      <c r="I1633" s="136"/>
      <c r="J1633" s="225" t="s">
        <v>195</v>
      </c>
      <c r="K1633" s="217">
        <v>9915490</v>
      </c>
      <c r="L1633" s="217">
        <v>5136191</v>
      </c>
      <c r="M1633" s="217">
        <v>943856</v>
      </c>
      <c r="N1633" s="217">
        <v>1961591</v>
      </c>
      <c r="O1633" s="217">
        <v>2681045</v>
      </c>
      <c r="P1633" s="217">
        <v>709309</v>
      </c>
      <c r="Q1633" s="244">
        <v>21347482</v>
      </c>
      <c r="R1633" s="136"/>
      <c r="S1633" s="136"/>
      <c r="T1633" s="136"/>
      <c r="U1633" s="136"/>
      <c r="V1633" s="136"/>
      <c r="W1633" s="136"/>
      <c r="X1633" s="136"/>
      <c r="Y1633" s="136"/>
      <c r="Z1633" s="136"/>
      <c r="AA1633" s="136"/>
      <c r="AB1633" s="136"/>
      <c r="AC1633" s="136"/>
      <c r="AD1633" s="136"/>
      <c r="AE1633" s="136"/>
      <c r="AF1633" s="136"/>
      <c r="AG1633" s="136"/>
      <c r="AH1633" s="136"/>
      <c r="AI1633" s="136"/>
      <c r="AJ1633" s="136"/>
      <c r="AK1633" s="136"/>
      <c r="AL1633" s="136"/>
      <c r="AM1633" s="136"/>
      <c r="AN1633" s="136"/>
      <c r="AO1633" s="136"/>
      <c r="AP1633" s="136"/>
      <c r="AQ1633" s="136"/>
      <c r="AR1633" s="136"/>
      <c r="AS1633" s="136"/>
      <c r="AT1633" s="136"/>
      <c r="AU1633" s="136"/>
      <c r="AV1633" s="136"/>
      <c r="AW1633" s="136"/>
      <c r="AX1633" s="136"/>
      <c r="AY1633" s="136"/>
      <c r="AZ1633" s="136"/>
      <c r="BA1633" s="136"/>
      <c r="BB1633" s="136"/>
      <c r="BC1633" s="136"/>
      <c r="BD1633" s="136"/>
      <c r="BE1633" s="136"/>
      <c r="BF1633" s="136"/>
      <c r="BG1633" s="136"/>
      <c r="BH1633" s="136"/>
      <c r="BI1633" s="136"/>
      <c r="BJ1633" s="136"/>
      <c r="BK1633" s="136"/>
      <c r="BL1633" s="136"/>
      <c r="BM1633" s="136"/>
      <c r="BN1633" s="136"/>
      <c r="BO1633" s="136"/>
      <c r="BP1633" s="136"/>
      <c r="BQ1633" s="136"/>
      <c r="BR1633" s="136"/>
      <c r="BS1633" s="136"/>
      <c r="BT1633" s="136"/>
      <c r="BU1633" s="136"/>
      <c r="BV1633" s="136"/>
      <c r="BW1633" s="136"/>
      <c r="BX1633" s="136"/>
      <c r="BY1633" s="136"/>
      <c r="BZ1633" s="136"/>
      <c r="CA1633" s="136"/>
      <c r="CB1633" s="136"/>
      <c r="CC1633" s="136"/>
      <c r="CD1633" s="136"/>
      <c r="CE1633" s="136"/>
      <c r="CF1633" s="136"/>
      <c r="CG1633" s="136"/>
      <c r="CH1633" s="136"/>
      <c r="CI1633" s="136"/>
      <c r="CJ1633" s="136"/>
      <c r="CK1633" s="136"/>
      <c r="CL1633" s="136"/>
      <c r="CM1633" s="136"/>
      <c r="CN1633" s="136"/>
      <c r="CO1633" s="136"/>
      <c r="CP1633" s="136"/>
      <c r="CQ1633" s="136"/>
      <c r="CR1633" s="136"/>
      <c r="CS1633" s="136"/>
      <c r="CT1633" s="136"/>
      <c r="CU1633" s="136"/>
      <c r="CV1633" s="136"/>
      <c r="CW1633" s="136"/>
      <c r="CX1633" s="136"/>
      <c r="CY1633" s="136"/>
      <c r="CZ1633" s="136"/>
      <c r="DA1633" s="136"/>
      <c r="DB1633" s="136"/>
      <c r="DC1633" s="136"/>
      <c r="DD1633" s="136"/>
      <c r="DE1633" s="136"/>
      <c r="DF1633" s="136"/>
      <c r="DG1633" s="136"/>
      <c r="DH1633" s="136"/>
      <c r="DI1633" s="136"/>
      <c r="DJ1633" s="136"/>
      <c r="DK1633" s="136"/>
      <c r="DL1633" s="136"/>
      <c r="DM1633" s="136"/>
      <c r="DN1633" s="136"/>
      <c r="DO1633" s="136"/>
      <c r="DP1633" s="136"/>
      <c r="DQ1633" s="136"/>
      <c r="DR1633" s="136"/>
      <c r="DS1633" s="136"/>
      <c r="DT1633" s="136"/>
      <c r="DU1633" s="136"/>
      <c r="DV1633" s="136"/>
      <c r="DW1633" s="136"/>
      <c r="DX1633" s="136"/>
      <c r="DY1633" s="136"/>
      <c r="DZ1633" s="136"/>
      <c r="EA1633" s="136"/>
      <c r="EB1633" s="136"/>
      <c r="EC1633" s="136"/>
      <c r="ED1633" s="136"/>
      <c r="EE1633" s="136"/>
      <c r="EF1633" s="136"/>
      <c r="EG1633" s="136"/>
      <c r="EH1633" s="136"/>
      <c r="EI1633" s="136"/>
      <c r="EJ1633" s="136"/>
      <c r="EK1633" s="136"/>
      <c r="EL1633" s="136"/>
      <c r="EM1633" s="136"/>
      <c r="EN1633" s="136"/>
      <c r="EO1633" s="136"/>
      <c r="EP1633" s="136"/>
      <c r="EQ1633" s="136"/>
      <c r="ER1633" s="136"/>
      <c r="ES1633" s="136"/>
      <c r="ET1633" s="136"/>
      <c r="EU1633" s="136"/>
      <c r="EV1633" s="136"/>
      <c r="EW1633" s="136"/>
      <c r="EX1633" s="136"/>
      <c r="EY1633" s="136"/>
      <c r="EZ1633" s="136"/>
      <c r="FA1633" s="136"/>
      <c r="FB1633" s="136"/>
      <c r="FC1633" s="136"/>
      <c r="FD1633" s="136"/>
      <c r="FE1633" s="136"/>
      <c r="FF1633" s="136"/>
      <c r="FG1633" s="136"/>
      <c r="FH1633" s="136"/>
      <c r="FI1633" s="136"/>
      <c r="FJ1633" s="136"/>
      <c r="FK1633" s="136"/>
      <c r="FL1633" s="136"/>
      <c r="FM1633" s="136"/>
      <c r="FN1633" s="136"/>
      <c r="FO1633" s="136"/>
      <c r="FP1633" s="136"/>
      <c r="FQ1633" s="136"/>
      <c r="FR1633" s="136"/>
      <c r="FS1633" s="136"/>
      <c r="FT1633" s="136"/>
      <c r="FU1633" s="136"/>
      <c r="FV1633" s="136"/>
      <c r="FW1633" s="136"/>
      <c r="FX1633" s="136"/>
      <c r="FY1633" s="136"/>
      <c r="FZ1633" s="136"/>
      <c r="GA1633" s="136"/>
      <c r="GB1633" s="136"/>
      <c r="GC1633" s="136"/>
      <c r="GD1633" s="136"/>
      <c r="GE1633" s="136"/>
      <c r="GF1633" s="136"/>
      <c r="GG1633" s="136"/>
      <c r="GH1633" s="136"/>
      <c r="GI1633" s="136"/>
      <c r="GJ1633" s="136"/>
      <c r="GK1633" s="136"/>
      <c r="GL1633" s="136"/>
      <c r="GM1633" s="136"/>
      <c r="GN1633" s="136"/>
      <c r="GO1633" s="136"/>
      <c r="GP1633" s="136"/>
      <c r="GQ1633" s="136"/>
      <c r="GR1633" s="136"/>
      <c r="GS1633" s="136"/>
      <c r="GT1633" s="136"/>
      <c r="GU1633" s="136"/>
      <c r="GV1633" s="136"/>
      <c r="GW1633" s="136"/>
      <c r="GX1633" s="136"/>
      <c r="GY1633" s="136"/>
      <c r="GZ1633" s="136"/>
      <c r="HA1633" s="136"/>
      <c r="HB1633" s="136"/>
      <c r="HC1633" s="136"/>
      <c r="HD1633" s="136"/>
      <c r="HE1633" s="136"/>
      <c r="HF1633" s="136"/>
      <c r="HG1633" s="136"/>
      <c r="HH1633" s="136"/>
      <c r="HI1633" s="136"/>
      <c r="HJ1633" s="136"/>
      <c r="HK1633" s="136"/>
      <c r="HL1633" s="136"/>
      <c r="HM1633" s="136"/>
      <c r="HN1633" s="136"/>
      <c r="HO1633" s="136"/>
      <c r="HP1633" s="136"/>
      <c r="HQ1633" s="136"/>
      <c r="HR1633" s="136"/>
      <c r="HS1633" s="136"/>
      <c r="HT1633" s="136"/>
      <c r="HU1633" s="136"/>
      <c r="HV1633" s="136"/>
      <c r="HW1633" s="136"/>
      <c r="HX1633" s="136"/>
      <c r="HY1633" s="136"/>
      <c r="HZ1633" s="136"/>
      <c r="IA1633" s="136"/>
      <c r="IB1633" s="136"/>
      <c r="IC1633" s="136"/>
      <c r="ID1633" s="136"/>
      <c r="IE1633" s="136"/>
      <c r="IF1633" s="136"/>
      <c r="IG1633" s="136"/>
    </row>
    <row r="1634" spans="1:241" ht="15" customHeight="1" x14ac:dyDescent="0.25">
      <c r="A1634" s="223" t="s">
        <v>430</v>
      </c>
      <c r="B1634" s="217">
        <v>18504203</v>
      </c>
      <c r="C1634" s="217">
        <v>6300618</v>
      </c>
      <c r="D1634" s="217">
        <v>1482587</v>
      </c>
      <c r="E1634" s="217">
        <v>2438222</v>
      </c>
      <c r="F1634" s="217">
        <v>3546048</v>
      </c>
      <c r="G1634" s="217">
        <v>840683</v>
      </c>
      <c r="H1634" s="244">
        <v>33112361</v>
      </c>
      <c r="I1634" s="136"/>
      <c r="J1634" s="225" t="s">
        <v>192</v>
      </c>
      <c r="K1634" s="217">
        <v>5787987</v>
      </c>
      <c r="L1634" s="217">
        <v>3571672</v>
      </c>
      <c r="M1634" s="217">
        <v>726684</v>
      </c>
      <c r="N1634" s="217">
        <v>2118558</v>
      </c>
      <c r="O1634" s="217">
        <v>2685836</v>
      </c>
      <c r="P1634" s="217">
        <v>540234</v>
      </c>
      <c r="Q1634" s="244">
        <v>15430971</v>
      </c>
      <c r="R1634" s="136"/>
      <c r="S1634" s="136"/>
      <c r="T1634" s="136"/>
      <c r="U1634" s="136"/>
      <c r="V1634" s="136"/>
      <c r="W1634" s="136"/>
      <c r="X1634" s="136"/>
      <c r="Y1634" s="136"/>
      <c r="Z1634" s="136"/>
      <c r="AA1634" s="136"/>
      <c r="AB1634" s="136"/>
      <c r="AC1634" s="136"/>
      <c r="AD1634" s="136"/>
      <c r="AE1634" s="136"/>
      <c r="AF1634" s="136"/>
      <c r="AG1634" s="136"/>
      <c r="AH1634" s="136"/>
      <c r="AI1634" s="136"/>
      <c r="AJ1634" s="136"/>
      <c r="AK1634" s="136"/>
      <c r="AL1634" s="136"/>
      <c r="AM1634" s="136"/>
      <c r="AN1634" s="136"/>
      <c r="AO1634" s="136"/>
      <c r="AP1634" s="136"/>
      <c r="AQ1634" s="136"/>
      <c r="AR1634" s="136"/>
      <c r="AS1634" s="136"/>
      <c r="AT1634" s="136"/>
      <c r="AU1634" s="136"/>
      <c r="AV1634" s="136"/>
      <c r="AW1634" s="136"/>
      <c r="AX1634" s="136"/>
      <c r="AY1634" s="136"/>
      <c r="AZ1634" s="136"/>
      <c r="BA1634" s="136"/>
      <c r="BB1634" s="136"/>
      <c r="BC1634" s="136"/>
      <c r="BD1634" s="136"/>
      <c r="BE1634" s="136"/>
      <c r="BF1634" s="136"/>
      <c r="BG1634" s="136"/>
      <c r="BH1634" s="136"/>
      <c r="BI1634" s="136"/>
      <c r="BJ1634" s="136"/>
      <c r="BK1634" s="136"/>
      <c r="BL1634" s="136"/>
      <c r="BM1634" s="136"/>
      <c r="BN1634" s="136"/>
      <c r="BO1634" s="136"/>
      <c r="BP1634" s="136"/>
      <c r="BQ1634" s="136"/>
      <c r="BR1634" s="136"/>
      <c r="BS1634" s="136"/>
      <c r="BT1634" s="136"/>
      <c r="BU1634" s="136"/>
      <c r="BV1634" s="136"/>
      <c r="BW1634" s="136"/>
      <c r="BX1634" s="136"/>
      <c r="BY1634" s="136"/>
      <c r="BZ1634" s="136"/>
      <c r="CA1634" s="136"/>
      <c r="CB1634" s="136"/>
      <c r="CC1634" s="136"/>
      <c r="CD1634" s="136"/>
      <c r="CE1634" s="136"/>
      <c r="CF1634" s="136"/>
      <c r="CG1634" s="136"/>
      <c r="CH1634" s="136"/>
      <c r="CI1634" s="136"/>
      <c r="CJ1634" s="136"/>
      <c r="CK1634" s="136"/>
      <c r="CL1634" s="136"/>
      <c r="CM1634" s="136"/>
      <c r="CN1634" s="136"/>
      <c r="CO1634" s="136"/>
      <c r="CP1634" s="136"/>
      <c r="CQ1634" s="136"/>
      <c r="CR1634" s="136"/>
      <c r="CS1634" s="136"/>
      <c r="CT1634" s="136"/>
      <c r="CU1634" s="136"/>
      <c r="CV1634" s="136"/>
      <c r="CW1634" s="136"/>
      <c r="CX1634" s="136"/>
      <c r="CY1634" s="136"/>
      <c r="CZ1634" s="136"/>
      <c r="DA1634" s="136"/>
      <c r="DB1634" s="136"/>
      <c r="DC1634" s="136"/>
      <c r="DD1634" s="136"/>
      <c r="DE1634" s="136"/>
      <c r="DF1634" s="136"/>
      <c r="DG1634" s="136"/>
      <c r="DH1634" s="136"/>
      <c r="DI1634" s="136"/>
      <c r="DJ1634" s="136"/>
      <c r="DK1634" s="136"/>
      <c r="DL1634" s="136"/>
      <c r="DM1634" s="136"/>
      <c r="DN1634" s="136"/>
      <c r="DO1634" s="136"/>
      <c r="DP1634" s="136"/>
      <c r="DQ1634" s="136"/>
      <c r="DR1634" s="136"/>
      <c r="DS1634" s="136"/>
      <c r="DT1634" s="136"/>
      <c r="DU1634" s="136"/>
      <c r="DV1634" s="136"/>
      <c r="DW1634" s="136"/>
      <c r="DX1634" s="136"/>
      <c r="DY1634" s="136"/>
      <c r="DZ1634" s="136"/>
      <c r="EA1634" s="136"/>
      <c r="EB1634" s="136"/>
      <c r="EC1634" s="136"/>
      <c r="ED1634" s="136"/>
      <c r="EE1634" s="136"/>
      <c r="EF1634" s="136"/>
      <c r="EG1634" s="136"/>
      <c r="EH1634" s="136"/>
      <c r="EI1634" s="136"/>
      <c r="EJ1634" s="136"/>
      <c r="EK1634" s="136"/>
      <c r="EL1634" s="136"/>
      <c r="EM1634" s="136"/>
      <c r="EN1634" s="136"/>
      <c r="EO1634" s="136"/>
      <c r="EP1634" s="136"/>
      <c r="EQ1634" s="136"/>
      <c r="ER1634" s="136"/>
      <c r="ES1634" s="136"/>
      <c r="ET1634" s="136"/>
      <c r="EU1634" s="136"/>
      <c r="EV1634" s="136"/>
      <c r="EW1634" s="136"/>
      <c r="EX1634" s="136"/>
      <c r="EY1634" s="136"/>
      <c r="EZ1634" s="136"/>
      <c r="FA1634" s="136"/>
      <c r="FB1634" s="136"/>
      <c r="FC1634" s="136"/>
      <c r="FD1634" s="136"/>
      <c r="FE1634" s="136"/>
      <c r="FF1634" s="136"/>
      <c r="FG1634" s="136"/>
      <c r="FH1634" s="136"/>
      <c r="FI1634" s="136"/>
      <c r="FJ1634" s="136"/>
      <c r="FK1634" s="136"/>
      <c r="FL1634" s="136"/>
      <c r="FM1634" s="136"/>
      <c r="FN1634" s="136"/>
      <c r="FO1634" s="136"/>
      <c r="FP1634" s="136"/>
      <c r="FQ1634" s="136"/>
      <c r="FR1634" s="136"/>
      <c r="FS1634" s="136"/>
      <c r="FT1634" s="136"/>
      <c r="FU1634" s="136"/>
      <c r="FV1634" s="136"/>
      <c r="FW1634" s="136"/>
      <c r="FX1634" s="136"/>
      <c r="FY1634" s="136"/>
      <c r="FZ1634" s="136"/>
      <c r="GA1634" s="136"/>
      <c r="GB1634" s="136"/>
      <c r="GC1634" s="136"/>
      <c r="GD1634" s="136"/>
      <c r="GE1634" s="136"/>
      <c r="GF1634" s="136"/>
      <c r="GG1634" s="136"/>
      <c r="GH1634" s="136"/>
      <c r="GI1634" s="136"/>
      <c r="GJ1634" s="136"/>
      <c r="GK1634" s="136"/>
      <c r="GL1634" s="136"/>
      <c r="GM1634" s="136"/>
      <c r="GN1634" s="136"/>
      <c r="GO1634" s="136"/>
      <c r="GP1634" s="136"/>
      <c r="GQ1634" s="136"/>
      <c r="GR1634" s="136"/>
      <c r="GS1634" s="136"/>
      <c r="GT1634" s="136"/>
      <c r="GU1634" s="136"/>
      <c r="GV1634" s="136"/>
      <c r="GW1634" s="136"/>
      <c r="GX1634" s="136"/>
      <c r="GY1634" s="136"/>
      <c r="GZ1634" s="136"/>
      <c r="HA1634" s="136"/>
      <c r="HB1634" s="136"/>
      <c r="HC1634" s="136"/>
      <c r="HD1634" s="136"/>
      <c r="HE1634" s="136"/>
      <c r="HF1634" s="136"/>
      <c r="HG1634" s="136"/>
      <c r="HH1634" s="136"/>
      <c r="HI1634" s="136"/>
      <c r="HJ1634" s="136"/>
      <c r="HK1634" s="136"/>
      <c r="HL1634" s="136"/>
      <c r="HM1634" s="136"/>
      <c r="HN1634" s="136"/>
      <c r="HO1634" s="136"/>
      <c r="HP1634" s="136"/>
      <c r="HQ1634" s="136"/>
      <c r="HR1634" s="136"/>
      <c r="HS1634" s="136"/>
      <c r="HT1634" s="136"/>
      <c r="HU1634" s="136"/>
      <c r="HV1634" s="136"/>
      <c r="HW1634" s="136"/>
      <c r="HX1634" s="136"/>
      <c r="HY1634" s="136"/>
      <c r="HZ1634" s="136"/>
      <c r="IA1634" s="136"/>
      <c r="IB1634" s="136"/>
      <c r="IC1634" s="136"/>
      <c r="ID1634" s="136"/>
      <c r="IE1634" s="136"/>
      <c r="IF1634" s="136"/>
      <c r="IG1634" s="136"/>
    </row>
    <row r="1635" spans="1:241" ht="15" customHeight="1" x14ac:dyDescent="0.25">
      <c r="A1635" s="223" t="s">
        <v>431</v>
      </c>
      <c r="B1635" s="217">
        <v>17664626</v>
      </c>
      <c r="C1635" s="217">
        <v>7926055</v>
      </c>
      <c r="D1635" s="217">
        <v>1427664</v>
      </c>
      <c r="E1635" s="217">
        <v>2023720</v>
      </c>
      <c r="F1635" s="217">
        <v>3975946</v>
      </c>
      <c r="G1635" s="217">
        <v>749888</v>
      </c>
      <c r="H1635" s="244">
        <v>33767899</v>
      </c>
      <c r="I1635" s="136"/>
      <c r="J1635" s="225" t="s">
        <v>349</v>
      </c>
      <c r="K1635" s="217">
        <v>6849673</v>
      </c>
      <c r="L1635" s="217">
        <v>3827661</v>
      </c>
      <c r="M1635" s="217">
        <v>878738</v>
      </c>
      <c r="N1635" s="217">
        <v>2359843</v>
      </c>
      <c r="O1635" s="217">
        <v>3559045</v>
      </c>
      <c r="P1635" s="217">
        <v>698871</v>
      </c>
      <c r="Q1635" s="244">
        <v>18173831</v>
      </c>
      <c r="R1635" s="136"/>
      <c r="S1635" s="136"/>
      <c r="T1635" s="136"/>
      <c r="U1635" s="136"/>
      <c r="V1635" s="136"/>
      <c r="W1635" s="136"/>
      <c r="X1635" s="136"/>
      <c r="Y1635" s="136"/>
      <c r="Z1635" s="136"/>
      <c r="AA1635" s="136"/>
      <c r="AB1635" s="136"/>
      <c r="AC1635" s="136"/>
      <c r="AD1635" s="136"/>
      <c r="AE1635" s="136"/>
      <c r="AF1635" s="136"/>
      <c r="AG1635" s="136"/>
      <c r="AH1635" s="136"/>
      <c r="AI1635" s="136"/>
      <c r="AJ1635" s="136"/>
      <c r="AK1635" s="136"/>
      <c r="AL1635" s="136"/>
      <c r="AM1635" s="136"/>
      <c r="AN1635" s="136"/>
      <c r="AO1635" s="136"/>
      <c r="AP1635" s="136"/>
      <c r="AQ1635" s="136"/>
      <c r="AR1635" s="136"/>
      <c r="AS1635" s="136"/>
      <c r="AT1635" s="136"/>
      <c r="AU1635" s="136"/>
      <c r="AV1635" s="136"/>
      <c r="AW1635" s="136"/>
      <c r="AX1635" s="136"/>
      <c r="AY1635" s="136"/>
      <c r="AZ1635" s="136"/>
      <c r="BA1635" s="136"/>
      <c r="BB1635" s="136"/>
      <c r="BC1635" s="136"/>
      <c r="BD1635" s="136"/>
      <c r="BE1635" s="136"/>
      <c r="BF1635" s="136"/>
      <c r="BG1635" s="136"/>
      <c r="BH1635" s="136"/>
      <c r="BI1635" s="136"/>
      <c r="BJ1635" s="136"/>
      <c r="BK1635" s="136"/>
      <c r="BL1635" s="136"/>
      <c r="BM1635" s="136"/>
      <c r="BN1635" s="136"/>
      <c r="BO1635" s="136"/>
      <c r="BP1635" s="136"/>
      <c r="BQ1635" s="136"/>
      <c r="BR1635" s="136"/>
      <c r="BS1635" s="136"/>
      <c r="BT1635" s="136"/>
      <c r="BU1635" s="136"/>
      <c r="BV1635" s="136"/>
      <c r="BW1635" s="136"/>
      <c r="BX1635" s="136"/>
      <c r="BY1635" s="136"/>
      <c r="BZ1635" s="136"/>
      <c r="CA1635" s="136"/>
      <c r="CB1635" s="136"/>
      <c r="CC1635" s="136"/>
      <c r="CD1635" s="136"/>
      <c r="CE1635" s="136"/>
      <c r="CF1635" s="136"/>
      <c r="CG1635" s="136"/>
      <c r="CH1635" s="136"/>
      <c r="CI1635" s="136"/>
      <c r="CJ1635" s="136"/>
      <c r="CK1635" s="136"/>
      <c r="CL1635" s="136"/>
      <c r="CM1635" s="136"/>
      <c r="CN1635" s="136"/>
      <c r="CO1635" s="136"/>
      <c r="CP1635" s="136"/>
      <c r="CQ1635" s="136"/>
      <c r="CR1635" s="136"/>
      <c r="CS1635" s="136"/>
      <c r="CT1635" s="136"/>
      <c r="CU1635" s="136"/>
      <c r="CV1635" s="136"/>
      <c r="CW1635" s="136"/>
      <c r="CX1635" s="136"/>
      <c r="CY1635" s="136"/>
      <c r="CZ1635" s="136"/>
      <c r="DA1635" s="136"/>
      <c r="DB1635" s="136"/>
      <c r="DC1635" s="136"/>
      <c r="DD1635" s="136"/>
      <c r="DE1635" s="136"/>
      <c r="DF1635" s="136"/>
      <c r="DG1635" s="136"/>
      <c r="DH1635" s="136"/>
      <c r="DI1635" s="136"/>
      <c r="DJ1635" s="136"/>
      <c r="DK1635" s="136"/>
      <c r="DL1635" s="136"/>
      <c r="DM1635" s="136"/>
      <c r="DN1635" s="136"/>
      <c r="DO1635" s="136"/>
      <c r="DP1635" s="136"/>
      <c r="DQ1635" s="136"/>
      <c r="DR1635" s="136"/>
      <c r="DS1635" s="136"/>
      <c r="DT1635" s="136"/>
      <c r="DU1635" s="136"/>
      <c r="DV1635" s="136"/>
      <c r="DW1635" s="136"/>
      <c r="DX1635" s="136"/>
      <c r="DY1635" s="136"/>
      <c r="DZ1635" s="136"/>
      <c r="EA1635" s="136"/>
      <c r="EB1635" s="136"/>
      <c r="EC1635" s="136"/>
      <c r="ED1635" s="136"/>
      <c r="EE1635" s="136"/>
      <c r="EF1635" s="136"/>
      <c r="EG1635" s="136"/>
      <c r="EH1635" s="136"/>
      <c r="EI1635" s="136"/>
      <c r="EJ1635" s="136"/>
      <c r="EK1635" s="136"/>
      <c r="EL1635" s="136"/>
      <c r="EM1635" s="136"/>
      <c r="EN1635" s="136"/>
      <c r="EO1635" s="136"/>
      <c r="EP1635" s="136"/>
      <c r="EQ1635" s="136"/>
      <c r="ER1635" s="136"/>
      <c r="ES1635" s="136"/>
      <c r="ET1635" s="136"/>
      <c r="EU1635" s="136"/>
      <c r="EV1635" s="136"/>
      <c r="EW1635" s="136"/>
      <c r="EX1635" s="136"/>
      <c r="EY1635" s="136"/>
      <c r="EZ1635" s="136"/>
      <c r="FA1635" s="136"/>
      <c r="FB1635" s="136"/>
      <c r="FC1635" s="136"/>
      <c r="FD1635" s="136"/>
      <c r="FE1635" s="136"/>
      <c r="FF1635" s="136"/>
      <c r="FG1635" s="136"/>
      <c r="FH1635" s="136"/>
      <c r="FI1635" s="136"/>
      <c r="FJ1635" s="136"/>
      <c r="FK1635" s="136"/>
      <c r="FL1635" s="136"/>
      <c r="FM1635" s="136"/>
      <c r="FN1635" s="136"/>
      <c r="FO1635" s="136"/>
      <c r="FP1635" s="136"/>
      <c r="FQ1635" s="136"/>
      <c r="FR1635" s="136"/>
      <c r="FS1635" s="136"/>
      <c r="FT1635" s="136"/>
      <c r="FU1635" s="136"/>
      <c r="FV1635" s="136"/>
      <c r="FW1635" s="136"/>
      <c r="FX1635" s="136"/>
      <c r="FY1635" s="136"/>
      <c r="FZ1635" s="136"/>
      <c r="GA1635" s="136"/>
      <c r="GB1635" s="136"/>
      <c r="GC1635" s="136"/>
      <c r="GD1635" s="136"/>
      <c r="GE1635" s="136"/>
      <c r="GF1635" s="136"/>
      <c r="GG1635" s="136"/>
      <c r="GH1635" s="136"/>
      <c r="GI1635" s="136"/>
      <c r="GJ1635" s="136"/>
      <c r="GK1635" s="136"/>
      <c r="GL1635" s="136"/>
      <c r="GM1635" s="136"/>
      <c r="GN1635" s="136"/>
      <c r="GO1635" s="136"/>
      <c r="GP1635" s="136"/>
      <c r="GQ1635" s="136"/>
      <c r="GR1635" s="136"/>
      <c r="GS1635" s="136"/>
      <c r="GT1635" s="136"/>
      <c r="GU1635" s="136"/>
      <c r="GV1635" s="136"/>
      <c r="GW1635" s="136"/>
      <c r="GX1635" s="136"/>
      <c r="GY1635" s="136"/>
      <c r="GZ1635" s="136"/>
      <c r="HA1635" s="136"/>
      <c r="HB1635" s="136"/>
      <c r="HC1635" s="136"/>
      <c r="HD1635" s="136"/>
      <c r="HE1635" s="136"/>
      <c r="HF1635" s="136"/>
      <c r="HG1635" s="136"/>
      <c r="HH1635" s="136"/>
      <c r="HI1635" s="136"/>
      <c r="HJ1635" s="136"/>
      <c r="HK1635" s="136"/>
      <c r="HL1635" s="136"/>
      <c r="HM1635" s="136"/>
      <c r="HN1635" s="136"/>
      <c r="HO1635" s="136"/>
      <c r="HP1635" s="136"/>
      <c r="HQ1635" s="136"/>
      <c r="HR1635" s="136"/>
      <c r="HS1635" s="136"/>
      <c r="HT1635" s="136"/>
      <c r="HU1635" s="136"/>
      <c r="HV1635" s="136"/>
      <c r="HW1635" s="136"/>
      <c r="HX1635" s="136"/>
      <c r="HY1635" s="136"/>
      <c r="HZ1635" s="136"/>
      <c r="IA1635" s="136"/>
      <c r="IB1635" s="136"/>
      <c r="IC1635" s="136"/>
      <c r="ID1635" s="136"/>
      <c r="IE1635" s="136"/>
      <c r="IF1635" s="136"/>
      <c r="IG1635" s="136"/>
    </row>
    <row r="1636" spans="1:241" ht="15" customHeight="1" x14ac:dyDescent="0.25">
      <c r="A1636" s="223" t="s">
        <v>434</v>
      </c>
      <c r="B1636" s="217">
        <v>10317428</v>
      </c>
      <c r="C1636" s="217">
        <v>4632421</v>
      </c>
      <c r="D1636" s="217">
        <v>729314</v>
      </c>
      <c r="E1636" s="217">
        <v>2293725</v>
      </c>
      <c r="F1636" s="217">
        <v>3044972</v>
      </c>
      <c r="G1636" s="217">
        <v>533178</v>
      </c>
      <c r="H1636" s="244">
        <v>21551038</v>
      </c>
      <c r="I1636" s="136"/>
      <c r="J1636" s="225" t="s">
        <v>348</v>
      </c>
      <c r="K1636" s="217">
        <v>8054925</v>
      </c>
      <c r="L1636" s="217">
        <v>3254789</v>
      </c>
      <c r="M1636" s="217">
        <v>802138</v>
      </c>
      <c r="N1636" s="217">
        <v>1695624</v>
      </c>
      <c r="O1636" s="217">
        <v>3903169</v>
      </c>
      <c r="P1636" s="217">
        <v>979121</v>
      </c>
      <c r="Q1636" s="244">
        <v>18689766</v>
      </c>
      <c r="R1636" s="136"/>
      <c r="S1636" s="136"/>
      <c r="T1636" s="136"/>
      <c r="U1636" s="136"/>
      <c r="V1636" s="136"/>
      <c r="W1636" s="136"/>
      <c r="X1636" s="136"/>
      <c r="Y1636" s="136"/>
      <c r="Z1636" s="136"/>
      <c r="AA1636" s="136"/>
      <c r="AB1636" s="136"/>
      <c r="AC1636" s="136"/>
      <c r="AD1636" s="136"/>
      <c r="AE1636" s="136"/>
      <c r="AF1636" s="136"/>
      <c r="AG1636" s="136"/>
      <c r="AH1636" s="136"/>
      <c r="AI1636" s="136"/>
      <c r="AJ1636" s="136"/>
      <c r="AK1636" s="136"/>
      <c r="AL1636" s="136"/>
      <c r="AM1636" s="136"/>
      <c r="AN1636" s="136"/>
      <c r="AO1636" s="136"/>
      <c r="AP1636" s="136"/>
      <c r="AQ1636" s="136"/>
      <c r="AR1636" s="136"/>
      <c r="AS1636" s="136"/>
      <c r="AT1636" s="136"/>
      <c r="AU1636" s="136"/>
      <c r="AV1636" s="136"/>
      <c r="AW1636" s="136"/>
      <c r="AX1636" s="136"/>
      <c r="AY1636" s="136"/>
      <c r="AZ1636" s="136"/>
      <c r="BA1636" s="136"/>
      <c r="BB1636" s="136"/>
      <c r="BC1636" s="136"/>
      <c r="BD1636" s="136"/>
      <c r="BE1636" s="136"/>
      <c r="BF1636" s="136"/>
      <c r="BG1636" s="136"/>
      <c r="BH1636" s="136"/>
      <c r="BI1636" s="136"/>
      <c r="BJ1636" s="136"/>
      <c r="BK1636" s="136"/>
      <c r="BL1636" s="136"/>
      <c r="BM1636" s="136"/>
      <c r="BN1636" s="136"/>
      <c r="BO1636" s="136"/>
      <c r="BP1636" s="136"/>
      <c r="BQ1636" s="136"/>
      <c r="BR1636" s="136"/>
      <c r="BS1636" s="136"/>
      <c r="BT1636" s="136"/>
      <c r="BU1636" s="136"/>
      <c r="BV1636" s="136"/>
      <c r="BW1636" s="136"/>
      <c r="BX1636" s="136"/>
      <c r="BY1636" s="136"/>
      <c r="BZ1636" s="136"/>
      <c r="CA1636" s="136"/>
      <c r="CB1636" s="136"/>
      <c r="CC1636" s="136"/>
      <c r="CD1636" s="136"/>
      <c r="CE1636" s="136"/>
      <c r="CF1636" s="136"/>
      <c r="CG1636" s="136"/>
      <c r="CH1636" s="136"/>
      <c r="CI1636" s="136"/>
      <c r="CJ1636" s="136"/>
      <c r="CK1636" s="136"/>
      <c r="CL1636" s="136"/>
      <c r="CM1636" s="136"/>
      <c r="CN1636" s="136"/>
      <c r="CO1636" s="136"/>
      <c r="CP1636" s="136"/>
      <c r="CQ1636" s="136"/>
      <c r="CR1636" s="136"/>
      <c r="CS1636" s="136"/>
      <c r="CT1636" s="136"/>
      <c r="CU1636" s="136"/>
      <c r="CV1636" s="136"/>
      <c r="CW1636" s="136"/>
      <c r="CX1636" s="136"/>
      <c r="CY1636" s="136"/>
      <c r="CZ1636" s="136"/>
      <c r="DA1636" s="136"/>
      <c r="DB1636" s="136"/>
      <c r="DC1636" s="136"/>
      <c r="DD1636" s="136"/>
      <c r="DE1636" s="136"/>
      <c r="DF1636" s="136"/>
      <c r="DG1636" s="136"/>
      <c r="DH1636" s="136"/>
      <c r="DI1636" s="136"/>
      <c r="DJ1636" s="136"/>
      <c r="DK1636" s="136"/>
      <c r="DL1636" s="136"/>
      <c r="DM1636" s="136"/>
      <c r="DN1636" s="136"/>
      <c r="DO1636" s="136"/>
      <c r="DP1636" s="136"/>
      <c r="DQ1636" s="136"/>
      <c r="DR1636" s="136"/>
      <c r="DS1636" s="136"/>
      <c r="DT1636" s="136"/>
      <c r="DU1636" s="136"/>
      <c r="DV1636" s="136"/>
      <c r="DW1636" s="136"/>
      <c r="DX1636" s="136"/>
      <c r="DY1636" s="136"/>
      <c r="DZ1636" s="136"/>
      <c r="EA1636" s="136"/>
      <c r="EB1636" s="136"/>
      <c r="EC1636" s="136"/>
      <c r="ED1636" s="136"/>
      <c r="EE1636" s="136"/>
      <c r="EF1636" s="136"/>
      <c r="EG1636" s="136"/>
      <c r="EH1636" s="136"/>
      <c r="EI1636" s="136"/>
      <c r="EJ1636" s="136"/>
      <c r="EK1636" s="136"/>
      <c r="EL1636" s="136"/>
      <c r="EM1636" s="136"/>
      <c r="EN1636" s="136"/>
      <c r="EO1636" s="136"/>
      <c r="EP1636" s="136"/>
      <c r="EQ1636" s="136"/>
      <c r="ER1636" s="136"/>
      <c r="ES1636" s="136"/>
      <c r="ET1636" s="136"/>
      <c r="EU1636" s="136"/>
      <c r="EV1636" s="136"/>
      <c r="EW1636" s="136"/>
      <c r="EX1636" s="136"/>
      <c r="EY1636" s="136"/>
      <c r="EZ1636" s="136"/>
      <c r="FA1636" s="136"/>
      <c r="FB1636" s="136"/>
      <c r="FC1636" s="136"/>
      <c r="FD1636" s="136"/>
      <c r="FE1636" s="136"/>
      <c r="FF1636" s="136"/>
      <c r="FG1636" s="136"/>
      <c r="FH1636" s="136"/>
      <c r="FI1636" s="136"/>
      <c r="FJ1636" s="136"/>
      <c r="FK1636" s="136"/>
      <c r="FL1636" s="136"/>
      <c r="FM1636" s="136"/>
      <c r="FN1636" s="136"/>
      <c r="FO1636" s="136"/>
      <c r="FP1636" s="136"/>
      <c r="FQ1636" s="136"/>
      <c r="FR1636" s="136"/>
      <c r="FS1636" s="136"/>
      <c r="FT1636" s="136"/>
      <c r="FU1636" s="136"/>
      <c r="FV1636" s="136"/>
      <c r="FW1636" s="136"/>
      <c r="FX1636" s="136"/>
      <c r="FY1636" s="136"/>
      <c r="FZ1636" s="136"/>
      <c r="GA1636" s="136"/>
      <c r="GB1636" s="136"/>
      <c r="GC1636" s="136"/>
      <c r="GD1636" s="136"/>
      <c r="GE1636" s="136"/>
      <c r="GF1636" s="136"/>
      <c r="GG1636" s="136"/>
      <c r="GH1636" s="136"/>
      <c r="GI1636" s="136"/>
      <c r="GJ1636" s="136"/>
      <c r="GK1636" s="136"/>
      <c r="GL1636" s="136"/>
      <c r="GM1636" s="136"/>
      <c r="GN1636" s="136"/>
      <c r="GO1636" s="136"/>
      <c r="GP1636" s="136"/>
      <c r="GQ1636" s="136"/>
      <c r="GR1636" s="136"/>
      <c r="GS1636" s="136"/>
      <c r="GT1636" s="136"/>
      <c r="GU1636" s="136"/>
      <c r="GV1636" s="136"/>
      <c r="GW1636" s="136"/>
      <c r="GX1636" s="136"/>
      <c r="GY1636" s="136"/>
      <c r="GZ1636" s="136"/>
      <c r="HA1636" s="136"/>
      <c r="HB1636" s="136"/>
      <c r="HC1636" s="136"/>
      <c r="HD1636" s="136"/>
      <c r="HE1636" s="136"/>
      <c r="HF1636" s="136"/>
      <c r="HG1636" s="136"/>
      <c r="HH1636" s="136"/>
      <c r="HI1636" s="136"/>
      <c r="HJ1636" s="136"/>
      <c r="HK1636" s="136"/>
      <c r="HL1636" s="136"/>
      <c r="HM1636" s="136"/>
      <c r="HN1636" s="136"/>
      <c r="HO1636" s="136"/>
      <c r="HP1636" s="136"/>
      <c r="HQ1636" s="136"/>
      <c r="HR1636" s="136"/>
      <c r="HS1636" s="136"/>
      <c r="HT1636" s="136"/>
      <c r="HU1636" s="136"/>
      <c r="HV1636" s="136"/>
      <c r="HW1636" s="136"/>
      <c r="HX1636" s="136"/>
      <c r="HY1636" s="136"/>
      <c r="HZ1636" s="136"/>
      <c r="IA1636" s="136"/>
      <c r="IB1636" s="136"/>
      <c r="IC1636" s="136"/>
      <c r="ID1636" s="136"/>
      <c r="IE1636" s="136"/>
      <c r="IF1636" s="136"/>
      <c r="IG1636" s="136"/>
    </row>
    <row r="1637" spans="1:241" ht="15" customHeight="1" x14ac:dyDescent="0.25">
      <c r="A1637" s="223" t="s">
        <v>707</v>
      </c>
      <c r="B1637" s="217">
        <v>9573362</v>
      </c>
      <c r="C1637" s="217">
        <v>3319216</v>
      </c>
      <c r="D1637" s="217">
        <v>828338</v>
      </c>
      <c r="E1637" s="217">
        <v>2406124</v>
      </c>
      <c r="F1637" s="217">
        <v>2924225</v>
      </c>
      <c r="G1637" s="217">
        <v>535139</v>
      </c>
      <c r="H1637" s="244">
        <v>19586404</v>
      </c>
      <c r="I1637" s="136"/>
      <c r="J1637" s="225" t="s">
        <v>792</v>
      </c>
      <c r="K1637" s="217">
        <v>7949532</v>
      </c>
      <c r="L1637" s="217">
        <v>2702117</v>
      </c>
      <c r="M1637" s="217">
        <v>806805</v>
      </c>
      <c r="N1637" s="217">
        <v>1802437</v>
      </c>
      <c r="O1637" s="217">
        <v>2738410</v>
      </c>
      <c r="P1637" s="217">
        <v>845628</v>
      </c>
      <c r="Q1637" s="244">
        <v>16844929</v>
      </c>
      <c r="R1637" s="136"/>
      <c r="S1637" s="136"/>
      <c r="T1637" s="136"/>
      <c r="U1637" s="136"/>
      <c r="V1637" s="136"/>
      <c r="W1637" s="136"/>
      <c r="X1637" s="136"/>
      <c r="Y1637" s="136"/>
      <c r="Z1637" s="136"/>
      <c r="AA1637" s="136"/>
      <c r="AB1637" s="136"/>
      <c r="AC1637" s="136"/>
      <c r="AD1637" s="136"/>
      <c r="AE1637" s="136"/>
      <c r="AF1637" s="136"/>
      <c r="AG1637" s="136"/>
      <c r="AH1637" s="136"/>
      <c r="AI1637" s="136"/>
      <c r="AJ1637" s="136"/>
      <c r="AK1637" s="136"/>
      <c r="AL1637" s="136"/>
      <c r="AM1637" s="136"/>
      <c r="AN1637" s="136"/>
      <c r="AO1637" s="136"/>
      <c r="AP1637" s="136"/>
      <c r="AQ1637" s="136"/>
      <c r="AR1637" s="136"/>
      <c r="AS1637" s="136"/>
      <c r="AT1637" s="136"/>
      <c r="AU1637" s="136"/>
      <c r="AV1637" s="136"/>
      <c r="AW1637" s="136"/>
      <c r="AX1637" s="136"/>
      <c r="AY1637" s="136"/>
      <c r="AZ1637" s="136"/>
      <c r="BA1637" s="136"/>
      <c r="BB1637" s="136"/>
      <c r="BC1637" s="136"/>
      <c r="BD1637" s="136"/>
      <c r="BE1637" s="136"/>
      <c r="BF1637" s="136"/>
      <c r="BG1637" s="136"/>
      <c r="BH1637" s="136"/>
      <c r="BI1637" s="136"/>
      <c r="BJ1637" s="136"/>
      <c r="BK1637" s="136"/>
      <c r="BL1637" s="136"/>
      <c r="BM1637" s="136"/>
      <c r="BN1637" s="136"/>
      <c r="BO1637" s="136"/>
      <c r="BP1637" s="136"/>
      <c r="BQ1637" s="136"/>
      <c r="BR1637" s="136"/>
      <c r="BS1637" s="136"/>
      <c r="BT1637" s="136"/>
      <c r="BU1637" s="136"/>
      <c r="BV1637" s="136"/>
      <c r="BW1637" s="136"/>
      <c r="BX1637" s="136"/>
      <c r="BY1637" s="136"/>
      <c r="BZ1637" s="136"/>
      <c r="CA1637" s="136"/>
      <c r="CB1637" s="136"/>
      <c r="CC1637" s="136"/>
      <c r="CD1637" s="136"/>
      <c r="CE1637" s="136"/>
      <c r="CF1637" s="136"/>
      <c r="CG1637" s="136"/>
      <c r="CH1637" s="136"/>
      <c r="CI1637" s="136"/>
      <c r="CJ1637" s="136"/>
      <c r="CK1637" s="136"/>
      <c r="CL1637" s="136"/>
      <c r="CM1637" s="136"/>
      <c r="CN1637" s="136"/>
      <c r="CO1637" s="136"/>
      <c r="CP1637" s="136"/>
      <c r="CQ1637" s="136"/>
      <c r="CR1637" s="136"/>
      <c r="CS1637" s="136"/>
      <c r="CT1637" s="136"/>
      <c r="CU1637" s="136"/>
      <c r="CV1637" s="136"/>
      <c r="CW1637" s="136"/>
      <c r="CX1637" s="136"/>
      <c r="CY1637" s="136"/>
      <c r="CZ1637" s="136"/>
      <c r="DA1637" s="136"/>
      <c r="DB1637" s="136"/>
      <c r="DC1637" s="136"/>
      <c r="DD1637" s="136"/>
      <c r="DE1637" s="136"/>
      <c r="DF1637" s="136"/>
      <c r="DG1637" s="136"/>
      <c r="DH1637" s="136"/>
      <c r="DI1637" s="136"/>
      <c r="DJ1637" s="136"/>
      <c r="DK1637" s="136"/>
      <c r="DL1637" s="136"/>
      <c r="DM1637" s="136"/>
      <c r="DN1637" s="136"/>
      <c r="DO1637" s="136"/>
      <c r="DP1637" s="136"/>
      <c r="DQ1637" s="136"/>
      <c r="DR1637" s="136"/>
      <c r="DS1637" s="136"/>
      <c r="DT1637" s="136"/>
      <c r="DU1637" s="136"/>
      <c r="DV1637" s="136"/>
      <c r="DW1637" s="136"/>
      <c r="DX1637" s="136"/>
      <c r="DY1637" s="136"/>
      <c r="DZ1637" s="136"/>
      <c r="EA1637" s="136"/>
      <c r="EB1637" s="136"/>
      <c r="EC1637" s="136"/>
      <c r="ED1637" s="136"/>
      <c r="EE1637" s="136"/>
      <c r="EF1637" s="136"/>
      <c r="EG1637" s="136"/>
      <c r="EH1637" s="136"/>
      <c r="EI1637" s="136"/>
      <c r="EJ1637" s="136"/>
      <c r="EK1637" s="136"/>
      <c r="EL1637" s="136"/>
      <c r="EM1637" s="136"/>
      <c r="EN1637" s="136"/>
      <c r="EO1637" s="136"/>
      <c r="EP1637" s="136"/>
      <c r="EQ1637" s="136"/>
      <c r="ER1637" s="136"/>
      <c r="ES1637" s="136"/>
      <c r="ET1637" s="136"/>
      <c r="EU1637" s="136"/>
      <c r="EV1637" s="136"/>
      <c r="EW1637" s="136"/>
      <c r="EX1637" s="136"/>
      <c r="EY1637" s="136"/>
      <c r="EZ1637" s="136"/>
      <c r="FA1637" s="136"/>
      <c r="FB1637" s="136"/>
      <c r="FC1637" s="136"/>
      <c r="FD1637" s="136"/>
      <c r="FE1637" s="136"/>
      <c r="FF1637" s="136"/>
      <c r="FG1637" s="136"/>
      <c r="FH1637" s="136"/>
      <c r="FI1637" s="136"/>
      <c r="FJ1637" s="136"/>
      <c r="FK1637" s="136"/>
      <c r="FL1637" s="136"/>
      <c r="FM1637" s="136"/>
      <c r="FN1637" s="136"/>
      <c r="FO1637" s="136"/>
      <c r="FP1637" s="136"/>
      <c r="FQ1637" s="136"/>
      <c r="FR1637" s="136"/>
      <c r="FS1637" s="136"/>
      <c r="FT1637" s="136"/>
      <c r="FU1637" s="136"/>
      <c r="FV1637" s="136"/>
      <c r="FW1637" s="136"/>
      <c r="FX1637" s="136"/>
      <c r="FY1637" s="136"/>
      <c r="FZ1637" s="136"/>
      <c r="GA1637" s="136"/>
      <c r="GB1637" s="136"/>
      <c r="GC1637" s="136"/>
      <c r="GD1637" s="136"/>
      <c r="GE1637" s="136"/>
      <c r="GF1637" s="136"/>
      <c r="GG1637" s="136"/>
      <c r="GH1637" s="136"/>
      <c r="GI1637" s="136"/>
      <c r="GJ1637" s="136"/>
      <c r="GK1637" s="136"/>
      <c r="GL1637" s="136"/>
      <c r="GM1637" s="136"/>
      <c r="GN1637" s="136"/>
      <c r="GO1637" s="136"/>
      <c r="GP1637" s="136"/>
      <c r="GQ1637" s="136"/>
      <c r="GR1637" s="136"/>
      <c r="GS1637" s="136"/>
      <c r="GT1637" s="136"/>
      <c r="GU1637" s="136"/>
      <c r="GV1637" s="136"/>
      <c r="GW1637" s="136"/>
      <c r="GX1637" s="136"/>
      <c r="GY1637" s="136"/>
      <c r="GZ1637" s="136"/>
      <c r="HA1637" s="136"/>
      <c r="HB1637" s="136"/>
      <c r="HC1637" s="136"/>
      <c r="HD1637" s="136"/>
      <c r="HE1637" s="136"/>
      <c r="HF1637" s="136"/>
      <c r="HG1637" s="136"/>
      <c r="HH1637" s="136"/>
      <c r="HI1637" s="136"/>
      <c r="HJ1637" s="136"/>
      <c r="HK1637" s="136"/>
      <c r="HL1637" s="136"/>
      <c r="HM1637" s="136"/>
      <c r="HN1637" s="136"/>
      <c r="HO1637" s="136"/>
      <c r="HP1637" s="136"/>
      <c r="HQ1637" s="136"/>
      <c r="HR1637" s="136"/>
      <c r="HS1637" s="136"/>
      <c r="HT1637" s="136"/>
      <c r="HU1637" s="136"/>
      <c r="HV1637" s="136"/>
      <c r="HW1637" s="136"/>
      <c r="HX1637" s="136"/>
      <c r="HY1637" s="136"/>
      <c r="HZ1637" s="136"/>
      <c r="IA1637" s="136"/>
      <c r="IB1637" s="136"/>
      <c r="IC1637" s="136"/>
      <c r="ID1637" s="136"/>
      <c r="IE1637" s="136"/>
      <c r="IF1637" s="136"/>
      <c r="IG1637" s="136"/>
    </row>
    <row r="1638" spans="1:241" ht="15" customHeight="1" x14ac:dyDescent="0.25">
      <c r="A1638" s="223" t="s">
        <v>635</v>
      </c>
      <c r="B1638" s="217">
        <v>17519495</v>
      </c>
      <c r="C1638" s="217">
        <v>4423120</v>
      </c>
      <c r="D1638" s="217">
        <v>1313919</v>
      </c>
      <c r="E1638" s="217">
        <v>1719357</v>
      </c>
      <c r="F1638" s="217">
        <v>3257541</v>
      </c>
      <c r="G1638" s="217">
        <v>893645</v>
      </c>
      <c r="H1638" s="244">
        <v>29127077</v>
      </c>
      <c r="I1638" s="136"/>
      <c r="J1638" s="225" t="s">
        <v>191</v>
      </c>
      <c r="K1638" s="217">
        <v>7275692</v>
      </c>
      <c r="L1638" s="217">
        <v>3507689</v>
      </c>
      <c r="M1638" s="217">
        <v>680914</v>
      </c>
      <c r="N1638" s="217">
        <v>1546216</v>
      </c>
      <c r="O1638" s="217">
        <v>2689052</v>
      </c>
      <c r="P1638" s="217">
        <v>544903</v>
      </c>
      <c r="Q1638" s="244">
        <v>16244466</v>
      </c>
      <c r="R1638" s="136"/>
      <c r="S1638" s="136"/>
      <c r="T1638" s="136"/>
      <c r="U1638" s="136"/>
      <c r="V1638" s="136"/>
      <c r="W1638" s="136"/>
      <c r="X1638" s="136"/>
      <c r="Y1638" s="136"/>
      <c r="Z1638" s="136"/>
      <c r="AA1638" s="136"/>
      <c r="AB1638" s="136"/>
      <c r="AC1638" s="136"/>
      <c r="AD1638" s="136"/>
      <c r="AE1638" s="136"/>
      <c r="AF1638" s="136"/>
      <c r="AG1638" s="136"/>
      <c r="AH1638" s="136"/>
      <c r="AI1638" s="136"/>
      <c r="AJ1638" s="136"/>
      <c r="AK1638" s="136"/>
      <c r="AL1638" s="136"/>
      <c r="AM1638" s="136"/>
      <c r="AN1638" s="136"/>
      <c r="AO1638" s="136"/>
      <c r="AP1638" s="136"/>
      <c r="AQ1638" s="136"/>
      <c r="AR1638" s="136"/>
      <c r="AS1638" s="136"/>
      <c r="AT1638" s="136"/>
      <c r="AU1638" s="136"/>
      <c r="AV1638" s="136"/>
      <c r="AW1638" s="136"/>
      <c r="AX1638" s="136"/>
      <c r="AY1638" s="136"/>
      <c r="AZ1638" s="136"/>
      <c r="BA1638" s="136"/>
      <c r="BB1638" s="136"/>
      <c r="BC1638" s="136"/>
      <c r="BD1638" s="136"/>
      <c r="BE1638" s="136"/>
      <c r="BF1638" s="136"/>
      <c r="BG1638" s="136"/>
      <c r="BH1638" s="136"/>
      <c r="BI1638" s="136"/>
      <c r="BJ1638" s="136"/>
      <c r="BK1638" s="136"/>
      <c r="BL1638" s="136"/>
      <c r="BM1638" s="136"/>
      <c r="BN1638" s="136"/>
      <c r="BO1638" s="136"/>
      <c r="BP1638" s="136"/>
      <c r="BQ1638" s="136"/>
      <c r="BR1638" s="136"/>
      <c r="BS1638" s="136"/>
      <c r="BT1638" s="136"/>
      <c r="BU1638" s="136"/>
      <c r="BV1638" s="136"/>
      <c r="BW1638" s="136"/>
      <c r="BX1638" s="136"/>
      <c r="BY1638" s="136"/>
      <c r="BZ1638" s="136"/>
      <c r="CA1638" s="136"/>
      <c r="CB1638" s="136"/>
      <c r="CC1638" s="136"/>
      <c r="CD1638" s="136"/>
      <c r="CE1638" s="136"/>
      <c r="CF1638" s="136"/>
      <c r="CG1638" s="136"/>
      <c r="CH1638" s="136"/>
      <c r="CI1638" s="136"/>
      <c r="CJ1638" s="136"/>
      <c r="CK1638" s="136"/>
      <c r="CL1638" s="136"/>
      <c r="CM1638" s="136"/>
      <c r="CN1638" s="136"/>
      <c r="CO1638" s="136"/>
      <c r="CP1638" s="136"/>
      <c r="CQ1638" s="136"/>
      <c r="CR1638" s="136"/>
      <c r="CS1638" s="136"/>
      <c r="CT1638" s="136"/>
      <c r="CU1638" s="136"/>
      <c r="CV1638" s="136"/>
      <c r="CW1638" s="136"/>
      <c r="CX1638" s="136"/>
      <c r="CY1638" s="136"/>
      <c r="CZ1638" s="136"/>
      <c r="DA1638" s="136"/>
      <c r="DB1638" s="136"/>
      <c r="DC1638" s="136"/>
      <c r="DD1638" s="136"/>
      <c r="DE1638" s="136"/>
      <c r="DF1638" s="136"/>
      <c r="DG1638" s="136"/>
      <c r="DH1638" s="136"/>
      <c r="DI1638" s="136"/>
      <c r="DJ1638" s="136"/>
      <c r="DK1638" s="136"/>
      <c r="DL1638" s="136"/>
      <c r="DM1638" s="136"/>
      <c r="DN1638" s="136"/>
      <c r="DO1638" s="136"/>
      <c r="DP1638" s="136"/>
      <c r="DQ1638" s="136"/>
      <c r="DR1638" s="136"/>
      <c r="DS1638" s="136"/>
      <c r="DT1638" s="136"/>
      <c r="DU1638" s="136"/>
      <c r="DV1638" s="136"/>
      <c r="DW1638" s="136"/>
      <c r="DX1638" s="136"/>
      <c r="DY1638" s="136"/>
      <c r="DZ1638" s="136"/>
      <c r="EA1638" s="136"/>
      <c r="EB1638" s="136"/>
      <c r="EC1638" s="136"/>
      <c r="ED1638" s="136"/>
      <c r="EE1638" s="136"/>
      <c r="EF1638" s="136"/>
      <c r="EG1638" s="136"/>
      <c r="EH1638" s="136"/>
      <c r="EI1638" s="136"/>
      <c r="EJ1638" s="136"/>
      <c r="EK1638" s="136"/>
      <c r="EL1638" s="136"/>
      <c r="EM1638" s="136"/>
      <c r="EN1638" s="136"/>
      <c r="EO1638" s="136"/>
      <c r="EP1638" s="136"/>
      <c r="EQ1638" s="136"/>
      <c r="ER1638" s="136"/>
      <c r="ES1638" s="136"/>
      <c r="ET1638" s="136"/>
      <c r="EU1638" s="136"/>
      <c r="EV1638" s="136"/>
      <c r="EW1638" s="136"/>
      <c r="EX1638" s="136"/>
      <c r="EY1638" s="136"/>
      <c r="EZ1638" s="136"/>
      <c r="FA1638" s="136"/>
      <c r="FB1638" s="136"/>
      <c r="FC1638" s="136"/>
      <c r="FD1638" s="136"/>
      <c r="FE1638" s="136"/>
      <c r="FF1638" s="136"/>
      <c r="FG1638" s="136"/>
      <c r="FH1638" s="136"/>
      <c r="FI1638" s="136"/>
      <c r="FJ1638" s="136"/>
      <c r="FK1638" s="136"/>
      <c r="FL1638" s="136"/>
      <c r="FM1638" s="136"/>
      <c r="FN1638" s="136"/>
      <c r="FO1638" s="136"/>
      <c r="FP1638" s="136"/>
      <c r="FQ1638" s="136"/>
      <c r="FR1638" s="136"/>
      <c r="FS1638" s="136"/>
      <c r="FT1638" s="136"/>
      <c r="FU1638" s="136"/>
      <c r="FV1638" s="136"/>
      <c r="FW1638" s="136"/>
      <c r="FX1638" s="136"/>
      <c r="FY1638" s="136"/>
      <c r="FZ1638" s="136"/>
      <c r="GA1638" s="136"/>
      <c r="GB1638" s="136"/>
      <c r="GC1638" s="136"/>
      <c r="GD1638" s="136"/>
      <c r="GE1638" s="136"/>
      <c r="GF1638" s="136"/>
      <c r="GG1638" s="136"/>
      <c r="GH1638" s="136"/>
      <c r="GI1638" s="136"/>
      <c r="GJ1638" s="136"/>
      <c r="GK1638" s="136"/>
      <c r="GL1638" s="136"/>
      <c r="GM1638" s="136"/>
      <c r="GN1638" s="136"/>
      <c r="GO1638" s="136"/>
      <c r="GP1638" s="136"/>
      <c r="GQ1638" s="136"/>
      <c r="GR1638" s="136"/>
      <c r="GS1638" s="136"/>
      <c r="GT1638" s="136"/>
      <c r="GU1638" s="136"/>
      <c r="GV1638" s="136"/>
      <c r="GW1638" s="136"/>
      <c r="GX1638" s="136"/>
      <c r="GY1638" s="136"/>
      <c r="GZ1638" s="136"/>
      <c r="HA1638" s="136"/>
      <c r="HB1638" s="136"/>
      <c r="HC1638" s="136"/>
      <c r="HD1638" s="136"/>
      <c r="HE1638" s="136"/>
      <c r="HF1638" s="136"/>
      <c r="HG1638" s="136"/>
      <c r="HH1638" s="136"/>
      <c r="HI1638" s="136"/>
      <c r="HJ1638" s="136"/>
      <c r="HK1638" s="136"/>
      <c r="HL1638" s="136"/>
      <c r="HM1638" s="136"/>
      <c r="HN1638" s="136"/>
      <c r="HO1638" s="136"/>
      <c r="HP1638" s="136"/>
      <c r="HQ1638" s="136"/>
      <c r="HR1638" s="136"/>
      <c r="HS1638" s="136"/>
      <c r="HT1638" s="136"/>
      <c r="HU1638" s="136"/>
      <c r="HV1638" s="136"/>
      <c r="HW1638" s="136"/>
      <c r="HX1638" s="136"/>
      <c r="HY1638" s="136"/>
      <c r="HZ1638" s="136"/>
      <c r="IA1638" s="136"/>
      <c r="IB1638" s="136"/>
      <c r="IC1638" s="136"/>
      <c r="ID1638" s="136"/>
      <c r="IE1638" s="136"/>
      <c r="IF1638" s="136"/>
      <c r="IG1638" s="136"/>
    </row>
    <row r="1639" spans="1:241" ht="15" customHeight="1" x14ac:dyDescent="0.25">
      <c r="A1639" s="223" t="s">
        <v>636</v>
      </c>
      <c r="B1639" s="217">
        <v>14282862</v>
      </c>
      <c r="C1639" s="217">
        <v>3749110</v>
      </c>
      <c r="D1639" s="217">
        <v>932484</v>
      </c>
      <c r="E1639" s="217">
        <v>1793334</v>
      </c>
      <c r="F1639" s="217">
        <v>2868401</v>
      </c>
      <c r="G1639" s="217">
        <v>617859</v>
      </c>
      <c r="H1639" s="244">
        <v>24244050</v>
      </c>
      <c r="I1639" s="136"/>
      <c r="J1639" s="225" t="s">
        <v>188</v>
      </c>
      <c r="K1639" s="217">
        <v>7504165</v>
      </c>
      <c r="L1639" s="217">
        <v>2681090</v>
      </c>
      <c r="M1639" s="217">
        <v>651940</v>
      </c>
      <c r="N1639" s="217">
        <v>1519267</v>
      </c>
      <c r="O1639" s="217">
        <v>2367911</v>
      </c>
      <c r="P1639" s="217">
        <v>586680</v>
      </c>
      <c r="Q1639" s="244">
        <v>15311053</v>
      </c>
      <c r="R1639" s="136"/>
      <c r="S1639" s="136"/>
      <c r="T1639" s="136"/>
      <c r="U1639" s="136"/>
      <c r="V1639" s="136"/>
      <c r="W1639" s="136"/>
      <c r="X1639" s="136"/>
      <c r="Y1639" s="136"/>
      <c r="Z1639" s="136"/>
      <c r="AA1639" s="136"/>
      <c r="AB1639" s="136"/>
      <c r="AC1639" s="136"/>
      <c r="AD1639" s="136"/>
      <c r="AE1639" s="136"/>
      <c r="AF1639" s="136"/>
      <c r="AG1639" s="136"/>
      <c r="AH1639" s="136"/>
      <c r="AI1639" s="136"/>
      <c r="AJ1639" s="136"/>
      <c r="AK1639" s="136"/>
      <c r="AL1639" s="136"/>
      <c r="AM1639" s="136"/>
      <c r="AN1639" s="136"/>
      <c r="AO1639" s="136"/>
      <c r="AP1639" s="136"/>
      <c r="AQ1639" s="136"/>
      <c r="AR1639" s="136"/>
      <c r="AS1639" s="136"/>
      <c r="AT1639" s="136"/>
      <c r="AU1639" s="136"/>
      <c r="AV1639" s="136"/>
      <c r="AW1639" s="136"/>
      <c r="AX1639" s="136"/>
      <c r="AY1639" s="136"/>
      <c r="AZ1639" s="136"/>
      <c r="BA1639" s="136"/>
      <c r="BB1639" s="136"/>
      <c r="BC1639" s="136"/>
      <c r="BD1639" s="136"/>
      <c r="BE1639" s="136"/>
      <c r="BF1639" s="136"/>
      <c r="BG1639" s="136"/>
      <c r="BH1639" s="136"/>
      <c r="BI1639" s="136"/>
      <c r="BJ1639" s="136"/>
      <c r="BK1639" s="136"/>
      <c r="BL1639" s="136"/>
      <c r="BM1639" s="136"/>
      <c r="BN1639" s="136"/>
      <c r="BO1639" s="136"/>
      <c r="BP1639" s="136"/>
      <c r="BQ1639" s="136"/>
      <c r="BR1639" s="136"/>
      <c r="BS1639" s="136"/>
      <c r="BT1639" s="136"/>
      <c r="BU1639" s="136"/>
      <c r="BV1639" s="136"/>
      <c r="BW1639" s="136"/>
      <c r="BX1639" s="136"/>
      <c r="BY1639" s="136"/>
      <c r="BZ1639" s="136"/>
      <c r="CA1639" s="136"/>
      <c r="CB1639" s="136"/>
      <c r="CC1639" s="136"/>
      <c r="CD1639" s="136"/>
      <c r="CE1639" s="136"/>
      <c r="CF1639" s="136"/>
      <c r="CG1639" s="136"/>
      <c r="CH1639" s="136"/>
      <c r="CI1639" s="136"/>
      <c r="CJ1639" s="136"/>
      <c r="CK1639" s="136"/>
      <c r="CL1639" s="136"/>
      <c r="CM1639" s="136"/>
      <c r="CN1639" s="136"/>
      <c r="CO1639" s="136"/>
      <c r="CP1639" s="136"/>
      <c r="CQ1639" s="136"/>
      <c r="CR1639" s="136"/>
      <c r="CS1639" s="136"/>
      <c r="CT1639" s="136"/>
      <c r="CU1639" s="136"/>
      <c r="CV1639" s="136"/>
      <c r="CW1639" s="136"/>
      <c r="CX1639" s="136"/>
      <c r="CY1639" s="136"/>
      <c r="CZ1639" s="136"/>
      <c r="DA1639" s="136"/>
      <c r="DB1639" s="136"/>
      <c r="DC1639" s="136"/>
      <c r="DD1639" s="136"/>
      <c r="DE1639" s="136"/>
      <c r="DF1639" s="136"/>
      <c r="DG1639" s="136"/>
      <c r="DH1639" s="136"/>
      <c r="DI1639" s="136"/>
      <c r="DJ1639" s="136"/>
      <c r="DK1639" s="136"/>
      <c r="DL1639" s="136"/>
      <c r="DM1639" s="136"/>
      <c r="DN1639" s="136"/>
      <c r="DO1639" s="136"/>
      <c r="DP1639" s="136"/>
      <c r="DQ1639" s="136"/>
      <c r="DR1639" s="136"/>
      <c r="DS1639" s="136"/>
      <c r="DT1639" s="136"/>
      <c r="DU1639" s="136"/>
      <c r="DV1639" s="136"/>
      <c r="DW1639" s="136"/>
      <c r="DX1639" s="136"/>
      <c r="DY1639" s="136"/>
      <c r="DZ1639" s="136"/>
      <c r="EA1639" s="136"/>
      <c r="EB1639" s="136"/>
      <c r="EC1639" s="136"/>
      <c r="ED1639" s="136"/>
      <c r="EE1639" s="136"/>
      <c r="EF1639" s="136"/>
      <c r="EG1639" s="136"/>
      <c r="EH1639" s="136"/>
      <c r="EI1639" s="136"/>
      <c r="EJ1639" s="136"/>
      <c r="EK1639" s="136"/>
      <c r="EL1639" s="136"/>
      <c r="EM1639" s="136"/>
      <c r="EN1639" s="136"/>
      <c r="EO1639" s="136"/>
      <c r="EP1639" s="136"/>
      <c r="EQ1639" s="136"/>
      <c r="ER1639" s="136"/>
      <c r="ES1639" s="136"/>
      <c r="ET1639" s="136"/>
      <c r="EU1639" s="136"/>
      <c r="EV1639" s="136"/>
      <c r="EW1639" s="136"/>
      <c r="EX1639" s="136"/>
      <c r="EY1639" s="136"/>
      <c r="EZ1639" s="136"/>
      <c r="FA1639" s="136"/>
      <c r="FB1639" s="136"/>
      <c r="FC1639" s="136"/>
      <c r="FD1639" s="136"/>
      <c r="FE1639" s="136"/>
      <c r="FF1639" s="136"/>
      <c r="FG1639" s="136"/>
      <c r="FH1639" s="136"/>
      <c r="FI1639" s="136"/>
      <c r="FJ1639" s="136"/>
      <c r="FK1639" s="136"/>
      <c r="FL1639" s="136"/>
      <c r="FM1639" s="136"/>
      <c r="FN1639" s="136"/>
      <c r="FO1639" s="136"/>
      <c r="FP1639" s="136"/>
      <c r="FQ1639" s="136"/>
      <c r="FR1639" s="136"/>
      <c r="FS1639" s="136"/>
      <c r="FT1639" s="136"/>
      <c r="FU1639" s="136"/>
      <c r="FV1639" s="136"/>
      <c r="FW1639" s="136"/>
      <c r="FX1639" s="136"/>
      <c r="FY1639" s="136"/>
      <c r="FZ1639" s="136"/>
      <c r="GA1639" s="136"/>
      <c r="GB1639" s="136"/>
      <c r="GC1639" s="136"/>
      <c r="GD1639" s="136"/>
      <c r="GE1639" s="136"/>
      <c r="GF1639" s="136"/>
      <c r="GG1639" s="136"/>
      <c r="GH1639" s="136"/>
      <c r="GI1639" s="136"/>
      <c r="GJ1639" s="136"/>
      <c r="GK1639" s="136"/>
      <c r="GL1639" s="136"/>
      <c r="GM1639" s="136"/>
      <c r="GN1639" s="136"/>
      <c r="GO1639" s="136"/>
      <c r="GP1639" s="136"/>
      <c r="GQ1639" s="136"/>
      <c r="GR1639" s="136"/>
      <c r="GS1639" s="136"/>
      <c r="GT1639" s="136"/>
      <c r="GU1639" s="136"/>
      <c r="GV1639" s="136"/>
      <c r="GW1639" s="136"/>
      <c r="GX1639" s="136"/>
      <c r="GY1639" s="136"/>
      <c r="GZ1639" s="136"/>
      <c r="HA1639" s="136"/>
      <c r="HB1639" s="136"/>
      <c r="HC1639" s="136"/>
      <c r="HD1639" s="136"/>
      <c r="HE1639" s="136"/>
      <c r="HF1639" s="136"/>
      <c r="HG1639" s="136"/>
      <c r="HH1639" s="136"/>
      <c r="HI1639" s="136"/>
      <c r="HJ1639" s="136"/>
      <c r="HK1639" s="136"/>
      <c r="HL1639" s="136"/>
      <c r="HM1639" s="136"/>
      <c r="HN1639" s="136"/>
      <c r="HO1639" s="136"/>
      <c r="HP1639" s="136"/>
      <c r="HQ1639" s="136"/>
      <c r="HR1639" s="136"/>
      <c r="HS1639" s="136"/>
      <c r="HT1639" s="136"/>
      <c r="HU1639" s="136"/>
      <c r="HV1639" s="136"/>
      <c r="HW1639" s="136"/>
      <c r="HX1639" s="136"/>
      <c r="HY1639" s="136"/>
      <c r="HZ1639" s="136"/>
      <c r="IA1639" s="136"/>
      <c r="IB1639" s="136"/>
      <c r="IC1639" s="136"/>
      <c r="ID1639" s="136"/>
      <c r="IE1639" s="136"/>
      <c r="IF1639" s="136"/>
      <c r="IG1639" s="136"/>
    </row>
    <row r="1640" spans="1:241" ht="15" customHeight="1" x14ac:dyDescent="0.25">
      <c r="A1640" s="223" t="s">
        <v>435</v>
      </c>
      <c r="B1640" s="217">
        <v>9780967</v>
      </c>
      <c r="C1640" s="217">
        <v>3824079</v>
      </c>
      <c r="D1640" s="217">
        <v>905593</v>
      </c>
      <c r="E1640" s="217">
        <v>1793825</v>
      </c>
      <c r="F1640" s="217">
        <v>2166126</v>
      </c>
      <c r="G1640" s="217">
        <v>618349</v>
      </c>
      <c r="H1640" s="244">
        <v>19088939</v>
      </c>
      <c r="I1640" s="136"/>
      <c r="J1640" s="225" t="s">
        <v>187</v>
      </c>
      <c r="K1640" s="217">
        <v>6588384</v>
      </c>
      <c r="L1640" s="217">
        <v>2787267</v>
      </c>
      <c r="M1640" s="217">
        <v>702967</v>
      </c>
      <c r="N1640" s="217">
        <v>1525666</v>
      </c>
      <c r="O1640" s="217">
        <v>2435285</v>
      </c>
      <c r="P1640" s="217">
        <v>603832</v>
      </c>
      <c r="Q1640" s="244">
        <v>14643401</v>
      </c>
      <c r="R1640" s="136"/>
      <c r="S1640" s="136"/>
      <c r="T1640" s="136"/>
      <c r="U1640" s="136"/>
      <c r="V1640" s="136"/>
      <c r="W1640" s="136"/>
      <c r="X1640" s="136"/>
      <c r="Y1640" s="136"/>
      <c r="Z1640" s="136"/>
      <c r="AA1640" s="136"/>
      <c r="AB1640" s="136"/>
      <c r="AC1640" s="136"/>
      <c r="AD1640" s="136"/>
      <c r="AE1640" s="136"/>
      <c r="AF1640" s="136"/>
      <c r="AG1640" s="136"/>
      <c r="AH1640" s="136"/>
      <c r="AI1640" s="136"/>
      <c r="AJ1640" s="136"/>
      <c r="AK1640" s="136"/>
      <c r="AL1640" s="136"/>
      <c r="AM1640" s="136"/>
      <c r="AN1640" s="136"/>
      <c r="AO1640" s="136"/>
      <c r="AP1640" s="136"/>
      <c r="AQ1640" s="136"/>
      <c r="AR1640" s="136"/>
      <c r="AS1640" s="136"/>
      <c r="AT1640" s="136"/>
      <c r="AU1640" s="136"/>
      <c r="AV1640" s="136"/>
      <c r="AW1640" s="136"/>
      <c r="AX1640" s="136"/>
      <c r="AY1640" s="136"/>
      <c r="AZ1640" s="136"/>
      <c r="BA1640" s="136"/>
      <c r="BB1640" s="136"/>
      <c r="BC1640" s="136"/>
      <c r="BD1640" s="136"/>
      <c r="BE1640" s="136"/>
      <c r="BF1640" s="136"/>
      <c r="BG1640" s="136"/>
      <c r="BH1640" s="136"/>
      <c r="BI1640" s="136"/>
      <c r="BJ1640" s="136"/>
      <c r="BK1640" s="136"/>
      <c r="BL1640" s="136"/>
      <c r="BM1640" s="136"/>
      <c r="BN1640" s="136"/>
      <c r="BO1640" s="136"/>
      <c r="BP1640" s="136"/>
      <c r="BQ1640" s="136"/>
      <c r="BR1640" s="136"/>
      <c r="BS1640" s="136"/>
      <c r="BT1640" s="136"/>
      <c r="BU1640" s="136"/>
      <c r="BV1640" s="136"/>
      <c r="BW1640" s="136"/>
      <c r="BX1640" s="136"/>
      <c r="BY1640" s="136"/>
      <c r="BZ1640" s="136"/>
      <c r="CA1640" s="136"/>
      <c r="CB1640" s="136"/>
      <c r="CC1640" s="136"/>
      <c r="CD1640" s="136"/>
      <c r="CE1640" s="136"/>
      <c r="CF1640" s="136"/>
      <c r="CG1640" s="136"/>
      <c r="CH1640" s="136"/>
      <c r="CI1640" s="136"/>
      <c r="CJ1640" s="136"/>
      <c r="CK1640" s="136"/>
      <c r="CL1640" s="136"/>
      <c r="CM1640" s="136"/>
      <c r="CN1640" s="136"/>
      <c r="CO1640" s="136"/>
      <c r="CP1640" s="136"/>
      <c r="CQ1640" s="136"/>
      <c r="CR1640" s="136"/>
      <c r="CS1640" s="136"/>
      <c r="CT1640" s="136"/>
      <c r="CU1640" s="136"/>
      <c r="CV1640" s="136"/>
      <c r="CW1640" s="136"/>
      <c r="CX1640" s="136"/>
      <c r="CY1640" s="136"/>
      <c r="CZ1640" s="136"/>
      <c r="DA1640" s="136"/>
      <c r="DB1640" s="136"/>
      <c r="DC1640" s="136"/>
      <c r="DD1640" s="136"/>
      <c r="DE1640" s="136"/>
      <c r="DF1640" s="136"/>
      <c r="DG1640" s="136"/>
      <c r="DH1640" s="136"/>
      <c r="DI1640" s="136"/>
      <c r="DJ1640" s="136"/>
      <c r="DK1640" s="136"/>
      <c r="DL1640" s="136"/>
      <c r="DM1640" s="136"/>
      <c r="DN1640" s="136"/>
      <c r="DO1640" s="136"/>
      <c r="DP1640" s="136"/>
      <c r="DQ1640" s="136"/>
      <c r="DR1640" s="136"/>
      <c r="DS1640" s="136"/>
      <c r="DT1640" s="136"/>
      <c r="DU1640" s="136"/>
      <c r="DV1640" s="136"/>
      <c r="DW1640" s="136"/>
      <c r="DX1640" s="136"/>
      <c r="DY1640" s="136"/>
      <c r="DZ1640" s="136"/>
      <c r="EA1640" s="136"/>
      <c r="EB1640" s="136"/>
      <c r="EC1640" s="136"/>
      <c r="ED1640" s="136"/>
      <c r="EE1640" s="136"/>
      <c r="EF1640" s="136"/>
      <c r="EG1640" s="136"/>
      <c r="EH1640" s="136"/>
      <c r="EI1640" s="136"/>
      <c r="EJ1640" s="136"/>
      <c r="EK1640" s="136"/>
      <c r="EL1640" s="136"/>
      <c r="EM1640" s="136"/>
      <c r="EN1640" s="136"/>
      <c r="EO1640" s="136"/>
      <c r="EP1640" s="136"/>
      <c r="EQ1640" s="136"/>
      <c r="ER1640" s="136"/>
      <c r="ES1640" s="136"/>
      <c r="ET1640" s="136"/>
      <c r="EU1640" s="136"/>
      <c r="EV1640" s="136"/>
      <c r="EW1640" s="136"/>
      <c r="EX1640" s="136"/>
      <c r="EY1640" s="136"/>
      <c r="EZ1640" s="136"/>
      <c r="FA1640" s="136"/>
      <c r="FB1640" s="136"/>
      <c r="FC1640" s="136"/>
      <c r="FD1640" s="136"/>
      <c r="FE1640" s="136"/>
      <c r="FF1640" s="136"/>
      <c r="FG1640" s="136"/>
      <c r="FH1640" s="136"/>
      <c r="FI1640" s="136"/>
      <c r="FJ1640" s="136"/>
      <c r="FK1640" s="136"/>
      <c r="FL1640" s="136"/>
      <c r="FM1640" s="136"/>
      <c r="FN1640" s="136"/>
      <c r="FO1640" s="136"/>
      <c r="FP1640" s="136"/>
      <c r="FQ1640" s="136"/>
      <c r="FR1640" s="136"/>
      <c r="FS1640" s="136"/>
      <c r="FT1640" s="136"/>
      <c r="FU1640" s="136"/>
      <c r="FV1640" s="136"/>
      <c r="FW1640" s="136"/>
      <c r="FX1640" s="136"/>
      <c r="FY1640" s="136"/>
      <c r="FZ1640" s="136"/>
      <c r="GA1640" s="136"/>
      <c r="GB1640" s="136"/>
      <c r="GC1640" s="136"/>
      <c r="GD1640" s="136"/>
      <c r="GE1640" s="136"/>
      <c r="GF1640" s="136"/>
      <c r="GG1640" s="136"/>
      <c r="GH1640" s="136"/>
      <c r="GI1640" s="136"/>
      <c r="GJ1640" s="136"/>
      <c r="GK1640" s="136"/>
      <c r="GL1640" s="136"/>
      <c r="GM1640" s="136"/>
      <c r="GN1640" s="136"/>
      <c r="GO1640" s="136"/>
      <c r="GP1640" s="136"/>
      <c r="GQ1640" s="136"/>
      <c r="GR1640" s="136"/>
      <c r="GS1640" s="136"/>
      <c r="GT1640" s="136"/>
      <c r="GU1640" s="136"/>
      <c r="GV1640" s="136"/>
      <c r="GW1640" s="136"/>
      <c r="GX1640" s="136"/>
      <c r="GY1640" s="136"/>
      <c r="GZ1640" s="136"/>
      <c r="HA1640" s="136"/>
      <c r="HB1640" s="136"/>
      <c r="HC1640" s="136"/>
      <c r="HD1640" s="136"/>
      <c r="HE1640" s="136"/>
      <c r="HF1640" s="136"/>
      <c r="HG1640" s="136"/>
      <c r="HH1640" s="136"/>
      <c r="HI1640" s="136"/>
      <c r="HJ1640" s="136"/>
      <c r="HK1640" s="136"/>
      <c r="HL1640" s="136"/>
      <c r="HM1640" s="136"/>
      <c r="HN1640" s="136"/>
      <c r="HO1640" s="136"/>
      <c r="HP1640" s="136"/>
      <c r="HQ1640" s="136"/>
      <c r="HR1640" s="136"/>
      <c r="HS1640" s="136"/>
      <c r="HT1640" s="136"/>
      <c r="HU1640" s="136"/>
      <c r="HV1640" s="136"/>
      <c r="HW1640" s="136"/>
      <c r="HX1640" s="136"/>
      <c r="HY1640" s="136"/>
      <c r="HZ1640" s="136"/>
      <c r="IA1640" s="136"/>
      <c r="IB1640" s="136"/>
      <c r="IC1640" s="136"/>
      <c r="ID1640" s="136"/>
      <c r="IE1640" s="136"/>
      <c r="IF1640" s="136"/>
      <c r="IG1640" s="136"/>
    </row>
    <row r="1641" spans="1:241" ht="15" customHeight="1" x14ac:dyDescent="0.25">
      <c r="A1641" s="223" t="s">
        <v>760</v>
      </c>
      <c r="B1641" s="217">
        <v>12764960</v>
      </c>
      <c r="C1641" s="217">
        <v>3463264</v>
      </c>
      <c r="D1641" s="217">
        <v>1118219</v>
      </c>
      <c r="E1641" s="217">
        <v>2381117</v>
      </c>
      <c r="F1641" s="217">
        <v>2511710</v>
      </c>
      <c r="G1641" s="217">
        <v>853964</v>
      </c>
      <c r="H1641" s="244">
        <v>23093234</v>
      </c>
      <c r="I1641" s="136"/>
      <c r="J1641" s="225" t="s">
        <v>347</v>
      </c>
      <c r="K1641" s="217">
        <v>8227439</v>
      </c>
      <c r="L1641" s="217">
        <v>2588799</v>
      </c>
      <c r="M1641" s="217">
        <v>840565</v>
      </c>
      <c r="N1641" s="217">
        <v>1500695</v>
      </c>
      <c r="O1641" s="217">
        <v>2842731</v>
      </c>
      <c r="P1641" s="217">
        <v>908291</v>
      </c>
      <c r="Q1641" s="244">
        <v>16908520</v>
      </c>
      <c r="R1641" s="136"/>
      <c r="S1641" s="136"/>
      <c r="T1641" s="136"/>
      <c r="U1641" s="136"/>
      <c r="V1641" s="136"/>
      <c r="W1641" s="136"/>
      <c r="X1641" s="136"/>
      <c r="Y1641" s="136"/>
      <c r="Z1641" s="136"/>
      <c r="AA1641" s="136"/>
      <c r="AB1641" s="136"/>
      <c r="AC1641" s="136"/>
      <c r="AD1641" s="136"/>
      <c r="AE1641" s="136"/>
      <c r="AF1641" s="136"/>
      <c r="AG1641" s="136"/>
      <c r="AH1641" s="136"/>
      <c r="AI1641" s="136"/>
      <c r="AJ1641" s="136"/>
      <c r="AK1641" s="136"/>
      <c r="AL1641" s="136"/>
      <c r="AM1641" s="136"/>
      <c r="AN1641" s="136"/>
      <c r="AO1641" s="136"/>
      <c r="AP1641" s="136"/>
      <c r="AQ1641" s="136"/>
      <c r="AR1641" s="136"/>
      <c r="AS1641" s="136"/>
      <c r="AT1641" s="136"/>
      <c r="AU1641" s="136"/>
      <c r="AV1641" s="136"/>
      <c r="AW1641" s="136"/>
      <c r="AX1641" s="136"/>
      <c r="AY1641" s="136"/>
      <c r="AZ1641" s="136"/>
      <c r="BA1641" s="136"/>
      <c r="BB1641" s="136"/>
      <c r="BC1641" s="136"/>
      <c r="BD1641" s="136"/>
      <c r="BE1641" s="136"/>
      <c r="BF1641" s="136"/>
      <c r="BG1641" s="136"/>
      <c r="BH1641" s="136"/>
      <c r="BI1641" s="136"/>
      <c r="BJ1641" s="136"/>
      <c r="BK1641" s="136"/>
      <c r="BL1641" s="136"/>
      <c r="BM1641" s="136"/>
      <c r="BN1641" s="136"/>
      <c r="BO1641" s="136"/>
      <c r="BP1641" s="136"/>
      <c r="BQ1641" s="136"/>
      <c r="BR1641" s="136"/>
      <c r="BS1641" s="136"/>
      <c r="BT1641" s="136"/>
      <c r="BU1641" s="136"/>
      <c r="BV1641" s="136"/>
      <c r="BW1641" s="136"/>
      <c r="BX1641" s="136"/>
      <c r="BY1641" s="136"/>
      <c r="BZ1641" s="136"/>
      <c r="CA1641" s="136"/>
      <c r="CB1641" s="136"/>
      <c r="CC1641" s="136"/>
      <c r="CD1641" s="136"/>
      <c r="CE1641" s="136"/>
      <c r="CF1641" s="136"/>
      <c r="CG1641" s="136"/>
      <c r="CH1641" s="136"/>
      <c r="CI1641" s="136"/>
      <c r="CJ1641" s="136"/>
      <c r="CK1641" s="136"/>
      <c r="CL1641" s="136"/>
      <c r="CM1641" s="136"/>
      <c r="CN1641" s="136"/>
      <c r="CO1641" s="136"/>
      <c r="CP1641" s="136"/>
      <c r="CQ1641" s="136"/>
      <c r="CR1641" s="136"/>
      <c r="CS1641" s="136"/>
      <c r="CT1641" s="136"/>
      <c r="CU1641" s="136"/>
      <c r="CV1641" s="136"/>
      <c r="CW1641" s="136"/>
      <c r="CX1641" s="136"/>
      <c r="CY1641" s="136"/>
      <c r="CZ1641" s="136"/>
      <c r="DA1641" s="136"/>
      <c r="DB1641" s="136"/>
      <c r="DC1641" s="136"/>
      <c r="DD1641" s="136"/>
      <c r="DE1641" s="136"/>
      <c r="DF1641" s="136"/>
      <c r="DG1641" s="136"/>
      <c r="DH1641" s="136"/>
      <c r="DI1641" s="136"/>
      <c r="DJ1641" s="136"/>
      <c r="DK1641" s="136"/>
      <c r="DL1641" s="136"/>
      <c r="DM1641" s="136"/>
      <c r="DN1641" s="136"/>
      <c r="DO1641" s="136"/>
      <c r="DP1641" s="136"/>
      <c r="DQ1641" s="136"/>
      <c r="DR1641" s="136"/>
      <c r="DS1641" s="136"/>
      <c r="DT1641" s="136"/>
      <c r="DU1641" s="136"/>
      <c r="DV1641" s="136"/>
      <c r="DW1641" s="136"/>
      <c r="DX1641" s="136"/>
      <c r="DY1641" s="136"/>
      <c r="DZ1641" s="136"/>
      <c r="EA1641" s="136"/>
      <c r="EB1641" s="136"/>
      <c r="EC1641" s="136"/>
      <c r="ED1641" s="136"/>
      <c r="EE1641" s="136"/>
      <c r="EF1641" s="136"/>
      <c r="EG1641" s="136"/>
      <c r="EH1641" s="136"/>
      <c r="EI1641" s="136"/>
      <c r="EJ1641" s="136"/>
      <c r="EK1641" s="136"/>
      <c r="EL1641" s="136"/>
      <c r="EM1641" s="136"/>
      <c r="EN1641" s="136"/>
      <c r="EO1641" s="136"/>
      <c r="EP1641" s="136"/>
      <c r="EQ1641" s="136"/>
      <c r="ER1641" s="136"/>
      <c r="ES1641" s="136"/>
      <c r="ET1641" s="136"/>
      <c r="EU1641" s="136"/>
      <c r="EV1641" s="136"/>
      <c r="EW1641" s="136"/>
      <c r="EX1641" s="136"/>
      <c r="EY1641" s="136"/>
      <c r="EZ1641" s="136"/>
      <c r="FA1641" s="136"/>
      <c r="FB1641" s="136"/>
      <c r="FC1641" s="136"/>
      <c r="FD1641" s="136"/>
      <c r="FE1641" s="136"/>
      <c r="FF1641" s="136"/>
      <c r="FG1641" s="136"/>
      <c r="FH1641" s="136"/>
      <c r="FI1641" s="136"/>
      <c r="FJ1641" s="136"/>
      <c r="FK1641" s="136"/>
      <c r="FL1641" s="136"/>
      <c r="FM1641" s="136"/>
      <c r="FN1641" s="136"/>
      <c r="FO1641" s="136"/>
      <c r="FP1641" s="136"/>
      <c r="FQ1641" s="136"/>
      <c r="FR1641" s="136"/>
      <c r="FS1641" s="136"/>
      <c r="FT1641" s="136"/>
      <c r="FU1641" s="136"/>
      <c r="FV1641" s="136"/>
      <c r="FW1641" s="136"/>
      <c r="FX1641" s="136"/>
      <c r="FY1641" s="136"/>
      <c r="FZ1641" s="136"/>
      <c r="GA1641" s="136"/>
      <c r="GB1641" s="136"/>
      <c r="GC1641" s="136"/>
      <c r="GD1641" s="136"/>
      <c r="GE1641" s="136"/>
      <c r="GF1641" s="136"/>
      <c r="GG1641" s="136"/>
      <c r="GH1641" s="136"/>
      <c r="GI1641" s="136"/>
      <c r="GJ1641" s="136"/>
      <c r="GK1641" s="136"/>
      <c r="GL1641" s="136"/>
      <c r="GM1641" s="136"/>
      <c r="GN1641" s="136"/>
      <c r="GO1641" s="136"/>
      <c r="GP1641" s="136"/>
      <c r="GQ1641" s="136"/>
      <c r="GR1641" s="136"/>
      <c r="GS1641" s="136"/>
      <c r="GT1641" s="136"/>
      <c r="GU1641" s="136"/>
      <c r="GV1641" s="136"/>
      <c r="GW1641" s="136"/>
      <c r="GX1641" s="136"/>
      <c r="GY1641" s="136"/>
      <c r="GZ1641" s="136"/>
      <c r="HA1641" s="136"/>
      <c r="HB1641" s="136"/>
      <c r="HC1641" s="136"/>
      <c r="HD1641" s="136"/>
      <c r="HE1641" s="136"/>
      <c r="HF1641" s="136"/>
      <c r="HG1641" s="136"/>
      <c r="HH1641" s="136"/>
      <c r="HI1641" s="136"/>
      <c r="HJ1641" s="136"/>
      <c r="HK1641" s="136"/>
      <c r="HL1641" s="136"/>
      <c r="HM1641" s="136"/>
      <c r="HN1641" s="136"/>
      <c r="HO1641" s="136"/>
      <c r="HP1641" s="136"/>
      <c r="HQ1641" s="136"/>
      <c r="HR1641" s="136"/>
      <c r="HS1641" s="136"/>
      <c r="HT1641" s="136"/>
      <c r="HU1641" s="136"/>
      <c r="HV1641" s="136"/>
      <c r="HW1641" s="136"/>
      <c r="HX1641" s="136"/>
      <c r="HY1641" s="136"/>
      <c r="HZ1641" s="136"/>
      <c r="IA1641" s="136"/>
      <c r="IB1641" s="136"/>
      <c r="IC1641" s="136"/>
      <c r="ID1641" s="136"/>
      <c r="IE1641" s="136"/>
      <c r="IF1641" s="136"/>
      <c r="IG1641" s="136"/>
    </row>
    <row r="1642" spans="1:241" ht="15" customHeight="1" x14ac:dyDescent="0.25">
      <c r="A1642" s="223" t="s">
        <v>708</v>
      </c>
      <c r="B1642" s="217">
        <v>17854279</v>
      </c>
      <c r="C1642" s="217">
        <v>3449698</v>
      </c>
      <c r="D1642" s="217">
        <v>958763</v>
      </c>
      <c r="E1642" s="217">
        <v>1999517</v>
      </c>
      <c r="F1642" s="217">
        <v>1867806</v>
      </c>
      <c r="G1642" s="217">
        <v>629904</v>
      </c>
      <c r="H1642" s="244">
        <v>26759967</v>
      </c>
      <c r="I1642" s="136"/>
      <c r="J1642" s="225" t="s">
        <v>793</v>
      </c>
      <c r="K1642" s="217">
        <v>8994985</v>
      </c>
      <c r="L1642" s="217">
        <v>3085428</v>
      </c>
      <c r="M1642" s="217">
        <v>950638</v>
      </c>
      <c r="N1642" s="217">
        <v>1351524</v>
      </c>
      <c r="O1642" s="217">
        <v>3237211</v>
      </c>
      <c r="P1642" s="217">
        <v>843648</v>
      </c>
      <c r="Q1642" s="244">
        <v>18463434</v>
      </c>
      <c r="R1642" s="136"/>
      <c r="S1642" s="136"/>
      <c r="T1642" s="136"/>
      <c r="U1642" s="136"/>
      <c r="V1642" s="136"/>
      <c r="W1642" s="136"/>
      <c r="X1642" s="136"/>
      <c r="Y1642" s="136"/>
      <c r="Z1642" s="136"/>
      <c r="AA1642" s="136"/>
      <c r="AB1642" s="136"/>
      <c r="AC1642" s="136"/>
      <c r="AD1642" s="136"/>
      <c r="AE1642" s="136"/>
      <c r="AF1642" s="136"/>
      <c r="AG1642" s="136"/>
      <c r="AH1642" s="136"/>
      <c r="AI1642" s="136"/>
      <c r="AJ1642" s="136"/>
      <c r="AK1642" s="136"/>
      <c r="AL1642" s="136"/>
      <c r="AM1642" s="136"/>
      <c r="AN1642" s="136"/>
      <c r="AO1642" s="136"/>
      <c r="AP1642" s="136"/>
      <c r="AQ1642" s="136"/>
      <c r="AR1642" s="136"/>
      <c r="AS1642" s="136"/>
      <c r="AT1642" s="136"/>
      <c r="AU1642" s="136"/>
      <c r="AV1642" s="136"/>
      <c r="AW1642" s="136"/>
      <c r="AX1642" s="136"/>
      <c r="AY1642" s="136"/>
      <c r="AZ1642" s="136"/>
      <c r="BA1642" s="136"/>
      <c r="BB1642" s="136"/>
      <c r="BC1642" s="136"/>
      <c r="BD1642" s="136"/>
      <c r="BE1642" s="136"/>
      <c r="BF1642" s="136"/>
      <c r="BG1642" s="136"/>
      <c r="BH1642" s="136"/>
      <c r="BI1642" s="136"/>
      <c r="BJ1642" s="136"/>
      <c r="BK1642" s="136"/>
      <c r="BL1642" s="136"/>
      <c r="BM1642" s="136"/>
      <c r="BN1642" s="136"/>
      <c r="BO1642" s="136"/>
      <c r="BP1642" s="136"/>
      <c r="BQ1642" s="136"/>
      <c r="BR1642" s="136"/>
      <c r="BS1642" s="136"/>
      <c r="BT1642" s="136"/>
      <c r="BU1642" s="136"/>
      <c r="BV1642" s="136"/>
      <c r="BW1642" s="136"/>
      <c r="BX1642" s="136"/>
      <c r="BY1642" s="136"/>
      <c r="BZ1642" s="136"/>
      <c r="CA1642" s="136"/>
      <c r="CB1642" s="136"/>
      <c r="CC1642" s="136"/>
      <c r="CD1642" s="136"/>
      <c r="CE1642" s="136"/>
      <c r="CF1642" s="136"/>
      <c r="CG1642" s="136"/>
      <c r="CH1642" s="136"/>
      <c r="CI1642" s="136"/>
      <c r="CJ1642" s="136"/>
      <c r="CK1642" s="136"/>
      <c r="CL1642" s="136"/>
      <c r="CM1642" s="136"/>
      <c r="CN1642" s="136"/>
      <c r="CO1642" s="136"/>
      <c r="CP1642" s="136"/>
      <c r="CQ1642" s="136"/>
      <c r="CR1642" s="136"/>
      <c r="CS1642" s="136"/>
      <c r="CT1642" s="136"/>
      <c r="CU1642" s="136"/>
      <c r="CV1642" s="136"/>
      <c r="CW1642" s="136"/>
      <c r="CX1642" s="136"/>
      <c r="CY1642" s="136"/>
      <c r="CZ1642" s="136"/>
      <c r="DA1642" s="136"/>
      <c r="DB1642" s="136"/>
      <c r="DC1642" s="136"/>
      <c r="DD1642" s="136"/>
      <c r="DE1642" s="136"/>
      <c r="DF1642" s="136"/>
      <c r="DG1642" s="136"/>
      <c r="DH1642" s="136"/>
      <c r="DI1642" s="136"/>
      <c r="DJ1642" s="136"/>
      <c r="DK1642" s="136"/>
      <c r="DL1642" s="136"/>
      <c r="DM1642" s="136"/>
      <c r="DN1642" s="136"/>
      <c r="DO1642" s="136"/>
      <c r="DP1642" s="136"/>
      <c r="DQ1642" s="136"/>
      <c r="DR1642" s="136"/>
      <c r="DS1642" s="136"/>
      <c r="DT1642" s="136"/>
      <c r="DU1642" s="136"/>
      <c r="DV1642" s="136"/>
      <c r="DW1642" s="136"/>
      <c r="DX1642" s="136"/>
      <c r="DY1642" s="136"/>
      <c r="DZ1642" s="136"/>
      <c r="EA1642" s="136"/>
      <c r="EB1642" s="136"/>
      <c r="EC1642" s="136"/>
      <c r="ED1642" s="136"/>
      <c r="EE1642" s="136"/>
      <c r="EF1642" s="136"/>
      <c r="EG1642" s="136"/>
      <c r="EH1642" s="136"/>
      <c r="EI1642" s="136"/>
      <c r="EJ1642" s="136"/>
      <c r="EK1642" s="136"/>
      <c r="EL1642" s="136"/>
      <c r="EM1642" s="136"/>
      <c r="EN1642" s="136"/>
      <c r="EO1642" s="136"/>
      <c r="EP1642" s="136"/>
      <c r="EQ1642" s="136"/>
      <c r="ER1642" s="136"/>
      <c r="ES1642" s="136"/>
      <c r="ET1642" s="136"/>
      <c r="EU1642" s="136"/>
      <c r="EV1642" s="136"/>
      <c r="EW1642" s="136"/>
      <c r="EX1642" s="136"/>
      <c r="EY1642" s="136"/>
      <c r="EZ1642" s="136"/>
      <c r="FA1642" s="136"/>
      <c r="FB1642" s="136"/>
      <c r="FC1642" s="136"/>
      <c r="FD1642" s="136"/>
      <c r="FE1642" s="136"/>
      <c r="FF1642" s="136"/>
      <c r="FG1642" s="136"/>
      <c r="FH1642" s="136"/>
      <c r="FI1642" s="136"/>
      <c r="FJ1642" s="136"/>
      <c r="FK1642" s="136"/>
      <c r="FL1642" s="136"/>
      <c r="FM1642" s="136"/>
      <c r="FN1642" s="136"/>
      <c r="FO1642" s="136"/>
      <c r="FP1642" s="136"/>
      <c r="FQ1642" s="136"/>
      <c r="FR1642" s="136"/>
      <c r="FS1642" s="136"/>
      <c r="FT1642" s="136"/>
      <c r="FU1642" s="136"/>
      <c r="FV1642" s="136"/>
      <c r="FW1642" s="136"/>
      <c r="FX1642" s="136"/>
      <c r="FY1642" s="136"/>
      <c r="FZ1642" s="136"/>
      <c r="GA1642" s="136"/>
      <c r="GB1642" s="136"/>
      <c r="GC1642" s="136"/>
      <c r="GD1642" s="136"/>
      <c r="GE1642" s="136"/>
      <c r="GF1642" s="136"/>
      <c r="GG1642" s="136"/>
      <c r="GH1642" s="136"/>
      <c r="GI1642" s="136"/>
      <c r="GJ1642" s="136"/>
      <c r="GK1642" s="136"/>
      <c r="GL1642" s="136"/>
      <c r="GM1642" s="136"/>
      <c r="GN1642" s="136"/>
      <c r="GO1642" s="136"/>
      <c r="GP1642" s="136"/>
      <c r="GQ1642" s="136"/>
      <c r="GR1642" s="136"/>
      <c r="GS1642" s="136"/>
      <c r="GT1642" s="136"/>
      <c r="GU1642" s="136"/>
      <c r="GV1642" s="136"/>
      <c r="GW1642" s="136"/>
      <c r="GX1642" s="136"/>
      <c r="GY1642" s="136"/>
      <c r="GZ1642" s="136"/>
      <c r="HA1642" s="136"/>
      <c r="HB1642" s="136"/>
      <c r="HC1642" s="136"/>
      <c r="HD1642" s="136"/>
      <c r="HE1642" s="136"/>
      <c r="HF1642" s="136"/>
      <c r="HG1642" s="136"/>
      <c r="HH1642" s="136"/>
      <c r="HI1642" s="136"/>
      <c r="HJ1642" s="136"/>
      <c r="HK1642" s="136"/>
      <c r="HL1642" s="136"/>
      <c r="HM1642" s="136"/>
      <c r="HN1642" s="136"/>
      <c r="HO1642" s="136"/>
      <c r="HP1642" s="136"/>
      <c r="HQ1642" s="136"/>
      <c r="HR1642" s="136"/>
      <c r="HS1642" s="136"/>
      <c r="HT1642" s="136"/>
      <c r="HU1642" s="136"/>
      <c r="HV1642" s="136"/>
      <c r="HW1642" s="136"/>
      <c r="HX1642" s="136"/>
      <c r="HY1642" s="136"/>
      <c r="HZ1642" s="136"/>
      <c r="IA1642" s="136"/>
      <c r="IB1642" s="136"/>
      <c r="IC1642" s="136"/>
      <c r="ID1642" s="136"/>
      <c r="IE1642" s="136"/>
      <c r="IF1642" s="136"/>
      <c r="IG1642" s="136"/>
    </row>
    <row r="1643" spans="1:241" ht="15" customHeight="1" x14ac:dyDescent="0.25">
      <c r="A1643" s="223" t="s">
        <v>439</v>
      </c>
      <c r="B1643" s="217">
        <v>17909678</v>
      </c>
      <c r="C1643" s="217">
        <v>3266837</v>
      </c>
      <c r="D1643" s="217">
        <v>902200</v>
      </c>
      <c r="E1643" s="217">
        <v>1642576</v>
      </c>
      <c r="F1643" s="217">
        <v>2217907</v>
      </c>
      <c r="G1643" s="217">
        <v>580576</v>
      </c>
      <c r="H1643" s="244">
        <v>26519774</v>
      </c>
      <c r="I1643" s="136"/>
      <c r="J1643" s="225" t="s">
        <v>186</v>
      </c>
      <c r="K1643" s="217">
        <v>7494250</v>
      </c>
      <c r="L1643" s="217">
        <v>3244573</v>
      </c>
      <c r="M1643" s="217">
        <v>950409</v>
      </c>
      <c r="N1643" s="217">
        <v>1563612</v>
      </c>
      <c r="O1643" s="217">
        <v>2393325</v>
      </c>
      <c r="P1643" s="217">
        <v>654122</v>
      </c>
      <c r="Q1643" s="244">
        <v>16300291</v>
      </c>
      <c r="R1643" s="136"/>
      <c r="S1643" s="136"/>
      <c r="T1643" s="136"/>
      <c r="U1643" s="136"/>
      <c r="V1643" s="136"/>
      <c r="W1643" s="136"/>
      <c r="X1643" s="136"/>
      <c r="Y1643" s="136"/>
      <c r="Z1643" s="136"/>
      <c r="AA1643" s="136"/>
      <c r="AB1643" s="136"/>
      <c r="AC1643" s="136"/>
      <c r="AD1643" s="136"/>
      <c r="AE1643" s="136"/>
      <c r="AF1643" s="136"/>
      <c r="AG1643" s="136"/>
      <c r="AH1643" s="136"/>
      <c r="AI1643" s="136"/>
      <c r="AJ1643" s="136"/>
      <c r="AK1643" s="136"/>
      <c r="AL1643" s="136"/>
      <c r="AM1643" s="136"/>
      <c r="AN1643" s="136"/>
      <c r="AO1643" s="136"/>
      <c r="AP1643" s="136"/>
      <c r="AQ1643" s="136"/>
      <c r="AR1643" s="136"/>
      <c r="AS1643" s="136"/>
      <c r="AT1643" s="136"/>
      <c r="AU1643" s="136"/>
      <c r="AV1643" s="136"/>
      <c r="AW1643" s="136"/>
      <c r="AX1643" s="136"/>
      <c r="AY1643" s="136"/>
      <c r="AZ1643" s="136"/>
      <c r="BA1643" s="136"/>
      <c r="BB1643" s="136"/>
      <c r="BC1643" s="136"/>
      <c r="BD1643" s="136"/>
      <c r="BE1643" s="136"/>
      <c r="BF1643" s="136"/>
      <c r="BG1643" s="136"/>
      <c r="BH1643" s="136"/>
      <c r="BI1643" s="136"/>
      <c r="BJ1643" s="136"/>
      <c r="BK1643" s="136"/>
      <c r="BL1643" s="136"/>
      <c r="BM1643" s="136"/>
      <c r="BN1643" s="136"/>
      <c r="BO1643" s="136"/>
      <c r="BP1643" s="136"/>
      <c r="BQ1643" s="136"/>
      <c r="BR1643" s="136"/>
      <c r="BS1643" s="136"/>
      <c r="BT1643" s="136"/>
      <c r="BU1643" s="136"/>
      <c r="BV1643" s="136"/>
      <c r="BW1643" s="136"/>
      <c r="BX1643" s="136"/>
      <c r="BY1643" s="136"/>
      <c r="BZ1643" s="136"/>
      <c r="CA1643" s="136"/>
      <c r="CB1643" s="136"/>
      <c r="CC1643" s="136"/>
      <c r="CD1643" s="136"/>
      <c r="CE1643" s="136"/>
      <c r="CF1643" s="136"/>
      <c r="CG1643" s="136"/>
      <c r="CH1643" s="136"/>
      <c r="CI1643" s="136"/>
      <c r="CJ1643" s="136"/>
      <c r="CK1643" s="136"/>
      <c r="CL1643" s="136"/>
      <c r="CM1643" s="136"/>
      <c r="CN1643" s="136"/>
      <c r="CO1643" s="136"/>
      <c r="CP1643" s="136"/>
      <c r="CQ1643" s="136"/>
      <c r="CR1643" s="136"/>
      <c r="CS1643" s="136"/>
      <c r="CT1643" s="136"/>
      <c r="CU1643" s="136"/>
      <c r="CV1643" s="136"/>
      <c r="CW1643" s="136"/>
      <c r="CX1643" s="136"/>
      <c r="CY1643" s="136"/>
      <c r="CZ1643" s="136"/>
      <c r="DA1643" s="136"/>
      <c r="DB1643" s="136"/>
      <c r="DC1643" s="136"/>
      <c r="DD1643" s="136"/>
      <c r="DE1643" s="136"/>
      <c r="DF1643" s="136"/>
      <c r="DG1643" s="136"/>
      <c r="DH1643" s="136"/>
      <c r="DI1643" s="136"/>
      <c r="DJ1643" s="136"/>
      <c r="DK1643" s="136"/>
      <c r="DL1643" s="136"/>
      <c r="DM1643" s="136"/>
      <c r="DN1643" s="136"/>
      <c r="DO1643" s="136"/>
      <c r="DP1643" s="136"/>
      <c r="DQ1643" s="136"/>
      <c r="DR1643" s="136"/>
      <c r="DS1643" s="136"/>
      <c r="DT1643" s="136"/>
      <c r="DU1643" s="136"/>
      <c r="DV1643" s="136"/>
      <c r="DW1643" s="136"/>
      <c r="DX1643" s="136"/>
      <c r="DY1643" s="136"/>
      <c r="DZ1643" s="136"/>
      <c r="EA1643" s="136"/>
      <c r="EB1643" s="136"/>
      <c r="EC1643" s="136"/>
      <c r="ED1643" s="136"/>
      <c r="EE1643" s="136"/>
      <c r="EF1643" s="136"/>
      <c r="EG1643" s="136"/>
      <c r="EH1643" s="136"/>
      <c r="EI1643" s="136"/>
      <c r="EJ1643" s="136"/>
      <c r="EK1643" s="136"/>
      <c r="EL1643" s="136"/>
      <c r="EM1643" s="136"/>
      <c r="EN1643" s="136"/>
      <c r="EO1643" s="136"/>
      <c r="EP1643" s="136"/>
      <c r="EQ1643" s="136"/>
      <c r="ER1643" s="136"/>
      <c r="ES1643" s="136"/>
      <c r="ET1643" s="136"/>
      <c r="EU1643" s="136"/>
      <c r="EV1643" s="136"/>
      <c r="EW1643" s="136"/>
      <c r="EX1643" s="136"/>
      <c r="EY1643" s="136"/>
      <c r="EZ1643" s="136"/>
      <c r="FA1643" s="136"/>
      <c r="FB1643" s="136"/>
      <c r="FC1643" s="136"/>
      <c r="FD1643" s="136"/>
      <c r="FE1643" s="136"/>
      <c r="FF1643" s="136"/>
      <c r="FG1643" s="136"/>
      <c r="FH1643" s="136"/>
      <c r="FI1643" s="136"/>
      <c r="FJ1643" s="136"/>
      <c r="FK1643" s="136"/>
      <c r="FL1643" s="136"/>
      <c r="FM1643" s="136"/>
      <c r="FN1643" s="136"/>
      <c r="FO1643" s="136"/>
      <c r="FP1643" s="136"/>
      <c r="FQ1643" s="136"/>
      <c r="FR1643" s="136"/>
      <c r="FS1643" s="136"/>
      <c r="FT1643" s="136"/>
      <c r="FU1643" s="136"/>
      <c r="FV1643" s="136"/>
      <c r="FW1643" s="136"/>
      <c r="FX1643" s="136"/>
      <c r="FY1643" s="136"/>
      <c r="FZ1643" s="136"/>
      <c r="GA1643" s="136"/>
      <c r="GB1643" s="136"/>
      <c r="GC1643" s="136"/>
      <c r="GD1643" s="136"/>
      <c r="GE1643" s="136"/>
      <c r="GF1643" s="136"/>
      <c r="GG1643" s="136"/>
      <c r="GH1643" s="136"/>
      <c r="GI1643" s="136"/>
      <c r="GJ1643" s="136"/>
      <c r="GK1643" s="136"/>
      <c r="GL1643" s="136"/>
      <c r="GM1643" s="136"/>
      <c r="GN1643" s="136"/>
      <c r="GO1643" s="136"/>
      <c r="GP1643" s="136"/>
      <c r="GQ1643" s="136"/>
      <c r="GR1643" s="136"/>
      <c r="GS1643" s="136"/>
      <c r="GT1643" s="136"/>
      <c r="GU1643" s="136"/>
      <c r="GV1643" s="136"/>
      <c r="GW1643" s="136"/>
      <c r="GX1643" s="136"/>
      <c r="GY1643" s="136"/>
      <c r="GZ1643" s="136"/>
      <c r="HA1643" s="136"/>
      <c r="HB1643" s="136"/>
      <c r="HC1643" s="136"/>
      <c r="HD1643" s="136"/>
      <c r="HE1643" s="136"/>
      <c r="HF1643" s="136"/>
      <c r="HG1643" s="136"/>
      <c r="HH1643" s="136"/>
      <c r="HI1643" s="136"/>
      <c r="HJ1643" s="136"/>
      <c r="HK1643" s="136"/>
      <c r="HL1643" s="136"/>
      <c r="HM1643" s="136"/>
      <c r="HN1643" s="136"/>
      <c r="HO1643" s="136"/>
      <c r="HP1643" s="136"/>
      <c r="HQ1643" s="136"/>
      <c r="HR1643" s="136"/>
      <c r="HS1643" s="136"/>
      <c r="HT1643" s="136"/>
      <c r="HU1643" s="136"/>
      <c r="HV1643" s="136"/>
      <c r="HW1643" s="136"/>
      <c r="HX1643" s="136"/>
      <c r="HY1643" s="136"/>
      <c r="HZ1643" s="136"/>
      <c r="IA1643" s="136"/>
      <c r="IB1643" s="136"/>
      <c r="IC1643" s="136"/>
      <c r="ID1643" s="136"/>
      <c r="IE1643" s="136"/>
      <c r="IF1643" s="136"/>
      <c r="IG1643" s="136"/>
    </row>
    <row r="1644" spans="1:241" ht="15" customHeight="1" x14ac:dyDescent="0.25">
      <c r="A1644" s="223" t="s">
        <v>440</v>
      </c>
      <c r="B1644" s="217">
        <v>18117996</v>
      </c>
      <c r="C1644" s="217">
        <v>2913207</v>
      </c>
      <c r="D1644" s="217">
        <v>698086</v>
      </c>
      <c r="E1644" s="217">
        <v>1809751</v>
      </c>
      <c r="F1644" s="217">
        <v>2096137</v>
      </c>
      <c r="G1644" s="217">
        <v>503083</v>
      </c>
      <c r="H1644" s="244">
        <v>26138260</v>
      </c>
      <c r="I1644" s="136"/>
      <c r="J1644" s="225" t="s">
        <v>183</v>
      </c>
      <c r="K1644" s="217">
        <v>8140017</v>
      </c>
      <c r="L1644" s="217">
        <v>2505786</v>
      </c>
      <c r="M1644" s="217">
        <v>908970</v>
      </c>
      <c r="N1644" s="217">
        <v>1524908</v>
      </c>
      <c r="O1644" s="217">
        <v>2647814</v>
      </c>
      <c r="P1644" s="217">
        <v>793472</v>
      </c>
      <c r="Q1644" s="244">
        <v>16520967</v>
      </c>
      <c r="R1644" s="136"/>
      <c r="S1644" s="136"/>
      <c r="T1644" s="136"/>
      <c r="U1644" s="136"/>
      <c r="V1644" s="136"/>
      <c r="W1644" s="136"/>
      <c r="X1644" s="136"/>
      <c r="Y1644" s="136"/>
      <c r="Z1644" s="136"/>
      <c r="AA1644" s="136"/>
      <c r="AB1644" s="136"/>
      <c r="AC1644" s="136"/>
      <c r="AD1644" s="136"/>
      <c r="AE1644" s="136"/>
      <c r="AF1644" s="136"/>
      <c r="AG1644" s="136"/>
      <c r="AH1644" s="136"/>
      <c r="AI1644" s="136"/>
      <c r="AJ1644" s="136"/>
      <c r="AK1644" s="136"/>
      <c r="AL1644" s="136"/>
      <c r="AM1644" s="136"/>
      <c r="AN1644" s="136"/>
      <c r="AO1644" s="136"/>
      <c r="AP1644" s="136"/>
      <c r="AQ1644" s="136"/>
      <c r="AR1644" s="136"/>
      <c r="AS1644" s="136"/>
      <c r="AT1644" s="136"/>
      <c r="AU1644" s="136"/>
      <c r="AV1644" s="136"/>
      <c r="AW1644" s="136"/>
      <c r="AX1644" s="136"/>
      <c r="AY1644" s="136"/>
      <c r="AZ1644" s="136"/>
      <c r="BA1644" s="136"/>
      <c r="BB1644" s="136"/>
      <c r="BC1644" s="136"/>
      <c r="BD1644" s="136"/>
      <c r="BE1644" s="136"/>
      <c r="BF1644" s="136"/>
      <c r="BG1644" s="136"/>
      <c r="BH1644" s="136"/>
      <c r="BI1644" s="136"/>
      <c r="BJ1644" s="136"/>
      <c r="BK1644" s="136"/>
      <c r="BL1644" s="136"/>
      <c r="BM1644" s="136"/>
      <c r="BN1644" s="136"/>
      <c r="BO1644" s="136"/>
      <c r="BP1644" s="136"/>
      <c r="BQ1644" s="136"/>
      <c r="BR1644" s="136"/>
      <c r="BS1644" s="136"/>
      <c r="BT1644" s="136"/>
      <c r="BU1644" s="136"/>
      <c r="BV1644" s="136"/>
      <c r="BW1644" s="136"/>
      <c r="BX1644" s="136"/>
      <c r="BY1644" s="136"/>
      <c r="BZ1644" s="136"/>
      <c r="CA1644" s="136"/>
      <c r="CB1644" s="136"/>
      <c r="CC1644" s="136"/>
      <c r="CD1644" s="136"/>
      <c r="CE1644" s="136"/>
      <c r="CF1644" s="136"/>
      <c r="CG1644" s="136"/>
      <c r="CH1644" s="136"/>
      <c r="CI1644" s="136"/>
      <c r="CJ1644" s="136"/>
      <c r="CK1644" s="136"/>
      <c r="CL1644" s="136"/>
      <c r="CM1644" s="136"/>
      <c r="CN1644" s="136"/>
      <c r="CO1644" s="136"/>
      <c r="CP1644" s="136"/>
      <c r="CQ1644" s="136"/>
      <c r="CR1644" s="136"/>
      <c r="CS1644" s="136"/>
      <c r="CT1644" s="136"/>
      <c r="CU1644" s="136"/>
      <c r="CV1644" s="136"/>
      <c r="CW1644" s="136"/>
      <c r="CX1644" s="136"/>
      <c r="CY1644" s="136"/>
      <c r="CZ1644" s="136"/>
      <c r="DA1644" s="136"/>
      <c r="DB1644" s="136"/>
      <c r="DC1644" s="136"/>
      <c r="DD1644" s="136"/>
      <c r="DE1644" s="136"/>
      <c r="DF1644" s="136"/>
      <c r="DG1644" s="136"/>
      <c r="DH1644" s="136"/>
      <c r="DI1644" s="136"/>
      <c r="DJ1644" s="136"/>
      <c r="DK1644" s="136"/>
      <c r="DL1644" s="136"/>
      <c r="DM1644" s="136"/>
      <c r="DN1644" s="136"/>
      <c r="DO1644" s="136"/>
      <c r="DP1644" s="136"/>
      <c r="DQ1644" s="136"/>
      <c r="DR1644" s="136"/>
      <c r="DS1644" s="136"/>
      <c r="DT1644" s="136"/>
      <c r="DU1644" s="136"/>
      <c r="DV1644" s="136"/>
      <c r="DW1644" s="136"/>
      <c r="DX1644" s="136"/>
      <c r="DY1644" s="136"/>
      <c r="DZ1644" s="136"/>
      <c r="EA1644" s="136"/>
      <c r="EB1644" s="136"/>
      <c r="EC1644" s="136"/>
      <c r="ED1644" s="136"/>
      <c r="EE1644" s="136"/>
      <c r="EF1644" s="136"/>
      <c r="EG1644" s="136"/>
      <c r="EH1644" s="136"/>
      <c r="EI1644" s="136"/>
      <c r="EJ1644" s="136"/>
      <c r="EK1644" s="136"/>
      <c r="EL1644" s="136"/>
      <c r="EM1644" s="136"/>
      <c r="EN1644" s="136"/>
      <c r="EO1644" s="136"/>
      <c r="EP1644" s="136"/>
      <c r="EQ1644" s="136"/>
      <c r="ER1644" s="136"/>
      <c r="ES1644" s="136"/>
      <c r="ET1644" s="136"/>
      <c r="EU1644" s="136"/>
      <c r="EV1644" s="136"/>
      <c r="EW1644" s="136"/>
      <c r="EX1644" s="136"/>
      <c r="EY1644" s="136"/>
      <c r="EZ1644" s="136"/>
      <c r="FA1644" s="136"/>
      <c r="FB1644" s="136"/>
      <c r="FC1644" s="136"/>
      <c r="FD1644" s="136"/>
      <c r="FE1644" s="136"/>
      <c r="FF1644" s="136"/>
      <c r="FG1644" s="136"/>
      <c r="FH1644" s="136"/>
      <c r="FI1644" s="136"/>
      <c r="FJ1644" s="136"/>
      <c r="FK1644" s="136"/>
      <c r="FL1644" s="136"/>
      <c r="FM1644" s="136"/>
      <c r="FN1644" s="136"/>
      <c r="FO1644" s="136"/>
      <c r="FP1644" s="136"/>
      <c r="FQ1644" s="136"/>
      <c r="FR1644" s="136"/>
      <c r="FS1644" s="136"/>
      <c r="FT1644" s="136"/>
      <c r="FU1644" s="136"/>
      <c r="FV1644" s="136"/>
      <c r="FW1644" s="136"/>
      <c r="FX1644" s="136"/>
      <c r="FY1644" s="136"/>
      <c r="FZ1644" s="136"/>
      <c r="GA1644" s="136"/>
      <c r="GB1644" s="136"/>
      <c r="GC1644" s="136"/>
      <c r="GD1644" s="136"/>
      <c r="GE1644" s="136"/>
      <c r="GF1644" s="136"/>
      <c r="GG1644" s="136"/>
      <c r="GH1644" s="136"/>
      <c r="GI1644" s="136"/>
      <c r="GJ1644" s="136"/>
      <c r="GK1644" s="136"/>
      <c r="GL1644" s="136"/>
      <c r="GM1644" s="136"/>
      <c r="GN1644" s="136"/>
      <c r="GO1644" s="136"/>
      <c r="GP1644" s="136"/>
      <c r="GQ1644" s="136"/>
      <c r="GR1644" s="136"/>
      <c r="GS1644" s="136"/>
      <c r="GT1644" s="136"/>
      <c r="GU1644" s="136"/>
      <c r="GV1644" s="136"/>
      <c r="GW1644" s="136"/>
      <c r="GX1644" s="136"/>
      <c r="GY1644" s="136"/>
      <c r="GZ1644" s="136"/>
      <c r="HA1644" s="136"/>
      <c r="HB1644" s="136"/>
      <c r="HC1644" s="136"/>
      <c r="HD1644" s="136"/>
      <c r="HE1644" s="136"/>
      <c r="HF1644" s="136"/>
      <c r="HG1644" s="136"/>
      <c r="HH1644" s="136"/>
      <c r="HI1644" s="136"/>
      <c r="HJ1644" s="136"/>
      <c r="HK1644" s="136"/>
      <c r="HL1644" s="136"/>
      <c r="HM1644" s="136"/>
      <c r="HN1644" s="136"/>
      <c r="HO1644" s="136"/>
      <c r="HP1644" s="136"/>
      <c r="HQ1644" s="136"/>
      <c r="HR1644" s="136"/>
      <c r="HS1644" s="136"/>
      <c r="HT1644" s="136"/>
      <c r="HU1644" s="136"/>
      <c r="HV1644" s="136"/>
      <c r="HW1644" s="136"/>
      <c r="HX1644" s="136"/>
      <c r="HY1644" s="136"/>
      <c r="HZ1644" s="136"/>
      <c r="IA1644" s="136"/>
      <c r="IB1644" s="136"/>
      <c r="IC1644" s="136"/>
      <c r="ID1644" s="136"/>
      <c r="IE1644" s="136"/>
      <c r="IF1644" s="136"/>
      <c r="IG1644" s="136"/>
    </row>
    <row r="1645" spans="1:241" ht="15" customHeight="1" x14ac:dyDescent="0.25">
      <c r="A1645" s="223" t="s">
        <v>443</v>
      </c>
      <c r="B1645" s="217">
        <v>20225661</v>
      </c>
      <c r="C1645" s="217">
        <v>2681348</v>
      </c>
      <c r="D1645" s="217">
        <v>762523</v>
      </c>
      <c r="E1645" s="217">
        <v>2324450</v>
      </c>
      <c r="F1645" s="217">
        <v>1808052</v>
      </c>
      <c r="G1645" s="217">
        <v>628066</v>
      </c>
      <c r="H1645" s="244">
        <v>28430100</v>
      </c>
      <c r="I1645" s="136"/>
      <c r="J1645" s="225" t="s">
        <v>182</v>
      </c>
      <c r="K1645" s="217">
        <v>10114821</v>
      </c>
      <c r="L1645" s="217">
        <v>4467914</v>
      </c>
      <c r="M1645" s="217">
        <v>890429</v>
      </c>
      <c r="N1645" s="217">
        <v>1581565</v>
      </c>
      <c r="O1645" s="217">
        <v>2753931</v>
      </c>
      <c r="P1645" s="217">
        <v>710108</v>
      </c>
      <c r="Q1645" s="244">
        <v>20518768</v>
      </c>
      <c r="R1645" s="136"/>
      <c r="S1645" s="136"/>
      <c r="T1645" s="136"/>
      <c r="U1645" s="136"/>
      <c r="V1645" s="136"/>
      <c r="W1645" s="136"/>
      <c r="X1645" s="136"/>
      <c r="Y1645" s="136"/>
      <c r="Z1645" s="136"/>
      <c r="AA1645" s="136"/>
      <c r="AB1645" s="136"/>
      <c r="AC1645" s="136"/>
      <c r="AD1645" s="136"/>
      <c r="AE1645" s="136"/>
      <c r="AF1645" s="136"/>
      <c r="AG1645" s="136"/>
      <c r="AH1645" s="136"/>
      <c r="AI1645" s="136"/>
      <c r="AJ1645" s="136"/>
      <c r="AK1645" s="136"/>
      <c r="AL1645" s="136"/>
      <c r="AM1645" s="136"/>
      <c r="AN1645" s="136"/>
      <c r="AO1645" s="136"/>
      <c r="AP1645" s="136"/>
      <c r="AQ1645" s="136"/>
      <c r="AR1645" s="136"/>
      <c r="AS1645" s="136"/>
      <c r="AT1645" s="136"/>
      <c r="AU1645" s="136"/>
      <c r="AV1645" s="136"/>
      <c r="AW1645" s="136"/>
      <c r="AX1645" s="136"/>
      <c r="AY1645" s="136"/>
      <c r="AZ1645" s="136"/>
      <c r="BA1645" s="136"/>
      <c r="BB1645" s="136"/>
      <c r="BC1645" s="136"/>
      <c r="BD1645" s="136"/>
      <c r="BE1645" s="136"/>
      <c r="BF1645" s="136"/>
      <c r="BG1645" s="136"/>
      <c r="BH1645" s="136"/>
      <c r="BI1645" s="136"/>
      <c r="BJ1645" s="136"/>
      <c r="BK1645" s="136"/>
      <c r="BL1645" s="136"/>
      <c r="BM1645" s="136"/>
      <c r="BN1645" s="136"/>
      <c r="BO1645" s="136"/>
      <c r="BP1645" s="136"/>
      <c r="BQ1645" s="136"/>
      <c r="BR1645" s="136"/>
      <c r="BS1645" s="136"/>
      <c r="BT1645" s="136"/>
      <c r="BU1645" s="136"/>
      <c r="BV1645" s="136"/>
      <c r="BW1645" s="136"/>
      <c r="BX1645" s="136"/>
      <c r="BY1645" s="136"/>
      <c r="BZ1645" s="136"/>
      <c r="CA1645" s="136"/>
      <c r="CB1645" s="136"/>
      <c r="CC1645" s="136"/>
      <c r="CD1645" s="136"/>
      <c r="CE1645" s="136"/>
      <c r="CF1645" s="136"/>
      <c r="CG1645" s="136"/>
      <c r="CH1645" s="136"/>
      <c r="CI1645" s="136"/>
      <c r="CJ1645" s="136"/>
      <c r="CK1645" s="136"/>
      <c r="CL1645" s="136"/>
      <c r="CM1645" s="136"/>
      <c r="CN1645" s="136"/>
      <c r="CO1645" s="136"/>
      <c r="CP1645" s="136"/>
      <c r="CQ1645" s="136"/>
      <c r="CR1645" s="136"/>
      <c r="CS1645" s="136"/>
      <c r="CT1645" s="136"/>
      <c r="CU1645" s="136"/>
      <c r="CV1645" s="136"/>
      <c r="CW1645" s="136"/>
      <c r="CX1645" s="136"/>
      <c r="CY1645" s="136"/>
      <c r="CZ1645" s="136"/>
      <c r="DA1645" s="136"/>
      <c r="DB1645" s="136"/>
      <c r="DC1645" s="136"/>
      <c r="DD1645" s="136"/>
      <c r="DE1645" s="136"/>
      <c r="DF1645" s="136"/>
      <c r="DG1645" s="136"/>
      <c r="DH1645" s="136"/>
      <c r="DI1645" s="136"/>
      <c r="DJ1645" s="136"/>
      <c r="DK1645" s="136"/>
      <c r="DL1645" s="136"/>
      <c r="DM1645" s="136"/>
      <c r="DN1645" s="136"/>
      <c r="DO1645" s="136"/>
      <c r="DP1645" s="136"/>
      <c r="DQ1645" s="136"/>
      <c r="DR1645" s="136"/>
      <c r="DS1645" s="136"/>
      <c r="DT1645" s="136"/>
      <c r="DU1645" s="136"/>
      <c r="DV1645" s="136"/>
      <c r="DW1645" s="136"/>
      <c r="DX1645" s="136"/>
      <c r="DY1645" s="136"/>
      <c r="DZ1645" s="136"/>
      <c r="EA1645" s="136"/>
      <c r="EB1645" s="136"/>
      <c r="EC1645" s="136"/>
      <c r="ED1645" s="136"/>
      <c r="EE1645" s="136"/>
      <c r="EF1645" s="136"/>
      <c r="EG1645" s="136"/>
      <c r="EH1645" s="136"/>
      <c r="EI1645" s="136"/>
      <c r="EJ1645" s="136"/>
      <c r="EK1645" s="136"/>
      <c r="EL1645" s="136"/>
      <c r="EM1645" s="136"/>
      <c r="EN1645" s="136"/>
      <c r="EO1645" s="136"/>
      <c r="EP1645" s="136"/>
      <c r="EQ1645" s="136"/>
      <c r="ER1645" s="136"/>
      <c r="ES1645" s="136"/>
      <c r="ET1645" s="136"/>
      <c r="EU1645" s="136"/>
      <c r="EV1645" s="136"/>
      <c r="EW1645" s="136"/>
      <c r="EX1645" s="136"/>
      <c r="EY1645" s="136"/>
      <c r="EZ1645" s="136"/>
      <c r="FA1645" s="136"/>
      <c r="FB1645" s="136"/>
      <c r="FC1645" s="136"/>
      <c r="FD1645" s="136"/>
      <c r="FE1645" s="136"/>
      <c r="FF1645" s="136"/>
      <c r="FG1645" s="136"/>
      <c r="FH1645" s="136"/>
      <c r="FI1645" s="136"/>
      <c r="FJ1645" s="136"/>
      <c r="FK1645" s="136"/>
      <c r="FL1645" s="136"/>
      <c r="FM1645" s="136"/>
      <c r="FN1645" s="136"/>
      <c r="FO1645" s="136"/>
      <c r="FP1645" s="136"/>
      <c r="FQ1645" s="136"/>
      <c r="FR1645" s="136"/>
      <c r="FS1645" s="136"/>
      <c r="FT1645" s="136"/>
      <c r="FU1645" s="136"/>
      <c r="FV1645" s="136"/>
      <c r="FW1645" s="136"/>
      <c r="FX1645" s="136"/>
      <c r="FY1645" s="136"/>
      <c r="FZ1645" s="136"/>
      <c r="GA1645" s="136"/>
      <c r="GB1645" s="136"/>
      <c r="GC1645" s="136"/>
      <c r="GD1645" s="136"/>
      <c r="GE1645" s="136"/>
      <c r="GF1645" s="136"/>
      <c r="GG1645" s="136"/>
      <c r="GH1645" s="136"/>
      <c r="GI1645" s="136"/>
      <c r="GJ1645" s="136"/>
      <c r="GK1645" s="136"/>
      <c r="GL1645" s="136"/>
      <c r="GM1645" s="136"/>
      <c r="GN1645" s="136"/>
      <c r="GO1645" s="136"/>
      <c r="GP1645" s="136"/>
      <c r="GQ1645" s="136"/>
      <c r="GR1645" s="136"/>
      <c r="GS1645" s="136"/>
      <c r="GT1645" s="136"/>
      <c r="GU1645" s="136"/>
      <c r="GV1645" s="136"/>
      <c r="GW1645" s="136"/>
      <c r="GX1645" s="136"/>
      <c r="GY1645" s="136"/>
      <c r="GZ1645" s="136"/>
      <c r="HA1645" s="136"/>
      <c r="HB1645" s="136"/>
      <c r="HC1645" s="136"/>
      <c r="HD1645" s="136"/>
      <c r="HE1645" s="136"/>
      <c r="HF1645" s="136"/>
      <c r="HG1645" s="136"/>
      <c r="HH1645" s="136"/>
      <c r="HI1645" s="136"/>
      <c r="HJ1645" s="136"/>
      <c r="HK1645" s="136"/>
      <c r="HL1645" s="136"/>
      <c r="HM1645" s="136"/>
      <c r="HN1645" s="136"/>
      <c r="HO1645" s="136"/>
      <c r="HP1645" s="136"/>
      <c r="HQ1645" s="136"/>
      <c r="HR1645" s="136"/>
      <c r="HS1645" s="136"/>
      <c r="HT1645" s="136"/>
      <c r="HU1645" s="136"/>
      <c r="HV1645" s="136"/>
      <c r="HW1645" s="136"/>
      <c r="HX1645" s="136"/>
      <c r="HY1645" s="136"/>
      <c r="HZ1645" s="136"/>
      <c r="IA1645" s="136"/>
      <c r="IB1645" s="136"/>
      <c r="IC1645" s="136"/>
      <c r="ID1645" s="136"/>
      <c r="IE1645" s="136"/>
      <c r="IF1645" s="136"/>
      <c r="IG1645" s="136"/>
    </row>
    <row r="1646" spans="1:241" ht="15" customHeight="1" x14ac:dyDescent="0.25">
      <c r="A1646" s="223" t="s">
        <v>709</v>
      </c>
      <c r="B1646" s="217">
        <v>18407852</v>
      </c>
      <c r="C1646" s="217">
        <v>3720700</v>
      </c>
      <c r="D1646" s="217">
        <v>1011141</v>
      </c>
      <c r="E1646" s="217">
        <v>2044404</v>
      </c>
      <c r="F1646" s="217">
        <v>1860501</v>
      </c>
      <c r="G1646" s="217">
        <v>716776</v>
      </c>
      <c r="H1646" s="244">
        <v>27761374</v>
      </c>
      <c r="I1646" s="136"/>
      <c r="J1646" s="225" t="s">
        <v>346</v>
      </c>
      <c r="K1646" s="217">
        <v>9383715</v>
      </c>
      <c r="L1646" s="217">
        <v>3693816</v>
      </c>
      <c r="M1646" s="217">
        <v>835606</v>
      </c>
      <c r="N1646" s="217">
        <v>1729527</v>
      </c>
      <c r="O1646" s="217">
        <v>2452301</v>
      </c>
      <c r="P1646" s="217">
        <v>669397</v>
      </c>
      <c r="Q1646" s="244">
        <v>18764362</v>
      </c>
      <c r="R1646" s="136"/>
      <c r="S1646" s="136"/>
      <c r="T1646" s="136"/>
      <c r="U1646" s="136"/>
      <c r="V1646" s="136"/>
      <c r="W1646" s="136"/>
      <c r="X1646" s="136"/>
      <c r="Y1646" s="136"/>
      <c r="Z1646" s="136"/>
      <c r="AA1646" s="136"/>
      <c r="AB1646" s="136"/>
      <c r="AC1646" s="136"/>
      <c r="AD1646" s="136"/>
      <c r="AE1646" s="136"/>
      <c r="AF1646" s="136"/>
      <c r="AG1646" s="136"/>
      <c r="AH1646" s="136"/>
      <c r="AI1646" s="136"/>
      <c r="AJ1646" s="136"/>
      <c r="AK1646" s="136"/>
      <c r="AL1646" s="136"/>
      <c r="AM1646" s="136"/>
      <c r="AN1646" s="136"/>
      <c r="AO1646" s="136"/>
      <c r="AP1646" s="136"/>
      <c r="AQ1646" s="136"/>
      <c r="AR1646" s="136"/>
      <c r="AS1646" s="136"/>
      <c r="AT1646" s="136"/>
      <c r="AU1646" s="136"/>
      <c r="AV1646" s="136"/>
      <c r="AW1646" s="136"/>
      <c r="AX1646" s="136"/>
      <c r="AY1646" s="136"/>
      <c r="AZ1646" s="136"/>
      <c r="BA1646" s="136"/>
      <c r="BB1646" s="136"/>
      <c r="BC1646" s="136"/>
      <c r="BD1646" s="136"/>
      <c r="BE1646" s="136"/>
      <c r="BF1646" s="136"/>
      <c r="BG1646" s="136"/>
      <c r="BH1646" s="136"/>
      <c r="BI1646" s="136"/>
      <c r="BJ1646" s="136"/>
      <c r="BK1646" s="136"/>
      <c r="BL1646" s="136"/>
      <c r="BM1646" s="136"/>
      <c r="BN1646" s="136"/>
      <c r="BO1646" s="136"/>
      <c r="BP1646" s="136"/>
      <c r="BQ1646" s="136"/>
      <c r="BR1646" s="136"/>
      <c r="BS1646" s="136"/>
      <c r="BT1646" s="136"/>
      <c r="BU1646" s="136"/>
      <c r="BV1646" s="136"/>
      <c r="BW1646" s="136"/>
      <c r="BX1646" s="136"/>
      <c r="BY1646" s="136"/>
      <c r="BZ1646" s="136"/>
      <c r="CA1646" s="136"/>
      <c r="CB1646" s="136"/>
      <c r="CC1646" s="136"/>
      <c r="CD1646" s="136"/>
      <c r="CE1646" s="136"/>
      <c r="CF1646" s="136"/>
      <c r="CG1646" s="136"/>
      <c r="CH1646" s="136"/>
      <c r="CI1646" s="136"/>
      <c r="CJ1646" s="136"/>
      <c r="CK1646" s="136"/>
      <c r="CL1646" s="136"/>
      <c r="CM1646" s="136"/>
      <c r="CN1646" s="136"/>
      <c r="CO1646" s="136"/>
      <c r="CP1646" s="136"/>
      <c r="CQ1646" s="136"/>
      <c r="CR1646" s="136"/>
      <c r="CS1646" s="136"/>
      <c r="CT1646" s="136"/>
      <c r="CU1646" s="136"/>
      <c r="CV1646" s="136"/>
      <c r="CW1646" s="136"/>
      <c r="CX1646" s="136"/>
      <c r="CY1646" s="136"/>
      <c r="CZ1646" s="136"/>
      <c r="DA1646" s="136"/>
      <c r="DB1646" s="136"/>
      <c r="DC1646" s="136"/>
      <c r="DD1646" s="136"/>
      <c r="DE1646" s="136"/>
      <c r="DF1646" s="136"/>
      <c r="DG1646" s="136"/>
      <c r="DH1646" s="136"/>
      <c r="DI1646" s="136"/>
      <c r="DJ1646" s="136"/>
      <c r="DK1646" s="136"/>
      <c r="DL1646" s="136"/>
      <c r="DM1646" s="136"/>
      <c r="DN1646" s="136"/>
      <c r="DO1646" s="136"/>
      <c r="DP1646" s="136"/>
      <c r="DQ1646" s="136"/>
      <c r="DR1646" s="136"/>
      <c r="DS1646" s="136"/>
      <c r="DT1646" s="136"/>
      <c r="DU1646" s="136"/>
      <c r="DV1646" s="136"/>
      <c r="DW1646" s="136"/>
      <c r="DX1646" s="136"/>
      <c r="DY1646" s="136"/>
      <c r="DZ1646" s="136"/>
      <c r="EA1646" s="136"/>
      <c r="EB1646" s="136"/>
      <c r="EC1646" s="136"/>
      <c r="ED1646" s="136"/>
      <c r="EE1646" s="136"/>
      <c r="EF1646" s="136"/>
      <c r="EG1646" s="136"/>
      <c r="EH1646" s="136"/>
      <c r="EI1646" s="136"/>
      <c r="EJ1646" s="136"/>
      <c r="EK1646" s="136"/>
      <c r="EL1646" s="136"/>
      <c r="EM1646" s="136"/>
      <c r="EN1646" s="136"/>
      <c r="EO1646" s="136"/>
      <c r="EP1646" s="136"/>
      <c r="EQ1646" s="136"/>
      <c r="ER1646" s="136"/>
      <c r="ES1646" s="136"/>
      <c r="ET1646" s="136"/>
      <c r="EU1646" s="136"/>
      <c r="EV1646" s="136"/>
      <c r="EW1646" s="136"/>
      <c r="EX1646" s="136"/>
      <c r="EY1646" s="136"/>
      <c r="EZ1646" s="136"/>
      <c r="FA1646" s="136"/>
      <c r="FB1646" s="136"/>
      <c r="FC1646" s="136"/>
      <c r="FD1646" s="136"/>
      <c r="FE1646" s="136"/>
      <c r="FF1646" s="136"/>
      <c r="FG1646" s="136"/>
      <c r="FH1646" s="136"/>
      <c r="FI1646" s="136"/>
      <c r="FJ1646" s="136"/>
      <c r="FK1646" s="136"/>
      <c r="FL1646" s="136"/>
      <c r="FM1646" s="136"/>
      <c r="FN1646" s="136"/>
      <c r="FO1646" s="136"/>
      <c r="FP1646" s="136"/>
      <c r="FQ1646" s="136"/>
      <c r="FR1646" s="136"/>
      <c r="FS1646" s="136"/>
      <c r="FT1646" s="136"/>
      <c r="FU1646" s="136"/>
      <c r="FV1646" s="136"/>
      <c r="FW1646" s="136"/>
      <c r="FX1646" s="136"/>
      <c r="FY1646" s="136"/>
      <c r="FZ1646" s="136"/>
      <c r="GA1646" s="136"/>
      <c r="GB1646" s="136"/>
      <c r="GC1646" s="136"/>
      <c r="GD1646" s="136"/>
      <c r="GE1646" s="136"/>
      <c r="GF1646" s="136"/>
      <c r="GG1646" s="136"/>
      <c r="GH1646" s="136"/>
      <c r="GI1646" s="136"/>
      <c r="GJ1646" s="136"/>
      <c r="GK1646" s="136"/>
      <c r="GL1646" s="136"/>
      <c r="GM1646" s="136"/>
      <c r="GN1646" s="136"/>
      <c r="GO1646" s="136"/>
      <c r="GP1646" s="136"/>
      <c r="GQ1646" s="136"/>
      <c r="GR1646" s="136"/>
      <c r="GS1646" s="136"/>
      <c r="GT1646" s="136"/>
      <c r="GU1646" s="136"/>
      <c r="GV1646" s="136"/>
      <c r="GW1646" s="136"/>
      <c r="GX1646" s="136"/>
      <c r="GY1646" s="136"/>
      <c r="GZ1646" s="136"/>
      <c r="HA1646" s="136"/>
      <c r="HB1646" s="136"/>
      <c r="HC1646" s="136"/>
      <c r="HD1646" s="136"/>
      <c r="HE1646" s="136"/>
      <c r="HF1646" s="136"/>
      <c r="HG1646" s="136"/>
      <c r="HH1646" s="136"/>
      <c r="HI1646" s="136"/>
      <c r="HJ1646" s="136"/>
      <c r="HK1646" s="136"/>
      <c r="HL1646" s="136"/>
      <c r="HM1646" s="136"/>
      <c r="HN1646" s="136"/>
      <c r="HO1646" s="136"/>
      <c r="HP1646" s="136"/>
      <c r="HQ1646" s="136"/>
      <c r="HR1646" s="136"/>
      <c r="HS1646" s="136"/>
      <c r="HT1646" s="136"/>
      <c r="HU1646" s="136"/>
      <c r="HV1646" s="136"/>
      <c r="HW1646" s="136"/>
      <c r="HX1646" s="136"/>
      <c r="HY1646" s="136"/>
      <c r="HZ1646" s="136"/>
      <c r="IA1646" s="136"/>
      <c r="IB1646" s="136"/>
      <c r="IC1646" s="136"/>
      <c r="ID1646" s="136"/>
      <c r="IE1646" s="136"/>
      <c r="IF1646" s="136"/>
      <c r="IG1646" s="136"/>
    </row>
    <row r="1647" spans="1:241" ht="15" customHeight="1" x14ac:dyDescent="0.25">
      <c r="A1647" s="223" t="s">
        <v>637</v>
      </c>
      <c r="B1647" s="217">
        <v>12671303</v>
      </c>
      <c r="C1647" s="217">
        <v>3735871</v>
      </c>
      <c r="D1647" s="217">
        <v>947952</v>
      </c>
      <c r="E1647" s="217">
        <v>2078340</v>
      </c>
      <c r="F1647" s="217">
        <v>2559989</v>
      </c>
      <c r="G1647" s="217">
        <v>539682</v>
      </c>
      <c r="H1647" s="244">
        <v>22533137</v>
      </c>
      <c r="I1647" s="136"/>
      <c r="J1647" s="225" t="s">
        <v>794</v>
      </c>
      <c r="K1647" s="217">
        <v>7154084</v>
      </c>
      <c r="L1647" s="217">
        <v>2728488</v>
      </c>
      <c r="M1647" s="217">
        <v>1120539</v>
      </c>
      <c r="N1647" s="217">
        <v>1566516</v>
      </c>
      <c r="O1647" s="217">
        <v>2441334</v>
      </c>
      <c r="P1647" s="217">
        <v>670805</v>
      </c>
      <c r="Q1647" s="244">
        <v>15681766</v>
      </c>
      <c r="R1647" s="136"/>
      <c r="S1647" s="136"/>
      <c r="T1647" s="136"/>
      <c r="U1647" s="136"/>
      <c r="V1647" s="136"/>
      <c r="W1647" s="136"/>
      <c r="X1647" s="136"/>
      <c r="Y1647" s="136"/>
      <c r="Z1647" s="136"/>
      <c r="AA1647" s="136"/>
      <c r="AB1647" s="136"/>
      <c r="AC1647" s="136"/>
      <c r="AD1647" s="136"/>
      <c r="AE1647" s="136"/>
      <c r="AF1647" s="136"/>
      <c r="AG1647" s="136"/>
      <c r="AH1647" s="136"/>
      <c r="AI1647" s="136"/>
      <c r="AJ1647" s="136"/>
      <c r="AK1647" s="136"/>
      <c r="AL1647" s="136"/>
      <c r="AM1647" s="136"/>
      <c r="AN1647" s="136"/>
      <c r="AO1647" s="136"/>
      <c r="AP1647" s="136"/>
      <c r="AQ1647" s="136"/>
      <c r="AR1647" s="136"/>
      <c r="AS1647" s="136"/>
      <c r="AT1647" s="136"/>
      <c r="AU1647" s="136"/>
      <c r="AV1647" s="136"/>
      <c r="AW1647" s="136"/>
      <c r="AX1647" s="136"/>
      <c r="AY1647" s="136"/>
      <c r="AZ1647" s="136"/>
      <c r="BA1647" s="136"/>
      <c r="BB1647" s="136"/>
      <c r="BC1647" s="136"/>
      <c r="BD1647" s="136"/>
      <c r="BE1647" s="136"/>
      <c r="BF1647" s="136"/>
      <c r="BG1647" s="136"/>
      <c r="BH1647" s="136"/>
      <c r="BI1647" s="136"/>
      <c r="BJ1647" s="136"/>
      <c r="BK1647" s="136"/>
      <c r="BL1647" s="136"/>
      <c r="BM1647" s="136"/>
      <c r="BN1647" s="136"/>
      <c r="BO1647" s="136"/>
      <c r="BP1647" s="136"/>
      <c r="BQ1647" s="136"/>
      <c r="BR1647" s="136"/>
      <c r="BS1647" s="136"/>
      <c r="BT1647" s="136"/>
      <c r="BU1647" s="136"/>
      <c r="BV1647" s="136"/>
      <c r="BW1647" s="136"/>
      <c r="BX1647" s="136"/>
      <c r="BY1647" s="136"/>
      <c r="BZ1647" s="136"/>
      <c r="CA1647" s="136"/>
      <c r="CB1647" s="136"/>
      <c r="CC1647" s="136"/>
      <c r="CD1647" s="136"/>
      <c r="CE1647" s="136"/>
      <c r="CF1647" s="136"/>
      <c r="CG1647" s="136"/>
      <c r="CH1647" s="136"/>
      <c r="CI1647" s="136"/>
      <c r="CJ1647" s="136"/>
      <c r="CK1647" s="136"/>
      <c r="CL1647" s="136"/>
      <c r="CM1647" s="136"/>
      <c r="CN1647" s="136"/>
      <c r="CO1647" s="136"/>
      <c r="CP1647" s="136"/>
      <c r="CQ1647" s="136"/>
      <c r="CR1647" s="136"/>
      <c r="CS1647" s="136"/>
      <c r="CT1647" s="136"/>
      <c r="CU1647" s="136"/>
      <c r="CV1647" s="136"/>
      <c r="CW1647" s="136"/>
      <c r="CX1647" s="136"/>
      <c r="CY1647" s="136"/>
      <c r="CZ1647" s="136"/>
      <c r="DA1647" s="136"/>
      <c r="DB1647" s="136"/>
      <c r="DC1647" s="136"/>
      <c r="DD1647" s="136"/>
      <c r="DE1647" s="136"/>
      <c r="DF1647" s="136"/>
      <c r="DG1647" s="136"/>
      <c r="DH1647" s="136"/>
      <c r="DI1647" s="136"/>
      <c r="DJ1647" s="136"/>
      <c r="DK1647" s="136"/>
      <c r="DL1647" s="136"/>
      <c r="DM1647" s="136"/>
      <c r="DN1647" s="136"/>
      <c r="DO1647" s="136"/>
      <c r="DP1647" s="136"/>
      <c r="DQ1647" s="136"/>
      <c r="DR1647" s="136"/>
      <c r="DS1647" s="136"/>
      <c r="DT1647" s="136"/>
      <c r="DU1647" s="136"/>
      <c r="DV1647" s="136"/>
      <c r="DW1647" s="136"/>
      <c r="DX1647" s="136"/>
      <c r="DY1647" s="136"/>
      <c r="DZ1647" s="136"/>
      <c r="EA1647" s="136"/>
      <c r="EB1647" s="136"/>
      <c r="EC1647" s="136"/>
      <c r="ED1647" s="136"/>
      <c r="EE1647" s="136"/>
      <c r="EF1647" s="136"/>
      <c r="EG1647" s="136"/>
      <c r="EH1647" s="136"/>
      <c r="EI1647" s="136"/>
      <c r="EJ1647" s="136"/>
      <c r="EK1647" s="136"/>
      <c r="EL1647" s="136"/>
      <c r="EM1647" s="136"/>
      <c r="EN1647" s="136"/>
      <c r="EO1647" s="136"/>
      <c r="EP1647" s="136"/>
      <c r="EQ1647" s="136"/>
      <c r="ER1647" s="136"/>
      <c r="ES1647" s="136"/>
      <c r="ET1647" s="136"/>
      <c r="EU1647" s="136"/>
      <c r="EV1647" s="136"/>
      <c r="EW1647" s="136"/>
      <c r="EX1647" s="136"/>
      <c r="EY1647" s="136"/>
      <c r="EZ1647" s="136"/>
      <c r="FA1647" s="136"/>
      <c r="FB1647" s="136"/>
      <c r="FC1647" s="136"/>
      <c r="FD1647" s="136"/>
      <c r="FE1647" s="136"/>
      <c r="FF1647" s="136"/>
      <c r="FG1647" s="136"/>
      <c r="FH1647" s="136"/>
      <c r="FI1647" s="136"/>
      <c r="FJ1647" s="136"/>
      <c r="FK1647" s="136"/>
      <c r="FL1647" s="136"/>
      <c r="FM1647" s="136"/>
      <c r="FN1647" s="136"/>
      <c r="FO1647" s="136"/>
      <c r="FP1647" s="136"/>
      <c r="FQ1647" s="136"/>
      <c r="FR1647" s="136"/>
      <c r="FS1647" s="136"/>
      <c r="FT1647" s="136"/>
      <c r="FU1647" s="136"/>
      <c r="FV1647" s="136"/>
      <c r="FW1647" s="136"/>
      <c r="FX1647" s="136"/>
      <c r="FY1647" s="136"/>
      <c r="FZ1647" s="136"/>
      <c r="GA1647" s="136"/>
      <c r="GB1647" s="136"/>
      <c r="GC1647" s="136"/>
      <c r="GD1647" s="136"/>
      <c r="GE1647" s="136"/>
      <c r="GF1647" s="136"/>
      <c r="GG1647" s="136"/>
      <c r="GH1647" s="136"/>
      <c r="GI1647" s="136"/>
      <c r="GJ1647" s="136"/>
      <c r="GK1647" s="136"/>
      <c r="GL1647" s="136"/>
      <c r="GM1647" s="136"/>
      <c r="GN1647" s="136"/>
      <c r="GO1647" s="136"/>
      <c r="GP1647" s="136"/>
      <c r="GQ1647" s="136"/>
      <c r="GR1647" s="136"/>
      <c r="GS1647" s="136"/>
      <c r="GT1647" s="136"/>
      <c r="GU1647" s="136"/>
      <c r="GV1647" s="136"/>
      <c r="GW1647" s="136"/>
      <c r="GX1647" s="136"/>
      <c r="GY1647" s="136"/>
      <c r="GZ1647" s="136"/>
      <c r="HA1647" s="136"/>
      <c r="HB1647" s="136"/>
      <c r="HC1647" s="136"/>
      <c r="HD1647" s="136"/>
      <c r="HE1647" s="136"/>
      <c r="HF1647" s="136"/>
      <c r="HG1647" s="136"/>
      <c r="HH1647" s="136"/>
      <c r="HI1647" s="136"/>
      <c r="HJ1647" s="136"/>
      <c r="HK1647" s="136"/>
      <c r="HL1647" s="136"/>
      <c r="HM1647" s="136"/>
      <c r="HN1647" s="136"/>
      <c r="HO1647" s="136"/>
      <c r="HP1647" s="136"/>
      <c r="HQ1647" s="136"/>
      <c r="HR1647" s="136"/>
      <c r="HS1647" s="136"/>
      <c r="HT1647" s="136"/>
      <c r="HU1647" s="136"/>
      <c r="HV1647" s="136"/>
      <c r="HW1647" s="136"/>
      <c r="HX1647" s="136"/>
      <c r="HY1647" s="136"/>
      <c r="HZ1647" s="136"/>
      <c r="IA1647" s="136"/>
      <c r="IB1647" s="136"/>
      <c r="IC1647" s="136"/>
      <c r="ID1647" s="136"/>
      <c r="IE1647" s="136"/>
      <c r="IF1647" s="136"/>
      <c r="IG1647" s="136"/>
    </row>
    <row r="1648" spans="1:241" ht="15" customHeight="1" x14ac:dyDescent="0.25">
      <c r="A1648" s="214" t="s">
        <v>1122</v>
      </c>
      <c r="B1648" s="209">
        <v>300500143</v>
      </c>
      <c r="C1648" s="209">
        <v>93198253</v>
      </c>
      <c r="D1648" s="209">
        <v>20650144</v>
      </c>
      <c r="E1648" s="209">
        <v>37780328</v>
      </c>
      <c r="F1648" s="209">
        <v>53350955</v>
      </c>
      <c r="G1648" s="209">
        <v>13102775</v>
      </c>
      <c r="H1648" s="243">
        <v>518582598</v>
      </c>
      <c r="I1648" s="136"/>
      <c r="J1648" s="225" t="s">
        <v>181</v>
      </c>
      <c r="K1648" s="217">
        <v>7050387</v>
      </c>
      <c r="L1648" s="217">
        <v>2625728</v>
      </c>
      <c r="M1648" s="217">
        <v>1024986</v>
      </c>
      <c r="N1648" s="217">
        <v>1949325</v>
      </c>
      <c r="O1648" s="217">
        <v>2021626</v>
      </c>
      <c r="P1648" s="217">
        <v>548420</v>
      </c>
      <c r="Q1648" s="244">
        <v>15220472</v>
      </c>
      <c r="R1648" s="136"/>
      <c r="S1648" s="136"/>
      <c r="T1648" s="136"/>
      <c r="U1648" s="136"/>
      <c r="V1648" s="136"/>
      <c r="W1648" s="136"/>
      <c r="X1648" s="136"/>
      <c r="Y1648" s="136"/>
      <c r="Z1648" s="136"/>
      <c r="AA1648" s="136"/>
      <c r="AB1648" s="136"/>
      <c r="AC1648" s="136"/>
      <c r="AD1648" s="136"/>
      <c r="AE1648" s="136"/>
      <c r="AF1648" s="136"/>
      <c r="AG1648" s="136"/>
      <c r="AH1648" s="136"/>
      <c r="AI1648" s="136"/>
      <c r="AJ1648" s="136"/>
      <c r="AK1648" s="136"/>
      <c r="AL1648" s="136"/>
      <c r="AM1648" s="136"/>
      <c r="AN1648" s="136"/>
      <c r="AO1648" s="136"/>
      <c r="AP1648" s="136"/>
      <c r="AQ1648" s="136"/>
      <c r="AR1648" s="136"/>
      <c r="AS1648" s="136"/>
      <c r="AT1648" s="136"/>
      <c r="AU1648" s="136"/>
      <c r="AV1648" s="136"/>
      <c r="AW1648" s="136"/>
      <c r="AX1648" s="136"/>
      <c r="AY1648" s="136"/>
      <c r="AZ1648" s="136"/>
      <c r="BA1648" s="136"/>
      <c r="BB1648" s="136"/>
      <c r="BC1648" s="136"/>
      <c r="BD1648" s="136"/>
      <c r="BE1648" s="136"/>
      <c r="BF1648" s="136"/>
      <c r="BG1648" s="136"/>
      <c r="BH1648" s="136"/>
      <c r="BI1648" s="136"/>
      <c r="BJ1648" s="136"/>
      <c r="BK1648" s="136"/>
      <c r="BL1648" s="136"/>
      <c r="BM1648" s="136"/>
      <c r="BN1648" s="136"/>
      <c r="BO1648" s="136"/>
      <c r="BP1648" s="136"/>
      <c r="BQ1648" s="136"/>
      <c r="BR1648" s="136"/>
      <c r="BS1648" s="136"/>
      <c r="BT1648" s="136"/>
      <c r="BU1648" s="136"/>
      <c r="BV1648" s="136"/>
      <c r="BW1648" s="136"/>
      <c r="BX1648" s="136"/>
      <c r="BY1648" s="136"/>
      <c r="BZ1648" s="136"/>
      <c r="CA1648" s="136"/>
      <c r="CB1648" s="136"/>
      <c r="CC1648" s="136"/>
      <c r="CD1648" s="136"/>
      <c r="CE1648" s="136"/>
      <c r="CF1648" s="136"/>
      <c r="CG1648" s="136"/>
      <c r="CH1648" s="136"/>
      <c r="CI1648" s="136"/>
      <c r="CJ1648" s="136"/>
      <c r="CK1648" s="136"/>
      <c r="CL1648" s="136"/>
      <c r="CM1648" s="136"/>
      <c r="CN1648" s="136"/>
      <c r="CO1648" s="136"/>
      <c r="CP1648" s="136"/>
      <c r="CQ1648" s="136"/>
      <c r="CR1648" s="136"/>
      <c r="CS1648" s="136"/>
      <c r="CT1648" s="136"/>
      <c r="CU1648" s="136"/>
      <c r="CV1648" s="136"/>
      <c r="CW1648" s="136"/>
      <c r="CX1648" s="136"/>
      <c r="CY1648" s="136"/>
      <c r="CZ1648" s="136"/>
      <c r="DA1648" s="136"/>
      <c r="DB1648" s="136"/>
      <c r="DC1648" s="136"/>
      <c r="DD1648" s="136"/>
      <c r="DE1648" s="136"/>
      <c r="DF1648" s="136"/>
      <c r="DG1648" s="136"/>
      <c r="DH1648" s="136"/>
      <c r="DI1648" s="136"/>
      <c r="DJ1648" s="136"/>
      <c r="DK1648" s="136"/>
      <c r="DL1648" s="136"/>
      <c r="DM1648" s="136"/>
      <c r="DN1648" s="136"/>
      <c r="DO1648" s="136"/>
      <c r="DP1648" s="136"/>
      <c r="DQ1648" s="136"/>
      <c r="DR1648" s="136"/>
      <c r="DS1648" s="136"/>
      <c r="DT1648" s="136"/>
      <c r="DU1648" s="136"/>
      <c r="DV1648" s="136"/>
      <c r="DW1648" s="136"/>
      <c r="DX1648" s="136"/>
      <c r="DY1648" s="136"/>
      <c r="DZ1648" s="136"/>
      <c r="EA1648" s="136"/>
      <c r="EB1648" s="136"/>
      <c r="EC1648" s="136"/>
      <c r="ED1648" s="136"/>
      <c r="EE1648" s="136"/>
      <c r="EF1648" s="136"/>
      <c r="EG1648" s="136"/>
      <c r="EH1648" s="136"/>
      <c r="EI1648" s="136"/>
      <c r="EJ1648" s="136"/>
      <c r="EK1648" s="136"/>
      <c r="EL1648" s="136"/>
      <c r="EM1648" s="136"/>
      <c r="EN1648" s="136"/>
      <c r="EO1648" s="136"/>
      <c r="EP1648" s="136"/>
      <c r="EQ1648" s="136"/>
      <c r="ER1648" s="136"/>
      <c r="ES1648" s="136"/>
      <c r="ET1648" s="136"/>
      <c r="EU1648" s="136"/>
      <c r="EV1648" s="136"/>
      <c r="EW1648" s="136"/>
      <c r="EX1648" s="136"/>
      <c r="EY1648" s="136"/>
      <c r="EZ1648" s="136"/>
      <c r="FA1648" s="136"/>
      <c r="FB1648" s="136"/>
      <c r="FC1648" s="136"/>
      <c r="FD1648" s="136"/>
      <c r="FE1648" s="136"/>
      <c r="FF1648" s="136"/>
      <c r="FG1648" s="136"/>
      <c r="FH1648" s="136"/>
      <c r="FI1648" s="136"/>
      <c r="FJ1648" s="136"/>
      <c r="FK1648" s="136"/>
      <c r="FL1648" s="136"/>
      <c r="FM1648" s="136"/>
      <c r="FN1648" s="136"/>
      <c r="FO1648" s="136"/>
      <c r="FP1648" s="136"/>
      <c r="FQ1648" s="136"/>
      <c r="FR1648" s="136"/>
      <c r="FS1648" s="136"/>
      <c r="FT1648" s="136"/>
      <c r="FU1648" s="136"/>
      <c r="FV1648" s="136"/>
      <c r="FW1648" s="136"/>
      <c r="FX1648" s="136"/>
      <c r="FY1648" s="136"/>
      <c r="FZ1648" s="136"/>
      <c r="GA1648" s="136"/>
      <c r="GB1648" s="136"/>
      <c r="GC1648" s="136"/>
      <c r="GD1648" s="136"/>
      <c r="GE1648" s="136"/>
      <c r="GF1648" s="136"/>
      <c r="GG1648" s="136"/>
      <c r="GH1648" s="136"/>
      <c r="GI1648" s="136"/>
      <c r="GJ1648" s="136"/>
      <c r="GK1648" s="136"/>
      <c r="GL1648" s="136"/>
      <c r="GM1648" s="136"/>
      <c r="GN1648" s="136"/>
      <c r="GO1648" s="136"/>
      <c r="GP1648" s="136"/>
      <c r="GQ1648" s="136"/>
      <c r="GR1648" s="136"/>
      <c r="GS1648" s="136"/>
      <c r="GT1648" s="136"/>
      <c r="GU1648" s="136"/>
      <c r="GV1648" s="136"/>
      <c r="GW1648" s="136"/>
      <c r="GX1648" s="136"/>
      <c r="GY1648" s="136"/>
      <c r="GZ1648" s="136"/>
      <c r="HA1648" s="136"/>
      <c r="HB1648" s="136"/>
      <c r="HC1648" s="136"/>
      <c r="HD1648" s="136"/>
      <c r="HE1648" s="136"/>
      <c r="HF1648" s="136"/>
      <c r="HG1648" s="136"/>
      <c r="HH1648" s="136"/>
      <c r="HI1648" s="136"/>
      <c r="HJ1648" s="136"/>
      <c r="HK1648" s="136"/>
      <c r="HL1648" s="136"/>
      <c r="HM1648" s="136"/>
      <c r="HN1648" s="136"/>
      <c r="HO1648" s="136"/>
      <c r="HP1648" s="136"/>
      <c r="HQ1648" s="136"/>
      <c r="HR1648" s="136"/>
      <c r="HS1648" s="136"/>
      <c r="HT1648" s="136"/>
      <c r="HU1648" s="136"/>
      <c r="HV1648" s="136"/>
      <c r="HW1648" s="136"/>
      <c r="HX1648" s="136"/>
      <c r="HY1648" s="136"/>
      <c r="HZ1648" s="136"/>
      <c r="IA1648" s="136"/>
      <c r="IB1648" s="136"/>
      <c r="IC1648" s="136"/>
      <c r="ID1648" s="136"/>
      <c r="IE1648" s="136"/>
      <c r="IF1648" s="136"/>
      <c r="IG1648" s="136"/>
    </row>
    <row r="1649" spans="1:241" ht="15" customHeight="1" x14ac:dyDescent="0.25">
      <c r="A1649" s="215" t="s">
        <v>1123</v>
      </c>
      <c r="B1649" s="208">
        <v>15815797</v>
      </c>
      <c r="C1649" s="208">
        <v>4905171.2105263155</v>
      </c>
      <c r="D1649" s="208">
        <v>1086849.6842105263</v>
      </c>
      <c r="E1649" s="208">
        <v>1988438.3157894737</v>
      </c>
      <c r="F1649" s="208">
        <v>2807945</v>
      </c>
      <c r="G1649" s="208">
        <v>689619.73684210528</v>
      </c>
      <c r="H1649" s="208">
        <v>27293820.947368421</v>
      </c>
      <c r="I1649" s="136"/>
      <c r="J1649" s="225" t="s">
        <v>178</v>
      </c>
      <c r="K1649" s="217">
        <v>6245723</v>
      </c>
      <c r="L1649" s="217">
        <v>2726872</v>
      </c>
      <c r="M1649" s="217">
        <v>783303</v>
      </c>
      <c r="N1649" s="217">
        <v>1624172</v>
      </c>
      <c r="O1649" s="217">
        <v>2456294</v>
      </c>
      <c r="P1649" s="217">
        <v>563388</v>
      </c>
      <c r="Q1649" s="244">
        <v>14399752</v>
      </c>
      <c r="R1649" s="136"/>
      <c r="S1649" s="136"/>
      <c r="T1649" s="136"/>
      <c r="U1649" s="136"/>
      <c r="V1649" s="136"/>
      <c r="W1649" s="136"/>
      <c r="X1649" s="136"/>
      <c r="Y1649" s="136"/>
      <c r="Z1649" s="136"/>
      <c r="AA1649" s="136"/>
      <c r="AB1649" s="136"/>
      <c r="AC1649" s="136"/>
      <c r="AD1649" s="136"/>
      <c r="AE1649" s="136"/>
      <c r="AF1649" s="136"/>
      <c r="AG1649" s="136"/>
      <c r="AH1649" s="136"/>
      <c r="AI1649" s="136"/>
      <c r="AJ1649" s="136"/>
      <c r="AK1649" s="136"/>
      <c r="AL1649" s="136"/>
      <c r="AM1649" s="136"/>
      <c r="AN1649" s="136"/>
      <c r="AO1649" s="136"/>
      <c r="AP1649" s="136"/>
      <c r="AQ1649" s="136"/>
      <c r="AR1649" s="136"/>
      <c r="AS1649" s="136"/>
      <c r="AT1649" s="136"/>
      <c r="AU1649" s="136"/>
      <c r="AV1649" s="136"/>
      <c r="AW1649" s="136"/>
      <c r="AX1649" s="136"/>
      <c r="AY1649" s="136"/>
      <c r="AZ1649" s="136"/>
      <c r="BA1649" s="136"/>
      <c r="BB1649" s="136"/>
      <c r="BC1649" s="136"/>
      <c r="BD1649" s="136"/>
      <c r="BE1649" s="136"/>
      <c r="BF1649" s="136"/>
      <c r="BG1649" s="136"/>
      <c r="BH1649" s="136"/>
      <c r="BI1649" s="136"/>
      <c r="BJ1649" s="136"/>
      <c r="BK1649" s="136"/>
      <c r="BL1649" s="136"/>
      <c r="BM1649" s="136"/>
      <c r="BN1649" s="136"/>
      <c r="BO1649" s="136"/>
      <c r="BP1649" s="136"/>
      <c r="BQ1649" s="136"/>
      <c r="BR1649" s="136"/>
      <c r="BS1649" s="136"/>
      <c r="BT1649" s="136"/>
      <c r="BU1649" s="136"/>
      <c r="BV1649" s="136"/>
      <c r="BW1649" s="136"/>
      <c r="BX1649" s="136"/>
      <c r="BY1649" s="136"/>
      <c r="BZ1649" s="136"/>
      <c r="CA1649" s="136"/>
      <c r="CB1649" s="136"/>
      <c r="CC1649" s="136"/>
      <c r="CD1649" s="136"/>
      <c r="CE1649" s="136"/>
      <c r="CF1649" s="136"/>
      <c r="CG1649" s="136"/>
      <c r="CH1649" s="136"/>
      <c r="CI1649" s="136"/>
      <c r="CJ1649" s="136"/>
      <c r="CK1649" s="136"/>
      <c r="CL1649" s="136"/>
      <c r="CM1649" s="136"/>
      <c r="CN1649" s="136"/>
      <c r="CO1649" s="136"/>
      <c r="CP1649" s="136"/>
      <c r="CQ1649" s="136"/>
      <c r="CR1649" s="136"/>
      <c r="CS1649" s="136"/>
      <c r="CT1649" s="136"/>
      <c r="CU1649" s="136"/>
      <c r="CV1649" s="136"/>
      <c r="CW1649" s="136"/>
      <c r="CX1649" s="136"/>
      <c r="CY1649" s="136"/>
      <c r="CZ1649" s="136"/>
      <c r="DA1649" s="136"/>
      <c r="DB1649" s="136"/>
      <c r="DC1649" s="136"/>
      <c r="DD1649" s="136"/>
      <c r="DE1649" s="136"/>
      <c r="DF1649" s="136"/>
      <c r="DG1649" s="136"/>
      <c r="DH1649" s="136"/>
      <c r="DI1649" s="136"/>
      <c r="DJ1649" s="136"/>
      <c r="DK1649" s="136"/>
      <c r="DL1649" s="136"/>
      <c r="DM1649" s="136"/>
      <c r="DN1649" s="136"/>
      <c r="DO1649" s="136"/>
      <c r="DP1649" s="136"/>
      <c r="DQ1649" s="136"/>
      <c r="DR1649" s="136"/>
      <c r="DS1649" s="136"/>
      <c r="DT1649" s="136"/>
      <c r="DU1649" s="136"/>
      <c r="DV1649" s="136"/>
      <c r="DW1649" s="136"/>
      <c r="DX1649" s="136"/>
      <c r="DY1649" s="136"/>
      <c r="DZ1649" s="136"/>
      <c r="EA1649" s="136"/>
      <c r="EB1649" s="136"/>
      <c r="EC1649" s="136"/>
      <c r="ED1649" s="136"/>
      <c r="EE1649" s="136"/>
      <c r="EF1649" s="136"/>
      <c r="EG1649" s="136"/>
      <c r="EH1649" s="136"/>
      <c r="EI1649" s="136"/>
      <c r="EJ1649" s="136"/>
      <c r="EK1649" s="136"/>
      <c r="EL1649" s="136"/>
      <c r="EM1649" s="136"/>
      <c r="EN1649" s="136"/>
      <c r="EO1649" s="136"/>
      <c r="EP1649" s="136"/>
      <c r="EQ1649" s="136"/>
      <c r="ER1649" s="136"/>
      <c r="ES1649" s="136"/>
      <c r="ET1649" s="136"/>
      <c r="EU1649" s="136"/>
      <c r="EV1649" s="136"/>
      <c r="EW1649" s="136"/>
      <c r="EX1649" s="136"/>
      <c r="EY1649" s="136"/>
      <c r="EZ1649" s="136"/>
      <c r="FA1649" s="136"/>
      <c r="FB1649" s="136"/>
      <c r="FC1649" s="136"/>
      <c r="FD1649" s="136"/>
      <c r="FE1649" s="136"/>
      <c r="FF1649" s="136"/>
      <c r="FG1649" s="136"/>
      <c r="FH1649" s="136"/>
      <c r="FI1649" s="136"/>
      <c r="FJ1649" s="136"/>
      <c r="FK1649" s="136"/>
      <c r="FL1649" s="136"/>
      <c r="FM1649" s="136"/>
      <c r="FN1649" s="136"/>
      <c r="FO1649" s="136"/>
      <c r="FP1649" s="136"/>
      <c r="FQ1649" s="136"/>
      <c r="FR1649" s="136"/>
      <c r="FS1649" s="136"/>
      <c r="FT1649" s="136"/>
      <c r="FU1649" s="136"/>
      <c r="FV1649" s="136"/>
      <c r="FW1649" s="136"/>
      <c r="FX1649" s="136"/>
      <c r="FY1649" s="136"/>
      <c r="FZ1649" s="136"/>
      <c r="GA1649" s="136"/>
      <c r="GB1649" s="136"/>
      <c r="GC1649" s="136"/>
      <c r="GD1649" s="136"/>
      <c r="GE1649" s="136"/>
      <c r="GF1649" s="136"/>
      <c r="GG1649" s="136"/>
      <c r="GH1649" s="136"/>
      <c r="GI1649" s="136"/>
      <c r="GJ1649" s="136"/>
      <c r="GK1649" s="136"/>
      <c r="GL1649" s="136"/>
      <c r="GM1649" s="136"/>
      <c r="GN1649" s="136"/>
      <c r="GO1649" s="136"/>
      <c r="GP1649" s="136"/>
      <c r="GQ1649" s="136"/>
      <c r="GR1649" s="136"/>
      <c r="GS1649" s="136"/>
      <c r="GT1649" s="136"/>
      <c r="GU1649" s="136"/>
      <c r="GV1649" s="136"/>
      <c r="GW1649" s="136"/>
      <c r="GX1649" s="136"/>
      <c r="GY1649" s="136"/>
      <c r="GZ1649" s="136"/>
      <c r="HA1649" s="136"/>
      <c r="HB1649" s="136"/>
      <c r="HC1649" s="136"/>
      <c r="HD1649" s="136"/>
      <c r="HE1649" s="136"/>
      <c r="HF1649" s="136"/>
      <c r="HG1649" s="136"/>
      <c r="HH1649" s="136"/>
      <c r="HI1649" s="136"/>
      <c r="HJ1649" s="136"/>
      <c r="HK1649" s="136"/>
      <c r="HL1649" s="136"/>
      <c r="HM1649" s="136"/>
      <c r="HN1649" s="136"/>
      <c r="HO1649" s="136"/>
      <c r="HP1649" s="136"/>
      <c r="HQ1649" s="136"/>
      <c r="HR1649" s="136"/>
      <c r="HS1649" s="136"/>
      <c r="HT1649" s="136"/>
      <c r="HU1649" s="136"/>
      <c r="HV1649" s="136"/>
      <c r="HW1649" s="136"/>
      <c r="HX1649" s="136"/>
      <c r="HY1649" s="136"/>
      <c r="HZ1649" s="136"/>
      <c r="IA1649" s="136"/>
      <c r="IB1649" s="136"/>
      <c r="IC1649" s="136"/>
      <c r="ID1649" s="136"/>
      <c r="IE1649" s="136"/>
      <c r="IF1649" s="136"/>
      <c r="IG1649" s="136"/>
    </row>
    <row r="1650" spans="1:241" ht="15" customHeight="1" x14ac:dyDescent="0.25">
      <c r="A1650" s="135"/>
      <c r="B1650" s="135"/>
      <c r="C1650" s="135"/>
      <c r="D1650" s="135"/>
      <c r="E1650" s="135"/>
      <c r="F1650" s="135"/>
      <c r="G1650" s="135"/>
      <c r="H1650" s="135"/>
      <c r="I1650" s="136"/>
      <c r="J1650" s="214" t="s">
        <v>1124</v>
      </c>
      <c r="K1650" s="199">
        <v>160956420</v>
      </c>
      <c r="L1650" s="199">
        <v>72074265</v>
      </c>
      <c r="M1650" s="199">
        <v>17473857</v>
      </c>
      <c r="N1650" s="199">
        <v>37359419</v>
      </c>
      <c r="O1650" s="199">
        <v>54829198</v>
      </c>
      <c r="P1650" s="199">
        <v>14329052</v>
      </c>
      <c r="Q1650" s="240">
        <v>357022211</v>
      </c>
      <c r="R1650" s="136"/>
      <c r="S1650" s="136"/>
      <c r="T1650" s="136"/>
      <c r="U1650" s="136"/>
      <c r="V1650" s="136"/>
      <c r="W1650" s="136"/>
      <c r="X1650" s="136"/>
      <c r="Y1650" s="136"/>
      <c r="Z1650" s="136"/>
      <c r="AA1650" s="136"/>
      <c r="AB1650" s="136"/>
      <c r="AC1650" s="136"/>
      <c r="AD1650" s="136"/>
      <c r="AE1650" s="136"/>
      <c r="AF1650" s="136"/>
      <c r="AG1650" s="136"/>
      <c r="AH1650" s="136"/>
      <c r="AI1650" s="136"/>
      <c r="AJ1650" s="136"/>
      <c r="AK1650" s="136"/>
      <c r="AL1650" s="136"/>
      <c r="AM1650" s="136"/>
      <c r="AN1650" s="136"/>
      <c r="AO1650" s="136"/>
      <c r="AP1650" s="136"/>
      <c r="AQ1650" s="136"/>
      <c r="AR1650" s="136"/>
      <c r="AS1650" s="136"/>
      <c r="AT1650" s="136"/>
      <c r="AU1650" s="136"/>
      <c r="AV1650" s="136"/>
      <c r="AW1650" s="136"/>
      <c r="AX1650" s="136"/>
      <c r="AY1650" s="136"/>
      <c r="AZ1650" s="136"/>
      <c r="BA1650" s="136"/>
      <c r="BB1650" s="136"/>
      <c r="BC1650" s="136"/>
      <c r="BD1650" s="136"/>
      <c r="BE1650" s="136"/>
      <c r="BF1650" s="136"/>
      <c r="BG1650" s="136"/>
      <c r="BH1650" s="136"/>
      <c r="BI1650" s="136"/>
      <c r="BJ1650" s="136"/>
      <c r="BK1650" s="136"/>
      <c r="BL1650" s="136"/>
      <c r="BM1650" s="136"/>
      <c r="BN1650" s="136"/>
      <c r="BO1650" s="136"/>
      <c r="BP1650" s="136"/>
      <c r="BQ1650" s="136"/>
      <c r="BR1650" s="136"/>
      <c r="BS1650" s="136"/>
      <c r="BT1650" s="136"/>
      <c r="BU1650" s="136"/>
      <c r="BV1650" s="136"/>
      <c r="BW1650" s="136"/>
      <c r="BX1650" s="136"/>
      <c r="BY1650" s="136"/>
      <c r="BZ1650" s="136"/>
      <c r="CA1650" s="136"/>
      <c r="CB1650" s="136"/>
      <c r="CC1650" s="136"/>
      <c r="CD1650" s="136"/>
      <c r="CE1650" s="136"/>
      <c r="CF1650" s="136"/>
      <c r="CG1650" s="136"/>
      <c r="CH1650" s="136"/>
      <c r="CI1650" s="136"/>
      <c r="CJ1650" s="136"/>
      <c r="CK1650" s="136"/>
      <c r="CL1650" s="136"/>
      <c r="CM1650" s="136"/>
      <c r="CN1650" s="136"/>
      <c r="CO1650" s="136"/>
      <c r="CP1650" s="136"/>
      <c r="CQ1650" s="136"/>
      <c r="CR1650" s="136"/>
      <c r="CS1650" s="136"/>
      <c r="CT1650" s="136"/>
      <c r="CU1650" s="136"/>
      <c r="CV1650" s="136"/>
      <c r="CW1650" s="136"/>
      <c r="CX1650" s="136"/>
      <c r="CY1650" s="136"/>
      <c r="CZ1650" s="136"/>
      <c r="DA1650" s="136"/>
      <c r="DB1650" s="136"/>
      <c r="DC1650" s="136"/>
      <c r="DD1650" s="136"/>
      <c r="DE1650" s="136"/>
      <c r="DF1650" s="136"/>
      <c r="DG1650" s="136"/>
      <c r="DH1650" s="136"/>
      <c r="DI1650" s="136"/>
      <c r="DJ1650" s="136"/>
      <c r="DK1650" s="136"/>
      <c r="DL1650" s="136"/>
      <c r="DM1650" s="136"/>
      <c r="DN1650" s="136"/>
      <c r="DO1650" s="136"/>
      <c r="DP1650" s="136"/>
      <c r="DQ1650" s="136"/>
      <c r="DR1650" s="136"/>
      <c r="DS1650" s="136"/>
      <c r="DT1650" s="136"/>
      <c r="DU1650" s="136"/>
      <c r="DV1650" s="136"/>
      <c r="DW1650" s="136"/>
      <c r="DX1650" s="136"/>
      <c r="DY1650" s="136"/>
      <c r="DZ1650" s="136"/>
      <c r="EA1650" s="136"/>
      <c r="EB1650" s="136"/>
      <c r="EC1650" s="136"/>
      <c r="ED1650" s="136"/>
      <c r="EE1650" s="136"/>
      <c r="EF1650" s="136"/>
      <c r="EG1650" s="136"/>
      <c r="EH1650" s="136"/>
      <c r="EI1650" s="136"/>
      <c r="EJ1650" s="136"/>
      <c r="EK1650" s="136"/>
      <c r="EL1650" s="136"/>
      <c r="EM1650" s="136"/>
      <c r="EN1650" s="136"/>
      <c r="EO1650" s="136"/>
      <c r="EP1650" s="136"/>
      <c r="EQ1650" s="136"/>
      <c r="ER1650" s="136"/>
      <c r="ES1650" s="136"/>
      <c r="ET1650" s="136"/>
      <c r="EU1650" s="136"/>
      <c r="EV1650" s="136"/>
      <c r="EW1650" s="136"/>
      <c r="EX1650" s="136"/>
      <c r="EY1650" s="136"/>
      <c r="EZ1650" s="136"/>
      <c r="FA1650" s="136"/>
      <c r="FB1650" s="136"/>
      <c r="FC1650" s="136"/>
      <c r="FD1650" s="136"/>
      <c r="FE1650" s="136"/>
      <c r="FF1650" s="136"/>
      <c r="FG1650" s="136"/>
      <c r="FH1650" s="136"/>
      <c r="FI1650" s="136"/>
      <c r="FJ1650" s="136"/>
      <c r="FK1650" s="136"/>
      <c r="FL1650" s="136"/>
      <c r="FM1650" s="136"/>
      <c r="FN1650" s="136"/>
      <c r="FO1650" s="136"/>
      <c r="FP1650" s="136"/>
      <c r="FQ1650" s="136"/>
      <c r="FR1650" s="136"/>
      <c r="FS1650" s="136"/>
      <c r="FT1650" s="136"/>
      <c r="FU1650" s="136"/>
      <c r="FV1650" s="136"/>
      <c r="FW1650" s="136"/>
      <c r="FX1650" s="136"/>
      <c r="FY1650" s="136"/>
      <c r="FZ1650" s="136"/>
      <c r="GA1650" s="136"/>
      <c r="GB1650" s="136"/>
      <c r="GC1650" s="136"/>
      <c r="GD1650" s="136"/>
      <c r="GE1650" s="136"/>
      <c r="GF1650" s="136"/>
      <c r="GG1650" s="136"/>
      <c r="GH1650" s="136"/>
      <c r="GI1650" s="136"/>
      <c r="GJ1650" s="136"/>
      <c r="GK1650" s="136"/>
      <c r="GL1650" s="136"/>
      <c r="GM1650" s="136"/>
      <c r="GN1650" s="136"/>
      <c r="GO1650" s="136"/>
      <c r="GP1650" s="136"/>
      <c r="GQ1650" s="136"/>
      <c r="GR1650" s="136"/>
      <c r="GS1650" s="136"/>
      <c r="GT1650" s="136"/>
      <c r="GU1650" s="136"/>
      <c r="GV1650" s="136"/>
      <c r="GW1650" s="136"/>
      <c r="GX1650" s="136"/>
      <c r="GY1650" s="136"/>
      <c r="GZ1650" s="136"/>
      <c r="HA1650" s="136"/>
      <c r="HB1650" s="136"/>
      <c r="HC1650" s="136"/>
      <c r="HD1650" s="136"/>
      <c r="HE1650" s="136"/>
      <c r="HF1650" s="136"/>
      <c r="HG1650" s="136"/>
      <c r="HH1650" s="136"/>
      <c r="HI1650" s="136"/>
      <c r="HJ1650" s="136"/>
      <c r="HK1650" s="136"/>
      <c r="HL1650" s="136"/>
      <c r="HM1650" s="136"/>
      <c r="HN1650" s="136"/>
      <c r="HO1650" s="136"/>
      <c r="HP1650" s="136"/>
      <c r="HQ1650" s="136"/>
      <c r="HR1650" s="136"/>
      <c r="HS1650" s="136"/>
      <c r="HT1650" s="136"/>
      <c r="HU1650" s="136"/>
      <c r="HV1650" s="136"/>
      <c r="HW1650" s="136"/>
      <c r="HX1650" s="136"/>
      <c r="HY1650" s="136"/>
      <c r="HZ1650" s="136"/>
      <c r="IA1650" s="136"/>
      <c r="IB1650" s="136"/>
      <c r="IC1650" s="136"/>
      <c r="ID1650" s="136"/>
      <c r="IE1650" s="136"/>
      <c r="IF1650" s="136"/>
      <c r="IG1650" s="136"/>
    </row>
    <row r="1651" spans="1:241" ht="15" customHeight="1" x14ac:dyDescent="0.25">
      <c r="I1651" s="136"/>
      <c r="J1651" s="215" t="s">
        <v>1125</v>
      </c>
      <c r="K1651" s="200">
        <v>7664591.4285714282</v>
      </c>
      <c r="L1651" s="200">
        <v>3432107.8571428573</v>
      </c>
      <c r="M1651" s="200">
        <v>832088.42857142852</v>
      </c>
      <c r="N1651" s="200">
        <v>1779019.9523809524</v>
      </c>
      <c r="O1651" s="200">
        <v>2610914.1904761903</v>
      </c>
      <c r="P1651" s="200">
        <v>682335.80952380947</v>
      </c>
      <c r="Q1651" s="200">
        <v>17001057.666666668</v>
      </c>
      <c r="R1651" s="136"/>
      <c r="S1651" s="136"/>
      <c r="T1651" s="136"/>
      <c r="U1651" s="136"/>
      <c r="V1651" s="136"/>
      <c r="W1651" s="136"/>
      <c r="X1651" s="136"/>
      <c r="Y1651" s="136"/>
      <c r="Z1651" s="136"/>
      <c r="AA1651" s="136"/>
      <c r="AB1651" s="136"/>
      <c r="AC1651" s="136"/>
      <c r="AD1651" s="136"/>
      <c r="AE1651" s="136"/>
      <c r="AF1651" s="136"/>
      <c r="AG1651" s="136"/>
      <c r="AH1651" s="136"/>
      <c r="AI1651" s="136"/>
      <c r="AJ1651" s="136"/>
      <c r="AK1651" s="136"/>
      <c r="AL1651" s="136"/>
      <c r="AM1651" s="136"/>
      <c r="AN1651" s="136"/>
      <c r="AO1651" s="136"/>
      <c r="AP1651" s="136"/>
      <c r="AQ1651" s="136"/>
      <c r="AR1651" s="136"/>
      <c r="AS1651" s="136"/>
      <c r="AT1651" s="136"/>
      <c r="AU1651" s="136"/>
      <c r="AV1651" s="136"/>
      <c r="AW1651" s="136"/>
      <c r="AX1651" s="136"/>
      <c r="AY1651" s="136"/>
      <c r="AZ1651" s="136"/>
      <c r="BA1651" s="136"/>
      <c r="BB1651" s="136"/>
      <c r="BC1651" s="136"/>
      <c r="BD1651" s="136"/>
      <c r="BE1651" s="136"/>
      <c r="BF1651" s="136"/>
      <c r="BG1651" s="136"/>
      <c r="BH1651" s="136"/>
      <c r="BI1651" s="136"/>
      <c r="BJ1651" s="136"/>
      <c r="BK1651" s="136"/>
      <c r="BL1651" s="136"/>
      <c r="BM1651" s="136"/>
      <c r="BN1651" s="136"/>
      <c r="BO1651" s="136"/>
      <c r="BP1651" s="136"/>
      <c r="BQ1651" s="136"/>
      <c r="BR1651" s="136"/>
      <c r="BS1651" s="136"/>
      <c r="BT1651" s="136"/>
      <c r="BU1651" s="136"/>
      <c r="BV1651" s="136"/>
      <c r="BW1651" s="136"/>
      <c r="BX1651" s="136"/>
      <c r="BY1651" s="136"/>
      <c r="BZ1651" s="136"/>
      <c r="CA1651" s="136"/>
      <c r="CB1651" s="136"/>
      <c r="CC1651" s="136"/>
      <c r="CD1651" s="136"/>
      <c r="CE1651" s="136"/>
      <c r="CF1651" s="136"/>
      <c r="CG1651" s="136"/>
      <c r="CH1651" s="136"/>
      <c r="CI1651" s="136"/>
      <c r="CJ1651" s="136"/>
      <c r="CK1651" s="136"/>
      <c r="CL1651" s="136"/>
      <c r="CM1651" s="136"/>
      <c r="CN1651" s="136"/>
      <c r="CO1651" s="136"/>
      <c r="CP1651" s="136"/>
      <c r="CQ1651" s="136"/>
      <c r="CR1651" s="136"/>
      <c r="CS1651" s="136"/>
      <c r="CT1651" s="136"/>
      <c r="CU1651" s="136"/>
      <c r="CV1651" s="136"/>
      <c r="CW1651" s="136"/>
      <c r="CX1651" s="136"/>
      <c r="CY1651" s="136"/>
      <c r="CZ1651" s="136"/>
      <c r="DA1651" s="136"/>
      <c r="DB1651" s="136"/>
      <c r="DC1651" s="136"/>
      <c r="DD1651" s="136"/>
      <c r="DE1651" s="136"/>
      <c r="DF1651" s="136"/>
      <c r="DG1651" s="136"/>
      <c r="DH1651" s="136"/>
      <c r="DI1651" s="136"/>
      <c r="DJ1651" s="136"/>
      <c r="DK1651" s="136"/>
      <c r="DL1651" s="136"/>
      <c r="DM1651" s="136"/>
      <c r="DN1651" s="136"/>
      <c r="DO1651" s="136"/>
      <c r="DP1651" s="136"/>
      <c r="DQ1651" s="136"/>
      <c r="DR1651" s="136"/>
      <c r="DS1651" s="136"/>
      <c r="DT1651" s="136"/>
      <c r="DU1651" s="136"/>
      <c r="DV1651" s="136"/>
      <c r="DW1651" s="136"/>
      <c r="DX1651" s="136"/>
      <c r="DY1651" s="136"/>
      <c r="DZ1651" s="136"/>
      <c r="EA1651" s="136"/>
      <c r="EB1651" s="136"/>
      <c r="EC1651" s="136"/>
      <c r="ED1651" s="136"/>
      <c r="EE1651" s="136"/>
      <c r="EF1651" s="136"/>
      <c r="EG1651" s="136"/>
      <c r="EH1651" s="136"/>
      <c r="EI1651" s="136"/>
      <c r="EJ1651" s="136"/>
      <c r="EK1651" s="136"/>
      <c r="EL1651" s="136"/>
      <c r="EM1651" s="136"/>
      <c r="EN1651" s="136"/>
      <c r="EO1651" s="136"/>
      <c r="EP1651" s="136"/>
      <c r="EQ1651" s="136"/>
      <c r="ER1651" s="136"/>
      <c r="ES1651" s="136"/>
      <c r="ET1651" s="136"/>
      <c r="EU1651" s="136"/>
      <c r="EV1651" s="136"/>
      <c r="EW1651" s="136"/>
      <c r="EX1651" s="136"/>
      <c r="EY1651" s="136"/>
      <c r="EZ1651" s="136"/>
      <c r="FA1651" s="136"/>
      <c r="FB1651" s="136"/>
      <c r="FC1651" s="136"/>
      <c r="FD1651" s="136"/>
      <c r="FE1651" s="136"/>
      <c r="FF1651" s="136"/>
      <c r="FG1651" s="136"/>
      <c r="FH1651" s="136"/>
      <c r="FI1651" s="136"/>
      <c r="FJ1651" s="136"/>
      <c r="FK1651" s="136"/>
      <c r="FL1651" s="136"/>
      <c r="FM1651" s="136"/>
      <c r="FN1651" s="136"/>
      <c r="FO1651" s="136"/>
      <c r="FP1651" s="136"/>
      <c r="FQ1651" s="136"/>
      <c r="FR1651" s="136"/>
      <c r="FS1651" s="136"/>
      <c r="FT1651" s="136"/>
      <c r="FU1651" s="136"/>
      <c r="FV1651" s="136"/>
      <c r="FW1651" s="136"/>
      <c r="FX1651" s="136"/>
      <c r="FY1651" s="136"/>
      <c r="FZ1651" s="136"/>
      <c r="GA1651" s="136"/>
      <c r="GB1651" s="136"/>
      <c r="GC1651" s="136"/>
      <c r="GD1651" s="136"/>
      <c r="GE1651" s="136"/>
      <c r="GF1651" s="136"/>
      <c r="GG1651" s="136"/>
      <c r="GH1651" s="136"/>
      <c r="GI1651" s="136"/>
      <c r="GJ1651" s="136"/>
      <c r="GK1651" s="136"/>
      <c r="GL1651" s="136"/>
      <c r="GM1651" s="136"/>
      <c r="GN1651" s="136"/>
      <c r="GO1651" s="136"/>
      <c r="GP1651" s="136"/>
      <c r="GQ1651" s="136"/>
      <c r="GR1651" s="136"/>
      <c r="GS1651" s="136"/>
      <c r="GT1651" s="136"/>
      <c r="GU1651" s="136"/>
      <c r="GV1651" s="136"/>
      <c r="GW1651" s="136"/>
      <c r="GX1651" s="136"/>
      <c r="GY1651" s="136"/>
      <c r="GZ1651" s="136"/>
      <c r="HA1651" s="136"/>
      <c r="HB1651" s="136"/>
      <c r="HC1651" s="136"/>
      <c r="HD1651" s="136"/>
      <c r="HE1651" s="136"/>
      <c r="HF1651" s="136"/>
      <c r="HG1651" s="136"/>
      <c r="HH1651" s="136"/>
      <c r="HI1651" s="136"/>
      <c r="HJ1651" s="136"/>
      <c r="HK1651" s="136"/>
      <c r="HL1651" s="136"/>
      <c r="HM1651" s="136"/>
      <c r="HN1651" s="136"/>
      <c r="HO1651" s="136"/>
      <c r="HP1651" s="136"/>
      <c r="HQ1651" s="136"/>
      <c r="HR1651" s="136"/>
      <c r="HS1651" s="136"/>
      <c r="HT1651" s="136"/>
      <c r="HU1651" s="136"/>
      <c r="HV1651" s="136"/>
      <c r="HW1651" s="136"/>
      <c r="HX1651" s="136"/>
      <c r="HY1651" s="136"/>
      <c r="HZ1651" s="136"/>
      <c r="IA1651" s="136"/>
      <c r="IB1651" s="136"/>
      <c r="IC1651" s="136"/>
      <c r="ID1651" s="136"/>
      <c r="IE1651" s="136"/>
      <c r="IF1651" s="136"/>
      <c r="IG1651" s="136"/>
    </row>
    <row r="1652" spans="1:241" ht="15" customHeight="1" x14ac:dyDescent="0.25">
      <c r="I1652" s="136"/>
      <c r="J1652" s="136"/>
      <c r="K1652" s="136"/>
      <c r="L1652" s="136"/>
      <c r="M1652" s="136"/>
      <c r="N1652" s="136"/>
      <c r="O1652" s="136"/>
      <c r="P1652" s="136"/>
      <c r="Q1652" s="136"/>
      <c r="R1652" s="136"/>
      <c r="S1652" s="136"/>
      <c r="T1652" s="136"/>
      <c r="U1652" s="136"/>
      <c r="V1652" s="136"/>
      <c r="W1652" s="136"/>
      <c r="X1652" s="136"/>
      <c r="Y1652" s="136"/>
      <c r="Z1652" s="136"/>
      <c r="AA1652" s="136"/>
      <c r="AB1652" s="136"/>
      <c r="AC1652" s="136"/>
      <c r="AD1652" s="136"/>
      <c r="AE1652" s="136"/>
      <c r="AF1652" s="136"/>
      <c r="AG1652" s="136"/>
      <c r="AH1652" s="136"/>
      <c r="AI1652" s="136"/>
      <c r="AJ1652" s="136"/>
      <c r="AK1652" s="136"/>
      <c r="AL1652" s="136"/>
      <c r="AM1652" s="136"/>
      <c r="AN1652" s="136"/>
      <c r="AO1652" s="136"/>
      <c r="AP1652" s="136"/>
      <c r="AQ1652" s="136"/>
      <c r="AR1652" s="136"/>
      <c r="AS1652" s="136"/>
      <c r="AT1652" s="136"/>
      <c r="AU1652" s="136"/>
      <c r="AV1652" s="136"/>
      <c r="AW1652" s="136"/>
      <c r="AX1652" s="136"/>
      <c r="AY1652" s="136"/>
      <c r="AZ1652" s="136"/>
      <c r="BA1652" s="136"/>
      <c r="BB1652" s="136"/>
      <c r="BC1652" s="136"/>
      <c r="BD1652" s="136"/>
      <c r="BE1652" s="136"/>
      <c r="BF1652" s="136"/>
      <c r="BG1652" s="136"/>
      <c r="BH1652" s="136"/>
      <c r="BI1652" s="136"/>
      <c r="BJ1652" s="136"/>
      <c r="BK1652" s="136"/>
      <c r="BL1652" s="136"/>
      <c r="BM1652" s="136"/>
      <c r="BN1652" s="136"/>
      <c r="BO1652" s="136"/>
      <c r="BP1652" s="136"/>
      <c r="BQ1652" s="136"/>
      <c r="BR1652" s="136"/>
      <c r="BS1652" s="136"/>
      <c r="BT1652" s="136"/>
      <c r="BU1652" s="136"/>
      <c r="BV1652" s="136"/>
      <c r="BW1652" s="136"/>
      <c r="BX1652" s="136"/>
      <c r="BY1652" s="136"/>
      <c r="BZ1652" s="136"/>
      <c r="CA1652" s="136"/>
      <c r="CB1652" s="136"/>
      <c r="CC1652" s="136"/>
      <c r="CD1652" s="136"/>
      <c r="CE1652" s="136"/>
      <c r="CF1652" s="136"/>
      <c r="CG1652" s="136"/>
      <c r="CH1652" s="136"/>
      <c r="CI1652" s="136"/>
      <c r="CJ1652" s="136"/>
      <c r="CK1652" s="136"/>
      <c r="CL1652" s="136"/>
      <c r="CM1652" s="136"/>
      <c r="CN1652" s="136"/>
      <c r="CO1652" s="136"/>
      <c r="CP1652" s="136"/>
      <c r="CQ1652" s="136"/>
      <c r="CR1652" s="136"/>
      <c r="CS1652" s="136"/>
      <c r="CT1652" s="136"/>
      <c r="CU1652" s="136"/>
      <c r="CV1652" s="136"/>
      <c r="CW1652" s="136"/>
      <c r="CX1652" s="136"/>
      <c r="CY1652" s="136"/>
      <c r="CZ1652" s="136"/>
      <c r="DA1652" s="136"/>
      <c r="DB1652" s="136"/>
      <c r="DC1652" s="136"/>
      <c r="DD1652" s="136"/>
      <c r="DE1652" s="136"/>
      <c r="DF1652" s="136"/>
      <c r="DG1652" s="136"/>
      <c r="DH1652" s="136"/>
      <c r="DI1652" s="136"/>
      <c r="DJ1652" s="136"/>
      <c r="DK1652" s="136"/>
      <c r="DL1652" s="136"/>
      <c r="DM1652" s="136"/>
      <c r="DN1652" s="136"/>
      <c r="DO1652" s="136"/>
      <c r="DP1652" s="136"/>
      <c r="DQ1652" s="136"/>
      <c r="DR1652" s="136"/>
      <c r="DS1652" s="136"/>
      <c r="DT1652" s="136"/>
      <c r="DU1652" s="136"/>
      <c r="DV1652" s="136"/>
      <c r="DW1652" s="136"/>
      <c r="DX1652" s="136"/>
      <c r="DY1652" s="136"/>
      <c r="DZ1652" s="136"/>
      <c r="EA1652" s="136"/>
      <c r="EB1652" s="136"/>
      <c r="EC1652" s="136"/>
      <c r="ED1652" s="136"/>
      <c r="EE1652" s="136"/>
      <c r="EF1652" s="136"/>
      <c r="EG1652" s="136"/>
      <c r="EH1652" s="136"/>
      <c r="EI1652" s="136"/>
      <c r="EJ1652" s="136"/>
      <c r="EK1652" s="136"/>
      <c r="EL1652" s="136"/>
      <c r="EM1652" s="136"/>
      <c r="EN1652" s="136"/>
      <c r="EO1652" s="136"/>
      <c r="EP1652" s="136"/>
      <c r="EQ1652" s="136"/>
      <c r="ER1652" s="136"/>
      <c r="ES1652" s="136"/>
      <c r="ET1652" s="136"/>
      <c r="EU1652" s="136"/>
      <c r="EV1652" s="136"/>
      <c r="EW1652" s="136"/>
      <c r="EX1652" s="136"/>
      <c r="EY1652" s="136"/>
      <c r="EZ1652" s="136"/>
      <c r="FA1652" s="136"/>
      <c r="FB1652" s="136"/>
      <c r="FC1652" s="136"/>
      <c r="FD1652" s="136"/>
      <c r="FE1652" s="136"/>
      <c r="FF1652" s="136"/>
      <c r="FG1652" s="136"/>
      <c r="FH1652" s="136"/>
      <c r="FI1652" s="136"/>
      <c r="FJ1652" s="136"/>
      <c r="FK1652" s="136"/>
      <c r="FL1652" s="136"/>
      <c r="FM1652" s="136"/>
      <c r="FN1652" s="136"/>
      <c r="FO1652" s="136"/>
      <c r="FP1652" s="136"/>
      <c r="FQ1652" s="136"/>
      <c r="FR1652" s="136"/>
      <c r="FS1652" s="136"/>
      <c r="FT1652" s="136"/>
      <c r="FU1652" s="136"/>
      <c r="FV1652" s="136"/>
      <c r="FW1652" s="136"/>
      <c r="FX1652" s="136"/>
      <c r="FY1652" s="136"/>
      <c r="FZ1652" s="136"/>
      <c r="GA1652" s="136"/>
      <c r="GB1652" s="136"/>
      <c r="GC1652" s="136"/>
      <c r="GD1652" s="136"/>
      <c r="GE1652" s="136"/>
      <c r="GF1652" s="136"/>
      <c r="GG1652" s="136"/>
      <c r="GH1652" s="136"/>
      <c r="GI1652" s="136"/>
      <c r="GJ1652" s="136"/>
      <c r="GK1652" s="136"/>
      <c r="GL1652" s="136"/>
      <c r="GM1652" s="136"/>
      <c r="GN1652" s="136"/>
      <c r="GO1652" s="136"/>
      <c r="GP1652" s="136"/>
      <c r="GQ1652" s="136"/>
      <c r="GR1652" s="136"/>
      <c r="GS1652" s="136"/>
      <c r="GT1652" s="136"/>
      <c r="GU1652" s="136"/>
      <c r="GV1652" s="136"/>
      <c r="GW1652" s="136"/>
      <c r="GX1652" s="136"/>
      <c r="GY1652" s="136"/>
      <c r="GZ1652" s="136"/>
      <c r="HA1652" s="136"/>
      <c r="HB1652" s="136"/>
      <c r="HC1652" s="136"/>
      <c r="HD1652" s="136"/>
      <c r="HE1652" s="136"/>
      <c r="HF1652" s="136"/>
      <c r="HG1652" s="136"/>
      <c r="HH1652" s="136"/>
      <c r="HI1652" s="136"/>
      <c r="HJ1652" s="136"/>
      <c r="HK1652" s="136"/>
      <c r="HL1652" s="136"/>
      <c r="HM1652" s="136"/>
      <c r="HN1652" s="136"/>
      <c r="HO1652" s="136"/>
      <c r="HP1652" s="136"/>
      <c r="HQ1652" s="136"/>
      <c r="HR1652" s="136"/>
      <c r="HS1652" s="136"/>
      <c r="HT1652" s="136"/>
      <c r="HU1652" s="136"/>
      <c r="HV1652" s="136"/>
      <c r="HW1652" s="136"/>
      <c r="HX1652" s="136"/>
      <c r="HY1652" s="136"/>
      <c r="HZ1652" s="136"/>
      <c r="IA1652" s="136"/>
      <c r="IB1652" s="136"/>
      <c r="IC1652" s="136"/>
      <c r="ID1652" s="136"/>
      <c r="IE1652" s="136"/>
      <c r="IF1652" s="136"/>
      <c r="IG1652" s="136"/>
    </row>
    <row r="1653" spans="1:241" ht="38.1" customHeight="1" x14ac:dyDescent="0.25">
      <c r="A1653" s="461" t="s">
        <v>1162</v>
      </c>
      <c r="B1653" s="461"/>
      <c r="C1653" s="461"/>
      <c r="D1653" s="461"/>
      <c r="E1653" s="461"/>
      <c r="F1653" s="461"/>
      <c r="G1653" s="461"/>
      <c r="H1653" s="461"/>
      <c r="I1653" s="461"/>
      <c r="J1653" s="461"/>
      <c r="K1653" s="461"/>
      <c r="L1653" s="461"/>
      <c r="M1653" s="461"/>
      <c r="N1653" s="461"/>
      <c r="O1653" s="461"/>
      <c r="P1653" s="461"/>
      <c r="Q1653" s="461"/>
      <c r="R1653" s="136"/>
      <c r="S1653" s="136"/>
      <c r="T1653" s="136"/>
      <c r="U1653" s="136"/>
      <c r="V1653" s="136"/>
      <c r="W1653" s="136"/>
      <c r="X1653" s="136"/>
      <c r="Y1653" s="136"/>
      <c r="Z1653" s="136"/>
      <c r="AA1653" s="136"/>
      <c r="AB1653" s="136"/>
      <c r="AC1653" s="136"/>
      <c r="AD1653" s="136"/>
      <c r="AE1653" s="136"/>
      <c r="AF1653" s="136"/>
      <c r="AG1653" s="136"/>
      <c r="AH1653" s="136"/>
      <c r="AI1653" s="136"/>
      <c r="AJ1653" s="136"/>
      <c r="AK1653" s="136"/>
      <c r="AL1653" s="136"/>
      <c r="AM1653" s="136"/>
      <c r="AN1653" s="136"/>
      <c r="AO1653" s="136"/>
      <c r="AP1653" s="136"/>
      <c r="AQ1653" s="136"/>
      <c r="AR1653" s="136"/>
      <c r="AS1653" s="136"/>
      <c r="AT1653" s="136"/>
      <c r="AU1653" s="136"/>
      <c r="AV1653" s="136"/>
      <c r="AW1653" s="136"/>
      <c r="AX1653" s="136"/>
      <c r="AY1653" s="136"/>
      <c r="AZ1653" s="136"/>
      <c r="BA1653" s="136"/>
      <c r="BB1653" s="136"/>
      <c r="BC1653" s="136"/>
      <c r="BD1653" s="136"/>
      <c r="BE1653" s="136"/>
      <c r="BF1653" s="136"/>
      <c r="BG1653" s="136"/>
      <c r="BH1653" s="136"/>
      <c r="BI1653" s="136"/>
      <c r="BJ1653" s="136"/>
      <c r="BK1653" s="136"/>
      <c r="BL1653" s="136"/>
      <c r="BM1653" s="136"/>
      <c r="BN1653" s="136"/>
      <c r="BO1653" s="136"/>
      <c r="BP1653" s="136"/>
      <c r="BQ1653" s="136"/>
      <c r="BR1653" s="136"/>
      <c r="BS1653" s="136"/>
      <c r="BT1653" s="136"/>
      <c r="BU1653" s="136"/>
      <c r="BV1653" s="136"/>
      <c r="BW1653" s="136"/>
      <c r="BX1653" s="136"/>
      <c r="BY1653" s="136"/>
      <c r="BZ1653" s="136"/>
      <c r="CA1653" s="136"/>
      <c r="CB1653" s="136"/>
      <c r="CC1653" s="136"/>
      <c r="CD1653" s="136"/>
      <c r="CE1653" s="136"/>
      <c r="CF1653" s="136"/>
      <c r="CG1653" s="136"/>
      <c r="CH1653" s="136"/>
      <c r="CI1653" s="136"/>
      <c r="CJ1653" s="136"/>
      <c r="CK1653" s="136"/>
      <c r="CL1653" s="136"/>
      <c r="CM1653" s="136"/>
      <c r="CN1653" s="136"/>
      <c r="CO1653" s="136"/>
      <c r="CP1653" s="136"/>
      <c r="CQ1653" s="136"/>
      <c r="CR1653" s="136"/>
      <c r="CS1653" s="136"/>
      <c r="CT1653" s="136"/>
      <c r="CU1653" s="136"/>
      <c r="CV1653" s="136"/>
      <c r="CW1653" s="136"/>
      <c r="CX1653" s="136"/>
      <c r="CY1653" s="136"/>
      <c r="CZ1653" s="136"/>
      <c r="DA1653" s="136"/>
      <c r="DB1653" s="136"/>
      <c r="DC1653" s="136"/>
      <c r="DD1653" s="136"/>
      <c r="DE1653" s="136"/>
      <c r="DF1653" s="136"/>
      <c r="DG1653" s="136"/>
      <c r="DH1653" s="136"/>
      <c r="DI1653" s="136"/>
      <c r="DJ1653" s="136"/>
      <c r="DK1653" s="136"/>
      <c r="DL1653" s="136"/>
      <c r="DM1653" s="136"/>
      <c r="DN1653" s="136"/>
      <c r="DO1653" s="136"/>
      <c r="DP1653" s="136"/>
      <c r="DQ1653" s="136"/>
      <c r="DR1653" s="136"/>
      <c r="DS1653" s="136"/>
      <c r="DT1653" s="136"/>
      <c r="DU1653" s="136"/>
      <c r="DV1653" s="136"/>
      <c r="DW1653" s="136"/>
      <c r="DX1653" s="136"/>
      <c r="DY1653" s="136"/>
      <c r="DZ1653" s="136"/>
      <c r="EA1653" s="136"/>
      <c r="EB1653" s="136"/>
      <c r="EC1653" s="136"/>
      <c r="ED1653" s="136"/>
      <c r="EE1653" s="136"/>
      <c r="EF1653" s="136"/>
      <c r="EG1653" s="136"/>
      <c r="EH1653" s="136"/>
      <c r="EI1653" s="136"/>
      <c r="EJ1653" s="136"/>
      <c r="EK1653" s="136"/>
      <c r="EL1653" s="136"/>
      <c r="EM1653" s="136"/>
      <c r="EN1653" s="136"/>
      <c r="EO1653" s="136"/>
      <c r="EP1653" s="136"/>
      <c r="EQ1653" s="136"/>
      <c r="ER1653" s="136"/>
      <c r="ES1653" s="136"/>
      <c r="ET1653" s="136"/>
      <c r="EU1653" s="136"/>
      <c r="EV1653" s="136"/>
      <c r="EW1653" s="136"/>
      <c r="EX1653" s="136"/>
      <c r="EY1653" s="136"/>
      <c r="EZ1653" s="136"/>
      <c r="FA1653" s="136"/>
      <c r="FB1653" s="136"/>
      <c r="FC1653" s="136"/>
      <c r="FD1653" s="136"/>
      <c r="FE1653" s="136"/>
      <c r="FF1653" s="136"/>
      <c r="FG1653" s="136"/>
      <c r="FH1653" s="136"/>
      <c r="FI1653" s="136"/>
      <c r="FJ1653" s="136"/>
      <c r="FK1653" s="136"/>
      <c r="FL1653" s="136"/>
      <c r="FM1653" s="136"/>
      <c r="FN1653" s="136"/>
      <c r="FO1653" s="136"/>
      <c r="FP1653" s="136"/>
      <c r="FQ1653" s="136"/>
      <c r="FR1653" s="136"/>
      <c r="FS1653" s="136"/>
      <c r="FT1653" s="136"/>
      <c r="FU1653" s="136"/>
      <c r="FV1653" s="136"/>
      <c r="FW1653" s="136"/>
      <c r="FX1653" s="136"/>
      <c r="FY1653" s="136"/>
      <c r="FZ1653" s="136"/>
      <c r="GA1653" s="136"/>
      <c r="GB1653" s="136"/>
      <c r="GC1653" s="136"/>
      <c r="GD1653" s="136"/>
      <c r="GE1653" s="136"/>
      <c r="GF1653" s="136"/>
      <c r="GG1653" s="136"/>
      <c r="GH1653" s="136"/>
      <c r="GI1653" s="136"/>
      <c r="GJ1653" s="136"/>
      <c r="GK1653" s="136"/>
      <c r="GL1653" s="136"/>
      <c r="GM1653" s="136"/>
      <c r="GN1653" s="136"/>
      <c r="GO1653" s="136"/>
      <c r="GP1653" s="136"/>
      <c r="GQ1653" s="136"/>
      <c r="GR1653" s="136"/>
      <c r="GS1653" s="136"/>
      <c r="GT1653" s="136"/>
      <c r="GU1653" s="136"/>
      <c r="GV1653" s="136"/>
      <c r="GW1653" s="136"/>
      <c r="GX1653" s="136"/>
      <c r="GY1653" s="136"/>
      <c r="GZ1653" s="136"/>
      <c r="HA1653" s="136"/>
      <c r="HB1653" s="136"/>
      <c r="HC1653" s="136"/>
      <c r="HD1653" s="136"/>
      <c r="HE1653" s="136"/>
      <c r="HF1653" s="136"/>
      <c r="HG1653" s="136"/>
      <c r="HH1653" s="136"/>
      <c r="HI1653" s="136"/>
      <c r="HJ1653" s="136"/>
      <c r="HK1653" s="136"/>
      <c r="HL1653" s="136"/>
      <c r="HM1653" s="136"/>
      <c r="HN1653" s="136"/>
      <c r="HO1653" s="136"/>
      <c r="HP1653" s="136"/>
      <c r="HQ1653" s="136"/>
      <c r="HR1653" s="136"/>
      <c r="HS1653" s="136"/>
      <c r="HT1653" s="136"/>
      <c r="HU1653" s="136"/>
      <c r="HV1653" s="136"/>
      <c r="HW1653" s="136"/>
      <c r="HX1653" s="136"/>
      <c r="HY1653" s="136"/>
      <c r="HZ1653" s="136"/>
      <c r="IA1653" s="136"/>
      <c r="IB1653" s="136"/>
      <c r="IC1653" s="136"/>
      <c r="ID1653" s="136"/>
      <c r="IE1653" s="136"/>
      <c r="IF1653" s="136"/>
      <c r="IG1653" s="136"/>
    </row>
    <row r="1654" spans="1:241" ht="12" customHeight="1" x14ac:dyDescent="0.25">
      <c r="I1654" s="136"/>
      <c r="J1654" s="136"/>
      <c r="K1654" s="136"/>
      <c r="L1654" s="136"/>
      <c r="M1654" s="136"/>
      <c r="N1654" s="136"/>
      <c r="O1654" s="136"/>
      <c r="P1654" s="136"/>
      <c r="Q1654" s="136"/>
      <c r="R1654" s="136"/>
      <c r="S1654" s="136"/>
      <c r="T1654" s="136"/>
      <c r="U1654" s="136"/>
      <c r="V1654" s="136"/>
      <c r="W1654" s="136"/>
      <c r="X1654" s="136"/>
      <c r="Y1654" s="136"/>
      <c r="Z1654" s="136"/>
      <c r="AA1654" s="136"/>
      <c r="AB1654" s="136"/>
      <c r="AC1654" s="136"/>
      <c r="AD1654" s="136"/>
      <c r="AE1654" s="136"/>
      <c r="AF1654" s="136"/>
      <c r="AG1654" s="136"/>
      <c r="AH1654" s="136"/>
      <c r="AI1654" s="136"/>
      <c r="AJ1654" s="136"/>
      <c r="AK1654" s="136"/>
      <c r="AL1654" s="136"/>
      <c r="AM1654" s="136"/>
      <c r="AN1654" s="136"/>
      <c r="AO1654" s="136"/>
      <c r="AP1654" s="136"/>
      <c r="AQ1654" s="136"/>
      <c r="AR1654" s="136"/>
      <c r="AS1654" s="136"/>
      <c r="AT1654" s="136"/>
      <c r="AU1654" s="136"/>
      <c r="AV1654" s="136"/>
      <c r="AW1654" s="136"/>
      <c r="AX1654" s="136"/>
      <c r="AY1654" s="136"/>
      <c r="AZ1654" s="136"/>
      <c r="BA1654" s="136"/>
      <c r="BB1654" s="136"/>
      <c r="BC1654" s="136"/>
      <c r="BD1654" s="136"/>
      <c r="BE1654" s="136"/>
      <c r="BF1654" s="136"/>
      <c r="BG1654" s="136"/>
      <c r="BH1654" s="136"/>
      <c r="BI1654" s="136"/>
      <c r="BJ1654" s="136"/>
      <c r="BK1654" s="136"/>
      <c r="BL1654" s="136"/>
      <c r="BM1654" s="136"/>
      <c r="BN1654" s="136"/>
      <c r="BO1654" s="136"/>
      <c r="BP1654" s="136"/>
      <c r="BQ1654" s="136"/>
      <c r="BR1654" s="136"/>
      <c r="BS1654" s="136"/>
      <c r="BT1654" s="136"/>
      <c r="BU1654" s="136"/>
      <c r="BV1654" s="136"/>
      <c r="BW1654" s="136"/>
      <c r="BX1654" s="136"/>
      <c r="BY1654" s="136"/>
      <c r="BZ1654" s="136"/>
      <c r="CA1654" s="136"/>
      <c r="CB1654" s="136"/>
      <c r="CC1654" s="136"/>
      <c r="CD1654" s="136"/>
      <c r="CE1654" s="136"/>
      <c r="CF1654" s="136"/>
      <c r="CG1654" s="136"/>
      <c r="CH1654" s="136"/>
      <c r="CI1654" s="136"/>
      <c r="CJ1654" s="136"/>
      <c r="CK1654" s="136"/>
      <c r="CL1654" s="136"/>
      <c r="CM1654" s="136"/>
      <c r="CN1654" s="136"/>
      <c r="CO1654" s="136"/>
      <c r="CP1654" s="136"/>
      <c r="CQ1654" s="136"/>
      <c r="CR1654" s="136"/>
      <c r="CS1654" s="136"/>
      <c r="CT1654" s="136"/>
      <c r="CU1654" s="136"/>
      <c r="CV1654" s="136"/>
      <c r="CW1654" s="136"/>
      <c r="CX1654" s="136"/>
      <c r="CY1654" s="136"/>
      <c r="CZ1654" s="136"/>
      <c r="DA1654" s="136"/>
      <c r="DB1654" s="136"/>
      <c r="DC1654" s="136"/>
      <c r="DD1654" s="136"/>
      <c r="DE1654" s="136"/>
      <c r="DF1654" s="136"/>
      <c r="DG1654" s="136"/>
      <c r="DH1654" s="136"/>
      <c r="DI1654" s="136"/>
      <c r="DJ1654" s="136"/>
      <c r="DK1654" s="136"/>
      <c r="DL1654" s="136"/>
      <c r="DM1654" s="136"/>
      <c r="DN1654" s="136"/>
      <c r="DO1654" s="136"/>
      <c r="DP1654" s="136"/>
      <c r="DQ1654" s="136"/>
      <c r="DR1654" s="136"/>
      <c r="DS1654" s="136"/>
      <c r="DT1654" s="136"/>
      <c r="DU1654" s="136"/>
      <c r="DV1654" s="136"/>
      <c r="DW1654" s="136"/>
      <c r="DX1654" s="136"/>
      <c r="DY1654" s="136"/>
      <c r="DZ1654" s="136"/>
      <c r="EA1654" s="136"/>
      <c r="EB1654" s="136"/>
      <c r="EC1654" s="136"/>
      <c r="ED1654" s="136"/>
      <c r="EE1654" s="136"/>
      <c r="EF1654" s="136"/>
      <c r="EG1654" s="136"/>
      <c r="EH1654" s="136"/>
      <c r="EI1654" s="136"/>
      <c r="EJ1654" s="136"/>
      <c r="EK1654" s="136"/>
      <c r="EL1654" s="136"/>
      <c r="EM1654" s="136"/>
      <c r="EN1654" s="136"/>
      <c r="EO1654" s="136"/>
      <c r="EP1654" s="136"/>
      <c r="EQ1654" s="136"/>
      <c r="ER1654" s="136"/>
      <c r="ES1654" s="136"/>
      <c r="ET1654" s="136"/>
      <c r="EU1654" s="136"/>
      <c r="EV1654" s="136"/>
      <c r="EW1654" s="136"/>
      <c r="EX1654" s="136"/>
      <c r="EY1654" s="136"/>
      <c r="EZ1654" s="136"/>
      <c r="FA1654" s="136"/>
      <c r="FB1654" s="136"/>
      <c r="FC1654" s="136"/>
      <c r="FD1654" s="136"/>
      <c r="FE1654" s="136"/>
      <c r="FF1654" s="136"/>
      <c r="FG1654" s="136"/>
      <c r="FH1654" s="136"/>
      <c r="FI1654" s="136"/>
      <c r="FJ1654" s="136"/>
      <c r="FK1654" s="136"/>
      <c r="FL1654" s="136"/>
      <c r="FM1654" s="136"/>
      <c r="FN1654" s="136"/>
      <c r="FO1654" s="136"/>
      <c r="FP1654" s="136"/>
      <c r="FQ1654" s="136"/>
      <c r="FR1654" s="136"/>
      <c r="FS1654" s="136"/>
      <c r="FT1654" s="136"/>
      <c r="FU1654" s="136"/>
      <c r="FV1654" s="136"/>
      <c r="FW1654" s="136"/>
      <c r="FX1654" s="136"/>
      <c r="FY1654" s="136"/>
      <c r="FZ1654" s="136"/>
      <c r="GA1654" s="136"/>
      <c r="GB1654" s="136"/>
      <c r="GC1654" s="136"/>
      <c r="GD1654" s="136"/>
      <c r="GE1654" s="136"/>
      <c r="GF1654" s="136"/>
      <c r="GG1654" s="136"/>
      <c r="GH1654" s="136"/>
      <c r="GI1654" s="136"/>
      <c r="GJ1654" s="136"/>
      <c r="GK1654" s="136"/>
      <c r="GL1654" s="136"/>
      <c r="GM1654" s="136"/>
      <c r="GN1654" s="136"/>
      <c r="GO1654" s="136"/>
      <c r="GP1654" s="136"/>
      <c r="GQ1654" s="136"/>
      <c r="GR1654" s="136"/>
      <c r="GS1654" s="136"/>
      <c r="GT1654" s="136"/>
      <c r="GU1654" s="136"/>
      <c r="GV1654" s="136"/>
      <c r="GW1654" s="136"/>
      <c r="GX1654" s="136"/>
      <c r="GY1654" s="136"/>
      <c r="GZ1654" s="136"/>
      <c r="HA1654" s="136"/>
      <c r="HB1654" s="136"/>
      <c r="HC1654" s="136"/>
      <c r="HD1654" s="136"/>
      <c r="HE1654" s="136"/>
      <c r="HF1654" s="136"/>
      <c r="HG1654" s="136"/>
      <c r="HH1654" s="136"/>
      <c r="HI1654" s="136"/>
      <c r="HJ1654" s="136"/>
      <c r="HK1654" s="136"/>
      <c r="HL1654" s="136"/>
      <c r="HM1654" s="136"/>
      <c r="HN1654" s="136"/>
      <c r="HO1654" s="136"/>
      <c r="HP1654" s="136"/>
      <c r="HQ1654" s="136"/>
      <c r="HR1654" s="136"/>
      <c r="HS1654" s="136"/>
      <c r="HT1654" s="136"/>
      <c r="HU1654" s="136"/>
      <c r="HV1654" s="136"/>
      <c r="HW1654" s="136"/>
      <c r="HX1654" s="136"/>
      <c r="HY1654" s="136"/>
      <c r="HZ1654" s="136"/>
      <c r="IA1654" s="136"/>
      <c r="IB1654" s="136"/>
      <c r="IC1654" s="136"/>
      <c r="ID1654" s="136"/>
      <c r="IE1654" s="136"/>
      <c r="IF1654" s="136"/>
      <c r="IG1654" s="136"/>
    </row>
    <row r="1655" spans="1:241" ht="21" customHeight="1" x14ac:dyDescent="0.3">
      <c r="A1655" s="134">
        <v>2018</v>
      </c>
      <c r="B1655" s="135"/>
      <c r="C1655" s="135"/>
      <c r="D1655" s="135"/>
      <c r="E1655" s="135"/>
      <c r="F1655" s="135"/>
      <c r="G1655" s="135"/>
      <c r="H1655" s="135"/>
      <c r="I1655" s="136"/>
      <c r="J1655" s="136"/>
      <c r="K1655" s="136"/>
      <c r="L1655" s="136"/>
      <c r="M1655" s="136"/>
      <c r="N1655" s="136"/>
      <c r="O1655" s="136"/>
      <c r="P1655" s="136"/>
      <c r="Q1655" s="136"/>
      <c r="R1655" s="136"/>
      <c r="S1655" s="136"/>
      <c r="T1655" s="136"/>
      <c r="U1655" s="136"/>
      <c r="V1655" s="136"/>
      <c r="W1655" s="136"/>
      <c r="X1655" s="136"/>
      <c r="Y1655" s="136"/>
      <c r="Z1655" s="136"/>
      <c r="AA1655" s="136"/>
      <c r="AB1655" s="136"/>
      <c r="AC1655" s="136"/>
      <c r="AD1655" s="136"/>
      <c r="AE1655" s="136"/>
      <c r="AF1655" s="136"/>
      <c r="AG1655" s="136"/>
      <c r="AH1655" s="136"/>
      <c r="AI1655" s="136"/>
      <c r="AJ1655" s="136"/>
      <c r="AK1655" s="136"/>
      <c r="AL1655" s="136"/>
      <c r="AM1655" s="136"/>
      <c r="AN1655" s="136"/>
      <c r="AO1655" s="136"/>
      <c r="AP1655" s="136"/>
      <c r="AQ1655" s="136"/>
      <c r="AR1655" s="136"/>
      <c r="AS1655" s="136"/>
      <c r="AT1655" s="136"/>
      <c r="AU1655" s="136"/>
      <c r="AV1655" s="136"/>
      <c r="AW1655" s="136"/>
      <c r="AX1655" s="136"/>
      <c r="AY1655" s="136"/>
      <c r="AZ1655" s="136"/>
      <c r="BA1655" s="136"/>
      <c r="BB1655" s="136"/>
      <c r="BC1655" s="136"/>
      <c r="BD1655" s="136"/>
      <c r="BE1655" s="136"/>
      <c r="BF1655" s="136"/>
      <c r="BG1655" s="136"/>
      <c r="BH1655" s="136"/>
      <c r="BI1655" s="136"/>
      <c r="BJ1655" s="136"/>
      <c r="BK1655" s="136"/>
      <c r="BL1655" s="136"/>
      <c r="BM1655" s="136"/>
      <c r="BN1655" s="136"/>
      <c r="BO1655" s="136"/>
      <c r="BP1655" s="136"/>
      <c r="BQ1655" s="136"/>
      <c r="BR1655" s="136"/>
      <c r="BS1655" s="136"/>
      <c r="BT1655" s="136"/>
      <c r="BU1655" s="136"/>
      <c r="BV1655" s="136"/>
      <c r="BW1655" s="136"/>
      <c r="BX1655" s="136"/>
      <c r="BY1655" s="136"/>
      <c r="BZ1655" s="136"/>
      <c r="CA1655" s="136"/>
      <c r="CB1655" s="136"/>
      <c r="CC1655" s="136"/>
      <c r="CD1655" s="136"/>
      <c r="CE1655" s="136"/>
      <c r="CF1655" s="136"/>
      <c r="CG1655" s="136"/>
      <c r="CH1655" s="136"/>
      <c r="CI1655" s="136"/>
      <c r="CJ1655" s="136"/>
      <c r="CK1655" s="136"/>
      <c r="CL1655" s="136"/>
      <c r="CM1655" s="136"/>
      <c r="CN1655" s="136"/>
      <c r="CO1655" s="136"/>
      <c r="CP1655" s="136"/>
      <c r="CQ1655" s="136"/>
      <c r="CR1655" s="136"/>
      <c r="CS1655" s="136"/>
      <c r="CT1655" s="136"/>
      <c r="CU1655" s="136"/>
      <c r="CV1655" s="136"/>
      <c r="CW1655" s="136"/>
      <c r="CX1655" s="136"/>
      <c r="CY1655" s="136"/>
      <c r="CZ1655" s="136"/>
      <c r="DA1655" s="136"/>
      <c r="DB1655" s="136"/>
      <c r="DC1655" s="136"/>
      <c r="DD1655" s="136"/>
      <c r="DE1655" s="136"/>
      <c r="DF1655" s="136"/>
      <c r="DG1655" s="136"/>
      <c r="DH1655" s="136"/>
      <c r="DI1655" s="136"/>
      <c r="DJ1655" s="136"/>
      <c r="DK1655" s="136"/>
      <c r="DL1655" s="136"/>
      <c r="DM1655" s="136"/>
      <c r="DN1655" s="136"/>
      <c r="DO1655" s="136"/>
      <c r="DP1655" s="136"/>
      <c r="DQ1655" s="136"/>
      <c r="DR1655" s="136"/>
      <c r="DS1655" s="136"/>
      <c r="DT1655" s="136"/>
      <c r="DU1655" s="136"/>
      <c r="DV1655" s="136"/>
      <c r="DW1655" s="136"/>
      <c r="DX1655" s="136"/>
      <c r="DY1655" s="136"/>
      <c r="DZ1655" s="136"/>
      <c r="EA1655" s="136"/>
      <c r="EB1655" s="136"/>
      <c r="EC1655" s="136"/>
      <c r="ED1655" s="136"/>
      <c r="EE1655" s="136"/>
      <c r="EF1655" s="136"/>
      <c r="EG1655" s="136"/>
      <c r="EH1655" s="136"/>
      <c r="EI1655" s="136"/>
      <c r="EJ1655" s="136"/>
      <c r="EK1655" s="136"/>
      <c r="EL1655" s="136"/>
      <c r="EM1655" s="136"/>
      <c r="EN1655" s="136"/>
      <c r="EO1655" s="136"/>
      <c r="EP1655" s="136"/>
      <c r="EQ1655" s="136"/>
      <c r="ER1655" s="136"/>
      <c r="ES1655" s="136"/>
      <c r="ET1655" s="136"/>
      <c r="EU1655" s="136"/>
      <c r="EV1655" s="136"/>
      <c r="EW1655" s="136"/>
      <c r="EX1655" s="136"/>
      <c r="EY1655" s="136"/>
      <c r="EZ1655" s="136"/>
      <c r="FA1655" s="136"/>
      <c r="FB1655" s="136"/>
      <c r="FC1655" s="136"/>
      <c r="FD1655" s="136"/>
      <c r="FE1655" s="136"/>
      <c r="FF1655" s="136"/>
      <c r="FG1655" s="136"/>
      <c r="FH1655" s="136"/>
      <c r="FI1655" s="136"/>
      <c r="FJ1655" s="136"/>
      <c r="FK1655" s="136"/>
      <c r="FL1655" s="136"/>
      <c r="FM1655" s="136"/>
      <c r="FN1655" s="136"/>
      <c r="FO1655" s="136"/>
      <c r="FP1655" s="136"/>
      <c r="FQ1655" s="136"/>
      <c r="FR1655" s="136"/>
      <c r="FS1655" s="136"/>
      <c r="FT1655" s="136"/>
      <c r="FU1655" s="136"/>
      <c r="FV1655" s="136"/>
      <c r="FW1655" s="136"/>
      <c r="FX1655" s="136"/>
      <c r="FY1655" s="136"/>
      <c r="FZ1655" s="136"/>
      <c r="GA1655" s="136"/>
      <c r="GB1655" s="136"/>
      <c r="GC1655" s="136"/>
      <c r="GD1655" s="136"/>
      <c r="GE1655" s="136"/>
      <c r="GF1655" s="136"/>
      <c r="GG1655" s="136"/>
      <c r="GH1655" s="136"/>
      <c r="GI1655" s="136"/>
      <c r="GJ1655" s="136"/>
      <c r="GK1655" s="136"/>
      <c r="GL1655" s="136"/>
      <c r="GM1655" s="136"/>
      <c r="GN1655" s="136"/>
      <c r="GO1655" s="136"/>
      <c r="GP1655" s="136"/>
      <c r="GQ1655" s="136"/>
      <c r="GR1655" s="136"/>
      <c r="GS1655" s="136"/>
      <c r="GT1655" s="136"/>
      <c r="GU1655" s="136"/>
      <c r="GV1655" s="136"/>
      <c r="GW1655" s="136"/>
      <c r="GX1655" s="136"/>
      <c r="GY1655" s="136"/>
      <c r="GZ1655" s="136"/>
      <c r="HA1655" s="136"/>
      <c r="HB1655" s="136"/>
      <c r="HC1655" s="136"/>
      <c r="HD1655" s="136"/>
      <c r="HE1655" s="136"/>
      <c r="HF1655" s="136"/>
      <c r="HG1655" s="136"/>
      <c r="HH1655" s="136"/>
      <c r="HI1655" s="136"/>
      <c r="HJ1655" s="136"/>
      <c r="HK1655" s="136"/>
      <c r="HL1655" s="136"/>
      <c r="HM1655" s="136"/>
      <c r="HN1655" s="136"/>
      <c r="HO1655" s="136"/>
      <c r="HP1655" s="136"/>
      <c r="HQ1655" s="136"/>
      <c r="HR1655" s="136"/>
      <c r="HS1655" s="136"/>
      <c r="HT1655" s="136"/>
      <c r="HU1655" s="136"/>
      <c r="HV1655" s="136"/>
      <c r="HW1655" s="136"/>
      <c r="HX1655" s="136"/>
      <c r="HY1655" s="136"/>
      <c r="HZ1655" s="136"/>
      <c r="IA1655" s="136"/>
      <c r="IB1655" s="136"/>
      <c r="IC1655" s="136"/>
      <c r="ID1655" s="136"/>
      <c r="IE1655" s="136"/>
      <c r="IF1655" s="136"/>
      <c r="IG1655" s="136"/>
    </row>
    <row r="1656" spans="1:241" ht="27.95" customHeight="1" x14ac:dyDescent="0.25">
      <c r="A1656" s="166" t="s">
        <v>177</v>
      </c>
      <c r="B1656" s="167" t="s">
        <v>0</v>
      </c>
      <c r="C1656" s="167" t="s">
        <v>1</v>
      </c>
      <c r="D1656" s="167" t="s">
        <v>2</v>
      </c>
      <c r="E1656" s="167" t="s">
        <v>877</v>
      </c>
      <c r="F1656" s="167" t="s">
        <v>50</v>
      </c>
      <c r="G1656" s="167" t="s">
        <v>52</v>
      </c>
      <c r="H1656" s="167" t="s">
        <v>13</v>
      </c>
      <c r="I1656" s="136"/>
      <c r="J1656" s="166" t="s">
        <v>177</v>
      </c>
      <c r="K1656" s="167" t="s">
        <v>0</v>
      </c>
      <c r="L1656" s="167" t="s">
        <v>1</v>
      </c>
      <c r="M1656" s="167" t="s">
        <v>2</v>
      </c>
      <c r="N1656" s="167" t="s">
        <v>877</v>
      </c>
      <c r="O1656" s="167" t="s">
        <v>50</v>
      </c>
      <c r="P1656" s="167" t="s">
        <v>52</v>
      </c>
      <c r="Q1656" s="167" t="s">
        <v>13</v>
      </c>
      <c r="R1656" s="136"/>
      <c r="S1656" s="136"/>
      <c r="T1656" s="136"/>
      <c r="U1656" s="136"/>
      <c r="V1656" s="136"/>
      <c r="W1656" s="136"/>
      <c r="X1656" s="136"/>
      <c r="Y1656" s="136"/>
      <c r="Z1656" s="136"/>
      <c r="AA1656" s="136"/>
      <c r="AB1656" s="136"/>
      <c r="AC1656" s="136"/>
      <c r="AD1656" s="136"/>
      <c r="AE1656" s="136"/>
      <c r="AF1656" s="136"/>
      <c r="AG1656" s="136"/>
      <c r="AH1656" s="136"/>
      <c r="AI1656" s="136"/>
      <c r="AJ1656" s="136"/>
      <c r="AK1656" s="136"/>
      <c r="AL1656" s="136"/>
      <c r="AM1656" s="136"/>
      <c r="AN1656" s="136"/>
      <c r="AO1656" s="136"/>
      <c r="AP1656" s="136"/>
      <c r="AQ1656" s="136"/>
      <c r="AR1656" s="136"/>
      <c r="AS1656" s="136"/>
      <c r="AT1656" s="136"/>
      <c r="AU1656" s="136"/>
      <c r="AV1656" s="136"/>
      <c r="AW1656" s="136"/>
      <c r="AX1656" s="136"/>
      <c r="AY1656" s="136"/>
      <c r="AZ1656" s="136"/>
      <c r="BA1656" s="136"/>
      <c r="BB1656" s="136"/>
      <c r="BC1656" s="136"/>
      <c r="BD1656" s="136"/>
      <c r="BE1656" s="136"/>
      <c r="BF1656" s="136"/>
      <c r="BG1656" s="136"/>
      <c r="BH1656" s="136"/>
      <c r="BI1656" s="136"/>
      <c r="BJ1656" s="136"/>
      <c r="BK1656" s="136"/>
      <c r="BL1656" s="136"/>
      <c r="BM1656" s="136"/>
      <c r="BN1656" s="136"/>
      <c r="BO1656" s="136"/>
      <c r="BP1656" s="136"/>
      <c r="BQ1656" s="136"/>
      <c r="BR1656" s="136"/>
      <c r="BS1656" s="136"/>
      <c r="BT1656" s="136"/>
      <c r="BU1656" s="136"/>
      <c r="BV1656" s="136"/>
      <c r="BW1656" s="136"/>
      <c r="BX1656" s="136"/>
      <c r="BY1656" s="136"/>
      <c r="BZ1656" s="136"/>
      <c r="CA1656" s="136"/>
      <c r="CB1656" s="136"/>
      <c r="CC1656" s="136"/>
      <c r="CD1656" s="136"/>
      <c r="CE1656" s="136"/>
      <c r="CF1656" s="136"/>
      <c r="CG1656" s="136"/>
      <c r="CH1656" s="136"/>
      <c r="CI1656" s="136"/>
      <c r="CJ1656" s="136"/>
      <c r="CK1656" s="136"/>
      <c r="CL1656" s="136"/>
      <c r="CM1656" s="136"/>
      <c r="CN1656" s="136"/>
      <c r="CO1656" s="136"/>
      <c r="CP1656" s="136"/>
      <c r="CQ1656" s="136"/>
      <c r="CR1656" s="136"/>
      <c r="CS1656" s="136"/>
      <c r="CT1656" s="136"/>
      <c r="CU1656" s="136"/>
      <c r="CV1656" s="136"/>
      <c r="CW1656" s="136"/>
      <c r="CX1656" s="136"/>
      <c r="CY1656" s="136"/>
      <c r="CZ1656" s="136"/>
      <c r="DA1656" s="136"/>
      <c r="DB1656" s="136"/>
      <c r="DC1656" s="136"/>
      <c r="DD1656" s="136"/>
      <c r="DE1656" s="136"/>
      <c r="DF1656" s="136"/>
      <c r="DG1656" s="136"/>
      <c r="DH1656" s="136"/>
      <c r="DI1656" s="136"/>
      <c r="DJ1656" s="136"/>
      <c r="DK1656" s="136"/>
      <c r="DL1656" s="136"/>
      <c r="DM1656" s="136"/>
      <c r="DN1656" s="136"/>
      <c r="DO1656" s="136"/>
      <c r="DP1656" s="136"/>
      <c r="DQ1656" s="136"/>
      <c r="DR1656" s="136"/>
      <c r="DS1656" s="136"/>
      <c r="DT1656" s="136"/>
      <c r="DU1656" s="136"/>
      <c r="DV1656" s="136"/>
      <c r="DW1656" s="136"/>
      <c r="DX1656" s="136"/>
      <c r="DY1656" s="136"/>
      <c r="DZ1656" s="136"/>
      <c r="EA1656" s="136"/>
      <c r="EB1656" s="136"/>
      <c r="EC1656" s="136"/>
      <c r="ED1656" s="136"/>
      <c r="EE1656" s="136"/>
      <c r="EF1656" s="136"/>
      <c r="EG1656" s="136"/>
      <c r="EH1656" s="136"/>
      <c r="EI1656" s="136"/>
      <c r="EJ1656" s="136"/>
      <c r="EK1656" s="136"/>
      <c r="EL1656" s="136"/>
      <c r="EM1656" s="136"/>
      <c r="EN1656" s="136"/>
      <c r="EO1656" s="136"/>
      <c r="EP1656" s="136"/>
      <c r="EQ1656" s="136"/>
      <c r="ER1656" s="136"/>
      <c r="ES1656" s="136"/>
      <c r="ET1656" s="136"/>
      <c r="EU1656" s="136"/>
      <c r="EV1656" s="136"/>
      <c r="EW1656" s="136"/>
      <c r="EX1656" s="136"/>
      <c r="EY1656" s="136"/>
      <c r="EZ1656" s="136"/>
      <c r="FA1656" s="136"/>
      <c r="FB1656" s="136"/>
      <c r="FC1656" s="136"/>
      <c r="FD1656" s="136"/>
      <c r="FE1656" s="136"/>
      <c r="FF1656" s="136"/>
      <c r="FG1656" s="136"/>
      <c r="FH1656" s="136"/>
      <c r="FI1656" s="136"/>
      <c r="FJ1656" s="136"/>
      <c r="FK1656" s="136"/>
      <c r="FL1656" s="136"/>
      <c r="FM1656" s="136"/>
      <c r="FN1656" s="136"/>
      <c r="FO1656" s="136"/>
      <c r="FP1656" s="136"/>
      <c r="FQ1656" s="136"/>
      <c r="FR1656" s="136"/>
      <c r="FS1656" s="136"/>
      <c r="FT1656" s="136"/>
      <c r="FU1656" s="136"/>
      <c r="FV1656" s="136"/>
      <c r="FW1656" s="136"/>
      <c r="FX1656" s="136"/>
      <c r="FY1656" s="136"/>
      <c r="FZ1656" s="136"/>
      <c r="GA1656" s="136"/>
      <c r="GB1656" s="136"/>
      <c r="GC1656" s="136"/>
      <c r="GD1656" s="136"/>
      <c r="GE1656" s="136"/>
      <c r="GF1656" s="136"/>
      <c r="GG1656" s="136"/>
      <c r="GH1656" s="136"/>
      <c r="GI1656" s="136"/>
      <c r="GJ1656" s="136"/>
      <c r="GK1656" s="136"/>
      <c r="GL1656" s="136"/>
      <c r="GM1656" s="136"/>
      <c r="GN1656" s="136"/>
      <c r="GO1656" s="136"/>
      <c r="GP1656" s="136"/>
      <c r="GQ1656" s="136"/>
      <c r="GR1656" s="136"/>
      <c r="GS1656" s="136"/>
      <c r="GT1656" s="136"/>
      <c r="GU1656" s="136"/>
      <c r="GV1656" s="136"/>
      <c r="GW1656" s="136"/>
      <c r="GX1656" s="136"/>
      <c r="GY1656" s="136"/>
      <c r="GZ1656" s="136"/>
      <c r="HA1656" s="136"/>
      <c r="HB1656" s="136"/>
      <c r="HC1656" s="136"/>
      <c r="HD1656" s="136"/>
      <c r="HE1656" s="136"/>
      <c r="HF1656" s="136"/>
      <c r="HG1656" s="136"/>
      <c r="HH1656" s="136"/>
      <c r="HI1656" s="136"/>
      <c r="HJ1656" s="136"/>
      <c r="HK1656" s="136"/>
      <c r="HL1656" s="136"/>
      <c r="HM1656" s="136"/>
      <c r="HN1656" s="136"/>
      <c r="HO1656" s="136"/>
      <c r="HP1656" s="136"/>
      <c r="HQ1656" s="136"/>
      <c r="HR1656" s="136"/>
      <c r="HS1656" s="136"/>
      <c r="HT1656" s="136"/>
      <c r="HU1656" s="136"/>
      <c r="HV1656" s="136"/>
      <c r="HW1656" s="136"/>
      <c r="HX1656" s="136"/>
      <c r="HY1656" s="136"/>
      <c r="HZ1656" s="136"/>
      <c r="IA1656" s="136"/>
      <c r="IB1656" s="136"/>
      <c r="IC1656" s="136"/>
      <c r="ID1656" s="136"/>
      <c r="IE1656" s="136"/>
      <c r="IF1656" s="136"/>
      <c r="IG1656" s="136"/>
    </row>
    <row r="1657" spans="1:241" ht="15" customHeight="1" x14ac:dyDescent="0.25">
      <c r="A1657" s="225" t="s">
        <v>176</v>
      </c>
      <c r="B1657" s="217">
        <v>5498427</v>
      </c>
      <c r="C1657" s="217">
        <v>2832247</v>
      </c>
      <c r="D1657" s="217">
        <v>831228</v>
      </c>
      <c r="E1657" s="217">
        <v>1760441</v>
      </c>
      <c r="F1657" s="217">
        <v>2452682</v>
      </c>
      <c r="G1657" s="217">
        <v>618630</v>
      </c>
      <c r="H1657" s="244">
        <v>13993655</v>
      </c>
      <c r="I1657" s="136"/>
      <c r="J1657" s="225" t="s">
        <v>133</v>
      </c>
      <c r="K1657" s="217">
        <v>5245262</v>
      </c>
      <c r="L1657" s="217">
        <v>2634214</v>
      </c>
      <c r="M1657" s="217">
        <v>787152</v>
      </c>
      <c r="N1657" s="217">
        <v>1601937</v>
      </c>
      <c r="O1657" s="217">
        <v>2290095</v>
      </c>
      <c r="P1657" s="217">
        <v>608585</v>
      </c>
      <c r="Q1657" s="244">
        <v>13167245</v>
      </c>
      <c r="R1657" s="136"/>
      <c r="S1657" s="136"/>
      <c r="T1657" s="136"/>
      <c r="U1657" s="136"/>
      <c r="V1657" s="136"/>
      <c r="W1657" s="136"/>
      <c r="X1657" s="136"/>
      <c r="Y1657" s="136"/>
      <c r="Z1657" s="136"/>
      <c r="AA1657" s="136"/>
      <c r="AB1657" s="136"/>
      <c r="AC1657" s="136"/>
      <c r="AD1657" s="136"/>
      <c r="AE1657" s="136"/>
      <c r="AF1657" s="136"/>
      <c r="AG1657" s="136"/>
      <c r="AH1657" s="136"/>
      <c r="AI1657" s="136"/>
      <c r="AJ1657" s="136"/>
      <c r="AK1657" s="136"/>
      <c r="AL1657" s="136"/>
      <c r="AM1657" s="136"/>
      <c r="AN1657" s="136"/>
      <c r="AO1657" s="136"/>
      <c r="AP1657" s="136"/>
      <c r="AQ1657" s="136"/>
      <c r="AR1657" s="136"/>
      <c r="AS1657" s="136"/>
      <c r="AT1657" s="136"/>
      <c r="AU1657" s="136"/>
      <c r="AV1657" s="136"/>
      <c r="AW1657" s="136"/>
      <c r="AX1657" s="136"/>
      <c r="AY1657" s="136"/>
      <c r="AZ1657" s="136"/>
      <c r="BA1657" s="136"/>
      <c r="BB1657" s="136"/>
      <c r="BC1657" s="136"/>
      <c r="BD1657" s="136"/>
      <c r="BE1657" s="136"/>
      <c r="BF1657" s="136"/>
      <c r="BG1657" s="136"/>
      <c r="BH1657" s="136"/>
      <c r="BI1657" s="136"/>
      <c r="BJ1657" s="136"/>
      <c r="BK1657" s="136"/>
      <c r="BL1657" s="136"/>
      <c r="BM1657" s="136"/>
      <c r="BN1657" s="136"/>
      <c r="BO1657" s="136"/>
      <c r="BP1657" s="136"/>
      <c r="BQ1657" s="136"/>
      <c r="BR1657" s="136"/>
      <c r="BS1657" s="136"/>
      <c r="BT1657" s="136"/>
      <c r="BU1657" s="136"/>
      <c r="BV1657" s="136"/>
      <c r="BW1657" s="136"/>
      <c r="BX1657" s="136"/>
      <c r="BY1657" s="136"/>
      <c r="BZ1657" s="136"/>
      <c r="CA1657" s="136"/>
      <c r="CB1657" s="136"/>
      <c r="CC1657" s="136"/>
      <c r="CD1657" s="136"/>
      <c r="CE1657" s="136"/>
      <c r="CF1657" s="136"/>
      <c r="CG1657" s="136"/>
      <c r="CH1657" s="136"/>
      <c r="CI1657" s="136"/>
      <c r="CJ1657" s="136"/>
      <c r="CK1657" s="136"/>
      <c r="CL1657" s="136"/>
      <c r="CM1657" s="136"/>
      <c r="CN1657" s="136"/>
      <c r="CO1657" s="136"/>
      <c r="CP1657" s="136"/>
      <c r="CQ1657" s="136"/>
      <c r="CR1657" s="136"/>
      <c r="CS1657" s="136"/>
      <c r="CT1657" s="136"/>
      <c r="CU1657" s="136"/>
      <c r="CV1657" s="136"/>
      <c r="CW1657" s="136"/>
      <c r="CX1657" s="136"/>
      <c r="CY1657" s="136"/>
      <c r="CZ1657" s="136"/>
      <c r="DA1657" s="136"/>
      <c r="DB1657" s="136"/>
      <c r="DC1657" s="136"/>
      <c r="DD1657" s="136"/>
      <c r="DE1657" s="136"/>
      <c r="DF1657" s="136"/>
      <c r="DG1657" s="136"/>
      <c r="DH1657" s="136"/>
      <c r="DI1657" s="136"/>
      <c r="DJ1657" s="136"/>
      <c r="DK1657" s="136"/>
      <c r="DL1657" s="136"/>
      <c r="DM1657" s="136"/>
      <c r="DN1657" s="136"/>
      <c r="DO1657" s="136"/>
      <c r="DP1657" s="136"/>
      <c r="DQ1657" s="136"/>
      <c r="DR1657" s="136"/>
      <c r="DS1657" s="136"/>
      <c r="DT1657" s="136"/>
      <c r="DU1657" s="136"/>
      <c r="DV1657" s="136"/>
      <c r="DW1657" s="136"/>
      <c r="DX1657" s="136"/>
      <c r="DY1657" s="136"/>
      <c r="DZ1657" s="136"/>
      <c r="EA1657" s="136"/>
      <c r="EB1657" s="136"/>
      <c r="EC1657" s="136"/>
      <c r="ED1657" s="136"/>
      <c r="EE1657" s="136"/>
      <c r="EF1657" s="136"/>
      <c r="EG1657" s="136"/>
      <c r="EH1657" s="136"/>
      <c r="EI1657" s="136"/>
      <c r="EJ1657" s="136"/>
      <c r="EK1657" s="136"/>
      <c r="EL1657" s="136"/>
      <c r="EM1657" s="136"/>
      <c r="EN1657" s="136"/>
      <c r="EO1657" s="136"/>
      <c r="EP1657" s="136"/>
      <c r="EQ1657" s="136"/>
      <c r="ER1657" s="136"/>
      <c r="ES1657" s="136"/>
      <c r="ET1657" s="136"/>
      <c r="EU1657" s="136"/>
      <c r="EV1657" s="136"/>
      <c r="EW1657" s="136"/>
      <c r="EX1657" s="136"/>
      <c r="EY1657" s="136"/>
      <c r="EZ1657" s="136"/>
      <c r="FA1657" s="136"/>
      <c r="FB1657" s="136"/>
      <c r="FC1657" s="136"/>
      <c r="FD1657" s="136"/>
      <c r="FE1657" s="136"/>
      <c r="FF1657" s="136"/>
      <c r="FG1657" s="136"/>
      <c r="FH1657" s="136"/>
      <c r="FI1657" s="136"/>
      <c r="FJ1657" s="136"/>
      <c r="FK1657" s="136"/>
      <c r="FL1657" s="136"/>
      <c r="FM1657" s="136"/>
      <c r="FN1657" s="136"/>
      <c r="FO1657" s="136"/>
      <c r="FP1657" s="136"/>
      <c r="FQ1657" s="136"/>
      <c r="FR1657" s="136"/>
      <c r="FS1657" s="136"/>
      <c r="FT1657" s="136"/>
      <c r="FU1657" s="136"/>
      <c r="FV1657" s="136"/>
      <c r="FW1657" s="136"/>
      <c r="FX1657" s="136"/>
      <c r="FY1657" s="136"/>
      <c r="FZ1657" s="136"/>
      <c r="GA1657" s="136"/>
      <c r="GB1657" s="136"/>
      <c r="GC1657" s="136"/>
      <c r="GD1657" s="136"/>
      <c r="GE1657" s="136"/>
      <c r="GF1657" s="136"/>
      <c r="GG1657" s="136"/>
      <c r="GH1657" s="136"/>
      <c r="GI1657" s="136"/>
      <c r="GJ1657" s="136"/>
      <c r="GK1657" s="136"/>
      <c r="GL1657" s="136"/>
      <c r="GM1657" s="136"/>
      <c r="GN1657" s="136"/>
      <c r="GO1657" s="136"/>
      <c r="GP1657" s="136"/>
      <c r="GQ1657" s="136"/>
      <c r="GR1657" s="136"/>
      <c r="GS1657" s="136"/>
      <c r="GT1657" s="136"/>
      <c r="GU1657" s="136"/>
      <c r="GV1657" s="136"/>
      <c r="GW1657" s="136"/>
      <c r="GX1657" s="136"/>
      <c r="GY1657" s="136"/>
      <c r="GZ1657" s="136"/>
      <c r="HA1657" s="136"/>
      <c r="HB1657" s="136"/>
      <c r="HC1657" s="136"/>
      <c r="HD1657" s="136"/>
      <c r="HE1657" s="136"/>
      <c r="HF1657" s="136"/>
      <c r="HG1657" s="136"/>
      <c r="HH1657" s="136"/>
      <c r="HI1657" s="136"/>
      <c r="HJ1657" s="136"/>
      <c r="HK1657" s="136"/>
      <c r="HL1657" s="136"/>
      <c r="HM1657" s="136"/>
      <c r="HN1657" s="136"/>
      <c r="HO1657" s="136"/>
      <c r="HP1657" s="136"/>
      <c r="HQ1657" s="136"/>
      <c r="HR1657" s="136"/>
      <c r="HS1657" s="136"/>
      <c r="HT1657" s="136"/>
      <c r="HU1657" s="136"/>
      <c r="HV1657" s="136"/>
      <c r="HW1657" s="136"/>
      <c r="HX1657" s="136"/>
      <c r="HY1657" s="136"/>
      <c r="HZ1657" s="136"/>
      <c r="IA1657" s="136"/>
      <c r="IB1657" s="136"/>
      <c r="IC1657" s="136"/>
      <c r="ID1657" s="136"/>
      <c r="IE1657" s="136"/>
      <c r="IF1657" s="136"/>
      <c r="IG1657" s="136"/>
    </row>
    <row r="1658" spans="1:241" ht="15" customHeight="1" x14ac:dyDescent="0.25">
      <c r="A1658" s="225" t="s">
        <v>345</v>
      </c>
      <c r="B1658" s="217">
        <v>8067599</v>
      </c>
      <c r="C1658" s="217">
        <v>2699059</v>
      </c>
      <c r="D1658" s="217">
        <v>1167757</v>
      </c>
      <c r="E1658" s="217">
        <v>1483371</v>
      </c>
      <c r="F1658" s="217">
        <v>2695799</v>
      </c>
      <c r="G1658" s="217">
        <v>715655</v>
      </c>
      <c r="H1658" s="244">
        <v>16829240</v>
      </c>
      <c r="I1658" s="136"/>
      <c r="J1658" s="225" t="s">
        <v>336</v>
      </c>
      <c r="K1658" s="217">
        <v>5162340</v>
      </c>
      <c r="L1658" s="217">
        <v>1854636</v>
      </c>
      <c r="M1658" s="217">
        <v>750774</v>
      </c>
      <c r="N1658" s="217">
        <v>920429</v>
      </c>
      <c r="O1658" s="217">
        <v>2399238</v>
      </c>
      <c r="P1658" s="217">
        <v>616467</v>
      </c>
      <c r="Q1658" s="244">
        <v>11703884</v>
      </c>
      <c r="R1658" s="136"/>
      <c r="S1658" s="136"/>
      <c r="T1658" s="136"/>
      <c r="U1658" s="136"/>
      <c r="V1658" s="136"/>
      <c r="W1658" s="136"/>
      <c r="X1658" s="136"/>
      <c r="Y1658" s="136"/>
      <c r="Z1658" s="136"/>
      <c r="AA1658" s="136"/>
      <c r="AB1658" s="136"/>
      <c r="AC1658" s="136"/>
      <c r="AD1658" s="136"/>
      <c r="AE1658" s="136"/>
      <c r="AF1658" s="136"/>
      <c r="AG1658" s="136"/>
      <c r="AH1658" s="136"/>
      <c r="AI1658" s="136"/>
      <c r="AJ1658" s="136"/>
      <c r="AK1658" s="136"/>
      <c r="AL1658" s="136"/>
      <c r="AM1658" s="136"/>
      <c r="AN1658" s="136"/>
      <c r="AO1658" s="136"/>
      <c r="AP1658" s="136"/>
      <c r="AQ1658" s="136"/>
      <c r="AR1658" s="136"/>
      <c r="AS1658" s="136"/>
      <c r="AT1658" s="136"/>
      <c r="AU1658" s="136"/>
      <c r="AV1658" s="136"/>
      <c r="AW1658" s="136"/>
      <c r="AX1658" s="136"/>
      <c r="AY1658" s="136"/>
      <c r="AZ1658" s="136"/>
      <c r="BA1658" s="136"/>
      <c r="BB1658" s="136"/>
      <c r="BC1658" s="136"/>
      <c r="BD1658" s="136"/>
      <c r="BE1658" s="136"/>
      <c r="BF1658" s="136"/>
      <c r="BG1658" s="136"/>
      <c r="BH1658" s="136"/>
      <c r="BI1658" s="136"/>
      <c r="BJ1658" s="136"/>
      <c r="BK1658" s="136"/>
      <c r="BL1658" s="136"/>
      <c r="BM1658" s="136"/>
      <c r="BN1658" s="136"/>
      <c r="BO1658" s="136"/>
      <c r="BP1658" s="136"/>
      <c r="BQ1658" s="136"/>
      <c r="BR1658" s="136"/>
      <c r="BS1658" s="136"/>
      <c r="BT1658" s="136"/>
      <c r="BU1658" s="136"/>
      <c r="BV1658" s="136"/>
      <c r="BW1658" s="136"/>
      <c r="BX1658" s="136"/>
      <c r="BY1658" s="136"/>
      <c r="BZ1658" s="136"/>
      <c r="CA1658" s="136"/>
      <c r="CB1658" s="136"/>
      <c r="CC1658" s="136"/>
      <c r="CD1658" s="136"/>
      <c r="CE1658" s="136"/>
      <c r="CF1658" s="136"/>
      <c r="CG1658" s="136"/>
      <c r="CH1658" s="136"/>
      <c r="CI1658" s="136"/>
      <c r="CJ1658" s="136"/>
      <c r="CK1658" s="136"/>
      <c r="CL1658" s="136"/>
      <c r="CM1658" s="136"/>
      <c r="CN1658" s="136"/>
      <c r="CO1658" s="136"/>
      <c r="CP1658" s="136"/>
      <c r="CQ1658" s="136"/>
      <c r="CR1658" s="136"/>
      <c r="CS1658" s="136"/>
      <c r="CT1658" s="136"/>
      <c r="CU1658" s="136"/>
      <c r="CV1658" s="136"/>
      <c r="CW1658" s="136"/>
      <c r="CX1658" s="136"/>
      <c r="CY1658" s="136"/>
      <c r="CZ1658" s="136"/>
      <c r="DA1658" s="136"/>
      <c r="DB1658" s="136"/>
      <c r="DC1658" s="136"/>
      <c r="DD1658" s="136"/>
      <c r="DE1658" s="136"/>
      <c r="DF1658" s="136"/>
      <c r="DG1658" s="136"/>
      <c r="DH1658" s="136"/>
      <c r="DI1658" s="136"/>
      <c r="DJ1658" s="136"/>
      <c r="DK1658" s="136"/>
      <c r="DL1658" s="136"/>
      <c r="DM1658" s="136"/>
      <c r="DN1658" s="136"/>
      <c r="DO1658" s="136"/>
      <c r="DP1658" s="136"/>
      <c r="DQ1658" s="136"/>
      <c r="DR1658" s="136"/>
      <c r="DS1658" s="136"/>
      <c r="DT1658" s="136"/>
      <c r="DU1658" s="136"/>
      <c r="DV1658" s="136"/>
      <c r="DW1658" s="136"/>
      <c r="DX1658" s="136"/>
      <c r="DY1658" s="136"/>
      <c r="DZ1658" s="136"/>
      <c r="EA1658" s="136"/>
      <c r="EB1658" s="136"/>
      <c r="EC1658" s="136"/>
      <c r="ED1658" s="136"/>
      <c r="EE1658" s="136"/>
      <c r="EF1658" s="136"/>
      <c r="EG1658" s="136"/>
      <c r="EH1658" s="136"/>
      <c r="EI1658" s="136"/>
      <c r="EJ1658" s="136"/>
      <c r="EK1658" s="136"/>
      <c r="EL1658" s="136"/>
      <c r="EM1658" s="136"/>
      <c r="EN1658" s="136"/>
      <c r="EO1658" s="136"/>
      <c r="EP1658" s="136"/>
      <c r="EQ1658" s="136"/>
      <c r="ER1658" s="136"/>
      <c r="ES1658" s="136"/>
      <c r="ET1658" s="136"/>
      <c r="EU1658" s="136"/>
      <c r="EV1658" s="136"/>
      <c r="EW1658" s="136"/>
      <c r="EX1658" s="136"/>
      <c r="EY1658" s="136"/>
      <c r="EZ1658" s="136"/>
      <c r="FA1658" s="136"/>
      <c r="FB1658" s="136"/>
      <c r="FC1658" s="136"/>
      <c r="FD1658" s="136"/>
      <c r="FE1658" s="136"/>
      <c r="FF1658" s="136"/>
      <c r="FG1658" s="136"/>
      <c r="FH1658" s="136"/>
      <c r="FI1658" s="136"/>
      <c r="FJ1658" s="136"/>
      <c r="FK1658" s="136"/>
      <c r="FL1658" s="136"/>
      <c r="FM1658" s="136"/>
      <c r="FN1658" s="136"/>
      <c r="FO1658" s="136"/>
      <c r="FP1658" s="136"/>
      <c r="FQ1658" s="136"/>
      <c r="FR1658" s="136"/>
      <c r="FS1658" s="136"/>
      <c r="FT1658" s="136"/>
      <c r="FU1658" s="136"/>
      <c r="FV1658" s="136"/>
      <c r="FW1658" s="136"/>
      <c r="FX1658" s="136"/>
      <c r="FY1658" s="136"/>
      <c r="FZ1658" s="136"/>
      <c r="GA1658" s="136"/>
      <c r="GB1658" s="136"/>
      <c r="GC1658" s="136"/>
      <c r="GD1658" s="136"/>
      <c r="GE1658" s="136"/>
      <c r="GF1658" s="136"/>
      <c r="GG1658" s="136"/>
      <c r="GH1658" s="136"/>
      <c r="GI1658" s="136"/>
      <c r="GJ1658" s="136"/>
      <c r="GK1658" s="136"/>
      <c r="GL1658" s="136"/>
      <c r="GM1658" s="136"/>
      <c r="GN1658" s="136"/>
      <c r="GO1658" s="136"/>
      <c r="GP1658" s="136"/>
      <c r="GQ1658" s="136"/>
      <c r="GR1658" s="136"/>
      <c r="GS1658" s="136"/>
      <c r="GT1658" s="136"/>
      <c r="GU1658" s="136"/>
      <c r="GV1658" s="136"/>
      <c r="GW1658" s="136"/>
      <c r="GX1658" s="136"/>
      <c r="GY1658" s="136"/>
      <c r="GZ1658" s="136"/>
      <c r="HA1658" s="136"/>
      <c r="HB1658" s="136"/>
      <c r="HC1658" s="136"/>
      <c r="HD1658" s="136"/>
      <c r="HE1658" s="136"/>
      <c r="HF1658" s="136"/>
      <c r="HG1658" s="136"/>
      <c r="HH1658" s="136"/>
      <c r="HI1658" s="136"/>
      <c r="HJ1658" s="136"/>
      <c r="HK1658" s="136"/>
      <c r="HL1658" s="136"/>
      <c r="HM1658" s="136"/>
      <c r="HN1658" s="136"/>
      <c r="HO1658" s="136"/>
      <c r="HP1658" s="136"/>
      <c r="HQ1658" s="136"/>
      <c r="HR1658" s="136"/>
      <c r="HS1658" s="136"/>
      <c r="HT1658" s="136"/>
      <c r="HU1658" s="136"/>
      <c r="HV1658" s="136"/>
      <c r="HW1658" s="136"/>
      <c r="HX1658" s="136"/>
      <c r="HY1658" s="136"/>
      <c r="HZ1658" s="136"/>
      <c r="IA1658" s="136"/>
      <c r="IB1658" s="136"/>
      <c r="IC1658" s="136"/>
      <c r="ID1658" s="136"/>
      <c r="IE1658" s="136"/>
      <c r="IF1658" s="136"/>
      <c r="IG1658" s="136"/>
    </row>
    <row r="1659" spans="1:241" ht="15" customHeight="1" x14ac:dyDescent="0.25">
      <c r="A1659" s="225" t="s">
        <v>856</v>
      </c>
      <c r="B1659" s="217">
        <v>8631002</v>
      </c>
      <c r="C1659" s="217">
        <v>4020890</v>
      </c>
      <c r="D1659" s="217">
        <v>1059414</v>
      </c>
      <c r="E1659" s="217">
        <v>1304255</v>
      </c>
      <c r="F1659" s="217">
        <v>2520222</v>
      </c>
      <c r="G1659" s="217">
        <v>593619</v>
      </c>
      <c r="H1659" s="244">
        <v>18129402</v>
      </c>
      <c r="I1659" s="136"/>
      <c r="J1659" s="225" t="s">
        <v>862</v>
      </c>
      <c r="K1659" s="217">
        <v>5500356</v>
      </c>
      <c r="L1659" s="217">
        <v>2463058</v>
      </c>
      <c r="M1659" s="217">
        <v>1118857</v>
      </c>
      <c r="N1659" s="217">
        <v>1081387</v>
      </c>
      <c r="O1659" s="217">
        <v>2638460</v>
      </c>
      <c r="P1659" s="217">
        <v>834397</v>
      </c>
      <c r="Q1659" s="244">
        <v>13636515</v>
      </c>
      <c r="R1659" s="136"/>
      <c r="S1659" s="136"/>
      <c r="T1659" s="136"/>
      <c r="U1659" s="136"/>
      <c r="V1659" s="136"/>
      <c r="W1659" s="136"/>
      <c r="X1659" s="136"/>
      <c r="Y1659" s="136"/>
      <c r="Z1659" s="136"/>
      <c r="AA1659" s="136"/>
      <c r="AB1659" s="136"/>
      <c r="AC1659" s="136"/>
      <c r="AD1659" s="136"/>
      <c r="AE1659" s="136"/>
      <c r="AF1659" s="136"/>
      <c r="AG1659" s="136"/>
      <c r="AH1659" s="136"/>
      <c r="AI1659" s="136"/>
      <c r="AJ1659" s="136"/>
      <c r="AK1659" s="136"/>
      <c r="AL1659" s="136"/>
      <c r="AM1659" s="136"/>
      <c r="AN1659" s="136"/>
      <c r="AO1659" s="136"/>
      <c r="AP1659" s="136"/>
      <c r="AQ1659" s="136"/>
      <c r="AR1659" s="136"/>
      <c r="AS1659" s="136"/>
      <c r="AT1659" s="136"/>
      <c r="AU1659" s="136"/>
      <c r="AV1659" s="136"/>
      <c r="AW1659" s="136"/>
      <c r="AX1659" s="136"/>
      <c r="AY1659" s="136"/>
      <c r="AZ1659" s="136"/>
      <c r="BA1659" s="136"/>
      <c r="BB1659" s="136"/>
      <c r="BC1659" s="136"/>
      <c r="BD1659" s="136"/>
      <c r="BE1659" s="136"/>
      <c r="BF1659" s="136"/>
      <c r="BG1659" s="136"/>
      <c r="BH1659" s="136"/>
      <c r="BI1659" s="136"/>
      <c r="BJ1659" s="136"/>
      <c r="BK1659" s="136"/>
      <c r="BL1659" s="136"/>
      <c r="BM1659" s="136"/>
      <c r="BN1659" s="136"/>
      <c r="BO1659" s="136"/>
      <c r="BP1659" s="136"/>
      <c r="BQ1659" s="136"/>
      <c r="BR1659" s="136"/>
      <c r="BS1659" s="136"/>
      <c r="BT1659" s="136"/>
      <c r="BU1659" s="136"/>
      <c r="BV1659" s="136"/>
      <c r="BW1659" s="136"/>
      <c r="BX1659" s="136"/>
      <c r="BY1659" s="136"/>
      <c r="BZ1659" s="136"/>
      <c r="CA1659" s="136"/>
      <c r="CB1659" s="136"/>
      <c r="CC1659" s="136"/>
      <c r="CD1659" s="136"/>
      <c r="CE1659" s="136"/>
      <c r="CF1659" s="136"/>
      <c r="CG1659" s="136"/>
      <c r="CH1659" s="136"/>
      <c r="CI1659" s="136"/>
      <c r="CJ1659" s="136"/>
      <c r="CK1659" s="136"/>
      <c r="CL1659" s="136"/>
      <c r="CM1659" s="136"/>
      <c r="CN1659" s="136"/>
      <c r="CO1659" s="136"/>
      <c r="CP1659" s="136"/>
      <c r="CQ1659" s="136"/>
      <c r="CR1659" s="136"/>
      <c r="CS1659" s="136"/>
      <c r="CT1659" s="136"/>
      <c r="CU1659" s="136"/>
      <c r="CV1659" s="136"/>
      <c r="CW1659" s="136"/>
      <c r="CX1659" s="136"/>
      <c r="CY1659" s="136"/>
      <c r="CZ1659" s="136"/>
      <c r="DA1659" s="136"/>
      <c r="DB1659" s="136"/>
      <c r="DC1659" s="136"/>
      <c r="DD1659" s="136"/>
      <c r="DE1659" s="136"/>
      <c r="DF1659" s="136"/>
      <c r="DG1659" s="136"/>
      <c r="DH1659" s="136"/>
      <c r="DI1659" s="136"/>
      <c r="DJ1659" s="136"/>
      <c r="DK1659" s="136"/>
      <c r="DL1659" s="136"/>
      <c r="DM1659" s="136"/>
      <c r="DN1659" s="136"/>
      <c r="DO1659" s="136"/>
      <c r="DP1659" s="136"/>
      <c r="DQ1659" s="136"/>
      <c r="DR1659" s="136"/>
      <c r="DS1659" s="136"/>
      <c r="DT1659" s="136"/>
      <c r="DU1659" s="136"/>
      <c r="DV1659" s="136"/>
      <c r="DW1659" s="136"/>
      <c r="DX1659" s="136"/>
      <c r="DY1659" s="136"/>
      <c r="DZ1659" s="136"/>
      <c r="EA1659" s="136"/>
      <c r="EB1659" s="136"/>
      <c r="EC1659" s="136"/>
      <c r="ED1659" s="136"/>
      <c r="EE1659" s="136"/>
      <c r="EF1659" s="136"/>
      <c r="EG1659" s="136"/>
      <c r="EH1659" s="136"/>
      <c r="EI1659" s="136"/>
      <c r="EJ1659" s="136"/>
      <c r="EK1659" s="136"/>
      <c r="EL1659" s="136"/>
      <c r="EM1659" s="136"/>
      <c r="EN1659" s="136"/>
      <c r="EO1659" s="136"/>
      <c r="EP1659" s="136"/>
      <c r="EQ1659" s="136"/>
      <c r="ER1659" s="136"/>
      <c r="ES1659" s="136"/>
      <c r="ET1659" s="136"/>
      <c r="EU1659" s="136"/>
      <c r="EV1659" s="136"/>
      <c r="EW1659" s="136"/>
      <c r="EX1659" s="136"/>
      <c r="EY1659" s="136"/>
      <c r="EZ1659" s="136"/>
      <c r="FA1659" s="136"/>
      <c r="FB1659" s="136"/>
      <c r="FC1659" s="136"/>
      <c r="FD1659" s="136"/>
      <c r="FE1659" s="136"/>
      <c r="FF1659" s="136"/>
      <c r="FG1659" s="136"/>
      <c r="FH1659" s="136"/>
      <c r="FI1659" s="136"/>
      <c r="FJ1659" s="136"/>
      <c r="FK1659" s="136"/>
      <c r="FL1659" s="136"/>
      <c r="FM1659" s="136"/>
      <c r="FN1659" s="136"/>
      <c r="FO1659" s="136"/>
      <c r="FP1659" s="136"/>
      <c r="FQ1659" s="136"/>
      <c r="FR1659" s="136"/>
      <c r="FS1659" s="136"/>
      <c r="FT1659" s="136"/>
      <c r="FU1659" s="136"/>
      <c r="FV1659" s="136"/>
      <c r="FW1659" s="136"/>
      <c r="FX1659" s="136"/>
      <c r="FY1659" s="136"/>
      <c r="FZ1659" s="136"/>
      <c r="GA1659" s="136"/>
      <c r="GB1659" s="136"/>
      <c r="GC1659" s="136"/>
      <c r="GD1659" s="136"/>
      <c r="GE1659" s="136"/>
      <c r="GF1659" s="136"/>
      <c r="GG1659" s="136"/>
      <c r="GH1659" s="136"/>
      <c r="GI1659" s="136"/>
      <c r="GJ1659" s="136"/>
      <c r="GK1659" s="136"/>
      <c r="GL1659" s="136"/>
      <c r="GM1659" s="136"/>
      <c r="GN1659" s="136"/>
      <c r="GO1659" s="136"/>
      <c r="GP1659" s="136"/>
      <c r="GQ1659" s="136"/>
      <c r="GR1659" s="136"/>
      <c r="GS1659" s="136"/>
      <c r="GT1659" s="136"/>
      <c r="GU1659" s="136"/>
      <c r="GV1659" s="136"/>
      <c r="GW1659" s="136"/>
      <c r="GX1659" s="136"/>
      <c r="GY1659" s="136"/>
      <c r="GZ1659" s="136"/>
      <c r="HA1659" s="136"/>
      <c r="HB1659" s="136"/>
      <c r="HC1659" s="136"/>
      <c r="HD1659" s="136"/>
      <c r="HE1659" s="136"/>
      <c r="HF1659" s="136"/>
      <c r="HG1659" s="136"/>
      <c r="HH1659" s="136"/>
      <c r="HI1659" s="136"/>
      <c r="HJ1659" s="136"/>
      <c r="HK1659" s="136"/>
      <c r="HL1659" s="136"/>
      <c r="HM1659" s="136"/>
      <c r="HN1659" s="136"/>
      <c r="HO1659" s="136"/>
      <c r="HP1659" s="136"/>
      <c r="HQ1659" s="136"/>
      <c r="HR1659" s="136"/>
      <c r="HS1659" s="136"/>
      <c r="HT1659" s="136"/>
      <c r="HU1659" s="136"/>
      <c r="HV1659" s="136"/>
      <c r="HW1659" s="136"/>
      <c r="HX1659" s="136"/>
      <c r="HY1659" s="136"/>
      <c r="HZ1659" s="136"/>
      <c r="IA1659" s="136"/>
      <c r="IB1659" s="136"/>
      <c r="IC1659" s="136"/>
      <c r="ID1659" s="136"/>
      <c r="IE1659" s="136"/>
      <c r="IF1659" s="136"/>
      <c r="IG1659" s="136"/>
    </row>
    <row r="1660" spans="1:241" ht="15" customHeight="1" x14ac:dyDescent="0.25">
      <c r="A1660" s="225" t="s">
        <v>175</v>
      </c>
      <c r="B1660" s="217">
        <v>8290835</v>
      </c>
      <c r="C1660" s="217">
        <v>3348419</v>
      </c>
      <c r="D1660" s="217">
        <v>1033880</v>
      </c>
      <c r="E1660" s="217">
        <v>1161055</v>
      </c>
      <c r="F1660" s="217">
        <v>2204578</v>
      </c>
      <c r="G1660" s="217">
        <v>518126</v>
      </c>
      <c r="H1660" s="244">
        <v>16556893</v>
      </c>
      <c r="I1660" s="136"/>
      <c r="J1660" s="225" t="s">
        <v>132</v>
      </c>
      <c r="K1660" s="217">
        <v>5145262</v>
      </c>
      <c r="L1660" s="217">
        <v>2657397</v>
      </c>
      <c r="M1660" s="217">
        <v>820188</v>
      </c>
      <c r="N1660" s="217">
        <v>1312494</v>
      </c>
      <c r="O1660" s="217">
        <v>1976920</v>
      </c>
      <c r="P1660" s="217">
        <v>474659</v>
      </c>
      <c r="Q1660" s="244">
        <v>12386920</v>
      </c>
      <c r="R1660" s="136"/>
      <c r="S1660" s="136"/>
      <c r="T1660" s="136"/>
      <c r="U1660" s="136"/>
      <c r="V1660" s="136"/>
      <c r="W1660" s="136"/>
      <c r="X1660" s="136"/>
      <c r="Y1660" s="136"/>
      <c r="Z1660" s="136"/>
      <c r="AA1660" s="136"/>
      <c r="AB1660" s="136"/>
      <c r="AC1660" s="136"/>
      <c r="AD1660" s="136"/>
      <c r="AE1660" s="136"/>
      <c r="AF1660" s="136"/>
      <c r="AG1660" s="136"/>
      <c r="AH1660" s="136"/>
      <c r="AI1660" s="136"/>
      <c r="AJ1660" s="136"/>
      <c r="AK1660" s="136"/>
      <c r="AL1660" s="136"/>
      <c r="AM1660" s="136"/>
      <c r="AN1660" s="136"/>
      <c r="AO1660" s="136"/>
      <c r="AP1660" s="136"/>
      <c r="AQ1660" s="136"/>
      <c r="AR1660" s="136"/>
      <c r="AS1660" s="136"/>
      <c r="AT1660" s="136"/>
      <c r="AU1660" s="136"/>
      <c r="AV1660" s="136"/>
      <c r="AW1660" s="136"/>
      <c r="AX1660" s="136"/>
      <c r="AY1660" s="136"/>
      <c r="AZ1660" s="136"/>
      <c r="BA1660" s="136"/>
      <c r="BB1660" s="136"/>
      <c r="BC1660" s="136"/>
      <c r="BD1660" s="136"/>
      <c r="BE1660" s="136"/>
      <c r="BF1660" s="136"/>
      <c r="BG1660" s="136"/>
      <c r="BH1660" s="136"/>
      <c r="BI1660" s="136"/>
      <c r="BJ1660" s="136"/>
      <c r="BK1660" s="136"/>
      <c r="BL1660" s="136"/>
      <c r="BM1660" s="136"/>
      <c r="BN1660" s="136"/>
      <c r="BO1660" s="136"/>
      <c r="BP1660" s="136"/>
      <c r="BQ1660" s="136"/>
      <c r="BR1660" s="136"/>
      <c r="BS1660" s="136"/>
      <c r="BT1660" s="136"/>
      <c r="BU1660" s="136"/>
      <c r="BV1660" s="136"/>
      <c r="BW1660" s="136"/>
      <c r="BX1660" s="136"/>
      <c r="BY1660" s="136"/>
      <c r="BZ1660" s="136"/>
      <c r="CA1660" s="136"/>
      <c r="CB1660" s="136"/>
      <c r="CC1660" s="136"/>
      <c r="CD1660" s="136"/>
      <c r="CE1660" s="136"/>
      <c r="CF1660" s="136"/>
      <c r="CG1660" s="136"/>
      <c r="CH1660" s="136"/>
      <c r="CI1660" s="136"/>
      <c r="CJ1660" s="136"/>
      <c r="CK1660" s="136"/>
      <c r="CL1660" s="136"/>
      <c r="CM1660" s="136"/>
      <c r="CN1660" s="136"/>
      <c r="CO1660" s="136"/>
      <c r="CP1660" s="136"/>
      <c r="CQ1660" s="136"/>
      <c r="CR1660" s="136"/>
      <c r="CS1660" s="136"/>
      <c r="CT1660" s="136"/>
      <c r="CU1660" s="136"/>
      <c r="CV1660" s="136"/>
      <c r="CW1660" s="136"/>
      <c r="CX1660" s="136"/>
      <c r="CY1660" s="136"/>
      <c r="CZ1660" s="136"/>
      <c r="DA1660" s="136"/>
      <c r="DB1660" s="136"/>
      <c r="DC1660" s="136"/>
      <c r="DD1660" s="136"/>
      <c r="DE1660" s="136"/>
      <c r="DF1660" s="136"/>
      <c r="DG1660" s="136"/>
      <c r="DH1660" s="136"/>
      <c r="DI1660" s="136"/>
      <c r="DJ1660" s="136"/>
      <c r="DK1660" s="136"/>
      <c r="DL1660" s="136"/>
      <c r="DM1660" s="136"/>
      <c r="DN1660" s="136"/>
      <c r="DO1660" s="136"/>
      <c r="DP1660" s="136"/>
      <c r="DQ1660" s="136"/>
      <c r="DR1660" s="136"/>
      <c r="DS1660" s="136"/>
      <c r="DT1660" s="136"/>
      <c r="DU1660" s="136"/>
      <c r="DV1660" s="136"/>
      <c r="DW1660" s="136"/>
      <c r="DX1660" s="136"/>
      <c r="DY1660" s="136"/>
      <c r="DZ1660" s="136"/>
      <c r="EA1660" s="136"/>
      <c r="EB1660" s="136"/>
      <c r="EC1660" s="136"/>
      <c r="ED1660" s="136"/>
      <c r="EE1660" s="136"/>
      <c r="EF1660" s="136"/>
      <c r="EG1660" s="136"/>
      <c r="EH1660" s="136"/>
      <c r="EI1660" s="136"/>
      <c r="EJ1660" s="136"/>
      <c r="EK1660" s="136"/>
      <c r="EL1660" s="136"/>
      <c r="EM1660" s="136"/>
      <c r="EN1660" s="136"/>
      <c r="EO1660" s="136"/>
      <c r="EP1660" s="136"/>
      <c r="EQ1660" s="136"/>
      <c r="ER1660" s="136"/>
      <c r="ES1660" s="136"/>
      <c r="ET1660" s="136"/>
      <c r="EU1660" s="136"/>
      <c r="EV1660" s="136"/>
      <c r="EW1660" s="136"/>
      <c r="EX1660" s="136"/>
      <c r="EY1660" s="136"/>
      <c r="EZ1660" s="136"/>
      <c r="FA1660" s="136"/>
      <c r="FB1660" s="136"/>
      <c r="FC1660" s="136"/>
      <c r="FD1660" s="136"/>
      <c r="FE1660" s="136"/>
      <c r="FF1660" s="136"/>
      <c r="FG1660" s="136"/>
      <c r="FH1660" s="136"/>
      <c r="FI1660" s="136"/>
      <c r="FJ1660" s="136"/>
      <c r="FK1660" s="136"/>
      <c r="FL1660" s="136"/>
      <c r="FM1660" s="136"/>
      <c r="FN1660" s="136"/>
      <c r="FO1660" s="136"/>
      <c r="FP1660" s="136"/>
      <c r="FQ1660" s="136"/>
      <c r="FR1660" s="136"/>
      <c r="FS1660" s="136"/>
      <c r="FT1660" s="136"/>
      <c r="FU1660" s="136"/>
      <c r="FV1660" s="136"/>
      <c r="FW1660" s="136"/>
      <c r="FX1660" s="136"/>
      <c r="FY1660" s="136"/>
      <c r="FZ1660" s="136"/>
      <c r="GA1660" s="136"/>
      <c r="GB1660" s="136"/>
      <c r="GC1660" s="136"/>
      <c r="GD1660" s="136"/>
      <c r="GE1660" s="136"/>
      <c r="GF1660" s="136"/>
      <c r="GG1660" s="136"/>
      <c r="GH1660" s="136"/>
      <c r="GI1660" s="136"/>
      <c r="GJ1660" s="136"/>
      <c r="GK1660" s="136"/>
      <c r="GL1660" s="136"/>
      <c r="GM1660" s="136"/>
      <c r="GN1660" s="136"/>
      <c r="GO1660" s="136"/>
      <c r="GP1660" s="136"/>
      <c r="GQ1660" s="136"/>
      <c r="GR1660" s="136"/>
      <c r="GS1660" s="136"/>
      <c r="GT1660" s="136"/>
      <c r="GU1660" s="136"/>
      <c r="GV1660" s="136"/>
      <c r="GW1660" s="136"/>
      <c r="GX1660" s="136"/>
      <c r="GY1660" s="136"/>
      <c r="GZ1660" s="136"/>
      <c r="HA1660" s="136"/>
      <c r="HB1660" s="136"/>
      <c r="HC1660" s="136"/>
      <c r="HD1660" s="136"/>
      <c r="HE1660" s="136"/>
      <c r="HF1660" s="136"/>
      <c r="HG1660" s="136"/>
      <c r="HH1660" s="136"/>
      <c r="HI1660" s="136"/>
      <c r="HJ1660" s="136"/>
      <c r="HK1660" s="136"/>
      <c r="HL1660" s="136"/>
      <c r="HM1660" s="136"/>
      <c r="HN1660" s="136"/>
      <c r="HO1660" s="136"/>
      <c r="HP1660" s="136"/>
      <c r="HQ1660" s="136"/>
      <c r="HR1660" s="136"/>
      <c r="HS1660" s="136"/>
      <c r="HT1660" s="136"/>
      <c r="HU1660" s="136"/>
      <c r="HV1660" s="136"/>
      <c r="HW1660" s="136"/>
      <c r="HX1660" s="136"/>
      <c r="HY1660" s="136"/>
      <c r="HZ1660" s="136"/>
      <c r="IA1660" s="136"/>
      <c r="IB1660" s="136"/>
      <c r="IC1660" s="136"/>
      <c r="ID1660" s="136"/>
      <c r="IE1660" s="136"/>
      <c r="IF1660" s="136"/>
      <c r="IG1660" s="136"/>
    </row>
    <row r="1661" spans="1:241" ht="15" customHeight="1" x14ac:dyDescent="0.25">
      <c r="A1661" s="225" t="s">
        <v>172</v>
      </c>
      <c r="B1661" s="217">
        <v>3256415</v>
      </c>
      <c r="C1661" s="217">
        <v>2284705</v>
      </c>
      <c r="D1661" s="217">
        <v>619571</v>
      </c>
      <c r="E1661" s="217">
        <v>1377530</v>
      </c>
      <c r="F1661" s="217">
        <v>2630250</v>
      </c>
      <c r="G1661" s="217">
        <v>423187</v>
      </c>
      <c r="H1661" s="244">
        <v>10591658</v>
      </c>
      <c r="I1661" s="136"/>
      <c r="J1661" s="225" t="s">
        <v>129</v>
      </c>
      <c r="K1661" s="217">
        <v>3701041</v>
      </c>
      <c r="L1661" s="217">
        <v>2114469</v>
      </c>
      <c r="M1661" s="217">
        <v>829599</v>
      </c>
      <c r="N1661" s="217">
        <v>1155949</v>
      </c>
      <c r="O1661" s="217">
        <v>2043348</v>
      </c>
      <c r="P1661" s="217">
        <v>545964</v>
      </c>
      <c r="Q1661" s="244">
        <v>10390370</v>
      </c>
      <c r="R1661" s="136"/>
      <c r="S1661" s="136"/>
      <c r="T1661" s="136"/>
      <c r="U1661" s="136"/>
      <c r="V1661" s="136"/>
      <c r="W1661" s="136"/>
      <c r="X1661" s="136"/>
      <c r="Y1661" s="136"/>
      <c r="Z1661" s="136"/>
      <c r="AA1661" s="136"/>
      <c r="AB1661" s="136"/>
      <c r="AC1661" s="136"/>
      <c r="AD1661" s="136"/>
      <c r="AE1661" s="136"/>
      <c r="AF1661" s="136"/>
      <c r="AG1661" s="136"/>
      <c r="AH1661" s="136"/>
      <c r="AI1661" s="136"/>
      <c r="AJ1661" s="136"/>
      <c r="AK1661" s="136"/>
      <c r="AL1661" s="136"/>
      <c r="AM1661" s="136"/>
      <c r="AN1661" s="136"/>
      <c r="AO1661" s="136"/>
      <c r="AP1661" s="136"/>
      <c r="AQ1661" s="136"/>
      <c r="AR1661" s="136"/>
      <c r="AS1661" s="136"/>
      <c r="AT1661" s="136"/>
      <c r="AU1661" s="136"/>
      <c r="AV1661" s="136"/>
      <c r="AW1661" s="136"/>
      <c r="AX1661" s="136"/>
      <c r="AY1661" s="136"/>
      <c r="AZ1661" s="136"/>
      <c r="BA1661" s="136"/>
      <c r="BB1661" s="136"/>
      <c r="BC1661" s="136"/>
      <c r="BD1661" s="136"/>
      <c r="BE1661" s="136"/>
      <c r="BF1661" s="136"/>
      <c r="BG1661" s="136"/>
      <c r="BH1661" s="136"/>
      <c r="BI1661" s="136"/>
      <c r="BJ1661" s="136"/>
      <c r="BK1661" s="136"/>
      <c r="BL1661" s="136"/>
      <c r="BM1661" s="136"/>
      <c r="BN1661" s="136"/>
      <c r="BO1661" s="136"/>
      <c r="BP1661" s="136"/>
      <c r="BQ1661" s="136"/>
      <c r="BR1661" s="136"/>
      <c r="BS1661" s="136"/>
      <c r="BT1661" s="136"/>
      <c r="BU1661" s="136"/>
      <c r="BV1661" s="136"/>
      <c r="BW1661" s="136"/>
      <c r="BX1661" s="136"/>
      <c r="BY1661" s="136"/>
      <c r="BZ1661" s="136"/>
      <c r="CA1661" s="136"/>
      <c r="CB1661" s="136"/>
      <c r="CC1661" s="136"/>
      <c r="CD1661" s="136"/>
      <c r="CE1661" s="136"/>
      <c r="CF1661" s="136"/>
      <c r="CG1661" s="136"/>
      <c r="CH1661" s="136"/>
      <c r="CI1661" s="136"/>
      <c r="CJ1661" s="136"/>
      <c r="CK1661" s="136"/>
      <c r="CL1661" s="136"/>
      <c r="CM1661" s="136"/>
      <c r="CN1661" s="136"/>
      <c r="CO1661" s="136"/>
      <c r="CP1661" s="136"/>
      <c r="CQ1661" s="136"/>
      <c r="CR1661" s="136"/>
      <c r="CS1661" s="136"/>
      <c r="CT1661" s="136"/>
      <c r="CU1661" s="136"/>
      <c r="CV1661" s="136"/>
      <c r="CW1661" s="136"/>
      <c r="CX1661" s="136"/>
      <c r="CY1661" s="136"/>
      <c r="CZ1661" s="136"/>
      <c r="DA1661" s="136"/>
      <c r="DB1661" s="136"/>
      <c r="DC1661" s="136"/>
      <c r="DD1661" s="136"/>
      <c r="DE1661" s="136"/>
      <c r="DF1661" s="136"/>
      <c r="DG1661" s="136"/>
      <c r="DH1661" s="136"/>
      <c r="DI1661" s="136"/>
      <c r="DJ1661" s="136"/>
      <c r="DK1661" s="136"/>
      <c r="DL1661" s="136"/>
      <c r="DM1661" s="136"/>
      <c r="DN1661" s="136"/>
      <c r="DO1661" s="136"/>
      <c r="DP1661" s="136"/>
      <c r="DQ1661" s="136"/>
      <c r="DR1661" s="136"/>
      <c r="DS1661" s="136"/>
      <c r="DT1661" s="136"/>
      <c r="DU1661" s="136"/>
      <c r="DV1661" s="136"/>
      <c r="DW1661" s="136"/>
      <c r="DX1661" s="136"/>
      <c r="DY1661" s="136"/>
      <c r="DZ1661" s="136"/>
      <c r="EA1661" s="136"/>
      <c r="EB1661" s="136"/>
      <c r="EC1661" s="136"/>
      <c r="ED1661" s="136"/>
      <c r="EE1661" s="136"/>
      <c r="EF1661" s="136"/>
      <c r="EG1661" s="136"/>
      <c r="EH1661" s="136"/>
      <c r="EI1661" s="136"/>
      <c r="EJ1661" s="136"/>
      <c r="EK1661" s="136"/>
      <c r="EL1661" s="136"/>
      <c r="EM1661" s="136"/>
      <c r="EN1661" s="136"/>
      <c r="EO1661" s="136"/>
      <c r="EP1661" s="136"/>
      <c r="EQ1661" s="136"/>
      <c r="ER1661" s="136"/>
      <c r="ES1661" s="136"/>
      <c r="ET1661" s="136"/>
      <c r="EU1661" s="136"/>
      <c r="EV1661" s="136"/>
      <c r="EW1661" s="136"/>
      <c r="EX1661" s="136"/>
      <c r="EY1661" s="136"/>
      <c r="EZ1661" s="136"/>
      <c r="FA1661" s="136"/>
      <c r="FB1661" s="136"/>
      <c r="FC1661" s="136"/>
      <c r="FD1661" s="136"/>
      <c r="FE1661" s="136"/>
      <c r="FF1661" s="136"/>
      <c r="FG1661" s="136"/>
      <c r="FH1661" s="136"/>
      <c r="FI1661" s="136"/>
      <c r="FJ1661" s="136"/>
      <c r="FK1661" s="136"/>
      <c r="FL1661" s="136"/>
      <c r="FM1661" s="136"/>
      <c r="FN1661" s="136"/>
      <c r="FO1661" s="136"/>
      <c r="FP1661" s="136"/>
      <c r="FQ1661" s="136"/>
      <c r="FR1661" s="136"/>
      <c r="FS1661" s="136"/>
      <c r="FT1661" s="136"/>
      <c r="FU1661" s="136"/>
      <c r="FV1661" s="136"/>
      <c r="FW1661" s="136"/>
      <c r="FX1661" s="136"/>
      <c r="FY1661" s="136"/>
      <c r="FZ1661" s="136"/>
      <c r="GA1661" s="136"/>
      <c r="GB1661" s="136"/>
      <c r="GC1661" s="136"/>
      <c r="GD1661" s="136"/>
      <c r="GE1661" s="136"/>
      <c r="GF1661" s="136"/>
      <c r="GG1661" s="136"/>
      <c r="GH1661" s="136"/>
      <c r="GI1661" s="136"/>
      <c r="GJ1661" s="136"/>
      <c r="GK1661" s="136"/>
      <c r="GL1661" s="136"/>
      <c r="GM1661" s="136"/>
      <c r="GN1661" s="136"/>
      <c r="GO1661" s="136"/>
      <c r="GP1661" s="136"/>
      <c r="GQ1661" s="136"/>
      <c r="GR1661" s="136"/>
      <c r="GS1661" s="136"/>
      <c r="GT1661" s="136"/>
      <c r="GU1661" s="136"/>
      <c r="GV1661" s="136"/>
      <c r="GW1661" s="136"/>
      <c r="GX1661" s="136"/>
      <c r="GY1661" s="136"/>
      <c r="GZ1661" s="136"/>
      <c r="HA1661" s="136"/>
      <c r="HB1661" s="136"/>
      <c r="HC1661" s="136"/>
      <c r="HD1661" s="136"/>
      <c r="HE1661" s="136"/>
      <c r="HF1661" s="136"/>
      <c r="HG1661" s="136"/>
      <c r="HH1661" s="136"/>
      <c r="HI1661" s="136"/>
      <c r="HJ1661" s="136"/>
      <c r="HK1661" s="136"/>
      <c r="HL1661" s="136"/>
      <c r="HM1661" s="136"/>
      <c r="HN1661" s="136"/>
      <c r="HO1661" s="136"/>
      <c r="HP1661" s="136"/>
      <c r="HQ1661" s="136"/>
      <c r="HR1661" s="136"/>
      <c r="HS1661" s="136"/>
      <c r="HT1661" s="136"/>
      <c r="HU1661" s="136"/>
      <c r="HV1661" s="136"/>
      <c r="HW1661" s="136"/>
      <c r="HX1661" s="136"/>
      <c r="HY1661" s="136"/>
      <c r="HZ1661" s="136"/>
      <c r="IA1661" s="136"/>
      <c r="IB1661" s="136"/>
      <c r="IC1661" s="136"/>
      <c r="ID1661" s="136"/>
      <c r="IE1661" s="136"/>
      <c r="IF1661" s="136"/>
      <c r="IG1661" s="136"/>
    </row>
    <row r="1662" spans="1:241" ht="15" customHeight="1" x14ac:dyDescent="0.25">
      <c r="A1662" s="225" t="s">
        <v>171</v>
      </c>
      <c r="B1662" s="217">
        <v>7488653</v>
      </c>
      <c r="C1662" s="217">
        <v>2440872</v>
      </c>
      <c r="D1662" s="217">
        <v>1081363</v>
      </c>
      <c r="E1662" s="217">
        <v>1391905</v>
      </c>
      <c r="F1662" s="217">
        <v>3755084</v>
      </c>
      <c r="G1662" s="217">
        <v>776127</v>
      </c>
      <c r="H1662" s="244">
        <v>16934004</v>
      </c>
      <c r="I1662" s="136"/>
      <c r="J1662" s="225" t="s">
        <v>128</v>
      </c>
      <c r="K1662" s="217">
        <v>5937907</v>
      </c>
      <c r="L1662" s="217">
        <v>2120691</v>
      </c>
      <c r="M1662" s="217">
        <v>729925</v>
      </c>
      <c r="N1662" s="217">
        <v>1494673</v>
      </c>
      <c r="O1662" s="217">
        <v>2234391</v>
      </c>
      <c r="P1662" s="217">
        <v>576250</v>
      </c>
      <c r="Q1662" s="244">
        <v>13093837</v>
      </c>
      <c r="R1662" s="136"/>
      <c r="S1662" s="136"/>
      <c r="T1662" s="136"/>
      <c r="U1662" s="136"/>
      <c r="V1662" s="136"/>
      <c r="W1662" s="136"/>
      <c r="X1662" s="136"/>
      <c r="Y1662" s="136"/>
      <c r="Z1662" s="136"/>
      <c r="AA1662" s="136"/>
      <c r="AB1662" s="136"/>
      <c r="AC1662" s="136"/>
      <c r="AD1662" s="136"/>
      <c r="AE1662" s="136"/>
      <c r="AF1662" s="136"/>
      <c r="AG1662" s="136"/>
      <c r="AH1662" s="136"/>
      <c r="AI1662" s="136"/>
      <c r="AJ1662" s="136"/>
      <c r="AK1662" s="136"/>
      <c r="AL1662" s="136"/>
      <c r="AM1662" s="136"/>
      <c r="AN1662" s="136"/>
      <c r="AO1662" s="136"/>
      <c r="AP1662" s="136"/>
      <c r="AQ1662" s="136"/>
      <c r="AR1662" s="136"/>
      <c r="AS1662" s="136"/>
      <c r="AT1662" s="136"/>
      <c r="AU1662" s="136"/>
      <c r="AV1662" s="136"/>
      <c r="AW1662" s="136"/>
      <c r="AX1662" s="136"/>
      <c r="AY1662" s="136"/>
      <c r="AZ1662" s="136"/>
      <c r="BA1662" s="136"/>
      <c r="BB1662" s="136"/>
      <c r="BC1662" s="136"/>
      <c r="BD1662" s="136"/>
      <c r="BE1662" s="136"/>
      <c r="BF1662" s="136"/>
      <c r="BG1662" s="136"/>
      <c r="BH1662" s="136"/>
      <c r="BI1662" s="136"/>
      <c r="BJ1662" s="136"/>
      <c r="BK1662" s="136"/>
      <c r="BL1662" s="136"/>
      <c r="BM1662" s="136"/>
      <c r="BN1662" s="136"/>
      <c r="BO1662" s="136"/>
      <c r="BP1662" s="136"/>
      <c r="BQ1662" s="136"/>
      <c r="BR1662" s="136"/>
      <c r="BS1662" s="136"/>
      <c r="BT1662" s="136"/>
      <c r="BU1662" s="136"/>
      <c r="BV1662" s="136"/>
      <c r="BW1662" s="136"/>
      <c r="BX1662" s="136"/>
      <c r="BY1662" s="136"/>
      <c r="BZ1662" s="136"/>
      <c r="CA1662" s="136"/>
      <c r="CB1662" s="136"/>
      <c r="CC1662" s="136"/>
      <c r="CD1662" s="136"/>
      <c r="CE1662" s="136"/>
      <c r="CF1662" s="136"/>
      <c r="CG1662" s="136"/>
      <c r="CH1662" s="136"/>
      <c r="CI1662" s="136"/>
      <c r="CJ1662" s="136"/>
      <c r="CK1662" s="136"/>
      <c r="CL1662" s="136"/>
      <c r="CM1662" s="136"/>
      <c r="CN1662" s="136"/>
      <c r="CO1662" s="136"/>
      <c r="CP1662" s="136"/>
      <c r="CQ1662" s="136"/>
      <c r="CR1662" s="136"/>
      <c r="CS1662" s="136"/>
      <c r="CT1662" s="136"/>
      <c r="CU1662" s="136"/>
      <c r="CV1662" s="136"/>
      <c r="CW1662" s="136"/>
      <c r="CX1662" s="136"/>
      <c r="CY1662" s="136"/>
      <c r="CZ1662" s="136"/>
      <c r="DA1662" s="136"/>
      <c r="DB1662" s="136"/>
      <c r="DC1662" s="136"/>
      <c r="DD1662" s="136"/>
      <c r="DE1662" s="136"/>
      <c r="DF1662" s="136"/>
      <c r="DG1662" s="136"/>
      <c r="DH1662" s="136"/>
      <c r="DI1662" s="136"/>
      <c r="DJ1662" s="136"/>
      <c r="DK1662" s="136"/>
      <c r="DL1662" s="136"/>
      <c r="DM1662" s="136"/>
      <c r="DN1662" s="136"/>
      <c r="DO1662" s="136"/>
      <c r="DP1662" s="136"/>
      <c r="DQ1662" s="136"/>
      <c r="DR1662" s="136"/>
      <c r="DS1662" s="136"/>
      <c r="DT1662" s="136"/>
      <c r="DU1662" s="136"/>
      <c r="DV1662" s="136"/>
      <c r="DW1662" s="136"/>
      <c r="DX1662" s="136"/>
      <c r="DY1662" s="136"/>
      <c r="DZ1662" s="136"/>
      <c r="EA1662" s="136"/>
      <c r="EB1662" s="136"/>
      <c r="EC1662" s="136"/>
      <c r="ED1662" s="136"/>
      <c r="EE1662" s="136"/>
      <c r="EF1662" s="136"/>
      <c r="EG1662" s="136"/>
      <c r="EH1662" s="136"/>
      <c r="EI1662" s="136"/>
      <c r="EJ1662" s="136"/>
      <c r="EK1662" s="136"/>
      <c r="EL1662" s="136"/>
      <c r="EM1662" s="136"/>
      <c r="EN1662" s="136"/>
      <c r="EO1662" s="136"/>
      <c r="EP1662" s="136"/>
      <c r="EQ1662" s="136"/>
      <c r="ER1662" s="136"/>
      <c r="ES1662" s="136"/>
      <c r="ET1662" s="136"/>
      <c r="EU1662" s="136"/>
      <c r="EV1662" s="136"/>
      <c r="EW1662" s="136"/>
      <c r="EX1662" s="136"/>
      <c r="EY1662" s="136"/>
      <c r="EZ1662" s="136"/>
      <c r="FA1662" s="136"/>
      <c r="FB1662" s="136"/>
      <c r="FC1662" s="136"/>
      <c r="FD1662" s="136"/>
      <c r="FE1662" s="136"/>
      <c r="FF1662" s="136"/>
      <c r="FG1662" s="136"/>
      <c r="FH1662" s="136"/>
      <c r="FI1662" s="136"/>
      <c r="FJ1662" s="136"/>
      <c r="FK1662" s="136"/>
      <c r="FL1662" s="136"/>
      <c r="FM1662" s="136"/>
      <c r="FN1662" s="136"/>
      <c r="FO1662" s="136"/>
      <c r="FP1662" s="136"/>
      <c r="FQ1662" s="136"/>
      <c r="FR1662" s="136"/>
      <c r="FS1662" s="136"/>
      <c r="FT1662" s="136"/>
      <c r="FU1662" s="136"/>
      <c r="FV1662" s="136"/>
      <c r="FW1662" s="136"/>
      <c r="FX1662" s="136"/>
      <c r="FY1662" s="136"/>
      <c r="FZ1662" s="136"/>
      <c r="GA1662" s="136"/>
      <c r="GB1662" s="136"/>
      <c r="GC1662" s="136"/>
      <c r="GD1662" s="136"/>
      <c r="GE1662" s="136"/>
      <c r="GF1662" s="136"/>
      <c r="GG1662" s="136"/>
      <c r="GH1662" s="136"/>
      <c r="GI1662" s="136"/>
      <c r="GJ1662" s="136"/>
      <c r="GK1662" s="136"/>
      <c r="GL1662" s="136"/>
      <c r="GM1662" s="136"/>
      <c r="GN1662" s="136"/>
      <c r="GO1662" s="136"/>
      <c r="GP1662" s="136"/>
      <c r="GQ1662" s="136"/>
      <c r="GR1662" s="136"/>
      <c r="GS1662" s="136"/>
      <c r="GT1662" s="136"/>
      <c r="GU1662" s="136"/>
      <c r="GV1662" s="136"/>
      <c r="GW1662" s="136"/>
      <c r="GX1662" s="136"/>
      <c r="GY1662" s="136"/>
      <c r="GZ1662" s="136"/>
      <c r="HA1662" s="136"/>
      <c r="HB1662" s="136"/>
      <c r="HC1662" s="136"/>
      <c r="HD1662" s="136"/>
      <c r="HE1662" s="136"/>
      <c r="HF1662" s="136"/>
      <c r="HG1662" s="136"/>
      <c r="HH1662" s="136"/>
      <c r="HI1662" s="136"/>
      <c r="HJ1662" s="136"/>
      <c r="HK1662" s="136"/>
      <c r="HL1662" s="136"/>
      <c r="HM1662" s="136"/>
      <c r="HN1662" s="136"/>
      <c r="HO1662" s="136"/>
      <c r="HP1662" s="136"/>
      <c r="HQ1662" s="136"/>
      <c r="HR1662" s="136"/>
      <c r="HS1662" s="136"/>
      <c r="HT1662" s="136"/>
      <c r="HU1662" s="136"/>
      <c r="HV1662" s="136"/>
      <c r="HW1662" s="136"/>
      <c r="HX1662" s="136"/>
      <c r="HY1662" s="136"/>
      <c r="HZ1662" s="136"/>
      <c r="IA1662" s="136"/>
      <c r="IB1662" s="136"/>
      <c r="IC1662" s="136"/>
      <c r="ID1662" s="136"/>
      <c r="IE1662" s="136"/>
      <c r="IF1662" s="136"/>
      <c r="IG1662" s="136"/>
    </row>
    <row r="1663" spans="1:241" ht="15" customHeight="1" x14ac:dyDescent="0.25">
      <c r="A1663" s="225" t="s">
        <v>344</v>
      </c>
      <c r="B1663" s="217">
        <v>6490552</v>
      </c>
      <c r="C1663" s="217">
        <v>2477809</v>
      </c>
      <c r="D1663" s="217">
        <v>943612</v>
      </c>
      <c r="E1663" s="217">
        <v>1283491</v>
      </c>
      <c r="F1663" s="217">
        <v>3098160</v>
      </c>
      <c r="G1663" s="217">
        <v>679723</v>
      </c>
      <c r="H1663" s="244">
        <v>14973347</v>
      </c>
      <c r="I1663" s="136"/>
      <c r="J1663" s="225" t="s">
        <v>335</v>
      </c>
      <c r="K1663" s="217">
        <v>7059780</v>
      </c>
      <c r="L1663" s="217">
        <v>2798045</v>
      </c>
      <c r="M1663" s="217">
        <v>1034595</v>
      </c>
      <c r="N1663" s="217">
        <v>1819324</v>
      </c>
      <c r="O1663" s="217">
        <v>3051949</v>
      </c>
      <c r="P1663" s="217">
        <v>734362</v>
      </c>
      <c r="Q1663" s="244">
        <v>16498055</v>
      </c>
      <c r="R1663" s="136"/>
      <c r="S1663" s="136"/>
      <c r="T1663" s="136"/>
      <c r="U1663" s="136"/>
      <c r="V1663" s="136"/>
      <c r="W1663" s="136"/>
      <c r="X1663" s="136"/>
      <c r="Y1663" s="136"/>
      <c r="Z1663" s="136"/>
      <c r="AA1663" s="136"/>
      <c r="AB1663" s="136"/>
      <c r="AC1663" s="136"/>
      <c r="AD1663" s="136"/>
      <c r="AE1663" s="136"/>
      <c r="AF1663" s="136"/>
      <c r="AG1663" s="136"/>
      <c r="AH1663" s="136"/>
      <c r="AI1663" s="136"/>
      <c r="AJ1663" s="136"/>
      <c r="AK1663" s="136"/>
      <c r="AL1663" s="136"/>
      <c r="AM1663" s="136"/>
      <c r="AN1663" s="136"/>
      <c r="AO1663" s="136"/>
      <c r="AP1663" s="136"/>
      <c r="AQ1663" s="136"/>
      <c r="AR1663" s="136"/>
      <c r="AS1663" s="136"/>
      <c r="AT1663" s="136"/>
      <c r="AU1663" s="136"/>
      <c r="AV1663" s="136"/>
      <c r="AW1663" s="136"/>
      <c r="AX1663" s="136"/>
      <c r="AY1663" s="136"/>
      <c r="AZ1663" s="136"/>
      <c r="BA1663" s="136"/>
      <c r="BB1663" s="136"/>
      <c r="BC1663" s="136"/>
      <c r="BD1663" s="136"/>
      <c r="BE1663" s="136"/>
      <c r="BF1663" s="136"/>
      <c r="BG1663" s="136"/>
      <c r="BH1663" s="136"/>
      <c r="BI1663" s="136"/>
      <c r="BJ1663" s="136"/>
      <c r="BK1663" s="136"/>
      <c r="BL1663" s="136"/>
      <c r="BM1663" s="136"/>
      <c r="BN1663" s="136"/>
      <c r="BO1663" s="136"/>
      <c r="BP1663" s="136"/>
      <c r="BQ1663" s="136"/>
      <c r="BR1663" s="136"/>
      <c r="BS1663" s="136"/>
      <c r="BT1663" s="136"/>
      <c r="BU1663" s="136"/>
      <c r="BV1663" s="136"/>
      <c r="BW1663" s="136"/>
      <c r="BX1663" s="136"/>
      <c r="BY1663" s="136"/>
      <c r="BZ1663" s="136"/>
      <c r="CA1663" s="136"/>
      <c r="CB1663" s="136"/>
      <c r="CC1663" s="136"/>
      <c r="CD1663" s="136"/>
      <c r="CE1663" s="136"/>
      <c r="CF1663" s="136"/>
      <c r="CG1663" s="136"/>
      <c r="CH1663" s="136"/>
      <c r="CI1663" s="136"/>
      <c r="CJ1663" s="136"/>
      <c r="CK1663" s="136"/>
      <c r="CL1663" s="136"/>
      <c r="CM1663" s="136"/>
      <c r="CN1663" s="136"/>
      <c r="CO1663" s="136"/>
      <c r="CP1663" s="136"/>
      <c r="CQ1663" s="136"/>
      <c r="CR1663" s="136"/>
      <c r="CS1663" s="136"/>
      <c r="CT1663" s="136"/>
      <c r="CU1663" s="136"/>
      <c r="CV1663" s="136"/>
      <c r="CW1663" s="136"/>
      <c r="CX1663" s="136"/>
      <c r="CY1663" s="136"/>
      <c r="CZ1663" s="136"/>
      <c r="DA1663" s="136"/>
      <c r="DB1663" s="136"/>
      <c r="DC1663" s="136"/>
      <c r="DD1663" s="136"/>
      <c r="DE1663" s="136"/>
      <c r="DF1663" s="136"/>
      <c r="DG1663" s="136"/>
      <c r="DH1663" s="136"/>
      <c r="DI1663" s="136"/>
      <c r="DJ1663" s="136"/>
      <c r="DK1663" s="136"/>
      <c r="DL1663" s="136"/>
      <c r="DM1663" s="136"/>
      <c r="DN1663" s="136"/>
      <c r="DO1663" s="136"/>
      <c r="DP1663" s="136"/>
      <c r="DQ1663" s="136"/>
      <c r="DR1663" s="136"/>
      <c r="DS1663" s="136"/>
      <c r="DT1663" s="136"/>
      <c r="DU1663" s="136"/>
      <c r="DV1663" s="136"/>
      <c r="DW1663" s="136"/>
      <c r="DX1663" s="136"/>
      <c r="DY1663" s="136"/>
      <c r="DZ1663" s="136"/>
      <c r="EA1663" s="136"/>
      <c r="EB1663" s="136"/>
      <c r="EC1663" s="136"/>
      <c r="ED1663" s="136"/>
      <c r="EE1663" s="136"/>
      <c r="EF1663" s="136"/>
      <c r="EG1663" s="136"/>
      <c r="EH1663" s="136"/>
      <c r="EI1663" s="136"/>
      <c r="EJ1663" s="136"/>
      <c r="EK1663" s="136"/>
      <c r="EL1663" s="136"/>
      <c r="EM1663" s="136"/>
      <c r="EN1663" s="136"/>
      <c r="EO1663" s="136"/>
      <c r="EP1663" s="136"/>
      <c r="EQ1663" s="136"/>
      <c r="ER1663" s="136"/>
      <c r="ES1663" s="136"/>
      <c r="ET1663" s="136"/>
      <c r="EU1663" s="136"/>
      <c r="EV1663" s="136"/>
      <c r="EW1663" s="136"/>
      <c r="EX1663" s="136"/>
      <c r="EY1663" s="136"/>
      <c r="EZ1663" s="136"/>
      <c r="FA1663" s="136"/>
      <c r="FB1663" s="136"/>
      <c r="FC1663" s="136"/>
      <c r="FD1663" s="136"/>
      <c r="FE1663" s="136"/>
      <c r="FF1663" s="136"/>
      <c r="FG1663" s="136"/>
      <c r="FH1663" s="136"/>
      <c r="FI1663" s="136"/>
      <c r="FJ1663" s="136"/>
      <c r="FK1663" s="136"/>
      <c r="FL1663" s="136"/>
      <c r="FM1663" s="136"/>
      <c r="FN1663" s="136"/>
      <c r="FO1663" s="136"/>
      <c r="FP1663" s="136"/>
      <c r="FQ1663" s="136"/>
      <c r="FR1663" s="136"/>
      <c r="FS1663" s="136"/>
      <c r="FT1663" s="136"/>
      <c r="FU1663" s="136"/>
      <c r="FV1663" s="136"/>
      <c r="FW1663" s="136"/>
      <c r="FX1663" s="136"/>
      <c r="FY1663" s="136"/>
      <c r="FZ1663" s="136"/>
      <c r="GA1663" s="136"/>
      <c r="GB1663" s="136"/>
      <c r="GC1663" s="136"/>
      <c r="GD1663" s="136"/>
      <c r="GE1663" s="136"/>
      <c r="GF1663" s="136"/>
      <c r="GG1663" s="136"/>
      <c r="GH1663" s="136"/>
      <c r="GI1663" s="136"/>
      <c r="GJ1663" s="136"/>
      <c r="GK1663" s="136"/>
      <c r="GL1663" s="136"/>
      <c r="GM1663" s="136"/>
      <c r="GN1663" s="136"/>
      <c r="GO1663" s="136"/>
      <c r="GP1663" s="136"/>
      <c r="GQ1663" s="136"/>
      <c r="GR1663" s="136"/>
      <c r="GS1663" s="136"/>
      <c r="GT1663" s="136"/>
      <c r="GU1663" s="136"/>
      <c r="GV1663" s="136"/>
      <c r="GW1663" s="136"/>
      <c r="GX1663" s="136"/>
      <c r="GY1663" s="136"/>
      <c r="GZ1663" s="136"/>
      <c r="HA1663" s="136"/>
      <c r="HB1663" s="136"/>
      <c r="HC1663" s="136"/>
      <c r="HD1663" s="136"/>
      <c r="HE1663" s="136"/>
      <c r="HF1663" s="136"/>
      <c r="HG1663" s="136"/>
      <c r="HH1663" s="136"/>
      <c r="HI1663" s="136"/>
      <c r="HJ1663" s="136"/>
      <c r="HK1663" s="136"/>
      <c r="HL1663" s="136"/>
      <c r="HM1663" s="136"/>
      <c r="HN1663" s="136"/>
      <c r="HO1663" s="136"/>
      <c r="HP1663" s="136"/>
      <c r="HQ1663" s="136"/>
      <c r="HR1663" s="136"/>
      <c r="HS1663" s="136"/>
      <c r="HT1663" s="136"/>
      <c r="HU1663" s="136"/>
      <c r="HV1663" s="136"/>
      <c r="HW1663" s="136"/>
      <c r="HX1663" s="136"/>
      <c r="HY1663" s="136"/>
      <c r="HZ1663" s="136"/>
      <c r="IA1663" s="136"/>
      <c r="IB1663" s="136"/>
      <c r="IC1663" s="136"/>
      <c r="ID1663" s="136"/>
      <c r="IE1663" s="136"/>
      <c r="IF1663" s="136"/>
      <c r="IG1663" s="136"/>
    </row>
    <row r="1664" spans="1:241" ht="15" customHeight="1" x14ac:dyDescent="0.25">
      <c r="A1664" s="225" t="s">
        <v>857</v>
      </c>
      <c r="B1664" s="217">
        <v>7880869</v>
      </c>
      <c r="C1664" s="217">
        <v>2399704</v>
      </c>
      <c r="D1664" s="217">
        <v>1235297</v>
      </c>
      <c r="E1664" s="217">
        <v>1711433</v>
      </c>
      <c r="F1664" s="217">
        <v>3048131</v>
      </c>
      <c r="G1664" s="217">
        <v>717756</v>
      </c>
      <c r="H1664" s="244">
        <v>16993190</v>
      </c>
      <c r="I1664" s="136"/>
      <c r="J1664" s="225" t="s">
        <v>863</v>
      </c>
      <c r="K1664" s="217">
        <v>5665465</v>
      </c>
      <c r="L1664" s="217">
        <v>2386354</v>
      </c>
      <c r="M1664" s="217">
        <v>749897</v>
      </c>
      <c r="N1664" s="217">
        <v>1679638</v>
      </c>
      <c r="O1664" s="217">
        <v>2960034</v>
      </c>
      <c r="P1664" s="217">
        <v>519310</v>
      </c>
      <c r="Q1664" s="244">
        <v>13960698</v>
      </c>
      <c r="R1664" s="136"/>
      <c r="S1664" s="136"/>
      <c r="T1664" s="136"/>
      <c r="U1664" s="136"/>
      <c r="V1664" s="136"/>
      <c r="W1664" s="136"/>
      <c r="X1664" s="136"/>
      <c r="Y1664" s="136"/>
      <c r="Z1664" s="136"/>
      <c r="AA1664" s="136"/>
      <c r="AB1664" s="136"/>
      <c r="AC1664" s="136"/>
      <c r="AD1664" s="136"/>
      <c r="AE1664" s="136"/>
      <c r="AF1664" s="136"/>
      <c r="AG1664" s="136"/>
      <c r="AH1664" s="136"/>
      <c r="AI1664" s="136"/>
      <c r="AJ1664" s="136"/>
      <c r="AK1664" s="136"/>
      <c r="AL1664" s="136"/>
      <c r="AM1664" s="136"/>
      <c r="AN1664" s="136"/>
      <c r="AO1664" s="136"/>
      <c r="AP1664" s="136"/>
      <c r="AQ1664" s="136"/>
      <c r="AR1664" s="136"/>
      <c r="AS1664" s="136"/>
      <c r="AT1664" s="136"/>
      <c r="AU1664" s="136"/>
      <c r="AV1664" s="136"/>
      <c r="AW1664" s="136"/>
      <c r="AX1664" s="136"/>
      <c r="AY1664" s="136"/>
      <c r="AZ1664" s="136"/>
      <c r="BA1664" s="136"/>
      <c r="BB1664" s="136"/>
      <c r="BC1664" s="136"/>
      <c r="BD1664" s="136"/>
      <c r="BE1664" s="136"/>
      <c r="BF1664" s="136"/>
      <c r="BG1664" s="136"/>
      <c r="BH1664" s="136"/>
      <c r="BI1664" s="136"/>
      <c r="BJ1664" s="136"/>
      <c r="BK1664" s="136"/>
      <c r="BL1664" s="136"/>
      <c r="BM1664" s="136"/>
      <c r="BN1664" s="136"/>
      <c r="BO1664" s="136"/>
      <c r="BP1664" s="136"/>
      <c r="BQ1664" s="136"/>
      <c r="BR1664" s="136"/>
      <c r="BS1664" s="136"/>
      <c r="BT1664" s="136"/>
      <c r="BU1664" s="136"/>
      <c r="BV1664" s="136"/>
      <c r="BW1664" s="136"/>
      <c r="BX1664" s="136"/>
      <c r="BY1664" s="136"/>
      <c r="BZ1664" s="136"/>
      <c r="CA1664" s="136"/>
      <c r="CB1664" s="136"/>
      <c r="CC1664" s="136"/>
      <c r="CD1664" s="136"/>
      <c r="CE1664" s="136"/>
      <c r="CF1664" s="136"/>
      <c r="CG1664" s="136"/>
      <c r="CH1664" s="136"/>
      <c r="CI1664" s="136"/>
      <c r="CJ1664" s="136"/>
      <c r="CK1664" s="136"/>
      <c r="CL1664" s="136"/>
      <c r="CM1664" s="136"/>
      <c r="CN1664" s="136"/>
      <c r="CO1664" s="136"/>
      <c r="CP1664" s="136"/>
      <c r="CQ1664" s="136"/>
      <c r="CR1664" s="136"/>
      <c r="CS1664" s="136"/>
      <c r="CT1664" s="136"/>
      <c r="CU1664" s="136"/>
      <c r="CV1664" s="136"/>
      <c r="CW1664" s="136"/>
      <c r="CX1664" s="136"/>
      <c r="CY1664" s="136"/>
      <c r="CZ1664" s="136"/>
      <c r="DA1664" s="136"/>
      <c r="DB1664" s="136"/>
      <c r="DC1664" s="136"/>
      <c r="DD1664" s="136"/>
      <c r="DE1664" s="136"/>
      <c r="DF1664" s="136"/>
      <c r="DG1664" s="136"/>
      <c r="DH1664" s="136"/>
      <c r="DI1664" s="136"/>
      <c r="DJ1664" s="136"/>
      <c r="DK1664" s="136"/>
      <c r="DL1664" s="136"/>
      <c r="DM1664" s="136"/>
      <c r="DN1664" s="136"/>
      <c r="DO1664" s="136"/>
      <c r="DP1664" s="136"/>
      <c r="DQ1664" s="136"/>
      <c r="DR1664" s="136"/>
      <c r="DS1664" s="136"/>
      <c r="DT1664" s="136"/>
      <c r="DU1664" s="136"/>
      <c r="DV1664" s="136"/>
      <c r="DW1664" s="136"/>
      <c r="DX1664" s="136"/>
      <c r="DY1664" s="136"/>
      <c r="DZ1664" s="136"/>
      <c r="EA1664" s="136"/>
      <c r="EB1664" s="136"/>
      <c r="EC1664" s="136"/>
      <c r="ED1664" s="136"/>
      <c r="EE1664" s="136"/>
      <c r="EF1664" s="136"/>
      <c r="EG1664" s="136"/>
      <c r="EH1664" s="136"/>
      <c r="EI1664" s="136"/>
      <c r="EJ1664" s="136"/>
      <c r="EK1664" s="136"/>
      <c r="EL1664" s="136"/>
      <c r="EM1664" s="136"/>
      <c r="EN1664" s="136"/>
      <c r="EO1664" s="136"/>
      <c r="EP1664" s="136"/>
      <c r="EQ1664" s="136"/>
      <c r="ER1664" s="136"/>
      <c r="ES1664" s="136"/>
      <c r="ET1664" s="136"/>
      <c r="EU1664" s="136"/>
      <c r="EV1664" s="136"/>
      <c r="EW1664" s="136"/>
      <c r="EX1664" s="136"/>
      <c r="EY1664" s="136"/>
      <c r="EZ1664" s="136"/>
      <c r="FA1664" s="136"/>
      <c r="FB1664" s="136"/>
      <c r="FC1664" s="136"/>
      <c r="FD1664" s="136"/>
      <c r="FE1664" s="136"/>
      <c r="FF1664" s="136"/>
      <c r="FG1664" s="136"/>
      <c r="FH1664" s="136"/>
      <c r="FI1664" s="136"/>
      <c r="FJ1664" s="136"/>
      <c r="FK1664" s="136"/>
      <c r="FL1664" s="136"/>
      <c r="FM1664" s="136"/>
      <c r="FN1664" s="136"/>
      <c r="FO1664" s="136"/>
      <c r="FP1664" s="136"/>
      <c r="FQ1664" s="136"/>
      <c r="FR1664" s="136"/>
      <c r="FS1664" s="136"/>
      <c r="FT1664" s="136"/>
      <c r="FU1664" s="136"/>
      <c r="FV1664" s="136"/>
      <c r="FW1664" s="136"/>
      <c r="FX1664" s="136"/>
      <c r="FY1664" s="136"/>
      <c r="FZ1664" s="136"/>
      <c r="GA1664" s="136"/>
      <c r="GB1664" s="136"/>
      <c r="GC1664" s="136"/>
      <c r="GD1664" s="136"/>
      <c r="GE1664" s="136"/>
      <c r="GF1664" s="136"/>
      <c r="GG1664" s="136"/>
      <c r="GH1664" s="136"/>
      <c r="GI1664" s="136"/>
      <c r="GJ1664" s="136"/>
      <c r="GK1664" s="136"/>
      <c r="GL1664" s="136"/>
      <c r="GM1664" s="136"/>
      <c r="GN1664" s="136"/>
      <c r="GO1664" s="136"/>
      <c r="GP1664" s="136"/>
      <c r="GQ1664" s="136"/>
      <c r="GR1664" s="136"/>
      <c r="GS1664" s="136"/>
      <c r="GT1664" s="136"/>
      <c r="GU1664" s="136"/>
      <c r="GV1664" s="136"/>
      <c r="GW1664" s="136"/>
      <c r="GX1664" s="136"/>
      <c r="GY1664" s="136"/>
      <c r="GZ1664" s="136"/>
      <c r="HA1664" s="136"/>
      <c r="HB1664" s="136"/>
      <c r="HC1664" s="136"/>
      <c r="HD1664" s="136"/>
      <c r="HE1664" s="136"/>
      <c r="HF1664" s="136"/>
      <c r="HG1664" s="136"/>
      <c r="HH1664" s="136"/>
      <c r="HI1664" s="136"/>
      <c r="HJ1664" s="136"/>
      <c r="HK1664" s="136"/>
      <c r="HL1664" s="136"/>
      <c r="HM1664" s="136"/>
      <c r="HN1664" s="136"/>
      <c r="HO1664" s="136"/>
      <c r="HP1664" s="136"/>
      <c r="HQ1664" s="136"/>
      <c r="HR1664" s="136"/>
      <c r="HS1664" s="136"/>
      <c r="HT1664" s="136"/>
      <c r="HU1664" s="136"/>
      <c r="HV1664" s="136"/>
      <c r="HW1664" s="136"/>
      <c r="HX1664" s="136"/>
      <c r="HY1664" s="136"/>
      <c r="HZ1664" s="136"/>
      <c r="IA1664" s="136"/>
      <c r="IB1664" s="136"/>
      <c r="IC1664" s="136"/>
      <c r="ID1664" s="136"/>
      <c r="IE1664" s="136"/>
      <c r="IF1664" s="136"/>
      <c r="IG1664" s="136"/>
    </row>
    <row r="1665" spans="1:241" ht="15" customHeight="1" x14ac:dyDescent="0.25">
      <c r="A1665" s="225" t="s">
        <v>170</v>
      </c>
      <c r="B1665" s="217">
        <v>7166299</v>
      </c>
      <c r="C1665" s="217">
        <v>2223161</v>
      </c>
      <c r="D1665" s="217">
        <v>832916</v>
      </c>
      <c r="E1665" s="217">
        <v>1487415</v>
      </c>
      <c r="F1665" s="217">
        <v>2367472</v>
      </c>
      <c r="G1665" s="217">
        <v>524097</v>
      </c>
      <c r="H1665" s="244">
        <v>14601360</v>
      </c>
      <c r="I1665" s="136"/>
      <c r="J1665" s="225" t="s">
        <v>127</v>
      </c>
      <c r="K1665" s="217">
        <v>4985622</v>
      </c>
      <c r="L1665" s="217">
        <v>2091479</v>
      </c>
      <c r="M1665" s="217">
        <v>793598</v>
      </c>
      <c r="N1665" s="217">
        <v>1414078</v>
      </c>
      <c r="O1665" s="217">
        <v>2391640</v>
      </c>
      <c r="P1665" s="217">
        <v>589447</v>
      </c>
      <c r="Q1665" s="244">
        <v>12265864</v>
      </c>
      <c r="R1665" s="136"/>
      <c r="S1665" s="136"/>
      <c r="T1665" s="136"/>
      <c r="U1665" s="136"/>
      <c r="V1665" s="136"/>
      <c r="W1665" s="136"/>
      <c r="X1665" s="136"/>
      <c r="Y1665" s="136"/>
      <c r="Z1665" s="136"/>
      <c r="AA1665" s="136"/>
      <c r="AB1665" s="136"/>
      <c r="AC1665" s="136"/>
      <c r="AD1665" s="136"/>
      <c r="AE1665" s="136"/>
      <c r="AF1665" s="136"/>
      <c r="AG1665" s="136"/>
      <c r="AH1665" s="136"/>
      <c r="AI1665" s="136"/>
      <c r="AJ1665" s="136"/>
      <c r="AK1665" s="136"/>
      <c r="AL1665" s="136"/>
      <c r="AM1665" s="136"/>
      <c r="AN1665" s="136"/>
      <c r="AO1665" s="136"/>
      <c r="AP1665" s="136"/>
      <c r="AQ1665" s="136"/>
      <c r="AR1665" s="136"/>
      <c r="AS1665" s="136"/>
      <c r="AT1665" s="136"/>
      <c r="AU1665" s="136"/>
      <c r="AV1665" s="136"/>
      <c r="AW1665" s="136"/>
      <c r="AX1665" s="136"/>
      <c r="AY1665" s="136"/>
      <c r="AZ1665" s="136"/>
      <c r="BA1665" s="136"/>
      <c r="BB1665" s="136"/>
      <c r="BC1665" s="136"/>
      <c r="BD1665" s="136"/>
      <c r="BE1665" s="136"/>
      <c r="BF1665" s="136"/>
      <c r="BG1665" s="136"/>
      <c r="BH1665" s="136"/>
      <c r="BI1665" s="136"/>
      <c r="BJ1665" s="136"/>
      <c r="BK1665" s="136"/>
      <c r="BL1665" s="136"/>
      <c r="BM1665" s="136"/>
      <c r="BN1665" s="136"/>
      <c r="BO1665" s="136"/>
      <c r="BP1665" s="136"/>
      <c r="BQ1665" s="136"/>
      <c r="BR1665" s="136"/>
      <c r="BS1665" s="136"/>
      <c r="BT1665" s="136"/>
      <c r="BU1665" s="136"/>
      <c r="BV1665" s="136"/>
      <c r="BW1665" s="136"/>
      <c r="BX1665" s="136"/>
      <c r="BY1665" s="136"/>
      <c r="BZ1665" s="136"/>
      <c r="CA1665" s="136"/>
      <c r="CB1665" s="136"/>
      <c r="CC1665" s="136"/>
      <c r="CD1665" s="136"/>
      <c r="CE1665" s="136"/>
      <c r="CF1665" s="136"/>
      <c r="CG1665" s="136"/>
      <c r="CH1665" s="136"/>
      <c r="CI1665" s="136"/>
      <c r="CJ1665" s="136"/>
      <c r="CK1665" s="136"/>
      <c r="CL1665" s="136"/>
      <c r="CM1665" s="136"/>
      <c r="CN1665" s="136"/>
      <c r="CO1665" s="136"/>
      <c r="CP1665" s="136"/>
      <c r="CQ1665" s="136"/>
      <c r="CR1665" s="136"/>
      <c r="CS1665" s="136"/>
      <c r="CT1665" s="136"/>
      <c r="CU1665" s="136"/>
      <c r="CV1665" s="136"/>
      <c r="CW1665" s="136"/>
      <c r="CX1665" s="136"/>
      <c r="CY1665" s="136"/>
      <c r="CZ1665" s="136"/>
      <c r="DA1665" s="136"/>
      <c r="DB1665" s="136"/>
      <c r="DC1665" s="136"/>
      <c r="DD1665" s="136"/>
      <c r="DE1665" s="136"/>
      <c r="DF1665" s="136"/>
      <c r="DG1665" s="136"/>
      <c r="DH1665" s="136"/>
      <c r="DI1665" s="136"/>
      <c r="DJ1665" s="136"/>
      <c r="DK1665" s="136"/>
      <c r="DL1665" s="136"/>
      <c r="DM1665" s="136"/>
      <c r="DN1665" s="136"/>
      <c r="DO1665" s="136"/>
      <c r="DP1665" s="136"/>
      <c r="DQ1665" s="136"/>
      <c r="DR1665" s="136"/>
      <c r="DS1665" s="136"/>
      <c r="DT1665" s="136"/>
      <c r="DU1665" s="136"/>
      <c r="DV1665" s="136"/>
      <c r="DW1665" s="136"/>
      <c r="DX1665" s="136"/>
      <c r="DY1665" s="136"/>
      <c r="DZ1665" s="136"/>
      <c r="EA1665" s="136"/>
      <c r="EB1665" s="136"/>
      <c r="EC1665" s="136"/>
      <c r="ED1665" s="136"/>
      <c r="EE1665" s="136"/>
      <c r="EF1665" s="136"/>
      <c r="EG1665" s="136"/>
      <c r="EH1665" s="136"/>
      <c r="EI1665" s="136"/>
      <c r="EJ1665" s="136"/>
      <c r="EK1665" s="136"/>
      <c r="EL1665" s="136"/>
      <c r="EM1665" s="136"/>
      <c r="EN1665" s="136"/>
      <c r="EO1665" s="136"/>
      <c r="EP1665" s="136"/>
      <c r="EQ1665" s="136"/>
      <c r="ER1665" s="136"/>
      <c r="ES1665" s="136"/>
      <c r="ET1665" s="136"/>
      <c r="EU1665" s="136"/>
      <c r="EV1665" s="136"/>
      <c r="EW1665" s="136"/>
      <c r="EX1665" s="136"/>
      <c r="EY1665" s="136"/>
      <c r="EZ1665" s="136"/>
      <c r="FA1665" s="136"/>
      <c r="FB1665" s="136"/>
      <c r="FC1665" s="136"/>
      <c r="FD1665" s="136"/>
      <c r="FE1665" s="136"/>
      <c r="FF1665" s="136"/>
      <c r="FG1665" s="136"/>
      <c r="FH1665" s="136"/>
      <c r="FI1665" s="136"/>
      <c r="FJ1665" s="136"/>
      <c r="FK1665" s="136"/>
      <c r="FL1665" s="136"/>
      <c r="FM1665" s="136"/>
      <c r="FN1665" s="136"/>
      <c r="FO1665" s="136"/>
      <c r="FP1665" s="136"/>
      <c r="FQ1665" s="136"/>
      <c r="FR1665" s="136"/>
      <c r="FS1665" s="136"/>
      <c r="FT1665" s="136"/>
      <c r="FU1665" s="136"/>
      <c r="FV1665" s="136"/>
      <c r="FW1665" s="136"/>
      <c r="FX1665" s="136"/>
      <c r="FY1665" s="136"/>
      <c r="FZ1665" s="136"/>
      <c r="GA1665" s="136"/>
      <c r="GB1665" s="136"/>
      <c r="GC1665" s="136"/>
      <c r="GD1665" s="136"/>
      <c r="GE1665" s="136"/>
      <c r="GF1665" s="136"/>
      <c r="GG1665" s="136"/>
      <c r="GH1665" s="136"/>
      <c r="GI1665" s="136"/>
      <c r="GJ1665" s="136"/>
      <c r="GK1665" s="136"/>
      <c r="GL1665" s="136"/>
      <c r="GM1665" s="136"/>
      <c r="GN1665" s="136"/>
      <c r="GO1665" s="136"/>
      <c r="GP1665" s="136"/>
      <c r="GQ1665" s="136"/>
      <c r="GR1665" s="136"/>
      <c r="GS1665" s="136"/>
      <c r="GT1665" s="136"/>
      <c r="GU1665" s="136"/>
      <c r="GV1665" s="136"/>
      <c r="GW1665" s="136"/>
      <c r="GX1665" s="136"/>
      <c r="GY1665" s="136"/>
      <c r="GZ1665" s="136"/>
      <c r="HA1665" s="136"/>
      <c r="HB1665" s="136"/>
      <c r="HC1665" s="136"/>
      <c r="HD1665" s="136"/>
      <c r="HE1665" s="136"/>
      <c r="HF1665" s="136"/>
      <c r="HG1665" s="136"/>
      <c r="HH1665" s="136"/>
      <c r="HI1665" s="136"/>
      <c r="HJ1665" s="136"/>
      <c r="HK1665" s="136"/>
      <c r="HL1665" s="136"/>
      <c r="HM1665" s="136"/>
      <c r="HN1665" s="136"/>
      <c r="HO1665" s="136"/>
      <c r="HP1665" s="136"/>
      <c r="HQ1665" s="136"/>
      <c r="HR1665" s="136"/>
      <c r="HS1665" s="136"/>
      <c r="HT1665" s="136"/>
      <c r="HU1665" s="136"/>
      <c r="HV1665" s="136"/>
      <c r="HW1665" s="136"/>
      <c r="HX1665" s="136"/>
      <c r="HY1665" s="136"/>
      <c r="HZ1665" s="136"/>
      <c r="IA1665" s="136"/>
      <c r="IB1665" s="136"/>
      <c r="IC1665" s="136"/>
      <c r="ID1665" s="136"/>
      <c r="IE1665" s="136"/>
      <c r="IF1665" s="136"/>
      <c r="IG1665" s="136"/>
    </row>
    <row r="1666" spans="1:241" ht="15" customHeight="1" x14ac:dyDescent="0.25">
      <c r="A1666" s="225" t="s">
        <v>167</v>
      </c>
      <c r="B1666" s="217">
        <v>6533788</v>
      </c>
      <c r="C1666" s="217">
        <v>2108864</v>
      </c>
      <c r="D1666" s="217">
        <v>688049</v>
      </c>
      <c r="E1666" s="217">
        <v>1223757</v>
      </c>
      <c r="F1666" s="217">
        <v>2343206</v>
      </c>
      <c r="G1666" s="217">
        <v>481084</v>
      </c>
      <c r="H1666" s="244">
        <v>13378748</v>
      </c>
      <c r="I1666" s="136"/>
      <c r="J1666" s="225" t="s">
        <v>124</v>
      </c>
      <c r="K1666" s="217">
        <v>5482411</v>
      </c>
      <c r="L1666" s="217">
        <v>1777027</v>
      </c>
      <c r="M1666" s="217">
        <v>560665</v>
      </c>
      <c r="N1666" s="217">
        <v>1215635</v>
      </c>
      <c r="O1666" s="217">
        <v>2503861</v>
      </c>
      <c r="P1666" s="217">
        <v>409837</v>
      </c>
      <c r="Q1666" s="244">
        <v>11949436</v>
      </c>
      <c r="R1666" s="136"/>
      <c r="S1666" s="136"/>
      <c r="T1666" s="136"/>
      <c r="U1666" s="136"/>
      <c r="V1666" s="136"/>
      <c r="W1666" s="136"/>
      <c r="X1666" s="136"/>
      <c r="Y1666" s="136"/>
      <c r="Z1666" s="136"/>
      <c r="AA1666" s="136"/>
      <c r="AB1666" s="136"/>
      <c r="AC1666" s="136"/>
      <c r="AD1666" s="136"/>
      <c r="AE1666" s="136"/>
      <c r="AF1666" s="136"/>
      <c r="AG1666" s="136"/>
      <c r="AH1666" s="136"/>
      <c r="AI1666" s="136"/>
      <c r="AJ1666" s="136"/>
      <c r="AK1666" s="136"/>
      <c r="AL1666" s="136"/>
      <c r="AM1666" s="136"/>
      <c r="AN1666" s="136"/>
      <c r="AO1666" s="136"/>
      <c r="AP1666" s="136"/>
      <c r="AQ1666" s="136"/>
      <c r="AR1666" s="136"/>
      <c r="AS1666" s="136"/>
      <c r="AT1666" s="136"/>
      <c r="AU1666" s="136"/>
      <c r="AV1666" s="136"/>
      <c r="AW1666" s="136"/>
      <c r="AX1666" s="136"/>
      <c r="AY1666" s="136"/>
      <c r="AZ1666" s="136"/>
      <c r="BA1666" s="136"/>
      <c r="BB1666" s="136"/>
      <c r="BC1666" s="136"/>
      <c r="BD1666" s="136"/>
      <c r="BE1666" s="136"/>
      <c r="BF1666" s="136"/>
      <c r="BG1666" s="136"/>
      <c r="BH1666" s="136"/>
      <c r="BI1666" s="136"/>
      <c r="BJ1666" s="136"/>
      <c r="BK1666" s="136"/>
      <c r="BL1666" s="136"/>
      <c r="BM1666" s="136"/>
      <c r="BN1666" s="136"/>
      <c r="BO1666" s="136"/>
      <c r="BP1666" s="136"/>
      <c r="BQ1666" s="136"/>
      <c r="BR1666" s="136"/>
      <c r="BS1666" s="136"/>
      <c r="BT1666" s="136"/>
      <c r="BU1666" s="136"/>
      <c r="BV1666" s="136"/>
      <c r="BW1666" s="136"/>
      <c r="BX1666" s="136"/>
      <c r="BY1666" s="136"/>
      <c r="BZ1666" s="136"/>
      <c r="CA1666" s="136"/>
      <c r="CB1666" s="136"/>
      <c r="CC1666" s="136"/>
      <c r="CD1666" s="136"/>
      <c r="CE1666" s="136"/>
      <c r="CF1666" s="136"/>
      <c r="CG1666" s="136"/>
      <c r="CH1666" s="136"/>
      <c r="CI1666" s="136"/>
      <c r="CJ1666" s="136"/>
      <c r="CK1666" s="136"/>
      <c r="CL1666" s="136"/>
      <c r="CM1666" s="136"/>
      <c r="CN1666" s="136"/>
      <c r="CO1666" s="136"/>
      <c r="CP1666" s="136"/>
      <c r="CQ1666" s="136"/>
      <c r="CR1666" s="136"/>
      <c r="CS1666" s="136"/>
      <c r="CT1666" s="136"/>
      <c r="CU1666" s="136"/>
      <c r="CV1666" s="136"/>
      <c r="CW1666" s="136"/>
      <c r="CX1666" s="136"/>
      <c r="CY1666" s="136"/>
      <c r="CZ1666" s="136"/>
      <c r="DA1666" s="136"/>
      <c r="DB1666" s="136"/>
      <c r="DC1666" s="136"/>
      <c r="DD1666" s="136"/>
      <c r="DE1666" s="136"/>
      <c r="DF1666" s="136"/>
      <c r="DG1666" s="136"/>
      <c r="DH1666" s="136"/>
      <c r="DI1666" s="136"/>
      <c r="DJ1666" s="136"/>
      <c r="DK1666" s="136"/>
      <c r="DL1666" s="136"/>
      <c r="DM1666" s="136"/>
      <c r="DN1666" s="136"/>
      <c r="DO1666" s="136"/>
      <c r="DP1666" s="136"/>
      <c r="DQ1666" s="136"/>
      <c r="DR1666" s="136"/>
      <c r="DS1666" s="136"/>
      <c r="DT1666" s="136"/>
      <c r="DU1666" s="136"/>
      <c r="DV1666" s="136"/>
      <c r="DW1666" s="136"/>
      <c r="DX1666" s="136"/>
      <c r="DY1666" s="136"/>
      <c r="DZ1666" s="136"/>
      <c r="EA1666" s="136"/>
      <c r="EB1666" s="136"/>
      <c r="EC1666" s="136"/>
      <c r="ED1666" s="136"/>
      <c r="EE1666" s="136"/>
      <c r="EF1666" s="136"/>
      <c r="EG1666" s="136"/>
      <c r="EH1666" s="136"/>
      <c r="EI1666" s="136"/>
      <c r="EJ1666" s="136"/>
      <c r="EK1666" s="136"/>
      <c r="EL1666" s="136"/>
      <c r="EM1666" s="136"/>
      <c r="EN1666" s="136"/>
      <c r="EO1666" s="136"/>
      <c r="EP1666" s="136"/>
      <c r="EQ1666" s="136"/>
      <c r="ER1666" s="136"/>
      <c r="ES1666" s="136"/>
      <c r="ET1666" s="136"/>
      <c r="EU1666" s="136"/>
      <c r="EV1666" s="136"/>
      <c r="EW1666" s="136"/>
      <c r="EX1666" s="136"/>
      <c r="EY1666" s="136"/>
      <c r="EZ1666" s="136"/>
      <c r="FA1666" s="136"/>
      <c r="FB1666" s="136"/>
      <c r="FC1666" s="136"/>
      <c r="FD1666" s="136"/>
      <c r="FE1666" s="136"/>
      <c r="FF1666" s="136"/>
      <c r="FG1666" s="136"/>
      <c r="FH1666" s="136"/>
      <c r="FI1666" s="136"/>
      <c r="FJ1666" s="136"/>
      <c r="FK1666" s="136"/>
      <c r="FL1666" s="136"/>
      <c r="FM1666" s="136"/>
      <c r="FN1666" s="136"/>
      <c r="FO1666" s="136"/>
      <c r="FP1666" s="136"/>
      <c r="FQ1666" s="136"/>
      <c r="FR1666" s="136"/>
      <c r="FS1666" s="136"/>
      <c r="FT1666" s="136"/>
      <c r="FU1666" s="136"/>
      <c r="FV1666" s="136"/>
      <c r="FW1666" s="136"/>
      <c r="FX1666" s="136"/>
      <c r="FY1666" s="136"/>
      <c r="FZ1666" s="136"/>
      <c r="GA1666" s="136"/>
      <c r="GB1666" s="136"/>
      <c r="GC1666" s="136"/>
      <c r="GD1666" s="136"/>
      <c r="GE1666" s="136"/>
      <c r="GF1666" s="136"/>
      <c r="GG1666" s="136"/>
      <c r="GH1666" s="136"/>
      <c r="GI1666" s="136"/>
      <c r="GJ1666" s="136"/>
      <c r="GK1666" s="136"/>
      <c r="GL1666" s="136"/>
      <c r="GM1666" s="136"/>
      <c r="GN1666" s="136"/>
      <c r="GO1666" s="136"/>
      <c r="GP1666" s="136"/>
      <c r="GQ1666" s="136"/>
      <c r="GR1666" s="136"/>
      <c r="GS1666" s="136"/>
      <c r="GT1666" s="136"/>
      <c r="GU1666" s="136"/>
      <c r="GV1666" s="136"/>
      <c r="GW1666" s="136"/>
      <c r="GX1666" s="136"/>
      <c r="GY1666" s="136"/>
      <c r="GZ1666" s="136"/>
      <c r="HA1666" s="136"/>
      <c r="HB1666" s="136"/>
      <c r="HC1666" s="136"/>
      <c r="HD1666" s="136"/>
      <c r="HE1666" s="136"/>
      <c r="HF1666" s="136"/>
      <c r="HG1666" s="136"/>
      <c r="HH1666" s="136"/>
      <c r="HI1666" s="136"/>
      <c r="HJ1666" s="136"/>
      <c r="HK1666" s="136"/>
      <c r="HL1666" s="136"/>
      <c r="HM1666" s="136"/>
      <c r="HN1666" s="136"/>
      <c r="HO1666" s="136"/>
      <c r="HP1666" s="136"/>
      <c r="HQ1666" s="136"/>
      <c r="HR1666" s="136"/>
      <c r="HS1666" s="136"/>
      <c r="HT1666" s="136"/>
      <c r="HU1666" s="136"/>
      <c r="HV1666" s="136"/>
      <c r="HW1666" s="136"/>
      <c r="HX1666" s="136"/>
      <c r="HY1666" s="136"/>
      <c r="HZ1666" s="136"/>
      <c r="IA1666" s="136"/>
      <c r="IB1666" s="136"/>
      <c r="IC1666" s="136"/>
      <c r="ID1666" s="136"/>
      <c r="IE1666" s="136"/>
      <c r="IF1666" s="136"/>
      <c r="IG1666" s="136"/>
    </row>
    <row r="1667" spans="1:241" ht="15" customHeight="1" x14ac:dyDescent="0.25">
      <c r="A1667" s="225" t="s">
        <v>166</v>
      </c>
      <c r="B1667" s="217">
        <v>13276828</v>
      </c>
      <c r="C1667" s="217">
        <v>3182390</v>
      </c>
      <c r="D1667" s="217">
        <v>1127204</v>
      </c>
      <c r="E1667" s="217">
        <v>1378708</v>
      </c>
      <c r="F1667" s="217">
        <v>3056788</v>
      </c>
      <c r="G1667" s="217">
        <v>904832</v>
      </c>
      <c r="H1667" s="244">
        <v>22926750</v>
      </c>
      <c r="I1667" s="136"/>
      <c r="J1667" s="225" t="s">
        <v>123</v>
      </c>
      <c r="K1667" s="217">
        <v>5283522</v>
      </c>
      <c r="L1667" s="217">
        <v>2247943</v>
      </c>
      <c r="M1667" s="217">
        <v>840928</v>
      </c>
      <c r="N1667" s="217">
        <v>1214377</v>
      </c>
      <c r="O1667" s="217">
        <v>2356178</v>
      </c>
      <c r="P1667" s="217">
        <v>663407</v>
      </c>
      <c r="Q1667" s="244">
        <v>12606355</v>
      </c>
      <c r="R1667" s="136"/>
      <c r="S1667" s="136"/>
      <c r="T1667" s="136"/>
      <c r="U1667" s="136"/>
      <c r="V1667" s="136"/>
      <c r="W1667" s="136"/>
      <c r="X1667" s="136"/>
      <c r="Y1667" s="136"/>
      <c r="Z1667" s="136"/>
      <c r="AA1667" s="136"/>
      <c r="AB1667" s="136"/>
      <c r="AC1667" s="136"/>
      <c r="AD1667" s="136"/>
      <c r="AE1667" s="136"/>
      <c r="AF1667" s="136"/>
      <c r="AG1667" s="136"/>
      <c r="AH1667" s="136"/>
      <c r="AI1667" s="136"/>
      <c r="AJ1667" s="136"/>
      <c r="AK1667" s="136"/>
      <c r="AL1667" s="136"/>
      <c r="AM1667" s="136"/>
      <c r="AN1667" s="136"/>
      <c r="AO1667" s="136"/>
      <c r="AP1667" s="136"/>
      <c r="AQ1667" s="136"/>
      <c r="AR1667" s="136"/>
      <c r="AS1667" s="136"/>
      <c r="AT1667" s="136"/>
      <c r="AU1667" s="136"/>
      <c r="AV1667" s="136"/>
      <c r="AW1667" s="136"/>
      <c r="AX1667" s="136"/>
      <c r="AY1667" s="136"/>
      <c r="AZ1667" s="136"/>
      <c r="BA1667" s="136"/>
      <c r="BB1667" s="136"/>
      <c r="BC1667" s="136"/>
      <c r="BD1667" s="136"/>
      <c r="BE1667" s="136"/>
      <c r="BF1667" s="136"/>
      <c r="BG1667" s="136"/>
      <c r="BH1667" s="136"/>
      <c r="BI1667" s="136"/>
      <c r="BJ1667" s="136"/>
      <c r="BK1667" s="136"/>
      <c r="BL1667" s="136"/>
      <c r="BM1667" s="136"/>
      <c r="BN1667" s="136"/>
      <c r="BO1667" s="136"/>
      <c r="BP1667" s="136"/>
      <c r="BQ1667" s="136"/>
      <c r="BR1667" s="136"/>
      <c r="BS1667" s="136"/>
      <c r="BT1667" s="136"/>
      <c r="BU1667" s="136"/>
      <c r="BV1667" s="136"/>
      <c r="BW1667" s="136"/>
      <c r="BX1667" s="136"/>
      <c r="BY1667" s="136"/>
      <c r="BZ1667" s="136"/>
      <c r="CA1667" s="136"/>
      <c r="CB1667" s="136"/>
      <c r="CC1667" s="136"/>
      <c r="CD1667" s="136"/>
      <c r="CE1667" s="136"/>
      <c r="CF1667" s="136"/>
      <c r="CG1667" s="136"/>
      <c r="CH1667" s="136"/>
      <c r="CI1667" s="136"/>
      <c r="CJ1667" s="136"/>
      <c r="CK1667" s="136"/>
      <c r="CL1667" s="136"/>
      <c r="CM1667" s="136"/>
      <c r="CN1667" s="136"/>
      <c r="CO1667" s="136"/>
      <c r="CP1667" s="136"/>
      <c r="CQ1667" s="136"/>
      <c r="CR1667" s="136"/>
      <c r="CS1667" s="136"/>
      <c r="CT1667" s="136"/>
      <c r="CU1667" s="136"/>
      <c r="CV1667" s="136"/>
      <c r="CW1667" s="136"/>
      <c r="CX1667" s="136"/>
      <c r="CY1667" s="136"/>
      <c r="CZ1667" s="136"/>
      <c r="DA1667" s="136"/>
      <c r="DB1667" s="136"/>
      <c r="DC1667" s="136"/>
      <c r="DD1667" s="136"/>
      <c r="DE1667" s="136"/>
      <c r="DF1667" s="136"/>
      <c r="DG1667" s="136"/>
      <c r="DH1667" s="136"/>
      <c r="DI1667" s="136"/>
      <c r="DJ1667" s="136"/>
      <c r="DK1667" s="136"/>
      <c r="DL1667" s="136"/>
      <c r="DM1667" s="136"/>
      <c r="DN1667" s="136"/>
      <c r="DO1667" s="136"/>
      <c r="DP1667" s="136"/>
      <c r="DQ1667" s="136"/>
      <c r="DR1667" s="136"/>
      <c r="DS1667" s="136"/>
      <c r="DT1667" s="136"/>
      <c r="DU1667" s="136"/>
      <c r="DV1667" s="136"/>
      <c r="DW1667" s="136"/>
      <c r="DX1667" s="136"/>
      <c r="DY1667" s="136"/>
      <c r="DZ1667" s="136"/>
      <c r="EA1667" s="136"/>
      <c r="EB1667" s="136"/>
      <c r="EC1667" s="136"/>
      <c r="ED1667" s="136"/>
      <c r="EE1667" s="136"/>
      <c r="EF1667" s="136"/>
      <c r="EG1667" s="136"/>
      <c r="EH1667" s="136"/>
      <c r="EI1667" s="136"/>
      <c r="EJ1667" s="136"/>
      <c r="EK1667" s="136"/>
      <c r="EL1667" s="136"/>
      <c r="EM1667" s="136"/>
      <c r="EN1667" s="136"/>
      <c r="EO1667" s="136"/>
      <c r="EP1667" s="136"/>
      <c r="EQ1667" s="136"/>
      <c r="ER1667" s="136"/>
      <c r="ES1667" s="136"/>
      <c r="ET1667" s="136"/>
      <c r="EU1667" s="136"/>
      <c r="EV1667" s="136"/>
      <c r="EW1667" s="136"/>
      <c r="EX1667" s="136"/>
      <c r="EY1667" s="136"/>
      <c r="EZ1667" s="136"/>
      <c r="FA1667" s="136"/>
      <c r="FB1667" s="136"/>
      <c r="FC1667" s="136"/>
      <c r="FD1667" s="136"/>
      <c r="FE1667" s="136"/>
      <c r="FF1667" s="136"/>
      <c r="FG1667" s="136"/>
      <c r="FH1667" s="136"/>
      <c r="FI1667" s="136"/>
      <c r="FJ1667" s="136"/>
      <c r="FK1667" s="136"/>
      <c r="FL1667" s="136"/>
      <c r="FM1667" s="136"/>
      <c r="FN1667" s="136"/>
      <c r="FO1667" s="136"/>
      <c r="FP1667" s="136"/>
      <c r="FQ1667" s="136"/>
      <c r="FR1667" s="136"/>
      <c r="FS1667" s="136"/>
      <c r="FT1667" s="136"/>
      <c r="FU1667" s="136"/>
      <c r="FV1667" s="136"/>
      <c r="FW1667" s="136"/>
      <c r="FX1667" s="136"/>
      <c r="FY1667" s="136"/>
      <c r="FZ1667" s="136"/>
      <c r="GA1667" s="136"/>
      <c r="GB1667" s="136"/>
      <c r="GC1667" s="136"/>
      <c r="GD1667" s="136"/>
      <c r="GE1667" s="136"/>
      <c r="GF1667" s="136"/>
      <c r="GG1667" s="136"/>
      <c r="GH1667" s="136"/>
      <c r="GI1667" s="136"/>
      <c r="GJ1667" s="136"/>
      <c r="GK1667" s="136"/>
      <c r="GL1667" s="136"/>
      <c r="GM1667" s="136"/>
      <c r="GN1667" s="136"/>
      <c r="GO1667" s="136"/>
      <c r="GP1667" s="136"/>
      <c r="GQ1667" s="136"/>
      <c r="GR1667" s="136"/>
      <c r="GS1667" s="136"/>
      <c r="GT1667" s="136"/>
      <c r="GU1667" s="136"/>
      <c r="GV1667" s="136"/>
      <c r="GW1667" s="136"/>
      <c r="GX1667" s="136"/>
      <c r="GY1667" s="136"/>
      <c r="GZ1667" s="136"/>
      <c r="HA1667" s="136"/>
      <c r="HB1667" s="136"/>
      <c r="HC1667" s="136"/>
      <c r="HD1667" s="136"/>
      <c r="HE1667" s="136"/>
      <c r="HF1667" s="136"/>
      <c r="HG1667" s="136"/>
      <c r="HH1667" s="136"/>
      <c r="HI1667" s="136"/>
      <c r="HJ1667" s="136"/>
      <c r="HK1667" s="136"/>
      <c r="HL1667" s="136"/>
      <c r="HM1667" s="136"/>
      <c r="HN1667" s="136"/>
      <c r="HO1667" s="136"/>
      <c r="HP1667" s="136"/>
      <c r="HQ1667" s="136"/>
      <c r="HR1667" s="136"/>
      <c r="HS1667" s="136"/>
      <c r="HT1667" s="136"/>
      <c r="HU1667" s="136"/>
      <c r="HV1667" s="136"/>
      <c r="HW1667" s="136"/>
      <c r="HX1667" s="136"/>
      <c r="HY1667" s="136"/>
      <c r="HZ1667" s="136"/>
      <c r="IA1667" s="136"/>
      <c r="IB1667" s="136"/>
      <c r="IC1667" s="136"/>
      <c r="ID1667" s="136"/>
      <c r="IE1667" s="136"/>
      <c r="IF1667" s="136"/>
      <c r="IG1667" s="136"/>
    </row>
    <row r="1668" spans="1:241" ht="15" customHeight="1" x14ac:dyDescent="0.25">
      <c r="A1668" s="225" t="s">
        <v>343</v>
      </c>
      <c r="B1668" s="217">
        <v>9855857</v>
      </c>
      <c r="C1668" s="217">
        <v>2221545</v>
      </c>
      <c r="D1668" s="217">
        <v>1121338</v>
      </c>
      <c r="E1668" s="217">
        <v>1207731</v>
      </c>
      <c r="F1668" s="217">
        <v>2603567</v>
      </c>
      <c r="G1668" s="217">
        <v>630597</v>
      </c>
      <c r="H1668" s="244">
        <v>17640635</v>
      </c>
      <c r="I1668" s="136"/>
      <c r="J1668" s="225" t="s">
        <v>334</v>
      </c>
      <c r="K1668" s="217">
        <v>5117987</v>
      </c>
      <c r="L1668" s="217">
        <v>1828437</v>
      </c>
      <c r="M1668" s="217">
        <v>805319</v>
      </c>
      <c r="N1668" s="217">
        <v>1018560</v>
      </c>
      <c r="O1668" s="217">
        <v>2088868</v>
      </c>
      <c r="P1668" s="217">
        <v>655449</v>
      </c>
      <c r="Q1668" s="244">
        <v>11514620</v>
      </c>
      <c r="R1668" s="136"/>
      <c r="S1668" s="136"/>
      <c r="T1668" s="136"/>
      <c r="U1668" s="136"/>
      <c r="V1668" s="136"/>
      <c r="W1668" s="136"/>
      <c r="X1668" s="136"/>
      <c r="Y1668" s="136"/>
      <c r="Z1668" s="136"/>
      <c r="AA1668" s="136"/>
      <c r="AB1668" s="136"/>
      <c r="AC1668" s="136"/>
      <c r="AD1668" s="136"/>
      <c r="AE1668" s="136"/>
      <c r="AF1668" s="136"/>
      <c r="AG1668" s="136"/>
      <c r="AH1668" s="136"/>
      <c r="AI1668" s="136"/>
      <c r="AJ1668" s="136"/>
      <c r="AK1668" s="136"/>
      <c r="AL1668" s="136"/>
      <c r="AM1668" s="136"/>
      <c r="AN1668" s="136"/>
      <c r="AO1668" s="136"/>
      <c r="AP1668" s="136"/>
      <c r="AQ1668" s="136"/>
      <c r="AR1668" s="136"/>
      <c r="AS1668" s="136"/>
      <c r="AT1668" s="136"/>
      <c r="AU1668" s="136"/>
      <c r="AV1668" s="136"/>
      <c r="AW1668" s="136"/>
      <c r="AX1668" s="136"/>
      <c r="AY1668" s="136"/>
      <c r="AZ1668" s="136"/>
      <c r="BA1668" s="136"/>
      <c r="BB1668" s="136"/>
      <c r="BC1668" s="136"/>
      <c r="BD1668" s="136"/>
      <c r="BE1668" s="136"/>
      <c r="BF1668" s="136"/>
      <c r="BG1668" s="136"/>
      <c r="BH1668" s="136"/>
      <c r="BI1668" s="136"/>
      <c r="BJ1668" s="136"/>
      <c r="BK1668" s="136"/>
      <c r="BL1668" s="136"/>
      <c r="BM1668" s="136"/>
      <c r="BN1668" s="136"/>
      <c r="BO1668" s="136"/>
      <c r="BP1668" s="136"/>
      <c r="BQ1668" s="136"/>
      <c r="BR1668" s="136"/>
      <c r="BS1668" s="136"/>
      <c r="BT1668" s="136"/>
      <c r="BU1668" s="136"/>
      <c r="BV1668" s="136"/>
      <c r="BW1668" s="136"/>
      <c r="BX1668" s="136"/>
      <c r="BY1668" s="136"/>
      <c r="BZ1668" s="136"/>
      <c r="CA1668" s="136"/>
      <c r="CB1668" s="136"/>
      <c r="CC1668" s="136"/>
      <c r="CD1668" s="136"/>
      <c r="CE1668" s="136"/>
      <c r="CF1668" s="136"/>
      <c r="CG1668" s="136"/>
      <c r="CH1668" s="136"/>
      <c r="CI1668" s="136"/>
      <c r="CJ1668" s="136"/>
      <c r="CK1668" s="136"/>
      <c r="CL1668" s="136"/>
      <c r="CM1668" s="136"/>
      <c r="CN1668" s="136"/>
      <c r="CO1668" s="136"/>
      <c r="CP1668" s="136"/>
      <c r="CQ1668" s="136"/>
      <c r="CR1668" s="136"/>
      <c r="CS1668" s="136"/>
      <c r="CT1668" s="136"/>
      <c r="CU1668" s="136"/>
      <c r="CV1668" s="136"/>
      <c r="CW1668" s="136"/>
      <c r="CX1668" s="136"/>
      <c r="CY1668" s="136"/>
      <c r="CZ1668" s="136"/>
      <c r="DA1668" s="136"/>
      <c r="DB1668" s="136"/>
      <c r="DC1668" s="136"/>
      <c r="DD1668" s="136"/>
      <c r="DE1668" s="136"/>
      <c r="DF1668" s="136"/>
      <c r="DG1668" s="136"/>
      <c r="DH1668" s="136"/>
      <c r="DI1668" s="136"/>
      <c r="DJ1668" s="136"/>
      <c r="DK1668" s="136"/>
      <c r="DL1668" s="136"/>
      <c r="DM1668" s="136"/>
      <c r="DN1668" s="136"/>
      <c r="DO1668" s="136"/>
      <c r="DP1668" s="136"/>
      <c r="DQ1668" s="136"/>
      <c r="DR1668" s="136"/>
      <c r="DS1668" s="136"/>
      <c r="DT1668" s="136"/>
      <c r="DU1668" s="136"/>
      <c r="DV1668" s="136"/>
      <c r="DW1668" s="136"/>
      <c r="DX1668" s="136"/>
      <c r="DY1668" s="136"/>
      <c r="DZ1668" s="136"/>
      <c r="EA1668" s="136"/>
      <c r="EB1668" s="136"/>
      <c r="EC1668" s="136"/>
      <c r="ED1668" s="136"/>
      <c r="EE1668" s="136"/>
      <c r="EF1668" s="136"/>
      <c r="EG1668" s="136"/>
      <c r="EH1668" s="136"/>
      <c r="EI1668" s="136"/>
      <c r="EJ1668" s="136"/>
      <c r="EK1668" s="136"/>
      <c r="EL1668" s="136"/>
      <c r="EM1668" s="136"/>
      <c r="EN1668" s="136"/>
      <c r="EO1668" s="136"/>
      <c r="EP1668" s="136"/>
      <c r="EQ1668" s="136"/>
      <c r="ER1668" s="136"/>
      <c r="ES1668" s="136"/>
      <c r="ET1668" s="136"/>
      <c r="EU1668" s="136"/>
      <c r="EV1668" s="136"/>
      <c r="EW1668" s="136"/>
      <c r="EX1668" s="136"/>
      <c r="EY1668" s="136"/>
      <c r="EZ1668" s="136"/>
      <c r="FA1668" s="136"/>
      <c r="FB1668" s="136"/>
      <c r="FC1668" s="136"/>
      <c r="FD1668" s="136"/>
      <c r="FE1668" s="136"/>
      <c r="FF1668" s="136"/>
      <c r="FG1668" s="136"/>
      <c r="FH1668" s="136"/>
      <c r="FI1668" s="136"/>
      <c r="FJ1668" s="136"/>
      <c r="FK1668" s="136"/>
      <c r="FL1668" s="136"/>
      <c r="FM1668" s="136"/>
      <c r="FN1668" s="136"/>
      <c r="FO1668" s="136"/>
      <c r="FP1668" s="136"/>
      <c r="FQ1668" s="136"/>
      <c r="FR1668" s="136"/>
      <c r="FS1668" s="136"/>
      <c r="FT1668" s="136"/>
      <c r="FU1668" s="136"/>
      <c r="FV1668" s="136"/>
      <c r="FW1668" s="136"/>
      <c r="FX1668" s="136"/>
      <c r="FY1668" s="136"/>
      <c r="FZ1668" s="136"/>
      <c r="GA1668" s="136"/>
      <c r="GB1668" s="136"/>
      <c r="GC1668" s="136"/>
      <c r="GD1668" s="136"/>
      <c r="GE1668" s="136"/>
      <c r="GF1668" s="136"/>
      <c r="GG1668" s="136"/>
      <c r="GH1668" s="136"/>
      <c r="GI1668" s="136"/>
      <c r="GJ1668" s="136"/>
      <c r="GK1668" s="136"/>
      <c r="GL1668" s="136"/>
      <c r="GM1668" s="136"/>
      <c r="GN1668" s="136"/>
      <c r="GO1668" s="136"/>
      <c r="GP1668" s="136"/>
      <c r="GQ1668" s="136"/>
      <c r="GR1668" s="136"/>
      <c r="GS1668" s="136"/>
      <c r="GT1668" s="136"/>
      <c r="GU1668" s="136"/>
      <c r="GV1668" s="136"/>
      <c r="GW1668" s="136"/>
      <c r="GX1668" s="136"/>
      <c r="GY1668" s="136"/>
      <c r="GZ1668" s="136"/>
      <c r="HA1668" s="136"/>
      <c r="HB1668" s="136"/>
      <c r="HC1668" s="136"/>
      <c r="HD1668" s="136"/>
      <c r="HE1668" s="136"/>
      <c r="HF1668" s="136"/>
      <c r="HG1668" s="136"/>
      <c r="HH1668" s="136"/>
      <c r="HI1668" s="136"/>
      <c r="HJ1668" s="136"/>
      <c r="HK1668" s="136"/>
      <c r="HL1668" s="136"/>
      <c r="HM1668" s="136"/>
      <c r="HN1668" s="136"/>
      <c r="HO1668" s="136"/>
      <c r="HP1668" s="136"/>
      <c r="HQ1668" s="136"/>
      <c r="HR1668" s="136"/>
      <c r="HS1668" s="136"/>
      <c r="HT1668" s="136"/>
      <c r="HU1668" s="136"/>
      <c r="HV1668" s="136"/>
      <c r="HW1668" s="136"/>
      <c r="HX1668" s="136"/>
      <c r="HY1668" s="136"/>
      <c r="HZ1668" s="136"/>
      <c r="IA1668" s="136"/>
      <c r="IB1668" s="136"/>
      <c r="IC1668" s="136"/>
      <c r="ID1668" s="136"/>
      <c r="IE1668" s="136"/>
      <c r="IF1668" s="136"/>
      <c r="IG1668" s="136"/>
    </row>
    <row r="1669" spans="1:241" ht="15" customHeight="1" x14ac:dyDescent="0.25">
      <c r="A1669" s="225" t="s">
        <v>858</v>
      </c>
      <c r="B1669" s="217">
        <v>9361141</v>
      </c>
      <c r="C1669" s="217">
        <v>2115839</v>
      </c>
      <c r="D1669" s="217">
        <v>968728</v>
      </c>
      <c r="E1669" s="217">
        <v>1205164</v>
      </c>
      <c r="F1669" s="217">
        <v>3007240</v>
      </c>
      <c r="G1669" s="217">
        <v>562641</v>
      </c>
      <c r="H1669" s="244">
        <v>17220753</v>
      </c>
      <c r="I1669" s="136"/>
      <c r="J1669" s="225" t="s">
        <v>864</v>
      </c>
      <c r="K1669" s="217">
        <v>8488410</v>
      </c>
      <c r="L1669" s="217">
        <v>2198839</v>
      </c>
      <c r="M1669" s="217">
        <v>1109734</v>
      </c>
      <c r="N1669" s="217">
        <v>1057229</v>
      </c>
      <c r="O1669" s="217">
        <v>2372304</v>
      </c>
      <c r="P1669" s="217">
        <v>1008297</v>
      </c>
      <c r="Q1669" s="244">
        <v>16234813</v>
      </c>
      <c r="R1669" s="136"/>
      <c r="S1669" s="136"/>
      <c r="T1669" s="136"/>
      <c r="U1669" s="136"/>
      <c r="V1669" s="136"/>
      <c r="W1669" s="136"/>
      <c r="X1669" s="136"/>
      <c r="Y1669" s="136"/>
      <c r="Z1669" s="136"/>
      <c r="AA1669" s="136"/>
      <c r="AB1669" s="136"/>
      <c r="AC1669" s="136"/>
      <c r="AD1669" s="136"/>
      <c r="AE1669" s="136"/>
      <c r="AF1669" s="136"/>
      <c r="AG1669" s="136"/>
      <c r="AH1669" s="136"/>
      <c r="AI1669" s="136"/>
      <c r="AJ1669" s="136"/>
      <c r="AK1669" s="136"/>
      <c r="AL1669" s="136"/>
      <c r="AM1669" s="136"/>
      <c r="AN1669" s="136"/>
      <c r="AO1669" s="136"/>
      <c r="AP1669" s="136"/>
      <c r="AQ1669" s="136"/>
      <c r="AR1669" s="136"/>
      <c r="AS1669" s="136"/>
      <c r="AT1669" s="136"/>
      <c r="AU1669" s="136"/>
      <c r="AV1669" s="136"/>
      <c r="AW1669" s="136"/>
      <c r="AX1669" s="136"/>
      <c r="AY1669" s="136"/>
      <c r="AZ1669" s="136"/>
      <c r="BA1669" s="136"/>
      <c r="BB1669" s="136"/>
      <c r="BC1669" s="136"/>
      <c r="BD1669" s="136"/>
      <c r="BE1669" s="136"/>
      <c r="BF1669" s="136"/>
      <c r="BG1669" s="136"/>
      <c r="BH1669" s="136"/>
      <c r="BI1669" s="136"/>
      <c r="BJ1669" s="136"/>
      <c r="BK1669" s="136"/>
      <c r="BL1669" s="136"/>
      <c r="BM1669" s="136"/>
      <c r="BN1669" s="136"/>
      <c r="BO1669" s="136"/>
      <c r="BP1669" s="136"/>
      <c r="BQ1669" s="136"/>
      <c r="BR1669" s="136"/>
      <c r="BS1669" s="136"/>
      <c r="BT1669" s="136"/>
      <c r="BU1669" s="136"/>
      <c r="BV1669" s="136"/>
      <c r="BW1669" s="136"/>
      <c r="BX1669" s="136"/>
      <c r="BY1669" s="136"/>
      <c r="BZ1669" s="136"/>
      <c r="CA1669" s="136"/>
      <c r="CB1669" s="136"/>
      <c r="CC1669" s="136"/>
      <c r="CD1669" s="136"/>
      <c r="CE1669" s="136"/>
      <c r="CF1669" s="136"/>
      <c r="CG1669" s="136"/>
      <c r="CH1669" s="136"/>
      <c r="CI1669" s="136"/>
      <c r="CJ1669" s="136"/>
      <c r="CK1669" s="136"/>
      <c r="CL1669" s="136"/>
      <c r="CM1669" s="136"/>
      <c r="CN1669" s="136"/>
      <c r="CO1669" s="136"/>
      <c r="CP1669" s="136"/>
      <c r="CQ1669" s="136"/>
      <c r="CR1669" s="136"/>
      <c r="CS1669" s="136"/>
      <c r="CT1669" s="136"/>
      <c r="CU1669" s="136"/>
      <c r="CV1669" s="136"/>
      <c r="CW1669" s="136"/>
      <c r="CX1669" s="136"/>
      <c r="CY1669" s="136"/>
      <c r="CZ1669" s="136"/>
      <c r="DA1669" s="136"/>
      <c r="DB1669" s="136"/>
      <c r="DC1669" s="136"/>
      <c r="DD1669" s="136"/>
      <c r="DE1669" s="136"/>
      <c r="DF1669" s="136"/>
      <c r="DG1669" s="136"/>
      <c r="DH1669" s="136"/>
      <c r="DI1669" s="136"/>
      <c r="DJ1669" s="136"/>
      <c r="DK1669" s="136"/>
      <c r="DL1669" s="136"/>
      <c r="DM1669" s="136"/>
      <c r="DN1669" s="136"/>
      <c r="DO1669" s="136"/>
      <c r="DP1669" s="136"/>
      <c r="DQ1669" s="136"/>
      <c r="DR1669" s="136"/>
      <c r="DS1669" s="136"/>
      <c r="DT1669" s="136"/>
      <c r="DU1669" s="136"/>
      <c r="DV1669" s="136"/>
      <c r="DW1669" s="136"/>
      <c r="DX1669" s="136"/>
      <c r="DY1669" s="136"/>
      <c r="DZ1669" s="136"/>
      <c r="EA1669" s="136"/>
      <c r="EB1669" s="136"/>
      <c r="EC1669" s="136"/>
      <c r="ED1669" s="136"/>
      <c r="EE1669" s="136"/>
      <c r="EF1669" s="136"/>
      <c r="EG1669" s="136"/>
      <c r="EH1669" s="136"/>
      <c r="EI1669" s="136"/>
      <c r="EJ1669" s="136"/>
      <c r="EK1669" s="136"/>
      <c r="EL1669" s="136"/>
      <c r="EM1669" s="136"/>
      <c r="EN1669" s="136"/>
      <c r="EO1669" s="136"/>
      <c r="EP1669" s="136"/>
      <c r="EQ1669" s="136"/>
      <c r="ER1669" s="136"/>
      <c r="ES1669" s="136"/>
      <c r="ET1669" s="136"/>
      <c r="EU1669" s="136"/>
      <c r="EV1669" s="136"/>
      <c r="EW1669" s="136"/>
      <c r="EX1669" s="136"/>
      <c r="EY1669" s="136"/>
      <c r="EZ1669" s="136"/>
      <c r="FA1669" s="136"/>
      <c r="FB1669" s="136"/>
      <c r="FC1669" s="136"/>
      <c r="FD1669" s="136"/>
      <c r="FE1669" s="136"/>
      <c r="FF1669" s="136"/>
      <c r="FG1669" s="136"/>
      <c r="FH1669" s="136"/>
      <c r="FI1669" s="136"/>
      <c r="FJ1669" s="136"/>
      <c r="FK1669" s="136"/>
      <c r="FL1669" s="136"/>
      <c r="FM1669" s="136"/>
      <c r="FN1669" s="136"/>
      <c r="FO1669" s="136"/>
      <c r="FP1669" s="136"/>
      <c r="FQ1669" s="136"/>
      <c r="FR1669" s="136"/>
      <c r="FS1669" s="136"/>
      <c r="FT1669" s="136"/>
      <c r="FU1669" s="136"/>
      <c r="FV1669" s="136"/>
      <c r="FW1669" s="136"/>
      <c r="FX1669" s="136"/>
      <c r="FY1669" s="136"/>
      <c r="FZ1669" s="136"/>
      <c r="GA1669" s="136"/>
      <c r="GB1669" s="136"/>
      <c r="GC1669" s="136"/>
      <c r="GD1669" s="136"/>
      <c r="GE1669" s="136"/>
      <c r="GF1669" s="136"/>
      <c r="GG1669" s="136"/>
      <c r="GH1669" s="136"/>
      <c r="GI1669" s="136"/>
      <c r="GJ1669" s="136"/>
      <c r="GK1669" s="136"/>
      <c r="GL1669" s="136"/>
      <c r="GM1669" s="136"/>
      <c r="GN1669" s="136"/>
      <c r="GO1669" s="136"/>
      <c r="GP1669" s="136"/>
      <c r="GQ1669" s="136"/>
      <c r="GR1669" s="136"/>
      <c r="GS1669" s="136"/>
      <c r="GT1669" s="136"/>
      <c r="GU1669" s="136"/>
      <c r="GV1669" s="136"/>
      <c r="GW1669" s="136"/>
      <c r="GX1669" s="136"/>
      <c r="GY1669" s="136"/>
      <c r="GZ1669" s="136"/>
      <c r="HA1669" s="136"/>
      <c r="HB1669" s="136"/>
      <c r="HC1669" s="136"/>
      <c r="HD1669" s="136"/>
      <c r="HE1669" s="136"/>
      <c r="HF1669" s="136"/>
      <c r="HG1669" s="136"/>
      <c r="HH1669" s="136"/>
      <c r="HI1669" s="136"/>
      <c r="HJ1669" s="136"/>
      <c r="HK1669" s="136"/>
      <c r="HL1669" s="136"/>
      <c r="HM1669" s="136"/>
      <c r="HN1669" s="136"/>
      <c r="HO1669" s="136"/>
      <c r="HP1669" s="136"/>
      <c r="HQ1669" s="136"/>
      <c r="HR1669" s="136"/>
      <c r="HS1669" s="136"/>
      <c r="HT1669" s="136"/>
      <c r="HU1669" s="136"/>
      <c r="HV1669" s="136"/>
      <c r="HW1669" s="136"/>
      <c r="HX1669" s="136"/>
      <c r="HY1669" s="136"/>
      <c r="HZ1669" s="136"/>
      <c r="IA1669" s="136"/>
      <c r="IB1669" s="136"/>
      <c r="IC1669" s="136"/>
      <c r="ID1669" s="136"/>
      <c r="IE1669" s="136"/>
      <c r="IF1669" s="136"/>
      <c r="IG1669" s="136"/>
    </row>
    <row r="1670" spans="1:241" ht="15" customHeight="1" x14ac:dyDescent="0.25">
      <c r="A1670" s="225" t="s">
        <v>165</v>
      </c>
      <c r="B1670" s="217">
        <v>8259483</v>
      </c>
      <c r="C1670" s="217">
        <v>2123008</v>
      </c>
      <c r="D1670" s="217">
        <v>887199</v>
      </c>
      <c r="E1670" s="217">
        <v>1399017</v>
      </c>
      <c r="F1670" s="217">
        <v>2190659</v>
      </c>
      <c r="G1670" s="217">
        <v>525276</v>
      </c>
      <c r="H1670" s="244">
        <v>15384642</v>
      </c>
      <c r="I1670" s="136"/>
      <c r="J1670" s="225" t="s">
        <v>122</v>
      </c>
      <c r="K1670" s="217">
        <v>7830440</v>
      </c>
      <c r="L1670" s="217">
        <v>2243763</v>
      </c>
      <c r="M1670" s="217">
        <v>1149608</v>
      </c>
      <c r="N1670" s="217">
        <v>1179858</v>
      </c>
      <c r="O1670" s="217">
        <v>1727257</v>
      </c>
      <c r="P1670" s="217">
        <v>772877</v>
      </c>
      <c r="Q1670" s="244">
        <v>14903803</v>
      </c>
      <c r="R1670" s="136"/>
      <c r="S1670" s="136"/>
      <c r="T1670" s="136"/>
      <c r="U1670" s="136"/>
      <c r="V1670" s="136"/>
      <c r="W1670" s="136"/>
      <c r="X1670" s="136"/>
      <c r="Y1670" s="136"/>
      <c r="Z1670" s="136"/>
      <c r="AA1670" s="136"/>
      <c r="AB1670" s="136"/>
      <c r="AC1670" s="136"/>
      <c r="AD1670" s="136"/>
      <c r="AE1670" s="136"/>
      <c r="AF1670" s="136"/>
      <c r="AG1670" s="136"/>
      <c r="AH1670" s="136"/>
      <c r="AI1670" s="136"/>
      <c r="AJ1670" s="136"/>
      <c r="AK1670" s="136"/>
      <c r="AL1670" s="136"/>
      <c r="AM1670" s="136"/>
      <c r="AN1670" s="136"/>
      <c r="AO1670" s="136"/>
      <c r="AP1670" s="136"/>
      <c r="AQ1670" s="136"/>
      <c r="AR1670" s="136"/>
      <c r="AS1670" s="136"/>
      <c r="AT1670" s="136"/>
      <c r="AU1670" s="136"/>
      <c r="AV1670" s="136"/>
      <c r="AW1670" s="136"/>
      <c r="AX1670" s="136"/>
      <c r="AY1670" s="136"/>
      <c r="AZ1670" s="136"/>
      <c r="BA1670" s="136"/>
      <c r="BB1670" s="136"/>
      <c r="BC1670" s="136"/>
      <c r="BD1670" s="136"/>
      <c r="BE1670" s="136"/>
      <c r="BF1670" s="136"/>
      <c r="BG1670" s="136"/>
      <c r="BH1670" s="136"/>
      <c r="BI1670" s="136"/>
      <c r="BJ1670" s="136"/>
      <c r="BK1670" s="136"/>
      <c r="BL1670" s="136"/>
      <c r="BM1670" s="136"/>
      <c r="BN1670" s="136"/>
      <c r="BO1670" s="136"/>
      <c r="BP1670" s="136"/>
      <c r="BQ1670" s="136"/>
      <c r="BR1670" s="136"/>
      <c r="BS1670" s="136"/>
      <c r="BT1670" s="136"/>
      <c r="BU1670" s="136"/>
      <c r="BV1670" s="136"/>
      <c r="BW1670" s="136"/>
      <c r="BX1670" s="136"/>
      <c r="BY1670" s="136"/>
      <c r="BZ1670" s="136"/>
      <c r="CA1670" s="136"/>
      <c r="CB1670" s="136"/>
      <c r="CC1670" s="136"/>
      <c r="CD1670" s="136"/>
      <c r="CE1670" s="136"/>
      <c r="CF1670" s="136"/>
      <c r="CG1670" s="136"/>
      <c r="CH1670" s="136"/>
      <c r="CI1670" s="136"/>
      <c r="CJ1670" s="136"/>
      <c r="CK1670" s="136"/>
      <c r="CL1670" s="136"/>
      <c r="CM1670" s="136"/>
      <c r="CN1670" s="136"/>
      <c r="CO1670" s="136"/>
      <c r="CP1670" s="136"/>
      <c r="CQ1670" s="136"/>
      <c r="CR1670" s="136"/>
      <c r="CS1670" s="136"/>
      <c r="CT1670" s="136"/>
      <c r="CU1670" s="136"/>
      <c r="CV1670" s="136"/>
      <c r="CW1670" s="136"/>
      <c r="CX1670" s="136"/>
      <c r="CY1670" s="136"/>
      <c r="CZ1670" s="136"/>
      <c r="DA1670" s="136"/>
      <c r="DB1670" s="136"/>
      <c r="DC1670" s="136"/>
      <c r="DD1670" s="136"/>
      <c r="DE1670" s="136"/>
      <c r="DF1670" s="136"/>
      <c r="DG1670" s="136"/>
      <c r="DH1670" s="136"/>
      <c r="DI1670" s="136"/>
      <c r="DJ1670" s="136"/>
      <c r="DK1670" s="136"/>
      <c r="DL1670" s="136"/>
      <c r="DM1670" s="136"/>
      <c r="DN1670" s="136"/>
      <c r="DO1670" s="136"/>
      <c r="DP1670" s="136"/>
      <c r="DQ1670" s="136"/>
      <c r="DR1670" s="136"/>
      <c r="DS1670" s="136"/>
      <c r="DT1670" s="136"/>
      <c r="DU1670" s="136"/>
      <c r="DV1670" s="136"/>
      <c r="DW1670" s="136"/>
      <c r="DX1670" s="136"/>
      <c r="DY1670" s="136"/>
      <c r="DZ1670" s="136"/>
      <c r="EA1670" s="136"/>
      <c r="EB1670" s="136"/>
      <c r="EC1670" s="136"/>
      <c r="ED1670" s="136"/>
      <c r="EE1670" s="136"/>
      <c r="EF1670" s="136"/>
      <c r="EG1670" s="136"/>
      <c r="EH1670" s="136"/>
      <c r="EI1670" s="136"/>
      <c r="EJ1670" s="136"/>
      <c r="EK1670" s="136"/>
      <c r="EL1670" s="136"/>
      <c r="EM1670" s="136"/>
      <c r="EN1670" s="136"/>
      <c r="EO1670" s="136"/>
      <c r="EP1670" s="136"/>
      <c r="EQ1670" s="136"/>
      <c r="ER1670" s="136"/>
      <c r="ES1670" s="136"/>
      <c r="ET1670" s="136"/>
      <c r="EU1670" s="136"/>
      <c r="EV1670" s="136"/>
      <c r="EW1670" s="136"/>
      <c r="EX1670" s="136"/>
      <c r="EY1670" s="136"/>
      <c r="EZ1670" s="136"/>
      <c r="FA1670" s="136"/>
      <c r="FB1670" s="136"/>
      <c r="FC1670" s="136"/>
      <c r="FD1670" s="136"/>
      <c r="FE1670" s="136"/>
      <c r="FF1670" s="136"/>
      <c r="FG1670" s="136"/>
      <c r="FH1670" s="136"/>
      <c r="FI1670" s="136"/>
      <c r="FJ1670" s="136"/>
      <c r="FK1670" s="136"/>
      <c r="FL1670" s="136"/>
      <c r="FM1670" s="136"/>
      <c r="FN1670" s="136"/>
      <c r="FO1670" s="136"/>
      <c r="FP1670" s="136"/>
      <c r="FQ1670" s="136"/>
      <c r="FR1670" s="136"/>
      <c r="FS1670" s="136"/>
      <c r="FT1670" s="136"/>
      <c r="FU1670" s="136"/>
      <c r="FV1670" s="136"/>
      <c r="FW1670" s="136"/>
      <c r="FX1670" s="136"/>
      <c r="FY1670" s="136"/>
      <c r="FZ1670" s="136"/>
      <c r="GA1670" s="136"/>
      <c r="GB1670" s="136"/>
      <c r="GC1670" s="136"/>
      <c r="GD1670" s="136"/>
      <c r="GE1670" s="136"/>
      <c r="GF1670" s="136"/>
      <c r="GG1670" s="136"/>
      <c r="GH1670" s="136"/>
      <c r="GI1670" s="136"/>
      <c r="GJ1670" s="136"/>
      <c r="GK1670" s="136"/>
      <c r="GL1670" s="136"/>
      <c r="GM1670" s="136"/>
      <c r="GN1670" s="136"/>
      <c r="GO1670" s="136"/>
      <c r="GP1670" s="136"/>
      <c r="GQ1670" s="136"/>
      <c r="GR1670" s="136"/>
      <c r="GS1670" s="136"/>
      <c r="GT1670" s="136"/>
      <c r="GU1670" s="136"/>
      <c r="GV1670" s="136"/>
      <c r="GW1670" s="136"/>
      <c r="GX1670" s="136"/>
      <c r="GY1670" s="136"/>
      <c r="GZ1670" s="136"/>
      <c r="HA1670" s="136"/>
      <c r="HB1670" s="136"/>
      <c r="HC1670" s="136"/>
      <c r="HD1670" s="136"/>
      <c r="HE1670" s="136"/>
      <c r="HF1670" s="136"/>
      <c r="HG1670" s="136"/>
      <c r="HH1670" s="136"/>
      <c r="HI1670" s="136"/>
      <c r="HJ1670" s="136"/>
      <c r="HK1670" s="136"/>
      <c r="HL1670" s="136"/>
      <c r="HM1670" s="136"/>
      <c r="HN1670" s="136"/>
      <c r="HO1670" s="136"/>
      <c r="HP1670" s="136"/>
      <c r="HQ1670" s="136"/>
      <c r="HR1670" s="136"/>
      <c r="HS1670" s="136"/>
      <c r="HT1670" s="136"/>
      <c r="HU1670" s="136"/>
      <c r="HV1670" s="136"/>
      <c r="HW1670" s="136"/>
      <c r="HX1670" s="136"/>
      <c r="HY1670" s="136"/>
      <c r="HZ1670" s="136"/>
      <c r="IA1670" s="136"/>
      <c r="IB1670" s="136"/>
      <c r="IC1670" s="136"/>
      <c r="ID1670" s="136"/>
      <c r="IE1670" s="136"/>
      <c r="IF1670" s="136"/>
      <c r="IG1670" s="136"/>
    </row>
    <row r="1671" spans="1:241" ht="15" customHeight="1" x14ac:dyDescent="0.25">
      <c r="A1671" s="225" t="s">
        <v>162</v>
      </c>
      <c r="B1671" s="217">
        <v>7517661</v>
      </c>
      <c r="C1671" s="217">
        <v>1953790</v>
      </c>
      <c r="D1671" s="217">
        <v>904662</v>
      </c>
      <c r="E1671" s="217">
        <v>1411377</v>
      </c>
      <c r="F1671" s="217">
        <v>2098514</v>
      </c>
      <c r="G1671" s="217">
        <v>639087</v>
      </c>
      <c r="H1671" s="244">
        <v>14525091</v>
      </c>
      <c r="I1671" s="136"/>
      <c r="J1671" s="225" t="s">
        <v>119</v>
      </c>
      <c r="K1671" s="217">
        <v>8532719</v>
      </c>
      <c r="L1671" s="217">
        <v>1757003</v>
      </c>
      <c r="M1671" s="217">
        <v>742190</v>
      </c>
      <c r="N1671" s="217">
        <v>1026213</v>
      </c>
      <c r="O1671" s="217">
        <v>1971133</v>
      </c>
      <c r="P1671" s="217">
        <v>661784</v>
      </c>
      <c r="Q1671" s="244">
        <v>14691042</v>
      </c>
      <c r="R1671" s="136"/>
      <c r="S1671" s="136"/>
      <c r="T1671" s="136"/>
      <c r="U1671" s="136"/>
      <c r="V1671" s="136"/>
      <c r="W1671" s="136"/>
      <c r="X1671" s="136"/>
      <c r="Y1671" s="136"/>
      <c r="Z1671" s="136"/>
      <c r="AA1671" s="136"/>
      <c r="AB1671" s="136"/>
      <c r="AC1671" s="136"/>
      <c r="AD1671" s="136"/>
      <c r="AE1671" s="136"/>
      <c r="AF1671" s="136"/>
      <c r="AG1671" s="136"/>
      <c r="AH1671" s="136"/>
      <c r="AI1671" s="136"/>
      <c r="AJ1671" s="136"/>
      <c r="AK1671" s="136"/>
      <c r="AL1671" s="136"/>
      <c r="AM1671" s="136"/>
      <c r="AN1671" s="136"/>
      <c r="AO1671" s="136"/>
      <c r="AP1671" s="136"/>
      <c r="AQ1671" s="136"/>
      <c r="AR1671" s="136"/>
      <c r="AS1671" s="136"/>
      <c r="AT1671" s="136"/>
      <c r="AU1671" s="136"/>
      <c r="AV1671" s="136"/>
      <c r="AW1671" s="136"/>
      <c r="AX1671" s="136"/>
      <c r="AY1671" s="136"/>
      <c r="AZ1671" s="136"/>
      <c r="BA1671" s="136"/>
      <c r="BB1671" s="136"/>
      <c r="BC1671" s="136"/>
      <c r="BD1671" s="136"/>
      <c r="BE1671" s="136"/>
      <c r="BF1671" s="136"/>
      <c r="BG1671" s="136"/>
      <c r="BH1671" s="136"/>
      <c r="BI1671" s="136"/>
      <c r="BJ1671" s="136"/>
      <c r="BK1671" s="136"/>
      <c r="BL1671" s="136"/>
      <c r="BM1671" s="136"/>
      <c r="BN1671" s="136"/>
      <c r="BO1671" s="136"/>
      <c r="BP1671" s="136"/>
      <c r="BQ1671" s="136"/>
      <c r="BR1671" s="136"/>
      <c r="BS1671" s="136"/>
      <c r="BT1671" s="136"/>
      <c r="BU1671" s="136"/>
      <c r="BV1671" s="136"/>
      <c r="BW1671" s="136"/>
      <c r="BX1671" s="136"/>
      <c r="BY1671" s="136"/>
      <c r="BZ1671" s="136"/>
      <c r="CA1671" s="136"/>
      <c r="CB1671" s="136"/>
      <c r="CC1671" s="136"/>
      <c r="CD1671" s="136"/>
      <c r="CE1671" s="136"/>
      <c r="CF1671" s="136"/>
      <c r="CG1671" s="136"/>
      <c r="CH1671" s="136"/>
      <c r="CI1671" s="136"/>
      <c r="CJ1671" s="136"/>
      <c r="CK1671" s="136"/>
      <c r="CL1671" s="136"/>
      <c r="CM1671" s="136"/>
      <c r="CN1671" s="136"/>
      <c r="CO1671" s="136"/>
      <c r="CP1671" s="136"/>
      <c r="CQ1671" s="136"/>
      <c r="CR1671" s="136"/>
      <c r="CS1671" s="136"/>
      <c r="CT1671" s="136"/>
      <c r="CU1671" s="136"/>
      <c r="CV1671" s="136"/>
      <c r="CW1671" s="136"/>
      <c r="CX1671" s="136"/>
      <c r="CY1671" s="136"/>
      <c r="CZ1671" s="136"/>
      <c r="DA1671" s="136"/>
      <c r="DB1671" s="136"/>
      <c r="DC1671" s="136"/>
      <c r="DD1671" s="136"/>
      <c r="DE1671" s="136"/>
      <c r="DF1671" s="136"/>
      <c r="DG1671" s="136"/>
      <c r="DH1671" s="136"/>
      <c r="DI1671" s="136"/>
      <c r="DJ1671" s="136"/>
      <c r="DK1671" s="136"/>
      <c r="DL1671" s="136"/>
      <c r="DM1671" s="136"/>
      <c r="DN1671" s="136"/>
      <c r="DO1671" s="136"/>
      <c r="DP1671" s="136"/>
      <c r="DQ1671" s="136"/>
      <c r="DR1671" s="136"/>
      <c r="DS1671" s="136"/>
      <c r="DT1671" s="136"/>
      <c r="DU1671" s="136"/>
      <c r="DV1671" s="136"/>
      <c r="DW1671" s="136"/>
      <c r="DX1671" s="136"/>
      <c r="DY1671" s="136"/>
      <c r="DZ1671" s="136"/>
      <c r="EA1671" s="136"/>
      <c r="EB1671" s="136"/>
      <c r="EC1671" s="136"/>
      <c r="ED1671" s="136"/>
      <c r="EE1671" s="136"/>
      <c r="EF1671" s="136"/>
      <c r="EG1671" s="136"/>
      <c r="EH1671" s="136"/>
      <c r="EI1671" s="136"/>
      <c r="EJ1671" s="136"/>
      <c r="EK1671" s="136"/>
      <c r="EL1671" s="136"/>
      <c r="EM1671" s="136"/>
      <c r="EN1671" s="136"/>
      <c r="EO1671" s="136"/>
      <c r="EP1671" s="136"/>
      <c r="EQ1671" s="136"/>
      <c r="ER1671" s="136"/>
      <c r="ES1671" s="136"/>
      <c r="ET1671" s="136"/>
      <c r="EU1671" s="136"/>
      <c r="EV1671" s="136"/>
      <c r="EW1671" s="136"/>
      <c r="EX1671" s="136"/>
      <c r="EY1671" s="136"/>
      <c r="EZ1671" s="136"/>
      <c r="FA1671" s="136"/>
      <c r="FB1671" s="136"/>
      <c r="FC1671" s="136"/>
      <c r="FD1671" s="136"/>
      <c r="FE1671" s="136"/>
      <c r="FF1671" s="136"/>
      <c r="FG1671" s="136"/>
      <c r="FH1671" s="136"/>
      <c r="FI1671" s="136"/>
      <c r="FJ1671" s="136"/>
      <c r="FK1671" s="136"/>
      <c r="FL1671" s="136"/>
      <c r="FM1671" s="136"/>
      <c r="FN1671" s="136"/>
      <c r="FO1671" s="136"/>
      <c r="FP1671" s="136"/>
      <c r="FQ1671" s="136"/>
      <c r="FR1671" s="136"/>
      <c r="FS1671" s="136"/>
      <c r="FT1671" s="136"/>
      <c r="FU1671" s="136"/>
      <c r="FV1671" s="136"/>
      <c r="FW1671" s="136"/>
      <c r="FX1671" s="136"/>
      <c r="FY1671" s="136"/>
      <c r="FZ1671" s="136"/>
      <c r="GA1671" s="136"/>
      <c r="GB1671" s="136"/>
      <c r="GC1671" s="136"/>
      <c r="GD1671" s="136"/>
      <c r="GE1671" s="136"/>
      <c r="GF1671" s="136"/>
      <c r="GG1671" s="136"/>
      <c r="GH1671" s="136"/>
      <c r="GI1671" s="136"/>
      <c r="GJ1671" s="136"/>
      <c r="GK1671" s="136"/>
      <c r="GL1671" s="136"/>
      <c r="GM1671" s="136"/>
      <c r="GN1671" s="136"/>
      <c r="GO1671" s="136"/>
      <c r="GP1671" s="136"/>
      <c r="GQ1671" s="136"/>
      <c r="GR1671" s="136"/>
      <c r="GS1671" s="136"/>
      <c r="GT1671" s="136"/>
      <c r="GU1671" s="136"/>
      <c r="GV1671" s="136"/>
      <c r="GW1671" s="136"/>
      <c r="GX1671" s="136"/>
      <c r="GY1671" s="136"/>
      <c r="GZ1671" s="136"/>
      <c r="HA1671" s="136"/>
      <c r="HB1671" s="136"/>
      <c r="HC1671" s="136"/>
      <c r="HD1671" s="136"/>
      <c r="HE1671" s="136"/>
      <c r="HF1671" s="136"/>
      <c r="HG1671" s="136"/>
      <c r="HH1671" s="136"/>
      <c r="HI1671" s="136"/>
      <c r="HJ1671" s="136"/>
      <c r="HK1671" s="136"/>
      <c r="HL1671" s="136"/>
      <c r="HM1671" s="136"/>
      <c r="HN1671" s="136"/>
      <c r="HO1671" s="136"/>
      <c r="HP1671" s="136"/>
      <c r="HQ1671" s="136"/>
      <c r="HR1671" s="136"/>
      <c r="HS1671" s="136"/>
      <c r="HT1671" s="136"/>
      <c r="HU1671" s="136"/>
      <c r="HV1671" s="136"/>
      <c r="HW1671" s="136"/>
      <c r="HX1671" s="136"/>
      <c r="HY1671" s="136"/>
      <c r="HZ1671" s="136"/>
      <c r="IA1671" s="136"/>
      <c r="IB1671" s="136"/>
      <c r="IC1671" s="136"/>
      <c r="ID1671" s="136"/>
      <c r="IE1671" s="136"/>
      <c r="IF1671" s="136"/>
      <c r="IG1671" s="136"/>
    </row>
    <row r="1672" spans="1:241" ht="15" customHeight="1" x14ac:dyDescent="0.25">
      <c r="A1672" s="225" t="s">
        <v>161</v>
      </c>
      <c r="B1672" s="217">
        <v>7493629</v>
      </c>
      <c r="C1672" s="217">
        <v>1806301</v>
      </c>
      <c r="D1672" s="217">
        <v>932811</v>
      </c>
      <c r="E1672" s="217">
        <v>1431785</v>
      </c>
      <c r="F1672" s="217">
        <v>2719750</v>
      </c>
      <c r="G1672" s="217">
        <v>643187</v>
      </c>
      <c r="H1672" s="244">
        <v>15027463</v>
      </c>
      <c r="I1672" s="136"/>
      <c r="J1672" s="225" t="s">
        <v>118</v>
      </c>
      <c r="K1672" s="217">
        <v>7062103</v>
      </c>
      <c r="L1672" s="217">
        <v>2827486</v>
      </c>
      <c r="M1672" s="217">
        <v>733905</v>
      </c>
      <c r="N1672" s="217">
        <v>1242949</v>
      </c>
      <c r="O1672" s="217">
        <v>1833258</v>
      </c>
      <c r="P1672" s="217">
        <v>700203</v>
      </c>
      <c r="Q1672" s="244">
        <v>14399904</v>
      </c>
      <c r="R1672" s="136"/>
      <c r="S1672" s="136"/>
      <c r="T1672" s="136"/>
      <c r="U1672" s="136"/>
      <c r="V1672" s="136"/>
      <c r="W1672" s="136"/>
      <c r="X1672" s="136"/>
      <c r="Y1672" s="136"/>
      <c r="Z1672" s="136"/>
      <c r="AA1672" s="136"/>
      <c r="AB1672" s="136"/>
      <c r="AC1672" s="136"/>
      <c r="AD1672" s="136"/>
      <c r="AE1672" s="136"/>
      <c r="AF1672" s="136"/>
      <c r="AG1672" s="136"/>
      <c r="AH1672" s="136"/>
      <c r="AI1672" s="136"/>
      <c r="AJ1672" s="136"/>
      <c r="AK1672" s="136"/>
      <c r="AL1672" s="136"/>
      <c r="AM1672" s="136"/>
      <c r="AN1672" s="136"/>
      <c r="AO1672" s="136"/>
      <c r="AP1672" s="136"/>
      <c r="AQ1672" s="136"/>
      <c r="AR1672" s="136"/>
      <c r="AS1672" s="136"/>
      <c r="AT1672" s="136"/>
      <c r="AU1672" s="136"/>
      <c r="AV1672" s="136"/>
      <c r="AW1672" s="136"/>
      <c r="AX1672" s="136"/>
      <c r="AY1672" s="136"/>
      <c r="AZ1672" s="136"/>
      <c r="BA1672" s="136"/>
      <c r="BB1672" s="136"/>
      <c r="BC1672" s="136"/>
      <c r="BD1672" s="136"/>
      <c r="BE1672" s="136"/>
      <c r="BF1672" s="136"/>
      <c r="BG1672" s="136"/>
      <c r="BH1672" s="136"/>
      <c r="BI1672" s="136"/>
      <c r="BJ1672" s="136"/>
      <c r="BK1672" s="136"/>
      <c r="BL1672" s="136"/>
      <c r="BM1672" s="136"/>
      <c r="BN1672" s="136"/>
      <c r="BO1672" s="136"/>
      <c r="BP1672" s="136"/>
      <c r="BQ1672" s="136"/>
      <c r="BR1672" s="136"/>
      <c r="BS1672" s="136"/>
      <c r="BT1672" s="136"/>
      <c r="BU1672" s="136"/>
      <c r="BV1672" s="136"/>
      <c r="BW1672" s="136"/>
      <c r="BX1672" s="136"/>
      <c r="BY1672" s="136"/>
      <c r="BZ1672" s="136"/>
      <c r="CA1672" s="136"/>
      <c r="CB1672" s="136"/>
      <c r="CC1672" s="136"/>
      <c r="CD1672" s="136"/>
      <c r="CE1672" s="136"/>
      <c r="CF1672" s="136"/>
      <c r="CG1672" s="136"/>
      <c r="CH1672" s="136"/>
      <c r="CI1672" s="136"/>
      <c r="CJ1672" s="136"/>
      <c r="CK1672" s="136"/>
      <c r="CL1672" s="136"/>
      <c r="CM1672" s="136"/>
      <c r="CN1672" s="136"/>
      <c r="CO1672" s="136"/>
      <c r="CP1672" s="136"/>
      <c r="CQ1672" s="136"/>
      <c r="CR1672" s="136"/>
      <c r="CS1672" s="136"/>
      <c r="CT1672" s="136"/>
      <c r="CU1672" s="136"/>
      <c r="CV1672" s="136"/>
      <c r="CW1672" s="136"/>
      <c r="CX1672" s="136"/>
      <c r="CY1672" s="136"/>
      <c r="CZ1672" s="136"/>
      <c r="DA1672" s="136"/>
      <c r="DB1672" s="136"/>
      <c r="DC1672" s="136"/>
      <c r="DD1672" s="136"/>
      <c r="DE1672" s="136"/>
      <c r="DF1672" s="136"/>
      <c r="DG1672" s="136"/>
      <c r="DH1672" s="136"/>
      <c r="DI1672" s="136"/>
      <c r="DJ1672" s="136"/>
      <c r="DK1672" s="136"/>
      <c r="DL1672" s="136"/>
      <c r="DM1672" s="136"/>
      <c r="DN1672" s="136"/>
      <c r="DO1672" s="136"/>
      <c r="DP1672" s="136"/>
      <c r="DQ1672" s="136"/>
      <c r="DR1672" s="136"/>
      <c r="DS1672" s="136"/>
      <c r="DT1672" s="136"/>
      <c r="DU1672" s="136"/>
      <c r="DV1672" s="136"/>
      <c r="DW1672" s="136"/>
      <c r="DX1672" s="136"/>
      <c r="DY1672" s="136"/>
      <c r="DZ1672" s="136"/>
      <c r="EA1672" s="136"/>
      <c r="EB1672" s="136"/>
      <c r="EC1672" s="136"/>
      <c r="ED1672" s="136"/>
      <c r="EE1672" s="136"/>
      <c r="EF1672" s="136"/>
      <c r="EG1672" s="136"/>
      <c r="EH1672" s="136"/>
      <c r="EI1672" s="136"/>
      <c r="EJ1672" s="136"/>
      <c r="EK1672" s="136"/>
      <c r="EL1672" s="136"/>
      <c r="EM1672" s="136"/>
      <c r="EN1672" s="136"/>
      <c r="EO1672" s="136"/>
      <c r="EP1672" s="136"/>
      <c r="EQ1672" s="136"/>
      <c r="ER1672" s="136"/>
      <c r="ES1672" s="136"/>
      <c r="ET1672" s="136"/>
      <c r="EU1672" s="136"/>
      <c r="EV1672" s="136"/>
      <c r="EW1672" s="136"/>
      <c r="EX1672" s="136"/>
      <c r="EY1672" s="136"/>
      <c r="EZ1672" s="136"/>
      <c r="FA1672" s="136"/>
      <c r="FB1672" s="136"/>
      <c r="FC1672" s="136"/>
      <c r="FD1672" s="136"/>
      <c r="FE1672" s="136"/>
      <c r="FF1672" s="136"/>
      <c r="FG1672" s="136"/>
      <c r="FH1672" s="136"/>
      <c r="FI1672" s="136"/>
      <c r="FJ1672" s="136"/>
      <c r="FK1672" s="136"/>
      <c r="FL1672" s="136"/>
      <c r="FM1672" s="136"/>
      <c r="FN1672" s="136"/>
      <c r="FO1672" s="136"/>
      <c r="FP1672" s="136"/>
      <c r="FQ1672" s="136"/>
      <c r="FR1672" s="136"/>
      <c r="FS1672" s="136"/>
      <c r="FT1672" s="136"/>
      <c r="FU1672" s="136"/>
      <c r="FV1672" s="136"/>
      <c r="FW1672" s="136"/>
      <c r="FX1672" s="136"/>
      <c r="FY1672" s="136"/>
      <c r="FZ1672" s="136"/>
      <c r="GA1672" s="136"/>
      <c r="GB1672" s="136"/>
      <c r="GC1672" s="136"/>
      <c r="GD1672" s="136"/>
      <c r="GE1672" s="136"/>
      <c r="GF1672" s="136"/>
      <c r="GG1672" s="136"/>
      <c r="GH1672" s="136"/>
      <c r="GI1672" s="136"/>
      <c r="GJ1672" s="136"/>
      <c r="GK1672" s="136"/>
      <c r="GL1672" s="136"/>
      <c r="GM1672" s="136"/>
      <c r="GN1672" s="136"/>
      <c r="GO1672" s="136"/>
      <c r="GP1672" s="136"/>
      <c r="GQ1672" s="136"/>
      <c r="GR1672" s="136"/>
      <c r="GS1672" s="136"/>
      <c r="GT1672" s="136"/>
      <c r="GU1672" s="136"/>
      <c r="GV1672" s="136"/>
      <c r="GW1672" s="136"/>
      <c r="GX1672" s="136"/>
      <c r="GY1672" s="136"/>
      <c r="GZ1672" s="136"/>
      <c r="HA1672" s="136"/>
      <c r="HB1672" s="136"/>
      <c r="HC1672" s="136"/>
      <c r="HD1672" s="136"/>
      <c r="HE1672" s="136"/>
      <c r="HF1672" s="136"/>
      <c r="HG1672" s="136"/>
      <c r="HH1672" s="136"/>
      <c r="HI1672" s="136"/>
      <c r="HJ1672" s="136"/>
      <c r="HK1672" s="136"/>
      <c r="HL1672" s="136"/>
      <c r="HM1672" s="136"/>
      <c r="HN1672" s="136"/>
      <c r="HO1672" s="136"/>
      <c r="HP1672" s="136"/>
      <c r="HQ1672" s="136"/>
      <c r="HR1672" s="136"/>
      <c r="HS1672" s="136"/>
      <c r="HT1672" s="136"/>
      <c r="HU1672" s="136"/>
      <c r="HV1672" s="136"/>
      <c r="HW1672" s="136"/>
      <c r="HX1672" s="136"/>
      <c r="HY1672" s="136"/>
      <c r="HZ1672" s="136"/>
      <c r="IA1672" s="136"/>
      <c r="IB1672" s="136"/>
      <c r="IC1672" s="136"/>
      <c r="ID1672" s="136"/>
      <c r="IE1672" s="136"/>
      <c r="IF1672" s="136"/>
      <c r="IG1672" s="136"/>
    </row>
    <row r="1673" spans="1:241" ht="15" customHeight="1" x14ac:dyDescent="0.25">
      <c r="A1673" s="225" t="s">
        <v>342</v>
      </c>
      <c r="B1673" s="217">
        <v>17243590</v>
      </c>
      <c r="C1673" s="217">
        <v>2637014</v>
      </c>
      <c r="D1673" s="217">
        <v>1559092</v>
      </c>
      <c r="E1673" s="217">
        <v>1470125</v>
      </c>
      <c r="F1673" s="217">
        <v>2569476</v>
      </c>
      <c r="G1673" s="217">
        <v>832331</v>
      </c>
      <c r="H1673" s="244">
        <v>26311628</v>
      </c>
      <c r="I1673" s="136"/>
      <c r="J1673" s="225" t="s">
        <v>333</v>
      </c>
      <c r="K1673" s="217">
        <v>7960856</v>
      </c>
      <c r="L1673" s="217">
        <v>2663525</v>
      </c>
      <c r="M1673" s="217">
        <v>919837</v>
      </c>
      <c r="N1673" s="217">
        <v>1466320</v>
      </c>
      <c r="O1673" s="217">
        <v>1959731</v>
      </c>
      <c r="P1673" s="217">
        <v>617379</v>
      </c>
      <c r="Q1673" s="244">
        <v>15587648</v>
      </c>
      <c r="R1673" s="136"/>
      <c r="S1673" s="136"/>
      <c r="T1673" s="136"/>
      <c r="U1673" s="136"/>
      <c r="V1673" s="136"/>
      <c r="W1673" s="136"/>
      <c r="X1673" s="136"/>
      <c r="Y1673" s="136"/>
      <c r="Z1673" s="136"/>
      <c r="AA1673" s="136"/>
      <c r="AB1673" s="136"/>
      <c r="AC1673" s="136"/>
      <c r="AD1673" s="136"/>
      <c r="AE1673" s="136"/>
      <c r="AF1673" s="136"/>
      <c r="AG1673" s="136"/>
      <c r="AH1673" s="136"/>
      <c r="AI1673" s="136"/>
      <c r="AJ1673" s="136"/>
      <c r="AK1673" s="136"/>
      <c r="AL1673" s="136"/>
      <c r="AM1673" s="136"/>
      <c r="AN1673" s="136"/>
      <c r="AO1673" s="136"/>
      <c r="AP1673" s="136"/>
      <c r="AQ1673" s="136"/>
      <c r="AR1673" s="136"/>
      <c r="AS1673" s="136"/>
      <c r="AT1673" s="136"/>
      <c r="AU1673" s="136"/>
      <c r="AV1673" s="136"/>
      <c r="AW1673" s="136"/>
      <c r="AX1673" s="136"/>
      <c r="AY1673" s="136"/>
      <c r="AZ1673" s="136"/>
      <c r="BA1673" s="136"/>
      <c r="BB1673" s="136"/>
      <c r="BC1673" s="136"/>
      <c r="BD1673" s="136"/>
      <c r="BE1673" s="136"/>
      <c r="BF1673" s="136"/>
      <c r="BG1673" s="136"/>
      <c r="BH1673" s="136"/>
      <c r="BI1673" s="136"/>
      <c r="BJ1673" s="136"/>
      <c r="BK1673" s="136"/>
      <c r="BL1673" s="136"/>
      <c r="BM1673" s="136"/>
      <c r="BN1673" s="136"/>
      <c r="BO1673" s="136"/>
      <c r="BP1673" s="136"/>
      <c r="BQ1673" s="136"/>
      <c r="BR1673" s="136"/>
      <c r="BS1673" s="136"/>
      <c r="BT1673" s="136"/>
      <c r="BU1673" s="136"/>
      <c r="BV1673" s="136"/>
      <c r="BW1673" s="136"/>
      <c r="BX1673" s="136"/>
      <c r="BY1673" s="136"/>
      <c r="BZ1673" s="136"/>
      <c r="CA1673" s="136"/>
      <c r="CB1673" s="136"/>
      <c r="CC1673" s="136"/>
      <c r="CD1673" s="136"/>
      <c r="CE1673" s="136"/>
      <c r="CF1673" s="136"/>
      <c r="CG1673" s="136"/>
      <c r="CH1673" s="136"/>
      <c r="CI1673" s="136"/>
      <c r="CJ1673" s="136"/>
      <c r="CK1673" s="136"/>
      <c r="CL1673" s="136"/>
      <c r="CM1673" s="136"/>
      <c r="CN1673" s="136"/>
      <c r="CO1673" s="136"/>
      <c r="CP1673" s="136"/>
      <c r="CQ1673" s="136"/>
      <c r="CR1673" s="136"/>
      <c r="CS1673" s="136"/>
      <c r="CT1673" s="136"/>
      <c r="CU1673" s="136"/>
      <c r="CV1673" s="136"/>
      <c r="CW1673" s="136"/>
      <c r="CX1673" s="136"/>
      <c r="CY1673" s="136"/>
      <c r="CZ1673" s="136"/>
      <c r="DA1673" s="136"/>
      <c r="DB1673" s="136"/>
      <c r="DC1673" s="136"/>
      <c r="DD1673" s="136"/>
      <c r="DE1673" s="136"/>
      <c r="DF1673" s="136"/>
      <c r="DG1673" s="136"/>
      <c r="DH1673" s="136"/>
      <c r="DI1673" s="136"/>
      <c r="DJ1673" s="136"/>
      <c r="DK1673" s="136"/>
      <c r="DL1673" s="136"/>
      <c r="DM1673" s="136"/>
      <c r="DN1673" s="136"/>
      <c r="DO1673" s="136"/>
      <c r="DP1673" s="136"/>
      <c r="DQ1673" s="136"/>
      <c r="DR1673" s="136"/>
      <c r="DS1673" s="136"/>
      <c r="DT1673" s="136"/>
      <c r="DU1673" s="136"/>
      <c r="DV1673" s="136"/>
      <c r="DW1673" s="136"/>
      <c r="DX1673" s="136"/>
      <c r="DY1673" s="136"/>
      <c r="DZ1673" s="136"/>
      <c r="EA1673" s="136"/>
      <c r="EB1673" s="136"/>
      <c r="EC1673" s="136"/>
      <c r="ED1673" s="136"/>
      <c r="EE1673" s="136"/>
      <c r="EF1673" s="136"/>
      <c r="EG1673" s="136"/>
      <c r="EH1673" s="136"/>
      <c r="EI1673" s="136"/>
      <c r="EJ1673" s="136"/>
      <c r="EK1673" s="136"/>
      <c r="EL1673" s="136"/>
      <c r="EM1673" s="136"/>
      <c r="EN1673" s="136"/>
      <c r="EO1673" s="136"/>
      <c r="EP1673" s="136"/>
      <c r="EQ1673" s="136"/>
      <c r="ER1673" s="136"/>
      <c r="ES1673" s="136"/>
      <c r="ET1673" s="136"/>
      <c r="EU1673" s="136"/>
      <c r="EV1673" s="136"/>
      <c r="EW1673" s="136"/>
      <c r="EX1673" s="136"/>
      <c r="EY1673" s="136"/>
      <c r="EZ1673" s="136"/>
      <c r="FA1673" s="136"/>
      <c r="FB1673" s="136"/>
      <c r="FC1673" s="136"/>
      <c r="FD1673" s="136"/>
      <c r="FE1673" s="136"/>
      <c r="FF1673" s="136"/>
      <c r="FG1673" s="136"/>
      <c r="FH1673" s="136"/>
      <c r="FI1673" s="136"/>
      <c r="FJ1673" s="136"/>
      <c r="FK1673" s="136"/>
      <c r="FL1673" s="136"/>
      <c r="FM1673" s="136"/>
      <c r="FN1673" s="136"/>
      <c r="FO1673" s="136"/>
      <c r="FP1673" s="136"/>
      <c r="FQ1673" s="136"/>
      <c r="FR1673" s="136"/>
      <c r="FS1673" s="136"/>
      <c r="FT1673" s="136"/>
      <c r="FU1673" s="136"/>
      <c r="FV1673" s="136"/>
      <c r="FW1673" s="136"/>
      <c r="FX1673" s="136"/>
      <c r="FY1673" s="136"/>
      <c r="FZ1673" s="136"/>
      <c r="GA1673" s="136"/>
      <c r="GB1673" s="136"/>
      <c r="GC1673" s="136"/>
      <c r="GD1673" s="136"/>
      <c r="GE1673" s="136"/>
      <c r="GF1673" s="136"/>
      <c r="GG1673" s="136"/>
      <c r="GH1673" s="136"/>
      <c r="GI1673" s="136"/>
      <c r="GJ1673" s="136"/>
      <c r="GK1673" s="136"/>
      <c r="GL1673" s="136"/>
      <c r="GM1673" s="136"/>
      <c r="GN1673" s="136"/>
      <c r="GO1673" s="136"/>
      <c r="GP1673" s="136"/>
      <c r="GQ1673" s="136"/>
      <c r="GR1673" s="136"/>
      <c r="GS1673" s="136"/>
      <c r="GT1673" s="136"/>
      <c r="GU1673" s="136"/>
      <c r="GV1673" s="136"/>
      <c r="GW1673" s="136"/>
      <c r="GX1673" s="136"/>
      <c r="GY1673" s="136"/>
      <c r="GZ1673" s="136"/>
      <c r="HA1673" s="136"/>
      <c r="HB1673" s="136"/>
      <c r="HC1673" s="136"/>
      <c r="HD1673" s="136"/>
      <c r="HE1673" s="136"/>
      <c r="HF1673" s="136"/>
      <c r="HG1673" s="136"/>
      <c r="HH1673" s="136"/>
      <c r="HI1673" s="136"/>
      <c r="HJ1673" s="136"/>
      <c r="HK1673" s="136"/>
      <c r="HL1673" s="136"/>
      <c r="HM1673" s="136"/>
      <c r="HN1673" s="136"/>
      <c r="HO1673" s="136"/>
      <c r="HP1673" s="136"/>
      <c r="HQ1673" s="136"/>
      <c r="HR1673" s="136"/>
      <c r="HS1673" s="136"/>
      <c r="HT1673" s="136"/>
      <c r="HU1673" s="136"/>
      <c r="HV1673" s="136"/>
      <c r="HW1673" s="136"/>
      <c r="HX1673" s="136"/>
      <c r="HY1673" s="136"/>
      <c r="HZ1673" s="136"/>
      <c r="IA1673" s="136"/>
      <c r="IB1673" s="136"/>
      <c r="IC1673" s="136"/>
      <c r="ID1673" s="136"/>
      <c r="IE1673" s="136"/>
      <c r="IF1673" s="136"/>
      <c r="IG1673" s="136"/>
    </row>
    <row r="1674" spans="1:241" ht="15" customHeight="1" x14ac:dyDescent="0.25">
      <c r="A1674" s="225" t="s">
        <v>859</v>
      </c>
      <c r="B1674" s="217">
        <v>20377711</v>
      </c>
      <c r="C1674" s="217">
        <v>2589816</v>
      </c>
      <c r="D1674" s="217">
        <v>1125999</v>
      </c>
      <c r="E1674" s="217">
        <v>1819568</v>
      </c>
      <c r="F1674" s="217">
        <v>2154381</v>
      </c>
      <c r="G1674" s="217">
        <v>883131</v>
      </c>
      <c r="H1674" s="244">
        <v>28950606</v>
      </c>
      <c r="I1674" s="136"/>
      <c r="J1674" s="225" t="s">
        <v>865</v>
      </c>
      <c r="K1674" s="217">
        <v>6558587</v>
      </c>
      <c r="L1674" s="217">
        <v>2378644</v>
      </c>
      <c r="M1674" s="217">
        <v>872305</v>
      </c>
      <c r="N1674" s="217">
        <v>1888353</v>
      </c>
      <c r="O1674" s="217">
        <v>1883456</v>
      </c>
      <c r="P1674" s="217">
        <v>698484</v>
      </c>
      <c r="Q1674" s="244">
        <v>14279829</v>
      </c>
      <c r="R1674" s="136"/>
      <c r="S1674" s="136"/>
      <c r="T1674" s="136"/>
      <c r="U1674" s="136"/>
      <c r="V1674" s="136"/>
      <c r="W1674" s="136"/>
      <c r="X1674" s="136"/>
      <c r="Y1674" s="136"/>
      <c r="Z1674" s="136"/>
      <c r="AA1674" s="136"/>
      <c r="AB1674" s="136"/>
      <c r="AC1674" s="136"/>
      <c r="AD1674" s="136"/>
      <c r="AE1674" s="136"/>
      <c r="AF1674" s="136"/>
      <c r="AG1674" s="136"/>
      <c r="AH1674" s="136"/>
      <c r="AI1674" s="136"/>
      <c r="AJ1674" s="136"/>
      <c r="AK1674" s="136"/>
      <c r="AL1674" s="136"/>
      <c r="AM1674" s="136"/>
      <c r="AN1674" s="136"/>
      <c r="AO1674" s="136"/>
      <c r="AP1674" s="136"/>
      <c r="AQ1674" s="136"/>
      <c r="AR1674" s="136"/>
      <c r="AS1674" s="136"/>
      <c r="AT1674" s="136"/>
      <c r="AU1674" s="136"/>
      <c r="AV1674" s="136"/>
      <c r="AW1674" s="136"/>
      <c r="AX1674" s="136"/>
      <c r="AY1674" s="136"/>
      <c r="AZ1674" s="136"/>
      <c r="BA1674" s="136"/>
      <c r="BB1674" s="136"/>
      <c r="BC1674" s="136"/>
      <c r="BD1674" s="136"/>
      <c r="BE1674" s="136"/>
      <c r="BF1674" s="136"/>
      <c r="BG1674" s="136"/>
      <c r="BH1674" s="136"/>
      <c r="BI1674" s="136"/>
      <c r="BJ1674" s="136"/>
      <c r="BK1674" s="136"/>
      <c r="BL1674" s="136"/>
      <c r="BM1674" s="136"/>
      <c r="BN1674" s="136"/>
      <c r="BO1674" s="136"/>
      <c r="BP1674" s="136"/>
      <c r="BQ1674" s="136"/>
      <c r="BR1674" s="136"/>
      <c r="BS1674" s="136"/>
      <c r="BT1674" s="136"/>
      <c r="BU1674" s="136"/>
      <c r="BV1674" s="136"/>
      <c r="BW1674" s="136"/>
      <c r="BX1674" s="136"/>
      <c r="BY1674" s="136"/>
      <c r="BZ1674" s="136"/>
      <c r="CA1674" s="136"/>
      <c r="CB1674" s="136"/>
      <c r="CC1674" s="136"/>
      <c r="CD1674" s="136"/>
      <c r="CE1674" s="136"/>
      <c r="CF1674" s="136"/>
      <c r="CG1674" s="136"/>
      <c r="CH1674" s="136"/>
      <c r="CI1674" s="136"/>
      <c r="CJ1674" s="136"/>
      <c r="CK1674" s="136"/>
      <c r="CL1674" s="136"/>
      <c r="CM1674" s="136"/>
      <c r="CN1674" s="136"/>
      <c r="CO1674" s="136"/>
      <c r="CP1674" s="136"/>
      <c r="CQ1674" s="136"/>
      <c r="CR1674" s="136"/>
      <c r="CS1674" s="136"/>
      <c r="CT1674" s="136"/>
      <c r="CU1674" s="136"/>
      <c r="CV1674" s="136"/>
      <c r="CW1674" s="136"/>
      <c r="CX1674" s="136"/>
      <c r="CY1674" s="136"/>
      <c r="CZ1674" s="136"/>
      <c r="DA1674" s="136"/>
      <c r="DB1674" s="136"/>
      <c r="DC1674" s="136"/>
      <c r="DD1674" s="136"/>
      <c r="DE1674" s="136"/>
      <c r="DF1674" s="136"/>
      <c r="DG1674" s="136"/>
      <c r="DH1674" s="136"/>
      <c r="DI1674" s="136"/>
      <c r="DJ1674" s="136"/>
      <c r="DK1674" s="136"/>
      <c r="DL1674" s="136"/>
      <c r="DM1674" s="136"/>
      <c r="DN1674" s="136"/>
      <c r="DO1674" s="136"/>
      <c r="DP1674" s="136"/>
      <c r="DQ1674" s="136"/>
      <c r="DR1674" s="136"/>
      <c r="DS1674" s="136"/>
      <c r="DT1674" s="136"/>
      <c r="DU1674" s="136"/>
      <c r="DV1674" s="136"/>
      <c r="DW1674" s="136"/>
      <c r="DX1674" s="136"/>
      <c r="DY1674" s="136"/>
      <c r="DZ1674" s="136"/>
      <c r="EA1674" s="136"/>
      <c r="EB1674" s="136"/>
      <c r="EC1674" s="136"/>
      <c r="ED1674" s="136"/>
      <c r="EE1674" s="136"/>
      <c r="EF1674" s="136"/>
      <c r="EG1674" s="136"/>
      <c r="EH1674" s="136"/>
      <c r="EI1674" s="136"/>
      <c r="EJ1674" s="136"/>
      <c r="EK1674" s="136"/>
      <c r="EL1674" s="136"/>
      <c r="EM1674" s="136"/>
      <c r="EN1674" s="136"/>
      <c r="EO1674" s="136"/>
      <c r="EP1674" s="136"/>
      <c r="EQ1674" s="136"/>
      <c r="ER1674" s="136"/>
      <c r="ES1674" s="136"/>
      <c r="ET1674" s="136"/>
      <c r="EU1674" s="136"/>
      <c r="EV1674" s="136"/>
      <c r="EW1674" s="136"/>
      <c r="EX1674" s="136"/>
      <c r="EY1674" s="136"/>
      <c r="EZ1674" s="136"/>
      <c r="FA1674" s="136"/>
      <c r="FB1674" s="136"/>
      <c r="FC1674" s="136"/>
      <c r="FD1674" s="136"/>
      <c r="FE1674" s="136"/>
      <c r="FF1674" s="136"/>
      <c r="FG1674" s="136"/>
      <c r="FH1674" s="136"/>
      <c r="FI1674" s="136"/>
      <c r="FJ1674" s="136"/>
      <c r="FK1674" s="136"/>
      <c r="FL1674" s="136"/>
      <c r="FM1674" s="136"/>
      <c r="FN1674" s="136"/>
      <c r="FO1674" s="136"/>
      <c r="FP1674" s="136"/>
      <c r="FQ1674" s="136"/>
      <c r="FR1674" s="136"/>
      <c r="FS1674" s="136"/>
      <c r="FT1674" s="136"/>
      <c r="FU1674" s="136"/>
      <c r="FV1674" s="136"/>
      <c r="FW1674" s="136"/>
      <c r="FX1674" s="136"/>
      <c r="FY1674" s="136"/>
      <c r="FZ1674" s="136"/>
      <c r="GA1674" s="136"/>
      <c r="GB1674" s="136"/>
      <c r="GC1674" s="136"/>
      <c r="GD1674" s="136"/>
      <c r="GE1674" s="136"/>
      <c r="GF1674" s="136"/>
      <c r="GG1674" s="136"/>
      <c r="GH1674" s="136"/>
      <c r="GI1674" s="136"/>
      <c r="GJ1674" s="136"/>
      <c r="GK1674" s="136"/>
      <c r="GL1674" s="136"/>
      <c r="GM1674" s="136"/>
      <c r="GN1674" s="136"/>
      <c r="GO1674" s="136"/>
      <c r="GP1674" s="136"/>
      <c r="GQ1674" s="136"/>
      <c r="GR1674" s="136"/>
      <c r="GS1674" s="136"/>
      <c r="GT1674" s="136"/>
      <c r="GU1674" s="136"/>
      <c r="GV1674" s="136"/>
      <c r="GW1674" s="136"/>
      <c r="GX1674" s="136"/>
      <c r="GY1674" s="136"/>
      <c r="GZ1674" s="136"/>
      <c r="HA1674" s="136"/>
      <c r="HB1674" s="136"/>
      <c r="HC1674" s="136"/>
      <c r="HD1674" s="136"/>
      <c r="HE1674" s="136"/>
      <c r="HF1674" s="136"/>
      <c r="HG1674" s="136"/>
      <c r="HH1674" s="136"/>
      <c r="HI1674" s="136"/>
      <c r="HJ1674" s="136"/>
      <c r="HK1674" s="136"/>
      <c r="HL1674" s="136"/>
      <c r="HM1674" s="136"/>
      <c r="HN1674" s="136"/>
      <c r="HO1674" s="136"/>
      <c r="HP1674" s="136"/>
      <c r="HQ1674" s="136"/>
      <c r="HR1674" s="136"/>
      <c r="HS1674" s="136"/>
      <c r="HT1674" s="136"/>
      <c r="HU1674" s="136"/>
      <c r="HV1674" s="136"/>
      <c r="HW1674" s="136"/>
      <c r="HX1674" s="136"/>
      <c r="HY1674" s="136"/>
      <c r="HZ1674" s="136"/>
      <c r="IA1674" s="136"/>
      <c r="IB1674" s="136"/>
      <c r="IC1674" s="136"/>
      <c r="ID1674" s="136"/>
      <c r="IE1674" s="136"/>
      <c r="IF1674" s="136"/>
      <c r="IG1674" s="136"/>
    </row>
    <row r="1675" spans="1:241" ht="15" customHeight="1" x14ac:dyDescent="0.25">
      <c r="A1675" s="225" t="s">
        <v>860</v>
      </c>
      <c r="B1675" s="217">
        <v>17213335</v>
      </c>
      <c r="C1675" s="217">
        <v>2125035</v>
      </c>
      <c r="D1675" s="217">
        <v>1099465</v>
      </c>
      <c r="E1675" s="217">
        <v>1135322</v>
      </c>
      <c r="F1675" s="217">
        <v>3118480</v>
      </c>
      <c r="G1675" s="217">
        <v>680522</v>
      </c>
      <c r="H1675" s="244">
        <v>25372159</v>
      </c>
      <c r="I1675" s="136"/>
      <c r="J1675" s="225" t="s">
        <v>117</v>
      </c>
      <c r="K1675" s="217">
        <v>6102056</v>
      </c>
      <c r="L1675" s="217">
        <v>3247384</v>
      </c>
      <c r="M1675" s="217">
        <v>705506</v>
      </c>
      <c r="N1675" s="217">
        <v>1347452</v>
      </c>
      <c r="O1675" s="217">
        <v>1676742</v>
      </c>
      <c r="P1675" s="217">
        <v>671241</v>
      </c>
      <c r="Q1675" s="244">
        <v>13750381</v>
      </c>
      <c r="R1675" s="136"/>
      <c r="S1675" s="136"/>
      <c r="T1675" s="136"/>
      <c r="U1675" s="136"/>
      <c r="V1675" s="136"/>
      <c r="W1675" s="136"/>
      <c r="X1675" s="136"/>
      <c r="Y1675" s="136"/>
      <c r="Z1675" s="136"/>
      <c r="AA1675" s="136"/>
      <c r="AB1675" s="136"/>
      <c r="AC1675" s="136"/>
      <c r="AD1675" s="136"/>
      <c r="AE1675" s="136"/>
      <c r="AF1675" s="136"/>
      <c r="AG1675" s="136"/>
      <c r="AH1675" s="136"/>
      <c r="AI1675" s="136"/>
      <c r="AJ1675" s="136"/>
      <c r="AK1675" s="136"/>
      <c r="AL1675" s="136"/>
      <c r="AM1675" s="136"/>
      <c r="AN1675" s="136"/>
      <c r="AO1675" s="136"/>
      <c r="AP1675" s="136"/>
      <c r="AQ1675" s="136"/>
      <c r="AR1675" s="136"/>
      <c r="AS1675" s="136"/>
      <c r="AT1675" s="136"/>
      <c r="AU1675" s="136"/>
      <c r="AV1675" s="136"/>
      <c r="AW1675" s="136"/>
      <c r="AX1675" s="136"/>
      <c r="AY1675" s="136"/>
      <c r="AZ1675" s="136"/>
      <c r="BA1675" s="136"/>
      <c r="BB1675" s="136"/>
      <c r="BC1675" s="136"/>
      <c r="BD1675" s="136"/>
      <c r="BE1675" s="136"/>
      <c r="BF1675" s="136"/>
      <c r="BG1675" s="136"/>
      <c r="BH1675" s="136"/>
      <c r="BI1675" s="136"/>
      <c r="BJ1675" s="136"/>
      <c r="BK1675" s="136"/>
      <c r="BL1675" s="136"/>
      <c r="BM1675" s="136"/>
      <c r="BN1675" s="136"/>
      <c r="BO1675" s="136"/>
      <c r="BP1675" s="136"/>
      <c r="BQ1675" s="136"/>
      <c r="BR1675" s="136"/>
      <c r="BS1675" s="136"/>
      <c r="BT1675" s="136"/>
      <c r="BU1675" s="136"/>
      <c r="BV1675" s="136"/>
      <c r="BW1675" s="136"/>
      <c r="BX1675" s="136"/>
      <c r="BY1675" s="136"/>
      <c r="BZ1675" s="136"/>
      <c r="CA1675" s="136"/>
      <c r="CB1675" s="136"/>
      <c r="CC1675" s="136"/>
      <c r="CD1675" s="136"/>
      <c r="CE1675" s="136"/>
      <c r="CF1675" s="136"/>
      <c r="CG1675" s="136"/>
      <c r="CH1675" s="136"/>
      <c r="CI1675" s="136"/>
      <c r="CJ1675" s="136"/>
      <c r="CK1675" s="136"/>
      <c r="CL1675" s="136"/>
      <c r="CM1675" s="136"/>
      <c r="CN1675" s="136"/>
      <c r="CO1675" s="136"/>
      <c r="CP1675" s="136"/>
      <c r="CQ1675" s="136"/>
      <c r="CR1675" s="136"/>
      <c r="CS1675" s="136"/>
      <c r="CT1675" s="136"/>
      <c r="CU1675" s="136"/>
      <c r="CV1675" s="136"/>
      <c r="CW1675" s="136"/>
      <c r="CX1675" s="136"/>
      <c r="CY1675" s="136"/>
      <c r="CZ1675" s="136"/>
      <c r="DA1675" s="136"/>
      <c r="DB1675" s="136"/>
      <c r="DC1675" s="136"/>
      <c r="DD1675" s="136"/>
      <c r="DE1675" s="136"/>
      <c r="DF1675" s="136"/>
      <c r="DG1675" s="136"/>
      <c r="DH1675" s="136"/>
      <c r="DI1675" s="136"/>
      <c r="DJ1675" s="136"/>
      <c r="DK1675" s="136"/>
      <c r="DL1675" s="136"/>
      <c r="DM1675" s="136"/>
      <c r="DN1675" s="136"/>
      <c r="DO1675" s="136"/>
      <c r="DP1675" s="136"/>
      <c r="DQ1675" s="136"/>
      <c r="DR1675" s="136"/>
      <c r="DS1675" s="136"/>
      <c r="DT1675" s="136"/>
      <c r="DU1675" s="136"/>
      <c r="DV1675" s="136"/>
      <c r="DW1675" s="136"/>
      <c r="DX1675" s="136"/>
      <c r="DY1675" s="136"/>
      <c r="DZ1675" s="136"/>
      <c r="EA1675" s="136"/>
      <c r="EB1675" s="136"/>
      <c r="EC1675" s="136"/>
      <c r="ED1675" s="136"/>
      <c r="EE1675" s="136"/>
      <c r="EF1675" s="136"/>
      <c r="EG1675" s="136"/>
      <c r="EH1675" s="136"/>
      <c r="EI1675" s="136"/>
      <c r="EJ1675" s="136"/>
      <c r="EK1675" s="136"/>
      <c r="EL1675" s="136"/>
      <c r="EM1675" s="136"/>
      <c r="EN1675" s="136"/>
      <c r="EO1675" s="136"/>
      <c r="EP1675" s="136"/>
      <c r="EQ1675" s="136"/>
      <c r="ER1675" s="136"/>
      <c r="ES1675" s="136"/>
      <c r="ET1675" s="136"/>
      <c r="EU1675" s="136"/>
      <c r="EV1675" s="136"/>
      <c r="EW1675" s="136"/>
      <c r="EX1675" s="136"/>
      <c r="EY1675" s="136"/>
      <c r="EZ1675" s="136"/>
      <c r="FA1675" s="136"/>
      <c r="FB1675" s="136"/>
      <c r="FC1675" s="136"/>
      <c r="FD1675" s="136"/>
      <c r="FE1675" s="136"/>
      <c r="FF1675" s="136"/>
      <c r="FG1675" s="136"/>
      <c r="FH1675" s="136"/>
      <c r="FI1675" s="136"/>
      <c r="FJ1675" s="136"/>
      <c r="FK1675" s="136"/>
      <c r="FL1675" s="136"/>
      <c r="FM1675" s="136"/>
      <c r="FN1675" s="136"/>
      <c r="FO1675" s="136"/>
      <c r="FP1675" s="136"/>
      <c r="FQ1675" s="136"/>
      <c r="FR1675" s="136"/>
      <c r="FS1675" s="136"/>
      <c r="FT1675" s="136"/>
      <c r="FU1675" s="136"/>
      <c r="FV1675" s="136"/>
      <c r="FW1675" s="136"/>
      <c r="FX1675" s="136"/>
      <c r="FY1675" s="136"/>
      <c r="FZ1675" s="136"/>
      <c r="GA1675" s="136"/>
      <c r="GB1675" s="136"/>
      <c r="GC1675" s="136"/>
      <c r="GD1675" s="136"/>
      <c r="GE1675" s="136"/>
      <c r="GF1675" s="136"/>
      <c r="GG1675" s="136"/>
      <c r="GH1675" s="136"/>
      <c r="GI1675" s="136"/>
      <c r="GJ1675" s="136"/>
      <c r="GK1675" s="136"/>
      <c r="GL1675" s="136"/>
      <c r="GM1675" s="136"/>
      <c r="GN1675" s="136"/>
      <c r="GO1675" s="136"/>
      <c r="GP1675" s="136"/>
      <c r="GQ1675" s="136"/>
      <c r="GR1675" s="136"/>
      <c r="GS1675" s="136"/>
      <c r="GT1675" s="136"/>
      <c r="GU1675" s="136"/>
      <c r="GV1675" s="136"/>
      <c r="GW1675" s="136"/>
      <c r="GX1675" s="136"/>
      <c r="GY1675" s="136"/>
      <c r="GZ1675" s="136"/>
      <c r="HA1675" s="136"/>
      <c r="HB1675" s="136"/>
      <c r="HC1675" s="136"/>
      <c r="HD1675" s="136"/>
      <c r="HE1675" s="136"/>
      <c r="HF1675" s="136"/>
      <c r="HG1675" s="136"/>
      <c r="HH1675" s="136"/>
      <c r="HI1675" s="136"/>
      <c r="HJ1675" s="136"/>
      <c r="HK1675" s="136"/>
      <c r="HL1675" s="136"/>
      <c r="HM1675" s="136"/>
      <c r="HN1675" s="136"/>
      <c r="HO1675" s="136"/>
      <c r="HP1675" s="136"/>
      <c r="HQ1675" s="136"/>
      <c r="HR1675" s="136"/>
      <c r="HS1675" s="136"/>
      <c r="HT1675" s="136"/>
      <c r="HU1675" s="136"/>
      <c r="HV1675" s="136"/>
      <c r="HW1675" s="136"/>
      <c r="HX1675" s="136"/>
      <c r="HY1675" s="136"/>
      <c r="HZ1675" s="136"/>
      <c r="IA1675" s="136"/>
      <c r="IB1675" s="136"/>
      <c r="IC1675" s="136"/>
      <c r="ID1675" s="136"/>
      <c r="IE1675" s="136"/>
      <c r="IF1675" s="136"/>
      <c r="IG1675" s="136"/>
    </row>
    <row r="1676" spans="1:241" ht="15" customHeight="1" x14ac:dyDescent="0.25">
      <c r="A1676" s="225" t="s">
        <v>157</v>
      </c>
      <c r="B1676" s="217">
        <v>39651902</v>
      </c>
      <c r="C1676" s="217">
        <v>4070477</v>
      </c>
      <c r="D1676" s="217">
        <v>2161667</v>
      </c>
      <c r="E1676" s="217">
        <v>1686108</v>
      </c>
      <c r="F1676" s="217">
        <v>3139636</v>
      </c>
      <c r="G1676" s="217">
        <v>1175687</v>
      </c>
      <c r="H1676" s="244">
        <v>51885477</v>
      </c>
      <c r="I1676" s="136"/>
      <c r="J1676" s="225" t="s">
        <v>114</v>
      </c>
      <c r="K1676" s="217">
        <v>4971672</v>
      </c>
      <c r="L1676" s="217">
        <v>2560960</v>
      </c>
      <c r="M1676" s="217">
        <v>622884</v>
      </c>
      <c r="N1676" s="217">
        <v>1369444</v>
      </c>
      <c r="O1676" s="217">
        <v>1655934</v>
      </c>
      <c r="P1676" s="217">
        <v>489084</v>
      </c>
      <c r="Q1676" s="244">
        <v>11669978</v>
      </c>
      <c r="R1676" s="136"/>
      <c r="S1676" s="136"/>
      <c r="T1676" s="136"/>
      <c r="U1676" s="136"/>
      <c r="V1676" s="136"/>
      <c r="W1676" s="136"/>
      <c r="X1676" s="136"/>
      <c r="Y1676" s="136"/>
      <c r="Z1676" s="136"/>
      <c r="AA1676" s="136"/>
      <c r="AB1676" s="136"/>
      <c r="AC1676" s="136"/>
      <c r="AD1676" s="136"/>
      <c r="AE1676" s="136"/>
      <c r="AF1676" s="136"/>
      <c r="AG1676" s="136"/>
      <c r="AH1676" s="136"/>
      <c r="AI1676" s="136"/>
      <c r="AJ1676" s="136"/>
      <c r="AK1676" s="136"/>
      <c r="AL1676" s="136"/>
      <c r="AM1676" s="136"/>
      <c r="AN1676" s="136"/>
      <c r="AO1676" s="136"/>
      <c r="AP1676" s="136"/>
      <c r="AQ1676" s="136"/>
      <c r="AR1676" s="136"/>
      <c r="AS1676" s="136"/>
      <c r="AT1676" s="136"/>
      <c r="AU1676" s="136"/>
      <c r="AV1676" s="136"/>
      <c r="AW1676" s="136"/>
      <c r="AX1676" s="136"/>
      <c r="AY1676" s="136"/>
      <c r="AZ1676" s="136"/>
      <c r="BA1676" s="136"/>
      <c r="BB1676" s="136"/>
      <c r="BC1676" s="136"/>
      <c r="BD1676" s="136"/>
      <c r="BE1676" s="136"/>
      <c r="BF1676" s="136"/>
      <c r="BG1676" s="136"/>
      <c r="BH1676" s="136"/>
      <c r="BI1676" s="136"/>
      <c r="BJ1676" s="136"/>
      <c r="BK1676" s="136"/>
      <c r="BL1676" s="136"/>
      <c r="BM1676" s="136"/>
      <c r="BN1676" s="136"/>
      <c r="BO1676" s="136"/>
      <c r="BP1676" s="136"/>
      <c r="BQ1676" s="136"/>
      <c r="BR1676" s="136"/>
      <c r="BS1676" s="136"/>
      <c r="BT1676" s="136"/>
      <c r="BU1676" s="136"/>
      <c r="BV1676" s="136"/>
      <c r="BW1676" s="136"/>
      <c r="BX1676" s="136"/>
      <c r="BY1676" s="136"/>
      <c r="BZ1676" s="136"/>
      <c r="CA1676" s="136"/>
      <c r="CB1676" s="136"/>
      <c r="CC1676" s="136"/>
      <c r="CD1676" s="136"/>
      <c r="CE1676" s="136"/>
      <c r="CF1676" s="136"/>
      <c r="CG1676" s="136"/>
      <c r="CH1676" s="136"/>
      <c r="CI1676" s="136"/>
      <c r="CJ1676" s="136"/>
      <c r="CK1676" s="136"/>
      <c r="CL1676" s="136"/>
      <c r="CM1676" s="136"/>
      <c r="CN1676" s="136"/>
      <c r="CO1676" s="136"/>
      <c r="CP1676" s="136"/>
      <c r="CQ1676" s="136"/>
      <c r="CR1676" s="136"/>
      <c r="CS1676" s="136"/>
      <c r="CT1676" s="136"/>
      <c r="CU1676" s="136"/>
      <c r="CV1676" s="136"/>
      <c r="CW1676" s="136"/>
      <c r="CX1676" s="136"/>
      <c r="CY1676" s="136"/>
      <c r="CZ1676" s="136"/>
      <c r="DA1676" s="136"/>
      <c r="DB1676" s="136"/>
      <c r="DC1676" s="136"/>
      <c r="DD1676" s="136"/>
      <c r="DE1676" s="136"/>
      <c r="DF1676" s="136"/>
      <c r="DG1676" s="136"/>
      <c r="DH1676" s="136"/>
      <c r="DI1676" s="136"/>
      <c r="DJ1676" s="136"/>
      <c r="DK1676" s="136"/>
      <c r="DL1676" s="136"/>
      <c r="DM1676" s="136"/>
      <c r="DN1676" s="136"/>
      <c r="DO1676" s="136"/>
      <c r="DP1676" s="136"/>
      <c r="DQ1676" s="136"/>
      <c r="DR1676" s="136"/>
      <c r="DS1676" s="136"/>
      <c r="DT1676" s="136"/>
      <c r="DU1676" s="136"/>
      <c r="DV1676" s="136"/>
      <c r="DW1676" s="136"/>
      <c r="DX1676" s="136"/>
      <c r="DY1676" s="136"/>
      <c r="DZ1676" s="136"/>
      <c r="EA1676" s="136"/>
      <c r="EB1676" s="136"/>
      <c r="EC1676" s="136"/>
      <c r="ED1676" s="136"/>
      <c r="EE1676" s="136"/>
      <c r="EF1676" s="136"/>
      <c r="EG1676" s="136"/>
      <c r="EH1676" s="136"/>
      <c r="EI1676" s="136"/>
      <c r="EJ1676" s="136"/>
      <c r="EK1676" s="136"/>
      <c r="EL1676" s="136"/>
      <c r="EM1676" s="136"/>
      <c r="EN1676" s="136"/>
      <c r="EO1676" s="136"/>
      <c r="EP1676" s="136"/>
      <c r="EQ1676" s="136"/>
      <c r="ER1676" s="136"/>
      <c r="ES1676" s="136"/>
      <c r="ET1676" s="136"/>
      <c r="EU1676" s="136"/>
      <c r="EV1676" s="136"/>
      <c r="EW1676" s="136"/>
      <c r="EX1676" s="136"/>
      <c r="EY1676" s="136"/>
      <c r="EZ1676" s="136"/>
      <c r="FA1676" s="136"/>
      <c r="FB1676" s="136"/>
      <c r="FC1676" s="136"/>
      <c r="FD1676" s="136"/>
      <c r="FE1676" s="136"/>
      <c r="FF1676" s="136"/>
      <c r="FG1676" s="136"/>
      <c r="FH1676" s="136"/>
      <c r="FI1676" s="136"/>
      <c r="FJ1676" s="136"/>
      <c r="FK1676" s="136"/>
      <c r="FL1676" s="136"/>
      <c r="FM1676" s="136"/>
      <c r="FN1676" s="136"/>
      <c r="FO1676" s="136"/>
      <c r="FP1676" s="136"/>
      <c r="FQ1676" s="136"/>
      <c r="FR1676" s="136"/>
      <c r="FS1676" s="136"/>
      <c r="FT1676" s="136"/>
      <c r="FU1676" s="136"/>
      <c r="FV1676" s="136"/>
      <c r="FW1676" s="136"/>
      <c r="FX1676" s="136"/>
      <c r="FY1676" s="136"/>
      <c r="FZ1676" s="136"/>
      <c r="GA1676" s="136"/>
      <c r="GB1676" s="136"/>
      <c r="GC1676" s="136"/>
      <c r="GD1676" s="136"/>
      <c r="GE1676" s="136"/>
      <c r="GF1676" s="136"/>
      <c r="GG1676" s="136"/>
      <c r="GH1676" s="136"/>
      <c r="GI1676" s="136"/>
      <c r="GJ1676" s="136"/>
      <c r="GK1676" s="136"/>
      <c r="GL1676" s="136"/>
      <c r="GM1676" s="136"/>
      <c r="GN1676" s="136"/>
      <c r="GO1676" s="136"/>
      <c r="GP1676" s="136"/>
      <c r="GQ1676" s="136"/>
      <c r="GR1676" s="136"/>
      <c r="GS1676" s="136"/>
      <c r="GT1676" s="136"/>
      <c r="GU1676" s="136"/>
      <c r="GV1676" s="136"/>
      <c r="GW1676" s="136"/>
      <c r="GX1676" s="136"/>
      <c r="GY1676" s="136"/>
      <c r="GZ1676" s="136"/>
      <c r="HA1676" s="136"/>
      <c r="HB1676" s="136"/>
      <c r="HC1676" s="136"/>
      <c r="HD1676" s="136"/>
      <c r="HE1676" s="136"/>
      <c r="HF1676" s="136"/>
      <c r="HG1676" s="136"/>
      <c r="HH1676" s="136"/>
      <c r="HI1676" s="136"/>
      <c r="HJ1676" s="136"/>
      <c r="HK1676" s="136"/>
      <c r="HL1676" s="136"/>
      <c r="HM1676" s="136"/>
      <c r="HN1676" s="136"/>
      <c r="HO1676" s="136"/>
      <c r="HP1676" s="136"/>
      <c r="HQ1676" s="136"/>
      <c r="HR1676" s="136"/>
      <c r="HS1676" s="136"/>
      <c r="HT1676" s="136"/>
      <c r="HU1676" s="136"/>
      <c r="HV1676" s="136"/>
      <c r="HW1676" s="136"/>
      <c r="HX1676" s="136"/>
      <c r="HY1676" s="136"/>
      <c r="HZ1676" s="136"/>
      <c r="IA1676" s="136"/>
      <c r="IB1676" s="136"/>
      <c r="IC1676" s="136"/>
      <c r="ID1676" s="136"/>
      <c r="IE1676" s="136"/>
      <c r="IF1676" s="136"/>
      <c r="IG1676" s="136"/>
    </row>
    <row r="1677" spans="1:241" ht="15" customHeight="1" x14ac:dyDescent="0.25">
      <c r="A1677" s="225" t="s">
        <v>341</v>
      </c>
      <c r="B1677" s="217">
        <v>21788022</v>
      </c>
      <c r="C1677" s="217">
        <v>2822297</v>
      </c>
      <c r="D1677" s="217">
        <v>1538841</v>
      </c>
      <c r="E1677" s="217">
        <v>1925847</v>
      </c>
      <c r="F1677" s="217">
        <v>2382537</v>
      </c>
      <c r="G1677" s="217">
        <v>685944</v>
      </c>
      <c r="H1677" s="244">
        <v>31143488</v>
      </c>
      <c r="I1677" s="136"/>
      <c r="J1677" s="225" t="s">
        <v>113</v>
      </c>
      <c r="K1677" s="217">
        <v>7378977</v>
      </c>
      <c r="L1677" s="217">
        <v>2726999</v>
      </c>
      <c r="M1677" s="217">
        <v>964474</v>
      </c>
      <c r="N1677" s="217">
        <v>1807611</v>
      </c>
      <c r="O1677" s="217">
        <v>1935751</v>
      </c>
      <c r="P1677" s="217">
        <v>633347</v>
      </c>
      <c r="Q1677" s="244">
        <v>15447159</v>
      </c>
      <c r="R1677" s="136"/>
      <c r="S1677" s="136"/>
      <c r="T1677" s="136"/>
      <c r="U1677" s="136"/>
      <c r="V1677" s="136"/>
      <c r="W1677" s="136"/>
      <c r="X1677" s="136"/>
      <c r="Y1677" s="136"/>
      <c r="Z1677" s="136"/>
      <c r="AA1677" s="136"/>
      <c r="AB1677" s="136"/>
      <c r="AC1677" s="136"/>
      <c r="AD1677" s="136"/>
      <c r="AE1677" s="136"/>
      <c r="AF1677" s="136"/>
      <c r="AG1677" s="136"/>
      <c r="AH1677" s="136"/>
      <c r="AI1677" s="136"/>
      <c r="AJ1677" s="136"/>
      <c r="AK1677" s="136"/>
      <c r="AL1677" s="136"/>
      <c r="AM1677" s="136"/>
      <c r="AN1677" s="136"/>
      <c r="AO1677" s="136"/>
      <c r="AP1677" s="136"/>
      <c r="AQ1677" s="136"/>
      <c r="AR1677" s="136"/>
      <c r="AS1677" s="136"/>
      <c r="AT1677" s="136"/>
      <c r="AU1677" s="136"/>
      <c r="AV1677" s="136"/>
      <c r="AW1677" s="136"/>
      <c r="AX1677" s="136"/>
      <c r="AY1677" s="136"/>
      <c r="AZ1677" s="136"/>
      <c r="BA1677" s="136"/>
      <c r="BB1677" s="136"/>
      <c r="BC1677" s="136"/>
      <c r="BD1677" s="136"/>
      <c r="BE1677" s="136"/>
      <c r="BF1677" s="136"/>
      <c r="BG1677" s="136"/>
      <c r="BH1677" s="136"/>
      <c r="BI1677" s="136"/>
      <c r="BJ1677" s="136"/>
      <c r="BK1677" s="136"/>
      <c r="BL1677" s="136"/>
      <c r="BM1677" s="136"/>
      <c r="BN1677" s="136"/>
      <c r="BO1677" s="136"/>
      <c r="BP1677" s="136"/>
      <c r="BQ1677" s="136"/>
      <c r="BR1677" s="136"/>
      <c r="BS1677" s="136"/>
      <c r="BT1677" s="136"/>
      <c r="BU1677" s="136"/>
      <c r="BV1677" s="136"/>
      <c r="BW1677" s="136"/>
      <c r="BX1677" s="136"/>
      <c r="BY1677" s="136"/>
      <c r="BZ1677" s="136"/>
      <c r="CA1677" s="136"/>
      <c r="CB1677" s="136"/>
      <c r="CC1677" s="136"/>
      <c r="CD1677" s="136"/>
      <c r="CE1677" s="136"/>
      <c r="CF1677" s="136"/>
      <c r="CG1677" s="136"/>
      <c r="CH1677" s="136"/>
      <c r="CI1677" s="136"/>
      <c r="CJ1677" s="136"/>
      <c r="CK1677" s="136"/>
      <c r="CL1677" s="136"/>
      <c r="CM1677" s="136"/>
      <c r="CN1677" s="136"/>
      <c r="CO1677" s="136"/>
      <c r="CP1677" s="136"/>
      <c r="CQ1677" s="136"/>
      <c r="CR1677" s="136"/>
      <c r="CS1677" s="136"/>
      <c r="CT1677" s="136"/>
      <c r="CU1677" s="136"/>
      <c r="CV1677" s="136"/>
      <c r="CW1677" s="136"/>
      <c r="CX1677" s="136"/>
      <c r="CY1677" s="136"/>
      <c r="CZ1677" s="136"/>
      <c r="DA1677" s="136"/>
      <c r="DB1677" s="136"/>
      <c r="DC1677" s="136"/>
      <c r="DD1677" s="136"/>
      <c r="DE1677" s="136"/>
      <c r="DF1677" s="136"/>
      <c r="DG1677" s="136"/>
      <c r="DH1677" s="136"/>
      <c r="DI1677" s="136"/>
      <c r="DJ1677" s="136"/>
      <c r="DK1677" s="136"/>
      <c r="DL1677" s="136"/>
      <c r="DM1677" s="136"/>
      <c r="DN1677" s="136"/>
      <c r="DO1677" s="136"/>
      <c r="DP1677" s="136"/>
      <c r="DQ1677" s="136"/>
      <c r="DR1677" s="136"/>
      <c r="DS1677" s="136"/>
      <c r="DT1677" s="136"/>
      <c r="DU1677" s="136"/>
      <c r="DV1677" s="136"/>
      <c r="DW1677" s="136"/>
      <c r="DX1677" s="136"/>
      <c r="DY1677" s="136"/>
      <c r="DZ1677" s="136"/>
      <c r="EA1677" s="136"/>
      <c r="EB1677" s="136"/>
      <c r="EC1677" s="136"/>
      <c r="ED1677" s="136"/>
      <c r="EE1677" s="136"/>
      <c r="EF1677" s="136"/>
      <c r="EG1677" s="136"/>
      <c r="EH1677" s="136"/>
      <c r="EI1677" s="136"/>
      <c r="EJ1677" s="136"/>
      <c r="EK1677" s="136"/>
      <c r="EL1677" s="136"/>
      <c r="EM1677" s="136"/>
      <c r="EN1677" s="136"/>
      <c r="EO1677" s="136"/>
      <c r="EP1677" s="136"/>
      <c r="EQ1677" s="136"/>
      <c r="ER1677" s="136"/>
      <c r="ES1677" s="136"/>
      <c r="ET1677" s="136"/>
      <c r="EU1677" s="136"/>
      <c r="EV1677" s="136"/>
      <c r="EW1677" s="136"/>
      <c r="EX1677" s="136"/>
      <c r="EY1677" s="136"/>
      <c r="EZ1677" s="136"/>
      <c r="FA1677" s="136"/>
      <c r="FB1677" s="136"/>
      <c r="FC1677" s="136"/>
      <c r="FD1677" s="136"/>
      <c r="FE1677" s="136"/>
      <c r="FF1677" s="136"/>
      <c r="FG1677" s="136"/>
      <c r="FH1677" s="136"/>
      <c r="FI1677" s="136"/>
      <c r="FJ1677" s="136"/>
      <c r="FK1677" s="136"/>
      <c r="FL1677" s="136"/>
      <c r="FM1677" s="136"/>
      <c r="FN1677" s="136"/>
      <c r="FO1677" s="136"/>
      <c r="FP1677" s="136"/>
      <c r="FQ1677" s="136"/>
      <c r="FR1677" s="136"/>
      <c r="FS1677" s="136"/>
      <c r="FT1677" s="136"/>
      <c r="FU1677" s="136"/>
      <c r="FV1677" s="136"/>
      <c r="FW1677" s="136"/>
      <c r="FX1677" s="136"/>
      <c r="FY1677" s="136"/>
      <c r="FZ1677" s="136"/>
      <c r="GA1677" s="136"/>
      <c r="GB1677" s="136"/>
      <c r="GC1677" s="136"/>
      <c r="GD1677" s="136"/>
      <c r="GE1677" s="136"/>
      <c r="GF1677" s="136"/>
      <c r="GG1677" s="136"/>
      <c r="GH1677" s="136"/>
      <c r="GI1677" s="136"/>
      <c r="GJ1677" s="136"/>
      <c r="GK1677" s="136"/>
      <c r="GL1677" s="136"/>
      <c r="GM1677" s="136"/>
      <c r="GN1677" s="136"/>
      <c r="GO1677" s="136"/>
      <c r="GP1677" s="136"/>
      <c r="GQ1677" s="136"/>
      <c r="GR1677" s="136"/>
      <c r="GS1677" s="136"/>
      <c r="GT1677" s="136"/>
      <c r="GU1677" s="136"/>
      <c r="GV1677" s="136"/>
      <c r="GW1677" s="136"/>
      <c r="GX1677" s="136"/>
      <c r="GY1677" s="136"/>
      <c r="GZ1677" s="136"/>
      <c r="HA1677" s="136"/>
      <c r="HB1677" s="136"/>
      <c r="HC1677" s="136"/>
      <c r="HD1677" s="136"/>
      <c r="HE1677" s="136"/>
      <c r="HF1677" s="136"/>
      <c r="HG1677" s="136"/>
      <c r="HH1677" s="136"/>
      <c r="HI1677" s="136"/>
      <c r="HJ1677" s="136"/>
      <c r="HK1677" s="136"/>
      <c r="HL1677" s="136"/>
      <c r="HM1677" s="136"/>
      <c r="HN1677" s="136"/>
      <c r="HO1677" s="136"/>
      <c r="HP1677" s="136"/>
      <c r="HQ1677" s="136"/>
      <c r="HR1677" s="136"/>
      <c r="HS1677" s="136"/>
      <c r="HT1677" s="136"/>
      <c r="HU1677" s="136"/>
      <c r="HV1677" s="136"/>
      <c r="HW1677" s="136"/>
      <c r="HX1677" s="136"/>
      <c r="HY1677" s="136"/>
      <c r="HZ1677" s="136"/>
      <c r="IA1677" s="136"/>
      <c r="IB1677" s="136"/>
      <c r="IC1677" s="136"/>
      <c r="ID1677" s="136"/>
      <c r="IE1677" s="136"/>
      <c r="IF1677" s="136"/>
      <c r="IG1677" s="136"/>
    </row>
    <row r="1678" spans="1:241" ht="15" customHeight="1" x14ac:dyDescent="0.25">
      <c r="A1678" s="225" t="s">
        <v>861</v>
      </c>
      <c r="B1678" s="217">
        <v>13951577</v>
      </c>
      <c r="C1678" s="217">
        <v>3210608</v>
      </c>
      <c r="D1678" s="217">
        <v>1329711</v>
      </c>
      <c r="E1678" s="217">
        <v>1476965</v>
      </c>
      <c r="F1678" s="217">
        <v>3260153</v>
      </c>
      <c r="G1678" s="217">
        <v>622724</v>
      </c>
      <c r="H1678" s="244">
        <v>23851738</v>
      </c>
      <c r="I1678" s="136"/>
      <c r="J1678" s="230" t="s">
        <v>1128</v>
      </c>
      <c r="K1678" s="199">
        <v>129172775</v>
      </c>
      <c r="L1678" s="199">
        <v>49578353</v>
      </c>
      <c r="M1678" s="199">
        <v>17641940</v>
      </c>
      <c r="N1678" s="199">
        <v>28313910</v>
      </c>
      <c r="O1678" s="199">
        <v>45950548</v>
      </c>
      <c r="P1678" s="199">
        <v>13480830</v>
      </c>
      <c r="Q1678" s="240">
        <v>284138356</v>
      </c>
      <c r="R1678" s="136"/>
      <c r="S1678" s="136"/>
      <c r="T1678" s="136"/>
      <c r="U1678" s="136"/>
      <c r="V1678" s="136"/>
      <c r="W1678" s="136"/>
      <c r="X1678" s="136"/>
      <c r="Y1678" s="136"/>
      <c r="Z1678" s="136"/>
      <c r="AA1678" s="136"/>
      <c r="AB1678" s="136"/>
      <c r="AC1678" s="136"/>
      <c r="AD1678" s="136"/>
      <c r="AE1678" s="136"/>
      <c r="AF1678" s="136"/>
      <c r="AG1678" s="136"/>
      <c r="AH1678" s="136"/>
      <c r="AI1678" s="136"/>
      <c r="AJ1678" s="136"/>
      <c r="AK1678" s="136"/>
      <c r="AL1678" s="136"/>
      <c r="AM1678" s="136"/>
      <c r="AN1678" s="136"/>
      <c r="AO1678" s="136"/>
      <c r="AP1678" s="136"/>
      <c r="AQ1678" s="136"/>
      <c r="AR1678" s="136"/>
      <c r="AS1678" s="136"/>
      <c r="AT1678" s="136"/>
      <c r="AU1678" s="136"/>
      <c r="AV1678" s="136"/>
      <c r="AW1678" s="136"/>
      <c r="AX1678" s="136"/>
      <c r="AY1678" s="136"/>
      <c r="AZ1678" s="136"/>
      <c r="BA1678" s="136"/>
      <c r="BB1678" s="136"/>
      <c r="BC1678" s="136"/>
      <c r="BD1678" s="136"/>
      <c r="BE1678" s="136"/>
      <c r="BF1678" s="136"/>
      <c r="BG1678" s="136"/>
      <c r="BH1678" s="136"/>
      <c r="BI1678" s="136"/>
      <c r="BJ1678" s="136"/>
      <c r="BK1678" s="136"/>
      <c r="BL1678" s="136"/>
      <c r="BM1678" s="136"/>
      <c r="BN1678" s="136"/>
      <c r="BO1678" s="136"/>
      <c r="BP1678" s="136"/>
      <c r="BQ1678" s="136"/>
      <c r="BR1678" s="136"/>
      <c r="BS1678" s="136"/>
      <c r="BT1678" s="136"/>
      <c r="BU1678" s="136"/>
      <c r="BV1678" s="136"/>
      <c r="BW1678" s="136"/>
      <c r="BX1678" s="136"/>
      <c r="BY1678" s="136"/>
      <c r="BZ1678" s="136"/>
      <c r="CA1678" s="136"/>
      <c r="CB1678" s="136"/>
      <c r="CC1678" s="136"/>
      <c r="CD1678" s="136"/>
      <c r="CE1678" s="136"/>
      <c r="CF1678" s="136"/>
      <c r="CG1678" s="136"/>
      <c r="CH1678" s="136"/>
      <c r="CI1678" s="136"/>
      <c r="CJ1678" s="136"/>
      <c r="CK1678" s="136"/>
      <c r="CL1678" s="136"/>
      <c r="CM1678" s="136"/>
      <c r="CN1678" s="136"/>
      <c r="CO1678" s="136"/>
      <c r="CP1678" s="136"/>
      <c r="CQ1678" s="136"/>
      <c r="CR1678" s="136"/>
      <c r="CS1678" s="136"/>
      <c r="CT1678" s="136"/>
      <c r="CU1678" s="136"/>
      <c r="CV1678" s="136"/>
      <c r="CW1678" s="136"/>
      <c r="CX1678" s="136"/>
      <c r="CY1678" s="136"/>
      <c r="CZ1678" s="136"/>
      <c r="DA1678" s="136"/>
      <c r="DB1678" s="136"/>
      <c r="DC1678" s="136"/>
      <c r="DD1678" s="136"/>
      <c r="DE1678" s="136"/>
      <c r="DF1678" s="136"/>
      <c r="DG1678" s="136"/>
      <c r="DH1678" s="136"/>
      <c r="DI1678" s="136"/>
      <c r="DJ1678" s="136"/>
      <c r="DK1678" s="136"/>
      <c r="DL1678" s="136"/>
      <c r="DM1678" s="136"/>
      <c r="DN1678" s="136"/>
      <c r="DO1678" s="136"/>
      <c r="DP1678" s="136"/>
      <c r="DQ1678" s="136"/>
      <c r="DR1678" s="136"/>
      <c r="DS1678" s="136"/>
      <c r="DT1678" s="136"/>
      <c r="DU1678" s="136"/>
      <c r="DV1678" s="136"/>
      <c r="DW1678" s="136"/>
      <c r="DX1678" s="136"/>
      <c r="DY1678" s="136"/>
      <c r="DZ1678" s="136"/>
      <c r="EA1678" s="136"/>
      <c r="EB1678" s="136"/>
      <c r="EC1678" s="136"/>
      <c r="ED1678" s="136"/>
      <c r="EE1678" s="136"/>
      <c r="EF1678" s="136"/>
      <c r="EG1678" s="136"/>
      <c r="EH1678" s="136"/>
      <c r="EI1678" s="136"/>
      <c r="EJ1678" s="136"/>
      <c r="EK1678" s="136"/>
      <c r="EL1678" s="136"/>
      <c r="EM1678" s="136"/>
      <c r="EN1678" s="136"/>
      <c r="EO1678" s="136"/>
      <c r="EP1678" s="136"/>
      <c r="EQ1678" s="136"/>
      <c r="ER1678" s="136"/>
      <c r="ES1678" s="136"/>
      <c r="ET1678" s="136"/>
      <c r="EU1678" s="136"/>
      <c r="EV1678" s="136"/>
      <c r="EW1678" s="136"/>
      <c r="EX1678" s="136"/>
      <c r="EY1678" s="136"/>
      <c r="EZ1678" s="136"/>
      <c r="FA1678" s="136"/>
      <c r="FB1678" s="136"/>
      <c r="FC1678" s="136"/>
      <c r="FD1678" s="136"/>
      <c r="FE1678" s="136"/>
      <c r="FF1678" s="136"/>
      <c r="FG1678" s="136"/>
      <c r="FH1678" s="136"/>
      <c r="FI1678" s="136"/>
      <c r="FJ1678" s="136"/>
      <c r="FK1678" s="136"/>
      <c r="FL1678" s="136"/>
      <c r="FM1678" s="136"/>
      <c r="FN1678" s="136"/>
      <c r="FO1678" s="136"/>
      <c r="FP1678" s="136"/>
      <c r="FQ1678" s="136"/>
      <c r="FR1678" s="136"/>
      <c r="FS1678" s="136"/>
      <c r="FT1678" s="136"/>
      <c r="FU1678" s="136"/>
      <c r="FV1678" s="136"/>
      <c r="FW1678" s="136"/>
      <c r="FX1678" s="136"/>
      <c r="FY1678" s="136"/>
      <c r="FZ1678" s="136"/>
      <c r="GA1678" s="136"/>
      <c r="GB1678" s="136"/>
      <c r="GC1678" s="136"/>
      <c r="GD1678" s="136"/>
      <c r="GE1678" s="136"/>
      <c r="GF1678" s="136"/>
      <c r="GG1678" s="136"/>
      <c r="GH1678" s="136"/>
      <c r="GI1678" s="136"/>
      <c r="GJ1678" s="136"/>
      <c r="GK1678" s="136"/>
      <c r="GL1678" s="136"/>
      <c r="GM1678" s="136"/>
      <c r="GN1678" s="136"/>
      <c r="GO1678" s="136"/>
      <c r="GP1678" s="136"/>
      <c r="GQ1678" s="136"/>
      <c r="GR1678" s="136"/>
      <c r="GS1678" s="136"/>
      <c r="GT1678" s="136"/>
      <c r="GU1678" s="136"/>
      <c r="GV1678" s="136"/>
      <c r="GW1678" s="136"/>
      <c r="GX1678" s="136"/>
      <c r="GY1678" s="136"/>
      <c r="GZ1678" s="136"/>
      <c r="HA1678" s="136"/>
      <c r="HB1678" s="136"/>
      <c r="HC1678" s="136"/>
      <c r="HD1678" s="136"/>
      <c r="HE1678" s="136"/>
      <c r="HF1678" s="136"/>
      <c r="HG1678" s="136"/>
      <c r="HH1678" s="136"/>
      <c r="HI1678" s="136"/>
      <c r="HJ1678" s="136"/>
      <c r="HK1678" s="136"/>
      <c r="HL1678" s="136"/>
      <c r="HM1678" s="136"/>
      <c r="HN1678" s="136"/>
      <c r="HO1678" s="136"/>
      <c r="HP1678" s="136"/>
      <c r="HQ1678" s="136"/>
      <c r="HR1678" s="136"/>
      <c r="HS1678" s="136"/>
      <c r="HT1678" s="136"/>
      <c r="HU1678" s="136"/>
      <c r="HV1678" s="136"/>
      <c r="HW1678" s="136"/>
      <c r="HX1678" s="136"/>
      <c r="HY1678" s="136"/>
      <c r="HZ1678" s="136"/>
      <c r="IA1678" s="136"/>
      <c r="IB1678" s="136"/>
      <c r="IC1678" s="136"/>
      <c r="ID1678" s="136"/>
      <c r="IE1678" s="136"/>
      <c r="IF1678" s="136"/>
      <c r="IG1678" s="136"/>
    </row>
    <row r="1679" spans="1:241" ht="15" customHeight="1" x14ac:dyDescent="0.25">
      <c r="A1679" s="214" t="s">
        <v>1126</v>
      </c>
      <c r="B1679" s="199">
        <v>255295175</v>
      </c>
      <c r="C1679" s="199">
        <v>57693850</v>
      </c>
      <c r="D1679" s="199">
        <v>24249804</v>
      </c>
      <c r="E1679" s="199">
        <v>31732370</v>
      </c>
      <c r="F1679" s="199">
        <v>59416765</v>
      </c>
      <c r="G1679" s="199">
        <v>14833963</v>
      </c>
      <c r="H1679" s="240">
        <v>443221927</v>
      </c>
      <c r="I1679" s="136"/>
      <c r="J1679" s="231" t="s">
        <v>1129</v>
      </c>
      <c r="K1679" s="200">
        <v>6151084.5238095243</v>
      </c>
      <c r="L1679" s="200">
        <v>2360873.9523809524</v>
      </c>
      <c r="M1679" s="200">
        <v>840092.38095238095</v>
      </c>
      <c r="N1679" s="200">
        <v>1348281.4285714286</v>
      </c>
      <c r="O1679" s="200">
        <v>2188121.3333333335</v>
      </c>
      <c r="P1679" s="200">
        <v>641944.28571428568</v>
      </c>
      <c r="Q1679" s="200">
        <v>13530397.904761905</v>
      </c>
      <c r="R1679" s="136"/>
      <c r="S1679" s="136"/>
      <c r="T1679" s="136"/>
      <c r="U1679" s="136"/>
      <c r="V1679" s="136"/>
      <c r="W1679" s="136"/>
      <c r="X1679" s="136"/>
      <c r="Y1679" s="136"/>
      <c r="Z1679" s="136"/>
      <c r="AA1679" s="136"/>
      <c r="AB1679" s="136"/>
      <c r="AC1679" s="136"/>
      <c r="AD1679" s="136"/>
      <c r="AE1679" s="136"/>
      <c r="AF1679" s="136"/>
      <c r="AG1679" s="136"/>
      <c r="AH1679" s="136"/>
      <c r="AI1679" s="136"/>
      <c r="AJ1679" s="136"/>
      <c r="AK1679" s="136"/>
      <c r="AL1679" s="136"/>
      <c r="AM1679" s="136"/>
      <c r="AN1679" s="136"/>
      <c r="AO1679" s="136"/>
      <c r="AP1679" s="136"/>
      <c r="AQ1679" s="136"/>
      <c r="AR1679" s="136"/>
      <c r="AS1679" s="136"/>
      <c r="AT1679" s="136"/>
      <c r="AU1679" s="136"/>
      <c r="AV1679" s="136"/>
      <c r="AW1679" s="136"/>
      <c r="AX1679" s="136"/>
      <c r="AY1679" s="136"/>
      <c r="AZ1679" s="136"/>
      <c r="BA1679" s="136"/>
      <c r="BB1679" s="136"/>
      <c r="BC1679" s="136"/>
      <c r="BD1679" s="136"/>
      <c r="BE1679" s="136"/>
      <c r="BF1679" s="136"/>
      <c r="BG1679" s="136"/>
      <c r="BH1679" s="136"/>
      <c r="BI1679" s="136"/>
      <c r="BJ1679" s="136"/>
      <c r="BK1679" s="136"/>
      <c r="BL1679" s="136"/>
      <c r="BM1679" s="136"/>
      <c r="BN1679" s="136"/>
      <c r="BO1679" s="136"/>
      <c r="BP1679" s="136"/>
      <c r="BQ1679" s="136"/>
      <c r="BR1679" s="136"/>
      <c r="BS1679" s="136"/>
      <c r="BT1679" s="136"/>
      <c r="BU1679" s="136"/>
      <c r="BV1679" s="136"/>
      <c r="BW1679" s="136"/>
      <c r="BX1679" s="136"/>
      <c r="BY1679" s="136"/>
      <c r="BZ1679" s="136"/>
      <c r="CA1679" s="136"/>
      <c r="CB1679" s="136"/>
      <c r="CC1679" s="136"/>
      <c r="CD1679" s="136"/>
      <c r="CE1679" s="136"/>
      <c r="CF1679" s="136"/>
      <c r="CG1679" s="136"/>
      <c r="CH1679" s="136"/>
      <c r="CI1679" s="136"/>
      <c r="CJ1679" s="136"/>
      <c r="CK1679" s="136"/>
      <c r="CL1679" s="136"/>
      <c r="CM1679" s="136"/>
      <c r="CN1679" s="136"/>
      <c r="CO1679" s="136"/>
      <c r="CP1679" s="136"/>
      <c r="CQ1679" s="136"/>
      <c r="CR1679" s="136"/>
      <c r="CS1679" s="136"/>
      <c r="CT1679" s="136"/>
      <c r="CU1679" s="136"/>
      <c r="CV1679" s="136"/>
      <c r="CW1679" s="136"/>
      <c r="CX1679" s="136"/>
      <c r="CY1679" s="136"/>
      <c r="CZ1679" s="136"/>
      <c r="DA1679" s="136"/>
      <c r="DB1679" s="136"/>
      <c r="DC1679" s="136"/>
      <c r="DD1679" s="136"/>
      <c r="DE1679" s="136"/>
      <c r="DF1679" s="136"/>
      <c r="DG1679" s="136"/>
      <c r="DH1679" s="136"/>
      <c r="DI1679" s="136"/>
      <c r="DJ1679" s="136"/>
      <c r="DK1679" s="136"/>
      <c r="DL1679" s="136"/>
      <c r="DM1679" s="136"/>
      <c r="DN1679" s="136"/>
      <c r="DO1679" s="136"/>
      <c r="DP1679" s="136"/>
      <c r="DQ1679" s="136"/>
      <c r="DR1679" s="136"/>
      <c r="DS1679" s="136"/>
      <c r="DT1679" s="136"/>
      <c r="DU1679" s="136"/>
      <c r="DV1679" s="136"/>
      <c r="DW1679" s="136"/>
      <c r="DX1679" s="136"/>
      <c r="DY1679" s="136"/>
      <c r="DZ1679" s="136"/>
      <c r="EA1679" s="136"/>
      <c r="EB1679" s="136"/>
      <c r="EC1679" s="136"/>
      <c r="ED1679" s="136"/>
      <c r="EE1679" s="136"/>
      <c r="EF1679" s="136"/>
      <c r="EG1679" s="136"/>
      <c r="EH1679" s="136"/>
      <c r="EI1679" s="136"/>
      <c r="EJ1679" s="136"/>
      <c r="EK1679" s="136"/>
      <c r="EL1679" s="136"/>
      <c r="EM1679" s="136"/>
      <c r="EN1679" s="136"/>
      <c r="EO1679" s="136"/>
      <c r="EP1679" s="136"/>
      <c r="EQ1679" s="136"/>
      <c r="ER1679" s="136"/>
      <c r="ES1679" s="136"/>
      <c r="ET1679" s="136"/>
      <c r="EU1679" s="136"/>
      <c r="EV1679" s="136"/>
      <c r="EW1679" s="136"/>
      <c r="EX1679" s="136"/>
      <c r="EY1679" s="136"/>
      <c r="EZ1679" s="136"/>
      <c r="FA1679" s="136"/>
      <c r="FB1679" s="136"/>
      <c r="FC1679" s="136"/>
      <c r="FD1679" s="136"/>
      <c r="FE1679" s="136"/>
      <c r="FF1679" s="136"/>
      <c r="FG1679" s="136"/>
      <c r="FH1679" s="136"/>
      <c r="FI1679" s="136"/>
      <c r="FJ1679" s="136"/>
      <c r="FK1679" s="136"/>
      <c r="FL1679" s="136"/>
      <c r="FM1679" s="136"/>
      <c r="FN1679" s="136"/>
      <c r="FO1679" s="136"/>
      <c r="FP1679" s="136"/>
      <c r="FQ1679" s="136"/>
      <c r="FR1679" s="136"/>
      <c r="FS1679" s="136"/>
      <c r="FT1679" s="136"/>
      <c r="FU1679" s="136"/>
      <c r="FV1679" s="136"/>
      <c r="FW1679" s="136"/>
      <c r="FX1679" s="136"/>
      <c r="FY1679" s="136"/>
      <c r="FZ1679" s="136"/>
      <c r="GA1679" s="136"/>
      <c r="GB1679" s="136"/>
      <c r="GC1679" s="136"/>
      <c r="GD1679" s="136"/>
      <c r="GE1679" s="136"/>
      <c r="GF1679" s="136"/>
      <c r="GG1679" s="136"/>
      <c r="GH1679" s="136"/>
      <c r="GI1679" s="136"/>
      <c r="GJ1679" s="136"/>
      <c r="GK1679" s="136"/>
      <c r="GL1679" s="136"/>
      <c r="GM1679" s="136"/>
      <c r="GN1679" s="136"/>
      <c r="GO1679" s="136"/>
      <c r="GP1679" s="136"/>
      <c r="GQ1679" s="136"/>
      <c r="GR1679" s="136"/>
      <c r="GS1679" s="136"/>
      <c r="GT1679" s="136"/>
      <c r="GU1679" s="136"/>
      <c r="GV1679" s="136"/>
      <c r="GW1679" s="136"/>
      <c r="GX1679" s="136"/>
      <c r="GY1679" s="136"/>
      <c r="GZ1679" s="136"/>
      <c r="HA1679" s="136"/>
      <c r="HB1679" s="136"/>
      <c r="HC1679" s="136"/>
      <c r="HD1679" s="136"/>
      <c r="HE1679" s="136"/>
      <c r="HF1679" s="136"/>
      <c r="HG1679" s="136"/>
      <c r="HH1679" s="136"/>
      <c r="HI1679" s="136"/>
      <c r="HJ1679" s="136"/>
      <c r="HK1679" s="136"/>
      <c r="HL1679" s="136"/>
      <c r="HM1679" s="136"/>
      <c r="HN1679" s="136"/>
      <c r="HO1679" s="136"/>
      <c r="HP1679" s="136"/>
      <c r="HQ1679" s="136"/>
      <c r="HR1679" s="136"/>
      <c r="HS1679" s="136"/>
      <c r="HT1679" s="136"/>
      <c r="HU1679" s="136"/>
      <c r="HV1679" s="136"/>
      <c r="HW1679" s="136"/>
      <c r="HX1679" s="136"/>
      <c r="HY1679" s="136"/>
      <c r="HZ1679" s="136"/>
      <c r="IA1679" s="136"/>
      <c r="IB1679" s="136"/>
      <c r="IC1679" s="136"/>
      <c r="ID1679" s="136"/>
      <c r="IE1679" s="136"/>
      <c r="IF1679" s="136"/>
      <c r="IG1679" s="136"/>
    </row>
    <row r="1680" spans="1:241" ht="15" customHeight="1" x14ac:dyDescent="0.25">
      <c r="A1680" s="215" t="s">
        <v>1127</v>
      </c>
      <c r="B1680" s="200">
        <v>11604326.136363637</v>
      </c>
      <c r="C1680" s="200">
        <v>2622447.7272727271</v>
      </c>
      <c r="D1680" s="200">
        <v>1102263.8181818181</v>
      </c>
      <c r="E1680" s="200">
        <v>1442380.4545454546</v>
      </c>
      <c r="F1680" s="200">
        <v>2700762.0454545454</v>
      </c>
      <c r="G1680" s="200">
        <v>674271.04545454541</v>
      </c>
      <c r="H1680" s="200">
        <v>20146451.227272727</v>
      </c>
      <c r="I1680" s="136"/>
      <c r="J1680" s="136"/>
      <c r="K1680" s="136"/>
      <c r="L1680" s="136"/>
      <c r="M1680" s="136"/>
      <c r="N1680" s="136"/>
      <c r="O1680" s="136"/>
      <c r="P1680" s="136"/>
      <c r="Q1680" s="136"/>
      <c r="R1680" s="136"/>
      <c r="S1680" s="136"/>
      <c r="T1680" s="136"/>
      <c r="U1680" s="136"/>
      <c r="V1680" s="136"/>
      <c r="W1680" s="136"/>
      <c r="X1680" s="136"/>
      <c r="Y1680" s="136"/>
      <c r="Z1680" s="136"/>
      <c r="AA1680" s="136"/>
      <c r="AB1680" s="136"/>
      <c r="AC1680" s="136"/>
      <c r="AD1680" s="136"/>
      <c r="AE1680" s="136"/>
      <c r="AF1680" s="136"/>
      <c r="AG1680" s="136"/>
      <c r="AH1680" s="136"/>
      <c r="AI1680" s="136"/>
      <c r="AJ1680" s="136"/>
      <c r="AK1680" s="136"/>
      <c r="AL1680" s="136"/>
      <c r="AM1680" s="136"/>
      <c r="AN1680" s="136"/>
      <c r="AO1680" s="136"/>
      <c r="AP1680" s="136"/>
      <c r="AQ1680" s="136"/>
      <c r="AR1680" s="136"/>
      <c r="AS1680" s="136"/>
      <c r="AT1680" s="136"/>
      <c r="AU1680" s="136"/>
      <c r="AV1680" s="136"/>
      <c r="AW1680" s="136"/>
      <c r="AX1680" s="136"/>
      <c r="AY1680" s="136"/>
      <c r="AZ1680" s="136"/>
      <c r="BA1680" s="136"/>
      <c r="BB1680" s="136"/>
      <c r="BC1680" s="136"/>
      <c r="BD1680" s="136"/>
      <c r="BE1680" s="136"/>
      <c r="BF1680" s="136"/>
      <c r="BG1680" s="136"/>
      <c r="BH1680" s="136"/>
      <c r="BI1680" s="136"/>
      <c r="BJ1680" s="136"/>
      <c r="BK1680" s="136"/>
      <c r="BL1680" s="136"/>
      <c r="BM1680" s="136"/>
      <c r="BN1680" s="136"/>
      <c r="BO1680" s="136"/>
      <c r="BP1680" s="136"/>
      <c r="BQ1680" s="136"/>
      <c r="BR1680" s="136"/>
      <c r="BS1680" s="136"/>
      <c r="BT1680" s="136"/>
      <c r="BU1680" s="136"/>
      <c r="BV1680" s="136"/>
      <c r="BW1680" s="136"/>
      <c r="BX1680" s="136"/>
      <c r="BY1680" s="136"/>
      <c r="BZ1680" s="136"/>
      <c r="CA1680" s="136"/>
      <c r="CB1680" s="136"/>
      <c r="CC1680" s="136"/>
      <c r="CD1680" s="136"/>
      <c r="CE1680" s="136"/>
      <c r="CF1680" s="136"/>
      <c r="CG1680" s="136"/>
      <c r="CH1680" s="136"/>
      <c r="CI1680" s="136"/>
      <c r="CJ1680" s="136"/>
      <c r="CK1680" s="136"/>
      <c r="CL1680" s="136"/>
      <c r="CM1680" s="136"/>
      <c r="CN1680" s="136"/>
      <c r="CO1680" s="136"/>
      <c r="CP1680" s="136"/>
      <c r="CQ1680" s="136"/>
      <c r="CR1680" s="136"/>
      <c r="CS1680" s="136"/>
      <c r="CT1680" s="136"/>
      <c r="CU1680" s="136"/>
      <c r="CV1680" s="136"/>
      <c r="CW1680" s="136"/>
      <c r="CX1680" s="136"/>
      <c r="CY1680" s="136"/>
      <c r="CZ1680" s="136"/>
      <c r="DA1680" s="136"/>
      <c r="DB1680" s="136"/>
      <c r="DC1680" s="136"/>
      <c r="DD1680" s="136"/>
      <c r="DE1680" s="136"/>
      <c r="DF1680" s="136"/>
      <c r="DG1680" s="136"/>
      <c r="DH1680" s="136"/>
      <c r="DI1680" s="136"/>
      <c r="DJ1680" s="136"/>
      <c r="DK1680" s="136"/>
      <c r="DL1680" s="136"/>
      <c r="DM1680" s="136"/>
      <c r="DN1680" s="136"/>
      <c r="DO1680" s="136"/>
      <c r="DP1680" s="136"/>
      <c r="DQ1680" s="136"/>
      <c r="DR1680" s="136"/>
      <c r="DS1680" s="136"/>
      <c r="DT1680" s="136"/>
      <c r="DU1680" s="136"/>
      <c r="DV1680" s="136"/>
      <c r="DW1680" s="136"/>
      <c r="DX1680" s="136"/>
      <c r="DY1680" s="136"/>
      <c r="DZ1680" s="136"/>
      <c r="EA1680" s="136"/>
      <c r="EB1680" s="136"/>
      <c r="EC1680" s="136"/>
      <c r="ED1680" s="136"/>
      <c r="EE1680" s="136"/>
      <c r="EF1680" s="136"/>
      <c r="EG1680" s="136"/>
      <c r="EH1680" s="136"/>
      <c r="EI1680" s="136"/>
      <c r="EJ1680" s="136"/>
      <c r="EK1680" s="136"/>
      <c r="EL1680" s="136"/>
      <c r="EM1680" s="136"/>
      <c r="EN1680" s="136"/>
      <c r="EO1680" s="136"/>
      <c r="EP1680" s="136"/>
      <c r="EQ1680" s="136"/>
      <c r="ER1680" s="136"/>
      <c r="ES1680" s="136"/>
      <c r="ET1680" s="136"/>
      <c r="EU1680" s="136"/>
      <c r="EV1680" s="136"/>
      <c r="EW1680" s="136"/>
      <c r="EX1680" s="136"/>
      <c r="EY1680" s="136"/>
      <c r="EZ1680" s="136"/>
      <c r="FA1680" s="136"/>
      <c r="FB1680" s="136"/>
      <c r="FC1680" s="136"/>
      <c r="FD1680" s="136"/>
      <c r="FE1680" s="136"/>
      <c r="FF1680" s="136"/>
      <c r="FG1680" s="136"/>
      <c r="FH1680" s="136"/>
      <c r="FI1680" s="136"/>
      <c r="FJ1680" s="136"/>
      <c r="FK1680" s="136"/>
      <c r="FL1680" s="136"/>
      <c r="FM1680" s="136"/>
      <c r="FN1680" s="136"/>
      <c r="FO1680" s="136"/>
      <c r="FP1680" s="136"/>
      <c r="FQ1680" s="136"/>
      <c r="FR1680" s="136"/>
      <c r="FS1680" s="136"/>
      <c r="FT1680" s="136"/>
      <c r="FU1680" s="136"/>
      <c r="FV1680" s="136"/>
      <c r="FW1680" s="136"/>
      <c r="FX1680" s="136"/>
      <c r="FY1680" s="136"/>
      <c r="FZ1680" s="136"/>
      <c r="GA1680" s="136"/>
      <c r="GB1680" s="136"/>
      <c r="GC1680" s="136"/>
      <c r="GD1680" s="136"/>
      <c r="GE1680" s="136"/>
      <c r="GF1680" s="136"/>
      <c r="GG1680" s="136"/>
      <c r="GH1680" s="136"/>
      <c r="GI1680" s="136"/>
      <c r="GJ1680" s="136"/>
      <c r="GK1680" s="136"/>
      <c r="GL1680" s="136"/>
      <c r="GM1680" s="136"/>
      <c r="GN1680" s="136"/>
      <c r="GO1680" s="136"/>
      <c r="GP1680" s="136"/>
      <c r="GQ1680" s="136"/>
      <c r="GR1680" s="136"/>
      <c r="GS1680" s="136"/>
      <c r="GT1680" s="136"/>
      <c r="GU1680" s="136"/>
      <c r="GV1680" s="136"/>
      <c r="GW1680" s="136"/>
      <c r="GX1680" s="136"/>
      <c r="GY1680" s="136"/>
      <c r="GZ1680" s="136"/>
      <c r="HA1680" s="136"/>
      <c r="HB1680" s="136"/>
      <c r="HC1680" s="136"/>
      <c r="HD1680" s="136"/>
      <c r="HE1680" s="136"/>
      <c r="HF1680" s="136"/>
      <c r="HG1680" s="136"/>
      <c r="HH1680" s="136"/>
      <c r="HI1680" s="136"/>
      <c r="HJ1680" s="136"/>
      <c r="HK1680" s="136"/>
      <c r="HL1680" s="136"/>
      <c r="HM1680" s="136"/>
      <c r="HN1680" s="136"/>
      <c r="HO1680" s="136"/>
      <c r="HP1680" s="136"/>
      <c r="HQ1680" s="136"/>
      <c r="HR1680" s="136"/>
      <c r="HS1680" s="136"/>
      <c r="HT1680" s="136"/>
      <c r="HU1680" s="136"/>
      <c r="HV1680" s="136"/>
      <c r="HW1680" s="136"/>
      <c r="HX1680" s="136"/>
      <c r="HY1680" s="136"/>
      <c r="HZ1680" s="136"/>
      <c r="IA1680" s="136"/>
      <c r="IB1680" s="136"/>
      <c r="IC1680" s="136"/>
      <c r="ID1680" s="136"/>
      <c r="IE1680" s="136"/>
      <c r="IF1680" s="136"/>
      <c r="IG1680" s="136"/>
    </row>
    <row r="1681" spans="1:241" ht="15" customHeight="1" x14ac:dyDescent="0.25">
      <c r="A1681" s="214"/>
      <c r="B1681" s="199"/>
      <c r="C1681" s="199"/>
      <c r="D1681" s="199"/>
      <c r="E1681" s="199"/>
      <c r="F1681" s="199"/>
      <c r="G1681" s="199"/>
      <c r="H1681" s="199"/>
      <c r="I1681" s="136"/>
      <c r="J1681" s="136"/>
      <c r="K1681" s="136"/>
      <c r="L1681" s="136"/>
      <c r="M1681" s="136"/>
      <c r="N1681" s="136"/>
      <c r="O1681" s="136"/>
      <c r="P1681" s="136"/>
      <c r="Q1681" s="136"/>
      <c r="R1681" s="136"/>
      <c r="S1681" s="136"/>
      <c r="T1681" s="136"/>
      <c r="U1681" s="136"/>
      <c r="V1681" s="136"/>
      <c r="W1681" s="136"/>
      <c r="X1681" s="136"/>
      <c r="Y1681" s="136"/>
      <c r="Z1681" s="136"/>
      <c r="AA1681" s="136"/>
      <c r="AB1681" s="136"/>
      <c r="AC1681" s="136"/>
      <c r="AD1681" s="136"/>
      <c r="AE1681" s="136"/>
      <c r="AF1681" s="136"/>
      <c r="AG1681" s="136"/>
      <c r="AH1681" s="136"/>
      <c r="AI1681" s="136"/>
      <c r="AJ1681" s="136"/>
      <c r="AK1681" s="136"/>
      <c r="AL1681" s="136"/>
      <c r="AM1681" s="136"/>
      <c r="AN1681" s="136"/>
      <c r="AO1681" s="136"/>
      <c r="AP1681" s="136"/>
      <c r="AQ1681" s="136"/>
      <c r="AR1681" s="136"/>
      <c r="AS1681" s="136"/>
      <c r="AT1681" s="136"/>
      <c r="AU1681" s="136"/>
      <c r="AV1681" s="136"/>
      <c r="AW1681" s="136"/>
      <c r="AX1681" s="136"/>
      <c r="AY1681" s="136"/>
      <c r="AZ1681" s="136"/>
      <c r="BA1681" s="136"/>
      <c r="BB1681" s="136"/>
      <c r="BC1681" s="136"/>
      <c r="BD1681" s="136"/>
      <c r="BE1681" s="136"/>
      <c r="BF1681" s="136"/>
      <c r="BG1681" s="136"/>
      <c r="BH1681" s="136"/>
      <c r="BI1681" s="136"/>
      <c r="BJ1681" s="136"/>
      <c r="BK1681" s="136"/>
      <c r="BL1681" s="136"/>
      <c r="BM1681" s="136"/>
      <c r="BN1681" s="136"/>
      <c r="BO1681" s="136"/>
      <c r="BP1681" s="136"/>
      <c r="BQ1681" s="136"/>
      <c r="BR1681" s="136"/>
      <c r="BS1681" s="136"/>
      <c r="BT1681" s="136"/>
      <c r="BU1681" s="136"/>
      <c r="BV1681" s="136"/>
      <c r="BW1681" s="136"/>
      <c r="BX1681" s="136"/>
      <c r="BY1681" s="136"/>
      <c r="BZ1681" s="136"/>
      <c r="CA1681" s="136"/>
      <c r="CB1681" s="136"/>
      <c r="CC1681" s="136"/>
      <c r="CD1681" s="136"/>
      <c r="CE1681" s="136"/>
      <c r="CF1681" s="136"/>
      <c r="CG1681" s="136"/>
      <c r="CH1681" s="136"/>
      <c r="CI1681" s="136"/>
      <c r="CJ1681" s="136"/>
      <c r="CK1681" s="136"/>
      <c r="CL1681" s="136"/>
      <c r="CM1681" s="136"/>
      <c r="CN1681" s="136"/>
      <c r="CO1681" s="136"/>
      <c r="CP1681" s="136"/>
      <c r="CQ1681" s="136"/>
      <c r="CR1681" s="136"/>
      <c r="CS1681" s="136"/>
      <c r="CT1681" s="136"/>
      <c r="CU1681" s="136"/>
      <c r="CV1681" s="136"/>
      <c r="CW1681" s="136"/>
      <c r="CX1681" s="136"/>
      <c r="CY1681" s="136"/>
      <c r="CZ1681" s="136"/>
      <c r="DA1681" s="136"/>
      <c r="DB1681" s="136"/>
      <c r="DC1681" s="136"/>
      <c r="DD1681" s="136"/>
      <c r="DE1681" s="136"/>
      <c r="DF1681" s="136"/>
      <c r="DG1681" s="136"/>
      <c r="DH1681" s="136"/>
      <c r="DI1681" s="136"/>
      <c r="DJ1681" s="136"/>
      <c r="DK1681" s="136"/>
      <c r="DL1681" s="136"/>
      <c r="DM1681" s="136"/>
      <c r="DN1681" s="136"/>
      <c r="DO1681" s="136"/>
      <c r="DP1681" s="136"/>
      <c r="DQ1681" s="136"/>
      <c r="DR1681" s="136"/>
      <c r="DS1681" s="136"/>
      <c r="DT1681" s="136"/>
      <c r="DU1681" s="136"/>
      <c r="DV1681" s="136"/>
      <c r="DW1681" s="136"/>
      <c r="DX1681" s="136"/>
      <c r="DY1681" s="136"/>
      <c r="DZ1681" s="136"/>
      <c r="EA1681" s="136"/>
      <c r="EB1681" s="136"/>
      <c r="EC1681" s="136"/>
      <c r="ED1681" s="136"/>
      <c r="EE1681" s="136"/>
      <c r="EF1681" s="136"/>
      <c r="EG1681" s="136"/>
      <c r="EH1681" s="136"/>
      <c r="EI1681" s="136"/>
      <c r="EJ1681" s="136"/>
      <c r="EK1681" s="136"/>
      <c r="EL1681" s="136"/>
      <c r="EM1681" s="136"/>
      <c r="EN1681" s="136"/>
      <c r="EO1681" s="136"/>
      <c r="EP1681" s="136"/>
      <c r="EQ1681" s="136"/>
      <c r="ER1681" s="136"/>
      <c r="ES1681" s="136"/>
      <c r="ET1681" s="136"/>
      <c r="EU1681" s="136"/>
      <c r="EV1681" s="136"/>
      <c r="EW1681" s="136"/>
      <c r="EX1681" s="136"/>
      <c r="EY1681" s="136"/>
      <c r="EZ1681" s="136"/>
      <c r="FA1681" s="136"/>
      <c r="FB1681" s="136"/>
      <c r="FC1681" s="136"/>
      <c r="FD1681" s="136"/>
      <c r="FE1681" s="136"/>
      <c r="FF1681" s="136"/>
      <c r="FG1681" s="136"/>
      <c r="FH1681" s="136"/>
      <c r="FI1681" s="136"/>
      <c r="FJ1681" s="136"/>
      <c r="FK1681" s="136"/>
      <c r="FL1681" s="136"/>
      <c r="FM1681" s="136"/>
      <c r="FN1681" s="136"/>
      <c r="FO1681" s="136"/>
      <c r="FP1681" s="136"/>
      <c r="FQ1681" s="136"/>
      <c r="FR1681" s="136"/>
      <c r="FS1681" s="136"/>
      <c r="FT1681" s="136"/>
      <c r="FU1681" s="136"/>
      <c r="FV1681" s="136"/>
      <c r="FW1681" s="136"/>
      <c r="FX1681" s="136"/>
      <c r="FY1681" s="136"/>
      <c r="FZ1681" s="136"/>
      <c r="GA1681" s="136"/>
      <c r="GB1681" s="136"/>
      <c r="GC1681" s="136"/>
      <c r="GD1681" s="136"/>
      <c r="GE1681" s="136"/>
      <c r="GF1681" s="136"/>
      <c r="GG1681" s="136"/>
      <c r="GH1681" s="136"/>
      <c r="GI1681" s="136"/>
      <c r="GJ1681" s="136"/>
      <c r="GK1681" s="136"/>
      <c r="GL1681" s="136"/>
      <c r="GM1681" s="136"/>
      <c r="GN1681" s="136"/>
      <c r="GO1681" s="136"/>
      <c r="GP1681" s="136"/>
      <c r="GQ1681" s="136"/>
      <c r="GR1681" s="136"/>
      <c r="GS1681" s="136"/>
      <c r="GT1681" s="136"/>
      <c r="GU1681" s="136"/>
      <c r="GV1681" s="136"/>
      <c r="GW1681" s="136"/>
      <c r="GX1681" s="136"/>
      <c r="GY1681" s="136"/>
      <c r="GZ1681" s="136"/>
      <c r="HA1681" s="136"/>
      <c r="HB1681" s="136"/>
      <c r="HC1681" s="136"/>
      <c r="HD1681" s="136"/>
      <c r="HE1681" s="136"/>
      <c r="HF1681" s="136"/>
      <c r="HG1681" s="136"/>
      <c r="HH1681" s="136"/>
      <c r="HI1681" s="136"/>
      <c r="HJ1681" s="136"/>
      <c r="HK1681" s="136"/>
      <c r="HL1681" s="136"/>
      <c r="HM1681" s="136"/>
      <c r="HN1681" s="136"/>
      <c r="HO1681" s="136"/>
      <c r="HP1681" s="136"/>
      <c r="HQ1681" s="136"/>
      <c r="HR1681" s="136"/>
      <c r="HS1681" s="136"/>
      <c r="HT1681" s="136"/>
      <c r="HU1681" s="136"/>
      <c r="HV1681" s="136"/>
      <c r="HW1681" s="136"/>
      <c r="HX1681" s="136"/>
      <c r="HY1681" s="136"/>
      <c r="HZ1681" s="136"/>
      <c r="IA1681" s="136"/>
      <c r="IB1681" s="136"/>
      <c r="IC1681" s="136"/>
      <c r="ID1681" s="136"/>
      <c r="IE1681" s="136"/>
      <c r="IF1681" s="136"/>
      <c r="IG1681" s="136"/>
    </row>
    <row r="1682" spans="1:241" ht="15" customHeight="1" x14ac:dyDescent="0.25">
      <c r="A1682" s="225" t="s">
        <v>156</v>
      </c>
      <c r="B1682" s="217">
        <v>12872018</v>
      </c>
      <c r="C1682" s="217">
        <v>2641479</v>
      </c>
      <c r="D1682" s="217">
        <v>1091170</v>
      </c>
      <c r="E1682" s="217">
        <v>1449072</v>
      </c>
      <c r="F1682" s="217">
        <v>2689837</v>
      </c>
      <c r="G1682" s="217">
        <v>610512</v>
      </c>
      <c r="H1682" s="244">
        <v>21354088</v>
      </c>
      <c r="I1682" s="136"/>
      <c r="J1682" s="225" t="s">
        <v>332</v>
      </c>
      <c r="K1682" s="217">
        <v>7291006</v>
      </c>
      <c r="L1682" s="217">
        <v>2358410</v>
      </c>
      <c r="M1682" s="217">
        <v>744377</v>
      </c>
      <c r="N1682" s="217">
        <v>1596688</v>
      </c>
      <c r="O1682" s="217">
        <v>2041488</v>
      </c>
      <c r="P1682" s="217">
        <v>551148</v>
      </c>
      <c r="Q1682" s="244">
        <v>14583117</v>
      </c>
      <c r="R1682" s="136"/>
      <c r="S1682" s="136"/>
      <c r="T1682" s="136"/>
      <c r="U1682" s="136"/>
      <c r="V1682" s="136"/>
      <c r="W1682" s="136"/>
      <c r="X1682" s="136"/>
      <c r="Y1682" s="136"/>
      <c r="Z1682" s="136"/>
      <c r="AA1682" s="136"/>
      <c r="AB1682" s="136"/>
      <c r="AC1682" s="136"/>
      <c r="AD1682" s="136"/>
      <c r="AE1682" s="136"/>
      <c r="AF1682" s="136"/>
      <c r="AG1682" s="136"/>
      <c r="AH1682" s="136"/>
      <c r="AI1682" s="136"/>
      <c r="AJ1682" s="136"/>
      <c r="AK1682" s="136"/>
      <c r="AL1682" s="136"/>
      <c r="AM1682" s="136"/>
      <c r="AN1682" s="136"/>
      <c r="AO1682" s="136"/>
      <c r="AP1682" s="136"/>
      <c r="AQ1682" s="136"/>
      <c r="AR1682" s="136"/>
      <c r="AS1682" s="136"/>
      <c r="AT1682" s="136"/>
      <c r="AU1682" s="136"/>
      <c r="AV1682" s="136"/>
      <c r="AW1682" s="136"/>
      <c r="AX1682" s="136"/>
      <c r="AY1682" s="136"/>
      <c r="AZ1682" s="136"/>
      <c r="BA1682" s="136"/>
      <c r="BB1682" s="136"/>
      <c r="BC1682" s="136"/>
      <c r="BD1682" s="136"/>
      <c r="BE1682" s="136"/>
      <c r="BF1682" s="136"/>
      <c r="BG1682" s="136"/>
      <c r="BH1682" s="136"/>
      <c r="BI1682" s="136"/>
      <c r="BJ1682" s="136"/>
      <c r="BK1682" s="136"/>
      <c r="BL1682" s="136"/>
      <c r="BM1682" s="136"/>
      <c r="BN1682" s="136"/>
      <c r="BO1682" s="136"/>
      <c r="BP1682" s="136"/>
      <c r="BQ1682" s="136"/>
      <c r="BR1682" s="136"/>
      <c r="BS1682" s="136"/>
      <c r="BT1682" s="136"/>
      <c r="BU1682" s="136"/>
      <c r="BV1682" s="136"/>
      <c r="BW1682" s="136"/>
      <c r="BX1682" s="136"/>
      <c r="BY1682" s="136"/>
      <c r="BZ1682" s="136"/>
      <c r="CA1682" s="136"/>
      <c r="CB1682" s="136"/>
      <c r="CC1682" s="136"/>
      <c r="CD1682" s="136"/>
      <c r="CE1682" s="136"/>
      <c r="CF1682" s="136"/>
      <c r="CG1682" s="136"/>
      <c r="CH1682" s="136"/>
      <c r="CI1682" s="136"/>
      <c r="CJ1682" s="136"/>
      <c r="CK1682" s="136"/>
      <c r="CL1682" s="136"/>
      <c r="CM1682" s="136"/>
      <c r="CN1682" s="136"/>
      <c r="CO1682" s="136"/>
      <c r="CP1682" s="136"/>
      <c r="CQ1682" s="136"/>
      <c r="CR1682" s="136"/>
      <c r="CS1682" s="136"/>
      <c r="CT1682" s="136"/>
      <c r="CU1682" s="136"/>
      <c r="CV1682" s="136"/>
      <c r="CW1682" s="136"/>
      <c r="CX1682" s="136"/>
      <c r="CY1682" s="136"/>
      <c r="CZ1682" s="136"/>
      <c r="DA1682" s="136"/>
      <c r="DB1682" s="136"/>
      <c r="DC1682" s="136"/>
      <c r="DD1682" s="136"/>
      <c r="DE1682" s="136"/>
      <c r="DF1682" s="136"/>
      <c r="DG1682" s="136"/>
      <c r="DH1682" s="136"/>
      <c r="DI1682" s="136"/>
      <c r="DJ1682" s="136"/>
      <c r="DK1682" s="136"/>
      <c r="DL1682" s="136"/>
      <c r="DM1682" s="136"/>
      <c r="DN1682" s="136"/>
      <c r="DO1682" s="136"/>
      <c r="DP1682" s="136"/>
      <c r="DQ1682" s="136"/>
      <c r="DR1682" s="136"/>
      <c r="DS1682" s="136"/>
      <c r="DT1682" s="136"/>
      <c r="DU1682" s="136"/>
      <c r="DV1682" s="136"/>
      <c r="DW1682" s="136"/>
      <c r="DX1682" s="136"/>
      <c r="DY1682" s="136"/>
      <c r="DZ1682" s="136"/>
      <c r="EA1682" s="136"/>
      <c r="EB1682" s="136"/>
      <c r="EC1682" s="136"/>
      <c r="ED1682" s="136"/>
      <c r="EE1682" s="136"/>
      <c r="EF1682" s="136"/>
      <c r="EG1682" s="136"/>
      <c r="EH1682" s="136"/>
      <c r="EI1682" s="136"/>
      <c r="EJ1682" s="136"/>
      <c r="EK1682" s="136"/>
      <c r="EL1682" s="136"/>
      <c r="EM1682" s="136"/>
      <c r="EN1682" s="136"/>
      <c r="EO1682" s="136"/>
      <c r="EP1682" s="136"/>
      <c r="EQ1682" s="136"/>
      <c r="ER1682" s="136"/>
      <c r="ES1682" s="136"/>
      <c r="ET1682" s="136"/>
      <c r="EU1682" s="136"/>
      <c r="EV1682" s="136"/>
      <c r="EW1682" s="136"/>
      <c r="EX1682" s="136"/>
      <c r="EY1682" s="136"/>
      <c r="EZ1682" s="136"/>
      <c r="FA1682" s="136"/>
      <c r="FB1682" s="136"/>
      <c r="FC1682" s="136"/>
      <c r="FD1682" s="136"/>
      <c r="FE1682" s="136"/>
      <c r="FF1682" s="136"/>
      <c r="FG1682" s="136"/>
      <c r="FH1682" s="136"/>
      <c r="FI1682" s="136"/>
      <c r="FJ1682" s="136"/>
      <c r="FK1682" s="136"/>
      <c r="FL1682" s="136"/>
      <c r="FM1682" s="136"/>
      <c r="FN1682" s="136"/>
      <c r="FO1682" s="136"/>
      <c r="FP1682" s="136"/>
      <c r="FQ1682" s="136"/>
      <c r="FR1682" s="136"/>
      <c r="FS1682" s="136"/>
      <c r="FT1682" s="136"/>
      <c r="FU1682" s="136"/>
      <c r="FV1682" s="136"/>
      <c r="FW1682" s="136"/>
      <c r="FX1682" s="136"/>
      <c r="FY1682" s="136"/>
      <c r="FZ1682" s="136"/>
      <c r="GA1682" s="136"/>
      <c r="GB1682" s="136"/>
      <c r="GC1682" s="136"/>
      <c r="GD1682" s="136"/>
      <c r="GE1682" s="136"/>
      <c r="GF1682" s="136"/>
      <c r="GG1682" s="136"/>
      <c r="GH1682" s="136"/>
      <c r="GI1682" s="136"/>
      <c r="GJ1682" s="136"/>
      <c r="GK1682" s="136"/>
      <c r="GL1682" s="136"/>
      <c r="GM1682" s="136"/>
      <c r="GN1682" s="136"/>
      <c r="GO1682" s="136"/>
      <c r="GP1682" s="136"/>
      <c r="GQ1682" s="136"/>
      <c r="GR1682" s="136"/>
      <c r="GS1682" s="136"/>
      <c r="GT1682" s="136"/>
      <c r="GU1682" s="136"/>
      <c r="GV1682" s="136"/>
      <c r="GW1682" s="136"/>
      <c r="GX1682" s="136"/>
      <c r="GY1682" s="136"/>
      <c r="GZ1682" s="136"/>
      <c r="HA1682" s="136"/>
      <c r="HB1682" s="136"/>
      <c r="HC1682" s="136"/>
      <c r="HD1682" s="136"/>
      <c r="HE1682" s="136"/>
      <c r="HF1682" s="136"/>
      <c r="HG1682" s="136"/>
      <c r="HH1682" s="136"/>
      <c r="HI1682" s="136"/>
      <c r="HJ1682" s="136"/>
      <c r="HK1682" s="136"/>
      <c r="HL1682" s="136"/>
      <c r="HM1682" s="136"/>
      <c r="HN1682" s="136"/>
      <c r="HO1682" s="136"/>
      <c r="HP1682" s="136"/>
      <c r="HQ1682" s="136"/>
      <c r="HR1682" s="136"/>
      <c r="HS1682" s="136"/>
      <c r="HT1682" s="136"/>
      <c r="HU1682" s="136"/>
      <c r="HV1682" s="136"/>
      <c r="HW1682" s="136"/>
      <c r="HX1682" s="136"/>
      <c r="HY1682" s="136"/>
      <c r="HZ1682" s="136"/>
      <c r="IA1682" s="136"/>
      <c r="IB1682" s="136"/>
      <c r="IC1682" s="136"/>
      <c r="ID1682" s="136"/>
      <c r="IE1682" s="136"/>
      <c r="IF1682" s="136"/>
      <c r="IG1682" s="136"/>
    </row>
    <row r="1683" spans="1:241" ht="15" customHeight="1" x14ac:dyDescent="0.25">
      <c r="A1683" s="225" t="s">
        <v>153</v>
      </c>
      <c r="B1683" s="217">
        <v>7604652</v>
      </c>
      <c r="C1683" s="217">
        <v>2157842</v>
      </c>
      <c r="D1683" s="217">
        <v>854230</v>
      </c>
      <c r="E1683" s="217">
        <v>1913271</v>
      </c>
      <c r="F1683" s="217">
        <v>2465795</v>
      </c>
      <c r="G1683" s="217">
        <v>475519</v>
      </c>
      <c r="H1683" s="244">
        <v>15471309</v>
      </c>
      <c r="I1683" s="136"/>
      <c r="J1683" s="225" t="s">
        <v>836</v>
      </c>
      <c r="K1683" s="217">
        <v>5862923</v>
      </c>
      <c r="L1683" s="217">
        <v>2636960</v>
      </c>
      <c r="M1683" s="217">
        <v>865877</v>
      </c>
      <c r="N1683" s="217">
        <v>1820520</v>
      </c>
      <c r="O1683" s="217">
        <v>2075843</v>
      </c>
      <c r="P1683" s="217">
        <v>564694</v>
      </c>
      <c r="Q1683" s="244">
        <v>13826817</v>
      </c>
      <c r="R1683" s="136"/>
      <c r="S1683" s="136"/>
      <c r="T1683" s="136"/>
      <c r="U1683" s="136"/>
      <c r="V1683" s="136"/>
      <c r="W1683" s="136"/>
      <c r="X1683" s="136"/>
      <c r="Y1683" s="136"/>
      <c r="Z1683" s="136"/>
      <c r="AA1683" s="136"/>
      <c r="AB1683" s="136"/>
      <c r="AC1683" s="136"/>
      <c r="AD1683" s="136"/>
      <c r="AE1683" s="136"/>
      <c r="AF1683" s="136"/>
      <c r="AG1683" s="136"/>
      <c r="AH1683" s="136"/>
      <c r="AI1683" s="136"/>
      <c r="AJ1683" s="136"/>
      <c r="AK1683" s="136"/>
      <c r="AL1683" s="136"/>
      <c r="AM1683" s="136"/>
      <c r="AN1683" s="136"/>
      <c r="AO1683" s="136"/>
      <c r="AP1683" s="136"/>
      <c r="AQ1683" s="136"/>
      <c r="AR1683" s="136"/>
      <c r="AS1683" s="136"/>
      <c r="AT1683" s="136"/>
      <c r="AU1683" s="136"/>
      <c r="AV1683" s="136"/>
      <c r="AW1683" s="136"/>
      <c r="AX1683" s="136"/>
      <c r="AY1683" s="136"/>
      <c r="AZ1683" s="136"/>
      <c r="BA1683" s="136"/>
      <c r="BB1683" s="136"/>
      <c r="BC1683" s="136"/>
      <c r="BD1683" s="136"/>
      <c r="BE1683" s="136"/>
      <c r="BF1683" s="136"/>
      <c r="BG1683" s="136"/>
      <c r="BH1683" s="136"/>
      <c r="BI1683" s="136"/>
      <c r="BJ1683" s="136"/>
      <c r="BK1683" s="136"/>
      <c r="BL1683" s="136"/>
      <c r="BM1683" s="136"/>
      <c r="BN1683" s="136"/>
      <c r="BO1683" s="136"/>
      <c r="BP1683" s="136"/>
      <c r="BQ1683" s="136"/>
      <c r="BR1683" s="136"/>
      <c r="BS1683" s="136"/>
      <c r="BT1683" s="136"/>
      <c r="BU1683" s="136"/>
      <c r="BV1683" s="136"/>
      <c r="BW1683" s="136"/>
      <c r="BX1683" s="136"/>
      <c r="BY1683" s="136"/>
      <c r="BZ1683" s="136"/>
      <c r="CA1683" s="136"/>
      <c r="CB1683" s="136"/>
      <c r="CC1683" s="136"/>
      <c r="CD1683" s="136"/>
      <c r="CE1683" s="136"/>
      <c r="CF1683" s="136"/>
      <c r="CG1683" s="136"/>
      <c r="CH1683" s="136"/>
      <c r="CI1683" s="136"/>
      <c r="CJ1683" s="136"/>
      <c r="CK1683" s="136"/>
      <c r="CL1683" s="136"/>
      <c r="CM1683" s="136"/>
      <c r="CN1683" s="136"/>
      <c r="CO1683" s="136"/>
      <c r="CP1683" s="136"/>
      <c r="CQ1683" s="136"/>
      <c r="CR1683" s="136"/>
      <c r="CS1683" s="136"/>
      <c r="CT1683" s="136"/>
      <c r="CU1683" s="136"/>
      <c r="CV1683" s="136"/>
      <c r="CW1683" s="136"/>
      <c r="CX1683" s="136"/>
      <c r="CY1683" s="136"/>
      <c r="CZ1683" s="136"/>
      <c r="DA1683" s="136"/>
      <c r="DB1683" s="136"/>
      <c r="DC1683" s="136"/>
      <c r="DD1683" s="136"/>
      <c r="DE1683" s="136"/>
      <c r="DF1683" s="136"/>
      <c r="DG1683" s="136"/>
      <c r="DH1683" s="136"/>
      <c r="DI1683" s="136"/>
      <c r="DJ1683" s="136"/>
      <c r="DK1683" s="136"/>
      <c r="DL1683" s="136"/>
      <c r="DM1683" s="136"/>
      <c r="DN1683" s="136"/>
      <c r="DO1683" s="136"/>
      <c r="DP1683" s="136"/>
      <c r="DQ1683" s="136"/>
      <c r="DR1683" s="136"/>
      <c r="DS1683" s="136"/>
      <c r="DT1683" s="136"/>
      <c r="DU1683" s="136"/>
      <c r="DV1683" s="136"/>
      <c r="DW1683" s="136"/>
      <c r="DX1683" s="136"/>
      <c r="DY1683" s="136"/>
      <c r="DZ1683" s="136"/>
      <c r="EA1683" s="136"/>
      <c r="EB1683" s="136"/>
      <c r="EC1683" s="136"/>
      <c r="ED1683" s="136"/>
      <c r="EE1683" s="136"/>
      <c r="EF1683" s="136"/>
      <c r="EG1683" s="136"/>
      <c r="EH1683" s="136"/>
      <c r="EI1683" s="136"/>
      <c r="EJ1683" s="136"/>
      <c r="EK1683" s="136"/>
      <c r="EL1683" s="136"/>
      <c r="EM1683" s="136"/>
      <c r="EN1683" s="136"/>
      <c r="EO1683" s="136"/>
      <c r="EP1683" s="136"/>
      <c r="EQ1683" s="136"/>
      <c r="ER1683" s="136"/>
      <c r="ES1683" s="136"/>
      <c r="ET1683" s="136"/>
      <c r="EU1683" s="136"/>
      <c r="EV1683" s="136"/>
      <c r="EW1683" s="136"/>
      <c r="EX1683" s="136"/>
      <c r="EY1683" s="136"/>
      <c r="EZ1683" s="136"/>
      <c r="FA1683" s="136"/>
      <c r="FB1683" s="136"/>
      <c r="FC1683" s="136"/>
      <c r="FD1683" s="136"/>
      <c r="FE1683" s="136"/>
      <c r="FF1683" s="136"/>
      <c r="FG1683" s="136"/>
      <c r="FH1683" s="136"/>
      <c r="FI1683" s="136"/>
      <c r="FJ1683" s="136"/>
      <c r="FK1683" s="136"/>
      <c r="FL1683" s="136"/>
      <c r="FM1683" s="136"/>
      <c r="FN1683" s="136"/>
      <c r="FO1683" s="136"/>
      <c r="FP1683" s="136"/>
      <c r="FQ1683" s="136"/>
      <c r="FR1683" s="136"/>
      <c r="FS1683" s="136"/>
      <c r="FT1683" s="136"/>
      <c r="FU1683" s="136"/>
      <c r="FV1683" s="136"/>
      <c r="FW1683" s="136"/>
      <c r="FX1683" s="136"/>
      <c r="FY1683" s="136"/>
      <c r="FZ1683" s="136"/>
      <c r="GA1683" s="136"/>
      <c r="GB1683" s="136"/>
      <c r="GC1683" s="136"/>
      <c r="GD1683" s="136"/>
      <c r="GE1683" s="136"/>
      <c r="GF1683" s="136"/>
      <c r="GG1683" s="136"/>
      <c r="GH1683" s="136"/>
      <c r="GI1683" s="136"/>
      <c r="GJ1683" s="136"/>
      <c r="GK1683" s="136"/>
      <c r="GL1683" s="136"/>
      <c r="GM1683" s="136"/>
      <c r="GN1683" s="136"/>
      <c r="GO1683" s="136"/>
      <c r="GP1683" s="136"/>
      <c r="GQ1683" s="136"/>
      <c r="GR1683" s="136"/>
      <c r="GS1683" s="136"/>
      <c r="GT1683" s="136"/>
      <c r="GU1683" s="136"/>
      <c r="GV1683" s="136"/>
      <c r="GW1683" s="136"/>
      <c r="GX1683" s="136"/>
      <c r="GY1683" s="136"/>
      <c r="GZ1683" s="136"/>
      <c r="HA1683" s="136"/>
      <c r="HB1683" s="136"/>
      <c r="HC1683" s="136"/>
      <c r="HD1683" s="136"/>
      <c r="HE1683" s="136"/>
      <c r="HF1683" s="136"/>
      <c r="HG1683" s="136"/>
      <c r="HH1683" s="136"/>
      <c r="HI1683" s="136"/>
      <c r="HJ1683" s="136"/>
      <c r="HK1683" s="136"/>
      <c r="HL1683" s="136"/>
      <c r="HM1683" s="136"/>
      <c r="HN1683" s="136"/>
      <c r="HO1683" s="136"/>
      <c r="HP1683" s="136"/>
      <c r="HQ1683" s="136"/>
      <c r="HR1683" s="136"/>
      <c r="HS1683" s="136"/>
      <c r="HT1683" s="136"/>
      <c r="HU1683" s="136"/>
      <c r="HV1683" s="136"/>
      <c r="HW1683" s="136"/>
      <c r="HX1683" s="136"/>
      <c r="HY1683" s="136"/>
      <c r="HZ1683" s="136"/>
      <c r="IA1683" s="136"/>
      <c r="IB1683" s="136"/>
      <c r="IC1683" s="136"/>
      <c r="ID1683" s="136"/>
      <c r="IE1683" s="136"/>
      <c r="IF1683" s="136"/>
      <c r="IG1683" s="136"/>
    </row>
    <row r="1684" spans="1:241" ht="15" customHeight="1" x14ac:dyDescent="0.25">
      <c r="A1684" s="225" t="s">
        <v>152</v>
      </c>
      <c r="B1684" s="217">
        <v>8595719</v>
      </c>
      <c r="C1684" s="217">
        <v>2107473</v>
      </c>
      <c r="D1684" s="217">
        <v>1064379</v>
      </c>
      <c r="E1684" s="217">
        <v>1741503</v>
      </c>
      <c r="F1684" s="217">
        <v>2476110</v>
      </c>
      <c r="G1684" s="217">
        <v>681165</v>
      </c>
      <c r="H1684" s="244">
        <v>16666349</v>
      </c>
      <c r="I1684" s="136"/>
      <c r="J1684" s="225" t="s">
        <v>112</v>
      </c>
      <c r="K1684" s="217">
        <v>5960614</v>
      </c>
      <c r="L1684" s="217">
        <v>2093230</v>
      </c>
      <c r="M1684" s="217">
        <v>889325</v>
      </c>
      <c r="N1684" s="217">
        <v>1150756</v>
      </c>
      <c r="O1684" s="217">
        <v>1721960</v>
      </c>
      <c r="P1684" s="217">
        <v>580096</v>
      </c>
      <c r="Q1684" s="244">
        <v>12395981</v>
      </c>
      <c r="R1684" s="136"/>
      <c r="S1684" s="136"/>
      <c r="T1684" s="136"/>
      <c r="U1684" s="136"/>
      <c r="V1684" s="136"/>
      <c r="W1684" s="136"/>
      <c r="X1684" s="136"/>
      <c r="Y1684" s="136"/>
      <c r="Z1684" s="136"/>
      <c r="AA1684" s="136"/>
      <c r="AB1684" s="136"/>
      <c r="AC1684" s="136"/>
      <c r="AD1684" s="136"/>
      <c r="AE1684" s="136"/>
      <c r="AF1684" s="136"/>
      <c r="AG1684" s="136"/>
      <c r="AH1684" s="136"/>
      <c r="AI1684" s="136"/>
      <c r="AJ1684" s="136"/>
      <c r="AK1684" s="136"/>
      <c r="AL1684" s="136"/>
      <c r="AM1684" s="136"/>
      <c r="AN1684" s="136"/>
      <c r="AO1684" s="136"/>
      <c r="AP1684" s="136"/>
      <c r="AQ1684" s="136"/>
      <c r="AR1684" s="136"/>
      <c r="AS1684" s="136"/>
      <c r="AT1684" s="136"/>
      <c r="AU1684" s="136"/>
      <c r="AV1684" s="136"/>
      <c r="AW1684" s="136"/>
      <c r="AX1684" s="136"/>
      <c r="AY1684" s="136"/>
      <c r="AZ1684" s="136"/>
      <c r="BA1684" s="136"/>
      <c r="BB1684" s="136"/>
      <c r="BC1684" s="136"/>
      <c r="BD1684" s="136"/>
      <c r="BE1684" s="136"/>
      <c r="BF1684" s="136"/>
      <c r="BG1684" s="136"/>
      <c r="BH1684" s="136"/>
      <c r="BI1684" s="136"/>
      <c r="BJ1684" s="136"/>
      <c r="BK1684" s="136"/>
      <c r="BL1684" s="136"/>
      <c r="BM1684" s="136"/>
      <c r="BN1684" s="136"/>
      <c r="BO1684" s="136"/>
      <c r="BP1684" s="136"/>
      <c r="BQ1684" s="136"/>
      <c r="BR1684" s="136"/>
      <c r="BS1684" s="136"/>
      <c r="BT1684" s="136"/>
      <c r="BU1684" s="136"/>
      <c r="BV1684" s="136"/>
      <c r="BW1684" s="136"/>
      <c r="BX1684" s="136"/>
      <c r="BY1684" s="136"/>
      <c r="BZ1684" s="136"/>
      <c r="CA1684" s="136"/>
      <c r="CB1684" s="136"/>
      <c r="CC1684" s="136"/>
      <c r="CD1684" s="136"/>
      <c r="CE1684" s="136"/>
      <c r="CF1684" s="136"/>
      <c r="CG1684" s="136"/>
      <c r="CH1684" s="136"/>
      <c r="CI1684" s="136"/>
      <c r="CJ1684" s="136"/>
      <c r="CK1684" s="136"/>
      <c r="CL1684" s="136"/>
      <c r="CM1684" s="136"/>
      <c r="CN1684" s="136"/>
      <c r="CO1684" s="136"/>
      <c r="CP1684" s="136"/>
      <c r="CQ1684" s="136"/>
      <c r="CR1684" s="136"/>
      <c r="CS1684" s="136"/>
      <c r="CT1684" s="136"/>
      <c r="CU1684" s="136"/>
      <c r="CV1684" s="136"/>
      <c r="CW1684" s="136"/>
      <c r="CX1684" s="136"/>
      <c r="CY1684" s="136"/>
      <c r="CZ1684" s="136"/>
      <c r="DA1684" s="136"/>
      <c r="DB1684" s="136"/>
      <c r="DC1684" s="136"/>
      <c r="DD1684" s="136"/>
      <c r="DE1684" s="136"/>
      <c r="DF1684" s="136"/>
      <c r="DG1684" s="136"/>
      <c r="DH1684" s="136"/>
      <c r="DI1684" s="136"/>
      <c r="DJ1684" s="136"/>
      <c r="DK1684" s="136"/>
      <c r="DL1684" s="136"/>
      <c r="DM1684" s="136"/>
      <c r="DN1684" s="136"/>
      <c r="DO1684" s="136"/>
      <c r="DP1684" s="136"/>
      <c r="DQ1684" s="136"/>
      <c r="DR1684" s="136"/>
      <c r="DS1684" s="136"/>
      <c r="DT1684" s="136"/>
      <c r="DU1684" s="136"/>
      <c r="DV1684" s="136"/>
      <c r="DW1684" s="136"/>
      <c r="DX1684" s="136"/>
      <c r="DY1684" s="136"/>
      <c r="DZ1684" s="136"/>
      <c r="EA1684" s="136"/>
      <c r="EB1684" s="136"/>
      <c r="EC1684" s="136"/>
      <c r="ED1684" s="136"/>
      <c r="EE1684" s="136"/>
      <c r="EF1684" s="136"/>
      <c r="EG1684" s="136"/>
      <c r="EH1684" s="136"/>
      <c r="EI1684" s="136"/>
      <c r="EJ1684" s="136"/>
      <c r="EK1684" s="136"/>
      <c r="EL1684" s="136"/>
      <c r="EM1684" s="136"/>
      <c r="EN1684" s="136"/>
      <c r="EO1684" s="136"/>
      <c r="EP1684" s="136"/>
      <c r="EQ1684" s="136"/>
      <c r="ER1684" s="136"/>
      <c r="ES1684" s="136"/>
      <c r="ET1684" s="136"/>
      <c r="EU1684" s="136"/>
      <c r="EV1684" s="136"/>
      <c r="EW1684" s="136"/>
      <c r="EX1684" s="136"/>
      <c r="EY1684" s="136"/>
      <c r="EZ1684" s="136"/>
      <c r="FA1684" s="136"/>
      <c r="FB1684" s="136"/>
      <c r="FC1684" s="136"/>
      <c r="FD1684" s="136"/>
      <c r="FE1684" s="136"/>
      <c r="FF1684" s="136"/>
      <c r="FG1684" s="136"/>
      <c r="FH1684" s="136"/>
      <c r="FI1684" s="136"/>
      <c r="FJ1684" s="136"/>
      <c r="FK1684" s="136"/>
      <c r="FL1684" s="136"/>
      <c r="FM1684" s="136"/>
      <c r="FN1684" s="136"/>
      <c r="FO1684" s="136"/>
      <c r="FP1684" s="136"/>
      <c r="FQ1684" s="136"/>
      <c r="FR1684" s="136"/>
      <c r="FS1684" s="136"/>
      <c r="FT1684" s="136"/>
      <c r="FU1684" s="136"/>
      <c r="FV1684" s="136"/>
      <c r="FW1684" s="136"/>
      <c r="FX1684" s="136"/>
      <c r="FY1684" s="136"/>
      <c r="FZ1684" s="136"/>
      <c r="GA1684" s="136"/>
      <c r="GB1684" s="136"/>
      <c r="GC1684" s="136"/>
      <c r="GD1684" s="136"/>
      <c r="GE1684" s="136"/>
      <c r="GF1684" s="136"/>
      <c r="GG1684" s="136"/>
      <c r="GH1684" s="136"/>
      <c r="GI1684" s="136"/>
      <c r="GJ1684" s="136"/>
      <c r="GK1684" s="136"/>
      <c r="GL1684" s="136"/>
      <c r="GM1684" s="136"/>
      <c r="GN1684" s="136"/>
      <c r="GO1684" s="136"/>
      <c r="GP1684" s="136"/>
      <c r="GQ1684" s="136"/>
      <c r="GR1684" s="136"/>
      <c r="GS1684" s="136"/>
      <c r="GT1684" s="136"/>
      <c r="GU1684" s="136"/>
      <c r="GV1684" s="136"/>
      <c r="GW1684" s="136"/>
      <c r="GX1684" s="136"/>
      <c r="GY1684" s="136"/>
      <c r="GZ1684" s="136"/>
      <c r="HA1684" s="136"/>
      <c r="HB1684" s="136"/>
      <c r="HC1684" s="136"/>
      <c r="HD1684" s="136"/>
      <c r="HE1684" s="136"/>
      <c r="HF1684" s="136"/>
      <c r="HG1684" s="136"/>
      <c r="HH1684" s="136"/>
      <c r="HI1684" s="136"/>
      <c r="HJ1684" s="136"/>
      <c r="HK1684" s="136"/>
      <c r="HL1684" s="136"/>
      <c r="HM1684" s="136"/>
      <c r="HN1684" s="136"/>
      <c r="HO1684" s="136"/>
      <c r="HP1684" s="136"/>
      <c r="HQ1684" s="136"/>
      <c r="HR1684" s="136"/>
      <c r="HS1684" s="136"/>
      <c r="HT1684" s="136"/>
      <c r="HU1684" s="136"/>
      <c r="HV1684" s="136"/>
      <c r="HW1684" s="136"/>
      <c r="HX1684" s="136"/>
      <c r="HY1684" s="136"/>
      <c r="HZ1684" s="136"/>
      <c r="IA1684" s="136"/>
      <c r="IB1684" s="136"/>
      <c r="IC1684" s="136"/>
      <c r="ID1684" s="136"/>
      <c r="IE1684" s="136"/>
      <c r="IF1684" s="136"/>
      <c r="IG1684" s="136"/>
    </row>
    <row r="1685" spans="1:241" ht="15" customHeight="1" x14ac:dyDescent="0.25">
      <c r="A1685" s="225" t="s">
        <v>340</v>
      </c>
      <c r="B1685" s="217">
        <v>8177254</v>
      </c>
      <c r="C1685" s="217">
        <v>2841169</v>
      </c>
      <c r="D1685" s="217">
        <v>1118704</v>
      </c>
      <c r="E1685" s="217">
        <v>1656741</v>
      </c>
      <c r="F1685" s="217">
        <v>2506545</v>
      </c>
      <c r="G1685" s="217">
        <v>703948</v>
      </c>
      <c r="H1685" s="244">
        <v>17004361</v>
      </c>
      <c r="I1685" s="136"/>
      <c r="J1685" s="225" t="s">
        <v>109</v>
      </c>
      <c r="K1685" s="217">
        <v>4215460</v>
      </c>
      <c r="L1685" s="217">
        <v>1722318</v>
      </c>
      <c r="M1685" s="217">
        <v>615302</v>
      </c>
      <c r="N1685" s="217">
        <v>991387</v>
      </c>
      <c r="O1685" s="217">
        <v>1640534</v>
      </c>
      <c r="P1685" s="217">
        <v>447354</v>
      </c>
      <c r="Q1685" s="244">
        <v>9632355</v>
      </c>
      <c r="R1685" s="136"/>
      <c r="S1685" s="136"/>
      <c r="T1685" s="136"/>
      <c r="U1685" s="136"/>
      <c r="V1685" s="136"/>
      <c r="W1685" s="136"/>
      <c r="X1685" s="136"/>
      <c r="Y1685" s="136"/>
      <c r="Z1685" s="136"/>
      <c r="AA1685" s="136"/>
      <c r="AB1685" s="136"/>
      <c r="AC1685" s="136"/>
      <c r="AD1685" s="136"/>
      <c r="AE1685" s="136"/>
      <c r="AF1685" s="136"/>
      <c r="AG1685" s="136"/>
      <c r="AH1685" s="136"/>
      <c r="AI1685" s="136"/>
      <c r="AJ1685" s="136"/>
      <c r="AK1685" s="136"/>
      <c r="AL1685" s="136"/>
      <c r="AM1685" s="136"/>
      <c r="AN1685" s="136"/>
      <c r="AO1685" s="136"/>
      <c r="AP1685" s="136"/>
      <c r="AQ1685" s="136"/>
      <c r="AR1685" s="136"/>
      <c r="AS1685" s="136"/>
      <c r="AT1685" s="136"/>
      <c r="AU1685" s="136"/>
      <c r="AV1685" s="136"/>
      <c r="AW1685" s="136"/>
      <c r="AX1685" s="136"/>
      <c r="AY1685" s="136"/>
      <c r="AZ1685" s="136"/>
      <c r="BA1685" s="136"/>
      <c r="BB1685" s="136"/>
      <c r="BC1685" s="136"/>
      <c r="BD1685" s="136"/>
      <c r="BE1685" s="136"/>
      <c r="BF1685" s="136"/>
      <c r="BG1685" s="136"/>
      <c r="BH1685" s="136"/>
      <c r="BI1685" s="136"/>
      <c r="BJ1685" s="136"/>
      <c r="BK1685" s="136"/>
      <c r="BL1685" s="136"/>
      <c r="BM1685" s="136"/>
      <c r="BN1685" s="136"/>
      <c r="BO1685" s="136"/>
      <c r="BP1685" s="136"/>
      <c r="BQ1685" s="136"/>
      <c r="BR1685" s="136"/>
      <c r="BS1685" s="136"/>
      <c r="BT1685" s="136"/>
      <c r="BU1685" s="136"/>
      <c r="BV1685" s="136"/>
      <c r="BW1685" s="136"/>
      <c r="BX1685" s="136"/>
      <c r="BY1685" s="136"/>
      <c r="BZ1685" s="136"/>
      <c r="CA1685" s="136"/>
      <c r="CB1685" s="136"/>
      <c r="CC1685" s="136"/>
      <c r="CD1685" s="136"/>
      <c r="CE1685" s="136"/>
      <c r="CF1685" s="136"/>
      <c r="CG1685" s="136"/>
      <c r="CH1685" s="136"/>
      <c r="CI1685" s="136"/>
      <c r="CJ1685" s="136"/>
      <c r="CK1685" s="136"/>
      <c r="CL1685" s="136"/>
      <c r="CM1685" s="136"/>
      <c r="CN1685" s="136"/>
      <c r="CO1685" s="136"/>
      <c r="CP1685" s="136"/>
      <c r="CQ1685" s="136"/>
      <c r="CR1685" s="136"/>
      <c r="CS1685" s="136"/>
      <c r="CT1685" s="136"/>
      <c r="CU1685" s="136"/>
      <c r="CV1685" s="136"/>
      <c r="CW1685" s="136"/>
      <c r="CX1685" s="136"/>
      <c r="CY1685" s="136"/>
      <c r="CZ1685" s="136"/>
      <c r="DA1685" s="136"/>
      <c r="DB1685" s="136"/>
      <c r="DC1685" s="136"/>
      <c r="DD1685" s="136"/>
      <c r="DE1685" s="136"/>
      <c r="DF1685" s="136"/>
      <c r="DG1685" s="136"/>
      <c r="DH1685" s="136"/>
      <c r="DI1685" s="136"/>
      <c r="DJ1685" s="136"/>
      <c r="DK1685" s="136"/>
      <c r="DL1685" s="136"/>
      <c r="DM1685" s="136"/>
      <c r="DN1685" s="136"/>
      <c r="DO1685" s="136"/>
      <c r="DP1685" s="136"/>
      <c r="DQ1685" s="136"/>
      <c r="DR1685" s="136"/>
      <c r="DS1685" s="136"/>
      <c r="DT1685" s="136"/>
      <c r="DU1685" s="136"/>
      <c r="DV1685" s="136"/>
      <c r="DW1685" s="136"/>
      <c r="DX1685" s="136"/>
      <c r="DY1685" s="136"/>
      <c r="DZ1685" s="136"/>
      <c r="EA1685" s="136"/>
      <c r="EB1685" s="136"/>
      <c r="EC1685" s="136"/>
      <c r="ED1685" s="136"/>
      <c r="EE1685" s="136"/>
      <c r="EF1685" s="136"/>
      <c r="EG1685" s="136"/>
      <c r="EH1685" s="136"/>
      <c r="EI1685" s="136"/>
      <c r="EJ1685" s="136"/>
      <c r="EK1685" s="136"/>
      <c r="EL1685" s="136"/>
      <c r="EM1685" s="136"/>
      <c r="EN1685" s="136"/>
      <c r="EO1685" s="136"/>
      <c r="EP1685" s="136"/>
      <c r="EQ1685" s="136"/>
      <c r="ER1685" s="136"/>
      <c r="ES1685" s="136"/>
      <c r="ET1685" s="136"/>
      <c r="EU1685" s="136"/>
      <c r="EV1685" s="136"/>
      <c r="EW1685" s="136"/>
      <c r="EX1685" s="136"/>
      <c r="EY1685" s="136"/>
      <c r="EZ1685" s="136"/>
      <c r="FA1685" s="136"/>
      <c r="FB1685" s="136"/>
      <c r="FC1685" s="136"/>
      <c r="FD1685" s="136"/>
      <c r="FE1685" s="136"/>
      <c r="FF1685" s="136"/>
      <c r="FG1685" s="136"/>
      <c r="FH1685" s="136"/>
      <c r="FI1685" s="136"/>
      <c r="FJ1685" s="136"/>
      <c r="FK1685" s="136"/>
      <c r="FL1685" s="136"/>
      <c r="FM1685" s="136"/>
      <c r="FN1685" s="136"/>
      <c r="FO1685" s="136"/>
      <c r="FP1685" s="136"/>
      <c r="FQ1685" s="136"/>
      <c r="FR1685" s="136"/>
      <c r="FS1685" s="136"/>
      <c r="FT1685" s="136"/>
      <c r="FU1685" s="136"/>
      <c r="FV1685" s="136"/>
      <c r="FW1685" s="136"/>
      <c r="FX1685" s="136"/>
      <c r="FY1685" s="136"/>
      <c r="FZ1685" s="136"/>
      <c r="GA1685" s="136"/>
      <c r="GB1685" s="136"/>
      <c r="GC1685" s="136"/>
      <c r="GD1685" s="136"/>
      <c r="GE1685" s="136"/>
      <c r="GF1685" s="136"/>
      <c r="GG1685" s="136"/>
      <c r="GH1685" s="136"/>
      <c r="GI1685" s="136"/>
      <c r="GJ1685" s="136"/>
      <c r="GK1685" s="136"/>
      <c r="GL1685" s="136"/>
      <c r="GM1685" s="136"/>
      <c r="GN1685" s="136"/>
      <c r="GO1685" s="136"/>
      <c r="GP1685" s="136"/>
      <c r="GQ1685" s="136"/>
      <c r="GR1685" s="136"/>
      <c r="GS1685" s="136"/>
      <c r="GT1685" s="136"/>
      <c r="GU1685" s="136"/>
      <c r="GV1685" s="136"/>
      <c r="GW1685" s="136"/>
      <c r="GX1685" s="136"/>
      <c r="GY1685" s="136"/>
      <c r="GZ1685" s="136"/>
      <c r="HA1685" s="136"/>
      <c r="HB1685" s="136"/>
      <c r="HC1685" s="136"/>
      <c r="HD1685" s="136"/>
      <c r="HE1685" s="136"/>
      <c r="HF1685" s="136"/>
      <c r="HG1685" s="136"/>
      <c r="HH1685" s="136"/>
      <c r="HI1685" s="136"/>
      <c r="HJ1685" s="136"/>
      <c r="HK1685" s="136"/>
      <c r="HL1685" s="136"/>
      <c r="HM1685" s="136"/>
      <c r="HN1685" s="136"/>
      <c r="HO1685" s="136"/>
      <c r="HP1685" s="136"/>
      <c r="HQ1685" s="136"/>
      <c r="HR1685" s="136"/>
      <c r="HS1685" s="136"/>
      <c r="HT1685" s="136"/>
      <c r="HU1685" s="136"/>
      <c r="HV1685" s="136"/>
      <c r="HW1685" s="136"/>
      <c r="HX1685" s="136"/>
      <c r="HY1685" s="136"/>
      <c r="HZ1685" s="136"/>
      <c r="IA1685" s="136"/>
      <c r="IB1685" s="136"/>
      <c r="IC1685" s="136"/>
      <c r="ID1685" s="136"/>
      <c r="IE1685" s="136"/>
      <c r="IF1685" s="136"/>
      <c r="IG1685" s="136"/>
    </row>
    <row r="1686" spans="1:241" ht="15" customHeight="1" x14ac:dyDescent="0.25">
      <c r="A1686" s="225" t="s">
        <v>872</v>
      </c>
      <c r="B1686" s="217">
        <v>10884983</v>
      </c>
      <c r="C1686" s="217">
        <v>4353108</v>
      </c>
      <c r="D1686" s="217">
        <v>1110593</v>
      </c>
      <c r="E1686" s="217">
        <v>2378870</v>
      </c>
      <c r="F1686" s="217">
        <v>3020553</v>
      </c>
      <c r="G1686" s="217">
        <v>748260</v>
      </c>
      <c r="H1686" s="244">
        <v>22496367</v>
      </c>
      <c r="I1686" s="136"/>
      <c r="J1686" s="225" t="s">
        <v>108</v>
      </c>
      <c r="K1686" s="217">
        <v>4873906</v>
      </c>
      <c r="L1686" s="217">
        <v>1820400</v>
      </c>
      <c r="M1686" s="217">
        <v>705037</v>
      </c>
      <c r="N1686" s="217">
        <v>1441765</v>
      </c>
      <c r="O1686" s="217">
        <v>2047771</v>
      </c>
      <c r="P1686" s="217">
        <v>489412</v>
      </c>
      <c r="Q1686" s="244">
        <v>11378291</v>
      </c>
      <c r="R1686" s="136"/>
      <c r="S1686" s="136"/>
      <c r="T1686" s="136"/>
      <c r="U1686" s="136"/>
      <c r="V1686" s="136"/>
      <c r="W1686" s="136"/>
      <c r="X1686" s="136"/>
      <c r="Y1686" s="136"/>
      <c r="Z1686" s="136"/>
      <c r="AA1686" s="136"/>
      <c r="AB1686" s="136"/>
      <c r="AC1686" s="136"/>
      <c r="AD1686" s="136"/>
      <c r="AE1686" s="136"/>
      <c r="AF1686" s="136"/>
      <c r="AG1686" s="136"/>
      <c r="AH1686" s="136"/>
      <c r="AI1686" s="136"/>
      <c r="AJ1686" s="136"/>
      <c r="AK1686" s="136"/>
      <c r="AL1686" s="136"/>
      <c r="AM1686" s="136"/>
      <c r="AN1686" s="136"/>
      <c r="AO1686" s="136"/>
      <c r="AP1686" s="136"/>
      <c r="AQ1686" s="136"/>
      <c r="AR1686" s="136"/>
      <c r="AS1686" s="136"/>
      <c r="AT1686" s="136"/>
      <c r="AU1686" s="136"/>
      <c r="AV1686" s="136"/>
      <c r="AW1686" s="136"/>
      <c r="AX1686" s="136"/>
      <c r="AY1686" s="136"/>
      <c r="AZ1686" s="136"/>
      <c r="BA1686" s="136"/>
      <c r="BB1686" s="136"/>
      <c r="BC1686" s="136"/>
      <c r="BD1686" s="136"/>
      <c r="BE1686" s="136"/>
      <c r="BF1686" s="136"/>
      <c r="BG1686" s="136"/>
      <c r="BH1686" s="136"/>
      <c r="BI1686" s="136"/>
      <c r="BJ1686" s="136"/>
      <c r="BK1686" s="136"/>
      <c r="BL1686" s="136"/>
      <c r="BM1686" s="136"/>
      <c r="BN1686" s="136"/>
      <c r="BO1686" s="136"/>
      <c r="BP1686" s="136"/>
      <c r="BQ1686" s="136"/>
      <c r="BR1686" s="136"/>
      <c r="BS1686" s="136"/>
      <c r="BT1686" s="136"/>
      <c r="BU1686" s="136"/>
      <c r="BV1686" s="136"/>
      <c r="BW1686" s="136"/>
      <c r="BX1686" s="136"/>
      <c r="BY1686" s="136"/>
      <c r="BZ1686" s="136"/>
      <c r="CA1686" s="136"/>
      <c r="CB1686" s="136"/>
      <c r="CC1686" s="136"/>
      <c r="CD1686" s="136"/>
      <c r="CE1686" s="136"/>
      <c r="CF1686" s="136"/>
      <c r="CG1686" s="136"/>
      <c r="CH1686" s="136"/>
      <c r="CI1686" s="136"/>
      <c r="CJ1686" s="136"/>
      <c r="CK1686" s="136"/>
      <c r="CL1686" s="136"/>
      <c r="CM1686" s="136"/>
      <c r="CN1686" s="136"/>
      <c r="CO1686" s="136"/>
      <c r="CP1686" s="136"/>
      <c r="CQ1686" s="136"/>
      <c r="CR1686" s="136"/>
      <c r="CS1686" s="136"/>
      <c r="CT1686" s="136"/>
      <c r="CU1686" s="136"/>
      <c r="CV1686" s="136"/>
      <c r="CW1686" s="136"/>
      <c r="CX1686" s="136"/>
      <c r="CY1686" s="136"/>
      <c r="CZ1686" s="136"/>
      <c r="DA1686" s="136"/>
      <c r="DB1686" s="136"/>
      <c r="DC1686" s="136"/>
      <c r="DD1686" s="136"/>
      <c r="DE1686" s="136"/>
      <c r="DF1686" s="136"/>
      <c r="DG1686" s="136"/>
      <c r="DH1686" s="136"/>
      <c r="DI1686" s="136"/>
      <c r="DJ1686" s="136"/>
      <c r="DK1686" s="136"/>
      <c r="DL1686" s="136"/>
      <c r="DM1686" s="136"/>
      <c r="DN1686" s="136"/>
      <c r="DO1686" s="136"/>
      <c r="DP1686" s="136"/>
      <c r="DQ1686" s="136"/>
      <c r="DR1686" s="136"/>
      <c r="DS1686" s="136"/>
      <c r="DT1686" s="136"/>
      <c r="DU1686" s="136"/>
      <c r="DV1686" s="136"/>
      <c r="DW1686" s="136"/>
      <c r="DX1686" s="136"/>
      <c r="DY1686" s="136"/>
      <c r="DZ1686" s="136"/>
      <c r="EA1686" s="136"/>
      <c r="EB1686" s="136"/>
      <c r="EC1686" s="136"/>
      <c r="ED1686" s="136"/>
      <c r="EE1686" s="136"/>
      <c r="EF1686" s="136"/>
      <c r="EG1686" s="136"/>
      <c r="EH1686" s="136"/>
      <c r="EI1686" s="136"/>
      <c r="EJ1686" s="136"/>
      <c r="EK1686" s="136"/>
      <c r="EL1686" s="136"/>
      <c r="EM1686" s="136"/>
      <c r="EN1686" s="136"/>
      <c r="EO1686" s="136"/>
      <c r="EP1686" s="136"/>
      <c r="EQ1686" s="136"/>
      <c r="ER1686" s="136"/>
      <c r="ES1686" s="136"/>
      <c r="ET1686" s="136"/>
      <c r="EU1686" s="136"/>
      <c r="EV1686" s="136"/>
      <c r="EW1686" s="136"/>
      <c r="EX1686" s="136"/>
      <c r="EY1686" s="136"/>
      <c r="EZ1686" s="136"/>
      <c r="FA1686" s="136"/>
      <c r="FB1686" s="136"/>
      <c r="FC1686" s="136"/>
      <c r="FD1686" s="136"/>
      <c r="FE1686" s="136"/>
      <c r="FF1686" s="136"/>
      <c r="FG1686" s="136"/>
      <c r="FH1686" s="136"/>
      <c r="FI1686" s="136"/>
      <c r="FJ1686" s="136"/>
      <c r="FK1686" s="136"/>
      <c r="FL1686" s="136"/>
      <c r="FM1686" s="136"/>
      <c r="FN1686" s="136"/>
      <c r="FO1686" s="136"/>
      <c r="FP1686" s="136"/>
      <c r="FQ1686" s="136"/>
      <c r="FR1686" s="136"/>
      <c r="FS1686" s="136"/>
      <c r="FT1686" s="136"/>
      <c r="FU1686" s="136"/>
      <c r="FV1686" s="136"/>
      <c r="FW1686" s="136"/>
      <c r="FX1686" s="136"/>
      <c r="FY1686" s="136"/>
      <c r="FZ1686" s="136"/>
      <c r="GA1686" s="136"/>
      <c r="GB1686" s="136"/>
      <c r="GC1686" s="136"/>
      <c r="GD1686" s="136"/>
      <c r="GE1686" s="136"/>
      <c r="GF1686" s="136"/>
      <c r="GG1686" s="136"/>
      <c r="GH1686" s="136"/>
      <c r="GI1686" s="136"/>
      <c r="GJ1686" s="136"/>
      <c r="GK1686" s="136"/>
      <c r="GL1686" s="136"/>
      <c r="GM1686" s="136"/>
      <c r="GN1686" s="136"/>
      <c r="GO1686" s="136"/>
      <c r="GP1686" s="136"/>
      <c r="GQ1686" s="136"/>
      <c r="GR1686" s="136"/>
      <c r="GS1686" s="136"/>
      <c r="GT1686" s="136"/>
      <c r="GU1686" s="136"/>
      <c r="GV1686" s="136"/>
      <c r="GW1686" s="136"/>
      <c r="GX1686" s="136"/>
      <c r="GY1686" s="136"/>
      <c r="GZ1686" s="136"/>
      <c r="HA1686" s="136"/>
      <c r="HB1686" s="136"/>
      <c r="HC1686" s="136"/>
      <c r="HD1686" s="136"/>
      <c r="HE1686" s="136"/>
      <c r="HF1686" s="136"/>
      <c r="HG1686" s="136"/>
      <c r="HH1686" s="136"/>
      <c r="HI1686" s="136"/>
      <c r="HJ1686" s="136"/>
      <c r="HK1686" s="136"/>
      <c r="HL1686" s="136"/>
      <c r="HM1686" s="136"/>
      <c r="HN1686" s="136"/>
      <c r="HO1686" s="136"/>
      <c r="HP1686" s="136"/>
      <c r="HQ1686" s="136"/>
      <c r="HR1686" s="136"/>
      <c r="HS1686" s="136"/>
      <c r="HT1686" s="136"/>
      <c r="HU1686" s="136"/>
      <c r="HV1686" s="136"/>
      <c r="HW1686" s="136"/>
      <c r="HX1686" s="136"/>
      <c r="HY1686" s="136"/>
      <c r="HZ1686" s="136"/>
      <c r="IA1686" s="136"/>
      <c r="IB1686" s="136"/>
      <c r="IC1686" s="136"/>
      <c r="ID1686" s="136"/>
      <c r="IE1686" s="136"/>
      <c r="IF1686" s="136"/>
      <c r="IG1686" s="136"/>
    </row>
    <row r="1687" spans="1:241" ht="15" customHeight="1" x14ac:dyDescent="0.25">
      <c r="A1687" s="225" t="s">
        <v>151</v>
      </c>
      <c r="B1687" s="217">
        <v>8041330</v>
      </c>
      <c r="C1687" s="217">
        <v>4476408</v>
      </c>
      <c r="D1687" s="217">
        <v>1105241</v>
      </c>
      <c r="E1687" s="217">
        <v>1901217</v>
      </c>
      <c r="F1687" s="217">
        <v>2339552</v>
      </c>
      <c r="G1687" s="217">
        <v>574701</v>
      </c>
      <c r="H1687" s="244">
        <v>18438449</v>
      </c>
      <c r="I1687" s="136"/>
      <c r="J1687" s="225" t="s">
        <v>331</v>
      </c>
      <c r="K1687" s="217">
        <v>5764796</v>
      </c>
      <c r="L1687" s="217">
        <v>1667207</v>
      </c>
      <c r="M1687" s="217">
        <v>786215</v>
      </c>
      <c r="N1687" s="217">
        <v>1368772</v>
      </c>
      <c r="O1687" s="217">
        <v>2971741</v>
      </c>
      <c r="P1687" s="217">
        <v>594134</v>
      </c>
      <c r="Q1687" s="244">
        <v>13152865</v>
      </c>
      <c r="R1687" s="136"/>
      <c r="S1687" s="136"/>
      <c r="T1687" s="136"/>
      <c r="U1687" s="136"/>
      <c r="V1687" s="136"/>
      <c r="W1687" s="136"/>
      <c r="X1687" s="136"/>
      <c r="Y1687" s="136"/>
      <c r="Z1687" s="136"/>
      <c r="AA1687" s="136"/>
      <c r="AB1687" s="136"/>
      <c r="AC1687" s="136"/>
      <c r="AD1687" s="136"/>
      <c r="AE1687" s="136"/>
      <c r="AF1687" s="136"/>
      <c r="AG1687" s="136"/>
      <c r="AH1687" s="136"/>
      <c r="AI1687" s="136"/>
      <c r="AJ1687" s="136"/>
      <c r="AK1687" s="136"/>
      <c r="AL1687" s="136"/>
      <c r="AM1687" s="136"/>
      <c r="AN1687" s="136"/>
      <c r="AO1687" s="136"/>
      <c r="AP1687" s="136"/>
      <c r="AQ1687" s="136"/>
      <c r="AR1687" s="136"/>
      <c r="AS1687" s="136"/>
      <c r="AT1687" s="136"/>
      <c r="AU1687" s="136"/>
      <c r="AV1687" s="136"/>
      <c r="AW1687" s="136"/>
      <c r="AX1687" s="136"/>
      <c r="AY1687" s="136"/>
      <c r="AZ1687" s="136"/>
      <c r="BA1687" s="136"/>
      <c r="BB1687" s="136"/>
      <c r="BC1687" s="136"/>
      <c r="BD1687" s="136"/>
      <c r="BE1687" s="136"/>
      <c r="BF1687" s="136"/>
      <c r="BG1687" s="136"/>
      <c r="BH1687" s="136"/>
      <c r="BI1687" s="136"/>
      <c r="BJ1687" s="136"/>
      <c r="BK1687" s="136"/>
      <c r="BL1687" s="136"/>
      <c r="BM1687" s="136"/>
      <c r="BN1687" s="136"/>
      <c r="BO1687" s="136"/>
      <c r="BP1687" s="136"/>
      <c r="BQ1687" s="136"/>
      <c r="BR1687" s="136"/>
      <c r="BS1687" s="136"/>
      <c r="BT1687" s="136"/>
      <c r="BU1687" s="136"/>
      <c r="BV1687" s="136"/>
      <c r="BW1687" s="136"/>
      <c r="BX1687" s="136"/>
      <c r="BY1687" s="136"/>
      <c r="BZ1687" s="136"/>
      <c r="CA1687" s="136"/>
      <c r="CB1687" s="136"/>
      <c r="CC1687" s="136"/>
      <c r="CD1687" s="136"/>
      <c r="CE1687" s="136"/>
      <c r="CF1687" s="136"/>
      <c r="CG1687" s="136"/>
      <c r="CH1687" s="136"/>
      <c r="CI1687" s="136"/>
      <c r="CJ1687" s="136"/>
      <c r="CK1687" s="136"/>
      <c r="CL1687" s="136"/>
      <c r="CM1687" s="136"/>
      <c r="CN1687" s="136"/>
      <c r="CO1687" s="136"/>
      <c r="CP1687" s="136"/>
      <c r="CQ1687" s="136"/>
      <c r="CR1687" s="136"/>
      <c r="CS1687" s="136"/>
      <c r="CT1687" s="136"/>
      <c r="CU1687" s="136"/>
      <c r="CV1687" s="136"/>
      <c r="CW1687" s="136"/>
      <c r="CX1687" s="136"/>
      <c r="CY1687" s="136"/>
      <c r="CZ1687" s="136"/>
      <c r="DA1687" s="136"/>
      <c r="DB1687" s="136"/>
      <c r="DC1687" s="136"/>
      <c r="DD1687" s="136"/>
      <c r="DE1687" s="136"/>
      <c r="DF1687" s="136"/>
      <c r="DG1687" s="136"/>
      <c r="DH1687" s="136"/>
      <c r="DI1687" s="136"/>
      <c r="DJ1687" s="136"/>
      <c r="DK1687" s="136"/>
      <c r="DL1687" s="136"/>
      <c r="DM1687" s="136"/>
      <c r="DN1687" s="136"/>
      <c r="DO1687" s="136"/>
      <c r="DP1687" s="136"/>
      <c r="DQ1687" s="136"/>
      <c r="DR1687" s="136"/>
      <c r="DS1687" s="136"/>
      <c r="DT1687" s="136"/>
      <c r="DU1687" s="136"/>
      <c r="DV1687" s="136"/>
      <c r="DW1687" s="136"/>
      <c r="DX1687" s="136"/>
      <c r="DY1687" s="136"/>
      <c r="DZ1687" s="136"/>
      <c r="EA1687" s="136"/>
      <c r="EB1687" s="136"/>
      <c r="EC1687" s="136"/>
      <c r="ED1687" s="136"/>
      <c r="EE1687" s="136"/>
      <c r="EF1687" s="136"/>
      <c r="EG1687" s="136"/>
      <c r="EH1687" s="136"/>
      <c r="EI1687" s="136"/>
      <c r="EJ1687" s="136"/>
      <c r="EK1687" s="136"/>
      <c r="EL1687" s="136"/>
      <c r="EM1687" s="136"/>
      <c r="EN1687" s="136"/>
      <c r="EO1687" s="136"/>
      <c r="EP1687" s="136"/>
      <c r="EQ1687" s="136"/>
      <c r="ER1687" s="136"/>
      <c r="ES1687" s="136"/>
      <c r="ET1687" s="136"/>
      <c r="EU1687" s="136"/>
      <c r="EV1687" s="136"/>
      <c r="EW1687" s="136"/>
      <c r="EX1687" s="136"/>
      <c r="EY1687" s="136"/>
      <c r="EZ1687" s="136"/>
      <c r="FA1687" s="136"/>
      <c r="FB1687" s="136"/>
      <c r="FC1687" s="136"/>
      <c r="FD1687" s="136"/>
      <c r="FE1687" s="136"/>
      <c r="FF1687" s="136"/>
      <c r="FG1687" s="136"/>
      <c r="FH1687" s="136"/>
      <c r="FI1687" s="136"/>
      <c r="FJ1687" s="136"/>
      <c r="FK1687" s="136"/>
      <c r="FL1687" s="136"/>
      <c r="FM1687" s="136"/>
      <c r="FN1687" s="136"/>
      <c r="FO1687" s="136"/>
      <c r="FP1687" s="136"/>
      <c r="FQ1687" s="136"/>
      <c r="FR1687" s="136"/>
      <c r="FS1687" s="136"/>
      <c r="FT1687" s="136"/>
      <c r="FU1687" s="136"/>
      <c r="FV1687" s="136"/>
      <c r="FW1687" s="136"/>
      <c r="FX1687" s="136"/>
      <c r="FY1687" s="136"/>
      <c r="FZ1687" s="136"/>
      <c r="GA1687" s="136"/>
      <c r="GB1687" s="136"/>
      <c r="GC1687" s="136"/>
      <c r="GD1687" s="136"/>
      <c r="GE1687" s="136"/>
      <c r="GF1687" s="136"/>
      <c r="GG1687" s="136"/>
      <c r="GH1687" s="136"/>
      <c r="GI1687" s="136"/>
      <c r="GJ1687" s="136"/>
      <c r="GK1687" s="136"/>
      <c r="GL1687" s="136"/>
      <c r="GM1687" s="136"/>
      <c r="GN1687" s="136"/>
      <c r="GO1687" s="136"/>
      <c r="GP1687" s="136"/>
      <c r="GQ1687" s="136"/>
      <c r="GR1687" s="136"/>
      <c r="GS1687" s="136"/>
      <c r="GT1687" s="136"/>
      <c r="GU1687" s="136"/>
      <c r="GV1687" s="136"/>
      <c r="GW1687" s="136"/>
      <c r="GX1687" s="136"/>
      <c r="GY1687" s="136"/>
      <c r="GZ1687" s="136"/>
      <c r="HA1687" s="136"/>
      <c r="HB1687" s="136"/>
      <c r="HC1687" s="136"/>
      <c r="HD1687" s="136"/>
      <c r="HE1687" s="136"/>
      <c r="HF1687" s="136"/>
      <c r="HG1687" s="136"/>
      <c r="HH1687" s="136"/>
      <c r="HI1687" s="136"/>
      <c r="HJ1687" s="136"/>
      <c r="HK1687" s="136"/>
      <c r="HL1687" s="136"/>
      <c r="HM1687" s="136"/>
      <c r="HN1687" s="136"/>
      <c r="HO1687" s="136"/>
      <c r="HP1687" s="136"/>
      <c r="HQ1687" s="136"/>
      <c r="HR1687" s="136"/>
      <c r="HS1687" s="136"/>
      <c r="HT1687" s="136"/>
      <c r="HU1687" s="136"/>
      <c r="HV1687" s="136"/>
      <c r="HW1687" s="136"/>
      <c r="HX1687" s="136"/>
      <c r="HY1687" s="136"/>
      <c r="HZ1687" s="136"/>
      <c r="IA1687" s="136"/>
      <c r="IB1687" s="136"/>
      <c r="IC1687" s="136"/>
      <c r="ID1687" s="136"/>
      <c r="IE1687" s="136"/>
      <c r="IF1687" s="136"/>
      <c r="IG1687" s="136"/>
    </row>
    <row r="1688" spans="1:241" ht="15" customHeight="1" x14ac:dyDescent="0.25">
      <c r="A1688" s="225" t="s">
        <v>148</v>
      </c>
      <c r="B1688" s="217">
        <v>6734857</v>
      </c>
      <c r="C1688" s="217">
        <v>4744071</v>
      </c>
      <c r="D1688" s="217">
        <v>1042231</v>
      </c>
      <c r="E1688" s="217">
        <v>2184819</v>
      </c>
      <c r="F1688" s="217">
        <v>2270856</v>
      </c>
      <c r="G1688" s="217">
        <v>546306</v>
      </c>
      <c r="H1688" s="244">
        <v>17523140</v>
      </c>
      <c r="I1688" s="136"/>
      <c r="J1688" s="225" t="s">
        <v>837</v>
      </c>
      <c r="K1688" s="217">
        <v>7149749</v>
      </c>
      <c r="L1688" s="217">
        <v>1525839</v>
      </c>
      <c r="M1688" s="217">
        <v>808537</v>
      </c>
      <c r="N1688" s="217">
        <v>1411856</v>
      </c>
      <c r="O1688" s="217">
        <v>2183692</v>
      </c>
      <c r="P1688" s="217">
        <v>551073</v>
      </c>
      <c r="Q1688" s="244">
        <v>13630746</v>
      </c>
      <c r="R1688" s="136"/>
      <c r="S1688" s="136"/>
      <c r="T1688" s="136"/>
      <c r="U1688" s="136"/>
      <c r="V1688" s="136"/>
      <c r="W1688" s="136"/>
      <c r="X1688" s="136"/>
      <c r="Y1688" s="136"/>
      <c r="Z1688" s="136"/>
      <c r="AA1688" s="136"/>
      <c r="AB1688" s="136"/>
      <c r="AC1688" s="136"/>
      <c r="AD1688" s="136"/>
      <c r="AE1688" s="136"/>
      <c r="AF1688" s="136"/>
      <c r="AG1688" s="136"/>
      <c r="AH1688" s="136"/>
      <c r="AI1688" s="136"/>
      <c r="AJ1688" s="136"/>
      <c r="AK1688" s="136"/>
      <c r="AL1688" s="136"/>
      <c r="AM1688" s="136"/>
      <c r="AN1688" s="136"/>
      <c r="AO1688" s="136"/>
      <c r="AP1688" s="136"/>
      <c r="AQ1688" s="136"/>
      <c r="AR1688" s="136"/>
      <c r="AS1688" s="136"/>
      <c r="AT1688" s="136"/>
      <c r="AU1688" s="136"/>
      <c r="AV1688" s="136"/>
      <c r="AW1688" s="136"/>
      <c r="AX1688" s="136"/>
      <c r="AY1688" s="136"/>
      <c r="AZ1688" s="136"/>
      <c r="BA1688" s="136"/>
      <c r="BB1688" s="136"/>
      <c r="BC1688" s="136"/>
      <c r="BD1688" s="136"/>
      <c r="BE1688" s="136"/>
      <c r="BF1688" s="136"/>
      <c r="BG1688" s="136"/>
      <c r="BH1688" s="136"/>
      <c r="BI1688" s="136"/>
      <c r="BJ1688" s="136"/>
      <c r="BK1688" s="136"/>
      <c r="BL1688" s="136"/>
      <c r="BM1688" s="136"/>
      <c r="BN1688" s="136"/>
      <c r="BO1688" s="136"/>
      <c r="BP1688" s="136"/>
      <c r="BQ1688" s="136"/>
      <c r="BR1688" s="136"/>
      <c r="BS1688" s="136"/>
      <c r="BT1688" s="136"/>
      <c r="BU1688" s="136"/>
      <c r="BV1688" s="136"/>
      <c r="BW1688" s="136"/>
      <c r="BX1688" s="136"/>
      <c r="BY1688" s="136"/>
      <c r="BZ1688" s="136"/>
      <c r="CA1688" s="136"/>
      <c r="CB1688" s="136"/>
      <c r="CC1688" s="136"/>
      <c r="CD1688" s="136"/>
      <c r="CE1688" s="136"/>
      <c r="CF1688" s="136"/>
      <c r="CG1688" s="136"/>
      <c r="CH1688" s="136"/>
      <c r="CI1688" s="136"/>
      <c r="CJ1688" s="136"/>
      <c r="CK1688" s="136"/>
      <c r="CL1688" s="136"/>
      <c r="CM1688" s="136"/>
      <c r="CN1688" s="136"/>
      <c r="CO1688" s="136"/>
      <c r="CP1688" s="136"/>
      <c r="CQ1688" s="136"/>
      <c r="CR1688" s="136"/>
      <c r="CS1688" s="136"/>
      <c r="CT1688" s="136"/>
      <c r="CU1688" s="136"/>
      <c r="CV1688" s="136"/>
      <c r="CW1688" s="136"/>
      <c r="CX1688" s="136"/>
      <c r="CY1688" s="136"/>
      <c r="CZ1688" s="136"/>
      <c r="DA1688" s="136"/>
      <c r="DB1688" s="136"/>
      <c r="DC1688" s="136"/>
      <c r="DD1688" s="136"/>
      <c r="DE1688" s="136"/>
      <c r="DF1688" s="136"/>
      <c r="DG1688" s="136"/>
      <c r="DH1688" s="136"/>
      <c r="DI1688" s="136"/>
      <c r="DJ1688" s="136"/>
      <c r="DK1688" s="136"/>
      <c r="DL1688" s="136"/>
      <c r="DM1688" s="136"/>
      <c r="DN1688" s="136"/>
      <c r="DO1688" s="136"/>
      <c r="DP1688" s="136"/>
      <c r="DQ1688" s="136"/>
      <c r="DR1688" s="136"/>
      <c r="DS1688" s="136"/>
      <c r="DT1688" s="136"/>
      <c r="DU1688" s="136"/>
      <c r="DV1688" s="136"/>
      <c r="DW1688" s="136"/>
      <c r="DX1688" s="136"/>
      <c r="DY1688" s="136"/>
      <c r="DZ1688" s="136"/>
      <c r="EA1688" s="136"/>
      <c r="EB1688" s="136"/>
      <c r="EC1688" s="136"/>
      <c r="ED1688" s="136"/>
      <c r="EE1688" s="136"/>
      <c r="EF1688" s="136"/>
      <c r="EG1688" s="136"/>
      <c r="EH1688" s="136"/>
      <c r="EI1688" s="136"/>
      <c r="EJ1688" s="136"/>
      <c r="EK1688" s="136"/>
      <c r="EL1688" s="136"/>
      <c r="EM1688" s="136"/>
      <c r="EN1688" s="136"/>
      <c r="EO1688" s="136"/>
      <c r="EP1688" s="136"/>
      <c r="EQ1688" s="136"/>
      <c r="ER1688" s="136"/>
      <c r="ES1688" s="136"/>
      <c r="ET1688" s="136"/>
      <c r="EU1688" s="136"/>
      <c r="EV1688" s="136"/>
      <c r="EW1688" s="136"/>
      <c r="EX1688" s="136"/>
      <c r="EY1688" s="136"/>
      <c r="EZ1688" s="136"/>
      <c r="FA1688" s="136"/>
      <c r="FB1688" s="136"/>
      <c r="FC1688" s="136"/>
      <c r="FD1688" s="136"/>
      <c r="FE1688" s="136"/>
      <c r="FF1688" s="136"/>
      <c r="FG1688" s="136"/>
      <c r="FH1688" s="136"/>
      <c r="FI1688" s="136"/>
      <c r="FJ1688" s="136"/>
      <c r="FK1688" s="136"/>
      <c r="FL1688" s="136"/>
      <c r="FM1688" s="136"/>
      <c r="FN1688" s="136"/>
      <c r="FO1688" s="136"/>
      <c r="FP1688" s="136"/>
      <c r="FQ1688" s="136"/>
      <c r="FR1688" s="136"/>
      <c r="FS1688" s="136"/>
      <c r="FT1688" s="136"/>
      <c r="FU1688" s="136"/>
      <c r="FV1688" s="136"/>
      <c r="FW1688" s="136"/>
      <c r="FX1688" s="136"/>
      <c r="FY1688" s="136"/>
      <c r="FZ1688" s="136"/>
      <c r="GA1688" s="136"/>
      <c r="GB1688" s="136"/>
      <c r="GC1688" s="136"/>
      <c r="GD1688" s="136"/>
      <c r="GE1688" s="136"/>
      <c r="GF1688" s="136"/>
      <c r="GG1688" s="136"/>
      <c r="GH1688" s="136"/>
      <c r="GI1688" s="136"/>
      <c r="GJ1688" s="136"/>
      <c r="GK1688" s="136"/>
      <c r="GL1688" s="136"/>
      <c r="GM1688" s="136"/>
      <c r="GN1688" s="136"/>
      <c r="GO1688" s="136"/>
      <c r="GP1688" s="136"/>
      <c r="GQ1688" s="136"/>
      <c r="GR1688" s="136"/>
      <c r="GS1688" s="136"/>
      <c r="GT1688" s="136"/>
      <c r="GU1688" s="136"/>
      <c r="GV1688" s="136"/>
      <c r="GW1688" s="136"/>
      <c r="GX1688" s="136"/>
      <c r="GY1688" s="136"/>
      <c r="GZ1688" s="136"/>
      <c r="HA1688" s="136"/>
      <c r="HB1688" s="136"/>
      <c r="HC1688" s="136"/>
      <c r="HD1688" s="136"/>
      <c r="HE1688" s="136"/>
      <c r="HF1688" s="136"/>
      <c r="HG1688" s="136"/>
      <c r="HH1688" s="136"/>
      <c r="HI1688" s="136"/>
      <c r="HJ1688" s="136"/>
      <c r="HK1688" s="136"/>
      <c r="HL1688" s="136"/>
      <c r="HM1688" s="136"/>
      <c r="HN1688" s="136"/>
      <c r="HO1688" s="136"/>
      <c r="HP1688" s="136"/>
      <c r="HQ1688" s="136"/>
      <c r="HR1688" s="136"/>
      <c r="HS1688" s="136"/>
      <c r="HT1688" s="136"/>
      <c r="HU1688" s="136"/>
      <c r="HV1688" s="136"/>
      <c r="HW1688" s="136"/>
      <c r="HX1688" s="136"/>
      <c r="HY1688" s="136"/>
      <c r="HZ1688" s="136"/>
      <c r="IA1688" s="136"/>
      <c r="IB1688" s="136"/>
      <c r="IC1688" s="136"/>
      <c r="ID1688" s="136"/>
      <c r="IE1688" s="136"/>
      <c r="IF1688" s="136"/>
      <c r="IG1688" s="136"/>
    </row>
    <row r="1689" spans="1:241" ht="15" customHeight="1" x14ac:dyDescent="0.25">
      <c r="A1689" s="225" t="s">
        <v>147</v>
      </c>
      <c r="B1689" s="217">
        <v>7821203</v>
      </c>
      <c r="C1689" s="217">
        <v>4177376</v>
      </c>
      <c r="D1689" s="217">
        <v>1509624</v>
      </c>
      <c r="E1689" s="217">
        <v>2340042</v>
      </c>
      <c r="F1689" s="217">
        <v>2235640</v>
      </c>
      <c r="G1689" s="217">
        <v>581501</v>
      </c>
      <c r="H1689" s="244">
        <v>18665386</v>
      </c>
      <c r="I1689" s="136"/>
      <c r="J1689" s="225" t="s">
        <v>107</v>
      </c>
      <c r="K1689" s="217">
        <v>12714521</v>
      </c>
      <c r="L1689" s="217">
        <v>3293091</v>
      </c>
      <c r="M1689" s="217">
        <v>1488936</v>
      </c>
      <c r="N1689" s="217">
        <v>2332108</v>
      </c>
      <c r="O1689" s="217">
        <v>2171816</v>
      </c>
      <c r="P1689" s="217">
        <v>669014</v>
      </c>
      <c r="Q1689" s="244">
        <v>22669486</v>
      </c>
      <c r="R1689" s="136"/>
      <c r="S1689" s="136"/>
      <c r="T1689" s="136"/>
      <c r="U1689" s="136"/>
      <c r="V1689" s="136"/>
      <c r="W1689" s="136"/>
      <c r="X1689" s="136"/>
      <c r="Y1689" s="136"/>
      <c r="Z1689" s="136"/>
      <c r="AA1689" s="136"/>
      <c r="AB1689" s="136"/>
      <c r="AC1689" s="136"/>
      <c r="AD1689" s="136"/>
      <c r="AE1689" s="136"/>
      <c r="AF1689" s="136"/>
      <c r="AG1689" s="136"/>
      <c r="AH1689" s="136"/>
      <c r="AI1689" s="136"/>
      <c r="AJ1689" s="136"/>
      <c r="AK1689" s="136"/>
      <c r="AL1689" s="136"/>
      <c r="AM1689" s="136"/>
      <c r="AN1689" s="136"/>
      <c r="AO1689" s="136"/>
      <c r="AP1689" s="136"/>
      <c r="AQ1689" s="136"/>
      <c r="AR1689" s="136"/>
      <c r="AS1689" s="136"/>
      <c r="AT1689" s="136"/>
      <c r="AU1689" s="136"/>
      <c r="AV1689" s="136"/>
      <c r="AW1689" s="136"/>
      <c r="AX1689" s="136"/>
      <c r="AY1689" s="136"/>
      <c r="AZ1689" s="136"/>
      <c r="BA1689" s="136"/>
      <c r="BB1689" s="136"/>
      <c r="BC1689" s="136"/>
      <c r="BD1689" s="136"/>
      <c r="BE1689" s="136"/>
      <c r="BF1689" s="136"/>
      <c r="BG1689" s="136"/>
      <c r="BH1689" s="136"/>
      <c r="BI1689" s="136"/>
      <c r="BJ1689" s="136"/>
      <c r="BK1689" s="136"/>
      <c r="BL1689" s="136"/>
      <c r="BM1689" s="136"/>
      <c r="BN1689" s="136"/>
      <c r="BO1689" s="136"/>
      <c r="BP1689" s="136"/>
      <c r="BQ1689" s="136"/>
      <c r="BR1689" s="136"/>
      <c r="BS1689" s="136"/>
      <c r="BT1689" s="136"/>
      <c r="BU1689" s="136"/>
      <c r="BV1689" s="136"/>
      <c r="BW1689" s="136"/>
      <c r="BX1689" s="136"/>
      <c r="BY1689" s="136"/>
      <c r="BZ1689" s="136"/>
      <c r="CA1689" s="136"/>
      <c r="CB1689" s="136"/>
      <c r="CC1689" s="136"/>
      <c r="CD1689" s="136"/>
      <c r="CE1689" s="136"/>
      <c r="CF1689" s="136"/>
      <c r="CG1689" s="136"/>
      <c r="CH1689" s="136"/>
      <c r="CI1689" s="136"/>
      <c r="CJ1689" s="136"/>
      <c r="CK1689" s="136"/>
      <c r="CL1689" s="136"/>
      <c r="CM1689" s="136"/>
      <c r="CN1689" s="136"/>
      <c r="CO1689" s="136"/>
      <c r="CP1689" s="136"/>
      <c r="CQ1689" s="136"/>
      <c r="CR1689" s="136"/>
      <c r="CS1689" s="136"/>
      <c r="CT1689" s="136"/>
      <c r="CU1689" s="136"/>
      <c r="CV1689" s="136"/>
      <c r="CW1689" s="136"/>
      <c r="CX1689" s="136"/>
      <c r="CY1689" s="136"/>
      <c r="CZ1689" s="136"/>
      <c r="DA1689" s="136"/>
      <c r="DB1689" s="136"/>
      <c r="DC1689" s="136"/>
      <c r="DD1689" s="136"/>
      <c r="DE1689" s="136"/>
      <c r="DF1689" s="136"/>
      <c r="DG1689" s="136"/>
      <c r="DH1689" s="136"/>
      <c r="DI1689" s="136"/>
      <c r="DJ1689" s="136"/>
      <c r="DK1689" s="136"/>
      <c r="DL1689" s="136"/>
      <c r="DM1689" s="136"/>
      <c r="DN1689" s="136"/>
      <c r="DO1689" s="136"/>
      <c r="DP1689" s="136"/>
      <c r="DQ1689" s="136"/>
      <c r="DR1689" s="136"/>
      <c r="DS1689" s="136"/>
      <c r="DT1689" s="136"/>
      <c r="DU1689" s="136"/>
      <c r="DV1689" s="136"/>
      <c r="DW1689" s="136"/>
      <c r="DX1689" s="136"/>
      <c r="DY1689" s="136"/>
      <c r="DZ1689" s="136"/>
      <c r="EA1689" s="136"/>
      <c r="EB1689" s="136"/>
      <c r="EC1689" s="136"/>
      <c r="ED1689" s="136"/>
      <c r="EE1689" s="136"/>
      <c r="EF1689" s="136"/>
      <c r="EG1689" s="136"/>
      <c r="EH1689" s="136"/>
      <c r="EI1689" s="136"/>
      <c r="EJ1689" s="136"/>
      <c r="EK1689" s="136"/>
      <c r="EL1689" s="136"/>
      <c r="EM1689" s="136"/>
      <c r="EN1689" s="136"/>
      <c r="EO1689" s="136"/>
      <c r="EP1689" s="136"/>
      <c r="EQ1689" s="136"/>
      <c r="ER1689" s="136"/>
      <c r="ES1689" s="136"/>
      <c r="ET1689" s="136"/>
      <c r="EU1689" s="136"/>
      <c r="EV1689" s="136"/>
      <c r="EW1689" s="136"/>
      <c r="EX1689" s="136"/>
      <c r="EY1689" s="136"/>
      <c r="EZ1689" s="136"/>
      <c r="FA1689" s="136"/>
      <c r="FB1689" s="136"/>
      <c r="FC1689" s="136"/>
      <c r="FD1689" s="136"/>
      <c r="FE1689" s="136"/>
      <c r="FF1689" s="136"/>
      <c r="FG1689" s="136"/>
      <c r="FH1689" s="136"/>
      <c r="FI1689" s="136"/>
      <c r="FJ1689" s="136"/>
      <c r="FK1689" s="136"/>
      <c r="FL1689" s="136"/>
      <c r="FM1689" s="136"/>
      <c r="FN1689" s="136"/>
      <c r="FO1689" s="136"/>
      <c r="FP1689" s="136"/>
      <c r="FQ1689" s="136"/>
      <c r="FR1689" s="136"/>
      <c r="FS1689" s="136"/>
      <c r="FT1689" s="136"/>
      <c r="FU1689" s="136"/>
      <c r="FV1689" s="136"/>
      <c r="FW1689" s="136"/>
      <c r="FX1689" s="136"/>
      <c r="FY1689" s="136"/>
      <c r="FZ1689" s="136"/>
      <c r="GA1689" s="136"/>
      <c r="GB1689" s="136"/>
      <c r="GC1689" s="136"/>
      <c r="GD1689" s="136"/>
      <c r="GE1689" s="136"/>
      <c r="GF1689" s="136"/>
      <c r="GG1689" s="136"/>
      <c r="GH1689" s="136"/>
      <c r="GI1689" s="136"/>
      <c r="GJ1689" s="136"/>
      <c r="GK1689" s="136"/>
      <c r="GL1689" s="136"/>
      <c r="GM1689" s="136"/>
      <c r="GN1689" s="136"/>
      <c r="GO1689" s="136"/>
      <c r="GP1689" s="136"/>
      <c r="GQ1689" s="136"/>
      <c r="GR1689" s="136"/>
      <c r="GS1689" s="136"/>
      <c r="GT1689" s="136"/>
      <c r="GU1689" s="136"/>
      <c r="GV1689" s="136"/>
      <c r="GW1689" s="136"/>
      <c r="GX1689" s="136"/>
      <c r="GY1689" s="136"/>
      <c r="GZ1689" s="136"/>
      <c r="HA1689" s="136"/>
      <c r="HB1689" s="136"/>
      <c r="HC1689" s="136"/>
      <c r="HD1689" s="136"/>
      <c r="HE1689" s="136"/>
      <c r="HF1689" s="136"/>
      <c r="HG1689" s="136"/>
      <c r="HH1689" s="136"/>
      <c r="HI1689" s="136"/>
      <c r="HJ1689" s="136"/>
      <c r="HK1689" s="136"/>
      <c r="HL1689" s="136"/>
      <c r="HM1689" s="136"/>
      <c r="HN1689" s="136"/>
      <c r="HO1689" s="136"/>
      <c r="HP1689" s="136"/>
      <c r="HQ1689" s="136"/>
      <c r="HR1689" s="136"/>
      <c r="HS1689" s="136"/>
      <c r="HT1689" s="136"/>
      <c r="HU1689" s="136"/>
      <c r="HV1689" s="136"/>
      <c r="HW1689" s="136"/>
      <c r="HX1689" s="136"/>
      <c r="HY1689" s="136"/>
      <c r="HZ1689" s="136"/>
      <c r="IA1689" s="136"/>
      <c r="IB1689" s="136"/>
      <c r="IC1689" s="136"/>
      <c r="ID1689" s="136"/>
      <c r="IE1689" s="136"/>
      <c r="IF1689" s="136"/>
      <c r="IG1689" s="136"/>
    </row>
    <row r="1690" spans="1:241" ht="15" customHeight="1" x14ac:dyDescent="0.25">
      <c r="A1690" s="225" t="s">
        <v>339</v>
      </c>
      <c r="B1690" s="217">
        <v>11959747</v>
      </c>
      <c r="C1690" s="217">
        <v>3446632</v>
      </c>
      <c r="D1690" s="217">
        <v>2124441</v>
      </c>
      <c r="E1690" s="217">
        <v>2235528</v>
      </c>
      <c r="F1690" s="217">
        <v>2623358</v>
      </c>
      <c r="G1690" s="217">
        <v>656048</v>
      </c>
      <c r="H1690" s="244">
        <v>23045754</v>
      </c>
      <c r="I1690" s="136"/>
      <c r="J1690" s="225" t="s">
        <v>104</v>
      </c>
      <c r="K1690" s="217">
        <v>10453009</v>
      </c>
      <c r="L1690" s="217">
        <v>3038990</v>
      </c>
      <c r="M1690" s="217">
        <v>1069334</v>
      </c>
      <c r="N1690" s="217">
        <v>1821971</v>
      </c>
      <c r="O1690" s="217">
        <v>2249393</v>
      </c>
      <c r="P1690" s="217">
        <v>776570</v>
      </c>
      <c r="Q1690" s="244">
        <v>19409267</v>
      </c>
      <c r="R1690" s="136"/>
      <c r="S1690" s="136"/>
      <c r="T1690" s="136"/>
      <c r="U1690" s="136"/>
      <c r="V1690" s="136"/>
      <c r="W1690" s="136"/>
      <c r="X1690" s="136"/>
      <c r="Y1690" s="136"/>
      <c r="Z1690" s="136"/>
      <c r="AA1690" s="136"/>
      <c r="AB1690" s="136"/>
      <c r="AC1690" s="136"/>
      <c r="AD1690" s="136"/>
      <c r="AE1690" s="136"/>
      <c r="AF1690" s="136"/>
      <c r="AG1690" s="136"/>
      <c r="AH1690" s="136"/>
      <c r="AI1690" s="136"/>
      <c r="AJ1690" s="136"/>
      <c r="AK1690" s="136"/>
      <c r="AL1690" s="136"/>
      <c r="AM1690" s="136"/>
      <c r="AN1690" s="136"/>
      <c r="AO1690" s="136"/>
      <c r="AP1690" s="136"/>
      <c r="AQ1690" s="136"/>
      <c r="AR1690" s="136"/>
      <c r="AS1690" s="136"/>
      <c r="AT1690" s="136"/>
      <c r="AU1690" s="136"/>
      <c r="AV1690" s="136"/>
      <c r="AW1690" s="136"/>
      <c r="AX1690" s="136"/>
      <c r="AY1690" s="136"/>
      <c r="AZ1690" s="136"/>
      <c r="BA1690" s="136"/>
      <c r="BB1690" s="136"/>
      <c r="BC1690" s="136"/>
      <c r="BD1690" s="136"/>
      <c r="BE1690" s="136"/>
      <c r="BF1690" s="136"/>
      <c r="BG1690" s="136"/>
      <c r="BH1690" s="136"/>
      <c r="BI1690" s="136"/>
      <c r="BJ1690" s="136"/>
      <c r="BK1690" s="136"/>
      <c r="BL1690" s="136"/>
      <c r="BM1690" s="136"/>
      <c r="BN1690" s="136"/>
      <c r="BO1690" s="136"/>
      <c r="BP1690" s="136"/>
      <c r="BQ1690" s="136"/>
      <c r="BR1690" s="136"/>
      <c r="BS1690" s="136"/>
      <c r="BT1690" s="136"/>
      <c r="BU1690" s="136"/>
      <c r="BV1690" s="136"/>
      <c r="BW1690" s="136"/>
      <c r="BX1690" s="136"/>
      <c r="BY1690" s="136"/>
      <c r="BZ1690" s="136"/>
      <c r="CA1690" s="136"/>
      <c r="CB1690" s="136"/>
      <c r="CC1690" s="136"/>
      <c r="CD1690" s="136"/>
      <c r="CE1690" s="136"/>
      <c r="CF1690" s="136"/>
      <c r="CG1690" s="136"/>
      <c r="CH1690" s="136"/>
      <c r="CI1690" s="136"/>
      <c r="CJ1690" s="136"/>
      <c r="CK1690" s="136"/>
      <c r="CL1690" s="136"/>
      <c r="CM1690" s="136"/>
      <c r="CN1690" s="136"/>
      <c r="CO1690" s="136"/>
      <c r="CP1690" s="136"/>
      <c r="CQ1690" s="136"/>
      <c r="CR1690" s="136"/>
      <c r="CS1690" s="136"/>
      <c r="CT1690" s="136"/>
      <c r="CU1690" s="136"/>
      <c r="CV1690" s="136"/>
      <c r="CW1690" s="136"/>
      <c r="CX1690" s="136"/>
      <c r="CY1690" s="136"/>
      <c r="CZ1690" s="136"/>
      <c r="DA1690" s="136"/>
      <c r="DB1690" s="136"/>
      <c r="DC1690" s="136"/>
      <c r="DD1690" s="136"/>
      <c r="DE1690" s="136"/>
      <c r="DF1690" s="136"/>
      <c r="DG1690" s="136"/>
      <c r="DH1690" s="136"/>
      <c r="DI1690" s="136"/>
      <c r="DJ1690" s="136"/>
      <c r="DK1690" s="136"/>
      <c r="DL1690" s="136"/>
      <c r="DM1690" s="136"/>
      <c r="DN1690" s="136"/>
      <c r="DO1690" s="136"/>
      <c r="DP1690" s="136"/>
      <c r="DQ1690" s="136"/>
      <c r="DR1690" s="136"/>
      <c r="DS1690" s="136"/>
      <c r="DT1690" s="136"/>
      <c r="DU1690" s="136"/>
      <c r="DV1690" s="136"/>
      <c r="DW1690" s="136"/>
      <c r="DX1690" s="136"/>
      <c r="DY1690" s="136"/>
      <c r="DZ1690" s="136"/>
      <c r="EA1690" s="136"/>
      <c r="EB1690" s="136"/>
      <c r="EC1690" s="136"/>
      <c r="ED1690" s="136"/>
      <c r="EE1690" s="136"/>
      <c r="EF1690" s="136"/>
      <c r="EG1690" s="136"/>
      <c r="EH1690" s="136"/>
      <c r="EI1690" s="136"/>
      <c r="EJ1690" s="136"/>
      <c r="EK1690" s="136"/>
      <c r="EL1690" s="136"/>
      <c r="EM1690" s="136"/>
      <c r="EN1690" s="136"/>
      <c r="EO1690" s="136"/>
      <c r="EP1690" s="136"/>
      <c r="EQ1690" s="136"/>
      <c r="ER1690" s="136"/>
      <c r="ES1690" s="136"/>
      <c r="ET1690" s="136"/>
      <c r="EU1690" s="136"/>
      <c r="EV1690" s="136"/>
      <c r="EW1690" s="136"/>
      <c r="EX1690" s="136"/>
      <c r="EY1690" s="136"/>
      <c r="EZ1690" s="136"/>
      <c r="FA1690" s="136"/>
      <c r="FB1690" s="136"/>
      <c r="FC1690" s="136"/>
      <c r="FD1690" s="136"/>
      <c r="FE1690" s="136"/>
      <c r="FF1690" s="136"/>
      <c r="FG1690" s="136"/>
      <c r="FH1690" s="136"/>
      <c r="FI1690" s="136"/>
      <c r="FJ1690" s="136"/>
      <c r="FK1690" s="136"/>
      <c r="FL1690" s="136"/>
      <c r="FM1690" s="136"/>
      <c r="FN1690" s="136"/>
      <c r="FO1690" s="136"/>
      <c r="FP1690" s="136"/>
      <c r="FQ1690" s="136"/>
      <c r="FR1690" s="136"/>
      <c r="FS1690" s="136"/>
      <c r="FT1690" s="136"/>
      <c r="FU1690" s="136"/>
      <c r="FV1690" s="136"/>
      <c r="FW1690" s="136"/>
      <c r="FX1690" s="136"/>
      <c r="FY1690" s="136"/>
      <c r="FZ1690" s="136"/>
      <c r="GA1690" s="136"/>
      <c r="GB1690" s="136"/>
      <c r="GC1690" s="136"/>
      <c r="GD1690" s="136"/>
      <c r="GE1690" s="136"/>
      <c r="GF1690" s="136"/>
      <c r="GG1690" s="136"/>
      <c r="GH1690" s="136"/>
      <c r="GI1690" s="136"/>
      <c r="GJ1690" s="136"/>
      <c r="GK1690" s="136"/>
      <c r="GL1690" s="136"/>
      <c r="GM1690" s="136"/>
      <c r="GN1690" s="136"/>
      <c r="GO1690" s="136"/>
      <c r="GP1690" s="136"/>
      <c r="GQ1690" s="136"/>
      <c r="GR1690" s="136"/>
      <c r="GS1690" s="136"/>
      <c r="GT1690" s="136"/>
      <c r="GU1690" s="136"/>
      <c r="GV1690" s="136"/>
      <c r="GW1690" s="136"/>
      <c r="GX1690" s="136"/>
      <c r="GY1690" s="136"/>
      <c r="GZ1690" s="136"/>
      <c r="HA1690" s="136"/>
      <c r="HB1690" s="136"/>
      <c r="HC1690" s="136"/>
      <c r="HD1690" s="136"/>
      <c r="HE1690" s="136"/>
      <c r="HF1690" s="136"/>
      <c r="HG1690" s="136"/>
      <c r="HH1690" s="136"/>
      <c r="HI1690" s="136"/>
      <c r="HJ1690" s="136"/>
      <c r="HK1690" s="136"/>
      <c r="HL1690" s="136"/>
      <c r="HM1690" s="136"/>
      <c r="HN1690" s="136"/>
      <c r="HO1690" s="136"/>
      <c r="HP1690" s="136"/>
      <c r="HQ1690" s="136"/>
      <c r="HR1690" s="136"/>
      <c r="HS1690" s="136"/>
      <c r="HT1690" s="136"/>
      <c r="HU1690" s="136"/>
      <c r="HV1690" s="136"/>
      <c r="HW1690" s="136"/>
      <c r="HX1690" s="136"/>
      <c r="HY1690" s="136"/>
      <c r="HZ1690" s="136"/>
      <c r="IA1690" s="136"/>
      <c r="IB1690" s="136"/>
      <c r="IC1690" s="136"/>
      <c r="ID1690" s="136"/>
      <c r="IE1690" s="136"/>
      <c r="IF1690" s="136"/>
      <c r="IG1690" s="136"/>
    </row>
    <row r="1691" spans="1:241" ht="15" customHeight="1" x14ac:dyDescent="0.25">
      <c r="A1691" s="225" t="s">
        <v>873</v>
      </c>
      <c r="B1691" s="217">
        <v>9962395</v>
      </c>
      <c r="C1691" s="217">
        <v>3010635</v>
      </c>
      <c r="D1691" s="217">
        <v>2404777</v>
      </c>
      <c r="E1691" s="217">
        <v>2321194</v>
      </c>
      <c r="F1691" s="217">
        <v>2254510</v>
      </c>
      <c r="G1691" s="217">
        <v>774106</v>
      </c>
      <c r="H1691" s="244">
        <v>20727617</v>
      </c>
      <c r="I1691" s="136"/>
      <c r="J1691" s="225" t="s">
        <v>103</v>
      </c>
      <c r="K1691" s="217">
        <v>6846033</v>
      </c>
      <c r="L1691" s="217">
        <v>2125253</v>
      </c>
      <c r="M1691" s="217">
        <v>912580</v>
      </c>
      <c r="N1691" s="217">
        <v>1283011</v>
      </c>
      <c r="O1691" s="217">
        <v>2125049</v>
      </c>
      <c r="P1691" s="217">
        <v>582263</v>
      </c>
      <c r="Q1691" s="244">
        <v>13874189</v>
      </c>
      <c r="R1691" s="136"/>
      <c r="S1691" s="136"/>
      <c r="T1691" s="136"/>
      <c r="U1691" s="136"/>
      <c r="V1691" s="136"/>
      <c r="W1691" s="136"/>
      <c r="X1691" s="136"/>
      <c r="Y1691" s="136"/>
      <c r="Z1691" s="136"/>
      <c r="AA1691" s="136"/>
      <c r="AB1691" s="136"/>
      <c r="AC1691" s="136"/>
      <c r="AD1691" s="136"/>
      <c r="AE1691" s="136"/>
      <c r="AF1691" s="136"/>
      <c r="AG1691" s="136"/>
      <c r="AH1691" s="136"/>
      <c r="AI1691" s="136"/>
      <c r="AJ1691" s="136"/>
      <c r="AK1691" s="136"/>
      <c r="AL1691" s="136"/>
      <c r="AM1691" s="136"/>
      <c r="AN1691" s="136"/>
      <c r="AO1691" s="136"/>
      <c r="AP1691" s="136"/>
      <c r="AQ1691" s="136"/>
      <c r="AR1691" s="136"/>
      <c r="AS1691" s="136"/>
      <c r="AT1691" s="136"/>
      <c r="AU1691" s="136"/>
      <c r="AV1691" s="136"/>
      <c r="AW1691" s="136"/>
      <c r="AX1691" s="136"/>
      <c r="AY1691" s="136"/>
      <c r="AZ1691" s="136"/>
      <c r="BA1691" s="136"/>
      <c r="BB1691" s="136"/>
      <c r="BC1691" s="136"/>
      <c r="BD1691" s="136"/>
      <c r="BE1691" s="136"/>
      <c r="BF1691" s="136"/>
      <c r="BG1691" s="136"/>
      <c r="BH1691" s="136"/>
      <c r="BI1691" s="136"/>
      <c r="BJ1691" s="136"/>
      <c r="BK1691" s="136"/>
      <c r="BL1691" s="136"/>
      <c r="BM1691" s="136"/>
      <c r="BN1691" s="136"/>
      <c r="BO1691" s="136"/>
      <c r="BP1691" s="136"/>
      <c r="BQ1691" s="136"/>
      <c r="BR1691" s="136"/>
      <c r="BS1691" s="136"/>
      <c r="BT1691" s="136"/>
      <c r="BU1691" s="136"/>
      <c r="BV1691" s="136"/>
      <c r="BW1691" s="136"/>
      <c r="BX1691" s="136"/>
      <c r="BY1691" s="136"/>
      <c r="BZ1691" s="136"/>
      <c r="CA1691" s="136"/>
      <c r="CB1691" s="136"/>
      <c r="CC1691" s="136"/>
      <c r="CD1691" s="136"/>
      <c r="CE1691" s="136"/>
      <c r="CF1691" s="136"/>
      <c r="CG1691" s="136"/>
      <c r="CH1691" s="136"/>
      <c r="CI1691" s="136"/>
      <c r="CJ1691" s="136"/>
      <c r="CK1691" s="136"/>
      <c r="CL1691" s="136"/>
      <c r="CM1691" s="136"/>
      <c r="CN1691" s="136"/>
      <c r="CO1691" s="136"/>
      <c r="CP1691" s="136"/>
      <c r="CQ1691" s="136"/>
      <c r="CR1691" s="136"/>
      <c r="CS1691" s="136"/>
      <c r="CT1691" s="136"/>
      <c r="CU1691" s="136"/>
      <c r="CV1691" s="136"/>
      <c r="CW1691" s="136"/>
      <c r="CX1691" s="136"/>
      <c r="CY1691" s="136"/>
      <c r="CZ1691" s="136"/>
      <c r="DA1691" s="136"/>
      <c r="DB1691" s="136"/>
      <c r="DC1691" s="136"/>
      <c r="DD1691" s="136"/>
      <c r="DE1691" s="136"/>
      <c r="DF1691" s="136"/>
      <c r="DG1691" s="136"/>
      <c r="DH1691" s="136"/>
      <c r="DI1691" s="136"/>
      <c r="DJ1691" s="136"/>
      <c r="DK1691" s="136"/>
      <c r="DL1691" s="136"/>
      <c r="DM1691" s="136"/>
      <c r="DN1691" s="136"/>
      <c r="DO1691" s="136"/>
      <c r="DP1691" s="136"/>
      <c r="DQ1691" s="136"/>
      <c r="DR1691" s="136"/>
      <c r="DS1691" s="136"/>
      <c r="DT1691" s="136"/>
      <c r="DU1691" s="136"/>
      <c r="DV1691" s="136"/>
      <c r="DW1691" s="136"/>
      <c r="DX1691" s="136"/>
      <c r="DY1691" s="136"/>
      <c r="DZ1691" s="136"/>
      <c r="EA1691" s="136"/>
      <c r="EB1691" s="136"/>
      <c r="EC1691" s="136"/>
      <c r="ED1691" s="136"/>
      <c r="EE1691" s="136"/>
      <c r="EF1691" s="136"/>
      <c r="EG1691" s="136"/>
      <c r="EH1691" s="136"/>
      <c r="EI1691" s="136"/>
      <c r="EJ1691" s="136"/>
      <c r="EK1691" s="136"/>
      <c r="EL1691" s="136"/>
      <c r="EM1691" s="136"/>
      <c r="EN1691" s="136"/>
      <c r="EO1691" s="136"/>
      <c r="EP1691" s="136"/>
      <c r="EQ1691" s="136"/>
      <c r="ER1691" s="136"/>
      <c r="ES1691" s="136"/>
      <c r="ET1691" s="136"/>
      <c r="EU1691" s="136"/>
      <c r="EV1691" s="136"/>
      <c r="EW1691" s="136"/>
      <c r="EX1691" s="136"/>
      <c r="EY1691" s="136"/>
      <c r="EZ1691" s="136"/>
      <c r="FA1691" s="136"/>
      <c r="FB1691" s="136"/>
      <c r="FC1691" s="136"/>
      <c r="FD1691" s="136"/>
      <c r="FE1691" s="136"/>
      <c r="FF1691" s="136"/>
      <c r="FG1691" s="136"/>
      <c r="FH1691" s="136"/>
      <c r="FI1691" s="136"/>
      <c r="FJ1691" s="136"/>
      <c r="FK1691" s="136"/>
      <c r="FL1691" s="136"/>
      <c r="FM1691" s="136"/>
      <c r="FN1691" s="136"/>
      <c r="FO1691" s="136"/>
      <c r="FP1691" s="136"/>
      <c r="FQ1691" s="136"/>
      <c r="FR1691" s="136"/>
      <c r="FS1691" s="136"/>
      <c r="FT1691" s="136"/>
      <c r="FU1691" s="136"/>
      <c r="FV1691" s="136"/>
      <c r="FW1691" s="136"/>
      <c r="FX1691" s="136"/>
      <c r="FY1691" s="136"/>
      <c r="FZ1691" s="136"/>
      <c r="GA1691" s="136"/>
      <c r="GB1691" s="136"/>
      <c r="GC1691" s="136"/>
      <c r="GD1691" s="136"/>
      <c r="GE1691" s="136"/>
      <c r="GF1691" s="136"/>
      <c r="GG1691" s="136"/>
      <c r="GH1691" s="136"/>
      <c r="GI1691" s="136"/>
      <c r="GJ1691" s="136"/>
      <c r="GK1691" s="136"/>
      <c r="GL1691" s="136"/>
      <c r="GM1691" s="136"/>
      <c r="GN1691" s="136"/>
      <c r="GO1691" s="136"/>
      <c r="GP1691" s="136"/>
      <c r="GQ1691" s="136"/>
      <c r="GR1691" s="136"/>
      <c r="GS1691" s="136"/>
      <c r="GT1691" s="136"/>
      <c r="GU1691" s="136"/>
      <c r="GV1691" s="136"/>
      <c r="GW1691" s="136"/>
      <c r="GX1691" s="136"/>
      <c r="GY1691" s="136"/>
      <c r="GZ1691" s="136"/>
      <c r="HA1691" s="136"/>
      <c r="HB1691" s="136"/>
      <c r="HC1691" s="136"/>
      <c r="HD1691" s="136"/>
      <c r="HE1691" s="136"/>
      <c r="HF1691" s="136"/>
      <c r="HG1691" s="136"/>
      <c r="HH1691" s="136"/>
      <c r="HI1691" s="136"/>
      <c r="HJ1691" s="136"/>
      <c r="HK1691" s="136"/>
      <c r="HL1691" s="136"/>
      <c r="HM1691" s="136"/>
      <c r="HN1691" s="136"/>
      <c r="HO1691" s="136"/>
      <c r="HP1691" s="136"/>
      <c r="HQ1691" s="136"/>
      <c r="HR1691" s="136"/>
      <c r="HS1691" s="136"/>
      <c r="HT1691" s="136"/>
      <c r="HU1691" s="136"/>
      <c r="HV1691" s="136"/>
      <c r="HW1691" s="136"/>
      <c r="HX1691" s="136"/>
      <c r="HY1691" s="136"/>
      <c r="HZ1691" s="136"/>
      <c r="IA1691" s="136"/>
      <c r="IB1691" s="136"/>
      <c r="IC1691" s="136"/>
      <c r="ID1691" s="136"/>
      <c r="IE1691" s="136"/>
      <c r="IF1691" s="136"/>
      <c r="IG1691" s="136"/>
    </row>
    <row r="1692" spans="1:241" ht="15" customHeight="1" x14ac:dyDescent="0.25">
      <c r="A1692" s="225" t="s">
        <v>146</v>
      </c>
      <c r="B1692" s="217">
        <v>9703152</v>
      </c>
      <c r="C1692" s="217">
        <v>3010480</v>
      </c>
      <c r="D1692" s="217">
        <v>1416621</v>
      </c>
      <c r="E1692" s="217">
        <v>2639408</v>
      </c>
      <c r="F1692" s="217">
        <v>2715620</v>
      </c>
      <c r="G1692" s="217">
        <v>1107376</v>
      </c>
      <c r="H1692" s="244">
        <v>20592657</v>
      </c>
      <c r="I1692" s="136"/>
      <c r="J1692" s="225" t="s">
        <v>330</v>
      </c>
      <c r="K1692" s="217">
        <v>10149919</v>
      </c>
      <c r="L1692" s="217">
        <v>3836146</v>
      </c>
      <c r="M1692" s="217">
        <v>979730</v>
      </c>
      <c r="N1692" s="217">
        <v>1194631</v>
      </c>
      <c r="O1692" s="217">
        <v>2447567</v>
      </c>
      <c r="P1692" s="217">
        <v>998090</v>
      </c>
      <c r="Q1692" s="244">
        <v>19606083</v>
      </c>
      <c r="R1692" s="136"/>
      <c r="S1692" s="136"/>
      <c r="T1692" s="136"/>
      <c r="U1692" s="136"/>
      <c r="V1692" s="136"/>
      <c r="W1692" s="136"/>
      <c r="X1692" s="136"/>
      <c r="Y1692" s="136"/>
      <c r="Z1692" s="136"/>
      <c r="AA1692" s="136"/>
      <c r="AB1692" s="136"/>
      <c r="AC1692" s="136"/>
      <c r="AD1692" s="136"/>
      <c r="AE1692" s="136"/>
      <c r="AF1692" s="136"/>
      <c r="AG1692" s="136"/>
      <c r="AH1692" s="136"/>
      <c r="AI1692" s="136"/>
      <c r="AJ1692" s="136"/>
      <c r="AK1692" s="136"/>
      <c r="AL1692" s="136"/>
      <c r="AM1692" s="136"/>
      <c r="AN1692" s="136"/>
      <c r="AO1692" s="136"/>
      <c r="AP1692" s="136"/>
      <c r="AQ1692" s="136"/>
      <c r="AR1692" s="136"/>
      <c r="AS1692" s="136"/>
      <c r="AT1692" s="136"/>
      <c r="AU1692" s="136"/>
      <c r="AV1692" s="136"/>
      <c r="AW1692" s="136"/>
      <c r="AX1692" s="136"/>
      <c r="AY1692" s="136"/>
      <c r="AZ1692" s="136"/>
      <c r="BA1692" s="136"/>
      <c r="BB1692" s="136"/>
      <c r="BC1692" s="136"/>
      <c r="BD1692" s="136"/>
      <c r="BE1692" s="136"/>
      <c r="BF1692" s="136"/>
      <c r="BG1692" s="136"/>
      <c r="BH1692" s="136"/>
      <c r="BI1692" s="136"/>
      <c r="BJ1692" s="136"/>
      <c r="BK1692" s="136"/>
      <c r="BL1692" s="136"/>
      <c r="BM1692" s="136"/>
      <c r="BN1692" s="136"/>
      <c r="BO1692" s="136"/>
      <c r="BP1692" s="136"/>
      <c r="BQ1692" s="136"/>
      <c r="BR1692" s="136"/>
      <c r="BS1692" s="136"/>
      <c r="BT1692" s="136"/>
      <c r="BU1692" s="136"/>
      <c r="BV1692" s="136"/>
      <c r="BW1692" s="136"/>
      <c r="BX1692" s="136"/>
      <c r="BY1692" s="136"/>
      <c r="BZ1692" s="136"/>
      <c r="CA1692" s="136"/>
      <c r="CB1692" s="136"/>
      <c r="CC1692" s="136"/>
      <c r="CD1692" s="136"/>
      <c r="CE1692" s="136"/>
      <c r="CF1692" s="136"/>
      <c r="CG1692" s="136"/>
      <c r="CH1692" s="136"/>
      <c r="CI1692" s="136"/>
      <c r="CJ1692" s="136"/>
      <c r="CK1692" s="136"/>
      <c r="CL1692" s="136"/>
      <c r="CM1692" s="136"/>
      <c r="CN1692" s="136"/>
      <c r="CO1692" s="136"/>
      <c r="CP1692" s="136"/>
      <c r="CQ1692" s="136"/>
      <c r="CR1692" s="136"/>
      <c r="CS1692" s="136"/>
      <c r="CT1692" s="136"/>
      <c r="CU1692" s="136"/>
      <c r="CV1692" s="136"/>
      <c r="CW1692" s="136"/>
      <c r="CX1692" s="136"/>
      <c r="CY1692" s="136"/>
      <c r="CZ1692" s="136"/>
      <c r="DA1692" s="136"/>
      <c r="DB1692" s="136"/>
      <c r="DC1692" s="136"/>
      <c r="DD1692" s="136"/>
      <c r="DE1692" s="136"/>
      <c r="DF1692" s="136"/>
      <c r="DG1692" s="136"/>
      <c r="DH1692" s="136"/>
      <c r="DI1692" s="136"/>
      <c r="DJ1692" s="136"/>
      <c r="DK1692" s="136"/>
      <c r="DL1692" s="136"/>
      <c r="DM1692" s="136"/>
      <c r="DN1692" s="136"/>
      <c r="DO1692" s="136"/>
      <c r="DP1692" s="136"/>
      <c r="DQ1692" s="136"/>
      <c r="DR1692" s="136"/>
      <c r="DS1692" s="136"/>
      <c r="DT1692" s="136"/>
      <c r="DU1692" s="136"/>
      <c r="DV1692" s="136"/>
      <c r="DW1692" s="136"/>
      <c r="DX1692" s="136"/>
      <c r="DY1692" s="136"/>
      <c r="DZ1692" s="136"/>
      <c r="EA1692" s="136"/>
      <c r="EB1692" s="136"/>
      <c r="EC1692" s="136"/>
      <c r="ED1692" s="136"/>
      <c r="EE1692" s="136"/>
      <c r="EF1692" s="136"/>
      <c r="EG1692" s="136"/>
      <c r="EH1692" s="136"/>
      <c r="EI1692" s="136"/>
      <c r="EJ1692" s="136"/>
      <c r="EK1692" s="136"/>
      <c r="EL1692" s="136"/>
      <c r="EM1692" s="136"/>
      <c r="EN1692" s="136"/>
      <c r="EO1692" s="136"/>
      <c r="EP1692" s="136"/>
      <c r="EQ1692" s="136"/>
      <c r="ER1692" s="136"/>
      <c r="ES1692" s="136"/>
      <c r="ET1692" s="136"/>
      <c r="EU1692" s="136"/>
      <c r="EV1692" s="136"/>
      <c r="EW1692" s="136"/>
      <c r="EX1692" s="136"/>
      <c r="EY1692" s="136"/>
      <c r="EZ1692" s="136"/>
      <c r="FA1692" s="136"/>
      <c r="FB1692" s="136"/>
      <c r="FC1692" s="136"/>
      <c r="FD1692" s="136"/>
      <c r="FE1692" s="136"/>
      <c r="FF1692" s="136"/>
      <c r="FG1692" s="136"/>
      <c r="FH1692" s="136"/>
      <c r="FI1692" s="136"/>
      <c r="FJ1692" s="136"/>
      <c r="FK1692" s="136"/>
      <c r="FL1692" s="136"/>
      <c r="FM1692" s="136"/>
      <c r="FN1692" s="136"/>
      <c r="FO1692" s="136"/>
      <c r="FP1692" s="136"/>
      <c r="FQ1692" s="136"/>
      <c r="FR1692" s="136"/>
      <c r="FS1692" s="136"/>
      <c r="FT1692" s="136"/>
      <c r="FU1692" s="136"/>
      <c r="FV1692" s="136"/>
      <c r="FW1692" s="136"/>
      <c r="FX1692" s="136"/>
      <c r="FY1692" s="136"/>
      <c r="FZ1692" s="136"/>
      <c r="GA1692" s="136"/>
      <c r="GB1692" s="136"/>
      <c r="GC1692" s="136"/>
      <c r="GD1692" s="136"/>
      <c r="GE1692" s="136"/>
      <c r="GF1692" s="136"/>
      <c r="GG1692" s="136"/>
      <c r="GH1692" s="136"/>
      <c r="GI1692" s="136"/>
      <c r="GJ1692" s="136"/>
      <c r="GK1692" s="136"/>
      <c r="GL1692" s="136"/>
      <c r="GM1692" s="136"/>
      <c r="GN1692" s="136"/>
      <c r="GO1692" s="136"/>
      <c r="GP1692" s="136"/>
      <c r="GQ1692" s="136"/>
      <c r="GR1692" s="136"/>
      <c r="GS1692" s="136"/>
      <c r="GT1692" s="136"/>
      <c r="GU1692" s="136"/>
      <c r="GV1692" s="136"/>
      <c r="GW1692" s="136"/>
      <c r="GX1692" s="136"/>
      <c r="GY1692" s="136"/>
      <c r="GZ1692" s="136"/>
      <c r="HA1692" s="136"/>
      <c r="HB1692" s="136"/>
      <c r="HC1692" s="136"/>
      <c r="HD1692" s="136"/>
      <c r="HE1692" s="136"/>
      <c r="HF1692" s="136"/>
      <c r="HG1692" s="136"/>
      <c r="HH1692" s="136"/>
      <c r="HI1692" s="136"/>
      <c r="HJ1692" s="136"/>
      <c r="HK1692" s="136"/>
      <c r="HL1692" s="136"/>
      <c r="HM1692" s="136"/>
      <c r="HN1692" s="136"/>
      <c r="HO1692" s="136"/>
      <c r="HP1692" s="136"/>
      <c r="HQ1692" s="136"/>
      <c r="HR1692" s="136"/>
      <c r="HS1692" s="136"/>
      <c r="HT1692" s="136"/>
      <c r="HU1692" s="136"/>
      <c r="HV1692" s="136"/>
      <c r="HW1692" s="136"/>
      <c r="HX1692" s="136"/>
      <c r="HY1692" s="136"/>
      <c r="HZ1692" s="136"/>
      <c r="IA1692" s="136"/>
      <c r="IB1692" s="136"/>
      <c r="IC1692" s="136"/>
      <c r="ID1692" s="136"/>
      <c r="IE1692" s="136"/>
      <c r="IF1692" s="136"/>
      <c r="IG1692" s="136"/>
    </row>
    <row r="1693" spans="1:241" ht="15" customHeight="1" x14ac:dyDescent="0.25">
      <c r="A1693" s="225" t="s">
        <v>143</v>
      </c>
      <c r="B1693" s="217">
        <v>5318920</v>
      </c>
      <c r="C1693" s="217">
        <v>2088993</v>
      </c>
      <c r="D1693" s="217">
        <v>684548</v>
      </c>
      <c r="E1693" s="217">
        <v>1853738</v>
      </c>
      <c r="F1693" s="217">
        <v>2172673</v>
      </c>
      <c r="G1693" s="217">
        <v>519819</v>
      </c>
      <c r="H1693" s="244">
        <v>12638691</v>
      </c>
      <c r="I1693" s="136"/>
      <c r="J1693" s="225" t="s">
        <v>838</v>
      </c>
      <c r="K1693" s="217">
        <v>6647117</v>
      </c>
      <c r="L1693" s="217">
        <v>2679775</v>
      </c>
      <c r="M1693" s="217">
        <v>968875</v>
      </c>
      <c r="N1693" s="217">
        <v>1229077</v>
      </c>
      <c r="O1693" s="217">
        <v>2019485</v>
      </c>
      <c r="P1693" s="217">
        <v>963780</v>
      </c>
      <c r="Q1693" s="244">
        <v>14508109</v>
      </c>
      <c r="R1693" s="136"/>
      <c r="S1693" s="136"/>
      <c r="T1693" s="136"/>
      <c r="U1693" s="136"/>
      <c r="V1693" s="136"/>
      <c r="W1693" s="136"/>
      <c r="X1693" s="136"/>
      <c r="Y1693" s="136"/>
      <c r="Z1693" s="136"/>
      <c r="AA1693" s="136"/>
      <c r="AB1693" s="136"/>
      <c r="AC1693" s="136"/>
      <c r="AD1693" s="136"/>
      <c r="AE1693" s="136"/>
      <c r="AF1693" s="136"/>
      <c r="AG1693" s="136"/>
      <c r="AH1693" s="136"/>
      <c r="AI1693" s="136"/>
      <c r="AJ1693" s="136"/>
      <c r="AK1693" s="136"/>
      <c r="AL1693" s="136"/>
      <c r="AM1693" s="136"/>
      <c r="AN1693" s="136"/>
      <c r="AO1693" s="136"/>
      <c r="AP1693" s="136"/>
      <c r="AQ1693" s="136"/>
      <c r="AR1693" s="136"/>
      <c r="AS1693" s="136"/>
      <c r="AT1693" s="136"/>
      <c r="AU1693" s="136"/>
      <c r="AV1693" s="136"/>
      <c r="AW1693" s="136"/>
      <c r="AX1693" s="136"/>
      <c r="AY1693" s="136"/>
      <c r="AZ1693" s="136"/>
      <c r="BA1693" s="136"/>
      <c r="BB1693" s="136"/>
      <c r="BC1693" s="136"/>
      <c r="BD1693" s="136"/>
      <c r="BE1693" s="136"/>
      <c r="BF1693" s="136"/>
      <c r="BG1693" s="136"/>
      <c r="BH1693" s="136"/>
      <c r="BI1693" s="136"/>
      <c r="BJ1693" s="136"/>
      <c r="BK1693" s="136"/>
      <c r="BL1693" s="136"/>
      <c r="BM1693" s="136"/>
      <c r="BN1693" s="136"/>
      <c r="BO1693" s="136"/>
      <c r="BP1693" s="136"/>
      <c r="BQ1693" s="136"/>
      <c r="BR1693" s="136"/>
      <c r="BS1693" s="136"/>
      <c r="BT1693" s="136"/>
      <c r="BU1693" s="136"/>
      <c r="BV1693" s="136"/>
      <c r="BW1693" s="136"/>
      <c r="BX1693" s="136"/>
      <c r="BY1693" s="136"/>
      <c r="BZ1693" s="136"/>
      <c r="CA1693" s="136"/>
      <c r="CB1693" s="136"/>
      <c r="CC1693" s="136"/>
      <c r="CD1693" s="136"/>
      <c r="CE1693" s="136"/>
      <c r="CF1693" s="136"/>
      <c r="CG1693" s="136"/>
      <c r="CH1693" s="136"/>
      <c r="CI1693" s="136"/>
      <c r="CJ1693" s="136"/>
      <c r="CK1693" s="136"/>
      <c r="CL1693" s="136"/>
      <c r="CM1693" s="136"/>
      <c r="CN1693" s="136"/>
      <c r="CO1693" s="136"/>
      <c r="CP1693" s="136"/>
      <c r="CQ1693" s="136"/>
      <c r="CR1693" s="136"/>
      <c r="CS1693" s="136"/>
      <c r="CT1693" s="136"/>
      <c r="CU1693" s="136"/>
      <c r="CV1693" s="136"/>
      <c r="CW1693" s="136"/>
      <c r="CX1693" s="136"/>
      <c r="CY1693" s="136"/>
      <c r="CZ1693" s="136"/>
      <c r="DA1693" s="136"/>
      <c r="DB1693" s="136"/>
      <c r="DC1693" s="136"/>
      <c r="DD1693" s="136"/>
      <c r="DE1693" s="136"/>
      <c r="DF1693" s="136"/>
      <c r="DG1693" s="136"/>
      <c r="DH1693" s="136"/>
      <c r="DI1693" s="136"/>
      <c r="DJ1693" s="136"/>
      <c r="DK1693" s="136"/>
      <c r="DL1693" s="136"/>
      <c r="DM1693" s="136"/>
      <c r="DN1693" s="136"/>
      <c r="DO1693" s="136"/>
      <c r="DP1693" s="136"/>
      <c r="DQ1693" s="136"/>
      <c r="DR1693" s="136"/>
      <c r="DS1693" s="136"/>
      <c r="DT1693" s="136"/>
      <c r="DU1693" s="136"/>
      <c r="DV1693" s="136"/>
      <c r="DW1693" s="136"/>
      <c r="DX1693" s="136"/>
      <c r="DY1693" s="136"/>
      <c r="DZ1693" s="136"/>
      <c r="EA1693" s="136"/>
      <c r="EB1693" s="136"/>
      <c r="EC1693" s="136"/>
      <c r="ED1693" s="136"/>
      <c r="EE1693" s="136"/>
      <c r="EF1693" s="136"/>
      <c r="EG1693" s="136"/>
      <c r="EH1693" s="136"/>
      <c r="EI1693" s="136"/>
      <c r="EJ1693" s="136"/>
      <c r="EK1693" s="136"/>
      <c r="EL1693" s="136"/>
      <c r="EM1693" s="136"/>
      <c r="EN1693" s="136"/>
      <c r="EO1693" s="136"/>
      <c r="EP1693" s="136"/>
      <c r="EQ1693" s="136"/>
      <c r="ER1693" s="136"/>
      <c r="ES1693" s="136"/>
      <c r="ET1693" s="136"/>
      <c r="EU1693" s="136"/>
      <c r="EV1693" s="136"/>
      <c r="EW1693" s="136"/>
      <c r="EX1693" s="136"/>
      <c r="EY1693" s="136"/>
      <c r="EZ1693" s="136"/>
      <c r="FA1693" s="136"/>
      <c r="FB1693" s="136"/>
      <c r="FC1693" s="136"/>
      <c r="FD1693" s="136"/>
      <c r="FE1693" s="136"/>
      <c r="FF1693" s="136"/>
      <c r="FG1693" s="136"/>
      <c r="FH1693" s="136"/>
      <c r="FI1693" s="136"/>
      <c r="FJ1693" s="136"/>
      <c r="FK1693" s="136"/>
      <c r="FL1693" s="136"/>
      <c r="FM1693" s="136"/>
      <c r="FN1693" s="136"/>
      <c r="FO1693" s="136"/>
      <c r="FP1693" s="136"/>
      <c r="FQ1693" s="136"/>
      <c r="FR1693" s="136"/>
      <c r="FS1693" s="136"/>
      <c r="FT1693" s="136"/>
      <c r="FU1693" s="136"/>
      <c r="FV1693" s="136"/>
      <c r="FW1693" s="136"/>
      <c r="FX1693" s="136"/>
      <c r="FY1693" s="136"/>
      <c r="FZ1693" s="136"/>
      <c r="GA1693" s="136"/>
      <c r="GB1693" s="136"/>
      <c r="GC1693" s="136"/>
      <c r="GD1693" s="136"/>
      <c r="GE1693" s="136"/>
      <c r="GF1693" s="136"/>
      <c r="GG1693" s="136"/>
      <c r="GH1693" s="136"/>
      <c r="GI1693" s="136"/>
      <c r="GJ1693" s="136"/>
      <c r="GK1693" s="136"/>
      <c r="GL1693" s="136"/>
      <c r="GM1693" s="136"/>
      <c r="GN1693" s="136"/>
      <c r="GO1693" s="136"/>
      <c r="GP1693" s="136"/>
      <c r="GQ1693" s="136"/>
      <c r="GR1693" s="136"/>
      <c r="GS1693" s="136"/>
      <c r="GT1693" s="136"/>
      <c r="GU1693" s="136"/>
      <c r="GV1693" s="136"/>
      <c r="GW1693" s="136"/>
      <c r="GX1693" s="136"/>
      <c r="GY1693" s="136"/>
      <c r="GZ1693" s="136"/>
      <c r="HA1693" s="136"/>
      <c r="HB1693" s="136"/>
      <c r="HC1693" s="136"/>
      <c r="HD1693" s="136"/>
      <c r="HE1693" s="136"/>
      <c r="HF1693" s="136"/>
      <c r="HG1693" s="136"/>
      <c r="HH1693" s="136"/>
      <c r="HI1693" s="136"/>
      <c r="HJ1693" s="136"/>
      <c r="HK1693" s="136"/>
      <c r="HL1693" s="136"/>
      <c r="HM1693" s="136"/>
      <c r="HN1693" s="136"/>
      <c r="HO1693" s="136"/>
      <c r="HP1693" s="136"/>
      <c r="HQ1693" s="136"/>
      <c r="HR1693" s="136"/>
      <c r="HS1693" s="136"/>
      <c r="HT1693" s="136"/>
      <c r="HU1693" s="136"/>
      <c r="HV1693" s="136"/>
      <c r="HW1693" s="136"/>
      <c r="HX1693" s="136"/>
      <c r="HY1693" s="136"/>
      <c r="HZ1693" s="136"/>
      <c r="IA1693" s="136"/>
      <c r="IB1693" s="136"/>
      <c r="IC1693" s="136"/>
      <c r="ID1693" s="136"/>
      <c r="IE1693" s="136"/>
      <c r="IF1693" s="136"/>
      <c r="IG1693" s="136"/>
    </row>
    <row r="1694" spans="1:241" ht="15" customHeight="1" x14ac:dyDescent="0.25">
      <c r="A1694" s="225" t="s">
        <v>142</v>
      </c>
      <c r="B1694" s="217">
        <v>8758729</v>
      </c>
      <c r="C1694" s="217">
        <v>3265975</v>
      </c>
      <c r="D1694" s="217">
        <v>1039118</v>
      </c>
      <c r="E1694" s="217">
        <v>3197646</v>
      </c>
      <c r="F1694" s="217">
        <v>2200102</v>
      </c>
      <c r="G1694" s="217">
        <v>819664</v>
      </c>
      <c r="H1694" s="244">
        <v>19281234</v>
      </c>
      <c r="I1694" s="136"/>
      <c r="J1694" s="225" t="s">
        <v>102</v>
      </c>
      <c r="K1694" s="217">
        <v>6399481</v>
      </c>
      <c r="L1694" s="217">
        <v>2663579</v>
      </c>
      <c r="M1694" s="217">
        <v>828747</v>
      </c>
      <c r="N1694" s="217">
        <v>1247504</v>
      </c>
      <c r="O1694" s="217">
        <v>1592737</v>
      </c>
      <c r="P1694" s="217">
        <v>619235</v>
      </c>
      <c r="Q1694" s="244">
        <v>13351283</v>
      </c>
      <c r="R1694" s="136"/>
      <c r="S1694" s="136"/>
      <c r="T1694" s="136"/>
      <c r="U1694" s="136"/>
      <c r="V1694" s="136"/>
      <c r="W1694" s="136"/>
      <c r="X1694" s="136"/>
      <c r="Y1694" s="136"/>
      <c r="Z1694" s="136"/>
      <c r="AA1694" s="136"/>
      <c r="AB1694" s="136"/>
      <c r="AC1694" s="136"/>
      <c r="AD1694" s="136"/>
      <c r="AE1694" s="136"/>
      <c r="AF1694" s="136"/>
      <c r="AG1694" s="136"/>
      <c r="AH1694" s="136"/>
      <c r="AI1694" s="136"/>
      <c r="AJ1694" s="136"/>
      <c r="AK1694" s="136"/>
      <c r="AL1694" s="136"/>
      <c r="AM1694" s="136"/>
      <c r="AN1694" s="136"/>
      <c r="AO1694" s="136"/>
      <c r="AP1694" s="136"/>
      <c r="AQ1694" s="136"/>
      <c r="AR1694" s="136"/>
      <c r="AS1694" s="136"/>
      <c r="AT1694" s="136"/>
      <c r="AU1694" s="136"/>
      <c r="AV1694" s="136"/>
      <c r="AW1694" s="136"/>
      <c r="AX1694" s="136"/>
      <c r="AY1694" s="136"/>
      <c r="AZ1694" s="136"/>
      <c r="BA1694" s="136"/>
      <c r="BB1694" s="136"/>
      <c r="BC1694" s="136"/>
      <c r="BD1694" s="136"/>
      <c r="BE1694" s="136"/>
      <c r="BF1694" s="136"/>
      <c r="BG1694" s="136"/>
      <c r="BH1694" s="136"/>
      <c r="BI1694" s="136"/>
      <c r="BJ1694" s="136"/>
      <c r="BK1694" s="136"/>
      <c r="BL1694" s="136"/>
      <c r="BM1694" s="136"/>
      <c r="BN1694" s="136"/>
      <c r="BO1694" s="136"/>
      <c r="BP1694" s="136"/>
      <c r="BQ1694" s="136"/>
      <c r="BR1694" s="136"/>
      <c r="BS1694" s="136"/>
      <c r="BT1694" s="136"/>
      <c r="BU1694" s="136"/>
      <c r="BV1694" s="136"/>
      <c r="BW1694" s="136"/>
      <c r="BX1694" s="136"/>
      <c r="BY1694" s="136"/>
      <c r="BZ1694" s="136"/>
      <c r="CA1694" s="136"/>
      <c r="CB1694" s="136"/>
      <c r="CC1694" s="136"/>
      <c r="CD1694" s="136"/>
      <c r="CE1694" s="136"/>
      <c r="CF1694" s="136"/>
      <c r="CG1694" s="136"/>
      <c r="CH1694" s="136"/>
      <c r="CI1694" s="136"/>
      <c r="CJ1694" s="136"/>
      <c r="CK1694" s="136"/>
      <c r="CL1694" s="136"/>
      <c r="CM1694" s="136"/>
      <c r="CN1694" s="136"/>
      <c r="CO1694" s="136"/>
      <c r="CP1694" s="136"/>
      <c r="CQ1694" s="136"/>
      <c r="CR1694" s="136"/>
      <c r="CS1694" s="136"/>
      <c r="CT1694" s="136"/>
      <c r="CU1694" s="136"/>
      <c r="CV1694" s="136"/>
      <c r="CW1694" s="136"/>
      <c r="CX1694" s="136"/>
      <c r="CY1694" s="136"/>
      <c r="CZ1694" s="136"/>
      <c r="DA1694" s="136"/>
      <c r="DB1694" s="136"/>
      <c r="DC1694" s="136"/>
      <c r="DD1694" s="136"/>
      <c r="DE1694" s="136"/>
      <c r="DF1694" s="136"/>
      <c r="DG1694" s="136"/>
      <c r="DH1694" s="136"/>
      <c r="DI1694" s="136"/>
      <c r="DJ1694" s="136"/>
      <c r="DK1694" s="136"/>
      <c r="DL1694" s="136"/>
      <c r="DM1694" s="136"/>
      <c r="DN1694" s="136"/>
      <c r="DO1694" s="136"/>
      <c r="DP1694" s="136"/>
      <c r="DQ1694" s="136"/>
      <c r="DR1694" s="136"/>
      <c r="DS1694" s="136"/>
      <c r="DT1694" s="136"/>
      <c r="DU1694" s="136"/>
      <c r="DV1694" s="136"/>
      <c r="DW1694" s="136"/>
      <c r="DX1694" s="136"/>
      <c r="DY1694" s="136"/>
      <c r="DZ1694" s="136"/>
      <c r="EA1694" s="136"/>
      <c r="EB1694" s="136"/>
      <c r="EC1694" s="136"/>
      <c r="ED1694" s="136"/>
      <c r="EE1694" s="136"/>
      <c r="EF1694" s="136"/>
      <c r="EG1694" s="136"/>
      <c r="EH1694" s="136"/>
      <c r="EI1694" s="136"/>
      <c r="EJ1694" s="136"/>
      <c r="EK1694" s="136"/>
      <c r="EL1694" s="136"/>
      <c r="EM1694" s="136"/>
      <c r="EN1694" s="136"/>
      <c r="EO1694" s="136"/>
      <c r="EP1694" s="136"/>
      <c r="EQ1694" s="136"/>
      <c r="ER1694" s="136"/>
      <c r="ES1694" s="136"/>
      <c r="ET1694" s="136"/>
      <c r="EU1694" s="136"/>
      <c r="EV1694" s="136"/>
      <c r="EW1694" s="136"/>
      <c r="EX1694" s="136"/>
      <c r="EY1694" s="136"/>
      <c r="EZ1694" s="136"/>
      <c r="FA1694" s="136"/>
      <c r="FB1694" s="136"/>
      <c r="FC1694" s="136"/>
      <c r="FD1694" s="136"/>
      <c r="FE1694" s="136"/>
      <c r="FF1694" s="136"/>
      <c r="FG1694" s="136"/>
      <c r="FH1694" s="136"/>
      <c r="FI1694" s="136"/>
      <c r="FJ1694" s="136"/>
      <c r="FK1694" s="136"/>
      <c r="FL1694" s="136"/>
      <c r="FM1694" s="136"/>
      <c r="FN1694" s="136"/>
      <c r="FO1694" s="136"/>
      <c r="FP1694" s="136"/>
      <c r="FQ1694" s="136"/>
      <c r="FR1694" s="136"/>
      <c r="FS1694" s="136"/>
      <c r="FT1694" s="136"/>
      <c r="FU1694" s="136"/>
      <c r="FV1694" s="136"/>
      <c r="FW1694" s="136"/>
      <c r="FX1694" s="136"/>
      <c r="FY1694" s="136"/>
      <c r="FZ1694" s="136"/>
      <c r="GA1694" s="136"/>
      <c r="GB1694" s="136"/>
      <c r="GC1694" s="136"/>
      <c r="GD1694" s="136"/>
      <c r="GE1694" s="136"/>
      <c r="GF1694" s="136"/>
      <c r="GG1694" s="136"/>
      <c r="GH1694" s="136"/>
      <c r="GI1694" s="136"/>
      <c r="GJ1694" s="136"/>
      <c r="GK1694" s="136"/>
      <c r="GL1694" s="136"/>
      <c r="GM1694" s="136"/>
      <c r="GN1694" s="136"/>
      <c r="GO1694" s="136"/>
      <c r="GP1694" s="136"/>
      <c r="GQ1694" s="136"/>
      <c r="GR1694" s="136"/>
      <c r="GS1694" s="136"/>
      <c r="GT1694" s="136"/>
      <c r="GU1694" s="136"/>
      <c r="GV1694" s="136"/>
      <c r="GW1694" s="136"/>
      <c r="GX1694" s="136"/>
      <c r="GY1694" s="136"/>
      <c r="GZ1694" s="136"/>
      <c r="HA1694" s="136"/>
      <c r="HB1694" s="136"/>
      <c r="HC1694" s="136"/>
      <c r="HD1694" s="136"/>
      <c r="HE1694" s="136"/>
      <c r="HF1694" s="136"/>
      <c r="HG1694" s="136"/>
      <c r="HH1694" s="136"/>
      <c r="HI1694" s="136"/>
      <c r="HJ1694" s="136"/>
      <c r="HK1694" s="136"/>
      <c r="HL1694" s="136"/>
      <c r="HM1694" s="136"/>
      <c r="HN1694" s="136"/>
      <c r="HO1694" s="136"/>
      <c r="HP1694" s="136"/>
      <c r="HQ1694" s="136"/>
      <c r="HR1694" s="136"/>
      <c r="HS1694" s="136"/>
      <c r="HT1694" s="136"/>
      <c r="HU1694" s="136"/>
      <c r="HV1694" s="136"/>
      <c r="HW1694" s="136"/>
      <c r="HX1694" s="136"/>
      <c r="HY1694" s="136"/>
      <c r="HZ1694" s="136"/>
      <c r="IA1694" s="136"/>
      <c r="IB1694" s="136"/>
      <c r="IC1694" s="136"/>
      <c r="ID1694" s="136"/>
      <c r="IE1694" s="136"/>
      <c r="IF1694" s="136"/>
      <c r="IG1694" s="136"/>
    </row>
    <row r="1695" spans="1:241" ht="15" customHeight="1" x14ac:dyDescent="0.25">
      <c r="A1695" s="225" t="s">
        <v>338</v>
      </c>
      <c r="B1695" s="217">
        <v>7644460</v>
      </c>
      <c r="C1695" s="217">
        <v>2223487</v>
      </c>
      <c r="D1695" s="217">
        <v>872010</v>
      </c>
      <c r="E1695" s="217">
        <v>1995336</v>
      </c>
      <c r="F1695" s="217">
        <v>2542878</v>
      </c>
      <c r="G1695" s="217">
        <v>667276</v>
      </c>
      <c r="H1695" s="244">
        <v>15945447</v>
      </c>
      <c r="I1695" s="136"/>
      <c r="J1695" s="225" t="s">
        <v>99</v>
      </c>
      <c r="K1695" s="217">
        <v>7582986</v>
      </c>
      <c r="L1695" s="217">
        <v>1886231</v>
      </c>
      <c r="M1695" s="217">
        <v>683701</v>
      </c>
      <c r="N1695" s="217">
        <v>1046691</v>
      </c>
      <c r="O1695" s="217">
        <v>1808756</v>
      </c>
      <c r="P1695" s="217">
        <v>505339</v>
      </c>
      <c r="Q1695" s="244">
        <v>13513704</v>
      </c>
      <c r="R1695" s="136"/>
      <c r="S1695" s="136"/>
      <c r="T1695" s="136"/>
      <c r="U1695" s="136"/>
      <c r="V1695" s="136"/>
      <c r="W1695" s="136"/>
      <c r="X1695" s="136"/>
      <c r="Y1695" s="136"/>
      <c r="Z1695" s="136"/>
      <c r="AA1695" s="136"/>
      <c r="AB1695" s="136"/>
      <c r="AC1695" s="136"/>
      <c r="AD1695" s="136"/>
      <c r="AE1695" s="136"/>
      <c r="AF1695" s="136"/>
      <c r="AG1695" s="136"/>
      <c r="AH1695" s="136"/>
      <c r="AI1695" s="136"/>
      <c r="AJ1695" s="136"/>
      <c r="AK1695" s="136"/>
      <c r="AL1695" s="136"/>
      <c r="AM1695" s="136"/>
      <c r="AN1695" s="136"/>
      <c r="AO1695" s="136"/>
      <c r="AP1695" s="136"/>
      <c r="AQ1695" s="136"/>
      <c r="AR1695" s="136"/>
      <c r="AS1695" s="136"/>
      <c r="AT1695" s="136"/>
      <c r="AU1695" s="136"/>
      <c r="AV1695" s="136"/>
      <c r="AW1695" s="136"/>
      <c r="AX1695" s="136"/>
      <c r="AY1695" s="136"/>
      <c r="AZ1695" s="136"/>
      <c r="BA1695" s="136"/>
      <c r="BB1695" s="136"/>
      <c r="BC1695" s="136"/>
      <c r="BD1695" s="136"/>
      <c r="BE1695" s="136"/>
      <c r="BF1695" s="136"/>
      <c r="BG1695" s="136"/>
      <c r="BH1695" s="136"/>
      <c r="BI1695" s="136"/>
      <c r="BJ1695" s="136"/>
      <c r="BK1695" s="136"/>
      <c r="BL1695" s="136"/>
      <c r="BM1695" s="136"/>
      <c r="BN1695" s="136"/>
      <c r="BO1695" s="136"/>
      <c r="BP1695" s="136"/>
      <c r="BQ1695" s="136"/>
      <c r="BR1695" s="136"/>
      <c r="BS1695" s="136"/>
      <c r="BT1695" s="136"/>
      <c r="BU1695" s="136"/>
      <c r="BV1695" s="136"/>
      <c r="BW1695" s="136"/>
      <c r="BX1695" s="136"/>
      <c r="BY1695" s="136"/>
      <c r="BZ1695" s="136"/>
      <c r="CA1695" s="136"/>
      <c r="CB1695" s="136"/>
      <c r="CC1695" s="136"/>
      <c r="CD1695" s="136"/>
      <c r="CE1695" s="136"/>
      <c r="CF1695" s="136"/>
      <c r="CG1695" s="136"/>
      <c r="CH1695" s="136"/>
      <c r="CI1695" s="136"/>
      <c r="CJ1695" s="136"/>
      <c r="CK1695" s="136"/>
      <c r="CL1695" s="136"/>
      <c r="CM1695" s="136"/>
      <c r="CN1695" s="136"/>
      <c r="CO1695" s="136"/>
      <c r="CP1695" s="136"/>
      <c r="CQ1695" s="136"/>
      <c r="CR1695" s="136"/>
      <c r="CS1695" s="136"/>
      <c r="CT1695" s="136"/>
      <c r="CU1695" s="136"/>
      <c r="CV1695" s="136"/>
      <c r="CW1695" s="136"/>
      <c r="CX1695" s="136"/>
      <c r="CY1695" s="136"/>
      <c r="CZ1695" s="136"/>
      <c r="DA1695" s="136"/>
      <c r="DB1695" s="136"/>
      <c r="DC1695" s="136"/>
      <c r="DD1695" s="136"/>
      <c r="DE1695" s="136"/>
      <c r="DF1695" s="136"/>
      <c r="DG1695" s="136"/>
      <c r="DH1695" s="136"/>
      <c r="DI1695" s="136"/>
      <c r="DJ1695" s="136"/>
      <c r="DK1695" s="136"/>
      <c r="DL1695" s="136"/>
      <c r="DM1695" s="136"/>
      <c r="DN1695" s="136"/>
      <c r="DO1695" s="136"/>
      <c r="DP1695" s="136"/>
      <c r="DQ1695" s="136"/>
      <c r="DR1695" s="136"/>
      <c r="DS1695" s="136"/>
      <c r="DT1695" s="136"/>
      <c r="DU1695" s="136"/>
      <c r="DV1695" s="136"/>
      <c r="DW1695" s="136"/>
      <c r="DX1695" s="136"/>
      <c r="DY1695" s="136"/>
      <c r="DZ1695" s="136"/>
      <c r="EA1695" s="136"/>
      <c r="EB1695" s="136"/>
      <c r="EC1695" s="136"/>
      <c r="ED1695" s="136"/>
      <c r="EE1695" s="136"/>
      <c r="EF1695" s="136"/>
      <c r="EG1695" s="136"/>
      <c r="EH1695" s="136"/>
      <c r="EI1695" s="136"/>
      <c r="EJ1695" s="136"/>
      <c r="EK1695" s="136"/>
      <c r="EL1695" s="136"/>
      <c r="EM1695" s="136"/>
      <c r="EN1695" s="136"/>
      <c r="EO1695" s="136"/>
      <c r="EP1695" s="136"/>
      <c r="EQ1695" s="136"/>
      <c r="ER1695" s="136"/>
      <c r="ES1695" s="136"/>
      <c r="ET1695" s="136"/>
      <c r="EU1695" s="136"/>
      <c r="EV1695" s="136"/>
      <c r="EW1695" s="136"/>
      <c r="EX1695" s="136"/>
      <c r="EY1695" s="136"/>
      <c r="EZ1695" s="136"/>
      <c r="FA1695" s="136"/>
      <c r="FB1695" s="136"/>
      <c r="FC1695" s="136"/>
      <c r="FD1695" s="136"/>
      <c r="FE1695" s="136"/>
      <c r="FF1695" s="136"/>
      <c r="FG1695" s="136"/>
      <c r="FH1695" s="136"/>
      <c r="FI1695" s="136"/>
      <c r="FJ1695" s="136"/>
      <c r="FK1695" s="136"/>
      <c r="FL1695" s="136"/>
      <c r="FM1695" s="136"/>
      <c r="FN1695" s="136"/>
      <c r="FO1695" s="136"/>
      <c r="FP1695" s="136"/>
      <c r="FQ1695" s="136"/>
      <c r="FR1695" s="136"/>
      <c r="FS1695" s="136"/>
      <c r="FT1695" s="136"/>
      <c r="FU1695" s="136"/>
      <c r="FV1695" s="136"/>
      <c r="FW1695" s="136"/>
      <c r="FX1695" s="136"/>
      <c r="FY1695" s="136"/>
      <c r="FZ1695" s="136"/>
      <c r="GA1695" s="136"/>
      <c r="GB1695" s="136"/>
      <c r="GC1695" s="136"/>
      <c r="GD1695" s="136"/>
      <c r="GE1695" s="136"/>
      <c r="GF1695" s="136"/>
      <c r="GG1695" s="136"/>
      <c r="GH1695" s="136"/>
      <c r="GI1695" s="136"/>
      <c r="GJ1695" s="136"/>
      <c r="GK1695" s="136"/>
      <c r="GL1695" s="136"/>
      <c r="GM1695" s="136"/>
      <c r="GN1695" s="136"/>
      <c r="GO1695" s="136"/>
      <c r="GP1695" s="136"/>
      <c r="GQ1695" s="136"/>
      <c r="GR1695" s="136"/>
      <c r="GS1695" s="136"/>
      <c r="GT1695" s="136"/>
      <c r="GU1695" s="136"/>
      <c r="GV1695" s="136"/>
      <c r="GW1695" s="136"/>
      <c r="GX1695" s="136"/>
      <c r="GY1695" s="136"/>
      <c r="GZ1695" s="136"/>
      <c r="HA1695" s="136"/>
      <c r="HB1695" s="136"/>
      <c r="HC1695" s="136"/>
      <c r="HD1695" s="136"/>
      <c r="HE1695" s="136"/>
      <c r="HF1695" s="136"/>
      <c r="HG1695" s="136"/>
      <c r="HH1695" s="136"/>
      <c r="HI1695" s="136"/>
      <c r="HJ1695" s="136"/>
      <c r="HK1695" s="136"/>
      <c r="HL1695" s="136"/>
      <c r="HM1695" s="136"/>
      <c r="HN1695" s="136"/>
      <c r="HO1695" s="136"/>
      <c r="HP1695" s="136"/>
      <c r="HQ1695" s="136"/>
      <c r="HR1695" s="136"/>
      <c r="HS1695" s="136"/>
      <c r="HT1695" s="136"/>
      <c r="HU1695" s="136"/>
      <c r="HV1695" s="136"/>
      <c r="HW1695" s="136"/>
      <c r="HX1695" s="136"/>
      <c r="HY1695" s="136"/>
      <c r="HZ1695" s="136"/>
      <c r="IA1695" s="136"/>
      <c r="IB1695" s="136"/>
      <c r="IC1695" s="136"/>
      <c r="ID1695" s="136"/>
      <c r="IE1695" s="136"/>
      <c r="IF1695" s="136"/>
      <c r="IG1695" s="136"/>
    </row>
    <row r="1696" spans="1:241" ht="15" customHeight="1" x14ac:dyDescent="0.25">
      <c r="A1696" s="225" t="s">
        <v>874</v>
      </c>
      <c r="B1696" s="217">
        <v>7637677</v>
      </c>
      <c r="C1696" s="217">
        <v>2966744</v>
      </c>
      <c r="D1696" s="217">
        <v>1131010</v>
      </c>
      <c r="E1696" s="217">
        <v>1791626</v>
      </c>
      <c r="F1696" s="217">
        <v>2869316</v>
      </c>
      <c r="G1696" s="217">
        <v>702608</v>
      </c>
      <c r="H1696" s="244">
        <v>17098981</v>
      </c>
      <c r="I1696" s="136"/>
      <c r="J1696" s="225" t="s">
        <v>98</v>
      </c>
      <c r="K1696" s="217">
        <v>6831762</v>
      </c>
      <c r="L1696" s="217">
        <v>2314825</v>
      </c>
      <c r="M1696" s="217">
        <v>960539</v>
      </c>
      <c r="N1696" s="217">
        <v>1158457</v>
      </c>
      <c r="O1696" s="217">
        <v>1674686</v>
      </c>
      <c r="P1696" s="217">
        <v>527912</v>
      </c>
      <c r="Q1696" s="244">
        <v>13468181</v>
      </c>
      <c r="R1696" s="136"/>
      <c r="S1696" s="136"/>
      <c r="T1696" s="136"/>
      <c r="U1696" s="136"/>
      <c r="V1696" s="136"/>
      <c r="W1696" s="136"/>
      <c r="X1696" s="136"/>
      <c r="Y1696" s="136"/>
      <c r="Z1696" s="136"/>
      <c r="AA1696" s="136"/>
      <c r="AB1696" s="136"/>
      <c r="AC1696" s="136"/>
      <c r="AD1696" s="136"/>
      <c r="AE1696" s="136"/>
      <c r="AF1696" s="136"/>
      <c r="AG1696" s="136"/>
      <c r="AH1696" s="136"/>
      <c r="AI1696" s="136"/>
      <c r="AJ1696" s="136"/>
      <c r="AK1696" s="136"/>
      <c r="AL1696" s="136"/>
      <c r="AM1696" s="136"/>
      <c r="AN1696" s="136"/>
      <c r="AO1696" s="136"/>
      <c r="AP1696" s="136"/>
      <c r="AQ1696" s="136"/>
      <c r="AR1696" s="136"/>
      <c r="AS1696" s="136"/>
      <c r="AT1696" s="136"/>
      <c r="AU1696" s="136"/>
      <c r="AV1696" s="136"/>
      <c r="AW1696" s="136"/>
      <c r="AX1696" s="136"/>
      <c r="AY1696" s="136"/>
      <c r="AZ1696" s="136"/>
      <c r="BA1696" s="136"/>
      <c r="BB1696" s="136"/>
      <c r="BC1696" s="136"/>
      <c r="BD1696" s="136"/>
      <c r="BE1696" s="136"/>
      <c r="BF1696" s="136"/>
      <c r="BG1696" s="136"/>
      <c r="BH1696" s="136"/>
      <c r="BI1696" s="136"/>
      <c r="BJ1696" s="136"/>
      <c r="BK1696" s="136"/>
      <c r="BL1696" s="136"/>
      <c r="BM1696" s="136"/>
      <c r="BN1696" s="136"/>
      <c r="BO1696" s="136"/>
      <c r="BP1696" s="136"/>
      <c r="BQ1696" s="136"/>
      <c r="BR1696" s="136"/>
      <c r="BS1696" s="136"/>
      <c r="BT1696" s="136"/>
      <c r="BU1696" s="136"/>
      <c r="BV1696" s="136"/>
      <c r="BW1696" s="136"/>
      <c r="BX1696" s="136"/>
      <c r="BY1696" s="136"/>
      <c r="BZ1696" s="136"/>
      <c r="CA1696" s="136"/>
      <c r="CB1696" s="136"/>
      <c r="CC1696" s="136"/>
      <c r="CD1696" s="136"/>
      <c r="CE1696" s="136"/>
      <c r="CF1696" s="136"/>
      <c r="CG1696" s="136"/>
      <c r="CH1696" s="136"/>
      <c r="CI1696" s="136"/>
      <c r="CJ1696" s="136"/>
      <c r="CK1696" s="136"/>
      <c r="CL1696" s="136"/>
      <c r="CM1696" s="136"/>
      <c r="CN1696" s="136"/>
      <c r="CO1696" s="136"/>
      <c r="CP1696" s="136"/>
      <c r="CQ1696" s="136"/>
      <c r="CR1696" s="136"/>
      <c r="CS1696" s="136"/>
      <c r="CT1696" s="136"/>
      <c r="CU1696" s="136"/>
      <c r="CV1696" s="136"/>
      <c r="CW1696" s="136"/>
      <c r="CX1696" s="136"/>
      <c r="CY1696" s="136"/>
      <c r="CZ1696" s="136"/>
      <c r="DA1696" s="136"/>
      <c r="DB1696" s="136"/>
      <c r="DC1696" s="136"/>
      <c r="DD1696" s="136"/>
      <c r="DE1696" s="136"/>
      <c r="DF1696" s="136"/>
      <c r="DG1696" s="136"/>
      <c r="DH1696" s="136"/>
      <c r="DI1696" s="136"/>
      <c r="DJ1696" s="136"/>
      <c r="DK1696" s="136"/>
      <c r="DL1696" s="136"/>
      <c r="DM1696" s="136"/>
      <c r="DN1696" s="136"/>
      <c r="DO1696" s="136"/>
      <c r="DP1696" s="136"/>
      <c r="DQ1696" s="136"/>
      <c r="DR1696" s="136"/>
      <c r="DS1696" s="136"/>
      <c r="DT1696" s="136"/>
      <c r="DU1696" s="136"/>
      <c r="DV1696" s="136"/>
      <c r="DW1696" s="136"/>
      <c r="DX1696" s="136"/>
      <c r="DY1696" s="136"/>
      <c r="DZ1696" s="136"/>
      <c r="EA1696" s="136"/>
      <c r="EB1696" s="136"/>
      <c r="EC1696" s="136"/>
      <c r="ED1696" s="136"/>
      <c r="EE1696" s="136"/>
      <c r="EF1696" s="136"/>
      <c r="EG1696" s="136"/>
      <c r="EH1696" s="136"/>
      <c r="EI1696" s="136"/>
      <c r="EJ1696" s="136"/>
      <c r="EK1696" s="136"/>
      <c r="EL1696" s="136"/>
      <c r="EM1696" s="136"/>
      <c r="EN1696" s="136"/>
      <c r="EO1696" s="136"/>
      <c r="EP1696" s="136"/>
      <c r="EQ1696" s="136"/>
      <c r="ER1696" s="136"/>
      <c r="ES1696" s="136"/>
      <c r="ET1696" s="136"/>
      <c r="EU1696" s="136"/>
      <c r="EV1696" s="136"/>
      <c r="EW1696" s="136"/>
      <c r="EX1696" s="136"/>
      <c r="EY1696" s="136"/>
      <c r="EZ1696" s="136"/>
      <c r="FA1696" s="136"/>
      <c r="FB1696" s="136"/>
      <c r="FC1696" s="136"/>
      <c r="FD1696" s="136"/>
      <c r="FE1696" s="136"/>
      <c r="FF1696" s="136"/>
      <c r="FG1696" s="136"/>
      <c r="FH1696" s="136"/>
      <c r="FI1696" s="136"/>
      <c r="FJ1696" s="136"/>
      <c r="FK1696" s="136"/>
      <c r="FL1696" s="136"/>
      <c r="FM1696" s="136"/>
      <c r="FN1696" s="136"/>
      <c r="FO1696" s="136"/>
      <c r="FP1696" s="136"/>
      <c r="FQ1696" s="136"/>
      <c r="FR1696" s="136"/>
      <c r="FS1696" s="136"/>
      <c r="FT1696" s="136"/>
      <c r="FU1696" s="136"/>
      <c r="FV1696" s="136"/>
      <c r="FW1696" s="136"/>
      <c r="FX1696" s="136"/>
      <c r="FY1696" s="136"/>
      <c r="FZ1696" s="136"/>
      <c r="GA1696" s="136"/>
      <c r="GB1696" s="136"/>
      <c r="GC1696" s="136"/>
      <c r="GD1696" s="136"/>
      <c r="GE1696" s="136"/>
      <c r="GF1696" s="136"/>
      <c r="GG1696" s="136"/>
      <c r="GH1696" s="136"/>
      <c r="GI1696" s="136"/>
      <c r="GJ1696" s="136"/>
      <c r="GK1696" s="136"/>
      <c r="GL1696" s="136"/>
      <c r="GM1696" s="136"/>
      <c r="GN1696" s="136"/>
      <c r="GO1696" s="136"/>
      <c r="GP1696" s="136"/>
      <c r="GQ1696" s="136"/>
      <c r="GR1696" s="136"/>
      <c r="GS1696" s="136"/>
      <c r="GT1696" s="136"/>
      <c r="GU1696" s="136"/>
      <c r="GV1696" s="136"/>
      <c r="GW1696" s="136"/>
      <c r="GX1696" s="136"/>
      <c r="GY1696" s="136"/>
      <c r="GZ1696" s="136"/>
      <c r="HA1696" s="136"/>
      <c r="HB1696" s="136"/>
      <c r="HC1696" s="136"/>
      <c r="HD1696" s="136"/>
      <c r="HE1696" s="136"/>
      <c r="HF1696" s="136"/>
      <c r="HG1696" s="136"/>
      <c r="HH1696" s="136"/>
      <c r="HI1696" s="136"/>
      <c r="HJ1696" s="136"/>
      <c r="HK1696" s="136"/>
      <c r="HL1696" s="136"/>
      <c r="HM1696" s="136"/>
      <c r="HN1696" s="136"/>
      <c r="HO1696" s="136"/>
      <c r="HP1696" s="136"/>
      <c r="HQ1696" s="136"/>
      <c r="HR1696" s="136"/>
      <c r="HS1696" s="136"/>
      <c r="HT1696" s="136"/>
      <c r="HU1696" s="136"/>
      <c r="HV1696" s="136"/>
      <c r="HW1696" s="136"/>
      <c r="HX1696" s="136"/>
      <c r="HY1696" s="136"/>
      <c r="HZ1696" s="136"/>
      <c r="IA1696" s="136"/>
      <c r="IB1696" s="136"/>
      <c r="IC1696" s="136"/>
      <c r="ID1696" s="136"/>
      <c r="IE1696" s="136"/>
      <c r="IF1696" s="136"/>
      <c r="IG1696" s="136"/>
    </row>
    <row r="1697" spans="1:241" ht="15" customHeight="1" x14ac:dyDescent="0.25">
      <c r="A1697" s="225" t="s">
        <v>141</v>
      </c>
      <c r="B1697" s="217">
        <v>5755016</v>
      </c>
      <c r="C1697" s="217">
        <v>2356679</v>
      </c>
      <c r="D1697" s="217">
        <v>895978</v>
      </c>
      <c r="E1697" s="217">
        <v>1638651</v>
      </c>
      <c r="F1697" s="217">
        <v>3883498</v>
      </c>
      <c r="G1697" s="217">
        <v>565860</v>
      </c>
      <c r="H1697" s="244">
        <v>15095682</v>
      </c>
      <c r="I1697" s="136"/>
      <c r="J1697" s="225" t="s">
        <v>329</v>
      </c>
      <c r="K1697" s="217">
        <v>8617075</v>
      </c>
      <c r="L1697" s="217">
        <v>2089163</v>
      </c>
      <c r="M1697" s="217">
        <v>888149</v>
      </c>
      <c r="N1697" s="217">
        <v>1360887</v>
      </c>
      <c r="O1697" s="217">
        <v>1958044</v>
      </c>
      <c r="P1697" s="217">
        <v>611042</v>
      </c>
      <c r="Q1697" s="244">
        <v>15524360</v>
      </c>
      <c r="R1697" s="136"/>
      <c r="S1697" s="136"/>
      <c r="T1697" s="136"/>
      <c r="U1697" s="136"/>
      <c r="V1697" s="136"/>
      <c r="W1697" s="136"/>
      <c r="X1697" s="136"/>
      <c r="Y1697" s="136"/>
      <c r="Z1697" s="136"/>
      <c r="AA1697" s="136"/>
      <c r="AB1697" s="136"/>
      <c r="AC1697" s="136"/>
      <c r="AD1697" s="136"/>
      <c r="AE1697" s="136"/>
      <c r="AF1697" s="136"/>
      <c r="AG1697" s="136"/>
      <c r="AH1697" s="136"/>
      <c r="AI1697" s="136"/>
      <c r="AJ1697" s="136"/>
      <c r="AK1697" s="136"/>
      <c r="AL1697" s="136"/>
      <c r="AM1697" s="136"/>
      <c r="AN1697" s="136"/>
      <c r="AO1697" s="136"/>
      <c r="AP1697" s="136"/>
      <c r="AQ1697" s="136"/>
      <c r="AR1697" s="136"/>
      <c r="AS1697" s="136"/>
      <c r="AT1697" s="136"/>
      <c r="AU1697" s="136"/>
      <c r="AV1697" s="136"/>
      <c r="AW1697" s="136"/>
      <c r="AX1697" s="136"/>
      <c r="AY1697" s="136"/>
      <c r="AZ1697" s="136"/>
      <c r="BA1697" s="136"/>
      <c r="BB1697" s="136"/>
      <c r="BC1697" s="136"/>
      <c r="BD1697" s="136"/>
      <c r="BE1697" s="136"/>
      <c r="BF1697" s="136"/>
      <c r="BG1697" s="136"/>
      <c r="BH1697" s="136"/>
      <c r="BI1697" s="136"/>
      <c r="BJ1697" s="136"/>
      <c r="BK1697" s="136"/>
      <c r="BL1697" s="136"/>
      <c r="BM1697" s="136"/>
      <c r="BN1697" s="136"/>
      <c r="BO1697" s="136"/>
      <c r="BP1697" s="136"/>
      <c r="BQ1697" s="136"/>
      <c r="BR1697" s="136"/>
      <c r="BS1697" s="136"/>
      <c r="BT1697" s="136"/>
      <c r="BU1697" s="136"/>
      <c r="BV1697" s="136"/>
      <c r="BW1697" s="136"/>
      <c r="BX1697" s="136"/>
      <c r="BY1697" s="136"/>
      <c r="BZ1697" s="136"/>
      <c r="CA1697" s="136"/>
      <c r="CB1697" s="136"/>
      <c r="CC1697" s="136"/>
      <c r="CD1697" s="136"/>
      <c r="CE1697" s="136"/>
      <c r="CF1697" s="136"/>
      <c r="CG1697" s="136"/>
      <c r="CH1697" s="136"/>
      <c r="CI1697" s="136"/>
      <c r="CJ1697" s="136"/>
      <c r="CK1697" s="136"/>
      <c r="CL1697" s="136"/>
      <c r="CM1697" s="136"/>
      <c r="CN1697" s="136"/>
      <c r="CO1697" s="136"/>
      <c r="CP1697" s="136"/>
      <c r="CQ1697" s="136"/>
      <c r="CR1697" s="136"/>
      <c r="CS1697" s="136"/>
      <c r="CT1697" s="136"/>
      <c r="CU1697" s="136"/>
      <c r="CV1697" s="136"/>
      <c r="CW1697" s="136"/>
      <c r="CX1697" s="136"/>
      <c r="CY1697" s="136"/>
      <c r="CZ1697" s="136"/>
      <c r="DA1697" s="136"/>
      <c r="DB1697" s="136"/>
      <c r="DC1697" s="136"/>
      <c r="DD1697" s="136"/>
      <c r="DE1697" s="136"/>
      <c r="DF1697" s="136"/>
      <c r="DG1697" s="136"/>
      <c r="DH1697" s="136"/>
      <c r="DI1697" s="136"/>
      <c r="DJ1697" s="136"/>
      <c r="DK1697" s="136"/>
      <c r="DL1697" s="136"/>
      <c r="DM1697" s="136"/>
      <c r="DN1697" s="136"/>
      <c r="DO1697" s="136"/>
      <c r="DP1697" s="136"/>
      <c r="DQ1697" s="136"/>
      <c r="DR1697" s="136"/>
      <c r="DS1697" s="136"/>
      <c r="DT1697" s="136"/>
      <c r="DU1697" s="136"/>
      <c r="DV1697" s="136"/>
      <c r="DW1697" s="136"/>
      <c r="DX1697" s="136"/>
      <c r="DY1697" s="136"/>
      <c r="DZ1697" s="136"/>
      <c r="EA1697" s="136"/>
      <c r="EB1697" s="136"/>
      <c r="EC1697" s="136"/>
      <c r="ED1697" s="136"/>
      <c r="EE1697" s="136"/>
      <c r="EF1697" s="136"/>
      <c r="EG1697" s="136"/>
      <c r="EH1697" s="136"/>
      <c r="EI1697" s="136"/>
      <c r="EJ1697" s="136"/>
      <c r="EK1697" s="136"/>
      <c r="EL1697" s="136"/>
      <c r="EM1697" s="136"/>
      <c r="EN1697" s="136"/>
      <c r="EO1697" s="136"/>
      <c r="EP1697" s="136"/>
      <c r="EQ1697" s="136"/>
      <c r="ER1697" s="136"/>
      <c r="ES1697" s="136"/>
      <c r="ET1697" s="136"/>
      <c r="EU1697" s="136"/>
      <c r="EV1697" s="136"/>
      <c r="EW1697" s="136"/>
      <c r="EX1697" s="136"/>
      <c r="EY1697" s="136"/>
      <c r="EZ1697" s="136"/>
      <c r="FA1697" s="136"/>
      <c r="FB1697" s="136"/>
      <c r="FC1697" s="136"/>
      <c r="FD1697" s="136"/>
      <c r="FE1697" s="136"/>
      <c r="FF1697" s="136"/>
      <c r="FG1697" s="136"/>
      <c r="FH1697" s="136"/>
      <c r="FI1697" s="136"/>
      <c r="FJ1697" s="136"/>
      <c r="FK1697" s="136"/>
      <c r="FL1697" s="136"/>
      <c r="FM1697" s="136"/>
      <c r="FN1697" s="136"/>
      <c r="FO1697" s="136"/>
      <c r="FP1697" s="136"/>
      <c r="FQ1697" s="136"/>
      <c r="FR1697" s="136"/>
      <c r="FS1697" s="136"/>
      <c r="FT1697" s="136"/>
      <c r="FU1697" s="136"/>
      <c r="FV1697" s="136"/>
      <c r="FW1697" s="136"/>
      <c r="FX1697" s="136"/>
      <c r="FY1697" s="136"/>
      <c r="FZ1697" s="136"/>
      <c r="GA1697" s="136"/>
      <c r="GB1697" s="136"/>
      <c r="GC1697" s="136"/>
      <c r="GD1697" s="136"/>
      <c r="GE1697" s="136"/>
      <c r="GF1697" s="136"/>
      <c r="GG1697" s="136"/>
      <c r="GH1697" s="136"/>
      <c r="GI1697" s="136"/>
      <c r="GJ1697" s="136"/>
      <c r="GK1697" s="136"/>
      <c r="GL1697" s="136"/>
      <c r="GM1697" s="136"/>
      <c r="GN1697" s="136"/>
      <c r="GO1697" s="136"/>
      <c r="GP1697" s="136"/>
      <c r="GQ1697" s="136"/>
      <c r="GR1697" s="136"/>
      <c r="GS1697" s="136"/>
      <c r="GT1697" s="136"/>
      <c r="GU1697" s="136"/>
      <c r="GV1697" s="136"/>
      <c r="GW1697" s="136"/>
      <c r="GX1697" s="136"/>
      <c r="GY1697" s="136"/>
      <c r="GZ1697" s="136"/>
      <c r="HA1697" s="136"/>
      <c r="HB1697" s="136"/>
      <c r="HC1697" s="136"/>
      <c r="HD1697" s="136"/>
      <c r="HE1697" s="136"/>
      <c r="HF1697" s="136"/>
      <c r="HG1697" s="136"/>
      <c r="HH1697" s="136"/>
      <c r="HI1697" s="136"/>
      <c r="HJ1697" s="136"/>
      <c r="HK1697" s="136"/>
      <c r="HL1697" s="136"/>
      <c r="HM1697" s="136"/>
      <c r="HN1697" s="136"/>
      <c r="HO1697" s="136"/>
      <c r="HP1697" s="136"/>
      <c r="HQ1697" s="136"/>
      <c r="HR1697" s="136"/>
      <c r="HS1697" s="136"/>
      <c r="HT1697" s="136"/>
      <c r="HU1697" s="136"/>
      <c r="HV1697" s="136"/>
      <c r="HW1697" s="136"/>
      <c r="HX1697" s="136"/>
      <c r="HY1697" s="136"/>
      <c r="HZ1697" s="136"/>
      <c r="IA1697" s="136"/>
      <c r="IB1697" s="136"/>
      <c r="IC1697" s="136"/>
      <c r="ID1697" s="136"/>
      <c r="IE1697" s="136"/>
      <c r="IF1697" s="136"/>
      <c r="IG1697" s="136"/>
    </row>
    <row r="1698" spans="1:241" ht="15" customHeight="1" x14ac:dyDescent="0.25">
      <c r="A1698" s="225" t="s">
        <v>138</v>
      </c>
      <c r="B1698" s="217">
        <v>7026094</v>
      </c>
      <c r="C1698" s="217">
        <v>4657183</v>
      </c>
      <c r="D1698" s="217">
        <v>822324</v>
      </c>
      <c r="E1698" s="217">
        <v>1730758</v>
      </c>
      <c r="F1698" s="217">
        <v>2607449</v>
      </c>
      <c r="G1698" s="217">
        <v>607525</v>
      </c>
      <c r="H1698" s="244">
        <v>17451333</v>
      </c>
      <c r="I1698" s="136"/>
      <c r="J1698" s="225" t="s">
        <v>839</v>
      </c>
      <c r="K1698" s="217">
        <v>9755171</v>
      </c>
      <c r="L1698" s="217">
        <v>2236376</v>
      </c>
      <c r="M1698" s="217">
        <v>847122</v>
      </c>
      <c r="N1698" s="217">
        <v>1548387</v>
      </c>
      <c r="O1698" s="217">
        <v>1704576</v>
      </c>
      <c r="P1698" s="217">
        <v>636503</v>
      </c>
      <c r="Q1698" s="244">
        <v>16728135</v>
      </c>
      <c r="R1698" s="136"/>
      <c r="S1698" s="136"/>
      <c r="T1698" s="136"/>
      <c r="U1698" s="136"/>
      <c r="V1698" s="136"/>
      <c r="W1698" s="136"/>
      <c r="X1698" s="136"/>
      <c r="Y1698" s="136"/>
      <c r="Z1698" s="136"/>
      <c r="AA1698" s="136"/>
      <c r="AB1698" s="136"/>
      <c r="AC1698" s="136"/>
      <c r="AD1698" s="136"/>
      <c r="AE1698" s="136"/>
      <c r="AF1698" s="136"/>
      <c r="AG1698" s="136"/>
      <c r="AH1698" s="136"/>
      <c r="AI1698" s="136"/>
      <c r="AJ1698" s="136"/>
      <c r="AK1698" s="136"/>
      <c r="AL1698" s="136"/>
      <c r="AM1698" s="136"/>
      <c r="AN1698" s="136"/>
      <c r="AO1698" s="136"/>
      <c r="AP1698" s="136"/>
      <c r="AQ1698" s="136"/>
      <c r="AR1698" s="136"/>
      <c r="AS1698" s="136"/>
      <c r="AT1698" s="136"/>
      <c r="AU1698" s="136"/>
      <c r="AV1698" s="136"/>
      <c r="AW1698" s="136"/>
      <c r="AX1698" s="136"/>
      <c r="AY1698" s="136"/>
      <c r="AZ1698" s="136"/>
      <c r="BA1698" s="136"/>
      <c r="BB1698" s="136"/>
      <c r="BC1698" s="136"/>
      <c r="BD1698" s="136"/>
      <c r="BE1698" s="136"/>
      <c r="BF1698" s="136"/>
      <c r="BG1698" s="136"/>
      <c r="BH1698" s="136"/>
      <c r="BI1698" s="136"/>
      <c r="BJ1698" s="136"/>
      <c r="BK1698" s="136"/>
      <c r="BL1698" s="136"/>
      <c r="BM1698" s="136"/>
      <c r="BN1698" s="136"/>
      <c r="BO1698" s="136"/>
      <c r="BP1698" s="136"/>
      <c r="BQ1698" s="136"/>
      <c r="BR1698" s="136"/>
      <c r="BS1698" s="136"/>
      <c r="BT1698" s="136"/>
      <c r="BU1698" s="136"/>
      <c r="BV1698" s="136"/>
      <c r="BW1698" s="136"/>
      <c r="BX1698" s="136"/>
      <c r="BY1698" s="136"/>
      <c r="BZ1698" s="136"/>
      <c r="CA1698" s="136"/>
      <c r="CB1698" s="136"/>
      <c r="CC1698" s="136"/>
      <c r="CD1698" s="136"/>
      <c r="CE1698" s="136"/>
      <c r="CF1698" s="136"/>
      <c r="CG1698" s="136"/>
      <c r="CH1698" s="136"/>
      <c r="CI1698" s="136"/>
      <c r="CJ1698" s="136"/>
      <c r="CK1698" s="136"/>
      <c r="CL1698" s="136"/>
      <c r="CM1698" s="136"/>
      <c r="CN1698" s="136"/>
      <c r="CO1698" s="136"/>
      <c r="CP1698" s="136"/>
      <c r="CQ1698" s="136"/>
      <c r="CR1698" s="136"/>
      <c r="CS1698" s="136"/>
      <c r="CT1698" s="136"/>
      <c r="CU1698" s="136"/>
      <c r="CV1698" s="136"/>
      <c r="CW1698" s="136"/>
      <c r="CX1698" s="136"/>
      <c r="CY1698" s="136"/>
      <c r="CZ1698" s="136"/>
      <c r="DA1698" s="136"/>
      <c r="DB1698" s="136"/>
      <c r="DC1698" s="136"/>
      <c r="DD1698" s="136"/>
      <c r="DE1698" s="136"/>
      <c r="DF1698" s="136"/>
      <c r="DG1698" s="136"/>
      <c r="DH1698" s="136"/>
      <c r="DI1698" s="136"/>
      <c r="DJ1698" s="136"/>
      <c r="DK1698" s="136"/>
      <c r="DL1698" s="136"/>
      <c r="DM1698" s="136"/>
      <c r="DN1698" s="136"/>
      <c r="DO1698" s="136"/>
      <c r="DP1698" s="136"/>
      <c r="DQ1698" s="136"/>
      <c r="DR1698" s="136"/>
      <c r="DS1698" s="136"/>
      <c r="DT1698" s="136"/>
      <c r="DU1698" s="136"/>
      <c r="DV1698" s="136"/>
      <c r="DW1698" s="136"/>
      <c r="DX1698" s="136"/>
      <c r="DY1698" s="136"/>
      <c r="DZ1698" s="136"/>
      <c r="EA1698" s="136"/>
      <c r="EB1698" s="136"/>
      <c r="EC1698" s="136"/>
      <c r="ED1698" s="136"/>
      <c r="EE1698" s="136"/>
      <c r="EF1698" s="136"/>
      <c r="EG1698" s="136"/>
      <c r="EH1698" s="136"/>
      <c r="EI1698" s="136"/>
      <c r="EJ1698" s="136"/>
      <c r="EK1698" s="136"/>
      <c r="EL1698" s="136"/>
      <c r="EM1698" s="136"/>
      <c r="EN1698" s="136"/>
      <c r="EO1698" s="136"/>
      <c r="EP1698" s="136"/>
      <c r="EQ1698" s="136"/>
      <c r="ER1698" s="136"/>
      <c r="ES1698" s="136"/>
      <c r="ET1698" s="136"/>
      <c r="EU1698" s="136"/>
      <c r="EV1698" s="136"/>
      <c r="EW1698" s="136"/>
      <c r="EX1698" s="136"/>
      <c r="EY1698" s="136"/>
      <c r="EZ1698" s="136"/>
      <c r="FA1698" s="136"/>
      <c r="FB1698" s="136"/>
      <c r="FC1698" s="136"/>
      <c r="FD1698" s="136"/>
      <c r="FE1698" s="136"/>
      <c r="FF1698" s="136"/>
      <c r="FG1698" s="136"/>
      <c r="FH1698" s="136"/>
      <c r="FI1698" s="136"/>
      <c r="FJ1698" s="136"/>
      <c r="FK1698" s="136"/>
      <c r="FL1698" s="136"/>
      <c r="FM1698" s="136"/>
      <c r="FN1698" s="136"/>
      <c r="FO1698" s="136"/>
      <c r="FP1698" s="136"/>
      <c r="FQ1698" s="136"/>
      <c r="FR1698" s="136"/>
      <c r="FS1698" s="136"/>
      <c r="FT1698" s="136"/>
      <c r="FU1698" s="136"/>
      <c r="FV1698" s="136"/>
      <c r="FW1698" s="136"/>
      <c r="FX1698" s="136"/>
      <c r="FY1698" s="136"/>
      <c r="FZ1698" s="136"/>
      <c r="GA1698" s="136"/>
      <c r="GB1698" s="136"/>
      <c r="GC1698" s="136"/>
      <c r="GD1698" s="136"/>
      <c r="GE1698" s="136"/>
      <c r="GF1698" s="136"/>
      <c r="GG1698" s="136"/>
      <c r="GH1698" s="136"/>
      <c r="GI1698" s="136"/>
      <c r="GJ1698" s="136"/>
      <c r="GK1698" s="136"/>
      <c r="GL1698" s="136"/>
      <c r="GM1698" s="136"/>
      <c r="GN1698" s="136"/>
      <c r="GO1698" s="136"/>
      <c r="GP1698" s="136"/>
      <c r="GQ1698" s="136"/>
      <c r="GR1698" s="136"/>
      <c r="GS1698" s="136"/>
      <c r="GT1698" s="136"/>
      <c r="GU1698" s="136"/>
      <c r="GV1698" s="136"/>
      <c r="GW1698" s="136"/>
      <c r="GX1698" s="136"/>
      <c r="GY1698" s="136"/>
      <c r="GZ1698" s="136"/>
      <c r="HA1698" s="136"/>
      <c r="HB1698" s="136"/>
      <c r="HC1698" s="136"/>
      <c r="HD1698" s="136"/>
      <c r="HE1698" s="136"/>
      <c r="HF1698" s="136"/>
      <c r="HG1698" s="136"/>
      <c r="HH1698" s="136"/>
      <c r="HI1698" s="136"/>
      <c r="HJ1698" s="136"/>
      <c r="HK1698" s="136"/>
      <c r="HL1698" s="136"/>
      <c r="HM1698" s="136"/>
      <c r="HN1698" s="136"/>
      <c r="HO1698" s="136"/>
      <c r="HP1698" s="136"/>
      <c r="HQ1698" s="136"/>
      <c r="HR1698" s="136"/>
      <c r="HS1698" s="136"/>
      <c r="HT1698" s="136"/>
      <c r="HU1698" s="136"/>
      <c r="HV1698" s="136"/>
      <c r="HW1698" s="136"/>
      <c r="HX1698" s="136"/>
      <c r="HY1698" s="136"/>
      <c r="HZ1698" s="136"/>
      <c r="IA1698" s="136"/>
      <c r="IB1698" s="136"/>
      <c r="IC1698" s="136"/>
      <c r="ID1698" s="136"/>
      <c r="IE1698" s="136"/>
      <c r="IF1698" s="136"/>
      <c r="IG1698" s="136"/>
    </row>
    <row r="1699" spans="1:241" ht="15" customHeight="1" x14ac:dyDescent="0.25">
      <c r="A1699" s="225" t="s">
        <v>137</v>
      </c>
      <c r="B1699" s="217">
        <v>5901961</v>
      </c>
      <c r="C1699" s="217">
        <v>2776321</v>
      </c>
      <c r="D1699" s="217">
        <v>903149</v>
      </c>
      <c r="E1699" s="217">
        <v>1926928</v>
      </c>
      <c r="F1699" s="217">
        <v>2665247</v>
      </c>
      <c r="G1699" s="217">
        <v>728964</v>
      </c>
      <c r="H1699" s="244">
        <v>14902570</v>
      </c>
      <c r="I1699" s="136"/>
      <c r="J1699" s="225" t="s">
        <v>97</v>
      </c>
      <c r="K1699" s="217">
        <v>11478592</v>
      </c>
      <c r="L1699" s="217">
        <v>2274382</v>
      </c>
      <c r="M1699" s="217">
        <v>874736</v>
      </c>
      <c r="N1699" s="217">
        <v>1344279</v>
      </c>
      <c r="O1699" s="217">
        <v>1913034</v>
      </c>
      <c r="P1699" s="217">
        <v>730075</v>
      </c>
      <c r="Q1699" s="244">
        <v>18615098</v>
      </c>
      <c r="R1699" s="136"/>
      <c r="S1699" s="136"/>
      <c r="T1699" s="136"/>
      <c r="U1699" s="136"/>
      <c r="V1699" s="136"/>
      <c r="W1699" s="136"/>
      <c r="X1699" s="136"/>
      <c r="Y1699" s="136"/>
      <c r="Z1699" s="136"/>
      <c r="AA1699" s="136"/>
      <c r="AB1699" s="136"/>
      <c r="AC1699" s="136"/>
      <c r="AD1699" s="136"/>
      <c r="AE1699" s="136"/>
      <c r="AF1699" s="136"/>
      <c r="AG1699" s="136"/>
      <c r="AH1699" s="136"/>
      <c r="AI1699" s="136"/>
      <c r="AJ1699" s="136"/>
      <c r="AK1699" s="136"/>
      <c r="AL1699" s="136"/>
      <c r="AM1699" s="136"/>
      <c r="AN1699" s="136"/>
      <c r="AO1699" s="136"/>
      <c r="AP1699" s="136"/>
      <c r="AQ1699" s="136"/>
      <c r="AR1699" s="136"/>
      <c r="AS1699" s="136"/>
      <c r="AT1699" s="136"/>
      <c r="AU1699" s="136"/>
      <c r="AV1699" s="136"/>
      <c r="AW1699" s="136"/>
      <c r="AX1699" s="136"/>
      <c r="AY1699" s="136"/>
      <c r="AZ1699" s="136"/>
      <c r="BA1699" s="136"/>
      <c r="BB1699" s="136"/>
      <c r="BC1699" s="136"/>
      <c r="BD1699" s="136"/>
      <c r="BE1699" s="136"/>
      <c r="BF1699" s="136"/>
      <c r="BG1699" s="136"/>
      <c r="BH1699" s="136"/>
      <c r="BI1699" s="136"/>
      <c r="BJ1699" s="136"/>
      <c r="BK1699" s="136"/>
      <c r="BL1699" s="136"/>
      <c r="BM1699" s="136"/>
      <c r="BN1699" s="136"/>
      <c r="BO1699" s="136"/>
      <c r="BP1699" s="136"/>
      <c r="BQ1699" s="136"/>
      <c r="BR1699" s="136"/>
      <c r="BS1699" s="136"/>
      <c r="BT1699" s="136"/>
      <c r="BU1699" s="136"/>
      <c r="BV1699" s="136"/>
      <c r="BW1699" s="136"/>
      <c r="BX1699" s="136"/>
      <c r="BY1699" s="136"/>
      <c r="BZ1699" s="136"/>
      <c r="CA1699" s="136"/>
      <c r="CB1699" s="136"/>
      <c r="CC1699" s="136"/>
      <c r="CD1699" s="136"/>
      <c r="CE1699" s="136"/>
      <c r="CF1699" s="136"/>
      <c r="CG1699" s="136"/>
      <c r="CH1699" s="136"/>
      <c r="CI1699" s="136"/>
      <c r="CJ1699" s="136"/>
      <c r="CK1699" s="136"/>
      <c r="CL1699" s="136"/>
      <c r="CM1699" s="136"/>
      <c r="CN1699" s="136"/>
      <c r="CO1699" s="136"/>
      <c r="CP1699" s="136"/>
      <c r="CQ1699" s="136"/>
      <c r="CR1699" s="136"/>
      <c r="CS1699" s="136"/>
      <c r="CT1699" s="136"/>
      <c r="CU1699" s="136"/>
      <c r="CV1699" s="136"/>
      <c r="CW1699" s="136"/>
      <c r="CX1699" s="136"/>
      <c r="CY1699" s="136"/>
      <c r="CZ1699" s="136"/>
      <c r="DA1699" s="136"/>
      <c r="DB1699" s="136"/>
      <c r="DC1699" s="136"/>
      <c r="DD1699" s="136"/>
      <c r="DE1699" s="136"/>
      <c r="DF1699" s="136"/>
      <c r="DG1699" s="136"/>
      <c r="DH1699" s="136"/>
      <c r="DI1699" s="136"/>
      <c r="DJ1699" s="136"/>
      <c r="DK1699" s="136"/>
      <c r="DL1699" s="136"/>
      <c r="DM1699" s="136"/>
      <c r="DN1699" s="136"/>
      <c r="DO1699" s="136"/>
      <c r="DP1699" s="136"/>
      <c r="DQ1699" s="136"/>
      <c r="DR1699" s="136"/>
      <c r="DS1699" s="136"/>
      <c r="DT1699" s="136"/>
      <c r="DU1699" s="136"/>
      <c r="DV1699" s="136"/>
      <c r="DW1699" s="136"/>
      <c r="DX1699" s="136"/>
      <c r="DY1699" s="136"/>
      <c r="DZ1699" s="136"/>
      <c r="EA1699" s="136"/>
      <c r="EB1699" s="136"/>
      <c r="EC1699" s="136"/>
      <c r="ED1699" s="136"/>
      <c r="EE1699" s="136"/>
      <c r="EF1699" s="136"/>
      <c r="EG1699" s="136"/>
      <c r="EH1699" s="136"/>
      <c r="EI1699" s="136"/>
      <c r="EJ1699" s="136"/>
      <c r="EK1699" s="136"/>
      <c r="EL1699" s="136"/>
      <c r="EM1699" s="136"/>
      <c r="EN1699" s="136"/>
      <c r="EO1699" s="136"/>
      <c r="EP1699" s="136"/>
      <c r="EQ1699" s="136"/>
      <c r="ER1699" s="136"/>
      <c r="ES1699" s="136"/>
      <c r="ET1699" s="136"/>
      <c r="EU1699" s="136"/>
      <c r="EV1699" s="136"/>
      <c r="EW1699" s="136"/>
      <c r="EX1699" s="136"/>
      <c r="EY1699" s="136"/>
      <c r="EZ1699" s="136"/>
      <c r="FA1699" s="136"/>
      <c r="FB1699" s="136"/>
      <c r="FC1699" s="136"/>
      <c r="FD1699" s="136"/>
      <c r="FE1699" s="136"/>
      <c r="FF1699" s="136"/>
      <c r="FG1699" s="136"/>
      <c r="FH1699" s="136"/>
      <c r="FI1699" s="136"/>
      <c r="FJ1699" s="136"/>
      <c r="FK1699" s="136"/>
      <c r="FL1699" s="136"/>
      <c r="FM1699" s="136"/>
      <c r="FN1699" s="136"/>
      <c r="FO1699" s="136"/>
      <c r="FP1699" s="136"/>
      <c r="FQ1699" s="136"/>
      <c r="FR1699" s="136"/>
      <c r="FS1699" s="136"/>
      <c r="FT1699" s="136"/>
      <c r="FU1699" s="136"/>
      <c r="FV1699" s="136"/>
      <c r="FW1699" s="136"/>
      <c r="FX1699" s="136"/>
      <c r="FY1699" s="136"/>
      <c r="FZ1699" s="136"/>
      <c r="GA1699" s="136"/>
      <c r="GB1699" s="136"/>
      <c r="GC1699" s="136"/>
      <c r="GD1699" s="136"/>
      <c r="GE1699" s="136"/>
      <c r="GF1699" s="136"/>
      <c r="GG1699" s="136"/>
      <c r="GH1699" s="136"/>
      <c r="GI1699" s="136"/>
      <c r="GJ1699" s="136"/>
      <c r="GK1699" s="136"/>
      <c r="GL1699" s="136"/>
      <c r="GM1699" s="136"/>
      <c r="GN1699" s="136"/>
      <c r="GO1699" s="136"/>
      <c r="GP1699" s="136"/>
      <c r="GQ1699" s="136"/>
      <c r="GR1699" s="136"/>
      <c r="GS1699" s="136"/>
      <c r="GT1699" s="136"/>
      <c r="GU1699" s="136"/>
      <c r="GV1699" s="136"/>
      <c r="GW1699" s="136"/>
      <c r="GX1699" s="136"/>
      <c r="GY1699" s="136"/>
      <c r="GZ1699" s="136"/>
      <c r="HA1699" s="136"/>
      <c r="HB1699" s="136"/>
      <c r="HC1699" s="136"/>
      <c r="HD1699" s="136"/>
      <c r="HE1699" s="136"/>
      <c r="HF1699" s="136"/>
      <c r="HG1699" s="136"/>
      <c r="HH1699" s="136"/>
      <c r="HI1699" s="136"/>
      <c r="HJ1699" s="136"/>
      <c r="HK1699" s="136"/>
      <c r="HL1699" s="136"/>
      <c r="HM1699" s="136"/>
      <c r="HN1699" s="136"/>
      <c r="HO1699" s="136"/>
      <c r="HP1699" s="136"/>
      <c r="HQ1699" s="136"/>
      <c r="HR1699" s="136"/>
      <c r="HS1699" s="136"/>
      <c r="HT1699" s="136"/>
      <c r="HU1699" s="136"/>
      <c r="HV1699" s="136"/>
      <c r="HW1699" s="136"/>
      <c r="HX1699" s="136"/>
      <c r="HY1699" s="136"/>
      <c r="HZ1699" s="136"/>
      <c r="IA1699" s="136"/>
      <c r="IB1699" s="136"/>
      <c r="IC1699" s="136"/>
      <c r="ID1699" s="136"/>
      <c r="IE1699" s="136"/>
      <c r="IF1699" s="136"/>
      <c r="IG1699" s="136"/>
    </row>
    <row r="1700" spans="1:241" ht="15" customHeight="1" x14ac:dyDescent="0.25">
      <c r="A1700" s="225" t="s">
        <v>337</v>
      </c>
      <c r="B1700" s="217">
        <v>8900523</v>
      </c>
      <c r="C1700" s="217">
        <v>4020200</v>
      </c>
      <c r="D1700" s="217">
        <v>1134259</v>
      </c>
      <c r="E1700" s="217">
        <v>1686097</v>
      </c>
      <c r="F1700" s="217">
        <v>2854937</v>
      </c>
      <c r="G1700" s="217">
        <v>734052</v>
      </c>
      <c r="H1700" s="244">
        <v>19330068</v>
      </c>
      <c r="I1700" s="136"/>
      <c r="J1700" s="225" t="s">
        <v>94</v>
      </c>
      <c r="K1700" s="217">
        <v>10473411</v>
      </c>
      <c r="L1700" s="217">
        <v>2293211</v>
      </c>
      <c r="M1700" s="217">
        <v>670206</v>
      </c>
      <c r="N1700" s="217">
        <v>1621663</v>
      </c>
      <c r="O1700" s="217">
        <v>1302691</v>
      </c>
      <c r="P1700" s="217">
        <v>493908</v>
      </c>
      <c r="Q1700" s="244">
        <v>16855090</v>
      </c>
      <c r="R1700" s="136"/>
      <c r="S1700" s="136"/>
      <c r="T1700" s="136"/>
      <c r="U1700" s="136"/>
      <c r="V1700" s="136"/>
      <c r="W1700" s="136"/>
      <c r="X1700" s="136"/>
      <c r="Y1700" s="136"/>
      <c r="Z1700" s="136"/>
      <c r="AA1700" s="136"/>
      <c r="AB1700" s="136"/>
      <c r="AC1700" s="136"/>
      <c r="AD1700" s="136"/>
      <c r="AE1700" s="136"/>
      <c r="AF1700" s="136"/>
      <c r="AG1700" s="136"/>
      <c r="AH1700" s="136"/>
      <c r="AI1700" s="136"/>
      <c r="AJ1700" s="136"/>
      <c r="AK1700" s="136"/>
      <c r="AL1700" s="136"/>
      <c r="AM1700" s="136"/>
      <c r="AN1700" s="136"/>
      <c r="AO1700" s="136"/>
      <c r="AP1700" s="136"/>
      <c r="AQ1700" s="136"/>
      <c r="AR1700" s="136"/>
      <c r="AS1700" s="136"/>
      <c r="AT1700" s="136"/>
      <c r="AU1700" s="136"/>
      <c r="AV1700" s="136"/>
      <c r="AW1700" s="136"/>
      <c r="AX1700" s="136"/>
      <c r="AY1700" s="136"/>
      <c r="AZ1700" s="136"/>
      <c r="BA1700" s="136"/>
      <c r="BB1700" s="136"/>
      <c r="BC1700" s="136"/>
      <c r="BD1700" s="136"/>
      <c r="BE1700" s="136"/>
      <c r="BF1700" s="136"/>
      <c r="BG1700" s="136"/>
      <c r="BH1700" s="136"/>
      <c r="BI1700" s="136"/>
      <c r="BJ1700" s="136"/>
      <c r="BK1700" s="136"/>
      <c r="BL1700" s="136"/>
      <c r="BM1700" s="136"/>
      <c r="BN1700" s="136"/>
      <c r="BO1700" s="136"/>
      <c r="BP1700" s="136"/>
      <c r="BQ1700" s="136"/>
      <c r="BR1700" s="136"/>
      <c r="BS1700" s="136"/>
      <c r="BT1700" s="136"/>
      <c r="BU1700" s="136"/>
      <c r="BV1700" s="136"/>
      <c r="BW1700" s="136"/>
      <c r="BX1700" s="136"/>
      <c r="BY1700" s="136"/>
      <c r="BZ1700" s="136"/>
      <c r="CA1700" s="136"/>
      <c r="CB1700" s="136"/>
      <c r="CC1700" s="136"/>
      <c r="CD1700" s="136"/>
      <c r="CE1700" s="136"/>
      <c r="CF1700" s="136"/>
      <c r="CG1700" s="136"/>
      <c r="CH1700" s="136"/>
      <c r="CI1700" s="136"/>
      <c r="CJ1700" s="136"/>
      <c r="CK1700" s="136"/>
      <c r="CL1700" s="136"/>
      <c r="CM1700" s="136"/>
      <c r="CN1700" s="136"/>
      <c r="CO1700" s="136"/>
      <c r="CP1700" s="136"/>
      <c r="CQ1700" s="136"/>
      <c r="CR1700" s="136"/>
      <c r="CS1700" s="136"/>
      <c r="CT1700" s="136"/>
      <c r="CU1700" s="136"/>
      <c r="CV1700" s="136"/>
      <c r="CW1700" s="136"/>
      <c r="CX1700" s="136"/>
      <c r="CY1700" s="136"/>
      <c r="CZ1700" s="136"/>
      <c r="DA1700" s="136"/>
      <c r="DB1700" s="136"/>
      <c r="DC1700" s="136"/>
      <c r="DD1700" s="136"/>
      <c r="DE1700" s="136"/>
      <c r="DF1700" s="136"/>
      <c r="DG1700" s="136"/>
      <c r="DH1700" s="136"/>
      <c r="DI1700" s="136"/>
      <c r="DJ1700" s="136"/>
      <c r="DK1700" s="136"/>
      <c r="DL1700" s="136"/>
      <c r="DM1700" s="136"/>
      <c r="DN1700" s="136"/>
      <c r="DO1700" s="136"/>
      <c r="DP1700" s="136"/>
      <c r="DQ1700" s="136"/>
      <c r="DR1700" s="136"/>
      <c r="DS1700" s="136"/>
      <c r="DT1700" s="136"/>
      <c r="DU1700" s="136"/>
      <c r="DV1700" s="136"/>
      <c r="DW1700" s="136"/>
      <c r="DX1700" s="136"/>
      <c r="DY1700" s="136"/>
      <c r="DZ1700" s="136"/>
      <c r="EA1700" s="136"/>
      <c r="EB1700" s="136"/>
      <c r="EC1700" s="136"/>
      <c r="ED1700" s="136"/>
      <c r="EE1700" s="136"/>
      <c r="EF1700" s="136"/>
      <c r="EG1700" s="136"/>
      <c r="EH1700" s="136"/>
      <c r="EI1700" s="136"/>
      <c r="EJ1700" s="136"/>
      <c r="EK1700" s="136"/>
      <c r="EL1700" s="136"/>
      <c r="EM1700" s="136"/>
      <c r="EN1700" s="136"/>
      <c r="EO1700" s="136"/>
      <c r="EP1700" s="136"/>
      <c r="EQ1700" s="136"/>
      <c r="ER1700" s="136"/>
      <c r="ES1700" s="136"/>
      <c r="ET1700" s="136"/>
      <c r="EU1700" s="136"/>
      <c r="EV1700" s="136"/>
      <c r="EW1700" s="136"/>
      <c r="EX1700" s="136"/>
      <c r="EY1700" s="136"/>
      <c r="EZ1700" s="136"/>
      <c r="FA1700" s="136"/>
      <c r="FB1700" s="136"/>
      <c r="FC1700" s="136"/>
      <c r="FD1700" s="136"/>
      <c r="FE1700" s="136"/>
      <c r="FF1700" s="136"/>
      <c r="FG1700" s="136"/>
      <c r="FH1700" s="136"/>
      <c r="FI1700" s="136"/>
      <c r="FJ1700" s="136"/>
      <c r="FK1700" s="136"/>
      <c r="FL1700" s="136"/>
      <c r="FM1700" s="136"/>
      <c r="FN1700" s="136"/>
      <c r="FO1700" s="136"/>
      <c r="FP1700" s="136"/>
      <c r="FQ1700" s="136"/>
      <c r="FR1700" s="136"/>
      <c r="FS1700" s="136"/>
      <c r="FT1700" s="136"/>
      <c r="FU1700" s="136"/>
      <c r="FV1700" s="136"/>
      <c r="FW1700" s="136"/>
      <c r="FX1700" s="136"/>
      <c r="FY1700" s="136"/>
      <c r="FZ1700" s="136"/>
      <c r="GA1700" s="136"/>
      <c r="GB1700" s="136"/>
      <c r="GC1700" s="136"/>
      <c r="GD1700" s="136"/>
      <c r="GE1700" s="136"/>
      <c r="GF1700" s="136"/>
      <c r="GG1700" s="136"/>
      <c r="GH1700" s="136"/>
      <c r="GI1700" s="136"/>
      <c r="GJ1700" s="136"/>
      <c r="GK1700" s="136"/>
      <c r="GL1700" s="136"/>
      <c r="GM1700" s="136"/>
      <c r="GN1700" s="136"/>
      <c r="GO1700" s="136"/>
      <c r="GP1700" s="136"/>
      <c r="GQ1700" s="136"/>
      <c r="GR1700" s="136"/>
      <c r="GS1700" s="136"/>
      <c r="GT1700" s="136"/>
      <c r="GU1700" s="136"/>
      <c r="GV1700" s="136"/>
      <c r="GW1700" s="136"/>
      <c r="GX1700" s="136"/>
      <c r="GY1700" s="136"/>
      <c r="GZ1700" s="136"/>
      <c r="HA1700" s="136"/>
      <c r="HB1700" s="136"/>
      <c r="HC1700" s="136"/>
      <c r="HD1700" s="136"/>
      <c r="HE1700" s="136"/>
      <c r="HF1700" s="136"/>
      <c r="HG1700" s="136"/>
      <c r="HH1700" s="136"/>
      <c r="HI1700" s="136"/>
      <c r="HJ1700" s="136"/>
      <c r="HK1700" s="136"/>
      <c r="HL1700" s="136"/>
      <c r="HM1700" s="136"/>
      <c r="HN1700" s="136"/>
      <c r="HO1700" s="136"/>
      <c r="HP1700" s="136"/>
      <c r="HQ1700" s="136"/>
      <c r="HR1700" s="136"/>
      <c r="HS1700" s="136"/>
      <c r="HT1700" s="136"/>
      <c r="HU1700" s="136"/>
      <c r="HV1700" s="136"/>
      <c r="HW1700" s="136"/>
      <c r="HX1700" s="136"/>
      <c r="HY1700" s="136"/>
      <c r="HZ1700" s="136"/>
      <c r="IA1700" s="136"/>
      <c r="IB1700" s="136"/>
      <c r="IC1700" s="136"/>
      <c r="ID1700" s="136"/>
      <c r="IE1700" s="136"/>
      <c r="IF1700" s="136"/>
      <c r="IG1700" s="136"/>
    </row>
    <row r="1701" spans="1:241" ht="15" customHeight="1" x14ac:dyDescent="0.25">
      <c r="A1701" s="225" t="s">
        <v>762</v>
      </c>
      <c r="B1701" s="217">
        <v>6642007</v>
      </c>
      <c r="C1701" s="217">
        <v>3279544</v>
      </c>
      <c r="D1701" s="217">
        <v>999564</v>
      </c>
      <c r="E1701" s="217">
        <v>1592295</v>
      </c>
      <c r="F1701" s="217">
        <v>2515810</v>
      </c>
      <c r="G1701" s="217">
        <v>675463</v>
      </c>
      <c r="H1701" s="244">
        <v>15704683</v>
      </c>
      <c r="I1701" s="136"/>
      <c r="J1701" s="225" t="s">
        <v>93</v>
      </c>
      <c r="K1701" s="217">
        <v>18100417</v>
      </c>
      <c r="L1701" s="217">
        <v>2036789</v>
      </c>
      <c r="M1701" s="217">
        <v>819279</v>
      </c>
      <c r="N1701" s="217">
        <v>1660543</v>
      </c>
      <c r="O1701" s="217">
        <v>1795897</v>
      </c>
      <c r="P1701" s="217">
        <v>741941</v>
      </c>
      <c r="Q1701" s="244">
        <v>25154866</v>
      </c>
      <c r="R1701" s="136"/>
      <c r="S1701" s="136"/>
      <c r="T1701" s="136"/>
      <c r="U1701" s="136"/>
      <c r="V1701" s="136"/>
      <c r="W1701" s="136"/>
      <c r="X1701" s="136"/>
      <c r="Y1701" s="136"/>
      <c r="Z1701" s="136"/>
      <c r="AA1701" s="136"/>
      <c r="AB1701" s="136"/>
      <c r="AC1701" s="136"/>
      <c r="AD1701" s="136"/>
      <c r="AE1701" s="136"/>
      <c r="AF1701" s="136"/>
      <c r="AG1701" s="136"/>
      <c r="AH1701" s="136"/>
      <c r="AI1701" s="136"/>
      <c r="AJ1701" s="136"/>
      <c r="AK1701" s="136"/>
      <c r="AL1701" s="136"/>
      <c r="AM1701" s="136"/>
      <c r="AN1701" s="136"/>
      <c r="AO1701" s="136"/>
      <c r="AP1701" s="136"/>
      <c r="AQ1701" s="136"/>
      <c r="AR1701" s="136"/>
      <c r="AS1701" s="136"/>
      <c r="AT1701" s="136"/>
      <c r="AU1701" s="136"/>
      <c r="AV1701" s="136"/>
      <c r="AW1701" s="136"/>
      <c r="AX1701" s="136"/>
      <c r="AY1701" s="136"/>
      <c r="AZ1701" s="136"/>
      <c r="BA1701" s="136"/>
      <c r="BB1701" s="136"/>
      <c r="BC1701" s="136"/>
      <c r="BD1701" s="136"/>
      <c r="BE1701" s="136"/>
      <c r="BF1701" s="136"/>
      <c r="BG1701" s="136"/>
      <c r="BH1701" s="136"/>
      <c r="BI1701" s="136"/>
      <c r="BJ1701" s="136"/>
      <c r="BK1701" s="136"/>
      <c r="BL1701" s="136"/>
      <c r="BM1701" s="136"/>
      <c r="BN1701" s="136"/>
      <c r="BO1701" s="136"/>
      <c r="BP1701" s="136"/>
      <c r="BQ1701" s="136"/>
      <c r="BR1701" s="136"/>
      <c r="BS1701" s="136"/>
      <c r="BT1701" s="136"/>
      <c r="BU1701" s="136"/>
      <c r="BV1701" s="136"/>
      <c r="BW1701" s="136"/>
      <c r="BX1701" s="136"/>
      <c r="BY1701" s="136"/>
      <c r="BZ1701" s="136"/>
      <c r="CA1701" s="136"/>
      <c r="CB1701" s="136"/>
      <c r="CC1701" s="136"/>
      <c r="CD1701" s="136"/>
      <c r="CE1701" s="136"/>
      <c r="CF1701" s="136"/>
      <c r="CG1701" s="136"/>
      <c r="CH1701" s="136"/>
      <c r="CI1701" s="136"/>
      <c r="CJ1701" s="136"/>
      <c r="CK1701" s="136"/>
      <c r="CL1701" s="136"/>
      <c r="CM1701" s="136"/>
      <c r="CN1701" s="136"/>
      <c r="CO1701" s="136"/>
      <c r="CP1701" s="136"/>
      <c r="CQ1701" s="136"/>
      <c r="CR1701" s="136"/>
      <c r="CS1701" s="136"/>
      <c r="CT1701" s="136"/>
      <c r="CU1701" s="136"/>
      <c r="CV1701" s="136"/>
      <c r="CW1701" s="136"/>
      <c r="CX1701" s="136"/>
      <c r="CY1701" s="136"/>
      <c r="CZ1701" s="136"/>
      <c r="DA1701" s="136"/>
      <c r="DB1701" s="136"/>
      <c r="DC1701" s="136"/>
      <c r="DD1701" s="136"/>
      <c r="DE1701" s="136"/>
      <c r="DF1701" s="136"/>
      <c r="DG1701" s="136"/>
      <c r="DH1701" s="136"/>
      <c r="DI1701" s="136"/>
      <c r="DJ1701" s="136"/>
      <c r="DK1701" s="136"/>
      <c r="DL1701" s="136"/>
      <c r="DM1701" s="136"/>
      <c r="DN1701" s="136"/>
      <c r="DO1701" s="136"/>
      <c r="DP1701" s="136"/>
      <c r="DQ1701" s="136"/>
      <c r="DR1701" s="136"/>
      <c r="DS1701" s="136"/>
      <c r="DT1701" s="136"/>
      <c r="DU1701" s="136"/>
      <c r="DV1701" s="136"/>
      <c r="DW1701" s="136"/>
      <c r="DX1701" s="136"/>
      <c r="DY1701" s="136"/>
      <c r="DZ1701" s="136"/>
      <c r="EA1701" s="136"/>
      <c r="EB1701" s="136"/>
      <c r="EC1701" s="136"/>
      <c r="ED1701" s="136"/>
      <c r="EE1701" s="136"/>
      <c r="EF1701" s="136"/>
      <c r="EG1701" s="136"/>
      <c r="EH1701" s="136"/>
      <c r="EI1701" s="136"/>
      <c r="EJ1701" s="136"/>
      <c r="EK1701" s="136"/>
      <c r="EL1701" s="136"/>
      <c r="EM1701" s="136"/>
      <c r="EN1701" s="136"/>
      <c r="EO1701" s="136"/>
      <c r="EP1701" s="136"/>
      <c r="EQ1701" s="136"/>
      <c r="ER1701" s="136"/>
      <c r="ES1701" s="136"/>
      <c r="ET1701" s="136"/>
      <c r="EU1701" s="136"/>
      <c r="EV1701" s="136"/>
      <c r="EW1701" s="136"/>
      <c r="EX1701" s="136"/>
      <c r="EY1701" s="136"/>
      <c r="EZ1701" s="136"/>
      <c r="FA1701" s="136"/>
      <c r="FB1701" s="136"/>
      <c r="FC1701" s="136"/>
      <c r="FD1701" s="136"/>
      <c r="FE1701" s="136"/>
      <c r="FF1701" s="136"/>
      <c r="FG1701" s="136"/>
      <c r="FH1701" s="136"/>
      <c r="FI1701" s="136"/>
      <c r="FJ1701" s="136"/>
      <c r="FK1701" s="136"/>
      <c r="FL1701" s="136"/>
      <c r="FM1701" s="136"/>
      <c r="FN1701" s="136"/>
      <c r="FO1701" s="136"/>
      <c r="FP1701" s="136"/>
      <c r="FQ1701" s="136"/>
      <c r="FR1701" s="136"/>
      <c r="FS1701" s="136"/>
      <c r="FT1701" s="136"/>
      <c r="FU1701" s="136"/>
      <c r="FV1701" s="136"/>
      <c r="FW1701" s="136"/>
      <c r="FX1701" s="136"/>
      <c r="FY1701" s="136"/>
      <c r="FZ1701" s="136"/>
      <c r="GA1701" s="136"/>
      <c r="GB1701" s="136"/>
      <c r="GC1701" s="136"/>
      <c r="GD1701" s="136"/>
      <c r="GE1701" s="136"/>
      <c r="GF1701" s="136"/>
      <c r="GG1701" s="136"/>
      <c r="GH1701" s="136"/>
      <c r="GI1701" s="136"/>
      <c r="GJ1701" s="136"/>
      <c r="GK1701" s="136"/>
      <c r="GL1701" s="136"/>
      <c r="GM1701" s="136"/>
      <c r="GN1701" s="136"/>
      <c r="GO1701" s="136"/>
      <c r="GP1701" s="136"/>
      <c r="GQ1701" s="136"/>
      <c r="GR1701" s="136"/>
      <c r="GS1701" s="136"/>
      <c r="GT1701" s="136"/>
      <c r="GU1701" s="136"/>
      <c r="GV1701" s="136"/>
      <c r="GW1701" s="136"/>
      <c r="GX1701" s="136"/>
      <c r="GY1701" s="136"/>
      <c r="GZ1701" s="136"/>
      <c r="HA1701" s="136"/>
      <c r="HB1701" s="136"/>
      <c r="HC1701" s="136"/>
      <c r="HD1701" s="136"/>
      <c r="HE1701" s="136"/>
      <c r="HF1701" s="136"/>
      <c r="HG1701" s="136"/>
      <c r="HH1701" s="136"/>
      <c r="HI1701" s="136"/>
      <c r="HJ1701" s="136"/>
      <c r="HK1701" s="136"/>
      <c r="HL1701" s="136"/>
      <c r="HM1701" s="136"/>
      <c r="HN1701" s="136"/>
      <c r="HO1701" s="136"/>
      <c r="HP1701" s="136"/>
      <c r="HQ1701" s="136"/>
      <c r="HR1701" s="136"/>
      <c r="HS1701" s="136"/>
      <c r="HT1701" s="136"/>
      <c r="HU1701" s="136"/>
      <c r="HV1701" s="136"/>
      <c r="HW1701" s="136"/>
      <c r="HX1701" s="136"/>
      <c r="HY1701" s="136"/>
      <c r="HZ1701" s="136"/>
      <c r="IA1701" s="136"/>
      <c r="IB1701" s="136"/>
      <c r="IC1701" s="136"/>
      <c r="ID1701" s="136"/>
      <c r="IE1701" s="136"/>
      <c r="IF1701" s="136"/>
      <c r="IG1701" s="136"/>
    </row>
    <row r="1702" spans="1:241" ht="15" customHeight="1" x14ac:dyDescent="0.25">
      <c r="A1702" s="225" t="s">
        <v>136</v>
      </c>
      <c r="B1702" s="217">
        <v>6601752</v>
      </c>
      <c r="C1702" s="217">
        <v>3139989</v>
      </c>
      <c r="D1702" s="217">
        <v>1174543</v>
      </c>
      <c r="E1702" s="217">
        <v>1694716</v>
      </c>
      <c r="F1702" s="217">
        <v>2194924</v>
      </c>
      <c r="G1702" s="217">
        <v>498429</v>
      </c>
      <c r="H1702" s="244">
        <v>15304353</v>
      </c>
      <c r="I1702" s="136"/>
      <c r="J1702" s="225" t="s">
        <v>328</v>
      </c>
      <c r="K1702" s="217">
        <v>13843776</v>
      </c>
      <c r="L1702" s="217">
        <v>2407515</v>
      </c>
      <c r="M1702" s="217">
        <v>970875</v>
      </c>
      <c r="N1702" s="217">
        <v>1592354</v>
      </c>
      <c r="O1702" s="217">
        <v>1827192</v>
      </c>
      <c r="P1702" s="217">
        <v>598897</v>
      </c>
      <c r="Q1702" s="244">
        <v>21240609</v>
      </c>
      <c r="R1702" s="136"/>
      <c r="S1702" s="136"/>
      <c r="T1702" s="136"/>
      <c r="U1702" s="136"/>
      <c r="V1702" s="136"/>
      <c r="W1702" s="136"/>
      <c r="X1702" s="136"/>
      <c r="Y1702" s="136"/>
      <c r="Z1702" s="136"/>
      <c r="AA1702" s="136"/>
      <c r="AB1702" s="136"/>
      <c r="AC1702" s="136"/>
      <c r="AD1702" s="136"/>
      <c r="AE1702" s="136"/>
      <c r="AF1702" s="136"/>
      <c r="AG1702" s="136"/>
      <c r="AH1702" s="136"/>
      <c r="AI1702" s="136"/>
      <c r="AJ1702" s="136"/>
      <c r="AK1702" s="136"/>
      <c r="AL1702" s="136"/>
      <c r="AM1702" s="136"/>
      <c r="AN1702" s="136"/>
      <c r="AO1702" s="136"/>
      <c r="AP1702" s="136"/>
      <c r="AQ1702" s="136"/>
      <c r="AR1702" s="136"/>
      <c r="AS1702" s="136"/>
      <c r="AT1702" s="136"/>
      <c r="AU1702" s="136"/>
      <c r="AV1702" s="136"/>
      <c r="AW1702" s="136"/>
      <c r="AX1702" s="136"/>
      <c r="AY1702" s="136"/>
      <c r="AZ1702" s="136"/>
      <c r="BA1702" s="136"/>
      <c r="BB1702" s="136"/>
      <c r="BC1702" s="136"/>
      <c r="BD1702" s="136"/>
      <c r="BE1702" s="136"/>
      <c r="BF1702" s="136"/>
      <c r="BG1702" s="136"/>
      <c r="BH1702" s="136"/>
      <c r="BI1702" s="136"/>
      <c r="BJ1702" s="136"/>
      <c r="BK1702" s="136"/>
      <c r="BL1702" s="136"/>
      <c r="BM1702" s="136"/>
      <c r="BN1702" s="136"/>
      <c r="BO1702" s="136"/>
      <c r="BP1702" s="136"/>
      <c r="BQ1702" s="136"/>
      <c r="BR1702" s="136"/>
      <c r="BS1702" s="136"/>
      <c r="BT1702" s="136"/>
      <c r="BU1702" s="136"/>
      <c r="BV1702" s="136"/>
      <c r="BW1702" s="136"/>
      <c r="BX1702" s="136"/>
      <c r="BY1702" s="136"/>
      <c r="BZ1702" s="136"/>
      <c r="CA1702" s="136"/>
      <c r="CB1702" s="136"/>
      <c r="CC1702" s="136"/>
      <c r="CD1702" s="136"/>
      <c r="CE1702" s="136"/>
      <c r="CF1702" s="136"/>
      <c r="CG1702" s="136"/>
      <c r="CH1702" s="136"/>
      <c r="CI1702" s="136"/>
      <c r="CJ1702" s="136"/>
      <c r="CK1702" s="136"/>
      <c r="CL1702" s="136"/>
      <c r="CM1702" s="136"/>
      <c r="CN1702" s="136"/>
      <c r="CO1702" s="136"/>
      <c r="CP1702" s="136"/>
      <c r="CQ1702" s="136"/>
      <c r="CR1702" s="136"/>
      <c r="CS1702" s="136"/>
      <c r="CT1702" s="136"/>
      <c r="CU1702" s="136"/>
      <c r="CV1702" s="136"/>
      <c r="CW1702" s="136"/>
      <c r="CX1702" s="136"/>
      <c r="CY1702" s="136"/>
      <c r="CZ1702" s="136"/>
      <c r="DA1702" s="136"/>
      <c r="DB1702" s="136"/>
      <c r="DC1702" s="136"/>
      <c r="DD1702" s="136"/>
      <c r="DE1702" s="136"/>
      <c r="DF1702" s="136"/>
      <c r="DG1702" s="136"/>
      <c r="DH1702" s="136"/>
      <c r="DI1702" s="136"/>
      <c r="DJ1702" s="136"/>
      <c r="DK1702" s="136"/>
      <c r="DL1702" s="136"/>
      <c r="DM1702" s="136"/>
      <c r="DN1702" s="136"/>
      <c r="DO1702" s="136"/>
      <c r="DP1702" s="136"/>
      <c r="DQ1702" s="136"/>
      <c r="DR1702" s="136"/>
      <c r="DS1702" s="136"/>
      <c r="DT1702" s="136"/>
      <c r="DU1702" s="136"/>
      <c r="DV1702" s="136"/>
      <c r="DW1702" s="136"/>
      <c r="DX1702" s="136"/>
      <c r="DY1702" s="136"/>
      <c r="DZ1702" s="136"/>
      <c r="EA1702" s="136"/>
      <c r="EB1702" s="136"/>
      <c r="EC1702" s="136"/>
      <c r="ED1702" s="136"/>
      <c r="EE1702" s="136"/>
      <c r="EF1702" s="136"/>
      <c r="EG1702" s="136"/>
      <c r="EH1702" s="136"/>
      <c r="EI1702" s="136"/>
      <c r="EJ1702" s="136"/>
      <c r="EK1702" s="136"/>
      <c r="EL1702" s="136"/>
      <c r="EM1702" s="136"/>
      <c r="EN1702" s="136"/>
      <c r="EO1702" s="136"/>
      <c r="EP1702" s="136"/>
      <c r="EQ1702" s="136"/>
      <c r="ER1702" s="136"/>
      <c r="ES1702" s="136"/>
      <c r="ET1702" s="136"/>
      <c r="EU1702" s="136"/>
      <c r="EV1702" s="136"/>
      <c r="EW1702" s="136"/>
      <c r="EX1702" s="136"/>
      <c r="EY1702" s="136"/>
      <c r="EZ1702" s="136"/>
      <c r="FA1702" s="136"/>
      <c r="FB1702" s="136"/>
      <c r="FC1702" s="136"/>
      <c r="FD1702" s="136"/>
      <c r="FE1702" s="136"/>
      <c r="FF1702" s="136"/>
      <c r="FG1702" s="136"/>
      <c r="FH1702" s="136"/>
      <c r="FI1702" s="136"/>
      <c r="FJ1702" s="136"/>
      <c r="FK1702" s="136"/>
      <c r="FL1702" s="136"/>
      <c r="FM1702" s="136"/>
      <c r="FN1702" s="136"/>
      <c r="FO1702" s="136"/>
      <c r="FP1702" s="136"/>
      <c r="FQ1702" s="136"/>
      <c r="FR1702" s="136"/>
      <c r="FS1702" s="136"/>
      <c r="FT1702" s="136"/>
      <c r="FU1702" s="136"/>
      <c r="FV1702" s="136"/>
      <c r="FW1702" s="136"/>
      <c r="FX1702" s="136"/>
      <c r="FY1702" s="136"/>
      <c r="FZ1702" s="136"/>
      <c r="GA1702" s="136"/>
      <c r="GB1702" s="136"/>
      <c r="GC1702" s="136"/>
      <c r="GD1702" s="136"/>
      <c r="GE1702" s="136"/>
      <c r="GF1702" s="136"/>
      <c r="GG1702" s="136"/>
      <c r="GH1702" s="136"/>
      <c r="GI1702" s="136"/>
      <c r="GJ1702" s="136"/>
      <c r="GK1702" s="136"/>
      <c r="GL1702" s="136"/>
      <c r="GM1702" s="136"/>
      <c r="GN1702" s="136"/>
      <c r="GO1702" s="136"/>
      <c r="GP1702" s="136"/>
      <c r="GQ1702" s="136"/>
      <c r="GR1702" s="136"/>
      <c r="GS1702" s="136"/>
      <c r="GT1702" s="136"/>
      <c r="GU1702" s="136"/>
      <c r="GV1702" s="136"/>
      <c r="GW1702" s="136"/>
      <c r="GX1702" s="136"/>
      <c r="GY1702" s="136"/>
      <c r="GZ1702" s="136"/>
      <c r="HA1702" s="136"/>
      <c r="HB1702" s="136"/>
      <c r="HC1702" s="136"/>
      <c r="HD1702" s="136"/>
      <c r="HE1702" s="136"/>
      <c r="HF1702" s="136"/>
      <c r="HG1702" s="136"/>
      <c r="HH1702" s="136"/>
      <c r="HI1702" s="136"/>
      <c r="HJ1702" s="136"/>
      <c r="HK1702" s="136"/>
      <c r="HL1702" s="136"/>
      <c r="HM1702" s="136"/>
      <c r="HN1702" s="136"/>
      <c r="HO1702" s="136"/>
      <c r="HP1702" s="136"/>
      <c r="HQ1702" s="136"/>
      <c r="HR1702" s="136"/>
      <c r="HS1702" s="136"/>
      <c r="HT1702" s="136"/>
      <c r="HU1702" s="136"/>
      <c r="HV1702" s="136"/>
      <c r="HW1702" s="136"/>
      <c r="HX1702" s="136"/>
      <c r="HY1702" s="136"/>
      <c r="HZ1702" s="136"/>
      <c r="IA1702" s="136"/>
      <c r="IB1702" s="136"/>
      <c r="IC1702" s="136"/>
      <c r="ID1702" s="136"/>
      <c r="IE1702" s="136"/>
      <c r="IF1702" s="136"/>
      <c r="IG1702" s="136"/>
    </row>
    <row r="1703" spans="1:241" ht="15" customHeight="1" x14ac:dyDescent="0.25">
      <c r="A1703" s="214" t="s">
        <v>1130</v>
      </c>
      <c r="B1703" s="199">
        <v>172544449</v>
      </c>
      <c r="C1703" s="199">
        <v>67741788</v>
      </c>
      <c r="D1703" s="199">
        <v>24498514</v>
      </c>
      <c r="E1703" s="199">
        <v>41869456</v>
      </c>
      <c r="F1703" s="199">
        <v>54105210</v>
      </c>
      <c r="G1703" s="199">
        <v>13979102</v>
      </c>
      <c r="H1703" s="240">
        <v>374738519</v>
      </c>
      <c r="I1703" s="136"/>
      <c r="J1703" s="225" t="s">
        <v>840</v>
      </c>
      <c r="K1703" s="217">
        <v>10105071</v>
      </c>
      <c r="L1703" s="217">
        <v>2757873</v>
      </c>
      <c r="M1703" s="217">
        <v>910663</v>
      </c>
      <c r="N1703" s="217">
        <v>1373553</v>
      </c>
      <c r="O1703" s="217">
        <v>1835122</v>
      </c>
      <c r="P1703" s="217">
        <v>638536</v>
      </c>
      <c r="Q1703" s="244">
        <v>17620818</v>
      </c>
      <c r="R1703" s="136"/>
      <c r="S1703" s="136"/>
      <c r="T1703" s="136"/>
      <c r="U1703" s="136"/>
      <c r="V1703" s="136"/>
      <c r="W1703" s="136"/>
      <c r="X1703" s="136"/>
      <c r="Y1703" s="136"/>
      <c r="Z1703" s="136"/>
      <c r="AA1703" s="136"/>
      <c r="AB1703" s="136"/>
      <c r="AC1703" s="136"/>
      <c r="AD1703" s="136"/>
      <c r="AE1703" s="136"/>
      <c r="AF1703" s="136"/>
      <c r="AG1703" s="136"/>
      <c r="AH1703" s="136"/>
      <c r="AI1703" s="136"/>
      <c r="AJ1703" s="136"/>
      <c r="AK1703" s="136"/>
      <c r="AL1703" s="136"/>
      <c r="AM1703" s="136"/>
      <c r="AN1703" s="136"/>
      <c r="AO1703" s="136"/>
      <c r="AP1703" s="136"/>
      <c r="AQ1703" s="136"/>
      <c r="AR1703" s="136"/>
      <c r="AS1703" s="136"/>
      <c r="AT1703" s="136"/>
      <c r="AU1703" s="136"/>
      <c r="AV1703" s="136"/>
      <c r="AW1703" s="136"/>
      <c r="AX1703" s="136"/>
      <c r="AY1703" s="136"/>
      <c r="AZ1703" s="136"/>
      <c r="BA1703" s="136"/>
      <c r="BB1703" s="136"/>
      <c r="BC1703" s="136"/>
      <c r="BD1703" s="136"/>
      <c r="BE1703" s="136"/>
      <c r="BF1703" s="136"/>
      <c r="BG1703" s="136"/>
      <c r="BH1703" s="136"/>
      <c r="BI1703" s="136"/>
      <c r="BJ1703" s="136"/>
      <c r="BK1703" s="136"/>
      <c r="BL1703" s="136"/>
      <c r="BM1703" s="136"/>
      <c r="BN1703" s="136"/>
      <c r="BO1703" s="136"/>
      <c r="BP1703" s="136"/>
      <c r="BQ1703" s="136"/>
      <c r="BR1703" s="136"/>
      <c r="BS1703" s="136"/>
      <c r="BT1703" s="136"/>
      <c r="BU1703" s="136"/>
      <c r="BV1703" s="136"/>
      <c r="BW1703" s="136"/>
      <c r="BX1703" s="136"/>
      <c r="BY1703" s="136"/>
      <c r="BZ1703" s="136"/>
      <c r="CA1703" s="136"/>
      <c r="CB1703" s="136"/>
      <c r="CC1703" s="136"/>
      <c r="CD1703" s="136"/>
      <c r="CE1703" s="136"/>
      <c r="CF1703" s="136"/>
      <c r="CG1703" s="136"/>
      <c r="CH1703" s="136"/>
      <c r="CI1703" s="136"/>
      <c r="CJ1703" s="136"/>
      <c r="CK1703" s="136"/>
      <c r="CL1703" s="136"/>
      <c r="CM1703" s="136"/>
      <c r="CN1703" s="136"/>
      <c r="CO1703" s="136"/>
      <c r="CP1703" s="136"/>
      <c r="CQ1703" s="136"/>
      <c r="CR1703" s="136"/>
      <c r="CS1703" s="136"/>
      <c r="CT1703" s="136"/>
      <c r="CU1703" s="136"/>
      <c r="CV1703" s="136"/>
      <c r="CW1703" s="136"/>
      <c r="CX1703" s="136"/>
      <c r="CY1703" s="136"/>
      <c r="CZ1703" s="136"/>
      <c r="DA1703" s="136"/>
      <c r="DB1703" s="136"/>
      <c r="DC1703" s="136"/>
      <c r="DD1703" s="136"/>
      <c r="DE1703" s="136"/>
      <c r="DF1703" s="136"/>
      <c r="DG1703" s="136"/>
      <c r="DH1703" s="136"/>
      <c r="DI1703" s="136"/>
      <c r="DJ1703" s="136"/>
      <c r="DK1703" s="136"/>
      <c r="DL1703" s="136"/>
      <c r="DM1703" s="136"/>
      <c r="DN1703" s="136"/>
      <c r="DO1703" s="136"/>
      <c r="DP1703" s="136"/>
      <c r="DQ1703" s="136"/>
      <c r="DR1703" s="136"/>
      <c r="DS1703" s="136"/>
      <c r="DT1703" s="136"/>
      <c r="DU1703" s="136"/>
      <c r="DV1703" s="136"/>
      <c r="DW1703" s="136"/>
      <c r="DX1703" s="136"/>
      <c r="DY1703" s="136"/>
      <c r="DZ1703" s="136"/>
      <c r="EA1703" s="136"/>
      <c r="EB1703" s="136"/>
      <c r="EC1703" s="136"/>
      <c r="ED1703" s="136"/>
      <c r="EE1703" s="136"/>
      <c r="EF1703" s="136"/>
      <c r="EG1703" s="136"/>
      <c r="EH1703" s="136"/>
      <c r="EI1703" s="136"/>
      <c r="EJ1703" s="136"/>
      <c r="EK1703" s="136"/>
      <c r="EL1703" s="136"/>
      <c r="EM1703" s="136"/>
      <c r="EN1703" s="136"/>
      <c r="EO1703" s="136"/>
      <c r="EP1703" s="136"/>
      <c r="EQ1703" s="136"/>
      <c r="ER1703" s="136"/>
      <c r="ES1703" s="136"/>
      <c r="ET1703" s="136"/>
      <c r="EU1703" s="136"/>
      <c r="EV1703" s="136"/>
      <c r="EW1703" s="136"/>
      <c r="EX1703" s="136"/>
      <c r="EY1703" s="136"/>
      <c r="EZ1703" s="136"/>
      <c r="FA1703" s="136"/>
      <c r="FB1703" s="136"/>
      <c r="FC1703" s="136"/>
      <c r="FD1703" s="136"/>
      <c r="FE1703" s="136"/>
      <c r="FF1703" s="136"/>
      <c r="FG1703" s="136"/>
      <c r="FH1703" s="136"/>
      <c r="FI1703" s="136"/>
      <c r="FJ1703" s="136"/>
      <c r="FK1703" s="136"/>
      <c r="FL1703" s="136"/>
      <c r="FM1703" s="136"/>
      <c r="FN1703" s="136"/>
      <c r="FO1703" s="136"/>
      <c r="FP1703" s="136"/>
      <c r="FQ1703" s="136"/>
      <c r="FR1703" s="136"/>
      <c r="FS1703" s="136"/>
      <c r="FT1703" s="136"/>
      <c r="FU1703" s="136"/>
      <c r="FV1703" s="136"/>
      <c r="FW1703" s="136"/>
      <c r="FX1703" s="136"/>
      <c r="FY1703" s="136"/>
      <c r="FZ1703" s="136"/>
      <c r="GA1703" s="136"/>
      <c r="GB1703" s="136"/>
      <c r="GC1703" s="136"/>
      <c r="GD1703" s="136"/>
      <c r="GE1703" s="136"/>
      <c r="GF1703" s="136"/>
      <c r="GG1703" s="136"/>
      <c r="GH1703" s="136"/>
      <c r="GI1703" s="136"/>
      <c r="GJ1703" s="136"/>
      <c r="GK1703" s="136"/>
      <c r="GL1703" s="136"/>
      <c r="GM1703" s="136"/>
      <c r="GN1703" s="136"/>
      <c r="GO1703" s="136"/>
      <c r="GP1703" s="136"/>
      <c r="GQ1703" s="136"/>
      <c r="GR1703" s="136"/>
      <c r="GS1703" s="136"/>
      <c r="GT1703" s="136"/>
      <c r="GU1703" s="136"/>
      <c r="GV1703" s="136"/>
      <c r="GW1703" s="136"/>
      <c r="GX1703" s="136"/>
      <c r="GY1703" s="136"/>
      <c r="GZ1703" s="136"/>
      <c r="HA1703" s="136"/>
      <c r="HB1703" s="136"/>
      <c r="HC1703" s="136"/>
      <c r="HD1703" s="136"/>
      <c r="HE1703" s="136"/>
      <c r="HF1703" s="136"/>
      <c r="HG1703" s="136"/>
      <c r="HH1703" s="136"/>
      <c r="HI1703" s="136"/>
      <c r="HJ1703" s="136"/>
      <c r="HK1703" s="136"/>
      <c r="HL1703" s="136"/>
      <c r="HM1703" s="136"/>
      <c r="HN1703" s="136"/>
      <c r="HO1703" s="136"/>
      <c r="HP1703" s="136"/>
      <c r="HQ1703" s="136"/>
      <c r="HR1703" s="136"/>
      <c r="HS1703" s="136"/>
      <c r="HT1703" s="136"/>
      <c r="HU1703" s="136"/>
      <c r="HV1703" s="136"/>
      <c r="HW1703" s="136"/>
      <c r="HX1703" s="136"/>
      <c r="HY1703" s="136"/>
      <c r="HZ1703" s="136"/>
      <c r="IA1703" s="136"/>
      <c r="IB1703" s="136"/>
      <c r="IC1703" s="136"/>
      <c r="ID1703" s="136"/>
      <c r="IE1703" s="136"/>
      <c r="IF1703" s="136"/>
      <c r="IG1703" s="136"/>
    </row>
    <row r="1704" spans="1:241" ht="15" customHeight="1" x14ac:dyDescent="0.25">
      <c r="A1704" s="215" t="s">
        <v>1131</v>
      </c>
      <c r="B1704" s="200">
        <v>8216402.333333333</v>
      </c>
      <c r="C1704" s="200">
        <v>3225799.4285714286</v>
      </c>
      <c r="D1704" s="200">
        <v>1166595.9047619049</v>
      </c>
      <c r="E1704" s="200">
        <v>1993783.6190476189</v>
      </c>
      <c r="F1704" s="200">
        <v>2576438.5714285714</v>
      </c>
      <c r="G1704" s="200">
        <v>665671.52380952379</v>
      </c>
      <c r="H1704" s="200">
        <v>17844691.380952381</v>
      </c>
      <c r="I1704" s="136"/>
      <c r="J1704" s="225" t="s">
        <v>92</v>
      </c>
      <c r="K1704" s="217">
        <v>7636307</v>
      </c>
      <c r="L1704" s="217">
        <v>2822682</v>
      </c>
      <c r="M1704" s="217">
        <v>1023651</v>
      </c>
      <c r="N1704" s="217">
        <v>1199133</v>
      </c>
      <c r="O1704" s="217">
        <v>1721188</v>
      </c>
      <c r="P1704" s="217">
        <v>529673</v>
      </c>
      <c r="Q1704" s="244">
        <v>14932634</v>
      </c>
      <c r="R1704" s="136"/>
      <c r="S1704" s="136"/>
      <c r="T1704" s="136"/>
      <c r="U1704" s="136"/>
      <c r="V1704" s="136"/>
      <c r="W1704" s="136"/>
      <c r="X1704" s="136"/>
      <c r="Y1704" s="136"/>
      <c r="Z1704" s="136"/>
      <c r="AA1704" s="136"/>
      <c r="AB1704" s="136"/>
      <c r="AC1704" s="136"/>
      <c r="AD1704" s="136"/>
      <c r="AE1704" s="136"/>
      <c r="AF1704" s="136"/>
      <c r="AG1704" s="136"/>
      <c r="AH1704" s="136"/>
      <c r="AI1704" s="136"/>
      <c r="AJ1704" s="136"/>
      <c r="AK1704" s="136"/>
      <c r="AL1704" s="136"/>
      <c r="AM1704" s="136"/>
      <c r="AN1704" s="136"/>
      <c r="AO1704" s="136"/>
      <c r="AP1704" s="136"/>
      <c r="AQ1704" s="136"/>
      <c r="AR1704" s="136"/>
      <c r="AS1704" s="136"/>
      <c r="AT1704" s="136"/>
      <c r="AU1704" s="136"/>
      <c r="AV1704" s="136"/>
      <c r="AW1704" s="136"/>
      <c r="AX1704" s="136"/>
      <c r="AY1704" s="136"/>
      <c r="AZ1704" s="136"/>
      <c r="BA1704" s="136"/>
      <c r="BB1704" s="136"/>
      <c r="BC1704" s="136"/>
      <c r="BD1704" s="136"/>
      <c r="BE1704" s="136"/>
      <c r="BF1704" s="136"/>
      <c r="BG1704" s="136"/>
      <c r="BH1704" s="136"/>
      <c r="BI1704" s="136"/>
      <c r="BJ1704" s="136"/>
      <c r="BK1704" s="136"/>
      <c r="BL1704" s="136"/>
      <c r="BM1704" s="136"/>
      <c r="BN1704" s="136"/>
      <c r="BO1704" s="136"/>
      <c r="BP1704" s="136"/>
      <c r="BQ1704" s="136"/>
      <c r="BR1704" s="136"/>
      <c r="BS1704" s="136"/>
      <c r="BT1704" s="136"/>
      <c r="BU1704" s="136"/>
      <c r="BV1704" s="136"/>
      <c r="BW1704" s="136"/>
      <c r="BX1704" s="136"/>
      <c r="BY1704" s="136"/>
      <c r="BZ1704" s="136"/>
      <c r="CA1704" s="136"/>
      <c r="CB1704" s="136"/>
      <c r="CC1704" s="136"/>
      <c r="CD1704" s="136"/>
      <c r="CE1704" s="136"/>
      <c r="CF1704" s="136"/>
      <c r="CG1704" s="136"/>
      <c r="CH1704" s="136"/>
      <c r="CI1704" s="136"/>
      <c r="CJ1704" s="136"/>
      <c r="CK1704" s="136"/>
      <c r="CL1704" s="136"/>
      <c r="CM1704" s="136"/>
      <c r="CN1704" s="136"/>
      <c r="CO1704" s="136"/>
      <c r="CP1704" s="136"/>
      <c r="CQ1704" s="136"/>
      <c r="CR1704" s="136"/>
      <c r="CS1704" s="136"/>
      <c r="CT1704" s="136"/>
      <c r="CU1704" s="136"/>
      <c r="CV1704" s="136"/>
      <c r="CW1704" s="136"/>
      <c r="CX1704" s="136"/>
      <c r="CY1704" s="136"/>
      <c r="CZ1704" s="136"/>
      <c r="DA1704" s="136"/>
      <c r="DB1704" s="136"/>
      <c r="DC1704" s="136"/>
      <c r="DD1704" s="136"/>
      <c r="DE1704" s="136"/>
      <c r="DF1704" s="136"/>
      <c r="DG1704" s="136"/>
      <c r="DH1704" s="136"/>
      <c r="DI1704" s="136"/>
      <c r="DJ1704" s="136"/>
      <c r="DK1704" s="136"/>
      <c r="DL1704" s="136"/>
      <c r="DM1704" s="136"/>
      <c r="DN1704" s="136"/>
      <c r="DO1704" s="136"/>
      <c r="DP1704" s="136"/>
      <c r="DQ1704" s="136"/>
      <c r="DR1704" s="136"/>
      <c r="DS1704" s="136"/>
      <c r="DT1704" s="136"/>
      <c r="DU1704" s="136"/>
      <c r="DV1704" s="136"/>
      <c r="DW1704" s="136"/>
      <c r="DX1704" s="136"/>
      <c r="DY1704" s="136"/>
      <c r="DZ1704" s="136"/>
      <c r="EA1704" s="136"/>
      <c r="EB1704" s="136"/>
      <c r="EC1704" s="136"/>
      <c r="ED1704" s="136"/>
      <c r="EE1704" s="136"/>
      <c r="EF1704" s="136"/>
      <c r="EG1704" s="136"/>
      <c r="EH1704" s="136"/>
      <c r="EI1704" s="136"/>
      <c r="EJ1704" s="136"/>
      <c r="EK1704" s="136"/>
      <c r="EL1704" s="136"/>
      <c r="EM1704" s="136"/>
      <c r="EN1704" s="136"/>
      <c r="EO1704" s="136"/>
      <c r="EP1704" s="136"/>
      <c r="EQ1704" s="136"/>
      <c r="ER1704" s="136"/>
      <c r="ES1704" s="136"/>
      <c r="ET1704" s="136"/>
      <c r="EU1704" s="136"/>
      <c r="EV1704" s="136"/>
      <c r="EW1704" s="136"/>
      <c r="EX1704" s="136"/>
      <c r="EY1704" s="136"/>
      <c r="EZ1704" s="136"/>
      <c r="FA1704" s="136"/>
      <c r="FB1704" s="136"/>
      <c r="FC1704" s="136"/>
      <c r="FD1704" s="136"/>
      <c r="FE1704" s="136"/>
      <c r="FF1704" s="136"/>
      <c r="FG1704" s="136"/>
      <c r="FH1704" s="136"/>
      <c r="FI1704" s="136"/>
      <c r="FJ1704" s="136"/>
      <c r="FK1704" s="136"/>
      <c r="FL1704" s="136"/>
      <c r="FM1704" s="136"/>
      <c r="FN1704" s="136"/>
      <c r="FO1704" s="136"/>
      <c r="FP1704" s="136"/>
      <c r="FQ1704" s="136"/>
      <c r="FR1704" s="136"/>
      <c r="FS1704" s="136"/>
      <c r="FT1704" s="136"/>
      <c r="FU1704" s="136"/>
      <c r="FV1704" s="136"/>
      <c r="FW1704" s="136"/>
      <c r="FX1704" s="136"/>
      <c r="FY1704" s="136"/>
      <c r="FZ1704" s="136"/>
      <c r="GA1704" s="136"/>
      <c r="GB1704" s="136"/>
      <c r="GC1704" s="136"/>
      <c r="GD1704" s="136"/>
      <c r="GE1704" s="136"/>
      <c r="GF1704" s="136"/>
      <c r="GG1704" s="136"/>
      <c r="GH1704" s="136"/>
      <c r="GI1704" s="136"/>
      <c r="GJ1704" s="136"/>
      <c r="GK1704" s="136"/>
      <c r="GL1704" s="136"/>
      <c r="GM1704" s="136"/>
      <c r="GN1704" s="136"/>
      <c r="GO1704" s="136"/>
      <c r="GP1704" s="136"/>
      <c r="GQ1704" s="136"/>
      <c r="GR1704" s="136"/>
      <c r="GS1704" s="136"/>
      <c r="GT1704" s="136"/>
      <c r="GU1704" s="136"/>
      <c r="GV1704" s="136"/>
      <c r="GW1704" s="136"/>
      <c r="GX1704" s="136"/>
      <c r="GY1704" s="136"/>
      <c r="GZ1704" s="136"/>
      <c r="HA1704" s="136"/>
      <c r="HB1704" s="136"/>
      <c r="HC1704" s="136"/>
      <c r="HD1704" s="136"/>
      <c r="HE1704" s="136"/>
      <c r="HF1704" s="136"/>
      <c r="HG1704" s="136"/>
      <c r="HH1704" s="136"/>
      <c r="HI1704" s="136"/>
      <c r="HJ1704" s="136"/>
      <c r="HK1704" s="136"/>
      <c r="HL1704" s="136"/>
      <c r="HM1704" s="136"/>
      <c r="HN1704" s="136"/>
      <c r="HO1704" s="136"/>
      <c r="HP1704" s="136"/>
      <c r="HQ1704" s="136"/>
      <c r="HR1704" s="136"/>
      <c r="HS1704" s="136"/>
      <c r="HT1704" s="136"/>
      <c r="HU1704" s="136"/>
      <c r="HV1704" s="136"/>
      <c r="HW1704" s="136"/>
      <c r="HX1704" s="136"/>
      <c r="HY1704" s="136"/>
      <c r="HZ1704" s="136"/>
      <c r="IA1704" s="136"/>
      <c r="IB1704" s="136"/>
      <c r="IC1704" s="136"/>
      <c r="ID1704" s="136"/>
      <c r="IE1704" s="136"/>
      <c r="IF1704" s="136"/>
      <c r="IG1704" s="136"/>
    </row>
    <row r="1705" spans="1:241" ht="15" customHeight="1" x14ac:dyDescent="0.25">
      <c r="A1705" s="135"/>
      <c r="B1705" s="135"/>
      <c r="C1705" s="135"/>
      <c r="D1705" s="135"/>
      <c r="E1705" s="135"/>
      <c r="F1705" s="135"/>
      <c r="G1705" s="135"/>
      <c r="H1705" s="135"/>
      <c r="I1705" s="136"/>
      <c r="J1705" s="230" t="s">
        <v>1132</v>
      </c>
      <c r="K1705" s="199">
        <v>198753102</v>
      </c>
      <c r="L1705" s="199">
        <v>54580245</v>
      </c>
      <c r="M1705" s="199">
        <v>20311793</v>
      </c>
      <c r="N1705" s="199">
        <v>32795993</v>
      </c>
      <c r="O1705" s="199">
        <v>44830262</v>
      </c>
      <c r="P1705" s="199">
        <v>14400689</v>
      </c>
      <c r="Q1705" s="240">
        <v>365672084</v>
      </c>
      <c r="R1705" s="136"/>
      <c r="S1705" s="136"/>
      <c r="T1705" s="136"/>
      <c r="U1705" s="136"/>
      <c r="V1705" s="136"/>
      <c r="W1705" s="136"/>
      <c r="X1705" s="136"/>
      <c r="Y1705" s="136"/>
      <c r="Z1705" s="136"/>
      <c r="AA1705" s="136"/>
      <c r="AB1705" s="136"/>
      <c r="AC1705" s="136"/>
      <c r="AD1705" s="136"/>
      <c r="AE1705" s="136"/>
      <c r="AF1705" s="136"/>
      <c r="AG1705" s="136"/>
      <c r="AH1705" s="136"/>
      <c r="AI1705" s="136"/>
      <c r="AJ1705" s="136"/>
      <c r="AK1705" s="136"/>
      <c r="AL1705" s="136"/>
      <c r="AM1705" s="136"/>
      <c r="AN1705" s="136"/>
      <c r="AO1705" s="136"/>
      <c r="AP1705" s="136"/>
      <c r="AQ1705" s="136"/>
      <c r="AR1705" s="136"/>
      <c r="AS1705" s="136"/>
      <c r="AT1705" s="136"/>
      <c r="AU1705" s="136"/>
      <c r="AV1705" s="136"/>
      <c r="AW1705" s="136"/>
      <c r="AX1705" s="136"/>
      <c r="AY1705" s="136"/>
      <c r="AZ1705" s="136"/>
      <c r="BA1705" s="136"/>
      <c r="BB1705" s="136"/>
      <c r="BC1705" s="136"/>
      <c r="BD1705" s="136"/>
      <c r="BE1705" s="136"/>
      <c r="BF1705" s="136"/>
      <c r="BG1705" s="136"/>
      <c r="BH1705" s="136"/>
      <c r="BI1705" s="136"/>
      <c r="BJ1705" s="136"/>
      <c r="BK1705" s="136"/>
      <c r="BL1705" s="136"/>
      <c r="BM1705" s="136"/>
      <c r="BN1705" s="136"/>
      <c r="BO1705" s="136"/>
      <c r="BP1705" s="136"/>
      <c r="BQ1705" s="136"/>
      <c r="BR1705" s="136"/>
      <c r="BS1705" s="136"/>
      <c r="BT1705" s="136"/>
      <c r="BU1705" s="136"/>
      <c r="BV1705" s="136"/>
      <c r="BW1705" s="136"/>
      <c r="BX1705" s="136"/>
      <c r="BY1705" s="136"/>
      <c r="BZ1705" s="136"/>
      <c r="CA1705" s="136"/>
      <c r="CB1705" s="136"/>
      <c r="CC1705" s="136"/>
      <c r="CD1705" s="136"/>
      <c r="CE1705" s="136"/>
      <c r="CF1705" s="136"/>
      <c r="CG1705" s="136"/>
      <c r="CH1705" s="136"/>
      <c r="CI1705" s="136"/>
      <c r="CJ1705" s="136"/>
      <c r="CK1705" s="136"/>
      <c r="CL1705" s="136"/>
      <c r="CM1705" s="136"/>
      <c r="CN1705" s="136"/>
      <c r="CO1705" s="136"/>
      <c r="CP1705" s="136"/>
      <c r="CQ1705" s="136"/>
      <c r="CR1705" s="136"/>
      <c r="CS1705" s="136"/>
      <c r="CT1705" s="136"/>
      <c r="CU1705" s="136"/>
      <c r="CV1705" s="136"/>
      <c r="CW1705" s="136"/>
      <c r="CX1705" s="136"/>
      <c r="CY1705" s="136"/>
      <c r="CZ1705" s="136"/>
      <c r="DA1705" s="136"/>
      <c r="DB1705" s="136"/>
      <c r="DC1705" s="136"/>
      <c r="DD1705" s="136"/>
      <c r="DE1705" s="136"/>
      <c r="DF1705" s="136"/>
      <c r="DG1705" s="136"/>
      <c r="DH1705" s="136"/>
      <c r="DI1705" s="136"/>
      <c r="DJ1705" s="136"/>
      <c r="DK1705" s="136"/>
      <c r="DL1705" s="136"/>
      <c r="DM1705" s="136"/>
      <c r="DN1705" s="136"/>
      <c r="DO1705" s="136"/>
      <c r="DP1705" s="136"/>
      <c r="DQ1705" s="136"/>
      <c r="DR1705" s="136"/>
      <c r="DS1705" s="136"/>
      <c r="DT1705" s="136"/>
      <c r="DU1705" s="136"/>
      <c r="DV1705" s="136"/>
      <c r="DW1705" s="136"/>
      <c r="DX1705" s="136"/>
      <c r="DY1705" s="136"/>
      <c r="DZ1705" s="136"/>
      <c r="EA1705" s="136"/>
      <c r="EB1705" s="136"/>
      <c r="EC1705" s="136"/>
      <c r="ED1705" s="136"/>
      <c r="EE1705" s="136"/>
      <c r="EF1705" s="136"/>
      <c r="EG1705" s="136"/>
      <c r="EH1705" s="136"/>
      <c r="EI1705" s="136"/>
      <c r="EJ1705" s="136"/>
      <c r="EK1705" s="136"/>
      <c r="EL1705" s="136"/>
      <c r="EM1705" s="136"/>
      <c r="EN1705" s="136"/>
      <c r="EO1705" s="136"/>
      <c r="EP1705" s="136"/>
      <c r="EQ1705" s="136"/>
      <c r="ER1705" s="136"/>
      <c r="ES1705" s="136"/>
      <c r="ET1705" s="136"/>
      <c r="EU1705" s="136"/>
      <c r="EV1705" s="136"/>
      <c r="EW1705" s="136"/>
      <c r="EX1705" s="136"/>
      <c r="EY1705" s="136"/>
      <c r="EZ1705" s="136"/>
      <c r="FA1705" s="136"/>
      <c r="FB1705" s="136"/>
      <c r="FC1705" s="136"/>
      <c r="FD1705" s="136"/>
      <c r="FE1705" s="136"/>
      <c r="FF1705" s="136"/>
      <c r="FG1705" s="136"/>
      <c r="FH1705" s="136"/>
      <c r="FI1705" s="136"/>
      <c r="FJ1705" s="136"/>
      <c r="FK1705" s="136"/>
      <c r="FL1705" s="136"/>
      <c r="FM1705" s="136"/>
      <c r="FN1705" s="136"/>
      <c r="FO1705" s="136"/>
      <c r="FP1705" s="136"/>
      <c r="FQ1705" s="136"/>
      <c r="FR1705" s="136"/>
      <c r="FS1705" s="136"/>
      <c r="FT1705" s="136"/>
      <c r="FU1705" s="136"/>
      <c r="FV1705" s="136"/>
      <c r="FW1705" s="136"/>
      <c r="FX1705" s="136"/>
      <c r="FY1705" s="136"/>
      <c r="FZ1705" s="136"/>
      <c r="GA1705" s="136"/>
      <c r="GB1705" s="136"/>
      <c r="GC1705" s="136"/>
      <c r="GD1705" s="136"/>
      <c r="GE1705" s="136"/>
      <c r="GF1705" s="136"/>
      <c r="GG1705" s="136"/>
      <c r="GH1705" s="136"/>
      <c r="GI1705" s="136"/>
      <c r="GJ1705" s="136"/>
      <c r="GK1705" s="136"/>
      <c r="GL1705" s="136"/>
      <c r="GM1705" s="136"/>
      <c r="GN1705" s="136"/>
      <c r="GO1705" s="136"/>
      <c r="GP1705" s="136"/>
      <c r="GQ1705" s="136"/>
      <c r="GR1705" s="136"/>
      <c r="GS1705" s="136"/>
      <c r="GT1705" s="136"/>
      <c r="GU1705" s="136"/>
      <c r="GV1705" s="136"/>
      <c r="GW1705" s="136"/>
      <c r="GX1705" s="136"/>
      <c r="GY1705" s="136"/>
      <c r="GZ1705" s="136"/>
      <c r="HA1705" s="136"/>
      <c r="HB1705" s="136"/>
      <c r="HC1705" s="136"/>
      <c r="HD1705" s="136"/>
      <c r="HE1705" s="136"/>
      <c r="HF1705" s="136"/>
      <c r="HG1705" s="136"/>
      <c r="HH1705" s="136"/>
      <c r="HI1705" s="136"/>
      <c r="HJ1705" s="136"/>
      <c r="HK1705" s="136"/>
      <c r="HL1705" s="136"/>
      <c r="HM1705" s="136"/>
      <c r="HN1705" s="136"/>
      <c r="HO1705" s="136"/>
      <c r="HP1705" s="136"/>
      <c r="HQ1705" s="136"/>
      <c r="HR1705" s="136"/>
      <c r="HS1705" s="136"/>
      <c r="HT1705" s="136"/>
      <c r="HU1705" s="136"/>
      <c r="HV1705" s="136"/>
      <c r="HW1705" s="136"/>
      <c r="HX1705" s="136"/>
      <c r="HY1705" s="136"/>
      <c r="HZ1705" s="136"/>
      <c r="IA1705" s="136"/>
      <c r="IB1705" s="136"/>
      <c r="IC1705" s="136"/>
      <c r="ID1705" s="136"/>
      <c r="IE1705" s="136"/>
      <c r="IF1705" s="136"/>
      <c r="IG1705" s="136"/>
    </row>
    <row r="1706" spans="1:241" ht="15" customHeight="1" x14ac:dyDescent="0.25">
      <c r="I1706" s="136"/>
      <c r="J1706" s="231" t="s">
        <v>1133</v>
      </c>
      <c r="K1706" s="200">
        <v>8641439.2173913047</v>
      </c>
      <c r="L1706" s="200">
        <v>2373054.1304347827</v>
      </c>
      <c r="M1706" s="200">
        <v>883121.43478260865</v>
      </c>
      <c r="N1706" s="200">
        <v>1425912.7391304348</v>
      </c>
      <c r="O1706" s="200">
        <v>1949141.8260869565</v>
      </c>
      <c r="P1706" s="200">
        <v>626116.91304347827</v>
      </c>
      <c r="Q1706" s="200">
        <v>15898786.260869564</v>
      </c>
      <c r="R1706" s="136"/>
      <c r="S1706" s="136"/>
      <c r="T1706" s="136"/>
      <c r="U1706" s="136"/>
      <c r="V1706" s="136"/>
      <c r="W1706" s="136"/>
      <c r="X1706" s="136"/>
      <c r="Y1706" s="136"/>
      <c r="Z1706" s="136"/>
      <c r="AA1706" s="136"/>
      <c r="AB1706" s="136"/>
      <c r="AC1706" s="136"/>
      <c r="AD1706" s="136"/>
      <c r="AE1706" s="136"/>
      <c r="AF1706" s="136"/>
      <c r="AG1706" s="136"/>
      <c r="AH1706" s="136"/>
      <c r="AI1706" s="136"/>
      <c r="AJ1706" s="136"/>
      <c r="AK1706" s="136"/>
      <c r="AL1706" s="136"/>
      <c r="AM1706" s="136"/>
      <c r="AN1706" s="136"/>
      <c r="AO1706" s="136"/>
      <c r="AP1706" s="136"/>
      <c r="AQ1706" s="136"/>
      <c r="AR1706" s="136"/>
      <c r="AS1706" s="136"/>
      <c r="AT1706" s="136"/>
      <c r="AU1706" s="136"/>
      <c r="AV1706" s="136"/>
      <c r="AW1706" s="136"/>
      <c r="AX1706" s="136"/>
      <c r="AY1706" s="136"/>
      <c r="AZ1706" s="136"/>
      <c r="BA1706" s="136"/>
      <c r="BB1706" s="136"/>
      <c r="BC1706" s="136"/>
      <c r="BD1706" s="136"/>
      <c r="BE1706" s="136"/>
      <c r="BF1706" s="136"/>
      <c r="BG1706" s="136"/>
      <c r="BH1706" s="136"/>
      <c r="BI1706" s="136"/>
      <c r="BJ1706" s="136"/>
      <c r="BK1706" s="136"/>
      <c r="BL1706" s="136"/>
      <c r="BM1706" s="136"/>
      <c r="BN1706" s="136"/>
      <c r="BO1706" s="136"/>
      <c r="BP1706" s="136"/>
      <c r="BQ1706" s="136"/>
      <c r="BR1706" s="136"/>
      <c r="BS1706" s="136"/>
      <c r="BT1706" s="136"/>
      <c r="BU1706" s="136"/>
      <c r="BV1706" s="136"/>
      <c r="BW1706" s="136"/>
      <c r="BX1706" s="136"/>
      <c r="BY1706" s="136"/>
      <c r="BZ1706" s="136"/>
      <c r="CA1706" s="136"/>
      <c r="CB1706" s="136"/>
      <c r="CC1706" s="136"/>
      <c r="CD1706" s="136"/>
      <c r="CE1706" s="136"/>
      <c r="CF1706" s="136"/>
      <c r="CG1706" s="136"/>
      <c r="CH1706" s="136"/>
      <c r="CI1706" s="136"/>
      <c r="CJ1706" s="136"/>
      <c r="CK1706" s="136"/>
      <c r="CL1706" s="136"/>
      <c r="CM1706" s="136"/>
      <c r="CN1706" s="136"/>
      <c r="CO1706" s="136"/>
      <c r="CP1706" s="136"/>
      <c r="CQ1706" s="136"/>
      <c r="CR1706" s="136"/>
      <c r="CS1706" s="136"/>
      <c r="CT1706" s="136"/>
      <c r="CU1706" s="136"/>
      <c r="CV1706" s="136"/>
      <c r="CW1706" s="136"/>
      <c r="CX1706" s="136"/>
      <c r="CY1706" s="136"/>
      <c r="CZ1706" s="136"/>
      <c r="DA1706" s="136"/>
      <c r="DB1706" s="136"/>
      <c r="DC1706" s="136"/>
      <c r="DD1706" s="136"/>
      <c r="DE1706" s="136"/>
      <c r="DF1706" s="136"/>
      <c r="DG1706" s="136"/>
      <c r="DH1706" s="136"/>
      <c r="DI1706" s="136"/>
      <c r="DJ1706" s="136"/>
      <c r="DK1706" s="136"/>
      <c r="DL1706" s="136"/>
      <c r="DM1706" s="136"/>
      <c r="DN1706" s="136"/>
      <c r="DO1706" s="136"/>
      <c r="DP1706" s="136"/>
      <c r="DQ1706" s="136"/>
      <c r="DR1706" s="136"/>
      <c r="DS1706" s="136"/>
      <c r="DT1706" s="136"/>
      <c r="DU1706" s="136"/>
      <c r="DV1706" s="136"/>
      <c r="DW1706" s="136"/>
      <c r="DX1706" s="136"/>
      <c r="DY1706" s="136"/>
      <c r="DZ1706" s="136"/>
      <c r="EA1706" s="136"/>
      <c r="EB1706" s="136"/>
      <c r="EC1706" s="136"/>
      <c r="ED1706" s="136"/>
      <c r="EE1706" s="136"/>
      <c r="EF1706" s="136"/>
      <c r="EG1706" s="136"/>
      <c r="EH1706" s="136"/>
      <c r="EI1706" s="136"/>
      <c r="EJ1706" s="136"/>
      <c r="EK1706" s="136"/>
      <c r="EL1706" s="136"/>
      <c r="EM1706" s="136"/>
      <c r="EN1706" s="136"/>
      <c r="EO1706" s="136"/>
      <c r="EP1706" s="136"/>
      <c r="EQ1706" s="136"/>
      <c r="ER1706" s="136"/>
      <c r="ES1706" s="136"/>
      <c r="ET1706" s="136"/>
      <c r="EU1706" s="136"/>
      <c r="EV1706" s="136"/>
      <c r="EW1706" s="136"/>
      <c r="EX1706" s="136"/>
      <c r="EY1706" s="136"/>
      <c r="EZ1706" s="136"/>
      <c r="FA1706" s="136"/>
      <c r="FB1706" s="136"/>
      <c r="FC1706" s="136"/>
      <c r="FD1706" s="136"/>
      <c r="FE1706" s="136"/>
      <c r="FF1706" s="136"/>
      <c r="FG1706" s="136"/>
      <c r="FH1706" s="136"/>
      <c r="FI1706" s="136"/>
      <c r="FJ1706" s="136"/>
      <c r="FK1706" s="136"/>
      <c r="FL1706" s="136"/>
      <c r="FM1706" s="136"/>
      <c r="FN1706" s="136"/>
      <c r="FO1706" s="136"/>
      <c r="FP1706" s="136"/>
      <c r="FQ1706" s="136"/>
      <c r="FR1706" s="136"/>
      <c r="FS1706" s="136"/>
      <c r="FT1706" s="136"/>
      <c r="FU1706" s="136"/>
      <c r="FV1706" s="136"/>
      <c r="FW1706" s="136"/>
      <c r="FX1706" s="136"/>
      <c r="FY1706" s="136"/>
      <c r="FZ1706" s="136"/>
      <c r="GA1706" s="136"/>
      <c r="GB1706" s="136"/>
      <c r="GC1706" s="136"/>
      <c r="GD1706" s="136"/>
      <c r="GE1706" s="136"/>
      <c r="GF1706" s="136"/>
      <c r="GG1706" s="136"/>
      <c r="GH1706" s="136"/>
      <c r="GI1706" s="136"/>
      <c r="GJ1706" s="136"/>
      <c r="GK1706" s="136"/>
      <c r="GL1706" s="136"/>
      <c r="GM1706" s="136"/>
      <c r="GN1706" s="136"/>
      <c r="GO1706" s="136"/>
      <c r="GP1706" s="136"/>
      <c r="GQ1706" s="136"/>
      <c r="GR1706" s="136"/>
      <c r="GS1706" s="136"/>
      <c r="GT1706" s="136"/>
      <c r="GU1706" s="136"/>
      <c r="GV1706" s="136"/>
      <c r="GW1706" s="136"/>
      <c r="GX1706" s="136"/>
      <c r="GY1706" s="136"/>
      <c r="GZ1706" s="136"/>
      <c r="HA1706" s="136"/>
      <c r="HB1706" s="136"/>
      <c r="HC1706" s="136"/>
      <c r="HD1706" s="136"/>
      <c r="HE1706" s="136"/>
      <c r="HF1706" s="136"/>
      <c r="HG1706" s="136"/>
      <c r="HH1706" s="136"/>
      <c r="HI1706" s="136"/>
      <c r="HJ1706" s="136"/>
      <c r="HK1706" s="136"/>
      <c r="HL1706" s="136"/>
      <c r="HM1706" s="136"/>
      <c r="HN1706" s="136"/>
      <c r="HO1706" s="136"/>
      <c r="HP1706" s="136"/>
      <c r="HQ1706" s="136"/>
      <c r="HR1706" s="136"/>
      <c r="HS1706" s="136"/>
      <c r="HT1706" s="136"/>
      <c r="HU1706" s="136"/>
      <c r="HV1706" s="136"/>
      <c r="HW1706" s="136"/>
      <c r="HX1706" s="136"/>
      <c r="HY1706" s="136"/>
      <c r="HZ1706" s="136"/>
      <c r="IA1706" s="136"/>
      <c r="IB1706" s="136"/>
      <c r="IC1706" s="136"/>
      <c r="ID1706" s="136"/>
      <c r="IE1706" s="136"/>
      <c r="IF1706" s="136"/>
      <c r="IG1706" s="136"/>
    </row>
    <row r="1707" spans="1:241" ht="15" customHeight="1" x14ac:dyDescent="0.25">
      <c r="I1707" s="136"/>
      <c r="J1707" s="136"/>
      <c r="K1707" s="136"/>
      <c r="L1707" s="136"/>
      <c r="M1707" s="136"/>
      <c r="N1707" s="136"/>
      <c r="O1707" s="136"/>
      <c r="P1707" s="136"/>
      <c r="Q1707" s="136"/>
      <c r="R1707" s="136"/>
      <c r="S1707" s="136"/>
      <c r="T1707" s="136"/>
      <c r="U1707" s="136"/>
      <c r="V1707" s="136"/>
      <c r="W1707" s="136"/>
      <c r="X1707" s="136"/>
      <c r="Y1707" s="136"/>
      <c r="Z1707" s="136"/>
      <c r="AA1707" s="136"/>
      <c r="AB1707" s="136"/>
      <c r="AC1707" s="136"/>
      <c r="AD1707" s="136"/>
      <c r="AE1707" s="136"/>
      <c r="AF1707" s="136"/>
      <c r="AG1707" s="136"/>
      <c r="AH1707" s="136"/>
      <c r="AI1707" s="136"/>
      <c r="AJ1707" s="136"/>
      <c r="AK1707" s="136"/>
      <c r="AL1707" s="136"/>
      <c r="AM1707" s="136"/>
      <c r="AN1707" s="136"/>
      <c r="AO1707" s="136"/>
      <c r="AP1707" s="136"/>
      <c r="AQ1707" s="136"/>
      <c r="AR1707" s="136"/>
      <c r="AS1707" s="136"/>
      <c r="AT1707" s="136"/>
      <c r="AU1707" s="136"/>
      <c r="AV1707" s="136"/>
      <c r="AW1707" s="136"/>
      <c r="AX1707" s="136"/>
      <c r="AY1707" s="136"/>
      <c r="AZ1707" s="136"/>
      <c r="BA1707" s="136"/>
      <c r="BB1707" s="136"/>
      <c r="BC1707" s="136"/>
      <c r="BD1707" s="136"/>
      <c r="BE1707" s="136"/>
      <c r="BF1707" s="136"/>
      <c r="BG1707" s="136"/>
      <c r="BH1707" s="136"/>
      <c r="BI1707" s="136"/>
      <c r="BJ1707" s="136"/>
      <c r="BK1707" s="136"/>
      <c r="BL1707" s="136"/>
      <c r="BM1707" s="136"/>
      <c r="BN1707" s="136"/>
      <c r="BO1707" s="136"/>
      <c r="BP1707" s="136"/>
      <c r="BQ1707" s="136"/>
      <c r="BR1707" s="136"/>
      <c r="BS1707" s="136"/>
      <c r="BT1707" s="136"/>
      <c r="BU1707" s="136"/>
      <c r="BV1707" s="136"/>
      <c r="BW1707" s="136"/>
      <c r="BX1707" s="136"/>
      <c r="BY1707" s="136"/>
      <c r="BZ1707" s="136"/>
      <c r="CA1707" s="136"/>
      <c r="CB1707" s="136"/>
      <c r="CC1707" s="136"/>
      <c r="CD1707" s="136"/>
      <c r="CE1707" s="136"/>
      <c r="CF1707" s="136"/>
      <c r="CG1707" s="136"/>
      <c r="CH1707" s="136"/>
      <c r="CI1707" s="136"/>
      <c r="CJ1707" s="136"/>
      <c r="CK1707" s="136"/>
      <c r="CL1707" s="136"/>
      <c r="CM1707" s="136"/>
      <c r="CN1707" s="136"/>
      <c r="CO1707" s="136"/>
      <c r="CP1707" s="136"/>
      <c r="CQ1707" s="136"/>
      <c r="CR1707" s="136"/>
      <c r="CS1707" s="136"/>
      <c r="CT1707" s="136"/>
      <c r="CU1707" s="136"/>
      <c r="CV1707" s="136"/>
      <c r="CW1707" s="136"/>
      <c r="CX1707" s="136"/>
      <c r="CY1707" s="136"/>
      <c r="CZ1707" s="136"/>
      <c r="DA1707" s="136"/>
      <c r="DB1707" s="136"/>
      <c r="DC1707" s="136"/>
      <c r="DD1707" s="136"/>
      <c r="DE1707" s="136"/>
      <c r="DF1707" s="136"/>
      <c r="DG1707" s="136"/>
      <c r="DH1707" s="136"/>
      <c r="DI1707" s="136"/>
      <c r="DJ1707" s="136"/>
      <c r="DK1707" s="136"/>
      <c r="DL1707" s="136"/>
      <c r="DM1707" s="136"/>
      <c r="DN1707" s="136"/>
      <c r="DO1707" s="136"/>
      <c r="DP1707" s="136"/>
      <c r="DQ1707" s="136"/>
      <c r="DR1707" s="136"/>
      <c r="DS1707" s="136"/>
      <c r="DT1707" s="136"/>
      <c r="DU1707" s="136"/>
      <c r="DV1707" s="136"/>
      <c r="DW1707" s="136"/>
      <c r="DX1707" s="136"/>
      <c r="DY1707" s="136"/>
      <c r="DZ1707" s="136"/>
      <c r="EA1707" s="136"/>
      <c r="EB1707" s="136"/>
      <c r="EC1707" s="136"/>
      <c r="ED1707" s="136"/>
      <c r="EE1707" s="136"/>
      <c r="EF1707" s="136"/>
      <c r="EG1707" s="136"/>
      <c r="EH1707" s="136"/>
      <c r="EI1707" s="136"/>
      <c r="EJ1707" s="136"/>
      <c r="EK1707" s="136"/>
      <c r="EL1707" s="136"/>
      <c r="EM1707" s="136"/>
      <c r="EN1707" s="136"/>
      <c r="EO1707" s="136"/>
      <c r="EP1707" s="136"/>
      <c r="EQ1707" s="136"/>
      <c r="ER1707" s="136"/>
      <c r="ES1707" s="136"/>
      <c r="ET1707" s="136"/>
      <c r="EU1707" s="136"/>
      <c r="EV1707" s="136"/>
      <c r="EW1707" s="136"/>
      <c r="EX1707" s="136"/>
      <c r="EY1707" s="136"/>
      <c r="EZ1707" s="136"/>
      <c r="FA1707" s="136"/>
      <c r="FB1707" s="136"/>
      <c r="FC1707" s="136"/>
      <c r="FD1707" s="136"/>
      <c r="FE1707" s="136"/>
      <c r="FF1707" s="136"/>
      <c r="FG1707" s="136"/>
      <c r="FH1707" s="136"/>
      <c r="FI1707" s="136"/>
      <c r="FJ1707" s="136"/>
      <c r="FK1707" s="136"/>
      <c r="FL1707" s="136"/>
      <c r="FM1707" s="136"/>
      <c r="FN1707" s="136"/>
      <c r="FO1707" s="136"/>
      <c r="FP1707" s="136"/>
      <c r="FQ1707" s="136"/>
      <c r="FR1707" s="136"/>
      <c r="FS1707" s="136"/>
      <c r="FT1707" s="136"/>
      <c r="FU1707" s="136"/>
      <c r="FV1707" s="136"/>
      <c r="FW1707" s="136"/>
      <c r="FX1707" s="136"/>
      <c r="FY1707" s="136"/>
      <c r="FZ1707" s="136"/>
      <c r="GA1707" s="136"/>
      <c r="GB1707" s="136"/>
      <c r="GC1707" s="136"/>
      <c r="GD1707" s="136"/>
      <c r="GE1707" s="136"/>
      <c r="GF1707" s="136"/>
      <c r="GG1707" s="136"/>
      <c r="GH1707" s="136"/>
      <c r="GI1707" s="136"/>
      <c r="GJ1707" s="136"/>
      <c r="GK1707" s="136"/>
      <c r="GL1707" s="136"/>
      <c r="GM1707" s="136"/>
      <c r="GN1707" s="136"/>
      <c r="GO1707" s="136"/>
      <c r="GP1707" s="136"/>
      <c r="GQ1707" s="136"/>
      <c r="GR1707" s="136"/>
      <c r="GS1707" s="136"/>
      <c r="GT1707" s="136"/>
      <c r="GU1707" s="136"/>
      <c r="GV1707" s="136"/>
      <c r="GW1707" s="136"/>
      <c r="GX1707" s="136"/>
      <c r="GY1707" s="136"/>
      <c r="GZ1707" s="136"/>
      <c r="HA1707" s="136"/>
      <c r="HB1707" s="136"/>
      <c r="HC1707" s="136"/>
      <c r="HD1707" s="136"/>
      <c r="HE1707" s="136"/>
      <c r="HF1707" s="136"/>
      <c r="HG1707" s="136"/>
      <c r="HH1707" s="136"/>
      <c r="HI1707" s="136"/>
      <c r="HJ1707" s="136"/>
      <c r="HK1707" s="136"/>
      <c r="HL1707" s="136"/>
      <c r="HM1707" s="136"/>
      <c r="HN1707" s="136"/>
      <c r="HO1707" s="136"/>
      <c r="HP1707" s="136"/>
      <c r="HQ1707" s="136"/>
      <c r="HR1707" s="136"/>
      <c r="HS1707" s="136"/>
      <c r="HT1707" s="136"/>
      <c r="HU1707" s="136"/>
      <c r="HV1707" s="136"/>
      <c r="HW1707" s="136"/>
      <c r="HX1707" s="136"/>
      <c r="HY1707" s="136"/>
      <c r="HZ1707" s="136"/>
      <c r="IA1707" s="136"/>
      <c r="IB1707" s="136"/>
      <c r="IC1707" s="136"/>
      <c r="ID1707" s="136"/>
      <c r="IE1707" s="136"/>
      <c r="IF1707" s="136"/>
      <c r="IG1707" s="136"/>
    </row>
    <row r="1708" spans="1:241" ht="38.1" customHeight="1" x14ac:dyDescent="0.25">
      <c r="A1708" s="461" t="s">
        <v>1162</v>
      </c>
      <c r="B1708" s="461"/>
      <c r="C1708" s="461"/>
      <c r="D1708" s="461"/>
      <c r="E1708" s="461"/>
      <c r="F1708" s="461"/>
      <c r="G1708" s="461"/>
      <c r="H1708" s="461"/>
      <c r="I1708" s="461"/>
      <c r="J1708" s="461"/>
      <c r="K1708" s="461"/>
      <c r="L1708" s="461"/>
      <c r="M1708" s="461"/>
      <c r="N1708" s="461"/>
      <c r="O1708" s="461"/>
      <c r="P1708" s="461"/>
      <c r="Q1708" s="461"/>
      <c r="R1708" s="136"/>
      <c r="S1708" s="136"/>
      <c r="T1708" s="136"/>
      <c r="U1708" s="136"/>
      <c r="V1708" s="136"/>
      <c r="W1708" s="136"/>
      <c r="X1708" s="136"/>
      <c r="Y1708" s="136"/>
      <c r="Z1708" s="136"/>
      <c r="AA1708" s="136"/>
      <c r="AB1708" s="136"/>
      <c r="AC1708" s="136"/>
      <c r="AD1708" s="136"/>
      <c r="AE1708" s="136"/>
      <c r="AF1708" s="136"/>
      <c r="AG1708" s="136"/>
      <c r="AH1708" s="136"/>
      <c r="AI1708" s="136"/>
      <c r="AJ1708" s="136"/>
      <c r="AK1708" s="136"/>
      <c r="AL1708" s="136"/>
      <c r="AM1708" s="136"/>
      <c r="AN1708" s="136"/>
      <c r="AO1708" s="136"/>
      <c r="AP1708" s="136"/>
      <c r="AQ1708" s="136"/>
      <c r="AR1708" s="136"/>
      <c r="AS1708" s="136"/>
      <c r="AT1708" s="136"/>
      <c r="AU1708" s="136"/>
      <c r="AV1708" s="136"/>
      <c r="AW1708" s="136"/>
      <c r="AX1708" s="136"/>
      <c r="AY1708" s="136"/>
      <c r="AZ1708" s="136"/>
      <c r="BA1708" s="136"/>
      <c r="BB1708" s="136"/>
      <c r="BC1708" s="136"/>
      <c r="BD1708" s="136"/>
      <c r="BE1708" s="136"/>
      <c r="BF1708" s="136"/>
      <c r="BG1708" s="136"/>
      <c r="BH1708" s="136"/>
      <c r="BI1708" s="136"/>
      <c r="BJ1708" s="136"/>
      <c r="BK1708" s="136"/>
      <c r="BL1708" s="136"/>
      <c r="BM1708" s="136"/>
      <c r="BN1708" s="136"/>
      <c r="BO1708" s="136"/>
      <c r="BP1708" s="136"/>
      <c r="BQ1708" s="136"/>
      <c r="BR1708" s="136"/>
      <c r="BS1708" s="136"/>
      <c r="BT1708" s="136"/>
      <c r="BU1708" s="136"/>
      <c r="BV1708" s="136"/>
      <c r="BW1708" s="136"/>
      <c r="BX1708" s="136"/>
      <c r="BY1708" s="136"/>
      <c r="BZ1708" s="136"/>
      <c r="CA1708" s="136"/>
      <c r="CB1708" s="136"/>
      <c r="CC1708" s="136"/>
      <c r="CD1708" s="136"/>
      <c r="CE1708" s="136"/>
      <c r="CF1708" s="136"/>
      <c r="CG1708" s="136"/>
      <c r="CH1708" s="136"/>
      <c r="CI1708" s="136"/>
      <c r="CJ1708" s="136"/>
      <c r="CK1708" s="136"/>
      <c r="CL1708" s="136"/>
      <c r="CM1708" s="136"/>
      <c r="CN1708" s="136"/>
      <c r="CO1708" s="136"/>
      <c r="CP1708" s="136"/>
      <c r="CQ1708" s="136"/>
      <c r="CR1708" s="136"/>
      <c r="CS1708" s="136"/>
      <c r="CT1708" s="136"/>
      <c r="CU1708" s="136"/>
      <c r="CV1708" s="136"/>
      <c r="CW1708" s="136"/>
      <c r="CX1708" s="136"/>
      <c r="CY1708" s="136"/>
      <c r="CZ1708" s="136"/>
      <c r="DA1708" s="136"/>
      <c r="DB1708" s="136"/>
      <c r="DC1708" s="136"/>
      <c r="DD1708" s="136"/>
      <c r="DE1708" s="136"/>
      <c r="DF1708" s="136"/>
      <c r="DG1708" s="136"/>
      <c r="DH1708" s="136"/>
      <c r="DI1708" s="136"/>
      <c r="DJ1708" s="136"/>
      <c r="DK1708" s="136"/>
      <c r="DL1708" s="136"/>
      <c r="DM1708" s="136"/>
      <c r="DN1708" s="136"/>
      <c r="DO1708" s="136"/>
      <c r="DP1708" s="136"/>
      <c r="DQ1708" s="136"/>
      <c r="DR1708" s="136"/>
      <c r="DS1708" s="136"/>
      <c r="DT1708" s="136"/>
      <c r="DU1708" s="136"/>
      <c r="DV1708" s="136"/>
      <c r="DW1708" s="136"/>
      <c r="DX1708" s="136"/>
      <c r="DY1708" s="136"/>
      <c r="DZ1708" s="136"/>
      <c r="EA1708" s="136"/>
      <c r="EB1708" s="136"/>
      <c r="EC1708" s="136"/>
      <c r="ED1708" s="136"/>
      <c r="EE1708" s="136"/>
      <c r="EF1708" s="136"/>
      <c r="EG1708" s="136"/>
      <c r="EH1708" s="136"/>
      <c r="EI1708" s="136"/>
      <c r="EJ1708" s="136"/>
      <c r="EK1708" s="136"/>
      <c r="EL1708" s="136"/>
      <c r="EM1708" s="136"/>
      <c r="EN1708" s="136"/>
      <c r="EO1708" s="136"/>
      <c r="EP1708" s="136"/>
      <c r="EQ1708" s="136"/>
      <c r="ER1708" s="136"/>
      <c r="ES1708" s="136"/>
      <c r="ET1708" s="136"/>
      <c r="EU1708" s="136"/>
      <c r="EV1708" s="136"/>
      <c r="EW1708" s="136"/>
      <c r="EX1708" s="136"/>
      <c r="EY1708" s="136"/>
      <c r="EZ1708" s="136"/>
      <c r="FA1708" s="136"/>
      <c r="FB1708" s="136"/>
      <c r="FC1708" s="136"/>
      <c r="FD1708" s="136"/>
      <c r="FE1708" s="136"/>
      <c r="FF1708" s="136"/>
      <c r="FG1708" s="136"/>
      <c r="FH1708" s="136"/>
      <c r="FI1708" s="136"/>
      <c r="FJ1708" s="136"/>
      <c r="FK1708" s="136"/>
      <c r="FL1708" s="136"/>
      <c r="FM1708" s="136"/>
      <c r="FN1708" s="136"/>
      <c r="FO1708" s="136"/>
      <c r="FP1708" s="136"/>
      <c r="FQ1708" s="136"/>
      <c r="FR1708" s="136"/>
      <c r="FS1708" s="136"/>
      <c r="FT1708" s="136"/>
      <c r="FU1708" s="136"/>
      <c r="FV1708" s="136"/>
      <c r="FW1708" s="136"/>
      <c r="FX1708" s="136"/>
      <c r="FY1708" s="136"/>
      <c r="FZ1708" s="136"/>
      <c r="GA1708" s="136"/>
      <c r="GB1708" s="136"/>
      <c r="GC1708" s="136"/>
      <c r="GD1708" s="136"/>
      <c r="GE1708" s="136"/>
      <c r="GF1708" s="136"/>
      <c r="GG1708" s="136"/>
      <c r="GH1708" s="136"/>
      <c r="GI1708" s="136"/>
      <c r="GJ1708" s="136"/>
      <c r="GK1708" s="136"/>
      <c r="GL1708" s="136"/>
      <c r="GM1708" s="136"/>
      <c r="GN1708" s="136"/>
      <c r="GO1708" s="136"/>
      <c r="GP1708" s="136"/>
      <c r="GQ1708" s="136"/>
      <c r="GR1708" s="136"/>
      <c r="GS1708" s="136"/>
      <c r="GT1708" s="136"/>
      <c r="GU1708" s="136"/>
      <c r="GV1708" s="136"/>
      <c r="GW1708" s="136"/>
      <c r="GX1708" s="136"/>
      <c r="GY1708" s="136"/>
      <c r="GZ1708" s="136"/>
      <c r="HA1708" s="136"/>
      <c r="HB1708" s="136"/>
      <c r="HC1708" s="136"/>
      <c r="HD1708" s="136"/>
      <c r="HE1708" s="136"/>
      <c r="HF1708" s="136"/>
      <c r="HG1708" s="136"/>
      <c r="HH1708" s="136"/>
      <c r="HI1708" s="136"/>
      <c r="HJ1708" s="136"/>
      <c r="HK1708" s="136"/>
      <c r="HL1708" s="136"/>
      <c r="HM1708" s="136"/>
      <c r="HN1708" s="136"/>
      <c r="HO1708" s="136"/>
      <c r="HP1708" s="136"/>
      <c r="HQ1708" s="136"/>
      <c r="HR1708" s="136"/>
      <c r="HS1708" s="136"/>
      <c r="HT1708" s="136"/>
      <c r="HU1708" s="136"/>
      <c r="HV1708" s="136"/>
      <c r="HW1708" s="136"/>
      <c r="HX1708" s="136"/>
      <c r="HY1708" s="136"/>
      <c r="HZ1708" s="136"/>
      <c r="IA1708" s="136"/>
      <c r="IB1708" s="136"/>
      <c r="IC1708" s="136"/>
      <c r="ID1708" s="136"/>
      <c r="IE1708" s="136"/>
      <c r="IF1708" s="136"/>
      <c r="IG1708" s="136"/>
    </row>
    <row r="1709" spans="1:241" ht="12" customHeight="1" x14ac:dyDescent="0.25">
      <c r="I1709" s="136"/>
      <c r="J1709" s="136"/>
      <c r="K1709" s="136"/>
      <c r="L1709" s="136"/>
      <c r="M1709" s="136"/>
      <c r="N1709" s="136"/>
      <c r="O1709" s="136"/>
      <c r="P1709" s="136"/>
      <c r="Q1709" s="136"/>
      <c r="R1709" s="136"/>
      <c r="S1709" s="136"/>
      <c r="T1709" s="136"/>
      <c r="U1709" s="136"/>
      <c r="V1709" s="136"/>
      <c r="W1709" s="136"/>
      <c r="X1709" s="136"/>
      <c r="Y1709" s="136"/>
      <c r="Z1709" s="136"/>
      <c r="AA1709" s="136"/>
      <c r="AB1709" s="136"/>
      <c r="AC1709" s="136"/>
      <c r="AD1709" s="136"/>
      <c r="AE1709" s="136"/>
      <c r="AF1709" s="136"/>
      <c r="AG1709" s="136"/>
      <c r="AH1709" s="136"/>
      <c r="AI1709" s="136"/>
      <c r="AJ1709" s="136"/>
      <c r="AK1709" s="136"/>
      <c r="AL1709" s="136"/>
      <c r="AM1709" s="136"/>
      <c r="AN1709" s="136"/>
      <c r="AO1709" s="136"/>
      <c r="AP1709" s="136"/>
      <c r="AQ1709" s="136"/>
      <c r="AR1709" s="136"/>
      <c r="AS1709" s="136"/>
      <c r="AT1709" s="136"/>
      <c r="AU1709" s="136"/>
      <c r="AV1709" s="136"/>
      <c r="AW1709" s="136"/>
      <c r="AX1709" s="136"/>
      <c r="AY1709" s="136"/>
      <c r="AZ1709" s="136"/>
      <c r="BA1709" s="136"/>
      <c r="BB1709" s="136"/>
      <c r="BC1709" s="136"/>
      <c r="BD1709" s="136"/>
      <c r="BE1709" s="136"/>
      <c r="BF1709" s="136"/>
      <c r="BG1709" s="136"/>
      <c r="BH1709" s="136"/>
      <c r="BI1709" s="136"/>
      <c r="BJ1709" s="136"/>
      <c r="BK1709" s="136"/>
      <c r="BL1709" s="136"/>
      <c r="BM1709" s="136"/>
      <c r="BN1709" s="136"/>
      <c r="BO1709" s="136"/>
      <c r="BP1709" s="136"/>
      <c r="BQ1709" s="136"/>
      <c r="BR1709" s="136"/>
      <c r="BS1709" s="136"/>
      <c r="BT1709" s="136"/>
      <c r="BU1709" s="136"/>
      <c r="BV1709" s="136"/>
      <c r="BW1709" s="136"/>
      <c r="BX1709" s="136"/>
      <c r="BY1709" s="136"/>
      <c r="BZ1709" s="136"/>
      <c r="CA1709" s="136"/>
      <c r="CB1709" s="136"/>
      <c r="CC1709" s="136"/>
      <c r="CD1709" s="136"/>
      <c r="CE1709" s="136"/>
      <c r="CF1709" s="136"/>
      <c r="CG1709" s="136"/>
      <c r="CH1709" s="136"/>
      <c r="CI1709" s="136"/>
      <c r="CJ1709" s="136"/>
      <c r="CK1709" s="136"/>
      <c r="CL1709" s="136"/>
      <c r="CM1709" s="136"/>
      <c r="CN1709" s="136"/>
      <c r="CO1709" s="136"/>
      <c r="CP1709" s="136"/>
      <c r="CQ1709" s="136"/>
      <c r="CR1709" s="136"/>
      <c r="CS1709" s="136"/>
      <c r="CT1709" s="136"/>
      <c r="CU1709" s="136"/>
      <c r="CV1709" s="136"/>
      <c r="CW1709" s="136"/>
      <c r="CX1709" s="136"/>
      <c r="CY1709" s="136"/>
      <c r="CZ1709" s="136"/>
      <c r="DA1709" s="136"/>
      <c r="DB1709" s="136"/>
      <c r="DC1709" s="136"/>
      <c r="DD1709" s="136"/>
      <c r="DE1709" s="136"/>
      <c r="DF1709" s="136"/>
      <c r="DG1709" s="136"/>
      <c r="DH1709" s="136"/>
      <c r="DI1709" s="136"/>
      <c r="DJ1709" s="136"/>
      <c r="DK1709" s="136"/>
      <c r="DL1709" s="136"/>
      <c r="DM1709" s="136"/>
      <c r="DN1709" s="136"/>
      <c r="DO1709" s="136"/>
      <c r="DP1709" s="136"/>
      <c r="DQ1709" s="136"/>
      <c r="DR1709" s="136"/>
      <c r="DS1709" s="136"/>
      <c r="DT1709" s="136"/>
      <c r="DU1709" s="136"/>
      <c r="DV1709" s="136"/>
      <c r="DW1709" s="136"/>
      <c r="DX1709" s="136"/>
      <c r="DY1709" s="136"/>
      <c r="DZ1709" s="136"/>
      <c r="EA1709" s="136"/>
      <c r="EB1709" s="136"/>
      <c r="EC1709" s="136"/>
      <c r="ED1709" s="136"/>
      <c r="EE1709" s="136"/>
      <c r="EF1709" s="136"/>
      <c r="EG1709" s="136"/>
      <c r="EH1709" s="136"/>
      <c r="EI1709" s="136"/>
      <c r="EJ1709" s="136"/>
      <c r="EK1709" s="136"/>
      <c r="EL1709" s="136"/>
      <c r="EM1709" s="136"/>
      <c r="EN1709" s="136"/>
      <c r="EO1709" s="136"/>
      <c r="EP1709" s="136"/>
      <c r="EQ1709" s="136"/>
      <c r="ER1709" s="136"/>
      <c r="ES1709" s="136"/>
      <c r="ET1709" s="136"/>
      <c r="EU1709" s="136"/>
      <c r="EV1709" s="136"/>
      <c r="EW1709" s="136"/>
      <c r="EX1709" s="136"/>
      <c r="EY1709" s="136"/>
      <c r="EZ1709" s="136"/>
      <c r="FA1709" s="136"/>
      <c r="FB1709" s="136"/>
      <c r="FC1709" s="136"/>
      <c r="FD1709" s="136"/>
      <c r="FE1709" s="136"/>
      <c r="FF1709" s="136"/>
      <c r="FG1709" s="136"/>
      <c r="FH1709" s="136"/>
      <c r="FI1709" s="136"/>
      <c r="FJ1709" s="136"/>
      <c r="FK1709" s="136"/>
      <c r="FL1709" s="136"/>
      <c r="FM1709" s="136"/>
      <c r="FN1709" s="136"/>
      <c r="FO1709" s="136"/>
      <c r="FP1709" s="136"/>
      <c r="FQ1709" s="136"/>
      <c r="FR1709" s="136"/>
      <c r="FS1709" s="136"/>
      <c r="FT1709" s="136"/>
      <c r="FU1709" s="136"/>
      <c r="FV1709" s="136"/>
      <c r="FW1709" s="136"/>
      <c r="FX1709" s="136"/>
      <c r="FY1709" s="136"/>
      <c r="FZ1709" s="136"/>
      <c r="GA1709" s="136"/>
      <c r="GB1709" s="136"/>
      <c r="GC1709" s="136"/>
      <c r="GD1709" s="136"/>
      <c r="GE1709" s="136"/>
      <c r="GF1709" s="136"/>
      <c r="GG1709" s="136"/>
      <c r="GH1709" s="136"/>
      <c r="GI1709" s="136"/>
      <c r="GJ1709" s="136"/>
      <c r="GK1709" s="136"/>
      <c r="GL1709" s="136"/>
      <c r="GM1709" s="136"/>
      <c r="GN1709" s="136"/>
      <c r="GO1709" s="136"/>
      <c r="GP1709" s="136"/>
      <c r="GQ1709" s="136"/>
      <c r="GR1709" s="136"/>
      <c r="GS1709" s="136"/>
      <c r="GT1709" s="136"/>
      <c r="GU1709" s="136"/>
      <c r="GV1709" s="136"/>
      <c r="GW1709" s="136"/>
      <c r="GX1709" s="136"/>
      <c r="GY1709" s="136"/>
      <c r="GZ1709" s="136"/>
      <c r="HA1709" s="136"/>
      <c r="HB1709" s="136"/>
      <c r="HC1709" s="136"/>
      <c r="HD1709" s="136"/>
      <c r="HE1709" s="136"/>
      <c r="HF1709" s="136"/>
      <c r="HG1709" s="136"/>
      <c r="HH1709" s="136"/>
      <c r="HI1709" s="136"/>
      <c r="HJ1709" s="136"/>
      <c r="HK1709" s="136"/>
      <c r="HL1709" s="136"/>
      <c r="HM1709" s="136"/>
      <c r="HN1709" s="136"/>
      <c r="HO1709" s="136"/>
      <c r="HP1709" s="136"/>
      <c r="HQ1709" s="136"/>
      <c r="HR1709" s="136"/>
      <c r="HS1709" s="136"/>
      <c r="HT1709" s="136"/>
      <c r="HU1709" s="136"/>
      <c r="HV1709" s="136"/>
      <c r="HW1709" s="136"/>
      <c r="HX1709" s="136"/>
      <c r="HY1709" s="136"/>
      <c r="HZ1709" s="136"/>
      <c r="IA1709" s="136"/>
      <c r="IB1709" s="136"/>
      <c r="IC1709" s="136"/>
      <c r="ID1709" s="136"/>
      <c r="IE1709" s="136"/>
      <c r="IF1709" s="136"/>
      <c r="IG1709" s="136"/>
    </row>
    <row r="1710" spans="1:241" ht="21" customHeight="1" x14ac:dyDescent="0.3">
      <c r="A1710" s="134">
        <v>2018</v>
      </c>
      <c r="B1710" s="135"/>
      <c r="C1710" s="135"/>
      <c r="D1710" s="135"/>
      <c r="E1710" s="135"/>
      <c r="F1710" s="135"/>
      <c r="G1710" s="135"/>
      <c r="H1710" s="135"/>
      <c r="I1710" s="136"/>
      <c r="J1710" s="136"/>
      <c r="K1710" s="136"/>
      <c r="L1710" s="136"/>
      <c r="M1710" s="136"/>
      <c r="N1710" s="136"/>
      <c r="O1710" s="136"/>
      <c r="P1710" s="136"/>
      <c r="Q1710" s="136"/>
      <c r="R1710" s="136"/>
      <c r="S1710" s="136"/>
      <c r="T1710" s="136"/>
      <c r="U1710" s="136"/>
      <c r="V1710" s="136"/>
      <c r="W1710" s="136"/>
      <c r="X1710" s="136"/>
      <c r="Y1710" s="136"/>
      <c r="Z1710" s="136"/>
      <c r="AA1710" s="136"/>
      <c r="AB1710" s="136"/>
      <c r="AC1710" s="136"/>
      <c r="AD1710" s="136"/>
      <c r="AE1710" s="136"/>
      <c r="AF1710" s="136"/>
      <c r="AG1710" s="136"/>
      <c r="AH1710" s="136"/>
      <c r="AI1710" s="136"/>
      <c r="AJ1710" s="136"/>
      <c r="AK1710" s="136"/>
      <c r="AL1710" s="136"/>
      <c r="AM1710" s="136"/>
      <c r="AN1710" s="136"/>
      <c r="AO1710" s="136"/>
      <c r="AP1710" s="136"/>
      <c r="AQ1710" s="136"/>
      <c r="AR1710" s="136"/>
      <c r="AS1710" s="136"/>
      <c r="AT1710" s="136"/>
      <c r="AU1710" s="136"/>
      <c r="AV1710" s="136"/>
      <c r="AW1710" s="136"/>
      <c r="AX1710" s="136"/>
      <c r="AY1710" s="136"/>
      <c r="AZ1710" s="136"/>
      <c r="BA1710" s="136"/>
      <c r="BB1710" s="136"/>
      <c r="BC1710" s="136"/>
      <c r="BD1710" s="136"/>
      <c r="BE1710" s="136"/>
      <c r="BF1710" s="136"/>
      <c r="BG1710" s="136"/>
      <c r="BH1710" s="136"/>
      <c r="BI1710" s="136"/>
      <c r="BJ1710" s="136"/>
      <c r="BK1710" s="136"/>
      <c r="BL1710" s="136"/>
      <c r="BM1710" s="136"/>
      <c r="BN1710" s="136"/>
      <c r="BO1710" s="136"/>
      <c r="BP1710" s="136"/>
      <c r="BQ1710" s="136"/>
      <c r="BR1710" s="136"/>
      <c r="BS1710" s="136"/>
      <c r="BT1710" s="136"/>
      <c r="BU1710" s="136"/>
      <c r="BV1710" s="136"/>
      <c r="BW1710" s="136"/>
      <c r="BX1710" s="136"/>
      <c r="BY1710" s="136"/>
      <c r="BZ1710" s="136"/>
      <c r="CA1710" s="136"/>
      <c r="CB1710" s="136"/>
      <c r="CC1710" s="136"/>
      <c r="CD1710" s="136"/>
      <c r="CE1710" s="136"/>
      <c r="CF1710" s="136"/>
      <c r="CG1710" s="136"/>
      <c r="CH1710" s="136"/>
      <c r="CI1710" s="136"/>
      <c r="CJ1710" s="136"/>
      <c r="CK1710" s="136"/>
      <c r="CL1710" s="136"/>
      <c r="CM1710" s="136"/>
      <c r="CN1710" s="136"/>
      <c r="CO1710" s="136"/>
      <c r="CP1710" s="136"/>
      <c r="CQ1710" s="136"/>
      <c r="CR1710" s="136"/>
      <c r="CS1710" s="136"/>
      <c r="CT1710" s="136"/>
      <c r="CU1710" s="136"/>
      <c r="CV1710" s="136"/>
      <c r="CW1710" s="136"/>
      <c r="CX1710" s="136"/>
      <c r="CY1710" s="136"/>
      <c r="CZ1710" s="136"/>
      <c r="DA1710" s="136"/>
      <c r="DB1710" s="136"/>
      <c r="DC1710" s="136"/>
      <c r="DD1710" s="136"/>
      <c r="DE1710" s="136"/>
      <c r="DF1710" s="136"/>
      <c r="DG1710" s="136"/>
      <c r="DH1710" s="136"/>
      <c r="DI1710" s="136"/>
      <c r="DJ1710" s="136"/>
      <c r="DK1710" s="136"/>
      <c r="DL1710" s="136"/>
      <c r="DM1710" s="136"/>
      <c r="DN1710" s="136"/>
      <c r="DO1710" s="136"/>
      <c r="DP1710" s="136"/>
      <c r="DQ1710" s="136"/>
      <c r="DR1710" s="136"/>
      <c r="DS1710" s="136"/>
      <c r="DT1710" s="136"/>
      <c r="DU1710" s="136"/>
      <c r="DV1710" s="136"/>
      <c r="DW1710" s="136"/>
      <c r="DX1710" s="136"/>
      <c r="DY1710" s="136"/>
      <c r="DZ1710" s="136"/>
      <c r="EA1710" s="136"/>
      <c r="EB1710" s="136"/>
      <c r="EC1710" s="136"/>
      <c r="ED1710" s="136"/>
      <c r="EE1710" s="136"/>
      <c r="EF1710" s="136"/>
      <c r="EG1710" s="136"/>
      <c r="EH1710" s="136"/>
      <c r="EI1710" s="136"/>
      <c r="EJ1710" s="136"/>
      <c r="EK1710" s="136"/>
      <c r="EL1710" s="136"/>
      <c r="EM1710" s="136"/>
      <c r="EN1710" s="136"/>
      <c r="EO1710" s="136"/>
      <c r="EP1710" s="136"/>
      <c r="EQ1710" s="136"/>
      <c r="ER1710" s="136"/>
      <c r="ES1710" s="136"/>
      <c r="ET1710" s="136"/>
      <c r="EU1710" s="136"/>
      <c r="EV1710" s="136"/>
      <c r="EW1710" s="136"/>
      <c r="EX1710" s="136"/>
      <c r="EY1710" s="136"/>
      <c r="EZ1710" s="136"/>
      <c r="FA1710" s="136"/>
      <c r="FB1710" s="136"/>
      <c r="FC1710" s="136"/>
      <c r="FD1710" s="136"/>
      <c r="FE1710" s="136"/>
      <c r="FF1710" s="136"/>
      <c r="FG1710" s="136"/>
      <c r="FH1710" s="136"/>
      <c r="FI1710" s="136"/>
      <c r="FJ1710" s="136"/>
      <c r="FK1710" s="136"/>
      <c r="FL1710" s="136"/>
      <c r="FM1710" s="136"/>
      <c r="FN1710" s="136"/>
      <c r="FO1710" s="136"/>
      <c r="FP1710" s="136"/>
      <c r="FQ1710" s="136"/>
      <c r="FR1710" s="136"/>
      <c r="FS1710" s="136"/>
      <c r="FT1710" s="136"/>
      <c r="FU1710" s="136"/>
      <c r="FV1710" s="136"/>
      <c r="FW1710" s="136"/>
      <c r="FX1710" s="136"/>
      <c r="FY1710" s="136"/>
      <c r="FZ1710" s="136"/>
      <c r="GA1710" s="136"/>
      <c r="GB1710" s="136"/>
      <c r="GC1710" s="136"/>
      <c r="GD1710" s="136"/>
      <c r="GE1710" s="136"/>
      <c r="GF1710" s="136"/>
      <c r="GG1710" s="136"/>
      <c r="GH1710" s="136"/>
      <c r="GI1710" s="136"/>
      <c r="GJ1710" s="136"/>
      <c r="GK1710" s="136"/>
      <c r="GL1710" s="136"/>
      <c r="GM1710" s="136"/>
      <c r="GN1710" s="136"/>
      <c r="GO1710" s="136"/>
      <c r="GP1710" s="136"/>
      <c r="GQ1710" s="136"/>
      <c r="GR1710" s="136"/>
      <c r="GS1710" s="136"/>
      <c r="GT1710" s="136"/>
      <c r="GU1710" s="136"/>
      <c r="GV1710" s="136"/>
      <c r="GW1710" s="136"/>
      <c r="GX1710" s="136"/>
      <c r="GY1710" s="136"/>
      <c r="GZ1710" s="136"/>
      <c r="HA1710" s="136"/>
      <c r="HB1710" s="136"/>
      <c r="HC1710" s="136"/>
      <c r="HD1710" s="136"/>
      <c r="HE1710" s="136"/>
      <c r="HF1710" s="136"/>
      <c r="HG1710" s="136"/>
      <c r="HH1710" s="136"/>
      <c r="HI1710" s="136"/>
      <c r="HJ1710" s="136"/>
      <c r="HK1710" s="136"/>
      <c r="HL1710" s="136"/>
      <c r="HM1710" s="136"/>
      <c r="HN1710" s="136"/>
      <c r="HO1710" s="136"/>
      <c r="HP1710" s="136"/>
      <c r="HQ1710" s="136"/>
      <c r="HR1710" s="136"/>
      <c r="HS1710" s="136"/>
      <c r="HT1710" s="136"/>
      <c r="HU1710" s="136"/>
      <c r="HV1710" s="136"/>
      <c r="HW1710" s="136"/>
      <c r="HX1710" s="136"/>
      <c r="HY1710" s="136"/>
      <c r="HZ1710" s="136"/>
      <c r="IA1710" s="136"/>
      <c r="IB1710" s="136"/>
      <c r="IC1710" s="136"/>
      <c r="ID1710" s="136"/>
      <c r="IE1710" s="136"/>
      <c r="IF1710" s="136"/>
      <c r="IG1710" s="136"/>
    </row>
    <row r="1711" spans="1:241" ht="27.95" customHeight="1" x14ac:dyDescent="0.25">
      <c r="A1711" s="166" t="s">
        <v>177</v>
      </c>
      <c r="B1711" s="167" t="s">
        <v>0</v>
      </c>
      <c r="C1711" s="167" t="s">
        <v>1</v>
      </c>
      <c r="D1711" s="167" t="s">
        <v>2</v>
      </c>
      <c r="E1711" s="167" t="s">
        <v>877</v>
      </c>
      <c r="F1711" s="167" t="s">
        <v>50</v>
      </c>
      <c r="G1711" s="167" t="s">
        <v>52</v>
      </c>
      <c r="H1711" s="167" t="s">
        <v>13</v>
      </c>
      <c r="I1711" s="136"/>
      <c r="J1711" s="166" t="s">
        <v>177</v>
      </c>
      <c r="K1711" s="167" t="s">
        <v>0</v>
      </c>
      <c r="L1711" s="167" t="s">
        <v>1</v>
      </c>
      <c r="M1711" s="167" t="s">
        <v>2</v>
      </c>
      <c r="N1711" s="167" t="s">
        <v>877</v>
      </c>
      <c r="O1711" s="167" t="s">
        <v>50</v>
      </c>
      <c r="P1711" s="167" t="s">
        <v>52</v>
      </c>
      <c r="Q1711" s="167" t="s">
        <v>13</v>
      </c>
      <c r="R1711" s="136"/>
      <c r="S1711" s="136"/>
      <c r="T1711" s="136"/>
      <c r="U1711" s="136"/>
      <c r="V1711" s="136"/>
      <c r="W1711" s="136"/>
      <c r="X1711" s="136"/>
      <c r="Y1711" s="136"/>
      <c r="Z1711" s="136"/>
      <c r="AA1711" s="136"/>
      <c r="AB1711" s="136"/>
      <c r="AC1711" s="136"/>
      <c r="AD1711" s="136"/>
      <c r="AE1711" s="136"/>
      <c r="AF1711" s="136"/>
      <c r="AG1711" s="136"/>
      <c r="AH1711" s="136"/>
      <c r="AI1711" s="136"/>
      <c r="AJ1711" s="136"/>
      <c r="AK1711" s="136"/>
      <c r="AL1711" s="136"/>
      <c r="AM1711" s="136"/>
      <c r="AN1711" s="136"/>
      <c r="AO1711" s="136"/>
      <c r="AP1711" s="136"/>
      <c r="AQ1711" s="136"/>
      <c r="AR1711" s="136"/>
      <c r="AS1711" s="136"/>
      <c r="AT1711" s="136"/>
      <c r="AU1711" s="136"/>
      <c r="AV1711" s="136"/>
      <c r="AW1711" s="136"/>
      <c r="AX1711" s="136"/>
      <c r="AY1711" s="136"/>
      <c r="AZ1711" s="136"/>
      <c r="BA1711" s="136"/>
      <c r="BB1711" s="136"/>
      <c r="BC1711" s="136"/>
      <c r="BD1711" s="136"/>
      <c r="BE1711" s="136"/>
      <c r="BF1711" s="136"/>
      <c r="BG1711" s="136"/>
      <c r="BH1711" s="136"/>
      <c r="BI1711" s="136"/>
      <c r="BJ1711" s="136"/>
      <c r="BK1711" s="136"/>
      <c r="BL1711" s="136"/>
      <c r="BM1711" s="136"/>
      <c r="BN1711" s="136"/>
      <c r="BO1711" s="136"/>
      <c r="BP1711" s="136"/>
      <c r="BQ1711" s="136"/>
      <c r="BR1711" s="136"/>
      <c r="BS1711" s="136"/>
      <c r="BT1711" s="136"/>
      <c r="BU1711" s="136"/>
      <c r="BV1711" s="136"/>
      <c r="BW1711" s="136"/>
      <c r="BX1711" s="136"/>
      <c r="BY1711" s="136"/>
      <c r="BZ1711" s="136"/>
      <c r="CA1711" s="136"/>
      <c r="CB1711" s="136"/>
      <c r="CC1711" s="136"/>
      <c r="CD1711" s="136"/>
      <c r="CE1711" s="136"/>
      <c r="CF1711" s="136"/>
      <c r="CG1711" s="136"/>
      <c r="CH1711" s="136"/>
      <c r="CI1711" s="136"/>
      <c r="CJ1711" s="136"/>
      <c r="CK1711" s="136"/>
      <c r="CL1711" s="136"/>
      <c r="CM1711" s="136"/>
      <c r="CN1711" s="136"/>
      <c r="CO1711" s="136"/>
      <c r="CP1711" s="136"/>
      <c r="CQ1711" s="136"/>
      <c r="CR1711" s="136"/>
      <c r="CS1711" s="136"/>
      <c r="CT1711" s="136"/>
      <c r="CU1711" s="136"/>
      <c r="CV1711" s="136"/>
      <c r="CW1711" s="136"/>
      <c r="CX1711" s="136"/>
      <c r="CY1711" s="136"/>
      <c r="CZ1711" s="136"/>
      <c r="DA1711" s="136"/>
      <c r="DB1711" s="136"/>
      <c r="DC1711" s="136"/>
      <c r="DD1711" s="136"/>
      <c r="DE1711" s="136"/>
      <c r="DF1711" s="136"/>
      <c r="DG1711" s="136"/>
      <c r="DH1711" s="136"/>
      <c r="DI1711" s="136"/>
      <c r="DJ1711" s="136"/>
      <c r="DK1711" s="136"/>
      <c r="DL1711" s="136"/>
      <c r="DM1711" s="136"/>
      <c r="DN1711" s="136"/>
      <c r="DO1711" s="136"/>
      <c r="DP1711" s="136"/>
      <c r="DQ1711" s="136"/>
      <c r="DR1711" s="136"/>
      <c r="DS1711" s="136"/>
      <c r="DT1711" s="136"/>
      <c r="DU1711" s="136"/>
      <c r="DV1711" s="136"/>
      <c r="DW1711" s="136"/>
      <c r="DX1711" s="136"/>
      <c r="DY1711" s="136"/>
      <c r="DZ1711" s="136"/>
      <c r="EA1711" s="136"/>
      <c r="EB1711" s="136"/>
      <c r="EC1711" s="136"/>
      <c r="ED1711" s="136"/>
      <c r="EE1711" s="136"/>
      <c r="EF1711" s="136"/>
      <c r="EG1711" s="136"/>
      <c r="EH1711" s="136"/>
      <c r="EI1711" s="136"/>
      <c r="EJ1711" s="136"/>
      <c r="EK1711" s="136"/>
      <c r="EL1711" s="136"/>
      <c r="EM1711" s="136"/>
      <c r="EN1711" s="136"/>
      <c r="EO1711" s="136"/>
      <c r="EP1711" s="136"/>
      <c r="EQ1711" s="136"/>
      <c r="ER1711" s="136"/>
      <c r="ES1711" s="136"/>
      <c r="ET1711" s="136"/>
      <c r="EU1711" s="136"/>
      <c r="EV1711" s="136"/>
      <c r="EW1711" s="136"/>
      <c r="EX1711" s="136"/>
      <c r="EY1711" s="136"/>
      <c r="EZ1711" s="136"/>
      <c r="FA1711" s="136"/>
      <c r="FB1711" s="136"/>
      <c r="FC1711" s="136"/>
      <c r="FD1711" s="136"/>
      <c r="FE1711" s="136"/>
      <c r="FF1711" s="136"/>
      <c r="FG1711" s="136"/>
      <c r="FH1711" s="136"/>
      <c r="FI1711" s="136"/>
      <c r="FJ1711" s="136"/>
      <c r="FK1711" s="136"/>
      <c r="FL1711" s="136"/>
      <c r="FM1711" s="136"/>
      <c r="FN1711" s="136"/>
      <c r="FO1711" s="136"/>
      <c r="FP1711" s="136"/>
      <c r="FQ1711" s="136"/>
      <c r="FR1711" s="136"/>
      <c r="FS1711" s="136"/>
      <c r="FT1711" s="136"/>
      <c r="FU1711" s="136"/>
      <c r="FV1711" s="136"/>
      <c r="FW1711" s="136"/>
      <c r="FX1711" s="136"/>
      <c r="FY1711" s="136"/>
      <c r="FZ1711" s="136"/>
      <c r="GA1711" s="136"/>
      <c r="GB1711" s="136"/>
      <c r="GC1711" s="136"/>
      <c r="GD1711" s="136"/>
      <c r="GE1711" s="136"/>
      <c r="GF1711" s="136"/>
      <c r="GG1711" s="136"/>
      <c r="GH1711" s="136"/>
      <c r="GI1711" s="136"/>
      <c r="GJ1711" s="136"/>
      <c r="GK1711" s="136"/>
      <c r="GL1711" s="136"/>
      <c r="GM1711" s="136"/>
      <c r="GN1711" s="136"/>
      <c r="GO1711" s="136"/>
      <c r="GP1711" s="136"/>
      <c r="GQ1711" s="136"/>
      <c r="GR1711" s="136"/>
      <c r="GS1711" s="136"/>
      <c r="GT1711" s="136"/>
      <c r="GU1711" s="136"/>
      <c r="GV1711" s="136"/>
      <c r="GW1711" s="136"/>
      <c r="GX1711" s="136"/>
      <c r="GY1711" s="136"/>
      <c r="GZ1711" s="136"/>
      <c r="HA1711" s="136"/>
      <c r="HB1711" s="136"/>
      <c r="HC1711" s="136"/>
      <c r="HD1711" s="136"/>
      <c r="HE1711" s="136"/>
      <c r="HF1711" s="136"/>
      <c r="HG1711" s="136"/>
      <c r="HH1711" s="136"/>
      <c r="HI1711" s="136"/>
      <c r="HJ1711" s="136"/>
      <c r="HK1711" s="136"/>
      <c r="HL1711" s="136"/>
      <c r="HM1711" s="136"/>
      <c r="HN1711" s="136"/>
      <c r="HO1711" s="136"/>
      <c r="HP1711" s="136"/>
      <c r="HQ1711" s="136"/>
      <c r="HR1711" s="136"/>
      <c r="HS1711" s="136"/>
      <c r="HT1711" s="136"/>
      <c r="HU1711" s="136"/>
      <c r="HV1711" s="136"/>
      <c r="HW1711" s="136"/>
      <c r="HX1711" s="136"/>
      <c r="HY1711" s="136"/>
      <c r="HZ1711" s="136"/>
      <c r="IA1711" s="136"/>
      <c r="IB1711" s="136"/>
      <c r="IC1711" s="136"/>
      <c r="ID1711" s="136"/>
      <c r="IE1711" s="136"/>
      <c r="IF1711" s="136"/>
      <c r="IG1711" s="136"/>
    </row>
    <row r="1712" spans="1:241" ht="15" customHeight="1" x14ac:dyDescent="0.25">
      <c r="A1712" s="225" t="s">
        <v>88</v>
      </c>
      <c r="B1712" s="217">
        <v>7322276</v>
      </c>
      <c r="C1712" s="217">
        <v>3299333</v>
      </c>
      <c r="D1712" s="217">
        <v>1340178</v>
      </c>
      <c r="E1712" s="217">
        <v>1343841</v>
      </c>
      <c r="F1712" s="217">
        <v>3027602</v>
      </c>
      <c r="G1712" s="217">
        <v>909321</v>
      </c>
      <c r="H1712" s="235">
        <v>17242551</v>
      </c>
      <c r="I1712" s="136"/>
      <c r="J1712" s="225" t="s">
        <v>846</v>
      </c>
      <c r="K1712" s="217">
        <v>8486678</v>
      </c>
      <c r="L1712" s="217">
        <v>3781200</v>
      </c>
      <c r="M1712" s="217">
        <v>1153790</v>
      </c>
      <c r="N1712" s="217">
        <v>1957380</v>
      </c>
      <c r="O1712" s="217">
        <v>2769007</v>
      </c>
      <c r="P1712" s="217">
        <v>723578</v>
      </c>
      <c r="Q1712" s="235">
        <v>18871633</v>
      </c>
      <c r="R1712" s="136"/>
      <c r="S1712" s="136"/>
      <c r="T1712" s="136"/>
      <c r="U1712" s="136"/>
      <c r="V1712" s="136"/>
      <c r="W1712" s="136"/>
      <c r="X1712" s="136"/>
      <c r="Y1712" s="136"/>
      <c r="Z1712" s="136"/>
      <c r="AA1712" s="136"/>
      <c r="AB1712" s="136"/>
      <c r="AC1712" s="136"/>
      <c r="AD1712" s="136"/>
      <c r="AE1712" s="136"/>
      <c r="AF1712" s="136"/>
      <c r="AG1712" s="136"/>
      <c r="AH1712" s="136"/>
      <c r="AI1712" s="136"/>
      <c r="AJ1712" s="136"/>
      <c r="AK1712" s="136"/>
      <c r="AL1712" s="136"/>
      <c r="AM1712" s="136"/>
      <c r="AN1712" s="136"/>
      <c r="AO1712" s="136"/>
      <c r="AP1712" s="136"/>
      <c r="AQ1712" s="136"/>
      <c r="AR1712" s="136"/>
      <c r="AS1712" s="136"/>
      <c r="AT1712" s="136"/>
      <c r="AU1712" s="136"/>
      <c r="AV1712" s="136"/>
      <c r="AW1712" s="136"/>
      <c r="AX1712" s="136"/>
      <c r="AY1712" s="136"/>
      <c r="AZ1712" s="136"/>
      <c r="BA1712" s="136"/>
      <c r="BB1712" s="136"/>
      <c r="BC1712" s="136"/>
      <c r="BD1712" s="136"/>
      <c r="BE1712" s="136"/>
      <c r="BF1712" s="136"/>
      <c r="BG1712" s="136"/>
      <c r="BH1712" s="136"/>
      <c r="BI1712" s="136"/>
      <c r="BJ1712" s="136"/>
      <c r="BK1712" s="136"/>
      <c r="BL1712" s="136"/>
      <c r="BM1712" s="136"/>
      <c r="BN1712" s="136"/>
      <c r="BO1712" s="136"/>
      <c r="BP1712" s="136"/>
      <c r="BQ1712" s="136"/>
      <c r="BR1712" s="136"/>
      <c r="BS1712" s="136"/>
      <c r="BT1712" s="136"/>
      <c r="BU1712" s="136"/>
      <c r="BV1712" s="136"/>
      <c r="BW1712" s="136"/>
      <c r="BX1712" s="136"/>
      <c r="BY1712" s="136"/>
      <c r="BZ1712" s="136"/>
      <c r="CA1712" s="136"/>
      <c r="CB1712" s="136"/>
      <c r="CC1712" s="136"/>
      <c r="CD1712" s="136"/>
      <c r="CE1712" s="136"/>
      <c r="CF1712" s="136"/>
      <c r="CG1712" s="136"/>
      <c r="CH1712" s="136"/>
      <c r="CI1712" s="136"/>
      <c r="CJ1712" s="136"/>
      <c r="CK1712" s="136"/>
      <c r="CL1712" s="136"/>
      <c r="CM1712" s="136"/>
      <c r="CN1712" s="136"/>
      <c r="CO1712" s="136"/>
      <c r="CP1712" s="136"/>
      <c r="CQ1712" s="136"/>
      <c r="CR1712" s="136"/>
      <c r="CS1712" s="136"/>
      <c r="CT1712" s="136"/>
      <c r="CU1712" s="136"/>
      <c r="CV1712" s="136"/>
      <c r="CW1712" s="136"/>
      <c r="CX1712" s="136"/>
      <c r="CY1712" s="136"/>
      <c r="CZ1712" s="136"/>
      <c r="DA1712" s="136"/>
      <c r="DB1712" s="136"/>
      <c r="DC1712" s="136"/>
      <c r="DD1712" s="136"/>
      <c r="DE1712" s="136"/>
      <c r="DF1712" s="136"/>
      <c r="DG1712" s="136"/>
      <c r="DH1712" s="136"/>
      <c r="DI1712" s="136"/>
      <c r="DJ1712" s="136"/>
      <c r="DK1712" s="136"/>
      <c r="DL1712" s="136"/>
      <c r="DM1712" s="136"/>
      <c r="DN1712" s="136"/>
      <c r="DO1712" s="136"/>
      <c r="DP1712" s="136"/>
      <c r="DQ1712" s="136"/>
      <c r="DR1712" s="136"/>
      <c r="DS1712" s="136"/>
      <c r="DT1712" s="136"/>
      <c r="DU1712" s="136"/>
      <c r="DV1712" s="136"/>
      <c r="DW1712" s="136"/>
      <c r="DX1712" s="136"/>
      <c r="DY1712" s="136"/>
      <c r="DZ1712" s="136"/>
      <c r="EA1712" s="136"/>
      <c r="EB1712" s="136"/>
      <c r="EC1712" s="136"/>
      <c r="ED1712" s="136"/>
      <c r="EE1712" s="136"/>
      <c r="EF1712" s="136"/>
      <c r="EG1712" s="136"/>
      <c r="EH1712" s="136"/>
      <c r="EI1712" s="136"/>
      <c r="EJ1712" s="136"/>
      <c r="EK1712" s="136"/>
      <c r="EL1712" s="136"/>
      <c r="EM1712" s="136"/>
      <c r="EN1712" s="136"/>
      <c r="EO1712" s="136"/>
      <c r="EP1712" s="136"/>
      <c r="EQ1712" s="136"/>
      <c r="ER1712" s="136"/>
      <c r="ES1712" s="136"/>
      <c r="ET1712" s="136"/>
      <c r="EU1712" s="136"/>
      <c r="EV1712" s="136"/>
      <c r="EW1712" s="136"/>
      <c r="EX1712" s="136"/>
      <c r="EY1712" s="136"/>
      <c r="EZ1712" s="136"/>
      <c r="FA1712" s="136"/>
      <c r="FB1712" s="136"/>
      <c r="FC1712" s="136"/>
      <c r="FD1712" s="136"/>
      <c r="FE1712" s="136"/>
      <c r="FF1712" s="136"/>
      <c r="FG1712" s="136"/>
      <c r="FH1712" s="136"/>
      <c r="FI1712" s="136"/>
      <c r="FJ1712" s="136"/>
      <c r="FK1712" s="136"/>
      <c r="FL1712" s="136"/>
      <c r="FM1712" s="136"/>
      <c r="FN1712" s="136"/>
      <c r="FO1712" s="136"/>
      <c r="FP1712" s="136"/>
      <c r="FQ1712" s="136"/>
      <c r="FR1712" s="136"/>
      <c r="FS1712" s="136"/>
      <c r="FT1712" s="136"/>
      <c r="FU1712" s="136"/>
      <c r="FV1712" s="136"/>
      <c r="FW1712" s="136"/>
      <c r="FX1712" s="136"/>
      <c r="FY1712" s="136"/>
      <c r="FZ1712" s="136"/>
      <c r="GA1712" s="136"/>
      <c r="GB1712" s="136"/>
      <c r="GC1712" s="136"/>
      <c r="GD1712" s="136"/>
      <c r="GE1712" s="136"/>
      <c r="GF1712" s="136"/>
      <c r="GG1712" s="136"/>
      <c r="GH1712" s="136"/>
      <c r="GI1712" s="136"/>
      <c r="GJ1712" s="136"/>
      <c r="GK1712" s="136"/>
      <c r="GL1712" s="136"/>
      <c r="GM1712" s="136"/>
      <c r="GN1712" s="136"/>
      <c r="GO1712" s="136"/>
      <c r="GP1712" s="136"/>
      <c r="GQ1712" s="136"/>
      <c r="GR1712" s="136"/>
      <c r="GS1712" s="136"/>
      <c r="GT1712" s="136"/>
      <c r="GU1712" s="136"/>
      <c r="GV1712" s="136"/>
      <c r="GW1712" s="136"/>
      <c r="GX1712" s="136"/>
      <c r="GY1712" s="136"/>
      <c r="GZ1712" s="136"/>
      <c r="HA1712" s="136"/>
      <c r="HB1712" s="136"/>
      <c r="HC1712" s="136"/>
      <c r="HD1712" s="136"/>
      <c r="HE1712" s="136"/>
      <c r="HF1712" s="136"/>
      <c r="HG1712" s="136"/>
      <c r="HH1712" s="136"/>
      <c r="HI1712" s="136"/>
      <c r="HJ1712" s="136"/>
      <c r="HK1712" s="136"/>
      <c r="HL1712" s="136"/>
      <c r="HM1712" s="136"/>
      <c r="HN1712" s="136"/>
      <c r="HO1712" s="136"/>
      <c r="HP1712" s="136"/>
      <c r="HQ1712" s="136"/>
      <c r="HR1712" s="136"/>
      <c r="HS1712" s="136"/>
      <c r="HT1712" s="136"/>
      <c r="HU1712" s="136"/>
      <c r="HV1712" s="136"/>
      <c r="HW1712" s="136"/>
      <c r="HX1712" s="136"/>
      <c r="HY1712" s="136"/>
      <c r="HZ1712" s="136"/>
      <c r="IA1712" s="136"/>
      <c r="IB1712" s="136"/>
      <c r="IC1712" s="136"/>
      <c r="ID1712" s="136"/>
      <c r="IE1712" s="136"/>
      <c r="IF1712" s="136"/>
      <c r="IG1712" s="136"/>
    </row>
    <row r="1713" spans="1:241" ht="15" customHeight="1" x14ac:dyDescent="0.25">
      <c r="A1713" s="225" t="s">
        <v>327</v>
      </c>
      <c r="B1713" s="217">
        <v>6246524</v>
      </c>
      <c r="C1713" s="217">
        <v>3186963</v>
      </c>
      <c r="D1713" s="217">
        <v>1139009</v>
      </c>
      <c r="E1713" s="217">
        <v>970733</v>
      </c>
      <c r="F1713" s="217">
        <v>2087092</v>
      </c>
      <c r="G1713" s="217">
        <v>453586</v>
      </c>
      <c r="H1713" s="235">
        <v>14083907</v>
      </c>
      <c r="I1713" s="136"/>
      <c r="J1713" s="225" t="s">
        <v>378</v>
      </c>
      <c r="K1713" s="217">
        <v>11864076</v>
      </c>
      <c r="L1713" s="217">
        <v>5043412</v>
      </c>
      <c r="M1713" s="217">
        <v>1135829</v>
      </c>
      <c r="N1713" s="217">
        <v>1413002</v>
      </c>
      <c r="O1713" s="217">
        <v>2458277</v>
      </c>
      <c r="P1713" s="217">
        <v>678853</v>
      </c>
      <c r="Q1713" s="235">
        <v>22593449</v>
      </c>
      <c r="R1713" s="136"/>
      <c r="S1713" s="136"/>
      <c r="T1713" s="136"/>
      <c r="U1713" s="136"/>
      <c r="V1713" s="136"/>
      <c r="W1713" s="136"/>
      <c r="X1713" s="136"/>
      <c r="Y1713" s="136"/>
      <c r="Z1713" s="136"/>
      <c r="AA1713" s="136"/>
      <c r="AB1713" s="136"/>
      <c r="AC1713" s="136"/>
      <c r="AD1713" s="136"/>
      <c r="AE1713" s="136"/>
      <c r="AF1713" s="136"/>
      <c r="AG1713" s="136"/>
      <c r="AH1713" s="136"/>
      <c r="AI1713" s="136"/>
      <c r="AJ1713" s="136"/>
      <c r="AK1713" s="136"/>
      <c r="AL1713" s="136"/>
      <c r="AM1713" s="136"/>
      <c r="AN1713" s="136"/>
      <c r="AO1713" s="136"/>
      <c r="AP1713" s="136"/>
      <c r="AQ1713" s="136"/>
      <c r="AR1713" s="136"/>
      <c r="AS1713" s="136"/>
      <c r="AT1713" s="136"/>
      <c r="AU1713" s="136"/>
      <c r="AV1713" s="136"/>
      <c r="AW1713" s="136"/>
      <c r="AX1713" s="136"/>
      <c r="AY1713" s="136"/>
      <c r="AZ1713" s="136"/>
      <c r="BA1713" s="136"/>
      <c r="BB1713" s="136"/>
      <c r="BC1713" s="136"/>
      <c r="BD1713" s="136"/>
      <c r="BE1713" s="136"/>
      <c r="BF1713" s="136"/>
      <c r="BG1713" s="136"/>
      <c r="BH1713" s="136"/>
      <c r="BI1713" s="136"/>
      <c r="BJ1713" s="136"/>
      <c r="BK1713" s="136"/>
      <c r="BL1713" s="136"/>
      <c r="BM1713" s="136"/>
      <c r="BN1713" s="136"/>
      <c r="BO1713" s="136"/>
      <c r="BP1713" s="136"/>
      <c r="BQ1713" s="136"/>
      <c r="BR1713" s="136"/>
      <c r="BS1713" s="136"/>
      <c r="BT1713" s="136"/>
      <c r="BU1713" s="136"/>
      <c r="BV1713" s="136"/>
      <c r="BW1713" s="136"/>
      <c r="BX1713" s="136"/>
      <c r="BY1713" s="136"/>
      <c r="BZ1713" s="136"/>
      <c r="CA1713" s="136"/>
      <c r="CB1713" s="136"/>
      <c r="CC1713" s="136"/>
      <c r="CD1713" s="136"/>
      <c r="CE1713" s="136"/>
      <c r="CF1713" s="136"/>
      <c r="CG1713" s="136"/>
      <c r="CH1713" s="136"/>
      <c r="CI1713" s="136"/>
      <c r="CJ1713" s="136"/>
      <c r="CK1713" s="136"/>
      <c r="CL1713" s="136"/>
      <c r="CM1713" s="136"/>
      <c r="CN1713" s="136"/>
      <c r="CO1713" s="136"/>
      <c r="CP1713" s="136"/>
      <c r="CQ1713" s="136"/>
      <c r="CR1713" s="136"/>
      <c r="CS1713" s="136"/>
      <c r="CT1713" s="136"/>
      <c r="CU1713" s="136"/>
      <c r="CV1713" s="136"/>
      <c r="CW1713" s="136"/>
      <c r="CX1713" s="136"/>
      <c r="CY1713" s="136"/>
      <c r="CZ1713" s="136"/>
      <c r="DA1713" s="136"/>
      <c r="DB1713" s="136"/>
      <c r="DC1713" s="136"/>
      <c r="DD1713" s="136"/>
      <c r="DE1713" s="136"/>
      <c r="DF1713" s="136"/>
      <c r="DG1713" s="136"/>
      <c r="DH1713" s="136"/>
      <c r="DI1713" s="136"/>
      <c r="DJ1713" s="136"/>
      <c r="DK1713" s="136"/>
      <c r="DL1713" s="136"/>
      <c r="DM1713" s="136"/>
      <c r="DN1713" s="136"/>
      <c r="DO1713" s="136"/>
      <c r="DP1713" s="136"/>
      <c r="DQ1713" s="136"/>
      <c r="DR1713" s="136"/>
      <c r="DS1713" s="136"/>
      <c r="DT1713" s="136"/>
      <c r="DU1713" s="136"/>
      <c r="DV1713" s="136"/>
      <c r="DW1713" s="136"/>
      <c r="DX1713" s="136"/>
      <c r="DY1713" s="136"/>
      <c r="DZ1713" s="136"/>
      <c r="EA1713" s="136"/>
      <c r="EB1713" s="136"/>
      <c r="EC1713" s="136"/>
      <c r="ED1713" s="136"/>
      <c r="EE1713" s="136"/>
      <c r="EF1713" s="136"/>
      <c r="EG1713" s="136"/>
      <c r="EH1713" s="136"/>
      <c r="EI1713" s="136"/>
      <c r="EJ1713" s="136"/>
      <c r="EK1713" s="136"/>
      <c r="EL1713" s="136"/>
      <c r="EM1713" s="136"/>
      <c r="EN1713" s="136"/>
      <c r="EO1713" s="136"/>
      <c r="EP1713" s="136"/>
      <c r="EQ1713" s="136"/>
      <c r="ER1713" s="136"/>
      <c r="ES1713" s="136"/>
      <c r="ET1713" s="136"/>
      <c r="EU1713" s="136"/>
      <c r="EV1713" s="136"/>
      <c r="EW1713" s="136"/>
      <c r="EX1713" s="136"/>
      <c r="EY1713" s="136"/>
      <c r="EZ1713" s="136"/>
      <c r="FA1713" s="136"/>
      <c r="FB1713" s="136"/>
      <c r="FC1713" s="136"/>
      <c r="FD1713" s="136"/>
      <c r="FE1713" s="136"/>
      <c r="FF1713" s="136"/>
      <c r="FG1713" s="136"/>
      <c r="FH1713" s="136"/>
      <c r="FI1713" s="136"/>
      <c r="FJ1713" s="136"/>
      <c r="FK1713" s="136"/>
      <c r="FL1713" s="136"/>
      <c r="FM1713" s="136"/>
      <c r="FN1713" s="136"/>
      <c r="FO1713" s="136"/>
      <c r="FP1713" s="136"/>
      <c r="FQ1713" s="136"/>
      <c r="FR1713" s="136"/>
      <c r="FS1713" s="136"/>
      <c r="FT1713" s="136"/>
      <c r="FU1713" s="136"/>
      <c r="FV1713" s="136"/>
      <c r="FW1713" s="136"/>
      <c r="FX1713" s="136"/>
      <c r="FY1713" s="136"/>
      <c r="FZ1713" s="136"/>
      <c r="GA1713" s="136"/>
      <c r="GB1713" s="136"/>
      <c r="GC1713" s="136"/>
      <c r="GD1713" s="136"/>
      <c r="GE1713" s="136"/>
      <c r="GF1713" s="136"/>
      <c r="GG1713" s="136"/>
      <c r="GH1713" s="136"/>
      <c r="GI1713" s="136"/>
      <c r="GJ1713" s="136"/>
      <c r="GK1713" s="136"/>
      <c r="GL1713" s="136"/>
      <c r="GM1713" s="136"/>
      <c r="GN1713" s="136"/>
      <c r="GO1713" s="136"/>
      <c r="GP1713" s="136"/>
      <c r="GQ1713" s="136"/>
      <c r="GR1713" s="136"/>
      <c r="GS1713" s="136"/>
      <c r="GT1713" s="136"/>
      <c r="GU1713" s="136"/>
      <c r="GV1713" s="136"/>
      <c r="GW1713" s="136"/>
      <c r="GX1713" s="136"/>
      <c r="GY1713" s="136"/>
      <c r="GZ1713" s="136"/>
      <c r="HA1713" s="136"/>
      <c r="HB1713" s="136"/>
      <c r="HC1713" s="136"/>
      <c r="HD1713" s="136"/>
      <c r="HE1713" s="136"/>
      <c r="HF1713" s="136"/>
      <c r="HG1713" s="136"/>
      <c r="HH1713" s="136"/>
      <c r="HI1713" s="136"/>
      <c r="HJ1713" s="136"/>
      <c r="HK1713" s="136"/>
      <c r="HL1713" s="136"/>
      <c r="HM1713" s="136"/>
      <c r="HN1713" s="136"/>
      <c r="HO1713" s="136"/>
      <c r="HP1713" s="136"/>
      <c r="HQ1713" s="136"/>
      <c r="HR1713" s="136"/>
      <c r="HS1713" s="136"/>
      <c r="HT1713" s="136"/>
      <c r="HU1713" s="136"/>
      <c r="HV1713" s="136"/>
      <c r="HW1713" s="136"/>
      <c r="HX1713" s="136"/>
      <c r="HY1713" s="136"/>
      <c r="HZ1713" s="136"/>
      <c r="IA1713" s="136"/>
      <c r="IB1713" s="136"/>
      <c r="IC1713" s="136"/>
      <c r="ID1713" s="136"/>
      <c r="IE1713" s="136"/>
      <c r="IF1713" s="136"/>
      <c r="IG1713" s="136"/>
    </row>
    <row r="1714" spans="1:241" ht="15" customHeight="1" x14ac:dyDescent="0.25">
      <c r="A1714" s="225" t="s">
        <v>841</v>
      </c>
      <c r="B1714" s="217">
        <v>7158479</v>
      </c>
      <c r="C1714" s="217">
        <v>3514891</v>
      </c>
      <c r="D1714" s="217">
        <v>967839</v>
      </c>
      <c r="E1714" s="217">
        <v>1026697</v>
      </c>
      <c r="F1714" s="217">
        <v>2273153</v>
      </c>
      <c r="G1714" s="217">
        <v>584415</v>
      </c>
      <c r="H1714" s="235">
        <v>15525474</v>
      </c>
      <c r="I1714" s="136"/>
      <c r="J1714" s="225" t="s">
        <v>298</v>
      </c>
      <c r="K1714" s="217">
        <v>6688100</v>
      </c>
      <c r="L1714" s="217">
        <v>2900887</v>
      </c>
      <c r="M1714" s="217">
        <v>657053</v>
      </c>
      <c r="N1714" s="217">
        <v>1172806</v>
      </c>
      <c r="O1714" s="217">
        <v>2749670</v>
      </c>
      <c r="P1714" s="217">
        <v>419825</v>
      </c>
      <c r="Q1714" s="235">
        <v>14588341</v>
      </c>
      <c r="R1714" s="136"/>
      <c r="S1714" s="136"/>
      <c r="T1714" s="136"/>
      <c r="U1714" s="136"/>
      <c r="V1714" s="136"/>
      <c r="W1714" s="136"/>
      <c r="X1714" s="136"/>
      <c r="Y1714" s="136"/>
      <c r="Z1714" s="136"/>
      <c r="AA1714" s="136"/>
      <c r="AB1714" s="136"/>
      <c r="AC1714" s="136"/>
      <c r="AD1714" s="136"/>
      <c r="AE1714" s="136"/>
      <c r="AF1714" s="136"/>
      <c r="AG1714" s="136"/>
      <c r="AH1714" s="136"/>
      <c r="AI1714" s="136"/>
      <c r="AJ1714" s="136"/>
      <c r="AK1714" s="136"/>
      <c r="AL1714" s="136"/>
      <c r="AM1714" s="136"/>
      <c r="AN1714" s="136"/>
      <c r="AO1714" s="136"/>
      <c r="AP1714" s="136"/>
      <c r="AQ1714" s="136"/>
      <c r="AR1714" s="136"/>
      <c r="AS1714" s="136"/>
      <c r="AT1714" s="136"/>
      <c r="AU1714" s="136"/>
      <c r="AV1714" s="136"/>
      <c r="AW1714" s="136"/>
      <c r="AX1714" s="136"/>
      <c r="AY1714" s="136"/>
      <c r="AZ1714" s="136"/>
      <c r="BA1714" s="136"/>
      <c r="BB1714" s="136"/>
      <c r="BC1714" s="136"/>
      <c r="BD1714" s="136"/>
      <c r="BE1714" s="136"/>
      <c r="BF1714" s="136"/>
      <c r="BG1714" s="136"/>
      <c r="BH1714" s="136"/>
      <c r="BI1714" s="136"/>
      <c r="BJ1714" s="136"/>
      <c r="BK1714" s="136"/>
      <c r="BL1714" s="136"/>
      <c r="BM1714" s="136"/>
      <c r="BN1714" s="136"/>
      <c r="BO1714" s="136"/>
      <c r="BP1714" s="136"/>
      <c r="BQ1714" s="136"/>
      <c r="BR1714" s="136"/>
      <c r="BS1714" s="136"/>
      <c r="BT1714" s="136"/>
      <c r="BU1714" s="136"/>
      <c r="BV1714" s="136"/>
      <c r="BW1714" s="136"/>
      <c r="BX1714" s="136"/>
      <c r="BY1714" s="136"/>
      <c r="BZ1714" s="136"/>
      <c r="CA1714" s="136"/>
      <c r="CB1714" s="136"/>
      <c r="CC1714" s="136"/>
      <c r="CD1714" s="136"/>
      <c r="CE1714" s="136"/>
      <c r="CF1714" s="136"/>
      <c r="CG1714" s="136"/>
      <c r="CH1714" s="136"/>
      <c r="CI1714" s="136"/>
      <c r="CJ1714" s="136"/>
      <c r="CK1714" s="136"/>
      <c r="CL1714" s="136"/>
      <c r="CM1714" s="136"/>
      <c r="CN1714" s="136"/>
      <c r="CO1714" s="136"/>
      <c r="CP1714" s="136"/>
      <c r="CQ1714" s="136"/>
      <c r="CR1714" s="136"/>
      <c r="CS1714" s="136"/>
      <c r="CT1714" s="136"/>
      <c r="CU1714" s="136"/>
      <c r="CV1714" s="136"/>
      <c r="CW1714" s="136"/>
      <c r="CX1714" s="136"/>
      <c r="CY1714" s="136"/>
      <c r="CZ1714" s="136"/>
      <c r="DA1714" s="136"/>
      <c r="DB1714" s="136"/>
      <c r="DC1714" s="136"/>
      <c r="DD1714" s="136"/>
      <c r="DE1714" s="136"/>
      <c r="DF1714" s="136"/>
      <c r="DG1714" s="136"/>
      <c r="DH1714" s="136"/>
      <c r="DI1714" s="136"/>
      <c r="DJ1714" s="136"/>
      <c r="DK1714" s="136"/>
      <c r="DL1714" s="136"/>
      <c r="DM1714" s="136"/>
      <c r="DN1714" s="136"/>
      <c r="DO1714" s="136"/>
      <c r="DP1714" s="136"/>
      <c r="DQ1714" s="136"/>
      <c r="DR1714" s="136"/>
      <c r="DS1714" s="136"/>
      <c r="DT1714" s="136"/>
      <c r="DU1714" s="136"/>
      <c r="DV1714" s="136"/>
      <c r="DW1714" s="136"/>
      <c r="DX1714" s="136"/>
      <c r="DY1714" s="136"/>
      <c r="DZ1714" s="136"/>
      <c r="EA1714" s="136"/>
      <c r="EB1714" s="136"/>
      <c r="EC1714" s="136"/>
      <c r="ED1714" s="136"/>
      <c r="EE1714" s="136"/>
      <c r="EF1714" s="136"/>
      <c r="EG1714" s="136"/>
      <c r="EH1714" s="136"/>
      <c r="EI1714" s="136"/>
      <c r="EJ1714" s="136"/>
      <c r="EK1714" s="136"/>
      <c r="EL1714" s="136"/>
      <c r="EM1714" s="136"/>
      <c r="EN1714" s="136"/>
      <c r="EO1714" s="136"/>
      <c r="EP1714" s="136"/>
      <c r="EQ1714" s="136"/>
      <c r="ER1714" s="136"/>
      <c r="ES1714" s="136"/>
      <c r="ET1714" s="136"/>
      <c r="EU1714" s="136"/>
      <c r="EV1714" s="136"/>
      <c r="EW1714" s="136"/>
      <c r="EX1714" s="136"/>
      <c r="EY1714" s="136"/>
      <c r="EZ1714" s="136"/>
      <c r="FA1714" s="136"/>
      <c r="FB1714" s="136"/>
      <c r="FC1714" s="136"/>
      <c r="FD1714" s="136"/>
      <c r="FE1714" s="136"/>
      <c r="FF1714" s="136"/>
      <c r="FG1714" s="136"/>
      <c r="FH1714" s="136"/>
      <c r="FI1714" s="136"/>
      <c r="FJ1714" s="136"/>
      <c r="FK1714" s="136"/>
      <c r="FL1714" s="136"/>
      <c r="FM1714" s="136"/>
      <c r="FN1714" s="136"/>
      <c r="FO1714" s="136"/>
      <c r="FP1714" s="136"/>
      <c r="FQ1714" s="136"/>
      <c r="FR1714" s="136"/>
      <c r="FS1714" s="136"/>
      <c r="FT1714" s="136"/>
      <c r="FU1714" s="136"/>
      <c r="FV1714" s="136"/>
      <c r="FW1714" s="136"/>
      <c r="FX1714" s="136"/>
      <c r="FY1714" s="136"/>
      <c r="FZ1714" s="136"/>
      <c r="GA1714" s="136"/>
      <c r="GB1714" s="136"/>
      <c r="GC1714" s="136"/>
      <c r="GD1714" s="136"/>
      <c r="GE1714" s="136"/>
      <c r="GF1714" s="136"/>
      <c r="GG1714" s="136"/>
      <c r="GH1714" s="136"/>
      <c r="GI1714" s="136"/>
      <c r="GJ1714" s="136"/>
      <c r="GK1714" s="136"/>
      <c r="GL1714" s="136"/>
      <c r="GM1714" s="136"/>
      <c r="GN1714" s="136"/>
      <c r="GO1714" s="136"/>
      <c r="GP1714" s="136"/>
      <c r="GQ1714" s="136"/>
      <c r="GR1714" s="136"/>
      <c r="GS1714" s="136"/>
      <c r="GT1714" s="136"/>
      <c r="GU1714" s="136"/>
      <c r="GV1714" s="136"/>
      <c r="GW1714" s="136"/>
      <c r="GX1714" s="136"/>
      <c r="GY1714" s="136"/>
      <c r="GZ1714" s="136"/>
      <c r="HA1714" s="136"/>
      <c r="HB1714" s="136"/>
      <c r="HC1714" s="136"/>
      <c r="HD1714" s="136"/>
      <c r="HE1714" s="136"/>
      <c r="HF1714" s="136"/>
      <c r="HG1714" s="136"/>
      <c r="HH1714" s="136"/>
      <c r="HI1714" s="136"/>
      <c r="HJ1714" s="136"/>
      <c r="HK1714" s="136"/>
      <c r="HL1714" s="136"/>
      <c r="HM1714" s="136"/>
      <c r="HN1714" s="136"/>
      <c r="HO1714" s="136"/>
      <c r="HP1714" s="136"/>
      <c r="HQ1714" s="136"/>
      <c r="HR1714" s="136"/>
      <c r="HS1714" s="136"/>
      <c r="HT1714" s="136"/>
      <c r="HU1714" s="136"/>
      <c r="HV1714" s="136"/>
      <c r="HW1714" s="136"/>
      <c r="HX1714" s="136"/>
      <c r="HY1714" s="136"/>
      <c r="HZ1714" s="136"/>
      <c r="IA1714" s="136"/>
      <c r="IB1714" s="136"/>
      <c r="IC1714" s="136"/>
      <c r="ID1714" s="136"/>
      <c r="IE1714" s="136"/>
      <c r="IF1714" s="136"/>
      <c r="IG1714" s="136"/>
    </row>
    <row r="1715" spans="1:241" ht="15" customHeight="1" x14ac:dyDescent="0.25">
      <c r="A1715" s="225" t="s">
        <v>842</v>
      </c>
      <c r="B1715" s="217">
        <v>10964455</v>
      </c>
      <c r="C1715" s="217">
        <v>3638841</v>
      </c>
      <c r="D1715" s="217">
        <v>1291106</v>
      </c>
      <c r="E1715" s="217">
        <v>1055226</v>
      </c>
      <c r="F1715" s="217">
        <v>2066027</v>
      </c>
      <c r="G1715" s="217">
        <v>576831</v>
      </c>
      <c r="H1715" s="235">
        <v>19592486</v>
      </c>
      <c r="I1715" s="136"/>
      <c r="J1715" s="225" t="s">
        <v>297</v>
      </c>
      <c r="K1715" s="217">
        <v>7398046</v>
      </c>
      <c r="L1715" s="217">
        <v>2806876</v>
      </c>
      <c r="M1715" s="217">
        <v>685206</v>
      </c>
      <c r="N1715" s="217">
        <v>1167504</v>
      </c>
      <c r="O1715" s="217">
        <v>2704466</v>
      </c>
      <c r="P1715" s="217">
        <v>462191</v>
      </c>
      <c r="Q1715" s="235">
        <v>15224289</v>
      </c>
      <c r="R1715" s="136"/>
      <c r="S1715" s="136"/>
      <c r="T1715" s="136"/>
      <c r="U1715" s="136"/>
      <c r="V1715" s="136"/>
      <c r="W1715" s="136"/>
      <c r="X1715" s="136"/>
      <c r="Y1715" s="136"/>
      <c r="Z1715" s="136"/>
      <c r="AA1715" s="136"/>
      <c r="AB1715" s="136"/>
      <c r="AC1715" s="136"/>
      <c r="AD1715" s="136"/>
      <c r="AE1715" s="136"/>
      <c r="AF1715" s="136"/>
      <c r="AG1715" s="136"/>
      <c r="AH1715" s="136"/>
      <c r="AI1715" s="136"/>
      <c r="AJ1715" s="136"/>
      <c r="AK1715" s="136"/>
      <c r="AL1715" s="136"/>
      <c r="AM1715" s="136"/>
      <c r="AN1715" s="136"/>
      <c r="AO1715" s="136"/>
      <c r="AP1715" s="136"/>
      <c r="AQ1715" s="136"/>
      <c r="AR1715" s="136"/>
      <c r="AS1715" s="136"/>
      <c r="AT1715" s="136"/>
      <c r="AU1715" s="136"/>
      <c r="AV1715" s="136"/>
      <c r="AW1715" s="136"/>
      <c r="AX1715" s="136"/>
      <c r="AY1715" s="136"/>
      <c r="AZ1715" s="136"/>
      <c r="BA1715" s="136"/>
      <c r="BB1715" s="136"/>
      <c r="BC1715" s="136"/>
      <c r="BD1715" s="136"/>
      <c r="BE1715" s="136"/>
      <c r="BF1715" s="136"/>
      <c r="BG1715" s="136"/>
      <c r="BH1715" s="136"/>
      <c r="BI1715" s="136"/>
      <c r="BJ1715" s="136"/>
      <c r="BK1715" s="136"/>
      <c r="BL1715" s="136"/>
      <c r="BM1715" s="136"/>
      <c r="BN1715" s="136"/>
      <c r="BO1715" s="136"/>
      <c r="BP1715" s="136"/>
      <c r="BQ1715" s="136"/>
      <c r="BR1715" s="136"/>
      <c r="BS1715" s="136"/>
      <c r="BT1715" s="136"/>
      <c r="BU1715" s="136"/>
      <c r="BV1715" s="136"/>
      <c r="BW1715" s="136"/>
      <c r="BX1715" s="136"/>
      <c r="BY1715" s="136"/>
      <c r="BZ1715" s="136"/>
      <c r="CA1715" s="136"/>
      <c r="CB1715" s="136"/>
      <c r="CC1715" s="136"/>
      <c r="CD1715" s="136"/>
      <c r="CE1715" s="136"/>
      <c r="CF1715" s="136"/>
      <c r="CG1715" s="136"/>
      <c r="CH1715" s="136"/>
      <c r="CI1715" s="136"/>
      <c r="CJ1715" s="136"/>
      <c r="CK1715" s="136"/>
      <c r="CL1715" s="136"/>
      <c r="CM1715" s="136"/>
      <c r="CN1715" s="136"/>
      <c r="CO1715" s="136"/>
      <c r="CP1715" s="136"/>
      <c r="CQ1715" s="136"/>
      <c r="CR1715" s="136"/>
      <c r="CS1715" s="136"/>
      <c r="CT1715" s="136"/>
      <c r="CU1715" s="136"/>
      <c r="CV1715" s="136"/>
      <c r="CW1715" s="136"/>
      <c r="CX1715" s="136"/>
      <c r="CY1715" s="136"/>
      <c r="CZ1715" s="136"/>
      <c r="DA1715" s="136"/>
      <c r="DB1715" s="136"/>
      <c r="DC1715" s="136"/>
      <c r="DD1715" s="136"/>
      <c r="DE1715" s="136"/>
      <c r="DF1715" s="136"/>
      <c r="DG1715" s="136"/>
      <c r="DH1715" s="136"/>
      <c r="DI1715" s="136"/>
      <c r="DJ1715" s="136"/>
      <c r="DK1715" s="136"/>
      <c r="DL1715" s="136"/>
      <c r="DM1715" s="136"/>
      <c r="DN1715" s="136"/>
      <c r="DO1715" s="136"/>
      <c r="DP1715" s="136"/>
      <c r="DQ1715" s="136"/>
      <c r="DR1715" s="136"/>
      <c r="DS1715" s="136"/>
      <c r="DT1715" s="136"/>
      <c r="DU1715" s="136"/>
      <c r="DV1715" s="136"/>
      <c r="DW1715" s="136"/>
      <c r="DX1715" s="136"/>
      <c r="DY1715" s="136"/>
      <c r="DZ1715" s="136"/>
      <c r="EA1715" s="136"/>
      <c r="EB1715" s="136"/>
      <c r="EC1715" s="136"/>
      <c r="ED1715" s="136"/>
      <c r="EE1715" s="136"/>
      <c r="EF1715" s="136"/>
      <c r="EG1715" s="136"/>
      <c r="EH1715" s="136"/>
      <c r="EI1715" s="136"/>
      <c r="EJ1715" s="136"/>
      <c r="EK1715" s="136"/>
      <c r="EL1715" s="136"/>
      <c r="EM1715" s="136"/>
      <c r="EN1715" s="136"/>
      <c r="EO1715" s="136"/>
      <c r="EP1715" s="136"/>
      <c r="EQ1715" s="136"/>
      <c r="ER1715" s="136"/>
      <c r="ES1715" s="136"/>
      <c r="ET1715" s="136"/>
      <c r="EU1715" s="136"/>
      <c r="EV1715" s="136"/>
      <c r="EW1715" s="136"/>
      <c r="EX1715" s="136"/>
      <c r="EY1715" s="136"/>
      <c r="EZ1715" s="136"/>
      <c r="FA1715" s="136"/>
      <c r="FB1715" s="136"/>
      <c r="FC1715" s="136"/>
      <c r="FD1715" s="136"/>
      <c r="FE1715" s="136"/>
      <c r="FF1715" s="136"/>
      <c r="FG1715" s="136"/>
      <c r="FH1715" s="136"/>
      <c r="FI1715" s="136"/>
      <c r="FJ1715" s="136"/>
      <c r="FK1715" s="136"/>
      <c r="FL1715" s="136"/>
      <c r="FM1715" s="136"/>
      <c r="FN1715" s="136"/>
      <c r="FO1715" s="136"/>
      <c r="FP1715" s="136"/>
      <c r="FQ1715" s="136"/>
      <c r="FR1715" s="136"/>
      <c r="FS1715" s="136"/>
      <c r="FT1715" s="136"/>
      <c r="FU1715" s="136"/>
      <c r="FV1715" s="136"/>
      <c r="FW1715" s="136"/>
      <c r="FX1715" s="136"/>
      <c r="FY1715" s="136"/>
      <c r="FZ1715" s="136"/>
      <c r="GA1715" s="136"/>
      <c r="GB1715" s="136"/>
      <c r="GC1715" s="136"/>
      <c r="GD1715" s="136"/>
      <c r="GE1715" s="136"/>
      <c r="GF1715" s="136"/>
      <c r="GG1715" s="136"/>
      <c r="GH1715" s="136"/>
      <c r="GI1715" s="136"/>
      <c r="GJ1715" s="136"/>
      <c r="GK1715" s="136"/>
      <c r="GL1715" s="136"/>
      <c r="GM1715" s="136"/>
      <c r="GN1715" s="136"/>
      <c r="GO1715" s="136"/>
      <c r="GP1715" s="136"/>
      <c r="GQ1715" s="136"/>
      <c r="GR1715" s="136"/>
      <c r="GS1715" s="136"/>
      <c r="GT1715" s="136"/>
      <c r="GU1715" s="136"/>
      <c r="GV1715" s="136"/>
      <c r="GW1715" s="136"/>
      <c r="GX1715" s="136"/>
      <c r="GY1715" s="136"/>
      <c r="GZ1715" s="136"/>
      <c r="HA1715" s="136"/>
      <c r="HB1715" s="136"/>
      <c r="HC1715" s="136"/>
      <c r="HD1715" s="136"/>
      <c r="HE1715" s="136"/>
      <c r="HF1715" s="136"/>
      <c r="HG1715" s="136"/>
      <c r="HH1715" s="136"/>
      <c r="HI1715" s="136"/>
      <c r="HJ1715" s="136"/>
      <c r="HK1715" s="136"/>
      <c r="HL1715" s="136"/>
      <c r="HM1715" s="136"/>
      <c r="HN1715" s="136"/>
      <c r="HO1715" s="136"/>
      <c r="HP1715" s="136"/>
      <c r="HQ1715" s="136"/>
      <c r="HR1715" s="136"/>
      <c r="HS1715" s="136"/>
      <c r="HT1715" s="136"/>
      <c r="HU1715" s="136"/>
      <c r="HV1715" s="136"/>
      <c r="HW1715" s="136"/>
      <c r="HX1715" s="136"/>
      <c r="HY1715" s="136"/>
      <c r="HZ1715" s="136"/>
      <c r="IA1715" s="136"/>
      <c r="IB1715" s="136"/>
      <c r="IC1715" s="136"/>
      <c r="ID1715" s="136"/>
      <c r="IE1715" s="136"/>
      <c r="IF1715" s="136"/>
      <c r="IG1715" s="136"/>
    </row>
    <row r="1716" spans="1:241" ht="15" customHeight="1" x14ac:dyDescent="0.25">
      <c r="A1716" s="225" t="s">
        <v>85</v>
      </c>
      <c r="B1716" s="217">
        <v>5194130</v>
      </c>
      <c r="C1716" s="217">
        <v>2674997</v>
      </c>
      <c r="D1716" s="217">
        <v>1067662</v>
      </c>
      <c r="E1716" s="217">
        <v>1132119</v>
      </c>
      <c r="F1716" s="217">
        <v>2236614</v>
      </c>
      <c r="G1716" s="217">
        <v>432619</v>
      </c>
      <c r="H1716" s="235">
        <v>12738141</v>
      </c>
      <c r="I1716" s="136"/>
      <c r="J1716" s="225" t="s">
        <v>296</v>
      </c>
      <c r="K1716" s="217">
        <v>11742930</v>
      </c>
      <c r="L1716" s="217">
        <v>4120678</v>
      </c>
      <c r="M1716" s="217">
        <v>1102975</v>
      </c>
      <c r="N1716" s="217">
        <v>1525812</v>
      </c>
      <c r="O1716" s="217">
        <v>3360656</v>
      </c>
      <c r="P1716" s="217">
        <v>571451</v>
      </c>
      <c r="Q1716" s="235">
        <v>22424502</v>
      </c>
      <c r="R1716" s="136"/>
      <c r="S1716" s="136"/>
      <c r="T1716" s="136"/>
      <c r="U1716" s="136"/>
      <c r="V1716" s="136"/>
      <c r="W1716" s="136"/>
      <c r="X1716" s="136"/>
      <c r="Y1716" s="136"/>
      <c r="Z1716" s="136"/>
      <c r="AA1716" s="136"/>
      <c r="AB1716" s="136"/>
      <c r="AC1716" s="136"/>
      <c r="AD1716" s="136"/>
      <c r="AE1716" s="136"/>
      <c r="AF1716" s="136"/>
      <c r="AG1716" s="136"/>
      <c r="AH1716" s="136"/>
      <c r="AI1716" s="136"/>
      <c r="AJ1716" s="136"/>
      <c r="AK1716" s="136"/>
      <c r="AL1716" s="136"/>
      <c r="AM1716" s="136"/>
      <c r="AN1716" s="136"/>
      <c r="AO1716" s="136"/>
      <c r="AP1716" s="136"/>
      <c r="AQ1716" s="136"/>
      <c r="AR1716" s="136"/>
      <c r="AS1716" s="136"/>
      <c r="AT1716" s="136"/>
      <c r="AU1716" s="136"/>
      <c r="AV1716" s="136"/>
      <c r="AW1716" s="136"/>
      <c r="AX1716" s="136"/>
      <c r="AY1716" s="136"/>
      <c r="AZ1716" s="136"/>
      <c r="BA1716" s="136"/>
      <c r="BB1716" s="136"/>
      <c r="BC1716" s="136"/>
      <c r="BD1716" s="136"/>
      <c r="BE1716" s="136"/>
      <c r="BF1716" s="136"/>
      <c r="BG1716" s="136"/>
      <c r="BH1716" s="136"/>
      <c r="BI1716" s="136"/>
      <c r="BJ1716" s="136"/>
      <c r="BK1716" s="136"/>
      <c r="BL1716" s="136"/>
      <c r="BM1716" s="136"/>
      <c r="BN1716" s="136"/>
      <c r="BO1716" s="136"/>
      <c r="BP1716" s="136"/>
      <c r="BQ1716" s="136"/>
      <c r="BR1716" s="136"/>
      <c r="BS1716" s="136"/>
      <c r="BT1716" s="136"/>
      <c r="BU1716" s="136"/>
      <c r="BV1716" s="136"/>
      <c r="BW1716" s="136"/>
      <c r="BX1716" s="136"/>
      <c r="BY1716" s="136"/>
      <c r="BZ1716" s="136"/>
      <c r="CA1716" s="136"/>
      <c r="CB1716" s="136"/>
      <c r="CC1716" s="136"/>
      <c r="CD1716" s="136"/>
      <c r="CE1716" s="136"/>
      <c r="CF1716" s="136"/>
      <c r="CG1716" s="136"/>
      <c r="CH1716" s="136"/>
      <c r="CI1716" s="136"/>
      <c r="CJ1716" s="136"/>
      <c r="CK1716" s="136"/>
      <c r="CL1716" s="136"/>
      <c r="CM1716" s="136"/>
      <c r="CN1716" s="136"/>
      <c r="CO1716" s="136"/>
      <c r="CP1716" s="136"/>
      <c r="CQ1716" s="136"/>
      <c r="CR1716" s="136"/>
      <c r="CS1716" s="136"/>
      <c r="CT1716" s="136"/>
      <c r="CU1716" s="136"/>
      <c r="CV1716" s="136"/>
      <c r="CW1716" s="136"/>
      <c r="CX1716" s="136"/>
      <c r="CY1716" s="136"/>
      <c r="CZ1716" s="136"/>
      <c r="DA1716" s="136"/>
      <c r="DB1716" s="136"/>
      <c r="DC1716" s="136"/>
      <c r="DD1716" s="136"/>
      <c r="DE1716" s="136"/>
      <c r="DF1716" s="136"/>
      <c r="DG1716" s="136"/>
      <c r="DH1716" s="136"/>
      <c r="DI1716" s="136"/>
      <c r="DJ1716" s="136"/>
      <c r="DK1716" s="136"/>
      <c r="DL1716" s="136"/>
      <c r="DM1716" s="136"/>
      <c r="DN1716" s="136"/>
      <c r="DO1716" s="136"/>
      <c r="DP1716" s="136"/>
      <c r="DQ1716" s="136"/>
      <c r="DR1716" s="136"/>
      <c r="DS1716" s="136"/>
      <c r="DT1716" s="136"/>
      <c r="DU1716" s="136"/>
      <c r="DV1716" s="136"/>
      <c r="DW1716" s="136"/>
      <c r="DX1716" s="136"/>
      <c r="DY1716" s="136"/>
      <c r="DZ1716" s="136"/>
      <c r="EA1716" s="136"/>
      <c r="EB1716" s="136"/>
      <c r="EC1716" s="136"/>
      <c r="ED1716" s="136"/>
      <c r="EE1716" s="136"/>
      <c r="EF1716" s="136"/>
      <c r="EG1716" s="136"/>
      <c r="EH1716" s="136"/>
      <c r="EI1716" s="136"/>
      <c r="EJ1716" s="136"/>
      <c r="EK1716" s="136"/>
      <c r="EL1716" s="136"/>
      <c r="EM1716" s="136"/>
      <c r="EN1716" s="136"/>
      <c r="EO1716" s="136"/>
      <c r="EP1716" s="136"/>
      <c r="EQ1716" s="136"/>
      <c r="ER1716" s="136"/>
      <c r="ES1716" s="136"/>
      <c r="ET1716" s="136"/>
      <c r="EU1716" s="136"/>
      <c r="EV1716" s="136"/>
      <c r="EW1716" s="136"/>
      <c r="EX1716" s="136"/>
      <c r="EY1716" s="136"/>
      <c r="EZ1716" s="136"/>
      <c r="FA1716" s="136"/>
      <c r="FB1716" s="136"/>
      <c r="FC1716" s="136"/>
      <c r="FD1716" s="136"/>
      <c r="FE1716" s="136"/>
      <c r="FF1716" s="136"/>
      <c r="FG1716" s="136"/>
      <c r="FH1716" s="136"/>
      <c r="FI1716" s="136"/>
      <c r="FJ1716" s="136"/>
      <c r="FK1716" s="136"/>
      <c r="FL1716" s="136"/>
      <c r="FM1716" s="136"/>
      <c r="FN1716" s="136"/>
      <c r="FO1716" s="136"/>
      <c r="FP1716" s="136"/>
      <c r="FQ1716" s="136"/>
      <c r="FR1716" s="136"/>
      <c r="FS1716" s="136"/>
      <c r="FT1716" s="136"/>
      <c r="FU1716" s="136"/>
      <c r="FV1716" s="136"/>
      <c r="FW1716" s="136"/>
      <c r="FX1716" s="136"/>
      <c r="FY1716" s="136"/>
      <c r="FZ1716" s="136"/>
      <c r="GA1716" s="136"/>
      <c r="GB1716" s="136"/>
      <c r="GC1716" s="136"/>
      <c r="GD1716" s="136"/>
      <c r="GE1716" s="136"/>
      <c r="GF1716" s="136"/>
      <c r="GG1716" s="136"/>
      <c r="GH1716" s="136"/>
      <c r="GI1716" s="136"/>
      <c r="GJ1716" s="136"/>
      <c r="GK1716" s="136"/>
      <c r="GL1716" s="136"/>
      <c r="GM1716" s="136"/>
      <c r="GN1716" s="136"/>
      <c r="GO1716" s="136"/>
      <c r="GP1716" s="136"/>
      <c r="GQ1716" s="136"/>
      <c r="GR1716" s="136"/>
      <c r="GS1716" s="136"/>
      <c r="GT1716" s="136"/>
      <c r="GU1716" s="136"/>
      <c r="GV1716" s="136"/>
      <c r="GW1716" s="136"/>
      <c r="GX1716" s="136"/>
      <c r="GY1716" s="136"/>
      <c r="GZ1716" s="136"/>
      <c r="HA1716" s="136"/>
      <c r="HB1716" s="136"/>
      <c r="HC1716" s="136"/>
      <c r="HD1716" s="136"/>
      <c r="HE1716" s="136"/>
      <c r="HF1716" s="136"/>
      <c r="HG1716" s="136"/>
      <c r="HH1716" s="136"/>
      <c r="HI1716" s="136"/>
      <c r="HJ1716" s="136"/>
      <c r="HK1716" s="136"/>
      <c r="HL1716" s="136"/>
      <c r="HM1716" s="136"/>
      <c r="HN1716" s="136"/>
      <c r="HO1716" s="136"/>
      <c r="HP1716" s="136"/>
      <c r="HQ1716" s="136"/>
      <c r="HR1716" s="136"/>
      <c r="HS1716" s="136"/>
      <c r="HT1716" s="136"/>
      <c r="HU1716" s="136"/>
      <c r="HV1716" s="136"/>
      <c r="HW1716" s="136"/>
      <c r="HX1716" s="136"/>
      <c r="HY1716" s="136"/>
      <c r="HZ1716" s="136"/>
      <c r="IA1716" s="136"/>
      <c r="IB1716" s="136"/>
      <c r="IC1716" s="136"/>
      <c r="ID1716" s="136"/>
      <c r="IE1716" s="136"/>
      <c r="IF1716" s="136"/>
      <c r="IG1716" s="136"/>
    </row>
    <row r="1717" spans="1:241" ht="15" customHeight="1" x14ac:dyDescent="0.25">
      <c r="A1717" s="225" t="s">
        <v>84</v>
      </c>
      <c r="B1717" s="217">
        <v>8313022</v>
      </c>
      <c r="C1717" s="217">
        <v>2732456</v>
      </c>
      <c r="D1717" s="217">
        <v>1695367</v>
      </c>
      <c r="E1717" s="217">
        <v>1156887</v>
      </c>
      <c r="F1717" s="217">
        <v>2723895</v>
      </c>
      <c r="G1717" s="217">
        <v>554620</v>
      </c>
      <c r="H1717" s="235">
        <v>17176247</v>
      </c>
      <c r="I1717" s="136"/>
      <c r="J1717" s="225" t="s">
        <v>847</v>
      </c>
      <c r="K1717" s="217">
        <v>7988715</v>
      </c>
      <c r="L1717" s="217">
        <v>2828993</v>
      </c>
      <c r="M1717" s="217">
        <v>861918</v>
      </c>
      <c r="N1717" s="217">
        <v>2292347</v>
      </c>
      <c r="O1717" s="217">
        <v>3075159</v>
      </c>
      <c r="P1717" s="217">
        <v>577792</v>
      </c>
      <c r="Q1717" s="235">
        <v>17624924</v>
      </c>
      <c r="R1717" s="136"/>
      <c r="S1717" s="136"/>
      <c r="T1717" s="136"/>
      <c r="U1717" s="136"/>
      <c r="V1717" s="136"/>
      <c r="W1717" s="136"/>
      <c r="X1717" s="136"/>
      <c r="Y1717" s="136"/>
      <c r="Z1717" s="136"/>
      <c r="AA1717" s="136"/>
      <c r="AB1717" s="136"/>
      <c r="AC1717" s="136"/>
      <c r="AD1717" s="136"/>
      <c r="AE1717" s="136"/>
      <c r="AF1717" s="136"/>
      <c r="AG1717" s="136"/>
      <c r="AH1717" s="136"/>
      <c r="AI1717" s="136"/>
      <c r="AJ1717" s="136"/>
      <c r="AK1717" s="136"/>
      <c r="AL1717" s="136"/>
      <c r="AM1717" s="136"/>
      <c r="AN1717" s="136"/>
      <c r="AO1717" s="136"/>
      <c r="AP1717" s="136"/>
      <c r="AQ1717" s="136"/>
      <c r="AR1717" s="136"/>
      <c r="AS1717" s="136"/>
      <c r="AT1717" s="136"/>
      <c r="AU1717" s="136"/>
      <c r="AV1717" s="136"/>
      <c r="AW1717" s="136"/>
      <c r="AX1717" s="136"/>
      <c r="AY1717" s="136"/>
      <c r="AZ1717" s="136"/>
      <c r="BA1717" s="136"/>
      <c r="BB1717" s="136"/>
      <c r="BC1717" s="136"/>
      <c r="BD1717" s="136"/>
      <c r="BE1717" s="136"/>
      <c r="BF1717" s="136"/>
      <c r="BG1717" s="136"/>
      <c r="BH1717" s="136"/>
      <c r="BI1717" s="136"/>
      <c r="BJ1717" s="136"/>
      <c r="BK1717" s="136"/>
      <c r="BL1717" s="136"/>
      <c r="BM1717" s="136"/>
      <c r="BN1717" s="136"/>
      <c r="BO1717" s="136"/>
      <c r="BP1717" s="136"/>
      <c r="BQ1717" s="136"/>
      <c r="BR1717" s="136"/>
      <c r="BS1717" s="136"/>
      <c r="BT1717" s="136"/>
      <c r="BU1717" s="136"/>
      <c r="BV1717" s="136"/>
      <c r="BW1717" s="136"/>
      <c r="BX1717" s="136"/>
      <c r="BY1717" s="136"/>
      <c r="BZ1717" s="136"/>
      <c r="CA1717" s="136"/>
      <c r="CB1717" s="136"/>
      <c r="CC1717" s="136"/>
      <c r="CD1717" s="136"/>
      <c r="CE1717" s="136"/>
      <c r="CF1717" s="136"/>
      <c r="CG1717" s="136"/>
      <c r="CH1717" s="136"/>
      <c r="CI1717" s="136"/>
      <c r="CJ1717" s="136"/>
      <c r="CK1717" s="136"/>
      <c r="CL1717" s="136"/>
      <c r="CM1717" s="136"/>
      <c r="CN1717" s="136"/>
      <c r="CO1717" s="136"/>
      <c r="CP1717" s="136"/>
      <c r="CQ1717" s="136"/>
      <c r="CR1717" s="136"/>
      <c r="CS1717" s="136"/>
      <c r="CT1717" s="136"/>
      <c r="CU1717" s="136"/>
      <c r="CV1717" s="136"/>
      <c r="CW1717" s="136"/>
      <c r="CX1717" s="136"/>
      <c r="CY1717" s="136"/>
      <c r="CZ1717" s="136"/>
      <c r="DA1717" s="136"/>
      <c r="DB1717" s="136"/>
      <c r="DC1717" s="136"/>
      <c r="DD1717" s="136"/>
      <c r="DE1717" s="136"/>
      <c r="DF1717" s="136"/>
      <c r="DG1717" s="136"/>
      <c r="DH1717" s="136"/>
      <c r="DI1717" s="136"/>
      <c r="DJ1717" s="136"/>
      <c r="DK1717" s="136"/>
      <c r="DL1717" s="136"/>
      <c r="DM1717" s="136"/>
      <c r="DN1717" s="136"/>
      <c r="DO1717" s="136"/>
      <c r="DP1717" s="136"/>
      <c r="DQ1717" s="136"/>
      <c r="DR1717" s="136"/>
      <c r="DS1717" s="136"/>
      <c r="DT1717" s="136"/>
      <c r="DU1717" s="136"/>
      <c r="DV1717" s="136"/>
      <c r="DW1717" s="136"/>
      <c r="DX1717" s="136"/>
      <c r="DY1717" s="136"/>
      <c r="DZ1717" s="136"/>
      <c r="EA1717" s="136"/>
      <c r="EB1717" s="136"/>
      <c r="EC1717" s="136"/>
      <c r="ED1717" s="136"/>
      <c r="EE1717" s="136"/>
      <c r="EF1717" s="136"/>
      <c r="EG1717" s="136"/>
      <c r="EH1717" s="136"/>
      <c r="EI1717" s="136"/>
      <c r="EJ1717" s="136"/>
      <c r="EK1717" s="136"/>
      <c r="EL1717" s="136"/>
      <c r="EM1717" s="136"/>
      <c r="EN1717" s="136"/>
      <c r="EO1717" s="136"/>
      <c r="EP1717" s="136"/>
      <c r="EQ1717" s="136"/>
      <c r="ER1717" s="136"/>
      <c r="ES1717" s="136"/>
      <c r="ET1717" s="136"/>
      <c r="EU1717" s="136"/>
      <c r="EV1717" s="136"/>
      <c r="EW1717" s="136"/>
      <c r="EX1717" s="136"/>
      <c r="EY1717" s="136"/>
      <c r="EZ1717" s="136"/>
      <c r="FA1717" s="136"/>
      <c r="FB1717" s="136"/>
      <c r="FC1717" s="136"/>
      <c r="FD1717" s="136"/>
      <c r="FE1717" s="136"/>
      <c r="FF1717" s="136"/>
      <c r="FG1717" s="136"/>
      <c r="FH1717" s="136"/>
      <c r="FI1717" s="136"/>
      <c r="FJ1717" s="136"/>
      <c r="FK1717" s="136"/>
      <c r="FL1717" s="136"/>
      <c r="FM1717" s="136"/>
      <c r="FN1717" s="136"/>
      <c r="FO1717" s="136"/>
      <c r="FP1717" s="136"/>
      <c r="FQ1717" s="136"/>
      <c r="FR1717" s="136"/>
      <c r="FS1717" s="136"/>
      <c r="FT1717" s="136"/>
      <c r="FU1717" s="136"/>
      <c r="FV1717" s="136"/>
      <c r="FW1717" s="136"/>
      <c r="FX1717" s="136"/>
      <c r="FY1717" s="136"/>
      <c r="FZ1717" s="136"/>
      <c r="GA1717" s="136"/>
      <c r="GB1717" s="136"/>
      <c r="GC1717" s="136"/>
      <c r="GD1717" s="136"/>
      <c r="GE1717" s="136"/>
      <c r="GF1717" s="136"/>
      <c r="GG1717" s="136"/>
      <c r="GH1717" s="136"/>
      <c r="GI1717" s="136"/>
      <c r="GJ1717" s="136"/>
      <c r="GK1717" s="136"/>
      <c r="GL1717" s="136"/>
      <c r="GM1717" s="136"/>
      <c r="GN1717" s="136"/>
      <c r="GO1717" s="136"/>
      <c r="GP1717" s="136"/>
      <c r="GQ1717" s="136"/>
      <c r="GR1717" s="136"/>
      <c r="GS1717" s="136"/>
      <c r="GT1717" s="136"/>
      <c r="GU1717" s="136"/>
      <c r="GV1717" s="136"/>
      <c r="GW1717" s="136"/>
      <c r="GX1717" s="136"/>
      <c r="GY1717" s="136"/>
      <c r="GZ1717" s="136"/>
      <c r="HA1717" s="136"/>
      <c r="HB1717" s="136"/>
      <c r="HC1717" s="136"/>
      <c r="HD1717" s="136"/>
      <c r="HE1717" s="136"/>
      <c r="HF1717" s="136"/>
      <c r="HG1717" s="136"/>
      <c r="HH1717" s="136"/>
      <c r="HI1717" s="136"/>
      <c r="HJ1717" s="136"/>
      <c r="HK1717" s="136"/>
      <c r="HL1717" s="136"/>
      <c r="HM1717" s="136"/>
      <c r="HN1717" s="136"/>
      <c r="HO1717" s="136"/>
      <c r="HP1717" s="136"/>
      <c r="HQ1717" s="136"/>
      <c r="HR1717" s="136"/>
      <c r="HS1717" s="136"/>
      <c r="HT1717" s="136"/>
      <c r="HU1717" s="136"/>
      <c r="HV1717" s="136"/>
      <c r="HW1717" s="136"/>
      <c r="HX1717" s="136"/>
      <c r="HY1717" s="136"/>
      <c r="HZ1717" s="136"/>
      <c r="IA1717" s="136"/>
      <c r="IB1717" s="136"/>
      <c r="IC1717" s="136"/>
      <c r="ID1717" s="136"/>
      <c r="IE1717" s="136"/>
      <c r="IF1717" s="136"/>
      <c r="IG1717" s="136"/>
    </row>
    <row r="1718" spans="1:241" ht="15" customHeight="1" x14ac:dyDescent="0.25">
      <c r="A1718" s="225" t="s">
        <v>326</v>
      </c>
      <c r="B1718" s="217">
        <v>11004314</v>
      </c>
      <c r="C1718" s="217">
        <v>3524887</v>
      </c>
      <c r="D1718" s="217">
        <v>1956677</v>
      </c>
      <c r="E1718" s="217">
        <v>2372308</v>
      </c>
      <c r="F1718" s="217">
        <v>3351616</v>
      </c>
      <c r="G1718" s="217">
        <v>671502</v>
      </c>
      <c r="H1718" s="235">
        <v>22881304</v>
      </c>
      <c r="I1718" s="136"/>
      <c r="J1718" s="225" t="s">
        <v>768</v>
      </c>
      <c r="K1718" s="217">
        <v>9418225</v>
      </c>
      <c r="L1718" s="217">
        <v>3626075</v>
      </c>
      <c r="M1718" s="217">
        <v>876169</v>
      </c>
      <c r="N1718" s="217">
        <v>1759708</v>
      </c>
      <c r="O1718" s="217">
        <v>3751393</v>
      </c>
      <c r="P1718" s="217">
        <v>744114</v>
      </c>
      <c r="Q1718" s="235">
        <v>20175684</v>
      </c>
      <c r="R1718" s="136"/>
      <c r="S1718" s="136"/>
      <c r="T1718" s="136"/>
      <c r="U1718" s="136"/>
      <c r="V1718" s="136"/>
      <c r="W1718" s="136"/>
      <c r="X1718" s="136"/>
      <c r="Y1718" s="136"/>
      <c r="Z1718" s="136"/>
      <c r="AA1718" s="136"/>
      <c r="AB1718" s="136"/>
      <c r="AC1718" s="136"/>
      <c r="AD1718" s="136"/>
      <c r="AE1718" s="136"/>
      <c r="AF1718" s="136"/>
      <c r="AG1718" s="136"/>
      <c r="AH1718" s="136"/>
      <c r="AI1718" s="136"/>
      <c r="AJ1718" s="136"/>
      <c r="AK1718" s="136"/>
      <c r="AL1718" s="136"/>
      <c r="AM1718" s="136"/>
      <c r="AN1718" s="136"/>
      <c r="AO1718" s="136"/>
      <c r="AP1718" s="136"/>
      <c r="AQ1718" s="136"/>
      <c r="AR1718" s="136"/>
      <c r="AS1718" s="136"/>
      <c r="AT1718" s="136"/>
      <c r="AU1718" s="136"/>
      <c r="AV1718" s="136"/>
      <c r="AW1718" s="136"/>
      <c r="AX1718" s="136"/>
      <c r="AY1718" s="136"/>
      <c r="AZ1718" s="136"/>
      <c r="BA1718" s="136"/>
      <c r="BB1718" s="136"/>
      <c r="BC1718" s="136"/>
      <c r="BD1718" s="136"/>
      <c r="BE1718" s="136"/>
      <c r="BF1718" s="136"/>
      <c r="BG1718" s="136"/>
      <c r="BH1718" s="136"/>
      <c r="BI1718" s="136"/>
      <c r="BJ1718" s="136"/>
      <c r="BK1718" s="136"/>
      <c r="BL1718" s="136"/>
      <c r="BM1718" s="136"/>
      <c r="BN1718" s="136"/>
      <c r="BO1718" s="136"/>
      <c r="BP1718" s="136"/>
      <c r="BQ1718" s="136"/>
      <c r="BR1718" s="136"/>
      <c r="BS1718" s="136"/>
      <c r="BT1718" s="136"/>
      <c r="BU1718" s="136"/>
      <c r="BV1718" s="136"/>
      <c r="BW1718" s="136"/>
      <c r="BX1718" s="136"/>
      <c r="BY1718" s="136"/>
      <c r="BZ1718" s="136"/>
      <c r="CA1718" s="136"/>
      <c r="CB1718" s="136"/>
      <c r="CC1718" s="136"/>
      <c r="CD1718" s="136"/>
      <c r="CE1718" s="136"/>
      <c r="CF1718" s="136"/>
      <c r="CG1718" s="136"/>
      <c r="CH1718" s="136"/>
      <c r="CI1718" s="136"/>
      <c r="CJ1718" s="136"/>
      <c r="CK1718" s="136"/>
      <c r="CL1718" s="136"/>
      <c r="CM1718" s="136"/>
      <c r="CN1718" s="136"/>
      <c r="CO1718" s="136"/>
      <c r="CP1718" s="136"/>
      <c r="CQ1718" s="136"/>
      <c r="CR1718" s="136"/>
      <c r="CS1718" s="136"/>
      <c r="CT1718" s="136"/>
      <c r="CU1718" s="136"/>
      <c r="CV1718" s="136"/>
      <c r="CW1718" s="136"/>
      <c r="CX1718" s="136"/>
      <c r="CY1718" s="136"/>
      <c r="CZ1718" s="136"/>
      <c r="DA1718" s="136"/>
      <c r="DB1718" s="136"/>
      <c r="DC1718" s="136"/>
      <c r="DD1718" s="136"/>
      <c r="DE1718" s="136"/>
      <c r="DF1718" s="136"/>
      <c r="DG1718" s="136"/>
      <c r="DH1718" s="136"/>
      <c r="DI1718" s="136"/>
      <c r="DJ1718" s="136"/>
      <c r="DK1718" s="136"/>
      <c r="DL1718" s="136"/>
      <c r="DM1718" s="136"/>
      <c r="DN1718" s="136"/>
      <c r="DO1718" s="136"/>
      <c r="DP1718" s="136"/>
      <c r="DQ1718" s="136"/>
      <c r="DR1718" s="136"/>
      <c r="DS1718" s="136"/>
      <c r="DT1718" s="136"/>
      <c r="DU1718" s="136"/>
      <c r="DV1718" s="136"/>
      <c r="DW1718" s="136"/>
      <c r="DX1718" s="136"/>
      <c r="DY1718" s="136"/>
      <c r="DZ1718" s="136"/>
      <c r="EA1718" s="136"/>
      <c r="EB1718" s="136"/>
      <c r="EC1718" s="136"/>
      <c r="ED1718" s="136"/>
      <c r="EE1718" s="136"/>
      <c r="EF1718" s="136"/>
      <c r="EG1718" s="136"/>
      <c r="EH1718" s="136"/>
      <c r="EI1718" s="136"/>
      <c r="EJ1718" s="136"/>
      <c r="EK1718" s="136"/>
      <c r="EL1718" s="136"/>
      <c r="EM1718" s="136"/>
      <c r="EN1718" s="136"/>
      <c r="EO1718" s="136"/>
      <c r="EP1718" s="136"/>
      <c r="EQ1718" s="136"/>
      <c r="ER1718" s="136"/>
      <c r="ES1718" s="136"/>
      <c r="ET1718" s="136"/>
      <c r="EU1718" s="136"/>
      <c r="EV1718" s="136"/>
      <c r="EW1718" s="136"/>
      <c r="EX1718" s="136"/>
      <c r="EY1718" s="136"/>
      <c r="EZ1718" s="136"/>
      <c r="FA1718" s="136"/>
      <c r="FB1718" s="136"/>
      <c r="FC1718" s="136"/>
      <c r="FD1718" s="136"/>
      <c r="FE1718" s="136"/>
      <c r="FF1718" s="136"/>
      <c r="FG1718" s="136"/>
      <c r="FH1718" s="136"/>
      <c r="FI1718" s="136"/>
      <c r="FJ1718" s="136"/>
      <c r="FK1718" s="136"/>
      <c r="FL1718" s="136"/>
      <c r="FM1718" s="136"/>
      <c r="FN1718" s="136"/>
      <c r="FO1718" s="136"/>
      <c r="FP1718" s="136"/>
      <c r="FQ1718" s="136"/>
      <c r="FR1718" s="136"/>
      <c r="FS1718" s="136"/>
      <c r="FT1718" s="136"/>
      <c r="FU1718" s="136"/>
      <c r="FV1718" s="136"/>
      <c r="FW1718" s="136"/>
      <c r="FX1718" s="136"/>
      <c r="FY1718" s="136"/>
      <c r="FZ1718" s="136"/>
      <c r="GA1718" s="136"/>
      <c r="GB1718" s="136"/>
      <c r="GC1718" s="136"/>
      <c r="GD1718" s="136"/>
      <c r="GE1718" s="136"/>
      <c r="GF1718" s="136"/>
      <c r="GG1718" s="136"/>
      <c r="GH1718" s="136"/>
      <c r="GI1718" s="136"/>
      <c r="GJ1718" s="136"/>
      <c r="GK1718" s="136"/>
      <c r="GL1718" s="136"/>
      <c r="GM1718" s="136"/>
      <c r="GN1718" s="136"/>
      <c r="GO1718" s="136"/>
      <c r="GP1718" s="136"/>
      <c r="GQ1718" s="136"/>
      <c r="GR1718" s="136"/>
      <c r="GS1718" s="136"/>
      <c r="GT1718" s="136"/>
      <c r="GU1718" s="136"/>
      <c r="GV1718" s="136"/>
      <c r="GW1718" s="136"/>
      <c r="GX1718" s="136"/>
      <c r="GY1718" s="136"/>
      <c r="GZ1718" s="136"/>
      <c r="HA1718" s="136"/>
      <c r="HB1718" s="136"/>
      <c r="HC1718" s="136"/>
      <c r="HD1718" s="136"/>
      <c r="HE1718" s="136"/>
      <c r="HF1718" s="136"/>
      <c r="HG1718" s="136"/>
      <c r="HH1718" s="136"/>
      <c r="HI1718" s="136"/>
      <c r="HJ1718" s="136"/>
      <c r="HK1718" s="136"/>
      <c r="HL1718" s="136"/>
      <c r="HM1718" s="136"/>
      <c r="HN1718" s="136"/>
      <c r="HO1718" s="136"/>
      <c r="HP1718" s="136"/>
      <c r="HQ1718" s="136"/>
      <c r="HR1718" s="136"/>
      <c r="HS1718" s="136"/>
      <c r="HT1718" s="136"/>
      <c r="HU1718" s="136"/>
      <c r="HV1718" s="136"/>
      <c r="HW1718" s="136"/>
      <c r="HX1718" s="136"/>
      <c r="HY1718" s="136"/>
      <c r="HZ1718" s="136"/>
      <c r="IA1718" s="136"/>
      <c r="IB1718" s="136"/>
      <c r="IC1718" s="136"/>
      <c r="ID1718" s="136"/>
      <c r="IE1718" s="136"/>
      <c r="IF1718" s="136"/>
      <c r="IG1718" s="136"/>
    </row>
    <row r="1719" spans="1:241" ht="15" customHeight="1" x14ac:dyDescent="0.25">
      <c r="A1719" s="225" t="s">
        <v>843</v>
      </c>
      <c r="B1719" s="217">
        <v>10994589</v>
      </c>
      <c r="C1719" s="217">
        <v>4154947</v>
      </c>
      <c r="D1719" s="217">
        <v>2355117</v>
      </c>
      <c r="E1719" s="217">
        <v>1509612</v>
      </c>
      <c r="F1719" s="217">
        <v>2737513</v>
      </c>
      <c r="G1719" s="217">
        <v>621845</v>
      </c>
      <c r="H1719" s="235">
        <v>22373623</v>
      </c>
      <c r="I1719" s="136"/>
      <c r="J1719" s="225" t="s">
        <v>293</v>
      </c>
      <c r="K1719" s="217">
        <v>2669410</v>
      </c>
      <c r="L1719" s="217">
        <v>4046940</v>
      </c>
      <c r="M1719" s="217">
        <v>777610</v>
      </c>
      <c r="N1719" s="217">
        <v>1400228</v>
      </c>
      <c r="O1719" s="217">
        <v>3521371</v>
      </c>
      <c r="P1719" s="217">
        <v>513041</v>
      </c>
      <c r="Q1719" s="235">
        <v>12928600</v>
      </c>
      <c r="R1719" s="136"/>
      <c r="S1719" s="136"/>
      <c r="T1719" s="136"/>
      <c r="U1719" s="136"/>
      <c r="V1719" s="136"/>
      <c r="W1719" s="136"/>
      <c r="X1719" s="136"/>
      <c r="Y1719" s="136"/>
      <c r="Z1719" s="136"/>
      <c r="AA1719" s="136"/>
      <c r="AB1719" s="136"/>
      <c r="AC1719" s="136"/>
      <c r="AD1719" s="136"/>
      <c r="AE1719" s="136"/>
      <c r="AF1719" s="136"/>
      <c r="AG1719" s="136"/>
      <c r="AH1719" s="136"/>
      <c r="AI1719" s="136"/>
      <c r="AJ1719" s="136"/>
      <c r="AK1719" s="136"/>
      <c r="AL1719" s="136"/>
      <c r="AM1719" s="136"/>
      <c r="AN1719" s="136"/>
      <c r="AO1719" s="136"/>
      <c r="AP1719" s="136"/>
      <c r="AQ1719" s="136"/>
      <c r="AR1719" s="136"/>
      <c r="AS1719" s="136"/>
      <c r="AT1719" s="136"/>
      <c r="AU1719" s="136"/>
      <c r="AV1719" s="136"/>
      <c r="AW1719" s="136"/>
      <c r="AX1719" s="136"/>
      <c r="AY1719" s="136"/>
      <c r="AZ1719" s="136"/>
      <c r="BA1719" s="136"/>
      <c r="BB1719" s="136"/>
      <c r="BC1719" s="136"/>
      <c r="BD1719" s="136"/>
      <c r="BE1719" s="136"/>
      <c r="BF1719" s="136"/>
      <c r="BG1719" s="136"/>
      <c r="BH1719" s="136"/>
      <c r="BI1719" s="136"/>
      <c r="BJ1719" s="136"/>
      <c r="BK1719" s="136"/>
      <c r="BL1719" s="136"/>
      <c r="BM1719" s="136"/>
      <c r="BN1719" s="136"/>
      <c r="BO1719" s="136"/>
      <c r="BP1719" s="136"/>
      <c r="BQ1719" s="136"/>
      <c r="BR1719" s="136"/>
      <c r="BS1719" s="136"/>
      <c r="BT1719" s="136"/>
      <c r="BU1719" s="136"/>
      <c r="BV1719" s="136"/>
      <c r="BW1719" s="136"/>
      <c r="BX1719" s="136"/>
      <c r="BY1719" s="136"/>
      <c r="BZ1719" s="136"/>
      <c r="CA1719" s="136"/>
      <c r="CB1719" s="136"/>
      <c r="CC1719" s="136"/>
      <c r="CD1719" s="136"/>
      <c r="CE1719" s="136"/>
      <c r="CF1719" s="136"/>
      <c r="CG1719" s="136"/>
      <c r="CH1719" s="136"/>
      <c r="CI1719" s="136"/>
      <c r="CJ1719" s="136"/>
      <c r="CK1719" s="136"/>
      <c r="CL1719" s="136"/>
      <c r="CM1719" s="136"/>
      <c r="CN1719" s="136"/>
      <c r="CO1719" s="136"/>
      <c r="CP1719" s="136"/>
      <c r="CQ1719" s="136"/>
      <c r="CR1719" s="136"/>
      <c r="CS1719" s="136"/>
      <c r="CT1719" s="136"/>
      <c r="CU1719" s="136"/>
      <c r="CV1719" s="136"/>
      <c r="CW1719" s="136"/>
      <c r="CX1719" s="136"/>
      <c r="CY1719" s="136"/>
      <c r="CZ1719" s="136"/>
      <c r="DA1719" s="136"/>
      <c r="DB1719" s="136"/>
      <c r="DC1719" s="136"/>
      <c r="DD1719" s="136"/>
      <c r="DE1719" s="136"/>
      <c r="DF1719" s="136"/>
      <c r="DG1719" s="136"/>
      <c r="DH1719" s="136"/>
      <c r="DI1719" s="136"/>
      <c r="DJ1719" s="136"/>
      <c r="DK1719" s="136"/>
      <c r="DL1719" s="136"/>
      <c r="DM1719" s="136"/>
      <c r="DN1719" s="136"/>
      <c r="DO1719" s="136"/>
      <c r="DP1719" s="136"/>
      <c r="DQ1719" s="136"/>
      <c r="DR1719" s="136"/>
      <c r="DS1719" s="136"/>
      <c r="DT1719" s="136"/>
      <c r="DU1719" s="136"/>
      <c r="DV1719" s="136"/>
      <c r="DW1719" s="136"/>
      <c r="DX1719" s="136"/>
      <c r="DY1719" s="136"/>
      <c r="DZ1719" s="136"/>
      <c r="EA1719" s="136"/>
      <c r="EB1719" s="136"/>
      <c r="EC1719" s="136"/>
      <c r="ED1719" s="136"/>
      <c r="EE1719" s="136"/>
      <c r="EF1719" s="136"/>
      <c r="EG1719" s="136"/>
      <c r="EH1719" s="136"/>
      <c r="EI1719" s="136"/>
      <c r="EJ1719" s="136"/>
      <c r="EK1719" s="136"/>
      <c r="EL1719" s="136"/>
      <c r="EM1719" s="136"/>
      <c r="EN1719" s="136"/>
      <c r="EO1719" s="136"/>
      <c r="EP1719" s="136"/>
      <c r="EQ1719" s="136"/>
      <c r="ER1719" s="136"/>
      <c r="ES1719" s="136"/>
      <c r="ET1719" s="136"/>
      <c r="EU1719" s="136"/>
      <c r="EV1719" s="136"/>
      <c r="EW1719" s="136"/>
      <c r="EX1719" s="136"/>
      <c r="EY1719" s="136"/>
      <c r="EZ1719" s="136"/>
      <c r="FA1719" s="136"/>
      <c r="FB1719" s="136"/>
      <c r="FC1719" s="136"/>
      <c r="FD1719" s="136"/>
      <c r="FE1719" s="136"/>
      <c r="FF1719" s="136"/>
      <c r="FG1719" s="136"/>
      <c r="FH1719" s="136"/>
      <c r="FI1719" s="136"/>
      <c r="FJ1719" s="136"/>
      <c r="FK1719" s="136"/>
      <c r="FL1719" s="136"/>
      <c r="FM1719" s="136"/>
      <c r="FN1719" s="136"/>
      <c r="FO1719" s="136"/>
      <c r="FP1719" s="136"/>
      <c r="FQ1719" s="136"/>
      <c r="FR1719" s="136"/>
      <c r="FS1719" s="136"/>
      <c r="FT1719" s="136"/>
      <c r="FU1719" s="136"/>
      <c r="FV1719" s="136"/>
      <c r="FW1719" s="136"/>
      <c r="FX1719" s="136"/>
      <c r="FY1719" s="136"/>
      <c r="FZ1719" s="136"/>
      <c r="GA1719" s="136"/>
      <c r="GB1719" s="136"/>
      <c r="GC1719" s="136"/>
      <c r="GD1719" s="136"/>
      <c r="GE1719" s="136"/>
      <c r="GF1719" s="136"/>
      <c r="GG1719" s="136"/>
      <c r="GH1719" s="136"/>
      <c r="GI1719" s="136"/>
      <c r="GJ1719" s="136"/>
      <c r="GK1719" s="136"/>
      <c r="GL1719" s="136"/>
      <c r="GM1719" s="136"/>
      <c r="GN1719" s="136"/>
      <c r="GO1719" s="136"/>
      <c r="GP1719" s="136"/>
      <c r="GQ1719" s="136"/>
      <c r="GR1719" s="136"/>
      <c r="GS1719" s="136"/>
      <c r="GT1719" s="136"/>
      <c r="GU1719" s="136"/>
      <c r="GV1719" s="136"/>
      <c r="GW1719" s="136"/>
      <c r="GX1719" s="136"/>
      <c r="GY1719" s="136"/>
      <c r="GZ1719" s="136"/>
      <c r="HA1719" s="136"/>
      <c r="HB1719" s="136"/>
      <c r="HC1719" s="136"/>
      <c r="HD1719" s="136"/>
      <c r="HE1719" s="136"/>
      <c r="HF1719" s="136"/>
      <c r="HG1719" s="136"/>
      <c r="HH1719" s="136"/>
      <c r="HI1719" s="136"/>
      <c r="HJ1719" s="136"/>
      <c r="HK1719" s="136"/>
      <c r="HL1719" s="136"/>
      <c r="HM1719" s="136"/>
      <c r="HN1719" s="136"/>
      <c r="HO1719" s="136"/>
      <c r="HP1719" s="136"/>
      <c r="HQ1719" s="136"/>
      <c r="HR1719" s="136"/>
      <c r="HS1719" s="136"/>
      <c r="HT1719" s="136"/>
      <c r="HU1719" s="136"/>
      <c r="HV1719" s="136"/>
      <c r="HW1719" s="136"/>
      <c r="HX1719" s="136"/>
      <c r="HY1719" s="136"/>
      <c r="HZ1719" s="136"/>
      <c r="IA1719" s="136"/>
      <c r="IB1719" s="136"/>
      <c r="IC1719" s="136"/>
      <c r="ID1719" s="136"/>
      <c r="IE1719" s="136"/>
      <c r="IF1719" s="136"/>
      <c r="IG1719" s="136"/>
    </row>
    <row r="1720" spans="1:241" ht="15" customHeight="1" x14ac:dyDescent="0.25">
      <c r="A1720" s="225" t="s">
        <v>83</v>
      </c>
      <c r="B1720" s="217">
        <v>9250456</v>
      </c>
      <c r="C1720" s="217">
        <v>4600845</v>
      </c>
      <c r="D1720" s="217">
        <v>1327249</v>
      </c>
      <c r="E1720" s="217">
        <v>1256849</v>
      </c>
      <c r="F1720" s="217">
        <v>2453137</v>
      </c>
      <c r="G1720" s="217">
        <v>583772</v>
      </c>
      <c r="H1720" s="235">
        <v>19472308</v>
      </c>
      <c r="I1720" s="136"/>
      <c r="J1720" s="225" t="s">
        <v>292</v>
      </c>
      <c r="K1720" s="217">
        <v>9478376</v>
      </c>
      <c r="L1720" s="217">
        <v>4008366</v>
      </c>
      <c r="M1720" s="217">
        <v>1065543</v>
      </c>
      <c r="N1720" s="217">
        <v>1477175</v>
      </c>
      <c r="O1720" s="217">
        <v>5067202</v>
      </c>
      <c r="P1720" s="217">
        <v>637098</v>
      </c>
      <c r="Q1720" s="235">
        <v>21733760</v>
      </c>
      <c r="R1720" s="136"/>
      <c r="S1720" s="136"/>
      <c r="T1720" s="136"/>
      <c r="U1720" s="136"/>
      <c r="V1720" s="136"/>
      <c r="W1720" s="136"/>
      <c r="X1720" s="136"/>
      <c r="Y1720" s="136"/>
      <c r="Z1720" s="136"/>
      <c r="AA1720" s="136"/>
      <c r="AB1720" s="136"/>
      <c r="AC1720" s="136"/>
      <c r="AD1720" s="136"/>
      <c r="AE1720" s="136"/>
      <c r="AF1720" s="136"/>
      <c r="AG1720" s="136"/>
      <c r="AH1720" s="136"/>
      <c r="AI1720" s="136"/>
      <c r="AJ1720" s="136"/>
      <c r="AK1720" s="136"/>
      <c r="AL1720" s="136"/>
      <c r="AM1720" s="136"/>
      <c r="AN1720" s="136"/>
      <c r="AO1720" s="136"/>
      <c r="AP1720" s="136"/>
      <c r="AQ1720" s="136"/>
      <c r="AR1720" s="136"/>
      <c r="AS1720" s="136"/>
      <c r="AT1720" s="136"/>
      <c r="AU1720" s="136"/>
      <c r="AV1720" s="136"/>
      <c r="AW1720" s="136"/>
      <c r="AX1720" s="136"/>
      <c r="AY1720" s="136"/>
      <c r="AZ1720" s="136"/>
      <c r="BA1720" s="136"/>
      <c r="BB1720" s="136"/>
      <c r="BC1720" s="136"/>
      <c r="BD1720" s="136"/>
      <c r="BE1720" s="136"/>
      <c r="BF1720" s="136"/>
      <c r="BG1720" s="136"/>
      <c r="BH1720" s="136"/>
      <c r="BI1720" s="136"/>
      <c r="BJ1720" s="136"/>
      <c r="BK1720" s="136"/>
      <c r="BL1720" s="136"/>
      <c r="BM1720" s="136"/>
      <c r="BN1720" s="136"/>
      <c r="BO1720" s="136"/>
      <c r="BP1720" s="136"/>
      <c r="BQ1720" s="136"/>
      <c r="BR1720" s="136"/>
      <c r="BS1720" s="136"/>
      <c r="BT1720" s="136"/>
      <c r="BU1720" s="136"/>
      <c r="BV1720" s="136"/>
      <c r="BW1720" s="136"/>
      <c r="BX1720" s="136"/>
      <c r="BY1720" s="136"/>
      <c r="BZ1720" s="136"/>
      <c r="CA1720" s="136"/>
      <c r="CB1720" s="136"/>
      <c r="CC1720" s="136"/>
      <c r="CD1720" s="136"/>
      <c r="CE1720" s="136"/>
      <c r="CF1720" s="136"/>
      <c r="CG1720" s="136"/>
      <c r="CH1720" s="136"/>
      <c r="CI1720" s="136"/>
      <c r="CJ1720" s="136"/>
      <c r="CK1720" s="136"/>
      <c r="CL1720" s="136"/>
      <c r="CM1720" s="136"/>
      <c r="CN1720" s="136"/>
      <c r="CO1720" s="136"/>
      <c r="CP1720" s="136"/>
      <c r="CQ1720" s="136"/>
      <c r="CR1720" s="136"/>
      <c r="CS1720" s="136"/>
      <c r="CT1720" s="136"/>
      <c r="CU1720" s="136"/>
      <c r="CV1720" s="136"/>
      <c r="CW1720" s="136"/>
      <c r="CX1720" s="136"/>
      <c r="CY1720" s="136"/>
      <c r="CZ1720" s="136"/>
      <c r="DA1720" s="136"/>
      <c r="DB1720" s="136"/>
      <c r="DC1720" s="136"/>
      <c r="DD1720" s="136"/>
      <c r="DE1720" s="136"/>
      <c r="DF1720" s="136"/>
      <c r="DG1720" s="136"/>
      <c r="DH1720" s="136"/>
      <c r="DI1720" s="136"/>
      <c r="DJ1720" s="136"/>
      <c r="DK1720" s="136"/>
      <c r="DL1720" s="136"/>
      <c r="DM1720" s="136"/>
      <c r="DN1720" s="136"/>
      <c r="DO1720" s="136"/>
      <c r="DP1720" s="136"/>
      <c r="DQ1720" s="136"/>
      <c r="DR1720" s="136"/>
      <c r="DS1720" s="136"/>
      <c r="DT1720" s="136"/>
      <c r="DU1720" s="136"/>
      <c r="DV1720" s="136"/>
      <c r="DW1720" s="136"/>
      <c r="DX1720" s="136"/>
      <c r="DY1720" s="136"/>
      <c r="DZ1720" s="136"/>
      <c r="EA1720" s="136"/>
      <c r="EB1720" s="136"/>
      <c r="EC1720" s="136"/>
      <c r="ED1720" s="136"/>
      <c r="EE1720" s="136"/>
      <c r="EF1720" s="136"/>
      <c r="EG1720" s="136"/>
      <c r="EH1720" s="136"/>
      <c r="EI1720" s="136"/>
      <c r="EJ1720" s="136"/>
      <c r="EK1720" s="136"/>
      <c r="EL1720" s="136"/>
      <c r="EM1720" s="136"/>
      <c r="EN1720" s="136"/>
      <c r="EO1720" s="136"/>
      <c r="EP1720" s="136"/>
      <c r="EQ1720" s="136"/>
      <c r="ER1720" s="136"/>
      <c r="ES1720" s="136"/>
      <c r="ET1720" s="136"/>
      <c r="EU1720" s="136"/>
      <c r="EV1720" s="136"/>
      <c r="EW1720" s="136"/>
      <c r="EX1720" s="136"/>
      <c r="EY1720" s="136"/>
      <c r="EZ1720" s="136"/>
      <c r="FA1720" s="136"/>
      <c r="FB1720" s="136"/>
      <c r="FC1720" s="136"/>
      <c r="FD1720" s="136"/>
      <c r="FE1720" s="136"/>
      <c r="FF1720" s="136"/>
      <c r="FG1720" s="136"/>
      <c r="FH1720" s="136"/>
      <c r="FI1720" s="136"/>
      <c r="FJ1720" s="136"/>
      <c r="FK1720" s="136"/>
      <c r="FL1720" s="136"/>
      <c r="FM1720" s="136"/>
      <c r="FN1720" s="136"/>
      <c r="FO1720" s="136"/>
      <c r="FP1720" s="136"/>
      <c r="FQ1720" s="136"/>
      <c r="FR1720" s="136"/>
      <c r="FS1720" s="136"/>
      <c r="FT1720" s="136"/>
      <c r="FU1720" s="136"/>
      <c r="FV1720" s="136"/>
      <c r="FW1720" s="136"/>
      <c r="FX1720" s="136"/>
      <c r="FY1720" s="136"/>
      <c r="FZ1720" s="136"/>
      <c r="GA1720" s="136"/>
      <c r="GB1720" s="136"/>
      <c r="GC1720" s="136"/>
      <c r="GD1720" s="136"/>
      <c r="GE1720" s="136"/>
      <c r="GF1720" s="136"/>
      <c r="GG1720" s="136"/>
      <c r="GH1720" s="136"/>
      <c r="GI1720" s="136"/>
      <c r="GJ1720" s="136"/>
      <c r="GK1720" s="136"/>
      <c r="GL1720" s="136"/>
      <c r="GM1720" s="136"/>
      <c r="GN1720" s="136"/>
      <c r="GO1720" s="136"/>
      <c r="GP1720" s="136"/>
      <c r="GQ1720" s="136"/>
      <c r="GR1720" s="136"/>
      <c r="GS1720" s="136"/>
      <c r="GT1720" s="136"/>
      <c r="GU1720" s="136"/>
      <c r="GV1720" s="136"/>
      <c r="GW1720" s="136"/>
      <c r="GX1720" s="136"/>
      <c r="GY1720" s="136"/>
      <c r="GZ1720" s="136"/>
      <c r="HA1720" s="136"/>
      <c r="HB1720" s="136"/>
      <c r="HC1720" s="136"/>
      <c r="HD1720" s="136"/>
      <c r="HE1720" s="136"/>
      <c r="HF1720" s="136"/>
      <c r="HG1720" s="136"/>
      <c r="HH1720" s="136"/>
      <c r="HI1720" s="136"/>
      <c r="HJ1720" s="136"/>
      <c r="HK1720" s="136"/>
      <c r="HL1720" s="136"/>
      <c r="HM1720" s="136"/>
      <c r="HN1720" s="136"/>
      <c r="HO1720" s="136"/>
      <c r="HP1720" s="136"/>
      <c r="HQ1720" s="136"/>
      <c r="HR1720" s="136"/>
      <c r="HS1720" s="136"/>
      <c r="HT1720" s="136"/>
      <c r="HU1720" s="136"/>
      <c r="HV1720" s="136"/>
      <c r="HW1720" s="136"/>
      <c r="HX1720" s="136"/>
      <c r="HY1720" s="136"/>
      <c r="HZ1720" s="136"/>
      <c r="IA1720" s="136"/>
      <c r="IB1720" s="136"/>
      <c r="IC1720" s="136"/>
      <c r="ID1720" s="136"/>
      <c r="IE1720" s="136"/>
      <c r="IF1720" s="136"/>
      <c r="IG1720" s="136"/>
    </row>
    <row r="1721" spans="1:241" ht="15" customHeight="1" x14ac:dyDescent="0.25">
      <c r="A1721" s="225" t="s">
        <v>80</v>
      </c>
      <c r="B1721" s="217">
        <v>6793601</v>
      </c>
      <c r="C1721" s="217">
        <v>5296555</v>
      </c>
      <c r="D1721" s="217">
        <v>604973</v>
      </c>
      <c r="E1721" s="217">
        <v>1152282</v>
      </c>
      <c r="F1721" s="217">
        <v>2094987</v>
      </c>
      <c r="G1721" s="217">
        <v>443979</v>
      </c>
      <c r="H1721" s="235">
        <v>16386377</v>
      </c>
      <c r="I1721" s="136"/>
      <c r="J1721" s="225" t="s">
        <v>291</v>
      </c>
      <c r="K1721" s="217">
        <v>12119741</v>
      </c>
      <c r="L1721" s="217">
        <v>4574484</v>
      </c>
      <c r="M1721" s="217">
        <v>1179548</v>
      </c>
      <c r="N1721" s="217">
        <v>1132522</v>
      </c>
      <c r="O1721" s="217">
        <v>5103881</v>
      </c>
      <c r="P1721" s="217">
        <v>666927</v>
      </c>
      <c r="Q1721" s="235">
        <v>24777103</v>
      </c>
      <c r="R1721" s="136"/>
      <c r="S1721" s="136"/>
      <c r="T1721" s="136"/>
      <c r="U1721" s="136"/>
      <c r="V1721" s="136"/>
      <c r="W1721" s="136"/>
      <c r="X1721" s="136"/>
      <c r="Y1721" s="136"/>
      <c r="Z1721" s="136"/>
      <c r="AA1721" s="136"/>
      <c r="AB1721" s="136"/>
      <c r="AC1721" s="136"/>
      <c r="AD1721" s="136"/>
      <c r="AE1721" s="136"/>
      <c r="AF1721" s="136"/>
      <c r="AG1721" s="136"/>
      <c r="AH1721" s="136"/>
      <c r="AI1721" s="136"/>
      <c r="AJ1721" s="136"/>
      <c r="AK1721" s="136"/>
      <c r="AL1721" s="136"/>
      <c r="AM1721" s="136"/>
      <c r="AN1721" s="136"/>
      <c r="AO1721" s="136"/>
      <c r="AP1721" s="136"/>
      <c r="AQ1721" s="136"/>
      <c r="AR1721" s="136"/>
      <c r="AS1721" s="136"/>
      <c r="AT1721" s="136"/>
      <c r="AU1721" s="136"/>
      <c r="AV1721" s="136"/>
      <c r="AW1721" s="136"/>
      <c r="AX1721" s="136"/>
      <c r="AY1721" s="136"/>
      <c r="AZ1721" s="136"/>
      <c r="BA1721" s="136"/>
      <c r="BB1721" s="136"/>
      <c r="BC1721" s="136"/>
      <c r="BD1721" s="136"/>
      <c r="BE1721" s="136"/>
      <c r="BF1721" s="136"/>
      <c r="BG1721" s="136"/>
      <c r="BH1721" s="136"/>
      <c r="BI1721" s="136"/>
      <c r="BJ1721" s="136"/>
      <c r="BK1721" s="136"/>
      <c r="BL1721" s="136"/>
      <c r="BM1721" s="136"/>
      <c r="BN1721" s="136"/>
      <c r="BO1721" s="136"/>
      <c r="BP1721" s="136"/>
      <c r="BQ1721" s="136"/>
      <c r="BR1721" s="136"/>
      <c r="BS1721" s="136"/>
      <c r="BT1721" s="136"/>
      <c r="BU1721" s="136"/>
      <c r="BV1721" s="136"/>
      <c r="BW1721" s="136"/>
      <c r="BX1721" s="136"/>
      <c r="BY1721" s="136"/>
      <c r="BZ1721" s="136"/>
      <c r="CA1721" s="136"/>
      <c r="CB1721" s="136"/>
      <c r="CC1721" s="136"/>
      <c r="CD1721" s="136"/>
      <c r="CE1721" s="136"/>
      <c r="CF1721" s="136"/>
      <c r="CG1721" s="136"/>
      <c r="CH1721" s="136"/>
      <c r="CI1721" s="136"/>
      <c r="CJ1721" s="136"/>
      <c r="CK1721" s="136"/>
      <c r="CL1721" s="136"/>
      <c r="CM1721" s="136"/>
      <c r="CN1721" s="136"/>
      <c r="CO1721" s="136"/>
      <c r="CP1721" s="136"/>
      <c r="CQ1721" s="136"/>
      <c r="CR1721" s="136"/>
      <c r="CS1721" s="136"/>
      <c r="CT1721" s="136"/>
      <c r="CU1721" s="136"/>
      <c r="CV1721" s="136"/>
      <c r="CW1721" s="136"/>
      <c r="CX1721" s="136"/>
      <c r="CY1721" s="136"/>
      <c r="CZ1721" s="136"/>
      <c r="DA1721" s="136"/>
      <c r="DB1721" s="136"/>
      <c r="DC1721" s="136"/>
      <c r="DD1721" s="136"/>
      <c r="DE1721" s="136"/>
      <c r="DF1721" s="136"/>
      <c r="DG1721" s="136"/>
      <c r="DH1721" s="136"/>
      <c r="DI1721" s="136"/>
      <c r="DJ1721" s="136"/>
      <c r="DK1721" s="136"/>
      <c r="DL1721" s="136"/>
      <c r="DM1721" s="136"/>
      <c r="DN1721" s="136"/>
      <c r="DO1721" s="136"/>
      <c r="DP1721" s="136"/>
      <c r="DQ1721" s="136"/>
      <c r="DR1721" s="136"/>
      <c r="DS1721" s="136"/>
      <c r="DT1721" s="136"/>
      <c r="DU1721" s="136"/>
      <c r="DV1721" s="136"/>
      <c r="DW1721" s="136"/>
      <c r="DX1721" s="136"/>
      <c r="DY1721" s="136"/>
      <c r="DZ1721" s="136"/>
      <c r="EA1721" s="136"/>
      <c r="EB1721" s="136"/>
      <c r="EC1721" s="136"/>
      <c r="ED1721" s="136"/>
      <c r="EE1721" s="136"/>
      <c r="EF1721" s="136"/>
      <c r="EG1721" s="136"/>
      <c r="EH1721" s="136"/>
      <c r="EI1721" s="136"/>
      <c r="EJ1721" s="136"/>
      <c r="EK1721" s="136"/>
      <c r="EL1721" s="136"/>
      <c r="EM1721" s="136"/>
      <c r="EN1721" s="136"/>
      <c r="EO1721" s="136"/>
      <c r="EP1721" s="136"/>
      <c r="EQ1721" s="136"/>
      <c r="ER1721" s="136"/>
      <c r="ES1721" s="136"/>
      <c r="ET1721" s="136"/>
      <c r="EU1721" s="136"/>
      <c r="EV1721" s="136"/>
      <c r="EW1721" s="136"/>
      <c r="EX1721" s="136"/>
      <c r="EY1721" s="136"/>
      <c r="EZ1721" s="136"/>
      <c r="FA1721" s="136"/>
      <c r="FB1721" s="136"/>
      <c r="FC1721" s="136"/>
      <c r="FD1721" s="136"/>
      <c r="FE1721" s="136"/>
      <c r="FF1721" s="136"/>
      <c r="FG1721" s="136"/>
      <c r="FH1721" s="136"/>
      <c r="FI1721" s="136"/>
      <c r="FJ1721" s="136"/>
      <c r="FK1721" s="136"/>
      <c r="FL1721" s="136"/>
      <c r="FM1721" s="136"/>
      <c r="FN1721" s="136"/>
      <c r="FO1721" s="136"/>
      <c r="FP1721" s="136"/>
      <c r="FQ1721" s="136"/>
      <c r="FR1721" s="136"/>
      <c r="FS1721" s="136"/>
      <c r="FT1721" s="136"/>
      <c r="FU1721" s="136"/>
      <c r="FV1721" s="136"/>
      <c r="FW1721" s="136"/>
      <c r="FX1721" s="136"/>
      <c r="FY1721" s="136"/>
      <c r="FZ1721" s="136"/>
      <c r="GA1721" s="136"/>
      <c r="GB1721" s="136"/>
      <c r="GC1721" s="136"/>
      <c r="GD1721" s="136"/>
      <c r="GE1721" s="136"/>
      <c r="GF1721" s="136"/>
      <c r="GG1721" s="136"/>
      <c r="GH1721" s="136"/>
      <c r="GI1721" s="136"/>
      <c r="GJ1721" s="136"/>
      <c r="GK1721" s="136"/>
      <c r="GL1721" s="136"/>
      <c r="GM1721" s="136"/>
      <c r="GN1721" s="136"/>
      <c r="GO1721" s="136"/>
      <c r="GP1721" s="136"/>
      <c r="GQ1721" s="136"/>
      <c r="GR1721" s="136"/>
      <c r="GS1721" s="136"/>
      <c r="GT1721" s="136"/>
      <c r="GU1721" s="136"/>
      <c r="GV1721" s="136"/>
      <c r="GW1721" s="136"/>
      <c r="GX1721" s="136"/>
      <c r="GY1721" s="136"/>
      <c r="GZ1721" s="136"/>
      <c r="HA1721" s="136"/>
      <c r="HB1721" s="136"/>
      <c r="HC1721" s="136"/>
      <c r="HD1721" s="136"/>
      <c r="HE1721" s="136"/>
      <c r="HF1721" s="136"/>
      <c r="HG1721" s="136"/>
      <c r="HH1721" s="136"/>
      <c r="HI1721" s="136"/>
      <c r="HJ1721" s="136"/>
      <c r="HK1721" s="136"/>
      <c r="HL1721" s="136"/>
      <c r="HM1721" s="136"/>
      <c r="HN1721" s="136"/>
      <c r="HO1721" s="136"/>
      <c r="HP1721" s="136"/>
      <c r="HQ1721" s="136"/>
      <c r="HR1721" s="136"/>
      <c r="HS1721" s="136"/>
      <c r="HT1721" s="136"/>
      <c r="HU1721" s="136"/>
      <c r="HV1721" s="136"/>
      <c r="HW1721" s="136"/>
      <c r="HX1721" s="136"/>
      <c r="HY1721" s="136"/>
      <c r="HZ1721" s="136"/>
      <c r="IA1721" s="136"/>
      <c r="IB1721" s="136"/>
      <c r="IC1721" s="136"/>
      <c r="ID1721" s="136"/>
      <c r="IE1721" s="136"/>
      <c r="IF1721" s="136"/>
      <c r="IG1721" s="136"/>
    </row>
    <row r="1722" spans="1:241" ht="15" customHeight="1" x14ac:dyDescent="0.25">
      <c r="A1722" s="225" t="s">
        <v>79</v>
      </c>
      <c r="B1722" s="217">
        <v>9441760</v>
      </c>
      <c r="C1722" s="217">
        <v>4927540</v>
      </c>
      <c r="D1722" s="217">
        <v>789955</v>
      </c>
      <c r="E1722" s="217">
        <v>1345106</v>
      </c>
      <c r="F1722" s="217">
        <v>2789795</v>
      </c>
      <c r="G1722" s="217">
        <v>571032</v>
      </c>
      <c r="H1722" s="235">
        <v>19865188</v>
      </c>
      <c r="I1722" s="136"/>
      <c r="J1722" s="225" t="s">
        <v>848</v>
      </c>
      <c r="K1722" s="217">
        <v>13129033</v>
      </c>
      <c r="L1722" s="217">
        <v>4806411</v>
      </c>
      <c r="M1722" s="217">
        <v>1212928</v>
      </c>
      <c r="N1722" s="217">
        <v>1287011</v>
      </c>
      <c r="O1722" s="217">
        <v>3336098</v>
      </c>
      <c r="P1722" s="217">
        <v>606247</v>
      </c>
      <c r="Q1722" s="235">
        <v>24377728</v>
      </c>
      <c r="R1722" s="136"/>
      <c r="S1722" s="136"/>
      <c r="T1722" s="136"/>
      <c r="U1722" s="136"/>
      <c r="V1722" s="136"/>
      <c r="W1722" s="136"/>
      <c r="X1722" s="136"/>
      <c r="Y1722" s="136"/>
      <c r="Z1722" s="136"/>
      <c r="AA1722" s="136"/>
      <c r="AB1722" s="136"/>
      <c r="AC1722" s="136"/>
      <c r="AD1722" s="136"/>
      <c r="AE1722" s="136"/>
      <c r="AF1722" s="136"/>
      <c r="AG1722" s="136"/>
      <c r="AH1722" s="136"/>
      <c r="AI1722" s="136"/>
      <c r="AJ1722" s="136"/>
      <c r="AK1722" s="136"/>
      <c r="AL1722" s="136"/>
      <c r="AM1722" s="136"/>
      <c r="AN1722" s="136"/>
      <c r="AO1722" s="136"/>
      <c r="AP1722" s="136"/>
      <c r="AQ1722" s="136"/>
      <c r="AR1722" s="136"/>
      <c r="AS1722" s="136"/>
      <c r="AT1722" s="136"/>
      <c r="AU1722" s="136"/>
      <c r="AV1722" s="136"/>
      <c r="AW1722" s="136"/>
      <c r="AX1722" s="136"/>
      <c r="AY1722" s="136"/>
      <c r="AZ1722" s="136"/>
      <c r="BA1722" s="136"/>
      <c r="BB1722" s="136"/>
      <c r="BC1722" s="136"/>
      <c r="BD1722" s="136"/>
      <c r="BE1722" s="136"/>
      <c r="BF1722" s="136"/>
      <c r="BG1722" s="136"/>
      <c r="BH1722" s="136"/>
      <c r="BI1722" s="136"/>
      <c r="BJ1722" s="136"/>
      <c r="BK1722" s="136"/>
      <c r="BL1722" s="136"/>
      <c r="BM1722" s="136"/>
      <c r="BN1722" s="136"/>
      <c r="BO1722" s="136"/>
      <c r="BP1722" s="136"/>
      <c r="BQ1722" s="136"/>
      <c r="BR1722" s="136"/>
      <c r="BS1722" s="136"/>
      <c r="BT1722" s="136"/>
      <c r="BU1722" s="136"/>
      <c r="BV1722" s="136"/>
      <c r="BW1722" s="136"/>
      <c r="BX1722" s="136"/>
      <c r="BY1722" s="136"/>
      <c r="BZ1722" s="136"/>
      <c r="CA1722" s="136"/>
      <c r="CB1722" s="136"/>
      <c r="CC1722" s="136"/>
      <c r="CD1722" s="136"/>
      <c r="CE1722" s="136"/>
      <c r="CF1722" s="136"/>
      <c r="CG1722" s="136"/>
      <c r="CH1722" s="136"/>
      <c r="CI1722" s="136"/>
      <c r="CJ1722" s="136"/>
      <c r="CK1722" s="136"/>
      <c r="CL1722" s="136"/>
      <c r="CM1722" s="136"/>
      <c r="CN1722" s="136"/>
      <c r="CO1722" s="136"/>
      <c r="CP1722" s="136"/>
      <c r="CQ1722" s="136"/>
      <c r="CR1722" s="136"/>
      <c r="CS1722" s="136"/>
      <c r="CT1722" s="136"/>
      <c r="CU1722" s="136"/>
      <c r="CV1722" s="136"/>
      <c r="CW1722" s="136"/>
      <c r="CX1722" s="136"/>
      <c r="CY1722" s="136"/>
      <c r="CZ1722" s="136"/>
      <c r="DA1722" s="136"/>
      <c r="DB1722" s="136"/>
      <c r="DC1722" s="136"/>
      <c r="DD1722" s="136"/>
      <c r="DE1722" s="136"/>
      <c r="DF1722" s="136"/>
      <c r="DG1722" s="136"/>
      <c r="DH1722" s="136"/>
      <c r="DI1722" s="136"/>
      <c r="DJ1722" s="136"/>
      <c r="DK1722" s="136"/>
      <c r="DL1722" s="136"/>
      <c r="DM1722" s="136"/>
      <c r="DN1722" s="136"/>
      <c r="DO1722" s="136"/>
      <c r="DP1722" s="136"/>
      <c r="DQ1722" s="136"/>
      <c r="DR1722" s="136"/>
      <c r="DS1722" s="136"/>
      <c r="DT1722" s="136"/>
      <c r="DU1722" s="136"/>
      <c r="DV1722" s="136"/>
      <c r="DW1722" s="136"/>
      <c r="DX1722" s="136"/>
      <c r="DY1722" s="136"/>
      <c r="DZ1722" s="136"/>
      <c r="EA1722" s="136"/>
      <c r="EB1722" s="136"/>
      <c r="EC1722" s="136"/>
      <c r="ED1722" s="136"/>
      <c r="EE1722" s="136"/>
      <c r="EF1722" s="136"/>
      <c r="EG1722" s="136"/>
      <c r="EH1722" s="136"/>
      <c r="EI1722" s="136"/>
      <c r="EJ1722" s="136"/>
      <c r="EK1722" s="136"/>
      <c r="EL1722" s="136"/>
      <c r="EM1722" s="136"/>
      <c r="EN1722" s="136"/>
      <c r="EO1722" s="136"/>
      <c r="EP1722" s="136"/>
      <c r="EQ1722" s="136"/>
      <c r="ER1722" s="136"/>
      <c r="ES1722" s="136"/>
      <c r="ET1722" s="136"/>
      <c r="EU1722" s="136"/>
      <c r="EV1722" s="136"/>
      <c r="EW1722" s="136"/>
      <c r="EX1722" s="136"/>
      <c r="EY1722" s="136"/>
      <c r="EZ1722" s="136"/>
      <c r="FA1722" s="136"/>
      <c r="FB1722" s="136"/>
      <c r="FC1722" s="136"/>
      <c r="FD1722" s="136"/>
      <c r="FE1722" s="136"/>
      <c r="FF1722" s="136"/>
      <c r="FG1722" s="136"/>
      <c r="FH1722" s="136"/>
      <c r="FI1722" s="136"/>
      <c r="FJ1722" s="136"/>
      <c r="FK1722" s="136"/>
      <c r="FL1722" s="136"/>
      <c r="FM1722" s="136"/>
      <c r="FN1722" s="136"/>
      <c r="FO1722" s="136"/>
      <c r="FP1722" s="136"/>
      <c r="FQ1722" s="136"/>
      <c r="FR1722" s="136"/>
      <c r="FS1722" s="136"/>
      <c r="FT1722" s="136"/>
      <c r="FU1722" s="136"/>
      <c r="FV1722" s="136"/>
      <c r="FW1722" s="136"/>
      <c r="FX1722" s="136"/>
      <c r="FY1722" s="136"/>
      <c r="FZ1722" s="136"/>
      <c r="GA1722" s="136"/>
      <c r="GB1722" s="136"/>
      <c r="GC1722" s="136"/>
      <c r="GD1722" s="136"/>
      <c r="GE1722" s="136"/>
      <c r="GF1722" s="136"/>
      <c r="GG1722" s="136"/>
      <c r="GH1722" s="136"/>
      <c r="GI1722" s="136"/>
      <c r="GJ1722" s="136"/>
      <c r="GK1722" s="136"/>
      <c r="GL1722" s="136"/>
      <c r="GM1722" s="136"/>
      <c r="GN1722" s="136"/>
      <c r="GO1722" s="136"/>
      <c r="GP1722" s="136"/>
      <c r="GQ1722" s="136"/>
      <c r="GR1722" s="136"/>
      <c r="GS1722" s="136"/>
      <c r="GT1722" s="136"/>
      <c r="GU1722" s="136"/>
      <c r="GV1722" s="136"/>
      <c r="GW1722" s="136"/>
      <c r="GX1722" s="136"/>
      <c r="GY1722" s="136"/>
      <c r="GZ1722" s="136"/>
      <c r="HA1722" s="136"/>
      <c r="HB1722" s="136"/>
      <c r="HC1722" s="136"/>
      <c r="HD1722" s="136"/>
      <c r="HE1722" s="136"/>
      <c r="HF1722" s="136"/>
      <c r="HG1722" s="136"/>
      <c r="HH1722" s="136"/>
      <c r="HI1722" s="136"/>
      <c r="HJ1722" s="136"/>
      <c r="HK1722" s="136"/>
      <c r="HL1722" s="136"/>
      <c r="HM1722" s="136"/>
      <c r="HN1722" s="136"/>
      <c r="HO1722" s="136"/>
      <c r="HP1722" s="136"/>
      <c r="HQ1722" s="136"/>
      <c r="HR1722" s="136"/>
      <c r="HS1722" s="136"/>
      <c r="HT1722" s="136"/>
      <c r="HU1722" s="136"/>
      <c r="HV1722" s="136"/>
      <c r="HW1722" s="136"/>
      <c r="HX1722" s="136"/>
      <c r="HY1722" s="136"/>
      <c r="HZ1722" s="136"/>
      <c r="IA1722" s="136"/>
      <c r="IB1722" s="136"/>
      <c r="IC1722" s="136"/>
      <c r="ID1722" s="136"/>
      <c r="IE1722" s="136"/>
      <c r="IF1722" s="136"/>
      <c r="IG1722" s="136"/>
    </row>
    <row r="1723" spans="1:241" ht="15" customHeight="1" x14ac:dyDescent="0.25">
      <c r="A1723" s="225" t="s">
        <v>325</v>
      </c>
      <c r="B1723" s="217">
        <v>10393102</v>
      </c>
      <c r="C1723" s="217">
        <v>3725529</v>
      </c>
      <c r="D1723" s="217">
        <v>788660</v>
      </c>
      <c r="E1723" s="217">
        <v>1141785</v>
      </c>
      <c r="F1723" s="217">
        <v>2366485</v>
      </c>
      <c r="G1723" s="217">
        <v>535681</v>
      </c>
      <c r="H1723" s="235">
        <v>18951242</v>
      </c>
      <c r="I1723" s="136"/>
      <c r="J1723" s="225" t="s">
        <v>380</v>
      </c>
      <c r="K1723" s="217">
        <v>13694787</v>
      </c>
      <c r="L1723" s="217">
        <v>3862846</v>
      </c>
      <c r="M1723" s="217">
        <v>1028144</v>
      </c>
      <c r="N1723" s="217">
        <v>1283256</v>
      </c>
      <c r="O1723" s="217">
        <v>2910480</v>
      </c>
      <c r="P1723" s="217">
        <v>624336</v>
      </c>
      <c r="Q1723" s="235">
        <v>23403849</v>
      </c>
      <c r="R1723" s="136"/>
      <c r="S1723" s="136"/>
      <c r="T1723" s="136"/>
      <c r="U1723" s="136"/>
      <c r="V1723" s="136"/>
      <c r="W1723" s="136"/>
      <c r="X1723" s="136"/>
      <c r="Y1723" s="136"/>
      <c r="Z1723" s="136"/>
      <c r="AA1723" s="136"/>
      <c r="AB1723" s="136"/>
      <c r="AC1723" s="136"/>
      <c r="AD1723" s="136"/>
      <c r="AE1723" s="136"/>
      <c r="AF1723" s="136"/>
      <c r="AG1723" s="136"/>
      <c r="AH1723" s="136"/>
      <c r="AI1723" s="136"/>
      <c r="AJ1723" s="136"/>
      <c r="AK1723" s="136"/>
      <c r="AL1723" s="136"/>
      <c r="AM1723" s="136"/>
      <c r="AN1723" s="136"/>
      <c r="AO1723" s="136"/>
      <c r="AP1723" s="136"/>
      <c r="AQ1723" s="136"/>
      <c r="AR1723" s="136"/>
      <c r="AS1723" s="136"/>
      <c r="AT1723" s="136"/>
      <c r="AU1723" s="136"/>
      <c r="AV1723" s="136"/>
      <c r="AW1723" s="136"/>
      <c r="AX1723" s="136"/>
      <c r="AY1723" s="136"/>
      <c r="AZ1723" s="136"/>
      <c r="BA1723" s="136"/>
      <c r="BB1723" s="136"/>
      <c r="BC1723" s="136"/>
      <c r="BD1723" s="136"/>
      <c r="BE1723" s="136"/>
      <c r="BF1723" s="136"/>
      <c r="BG1723" s="136"/>
      <c r="BH1723" s="136"/>
      <c r="BI1723" s="136"/>
      <c r="BJ1723" s="136"/>
      <c r="BK1723" s="136"/>
      <c r="BL1723" s="136"/>
      <c r="BM1723" s="136"/>
      <c r="BN1723" s="136"/>
      <c r="BO1723" s="136"/>
      <c r="BP1723" s="136"/>
      <c r="BQ1723" s="136"/>
      <c r="BR1723" s="136"/>
      <c r="BS1723" s="136"/>
      <c r="BT1723" s="136"/>
      <c r="BU1723" s="136"/>
      <c r="BV1723" s="136"/>
      <c r="BW1723" s="136"/>
      <c r="BX1723" s="136"/>
      <c r="BY1723" s="136"/>
      <c r="BZ1723" s="136"/>
      <c r="CA1723" s="136"/>
      <c r="CB1723" s="136"/>
      <c r="CC1723" s="136"/>
      <c r="CD1723" s="136"/>
      <c r="CE1723" s="136"/>
      <c r="CF1723" s="136"/>
      <c r="CG1723" s="136"/>
      <c r="CH1723" s="136"/>
      <c r="CI1723" s="136"/>
      <c r="CJ1723" s="136"/>
      <c r="CK1723" s="136"/>
      <c r="CL1723" s="136"/>
      <c r="CM1723" s="136"/>
      <c r="CN1723" s="136"/>
      <c r="CO1723" s="136"/>
      <c r="CP1723" s="136"/>
      <c r="CQ1723" s="136"/>
      <c r="CR1723" s="136"/>
      <c r="CS1723" s="136"/>
      <c r="CT1723" s="136"/>
      <c r="CU1723" s="136"/>
      <c r="CV1723" s="136"/>
      <c r="CW1723" s="136"/>
      <c r="CX1723" s="136"/>
      <c r="CY1723" s="136"/>
      <c r="CZ1723" s="136"/>
      <c r="DA1723" s="136"/>
      <c r="DB1723" s="136"/>
      <c r="DC1723" s="136"/>
      <c r="DD1723" s="136"/>
      <c r="DE1723" s="136"/>
      <c r="DF1723" s="136"/>
      <c r="DG1723" s="136"/>
      <c r="DH1723" s="136"/>
      <c r="DI1723" s="136"/>
      <c r="DJ1723" s="136"/>
      <c r="DK1723" s="136"/>
      <c r="DL1723" s="136"/>
      <c r="DM1723" s="136"/>
      <c r="DN1723" s="136"/>
      <c r="DO1723" s="136"/>
      <c r="DP1723" s="136"/>
      <c r="DQ1723" s="136"/>
      <c r="DR1723" s="136"/>
      <c r="DS1723" s="136"/>
      <c r="DT1723" s="136"/>
      <c r="DU1723" s="136"/>
      <c r="DV1723" s="136"/>
      <c r="DW1723" s="136"/>
      <c r="DX1723" s="136"/>
      <c r="DY1723" s="136"/>
      <c r="DZ1723" s="136"/>
      <c r="EA1723" s="136"/>
      <c r="EB1723" s="136"/>
      <c r="EC1723" s="136"/>
      <c r="ED1723" s="136"/>
      <c r="EE1723" s="136"/>
      <c r="EF1723" s="136"/>
      <c r="EG1723" s="136"/>
      <c r="EH1723" s="136"/>
      <c r="EI1723" s="136"/>
      <c r="EJ1723" s="136"/>
      <c r="EK1723" s="136"/>
      <c r="EL1723" s="136"/>
      <c r="EM1723" s="136"/>
      <c r="EN1723" s="136"/>
      <c r="EO1723" s="136"/>
      <c r="EP1723" s="136"/>
      <c r="EQ1723" s="136"/>
      <c r="ER1723" s="136"/>
      <c r="ES1723" s="136"/>
      <c r="ET1723" s="136"/>
      <c r="EU1723" s="136"/>
      <c r="EV1723" s="136"/>
      <c r="EW1723" s="136"/>
      <c r="EX1723" s="136"/>
      <c r="EY1723" s="136"/>
      <c r="EZ1723" s="136"/>
      <c r="FA1723" s="136"/>
      <c r="FB1723" s="136"/>
      <c r="FC1723" s="136"/>
      <c r="FD1723" s="136"/>
      <c r="FE1723" s="136"/>
      <c r="FF1723" s="136"/>
      <c r="FG1723" s="136"/>
      <c r="FH1723" s="136"/>
      <c r="FI1723" s="136"/>
      <c r="FJ1723" s="136"/>
      <c r="FK1723" s="136"/>
      <c r="FL1723" s="136"/>
      <c r="FM1723" s="136"/>
      <c r="FN1723" s="136"/>
      <c r="FO1723" s="136"/>
      <c r="FP1723" s="136"/>
      <c r="FQ1723" s="136"/>
      <c r="FR1723" s="136"/>
      <c r="FS1723" s="136"/>
      <c r="FT1723" s="136"/>
      <c r="FU1723" s="136"/>
      <c r="FV1723" s="136"/>
      <c r="FW1723" s="136"/>
      <c r="FX1723" s="136"/>
      <c r="FY1723" s="136"/>
      <c r="FZ1723" s="136"/>
      <c r="GA1723" s="136"/>
      <c r="GB1723" s="136"/>
      <c r="GC1723" s="136"/>
      <c r="GD1723" s="136"/>
      <c r="GE1723" s="136"/>
      <c r="GF1723" s="136"/>
      <c r="GG1723" s="136"/>
      <c r="GH1723" s="136"/>
      <c r="GI1723" s="136"/>
      <c r="GJ1723" s="136"/>
      <c r="GK1723" s="136"/>
      <c r="GL1723" s="136"/>
      <c r="GM1723" s="136"/>
      <c r="GN1723" s="136"/>
      <c r="GO1723" s="136"/>
      <c r="GP1723" s="136"/>
      <c r="GQ1723" s="136"/>
      <c r="GR1723" s="136"/>
      <c r="GS1723" s="136"/>
      <c r="GT1723" s="136"/>
      <c r="GU1723" s="136"/>
      <c r="GV1723" s="136"/>
      <c r="GW1723" s="136"/>
      <c r="GX1723" s="136"/>
      <c r="GY1723" s="136"/>
      <c r="GZ1723" s="136"/>
      <c r="HA1723" s="136"/>
      <c r="HB1723" s="136"/>
      <c r="HC1723" s="136"/>
      <c r="HD1723" s="136"/>
      <c r="HE1723" s="136"/>
      <c r="HF1723" s="136"/>
      <c r="HG1723" s="136"/>
      <c r="HH1723" s="136"/>
      <c r="HI1723" s="136"/>
      <c r="HJ1723" s="136"/>
      <c r="HK1723" s="136"/>
      <c r="HL1723" s="136"/>
      <c r="HM1723" s="136"/>
      <c r="HN1723" s="136"/>
      <c r="HO1723" s="136"/>
      <c r="HP1723" s="136"/>
      <c r="HQ1723" s="136"/>
      <c r="HR1723" s="136"/>
      <c r="HS1723" s="136"/>
      <c r="HT1723" s="136"/>
      <c r="HU1723" s="136"/>
      <c r="HV1723" s="136"/>
      <c r="HW1723" s="136"/>
      <c r="HX1723" s="136"/>
      <c r="HY1723" s="136"/>
      <c r="HZ1723" s="136"/>
      <c r="IA1723" s="136"/>
      <c r="IB1723" s="136"/>
      <c r="IC1723" s="136"/>
      <c r="ID1723" s="136"/>
      <c r="IE1723" s="136"/>
      <c r="IF1723" s="136"/>
      <c r="IG1723" s="136"/>
    </row>
    <row r="1724" spans="1:241" ht="15" customHeight="1" x14ac:dyDescent="0.25">
      <c r="A1724" s="225" t="s">
        <v>844</v>
      </c>
      <c r="B1724" s="217">
        <v>9702203</v>
      </c>
      <c r="C1724" s="217">
        <v>3619681</v>
      </c>
      <c r="D1724" s="217">
        <v>947414</v>
      </c>
      <c r="E1724" s="217">
        <v>1588663</v>
      </c>
      <c r="F1724" s="217">
        <v>2578116</v>
      </c>
      <c r="G1724" s="217">
        <v>556900</v>
      </c>
      <c r="H1724" s="235">
        <v>18992977</v>
      </c>
      <c r="I1724" s="136"/>
      <c r="J1724" s="225" t="s">
        <v>288</v>
      </c>
      <c r="K1724" s="217">
        <v>11433754</v>
      </c>
      <c r="L1724" s="217">
        <v>3947312</v>
      </c>
      <c r="M1724" s="217">
        <v>671576</v>
      </c>
      <c r="N1724" s="217">
        <v>1360431</v>
      </c>
      <c r="O1724" s="217">
        <v>2975940</v>
      </c>
      <c r="P1724" s="217">
        <v>550981</v>
      </c>
      <c r="Q1724" s="235">
        <v>20939994</v>
      </c>
      <c r="R1724" s="136"/>
      <c r="S1724" s="136"/>
      <c r="T1724" s="136"/>
      <c r="U1724" s="136"/>
      <c r="V1724" s="136"/>
      <c r="W1724" s="136"/>
      <c r="X1724" s="136"/>
      <c r="Y1724" s="136"/>
      <c r="Z1724" s="136"/>
      <c r="AA1724" s="136"/>
      <c r="AB1724" s="136"/>
      <c r="AC1724" s="136"/>
      <c r="AD1724" s="136"/>
      <c r="AE1724" s="136"/>
      <c r="AF1724" s="136"/>
      <c r="AG1724" s="136"/>
      <c r="AH1724" s="136"/>
      <c r="AI1724" s="136"/>
      <c r="AJ1724" s="136"/>
      <c r="AK1724" s="136"/>
      <c r="AL1724" s="136"/>
      <c r="AM1724" s="136"/>
      <c r="AN1724" s="136"/>
      <c r="AO1724" s="136"/>
      <c r="AP1724" s="136"/>
      <c r="AQ1724" s="136"/>
      <c r="AR1724" s="136"/>
      <c r="AS1724" s="136"/>
      <c r="AT1724" s="136"/>
      <c r="AU1724" s="136"/>
      <c r="AV1724" s="136"/>
      <c r="AW1724" s="136"/>
      <c r="AX1724" s="136"/>
      <c r="AY1724" s="136"/>
      <c r="AZ1724" s="136"/>
      <c r="BA1724" s="136"/>
      <c r="BB1724" s="136"/>
      <c r="BC1724" s="136"/>
      <c r="BD1724" s="136"/>
      <c r="BE1724" s="136"/>
      <c r="BF1724" s="136"/>
      <c r="BG1724" s="136"/>
      <c r="BH1724" s="136"/>
      <c r="BI1724" s="136"/>
      <c r="BJ1724" s="136"/>
      <c r="BK1724" s="136"/>
      <c r="BL1724" s="136"/>
      <c r="BM1724" s="136"/>
      <c r="BN1724" s="136"/>
      <c r="BO1724" s="136"/>
      <c r="BP1724" s="136"/>
      <c r="BQ1724" s="136"/>
      <c r="BR1724" s="136"/>
      <c r="BS1724" s="136"/>
      <c r="BT1724" s="136"/>
      <c r="BU1724" s="136"/>
      <c r="BV1724" s="136"/>
      <c r="BW1724" s="136"/>
      <c r="BX1724" s="136"/>
      <c r="BY1724" s="136"/>
      <c r="BZ1724" s="136"/>
      <c r="CA1724" s="136"/>
      <c r="CB1724" s="136"/>
      <c r="CC1724" s="136"/>
      <c r="CD1724" s="136"/>
      <c r="CE1724" s="136"/>
      <c r="CF1724" s="136"/>
      <c r="CG1724" s="136"/>
      <c r="CH1724" s="136"/>
      <c r="CI1724" s="136"/>
      <c r="CJ1724" s="136"/>
      <c r="CK1724" s="136"/>
      <c r="CL1724" s="136"/>
      <c r="CM1724" s="136"/>
      <c r="CN1724" s="136"/>
      <c r="CO1724" s="136"/>
      <c r="CP1724" s="136"/>
      <c r="CQ1724" s="136"/>
      <c r="CR1724" s="136"/>
      <c r="CS1724" s="136"/>
      <c r="CT1724" s="136"/>
      <c r="CU1724" s="136"/>
      <c r="CV1724" s="136"/>
      <c r="CW1724" s="136"/>
      <c r="CX1724" s="136"/>
      <c r="CY1724" s="136"/>
      <c r="CZ1724" s="136"/>
      <c r="DA1724" s="136"/>
      <c r="DB1724" s="136"/>
      <c r="DC1724" s="136"/>
      <c r="DD1724" s="136"/>
      <c r="DE1724" s="136"/>
      <c r="DF1724" s="136"/>
      <c r="DG1724" s="136"/>
      <c r="DH1724" s="136"/>
      <c r="DI1724" s="136"/>
      <c r="DJ1724" s="136"/>
      <c r="DK1724" s="136"/>
      <c r="DL1724" s="136"/>
      <c r="DM1724" s="136"/>
      <c r="DN1724" s="136"/>
      <c r="DO1724" s="136"/>
      <c r="DP1724" s="136"/>
      <c r="DQ1724" s="136"/>
      <c r="DR1724" s="136"/>
      <c r="DS1724" s="136"/>
      <c r="DT1724" s="136"/>
      <c r="DU1724" s="136"/>
      <c r="DV1724" s="136"/>
      <c r="DW1724" s="136"/>
      <c r="DX1724" s="136"/>
      <c r="DY1724" s="136"/>
      <c r="DZ1724" s="136"/>
      <c r="EA1724" s="136"/>
      <c r="EB1724" s="136"/>
      <c r="EC1724" s="136"/>
      <c r="ED1724" s="136"/>
      <c r="EE1724" s="136"/>
      <c r="EF1724" s="136"/>
      <c r="EG1724" s="136"/>
      <c r="EH1724" s="136"/>
      <c r="EI1724" s="136"/>
      <c r="EJ1724" s="136"/>
      <c r="EK1724" s="136"/>
      <c r="EL1724" s="136"/>
      <c r="EM1724" s="136"/>
      <c r="EN1724" s="136"/>
      <c r="EO1724" s="136"/>
      <c r="EP1724" s="136"/>
      <c r="EQ1724" s="136"/>
      <c r="ER1724" s="136"/>
      <c r="ES1724" s="136"/>
      <c r="ET1724" s="136"/>
      <c r="EU1724" s="136"/>
      <c r="EV1724" s="136"/>
      <c r="EW1724" s="136"/>
      <c r="EX1724" s="136"/>
      <c r="EY1724" s="136"/>
      <c r="EZ1724" s="136"/>
      <c r="FA1724" s="136"/>
      <c r="FB1724" s="136"/>
      <c r="FC1724" s="136"/>
      <c r="FD1724" s="136"/>
      <c r="FE1724" s="136"/>
      <c r="FF1724" s="136"/>
      <c r="FG1724" s="136"/>
      <c r="FH1724" s="136"/>
      <c r="FI1724" s="136"/>
      <c r="FJ1724" s="136"/>
      <c r="FK1724" s="136"/>
      <c r="FL1724" s="136"/>
      <c r="FM1724" s="136"/>
      <c r="FN1724" s="136"/>
      <c r="FO1724" s="136"/>
      <c r="FP1724" s="136"/>
      <c r="FQ1724" s="136"/>
      <c r="FR1724" s="136"/>
      <c r="FS1724" s="136"/>
      <c r="FT1724" s="136"/>
      <c r="FU1724" s="136"/>
      <c r="FV1724" s="136"/>
      <c r="FW1724" s="136"/>
      <c r="FX1724" s="136"/>
      <c r="FY1724" s="136"/>
      <c r="FZ1724" s="136"/>
      <c r="GA1724" s="136"/>
      <c r="GB1724" s="136"/>
      <c r="GC1724" s="136"/>
      <c r="GD1724" s="136"/>
      <c r="GE1724" s="136"/>
      <c r="GF1724" s="136"/>
      <c r="GG1724" s="136"/>
      <c r="GH1724" s="136"/>
      <c r="GI1724" s="136"/>
      <c r="GJ1724" s="136"/>
      <c r="GK1724" s="136"/>
      <c r="GL1724" s="136"/>
      <c r="GM1724" s="136"/>
      <c r="GN1724" s="136"/>
      <c r="GO1724" s="136"/>
      <c r="GP1724" s="136"/>
      <c r="GQ1724" s="136"/>
      <c r="GR1724" s="136"/>
      <c r="GS1724" s="136"/>
      <c r="GT1724" s="136"/>
      <c r="GU1724" s="136"/>
      <c r="GV1724" s="136"/>
      <c r="GW1724" s="136"/>
      <c r="GX1724" s="136"/>
      <c r="GY1724" s="136"/>
      <c r="GZ1724" s="136"/>
      <c r="HA1724" s="136"/>
      <c r="HB1724" s="136"/>
      <c r="HC1724" s="136"/>
      <c r="HD1724" s="136"/>
      <c r="HE1724" s="136"/>
      <c r="HF1724" s="136"/>
      <c r="HG1724" s="136"/>
      <c r="HH1724" s="136"/>
      <c r="HI1724" s="136"/>
      <c r="HJ1724" s="136"/>
      <c r="HK1724" s="136"/>
      <c r="HL1724" s="136"/>
      <c r="HM1724" s="136"/>
      <c r="HN1724" s="136"/>
      <c r="HO1724" s="136"/>
      <c r="HP1724" s="136"/>
      <c r="HQ1724" s="136"/>
      <c r="HR1724" s="136"/>
      <c r="HS1724" s="136"/>
      <c r="HT1724" s="136"/>
      <c r="HU1724" s="136"/>
      <c r="HV1724" s="136"/>
      <c r="HW1724" s="136"/>
      <c r="HX1724" s="136"/>
      <c r="HY1724" s="136"/>
      <c r="HZ1724" s="136"/>
      <c r="IA1724" s="136"/>
      <c r="IB1724" s="136"/>
      <c r="IC1724" s="136"/>
      <c r="ID1724" s="136"/>
      <c r="IE1724" s="136"/>
      <c r="IF1724" s="136"/>
      <c r="IG1724" s="136"/>
    </row>
    <row r="1725" spans="1:241" ht="15" customHeight="1" x14ac:dyDescent="0.25">
      <c r="A1725" s="225" t="s">
        <v>78</v>
      </c>
      <c r="B1725" s="217">
        <v>7098441</v>
      </c>
      <c r="C1725" s="217">
        <v>3011268</v>
      </c>
      <c r="D1725" s="217">
        <v>937612</v>
      </c>
      <c r="E1725" s="217">
        <v>1074905</v>
      </c>
      <c r="F1725" s="217">
        <v>3088923</v>
      </c>
      <c r="G1725" s="217">
        <v>806363</v>
      </c>
      <c r="H1725" s="235">
        <v>16017512</v>
      </c>
      <c r="I1725" s="136"/>
      <c r="J1725" s="225" t="s">
        <v>287</v>
      </c>
      <c r="K1725" s="217">
        <v>12473110</v>
      </c>
      <c r="L1725" s="217">
        <v>5173270</v>
      </c>
      <c r="M1725" s="217">
        <v>916316</v>
      </c>
      <c r="N1725" s="217">
        <v>1152059</v>
      </c>
      <c r="O1725" s="217">
        <v>3604198</v>
      </c>
      <c r="P1725" s="217">
        <v>712290</v>
      </c>
      <c r="Q1725" s="235">
        <v>24031243</v>
      </c>
      <c r="R1725" s="136"/>
      <c r="S1725" s="136"/>
      <c r="T1725" s="136"/>
      <c r="U1725" s="136"/>
      <c r="V1725" s="136"/>
      <c r="W1725" s="136"/>
      <c r="X1725" s="136"/>
      <c r="Y1725" s="136"/>
      <c r="Z1725" s="136"/>
      <c r="AA1725" s="136"/>
      <c r="AB1725" s="136"/>
      <c r="AC1725" s="136"/>
      <c r="AD1725" s="136"/>
      <c r="AE1725" s="136"/>
      <c r="AF1725" s="136"/>
      <c r="AG1725" s="136"/>
      <c r="AH1725" s="136"/>
      <c r="AI1725" s="136"/>
      <c r="AJ1725" s="136"/>
      <c r="AK1725" s="136"/>
      <c r="AL1725" s="136"/>
      <c r="AM1725" s="136"/>
      <c r="AN1725" s="136"/>
      <c r="AO1725" s="136"/>
      <c r="AP1725" s="136"/>
      <c r="AQ1725" s="136"/>
      <c r="AR1725" s="136"/>
      <c r="AS1725" s="136"/>
      <c r="AT1725" s="136"/>
      <c r="AU1725" s="136"/>
      <c r="AV1725" s="136"/>
      <c r="AW1725" s="136"/>
      <c r="AX1725" s="136"/>
      <c r="AY1725" s="136"/>
      <c r="AZ1725" s="136"/>
      <c r="BA1725" s="136"/>
      <c r="BB1725" s="136"/>
      <c r="BC1725" s="136"/>
      <c r="BD1725" s="136"/>
      <c r="BE1725" s="136"/>
      <c r="BF1725" s="136"/>
      <c r="BG1725" s="136"/>
      <c r="BH1725" s="136"/>
      <c r="BI1725" s="136"/>
      <c r="BJ1725" s="136"/>
      <c r="BK1725" s="136"/>
      <c r="BL1725" s="136"/>
      <c r="BM1725" s="136"/>
      <c r="BN1725" s="136"/>
      <c r="BO1725" s="136"/>
      <c r="BP1725" s="136"/>
      <c r="BQ1725" s="136"/>
      <c r="BR1725" s="136"/>
      <c r="BS1725" s="136"/>
      <c r="BT1725" s="136"/>
      <c r="BU1725" s="136"/>
      <c r="BV1725" s="136"/>
      <c r="BW1725" s="136"/>
      <c r="BX1725" s="136"/>
      <c r="BY1725" s="136"/>
      <c r="BZ1725" s="136"/>
      <c r="CA1725" s="136"/>
      <c r="CB1725" s="136"/>
      <c r="CC1725" s="136"/>
      <c r="CD1725" s="136"/>
      <c r="CE1725" s="136"/>
      <c r="CF1725" s="136"/>
      <c r="CG1725" s="136"/>
      <c r="CH1725" s="136"/>
      <c r="CI1725" s="136"/>
      <c r="CJ1725" s="136"/>
      <c r="CK1725" s="136"/>
      <c r="CL1725" s="136"/>
      <c r="CM1725" s="136"/>
      <c r="CN1725" s="136"/>
      <c r="CO1725" s="136"/>
      <c r="CP1725" s="136"/>
      <c r="CQ1725" s="136"/>
      <c r="CR1725" s="136"/>
      <c r="CS1725" s="136"/>
      <c r="CT1725" s="136"/>
      <c r="CU1725" s="136"/>
      <c r="CV1725" s="136"/>
      <c r="CW1725" s="136"/>
      <c r="CX1725" s="136"/>
      <c r="CY1725" s="136"/>
      <c r="CZ1725" s="136"/>
      <c r="DA1725" s="136"/>
      <c r="DB1725" s="136"/>
      <c r="DC1725" s="136"/>
      <c r="DD1725" s="136"/>
      <c r="DE1725" s="136"/>
      <c r="DF1725" s="136"/>
      <c r="DG1725" s="136"/>
      <c r="DH1725" s="136"/>
      <c r="DI1725" s="136"/>
      <c r="DJ1725" s="136"/>
      <c r="DK1725" s="136"/>
      <c r="DL1725" s="136"/>
      <c r="DM1725" s="136"/>
      <c r="DN1725" s="136"/>
      <c r="DO1725" s="136"/>
      <c r="DP1725" s="136"/>
      <c r="DQ1725" s="136"/>
      <c r="DR1725" s="136"/>
      <c r="DS1725" s="136"/>
      <c r="DT1725" s="136"/>
      <c r="DU1725" s="136"/>
      <c r="DV1725" s="136"/>
      <c r="DW1725" s="136"/>
      <c r="DX1725" s="136"/>
      <c r="DY1725" s="136"/>
      <c r="DZ1725" s="136"/>
      <c r="EA1725" s="136"/>
      <c r="EB1725" s="136"/>
      <c r="EC1725" s="136"/>
      <c r="ED1725" s="136"/>
      <c r="EE1725" s="136"/>
      <c r="EF1725" s="136"/>
      <c r="EG1725" s="136"/>
      <c r="EH1725" s="136"/>
      <c r="EI1725" s="136"/>
      <c r="EJ1725" s="136"/>
      <c r="EK1725" s="136"/>
      <c r="EL1725" s="136"/>
      <c r="EM1725" s="136"/>
      <c r="EN1725" s="136"/>
      <c r="EO1725" s="136"/>
      <c r="EP1725" s="136"/>
      <c r="EQ1725" s="136"/>
      <c r="ER1725" s="136"/>
      <c r="ES1725" s="136"/>
      <c r="ET1725" s="136"/>
      <c r="EU1725" s="136"/>
      <c r="EV1725" s="136"/>
      <c r="EW1725" s="136"/>
      <c r="EX1725" s="136"/>
      <c r="EY1725" s="136"/>
      <c r="EZ1725" s="136"/>
      <c r="FA1725" s="136"/>
      <c r="FB1725" s="136"/>
      <c r="FC1725" s="136"/>
      <c r="FD1725" s="136"/>
      <c r="FE1725" s="136"/>
      <c r="FF1725" s="136"/>
      <c r="FG1725" s="136"/>
      <c r="FH1725" s="136"/>
      <c r="FI1725" s="136"/>
      <c r="FJ1725" s="136"/>
      <c r="FK1725" s="136"/>
      <c r="FL1725" s="136"/>
      <c r="FM1725" s="136"/>
      <c r="FN1725" s="136"/>
      <c r="FO1725" s="136"/>
      <c r="FP1725" s="136"/>
      <c r="FQ1725" s="136"/>
      <c r="FR1725" s="136"/>
      <c r="FS1725" s="136"/>
      <c r="FT1725" s="136"/>
      <c r="FU1725" s="136"/>
      <c r="FV1725" s="136"/>
      <c r="FW1725" s="136"/>
      <c r="FX1725" s="136"/>
      <c r="FY1725" s="136"/>
      <c r="FZ1725" s="136"/>
      <c r="GA1725" s="136"/>
      <c r="GB1725" s="136"/>
      <c r="GC1725" s="136"/>
      <c r="GD1725" s="136"/>
      <c r="GE1725" s="136"/>
      <c r="GF1725" s="136"/>
      <c r="GG1725" s="136"/>
      <c r="GH1725" s="136"/>
      <c r="GI1725" s="136"/>
      <c r="GJ1725" s="136"/>
      <c r="GK1725" s="136"/>
      <c r="GL1725" s="136"/>
      <c r="GM1725" s="136"/>
      <c r="GN1725" s="136"/>
      <c r="GO1725" s="136"/>
      <c r="GP1725" s="136"/>
      <c r="GQ1725" s="136"/>
      <c r="GR1725" s="136"/>
      <c r="GS1725" s="136"/>
      <c r="GT1725" s="136"/>
      <c r="GU1725" s="136"/>
      <c r="GV1725" s="136"/>
      <c r="GW1725" s="136"/>
      <c r="GX1725" s="136"/>
      <c r="GY1725" s="136"/>
      <c r="GZ1725" s="136"/>
      <c r="HA1725" s="136"/>
      <c r="HB1725" s="136"/>
      <c r="HC1725" s="136"/>
      <c r="HD1725" s="136"/>
      <c r="HE1725" s="136"/>
      <c r="HF1725" s="136"/>
      <c r="HG1725" s="136"/>
      <c r="HH1725" s="136"/>
      <c r="HI1725" s="136"/>
      <c r="HJ1725" s="136"/>
      <c r="HK1725" s="136"/>
      <c r="HL1725" s="136"/>
      <c r="HM1725" s="136"/>
      <c r="HN1725" s="136"/>
      <c r="HO1725" s="136"/>
      <c r="HP1725" s="136"/>
      <c r="HQ1725" s="136"/>
      <c r="HR1725" s="136"/>
      <c r="HS1725" s="136"/>
      <c r="HT1725" s="136"/>
      <c r="HU1725" s="136"/>
      <c r="HV1725" s="136"/>
      <c r="HW1725" s="136"/>
      <c r="HX1725" s="136"/>
      <c r="HY1725" s="136"/>
      <c r="HZ1725" s="136"/>
      <c r="IA1725" s="136"/>
      <c r="IB1725" s="136"/>
      <c r="IC1725" s="136"/>
      <c r="ID1725" s="136"/>
      <c r="IE1725" s="136"/>
      <c r="IF1725" s="136"/>
      <c r="IG1725" s="136"/>
    </row>
    <row r="1726" spans="1:241" ht="15" customHeight="1" x14ac:dyDescent="0.25">
      <c r="A1726" s="225" t="s">
        <v>75</v>
      </c>
      <c r="B1726" s="217">
        <v>7287947</v>
      </c>
      <c r="C1726" s="217">
        <v>2327554</v>
      </c>
      <c r="D1726" s="217">
        <v>693283</v>
      </c>
      <c r="E1726" s="217">
        <v>1052252</v>
      </c>
      <c r="F1726" s="217">
        <v>2554829</v>
      </c>
      <c r="G1726" s="217">
        <v>507139</v>
      </c>
      <c r="H1726" s="235">
        <v>14423004</v>
      </c>
      <c r="I1726" s="136"/>
      <c r="J1726" s="225" t="s">
        <v>286</v>
      </c>
      <c r="K1726" s="217">
        <v>12152272</v>
      </c>
      <c r="L1726" s="217">
        <v>3211743</v>
      </c>
      <c r="M1726" s="217">
        <v>713427</v>
      </c>
      <c r="N1726" s="217">
        <v>1259611</v>
      </c>
      <c r="O1726" s="217">
        <v>2831462</v>
      </c>
      <c r="P1726" s="217">
        <v>569843</v>
      </c>
      <c r="Q1726" s="235">
        <v>20738358</v>
      </c>
      <c r="R1726" s="136"/>
      <c r="S1726" s="136"/>
      <c r="T1726" s="136"/>
      <c r="U1726" s="136"/>
      <c r="V1726" s="136"/>
      <c r="W1726" s="136"/>
      <c r="X1726" s="136"/>
      <c r="Y1726" s="136"/>
      <c r="Z1726" s="136"/>
      <c r="AA1726" s="136"/>
      <c r="AB1726" s="136"/>
      <c r="AC1726" s="136"/>
      <c r="AD1726" s="136"/>
      <c r="AE1726" s="136"/>
      <c r="AF1726" s="136"/>
      <c r="AG1726" s="136"/>
      <c r="AH1726" s="136"/>
      <c r="AI1726" s="136"/>
      <c r="AJ1726" s="136"/>
      <c r="AK1726" s="136"/>
      <c r="AL1726" s="136"/>
      <c r="AM1726" s="136"/>
      <c r="AN1726" s="136"/>
      <c r="AO1726" s="136"/>
      <c r="AP1726" s="136"/>
      <c r="AQ1726" s="136"/>
      <c r="AR1726" s="136"/>
      <c r="AS1726" s="136"/>
      <c r="AT1726" s="136"/>
      <c r="AU1726" s="136"/>
      <c r="AV1726" s="136"/>
      <c r="AW1726" s="136"/>
      <c r="AX1726" s="136"/>
      <c r="AY1726" s="136"/>
      <c r="AZ1726" s="136"/>
      <c r="BA1726" s="136"/>
      <c r="BB1726" s="136"/>
      <c r="BC1726" s="136"/>
      <c r="BD1726" s="136"/>
      <c r="BE1726" s="136"/>
      <c r="BF1726" s="136"/>
      <c r="BG1726" s="136"/>
      <c r="BH1726" s="136"/>
      <c r="BI1726" s="136"/>
      <c r="BJ1726" s="136"/>
      <c r="BK1726" s="136"/>
      <c r="BL1726" s="136"/>
      <c r="BM1726" s="136"/>
      <c r="BN1726" s="136"/>
      <c r="BO1726" s="136"/>
      <c r="BP1726" s="136"/>
      <c r="BQ1726" s="136"/>
      <c r="BR1726" s="136"/>
      <c r="BS1726" s="136"/>
      <c r="BT1726" s="136"/>
      <c r="BU1726" s="136"/>
      <c r="BV1726" s="136"/>
      <c r="BW1726" s="136"/>
      <c r="BX1726" s="136"/>
      <c r="BY1726" s="136"/>
      <c r="BZ1726" s="136"/>
      <c r="CA1726" s="136"/>
      <c r="CB1726" s="136"/>
      <c r="CC1726" s="136"/>
      <c r="CD1726" s="136"/>
      <c r="CE1726" s="136"/>
      <c r="CF1726" s="136"/>
      <c r="CG1726" s="136"/>
      <c r="CH1726" s="136"/>
      <c r="CI1726" s="136"/>
      <c r="CJ1726" s="136"/>
      <c r="CK1726" s="136"/>
      <c r="CL1726" s="136"/>
      <c r="CM1726" s="136"/>
      <c r="CN1726" s="136"/>
      <c r="CO1726" s="136"/>
      <c r="CP1726" s="136"/>
      <c r="CQ1726" s="136"/>
      <c r="CR1726" s="136"/>
      <c r="CS1726" s="136"/>
      <c r="CT1726" s="136"/>
      <c r="CU1726" s="136"/>
      <c r="CV1726" s="136"/>
      <c r="CW1726" s="136"/>
      <c r="CX1726" s="136"/>
      <c r="CY1726" s="136"/>
      <c r="CZ1726" s="136"/>
      <c r="DA1726" s="136"/>
      <c r="DB1726" s="136"/>
      <c r="DC1726" s="136"/>
      <c r="DD1726" s="136"/>
      <c r="DE1726" s="136"/>
      <c r="DF1726" s="136"/>
      <c r="DG1726" s="136"/>
      <c r="DH1726" s="136"/>
      <c r="DI1726" s="136"/>
      <c r="DJ1726" s="136"/>
      <c r="DK1726" s="136"/>
      <c r="DL1726" s="136"/>
      <c r="DM1726" s="136"/>
      <c r="DN1726" s="136"/>
      <c r="DO1726" s="136"/>
      <c r="DP1726" s="136"/>
      <c r="DQ1726" s="136"/>
      <c r="DR1726" s="136"/>
      <c r="DS1726" s="136"/>
      <c r="DT1726" s="136"/>
      <c r="DU1726" s="136"/>
      <c r="DV1726" s="136"/>
      <c r="DW1726" s="136"/>
      <c r="DX1726" s="136"/>
      <c r="DY1726" s="136"/>
      <c r="DZ1726" s="136"/>
      <c r="EA1726" s="136"/>
      <c r="EB1726" s="136"/>
      <c r="EC1726" s="136"/>
      <c r="ED1726" s="136"/>
      <c r="EE1726" s="136"/>
      <c r="EF1726" s="136"/>
      <c r="EG1726" s="136"/>
      <c r="EH1726" s="136"/>
      <c r="EI1726" s="136"/>
      <c r="EJ1726" s="136"/>
      <c r="EK1726" s="136"/>
      <c r="EL1726" s="136"/>
      <c r="EM1726" s="136"/>
      <c r="EN1726" s="136"/>
      <c r="EO1726" s="136"/>
      <c r="EP1726" s="136"/>
      <c r="EQ1726" s="136"/>
      <c r="ER1726" s="136"/>
      <c r="ES1726" s="136"/>
      <c r="ET1726" s="136"/>
      <c r="EU1726" s="136"/>
      <c r="EV1726" s="136"/>
      <c r="EW1726" s="136"/>
      <c r="EX1726" s="136"/>
      <c r="EY1726" s="136"/>
      <c r="EZ1726" s="136"/>
      <c r="FA1726" s="136"/>
      <c r="FB1726" s="136"/>
      <c r="FC1726" s="136"/>
      <c r="FD1726" s="136"/>
      <c r="FE1726" s="136"/>
      <c r="FF1726" s="136"/>
      <c r="FG1726" s="136"/>
      <c r="FH1726" s="136"/>
      <c r="FI1726" s="136"/>
      <c r="FJ1726" s="136"/>
      <c r="FK1726" s="136"/>
      <c r="FL1726" s="136"/>
      <c r="FM1726" s="136"/>
      <c r="FN1726" s="136"/>
      <c r="FO1726" s="136"/>
      <c r="FP1726" s="136"/>
      <c r="FQ1726" s="136"/>
      <c r="FR1726" s="136"/>
      <c r="FS1726" s="136"/>
      <c r="FT1726" s="136"/>
      <c r="FU1726" s="136"/>
      <c r="FV1726" s="136"/>
      <c r="FW1726" s="136"/>
      <c r="FX1726" s="136"/>
      <c r="FY1726" s="136"/>
      <c r="FZ1726" s="136"/>
      <c r="GA1726" s="136"/>
      <c r="GB1726" s="136"/>
      <c r="GC1726" s="136"/>
      <c r="GD1726" s="136"/>
      <c r="GE1726" s="136"/>
      <c r="GF1726" s="136"/>
      <c r="GG1726" s="136"/>
      <c r="GH1726" s="136"/>
      <c r="GI1726" s="136"/>
      <c r="GJ1726" s="136"/>
      <c r="GK1726" s="136"/>
      <c r="GL1726" s="136"/>
      <c r="GM1726" s="136"/>
      <c r="GN1726" s="136"/>
      <c r="GO1726" s="136"/>
      <c r="GP1726" s="136"/>
      <c r="GQ1726" s="136"/>
      <c r="GR1726" s="136"/>
      <c r="GS1726" s="136"/>
      <c r="GT1726" s="136"/>
      <c r="GU1726" s="136"/>
      <c r="GV1726" s="136"/>
      <c r="GW1726" s="136"/>
      <c r="GX1726" s="136"/>
      <c r="GY1726" s="136"/>
      <c r="GZ1726" s="136"/>
      <c r="HA1726" s="136"/>
      <c r="HB1726" s="136"/>
      <c r="HC1726" s="136"/>
      <c r="HD1726" s="136"/>
      <c r="HE1726" s="136"/>
      <c r="HF1726" s="136"/>
      <c r="HG1726" s="136"/>
      <c r="HH1726" s="136"/>
      <c r="HI1726" s="136"/>
      <c r="HJ1726" s="136"/>
      <c r="HK1726" s="136"/>
      <c r="HL1726" s="136"/>
      <c r="HM1726" s="136"/>
      <c r="HN1726" s="136"/>
      <c r="HO1726" s="136"/>
      <c r="HP1726" s="136"/>
      <c r="HQ1726" s="136"/>
      <c r="HR1726" s="136"/>
      <c r="HS1726" s="136"/>
      <c r="HT1726" s="136"/>
      <c r="HU1726" s="136"/>
      <c r="HV1726" s="136"/>
      <c r="HW1726" s="136"/>
      <c r="HX1726" s="136"/>
      <c r="HY1726" s="136"/>
      <c r="HZ1726" s="136"/>
      <c r="IA1726" s="136"/>
      <c r="IB1726" s="136"/>
      <c r="IC1726" s="136"/>
      <c r="ID1726" s="136"/>
      <c r="IE1726" s="136"/>
      <c r="IF1726" s="136"/>
      <c r="IG1726" s="136"/>
    </row>
    <row r="1727" spans="1:241" ht="15" customHeight="1" x14ac:dyDescent="0.25">
      <c r="A1727" s="225" t="s">
        <v>74</v>
      </c>
      <c r="B1727" s="217">
        <v>8820497</v>
      </c>
      <c r="C1727" s="217">
        <v>1972292</v>
      </c>
      <c r="D1727" s="217">
        <v>750742</v>
      </c>
      <c r="E1727" s="217">
        <v>1310641</v>
      </c>
      <c r="F1727" s="217">
        <v>2575766</v>
      </c>
      <c r="G1727" s="217">
        <v>560982</v>
      </c>
      <c r="H1727" s="235">
        <v>15990920</v>
      </c>
      <c r="I1727" s="136"/>
      <c r="J1727" s="225" t="s">
        <v>381</v>
      </c>
      <c r="K1727" s="217">
        <v>7784048</v>
      </c>
      <c r="L1727" s="217">
        <v>2111872</v>
      </c>
      <c r="M1727" s="217">
        <v>826908</v>
      </c>
      <c r="N1727" s="217">
        <v>1004466</v>
      </c>
      <c r="O1727" s="217">
        <v>2659570</v>
      </c>
      <c r="P1727" s="217">
        <v>631099</v>
      </c>
      <c r="Q1727" s="235">
        <v>15017963</v>
      </c>
      <c r="R1727" s="136"/>
      <c r="S1727" s="136"/>
      <c r="T1727" s="136"/>
      <c r="U1727" s="136"/>
      <c r="V1727" s="136"/>
      <c r="W1727" s="136"/>
      <c r="X1727" s="136"/>
      <c r="Y1727" s="136"/>
      <c r="Z1727" s="136"/>
      <c r="AA1727" s="136"/>
      <c r="AB1727" s="136"/>
      <c r="AC1727" s="136"/>
      <c r="AD1727" s="136"/>
      <c r="AE1727" s="136"/>
      <c r="AF1727" s="136"/>
      <c r="AG1727" s="136"/>
      <c r="AH1727" s="136"/>
      <c r="AI1727" s="136"/>
      <c r="AJ1727" s="136"/>
      <c r="AK1727" s="136"/>
      <c r="AL1727" s="136"/>
      <c r="AM1727" s="136"/>
      <c r="AN1727" s="136"/>
      <c r="AO1727" s="136"/>
      <c r="AP1727" s="136"/>
      <c r="AQ1727" s="136"/>
      <c r="AR1727" s="136"/>
      <c r="AS1727" s="136"/>
      <c r="AT1727" s="136"/>
      <c r="AU1727" s="136"/>
      <c r="AV1727" s="136"/>
      <c r="AW1727" s="136"/>
      <c r="AX1727" s="136"/>
      <c r="AY1727" s="136"/>
      <c r="AZ1727" s="136"/>
      <c r="BA1727" s="136"/>
      <c r="BB1727" s="136"/>
      <c r="BC1727" s="136"/>
      <c r="BD1727" s="136"/>
      <c r="BE1727" s="136"/>
      <c r="BF1727" s="136"/>
      <c r="BG1727" s="136"/>
      <c r="BH1727" s="136"/>
      <c r="BI1727" s="136"/>
      <c r="BJ1727" s="136"/>
      <c r="BK1727" s="136"/>
      <c r="BL1727" s="136"/>
      <c r="BM1727" s="136"/>
      <c r="BN1727" s="136"/>
      <c r="BO1727" s="136"/>
      <c r="BP1727" s="136"/>
      <c r="BQ1727" s="136"/>
      <c r="BR1727" s="136"/>
      <c r="BS1727" s="136"/>
      <c r="BT1727" s="136"/>
      <c r="BU1727" s="136"/>
      <c r="BV1727" s="136"/>
      <c r="BW1727" s="136"/>
      <c r="BX1727" s="136"/>
      <c r="BY1727" s="136"/>
      <c r="BZ1727" s="136"/>
      <c r="CA1727" s="136"/>
      <c r="CB1727" s="136"/>
      <c r="CC1727" s="136"/>
      <c r="CD1727" s="136"/>
      <c r="CE1727" s="136"/>
      <c r="CF1727" s="136"/>
      <c r="CG1727" s="136"/>
      <c r="CH1727" s="136"/>
      <c r="CI1727" s="136"/>
      <c r="CJ1727" s="136"/>
      <c r="CK1727" s="136"/>
      <c r="CL1727" s="136"/>
      <c r="CM1727" s="136"/>
      <c r="CN1727" s="136"/>
      <c r="CO1727" s="136"/>
      <c r="CP1727" s="136"/>
      <c r="CQ1727" s="136"/>
      <c r="CR1727" s="136"/>
      <c r="CS1727" s="136"/>
      <c r="CT1727" s="136"/>
      <c r="CU1727" s="136"/>
      <c r="CV1727" s="136"/>
      <c r="CW1727" s="136"/>
      <c r="CX1727" s="136"/>
      <c r="CY1727" s="136"/>
      <c r="CZ1727" s="136"/>
      <c r="DA1727" s="136"/>
      <c r="DB1727" s="136"/>
      <c r="DC1727" s="136"/>
      <c r="DD1727" s="136"/>
      <c r="DE1727" s="136"/>
      <c r="DF1727" s="136"/>
      <c r="DG1727" s="136"/>
      <c r="DH1727" s="136"/>
      <c r="DI1727" s="136"/>
      <c r="DJ1727" s="136"/>
      <c r="DK1727" s="136"/>
      <c r="DL1727" s="136"/>
      <c r="DM1727" s="136"/>
      <c r="DN1727" s="136"/>
      <c r="DO1727" s="136"/>
      <c r="DP1727" s="136"/>
      <c r="DQ1727" s="136"/>
      <c r="DR1727" s="136"/>
      <c r="DS1727" s="136"/>
      <c r="DT1727" s="136"/>
      <c r="DU1727" s="136"/>
      <c r="DV1727" s="136"/>
      <c r="DW1727" s="136"/>
      <c r="DX1727" s="136"/>
      <c r="DY1727" s="136"/>
      <c r="DZ1727" s="136"/>
      <c r="EA1727" s="136"/>
      <c r="EB1727" s="136"/>
      <c r="EC1727" s="136"/>
      <c r="ED1727" s="136"/>
      <c r="EE1727" s="136"/>
      <c r="EF1727" s="136"/>
      <c r="EG1727" s="136"/>
      <c r="EH1727" s="136"/>
      <c r="EI1727" s="136"/>
      <c r="EJ1727" s="136"/>
      <c r="EK1727" s="136"/>
      <c r="EL1727" s="136"/>
      <c r="EM1727" s="136"/>
      <c r="EN1727" s="136"/>
      <c r="EO1727" s="136"/>
      <c r="EP1727" s="136"/>
      <c r="EQ1727" s="136"/>
      <c r="ER1727" s="136"/>
      <c r="ES1727" s="136"/>
      <c r="ET1727" s="136"/>
      <c r="EU1727" s="136"/>
      <c r="EV1727" s="136"/>
      <c r="EW1727" s="136"/>
      <c r="EX1727" s="136"/>
      <c r="EY1727" s="136"/>
      <c r="EZ1727" s="136"/>
      <c r="FA1727" s="136"/>
      <c r="FB1727" s="136"/>
      <c r="FC1727" s="136"/>
      <c r="FD1727" s="136"/>
      <c r="FE1727" s="136"/>
      <c r="FF1727" s="136"/>
      <c r="FG1727" s="136"/>
      <c r="FH1727" s="136"/>
      <c r="FI1727" s="136"/>
      <c r="FJ1727" s="136"/>
      <c r="FK1727" s="136"/>
      <c r="FL1727" s="136"/>
      <c r="FM1727" s="136"/>
      <c r="FN1727" s="136"/>
      <c r="FO1727" s="136"/>
      <c r="FP1727" s="136"/>
      <c r="FQ1727" s="136"/>
      <c r="FR1727" s="136"/>
      <c r="FS1727" s="136"/>
      <c r="FT1727" s="136"/>
      <c r="FU1727" s="136"/>
      <c r="FV1727" s="136"/>
      <c r="FW1727" s="136"/>
      <c r="FX1727" s="136"/>
      <c r="FY1727" s="136"/>
      <c r="FZ1727" s="136"/>
      <c r="GA1727" s="136"/>
      <c r="GB1727" s="136"/>
      <c r="GC1727" s="136"/>
      <c r="GD1727" s="136"/>
      <c r="GE1727" s="136"/>
      <c r="GF1727" s="136"/>
      <c r="GG1727" s="136"/>
      <c r="GH1727" s="136"/>
      <c r="GI1727" s="136"/>
      <c r="GJ1727" s="136"/>
      <c r="GK1727" s="136"/>
      <c r="GL1727" s="136"/>
      <c r="GM1727" s="136"/>
      <c r="GN1727" s="136"/>
      <c r="GO1727" s="136"/>
      <c r="GP1727" s="136"/>
      <c r="GQ1727" s="136"/>
      <c r="GR1727" s="136"/>
      <c r="GS1727" s="136"/>
      <c r="GT1727" s="136"/>
      <c r="GU1727" s="136"/>
      <c r="GV1727" s="136"/>
      <c r="GW1727" s="136"/>
      <c r="GX1727" s="136"/>
      <c r="GY1727" s="136"/>
      <c r="GZ1727" s="136"/>
      <c r="HA1727" s="136"/>
      <c r="HB1727" s="136"/>
      <c r="HC1727" s="136"/>
      <c r="HD1727" s="136"/>
      <c r="HE1727" s="136"/>
      <c r="HF1727" s="136"/>
      <c r="HG1727" s="136"/>
      <c r="HH1727" s="136"/>
      <c r="HI1727" s="136"/>
      <c r="HJ1727" s="136"/>
      <c r="HK1727" s="136"/>
      <c r="HL1727" s="136"/>
      <c r="HM1727" s="136"/>
      <c r="HN1727" s="136"/>
      <c r="HO1727" s="136"/>
      <c r="HP1727" s="136"/>
      <c r="HQ1727" s="136"/>
      <c r="HR1727" s="136"/>
      <c r="HS1727" s="136"/>
      <c r="HT1727" s="136"/>
      <c r="HU1727" s="136"/>
      <c r="HV1727" s="136"/>
      <c r="HW1727" s="136"/>
      <c r="HX1727" s="136"/>
      <c r="HY1727" s="136"/>
      <c r="HZ1727" s="136"/>
      <c r="IA1727" s="136"/>
      <c r="IB1727" s="136"/>
      <c r="IC1727" s="136"/>
      <c r="ID1727" s="136"/>
      <c r="IE1727" s="136"/>
      <c r="IF1727" s="136"/>
      <c r="IG1727" s="136"/>
    </row>
    <row r="1728" spans="1:241" ht="15" customHeight="1" x14ac:dyDescent="0.25">
      <c r="A1728" s="225" t="s">
        <v>324</v>
      </c>
      <c r="B1728" s="217">
        <v>10469097</v>
      </c>
      <c r="C1728" s="217">
        <v>2555946</v>
      </c>
      <c r="D1728" s="217">
        <v>922869</v>
      </c>
      <c r="E1728" s="217">
        <v>1014652</v>
      </c>
      <c r="F1728" s="217">
        <v>2311090</v>
      </c>
      <c r="G1728" s="217">
        <v>665327</v>
      </c>
      <c r="H1728" s="235">
        <v>17938981</v>
      </c>
      <c r="I1728" s="136"/>
      <c r="J1728" s="225" t="s">
        <v>283</v>
      </c>
      <c r="K1728" s="217">
        <v>16371149</v>
      </c>
      <c r="L1728" s="217">
        <v>2919141</v>
      </c>
      <c r="M1728" s="217">
        <v>615051</v>
      </c>
      <c r="N1728" s="217">
        <v>1987033</v>
      </c>
      <c r="O1728" s="217">
        <v>2250225</v>
      </c>
      <c r="P1728" s="217">
        <v>738533</v>
      </c>
      <c r="Q1728" s="235">
        <v>24881132</v>
      </c>
      <c r="R1728" s="136"/>
      <c r="S1728" s="136"/>
      <c r="T1728" s="136"/>
      <c r="U1728" s="136"/>
      <c r="V1728" s="136"/>
      <c r="W1728" s="136"/>
      <c r="X1728" s="136"/>
      <c r="Y1728" s="136"/>
      <c r="Z1728" s="136"/>
      <c r="AA1728" s="136"/>
      <c r="AB1728" s="136"/>
      <c r="AC1728" s="136"/>
      <c r="AD1728" s="136"/>
      <c r="AE1728" s="136"/>
      <c r="AF1728" s="136"/>
      <c r="AG1728" s="136"/>
      <c r="AH1728" s="136"/>
      <c r="AI1728" s="136"/>
      <c r="AJ1728" s="136"/>
      <c r="AK1728" s="136"/>
      <c r="AL1728" s="136"/>
      <c r="AM1728" s="136"/>
      <c r="AN1728" s="136"/>
      <c r="AO1728" s="136"/>
      <c r="AP1728" s="136"/>
      <c r="AQ1728" s="136"/>
      <c r="AR1728" s="136"/>
      <c r="AS1728" s="136"/>
      <c r="AT1728" s="136"/>
      <c r="AU1728" s="136"/>
      <c r="AV1728" s="136"/>
      <c r="AW1728" s="136"/>
      <c r="AX1728" s="136"/>
      <c r="AY1728" s="136"/>
      <c r="AZ1728" s="136"/>
      <c r="BA1728" s="136"/>
      <c r="BB1728" s="136"/>
      <c r="BC1728" s="136"/>
      <c r="BD1728" s="136"/>
      <c r="BE1728" s="136"/>
      <c r="BF1728" s="136"/>
      <c r="BG1728" s="136"/>
      <c r="BH1728" s="136"/>
      <c r="BI1728" s="136"/>
      <c r="BJ1728" s="136"/>
      <c r="BK1728" s="136"/>
      <c r="BL1728" s="136"/>
      <c r="BM1728" s="136"/>
      <c r="BN1728" s="136"/>
      <c r="BO1728" s="136"/>
      <c r="BP1728" s="136"/>
      <c r="BQ1728" s="136"/>
      <c r="BR1728" s="136"/>
      <c r="BS1728" s="136"/>
      <c r="BT1728" s="136"/>
      <c r="BU1728" s="136"/>
      <c r="BV1728" s="136"/>
      <c r="BW1728" s="136"/>
      <c r="BX1728" s="136"/>
      <c r="BY1728" s="136"/>
      <c r="BZ1728" s="136"/>
      <c r="CA1728" s="136"/>
      <c r="CB1728" s="136"/>
      <c r="CC1728" s="136"/>
      <c r="CD1728" s="136"/>
      <c r="CE1728" s="136"/>
      <c r="CF1728" s="136"/>
      <c r="CG1728" s="136"/>
      <c r="CH1728" s="136"/>
      <c r="CI1728" s="136"/>
      <c r="CJ1728" s="136"/>
      <c r="CK1728" s="136"/>
      <c r="CL1728" s="136"/>
      <c r="CM1728" s="136"/>
      <c r="CN1728" s="136"/>
      <c r="CO1728" s="136"/>
      <c r="CP1728" s="136"/>
      <c r="CQ1728" s="136"/>
      <c r="CR1728" s="136"/>
      <c r="CS1728" s="136"/>
      <c r="CT1728" s="136"/>
      <c r="CU1728" s="136"/>
      <c r="CV1728" s="136"/>
      <c r="CW1728" s="136"/>
      <c r="CX1728" s="136"/>
      <c r="CY1728" s="136"/>
      <c r="CZ1728" s="136"/>
      <c r="DA1728" s="136"/>
      <c r="DB1728" s="136"/>
      <c r="DC1728" s="136"/>
      <c r="DD1728" s="136"/>
      <c r="DE1728" s="136"/>
      <c r="DF1728" s="136"/>
      <c r="DG1728" s="136"/>
      <c r="DH1728" s="136"/>
      <c r="DI1728" s="136"/>
      <c r="DJ1728" s="136"/>
      <c r="DK1728" s="136"/>
      <c r="DL1728" s="136"/>
      <c r="DM1728" s="136"/>
      <c r="DN1728" s="136"/>
      <c r="DO1728" s="136"/>
      <c r="DP1728" s="136"/>
      <c r="DQ1728" s="136"/>
      <c r="DR1728" s="136"/>
      <c r="DS1728" s="136"/>
      <c r="DT1728" s="136"/>
      <c r="DU1728" s="136"/>
      <c r="DV1728" s="136"/>
      <c r="DW1728" s="136"/>
      <c r="DX1728" s="136"/>
      <c r="DY1728" s="136"/>
      <c r="DZ1728" s="136"/>
      <c r="EA1728" s="136"/>
      <c r="EB1728" s="136"/>
      <c r="EC1728" s="136"/>
      <c r="ED1728" s="136"/>
      <c r="EE1728" s="136"/>
      <c r="EF1728" s="136"/>
      <c r="EG1728" s="136"/>
      <c r="EH1728" s="136"/>
      <c r="EI1728" s="136"/>
      <c r="EJ1728" s="136"/>
      <c r="EK1728" s="136"/>
      <c r="EL1728" s="136"/>
      <c r="EM1728" s="136"/>
      <c r="EN1728" s="136"/>
      <c r="EO1728" s="136"/>
      <c r="EP1728" s="136"/>
      <c r="EQ1728" s="136"/>
      <c r="ER1728" s="136"/>
      <c r="ES1728" s="136"/>
      <c r="ET1728" s="136"/>
      <c r="EU1728" s="136"/>
      <c r="EV1728" s="136"/>
      <c r="EW1728" s="136"/>
      <c r="EX1728" s="136"/>
      <c r="EY1728" s="136"/>
      <c r="EZ1728" s="136"/>
      <c r="FA1728" s="136"/>
      <c r="FB1728" s="136"/>
      <c r="FC1728" s="136"/>
      <c r="FD1728" s="136"/>
      <c r="FE1728" s="136"/>
      <c r="FF1728" s="136"/>
      <c r="FG1728" s="136"/>
      <c r="FH1728" s="136"/>
      <c r="FI1728" s="136"/>
      <c r="FJ1728" s="136"/>
      <c r="FK1728" s="136"/>
      <c r="FL1728" s="136"/>
      <c r="FM1728" s="136"/>
      <c r="FN1728" s="136"/>
      <c r="FO1728" s="136"/>
      <c r="FP1728" s="136"/>
      <c r="FQ1728" s="136"/>
      <c r="FR1728" s="136"/>
      <c r="FS1728" s="136"/>
      <c r="FT1728" s="136"/>
      <c r="FU1728" s="136"/>
      <c r="FV1728" s="136"/>
      <c r="FW1728" s="136"/>
      <c r="FX1728" s="136"/>
      <c r="FY1728" s="136"/>
      <c r="FZ1728" s="136"/>
      <c r="GA1728" s="136"/>
      <c r="GB1728" s="136"/>
      <c r="GC1728" s="136"/>
      <c r="GD1728" s="136"/>
      <c r="GE1728" s="136"/>
      <c r="GF1728" s="136"/>
      <c r="GG1728" s="136"/>
      <c r="GH1728" s="136"/>
      <c r="GI1728" s="136"/>
      <c r="GJ1728" s="136"/>
      <c r="GK1728" s="136"/>
      <c r="GL1728" s="136"/>
      <c r="GM1728" s="136"/>
      <c r="GN1728" s="136"/>
      <c r="GO1728" s="136"/>
      <c r="GP1728" s="136"/>
      <c r="GQ1728" s="136"/>
      <c r="GR1728" s="136"/>
      <c r="GS1728" s="136"/>
      <c r="GT1728" s="136"/>
      <c r="GU1728" s="136"/>
      <c r="GV1728" s="136"/>
      <c r="GW1728" s="136"/>
      <c r="GX1728" s="136"/>
      <c r="GY1728" s="136"/>
      <c r="GZ1728" s="136"/>
      <c r="HA1728" s="136"/>
      <c r="HB1728" s="136"/>
      <c r="HC1728" s="136"/>
      <c r="HD1728" s="136"/>
      <c r="HE1728" s="136"/>
      <c r="HF1728" s="136"/>
      <c r="HG1728" s="136"/>
      <c r="HH1728" s="136"/>
      <c r="HI1728" s="136"/>
      <c r="HJ1728" s="136"/>
      <c r="HK1728" s="136"/>
      <c r="HL1728" s="136"/>
      <c r="HM1728" s="136"/>
      <c r="HN1728" s="136"/>
      <c r="HO1728" s="136"/>
      <c r="HP1728" s="136"/>
      <c r="HQ1728" s="136"/>
      <c r="HR1728" s="136"/>
      <c r="HS1728" s="136"/>
      <c r="HT1728" s="136"/>
      <c r="HU1728" s="136"/>
      <c r="HV1728" s="136"/>
      <c r="HW1728" s="136"/>
      <c r="HX1728" s="136"/>
      <c r="HY1728" s="136"/>
      <c r="HZ1728" s="136"/>
      <c r="IA1728" s="136"/>
      <c r="IB1728" s="136"/>
      <c r="IC1728" s="136"/>
      <c r="ID1728" s="136"/>
      <c r="IE1728" s="136"/>
      <c r="IF1728" s="136"/>
      <c r="IG1728" s="136"/>
    </row>
    <row r="1729" spans="1:241" ht="15" customHeight="1" x14ac:dyDescent="0.25">
      <c r="A1729" s="225" t="s">
        <v>845</v>
      </c>
      <c r="B1729" s="217">
        <v>8338343</v>
      </c>
      <c r="C1729" s="217">
        <v>2415339</v>
      </c>
      <c r="D1729" s="217">
        <v>975301</v>
      </c>
      <c r="E1729" s="217">
        <v>933582</v>
      </c>
      <c r="F1729" s="217">
        <v>2211960</v>
      </c>
      <c r="G1729" s="217">
        <v>691180</v>
      </c>
      <c r="H1729" s="235">
        <v>15565705</v>
      </c>
      <c r="I1729" s="136"/>
      <c r="J1729" s="225" t="s">
        <v>382</v>
      </c>
      <c r="K1729" s="217">
        <v>21982787</v>
      </c>
      <c r="L1729" s="217">
        <v>3189001</v>
      </c>
      <c r="M1729" s="217">
        <v>814239</v>
      </c>
      <c r="N1729" s="217">
        <v>1616487</v>
      </c>
      <c r="O1729" s="217">
        <v>2523726</v>
      </c>
      <c r="P1729" s="217">
        <v>848825</v>
      </c>
      <c r="Q1729" s="235">
        <v>30975065</v>
      </c>
      <c r="R1729" s="136"/>
      <c r="S1729" s="136"/>
      <c r="T1729" s="136"/>
      <c r="U1729" s="136"/>
      <c r="V1729" s="136"/>
      <c r="W1729" s="136"/>
      <c r="X1729" s="136"/>
      <c r="Y1729" s="136"/>
      <c r="Z1729" s="136"/>
      <c r="AA1729" s="136"/>
      <c r="AB1729" s="136"/>
      <c r="AC1729" s="136"/>
      <c r="AD1729" s="136"/>
      <c r="AE1729" s="136"/>
      <c r="AF1729" s="136"/>
      <c r="AG1729" s="136"/>
      <c r="AH1729" s="136"/>
      <c r="AI1729" s="136"/>
      <c r="AJ1729" s="136"/>
      <c r="AK1729" s="136"/>
      <c r="AL1729" s="136"/>
      <c r="AM1729" s="136"/>
      <c r="AN1729" s="136"/>
      <c r="AO1729" s="136"/>
      <c r="AP1729" s="136"/>
      <c r="AQ1729" s="136"/>
      <c r="AR1729" s="136"/>
      <c r="AS1729" s="136"/>
      <c r="AT1729" s="136"/>
      <c r="AU1729" s="136"/>
      <c r="AV1729" s="136"/>
      <c r="AW1729" s="136"/>
      <c r="AX1729" s="136"/>
      <c r="AY1729" s="136"/>
      <c r="AZ1729" s="136"/>
      <c r="BA1729" s="136"/>
      <c r="BB1729" s="136"/>
      <c r="BC1729" s="136"/>
      <c r="BD1729" s="136"/>
      <c r="BE1729" s="136"/>
      <c r="BF1729" s="136"/>
      <c r="BG1729" s="136"/>
      <c r="BH1729" s="136"/>
      <c r="BI1729" s="136"/>
      <c r="BJ1729" s="136"/>
      <c r="BK1729" s="136"/>
      <c r="BL1729" s="136"/>
      <c r="BM1729" s="136"/>
      <c r="BN1729" s="136"/>
      <c r="BO1729" s="136"/>
      <c r="BP1729" s="136"/>
      <c r="BQ1729" s="136"/>
      <c r="BR1729" s="136"/>
      <c r="BS1729" s="136"/>
      <c r="BT1729" s="136"/>
      <c r="BU1729" s="136"/>
      <c r="BV1729" s="136"/>
      <c r="BW1729" s="136"/>
      <c r="BX1729" s="136"/>
      <c r="BY1729" s="136"/>
      <c r="BZ1729" s="136"/>
      <c r="CA1729" s="136"/>
      <c r="CB1729" s="136"/>
      <c r="CC1729" s="136"/>
      <c r="CD1729" s="136"/>
      <c r="CE1729" s="136"/>
      <c r="CF1729" s="136"/>
      <c r="CG1729" s="136"/>
      <c r="CH1729" s="136"/>
      <c r="CI1729" s="136"/>
      <c r="CJ1729" s="136"/>
      <c r="CK1729" s="136"/>
      <c r="CL1729" s="136"/>
      <c r="CM1729" s="136"/>
      <c r="CN1729" s="136"/>
      <c r="CO1729" s="136"/>
      <c r="CP1729" s="136"/>
      <c r="CQ1729" s="136"/>
      <c r="CR1729" s="136"/>
      <c r="CS1729" s="136"/>
      <c r="CT1729" s="136"/>
      <c r="CU1729" s="136"/>
      <c r="CV1729" s="136"/>
      <c r="CW1729" s="136"/>
      <c r="CX1729" s="136"/>
      <c r="CY1729" s="136"/>
      <c r="CZ1729" s="136"/>
      <c r="DA1729" s="136"/>
      <c r="DB1729" s="136"/>
      <c r="DC1729" s="136"/>
      <c r="DD1729" s="136"/>
      <c r="DE1729" s="136"/>
      <c r="DF1729" s="136"/>
      <c r="DG1729" s="136"/>
      <c r="DH1729" s="136"/>
      <c r="DI1729" s="136"/>
      <c r="DJ1729" s="136"/>
      <c r="DK1729" s="136"/>
      <c r="DL1729" s="136"/>
      <c r="DM1729" s="136"/>
      <c r="DN1729" s="136"/>
      <c r="DO1729" s="136"/>
      <c r="DP1729" s="136"/>
      <c r="DQ1729" s="136"/>
      <c r="DR1729" s="136"/>
      <c r="DS1729" s="136"/>
      <c r="DT1729" s="136"/>
      <c r="DU1729" s="136"/>
      <c r="DV1729" s="136"/>
      <c r="DW1729" s="136"/>
      <c r="DX1729" s="136"/>
      <c r="DY1729" s="136"/>
      <c r="DZ1729" s="136"/>
      <c r="EA1729" s="136"/>
      <c r="EB1729" s="136"/>
      <c r="EC1729" s="136"/>
      <c r="ED1729" s="136"/>
      <c r="EE1729" s="136"/>
      <c r="EF1729" s="136"/>
      <c r="EG1729" s="136"/>
      <c r="EH1729" s="136"/>
      <c r="EI1729" s="136"/>
      <c r="EJ1729" s="136"/>
      <c r="EK1729" s="136"/>
      <c r="EL1729" s="136"/>
      <c r="EM1729" s="136"/>
      <c r="EN1729" s="136"/>
      <c r="EO1729" s="136"/>
      <c r="EP1729" s="136"/>
      <c r="EQ1729" s="136"/>
      <c r="ER1729" s="136"/>
      <c r="ES1729" s="136"/>
      <c r="ET1729" s="136"/>
      <c r="EU1729" s="136"/>
      <c r="EV1729" s="136"/>
      <c r="EW1729" s="136"/>
      <c r="EX1729" s="136"/>
      <c r="EY1729" s="136"/>
      <c r="EZ1729" s="136"/>
      <c r="FA1729" s="136"/>
      <c r="FB1729" s="136"/>
      <c r="FC1729" s="136"/>
      <c r="FD1729" s="136"/>
      <c r="FE1729" s="136"/>
      <c r="FF1729" s="136"/>
      <c r="FG1729" s="136"/>
      <c r="FH1729" s="136"/>
      <c r="FI1729" s="136"/>
      <c r="FJ1729" s="136"/>
      <c r="FK1729" s="136"/>
      <c r="FL1729" s="136"/>
      <c r="FM1729" s="136"/>
      <c r="FN1729" s="136"/>
      <c r="FO1729" s="136"/>
      <c r="FP1729" s="136"/>
      <c r="FQ1729" s="136"/>
      <c r="FR1729" s="136"/>
      <c r="FS1729" s="136"/>
      <c r="FT1729" s="136"/>
      <c r="FU1729" s="136"/>
      <c r="FV1729" s="136"/>
      <c r="FW1729" s="136"/>
      <c r="FX1729" s="136"/>
      <c r="FY1729" s="136"/>
      <c r="FZ1729" s="136"/>
      <c r="GA1729" s="136"/>
      <c r="GB1729" s="136"/>
      <c r="GC1729" s="136"/>
      <c r="GD1729" s="136"/>
      <c r="GE1729" s="136"/>
      <c r="GF1729" s="136"/>
      <c r="GG1729" s="136"/>
      <c r="GH1729" s="136"/>
      <c r="GI1729" s="136"/>
      <c r="GJ1729" s="136"/>
      <c r="GK1729" s="136"/>
      <c r="GL1729" s="136"/>
      <c r="GM1729" s="136"/>
      <c r="GN1729" s="136"/>
      <c r="GO1729" s="136"/>
      <c r="GP1729" s="136"/>
      <c r="GQ1729" s="136"/>
      <c r="GR1729" s="136"/>
      <c r="GS1729" s="136"/>
      <c r="GT1729" s="136"/>
      <c r="GU1729" s="136"/>
      <c r="GV1729" s="136"/>
      <c r="GW1729" s="136"/>
      <c r="GX1729" s="136"/>
      <c r="GY1729" s="136"/>
      <c r="GZ1729" s="136"/>
      <c r="HA1729" s="136"/>
      <c r="HB1729" s="136"/>
      <c r="HC1729" s="136"/>
      <c r="HD1729" s="136"/>
      <c r="HE1729" s="136"/>
      <c r="HF1729" s="136"/>
      <c r="HG1729" s="136"/>
      <c r="HH1729" s="136"/>
      <c r="HI1729" s="136"/>
      <c r="HJ1729" s="136"/>
      <c r="HK1729" s="136"/>
      <c r="HL1729" s="136"/>
      <c r="HM1729" s="136"/>
      <c r="HN1729" s="136"/>
      <c r="HO1729" s="136"/>
      <c r="HP1729" s="136"/>
      <c r="HQ1729" s="136"/>
      <c r="HR1729" s="136"/>
      <c r="HS1729" s="136"/>
      <c r="HT1729" s="136"/>
      <c r="HU1729" s="136"/>
      <c r="HV1729" s="136"/>
      <c r="HW1729" s="136"/>
      <c r="HX1729" s="136"/>
      <c r="HY1729" s="136"/>
      <c r="HZ1729" s="136"/>
      <c r="IA1729" s="136"/>
      <c r="IB1729" s="136"/>
      <c r="IC1729" s="136"/>
      <c r="ID1729" s="136"/>
      <c r="IE1729" s="136"/>
      <c r="IF1729" s="136"/>
      <c r="IG1729" s="136"/>
    </row>
    <row r="1730" spans="1:241" ht="15" customHeight="1" x14ac:dyDescent="0.25">
      <c r="A1730" s="225" t="s">
        <v>73</v>
      </c>
      <c r="B1730" s="217">
        <v>8556806</v>
      </c>
      <c r="C1730" s="217">
        <v>2953336</v>
      </c>
      <c r="D1730" s="217">
        <v>962957</v>
      </c>
      <c r="E1730" s="217">
        <v>1406855</v>
      </c>
      <c r="F1730" s="217">
        <v>2246138</v>
      </c>
      <c r="G1730" s="217">
        <v>629821</v>
      </c>
      <c r="H1730" s="235">
        <v>16755913</v>
      </c>
      <c r="I1730" s="136"/>
      <c r="J1730" s="225" t="s">
        <v>282</v>
      </c>
      <c r="K1730" s="217">
        <v>23627435</v>
      </c>
      <c r="L1730" s="217">
        <v>3952172</v>
      </c>
      <c r="M1730" s="217">
        <v>966640</v>
      </c>
      <c r="N1730" s="217">
        <v>1671688</v>
      </c>
      <c r="O1730" s="217">
        <v>2874574</v>
      </c>
      <c r="P1730" s="217">
        <v>851730</v>
      </c>
      <c r="Q1730" s="235">
        <v>33944239</v>
      </c>
      <c r="R1730" s="136"/>
      <c r="S1730" s="136"/>
      <c r="T1730" s="136"/>
      <c r="U1730" s="136"/>
      <c r="V1730" s="136"/>
      <c r="W1730" s="136"/>
      <c r="X1730" s="136"/>
      <c r="Y1730" s="136"/>
      <c r="Z1730" s="136"/>
      <c r="AA1730" s="136"/>
      <c r="AB1730" s="136"/>
      <c r="AC1730" s="136"/>
      <c r="AD1730" s="136"/>
      <c r="AE1730" s="136"/>
      <c r="AF1730" s="136"/>
      <c r="AG1730" s="136"/>
      <c r="AH1730" s="136"/>
      <c r="AI1730" s="136"/>
      <c r="AJ1730" s="136"/>
      <c r="AK1730" s="136"/>
      <c r="AL1730" s="136"/>
      <c r="AM1730" s="136"/>
      <c r="AN1730" s="136"/>
      <c r="AO1730" s="136"/>
      <c r="AP1730" s="136"/>
      <c r="AQ1730" s="136"/>
      <c r="AR1730" s="136"/>
      <c r="AS1730" s="136"/>
      <c r="AT1730" s="136"/>
      <c r="AU1730" s="136"/>
      <c r="AV1730" s="136"/>
      <c r="AW1730" s="136"/>
      <c r="AX1730" s="136"/>
      <c r="AY1730" s="136"/>
      <c r="AZ1730" s="136"/>
      <c r="BA1730" s="136"/>
      <c r="BB1730" s="136"/>
      <c r="BC1730" s="136"/>
      <c r="BD1730" s="136"/>
      <c r="BE1730" s="136"/>
      <c r="BF1730" s="136"/>
      <c r="BG1730" s="136"/>
      <c r="BH1730" s="136"/>
      <c r="BI1730" s="136"/>
      <c r="BJ1730" s="136"/>
      <c r="BK1730" s="136"/>
      <c r="BL1730" s="136"/>
      <c r="BM1730" s="136"/>
      <c r="BN1730" s="136"/>
      <c r="BO1730" s="136"/>
      <c r="BP1730" s="136"/>
      <c r="BQ1730" s="136"/>
      <c r="BR1730" s="136"/>
      <c r="BS1730" s="136"/>
      <c r="BT1730" s="136"/>
      <c r="BU1730" s="136"/>
      <c r="BV1730" s="136"/>
      <c r="BW1730" s="136"/>
      <c r="BX1730" s="136"/>
      <c r="BY1730" s="136"/>
      <c r="BZ1730" s="136"/>
      <c r="CA1730" s="136"/>
      <c r="CB1730" s="136"/>
      <c r="CC1730" s="136"/>
      <c r="CD1730" s="136"/>
      <c r="CE1730" s="136"/>
      <c r="CF1730" s="136"/>
      <c r="CG1730" s="136"/>
      <c r="CH1730" s="136"/>
      <c r="CI1730" s="136"/>
      <c r="CJ1730" s="136"/>
      <c r="CK1730" s="136"/>
      <c r="CL1730" s="136"/>
      <c r="CM1730" s="136"/>
      <c r="CN1730" s="136"/>
      <c r="CO1730" s="136"/>
      <c r="CP1730" s="136"/>
      <c r="CQ1730" s="136"/>
      <c r="CR1730" s="136"/>
      <c r="CS1730" s="136"/>
      <c r="CT1730" s="136"/>
      <c r="CU1730" s="136"/>
      <c r="CV1730" s="136"/>
      <c r="CW1730" s="136"/>
      <c r="CX1730" s="136"/>
      <c r="CY1730" s="136"/>
      <c r="CZ1730" s="136"/>
      <c r="DA1730" s="136"/>
      <c r="DB1730" s="136"/>
      <c r="DC1730" s="136"/>
      <c r="DD1730" s="136"/>
      <c r="DE1730" s="136"/>
      <c r="DF1730" s="136"/>
      <c r="DG1730" s="136"/>
      <c r="DH1730" s="136"/>
      <c r="DI1730" s="136"/>
      <c r="DJ1730" s="136"/>
      <c r="DK1730" s="136"/>
      <c r="DL1730" s="136"/>
      <c r="DM1730" s="136"/>
      <c r="DN1730" s="136"/>
      <c r="DO1730" s="136"/>
      <c r="DP1730" s="136"/>
      <c r="DQ1730" s="136"/>
      <c r="DR1730" s="136"/>
      <c r="DS1730" s="136"/>
      <c r="DT1730" s="136"/>
      <c r="DU1730" s="136"/>
      <c r="DV1730" s="136"/>
      <c r="DW1730" s="136"/>
      <c r="DX1730" s="136"/>
      <c r="DY1730" s="136"/>
      <c r="DZ1730" s="136"/>
      <c r="EA1730" s="136"/>
      <c r="EB1730" s="136"/>
      <c r="EC1730" s="136"/>
      <c r="ED1730" s="136"/>
      <c r="EE1730" s="136"/>
      <c r="EF1730" s="136"/>
      <c r="EG1730" s="136"/>
      <c r="EH1730" s="136"/>
      <c r="EI1730" s="136"/>
      <c r="EJ1730" s="136"/>
      <c r="EK1730" s="136"/>
      <c r="EL1730" s="136"/>
      <c r="EM1730" s="136"/>
      <c r="EN1730" s="136"/>
      <c r="EO1730" s="136"/>
      <c r="EP1730" s="136"/>
      <c r="EQ1730" s="136"/>
      <c r="ER1730" s="136"/>
      <c r="ES1730" s="136"/>
      <c r="ET1730" s="136"/>
      <c r="EU1730" s="136"/>
      <c r="EV1730" s="136"/>
      <c r="EW1730" s="136"/>
      <c r="EX1730" s="136"/>
      <c r="EY1730" s="136"/>
      <c r="EZ1730" s="136"/>
      <c r="FA1730" s="136"/>
      <c r="FB1730" s="136"/>
      <c r="FC1730" s="136"/>
      <c r="FD1730" s="136"/>
      <c r="FE1730" s="136"/>
      <c r="FF1730" s="136"/>
      <c r="FG1730" s="136"/>
      <c r="FH1730" s="136"/>
      <c r="FI1730" s="136"/>
      <c r="FJ1730" s="136"/>
      <c r="FK1730" s="136"/>
      <c r="FL1730" s="136"/>
      <c r="FM1730" s="136"/>
      <c r="FN1730" s="136"/>
      <c r="FO1730" s="136"/>
      <c r="FP1730" s="136"/>
      <c r="FQ1730" s="136"/>
      <c r="FR1730" s="136"/>
      <c r="FS1730" s="136"/>
      <c r="FT1730" s="136"/>
      <c r="FU1730" s="136"/>
      <c r="FV1730" s="136"/>
      <c r="FW1730" s="136"/>
      <c r="FX1730" s="136"/>
      <c r="FY1730" s="136"/>
      <c r="FZ1730" s="136"/>
      <c r="GA1730" s="136"/>
      <c r="GB1730" s="136"/>
      <c r="GC1730" s="136"/>
      <c r="GD1730" s="136"/>
      <c r="GE1730" s="136"/>
      <c r="GF1730" s="136"/>
      <c r="GG1730" s="136"/>
      <c r="GH1730" s="136"/>
      <c r="GI1730" s="136"/>
      <c r="GJ1730" s="136"/>
      <c r="GK1730" s="136"/>
      <c r="GL1730" s="136"/>
      <c r="GM1730" s="136"/>
      <c r="GN1730" s="136"/>
      <c r="GO1730" s="136"/>
      <c r="GP1730" s="136"/>
      <c r="GQ1730" s="136"/>
      <c r="GR1730" s="136"/>
      <c r="GS1730" s="136"/>
      <c r="GT1730" s="136"/>
      <c r="GU1730" s="136"/>
      <c r="GV1730" s="136"/>
      <c r="GW1730" s="136"/>
      <c r="GX1730" s="136"/>
      <c r="GY1730" s="136"/>
      <c r="GZ1730" s="136"/>
      <c r="HA1730" s="136"/>
      <c r="HB1730" s="136"/>
      <c r="HC1730" s="136"/>
      <c r="HD1730" s="136"/>
      <c r="HE1730" s="136"/>
      <c r="HF1730" s="136"/>
      <c r="HG1730" s="136"/>
      <c r="HH1730" s="136"/>
      <c r="HI1730" s="136"/>
      <c r="HJ1730" s="136"/>
      <c r="HK1730" s="136"/>
      <c r="HL1730" s="136"/>
      <c r="HM1730" s="136"/>
      <c r="HN1730" s="136"/>
      <c r="HO1730" s="136"/>
      <c r="HP1730" s="136"/>
      <c r="HQ1730" s="136"/>
      <c r="HR1730" s="136"/>
      <c r="HS1730" s="136"/>
      <c r="HT1730" s="136"/>
      <c r="HU1730" s="136"/>
      <c r="HV1730" s="136"/>
      <c r="HW1730" s="136"/>
      <c r="HX1730" s="136"/>
      <c r="HY1730" s="136"/>
      <c r="HZ1730" s="136"/>
      <c r="IA1730" s="136"/>
      <c r="IB1730" s="136"/>
      <c r="IC1730" s="136"/>
      <c r="ID1730" s="136"/>
      <c r="IE1730" s="136"/>
      <c r="IF1730" s="136"/>
      <c r="IG1730" s="136"/>
    </row>
    <row r="1731" spans="1:241" ht="15" customHeight="1" x14ac:dyDescent="0.25">
      <c r="A1731" s="230" t="s">
        <v>1134</v>
      </c>
      <c r="B1731" s="199">
        <v>163350042</v>
      </c>
      <c r="C1731" s="199">
        <v>64133200</v>
      </c>
      <c r="D1731" s="199">
        <v>21513970</v>
      </c>
      <c r="E1731" s="199">
        <v>23844995</v>
      </c>
      <c r="F1731" s="199">
        <v>47774738</v>
      </c>
      <c r="G1731" s="199">
        <v>11356915</v>
      </c>
      <c r="H1731" s="240">
        <v>331973860</v>
      </c>
      <c r="I1731" s="136"/>
      <c r="J1731" s="225" t="s">
        <v>850</v>
      </c>
      <c r="K1731" s="217">
        <v>19148619</v>
      </c>
      <c r="L1731" s="217">
        <v>3294202</v>
      </c>
      <c r="M1731" s="217">
        <v>887230</v>
      </c>
      <c r="N1731" s="217">
        <v>1458344</v>
      </c>
      <c r="O1731" s="217">
        <v>2652699</v>
      </c>
      <c r="P1731" s="217">
        <v>568960</v>
      </c>
      <c r="Q1731" s="235">
        <v>28010054</v>
      </c>
      <c r="R1731" s="136"/>
      <c r="S1731" s="136"/>
      <c r="T1731" s="136"/>
      <c r="U1731" s="136"/>
      <c r="V1731" s="136"/>
      <c r="W1731" s="136"/>
      <c r="X1731" s="136"/>
      <c r="Y1731" s="136"/>
      <c r="Z1731" s="136"/>
      <c r="AA1731" s="136"/>
      <c r="AB1731" s="136"/>
      <c r="AC1731" s="136"/>
      <c r="AD1731" s="136"/>
      <c r="AE1731" s="136"/>
      <c r="AF1731" s="136"/>
      <c r="AG1731" s="136"/>
      <c r="AH1731" s="136"/>
      <c r="AI1731" s="136"/>
      <c r="AJ1731" s="136"/>
      <c r="AK1731" s="136"/>
      <c r="AL1731" s="136"/>
      <c r="AM1731" s="136"/>
      <c r="AN1731" s="136"/>
      <c r="AO1731" s="136"/>
      <c r="AP1731" s="136"/>
      <c r="AQ1731" s="136"/>
      <c r="AR1731" s="136"/>
      <c r="AS1731" s="136"/>
      <c r="AT1731" s="136"/>
      <c r="AU1731" s="136"/>
      <c r="AV1731" s="136"/>
      <c r="AW1731" s="136"/>
      <c r="AX1731" s="136"/>
      <c r="AY1731" s="136"/>
      <c r="AZ1731" s="136"/>
      <c r="BA1731" s="136"/>
      <c r="BB1731" s="136"/>
      <c r="BC1731" s="136"/>
      <c r="BD1731" s="136"/>
      <c r="BE1731" s="136"/>
      <c r="BF1731" s="136"/>
      <c r="BG1731" s="136"/>
      <c r="BH1731" s="136"/>
      <c r="BI1731" s="136"/>
      <c r="BJ1731" s="136"/>
      <c r="BK1731" s="136"/>
      <c r="BL1731" s="136"/>
      <c r="BM1731" s="136"/>
      <c r="BN1731" s="136"/>
      <c r="BO1731" s="136"/>
      <c r="BP1731" s="136"/>
      <c r="BQ1731" s="136"/>
      <c r="BR1731" s="136"/>
      <c r="BS1731" s="136"/>
      <c r="BT1731" s="136"/>
      <c r="BU1731" s="136"/>
      <c r="BV1731" s="136"/>
      <c r="BW1731" s="136"/>
      <c r="BX1731" s="136"/>
      <c r="BY1731" s="136"/>
      <c r="BZ1731" s="136"/>
      <c r="CA1731" s="136"/>
      <c r="CB1731" s="136"/>
      <c r="CC1731" s="136"/>
      <c r="CD1731" s="136"/>
      <c r="CE1731" s="136"/>
      <c r="CF1731" s="136"/>
      <c r="CG1731" s="136"/>
      <c r="CH1731" s="136"/>
      <c r="CI1731" s="136"/>
      <c r="CJ1731" s="136"/>
      <c r="CK1731" s="136"/>
      <c r="CL1731" s="136"/>
      <c r="CM1731" s="136"/>
      <c r="CN1731" s="136"/>
      <c r="CO1731" s="136"/>
      <c r="CP1731" s="136"/>
      <c r="CQ1731" s="136"/>
      <c r="CR1731" s="136"/>
      <c r="CS1731" s="136"/>
      <c r="CT1731" s="136"/>
      <c r="CU1731" s="136"/>
      <c r="CV1731" s="136"/>
      <c r="CW1731" s="136"/>
      <c r="CX1731" s="136"/>
      <c r="CY1731" s="136"/>
      <c r="CZ1731" s="136"/>
      <c r="DA1731" s="136"/>
      <c r="DB1731" s="136"/>
      <c r="DC1731" s="136"/>
      <c r="DD1731" s="136"/>
      <c r="DE1731" s="136"/>
      <c r="DF1731" s="136"/>
      <c r="DG1731" s="136"/>
      <c r="DH1731" s="136"/>
      <c r="DI1731" s="136"/>
      <c r="DJ1731" s="136"/>
      <c r="DK1731" s="136"/>
      <c r="DL1731" s="136"/>
      <c r="DM1731" s="136"/>
      <c r="DN1731" s="136"/>
      <c r="DO1731" s="136"/>
      <c r="DP1731" s="136"/>
      <c r="DQ1731" s="136"/>
      <c r="DR1731" s="136"/>
      <c r="DS1731" s="136"/>
      <c r="DT1731" s="136"/>
      <c r="DU1731" s="136"/>
      <c r="DV1731" s="136"/>
      <c r="DW1731" s="136"/>
      <c r="DX1731" s="136"/>
      <c r="DY1731" s="136"/>
      <c r="DZ1731" s="136"/>
      <c r="EA1731" s="136"/>
      <c r="EB1731" s="136"/>
      <c r="EC1731" s="136"/>
      <c r="ED1731" s="136"/>
      <c r="EE1731" s="136"/>
      <c r="EF1731" s="136"/>
      <c r="EG1731" s="136"/>
      <c r="EH1731" s="136"/>
      <c r="EI1731" s="136"/>
      <c r="EJ1731" s="136"/>
      <c r="EK1731" s="136"/>
      <c r="EL1731" s="136"/>
      <c r="EM1731" s="136"/>
      <c r="EN1731" s="136"/>
      <c r="EO1731" s="136"/>
      <c r="EP1731" s="136"/>
      <c r="EQ1731" s="136"/>
      <c r="ER1731" s="136"/>
      <c r="ES1731" s="136"/>
      <c r="ET1731" s="136"/>
      <c r="EU1731" s="136"/>
      <c r="EV1731" s="136"/>
      <c r="EW1731" s="136"/>
      <c r="EX1731" s="136"/>
      <c r="EY1731" s="136"/>
      <c r="EZ1731" s="136"/>
      <c r="FA1731" s="136"/>
      <c r="FB1731" s="136"/>
      <c r="FC1731" s="136"/>
      <c r="FD1731" s="136"/>
      <c r="FE1731" s="136"/>
      <c r="FF1731" s="136"/>
      <c r="FG1731" s="136"/>
      <c r="FH1731" s="136"/>
      <c r="FI1731" s="136"/>
      <c r="FJ1731" s="136"/>
      <c r="FK1731" s="136"/>
      <c r="FL1731" s="136"/>
      <c r="FM1731" s="136"/>
      <c r="FN1731" s="136"/>
      <c r="FO1731" s="136"/>
      <c r="FP1731" s="136"/>
      <c r="FQ1731" s="136"/>
      <c r="FR1731" s="136"/>
      <c r="FS1731" s="136"/>
      <c r="FT1731" s="136"/>
      <c r="FU1731" s="136"/>
      <c r="FV1731" s="136"/>
      <c r="FW1731" s="136"/>
      <c r="FX1731" s="136"/>
      <c r="FY1731" s="136"/>
      <c r="FZ1731" s="136"/>
      <c r="GA1731" s="136"/>
      <c r="GB1731" s="136"/>
      <c r="GC1731" s="136"/>
      <c r="GD1731" s="136"/>
      <c r="GE1731" s="136"/>
      <c r="GF1731" s="136"/>
      <c r="GG1731" s="136"/>
      <c r="GH1731" s="136"/>
      <c r="GI1731" s="136"/>
      <c r="GJ1731" s="136"/>
      <c r="GK1731" s="136"/>
      <c r="GL1731" s="136"/>
      <c r="GM1731" s="136"/>
      <c r="GN1731" s="136"/>
      <c r="GO1731" s="136"/>
      <c r="GP1731" s="136"/>
      <c r="GQ1731" s="136"/>
      <c r="GR1731" s="136"/>
      <c r="GS1731" s="136"/>
      <c r="GT1731" s="136"/>
      <c r="GU1731" s="136"/>
      <c r="GV1731" s="136"/>
      <c r="GW1731" s="136"/>
      <c r="GX1731" s="136"/>
      <c r="GY1731" s="136"/>
      <c r="GZ1731" s="136"/>
      <c r="HA1731" s="136"/>
      <c r="HB1731" s="136"/>
      <c r="HC1731" s="136"/>
      <c r="HD1731" s="136"/>
      <c r="HE1731" s="136"/>
      <c r="HF1731" s="136"/>
      <c r="HG1731" s="136"/>
      <c r="HH1731" s="136"/>
      <c r="HI1731" s="136"/>
      <c r="HJ1731" s="136"/>
      <c r="HK1731" s="136"/>
      <c r="HL1731" s="136"/>
      <c r="HM1731" s="136"/>
      <c r="HN1731" s="136"/>
      <c r="HO1731" s="136"/>
      <c r="HP1731" s="136"/>
      <c r="HQ1731" s="136"/>
      <c r="HR1731" s="136"/>
      <c r="HS1731" s="136"/>
      <c r="HT1731" s="136"/>
      <c r="HU1731" s="136"/>
      <c r="HV1731" s="136"/>
      <c r="HW1731" s="136"/>
      <c r="HX1731" s="136"/>
      <c r="HY1731" s="136"/>
      <c r="HZ1731" s="136"/>
      <c r="IA1731" s="136"/>
      <c r="IB1731" s="136"/>
      <c r="IC1731" s="136"/>
      <c r="ID1731" s="136"/>
      <c r="IE1731" s="136"/>
      <c r="IF1731" s="136"/>
      <c r="IG1731" s="136"/>
    </row>
    <row r="1732" spans="1:241" ht="15" customHeight="1" x14ac:dyDescent="0.25">
      <c r="A1732" s="231" t="s">
        <v>1135</v>
      </c>
      <c r="B1732" s="200">
        <v>8597370.6315789465</v>
      </c>
      <c r="C1732" s="200">
        <v>3375431.5789473685</v>
      </c>
      <c r="D1732" s="200">
        <v>1132314.2105263157</v>
      </c>
      <c r="E1732" s="200">
        <v>1254999.7368421052</v>
      </c>
      <c r="F1732" s="200">
        <v>2514459.8947368423</v>
      </c>
      <c r="G1732" s="200">
        <v>597732.36842105258</v>
      </c>
      <c r="H1732" s="200">
        <v>17472308.421052631</v>
      </c>
      <c r="I1732" s="136"/>
      <c r="J1732" s="225" t="s">
        <v>383</v>
      </c>
      <c r="K1732" s="217">
        <v>10015894</v>
      </c>
      <c r="L1732" s="217">
        <v>3057783</v>
      </c>
      <c r="M1732" s="217">
        <v>834889</v>
      </c>
      <c r="N1732" s="217">
        <v>1288391</v>
      </c>
      <c r="O1732" s="217">
        <v>2505780</v>
      </c>
      <c r="P1732" s="217">
        <v>402290</v>
      </c>
      <c r="Q1732" s="235">
        <v>18105027</v>
      </c>
      <c r="R1732" s="136"/>
      <c r="S1732" s="136"/>
      <c r="T1732" s="136"/>
      <c r="U1732" s="136"/>
      <c r="V1732" s="136"/>
      <c r="W1732" s="136"/>
      <c r="X1732" s="136"/>
      <c r="Y1732" s="136"/>
      <c r="Z1732" s="136"/>
      <c r="AA1732" s="136"/>
      <c r="AB1732" s="136"/>
      <c r="AC1732" s="136"/>
      <c r="AD1732" s="136"/>
      <c r="AE1732" s="136"/>
      <c r="AF1732" s="136"/>
      <c r="AG1732" s="136"/>
      <c r="AH1732" s="136"/>
      <c r="AI1732" s="136"/>
      <c r="AJ1732" s="136"/>
      <c r="AK1732" s="136"/>
      <c r="AL1732" s="136"/>
      <c r="AM1732" s="136"/>
      <c r="AN1732" s="136"/>
      <c r="AO1732" s="136"/>
      <c r="AP1732" s="136"/>
      <c r="AQ1732" s="136"/>
      <c r="AR1732" s="136"/>
      <c r="AS1732" s="136"/>
      <c r="AT1732" s="136"/>
      <c r="AU1732" s="136"/>
      <c r="AV1732" s="136"/>
      <c r="AW1732" s="136"/>
      <c r="AX1732" s="136"/>
      <c r="AY1732" s="136"/>
      <c r="AZ1732" s="136"/>
      <c r="BA1732" s="136"/>
      <c r="BB1732" s="136"/>
      <c r="BC1732" s="136"/>
      <c r="BD1732" s="136"/>
      <c r="BE1732" s="136"/>
      <c r="BF1732" s="136"/>
      <c r="BG1732" s="136"/>
      <c r="BH1732" s="136"/>
      <c r="BI1732" s="136"/>
      <c r="BJ1732" s="136"/>
      <c r="BK1732" s="136"/>
      <c r="BL1732" s="136"/>
      <c r="BM1732" s="136"/>
      <c r="BN1732" s="136"/>
      <c r="BO1732" s="136"/>
      <c r="BP1732" s="136"/>
      <c r="BQ1732" s="136"/>
      <c r="BR1732" s="136"/>
      <c r="BS1732" s="136"/>
      <c r="BT1732" s="136"/>
      <c r="BU1732" s="136"/>
      <c r="BV1732" s="136"/>
      <c r="BW1732" s="136"/>
      <c r="BX1732" s="136"/>
      <c r="BY1732" s="136"/>
      <c r="BZ1732" s="136"/>
      <c r="CA1732" s="136"/>
      <c r="CB1732" s="136"/>
      <c r="CC1732" s="136"/>
      <c r="CD1732" s="136"/>
      <c r="CE1732" s="136"/>
      <c r="CF1732" s="136"/>
      <c r="CG1732" s="136"/>
      <c r="CH1732" s="136"/>
      <c r="CI1732" s="136"/>
      <c r="CJ1732" s="136"/>
      <c r="CK1732" s="136"/>
      <c r="CL1732" s="136"/>
      <c r="CM1732" s="136"/>
      <c r="CN1732" s="136"/>
      <c r="CO1732" s="136"/>
      <c r="CP1732" s="136"/>
      <c r="CQ1732" s="136"/>
      <c r="CR1732" s="136"/>
      <c r="CS1732" s="136"/>
      <c r="CT1732" s="136"/>
      <c r="CU1732" s="136"/>
      <c r="CV1732" s="136"/>
      <c r="CW1732" s="136"/>
      <c r="CX1732" s="136"/>
      <c r="CY1732" s="136"/>
      <c r="CZ1732" s="136"/>
      <c r="DA1732" s="136"/>
      <c r="DB1732" s="136"/>
      <c r="DC1732" s="136"/>
      <c r="DD1732" s="136"/>
      <c r="DE1732" s="136"/>
      <c r="DF1732" s="136"/>
      <c r="DG1732" s="136"/>
      <c r="DH1732" s="136"/>
      <c r="DI1732" s="136"/>
      <c r="DJ1732" s="136"/>
      <c r="DK1732" s="136"/>
      <c r="DL1732" s="136"/>
      <c r="DM1732" s="136"/>
      <c r="DN1732" s="136"/>
      <c r="DO1732" s="136"/>
      <c r="DP1732" s="136"/>
      <c r="DQ1732" s="136"/>
      <c r="DR1732" s="136"/>
      <c r="DS1732" s="136"/>
      <c r="DT1732" s="136"/>
      <c r="DU1732" s="136"/>
      <c r="DV1732" s="136"/>
      <c r="DW1732" s="136"/>
      <c r="DX1732" s="136"/>
      <c r="DY1732" s="136"/>
      <c r="DZ1732" s="136"/>
      <c r="EA1732" s="136"/>
      <c r="EB1732" s="136"/>
      <c r="EC1732" s="136"/>
      <c r="ED1732" s="136"/>
      <c r="EE1732" s="136"/>
      <c r="EF1732" s="136"/>
      <c r="EG1732" s="136"/>
      <c r="EH1732" s="136"/>
      <c r="EI1732" s="136"/>
      <c r="EJ1732" s="136"/>
      <c r="EK1732" s="136"/>
      <c r="EL1732" s="136"/>
      <c r="EM1732" s="136"/>
      <c r="EN1732" s="136"/>
      <c r="EO1732" s="136"/>
      <c r="EP1732" s="136"/>
      <c r="EQ1732" s="136"/>
      <c r="ER1732" s="136"/>
      <c r="ES1732" s="136"/>
      <c r="ET1732" s="136"/>
      <c r="EU1732" s="136"/>
      <c r="EV1732" s="136"/>
      <c r="EW1732" s="136"/>
      <c r="EX1732" s="136"/>
      <c r="EY1732" s="136"/>
      <c r="EZ1732" s="136"/>
      <c r="FA1732" s="136"/>
      <c r="FB1732" s="136"/>
      <c r="FC1732" s="136"/>
      <c r="FD1732" s="136"/>
      <c r="FE1732" s="136"/>
      <c r="FF1732" s="136"/>
      <c r="FG1732" s="136"/>
      <c r="FH1732" s="136"/>
      <c r="FI1732" s="136"/>
      <c r="FJ1732" s="136"/>
      <c r="FK1732" s="136"/>
      <c r="FL1732" s="136"/>
      <c r="FM1732" s="136"/>
      <c r="FN1732" s="136"/>
      <c r="FO1732" s="136"/>
      <c r="FP1732" s="136"/>
      <c r="FQ1732" s="136"/>
      <c r="FR1732" s="136"/>
      <c r="FS1732" s="136"/>
      <c r="FT1732" s="136"/>
      <c r="FU1732" s="136"/>
      <c r="FV1732" s="136"/>
      <c r="FW1732" s="136"/>
      <c r="FX1732" s="136"/>
      <c r="FY1732" s="136"/>
      <c r="FZ1732" s="136"/>
      <c r="GA1732" s="136"/>
      <c r="GB1732" s="136"/>
      <c r="GC1732" s="136"/>
      <c r="GD1732" s="136"/>
      <c r="GE1732" s="136"/>
      <c r="GF1732" s="136"/>
      <c r="GG1732" s="136"/>
      <c r="GH1732" s="136"/>
      <c r="GI1732" s="136"/>
      <c r="GJ1732" s="136"/>
      <c r="GK1732" s="136"/>
      <c r="GL1732" s="136"/>
      <c r="GM1732" s="136"/>
      <c r="GN1732" s="136"/>
      <c r="GO1732" s="136"/>
      <c r="GP1732" s="136"/>
      <c r="GQ1732" s="136"/>
      <c r="GR1732" s="136"/>
      <c r="GS1732" s="136"/>
      <c r="GT1732" s="136"/>
      <c r="GU1732" s="136"/>
      <c r="GV1732" s="136"/>
      <c r="GW1732" s="136"/>
      <c r="GX1732" s="136"/>
      <c r="GY1732" s="136"/>
      <c r="GZ1732" s="136"/>
      <c r="HA1732" s="136"/>
      <c r="HB1732" s="136"/>
      <c r="HC1732" s="136"/>
      <c r="HD1732" s="136"/>
      <c r="HE1732" s="136"/>
      <c r="HF1732" s="136"/>
      <c r="HG1732" s="136"/>
      <c r="HH1732" s="136"/>
      <c r="HI1732" s="136"/>
      <c r="HJ1732" s="136"/>
      <c r="HK1732" s="136"/>
      <c r="HL1732" s="136"/>
      <c r="HM1732" s="136"/>
      <c r="HN1732" s="136"/>
      <c r="HO1732" s="136"/>
      <c r="HP1732" s="136"/>
      <c r="HQ1732" s="136"/>
      <c r="HR1732" s="136"/>
      <c r="HS1732" s="136"/>
      <c r="HT1732" s="136"/>
      <c r="HU1732" s="136"/>
      <c r="HV1732" s="136"/>
      <c r="HW1732" s="136"/>
      <c r="HX1732" s="136"/>
      <c r="HY1732" s="136"/>
      <c r="HZ1732" s="136"/>
      <c r="IA1732" s="136"/>
      <c r="IB1732" s="136"/>
      <c r="IC1732" s="136"/>
      <c r="ID1732" s="136"/>
      <c r="IE1732" s="136"/>
      <c r="IF1732" s="136"/>
      <c r="IG1732" s="136"/>
    </row>
    <row r="1733" spans="1:241" ht="15" customHeight="1" x14ac:dyDescent="0.25">
      <c r="C1733" s="135"/>
      <c r="D1733" s="135"/>
      <c r="E1733" s="135"/>
      <c r="F1733" s="135"/>
      <c r="G1733" s="135"/>
      <c r="H1733" s="135"/>
      <c r="I1733" s="136"/>
      <c r="J1733" s="230" t="s">
        <v>1136</v>
      </c>
      <c r="K1733" s="199">
        <v>249667185</v>
      </c>
      <c r="L1733" s="199">
        <v>77263664</v>
      </c>
      <c r="M1733" s="199">
        <v>18982989</v>
      </c>
      <c r="N1733" s="199">
        <v>30667261</v>
      </c>
      <c r="O1733" s="199">
        <v>65685834</v>
      </c>
      <c r="P1733" s="199">
        <v>13100004</v>
      </c>
      <c r="Q1733" s="240">
        <v>455366937</v>
      </c>
      <c r="R1733" s="136"/>
      <c r="S1733" s="136"/>
      <c r="T1733" s="136"/>
      <c r="U1733" s="136"/>
      <c r="V1733" s="136"/>
      <c r="W1733" s="136"/>
      <c r="X1733" s="136"/>
      <c r="Y1733" s="136"/>
      <c r="Z1733" s="136"/>
      <c r="AA1733" s="136"/>
      <c r="AB1733" s="136"/>
      <c r="AC1733" s="136"/>
      <c r="AD1733" s="136"/>
      <c r="AE1733" s="136"/>
      <c r="AF1733" s="136"/>
      <c r="AG1733" s="136"/>
      <c r="AH1733" s="136"/>
      <c r="AI1733" s="136"/>
      <c r="AJ1733" s="136"/>
      <c r="AK1733" s="136"/>
      <c r="AL1733" s="136"/>
      <c r="AM1733" s="136"/>
      <c r="AN1733" s="136"/>
      <c r="AO1733" s="136"/>
      <c r="AP1733" s="136"/>
      <c r="AQ1733" s="136"/>
      <c r="AR1733" s="136"/>
      <c r="AS1733" s="136"/>
      <c r="AT1733" s="136"/>
      <c r="AU1733" s="136"/>
      <c r="AV1733" s="136"/>
      <c r="AW1733" s="136"/>
      <c r="AX1733" s="136"/>
      <c r="AY1733" s="136"/>
      <c r="AZ1733" s="136"/>
      <c r="BA1733" s="136"/>
      <c r="BB1733" s="136"/>
      <c r="BC1733" s="136"/>
      <c r="BD1733" s="136"/>
      <c r="BE1733" s="136"/>
      <c r="BF1733" s="136"/>
      <c r="BG1733" s="136"/>
      <c r="BH1733" s="136"/>
      <c r="BI1733" s="136"/>
      <c r="BJ1733" s="136"/>
      <c r="BK1733" s="136"/>
      <c r="BL1733" s="136"/>
      <c r="BM1733" s="136"/>
      <c r="BN1733" s="136"/>
      <c r="BO1733" s="136"/>
      <c r="BP1733" s="136"/>
      <c r="BQ1733" s="136"/>
      <c r="BR1733" s="136"/>
      <c r="BS1733" s="136"/>
      <c r="BT1733" s="136"/>
      <c r="BU1733" s="136"/>
      <c r="BV1733" s="136"/>
      <c r="BW1733" s="136"/>
      <c r="BX1733" s="136"/>
      <c r="BY1733" s="136"/>
      <c r="BZ1733" s="136"/>
      <c r="CA1733" s="136"/>
      <c r="CB1733" s="136"/>
      <c r="CC1733" s="136"/>
      <c r="CD1733" s="136"/>
      <c r="CE1733" s="136"/>
      <c r="CF1733" s="136"/>
      <c r="CG1733" s="136"/>
      <c r="CH1733" s="136"/>
      <c r="CI1733" s="136"/>
      <c r="CJ1733" s="136"/>
      <c r="CK1733" s="136"/>
      <c r="CL1733" s="136"/>
      <c r="CM1733" s="136"/>
      <c r="CN1733" s="136"/>
      <c r="CO1733" s="136"/>
      <c r="CP1733" s="136"/>
      <c r="CQ1733" s="136"/>
      <c r="CR1733" s="136"/>
      <c r="CS1733" s="136"/>
      <c r="CT1733" s="136"/>
      <c r="CU1733" s="136"/>
      <c r="CV1733" s="136"/>
      <c r="CW1733" s="136"/>
      <c r="CX1733" s="136"/>
      <c r="CY1733" s="136"/>
      <c r="CZ1733" s="136"/>
      <c r="DA1733" s="136"/>
      <c r="DB1733" s="136"/>
      <c r="DC1733" s="136"/>
      <c r="DD1733" s="136"/>
      <c r="DE1733" s="136"/>
      <c r="DF1733" s="136"/>
      <c r="DG1733" s="136"/>
      <c r="DH1733" s="136"/>
      <c r="DI1733" s="136"/>
      <c r="DJ1733" s="136"/>
      <c r="DK1733" s="136"/>
      <c r="DL1733" s="136"/>
      <c r="DM1733" s="136"/>
      <c r="DN1733" s="136"/>
      <c r="DO1733" s="136"/>
      <c r="DP1733" s="136"/>
      <c r="DQ1733" s="136"/>
      <c r="DR1733" s="136"/>
      <c r="DS1733" s="136"/>
      <c r="DT1733" s="136"/>
      <c r="DU1733" s="136"/>
      <c r="DV1733" s="136"/>
      <c r="DW1733" s="136"/>
      <c r="DX1733" s="136"/>
      <c r="DY1733" s="136"/>
      <c r="DZ1733" s="136"/>
      <c r="EA1733" s="136"/>
      <c r="EB1733" s="136"/>
      <c r="EC1733" s="136"/>
      <c r="ED1733" s="136"/>
      <c r="EE1733" s="136"/>
      <c r="EF1733" s="136"/>
      <c r="EG1733" s="136"/>
      <c r="EH1733" s="136"/>
      <c r="EI1733" s="136"/>
      <c r="EJ1733" s="136"/>
      <c r="EK1733" s="136"/>
      <c r="EL1733" s="136"/>
      <c r="EM1733" s="136"/>
      <c r="EN1733" s="136"/>
      <c r="EO1733" s="136"/>
      <c r="EP1733" s="136"/>
      <c r="EQ1733" s="136"/>
      <c r="ER1733" s="136"/>
      <c r="ES1733" s="136"/>
      <c r="ET1733" s="136"/>
      <c r="EU1733" s="136"/>
      <c r="EV1733" s="136"/>
      <c r="EW1733" s="136"/>
      <c r="EX1733" s="136"/>
      <c r="EY1733" s="136"/>
      <c r="EZ1733" s="136"/>
      <c r="FA1733" s="136"/>
      <c r="FB1733" s="136"/>
      <c r="FC1733" s="136"/>
      <c r="FD1733" s="136"/>
      <c r="FE1733" s="136"/>
      <c r="FF1733" s="136"/>
      <c r="FG1733" s="136"/>
      <c r="FH1733" s="136"/>
      <c r="FI1733" s="136"/>
      <c r="FJ1733" s="136"/>
      <c r="FK1733" s="136"/>
      <c r="FL1733" s="136"/>
      <c r="FM1733" s="136"/>
      <c r="FN1733" s="136"/>
      <c r="FO1733" s="136"/>
      <c r="FP1733" s="136"/>
      <c r="FQ1733" s="136"/>
      <c r="FR1733" s="136"/>
      <c r="FS1733" s="136"/>
      <c r="FT1733" s="136"/>
      <c r="FU1733" s="136"/>
      <c r="FV1733" s="136"/>
      <c r="FW1733" s="136"/>
      <c r="FX1733" s="136"/>
      <c r="FY1733" s="136"/>
      <c r="FZ1733" s="136"/>
      <c r="GA1733" s="136"/>
      <c r="GB1733" s="136"/>
      <c r="GC1733" s="136"/>
      <c r="GD1733" s="136"/>
      <c r="GE1733" s="136"/>
      <c r="GF1733" s="136"/>
      <c r="GG1733" s="136"/>
      <c r="GH1733" s="136"/>
      <c r="GI1733" s="136"/>
      <c r="GJ1733" s="136"/>
      <c r="GK1733" s="136"/>
      <c r="GL1733" s="136"/>
      <c r="GM1733" s="136"/>
      <c r="GN1733" s="136"/>
      <c r="GO1733" s="136"/>
      <c r="GP1733" s="136"/>
      <c r="GQ1733" s="136"/>
      <c r="GR1733" s="136"/>
      <c r="GS1733" s="136"/>
      <c r="GT1733" s="136"/>
      <c r="GU1733" s="136"/>
      <c r="GV1733" s="136"/>
      <c r="GW1733" s="136"/>
      <c r="GX1733" s="136"/>
      <c r="GY1733" s="136"/>
      <c r="GZ1733" s="136"/>
      <c r="HA1733" s="136"/>
      <c r="HB1733" s="136"/>
      <c r="HC1733" s="136"/>
      <c r="HD1733" s="136"/>
      <c r="HE1733" s="136"/>
      <c r="HF1733" s="136"/>
      <c r="HG1733" s="136"/>
      <c r="HH1733" s="136"/>
      <c r="HI1733" s="136"/>
      <c r="HJ1733" s="136"/>
      <c r="HK1733" s="136"/>
      <c r="HL1733" s="136"/>
      <c r="HM1733" s="136"/>
      <c r="HN1733" s="136"/>
      <c r="HO1733" s="136"/>
      <c r="HP1733" s="136"/>
      <c r="HQ1733" s="136"/>
      <c r="HR1733" s="136"/>
      <c r="HS1733" s="136"/>
      <c r="HT1733" s="136"/>
      <c r="HU1733" s="136"/>
      <c r="HV1733" s="136"/>
      <c r="HW1733" s="136"/>
      <c r="HX1733" s="136"/>
      <c r="HY1733" s="136"/>
      <c r="HZ1733" s="136"/>
      <c r="IA1733" s="136"/>
      <c r="IB1733" s="136"/>
      <c r="IC1733" s="136"/>
      <c r="ID1733" s="136"/>
      <c r="IE1733" s="136"/>
      <c r="IF1733" s="136"/>
      <c r="IG1733" s="136"/>
    </row>
    <row r="1734" spans="1:241" ht="15" customHeight="1" x14ac:dyDescent="0.25">
      <c r="I1734" s="136"/>
      <c r="J1734" s="231" t="s">
        <v>1137</v>
      </c>
      <c r="K1734" s="200">
        <v>11888913.571428571</v>
      </c>
      <c r="L1734" s="200">
        <v>3679222.0952380951</v>
      </c>
      <c r="M1734" s="200">
        <v>903951.85714285716</v>
      </c>
      <c r="N1734" s="200">
        <v>1460345.7619047619</v>
      </c>
      <c r="O1734" s="200">
        <v>3127896.8571428573</v>
      </c>
      <c r="P1734" s="200">
        <v>623809.71428571432</v>
      </c>
      <c r="Q1734" s="200">
        <v>21684139.857142858</v>
      </c>
      <c r="R1734" s="136"/>
      <c r="S1734" s="136"/>
      <c r="T1734" s="136"/>
      <c r="U1734" s="136"/>
      <c r="V1734" s="136"/>
      <c r="W1734" s="136"/>
      <c r="X1734" s="136"/>
      <c r="Y1734" s="136"/>
      <c r="Z1734" s="136"/>
      <c r="AA1734" s="136"/>
      <c r="AB1734" s="136"/>
      <c r="AC1734" s="136"/>
      <c r="AD1734" s="136"/>
      <c r="AE1734" s="136"/>
      <c r="AF1734" s="136"/>
      <c r="AG1734" s="136"/>
      <c r="AH1734" s="136"/>
      <c r="AI1734" s="136"/>
      <c r="AJ1734" s="136"/>
      <c r="AK1734" s="136"/>
      <c r="AL1734" s="136"/>
      <c r="AM1734" s="136"/>
      <c r="AN1734" s="136"/>
      <c r="AO1734" s="136"/>
      <c r="AP1734" s="136"/>
      <c r="AQ1734" s="136"/>
      <c r="AR1734" s="136"/>
      <c r="AS1734" s="136"/>
      <c r="AT1734" s="136"/>
      <c r="AU1734" s="136"/>
      <c r="AV1734" s="136"/>
      <c r="AW1734" s="136"/>
      <c r="AX1734" s="136"/>
      <c r="AY1734" s="136"/>
      <c r="AZ1734" s="136"/>
      <c r="BA1734" s="136"/>
      <c r="BB1734" s="136"/>
      <c r="BC1734" s="136"/>
      <c r="BD1734" s="136"/>
      <c r="BE1734" s="136"/>
      <c r="BF1734" s="136"/>
      <c r="BG1734" s="136"/>
      <c r="BH1734" s="136"/>
      <c r="BI1734" s="136"/>
      <c r="BJ1734" s="136"/>
      <c r="BK1734" s="136"/>
      <c r="BL1734" s="136"/>
      <c r="BM1734" s="136"/>
      <c r="BN1734" s="136"/>
      <c r="BO1734" s="136"/>
      <c r="BP1734" s="136"/>
      <c r="BQ1734" s="136"/>
      <c r="BR1734" s="136"/>
      <c r="BS1734" s="136"/>
      <c r="BT1734" s="136"/>
      <c r="BU1734" s="136"/>
      <c r="BV1734" s="136"/>
      <c r="BW1734" s="136"/>
      <c r="BX1734" s="136"/>
      <c r="BY1734" s="136"/>
      <c r="BZ1734" s="136"/>
      <c r="CA1734" s="136"/>
      <c r="CB1734" s="136"/>
      <c r="CC1734" s="136"/>
      <c r="CD1734" s="136"/>
      <c r="CE1734" s="136"/>
      <c r="CF1734" s="136"/>
      <c r="CG1734" s="136"/>
      <c r="CH1734" s="136"/>
      <c r="CI1734" s="136"/>
      <c r="CJ1734" s="136"/>
      <c r="CK1734" s="136"/>
      <c r="CL1734" s="136"/>
      <c r="CM1734" s="136"/>
      <c r="CN1734" s="136"/>
      <c r="CO1734" s="136"/>
      <c r="CP1734" s="136"/>
      <c r="CQ1734" s="136"/>
      <c r="CR1734" s="136"/>
      <c r="CS1734" s="136"/>
      <c r="CT1734" s="136"/>
      <c r="CU1734" s="136"/>
      <c r="CV1734" s="136"/>
      <c r="CW1734" s="136"/>
      <c r="CX1734" s="136"/>
      <c r="CY1734" s="136"/>
      <c r="CZ1734" s="136"/>
      <c r="DA1734" s="136"/>
      <c r="DB1734" s="136"/>
      <c r="DC1734" s="136"/>
      <c r="DD1734" s="136"/>
      <c r="DE1734" s="136"/>
      <c r="DF1734" s="136"/>
      <c r="DG1734" s="136"/>
      <c r="DH1734" s="136"/>
      <c r="DI1734" s="136"/>
      <c r="DJ1734" s="136"/>
      <c r="DK1734" s="136"/>
      <c r="DL1734" s="136"/>
      <c r="DM1734" s="136"/>
      <c r="DN1734" s="136"/>
      <c r="DO1734" s="136"/>
      <c r="DP1734" s="136"/>
      <c r="DQ1734" s="136"/>
      <c r="DR1734" s="136"/>
      <c r="DS1734" s="136"/>
      <c r="DT1734" s="136"/>
      <c r="DU1734" s="136"/>
      <c r="DV1734" s="136"/>
      <c r="DW1734" s="136"/>
      <c r="DX1734" s="136"/>
      <c r="DY1734" s="136"/>
      <c r="DZ1734" s="136"/>
      <c r="EA1734" s="136"/>
      <c r="EB1734" s="136"/>
      <c r="EC1734" s="136"/>
      <c r="ED1734" s="136"/>
      <c r="EE1734" s="136"/>
      <c r="EF1734" s="136"/>
      <c r="EG1734" s="136"/>
      <c r="EH1734" s="136"/>
      <c r="EI1734" s="136"/>
      <c r="EJ1734" s="136"/>
      <c r="EK1734" s="136"/>
      <c r="EL1734" s="136"/>
      <c r="EM1734" s="136"/>
      <c r="EN1734" s="136"/>
      <c r="EO1734" s="136"/>
      <c r="EP1734" s="136"/>
      <c r="EQ1734" s="136"/>
      <c r="ER1734" s="136"/>
      <c r="ES1734" s="136"/>
      <c r="ET1734" s="136"/>
      <c r="EU1734" s="136"/>
      <c r="EV1734" s="136"/>
      <c r="EW1734" s="136"/>
      <c r="EX1734" s="136"/>
      <c r="EY1734" s="136"/>
      <c r="EZ1734" s="136"/>
      <c r="FA1734" s="136"/>
      <c r="FB1734" s="136"/>
      <c r="FC1734" s="136"/>
      <c r="FD1734" s="136"/>
      <c r="FE1734" s="136"/>
      <c r="FF1734" s="136"/>
      <c r="FG1734" s="136"/>
      <c r="FH1734" s="136"/>
      <c r="FI1734" s="136"/>
      <c r="FJ1734" s="136"/>
      <c r="FK1734" s="136"/>
      <c r="FL1734" s="136"/>
      <c r="FM1734" s="136"/>
      <c r="FN1734" s="136"/>
      <c r="FO1734" s="136"/>
      <c r="FP1734" s="136"/>
      <c r="FQ1734" s="136"/>
      <c r="FR1734" s="136"/>
      <c r="FS1734" s="136"/>
      <c r="FT1734" s="136"/>
      <c r="FU1734" s="136"/>
      <c r="FV1734" s="136"/>
      <c r="FW1734" s="136"/>
      <c r="FX1734" s="136"/>
      <c r="FY1734" s="136"/>
      <c r="FZ1734" s="136"/>
      <c r="GA1734" s="136"/>
      <c r="GB1734" s="136"/>
      <c r="GC1734" s="136"/>
      <c r="GD1734" s="136"/>
      <c r="GE1734" s="136"/>
      <c r="GF1734" s="136"/>
      <c r="GG1734" s="136"/>
      <c r="GH1734" s="136"/>
      <c r="GI1734" s="136"/>
      <c r="GJ1734" s="136"/>
      <c r="GK1734" s="136"/>
      <c r="GL1734" s="136"/>
      <c r="GM1734" s="136"/>
      <c r="GN1734" s="136"/>
      <c r="GO1734" s="136"/>
      <c r="GP1734" s="136"/>
      <c r="GQ1734" s="136"/>
      <c r="GR1734" s="136"/>
      <c r="GS1734" s="136"/>
      <c r="GT1734" s="136"/>
      <c r="GU1734" s="136"/>
      <c r="GV1734" s="136"/>
      <c r="GW1734" s="136"/>
      <c r="GX1734" s="136"/>
      <c r="GY1734" s="136"/>
      <c r="GZ1734" s="136"/>
      <c r="HA1734" s="136"/>
      <c r="HB1734" s="136"/>
      <c r="HC1734" s="136"/>
      <c r="HD1734" s="136"/>
      <c r="HE1734" s="136"/>
      <c r="HF1734" s="136"/>
      <c r="HG1734" s="136"/>
      <c r="HH1734" s="136"/>
      <c r="HI1734" s="136"/>
      <c r="HJ1734" s="136"/>
      <c r="HK1734" s="136"/>
      <c r="HL1734" s="136"/>
      <c r="HM1734" s="136"/>
      <c r="HN1734" s="136"/>
      <c r="HO1734" s="136"/>
      <c r="HP1734" s="136"/>
      <c r="HQ1734" s="136"/>
      <c r="HR1734" s="136"/>
      <c r="HS1734" s="136"/>
      <c r="HT1734" s="136"/>
      <c r="HU1734" s="136"/>
      <c r="HV1734" s="136"/>
      <c r="HW1734" s="136"/>
      <c r="HX1734" s="136"/>
      <c r="HY1734" s="136"/>
      <c r="HZ1734" s="136"/>
      <c r="IA1734" s="136"/>
      <c r="IB1734" s="136"/>
      <c r="IC1734" s="136"/>
      <c r="ID1734" s="136"/>
      <c r="IE1734" s="136"/>
      <c r="IF1734" s="136"/>
      <c r="IG1734" s="136"/>
    </row>
    <row r="1735" spans="1:241" ht="15" customHeight="1" x14ac:dyDescent="0.25">
      <c r="I1735" s="136"/>
      <c r="J1735" s="136"/>
      <c r="K1735" s="136"/>
      <c r="L1735" s="136"/>
      <c r="M1735" s="136"/>
      <c r="N1735" s="136"/>
      <c r="O1735" s="136"/>
      <c r="P1735" s="136"/>
      <c r="Q1735" s="136"/>
      <c r="R1735" s="136"/>
      <c r="S1735" s="136"/>
      <c r="T1735" s="136"/>
      <c r="U1735" s="136"/>
      <c r="V1735" s="136"/>
      <c r="W1735" s="136"/>
      <c r="X1735" s="136"/>
      <c r="Y1735" s="136"/>
      <c r="Z1735" s="136"/>
      <c r="AA1735" s="136"/>
      <c r="AB1735" s="136"/>
      <c r="AC1735" s="136"/>
      <c r="AD1735" s="136"/>
      <c r="AE1735" s="136"/>
      <c r="AF1735" s="136"/>
      <c r="AG1735" s="136"/>
      <c r="AH1735" s="136"/>
      <c r="AI1735" s="136"/>
      <c r="AJ1735" s="136"/>
      <c r="AK1735" s="136"/>
      <c r="AL1735" s="136"/>
      <c r="AM1735" s="136"/>
      <c r="AN1735" s="136"/>
      <c r="AO1735" s="136"/>
      <c r="AP1735" s="136"/>
      <c r="AQ1735" s="136"/>
      <c r="AR1735" s="136"/>
      <c r="AS1735" s="136"/>
      <c r="AT1735" s="136"/>
      <c r="AU1735" s="136"/>
      <c r="AV1735" s="136"/>
      <c r="AW1735" s="136"/>
      <c r="AX1735" s="136"/>
      <c r="AY1735" s="136"/>
      <c r="AZ1735" s="136"/>
      <c r="BA1735" s="136"/>
      <c r="BB1735" s="136"/>
      <c r="BC1735" s="136"/>
      <c r="BD1735" s="136"/>
      <c r="BE1735" s="136"/>
      <c r="BF1735" s="136"/>
      <c r="BG1735" s="136"/>
      <c r="BH1735" s="136"/>
      <c r="BI1735" s="136"/>
      <c r="BJ1735" s="136"/>
      <c r="BK1735" s="136"/>
      <c r="BL1735" s="136"/>
      <c r="BM1735" s="136"/>
      <c r="BN1735" s="136"/>
      <c r="BO1735" s="136"/>
      <c r="BP1735" s="136"/>
      <c r="BQ1735" s="136"/>
      <c r="BR1735" s="136"/>
      <c r="BS1735" s="136"/>
      <c r="BT1735" s="136"/>
      <c r="BU1735" s="136"/>
      <c r="BV1735" s="136"/>
      <c r="BW1735" s="136"/>
      <c r="BX1735" s="136"/>
      <c r="BY1735" s="136"/>
      <c r="BZ1735" s="136"/>
      <c r="CA1735" s="136"/>
      <c r="CB1735" s="136"/>
      <c r="CC1735" s="136"/>
      <c r="CD1735" s="136"/>
      <c r="CE1735" s="136"/>
      <c r="CF1735" s="136"/>
      <c r="CG1735" s="136"/>
      <c r="CH1735" s="136"/>
      <c r="CI1735" s="136"/>
      <c r="CJ1735" s="136"/>
      <c r="CK1735" s="136"/>
      <c r="CL1735" s="136"/>
      <c r="CM1735" s="136"/>
      <c r="CN1735" s="136"/>
      <c r="CO1735" s="136"/>
      <c r="CP1735" s="136"/>
      <c r="CQ1735" s="136"/>
      <c r="CR1735" s="136"/>
      <c r="CS1735" s="136"/>
      <c r="CT1735" s="136"/>
      <c r="CU1735" s="136"/>
      <c r="CV1735" s="136"/>
      <c r="CW1735" s="136"/>
      <c r="CX1735" s="136"/>
      <c r="CY1735" s="136"/>
      <c r="CZ1735" s="136"/>
      <c r="DA1735" s="136"/>
      <c r="DB1735" s="136"/>
      <c r="DC1735" s="136"/>
      <c r="DD1735" s="136"/>
      <c r="DE1735" s="136"/>
      <c r="DF1735" s="136"/>
      <c r="DG1735" s="136"/>
      <c r="DH1735" s="136"/>
      <c r="DI1735" s="136"/>
      <c r="DJ1735" s="136"/>
      <c r="DK1735" s="136"/>
      <c r="DL1735" s="136"/>
      <c r="DM1735" s="136"/>
      <c r="DN1735" s="136"/>
      <c r="DO1735" s="136"/>
      <c r="DP1735" s="136"/>
      <c r="DQ1735" s="136"/>
      <c r="DR1735" s="136"/>
      <c r="DS1735" s="136"/>
      <c r="DT1735" s="136"/>
      <c r="DU1735" s="136"/>
      <c r="DV1735" s="136"/>
      <c r="DW1735" s="136"/>
      <c r="DX1735" s="136"/>
      <c r="DY1735" s="136"/>
      <c r="DZ1735" s="136"/>
      <c r="EA1735" s="136"/>
      <c r="EB1735" s="136"/>
      <c r="EC1735" s="136"/>
      <c r="ED1735" s="136"/>
      <c r="EE1735" s="136"/>
      <c r="EF1735" s="136"/>
      <c r="EG1735" s="136"/>
      <c r="EH1735" s="136"/>
      <c r="EI1735" s="136"/>
      <c r="EJ1735" s="136"/>
      <c r="EK1735" s="136"/>
      <c r="EL1735" s="136"/>
      <c r="EM1735" s="136"/>
      <c r="EN1735" s="136"/>
      <c r="EO1735" s="136"/>
      <c r="EP1735" s="136"/>
      <c r="EQ1735" s="136"/>
      <c r="ER1735" s="136"/>
      <c r="ES1735" s="136"/>
      <c r="ET1735" s="136"/>
      <c r="EU1735" s="136"/>
      <c r="EV1735" s="136"/>
      <c r="EW1735" s="136"/>
      <c r="EX1735" s="136"/>
      <c r="EY1735" s="136"/>
      <c r="EZ1735" s="136"/>
      <c r="FA1735" s="136"/>
      <c r="FB1735" s="136"/>
      <c r="FC1735" s="136"/>
      <c r="FD1735" s="136"/>
      <c r="FE1735" s="136"/>
      <c r="FF1735" s="136"/>
      <c r="FG1735" s="136"/>
      <c r="FH1735" s="136"/>
      <c r="FI1735" s="136"/>
      <c r="FJ1735" s="136"/>
      <c r="FK1735" s="136"/>
      <c r="FL1735" s="136"/>
      <c r="FM1735" s="136"/>
      <c r="FN1735" s="136"/>
      <c r="FO1735" s="136"/>
      <c r="FP1735" s="136"/>
      <c r="FQ1735" s="136"/>
      <c r="FR1735" s="136"/>
      <c r="FS1735" s="136"/>
      <c r="FT1735" s="136"/>
      <c r="FU1735" s="136"/>
      <c r="FV1735" s="136"/>
      <c r="FW1735" s="136"/>
      <c r="FX1735" s="136"/>
      <c r="FY1735" s="136"/>
      <c r="FZ1735" s="136"/>
      <c r="GA1735" s="136"/>
      <c r="GB1735" s="136"/>
      <c r="GC1735" s="136"/>
      <c r="GD1735" s="136"/>
      <c r="GE1735" s="136"/>
      <c r="GF1735" s="136"/>
      <c r="GG1735" s="136"/>
      <c r="GH1735" s="136"/>
      <c r="GI1735" s="136"/>
      <c r="GJ1735" s="136"/>
      <c r="GK1735" s="136"/>
      <c r="GL1735" s="136"/>
      <c r="GM1735" s="136"/>
      <c r="GN1735" s="136"/>
      <c r="GO1735" s="136"/>
      <c r="GP1735" s="136"/>
      <c r="GQ1735" s="136"/>
      <c r="GR1735" s="136"/>
      <c r="GS1735" s="136"/>
      <c r="GT1735" s="136"/>
      <c r="GU1735" s="136"/>
      <c r="GV1735" s="136"/>
      <c r="GW1735" s="136"/>
      <c r="GX1735" s="136"/>
      <c r="GY1735" s="136"/>
      <c r="GZ1735" s="136"/>
      <c r="HA1735" s="136"/>
      <c r="HB1735" s="136"/>
      <c r="HC1735" s="136"/>
      <c r="HD1735" s="136"/>
      <c r="HE1735" s="136"/>
      <c r="HF1735" s="136"/>
      <c r="HG1735" s="136"/>
      <c r="HH1735" s="136"/>
      <c r="HI1735" s="136"/>
      <c r="HJ1735" s="136"/>
      <c r="HK1735" s="136"/>
      <c r="HL1735" s="136"/>
      <c r="HM1735" s="136"/>
      <c r="HN1735" s="136"/>
      <c r="HO1735" s="136"/>
      <c r="HP1735" s="136"/>
      <c r="HQ1735" s="136"/>
      <c r="HR1735" s="136"/>
      <c r="HS1735" s="136"/>
      <c r="HT1735" s="136"/>
      <c r="HU1735" s="136"/>
      <c r="HV1735" s="136"/>
      <c r="HW1735" s="136"/>
      <c r="HX1735" s="136"/>
      <c r="HY1735" s="136"/>
      <c r="HZ1735" s="136"/>
      <c r="IA1735" s="136"/>
      <c r="IB1735" s="136"/>
      <c r="IC1735" s="136"/>
      <c r="ID1735" s="136"/>
      <c r="IE1735" s="136"/>
      <c r="IF1735" s="136"/>
      <c r="IG1735" s="136"/>
    </row>
    <row r="1736" spans="1:241" ht="15" customHeight="1" x14ac:dyDescent="0.25">
      <c r="A1736" s="225" t="s">
        <v>323</v>
      </c>
      <c r="B1736" s="217">
        <v>7401840</v>
      </c>
      <c r="C1736" s="217">
        <v>2559203</v>
      </c>
      <c r="D1736" s="217">
        <v>799665</v>
      </c>
      <c r="E1736" s="217">
        <v>1354406</v>
      </c>
      <c r="F1736" s="217">
        <v>2596121</v>
      </c>
      <c r="G1736" s="217">
        <v>494351</v>
      </c>
      <c r="H1736" s="235">
        <v>15205586</v>
      </c>
      <c r="I1736" s="136"/>
      <c r="J1736" s="225" t="s">
        <v>386</v>
      </c>
      <c r="K1736" s="217">
        <v>10952762</v>
      </c>
      <c r="L1736" s="217">
        <v>3956288</v>
      </c>
      <c r="M1736" s="217">
        <v>919230</v>
      </c>
      <c r="N1736" s="217">
        <v>1479968</v>
      </c>
      <c r="O1736" s="217">
        <v>2430047</v>
      </c>
      <c r="P1736" s="217">
        <v>544753</v>
      </c>
      <c r="Q1736" s="235">
        <v>20283048</v>
      </c>
      <c r="R1736" s="136"/>
      <c r="S1736" s="136"/>
      <c r="T1736" s="136"/>
      <c r="U1736" s="136"/>
      <c r="V1736" s="136"/>
      <c r="W1736" s="136"/>
      <c r="X1736" s="136"/>
      <c r="Y1736" s="136"/>
      <c r="Z1736" s="136"/>
      <c r="AA1736" s="136"/>
      <c r="AB1736" s="136"/>
      <c r="AC1736" s="136"/>
      <c r="AD1736" s="136"/>
      <c r="AE1736" s="136"/>
      <c r="AF1736" s="136"/>
      <c r="AG1736" s="136"/>
      <c r="AH1736" s="136"/>
      <c r="AI1736" s="136"/>
      <c r="AJ1736" s="136"/>
      <c r="AK1736" s="136"/>
      <c r="AL1736" s="136"/>
      <c r="AM1736" s="136"/>
      <c r="AN1736" s="136"/>
      <c r="AO1736" s="136"/>
      <c r="AP1736" s="136"/>
      <c r="AQ1736" s="136"/>
      <c r="AR1736" s="136"/>
      <c r="AS1736" s="136"/>
      <c r="AT1736" s="136"/>
      <c r="AU1736" s="136"/>
      <c r="AV1736" s="136"/>
      <c r="AW1736" s="136"/>
      <c r="AX1736" s="136"/>
      <c r="AY1736" s="136"/>
      <c r="AZ1736" s="136"/>
      <c r="BA1736" s="136"/>
      <c r="BB1736" s="136"/>
      <c r="BC1736" s="136"/>
      <c r="BD1736" s="136"/>
      <c r="BE1736" s="136"/>
      <c r="BF1736" s="136"/>
      <c r="BG1736" s="136"/>
      <c r="BH1736" s="136"/>
      <c r="BI1736" s="136"/>
      <c r="BJ1736" s="136"/>
      <c r="BK1736" s="136"/>
      <c r="BL1736" s="136"/>
      <c r="BM1736" s="136"/>
      <c r="BN1736" s="136"/>
      <c r="BO1736" s="136"/>
      <c r="BP1736" s="136"/>
      <c r="BQ1736" s="136"/>
      <c r="BR1736" s="136"/>
      <c r="BS1736" s="136"/>
      <c r="BT1736" s="136"/>
      <c r="BU1736" s="136"/>
      <c r="BV1736" s="136"/>
      <c r="BW1736" s="136"/>
      <c r="BX1736" s="136"/>
      <c r="BY1736" s="136"/>
      <c r="BZ1736" s="136"/>
      <c r="CA1736" s="136"/>
      <c r="CB1736" s="136"/>
      <c r="CC1736" s="136"/>
      <c r="CD1736" s="136"/>
      <c r="CE1736" s="136"/>
      <c r="CF1736" s="136"/>
      <c r="CG1736" s="136"/>
      <c r="CH1736" s="136"/>
      <c r="CI1736" s="136"/>
      <c r="CJ1736" s="136"/>
      <c r="CK1736" s="136"/>
      <c r="CL1736" s="136"/>
      <c r="CM1736" s="136"/>
      <c r="CN1736" s="136"/>
      <c r="CO1736" s="136"/>
      <c r="CP1736" s="136"/>
      <c r="CQ1736" s="136"/>
      <c r="CR1736" s="136"/>
      <c r="CS1736" s="136"/>
      <c r="CT1736" s="136"/>
      <c r="CU1736" s="136"/>
      <c r="CV1736" s="136"/>
      <c r="CW1736" s="136"/>
      <c r="CX1736" s="136"/>
      <c r="CY1736" s="136"/>
      <c r="CZ1736" s="136"/>
      <c r="DA1736" s="136"/>
      <c r="DB1736" s="136"/>
      <c r="DC1736" s="136"/>
      <c r="DD1736" s="136"/>
      <c r="DE1736" s="136"/>
      <c r="DF1736" s="136"/>
      <c r="DG1736" s="136"/>
      <c r="DH1736" s="136"/>
      <c r="DI1736" s="136"/>
      <c r="DJ1736" s="136"/>
      <c r="DK1736" s="136"/>
      <c r="DL1736" s="136"/>
      <c r="DM1736" s="136"/>
      <c r="DN1736" s="136"/>
      <c r="DO1736" s="136"/>
      <c r="DP1736" s="136"/>
      <c r="DQ1736" s="136"/>
      <c r="DR1736" s="136"/>
      <c r="DS1736" s="136"/>
      <c r="DT1736" s="136"/>
      <c r="DU1736" s="136"/>
      <c r="DV1736" s="136"/>
      <c r="DW1736" s="136"/>
      <c r="DX1736" s="136"/>
      <c r="DY1736" s="136"/>
      <c r="DZ1736" s="136"/>
      <c r="EA1736" s="136"/>
      <c r="EB1736" s="136"/>
      <c r="EC1736" s="136"/>
      <c r="ED1736" s="136"/>
      <c r="EE1736" s="136"/>
      <c r="EF1736" s="136"/>
      <c r="EG1736" s="136"/>
      <c r="EH1736" s="136"/>
      <c r="EI1736" s="136"/>
      <c r="EJ1736" s="136"/>
      <c r="EK1736" s="136"/>
      <c r="EL1736" s="136"/>
      <c r="EM1736" s="136"/>
      <c r="EN1736" s="136"/>
      <c r="EO1736" s="136"/>
      <c r="EP1736" s="136"/>
      <c r="EQ1736" s="136"/>
      <c r="ER1736" s="136"/>
      <c r="ES1736" s="136"/>
      <c r="ET1736" s="136"/>
      <c r="EU1736" s="136"/>
      <c r="EV1736" s="136"/>
      <c r="EW1736" s="136"/>
      <c r="EX1736" s="136"/>
      <c r="EY1736" s="136"/>
      <c r="EZ1736" s="136"/>
      <c r="FA1736" s="136"/>
      <c r="FB1736" s="136"/>
      <c r="FC1736" s="136"/>
      <c r="FD1736" s="136"/>
      <c r="FE1736" s="136"/>
      <c r="FF1736" s="136"/>
      <c r="FG1736" s="136"/>
      <c r="FH1736" s="136"/>
      <c r="FI1736" s="136"/>
      <c r="FJ1736" s="136"/>
      <c r="FK1736" s="136"/>
      <c r="FL1736" s="136"/>
      <c r="FM1736" s="136"/>
      <c r="FN1736" s="136"/>
      <c r="FO1736" s="136"/>
      <c r="FP1736" s="136"/>
      <c r="FQ1736" s="136"/>
      <c r="FR1736" s="136"/>
      <c r="FS1736" s="136"/>
      <c r="FT1736" s="136"/>
      <c r="FU1736" s="136"/>
      <c r="FV1736" s="136"/>
      <c r="FW1736" s="136"/>
      <c r="FX1736" s="136"/>
      <c r="FY1736" s="136"/>
      <c r="FZ1736" s="136"/>
      <c r="GA1736" s="136"/>
      <c r="GB1736" s="136"/>
      <c r="GC1736" s="136"/>
      <c r="GD1736" s="136"/>
      <c r="GE1736" s="136"/>
      <c r="GF1736" s="136"/>
      <c r="GG1736" s="136"/>
      <c r="GH1736" s="136"/>
      <c r="GI1736" s="136"/>
      <c r="GJ1736" s="136"/>
      <c r="GK1736" s="136"/>
      <c r="GL1736" s="136"/>
      <c r="GM1736" s="136"/>
      <c r="GN1736" s="136"/>
      <c r="GO1736" s="136"/>
      <c r="GP1736" s="136"/>
      <c r="GQ1736" s="136"/>
      <c r="GR1736" s="136"/>
      <c r="GS1736" s="136"/>
      <c r="GT1736" s="136"/>
      <c r="GU1736" s="136"/>
      <c r="GV1736" s="136"/>
      <c r="GW1736" s="136"/>
      <c r="GX1736" s="136"/>
      <c r="GY1736" s="136"/>
      <c r="GZ1736" s="136"/>
      <c r="HA1736" s="136"/>
      <c r="HB1736" s="136"/>
      <c r="HC1736" s="136"/>
      <c r="HD1736" s="136"/>
      <c r="HE1736" s="136"/>
      <c r="HF1736" s="136"/>
      <c r="HG1736" s="136"/>
      <c r="HH1736" s="136"/>
      <c r="HI1736" s="136"/>
      <c r="HJ1736" s="136"/>
      <c r="HK1736" s="136"/>
      <c r="HL1736" s="136"/>
      <c r="HM1736" s="136"/>
      <c r="HN1736" s="136"/>
      <c r="HO1736" s="136"/>
      <c r="HP1736" s="136"/>
      <c r="HQ1736" s="136"/>
      <c r="HR1736" s="136"/>
      <c r="HS1736" s="136"/>
      <c r="HT1736" s="136"/>
      <c r="HU1736" s="136"/>
      <c r="HV1736" s="136"/>
      <c r="HW1736" s="136"/>
      <c r="HX1736" s="136"/>
      <c r="HY1736" s="136"/>
      <c r="HZ1736" s="136"/>
      <c r="IA1736" s="136"/>
      <c r="IB1736" s="136"/>
      <c r="IC1736" s="136"/>
      <c r="ID1736" s="136"/>
      <c r="IE1736" s="136"/>
      <c r="IF1736" s="136"/>
      <c r="IG1736" s="136"/>
    </row>
    <row r="1737" spans="1:241" ht="15" customHeight="1" x14ac:dyDescent="0.25">
      <c r="A1737" s="225" t="s">
        <v>322</v>
      </c>
      <c r="B1737" s="217">
        <v>8838863</v>
      </c>
      <c r="C1737" s="217">
        <v>2301026</v>
      </c>
      <c r="D1737" s="217">
        <v>834526</v>
      </c>
      <c r="E1737" s="217">
        <v>1382210</v>
      </c>
      <c r="F1737" s="217">
        <v>2333599</v>
      </c>
      <c r="G1737" s="217">
        <v>705195</v>
      </c>
      <c r="H1737" s="235">
        <v>16395419</v>
      </c>
      <c r="I1737" s="136"/>
      <c r="J1737" s="225" t="s">
        <v>387</v>
      </c>
      <c r="K1737" s="217">
        <v>15585727</v>
      </c>
      <c r="L1737" s="217">
        <v>5622534</v>
      </c>
      <c r="M1737" s="217">
        <v>1076355</v>
      </c>
      <c r="N1737" s="217">
        <v>1101613</v>
      </c>
      <c r="O1737" s="217">
        <v>2619092</v>
      </c>
      <c r="P1737" s="217">
        <v>496414</v>
      </c>
      <c r="Q1737" s="235">
        <v>26501735</v>
      </c>
      <c r="R1737" s="136"/>
      <c r="S1737" s="136"/>
      <c r="T1737" s="136"/>
      <c r="U1737" s="136"/>
      <c r="V1737" s="136"/>
      <c r="W1737" s="136"/>
      <c r="X1737" s="136"/>
      <c r="Y1737" s="136"/>
      <c r="Z1737" s="136"/>
      <c r="AA1737" s="136"/>
      <c r="AB1737" s="136"/>
      <c r="AC1737" s="136"/>
      <c r="AD1737" s="136"/>
      <c r="AE1737" s="136"/>
      <c r="AF1737" s="136"/>
      <c r="AG1737" s="136"/>
      <c r="AH1737" s="136"/>
      <c r="AI1737" s="136"/>
      <c r="AJ1737" s="136"/>
      <c r="AK1737" s="136"/>
      <c r="AL1737" s="136"/>
      <c r="AM1737" s="136"/>
      <c r="AN1737" s="136"/>
      <c r="AO1737" s="136"/>
      <c r="AP1737" s="136"/>
      <c r="AQ1737" s="136"/>
      <c r="AR1737" s="136"/>
      <c r="AS1737" s="136"/>
      <c r="AT1737" s="136"/>
      <c r="AU1737" s="136"/>
      <c r="AV1737" s="136"/>
      <c r="AW1737" s="136"/>
      <c r="AX1737" s="136"/>
      <c r="AY1737" s="136"/>
      <c r="AZ1737" s="136"/>
      <c r="BA1737" s="136"/>
      <c r="BB1737" s="136"/>
      <c r="BC1737" s="136"/>
      <c r="BD1737" s="136"/>
      <c r="BE1737" s="136"/>
      <c r="BF1737" s="136"/>
      <c r="BG1737" s="136"/>
      <c r="BH1737" s="136"/>
      <c r="BI1737" s="136"/>
      <c r="BJ1737" s="136"/>
      <c r="BK1737" s="136"/>
      <c r="BL1737" s="136"/>
      <c r="BM1737" s="136"/>
      <c r="BN1737" s="136"/>
      <c r="BO1737" s="136"/>
      <c r="BP1737" s="136"/>
      <c r="BQ1737" s="136"/>
      <c r="BR1737" s="136"/>
      <c r="BS1737" s="136"/>
      <c r="BT1737" s="136"/>
      <c r="BU1737" s="136"/>
      <c r="BV1737" s="136"/>
      <c r="BW1737" s="136"/>
      <c r="BX1737" s="136"/>
      <c r="BY1737" s="136"/>
      <c r="BZ1737" s="136"/>
      <c r="CA1737" s="136"/>
      <c r="CB1737" s="136"/>
      <c r="CC1737" s="136"/>
      <c r="CD1737" s="136"/>
      <c r="CE1737" s="136"/>
      <c r="CF1737" s="136"/>
      <c r="CG1737" s="136"/>
      <c r="CH1737" s="136"/>
      <c r="CI1737" s="136"/>
      <c r="CJ1737" s="136"/>
      <c r="CK1737" s="136"/>
      <c r="CL1737" s="136"/>
      <c r="CM1737" s="136"/>
      <c r="CN1737" s="136"/>
      <c r="CO1737" s="136"/>
      <c r="CP1737" s="136"/>
      <c r="CQ1737" s="136"/>
      <c r="CR1737" s="136"/>
      <c r="CS1737" s="136"/>
      <c r="CT1737" s="136"/>
      <c r="CU1737" s="136"/>
      <c r="CV1737" s="136"/>
      <c r="CW1737" s="136"/>
      <c r="CX1737" s="136"/>
      <c r="CY1737" s="136"/>
      <c r="CZ1737" s="136"/>
      <c r="DA1737" s="136"/>
      <c r="DB1737" s="136"/>
      <c r="DC1737" s="136"/>
      <c r="DD1737" s="136"/>
      <c r="DE1737" s="136"/>
      <c r="DF1737" s="136"/>
      <c r="DG1737" s="136"/>
      <c r="DH1737" s="136"/>
      <c r="DI1737" s="136"/>
      <c r="DJ1737" s="136"/>
      <c r="DK1737" s="136"/>
      <c r="DL1737" s="136"/>
      <c r="DM1737" s="136"/>
      <c r="DN1737" s="136"/>
      <c r="DO1737" s="136"/>
      <c r="DP1737" s="136"/>
      <c r="DQ1737" s="136"/>
      <c r="DR1737" s="136"/>
      <c r="DS1737" s="136"/>
      <c r="DT1737" s="136"/>
      <c r="DU1737" s="136"/>
      <c r="DV1737" s="136"/>
      <c r="DW1737" s="136"/>
      <c r="DX1737" s="136"/>
      <c r="DY1737" s="136"/>
      <c r="DZ1737" s="136"/>
      <c r="EA1737" s="136"/>
      <c r="EB1737" s="136"/>
      <c r="EC1737" s="136"/>
      <c r="ED1737" s="136"/>
      <c r="EE1737" s="136"/>
      <c r="EF1737" s="136"/>
      <c r="EG1737" s="136"/>
      <c r="EH1737" s="136"/>
      <c r="EI1737" s="136"/>
      <c r="EJ1737" s="136"/>
      <c r="EK1737" s="136"/>
      <c r="EL1737" s="136"/>
      <c r="EM1737" s="136"/>
      <c r="EN1737" s="136"/>
      <c r="EO1737" s="136"/>
      <c r="EP1737" s="136"/>
      <c r="EQ1737" s="136"/>
      <c r="ER1737" s="136"/>
      <c r="ES1737" s="136"/>
      <c r="ET1737" s="136"/>
      <c r="EU1737" s="136"/>
      <c r="EV1737" s="136"/>
      <c r="EW1737" s="136"/>
      <c r="EX1737" s="136"/>
      <c r="EY1737" s="136"/>
      <c r="EZ1737" s="136"/>
      <c r="FA1737" s="136"/>
      <c r="FB1737" s="136"/>
      <c r="FC1737" s="136"/>
      <c r="FD1737" s="136"/>
      <c r="FE1737" s="136"/>
      <c r="FF1737" s="136"/>
      <c r="FG1737" s="136"/>
      <c r="FH1737" s="136"/>
      <c r="FI1737" s="136"/>
      <c r="FJ1737" s="136"/>
      <c r="FK1737" s="136"/>
      <c r="FL1737" s="136"/>
      <c r="FM1737" s="136"/>
      <c r="FN1737" s="136"/>
      <c r="FO1737" s="136"/>
      <c r="FP1737" s="136"/>
      <c r="FQ1737" s="136"/>
      <c r="FR1737" s="136"/>
      <c r="FS1737" s="136"/>
      <c r="FT1737" s="136"/>
      <c r="FU1737" s="136"/>
      <c r="FV1737" s="136"/>
      <c r="FW1737" s="136"/>
      <c r="FX1737" s="136"/>
      <c r="FY1737" s="136"/>
      <c r="FZ1737" s="136"/>
      <c r="GA1737" s="136"/>
      <c r="GB1737" s="136"/>
      <c r="GC1737" s="136"/>
      <c r="GD1737" s="136"/>
      <c r="GE1737" s="136"/>
      <c r="GF1737" s="136"/>
      <c r="GG1737" s="136"/>
      <c r="GH1737" s="136"/>
      <c r="GI1737" s="136"/>
      <c r="GJ1737" s="136"/>
      <c r="GK1737" s="136"/>
      <c r="GL1737" s="136"/>
      <c r="GM1737" s="136"/>
      <c r="GN1737" s="136"/>
      <c r="GO1737" s="136"/>
      <c r="GP1737" s="136"/>
      <c r="GQ1737" s="136"/>
      <c r="GR1737" s="136"/>
      <c r="GS1737" s="136"/>
      <c r="GT1737" s="136"/>
      <c r="GU1737" s="136"/>
      <c r="GV1737" s="136"/>
      <c r="GW1737" s="136"/>
      <c r="GX1737" s="136"/>
      <c r="GY1737" s="136"/>
      <c r="GZ1737" s="136"/>
      <c r="HA1737" s="136"/>
      <c r="HB1737" s="136"/>
      <c r="HC1737" s="136"/>
      <c r="HD1737" s="136"/>
      <c r="HE1737" s="136"/>
      <c r="HF1737" s="136"/>
      <c r="HG1737" s="136"/>
      <c r="HH1737" s="136"/>
      <c r="HI1737" s="136"/>
      <c r="HJ1737" s="136"/>
      <c r="HK1737" s="136"/>
      <c r="HL1737" s="136"/>
      <c r="HM1737" s="136"/>
      <c r="HN1737" s="136"/>
      <c r="HO1737" s="136"/>
      <c r="HP1737" s="136"/>
      <c r="HQ1737" s="136"/>
      <c r="HR1737" s="136"/>
      <c r="HS1737" s="136"/>
      <c r="HT1737" s="136"/>
      <c r="HU1737" s="136"/>
      <c r="HV1737" s="136"/>
      <c r="HW1737" s="136"/>
      <c r="HX1737" s="136"/>
      <c r="HY1737" s="136"/>
      <c r="HZ1737" s="136"/>
      <c r="IA1737" s="136"/>
      <c r="IB1737" s="136"/>
      <c r="IC1737" s="136"/>
      <c r="ID1737" s="136"/>
      <c r="IE1737" s="136"/>
      <c r="IF1737" s="136"/>
      <c r="IG1737" s="136"/>
    </row>
    <row r="1738" spans="1:241" ht="15" customHeight="1" x14ac:dyDescent="0.25">
      <c r="A1738" s="225" t="s">
        <v>321</v>
      </c>
      <c r="B1738" s="217">
        <v>15711099</v>
      </c>
      <c r="C1738" s="217">
        <v>2667149</v>
      </c>
      <c r="D1738" s="217">
        <v>906176</v>
      </c>
      <c r="E1738" s="217">
        <v>1080067</v>
      </c>
      <c r="F1738" s="217">
        <v>2809743</v>
      </c>
      <c r="G1738" s="217">
        <v>507129</v>
      </c>
      <c r="H1738" s="235">
        <v>23681363</v>
      </c>
      <c r="I1738" s="136"/>
      <c r="J1738" s="225" t="s">
        <v>694</v>
      </c>
      <c r="K1738" s="217">
        <v>53572</v>
      </c>
      <c r="L1738" s="217">
        <v>506247</v>
      </c>
      <c r="M1738" s="217">
        <v>680795</v>
      </c>
      <c r="N1738" s="217">
        <v>937993</v>
      </c>
      <c r="O1738" s="217">
        <v>2004945</v>
      </c>
      <c r="P1738" s="217">
        <v>252717</v>
      </c>
      <c r="Q1738" s="235">
        <v>4436269</v>
      </c>
      <c r="R1738" s="136"/>
      <c r="S1738" s="136"/>
      <c r="T1738" s="136"/>
      <c r="U1738" s="136"/>
      <c r="V1738" s="136"/>
      <c r="W1738" s="136"/>
      <c r="X1738" s="136"/>
      <c r="Y1738" s="136"/>
      <c r="Z1738" s="136"/>
      <c r="AA1738" s="136"/>
      <c r="AB1738" s="136"/>
      <c r="AC1738" s="136"/>
      <c r="AD1738" s="136"/>
      <c r="AE1738" s="136"/>
      <c r="AF1738" s="136"/>
      <c r="AG1738" s="136"/>
      <c r="AH1738" s="136"/>
      <c r="AI1738" s="136"/>
      <c r="AJ1738" s="136"/>
      <c r="AK1738" s="136"/>
      <c r="AL1738" s="136"/>
      <c r="AM1738" s="136"/>
      <c r="AN1738" s="136"/>
      <c r="AO1738" s="136"/>
      <c r="AP1738" s="136"/>
      <c r="AQ1738" s="136"/>
      <c r="AR1738" s="136"/>
      <c r="AS1738" s="136"/>
      <c r="AT1738" s="136"/>
      <c r="AU1738" s="136"/>
      <c r="AV1738" s="136"/>
      <c r="AW1738" s="136"/>
      <c r="AX1738" s="136"/>
      <c r="AY1738" s="136"/>
      <c r="AZ1738" s="136"/>
      <c r="BA1738" s="136"/>
      <c r="BB1738" s="136"/>
      <c r="BC1738" s="136"/>
      <c r="BD1738" s="136"/>
      <c r="BE1738" s="136"/>
      <c r="BF1738" s="136"/>
      <c r="BG1738" s="136"/>
      <c r="BH1738" s="136"/>
      <c r="BI1738" s="136"/>
      <c r="BJ1738" s="136"/>
      <c r="BK1738" s="136"/>
      <c r="BL1738" s="136"/>
      <c r="BM1738" s="136"/>
      <c r="BN1738" s="136"/>
      <c r="BO1738" s="136"/>
      <c r="BP1738" s="136"/>
      <c r="BQ1738" s="136"/>
      <c r="BR1738" s="136"/>
      <c r="BS1738" s="136"/>
      <c r="BT1738" s="136"/>
      <c r="BU1738" s="136"/>
      <c r="BV1738" s="136"/>
      <c r="BW1738" s="136"/>
      <c r="BX1738" s="136"/>
      <c r="BY1738" s="136"/>
      <c r="BZ1738" s="136"/>
      <c r="CA1738" s="136"/>
      <c r="CB1738" s="136"/>
      <c r="CC1738" s="136"/>
      <c r="CD1738" s="136"/>
      <c r="CE1738" s="136"/>
      <c r="CF1738" s="136"/>
      <c r="CG1738" s="136"/>
      <c r="CH1738" s="136"/>
      <c r="CI1738" s="136"/>
      <c r="CJ1738" s="136"/>
      <c r="CK1738" s="136"/>
      <c r="CL1738" s="136"/>
      <c r="CM1738" s="136"/>
      <c r="CN1738" s="136"/>
      <c r="CO1738" s="136"/>
      <c r="CP1738" s="136"/>
      <c r="CQ1738" s="136"/>
      <c r="CR1738" s="136"/>
      <c r="CS1738" s="136"/>
      <c r="CT1738" s="136"/>
      <c r="CU1738" s="136"/>
      <c r="CV1738" s="136"/>
      <c r="CW1738" s="136"/>
      <c r="CX1738" s="136"/>
      <c r="CY1738" s="136"/>
      <c r="CZ1738" s="136"/>
      <c r="DA1738" s="136"/>
      <c r="DB1738" s="136"/>
      <c r="DC1738" s="136"/>
      <c r="DD1738" s="136"/>
      <c r="DE1738" s="136"/>
      <c r="DF1738" s="136"/>
      <c r="DG1738" s="136"/>
      <c r="DH1738" s="136"/>
      <c r="DI1738" s="136"/>
      <c r="DJ1738" s="136"/>
      <c r="DK1738" s="136"/>
      <c r="DL1738" s="136"/>
      <c r="DM1738" s="136"/>
      <c r="DN1738" s="136"/>
      <c r="DO1738" s="136"/>
      <c r="DP1738" s="136"/>
      <c r="DQ1738" s="136"/>
      <c r="DR1738" s="136"/>
      <c r="DS1738" s="136"/>
      <c r="DT1738" s="136"/>
      <c r="DU1738" s="136"/>
      <c r="DV1738" s="136"/>
      <c r="DW1738" s="136"/>
      <c r="DX1738" s="136"/>
      <c r="DY1738" s="136"/>
      <c r="DZ1738" s="136"/>
      <c r="EA1738" s="136"/>
      <c r="EB1738" s="136"/>
      <c r="EC1738" s="136"/>
      <c r="ED1738" s="136"/>
      <c r="EE1738" s="136"/>
      <c r="EF1738" s="136"/>
      <c r="EG1738" s="136"/>
      <c r="EH1738" s="136"/>
      <c r="EI1738" s="136"/>
      <c r="EJ1738" s="136"/>
      <c r="EK1738" s="136"/>
      <c r="EL1738" s="136"/>
      <c r="EM1738" s="136"/>
      <c r="EN1738" s="136"/>
      <c r="EO1738" s="136"/>
      <c r="EP1738" s="136"/>
      <c r="EQ1738" s="136"/>
      <c r="ER1738" s="136"/>
      <c r="ES1738" s="136"/>
      <c r="ET1738" s="136"/>
      <c r="EU1738" s="136"/>
      <c r="EV1738" s="136"/>
      <c r="EW1738" s="136"/>
      <c r="EX1738" s="136"/>
      <c r="EY1738" s="136"/>
      <c r="EZ1738" s="136"/>
      <c r="FA1738" s="136"/>
      <c r="FB1738" s="136"/>
      <c r="FC1738" s="136"/>
      <c r="FD1738" s="136"/>
      <c r="FE1738" s="136"/>
      <c r="FF1738" s="136"/>
      <c r="FG1738" s="136"/>
      <c r="FH1738" s="136"/>
      <c r="FI1738" s="136"/>
      <c r="FJ1738" s="136"/>
      <c r="FK1738" s="136"/>
      <c r="FL1738" s="136"/>
      <c r="FM1738" s="136"/>
      <c r="FN1738" s="136"/>
      <c r="FO1738" s="136"/>
      <c r="FP1738" s="136"/>
      <c r="FQ1738" s="136"/>
      <c r="FR1738" s="136"/>
      <c r="FS1738" s="136"/>
      <c r="FT1738" s="136"/>
      <c r="FU1738" s="136"/>
      <c r="FV1738" s="136"/>
      <c r="FW1738" s="136"/>
      <c r="FX1738" s="136"/>
      <c r="FY1738" s="136"/>
      <c r="FZ1738" s="136"/>
      <c r="GA1738" s="136"/>
      <c r="GB1738" s="136"/>
      <c r="GC1738" s="136"/>
      <c r="GD1738" s="136"/>
      <c r="GE1738" s="136"/>
      <c r="GF1738" s="136"/>
      <c r="GG1738" s="136"/>
      <c r="GH1738" s="136"/>
      <c r="GI1738" s="136"/>
      <c r="GJ1738" s="136"/>
      <c r="GK1738" s="136"/>
      <c r="GL1738" s="136"/>
      <c r="GM1738" s="136"/>
      <c r="GN1738" s="136"/>
      <c r="GO1738" s="136"/>
      <c r="GP1738" s="136"/>
      <c r="GQ1738" s="136"/>
      <c r="GR1738" s="136"/>
      <c r="GS1738" s="136"/>
      <c r="GT1738" s="136"/>
      <c r="GU1738" s="136"/>
      <c r="GV1738" s="136"/>
      <c r="GW1738" s="136"/>
      <c r="GX1738" s="136"/>
      <c r="GY1738" s="136"/>
      <c r="GZ1738" s="136"/>
      <c r="HA1738" s="136"/>
      <c r="HB1738" s="136"/>
      <c r="HC1738" s="136"/>
      <c r="HD1738" s="136"/>
      <c r="HE1738" s="136"/>
      <c r="HF1738" s="136"/>
      <c r="HG1738" s="136"/>
      <c r="HH1738" s="136"/>
      <c r="HI1738" s="136"/>
      <c r="HJ1738" s="136"/>
      <c r="HK1738" s="136"/>
      <c r="HL1738" s="136"/>
      <c r="HM1738" s="136"/>
      <c r="HN1738" s="136"/>
      <c r="HO1738" s="136"/>
      <c r="HP1738" s="136"/>
      <c r="HQ1738" s="136"/>
      <c r="HR1738" s="136"/>
      <c r="HS1738" s="136"/>
      <c r="HT1738" s="136"/>
      <c r="HU1738" s="136"/>
      <c r="HV1738" s="136"/>
      <c r="HW1738" s="136"/>
      <c r="HX1738" s="136"/>
      <c r="HY1738" s="136"/>
      <c r="HZ1738" s="136"/>
      <c r="IA1738" s="136"/>
      <c r="IB1738" s="136"/>
      <c r="IC1738" s="136"/>
      <c r="ID1738" s="136"/>
      <c r="IE1738" s="136"/>
      <c r="IF1738" s="136"/>
      <c r="IG1738" s="136"/>
    </row>
    <row r="1739" spans="1:241" ht="15" customHeight="1" x14ac:dyDescent="0.25">
      <c r="A1739" s="225" t="s">
        <v>604</v>
      </c>
      <c r="B1739" s="217">
        <v>16609022</v>
      </c>
      <c r="C1739" s="217">
        <v>4783897</v>
      </c>
      <c r="D1739" s="217">
        <v>941779</v>
      </c>
      <c r="E1739" s="217">
        <v>974975</v>
      </c>
      <c r="F1739" s="217">
        <v>2871446</v>
      </c>
      <c r="G1739" s="217">
        <v>581334</v>
      </c>
      <c r="H1739" s="235">
        <v>26762453</v>
      </c>
      <c r="I1739" s="136"/>
      <c r="J1739" s="225" t="s">
        <v>629</v>
      </c>
      <c r="K1739" s="217">
        <v>23281164</v>
      </c>
      <c r="L1739" s="217">
        <v>6685375</v>
      </c>
      <c r="M1739" s="217">
        <v>1258640</v>
      </c>
      <c r="N1739" s="217">
        <v>1095561</v>
      </c>
      <c r="O1739" s="217">
        <v>2744984</v>
      </c>
      <c r="P1739" s="217">
        <v>524184</v>
      </c>
      <c r="Q1739" s="235">
        <v>35589908</v>
      </c>
      <c r="R1739" s="136"/>
      <c r="S1739" s="136"/>
      <c r="T1739" s="136"/>
      <c r="U1739" s="136"/>
      <c r="V1739" s="136"/>
      <c r="W1739" s="136"/>
      <c r="X1739" s="136"/>
      <c r="Y1739" s="136"/>
      <c r="Z1739" s="136"/>
      <c r="AA1739" s="136"/>
      <c r="AB1739" s="136"/>
      <c r="AC1739" s="136"/>
      <c r="AD1739" s="136"/>
      <c r="AE1739" s="136"/>
      <c r="AF1739" s="136"/>
      <c r="AG1739" s="136"/>
      <c r="AH1739" s="136"/>
      <c r="AI1739" s="136"/>
      <c r="AJ1739" s="136"/>
      <c r="AK1739" s="136"/>
      <c r="AL1739" s="136"/>
      <c r="AM1739" s="136"/>
      <c r="AN1739" s="136"/>
      <c r="AO1739" s="136"/>
      <c r="AP1739" s="136"/>
      <c r="AQ1739" s="136"/>
      <c r="AR1739" s="136"/>
      <c r="AS1739" s="136"/>
      <c r="AT1739" s="136"/>
      <c r="AU1739" s="136"/>
      <c r="AV1739" s="136"/>
      <c r="AW1739" s="136"/>
      <c r="AX1739" s="136"/>
      <c r="AY1739" s="136"/>
      <c r="AZ1739" s="136"/>
      <c r="BA1739" s="136"/>
      <c r="BB1739" s="136"/>
      <c r="BC1739" s="136"/>
      <c r="BD1739" s="136"/>
      <c r="BE1739" s="136"/>
      <c r="BF1739" s="136"/>
      <c r="BG1739" s="136"/>
      <c r="BH1739" s="136"/>
      <c r="BI1739" s="136"/>
      <c r="BJ1739" s="136"/>
      <c r="BK1739" s="136"/>
      <c r="BL1739" s="136"/>
      <c r="BM1739" s="136"/>
      <c r="BN1739" s="136"/>
      <c r="BO1739" s="136"/>
      <c r="BP1739" s="136"/>
      <c r="BQ1739" s="136"/>
      <c r="BR1739" s="136"/>
      <c r="BS1739" s="136"/>
      <c r="BT1739" s="136"/>
      <c r="BU1739" s="136"/>
      <c r="BV1739" s="136"/>
      <c r="BW1739" s="136"/>
      <c r="BX1739" s="136"/>
      <c r="BY1739" s="136"/>
      <c r="BZ1739" s="136"/>
      <c r="CA1739" s="136"/>
      <c r="CB1739" s="136"/>
      <c r="CC1739" s="136"/>
      <c r="CD1739" s="136"/>
      <c r="CE1739" s="136"/>
      <c r="CF1739" s="136"/>
      <c r="CG1739" s="136"/>
      <c r="CH1739" s="136"/>
      <c r="CI1739" s="136"/>
      <c r="CJ1739" s="136"/>
      <c r="CK1739" s="136"/>
      <c r="CL1739" s="136"/>
      <c r="CM1739" s="136"/>
      <c r="CN1739" s="136"/>
      <c r="CO1739" s="136"/>
      <c r="CP1739" s="136"/>
      <c r="CQ1739" s="136"/>
      <c r="CR1739" s="136"/>
      <c r="CS1739" s="136"/>
      <c r="CT1739" s="136"/>
      <c r="CU1739" s="136"/>
      <c r="CV1739" s="136"/>
      <c r="CW1739" s="136"/>
      <c r="CX1739" s="136"/>
      <c r="CY1739" s="136"/>
      <c r="CZ1739" s="136"/>
      <c r="DA1739" s="136"/>
      <c r="DB1739" s="136"/>
      <c r="DC1739" s="136"/>
      <c r="DD1739" s="136"/>
      <c r="DE1739" s="136"/>
      <c r="DF1739" s="136"/>
      <c r="DG1739" s="136"/>
      <c r="DH1739" s="136"/>
      <c r="DI1739" s="136"/>
      <c r="DJ1739" s="136"/>
      <c r="DK1739" s="136"/>
      <c r="DL1739" s="136"/>
      <c r="DM1739" s="136"/>
      <c r="DN1739" s="136"/>
      <c r="DO1739" s="136"/>
      <c r="DP1739" s="136"/>
      <c r="DQ1739" s="136"/>
      <c r="DR1739" s="136"/>
      <c r="DS1739" s="136"/>
      <c r="DT1739" s="136"/>
      <c r="DU1739" s="136"/>
      <c r="DV1739" s="136"/>
      <c r="DW1739" s="136"/>
      <c r="DX1739" s="136"/>
      <c r="DY1739" s="136"/>
      <c r="DZ1739" s="136"/>
      <c r="EA1739" s="136"/>
      <c r="EB1739" s="136"/>
      <c r="EC1739" s="136"/>
      <c r="ED1739" s="136"/>
      <c r="EE1739" s="136"/>
      <c r="EF1739" s="136"/>
      <c r="EG1739" s="136"/>
      <c r="EH1739" s="136"/>
      <c r="EI1739" s="136"/>
      <c r="EJ1739" s="136"/>
      <c r="EK1739" s="136"/>
      <c r="EL1739" s="136"/>
      <c r="EM1739" s="136"/>
      <c r="EN1739" s="136"/>
      <c r="EO1739" s="136"/>
      <c r="EP1739" s="136"/>
      <c r="EQ1739" s="136"/>
      <c r="ER1739" s="136"/>
      <c r="ES1739" s="136"/>
      <c r="ET1739" s="136"/>
      <c r="EU1739" s="136"/>
      <c r="EV1739" s="136"/>
      <c r="EW1739" s="136"/>
      <c r="EX1739" s="136"/>
      <c r="EY1739" s="136"/>
      <c r="EZ1739" s="136"/>
      <c r="FA1739" s="136"/>
      <c r="FB1739" s="136"/>
      <c r="FC1739" s="136"/>
      <c r="FD1739" s="136"/>
      <c r="FE1739" s="136"/>
      <c r="FF1739" s="136"/>
      <c r="FG1739" s="136"/>
      <c r="FH1739" s="136"/>
      <c r="FI1739" s="136"/>
      <c r="FJ1739" s="136"/>
      <c r="FK1739" s="136"/>
      <c r="FL1739" s="136"/>
      <c r="FM1739" s="136"/>
      <c r="FN1739" s="136"/>
      <c r="FO1739" s="136"/>
      <c r="FP1739" s="136"/>
      <c r="FQ1739" s="136"/>
      <c r="FR1739" s="136"/>
      <c r="FS1739" s="136"/>
      <c r="FT1739" s="136"/>
      <c r="FU1739" s="136"/>
      <c r="FV1739" s="136"/>
      <c r="FW1739" s="136"/>
      <c r="FX1739" s="136"/>
      <c r="FY1739" s="136"/>
      <c r="FZ1739" s="136"/>
      <c r="GA1739" s="136"/>
      <c r="GB1739" s="136"/>
      <c r="GC1739" s="136"/>
      <c r="GD1739" s="136"/>
      <c r="GE1739" s="136"/>
      <c r="GF1739" s="136"/>
      <c r="GG1739" s="136"/>
      <c r="GH1739" s="136"/>
      <c r="GI1739" s="136"/>
      <c r="GJ1739" s="136"/>
      <c r="GK1739" s="136"/>
      <c r="GL1739" s="136"/>
      <c r="GM1739" s="136"/>
      <c r="GN1739" s="136"/>
      <c r="GO1739" s="136"/>
      <c r="GP1739" s="136"/>
      <c r="GQ1739" s="136"/>
      <c r="GR1739" s="136"/>
      <c r="GS1739" s="136"/>
      <c r="GT1739" s="136"/>
      <c r="GU1739" s="136"/>
      <c r="GV1739" s="136"/>
      <c r="GW1739" s="136"/>
      <c r="GX1739" s="136"/>
      <c r="GY1739" s="136"/>
      <c r="GZ1739" s="136"/>
      <c r="HA1739" s="136"/>
      <c r="HB1739" s="136"/>
      <c r="HC1739" s="136"/>
      <c r="HD1739" s="136"/>
      <c r="HE1739" s="136"/>
      <c r="HF1739" s="136"/>
      <c r="HG1739" s="136"/>
      <c r="HH1739" s="136"/>
      <c r="HI1739" s="136"/>
      <c r="HJ1739" s="136"/>
      <c r="HK1739" s="136"/>
      <c r="HL1739" s="136"/>
      <c r="HM1739" s="136"/>
      <c r="HN1739" s="136"/>
      <c r="HO1739" s="136"/>
      <c r="HP1739" s="136"/>
      <c r="HQ1739" s="136"/>
      <c r="HR1739" s="136"/>
      <c r="HS1739" s="136"/>
      <c r="HT1739" s="136"/>
      <c r="HU1739" s="136"/>
      <c r="HV1739" s="136"/>
      <c r="HW1739" s="136"/>
      <c r="HX1739" s="136"/>
      <c r="HY1739" s="136"/>
      <c r="HZ1739" s="136"/>
      <c r="IA1739" s="136"/>
      <c r="IB1739" s="136"/>
      <c r="IC1739" s="136"/>
      <c r="ID1739" s="136"/>
      <c r="IE1739" s="136"/>
      <c r="IF1739" s="136"/>
      <c r="IG1739" s="136"/>
    </row>
    <row r="1740" spans="1:241" ht="15" customHeight="1" x14ac:dyDescent="0.25">
      <c r="A1740" s="225" t="s">
        <v>374</v>
      </c>
      <c r="B1740" s="217">
        <v>12618197</v>
      </c>
      <c r="C1740" s="217">
        <v>4638170</v>
      </c>
      <c r="D1740" s="217">
        <v>946030</v>
      </c>
      <c r="E1740" s="217">
        <v>1452515</v>
      </c>
      <c r="F1740" s="217">
        <v>2440504</v>
      </c>
      <c r="G1740" s="217">
        <v>545043</v>
      </c>
      <c r="H1740" s="235">
        <v>22640459</v>
      </c>
      <c r="I1740" s="136"/>
      <c r="J1740" s="225" t="s">
        <v>388</v>
      </c>
      <c r="K1740" s="217">
        <v>14632310</v>
      </c>
      <c r="L1740" s="217">
        <v>5404270</v>
      </c>
      <c r="M1740" s="217">
        <v>1028027</v>
      </c>
      <c r="N1740" s="217">
        <v>1200313</v>
      </c>
      <c r="O1740" s="217">
        <v>3198053</v>
      </c>
      <c r="P1740" s="217">
        <v>489496</v>
      </c>
      <c r="Q1740" s="235">
        <v>25952469</v>
      </c>
      <c r="R1740" s="136"/>
      <c r="S1740" s="136"/>
      <c r="T1740" s="136"/>
      <c r="U1740" s="136"/>
      <c r="V1740" s="136"/>
      <c r="W1740" s="136"/>
      <c r="X1740" s="136"/>
      <c r="Y1740" s="136"/>
      <c r="Z1740" s="136"/>
      <c r="AA1740" s="136"/>
      <c r="AB1740" s="136"/>
      <c r="AC1740" s="136"/>
      <c r="AD1740" s="136"/>
      <c r="AE1740" s="136"/>
      <c r="AF1740" s="136"/>
      <c r="AG1740" s="136"/>
      <c r="AH1740" s="136"/>
      <c r="AI1740" s="136"/>
      <c r="AJ1740" s="136"/>
      <c r="AK1740" s="136"/>
      <c r="AL1740" s="136"/>
      <c r="AM1740" s="136"/>
      <c r="AN1740" s="136"/>
      <c r="AO1740" s="136"/>
      <c r="AP1740" s="136"/>
      <c r="AQ1740" s="136"/>
      <c r="AR1740" s="136"/>
      <c r="AS1740" s="136"/>
      <c r="AT1740" s="136"/>
      <c r="AU1740" s="136"/>
      <c r="AV1740" s="136"/>
      <c r="AW1740" s="136"/>
      <c r="AX1740" s="136"/>
      <c r="AY1740" s="136"/>
      <c r="AZ1740" s="136"/>
      <c r="BA1740" s="136"/>
      <c r="BB1740" s="136"/>
      <c r="BC1740" s="136"/>
      <c r="BD1740" s="136"/>
      <c r="BE1740" s="136"/>
      <c r="BF1740" s="136"/>
      <c r="BG1740" s="136"/>
      <c r="BH1740" s="136"/>
      <c r="BI1740" s="136"/>
      <c r="BJ1740" s="136"/>
      <c r="BK1740" s="136"/>
      <c r="BL1740" s="136"/>
      <c r="BM1740" s="136"/>
      <c r="BN1740" s="136"/>
      <c r="BO1740" s="136"/>
      <c r="BP1740" s="136"/>
      <c r="BQ1740" s="136"/>
      <c r="BR1740" s="136"/>
      <c r="BS1740" s="136"/>
      <c r="BT1740" s="136"/>
      <c r="BU1740" s="136"/>
      <c r="BV1740" s="136"/>
      <c r="BW1740" s="136"/>
      <c r="BX1740" s="136"/>
      <c r="BY1740" s="136"/>
      <c r="BZ1740" s="136"/>
      <c r="CA1740" s="136"/>
      <c r="CB1740" s="136"/>
      <c r="CC1740" s="136"/>
      <c r="CD1740" s="136"/>
      <c r="CE1740" s="136"/>
      <c r="CF1740" s="136"/>
      <c r="CG1740" s="136"/>
      <c r="CH1740" s="136"/>
      <c r="CI1740" s="136"/>
      <c r="CJ1740" s="136"/>
      <c r="CK1740" s="136"/>
      <c r="CL1740" s="136"/>
      <c r="CM1740" s="136"/>
      <c r="CN1740" s="136"/>
      <c r="CO1740" s="136"/>
      <c r="CP1740" s="136"/>
      <c r="CQ1740" s="136"/>
      <c r="CR1740" s="136"/>
      <c r="CS1740" s="136"/>
      <c r="CT1740" s="136"/>
      <c r="CU1740" s="136"/>
      <c r="CV1740" s="136"/>
      <c r="CW1740" s="136"/>
      <c r="CX1740" s="136"/>
      <c r="CY1740" s="136"/>
      <c r="CZ1740" s="136"/>
      <c r="DA1740" s="136"/>
      <c r="DB1740" s="136"/>
      <c r="DC1740" s="136"/>
      <c r="DD1740" s="136"/>
      <c r="DE1740" s="136"/>
      <c r="DF1740" s="136"/>
      <c r="DG1740" s="136"/>
      <c r="DH1740" s="136"/>
      <c r="DI1740" s="136"/>
      <c r="DJ1740" s="136"/>
      <c r="DK1740" s="136"/>
      <c r="DL1740" s="136"/>
      <c r="DM1740" s="136"/>
      <c r="DN1740" s="136"/>
      <c r="DO1740" s="136"/>
      <c r="DP1740" s="136"/>
      <c r="DQ1740" s="136"/>
      <c r="DR1740" s="136"/>
      <c r="DS1740" s="136"/>
      <c r="DT1740" s="136"/>
      <c r="DU1740" s="136"/>
      <c r="DV1740" s="136"/>
      <c r="DW1740" s="136"/>
      <c r="DX1740" s="136"/>
      <c r="DY1740" s="136"/>
      <c r="DZ1740" s="136"/>
      <c r="EA1740" s="136"/>
      <c r="EB1740" s="136"/>
      <c r="EC1740" s="136"/>
      <c r="ED1740" s="136"/>
      <c r="EE1740" s="136"/>
      <c r="EF1740" s="136"/>
      <c r="EG1740" s="136"/>
      <c r="EH1740" s="136"/>
      <c r="EI1740" s="136"/>
      <c r="EJ1740" s="136"/>
      <c r="EK1740" s="136"/>
      <c r="EL1740" s="136"/>
      <c r="EM1740" s="136"/>
      <c r="EN1740" s="136"/>
      <c r="EO1740" s="136"/>
      <c r="EP1740" s="136"/>
      <c r="EQ1740" s="136"/>
      <c r="ER1740" s="136"/>
      <c r="ES1740" s="136"/>
      <c r="ET1740" s="136"/>
      <c r="EU1740" s="136"/>
      <c r="EV1740" s="136"/>
      <c r="EW1740" s="136"/>
      <c r="EX1740" s="136"/>
      <c r="EY1740" s="136"/>
      <c r="EZ1740" s="136"/>
      <c r="FA1740" s="136"/>
      <c r="FB1740" s="136"/>
      <c r="FC1740" s="136"/>
      <c r="FD1740" s="136"/>
      <c r="FE1740" s="136"/>
      <c r="FF1740" s="136"/>
      <c r="FG1740" s="136"/>
      <c r="FH1740" s="136"/>
      <c r="FI1740" s="136"/>
      <c r="FJ1740" s="136"/>
      <c r="FK1740" s="136"/>
      <c r="FL1740" s="136"/>
      <c r="FM1740" s="136"/>
      <c r="FN1740" s="136"/>
      <c r="FO1740" s="136"/>
      <c r="FP1740" s="136"/>
      <c r="FQ1740" s="136"/>
      <c r="FR1740" s="136"/>
      <c r="FS1740" s="136"/>
      <c r="FT1740" s="136"/>
      <c r="FU1740" s="136"/>
      <c r="FV1740" s="136"/>
      <c r="FW1740" s="136"/>
      <c r="FX1740" s="136"/>
      <c r="FY1740" s="136"/>
      <c r="FZ1740" s="136"/>
      <c r="GA1740" s="136"/>
      <c r="GB1740" s="136"/>
      <c r="GC1740" s="136"/>
      <c r="GD1740" s="136"/>
      <c r="GE1740" s="136"/>
      <c r="GF1740" s="136"/>
      <c r="GG1740" s="136"/>
      <c r="GH1740" s="136"/>
      <c r="GI1740" s="136"/>
      <c r="GJ1740" s="136"/>
      <c r="GK1740" s="136"/>
      <c r="GL1740" s="136"/>
      <c r="GM1740" s="136"/>
      <c r="GN1740" s="136"/>
      <c r="GO1740" s="136"/>
      <c r="GP1740" s="136"/>
      <c r="GQ1740" s="136"/>
      <c r="GR1740" s="136"/>
      <c r="GS1740" s="136"/>
      <c r="GT1740" s="136"/>
      <c r="GU1740" s="136"/>
      <c r="GV1740" s="136"/>
      <c r="GW1740" s="136"/>
      <c r="GX1740" s="136"/>
      <c r="GY1740" s="136"/>
      <c r="GZ1740" s="136"/>
      <c r="HA1740" s="136"/>
      <c r="HB1740" s="136"/>
      <c r="HC1740" s="136"/>
      <c r="HD1740" s="136"/>
      <c r="HE1740" s="136"/>
      <c r="HF1740" s="136"/>
      <c r="HG1740" s="136"/>
      <c r="HH1740" s="136"/>
      <c r="HI1740" s="136"/>
      <c r="HJ1740" s="136"/>
      <c r="HK1740" s="136"/>
      <c r="HL1740" s="136"/>
      <c r="HM1740" s="136"/>
      <c r="HN1740" s="136"/>
      <c r="HO1740" s="136"/>
      <c r="HP1740" s="136"/>
      <c r="HQ1740" s="136"/>
      <c r="HR1740" s="136"/>
      <c r="HS1740" s="136"/>
      <c r="HT1740" s="136"/>
      <c r="HU1740" s="136"/>
      <c r="HV1740" s="136"/>
      <c r="HW1740" s="136"/>
      <c r="HX1740" s="136"/>
      <c r="HY1740" s="136"/>
      <c r="HZ1740" s="136"/>
      <c r="IA1740" s="136"/>
      <c r="IB1740" s="136"/>
      <c r="IC1740" s="136"/>
      <c r="ID1740" s="136"/>
      <c r="IE1740" s="136"/>
      <c r="IF1740" s="136"/>
      <c r="IG1740" s="136"/>
    </row>
    <row r="1741" spans="1:241" ht="15" customHeight="1" x14ac:dyDescent="0.25">
      <c r="A1741" s="225" t="s">
        <v>318</v>
      </c>
      <c r="B1741" s="217">
        <v>2511023</v>
      </c>
      <c r="C1741" s="217">
        <v>3562668</v>
      </c>
      <c r="D1741" s="217">
        <v>644078</v>
      </c>
      <c r="E1741" s="217">
        <v>1131986</v>
      </c>
      <c r="F1741" s="217">
        <v>2551497</v>
      </c>
      <c r="G1741" s="217">
        <v>617960</v>
      </c>
      <c r="H1741" s="235">
        <v>11019212</v>
      </c>
      <c r="I1741" s="136"/>
      <c r="J1741" s="225" t="s">
        <v>391</v>
      </c>
      <c r="K1741" s="217">
        <v>14276433</v>
      </c>
      <c r="L1741" s="217">
        <v>5314276</v>
      </c>
      <c r="M1741" s="217">
        <v>1614888</v>
      </c>
      <c r="N1741" s="217">
        <v>1084273</v>
      </c>
      <c r="O1741" s="217">
        <v>2448766</v>
      </c>
      <c r="P1741" s="217">
        <v>422246</v>
      </c>
      <c r="Q1741" s="235">
        <v>25160882</v>
      </c>
      <c r="R1741" s="136"/>
      <c r="S1741" s="136"/>
      <c r="T1741" s="136"/>
      <c r="U1741" s="136"/>
      <c r="V1741" s="136"/>
      <c r="W1741" s="136"/>
      <c r="X1741" s="136"/>
      <c r="Y1741" s="136"/>
      <c r="Z1741" s="136"/>
      <c r="AA1741" s="136"/>
      <c r="AB1741" s="136"/>
      <c r="AC1741" s="136"/>
      <c r="AD1741" s="136"/>
      <c r="AE1741" s="136"/>
      <c r="AF1741" s="136"/>
      <c r="AG1741" s="136"/>
      <c r="AH1741" s="136"/>
      <c r="AI1741" s="136"/>
      <c r="AJ1741" s="136"/>
      <c r="AK1741" s="136"/>
      <c r="AL1741" s="136"/>
      <c r="AM1741" s="136"/>
      <c r="AN1741" s="136"/>
      <c r="AO1741" s="136"/>
      <c r="AP1741" s="136"/>
      <c r="AQ1741" s="136"/>
      <c r="AR1741" s="136"/>
      <c r="AS1741" s="136"/>
      <c r="AT1741" s="136"/>
      <c r="AU1741" s="136"/>
      <c r="AV1741" s="136"/>
      <c r="AW1741" s="136"/>
      <c r="AX1741" s="136"/>
      <c r="AY1741" s="136"/>
      <c r="AZ1741" s="136"/>
      <c r="BA1741" s="136"/>
      <c r="BB1741" s="136"/>
      <c r="BC1741" s="136"/>
      <c r="BD1741" s="136"/>
      <c r="BE1741" s="136"/>
      <c r="BF1741" s="136"/>
      <c r="BG1741" s="136"/>
      <c r="BH1741" s="136"/>
      <c r="BI1741" s="136"/>
      <c r="BJ1741" s="136"/>
      <c r="BK1741" s="136"/>
      <c r="BL1741" s="136"/>
      <c r="BM1741" s="136"/>
      <c r="BN1741" s="136"/>
      <c r="BO1741" s="136"/>
      <c r="BP1741" s="136"/>
      <c r="BQ1741" s="136"/>
      <c r="BR1741" s="136"/>
      <c r="BS1741" s="136"/>
      <c r="BT1741" s="136"/>
      <c r="BU1741" s="136"/>
      <c r="BV1741" s="136"/>
      <c r="BW1741" s="136"/>
      <c r="BX1741" s="136"/>
      <c r="BY1741" s="136"/>
      <c r="BZ1741" s="136"/>
      <c r="CA1741" s="136"/>
      <c r="CB1741" s="136"/>
      <c r="CC1741" s="136"/>
      <c r="CD1741" s="136"/>
      <c r="CE1741" s="136"/>
      <c r="CF1741" s="136"/>
      <c r="CG1741" s="136"/>
      <c r="CH1741" s="136"/>
      <c r="CI1741" s="136"/>
      <c r="CJ1741" s="136"/>
      <c r="CK1741" s="136"/>
      <c r="CL1741" s="136"/>
      <c r="CM1741" s="136"/>
      <c r="CN1741" s="136"/>
      <c r="CO1741" s="136"/>
      <c r="CP1741" s="136"/>
      <c r="CQ1741" s="136"/>
      <c r="CR1741" s="136"/>
      <c r="CS1741" s="136"/>
      <c r="CT1741" s="136"/>
      <c r="CU1741" s="136"/>
      <c r="CV1741" s="136"/>
      <c r="CW1741" s="136"/>
      <c r="CX1741" s="136"/>
      <c r="CY1741" s="136"/>
      <c r="CZ1741" s="136"/>
      <c r="DA1741" s="136"/>
      <c r="DB1741" s="136"/>
      <c r="DC1741" s="136"/>
      <c r="DD1741" s="136"/>
      <c r="DE1741" s="136"/>
      <c r="DF1741" s="136"/>
      <c r="DG1741" s="136"/>
      <c r="DH1741" s="136"/>
      <c r="DI1741" s="136"/>
      <c r="DJ1741" s="136"/>
      <c r="DK1741" s="136"/>
      <c r="DL1741" s="136"/>
      <c r="DM1741" s="136"/>
      <c r="DN1741" s="136"/>
      <c r="DO1741" s="136"/>
      <c r="DP1741" s="136"/>
      <c r="DQ1741" s="136"/>
      <c r="DR1741" s="136"/>
      <c r="DS1741" s="136"/>
      <c r="DT1741" s="136"/>
      <c r="DU1741" s="136"/>
      <c r="DV1741" s="136"/>
      <c r="DW1741" s="136"/>
      <c r="DX1741" s="136"/>
      <c r="DY1741" s="136"/>
      <c r="DZ1741" s="136"/>
      <c r="EA1741" s="136"/>
      <c r="EB1741" s="136"/>
      <c r="EC1741" s="136"/>
      <c r="ED1741" s="136"/>
      <c r="EE1741" s="136"/>
      <c r="EF1741" s="136"/>
      <c r="EG1741" s="136"/>
      <c r="EH1741" s="136"/>
      <c r="EI1741" s="136"/>
      <c r="EJ1741" s="136"/>
      <c r="EK1741" s="136"/>
      <c r="EL1741" s="136"/>
      <c r="EM1741" s="136"/>
      <c r="EN1741" s="136"/>
      <c r="EO1741" s="136"/>
      <c r="EP1741" s="136"/>
      <c r="EQ1741" s="136"/>
      <c r="ER1741" s="136"/>
      <c r="ES1741" s="136"/>
      <c r="ET1741" s="136"/>
      <c r="EU1741" s="136"/>
      <c r="EV1741" s="136"/>
      <c r="EW1741" s="136"/>
      <c r="EX1741" s="136"/>
      <c r="EY1741" s="136"/>
      <c r="EZ1741" s="136"/>
      <c r="FA1741" s="136"/>
      <c r="FB1741" s="136"/>
      <c r="FC1741" s="136"/>
      <c r="FD1741" s="136"/>
      <c r="FE1741" s="136"/>
      <c r="FF1741" s="136"/>
      <c r="FG1741" s="136"/>
      <c r="FH1741" s="136"/>
      <c r="FI1741" s="136"/>
      <c r="FJ1741" s="136"/>
      <c r="FK1741" s="136"/>
      <c r="FL1741" s="136"/>
      <c r="FM1741" s="136"/>
      <c r="FN1741" s="136"/>
      <c r="FO1741" s="136"/>
      <c r="FP1741" s="136"/>
      <c r="FQ1741" s="136"/>
      <c r="FR1741" s="136"/>
      <c r="FS1741" s="136"/>
      <c r="FT1741" s="136"/>
      <c r="FU1741" s="136"/>
      <c r="FV1741" s="136"/>
      <c r="FW1741" s="136"/>
      <c r="FX1741" s="136"/>
      <c r="FY1741" s="136"/>
      <c r="FZ1741" s="136"/>
      <c r="GA1741" s="136"/>
      <c r="GB1741" s="136"/>
      <c r="GC1741" s="136"/>
      <c r="GD1741" s="136"/>
      <c r="GE1741" s="136"/>
      <c r="GF1741" s="136"/>
      <c r="GG1741" s="136"/>
      <c r="GH1741" s="136"/>
      <c r="GI1741" s="136"/>
      <c r="GJ1741" s="136"/>
      <c r="GK1741" s="136"/>
      <c r="GL1741" s="136"/>
      <c r="GM1741" s="136"/>
      <c r="GN1741" s="136"/>
      <c r="GO1741" s="136"/>
      <c r="GP1741" s="136"/>
      <c r="GQ1741" s="136"/>
      <c r="GR1741" s="136"/>
      <c r="GS1741" s="136"/>
      <c r="GT1741" s="136"/>
      <c r="GU1741" s="136"/>
      <c r="GV1741" s="136"/>
      <c r="GW1741" s="136"/>
      <c r="GX1741" s="136"/>
      <c r="GY1741" s="136"/>
      <c r="GZ1741" s="136"/>
      <c r="HA1741" s="136"/>
      <c r="HB1741" s="136"/>
      <c r="HC1741" s="136"/>
      <c r="HD1741" s="136"/>
      <c r="HE1741" s="136"/>
      <c r="HF1741" s="136"/>
      <c r="HG1741" s="136"/>
      <c r="HH1741" s="136"/>
      <c r="HI1741" s="136"/>
      <c r="HJ1741" s="136"/>
      <c r="HK1741" s="136"/>
      <c r="HL1741" s="136"/>
      <c r="HM1741" s="136"/>
      <c r="HN1741" s="136"/>
      <c r="HO1741" s="136"/>
      <c r="HP1741" s="136"/>
      <c r="HQ1741" s="136"/>
      <c r="HR1741" s="136"/>
      <c r="HS1741" s="136"/>
      <c r="HT1741" s="136"/>
      <c r="HU1741" s="136"/>
      <c r="HV1741" s="136"/>
      <c r="HW1741" s="136"/>
      <c r="HX1741" s="136"/>
      <c r="HY1741" s="136"/>
      <c r="HZ1741" s="136"/>
      <c r="IA1741" s="136"/>
      <c r="IB1741" s="136"/>
      <c r="IC1741" s="136"/>
      <c r="ID1741" s="136"/>
      <c r="IE1741" s="136"/>
      <c r="IF1741" s="136"/>
      <c r="IG1741" s="136"/>
    </row>
    <row r="1742" spans="1:241" ht="15" customHeight="1" x14ac:dyDescent="0.25">
      <c r="A1742" s="225" t="s">
        <v>317</v>
      </c>
      <c r="B1742" s="217">
        <v>8833049</v>
      </c>
      <c r="C1742" s="217">
        <v>3490020</v>
      </c>
      <c r="D1742" s="217">
        <v>884871</v>
      </c>
      <c r="E1742" s="217">
        <v>1102282</v>
      </c>
      <c r="F1742" s="217">
        <v>2966381</v>
      </c>
      <c r="G1742" s="217">
        <v>518816</v>
      </c>
      <c r="H1742" s="235">
        <v>17795419</v>
      </c>
      <c r="I1742" s="136"/>
      <c r="J1742" s="225" t="s">
        <v>392</v>
      </c>
      <c r="K1742" s="217">
        <v>11154461</v>
      </c>
      <c r="L1742" s="217">
        <v>4724950</v>
      </c>
      <c r="M1742" s="217">
        <v>1699400</v>
      </c>
      <c r="N1742" s="217">
        <v>1202936</v>
      </c>
      <c r="O1742" s="217">
        <v>2407501</v>
      </c>
      <c r="P1742" s="217">
        <v>448785</v>
      </c>
      <c r="Q1742" s="235">
        <v>21638033</v>
      </c>
      <c r="R1742" s="136"/>
      <c r="S1742" s="136"/>
      <c r="T1742" s="136"/>
      <c r="U1742" s="136"/>
      <c r="V1742" s="136"/>
      <c r="W1742" s="136"/>
      <c r="X1742" s="136"/>
      <c r="Y1742" s="136"/>
      <c r="Z1742" s="136"/>
      <c r="AA1742" s="136"/>
      <c r="AB1742" s="136"/>
      <c r="AC1742" s="136"/>
      <c r="AD1742" s="136"/>
      <c r="AE1742" s="136"/>
      <c r="AF1742" s="136"/>
      <c r="AG1742" s="136"/>
      <c r="AH1742" s="136"/>
      <c r="AI1742" s="136"/>
      <c r="AJ1742" s="136"/>
      <c r="AK1742" s="136"/>
      <c r="AL1742" s="136"/>
      <c r="AM1742" s="136"/>
      <c r="AN1742" s="136"/>
      <c r="AO1742" s="136"/>
      <c r="AP1742" s="136"/>
      <c r="AQ1742" s="136"/>
      <c r="AR1742" s="136"/>
      <c r="AS1742" s="136"/>
      <c r="AT1742" s="136"/>
      <c r="AU1742" s="136"/>
      <c r="AV1742" s="136"/>
      <c r="AW1742" s="136"/>
      <c r="AX1742" s="136"/>
      <c r="AY1742" s="136"/>
      <c r="AZ1742" s="136"/>
      <c r="BA1742" s="136"/>
      <c r="BB1742" s="136"/>
      <c r="BC1742" s="136"/>
      <c r="BD1742" s="136"/>
      <c r="BE1742" s="136"/>
      <c r="BF1742" s="136"/>
      <c r="BG1742" s="136"/>
      <c r="BH1742" s="136"/>
      <c r="BI1742" s="136"/>
      <c r="BJ1742" s="136"/>
      <c r="BK1742" s="136"/>
      <c r="BL1742" s="136"/>
      <c r="BM1742" s="136"/>
      <c r="BN1742" s="136"/>
      <c r="BO1742" s="136"/>
      <c r="BP1742" s="136"/>
      <c r="BQ1742" s="136"/>
      <c r="BR1742" s="136"/>
      <c r="BS1742" s="136"/>
      <c r="BT1742" s="136"/>
      <c r="BU1742" s="136"/>
      <c r="BV1742" s="136"/>
      <c r="BW1742" s="136"/>
      <c r="BX1742" s="136"/>
      <c r="BY1742" s="136"/>
      <c r="BZ1742" s="136"/>
      <c r="CA1742" s="136"/>
      <c r="CB1742" s="136"/>
      <c r="CC1742" s="136"/>
      <c r="CD1742" s="136"/>
      <c r="CE1742" s="136"/>
      <c r="CF1742" s="136"/>
      <c r="CG1742" s="136"/>
      <c r="CH1742" s="136"/>
      <c r="CI1742" s="136"/>
      <c r="CJ1742" s="136"/>
      <c r="CK1742" s="136"/>
      <c r="CL1742" s="136"/>
      <c r="CM1742" s="136"/>
      <c r="CN1742" s="136"/>
      <c r="CO1742" s="136"/>
      <c r="CP1742" s="136"/>
      <c r="CQ1742" s="136"/>
      <c r="CR1742" s="136"/>
      <c r="CS1742" s="136"/>
      <c r="CT1742" s="136"/>
      <c r="CU1742" s="136"/>
      <c r="CV1742" s="136"/>
      <c r="CW1742" s="136"/>
      <c r="CX1742" s="136"/>
      <c r="CY1742" s="136"/>
      <c r="CZ1742" s="136"/>
      <c r="DA1742" s="136"/>
      <c r="DB1742" s="136"/>
      <c r="DC1742" s="136"/>
      <c r="DD1742" s="136"/>
      <c r="DE1742" s="136"/>
      <c r="DF1742" s="136"/>
      <c r="DG1742" s="136"/>
      <c r="DH1742" s="136"/>
      <c r="DI1742" s="136"/>
      <c r="DJ1742" s="136"/>
      <c r="DK1742" s="136"/>
      <c r="DL1742" s="136"/>
      <c r="DM1742" s="136"/>
      <c r="DN1742" s="136"/>
      <c r="DO1742" s="136"/>
      <c r="DP1742" s="136"/>
      <c r="DQ1742" s="136"/>
      <c r="DR1742" s="136"/>
      <c r="DS1742" s="136"/>
      <c r="DT1742" s="136"/>
      <c r="DU1742" s="136"/>
      <c r="DV1742" s="136"/>
      <c r="DW1742" s="136"/>
      <c r="DX1742" s="136"/>
      <c r="DY1742" s="136"/>
      <c r="DZ1742" s="136"/>
      <c r="EA1742" s="136"/>
      <c r="EB1742" s="136"/>
      <c r="EC1742" s="136"/>
      <c r="ED1742" s="136"/>
      <c r="EE1742" s="136"/>
      <c r="EF1742" s="136"/>
      <c r="EG1742" s="136"/>
      <c r="EH1742" s="136"/>
      <c r="EI1742" s="136"/>
      <c r="EJ1742" s="136"/>
      <c r="EK1742" s="136"/>
      <c r="EL1742" s="136"/>
      <c r="EM1742" s="136"/>
      <c r="EN1742" s="136"/>
      <c r="EO1742" s="136"/>
      <c r="EP1742" s="136"/>
      <c r="EQ1742" s="136"/>
      <c r="ER1742" s="136"/>
      <c r="ES1742" s="136"/>
      <c r="ET1742" s="136"/>
      <c r="EU1742" s="136"/>
      <c r="EV1742" s="136"/>
      <c r="EW1742" s="136"/>
      <c r="EX1742" s="136"/>
      <c r="EY1742" s="136"/>
      <c r="EZ1742" s="136"/>
      <c r="FA1742" s="136"/>
      <c r="FB1742" s="136"/>
      <c r="FC1742" s="136"/>
      <c r="FD1742" s="136"/>
      <c r="FE1742" s="136"/>
      <c r="FF1742" s="136"/>
      <c r="FG1742" s="136"/>
      <c r="FH1742" s="136"/>
      <c r="FI1742" s="136"/>
      <c r="FJ1742" s="136"/>
      <c r="FK1742" s="136"/>
      <c r="FL1742" s="136"/>
      <c r="FM1742" s="136"/>
      <c r="FN1742" s="136"/>
      <c r="FO1742" s="136"/>
      <c r="FP1742" s="136"/>
      <c r="FQ1742" s="136"/>
      <c r="FR1742" s="136"/>
      <c r="FS1742" s="136"/>
      <c r="FT1742" s="136"/>
      <c r="FU1742" s="136"/>
      <c r="FV1742" s="136"/>
      <c r="FW1742" s="136"/>
      <c r="FX1742" s="136"/>
      <c r="FY1742" s="136"/>
      <c r="FZ1742" s="136"/>
      <c r="GA1742" s="136"/>
      <c r="GB1742" s="136"/>
      <c r="GC1742" s="136"/>
      <c r="GD1742" s="136"/>
      <c r="GE1742" s="136"/>
      <c r="GF1742" s="136"/>
      <c r="GG1742" s="136"/>
      <c r="GH1742" s="136"/>
      <c r="GI1742" s="136"/>
      <c r="GJ1742" s="136"/>
      <c r="GK1742" s="136"/>
      <c r="GL1742" s="136"/>
      <c r="GM1742" s="136"/>
      <c r="GN1742" s="136"/>
      <c r="GO1742" s="136"/>
      <c r="GP1742" s="136"/>
      <c r="GQ1742" s="136"/>
      <c r="GR1742" s="136"/>
      <c r="GS1742" s="136"/>
      <c r="GT1742" s="136"/>
      <c r="GU1742" s="136"/>
      <c r="GV1742" s="136"/>
      <c r="GW1742" s="136"/>
      <c r="GX1742" s="136"/>
      <c r="GY1742" s="136"/>
      <c r="GZ1742" s="136"/>
      <c r="HA1742" s="136"/>
      <c r="HB1742" s="136"/>
      <c r="HC1742" s="136"/>
      <c r="HD1742" s="136"/>
      <c r="HE1742" s="136"/>
      <c r="HF1742" s="136"/>
      <c r="HG1742" s="136"/>
      <c r="HH1742" s="136"/>
      <c r="HI1742" s="136"/>
      <c r="HJ1742" s="136"/>
      <c r="HK1742" s="136"/>
      <c r="HL1742" s="136"/>
      <c r="HM1742" s="136"/>
      <c r="HN1742" s="136"/>
      <c r="HO1742" s="136"/>
      <c r="HP1742" s="136"/>
      <c r="HQ1742" s="136"/>
      <c r="HR1742" s="136"/>
      <c r="HS1742" s="136"/>
      <c r="HT1742" s="136"/>
      <c r="HU1742" s="136"/>
      <c r="HV1742" s="136"/>
      <c r="HW1742" s="136"/>
      <c r="HX1742" s="136"/>
      <c r="HY1742" s="136"/>
      <c r="HZ1742" s="136"/>
      <c r="IA1742" s="136"/>
      <c r="IB1742" s="136"/>
      <c r="IC1742" s="136"/>
      <c r="ID1742" s="136"/>
      <c r="IE1742" s="136"/>
      <c r="IF1742" s="136"/>
      <c r="IG1742" s="136"/>
    </row>
    <row r="1743" spans="1:241" ht="15" customHeight="1" x14ac:dyDescent="0.25">
      <c r="A1743" s="225" t="s">
        <v>316</v>
      </c>
      <c r="B1743" s="217">
        <v>12918381</v>
      </c>
      <c r="C1743" s="217">
        <v>6903132</v>
      </c>
      <c r="D1743" s="217">
        <v>914997</v>
      </c>
      <c r="E1743" s="217">
        <v>1153624</v>
      </c>
      <c r="F1743" s="217">
        <v>3167097</v>
      </c>
      <c r="G1743" s="217">
        <v>521044</v>
      </c>
      <c r="H1743" s="235">
        <v>25578275</v>
      </c>
      <c r="I1743" s="136"/>
      <c r="J1743" s="225" t="s">
        <v>695</v>
      </c>
      <c r="K1743" s="217">
        <v>8888512</v>
      </c>
      <c r="L1743" s="217">
        <v>4163868</v>
      </c>
      <c r="M1743" s="217">
        <v>1972338</v>
      </c>
      <c r="N1743" s="217">
        <v>1312022</v>
      </c>
      <c r="O1743" s="217">
        <v>2764948</v>
      </c>
      <c r="P1743" s="217">
        <v>398980</v>
      </c>
      <c r="Q1743" s="235">
        <v>19500668</v>
      </c>
      <c r="R1743" s="136"/>
      <c r="S1743" s="136"/>
      <c r="T1743" s="136"/>
      <c r="U1743" s="136"/>
      <c r="V1743" s="136"/>
      <c r="W1743" s="136"/>
      <c r="X1743" s="136"/>
      <c r="Y1743" s="136"/>
      <c r="Z1743" s="136"/>
      <c r="AA1743" s="136"/>
      <c r="AB1743" s="136"/>
      <c r="AC1743" s="136"/>
      <c r="AD1743" s="136"/>
      <c r="AE1743" s="136"/>
      <c r="AF1743" s="136"/>
      <c r="AG1743" s="136"/>
      <c r="AH1743" s="136"/>
      <c r="AI1743" s="136"/>
      <c r="AJ1743" s="136"/>
      <c r="AK1743" s="136"/>
      <c r="AL1743" s="136"/>
      <c r="AM1743" s="136"/>
      <c r="AN1743" s="136"/>
      <c r="AO1743" s="136"/>
      <c r="AP1743" s="136"/>
      <c r="AQ1743" s="136"/>
      <c r="AR1743" s="136"/>
      <c r="AS1743" s="136"/>
      <c r="AT1743" s="136"/>
      <c r="AU1743" s="136"/>
      <c r="AV1743" s="136"/>
      <c r="AW1743" s="136"/>
      <c r="AX1743" s="136"/>
      <c r="AY1743" s="136"/>
      <c r="AZ1743" s="136"/>
      <c r="BA1743" s="136"/>
      <c r="BB1743" s="136"/>
      <c r="BC1743" s="136"/>
      <c r="BD1743" s="136"/>
      <c r="BE1743" s="136"/>
      <c r="BF1743" s="136"/>
      <c r="BG1743" s="136"/>
      <c r="BH1743" s="136"/>
      <c r="BI1743" s="136"/>
      <c r="BJ1743" s="136"/>
      <c r="BK1743" s="136"/>
      <c r="BL1743" s="136"/>
      <c r="BM1743" s="136"/>
      <c r="BN1743" s="136"/>
      <c r="BO1743" s="136"/>
      <c r="BP1743" s="136"/>
      <c r="BQ1743" s="136"/>
      <c r="BR1743" s="136"/>
      <c r="BS1743" s="136"/>
      <c r="BT1743" s="136"/>
      <c r="BU1743" s="136"/>
      <c r="BV1743" s="136"/>
      <c r="BW1743" s="136"/>
      <c r="BX1743" s="136"/>
      <c r="BY1743" s="136"/>
      <c r="BZ1743" s="136"/>
      <c r="CA1743" s="136"/>
      <c r="CB1743" s="136"/>
      <c r="CC1743" s="136"/>
      <c r="CD1743" s="136"/>
      <c r="CE1743" s="136"/>
      <c r="CF1743" s="136"/>
      <c r="CG1743" s="136"/>
      <c r="CH1743" s="136"/>
      <c r="CI1743" s="136"/>
      <c r="CJ1743" s="136"/>
      <c r="CK1743" s="136"/>
      <c r="CL1743" s="136"/>
      <c r="CM1743" s="136"/>
      <c r="CN1743" s="136"/>
      <c r="CO1743" s="136"/>
      <c r="CP1743" s="136"/>
      <c r="CQ1743" s="136"/>
      <c r="CR1743" s="136"/>
      <c r="CS1743" s="136"/>
      <c r="CT1743" s="136"/>
      <c r="CU1743" s="136"/>
      <c r="CV1743" s="136"/>
      <c r="CW1743" s="136"/>
      <c r="CX1743" s="136"/>
      <c r="CY1743" s="136"/>
      <c r="CZ1743" s="136"/>
      <c r="DA1743" s="136"/>
      <c r="DB1743" s="136"/>
      <c r="DC1743" s="136"/>
      <c r="DD1743" s="136"/>
      <c r="DE1743" s="136"/>
      <c r="DF1743" s="136"/>
      <c r="DG1743" s="136"/>
      <c r="DH1743" s="136"/>
      <c r="DI1743" s="136"/>
      <c r="DJ1743" s="136"/>
      <c r="DK1743" s="136"/>
      <c r="DL1743" s="136"/>
      <c r="DM1743" s="136"/>
      <c r="DN1743" s="136"/>
      <c r="DO1743" s="136"/>
      <c r="DP1743" s="136"/>
      <c r="DQ1743" s="136"/>
      <c r="DR1743" s="136"/>
      <c r="DS1743" s="136"/>
      <c r="DT1743" s="136"/>
      <c r="DU1743" s="136"/>
      <c r="DV1743" s="136"/>
      <c r="DW1743" s="136"/>
      <c r="DX1743" s="136"/>
      <c r="DY1743" s="136"/>
      <c r="DZ1743" s="136"/>
      <c r="EA1743" s="136"/>
      <c r="EB1743" s="136"/>
      <c r="EC1743" s="136"/>
      <c r="ED1743" s="136"/>
      <c r="EE1743" s="136"/>
      <c r="EF1743" s="136"/>
      <c r="EG1743" s="136"/>
      <c r="EH1743" s="136"/>
      <c r="EI1743" s="136"/>
      <c r="EJ1743" s="136"/>
      <c r="EK1743" s="136"/>
      <c r="EL1743" s="136"/>
      <c r="EM1743" s="136"/>
      <c r="EN1743" s="136"/>
      <c r="EO1743" s="136"/>
      <c r="EP1743" s="136"/>
      <c r="EQ1743" s="136"/>
      <c r="ER1743" s="136"/>
      <c r="ES1743" s="136"/>
      <c r="ET1743" s="136"/>
      <c r="EU1743" s="136"/>
      <c r="EV1743" s="136"/>
      <c r="EW1743" s="136"/>
      <c r="EX1743" s="136"/>
      <c r="EY1743" s="136"/>
      <c r="EZ1743" s="136"/>
      <c r="FA1743" s="136"/>
      <c r="FB1743" s="136"/>
      <c r="FC1743" s="136"/>
      <c r="FD1743" s="136"/>
      <c r="FE1743" s="136"/>
      <c r="FF1743" s="136"/>
      <c r="FG1743" s="136"/>
      <c r="FH1743" s="136"/>
      <c r="FI1743" s="136"/>
      <c r="FJ1743" s="136"/>
      <c r="FK1743" s="136"/>
      <c r="FL1743" s="136"/>
      <c r="FM1743" s="136"/>
      <c r="FN1743" s="136"/>
      <c r="FO1743" s="136"/>
      <c r="FP1743" s="136"/>
      <c r="FQ1743" s="136"/>
      <c r="FR1743" s="136"/>
      <c r="FS1743" s="136"/>
      <c r="FT1743" s="136"/>
      <c r="FU1743" s="136"/>
      <c r="FV1743" s="136"/>
      <c r="FW1743" s="136"/>
      <c r="FX1743" s="136"/>
      <c r="FY1743" s="136"/>
      <c r="FZ1743" s="136"/>
      <c r="GA1743" s="136"/>
      <c r="GB1743" s="136"/>
      <c r="GC1743" s="136"/>
      <c r="GD1743" s="136"/>
      <c r="GE1743" s="136"/>
      <c r="GF1743" s="136"/>
      <c r="GG1743" s="136"/>
      <c r="GH1743" s="136"/>
      <c r="GI1743" s="136"/>
      <c r="GJ1743" s="136"/>
      <c r="GK1743" s="136"/>
      <c r="GL1743" s="136"/>
      <c r="GM1743" s="136"/>
      <c r="GN1743" s="136"/>
      <c r="GO1743" s="136"/>
      <c r="GP1743" s="136"/>
      <c r="GQ1743" s="136"/>
      <c r="GR1743" s="136"/>
      <c r="GS1743" s="136"/>
      <c r="GT1743" s="136"/>
      <c r="GU1743" s="136"/>
      <c r="GV1743" s="136"/>
      <c r="GW1743" s="136"/>
      <c r="GX1743" s="136"/>
      <c r="GY1743" s="136"/>
      <c r="GZ1743" s="136"/>
      <c r="HA1743" s="136"/>
      <c r="HB1743" s="136"/>
      <c r="HC1743" s="136"/>
      <c r="HD1743" s="136"/>
      <c r="HE1743" s="136"/>
      <c r="HF1743" s="136"/>
      <c r="HG1743" s="136"/>
      <c r="HH1743" s="136"/>
      <c r="HI1743" s="136"/>
      <c r="HJ1743" s="136"/>
      <c r="HK1743" s="136"/>
      <c r="HL1743" s="136"/>
      <c r="HM1743" s="136"/>
      <c r="HN1743" s="136"/>
      <c r="HO1743" s="136"/>
      <c r="HP1743" s="136"/>
      <c r="HQ1743" s="136"/>
      <c r="HR1743" s="136"/>
      <c r="HS1743" s="136"/>
      <c r="HT1743" s="136"/>
      <c r="HU1743" s="136"/>
      <c r="HV1743" s="136"/>
      <c r="HW1743" s="136"/>
      <c r="HX1743" s="136"/>
      <c r="HY1743" s="136"/>
      <c r="HZ1743" s="136"/>
      <c r="IA1743" s="136"/>
      <c r="IB1743" s="136"/>
      <c r="IC1743" s="136"/>
      <c r="ID1743" s="136"/>
      <c r="IE1743" s="136"/>
      <c r="IF1743" s="136"/>
      <c r="IG1743" s="136"/>
    </row>
    <row r="1744" spans="1:241" ht="15" customHeight="1" x14ac:dyDescent="0.25">
      <c r="A1744" s="225" t="s">
        <v>605</v>
      </c>
      <c r="B1744" s="217">
        <v>17149364</v>
      </c>
      <c r="C1744" s="217">
        <v>8372953</v>
      </c>
      <c r="D1744" s="217">
        <v>1338560</v>
      </c>
      <c r="E1744" s="217">
        <v>1588688</v>
      </c>
      <c r="F1744" s="217">
        <v>3467780</v>
      </c>
      <c r="G1744" s="217">
        <v>1072203</v>
      </c>
      <c r="H1744" s="235">
        <v>32989548</v>
      </c>
      <c r="I1744" s="136"/>
      <c r="J1744" s="225" t="s">
        <v>630</v>
      </c>
      <c r="K1744" s="217">
        <v>7631111</v>
      </c>
      <c r="L1744" s="217">
        <v>4860072</v>
      </c>
      <c r="M1744" s="217">
        <v>1859193</v>
      </c>
      <c r="N1744" s="217">
        <v>1297722</v>
      </c>
      <c r="O1744" s="217">
        <v>2752553</v>
      </c>
      <c r="P1744" s="217">
        <v>369388</v>
      </c>
      <c r="Q1744" s="235">
        <v>18770039</v>
      </c>
      <c r="R1744" s="136"/>
      <c r="S1744" s="136"/>
      <c r="T1744" s="136"/>
      <c r="U1744" s="136"/>
      <c r="V1744" s="136"/>
      <c r="W1744" s="136"/>
      <c r="X1744" s="136"/>
      <c r="Y1744" s="136"/>
      <c r="Z1744" s="136"/>
      <c r="AA1744" s="136"/>
      <c r="AB1744" s="136"/>
      <c r="AC1744" s="136"/>
      <c r="AD1744" s="136"/>
      <c r="AE1744" s="136"/>
      <c r="AF1744" s="136"/>
      <c r="AG1744" s="136"/>
      <c r="AH1744" s="136"/>
      <c r="AI1744" s="136"/>
      <c r="AJ1744" s="136"/>
      <c r="AK1744" s="136"/>
      <c r="AL1744" s="136"/>
      <c r="AM1744" s="136"/>
      <c r="AN1744" s="136"/>
      <c r="AO1744" s="136"/>
      <c r="AP1744" s="136"/>
      <c r="AQ1744" s="136"/>
      <c r="AR1744" s="136"/>
      <c r="AS1744" s="136"/>
      <c r="AT1744" s="136"/>
      <c r="AU1744" s="136"/>
      <c r="AV1744" s="136"/>
      <c r="AW1744" s="136"/>
      <c r="AX1744" s="136"/>
      <c r="AY1744" s="136"/>
      <c r="AZ1744" s="136"/>
      <c r="BA1744" s="136"/>
      <c r="BB1744" s="136"/>
      <c r="BC1744" s="136"/>
      <c r="BD1744" s="136"/>
      <c r="BE1744" s="136"/>
      <c r="BF1744" s="136"/>
      <c r="BG1744" s="136"/>
      <c r="BH1744" s="136"/>
      <c r="BI1744" s="136"/>
      <c r="BJ1744" s="136"/>
      <c r="BK1744" s="136"/>
      <c r="BL1744" s="136"/>
      <c r="BM1744" s="136"/>
      <c r="BN1744" s="136"/>
      <c r="BO1744" s="136"/>
      <c r="BP1744" s="136"/>
      <c r="BQ1744" s="136"/>
      <c r="BR1744" s="136"/>
      <c r="BS1744" s="136"/>
      <c r="BT1744" s="136"/>
      <c r="BU1744" s="136"/>
      <c r="BV1744" s="136"/>
      <c r="BW1744" s="136"/>
      <c r="BX1744" s="136"/>
      <c r="BY1744" s="136"/>
      <c r="BZ1744" s="136"/>
      <c r="CA1744" s="136"/>
      <c r="CB1744" s="136"/>
      <c r="CC1744" s="136"/>
      <c r="CD1744" s="136"/>
      <c r="CE1744" s="136"/>
      <c r="CF1744" s="136"/>
      <c r="CG1744" s="136"/>
      <c r="CH1744" s="136"/>
      <c r="CI1744" s="136"/>
      <c r="CJ1744" s="136"/>
      <c r="CK1744" s="136"/>
      <c r="CL1744" s="136"/>
      <c r="CM1744" s="136"/>
      <c r="CN1744" s="136"/>
      <c r="CO1744" s="136"/>
      <c r="CP1744" s="136"/>
      <c r="CQ1744" s="136"/>
      <c r="CR1744" s="136"/>
      <c r="CS1744" s="136"/>
      <c r="CT1744" s="136"/>
      <c r="CU1744" s="136"/>
      <c r="CV1744" s="136"/>
      <c r="CW1744" s="136"/>
      <c r="CX1744" s="136"/>
      <c r="CY1744" s="136"/>
      <c r="CZ1744" s="136"/>
      <c r="DA1744" s="136"/>
      <c r="DB1744" s="136"/>
      <c r="DC1744" s="136"/>
      <c r="DD1744" s="136"/>
      <c r="DE1744" s="136"/>
      <c r="DF1744" s="136"/>
      <c r="DG1744" s="136"/>
      <c r="DH1744" s="136"/>
      <c r="DI1744" s="136"/>
      <c r="DJ1744" s="136"/>
      <c r="DK1744" s="136"/>
      <c r="DL1744" s="136"/>
      <c r="DM1744" s="136"/>
      <c r="DN1744" s="136"/>
      <c r="DO1744" s="136"/>
      <c r="DP1744" s="136"/>
      <c r="DQ1744" s="136"/>
      <c r="DR1744" s="136"/>
      <c r="DS1744" s="136"/>
      <c r="DT1744" s="136"/>
      <c r="DU1744" s="136"/>
      <c r="DV1744" s="136"/>
      <c r="DW1744" s="136"/>
      <c r="DX1744" s="136"/>
      <c r="DY1744" s="136"/>
      <c r="DZ1744" s="136"/>
      <c r="EA1744" s="136"/>
      <c r="EB1744" s="136"/>
      <c r="EC1744" s="136"/>
      <c r="ED1744" s="136"/>
      <c r="EE1744" s="136"/>
      <c r="EF1744" s="136"/>
      <c r="EG1744" s="136"/>
      <c r="EH1744" s="136"/>
      <c r="EI1744" s="136"/>
      <c r="EJ1744" s="136"/>
      <c r="EK1744" s="136"/>
      <c r="EL1744" s="136"/>
      <c r="EM1744" s="136"/>
      <c r="EN1744" s="136"/>
      <c r="EO1744" s="136"/>
      <c r="EP1744" s="136"/>
      <c r="EQ1744" s="136"/>
      <c r="ER1744" s="136"/>
      <c r="ES1744" s="136"/>
      <c r="ET1744" s="136"/>
      <c r="EU1744" s="136"/>
      <c r="EV1744" s="136"/>
      <c r="EW1744" s="136"/>
      <c r="EX1744" s="136"/>
      <c r="EY1744" s="136"/>
      <c r="EZ1744" s="136"/>
      <c r="FA1744" s="136"/>
      <c r="FB1744" s="136"/>
      <c r="FC1744" s="136"/>
      <c r="FD1744" s="136"/>
      <c r="FE1744" s="136"/>
      <c r="FF1744" s="136"/>
      <c r="FG1744" s="136"/>
      <c r="FH1744" s="136"/>
      <c r="FI1744" s="136"/>
      <c r="FJ1744" s="136"/>
      <c r="FK1744" s="136"/>
      <c r="FL1744" s="136"/>
      <c r="FM1744" s="136"/>
      <c r="FN1744" s="136"/>
      <c r="FO1744" s="136"/>
      <c r="FP1744" s="136"/>
      <c r="FQ1744" s="136"/>
      <c r="FR1744" s="136"/>
      <c r="FS1744" s="136"/>
      <c r="FT1744" s="136"/>
      <c r="FU1744" s="136"/>
      <c r="FV1744" s="136"/>
      <c r="FW1744" s="136"/>
      <c r="FX1744" s="136"/>
      <c r="FY1744" s="136"/>
      <c r="FZ1744" s="136"/>
      <c r="GA1744" s="136"/>
      <c r="GB1744" s="136"/>
      <c r="GC1744" s="136"/>
      <c r="GD1744" s="136"/>
      <c r="GE1744" s="136"/>
      <c r="GF1744" s="136"/>
      <c r="GG1744" s="136"/>
      <c r="GH1744" s="136"/>
      <c r="GI1744" s="136"/>
      <c r="GJ1744" s="136"/>
      <c r="GK1744" s="136"/>
      <c r="GL1744" s="136"/>
      <c r="GM1744" s="136"/>
      <c r="GN1744" s="136"/>
      <c r="GO1744" s="136"/>
      <c r="GP1744" s="136"/>
      <c r="GQ1744" s="136"/>
      <c r="GR1744" s="136"/>
      <c r="GS1744" s="136"/>
      <c r="GT1744" s="136"/>
      <c r="GU1744" s="136"/>
      <c r="GV1744" s="136"/>
      <c r="GW1744" s="136"/>
      <c r="GX1744" s="136"/>
      <c r="GY1744" s="136"/>
      <c r="GZ1744" s="136"/>
      <c r="HA1744" s="136"/>
      <c r="HB1744" s="136"/>
      <c r="HC1744" s="136"/>
      <c r="HD1744" s="136"/>
      <c r="HE1744" s="136"/>
      <c r="HF1744" s="136"/>
      <c r="HG1744" s="136"/>
      <c r="HH1744" s="136"/>
      <c r="HI1744" s="136"/>
      <c r="HJ1744" s="136"/>
      <c r="HK1744" s="136"/>
      <c r="HL1744" s="136"/>
      <c r="HM1744" s="136"/>
      <c r="HN1744" s="136"/>
      <c r="HO1744" s="136"/>
      <c r="HP1744" s="136"/>
      <c r="HQ1744" s="136"/>
      <c r="HR1744" s="136"/>
      <c r="HS1744" s="136"/>
      <c r="HT1744" s="136"/>
      <c r="HU1744" s="136"/>
      <c r="HV1744" s="136"/>
      <c r="HW1744" s="136"/>
      <c r="HX1744" s="136"/>
      <c r="HY1744" s="136"/>
      <c r="HZ1744" s="136"/>
      <c r="IA1744" s="136"/>
      <c r="IB1744" s="136"/>
      <c r="IC1744" s="136"/>
      <c r="ID1744" s="136"/>
      <c r="IE1744" s="136"/>
      <c r="IF1744" s="136"/>
      <c r="IG1744" s="136"/>
    </row>
    <row r="1745" spans="1:304" ht="15" customHeight="1" x14ac:dyDescent="0.25">
      <c r="A1745" s="225" t="s">
        <v>375</v>
      </c>
      <c r="B1745" s="217">
        <v>8907179</v>
      </c>
      <c r="C1745" s="217">
        <v>6094078</v>
      </c>
      <c r="D1745" s="217">
        <v>857179</v>
      </c>
      <c r="E1745" s="217">
        <v>1077119</v>
      </c>
      <c r="F1745" s="217">
        <v>2603821</v>
      </c>
      <c r="G1745" s="217">
        <v>624924</v>
      </c>
      <c r="H1745" s="235">
        <v>20164300</v>
      </c>
      <c r="I1745" s="136"/>
      <c r="J1745" s="225" t="s">
        <v>393</v>
      </c>
      <c r="K1745" s="217">
        <v>9203176</v>
      </c>
      <c r="L1745" s="217">
        <v>6416912</v>
      </c>
      <c r="M1745" s="217">
        <v>1312637</v>
      </c>
      <c r="N1745" s="217">
        <v>1106263</v>
      </c>
      <c r="O1745" s="217">
        <v>2275312</v>
      </c>
      <c r="P1745" s="217">
        <v>430661</v>
      </c>
      <c r="Q1745" s="235">
        <v>20744961</v>
      </c>
      <c r="R1745" s="136"/>
      <c r="S1745" s="136"/>
      <c r="T1745" s="136"/>
      <c r="U1745" s="136"/>
      <c r="V1745" s="136"/>
      <c r="W1745" s="136"/>
      <c r="X1745" s="136"/>
      <c r="Y1745" s="136"/>
      <c r="Z1745" s="136"/>
      <c r="AA1745" s="136"/>
      <c r="AB1745" s="136"/>
      <c r="AC1745" s="136"/>
      <c r="AD1745" s="136"/>
      <c r="AE1745" s="136"/>
      <c r="AF1745" s="136"/>
      <c r="AG1745" s="136"/>
      <c r="AH1745" s="136"/>
      <c r="AI1745" s="136"/>
      <c r="AJ1745" s="136"/>
      <c r="AK1745" s="136"/>
      <c r="AL1745" s="136"/>
      <c r="AM1745" s="136"/>
      <c r="AN1745" s="136"/>
      <c r="AO1745" s="136"/>
      <c r="AP1745" s="136"/>
      <c r="AQ1745" s="136"/>
      <c r="AR1745" s="136"/>
      <c r="AS1745" s="136"/>
      <c r="AT1745" s="136"/>
      <c r="AU1745" s="136"/>
      <c r="AV1745" s="136"/>
      <c r="AW1745" s="136"/>
      <c r="AX1745" s="136"/>
      <c r="AY1745" s="136"/>
      <c r="AZ1745" s="136"/>
      <c r="BA1745" s="136"/>
      <c r="BB1745" s="136"/>
      <c r="BC1745" s="136"/>
      <c r="BD1745" s="136"/>
      <c r="BE1745" s="136"/>
      <c r="BF1745" s="136"/>
      <c r="BG1745" s="136"/>
      <c r="BH1745" s="136"/>
      <c r="BI1745" s="136"/>
      <c r="BJ1745" s="136"/>
      <c r="BK1745" s="136"/>
      <c r="BL1745" s="136"/>
      <c r="BM1745" s="136"/>
      <c r="BN1745" s="136"/>
      <c r="BO1745" s="136"/>
      <c r="BP1745" s="136"/>
      <c r="BQ1745" s="136"/>
      <c r="BR1745" s="136"/>
      <c r="BS1745" s="136"/>
      <c r="BT1745" s="136"/>
      <c r="BU1745" s="136"/>
      <c r="BV1745" s="136"/>
      <c r="BW1745" s="136"/>
      <c r="BX1745" s="136"/>
      <c r="BY1745" s="136"/>
      <c r="BZ1745" s="136"/>
      <c r="CA1745" s="136"/>
      <c r="CB1745" s="136"/>
      <c r="CC1745" s="136"/>
      <c r="CD1745" s="136"/>
      <c r="CE1745" s="136"/>
      <c r="CF1745" s="136"/>
      <c r="CG1745" s="136"/>
      <c r="CH1745" s="136"/>
      <c r="CI1745" s="136"/>
      <c r="CJ1745" s="136"/>
      <c r="CK1745" s="136"/>
      <c r="CL1745" s="136"/>
      <c r="CM1745" s="136"/>
      <c r="CN1745" s="136"/>
      <c r="CO1745" s="136"/>
      <c r="CP1745" s="136"/>
      <c r="CQ1745" s="136"/>
      <c r="CR1745" s="136"/>
      <c r="CS1745" s="136"/>
      <c r="CT1745" s="136"/>
      <c r="CU1745" s="136"/>
      <c r="CV1745" s="136"/>
      <c r="CW1745" s="136"/>
      <c r="CX1745" s="136"/>
      <c r="CY1745" s="136"/>
      <c r="CZ1745" s="136"/>
      <c r="DA1745" s="136"/>
      <c r="DB1745" s="136"/>
      <c r="DC1745" s="136"/>
      <c r="DD1745" s="136"/>
      <c r="DE1745" s="136"/>
      <c r="DF1745" s="136"/>
      <c r="DG1745" s="136"/>
      <c r="DH1745" s="136"/>
      <c r="DI1745" s="136"/>
      <c r="DJ1745" s="136"/>
      <c r="DK1745" s="136"/>
      <c r="DL1745" s="136"/>
      <c r="DM1745" s="136"/>
      <c r="DN1745" s="136"/>
      <c r="DO1745" s="136"/>
      <c r="DP1745" s="136"/>
      <c r="DQ1745" s="136"/>
      <c r="DR1745" s="136"/>
      <c r="DS1745" s="136"/>
      <c r="DT1745" s="136"/>
      <c r="DU1745" s="136"/>
      <c r="DV1745" s="136"/>
      <c r="DW1745" s="136"/>
      <c r="DX1745" s="136"/>
      <c r="DY1745" s="136"/>
      <c r="DZ1745" s="136"/>
      <c r="EA1745" s="136"/>
      <c r="EB1745" s="136"/>
      <c r="EC1745" s="136"/>
      <c r="ED1745" s="136"/>
      <c r="EE1745" s="136"/>
      <c r="EF1745" s="136"/>
      <c r="EG1745" s="136"/>
      <c r="EH1745" s="136"/>
      <c r="EI1745" s="136"/>
      <c r="EJ1745" s="136"/>
      <c r="EK1745" s="136"/>
      <c r="EL1745" s="136"/>
      <c r="EM1745" s="136"/>
      <c r="EN1745" s="136"/>
      <c r="EO1745" s="136"/>
      <c r="EP1745" s="136"/>
      <c r="EQ1745" s="136"/>
      <c r="ER1745" s="136"/>
      <c r="ES1745" s="136"/>
      <c r="ET1745" s="136"/>
      <c r="EU1745" s="136"/>
      <c r="EV1745" s="136"/>
      <c r="EW1745" s="136"/>
      <c r="EX1745" s="136"/>
      <c r="EY1745" s="136"/>
      <c r="EZ1745" s="136"/>
      <c r="FA1745" s="136"/>
      <c r="FB1745" s="136"/>
      <c r="FC1745" s="136"/>
      <c r="FD1745" s="136"/>
      <c r="FE1745" s="136"/>
      <c r="FF1745" s="136"/>
      <c r="FG1745" s="136"/>
      <c r="FH1745" s="136"/>
      <c r="FI1745" s="136"/>
      <c r="FJ1745" s="136"/>
      <c r="FK1745" s="136"/>
      <c r="FL1745" s="136"/>
      <c r="FM1745" s="136"/>
      <c r="FN1745" s="136"/>
      <c r="FO1745" s="136"/>
      <c r="FP1745" s="136"/>
      <c r="FQ1745" s="136"/>
      <c r="FR1745" s="136"/>
      <c r="FS1745" s="136"/>
      <c r="FT1745" s="136"/>
      <c r="FU1745" s="136"/>
      <c r="FV1745" s="136"/>
      <c r="FW1745" s="136"/>
      <c r="FX1745" s="136"/>
      <c r="FY1745" s="136"/>
      <c r="FZ1745" s="136"/>
      <c r="GA1745" s="136"/>
      <c r="GB1745" s="136"/>
      <c r="GC1745" s="136"/>
      <c r="GD1745" s="136"/>
      <c r="GE1745" s="136"/>
      <c r="GF1745" s="136"/>
      <c r="GG1745" s="136"/>
      <c r="GH1745" s="136"/>
      <c r="GI1745" s="136"/>
      <c r="GJ1745" s="136"/>
      <c r="GK1745" s="136"/>
      <c r="GL1745" s="136"/>
      <c r="GM1745" s="136"/>
      <c r="GN1745" s="136"/>
      <c r="GO1745" s="136"/>
      <c r="GP1745" s="136"/>
      <c r="GQ1745" s="136"/>
      <c r="GR1745" s="136"/>
      <c r="GS1745" s="136"/>
      <c r="GT1745" s="136"/>
      <c r="GU1745" s="136"/>
      <c r="GV1745" s="136"/>
      <c r="GW1745" s="136"/>
      <c r="GX1745" s="136"/>
      <c r="GY1745" s="136"/>
      <c r="GZ1745" s="136"/>
      <c r="HA1745" s="136"/>
      <c r="HB1745" s="136"/>
      <c r="HC1745" s="136"/>
      <c r="HD1745" s="136"/>
      <c r="HE1745" s="136"/>
      <c r="HF1745" s="136"/>
      <c r="HG1745" s="136"/>
      <c r="HH1745" s="136"/>
      <c r="HI1745" s="136"/>
      <c r="HJ1745" s="136"/>
      <c r="HK1745" s="136"/>
      <c r="HL1745" s="136"/>
      <c r="HM1745" s="136"/>
      <c r="HN1745" s="136"/>
      <c r="HO1745" s="136"/>
      <c r="HP1745" s="136"/>
      <c r="HQ1745" s="136"/>
      <c r="HR1745" s="136"/>
      <c r="HS1745" s="136"/>
      <c r="HT1745" s="136"/>
      <c r="HU1745" s="136"/>
      <c r="HV1745" s="136"/>
      <c r="HW1745" s="136"/>
      <c r="HX1745" s="136"/>
      <c r="HY1745" s="136"/>
      <c r="HZ1745" s="136"/>
      <c r="IA1745" s="136"/>
      <c r="IB1745" s="136"/>
      <c r="IC1745" s="136"/>
      <c r="ID1745" s="136"/>
      <c r="IE1745" s="136"/>
      <c r="IF1745" s="136"/>
      <c r="IG1745" s="136"/>
    </row>
    <row r="1746" spans="1:304" ht="15" customHeight="1" x14ac:dyDescent="0.25">
      <c r="A1746" s="225" t="s">
        <v>313</v>
      </c>
      <c r="B1746" s="217">
        <v>6367257</v>
      </c>
      <c r="C1746" s="217">
        <v>4114295</v>
      </c>
      <c r="D1746" s="217">
        <v>677754</v>
      </c>
      <c r="E1746" s="217">
        <v>1510053</v>
      </c>
      <c r="F1746" s="217">
        <v>2187203</v>
      </c>
      <c r="G1746" s="217">
        <v>572926</v>
      </c>
      <c r="H1746" s="235">
        <v>15429488</v>
      </c>
      <c r="I1746" s="136"/>
      <c r="J1746" s="225" t="s">
        <v>396</v>
      </c>
      <c r="K1746" s="217">
        <v>7831566</v>
      </c>
      <c r="L1746" s="217">
        <v>8101237</v>
      </c>
      <c r="M1746" s="217">
        <v>745427</v>
      </c>
      <c r="N1746" s="217">
        <v>837243</v>
      </c>
      <c r="O1746" s="217">
        <v>2282060</v>
      </c>
      <c r="P1746" s="217">
        <v>362823</v>
      </c>
      <c r="Q1746" s="235">
        <v>20160356</v>
      </c>
      <c r="R1746" s="136"/>
      <c r="S1746" s="136"/>
      <c r="T1746" s="136"/>
      <c r="U1746" s="136"/>
      <c r="V1746" s="136"/>
      <c r="W1746" s="136"/>
      <c r="X1746" s="136"/>
      <c r="Y1746" s="136"/>
      <c r="Z1746" s="136"/>
      <c r="AA1746" s="136"/>
      <c r="AB1746" s="136"/>
      <c r="AC1746" s="136"/>
      <c r="AD1746" s="136"/>
      <c r="AE1746" s="136"/>
      <c r="AF1746" s="136"/>
      <c r="AG1746" s="136"/>
      <c r="AH1746" s="136"/>
      <c r="AI1746" s="136"/>
      <c r="AJ1746" s="136"/>
      <c r="AK1746" s="136"/>
      <c r="AL1746" s="136"/>
      <c r="AM1746" s="136"/>
      <c r="AN1746" s="136"/>
      <c r="AO1746" s="136"/>
      <c r="AP1746" s="136"/>
      <c r="AQ1746" s="136"/>
      <c r="AR1746" s="136"/>
      <c r="AS1746" s="136"/>
      <c r="AT1746" s="136"/>
      <c r="AU1746" s="136"/>
      <c r="AV1746" s="136"/>
      <c r="AW1746" s="136"/>
      <c r="AX1746" s="136"/>
      <c r="AY1746" s="136"/>
      <c r="AZ1746" s="136"/>
      <c r="BA1746" s="136"/>
      <c r="BB1746" s="136"/>
      <c r="BC1746" s="136"/>
      <c r="BD1746" s="136"/>
      <c r="BE1746" s="136"/>
      <c r="BF1746" s="136"/>
      <c r="BG1746" s="136"/>
      <c r="BH1746" s="136"/>
      <c r="BI1746" s="136"/>
      <c r="BJ1746" s="136"/>
      <c r="BK1746" s="136"/>
      <c r="BL1746" s="136"/>
      <c r="BM1746" s="136"/>
      <c r="BN1746" s="136"/>
      <c r="BO1746" s="136"/>
      <c r="BP1746" s="136"/>
      <c r="BQ1746" s="136"/>
      <c r="BR1746" s="136"/>
      <c r="BS1746" s="136"/>
      <c r="BT1746" s="136"/>
      <c r="BU1746" s="136"/>
      <c r="BV1746" s="136"/>
      <c r="BW1746" s="136"/>
      <c r="BX1746" s="136"/>
      <c r="BY1746" s="136"/>
      <c r="BZ1746" s="136"/>
      <c r="CA1746" s="136"/>
      <c r="CB1746" s="136"/>
      <c r="CC1746" s="136"/>
      <c r="CD1746" s="136"/>
      <c r="CE1746" s="136"/>
      <c r="CF1746" s="136"/>
      <c r="CG1746" s="136"/>
      <c r="CH1746" s="136"/>
      <c r="CI1746" s="136"/>
      <c r="CJ1746" s="136"/>
      <c r="CK1746" s="136"/>
      <c r="CL1746" s="136"/>
      <c r="CM1746" s="136"/>
      <c r="CN1746" s="136"/>
      <c r="CO1746" s="136"/>
      <c r="CP1746" s="136"/>
      <c r="CQ1746" s="136"/>
      <c r="CR1746" s="136"/>
      <c r="CS1746" s="136"/>
      <c r="CT1746" s="136"/>
      <c r="CU1746" s="136"/>
      <c r="CV1746" s="136"/>
      <c r="CW1746" s="136"/>
      <c r="CX1746" s="136"/>
      <c r="CY1746" s="136"/>
      <c r="CZ1746" s="136"/>
      <c r="DA1746" s="136"/>
      <c r="DB1746" s="136"/>
      <c r="DC1746" s="136"/>
      <c r="DD1746" s="136"/>
      <c r="DE1746" s="136"/>
      <c r="DF1746" s="136"/>
      <c r="DG1746" s="136"/>
      <c r="DH1746" s="136"/>
      <c r="DI1746" s="136"/>
      <c r="DJ1746" s="136"/>
      <c r="DK1746" s="136"/>
      <c r="DL1746" s="136"/>
      <c r="DM1746" s="136"/>
      <c r="DN1746" s="136"/>
      <c r="DO1746" s="136"/>
      <c r="DP1746" s="136"/>
      <c r="DQ1746" s="136"/>
      <c r="DR1746" s="136"/>
      <c r="DS1746" s="136"/>
      <c r="DT1746" s="136"/>
      <c r="DU1746" s="136"/>
      <c r="DV1746" s="136"/>
      <c r="DW1746" s="136"/>
      <c r="DX1746" s="136"/>
      <c r="DY1746" s="136"/>
      <c r="DZ1746" s="136"/>
      <c r="EA1746" s="136"/>
      <c r="EB1746" s="136"/>
      <c r="EC1746" s="136"/>
      <c r="ED1746" s="136"/>
      <c r="EE1746" s="136"/>
      <c r="EF1746" s="136"/>
      <c r="EG1746" s="136"/>
      <c r="EH1746" s="136"/>
      <c r="EI1746" s="136"/>
      <c r="EJ1746" s="136"/>
      <c r="EK1746" s="136"/>
      <c r="EL1746" s="136"/>
      <c r="EM1746" s="136"/>
      <c r="EN1746" s="136"/>
      <c r="EO1746" s="136"/>
      <c r="EP1746" s="136"/>
      <c r="EQ1746" s="136"/>
      <c r="ER1746" s="136"/>
      <c r="ES1746" s="136"/>
      <c r="ET1746" s="136"/>
      <c r="EU1746" s="136"/>
      <c r="EV1746" s="136"/>
      <c r="EW1746" s="136"/>
      <c r="EX1746" s="136"/>
      <c r="EY1746" s="136"/>
      <c r="EZ1746" s="136"/>
      <c r="FA1746" s="136"/>
      <c r="FB1746" s="136"/>
      <c r="FC1746" s="136"/>
      <c r="FD1746" s="136"/>
      <c r="FE1746" s="136"/>
      <c r="FF1746" s="136"/>
      <c r="FG1746" s="136"/>
      <c r="FH1746" s="136"/>
      <c r="FI1746" s="136"/>
      <c r="FJ1746" s="136"/>
      <c r="FK1746" s="136"/>
      <c r="FL1746" s="136"/>
      <c r="FM1746" s="136"/>
      <c r="FN1746" s="136"/>
      <c r="FO1746" s="136"/>
      <c r="FP1746" s="136"/>
      <c r="FQ1746" s="136"/>
      <c r="FR1746" s="136"/>
      <c r="FS1746" s="136"/>
      <c r="FT1746" s="136"/>
      <c r="FU1746" s="136"/>
      <c r="FV1746" s="136"/>
      <c r="FW1746" s="136"/>
      <c r="FX1746" s="136"/>
      <c r="FY1746" s="136"/>
      <c r="FZ1746" s="136"/>
      <c r="GA1746" s="136"/>
      <c r="GB1746" s="136"/>
      <c r="GC1746" s="136"/>
      <c r="GD1746" s="136"/>
      <c r="GE1746" s="136"/>
      <c r="GF1746" s="136"/>
      <c r="GG1746" s="136"/>
      <c r="GH1746" s="136"/>
      <c r="GI1746" s="136"/>
      <c r="GJ1746" s="136"/>
      <c r="GK1746" s="136"/>
      <c r="GL1746" s="136"/>
      <c r="GM1746" s="136"/>
      <c r="GN1746" s="136"/>
      <c r="GO1746" s="136"/>
      <c r="GP1746" s="136"/>
      <c r="GQ1746" s="136"/>
      <c r="GR1746" s="136"/>
      <c r="GS1746" s="136"/>
      <c r="GT1746" s="136"/>
      <c r="GU1746" s="136"/>
      <c r="GV1746" s="136"/>
      <c r="GW1746" s="136"/>
      <c r="GX1746" s="136"/>
      <c r="GY1746" s="136"/>
      <c r="GZ1746" s="136"/>
      <c r="HA1746" s="136"/>
      <c r="HB1746" s="136"/>
      <c r="HC1746" s="136"/>
      <c r="HD1746" s="136"/>
      <c r="HE1746" s="136"/>
      <c r="HF1746" s="136"/>
      <c r="HG1746" s="136"/>
      <c r="HH1746" s="136"/>
      <c r="HI1746" s="136"/>
      <c r="HJ1746" s="136"/>
      <c r="HK1746" s="136"/>
      <c r="HL1746" s="136"/>
      <c r="HM1746" s="136"/>
      <c r="HN1746" s="136"/>
      <c r="HO1746" s="136"/>
      <c r="HP1746" s="136"/>
      <c r="HQ1746" s="136"/>
      <c r="HR1746" s="136"/>
      <c r="HS1746" s="136"/>
      <c r="HT1746" s="136"/>
      <c r="HU1746" s="136"/>
      <c r="HV1746" s="136"/>
      <c r="HW1746" s="136"/>
      <c r="HX1746" s="136"/>
      <c r="HY1746" s="136"/>
      <c r="HZ1746" s="136"/>
      <c r="IA1746" s="136"/>
      <c r="IB1746" s="136"/>
      <c r="IC1746" s="136"/>
      <c r="ID1746" s="136"/>
      <c r="IE1746" s="136"/>
      <c r="IF1746" s="136"/>
      <c r="IG1746" s="136"/>
    </row>
    <row r="1747" spans="1:304" ht="15" customHeight="1" x14ac:dyDescent="0.25">
      <c r="A1747" s="225" t="s">
        <v>312</v>
      </c>
      <c r="B1747" s="217">
        <v>7247978</v>
      </c>
      <c r="C1747" s="217">
        <v>3886225</v>
      </c>
      <c r="D1747" s="217">
        <v>726558</v>
      </c>
      <c r="E1747" s="217">
        <v>1138914</v>
      </c>
      <c r="F1747" s="217">
        <v>2258912</v>
      </c>
      <c r="G1747" s="217">
        <v>491820</v>
      </c>
      <c r="H1747" s="235">
        <v>15750407</v>
      </c>
      <c r="I1747" s="136"/>
      <c r="J1747" s="225" t="s">
        <v>397</v>
      </c>
      <c r="K1747" s="217">
        <v>12598374</v>
      </c>
      <c r="L1747" s="217">
        <v>6803755</v>
      </c>
      <c r="M1747" s="217">
        <v>746267</v>
      </c>
      <c r="N1747" s="217">
        <v>1036975</v>
      </c>
      <c r="O1747" s="217">
        <v>2891949</v>
      </c>
      <c r="P1747" s="217">
        <v>422422</v>
      </c>
      <c r="Q1747" s="235">
        <v>24499742</v>
      </c>
      <c r="R1747" s="136"/>
      <c r="S1747" s="136"/>
      <c r="T1747" s="136"/>
      <c r="U1747" s="136"/>
      <c r="V1747" s="136"/>
      <c r="W1747" s="136"/>
      <c r="X1747" s="136"/>
      <c r="Y1747" s="136"/>
      <c r="Z1747" s="136"/>
      <c r="AA1747" s="136"/>
      <c r="AB1747" s="136"/>
      <c r="AC1747" s="136"/>
      <c r="AD1747" s="136"/>
      <c r="AE1747" s="136"/>
      <c r="AF1747" s="136"/>
      <c r="AG1747" s="136"/>
      <c r="AH1747" s="136"/>
      <c r="AI1747" s="136"/>
      <c r="AJ1747" s="136"/>
      <c r="AK1747" s="136"/>
      <c r="AL1747" s="136"/>
      <c r="AM1747" s="136"/>
      <c r="AN1747" s="136"/>
      <c r="AO1747" s="136"/>
      <c r="AP1747" s="136"/>
      <c r="AQ1747" s="136"/>
      <c r="AR1747" s="136"/>
      <c r="AS1747" s="136"/>
      <c r="AT1747" s="136"/>
      <c r="AU1747" s="136"/>
      <c r="AV1747" s="136"/>
      <c r="AW1747" s="136"/>
      <c r="AX1747" s="136"/>
      <c r="AY1747" s="136"/>
      <c r="AZ1747" s="136"/>
      <c r="BA1747" s="136"/>
      <c r="BB1747" s="136"/>
      <c r="BC1747" s="136"/>
      <c r="BD1747" s="136"/>
      <c r="BE1747" s="136"/>
      <c r="BF1747" s="136"/>
      <c r="BG1747" s="136"/>
      <c r="BH1747" s="136"/>
      <c r="BI1747" s="136"/>
      <c r="BJ1747" s="136"/>
      <c r="BK1747" s="136"/>
      <c r="BL1747" s="136"/>
      <c r="BM1747" s="136"/>
      <c r="BN1747" s="136"/>
      <c r="BO1747" s="136"/>
      <c r="BP1747" s="136"/>
      <c r="BQ1747" s="136"/>
      <c r="BR1747" s="136"/>
      <c r="BS1747" s="136"/>
      <c r="BT1747" s="136"/>
      <c r="BU1747" s="136"/>
      <c r="BV1747" s="136"/>
      <c r="BW1747" s="136"/>
      <c r="BX1747" s="136"/>
      <c r="BY1747" s="136"/>
      <c r="BZ1747" s="136"/>
      <c r="CA1747" s="136"/>
      <c r="CB1747" s="136"/>
      <c r="CC1747" s="136"/>
      <c r="CD1747" s="136"/>
      <c r="CE1747" s="136"/>
      <c r="CF1747" s="136"/>
      <c r="CG1747" s="136"/>
      <c r="CH1747" s="136"/>
      <c r="CI1747" s="136"/>
      <c r="CJ1747" s="136"/>
      <c r="CK1747" s="136"/>
      <c r="CL1747" s="136"/>
      <c r="CM1747" s="136"/>
      <c r="CN1747" s="136"/>
      <c r="CO1747" s="136"/>
      <c r="CP1747" s="136"/>
      <c r="CQ1747" s="136"/>
      <c r="CR1747" s="136"/>
      <c r="CS1747" s="136"/>
      <c r="CT1747" s="136"/>
      <c r="CU1747" s="136"/>
      <c r="CV1747" s="136"/>
      <c r="CW1747" s="136"/>
      <c r="CX1747" s="136"/>
      <c r="CY1747" s="136"/>
      <c r="CZ1747" s="136"/>
      <c r="DA1747" s="136"/>
      <c r="DB1747" s="136"/>
      <c r="DC1747" s="136"/>
      <c r="DD1747" s="136"/>
      <c r="DE1747" s="136"/>
      <c r="DF1747" s="136"/>
      <c r="DG1747" s="136"/>
      <c r="DH1747" s="136"/>
      <c r="DI1747" s="136"/>
      <c r="DJ1747" s="136"/>
      <c r="DK1747" s="136"/>
      <c r="DL1747" s="136"/>
      <c r="DM1747" s="136"/>
      <c r="DN1747" s="136"/>
      <c r="DO1747" s="136"/>
      <c r="DP1747" s="136"/>
      <c r="DQ1747" s="136"/>
      <c r="DR1747" s="136"/>
      <c r="DS1747" s="136"/>
      <c r="DT1747" s="136"/>
      <c r="DU1747" s="136"/>
      <c r="DV1747" s="136"/>
      <c r="DW1747" s="136"/>
      <c r="DX1747" s="136"/>
      <c r="DY1747" s="136"/>
      <c r="DZ1747" s="136"/>
      <c r="EA1747" s="136"/>
      <c r="EB1747" s="136"/>
      <c r="EC1747" s="136"/>
      <c r="ED1747" s="136"/>
      <c r="EE1747" s="136"/>
      <c r="EF1747" s="136"/>
      <c r="EG1747" s="136"/>
      <c r="EH1747" s="136"/>
      <c r="EI1747" s="136"/>
      <c r="EJ1747" s="136"/>
      <c r="EK1747" s="136"/>
      <c r="EL1747" s="136"/>
      <c r="EM1747" s="136"/>
      <c r="EN1747" s="136"/>
      <c r="EO1747" s="136"/>
      <c r="EP1747" s="136"/>
      <c r="EQ1747" s="136"/>
      <c r="ER1747" s="136"/>
      <c r="ES1747" s="136"/>
      <c r="ET1747" s="136"/>
      <c r="EU1747" s="136"/>
      <c r="EV1747" s="136"/>
      <c r="EW1747" s="136"/>
      <c r="EX1747" s="136"/>
      <c r="EY1747" s="136"/>
      <c r="EZ1747" s="136"/>
      <c r="FA1747" s="136"/>
      <c r="FB1747" s="136"/>
      <c r="FC1747" s="136"/>
      <c r="FD1747" s="136"/>
      <c r="FE1747" s="136"/>
      <c r="FF1747" s="136"/>
      <c r="FG1747" s="136"/>
      <c r="FH1747" s="136"/>
      <c r="FI1747" s="136"/>
      <c r="FJ1747" s="136"/>
      <c r="FK1747" s="136"/>
      <c r="FL1747" s="136"/>
      <c r="FM1747" s="136"/>
      <c r="FN1747" s="136"/>
      <c r="FO1747" s="136"/>
      <c r="FP1747" s="136"/>
      <c r="FQ1747" s="136"/>
      <c r="FR1747" s="136"/>
      <c r="FS1747" s="136"/>
      <c r="FT1747" s="136"/>
      <c r="FU1747" s="136"/>
      <c r="FV1747" s="136"/>
      <c r="FW1747" s="136"/>
      <c r="FX1747" s="136"/>
      <c r="FY1747" s="136"/>
      <c r="FZ1747" s="136"/>
      <c r="GA1747" s="136"/>
      <c r="GB1747" s="136"/>
      <c r="GC1747" s="136"/>
      <c r="GD1747" s="136"/>
      <c r="GE1747" s="136"/>
      <c r="GF1747" s="136"/>
      <c r="GG1747" s="136"/>
      <c r="GH1747" s="136"/>
      <c r="GI1747" s="136"/>
      <c r="GJ1747" s="136"/>
      <c r="GK1747" s="136"/>
      <c r="GL1747" s="136"/>
      <c r="GM1747" s="136"/>
      <c r="GN1747" s="136"/>
      <c r="GO1747" s="136"/>
      <c r="GP1747" s="136"/>
      <c r="GQ1747" s="136"/>
      <c r="GR1747" s="136"/>
      <c r="GS1747" s="136"/>
      <c r="GT1747" s="136"/>
      <c r="GU1747" s="136"/>
      <c r="GV1747" s="136"/>
      <c r="GW1747" s="136"/>
      <c r="GX1747" s="136"/>
      <c r="GY1747" s="136"/>
      <c r="GZ1747" s="136"/>
      <c r="HA1747" s="136"/>
      <c r="HB1747" s="136"/>
      <c r="HC1747" s="136"/>
      <c r="HD1747" s="136"/>
      <c r="HE1747" s="136"/>
      <c r="HF1747" s="136"/>
      <c r="HG1747" s="136"/>
      <c r="HH1747" s="136"/>
      <c r="HI1747" s="136"/>
      <c r="HJ1747" s="136"/>
      <c r="HK1747" s="136"/>
      <c r="HL1747" s="136"/>
      <c r="HM1747" s="136"/>
      <c r="HN1747" s="136"/>
      <c r="HO1747" s="136"/>
      <c r="HP1747" s="136"/>
      <c r="HQ1747" s="136"/>
      <c r="HR1747" s="136"/>
      <c r="HS1747" s="136"/>
      <c r="HT1747" s="136"/>
      <c r="HU1747" s="136"/>
      <c r="HV1747" s="136"/>
      <c r="HW1747" s="136"/>
      <c r="HX1747" s="136"/>
      <c r="HY1747" s="136"/>
      <c r="HZ1747" s="136"/>
      <c r="IA1747" s="136"/>
      <c r="IB1747" s="136"/>
      <c r="IC1747" s="136"/>
      <c r="ID1747" s="136"/>
      <c r="IE1747" s="136"/>
      <c r="IF1747" s="136"/>
      <c r="IG1747" s="136"/>
    </row>
    <row r="1748" spans="1:304" ht="15" customHeight="1" x14ac:dyDescent="0.25">
      <c r="A1748" s="225" t="s">
        <v>311</v>
      </c>
      <c r="B1748" s="217">
        <v>8427347</v>
      </c>
      <c r="C1748" s="217">
        <v>4066951</v>
      </c>
      <c r="D1748" s="217">
        <v>797533</v>
      </c>
      <c r="E1748" s="217">
        <v>854571</v>
      </c>
      <c r="F1748" s="217">
        <v>2920847</v>
      </c>
      <c r="G1748" s="217">
        <v>529008</v>
      </c>
      <c r="H1748" s="235">
        <v>17596257</v>
      </c>
      <c r="I1748" s="136"/>
      <c r="J1748" s="225" t="s">
        <v>696</v>
      </c>
      <c r="K1748" s="217">
        <v>16066111</v>
      </c>
      <c r="L1748" s="217">
        <v>6744624</v>
      </c>
      <c r="M1748" s="217">
        <v>925481</v>
      </c>
      <c r="N1748" s="217">
        <v>1005753</v>
      </c>
      <c r="O1748" s="217">
        <v>2537832</v>
      </c>
      <c r="P1748" s="217">
        <v>560948</v>
      </c>
      <c r="Q1748" s="235">
        <v>27840749</v>
      </c>
      <c r="R1748" s="136"/>
      <c r="S1748" s="136"/>
      <c r="T1748" s="136"/>
      <c r="U1748" s="136"/>
      <c r="V1748" s="136"/>
      <c r="W1748" s="136"/>
      <c r="X1748" s="136"/>
      <c r="Y1748" s="136"/>
      <c r="Z1748" s="136"/>
      <c r="AA1748" s="136"/>
      <c r="AB1748" s="136"/>
      <c r="AC1748" s="136"/>
      <c r="AD1748" s="136"/>
      <c r="AE1748" s="136"/>
      <c r="AF1748" s="136"/>
      <c r="AG1748" s="136"/>
      <c r="AH1748" s="136"/>
      <c r="AI1748" s="136"/>
      <c r="AJ1748" s="136"/>
      <c r="AK1748" s="136"/>
      <c r="AL1748" s="136"/>
      <c r="AM1748" s="136"/>
      <c r="AN1748" s="136"/>
      <c r="AO1748" s="136"/>
      <c r="AP1748" s="136"/>
      <c r="AQ1748" s="136"/>
      <c r="AR1748" s="136"/>
      <c r="AS1748" s="136"/>
      <c r="AT1748" s="136"/>
      <c r="AU1748" s="136"/>
      <c r="AV1748" s="136"/>
      <c r="AW1748" s="136"/>
      <c r="AX1748" s="136"/>
      <c r="AY1748" s="136"/>
      <c r="AZ1748" s="136"/>
      <c r="BA1748" s="136"/>
      <c r="BB1748" s="136"/>
      <c r="BC1748" s="136"/>
      <c r="BD1748" s="136"/>
      <c r="BE1748" s="136"/>
      <c r="BF1748" s="136"/>
      <c r="BG1748" s="136"/>
      <c r="BH1748" s="136"/>
      <c r="BI1748" s="136"/>
      <c r="BJ1748" s="136"/>
      <c r="BK1748" s="136"/>
      <c r="BL1748" s="136"/>
      <c r="BM1748" s="136"/>
      <c r="BN1748" s="136"/>
      <c r="BO1748" s="136"/>
      <c r="BP1748" s="136"/>
      <c r="BQ1748" s="136"/>
      <c r="BR1748" s="136"/>
      <c r="BS1748" s="136"/>
      <c r="BT1748" s="136"/>
      <c r="BU1748" s="136"/>
      <c r="BV1748" s="136"/>
      <c r="BW1748" s="136"/>
      <c r="BX1748" s="136"/>
      <c r="BY1748" s="136"/>
      <c r="BZ1748" s="136"/>
      <c r="CA1748" s="136"/>
      <c r="CB1748" s="136"/>
      <c r="CC1748" s="136"/>
      <c r="CD1748" s="136"/>
      <c r="CE1748" s="136"/>
      <c r="CF1748" s="136"/>
      <c r="CG1748" s="136"/>
      <c r="CH1748" s="136"/>
      <c r="CI1748" s="136"/>
      <c r="CJ1748" s="136"/>
      <c r="CK1748" s="136"/>
      <c r="CL1748" s="136"/>
      <c r="CM1748" s="136"/>
      <c r="CN1748" s="136"/>
      <c r="CO1748" s="136"/>
      <c r="CP1748" s="136"/>
      <c r="CQ1748" s="136"/>
      <c r="CR1748" s="136"/>
      <c r="CS1748" s="136"/>
      <c r="CT1748" s="136"/>
      <c r="CU1748" s="136"/>
      <c r="CV1748" s="136"/>
      <c r="CW1748" s="136"/>
      <c r="CX1748" s="136"/>
      <c r="CY1748" s="136"/>
      <c r="CZ1748" s="136"/>
      <c r="DA1748" s="136"/>
      <c r="DB1748" s="136"/>
      <c r="DC1748" s="136"/>
      <c r="DD1748" s="136"/>
      <c r="DE1748" s="136"/>
      <c r="DF1748" s="136"/>
      <c r="DG1748" s="136"/>
      <c r="DH1748" s="136"/>
      <c r="DI1748" s="136"/>
      <c r="DJ1748" s="136"/>
      <c r="DK1748" s="136"/>
      <c r="DL1748" s="136"/>
      <c r="DM1748" s="136"/>
      <c r="DN1748" s="136"/>
      <c r="DO1748" s="136"/>
      <c r="DP1748" s="136"/>
      <c r="DQ1748" s="136"/>
      <c r="DR1748" s="136"/>
      <c r="DS1748" s="136"/>
      <c r="DT1748" s="136"/>
      <c r="DU1748" s="136"/>
      <c r="DV1748" s="136"/>
      <c r="DW1748" s="136"/>
      <c r="DX1748" s="136"/>
      <c r="DY1748" s="136"/>
      <c r="DZ1748" s="136"/>
      <c r="EA1748" s="136"/>
      <c r="EB1748" s="136"/>
      <c r="EC1748" s="136"/>
      <c r="ED1748" s="136"/>
      <c r="EE1748" s="136"/>
      <c r="EF1748" s="136"/>
      <c r="EG1748" s="136"/>
      <c r="EH1748" s="136"/>
      <c r="EI1748" s="136"/>
      <c r="EJ1748" s="136"/>
      <c r="EK1748" s="136"/>
      <c r="EL1748" s="136"/>
      <c r="EM1748" s="136"/>
      <c r="EN1748" s="136"/>
      <c r="EO1748" s="136"/>
      <c r="EP1748" s="136"/>
      <c r="EQ1748" s="136"/>
      <c r="ER1748" s="136"/>
      <c r="ES1748" s="136"/>
      <c r="ET1748" s="136"/>
      <c r="EU1748" s="136"/>
      <c r="EV1748" s="136"/>
      <c r="EW1748" s="136"/>
      <c r="EX1748" s="136"/>
      <c r="EY1748" s="136"/>
      <c r="EZ1748" s="136"/>
      <c r="FA1748" s="136"/>
      <c r="FB1748" s="136"/>
      <c r="FC1748" s="136"/>
      <c r="FD1748" s="136"/>
      <c r="FE1748" s="136"/>
      <c r="FF1748" s="136"/>
      <c r="FG1748" s="136"/>
      <c r="FH1748" s="136"/>
      <c r="FI1748" s="136"/>
      <c r="FJ1748" s="136"/>
      <c r="FK1748" s="136"/>
      <c r="FL1748" s="136"/>
      <c r="FM1748" s="136"/>
      <c r="FN1748" s="136"/>
      <c r="FO1748" s="136"/>
      <c r="FP1748" s="136"/>
      <c r="FQ1748" s="136"/>
      <c r="FR1748" s="136"/>
      <c r="FS1748" s="136"/>
      <c r="FT1748" s="136"/>
      <c r="FU1748" s="136"/>
      <c r="FV1748" s="136"/>
      <c r="FW1748" s="136"/>
      <c r="FX1748" s="136"/>
      <c r="FY1748" s="136"/>
      <c r="FZ1748" s="136"/>
      <c r="GA1748" s="136"/>
      <c r="GB1748" s="136"/>
      <c r="GC1748" s="136"/>
      <c r="GD1748" s="136"/>
      <c r="GE1748" s="136"/>
      <c r="GF1748" s="136"/>
      <c r="GG1748" s="136"/>
      <c r="GH1748" s="136"/>
      <c r="GI1748" s="136"/>
      <c r="GJ1748" s="136"/>
      <c r="GK1748" s="136"/>
      <c r="GL1748" s="136"/>
      <c r="GM1748" s="136"/>
      <c r="GN1748" s="136"/>
      <c r="GO1748" s="136"/>
      <c r="GP1748" s="136"/>
      <c r="GQ1748" s="136"/>
      <c r="GR1748" s="136"/>
      <c r="GS1748" s="136"/>
      <c r="GT1748" s="136"/>
      <c r="GU1748" s="136"/>
      <c r="GV1748" s="136"/>
      <c r="GW1748" s="136"/>
      <c r="GX1748" s="136"/>
      <c r="GY1748" s="136"/>
      <c r="GZ1748" s="136"/>
      <c r="HA1748" s="136"/>
      <c r="HB1748" s="136"/>
      <c r="HC1748" s="136"/>
      <c r="HD1748" s="136"/>
      <c r="HE1748" s="136"/>
      <c r="HF1748" s="136"/>
      <c r="HG1748" s="136"/>
      <c r="HH1748" s="136"/>
      <c r="HI1748" s="136"/>
      <c r="HJ1748" s="136"/>
      <c r="HK1748" s="136"/>
      <c r="HL1748" s="136"/>
      <c r="HM1748" s="136"/>
      <c r="HN1748" s="136"/>
      <c r="HO1748" s="136"/>
      <c r="HP1748" s="136"/>
      <c r="HQ1748" s="136"/>
      <c r="HR1748" s="136"/>
      <c r="HS1748" s="136"/>
      <c r="HT1748" s="136"/>
      <c r="HU1748" s="136"/>
      <c r="HV1748" s="136"/>
      <c r="HW1748" s="136"/>
      <c r="HX1748" s="136"/>
      <c r="HY1748" s="136"/>
      <c r="HZ1748" s="136"/>
      <c r="IA1748" s="136"/>
      <c r="IB1748" s="136"/>
      <c r="IC1748" s="136"/>
      <c r="ID1748" s="136"/>
      <c r="IE1748" s="136"/>
      <c r="IF1748" s="136"/>
      <c r="IG1748" s="136"/>
    </row>
    <row r="1749" spans="1:304" ht="15" customHeight="1" x14ac:dyDescent="0.25">
      <c r="A1749" s="225" t="s">
        <v>606</v>
      </c>
      <c r="B1749" s="217">
        <v>14042374</v>
      </c>
      <c r="C1749" s="217">
        <v>4366031</v>
      </c>
      <c r="D1749" s="217">
        <v>944763</v>
      </c>
      <c r="E1749" s="217">
        <v>1066590</v>
      </c>
      <c r="F1749" s="217">
        <v>2516426</v>
      </c>
      <c r="G1749" s="217">
        <v>547599</v>
      </c>
      <c r="H1749" s="235">
        <v>23483783</v>
      </c>
      <c r="I1749" s="136"/>
      <c r="J1749" s="225" t="s">
        <v>631</v>
      </c>
      <c r="K1749" s="217">
        <v>12883647</v>
      </c>
      <c r="L1749" s="217">
        <v>7943224</v>
      </c>
      <c r="M1749" s="217">
        <v>1082970</v>
      </c>
      <c r="N1749" s="217">
        <v>1241326</v>
      </c>
      <c r="O1749" s="217">
        <v>2567440</v>
      </c>
      <c r="P1749" s="217">
        <v>651525</v>
      </c>
      <c r="Q1749" s="235">
        <v>26370132</v>
      </c>
      <c r="R1749" s="136"/>
      <c r="S1749" s="136"/>
      <c r="T1749" s="136"/>
      <c r="U1749" s="136"/>
      <c r="V1749" s="136"/>
      <c r="W1749" s="136"/>
      <c r="X1749" s="136"/>
      <c r="Y1749" s="136"/>
      <c r="Z1749" s="136"/>
      <c r="AA1749" s="136"/>
      <c r="AB1749" s="136"/>
      <c r="AC1749" s="136"/>
      <c r="AD1749" s="136"/>
      <c r="AE1749" s="136"/>
      <c r="AF1749" s="136"/>
      <c r="AG1749" s="136"/>
      <c r="AH1749" s="136"/>
      <c r="AI1749" s="136"/>
      <c r="AJ1749" s="136"/>
      <c r="AK1749" s="136"/>
      <c r="AL1749" s="136"/>
      <c r="AM1749" s="136"/>
      <c r="AN1749" s="136"/>
      <c r="AO1749" s="136"/>
      <c r="AP1749" s="136"/>
      <c r="AQ1749" s="136"/>
      <c r="AR1749" s="136"/>
      <c r="AS1749" s="136"/>
      <c r="AT1749" s="136"/>
      <c r="AU1749" s="136"/>
      <c r="AV1749" s="136"/>
      <c r="AW1749" s="136"/>
      <c r="AX1749" s="136"/>
      <c r="AY1749" s="136"/>
      <c r="AZ1749" s="136"/>
      <c r="BA1749" s="136"/>
      <c r="BB1749" s="136"/>
      <c r="BC1749" s="136"/>
      <c r="BD1749" s="136"/>
      <c r="BE1749" s="136"/>
      <c r="BF1749" s="136"/>
      <c r="BG1749" s="136"/>
      <c r="BH1749" s="136"/>
      <c r="BI1749" s="136"/>
      <c r="BJ1749" s="136"/>
      <c r="BK1749" s="136"/>
      <c r="BL1749" s="136"/>
      <c r="BM1749" s="136"/>
      <c r="BN1749" s="136"/>
      <c r="BO1749" s="136"/>
      <c r="BP1749" s="136"/>
      <c r="BQ1749" s="136"/>
      <c r="BR1749" s="136"/>
      <c r="BS1749" s="136"/>
      <c r="BT1749" s="136"/>
      <c r="BU1749" s="136"/>
      <c r="BV1749" s="136"/>
      <c r="BW1749" s="136"/>
      <c r="BX1749" s="136"/>
      <c r="BY1749" s="136"/>
      <c r="BZ1749" s="136"/>
      <c r="CA1749" s="136"/>
      <c r="CB1749" s="136"/>
      <c r="CC1749" s="136"/>
      <c r="CD1749" s="136"/>
      <c r="CE1749" s="136"/>
      <c r="CF1749" s="136"/>
      <c r="CG1749" s="136"/>
      <c r="CH1749" s="136"/>
      <c r="CI1749" s="136"/>
      <c r="CJ1749" s="136"/>
      <c r="CK1749" s="136"/>
      <c r="CL1749" s="136"/>
      <c r="CM1749" s="136"/>
      <c r="CN1749" s="136"/>
      <c r="CO1749" s="136"/>
      <c r="CP1749" s="136"/>
      <c r="CQ1749" s="136"/>
      <c r="CR1749" s="136"/>
      <c r="CS1749" s="136"/>
      <c r="CT1749" s="136"/>
      <c r="CU1749" s="136"/>
      <c r="CV1749" s="136"/>
      <c r="CW1749" s="136"/>
      <c r="CX1749" s="136"/>
      <c r="CY1749" s="136"/>
      <c r="CZ1749" s="136"/>
      <c r="DA1749" s="136"/>
      <c r="DB1749" s="136"/>
      <c r="DC1749" s="136"/>
      <c r="DD1749" s="136"/>
      <c r="DE1749" s="136"/>
      <c r="DF1749" s="136"/>
      <c r="DG1749" s="136"/>
      <c r="DH1749" s="136"/>
      <c r="DI1749" s="136"/>
      <c r="DJ1749" s="136"/>
      <c r="DK1749" s="136"/>
      <c r="DL1749" s="136"/>
      <c r="DM1749" s="136"/>
      <c r="DN1749" s="136"/>
      <c r="DO1749" s="136"/>
      <c r="DP1749" s="136"/>
      <c r="DQ1749" s="136"/>
      <c r="DR1749" s="136"/>
      <c r="DS1749" s="136"/>
      <c r="DT1749" s="136"/>
      <c r="DU1749" s="136"/>
      <c r="DV1749" s="136"/>
      <c r="DW1749" s="136"/>
      <c r="DX1749" s="136"/>
      <c r="DY1749" s="136"/>
      <c r="DZ1749" s="136"/>
      <c r="EA1749" s="136"/>
      <c r="EB1749" s="136"/>
      <c r="EC1749" s="136"/>
      <c r="ED1749" s="136"/>
      <c r="EE1749" s="136"/>
      <c r="EF1749" s="136"/>
      <c r="EG1749" s="136"/>
      <c r="EH1749" s="136"/>
      <c r="EI1749" s="136"/>
      <c r="EJ1749" s="136"/>
      <c r="EK1749" s="136"/>
      <c r="EL1749" s="136"/>
      <c r="EM1749" s="136"/>
      <c r="EN1749" s="136"/>
      <c r="EO1749" s="136"/>
      <c r="EP1749" s="136"/>
      <c r="EQ1749" s="136"/>
      <c r="ER1749" s="136"/>
      <c r="ES1749" s="136"/>
      <c r="ET1749" s="136"/>
      <c r="EU1749" s="136"/>
      <c r="EV1749" s="136"/>
      <c r="EW1749" s="136"/>
      <c r="EX1749" s="136"/>
      <c r="EY1749" s="136"/>
      <c r="EZ1749" s="136"/>
      <c r="FA1749" s="136"/>
      <c r="FB1749" s="136"/>
      <c r="FC1749" s="136"/>
      <c r="FD1749" s="136"/>
      <c r="FE1749" s="136"/>
      <c r="FF1749" s="136"/>
      <c r="FG1749" s="136"/>
      <c r="FH1749" s="136"/>
      <c r="FI1749" s="136"/>
      <c r="FJ1749" s="136"/>
      <c r="FK1749" s="136"/>
      <c r="FL1749" s="136"/>
      <c r="FM1749" s="136"/>
      <c r="FN1749" s="136"/>
      <c r="FO1749" s="136"/>
      <c r="FP1749" s="136"/>
      <c r="FQ1749" s="136"/>
      <c r="FR1749" s="136"/>
      <c r="FS1749" s="136"/>
      <c r="FT1749" s="136"/>
      <c r="FU1749" s="136"/>
      <c r="FV1749" s="136"/>
      <c r="FW1749" s="136"/>
      <c r="FX1749" s="136"/>
      <c r="FY1749" s="136"/>
      <c r="FZ1749" s="136"/>
      <c r="GA1749" s="136"/>
      <c r="GB1749" s="136"/>
      <c r="GC1749" s="136"/>
      <c r="GD1749" s="136"/>
      <c r="GE1749" s="136"/>
      <c r="GF1749" s="136"/>
      <c r="GG1749" s="136"/>
      <c r="GH1749" s="136"/>
      <c r="GI1749" s="136"/>
      <c r="GJ1749" s="136"/>
      <c r="GK1749" s="136"/>
      <c r="GL1749" s="136"/>
      <c r="GM1749" s="136"/>
      <c r="GN1749" s="136"/>
      <c r="GO1749" s="136"/>
      <c r="GP1749" s="136"/>
      <c r="GQ1749" s="136"/>
      <c r="GR1749" s="136"/>
      <c r="GS1749" s="136"/>
      <c r="GT1749" s="136"/>
      <c r="GU1749" s="136"/>
      <c r="GV1749" s="136"/>
      <c r="GW1749" s="136"/>
      <c r="GX1749" s="136"/>
      <c r="GY1749" s="136"/>
      <c r="GZ1749" s="136"/>
      <c r="HA1749" s="136"/>
      <c r="HB1749" s="136"/>
      <c r="HC1749" s="136"/>
      <c r="HD1749" s="136"/>
      <c r="HE1749" s="136"/>
      <c r="HF1749" s="136"/>
      <c r="HG1749" s="136"/>
      <c r="HH1749" s="136"/>
      <c r="HI1749" s="136"/>
      <c r="HJ1749" s="136"/>
      <c r="HK1749" s="136"/>
      <c r="HL1749" s="136"/>
      <c r="HM1749" s="136"/>
      <c r="HN1749" s="136"/>
      <c r="HO1749" s="136"/>
      <c r="HP1749" s="136"/>
      <c r="HQ1749" s="136"/>
      <c r="HR1749" s="136"/>
      <c r="HS1749" s="136"/>
      <c r="HT1749" s="136"/>
      <c r="HU1749" s="136"/>
      <c r="HV1749" s="136"/>
      <c r="HW1749" s="136"/>
      <c r="HX1749" s="136"/>
      <c r="HY1749" s="136"/>
      <c r="HZ1749" s="136"/>
      <c r="IA1749" s="136"/>
      <c r="IB1749" s="136"/>
      <c r="IC1749" s="136"/>
      <c r="ID1749" s="136"/>
      <c r="IE1749" s="136"/>
      <c r="IF1749" s="136"/>
      <c r="IG1749" s="136"/>
    </row>
    <row r="1750" spans="1:304" ht="15" customHeight="1" x14ac:dyDescent="0.25">
      <c r="A1750" s="225" t="s">
        <v>376</v>
      </c>
      <c r="B1750" s="217">
        <v>9823045</v>
      </c>
      <c r="C1750" s="217">
        <v>4298366</v>
      </c>
      <c r="D1750" s="217">
        <v>943558</v>
      </c>
      <c r="E1750" s="217">
        <v>1116702</v>
      </c>
      <c r="F1750" s="217">
        <v>2084685</v>
      </c>
      <c r="G1750" s="217">
        <v>413633</v>
      </c>
      <c r="H1750" s="235">
        <v>18679989</v>
      </c>
      <c r="I1750" s="136"/>
      <c r="J1750" s="225" t="s">
        <v>398</v>
      </c>
      <c r="K1750" s="217">
        <v>8559768</v>
      </c>
      <c r="L1750" s="217">
        <v>5949293</v>
      </c>
      <c r="M1750" s="217">
        <v>904092</v>
      </c>
      <c r="N1750" s="217">
        <v>1213153</v>
      </c>
      <c r="O1750" s="217">
        <v>2377569</v>
      </c>
      <c r="P1750" s="217">
        <v>435334</v>
      </c>
      <c r="Q1750" s="235">
        <v>19439209</v>
      </c>
      <c r="R1750" s="136"/>
      <c r="S1750" s="136"/>
      <c r="T1750" s="136"/>
      <c r="U1750" s="136"/>
      <c r="V1750" s="136"/>
      <c r="W1750" s="136"/>
      <c r="X1750" s="136"/>
      <c r="Y1750" s="136"/>
      <c r="Z1750" s="136"/>
      <c r="AA1750" s="136"/>
      <c r="AB1750" s="136"/>
      <c r="AC1750" s="136"/>
      <c r="AD1750" s="136"/>
      <c r="AE1750" s="136"/>
      <c r="AF1750" s="136"/>
      <c r="AG1750" s="136"/>
      <c r="AH1750" s="136"/>
      <c r="AI1750" s="136"/>
      <c r="AJ1750" s="136"/>
      <c r="AK1750" s="136"/>
      <c r="AL1750" s="136"/>
      <c r="AM1750" s="136"/>
      <c r="AN1750" s="136"/>
      <c r="AO1750" s="136"/>
      <c r="AP1750" s="136"/>
      <c r="AQ1750" s="136"/>
      <c r="AR1750" s="136"/>
      <c r="AS1750" s="136"/>
      <c r="AT1750" s="136"/>
      <c r="AU1750" s="136"/>
      <c r="AV1750" s="136"/>
      <c r="AW1750" s="136"/>
      <c r="AX1750" s="136"/>
      <c r="AY1750" s="136"/>
      <c r="AZ1750" s="136"/>
      <c r="BA1750" s="136"/>
      <c r="BB1750" s="136"/>
      <c r="BC1750" s="136"/>
      <c r="BD1750" s="136"/>
      <c r="BE1750" s="136"/>
      <c r="BF1750" s="136"/>
      <c r="BG1750" s="136"/>
      <c r="BH1750" s="136"/>
      <c r="BI1750" s="136"/>
      <c r="BJ1750" s="136"/>
      <c r="BK1750" s="136"/>
      <c r="BL1750" s="136"/>
      <c r="BM1750" s="136"/>
      <c r="BN1750" s="136"/>
      <c r="BO1750" s="136"/>
      <c r="BP1750" s="136"/>
      <c r="BQ1750" s="136"/>
      <c r="BR1750" s="136"/>
      <c r="BS1750" s="136"/>
      <c r="BT1750" s="136"/>
      <c r="BU1750" s="136"/>
      <c r="BV1750" s="136"/>
      <c r="BW1750" s="136"/>
      <c r="BX1750" s="136"/>
      <c r="BY1750" s="136"/>
      <c r="BZ1750" s="136"/>
      <c r="CA1750" s="136"/>
      <c r="CB1750" s="136"/>
      <c r="CC1750" s="136"/>
      <c r="CD1750" s="136"/>
      <c r="CE1750" s="136"/>
      <c r="CF1750" s="136"/>
      <c r="CG1750" s="136"/>
      <c r="CH1750" s="136"/>
      <c r="CI1750" s="136"/>
      <c r="CJ1750" s="136"/>
      <c r="CK1750" s="136"/>
      <c r="CL1750" s="136"/>
      <c r="CM1750" s="136"/>
      <c r="CN1750" s="136"/>
      <c r="CO1750" s="136"/>
      <c r="CP1750" s="136"/>
      <c r="CQ1750" s="136"/>
      <c r="CR1750" s="136"/>
      <c r="CS1750" s="136"/>
      <c r="CT1750" s="136"/>
      <c r="CU1750" s="136"/>
      <c r="CV1750" s="136"/>
      <c r="CW1750" s="136"/>
      <c r="CX1750" s="136"/>
      <c r="CY1750" s="136"/>
      <c r="CZ1750" s="136"/>
      <c r="DA1750" s="136"/>
      <c r="DB1750" s="136"/>
      <c r="DC1750" s="136"/>
      <c r="DD1750" s="136"/>
      <c r="DE1750" s="136"/>
      <c r="DF1750" s="136"/>
      <c r="DG1750" s="136"/>
      <c r="DH1750" s="136"/>
      <c r="DI1750" s="136"/>
      <c r="DJ1750" s="136"/>
      <c r="DK1750" s="136"/>
      <c r="DL1750" s="136"/>
      <c r="DM1750" s="136"/>
      <c r="DN1750" s="136"/>
      <c r="DO1750" s="136"/>
      <c r="DP1750" s="136"/>
      <c r="DQ1750" s="136"/>
      <c r="DR1750" s="136"/>
      <c r="DS1750" s="136"/>
      <c r="DT1750" s="136"/>
      <c r="DU1750" s="136"/>
      <c r="DV1750" s="136"/>
      <c r="DW1750" s="136"/>
      <c r="DX1750" s="136"/>
      <c r="DY1750" s="136"/>
      <c r="DZ1750" s="136"/>
      <c r="EA1750" s="136"/>
      <c r="EB1750" s="136"/>
      <c r="EC1750" s="136"/>
      <c r="ED1750" s="136"/>
      <c r="EE1750" s="136"/>
      <c r="EF1750" s="136"/>
      <c r="EG1750" s="136"/>
      <c r="EH1750" s="136"/>
      <c r="EI1750" s="136"/>
      <c r="EJ1750" s="136"/>
      <c r="EK1750" s="136"/>
      <c r="EL1750" s="136"/>
      <c r="EM1750" s="136"/>
      <c r="EN1750" s="136"/>
      <c r="EO1750" s="136"/>
      <c r="EP1750" s="136"/>
      <c r="EQ1750" s="136"/>
      <c r="ER1750" s="136"/>
      <c r="ES1750" s="136"/>
      <c r="ET1750" s="136"/>
      <c r="EU1750" s="136"/>
      <c r="EV1750" s="136"/>
      <c r="EW1750" s="136"/>
      <c r="EX1750" s="136"/>
      <c r="EY1750" s="136"/>
      <c r="EZ1750" s="136"/>
      <c r="FA1750" s="136"/>
      <c r="FB1750" s="136"/>
      <c r="FC1750" s="136"/>
      <c r="FD1750" s="136"/>
      <c r="FE1750" s="136"/>
      <c r="FF1750" s="136"/>
      <c r="FG1750" s="136"/>
      <c r="FH1750" s="136"/>
      <c r="FI1750" s="136"/>
      <c r="FJ1750" s="136"/>
      <c r="FK1750" s="136"/>
      <c r="FL1750" s="136"/>
      <c r="FM1750" s="136"/>
      <c r="FN1750" s="136"/>
      <c r="FO1750" s="136"/>
      <c r="FP1750" s="136"/>
      <c r="FQ1750" s="136"/>
      <c r="FR1750" s="136"/>
      <c r="FS1750" s="136"/>
      <c r="FT1750" s="136"/>
      <c r="FU1750" s="136"/>
      <c r="FV1750" s="136"/>
      <c r="FW1750" s="136"/>
      <c r="FX1750" s="136"/>
      <c r="FY1750" s="136"/>
      <c r="FZ1750" s="136"/>
      <c r="GA1750" s="136"/>
      <c r="GB1750" s="136"/>
      <c r="GC1750" s="136"/>
      <c r="GD1750" s="136"/>
      <c r="GE1750" s="136"/>
      <c r="GF1750" s="136"/>
      <c r="GG1750" s="136"/>
      <c r="GH1750" s="136"/>
      <c r="GI1750" s="136"/>
      <c r="GJ1750" s="136"/>
      <c r="GK1750" s="136"/>
      <c r="GL1750" s="136"/>
      <c r="GM1750" s="136"/>
      <c r="GN1750" s="136"/>
      <c r="GO1750" s="136"/>
      <c r="GP1750" s="136"/>
      <c r="GQ1750" s="136"/>
      <c r="GR1750" s="136"/>
      <c r="GS1750" s="136"/>
      <c r="GT1750" s="136"/>
      <c r="GU1750" s="136"/>
      <c r="GV1750" s="136"/>
      <c r="GW1750" s="136"/>
      <c r="GX1750" s="136"/>
      <c r="GY1750" s="136"/>
      <c r="GZ1750" s="136"/>
      <c r="HA1750" s="136"/>
      <c r="HB1750" s="136"/>
      <c r="HC1750" s="136"/>
      <c r="HD1750" s="136"/>
      <c r="HE1750" s="136"/>
      <c r="HF1750" s="136"/>
      <c r="HG1750" s="136"/>
      <c r="HH1750" s="136"/>
      <c r="HI1750" s="136"/>
      <c r="HJ1750" s="136"/>
      <c r="HK1750" s="136"/>
      <c r="HL1750" s="136"/>
      <c r="HM1750" s="136"/>
      <c r="HN1750" s="136"/>
      <c r="HO1750" s="136"/>
      <c r="HP1750" s="136"/>
      <c r="HQ1750" s="136"/>
      <c r="HR1750" s="136"/>
      <c r="HS1750" s="136"/>
      <c r="HT1750" s="136"/>
      <c r="HU1750" s="136"/>
      <c r="HV1750" s="136"/>
      <c r="HW1750" s="136"/>
      <c r="HX1750" s="136"/>
      <c r="HY1750" s="136"/>
      <c r="HZ1750" s="136"/>
      <c r="IA1750" s="136"/>
      <c r="IB1750" s="136"/>
      <c r="IC1750" s="136"/>
      <c r="ID1750" s="136"/>
      <c r="IE1750" s="136"/>
      <c r="IF1750" s="136"/>
      <c r="IG1750" s="136"/>
    </row>
    <row r="1751" spans="1:304" ht="15" customHeight="1" x14ac:dyDescent="0.25">
      <c r="A1751" s="225" t="s">
        <v>308</v>
      </c>
      <c r="B1751" s="217">
        <v>6255594</v>
      </c>
      <c r="C1751" s="217">
        <v>3456633</v>
      </c>
      <c r="D1751" s="217">
        <v>682940</v>
      </c>
      <c r="E1751" s="217">
        <v>1083122</v>
      </c>
      <c r="F1751" s="217">
        <v>2092181</v>
      </c>
      <c r="G1751" s="217">
        <v>442669</v>
      </c>
      <c r="H1751" s="235">
        <v>14013139</v>
      </c>
      <c r="I1751" s="136"/>
      <c r="J1751" s="225" t="s">
        <v>401</v>
      </c>
      <c r="K1751" s="217">
        <v>4153317</v>
      </c>
      <c r="L1751" s="217">
        <v>3098290</v>
      </c>
      <c r="M1751" s="217">
        <v>391631</v>
      </c>
      <c r="N1751" s="217">
        <v>542975</v>
      </c>
      <c r="O1751" s="217">
        <v>1263428</v>
      </c>
      <c r="P1751" s="217">
        <v>289827</v>
      </c>
      <c r="Q1751" s="235">
        <v>9739468</v>
      </c>
      <c r="R1751" s="136"/>
      <c r="S1751" s="136"/>
      <c r="T1751" s="136"/>
      <c r="U1751" s="136"/>
      <c r="V1751" s="136"/>
      <c r="W1751" s="136"/>
      <c r="X1751" s="136"/>
      <c r="Y1751" s="136"/>
      <c r="Z1751" s="136"/>
      <c r="AA1751" s="136"/>
      <c r="AB1751" s="136"/>
      <c r="AC1751" s="136"/>
      <c r="AD1751" s="136"/>
      <c r="AE1751" s="136"/>
      <c r="AF1751" s="136"/>
      <c r="AG1751" s="136"/>
      <c r="AH1751" s="136"/>
      <c r="AI1751" s="136"/>
      <c r="AJ1751" s="136"/>
      <c r="AK1751" s="136"/>
      <c r="AL1751" s="136"/>
      <c r="AM1751" s="136"/>
      <c r="AN1751" s="136"/>
      <c r="AO1751" s="136"/>
      <c r="AP1751" s="136"/>
      <c r="AQ1751" s="136"/>
      <c r="AR1751" s="136"/>
      <c r="AS1751" s="136"/>
      <c r="AT1751" s="136"/>
      <c r="AU1751" s="136"/>
      <c r="AV1751" s="136"/>
      <c r="AW1751" s="136"/>
      <c r="AX1751" s="136"/>
      <c r="AY1751" s="136"/>
      <c r="AZ1751" s="136"/>
      <c r="BA1751" s="136"/>
      <c r="BB1751" s="136"/>
      <c r="BC1751" s="136"/>
      <c r="BD1751" s="136"/>
      <c r="BE1751" s="136"/>
      <c r="BF1751" s="136"/>
      <c r="BG1751" s="136"/>
      <c r="BH1751" s="136"/>
      <c r="BI1751" s="136"/>
      <c r="BJ1751" s="136"/>
      <c r="BK1751" s="136"/>
      <c r="BL1751" s="136"/>
      <c r="BM1751" s="136"/>
      <c r="BN1751" s="136"/>
      <c r="BO1751" s="136"/>
      <c r="BP1751" s="136"/>
      <c r="BQ1751" s="136"/>
      <c r="BR1751" s="136"/>
      <c r="BS1751" s="136"/>
      <c r="BT1751" s="136"/>
      <c r="BU1751" s="136"/>
      <c r="BV1751" s="136"/>
      <c r="BW1751" s="136"/>
      <c r="BX1751" s="136"/>
      <c r="BY1751" s="136"/>
      <c r="BZ1751" s="136"/>
      <c r="CA1751" s="136"/>
      <c r="CB1751" s="136"/>
      <c r="CC1751" s="136"/>
      <c r="CD1751" s="136"/>
      <c r="CE1751" s="136"/>
      <c r="CF1751" s="136"/>
      <c r="CG1751" s="136"/>
      <c r="CH1751" s="136"/>
      <c r="CI1751" s="136"/>
      <c r="CJ1751" s="136"/>
      <c r="CK1751" s="136"/>
      <c r="CL1751" s="136"/>
      <c r="CM1751" s="136"/>
      <c r="CN1751" s="136"/>
      <c r="CO1751" s="136"/>
      <c r="CP1751" s="136"/>
      <c r="CQ1751" s="136"/>
      <c r="CR1751" s="136"/>
      <c r="CS1751" s="136"/>
      <c r="CT1751" s="136"/>
      <c r="CU1751" s="136"/>
      <c r="CV1751" s="136"/>
      <c r="CW1751" s="136"/>
      <c r="CX1751" s="136"/>
      <c r="CY1751" s="136"/>
      <c r="CZ1751" s="136"/>
      <c r="DA1751" s="136"/>
      <c r="DB1751" s="136"/>
      <c r="DC1751" s="136"/>
      <c r="DD1751" s="136"/>
      <c r="DE1751" s="136"/>
      <c r="DF1751" s="136"/>
      <c r="DG1751" s="136"/>
      <c r="DH1751" s="136"/>
      <c r="DI1751" s="136"/>
      <c r="DJ1751" s="136"/>
      <c r="DK1751" s="136"/>
      <c r="DL1751" s="136"/>
      <c r="DM1751" s="136"/>
      <c r="DN1751" s="136"/>
      <c r="DO1751" s="136"/>
      <c r="DP1751" s="136"/>
      <c r="DQ1751" s="136"/>
      <c r="DR1751" s="136"/>
      <c r="DS1751" s="136"/>
      <c r="DT1751" s="136"/>
      <c r="DU1751" s="136"/>
      <c r="DV1751" s="136"/>
      <c r="DW1751" s="136"/>
      <c r="DX1751" s="136"/>
      <c r="DY1751" s="136"/>
      <c r="DZ1751" s="136"/>
      <c r="EA1751" s="136"/>
      <c r="EB1751" s="136"/>
      <c r="EC1751" s="136"/>
      <c r="ED1751" s="136"/>
      <c r="EE1751" s="136"/>
      <c r="EF1751" s="136"/>
      <c r="EG1751" s="136"/>
      <c r="EH1751" s="136"/>
      <c r="EI1751" s="136"/>
      <c r="EJ1751" s="136"/>
      <c r="EK1751" s="136"/>
      <c r="EL1751" s="136"/>
      <c r="EM1751" s="136"/>
      <c r="EN1751" s="136"/>
      <c r="EO1751" s="136"/>
      <c r="EP1751" s="136"/>
      <c r="EQ1751" s="136"/>
      <c r="ER1751" s="136"/>
      <c r="ES1751" s="136"/>
      <c r="ET1751" s="136"/>
      <c r="EU1751" s="136"/>
      <c r="EV1751" s="136"/>
      <c r="EW1751" s="136"/>
      <c r="EX1751" s="136"/>
      <c r="EY1751" s="136"/>
      <c r="EZ1751" s="136"/>
      <c r="FA1751" s="136"/>
      <c r="FB1751" s="136"/>
      <c r="FC1751" s="136"/>
      <c r="FD1751" s="136"/>
      <c r="FE1751" s="136"/>
      <c r="FF1751" s="136"/>
      <c r="FG1751" s="136"/>
      <c r="FH1751" s="136"/>
      <c r="FI1751" s="136"/>
      <c r="FJ1751" s="136"/>
      <c r="FK1751" s="136"/>
      <c r="FL1751" s="136"/>
      <c r="FM1751" s="136"/>
      <c r="FN1751" s="136"/>
      <c r="FO1751" s="136"/>
      <c r="FP1751" s="136"/>
      <c r="FQ1751" s="136"/>
      <c r="FR1751" s="136"/>
      <c r="FS1751" s="136"/>
      <c r="FT1751" s="136"/>
      <c r="FU1751" s="136"/>
      <c r="FV1751" s="136"/>
      <c r="FW1751" s="136"/>
      <c r="FX1751" s="136"/>
      <c r="FY1751" s="136"/>
      <c r="FZ1751" s="136"/>
      <c r="GA1751" s="136"/>
      <c r="GB1751" s="136"/>
      <c r="GC1751" s="136"/>
      <c r="GD1751" s="136"/>
      <c r="GE1751" s="136"/>
      <c r="GF1751" s="136"/>
      <c r="GG1751" s="136"/>
      <c r="GH1751" s="136"/>
      <c r="GI1751" s="136"/>
      <c r="GJ1751" s="136"/>
      <c r="GK1751" s="136"/>
      <c r="GL1751" s="136"/>
      <c r="GM1751" s="136"/>
      <c r="GN1751" s="136"/>
      <c r="GO1751" s="136"/>
      <c r="GP1751" s="136"/>
      <c r="GQ1751" s="136"/>
      <c r="GR1751" s="136"/>
      <c r="GS1751" s="136"/>
      <c r="GT1751" s="136"/>
      <c r="GU1751" s="136"/>
      <c r="GV1751" s="136"/>
      <c r="GW1751" s="136"/>
      <c r="GX1751" s="136"/>
      <c r="GY1751" s="136"/>
      <c r="GZ1751" s="136"/>
      <c r="HA1751" s="136"/>
      <c r="HB1751" s="136"/>
      <c r="HC1751" s="136"/>
      <c r="HD1751" s="136"/>
      <c r="HE1751" s="136"/>
      <c r="HF1751" s="136"/>
      <c r="HG1751" s="136"/>
      <c r="HH1751" s="136"/>
      <c r="HI1751" s="136"/>
      <c r="HJ1751" s="136"/>
      <c r="HK1751" s="136"/>
      <c r="HL1751" s="136"/>
      <c r="HM1751" s="136"/>
      <c r="HN1751" s="136"/>
      <c r="HO1751" s="136"/>
      <c r="HP1751" s="136"/>
      <c r="HQ1751" s="136"/>
      <c r="HR1751" s="136"/>
      <c r="HS1751" s="136"/>
      <c r="HT1751" s="136"/>
      <c r="HU1751" s="136"/>
      <c r="HV1751" s="136"/>
      <c r="HW1751" s="136"/>
      <c r="HX1751" s="136"/>
      <c r="HY1751" s="136"/>
      <c r="HZ1751" s="136"/>
      <c r="IA1751" s="136"/>
      <c r="IB1751" s="136"/>
      <c r="IC1751" s="136"/>
      <c r="ID1751" s="136"/>
      <c r="IE1751" s="136"/>
      <c r="IF1751" s="136"/>
      <c r="IG1751" s="136"/>
    </row>
    <row r="1752" spans="1:304" ht="15" customHeight="1" x14ac:dyDescent="0.25">
      <c r="A1752" s="225" t="s">
        <v>307</v>
      </c>
      <c r="B1752" s="217">
        <v>13934974</v>
      </c>
      <c r="C1752" s="217">
        <v>5858838</v>
      </c>
      <c r="D1752" s="217">
        <v>901935</v>
      </c>
      <c r="E1752" s="217">
        <v>1032736</v>
      </c>
      <c r="F1752" s="217">
        <v>2946696</v>
      </c>
      <c r="G1752" s="217">
        <v>618146</v>
      </c>
      <c r="H1752" s="235">
        <v>25293325</v>
      </c>
      <c r="I1752" s="136"/>
      <c r="J1752" s="225" t="s">
        <v>757</v>
      </c>
      <c r="K1752" s="217">
        <v>6344899</v>
      </c>
      <c r="L1752" s="217">
        <v>4672991</v>
      </c>
      <c r="M1752" s="217">
        <v>446968</v>
      </c>
      <c r="N1752" s="217">
        <v>784802</v>
      </c>
      <c r="O1752" s="217">
        <v>1966529</v>
      </c>
      <c r="P1752" s="217">
        <v>491038</v>
      </c>
      <c r="Q1752" s="235">
        <v>14707227</v>
      </c>
      <c r="R1752" s="136"/>
      <c r="S1752" s="136"/>
      <c r="T1752" s="136"/>
      <c r="U1752" s="136"/>
      <c r="V1752" s="136"/>
      <c r="W1752" s="136"/>
      <c r="X1752" s="136"/>
      <c r="Y1752" s="136"/>
      <c r="Z1752" s="136"/>
      <c r="AA1752" s="136"/>
      <c r="AB1752" s="136"/>
      <c r="AC1752" s="136"/>
      <c r="AD1752" s="136"/>
      <c r="AE1752" s="136"/>
      <c r="AF1752" s="136"/>
      <c r="AG1752" s="136"/>
      <c r="AH1752" s="136"/>
      <c r="AI1752" s="136"/>
      <c r="AJ1752" s="136"/>
      <c r="AK1752" s="136"/>
      <c r="AL1752" s="136"/>
      <c r="AM1752" s="136"/>
      <c r="AN1752" s="136"/>
      <c r="AO1752" s="136"/>
      <c r="AP1752" s="136"/>
      <c r="AQ1752" s="136"/>
      <c r="AR1752" s="136"/>
      <c r="AS1752" s="136"/>
      <c r="AT1752" s="136"/>
      <c r="AU1752" s="136"/>
      <c r="AV1752" s="136"/>
      <c r="AW1752" s="136"/>
      <c r="AX1752" s="136"/>
      <c r="AY1752" s="136"/>
      <c r="AZ1752" s="136"/>
      <c r="BA1752" s="136"/>
      <c r="BB1752" s="136"/>
      <c r="BC1752" s="136"/>
      <c r="BD1752" s="136"/>
      <c r="BE1752" s="136"/>
      <c r="BF1752" s="136"/>
      <c r="BG1752" s="136"/>
      <c r="BH1752" s="136"/>
      <c r="BI1752" s="136"/>
      <c r="BJ1752" s="136"/>
      <c r="BK1752" s="136"/>
      <c r="BL1752" s="136"/>
      <c r="BM1752" s="136"/>
      <c r="BN1752" s="136"/>
      <c r="BO1752" s="136"/>
      <c r="BP1752" s="136"/>
      <c r="BQ1752" s="136"/>
      <c r="BR1752" s="136"/>
      <c r="BS1752" s="136"/>
      <c r="BT1752" s="136"/>
      <c r="BU1752" s="136"/>
      <c r="BV1752" s="136"/>
      <c r="BW1752" s="136"/>
      <c r="BX1752" s="136"/>
      <c r="BY1752" s="136"/>
      <c r="BZ1752" s="136"/>
      <c r="CA1752" s="136"/>
      <c r="CB1752" s="136"/>
      <c r="CC1752" s="136"/>
      <c r="CD1752" s="136"/>
      <c r="CE1752" s="136"/>
      <c r="CF1752" s="136"/>
      <c r="CG1752" s="136"/>
      <c r="CH1752" s="136"/>
      <c r="CI1752" s="136"/>
      <c r="CJ1752" s="136"/>
      <c r="CK1752" s="136"/>
      <c r="CL1752" s="136"/>
      <c r="CM1752" s="136"/>
      <c r="CN1752" s="136"/>
      <c r="CO1752" s="136"/>
      <c r="CP1752" s="136"/>
      <c r="CQ1752" s="136"/>
      <c r="CR1752" s="136"/>
      <c r="CS1752" s="136"/>
      <c r="CT1752" s="136"/>
      <c r="CU1752" s="136"/>
      <c r="CV1752" s="136"/>
      <c r="CW1752" s="136"/>
      <c r="CX1752" s="136"/>
      <c r="CY1752" s="136"/>
      <c r="CZ1752" s="136"/>
      <c r="DA1752" s="136"/>
      <c r="DB1752" s="136"/>
      <c r="DC1752" s="136"/>
      <c r="DD1752" s="136"/>
      <c r="DE1752" s="136"/>
      <c r="DF1752" s="136"/>
      <c r="DG1752" s="136"/>
      <c r="DH1752" s="136"/>
      <c r="DI1752" s="136"/>
      <c r="DJ1752" s="136"/>
      <c r="DK1752" s="136"/>
      <c r="DL1752" s="136"/>
      <c r="DM1752" s="136"/>
      <c r="DN1752" s="136"/>
      <c r="DO1752" s="136"/>
      <c r="DP1752" s="136"/>
      <c r="DQ1752" s="136"/>
      <c r="DR1752" s="136"/>
      <c r="DS1752" s="136"/>
      <c r="DT1752" s="136"/>
      <c r="DU1752" s="136"/>
      <c r="DV1752" s="136"/>
      <c r="DW1752" s="136"/>
      <c r="DX1752" s="136"/>
      <c r="DY1752" s="136"/>
      <c r="DZ1752" s="136"/>
      <c r="EA1752" s="136"/>
      <c r="EB1752" s="136"/>
      <c r="EC1752" s="136"/>
      <c r="ED1752" s="136"/>
      <c r="EE1752" s="136"/>
      <c r="EF1752" s="136"/>
      <c r="EG1752" s="136"/>
      <c r="EH1752" s="136"/>
      <c r="EI1752" s="136"/>
      <c r="EJ1752" s="136"/>
      <c r="EK1752" s="136"/>
      <c r="EL1752" s="136"/>
      <c r="EM1752" s="136"/>
      <c r="EN1752" s="136"/>
      <c r="EO1752" s="136"/>
      <c r="EP1752" s="136"/>
      <c r="EQ1752" s="136"/>
      <c r="ER1752" s="136"/>
      <c r="ES1752" s="136"/>
      <c r="ET1752" s="136"/>
      <c r="EU1752" s="136"/>
      <c r="EV1752" s="136"/>
      <c r="EW1752" s="136"/>
      <c r="EX1752" s="136"/>
      <c r="EY1752" s="136"/>
      <c r="EZ1752" s="136"/>
      <c r="FA1752" s="136"/>
      <c r="FB1752" s="136"/>
      <c r="FC1752" s="136"/>
      <c r="FD1752" s="136"/>
      <c r="FE1752" s="136"/>
      <c r="FF1752" s="136"/>
      <c r="FG1752" s="136"/>
      <c r="FH1752" s="136"/>
      <c r="FI1752" s="136"/>
      <c r="FJ1752" s="136"/>
      <c r="FK1752" s="136"/>
      <c r="FL1752" s="136"/>
      <c r="FM1752" s="136"/>
      <c r="FN1752" s="136"/>
      <c r="FO1752" s="136"/>
      <c r="FP1752" s="136"/>
      <c r="FQ1752" s="136"/>
      <c r="FR1752" s="136"/>
      <c r="FS1752" s="136"/>
      <c r="FT1752" s="136"/>
      <c r="FU1752" s="136"/>
      <c r="FV1752" s="136"/>
      <c r="FW1752" s="136"/>
      <c r="FX1752" s="136"/>
      <c r="FY1752" s="136"/>
      <c r="FZ1752" s="136"/>
      <c r="GA1752" s="136"/>
      <c r="GB1752" s="136"/>
      <c r="GC1752" s="136"/>
      <c r="GD1752" s="136"/>
      <c r="GE1752" s="136"/>
      <c r="GF1752" s="136"/>
      <c r="GG1752" s="136"/>
      <c r="GH1752" s="136"/>
      <c r="GI1752" s="136"/>
      <c r="GJ1752" s="136"/>
      <c r="GK1752" s="136"/>
      <c r="GL1752" s="136"/>
      <c r="GM1752" s="136"/>
      <c r="GN1752" s="136"/>
      <c r="GO1752" s="136"/>
      <c r="GP1752" s="136"/>
      <c r="GQ1752" s="136"/>
      <c r="GR1752" s="136"/>
      <c r="GS1752" s="136"/>
      <c r="GT1752" s="136"/>
      <c r="GU1752" s="136"/>
      <c r="GV1752" s="136"/>
      <c r="GW1752" s="136"/>
      <c r="GX1752" s="136"/>
      <c r="GY1752" s="136"/>
      <c r="GZ1752" s="136"/>
      <c r="HA1752" s="136"/>
      <c r="HB1752" s="136"/>
      <c r="HC1752" s="136"/>
      <c r="HD1752" s="136"/>
      <c r="HE1752" s="136"/>
      <c r="HF1752" s="136"/>
      <c r="HG1752" s="136"/>
      <c r="HH1752" s="136"/>
      <c r="HI1752" s="136"/>
      <c r="HJ1752" s="136"/>
      <c r="HK1752" s="136"/>
      <c r="HL1752" s="136"/>
      <c r="HM1752" s="136"/>
      <c r="HN1752" s="136"/>
      <c r="HO1752" s="136"/>
      <c r="HP1752" s="136"/>
      <c r="HQ1752" s="136"/>
      <c r="HR1752" s="136"/>
      <c r="HS1752" s="136"/>
      <c r="HT1752" s="136"/>
      <c r="HU1752" s="136"/>
      <c r="HV1752" s="136"/>
      <c r="HW1752" s="136"/>
      <c r="HX1752" s="136"/>
      <c r="HY1752" s="136"/>
      <c r="HZ1752" s="136"/>
      <c r="IA1752" s="136"/>
      <c r="IB1752" s="136"/>
      <c r="IC1752" s="136"/>
      <c r="ID1752" s="136"/>
      <c r="IE1752" s="136"/>
      <c r="IF1752" s="136"/>
      <c r="IG1752" s="136"/>
    </row>
    <row r="1753" spans="1:304" ht="15" customHeight="1" x14ac:dyDescent="0.25">
      <c r="A1753" s="225" t="s">
        <v>306</v>
      </c>
      <c r="B1753" s="217">
        <v>13760563</v>
      </c>
      <c r="C1753" s="217">
        <v>5662174</v>
      </c>
      <c r="D1753" s="217">
        <v>1023418</v>
      </c>
      <c r="E1753" s="217">
        <v>1426151</v>
      </c>
      <c r="F1753" s="217">
        <v>2622409</v>
      </c>
      <c r="G1753" s="217">
        <v>477943</v>
      </c>
      <c r="H1753" s="235">
        <v>24972658</v>
      </c>
      <c r="I1753" s="136"/>
      <c r="J1753" s="225" t="s">
        <v>632</v>
      </c>
      <c r="K1753" s="217">
        <v>7911725</v>
      </c>
      <c r="L1753" s="217">
        <v>4668292</v>
      </c>
      <c r="M1753" s="217">
        <v>784469</v>
      </c>
      <c r="N1753" s="217">
        <v>906190</v>
      </c>
      <c r="O1753" s="217">
        <v>1921022</v>
      </c>
      <c r="P1753" s="217">
        <v>486527</v>
      </c>
      <c r="Q1753" s="235">
        <v>16678225</v>
      </c>
      <c r="R1753" s="136"/>
      <c r="S1753" s="136"/>
      <c r="T1753" s="136"/>
      <c r="U1753" s="136"/>
      <c r="V1753" s="136"/>
      <c r="W1753" s="136"/>
      <c r="X1753" s="136"/>
      <c r="Y1753" s="136"/>
      <c r="Z1753" s="136"/>
      <c r="AA1753" s="136"/>
      <c r="AB1753" s="136"/>
      <c r="AC1753" s="136"/>
      <c r="AD1753" s="136"/>
      <c r="AE1753" s="136"/>
      <c r="AF1753" s="136"/>
      <c r="AG1753" s="136"/>
      <c r="AH1753" s="136"/>
      <c r="AI1753" s="136"/>
      <c r="AJ1753" s="136"/>
      <c r="AK1753" s="136"/>
      <c r="AL1753" s="136"/>
      <c r="AM1753" s="136"/>
      <c r="AN1753" s="136"/>
      <c r="AO1753" s="136"/>
      <c r="AP1753" s="136"/>
      <c r="AQ1753" s="136"/>
      <c r="AR1753" s="136"/>
      <c r="AS1753" s="136"/>
      <c r="AT1753" s="136"/>
      <c r="AU1753" s="136"/>
      <c r="AV1753" s="136"/>
      <c r="AW1753" s="136"/>
      <c r="AX1753" s="136"/>
      <c r="AY1753" s="136"/>
      <c r="AZ1753" s="136"/>
      <c r="BA1753" s="136"/>
      <c r="BB1753" s="136"/>
      <c r="BC1753" s="136"/>
      <c r="BD1753" s="136"/>
      <c r="BE1753" s="136"/>
      <c r="BF1753" s="136"/>
      <c r="BG1753" s="136"/>
      <c r="BH1753" s="136"/>
      <c r="BI1753" s="136"/>
      <c r="BJ1753" s="136"/>
      <c r="BK1753" s="136"/>
      <c r="BL1753" s="136"/>
      <c r="BM1753" s="136"/>
      <c r="BN1753" s="136"/>
      <c r="BO1753" s="136"/>
      <c r="BP1753" s="136"/>
      <c r="BQ1753" s="136"/>
      <c r="BR1753" s="136"/>
      <c r="BS1753" s="136"/>
      <c r="BT1753" s="136"/>
      <c r="BU1753" s="136"/>
      <c r="BV1753" s="136"/>
      <c r="BW1753" s="136"/>
      <c r="BX1753" s="136"/>
      <c r="BY1753" s="136"/>
      <c r="BZ1753" s="136"/>
      <c r="CA1753" s="136"/>
      <c r="CB1753" s="136"/>
      <c r="CC1753" s="136"/>
      <c r="CD1753" s="136"/>
      <c r="CE1753" s="136"/>
      <c r="CF1753" s="136"/>
      <c r="CG1753" s="136"/>
      <c r="CH1753" s="136"/>
      <c r="CI1753" s="136"/>
      <c r="CJ1753" s="136"/>
      <c r="CK1753" s="136"/>
      <c r="CL1753" s="136"/>
      <c r="CM1753" s="136"/>
      <c r="CN1753" s="136"/>
      <c r="CO1753" s="136"/>
      <c r="CP1753" s="136"/>
      <c r="CQ1753" s="136"/>
      <c r="CR1753" s="136"/>
      <c r="CS1753" s="136"/>
      <c r="CT1753" s="136"/>
      <c r="CU1753" s="136"/>
      <c r="CV1753" s="136"/>
      <c r="CW1753" s="136"/>
      <c r="CX1753" s="136"/>
      <c r="CY1753" s="136"/>
      <c r="CZ1753" s="136"/>
      <c r="DA1753" s="136"/>
      <c r="DB1753" s="136"/>
      <c r="DC1753" s="136"/>
      <c r="DD1753" s="136"/>
      <c r="DE1753" s="136"/>
      <c r="DF1753" s="136"/>
      <c r="DG1753" s="136"/>
      <c r="DH1753" s="136"/>
      <c r="DI1753" s="136"/>
      <c r="DJ1753" s="136"/>
      <c r="DK1753" s="136"/>
      <c r="DL1753" s="136"/>
      <c r="DM1753" s="136"/>
      <c r="DN1753" s="136"/>
      <c r="DO1753" s="136"/>
      <c r="DP1753" s="136"/>
      <c r="DQ1753" s="136"/>
      <c r="DR1753" s="136"/>
      <c r="DS1753" s="136"/>
      <c r="DT1753" s="136"/>
      <c r="DU1753" s="136"/>
      <c r="DV1753" s="136"/>
      <c r="DW1753" s="136"/>
      <c r="DX1753" s="136"/>
      <c r="DY1753" s="136"/>
      <c r="DZ1753" s="136"/>
      <c r="EA1753" s="136"/>
      <c r="EB1753" s="136"/>
      <c r="EC1753" s="136"/>
      <c r="ED1753" s="136"/>
      <c r="EE1753" s="136"/>
      <c r="EF1753" s="136"/>
      <c r="EG1753" s="136"/>
      <c r="EH1753" s="136"/>
      <c r="EI1753" s="136"/>
      <c r="EJ1753" s="136"/>
      <c r="EK1753" s="136"/>
      <c r="EL1753" s="136"/>
      <c r="EM1753" s="136"/>
      <c r="EN1753" s="136"/>
      <c r="EO1753" s="136"/>
      <c r="EP1753" s="136"/>
      <c r="EQ1753" s="136"/>
      <c r="ER1753" s="136"/>
      <c r="ES1753" s="136"/>
      <c r="ET1753" s="136"/>
      <c r="EU1753" s="136"/>
      <c r="EV1753" s="136"/>
      <c r="EW1753" s="136"/>
      <c r="EX1753" s="136"/>
      <c r="EY1753" s="136"/>
      <c r="EZ1753" s="136"/>
      <c r="FA1753" s="136"/>
      <c r="FB1753" s="136"/>
      <c r="FC1753" s="136"/>
      <c r="FD1753" s="136"/>
      <c r="FE1753" s="136"/>
      <c r="FF1753" s="136"/>
      <c r="FG1753" s="136"/>
      <c r="FH1753" s="136"/>
      <c r="FI1753" s="136"/>
      <c r="FJ1753" s="136"/>
      <c r="FK1753" s="136"/>
      <c r="FL1753" s="136"/>
      <c r="FM1753" s="136"/>
      <c r="FN1753" s="136"/>
      <c r="FO1753" s="136"/>
      <c r="FP1753" s="136"/>
      <c r="FQ1753" s="136"/>
      <c r="FR1753" s="136"/>
      <c r="FS1753" s="136"/>
      <c r="FT1753" s="136"/>
      <c r="FU1753" s="136"/>
      <c r="FV1753" s="136"/>
      <c r="FW1753" s="136"/>
      <c r="FX1753" s="136"/>
      <c r="FY1753" s="136"/>
      <c r="FZ1753" s="136"/>
      <c r="GA1753" s="136"/>
      <c r="GB1753" s="136"/>
      <c r="GC1753" s="136"/>
      <c r="GD1753" s="136"/>
      <c r="GE1753" s="136"/>
      <c r="GF1753" s="136"/>
      <c r="GG1753" s="136"/>
      <c r="GH1753" s="136"/>
      <c r="GI1753" s="136"/>
      <c r="GJ1753" s="136"/>
      <c r="GK1753" s="136"/>
      <c r="GL1753" s="136"/>
      <c r="GM1753" s="136"/>
      <c r="GN1753" s="136"/>
      <c r="GO1753" s="136"/>
      <c r="GP1753" s="136"/>
      <c r="GQ1753" s="136"/>
      <c r="GR1753" s="136"/>
      <c r="GS1753" s="136"/>
      <c r="GT1753" s="136"/>
      <c r="GU1753" s="136"/>
      <c r="GV1753" s="136"/>
      <c r="GW1753" s="136"/>
      <c r="GX1753" s="136"/>
      <c r="GY1753" s="136"/>
      <c r="GZ1753" s="136"/>
      <c r="HA1753" s="136"/>
      <c r="HB1753" s="136"/>
      <c r="HC1753" s="136"/>
      <c r="HD1753" s="136"/>
      <c r="HE1753" s="136"/>
      <c r="HF1753" s="136"/>
      <c r="HG1753" s="136"/>
      <c r="HH1753" s="136"/>
      <c r="HI1753" s="136"/>
      <c r="HJ1753" s="136"/>
      <c r="HK1753" s="136"/>
      <c r="HL1753" s="136"/>
      <c r="HM1753" s="136"/>
      <c r="HN1753" s="136"/>
      <c r="HO1753" s="136"/>
      <c r="HP1753" s="136"/>
      <c r="HQ1753" s="136"/>
      <c r="HR1753" s="136"/>
      <c r="HS1753" s="136"/>
      <c r="HT1753" s="136"/>
      <c r="HU1753" s="136"/>
      <c r="HV1753" s="136"/>
      <c r="HW1753" s="136"/>
      <c r="HX1753" s="136"/>
      <c r="HY1753" s="136"/>
      <c r="HZ1753" s="136"/>
      <c r="IA1753" s="136"/>
      <c r="IB1753" s="136"/>
      <c r="IC1753" s="136"/>
      <c r="ID1753" s="136"/>
      <c r="IE1753" s="136"/>
      <c r="IF1753" s="136"/>
      <c r="IG1753" s="136"/>
    </row>
    <row r="1754" spans="1:304" ht="15" customHeight="1" x14ac:dyDescent="0.25">
      <c r="A1754" s="225" t="s">
        <v>607</v>
      </c>
      <c r="B1754" s="217">
        <v>10230631</v>
      </c>
      <c r="C1754" s="217">
        <v>5279465</v>
      </c>
      <c r="D1754" s="217">
        <v>951575</v>
      </c>
      <c r="E1754" s="217">
        <v>1610590</v>
      </c>
      <c r="F1754" s="217">
        <v>2113086</v>
      </c>
      <c r="G1754" s="217">
        <v>571707</v>
      </c>
      <c r="H1754" s="235">
        <v>20757054</v>
      </c>
      <c r="I1754" s="136"/>
      <c r="J1754" s="225" t="s">
        <v>402</v>
      </c>
      <c r="K1754" s="217">
        <v>7522027</v>
      </c>
      <c r="L1754" s="217">
        <v>4134580</v>
      </c>
      <c r="M1754" s="217">
        <v>642886</v>
      </c>
      <c r="N1754" s="217">
        <v>827985</v>
      </c>
      <c r="O1754" s="217">
        <v>1789059</v>
      </c>
      <c r="P1754" s="217">
        <v>400183</v>
      </c>
      <c r="Q1754" s="235">
        <v>15316720</v>
      </c>
      <c r="R1754" s="136"/>
      <c r="S1754" s="136"/>
      <c r="T1754" s="136"/>
      <c r="U1754" s="136"/>
      <c r="V1754" s="136"/>
      <c r="W1754" s="136"/>
      <c r="X1754" s="136"/>
      <c r="Y1754" s="136"/>
      <c r="Z1754" s="136"/>
      <c r="AA1754" s="136"/>
      <c r="AB1754" s="136"/>
      <c r="AC1754" s="136"/>
      <c r="AD1754" s="136"/>
      <c r="AE1754" s="136"/>
      <c r="AF1754" s="136"/>
      <c r="AG1754" s="136"/>
      <c r="AH1754" s="136"/>
      <c r="AI1754" s="136"/>
      <c r="AJ1754" s="136"/>
      <c r="AK1754" s="136"/>
      <c r="AL1754" s="136"/>
      <c r="AM1754" s="136"/>
      <c r="AN1754" s="136"/>
      <c r="AO1754" s="136"/>
      <c r="AP1754" s="136"/>
      <c r="AQ1754" s="136"/>
      <c r="AR1754" s="136"/>
      <c r="AS1754" s="136"/>
      <c r="AT1754" s="136"/>
      <c r="AU1754" s="136"/>
      <c r="AV1754" s="136"/>
      <c r="AW1754" s="136"/>
      <c r="AX1754" s="136"/>
      <c r="AY1754" s="136"/>
      <c r="AZ1754" s="136"/>
      <c r="BA1754" s="136"/>
      <c r="BB1754" s="136"/>
      <c r="BC1754" s="136"/>
      <c r="BD1754" s="136"/>
      <c r="BE1754" s="136"/>
      <c r="BF1754" s="136"/>
      <c r="BG1754" s="136"/>
      <c r="BH1754" s="136"/>
      <c r="BI1754" s="136"/>
      <c r="BJ1754" s="136"/>
      <c r="BK1754" s="136"/>
      <c r="BL1754" s="136"/>
      <c r="BM1754" s="136"/>
      <c r="BN1754" s="136"/>
      <c r="BO1754" s="136"/>
      <c r="BP1754" s="136"/>
      <c r="BQ1754" s="136"/>
      <c r="BR1754" s="136"/>
      <c r="BS1754" s="136"/>
      <c r="BT1754" s="136"/>
      <c r="BU1754" s="136"/>
      <c r="BV1754" s="136"/>
      <c r="BW1754" s="136"/>
      <c r="BX1754" s="136"/>
      <c r="BY1754" s="136"/>
      <c r="BZ1754" s="136"/>
      <c r="CA1754" s="136"/>
      <c r="CB1754" s="136"/>
      <c r="CC1754" s="136"/>
      <c r="CD1754" s="136"/>
      <c r="CE1754" s="136"/>
      <c r="CF1754" s="136"/>
      <c r="CG1754" s="136"/>
      <c r="CH1754" s="136"/>
      <c r="CI1754" s="136"/>
      <c r="CJ1754" s="136"/>
      <c r="CK1754" s="136"/>
      <c r="CL1754" s="136"/>
      <c r="CM1754" s="136"/>
      <c r="CN1754" s="136"/>
      <c r="CO1754" s="136"/>
      <c r="CP1754" s="136"/>
      <c r="CQ1754" s="136"/>
      <c r="CR1754" s="136"/>
      <c r="CS1754" s="136"/>
      <c r="CT1754" s="136"/>
      <c r="CU1754" s="136"/>
      <c r="CV1754" s="136"/>
      <c r="CW1754" s="136"/>
      <c r="CX1754" s="136"/>
      <c r="CY1754" s="136"/>
      <c r="CZ1754" s="136"/>
      <c r="DA1754" s="136"/>
      <c r="DB1754" s="136"/>
      <c r="DC1754" s="136"/>
      <c r="DD1754" s="136"/>
      <c r="DE1754" s="136"/>
      <c r="DF1754" s="136"/>
      <c r="DG1754" s="136"/>
      <c r="DH1754" s="136"/>
      <c r="DI1754" s="136"/>
      <c r="DJ1754" s="136"/>
      <c r="DK1754" s="136"/>
      <c r="DL1754" s="136"/>
      <c r="DM1754" s="136"/>
      <c r="DN1754" s="136"/>
      <c r="DO1754" s="136"/>
      <c r="DP1754" s="136"/>
      <c r="DQ1754" s="136"/>
      <c r="DR1754" s="136"/>
      <c r="DS1754" s="136"/>
      <c r="DT1754" s="136"/>
      <c r="DU1754" s="136"/>
      <c r="DV1754" s="136"/>
      <c r="DW1754" s="136"/>
      <c r="DX1754" s="136"/>
      <c r="DY1754" s="136"/>
      <c r="DZ1754" s="136"/>
      <c r="EA1754" s="136"/>
      <c r="EB1754" s="136"/>
      <c r="EC1754" s="136"/>
      <c r="ED1754" s="136"/>
      <c r="EE1754" s="136"/>
      <c r="EF1754" s="136"/>
      <c r="EG1754" s="136"/>
      <c r="EH1754" s="136"/>
      <c r="EI1754" s="136"/>
      <c r="EJ1754" s="136"/>
      <c r="EK1754" s="136"/>
      <c r="EL1754" s="136"/>
      <c r="EM1754" s="136"/>
      <c r="EN1754" s="136"/>
      <c r="EO1754" s="136"/>
      <c r="EP1754" s="136"/>
      <c r="EQ1754" s="136"/>
      <c r="ER1754" s="136"/>
      <c r="ES1754" s="136"/>
      <c r="ET1754" s="136"/>
      <c r="EU1754" s="136"/>
      <c r="EV1754" s="136"/>
      <c r="EW1754" s="136"/>
      <c r="EX1754" s="136"/>
      <c r="EY1754" s="136"/>
      <c r="EZ1754" s="136"/>
      <c r="FA1754" s="136"/>
      <c r="FB1754" s="136"/>
      <c r="FC1754" s="136"/>
      <c r="FD1754" s="136"/>
      <c r="FE1754" s="136"/>
      <c r="FF1754" s="136"/>
      <c r="FG1754" s="136"/>
      <c r="FH1754" s="136"/>
      <c r="FI1754" s="136"/>
      <c r="FJ1754" s="136"/>
      <c r="FK1754" s="136"/>
      <c r="FL1754" s="136"/>
      <c r="FM1754" s="136"/>
      <c r="FN1754" s="136"/>
      <c r="FO1754" s="136"/>
      <c r="FP1754" s="136"/>
      <c r="FQ1754" s="136"/>
      <c r="FR1754" s="136"/>
      <c r="FS1754" s="136"/>
      <c r="FT1754" s="136"/>
      <c r="FU1754" s="136"/>
      <c r="FV1754" s="136"/>
      <c r="FW1754" s="136"/>
      <c r="FX1754" s="136"/>
      <c r="FY1754" s="136"/>
      <c r="FZ1754" s="136"/>
      <c r="GA1754" s="136"/>
      <c r="GB1754" s="136"/>
      <c r="GC1754" s="136"/>
      <c r="GD1754" s="136"/>
      <c r="GE1754" s="136"/>
      <c r="GF1754" s="136"/>
      <c r="GG1754" s="136"/>
      <c r="GH1754" s="136"/>
      <c r="GI1754" s="136"/>
      <c r="GJ1754" s="136"/>
      <c r="GK1754" s="136"/>
      <c r="GL1754" s="136"/>
      <c r="GM1754" s="136"/>
      <c r="GN1754" s="136"/>
      <c r="GO1754" s="136"/>
      <c r="GP1754" s="136"/>
      <c r="GQ1754" s="136"/>
      <c r="GR1754" s="136"/>
      <c r="GS1754" s="136"/>
      <c r="GT1754" s="136"/>
      <c r="GU1754" s="136"/>
      <c r="GV1754" s="136"/>
      <c r="GW1754" s="136"/>
      <c r="GX1754" s="136"/>
      <c r="GY1754" s="136"/>
      <c r="GZ1754" s="136"/>
      <c r="HA1754" s="136"/>
      <c r="HB1754" s="136"/>
      <c r="HC1754" s="136"/>
      <c r="HD1754" s="136"/>
      <c r="HE1754" s="136"/>
      <c r="HF1754" s="136"/>
      <c r="HG1754" s="136"/>
      <c r="HH1754" s="136"/>
      <c r="HI1754" s="136"/>
      <c r="HJ1754" s="136"/>
      <c r="HK1754" s="136"/>
      <c r="HL1754" s="136"/>
      <c r="HM1754" s="136"/>
      <c r="HN1754" s="136"/>
      <c r="HO1754" s="136"/>
      <c r="HP1754" s="136"/>
      <c r="HQ1754" s="136"/>
      <c r="HR1754" s="136"/>
      <c r="HS1754" s="136"/>
      <c r="HT1754" s="136"/>
      <c r="HU1754" s="136"/>
      <c r="HV1754" s="136"/>
      <c r="HW1754" s="136"/>
      <c r="HX1754" s="136"/>
      <c r="HY1754" s="136"/>
      <c r="HZ1754" s="136"/>
      <c r="IA1754" s="136"/>
      <c r="IB1754" s="136"/>
      <c r="IC1754" s="136"/>
      <c r="ID1754" s="136"/>
      <c r="IE1754" s="136"/>
      <c r="IF1754" s="136"/>
      <c r="IG1754" s="136"/>
    </row>
    <row r="1755" spans="1:304" ht="15" customHeight="1" x14ac:dyDescent="0.25">
      <c r="A1755" s="225" t="s">
        <v>377</v>
      </c>
      <c r="B1755" s="217">
        <v>15722080</v>
      </c>
      <c r="C1755" s="217">
        <v>7026669</v>
      </c>
      <c r="D1755" s="217">
        <v>1155532</v>
      </c>
      <c r="E1755" s="217">
        <v>1492532</v>
      </c>
      <c r="F1755" s="217">
        <v>2297868</v>
      </c>
      <c r="G1755" s="217">
        <v>661949</v>
      </c>
      <c r="H1755" s="235">
        <v>28356630</v>
      </c>
      <c r="I1755" s="136"/>
      <c r="J1755" s="225" t="s">
        <v>405</v>
      </c>
      <c r="K1755" s="217">
        <v>5173516</v>
      </c>
      <c r="L1755" s="217">
        <v>2786234</v>
      </c>
      <c r="M1755" s="217">
        <v>430275</v>
      </c>
      <c r="N1755" s="217">
        <v>696478</v>
      </c>
      <c r="O1755" s="217">
        <v>1571159</v>
      </c>
      <c r="P1755" s="217">
        <v>301506</v>
      </c>
      <c r="Q1755" s="235">
        <v>10959168</v>
      </c>
      <c r="R1755" s="136"/>
      <c r="S1755" s="136"/>
      <c r="T1755" s="136"/>
      <c r="U1755" s="136"/>
      <c r="V1755" s="136"/>
      <c r="W1755" s="136"/>
      <c r="X1755" s="136"/>
      <c r="Y1755" s="136"/>
      <c r="Z1755" s="136"/>
      <c r="AA1755" s="136"/>
      <c r="AB1755" s="136"/>
      <c r="AC1755" s="136"/>
      <c r="AD1755" s="136"/>
      <c r="AE1755" s="136"/>
      <c r="AF1755" s="136"/>
      <c r="AG1755" s="136"/>
      <c r="AH1755" s="136"/>
      <c r="AI1755" s="136"/>
      <c r="AJ1755" s="136"/>
      <c r="AK1755" s="136"/>
      <c r="AL1755" s="136"/>
      <c r="AM1755" s="136"/>
      <c r="AN1755" s="136"/>
      <c r="AO1755" s="136"/>
      <c r="AP1755" s="136"/>
      <c r="AQ1755" s="136"/>
      <c r="AR1755" s="136"/>
      <c r="AS1755" s="136"/>
      <c r="AT1755" s="136"/>
      <c r="AU1755" s="136"/>
      <c r="AV1755" s="136"/>
      <c r="AW1755" s="136"/>
      <c r="AX1755" s="136"/>
      <c r="AY1755" s="136"/>
      <c r="AZ1755" s="136"/>
      <c r="BA1755" s="136"/>
      <c r="BB1755" s="136"/>
      <c r="BC1755" s="136"/>
      <c r="BD1755" s="136"/>
      <c r="BE1755" s="136"/>
      <c r="BF1755" s="136"/>
      <c r="BG1755" s="136"/>
      <c r="BH1755" s="136"/>
      <c r="BI1755" s="136"/>
      <c r="BJ1755" s="136"/>
      <c r="BK1755" s="136"/>
      <c r="BL1755" s="136"/>
      <c r="BM1755" s="136"/>
      <c r="BN1755" s="136"/>
      <c r="BO1755" s="136"/>
      <c r="BP1755" s="136"/>
      <c r="BQ1755" s="136"/>
      <c r="BR1755" s="136"/>
      <c r="BS1755" s="136"/>
      <c r="BT1755" s="136"/>
      <c r="BU1755" s="136"/>
      <c r="BV1755" s="136"/>
      <c r="BW1755" s="136"/>
      <c r="BX1755" s="136"/>
      <c r="BY1755" s="136"/>
      <c r="BZ1755" s="136"/>
      <c r="CA1755" s="136"/>
      <c r="CB1755" s="136"/>
      <c r="CC1755" s="136"/>
      <c r="CD1755" s="136"/>
      <c r="CE1755" s="136"/>
      <c r="CF1755" s="136"/>
      <c r="CG1755" s="136"/>
      <c r="CH1755" s="136"/>
      <c r="CI1755" s="136"/>
      <c r="CJ1755" s="136"/>
      <c r="CK1755" s="136"/>
      <c r="CL1755" s="136"/>
      <c r="CM1755" s="136"/>
      <c r="CN1755" s="136"/>
      <c r="CO1755" s="136"/>
      <c r="CP1755" s="136"/>
      <c r="CQ1755" s="136"/>
      <c r="CR1755" s="136"/>
      <c r="CS1755" s="136"/>
      <c r="CT1755" s="136"/>
      <c r="CU1755" s="136"/>
      <c r="CV1755" s="136"/>
      <c r="CW1755" s="136"/>
      <c r="CX1755" s="136"/>
      <c r="CY1755" s="136"/>
      <c r="CZ1755" s="136"/>
      <c r="DA1755" s="136"/>
      <c r="DB1755" s="136"/>
      <c r="DC1755" s="136"/>
      <c r="DD1755" s="136"/>
      <c r="DE1755" s="136"/>
      <c r="DF1755" s="136"/>
      <c r="DG1755" s="136"/>
      <c r="DH1755" s="136"/>
      <c r="DI1755" s="136"/>
      <c r="DJ1755" s="136"/>
      <c r="DK1755" s="136"/>
      <c r="DL1755" s="136"/>
      <c r="DM1755" s="136"/>
      <c r="DN1755" s="136"/>
      <c r="DO1755" s="136"/>
      <c r="DP1755" s="136"/>
      <c r="DQ1755" s="136"/>
      <c r="DR1755" s="136"/>
      <c r="DS1755" s="136"/>
      <c r="DT1755" s="136"/>
      <c r="DU1755" s="136"/>
      <c r="DV1755" s="136"/>
      <c r="DW1755" s="136"/>
      <c r="DX1755" s="136"/>
      <c r="DY1755" s="136"/>
      <c r="DZ1755" s="136"/>
      <c r="EA1755" s="136"/>
      <c r="EB1755" s="136"/>
      <c r="EC1755" s="136"/>
      <c r="ED1755" s="136"/>
      <c r="EE1755" s="136"/>
      <c r="EF1755" s="136"/>
      <c r="EG1755" s="136"/>
      <c r="EH1755" s="136"/>
      <c r="EI1755" s="136"/>
      <c r="EJ1755" s="136"/>
      <c r="EK1755" s="136"/>
      <c r="EL1755" s="136"/>
      <c r="EM1755" s="136"/>
      <c r="EN1755" s="136"/>
      <c r="EO1755" s="136"/>
      <c r="EP1755" s="136"/>
      <c r="EQ1755" s="136"/>
      <c r="ER1755" s="136"/>
      <c r="ES1755" s="136"/>
      <c r="ET1755" s="136"/>
      <c r="EU1755" s="136"/>
      <c r="EV1755" s="136"/>
      <c r="EW1755" s="136"/>
      <c r="EX1755" s="136"/>
      <c r="EY1755" s="136"/>
      <c r="EZ1755" s="136"/>
      <c r="FA1755" s="136"/>
      <c r="FB1755" s="136"/>
      <c r="FC1755" s="136"/>
      <c r="FD1755" s="136"/>
      <c r="FE1755" s="136"/>
      <c r="FF1755" s="136"/>
      <c r="FG1755" s="136"/>
      <c r="FH1755" s="136"/>
      <c r="FI1755" s="136"/>
      <c r="FJ1755" s="136"/>
      <c r="FK1755" s="136"/>
      <c r="FL1755" s="136"/>
      <c r="FM1755" s="136"/>
      <c r="FN1755" s="136"/>
      <c r="FO1755" s="136"/>
      <c r="FP1755" s="136"/>
      <c r="FQ1755" s="136"/>
      <c r="FR1755" s="136"/>
      <c r="FS1755" s="136"/>
      <c r="FT1755" s="136"/>
      <c r="FU1755" s="136"/>
      <c r="FV1755" s="136"/>
      <c r="FW1755" s="136"/>
      <c r="FX1755" s="136"/>
      <c r="FY1755" s="136"/>
      <c r="FZ1755" s="136"/>
      <c r="GA1755" s="136"/>
      <c r="GB1755" s="136"/>
      <c r="GC1755" s="136"/>
      <c r="GD1755" s="136"/>
      <c r="GE1755" s="136"/>
      <c r="GF1755" s="136"/>
      <c r="GG1755" s="136"/>
      <c r="GH1755" s="136"/>
      <c r="GI1755" s="136"/>
      <c r="GJ1755" s="136"/>
      <c r="GK1755" s="136"/>
      <c r="GL1755" s="136"/>
      <c r="GM1755" s="136"/>
      <c r="GN1755" s="136"/>
      <c r="GO1755" s="136"/>
      <c r="GP1755" s="136"/>
      <c r="GQ1755" s="136"/>
      <c r="GR1755" s="136"/>
      <c r="GS1755" s="136"/>
      <c r="GT1755" s="136"/>
      <c r="GU1755" s="136"/>
      <c r="GV1755" s="136"/>
      <c r="GW1755" s="136"/>
      <c r="GX1755" s="136"/>
      <c r="GY1755" s="136"/>
      <c r="GZ1755" s="136"/>
      <c r="HA1755" s="136"/>
      <c r="HB1755" s="136"/>
      <c r="HC1755" s="136"/>
      <c r="HD1755" s="136"/>
      <c r="HE1755" s="136"/>
      <c r="HF1755" s="136"/>
      <c r="HG1755" s="136"/>
      <c r="HH1755" s="136"/>
      <c r="HI1755" s="136"/>
      <c r="HJ1755" s="136"/>
      <c r="HK1755" s="136"/>
      <c r="HL1755" s="136"/>
      <c r="HM1755" s="136"/>
      <c r="HN1755" s="136"/>
      <c r="HO1755" s="136"/>
      <c r="HP1755" s="136"/>
      <c r="HQ1755" s="136"/>
      <c r="HR1755" s="136"/>
      <c r="HS1755" s="136"/>
      <c r="HT1755" s="136"/>
      <c r="HU1755" s="136"/>
      <c r="HV1755" s="136"/>
      <c r="HW1755" s="136"/>
      <c r="HX1755" s="136"/>
      <c r="HY1755" s="136"/>
      <c r="HZ1755" s="136"/>
      <c r="IA1755" s="136"/>
      <c r="IB1755" s="136"/>
      <c r="IC1755" s="136"/>
      <c r="ID1755" s="136"/>
      <c r="IE1755" s="136"/>
      <c r="IF1755" s="136"/>
      <c r="IG1755" s="136"/>
    </row>
    <row r="1756" spans="1:304" ht="15" customHeight="1" x14ac:dyDescent="0.25">
      <c r="A1756" s="225" t="s">
        <v>303</v>
      </c>
      <c r="B1756" s="217">
        <v>9193185</v>
      </c>
      <c r="C1756" s="217">
        <v>5632250</v>
      </c>
      <c r="D1756" s="217">
        <v>941813</v>
      </c>
      <c r="E1756" s="217">
        <v>1154915</v>
      </c>
      <c r="F1756" s="217">
        <v>1749474</v>
      </c>
      <c r="G1756" s="217">
        <v>530299</v>
      </c>
      <c r="H1756" s="235">
        <v>19201936</v>
      </c>
      <c r="I1756" s="136"/>
      <c r="J1756" s="230" t="s">
        <v>1140</v>
      </c>
      <c r="K1756" s="199">
        <v>204704178</v>
      </c>
      <c r="L1756" s="199">
        <v>102557312</v>
      </c>
      <c r="M1756" s="199">
        <v>20521969</v>
      </c>
      <c r="N1756" s="199">
        <v>20911544</v>
      </c>
      <c r="O1756" s="199">
        <v>46814248</v>
      </c>
      <c r="P1756" s="199">
        <v>8779757</v>
      </c>
      <c r="Q1756" s="240">
        <v>404289008</v>
      </c>
      <c r="R1756" s="136"/>
      <c r="S1756" s="136"/>
      <c r="T1756" s="136"/>
      <c r="U1756" s="136"/>
      <c r="V1756" s="136"/>
      <c r="W1756" s="136"/>
      <c r="X1756" s="136"/>
      <c r="Y1756" s="136"/>
      <c r="Z1756" s="136"/>
      <c r="AA1756" s="136"/>
      <c r="AB1756" s="136"/>
      <c r="AC1756" s="136"/>
      <c r="AD1756" s="136"/>
      <c r="AE1756" s="136"/>
      <c r="AF1756" s="136"/>
      <c r="AG1756" s="136"/>
      <c r="AH1756" s="136"/>
      <c r="AI1756" s="136"/>
      <c r="AJ1756" s="136"/>
      <c r="AK1756" s="136"/>
      <c r="AL1756" s="136"/>
      <c r="AM1756" s="136"/>
      <c r="AN1756" s="136"/>
      <c r="AO1756" s="136"/>
      <c r="AP1756" s="136"/>
      <c r="AQ1756" s="136"/>
      <c r="AR1756" s="136"/>
      <c r="AS1756" s="136"/>
      <c r="AT1756" s="136"/>
      <c r="AU1756" s="136"/>
      <c r="AV1756" s="136"/>
      <c r="AW1756" s="136"/>
      <c r="AX1756" s="136"/>
      <c r="AY1756" s="136"/>
      <c r="AZ1756" s="136"/>
      <c r="BA1756" s="136"/>
      <c r="BB1756" s="136"/>
      <c r="BC1756" s="136"/>
      <c r="BD1756" s="136"/>
      <c r="BE1756" s="136"/>
      <c r="BF1756" s="136"/>
      <c r="BG1756" s="136"/>
      <c r="BH1756" s="136"/>
      <c r="BI1756" s="136"/>
      <c r="BJ1756" s="136"/>
      <c r="BK1756" s="136"/>
      <c r="BL1756" s="136"/>
      <c r="BM1756" s="136"/>
      <c r="BN1756" s="136"/>
      <c r="BO1756" s="136"/>
      <c r="BP1756" s="136"/>
      <c r="BQ1756" s="136"/>
      <c r="BR1756" s="136"/>
      <c r="BS1756" s="136"/>
      <c r="BT1756" s="136"/>
      <c r="BU1756" s="136"/>
      <c r="BV1756" s="136"/>
      <c r="BW1756" s="136"/>
      <c r="BX1756" s="136"/>
      <c r="BY1756" s="136"/>
      <c r="BZ1756" s="136"/>
      <c r="CA1756" s="136"/>
      <c r="CB1756" s="136"/>
      <c r="CC1756" s="136"/>
      <c r="CD1756" s="136"/>
      <c r="CE1756" s="136"/>
      <c r="CF1756" s="136"/>
      <c r="CG1756" s="136"/>
      <c r="CH1756" s="136"/>
      <c r="CI1756" s="136"/>
      <c r="CJ1756" s="136"/>
      <c r="CK1756" s="136"/>
      <c r="CL1756" s="136"/>
      <c r="CM1756" s="136"/>
      <c r="CN1756" s="136"/>
      <c r="CO1756" s="136"/>
      <c r="CP1756" s="136"/>
      <c r="CQ1756" s="136"/>
      <c r="CR1756" s="136"/>
      <c r="CS1756" s="136"/>
      <c r="CT1756" s="136"/>
      <c r="CU1756" s="136"/>
      <c r="CV1756" s="136"/>
      <c r="CW1756" s="136"/>
      <c r="CX1756" s="136"/>
      <c r="CY1756" s="136"/>
      <c r="CZ1756" s="136"/>
      <c r="DA1756" s="136"/>
      <c r="DB1756" s="136"/>
      <c r="DC1756" s="136"/>
      <c r="DD1756" s="136"/>
      <c r="DE1756" s="136"/>
      <c r="DF1756" s="136"/>
      <c r="DG1756" s="136"/>
      <c r="DH1756" s="136"/>
      <c r="DI1756" s="136"/>
      <c r="DJ1756" s="136"/>
      <c r="DK1756" s="136"/>
      <c r="DL1756" s="136"/>
      <c r="DM1756" s="136"/>
      <c r="DN1756" s="136"/>
      <c r="DO1756" s="136"/>
      <c r="DP1756" s="136"/>
      <c r="DQ1756" s="136"/>
      <c r="DR1756" s="136"/>
      <c r="DS1756" s="136"/>
      <c r="DT1756" s="136"/>
      <c r="DU1756" s="136"/>
      <c r="DV1756" s="136"/>
      <c r="DW1756" s="136"/>
      <c r="DX1756" s="136"/>
      <c r="DY1756" s="136"/>
      <c r="DZ1756" s="136"/>
      <c r="EA1756" s="136"/>
      <c r="EB1756" s="136"/>
      <c r="EC1756" s="136"/>
      <c r="ED1756" s="136"/>
      <c r="EE1756" s="136"/>
      <c r="EF1756" s="136"/>
      <c r="EG1756" s="136"/>
      <c r="EH1756" s="136"/>
      <c r="EI1756" s="136"/>
      <c r="EJ1756" s="136"/>
      <c r="EK1756" s="136"/>
      <c r="EL1756" s="136"/>
      <c r="EM1756" s="136"/>
      <c r="EN1756" s="136"/>
      <c r="EO1756" s="136"/>
      <c r="EP1756" s="136"/>
      <c r="EQ1756" s="136"/>
      <c r="ER1756" s="136"/>
      <c r="ES1756" s="136"/>
      <c r="ET1756" s="136"/>
      <c r="EU1756" s="136"/>
      <c r="EV1756" s="136"/>
      <c r="EW1756" s="136"/>
      <c r="EX1756" s="136"/>
      <c r="EY1756" s="136"/>
      <c r="EZ1756" s="136"/>
      <c r="FA1756" s="136"/>
      <c r="FB1756" s="136"/>
      <c r="FC1756" s="136"/>
      <c r="FD1756" s="136"/>
      <c r="FE1756" s="136"/>
      <c r="FF1756" s="136"/>
      <c r="FG1756" s="136"/>
      <c r="FH1756" s="136"/>
      <c r="FI1756" s="136"/>
      <c r="FJ1756" s="136"/>
      <c r="FK1756" s="136"/>
      <c r="FL1756" s="136"/>
      <c r="FM1756" s="136"/>
      <c r="FN1756" s="136"/>
      <c r="FO1756" s="136"/>
      <c r="FP1756" s="136"/>
      <c r="FQ1756" s="136"/>
      <c r="FR1756" s="136"/>
      <c r="FS1756" s="136"/>
      <c r="FT1756" s="136"/>
      <c r="FU1756" s="136"/>
      <c r="FV1756" s="136"/>
      <c r="FW1756" s="136"/>
      <c r="FX1756" s="136"/>
      <c r="FY1756" s="136"/>
      <c r="FZ1756" s="136"/>
      <c r="GA1756" s="136"/>
      <c r="GB1756" s="136"/>
      <c r="GC1756" s="136"/>
      <c r="GD1756" s="136"/>
      <c r="GE1756" s="136"/>
      <c r="GF1756" s="136"/>
      <c r="GG1756" s="136"/>
      <c r="GH1756" s="136"/>
      <c r="GI1756" s="136"/>
      <c r="GJ1756" s="136"/>
      <c r="GK1756" s="136"/>
      <c r="GL1756" s="136"/>
      <c r="GM1756" s="136"/>
      <c r="GN1756" s="136"/>
      <c r="GO1756" s="136"/>
      <c r="GP1756" s="136"/>
      <c r="GQ1756" s="136"/>
      <c r="GR1756" s="136"/>
      <c r="GS1756" s="136"/>
      <c r="GT1756" s="136"/>
      <c r="GU1756" s="136"/>
      <c r="GV1756" s="136"/>
      <c r="GW1756" s="136"/>
      <c r="GX1756" s="136"/>
      <c r="GY1756" s="136"/>
      <c r="GZ1756" s="136"/>
      <c r="HA1756" s="136"/>
      <c r="HB1756" s="136"/>
      <c r="HC1756" s="136"/>
      <c r="HD1756" s="136"/>
      <c r="HE1756" s="136"/>
      <c r="HF1756" s="136"/>
      <c r="HG1756" s="136"/>
      <c r="HH1756" s="136"/>
      <c r="HI1756" s="136"/>
      <c r="HJ1756" s="136"/>
      <c r="HK1756" s="136"/>
      <c r="HL1756" s="136"/>
      <c r="HM1756" s="136"/>
      <c r="HN1756" s="136"/>
      <c r="HO1756" s="136"/>
      <c r="HP1756" s="136"/>
      <c r="HQ1756" s="136"/>
      <c r="HR1756" s="136"/>
      <c r="HS1756" s="136"/>
      <c r="HT1756" s="136"/>
      <c r="HU1756" s="136"/>
      <c r="HV1756" s="136"/>
      <c r="HW1756" s="136"/>
      <c r="HX1756" s="136"/>
      <c r="HY1756" s="136"/>
      <c r="HZ1756" s="136"/>
      <c r="IA1756" s="136"/>
      <c r="IB1756" s="136"/>
      <c r="IC1756" s="136"/>
      <c r="ID1756" s="136"/>
      <c r="IE1756" s="136"/>
      <c r="IF1756" s="136"/>
      <c r="IG1756" s="136"/>
    </row>
    <row r="1757" spans="1:304" ht="15" customHeight="1" x14ac:dyDescent="0.25">
      <c r="A1757" s="225" t="s">
        <v>302</v>
      </c>
      <c r="B1757" s="217">
        <v>8889736</v>
      </c>
      <c r="C1757" s="217">
        <v>4918037</v>
      </c>
      <c r="D1757" s="217">
        <v>881360</v>
      </c>
      <c r="E1757" s="217">
        <v>1185552</v>
      </c>
      <c r="F1757" s="217">
        <v>2142939</v>
      </c>
      <c r="G1757" s="217">
        <v>518812</v>
      </c>
      <c r="H1757" s="235">
        <v>18536436</v>
      </c>
      <c r="I1757" s="136"/>
      <c r="J1757" s="231" t="s">
        <v>1141</v>
      </c>
      <c r="K1757" s="200">
        <v>10235208.9</v>
      </c>
      <c r="L1757" s="200">
        <v>5127865.5999999996</v>
      </c>
      <c r="M1757" s="200">
        <v>1026098.45</v>
      </c>
      <c r="N1757" s="200">
        <v>1045577.2</v>
      </c>
      <c r="O1757" s="200">
        <v>2340712.4</v>
      </c>
      <c r="P1757" s="200">
        <v>438987.85</v>
      </c>
      <c r="Q1757" s="200">
        <v>20214450.399999999</v>
      </c>
      <c r="R1757" s="136"/>
      <c r="S1757" s="136"/>
      <c r="T1757" s="136"/>
      <c r="U1757" s="136"/>
      <c r="V1757" s="136"/>
      <c r="W1757" s="136"/>
      <c r="X1757" s="136"/>
      <c r="Y1757" s="136"/>
      <c r="Z1757" s="136"/>
      <c r="AA1757" s="136"/>
      <c r="AB1757" s="136"/>
      <c r="AC1757" s="136"/>
      <c r="AD1757" s="136"/>
      <c r="AE1757" s="136"/>
      <c r="AF1757" s="136"/>
      <c r="AG1757" s="136"/>
      <c r="AH1757" s="136"/>
      <c r="AI1757" s="136"/>
      <c r="AJ1757" s="136"/>
      <c r="AK1757" s="136"/>
      <c r="AL1757" s="136"/>
      <c r="AM1757" s="136"/>
      <c r="AN1757" s="136"/>
      <c r="AO1757" s="136"/>
      <c r="AP1757" s="136"/>
      <c r="AQ1757" s="136"/>
      <c r="AR1757" s="136"/>
      <c r="AS1757" s="136"/>
      <c r="AT1757" s="136"/>
      <c r="AU1757" s="136"/>
      <c r="AV1757" s="136"/>
      <c r="AW1757" s="136"/>
      <c r="AX1757" s="136"/>
      <c r="AY1757" s="136"/>
      <c r="AZ1757" s="136"/>
      <c r="BA1757" s="136"/>
      <c r="BB1757" s="136"/>
      <c r="BC1757" s="136"/>
      <c r="BD1757" s="136"/>
      <c r="BE1757" s="136"/>
      <c r="BF1757" s="136"/>
      <c r="BG1757" s="136"/>
      <c r="BH1757" s="136"/>
      <c r="BI1757" s="136"/>
      <c r="BJ1757" s="136"/>
      <c r="BK1757" s="136"/>
      <c r="BL1757" s="136"/>
      <c r="BM1757" s="136"/>
      <c r="BN1757" s="136"/>
      <c r="BO1757" s="136"/>
      <c r="BP1757" s="136"/>
      <c r="BQ1757" s="136"/>
      <c r="BR1757" s="136"/>
      <c r="BS1757" s="136"/>
      <c r="BT1757" s="136"/>
      <c r="BU1757" s="136"/>
      <c r="BV1757" s="136"/>
      <c r="BW1757" s="136"/>
      <c r="BX1757" s="136"/>
      <c r="BY1757" s="136"/>
      <c r="BZ1757" s="136"/>
      <c r="CA1757" s="136"/>
      <c r="CB1757" s="136"/>
      <c r="CC1757" s="136"/>
      <c r="CD1757" s="136"/>
      <c r="CE1757" s="136"/>
      <c r="CF1757" s="136"/>
      <c r="CG1757" s="136"/>
      <c r="CH1757" s="136"/>
      <c r="CI1757" s="136"/>
      <c r="CJ1757" s="136"/>
      <c r="CK1757" s="136"/>
      <c r="CL1757" s="136"/>
      <c r="CM1757" s="136"/>
      <c r="CN1757" s="136"/>
      <c r="CO1757" s="136"/>
      <c r="CP1757" s="136"/>
      <c r="CQ1757" s="136"/>
      <c r="CR1757" s="136"/>
      <c r="CS1757" s="136"/>
      <c r="CT1757" s="136"/>
      <c r="CU1757" s="136"/>
      <c r="CV1757" s="136"/>
      <c r="CW1757" s="136"/>
      <c r="CX1757" s="136"/>
      <c r="CY1757" s="136"/>
      <c r="CZ1757" s="136"/>
      <c r="DA1757" s="136"/>
      <c r="DB1757" s="136"/>
      <c r="DC1757" s="136"/>
      <c r="DD1757" s="136"/>
      <c r="DE1757" s="136"/>
      <c r="DF1757" s="136"/>
      <c r="DG1757" s="136"/>
      <c r="DH1757" s="136"/>
      <c r="DI1757" s="136"/>
      <c r="DJ1757" s="136"/>
      <c r="DK1757" s="136"/>
      <c r="DL1757" s="136"/>
      <c r="DM1757" s="136"/>
      <c r="DN1757" s="136"/>
      <c r="DO1757" s="136"/>
      <c r="DP1757" s="136"/>
      <c r="DQ1757" s="136"/>
      <c r="DR1757" s="136"/>
      <c r="DS1757" s="136"/>
      <c r="DT1757" s="136"/>
      <c r="DU1757" s="136"/>
      <c r="DV1757" s="136"/>
      <c r="DW1757" s="136"/>
      <c r="DX1757" s="136"/>
      <c r="DY1757" s="136"/>
      <c r="DZ1757" s="136"/>
      <c r="EA1757" s="136"/>
      <c r="EB1757" s="136"/>
      <c r="EC1757" s="136"/>
      <c r="ED1757" s="136"/>
      <c r="EE1757" s="136"/>
      <c r="EF1757" s="136"/>
      <c r="EG1757" s="136"/>
      <c r="EH1757" s="136"/>
      <c r="EI1757" s="136"/>
      <c r="EJ1757" s="136"/>
      <c r="EK1757" s="136"/>
      <c r="EL1757" s="136"/>
      <c r="EM1757" s="136"/>
      <c r="EN1757" s="136"/>
      <c r="EO1757" s="136"/>
      <c r="EP1757" s="136"/>
      <c r="EQ1757" s="136"/>
      <c r="ER1757" s="136"/>
      <c r="ES1757" s="136"/>
      <c r="ET1757" s="136"/>
      <c r="EU1757" s="136"/>
      <c r="EV1757" s="136"/>
      <c r="EW1757" s="136"/>
      <c r="EX1757" s="136"/>
      <c r="EY1757" s="136"/>
      <c r="EZ1757" s="136"/>
      <c r="FA1757" s="136"/>
      <c r="FB1757" s="136"/>
      <c r="FC1757" s="136"/>
      <c r="FD1757" s="136"/>
      <c r="FE1757" s="136"/>
      <c r="FF1757" s="136"/>
      <c r="FG1757" s="136"/>
      <c r="FH1757" s="136"/>
      <c r="FI1757" s="136"/>
      <c r="FJ1757" s="136"/>
      <c r="FK1757" s="136"/>
      <c r="FL1757" s="136"/>
      <c r="FM1757" s="136"/>
      <c r="FN1757" s="136"/>
      <c r="FO1757" s="136"/>
      <c r="FP1757" s="136"/>
      <c r="FQ1757" s="136"/>
      <c r="FR1757" s="136"/>
      <c r="FS1757" s="136"/>
      <c r="FT1757" s="136"/>
      <c r="FU1757" s="136"/>
      <c r="FV1757" s="136"/>
      <c r="FW1757" s="136"/>
      <c r="FX1757" s="136"/>
      <c r="FY1757" s="136"/>
      <c r="FZ1757" s="136"/>
      <c r="GA1757" s="136"/>
      <c r="GB1757" s="136"/>
      <c r="GC1757" s="136"/>
      <c r="GD1757" s="136"/>
      <c r="GE1757" s="136"/>
      <c r="GF1757" s="136"/>
      <c r="GG1757" s="136"/>
      <c r="GH1757" s="136"/>
      <c r="GI1757" s="136"/>
      <c r="GJ1757" s="136"/>
      <c r="GK1757" s="136"/>
      <c r="GL1757" s="136"/>
      <c r="GM1757" s="136"/>
      <c r="GN1757" s="136"/>
      <c r="GO1757" s="136"/>
      <c r="GP1757" s="136"/>
      <c r="GQ1757" s="136"/>
      <c r="GR1757" s="136"/>
      <c r="GS1757" s="136"/>
      <c r="GT1757" s="136"/>
      <c r="GU1757" s="136"/>
      <c r="GV1757" s="136"/>
      <c r="GW1757" s="136"/>
      <c r="GX1757" s="136"/>
      <c r="GY1757" s="136"/>
      <c r="GZ1757" s="136"/>
      <c r="HA1757" s="136"/>
      <c r="HB1757" s="136"/>
      <c r="HC1757" s="136"/>
      <c r="HD1757" s="136"/>
      <c r="HE1757" s="136"/>
      <c r="HF1757" s="136"/>
      <c r="HG1757" s="136"/>
      <c r="HH1757" s="136"/>
      <c r="HI1757" s="136"/>
      <c r="HJ1757" s="136"/>
      <c r="HK1757" s="136"/>
      <c r="HL1757" s="136"/>
      <c r="HM1757" s="136"/>
      <c r="HN1757" s="136"/>
      <c r="HO1757" s="136"/>
      <c r="HP1757" s="136"/>
      <c r="HQ1757" s="136"/>
      <c r="HR1757" s="136"/>
      <c r="HS1757" s="136"/>
      <c r="HT1757" s="136"/>
      <c r="HU1757" s="136"/>
      <c r="HV1757" s="136"/>
      <c r="HW1757" s="136"/>
      <c r="HX1757" s="136"/>
      <c r="HY1757" s="136"/>
      <c r="HZ1757" s="136"/>
      <c r="IA1757" s="136"/>
      <c r="IB1757" s="136"/>
      <c r="IC1757" s="136"/>
      <c r="ID1757" s="136"/>
      <c r="IE1757" s="136"/>
      <c r="IF1757" s="136"/>
      <c r="IG1757" s="136"/>
      <c r="IH1757" s="136"/>
      <c r="II1757" s="136"/>
      <c r="IJ1757" s="136"/>
      <c r="IK1757" s="136"/>
      <c r="IL1757" s="136"/>
      <c r="IM1757" s="136"/>
      <c r="IN1757" s="136"/>
      <c r="IO1757" s="136"/>
      <c r="IP1757" s="136"/>
      <c r="IQ1757" s="136"/>
      <c r="IR1757" s="136"/>
      <c r="IS1757" s="136"/>
      <c r="IT1757" s="136"/>
      <c r="IU1757" s="136"/>
      <c r="IV1757" s="136"/>
      <c r="IW1757" s="136"/>
      <c r="IX1757" s="136"/>
      <c r="IY1757" s="136"/>
      <c r="IZ1757" s="136"/>
      <c r="JA1757" s="136"/>
      <c r="JB1757" s="136"/>
      <c r="JC1757" s="136"/>
      <c r="JD1757" s="136"/>
      <c r="JE1757" s="136"/>
      <c r="JF1757" s="136"/>
      <c r="JG1757" s="136"/>
      <c r="JH1757" s="136"/>
      <c r="JI1757" s="136"/>
      <c r="JJ1757" s="136"/>
      <c r="JK1757" s="136"/>
      <c r="JL1757" s="136"/>
      <c r="JM1757" s="136"/>
      <c r="JN1757" s="136"/>
      <c r="JO1757" s="136"/>
      <c r="JP1757" s="136"/>
      <c r="JQ1757" s="136"/>
      <c r="JR1757" s="136"/>
      <c r="JS1757" s="136"/>
      <c r="JT1757" s="136"/>
      <c r="JU1757" s="136"/>
      <c r="JV1757" s="136"/>
      <c r="JW1757" s="136"/>
      <c r="JX1757" s="136"/>
      <c r="JY1757" s="136"/>
      <c r="JZ1757" s="136"/>
      <c r="KA1757" s="136"/>
      <c r="KB1757" s="136"/>
      <c r="KC1757" s="136"/>
      <c r="KD1757" s="136"/>
      <c r="KE1757" s="136"/>
      <c r="KF1757" s="136"/>
      <c r="KG1757" s="136"/>
      <c r="KH1757" s="136"/>
      <c r="KI1757" s="136"/>
      <c r="KJ1757" s="136"/>
      <c r="KK1757" s="136"/>
      <c r="KL1757" s="136"/>
      <c r="KM1757" s="136"/>
      <c r="KN1757" s="136"/>
      <c r="KO1757" s="136"/>
      <c r="KP1757" s="136"/>
      <c r="KQ1757" s="136"/>
      <c r="KR1757" s="136"/>
    </row>
    <row r="1758" spans="1:304" ht="15" customHeight="1" x14ac:dyDescent="0.25">
      <c r="A1758" s="225" t="s">
        <v>301</v>
      </c>
      <c r="B1758" s="217">
        <v>9058651</v>
      </c>
      <c r="C1758" s="217">
        <v>4930723</v>
      </c>
      <c r="D1758" s="217">
        <v>1067966</v>
      </c>
      <c r="E1758" s="217">
        <v>1295449</v>
      </c>
      <c r="F1758" s="217">
        <v>2314247</v>
      </c>
      <c r="G1758" s="217">
        <v>568716</v>
      </c>
      <c r="H1758" s="235">
        <v>19235752</v>
      </c>
      <c r="I1758" s="136"/>
      <c r="J1758" s="136"/>
      <c r="K1758" s="136"/>
      <c r="L1758" s="136"/>
      <c r="M1758" s="136"/>
      <c r="N1758" s="136"/>
      <c r="O1758" s="136"/>
      <c r="P1758" s="136"/>
      <c r="Q1758" s="136"/>
      <c r="R1758" s="136"/>
      <c r="S1758" s="136"/>
      <c r="T1758" s="136"/>
      <c r="U1758" s="136"/>
      <c r="V1758" s="136"/>
      <c r="W1758" s="136"/>
      <c r="X1758" s="136"/>
      <c r="Y1758" s="136"/>
      <c r="Z1758" s="136"/>
      <c r="AA1758" s="136"/>
      <c r="AB1758" s="136"/>
      <c r="AC1758" s="136"/>
      <c r="AD1758" s="136"/>
      <c r="AE1758" s="136"/>
      <c r="AF1758" s="136"/>
      <c r="AG1758" s="136"/>
      <c r="AH1758" s="136"/>
      <c r="AI1758" s="136"/>
      <c r="AJ1758" s="136"/>
      <c r="AK1758" s="136"/>
      <c r="AL1758" s="136"/>
      <c r="AM1758" s="136"/>
      <c r="AN1758" s="136"/>
      <c r="AO1758" s="136"/>
      <c r="AP1758" s="136"/>
      <c r="AQ1758" s="136"/>
      <c r="AR1758" s="136"/>
      <c r="AS1758" s="136"/>
      <c r="AT1758" s="136"/>
      <c r="AU1758" s="136"/>
      <c r="AV1758" s="136"/>
      <c r="AW1758" s="136"/>
      <c r="AX1758" s="136"/>
      <c r="AY1758" s="136"/>
      <c r="AZ1758" s="136"/>
      <c r="BA1758" s="136"/>
      <c r="BB1758" s="136"/>
      <c r="BC1758" s="136"/>
      <c r="BD1758" s="136"/>
      <c r="BE1758" s="136"/>
      <c r="BF1758" s="136"/>
      <c r="BG1758" s="136"/>
      <c r="BH1758" s="136"/>
      <c r="BI1758" s="136"/>
      <c r="BJ1758" s="136"/>
      <c r="BK1758" s="136"/>
      <c r="BL1758" s="136"/>
      <c r="BM1758" s="136"/>
      <c r="BN1758" s="136"/>
      <c r="BO1758" s="136"/>
      <c r="BP1758" s="136"/>
      <c r="BQ1758" s="136"/>
      <c r="BR1758" s="136"/>
      <c r="BS1758" s="136"/>
      <c r="BT1758" s="136"/>
      <c r="BU1758" s="136"/>
      <c r="BV1758" s="136"/>
      <c r="BW1758" s="136"/>
      <c r="BX1758" s="136"/>
      <c r="BY1758" s="136"/>
      <c r="BZ1758" s="136"/>
      <c r="CA1758" s="136"/>
      <c r="CB1758" s="136"/>
      <c r="CC1758" s="136"/>
      <c r="CD1758" s="136"/>
      <c r="CE1758" s="136"/>
      <c r="CF1758" s="136"/>
      <c r="CG1758" s="136"/>
      <c r="CH1758" s="136"/>
      <c r="CI1758" s="136"/>
      <c r="CJ1758" s="136"/>
      <c r="CK1758" s="136"/>
      <c r="CL1758" s="136"/>
      <c r="CM1758" s="136"/>
      <c r="CN1758" s="136"/>
      <c r="CO1758" s="136"/>
      <c r="CP1758" s="136"/>
      <c r="CQ1758" s="136"/>
      <c r="CR1758" s="136"/>
      <c r="CS1758" s="136"/>
      <c r="CT1758" s="136"/>
      <c r="CU1758" s="136"/>
      <c r="CV1758" s="136"/>
      <c r="CW1758" s="136"/>
      <c r="CX1758" s="136"/>
      <c r="CY1758" s="136"/>
      <c r="CZ1758" s="136"/>
      <c r="DA1758" s="136"/>
      <c r="DB1758" s="136"/>
      <c r="DC1758" s="136"/>
      <c r="DD1758" s="136"/>
      <c r="DE1758" s="136"/>
      <c r="DF1758" s="136"/>
      <c r="DG1758" s="136"/>
      <c r="DH1758" s="136"/>
      <c r="DI1758" s="136"/>
      <c r="DJ1758" s="136"/>
      <c r="DK1758" s="136"/>
      <c r="DL1758" s="136"/>
      <c r="DM1758" s="136"/>
      <c r="DN1758" s="136"/>
      <c r="DO1758" s="136"/>
      <c r="DP1758" s="136"/>
      <c r="DQ1758" s="136"/>
      <c r="DR1758" s="136"/>
      <c r="DS1758" s="136"/>
      <c r="DT1758" s="136"/>
      <c r="DU1758" s="136"/>
      <c r="DV1758" s="136"/>
      <c r="DW1758" s="136"/>
      <c r="DX1758" s="136"/>
      <c r="DY1758" s="136"/>
      <c r="DZ1758" s="136"/>
      <c r="EA1758" s="136"/>
      <c r="EB1758" s="136"/>
      <c r="EC1758" s="136"/>
      <c r="ED1758" s="136"/>
      <c r="EE1758" s="136"/>
      <c r="EF1758" s="136"/>
      <c r="EG1758" s="136"/>
      <c r="EH1758" s="136"/>
      <c r="EI1758" s="136"/>
      <c r="EJ1758" s="136"/>
      <c r="EK1758" s="136"/>
      <c r="EL1758" s="136"/>
      <c r="EM1758" s="136"/>
      <c r="EN1758" s="136"/>
      <c r="EO1758" s="136"/>
      <c r="EP1758" s="136"/>
      <c r="EQ1758" s="136"/>
      <c r="ER1758" s="136"/>
      <c r="ES1758" s="136"/>
      <c r="ET1758" s="136"/>
      <c r="EU1758" s="136"/>
      <c r="EV1758" s="136"/>
      <c r="EW1758" s="136"/>
      <c r="EX1758" s="136"/>
      <c r="EY1758" s="136"/>
      <c r="EZ1758" s="136"/>
      <c r="FA1758" s="136"/>
      <c r="FB1758" s="136"/>
      <c r="FC1758" s="136"/>
      <c r="FD1758" s="136"/>
      <c r="FE1758" s="136"/>
      <c r="FF1758" s="136"/>
      <c r="FG1758" s="136"/>
      <c r="FH1758" s="136"/>
      <c r="FI1758" s="136"/>
      <c r="FJ1758" s="136"/>
      <c r="FK1758" s="136"/>
      <c r="FL1758" s="136"/>
      <c r="FM1758" s="136"/>
      <c r="FN1758" s="136"/>
      <c r="FO1758" s="136"/>
      <c r="FP1758" s="136"/>
      <c r="FQ1758" s="136"/>
      <c r="FR1758" s="136"/>
      <c r="FS1758" s="136"/>
      <c r="FT1758" s="136"/>
      <c r="FU1758" s="136"/>
      <c r="FV1758" s="136"/>
      <c r="FW1758" s="136"/>
      <c r="FX1758" s="136"/>
      <c r="FY1758" s="136"/>
      <c r="FZ1758" s="136"/>
      <c r="GA1758" s="136"/>
      <c r="GB1758" s="136"/>
      <c r="GC1758" s="136"/>
      <c r="GD1758" s="136"/>
      <c r="GE1758" s="136"/>
      <c r="GF1758" s="136"/>
      <c r="GG1758" s="136"/>
      <c r="GH1758" s="136"/>
      <c r="GI1758" s="136"/>
      <c r="GJ1758" s="136"/>
      <c r="GK1758" s="136"/>
      <c r="GL1758" s="136"/>
      <c r="GM1758" s="136"/>
      <c r="GN1758" s="136"/>
      <c r="GO1758" s="136"/>
      <c r="GP1758" s="136"/>
      <c r="GQ1758" s="136"/>
      <c r="GR1758" s="136"/>
      <c r="GS1758" s="136"/>
      <c r="GT1758" s="136"/>
      <c r="GU1758" s="136"/>
      <c r="GV1758" s="136"/>
      <c r="GW1758" s="136"/>
      <c r="GX1758" s="136"/>
      <c r="GY1758" s="136"/>
      <c r="GZ1758" s="136"/>
      <c r="HA1758" s="136"/>
      <c r="HB1758" s="136"/>
      <c r="HC1758" s="136"/>
      <c r="HD1758" s="136"/>
      <c r="HE1758" s="136"/>
      <c r="HF1758" s="136"/>
      <c r="HG1758" s="136"/>
      <c r="HH1758" s="136"/>
      <c r="HI1758" s="136"/>
      <c r="HJ1758" s="136"/>
      <c r="HK1758" s="136"/>
      <c r="HL1758" s="136"/>
      <c r="HM1758" s="136"/>
      <c r="HN1758" s="136"/>
      <c r="HO1758" s="136"/>
      <c r="HP1758" s="136"/>
      <c r="HQ1758" s="136"/>
      <c r="HR1758" s="136"/>
      <c r="HS1758" s="136"/>
      <c r="HT1758" s="136"/>
      <c r="HU1758" s="136"/>
      <c r="HV1758" s="136"/>
      <c r="HW1758" s="136"/>
      <c r="HX1758" s="136"/>
      <c r="HY1758" s="136"/>
      <c r="HZ1758" s="136"/>
      <c r="IA1758" s="136"/>
      <c r="IB1758" s="136"/>
      <c r="IC1758" s="136"/>
      <c r="ID1758" s="136"/>
      <c r="IE1758" s="136"/>
      <c r="IF1758" s="136"/>
      <c r="IG1758" s="136"/>
      <c r="IH1758" s="136"/>
      <c r="II1758" s="136"/>
      <c r="IJ1758" s="136"/>
      <c r="IK1758" s="136"/>
      <c r="IL1758" s="136"/>
      <c r="IM1758" s="136"/>
      <c r="IN1758" s="136"/>
      <c r="IO1758" s="136"/>
      <c r="IP1758" s="136"/>
      <c r="IQ1758" s="136"/>
      <c r="IR1758" s="136"/>
      <c r="IS1758" s="136"/>
      <c r="IT1758" s="136"/>
      <c r="IU1758" s="136"/>
      <c r="IV1758" s="136"/>
      <c r="IW1758" s="136"/>
      <c r="IX1758" s="136"/>
      <c r="IY1758" s="136"/>
      <c r="IZ1758" s="136"/>
      <c r="JA1758" s="136"/>
      <c r="JB1758" s="136"/>
      <c r="JC1758" s="136"/>
      <c r="JD1758" s="136"/>
      <c r="JE1758" s="136"/>
      <c r="JF1758" s="136"/>
      <c r="JG1758" s="136"/>
      <c r="JH1758" s="136"/>
      <c r="JI1758" s="136"/>
      <c r="JJ1758" s="136"/>
      <c r="JK1758" s="136"/>
      <c r="JL1758" s="136"/>
      <c r="JM1758" s="136"/>
      <c r="JN1758" s="136"/>
      <c r="JO1758" s="136"/>
      <c r="JP1758" s="136"/>
      <c r="JQ1758" s="136"/>
      <c r="JR1758" s="136"/>
      <c r="JS1758" s="136"/>
      <c r="JT1758" s="136"/>
      <c r="JU1758" s="136"/>
      <c r="JV1758" s="136"/>
      <c r="JW1758" s="136"/>
      <c r="JX1758" s="136"/>
      <c r="JY1758" s="136"/>
      <c r="JZ1758" s="136"/>
      <c r="KA1758" s="136"/>
      <c r="KB1758" s="136"/>
      <c r="KC1758" s="136"/>
      <c r="KD1758" s="136"/>
      <c r="KE1758" s="136"/>
      <c r="KF1758" s="136"/>
      <c r="KG1758" s="136"/>
      <c r="KH1758" s="136"/>
      <c r="KI1758" s="136"/>
      <c r="KJ1758" s="136"/>
      <c r="KK1758" s="136"/>
      <c r="KL1758" s="136"/>
      <c r="KM1758" s="136"/>
      <c r="KN1758" s="136"/>
      <c r="KO1758" s="136"/>
      <c r="KP1758" s="136"/>
      <c r="KQ1758" s="136"/>
      <c r="KR1758" s="136"/>
    </row>
    <row r="1759" spans="1:304" ht="15" customHeight="1" x14ac:dyDescent="0.25">
      <c r="A1759" s="230" t="s">
        <v>1138</v>
      </c>
      <c r="B1759" s="199">
        <v>244451432</v>
      </c>
      <c r="C1759" s="199">
        <v>108868953</v>
      </c>
      <c r="D1759" s="199">
        <v>20764566</v>
      </c>
      <c r="E1759" s="199">
        <v>28265749</v>
      </c>
      <c r="F1759" s="199">
        <v>58054962</v>
      </c>
      <c r="G1759" s="199">
        <v>13133226</v>
      </c>
      <c r="H1759" s="240">
        <v>473538888</v>
      </c>
      <c r="I1759" s="136"/>
      <c r="J1759" s="136"/>
      <c r="K1759" s="136"/>
      <c r="L1759" s="136"/>
      <c r="M1759" s="136"/>
      <c r="N1759" s="136"/>
      <c r="O1759" s="136"/>
      <c r="P1759" s="136"/>
      <c r="Q1759" s="136"/>
      <c r="R1759" s="136"/>
      <c r="S1759" s="136"/>
      <c r="T1759" s="136"/>
      <c r="U1759" s="136"/>
      <c r="V1759" s="136"/>
      <c r="W1759" s="136"/>
      <c r="X1759" s="136"/>
      <c r="Y1759" s="136"/>
      <c r="Z1759" s="136"/>
      <c r="AA1759" s="136"/>
      <c r="AB1759" s="136"/>
      <c r="AC1759" s="136"/>
      <c r="AD1759" s="136"/>
      <c r="AE1759" s="136"/>
      <c r="AF1759" s="136"/>
      <c r="AG1759" s="136"/>
      <c r="AH1759" s="136"/>
      <c r="AI1759" s="136"/>
      <c r="AJ1759" s="136"/>
      <c r="AK1759" s="136"/>
      <c r="AL1759" s="136"/>
      <c r="AM1759" s="136"/>
      <c r="AN1759" s="136"/>
      <c r="AO1759" s="136"/>
      <c r="AP1759" s="136"/>
      <c r="AQ1759" s="136"/>
      <c r="AR1759" s="136"/>
      <c r="AS1759" s="136"/>
      <c r="AT1759" s="136"/>
      <c r="AU1759" s="136"/>
      <c r="AV1759" s="136"/>
      <c r="AW1759" s="136"/>
      <c r="AX1759" s="136"/>
      <c r="AY1759" s="136"/>
      <c r="AZ1759" s="136"/>
      <c r="BA1759" s="136"/>
      <c r="BB1759" s="136"/>
      <c r="BC1759" s="136"/>
      <c r="BD1759" s="136"/>
      <c r="BE1759" s="136"/>
      <c r="BF1759" s="136"/>
      <c r="BG1759" s="136"/>
      <c r="BH1759" s="136"/>
      <c r="BI1759" s="136"/>
      <c r="BJ1759" s="136"/>
      <c r="BK1759" s="136"/>
      <c r="BL1759" s="136"/>
      <c r="BM1759" s="136"/>
      <c r="BN1759" s="136"/>
      <c r="BO1759" s="136"/>
      <c r="BP1759" s="136"/>
      <c r="BQ1759" s="136"/>
      <c r="BR1759" s="136"/>
      <c r="BS1759" s="136"/>
      <c r="BT1759" s="136"/>
      <c r="BU1759" s="136"/>
      <c r="BV1759" s="136"/>
      <c r="BW1759" s="136"/>
      <c r="BX1759" s="136"/>
      <c r="BY1759" s="136"/>
      <c r="BZ1759" s="136"/>
      <c r="CA1759" s="136"/>
      <c r="CB1759" s="136"/>
      <c r="CC1759" s="136"/>
      <c r="CD1759" s="136"/>
      <c r="CE1759" s="136"/>
      <c r="CF1759" s="136"/>
      <c r="CG1759" s="136"/>
      <c r="CH1759" s="136"/>
      <c r="CI1759" s="136"/>
      <c r="CJ1759" s="136"/>
      <c r="CK1759" s="136"/>
      <c r="CL1759" s="136"/>
      <c r="CM1759" s="136"/>
      <c r="CN1759" s="136"/>
      <c r="CO1759" s="136"/>
      <c r="CP1759" s="136"/>
      <c r="CQ1759" s="136"/>
      <c r="CR1759" s="136"/>
      <c r="CS1759" s="136"/>
      <c r="CT1759" s="136"/>
      <c r="CU1759" s="136"/>
      <c r="CV1759" s="136"/>
      <c r="CW1759" s="136"/>
      <c r="CX1759" s="136"/>
      <c r="CY1759" s="136"/>
      <c r="CZ1759" s="136"/>
      <c r="DA1759" s="136"/>
      <c r="DB1759" s="136"/>
      <c r="DC1759" s="136"/>
      <c r="DD1759" s="136"/>
      <c r="DE1759" s="136"/>
      <c r="DF1759" s="136"/>
      <c r="DG1759" s="136"/>
      <c r="DH1759" s="136"/>
      <c r="DI1759" s="136"/>
      <c r="DJ1759" s="136"/>
      <c r="DK1759" s="136"/>
      <c r="DL1759" s="136"/>
      <c r="DM1759" s="136"/>
      <c r="DN1759" s="136"/>
      <c r="DO1759" s="136"/>
      <c r="DP1759" s="136"/>
      <c r="DQ1759" s="136"/>
      <c r="DR1759" s="136"/>
      <c r="DS1759" s="136"/>
      <c r="DT1759" s="136"/>
      <c r="DU1759" s="136"/>
      <c r="DV1759" s="136"/>
      <c r="DW1759" s="136"/>
      <c r="DX1759" s="136"/>
      <c r="DY1759" s="136"/>
      <c r="DZ1759" s="136"/>
      <c r="EA1759" s="136"/>
      <c r="EB1759" s="136"/>
      <c r="EC1759" s="136"/>
      <c r="ED1759" s="136"/>
      <c r="EE1759" s="136"/>
      <c r="EF1759" s="136"/>
      <c r="EG1759" s="136"/>
      <c r="EH1759" s="136"/>
      <c r="EI1759" s="136"/>
      <c r="EJ1759" s="136"/>
      <c r="EK1759" s="136"/>
      <c r="EL1759" s="136"/>
      <c r="EM1759" s="136"/>
      <c r="EN1759" s="136"/>
      <c r="EO1759" s="136"/>
      <c r="EP1759" s="136"/>
      <c r="EQ1759" s="136"/>
      <c r="ER1759" s="136"/>
      <c r="ES1759" s="136"/>
      <c r="ET1759" s="136"/>
      <c r="EU1759" s="136"/>
      <c r="EV1759" s="136"/>
      <c r="EW1759" s="136"/>
      <c r="EX1759" s="136"/>
      <c r="EY1759" s="136"/>
      <c r="EZ1759" s="136"/>
      <c r="FA1759" s="136"/>
      <c r="FB1759" s="136"/>
      <c r="FC1759" s="136"/>
      <c r="FD1759" s="136"/>
      <c r="FE1759" s="136"/>
      <c r="FF1759" s="136"/>
      <c r="FG1759" s="136"/>
      <c r="FH1759" s="136"/>
      <c r="FI1759" s="136"/>
      <c r="FJ1759" s="136"/>
      <c r="FK1759" s="136"/>
      <c r="FL1759" s="136"/>
      <c r="FM1759" s="136"/>
      <c r="FN1759" s="136"/>
      <c r="FO1759" s="136"/>
      <c r="FP1759" s="136"/>
      <c r="FQ1759" s="136"/>
      <c r="FR1759" s="136"/>
      <c r="FS1759" s="136"/>
      <c r="FT1759" s="136"/>
      <c r="FU1759" s="136"/>
      <c r="FV1759" s="136"/>
      <c r="FW1759" s="136"/>
      <c r="FX1759" s="136"/>
      <c r="FY1759" s="136"/>
      <c r="FZ1759" s="136"/>
      <c r="GA1759" s="136"/>
      <c r="GB1759" s="136"/>
      <c r="GC1759" s="136"/>
      <c r="GD1759" s="136"/>
      <c r="GE1759" s="136"/>
      <c r="GF1759" s="136"/>
      <c r="GG1759" s="136"/>
      <c r="GH1759" s="136"/>
      <c r="GI1759" s="136"/>
      <c r="GJ1759" s="136"/>
      <c r="GK1759" s="136"/>
      <c r="GL1759" s="136"/>
      <c r="GM1759" s="136"/>
      <c r="GN1759" s="136"/>
      <c r="GO1759" s="136"/>
      <c r="GP1759" s="136"/>
      <c r="GQ1759" s="136"/>
      <c r="GR1759" s="136"/>
      <c r="GS1759" s="136"/>
      <c r="GT1759" s="136"/>
      <c r="GU1759" s="136"/>
      <c r="GV1759" s="136"/>
      <c r="GW1759" s="136"/>
      <c r="GX1759" s="136"/>
      <c r="GY1759" s="136"/>
      <c r="GZ1759" s="136"/>
      <c r="HA1759" s="136"/>
      <c r="HB1759" s="136"/>
      <c r="HC1759" s="136"/>
      <c r="HD1759" s="136"/>
      <c r="HE1759" s="136"/>
      <c r="HF1759" s="136"/>
      <c r="HG1759" s="136"/>
      <c r="HH1759" s="136"/>
      <c r="HI1759" s="136"/>
      <c r="HJ1759" s="136"/>
      <c r="HK1759" s="136"/>
      <c r="HL1759" s="136"/>
      <c r="HM1759" s="136"/>
      <c r="HN1759" s="136"/>
      <c r="HO1759" s="136"/>
      <c r="HP1759" s="136"/>
      <c r="HQ1759" s="136"/>
      <c r="HR1759" s="136"/>
      <c r="HS1759" s="136"/>
      <c r="HT1759" s="136"/>
      <c r="HU1759" s="136"/>
      <c r="HV1759" s="136"/>
      <c r="HW1759" s="136"/>
      <c r="HX1759" s="136"/>
      <c r="HY1759" s="136"/>
      <c r="HZ1759" s="136"/>
      <c r="IA1759" s="136"/>
      <c r="IB1759" s="136"/>
      <c r="IC1759" s="136"/>
      <c r="ID1759" s="136"/>
      <c r="IE1759" s="136"/>
      <c r="IF1759" s="136"/>
      <c r="IG1759" s="136"/>
      <c r="IH1759" s="136"/>
      <c r="II1759" s="136"/>
      <c r="IJ1759" s="136"/>
      <c r="IK1759" s="136"/>
      <c r="IL1759" s="136"/>
      <c r="IM1759" s="136"/>
      <c r="IN1759" s="136"/>
      <c r="IO1759" s="136"/>
      <c r="IP1759" s="136"/>
      <c r="IQ1759" s="136"/>
      <c r="IR1759" s="136"/>
      <c r="IS1759" s="136"/>
      <c r="IT1759" s="136"/>
      <c r="IU1759" s="136"/>
      <c r="IV1759" s="136"/>
      <c r="IW1759" s="136"/>
      <c r="IX1759" s="136"/>
      <c r="IY1759" s="136"/>
      <c r="IZ1759" s="136"/>
      <c r="JA1759" s="136"/>
      <c r="JB1759" s="136"/>
      <c r="JC1759" s="136"/>
      <c r="JD1759" s="136"/>
      <c r="JE1759" s="136"/>
      <c r="JF1759" s="136"/>
      <c r="JG1759" s="136"/>
      <c r="JH1759" s="136"/>
      <c r="JI1759" s="136"/>
      <c r="JJ1759" s="136"/>
      <c r="JK1759" s="136"/>
      <c r="JL1759" s="136"/>
      <c r="JM1759" s="136"/>
      <c r="JN1759" s="136"/>
      <c r="JO1759" s="136"/>
      <c r="JP1759" s="136"/>
      <c r="JQ1759" s="136"/>
      <c r="JR1759" s="136"/>
      <c r="JS1759" s="136"/>
      <c r="JT1759" s="136"/>
      <c r="JU1759" s="136"/>
      <c r="JV1759" s="136"/>
      <c r="JW1759" s="136"/>
      <c r="JX1759" s="136"/>
      <c r="JY1759" s="136"/>
      <c r="JZ1759" s="136"/>
      <c r="KA1759" s="136"/>
      <c r="KB1759" s="136"/>
      <c r="KC1759" s="136"/>
      <c r="KD1759" s="136"/>
      <c r="KE1759" s="136"/>
      <c r="KF1759" s="136"/>
      <c r="KG1759" s="136"/>
      <c r="KH1759" s="136"/>
      <c r="KI1759" s="136"/>
      <c r="KJ1759" s="136"/>
      <c r="KK1759" s="136"/>
      <c r="KL1759" s="136"/>
      <c r="KM1759" s="136"/>
      <c r="KN1759" s="136"/>
      <c r="KO1759" s="136"/>
      <c r="KP1759" s="136"/>
      <c r="KQ1759" s="136"/>
      <c r="KR1759" s="136"/>
    </row>
    <row r="1760" spans="1:304" ht="15" customHeight="1" x14ac:dyDescent="0.25">
      <c r="A1760" s="231" t="s">
        <v>1139</v>
      </c>
      <c r="B1760" s="200">
        <v>10628323.130434783</v>
      </c>
      <c r="C1760" s="200">
        <v>4733432.7391304346</v>
      </c>
      <c r="D1760" s="200">
        <v>902807.21739130432</v>
      </c>
      <c r="E1760" s="200">
        <v>1228945.6086956521</v>
      </c>
      <c r="F1760" s="200">
        <v>2524128.7826086958</v>
      </c>
      <c r="G1760" s="200">
        <v>571009.82608695654</v>
      </c>
      <c r="H1760" s="200">
        <v>20588647.304347824</v>
      </c>
      <c r="I1760" s="136"/>
      <c r="J1760" s="136"/>
      <c r="K1760" s="136"/>
      <c r="L1760" s="136"/>
      <c r="M1760" s="136"/>
      <c r="N1760" s="136"/>
      <c r="O1760" s="136"/>
      <c r="P1760" s="136"/>
      <c r="Q1760" s="136"/>
      <c r="R1760" s="136"/>
      <c r="S1760" s="136"/>
      <c r="T1760" s="136"/>
      <c r="U1760" s="136"/>
      <c r="V1760" s="136"/>
      <c r="W1760" s="136"/>
      <c r="X1760" s="136"/>
      <c r="Y1760" s="136"/>
      <c r="Z1760" s="136"/>
      <c r="AA1760" s="136"/>
      <c r="AB1760" s="136"/>
      <c r="AC1760" s="136"/>
      <c r="AD1760" s="136"/>
      <c r="AE1760" s="136"/>
      <c r="AF1760" s="136"/>
      <c r="AG1760" s="136"/>
      <c r="AH1760" s="136"/>
      <c r="AI1760" s="136"/>
      <c r="AJ1760" s="136"/>
      <c r="AK1760" s="136"/>
      <c r="AL1760" s="136"/>
      <c r="AM1760" s="136"/>
      <c r="AN1760" s="136"/>
      <c r="AO1760" s="136"/>
      <c r="AP1760" s="136"/>
      <c r="AQ1760" s="136"/>
      <c r="AR1760" s="136"/>
      <c r="AS1760" s="136"/>
      <c r="AT1760" s="136"/>
      <c r="AU1760" s="136"/>
      <c r="AV1760" s="136"/>
      <c r="AW1760" s="136"/>
      <c r="AX1760" s="136"/>
      <c r="AY1760" s="136"/>
      <c r="AZ1760" s="136"/>
      <c r="BA1760" s="136"/>
      <c r="BB1760" s="136"/>
      <c r="BC1760" s="136"/>
      <c r="BD1760" s="136"/>
      <c r="BE1760" s="136"/>
      <c r="BF1760" s="136"/>
      <c r="BG1760" s="136"/>
      <c r="BH1760" s="136"/>
      <c r="BI1760" s="136"/>
      <c r="BJ1760" s="136"/>
      <c r="BK1760" s="136"/>
      <c r="BL1760" s="136"/>
      <c r="BM1760" s="136"/>
      <c r="BN1760" s="136"/>
      <c r="BO1760" s="136"/>
      <c r="BP1760" s="136"/>
      <c r="BQ1760" s="136"/>
      <c r="BR1760" s="136"/>
      <c r="BS1760" s="136"/>
      <c r="BT1760" s="136"/>
      <c r="BU1760" s="136"/>
      <c r="BV1760" s="136"/>
      <c r="BW1760" s="136"/>
      <c r="BX1760" s="136"/>
      <c r="BY1760" s="136"/>
      <c r="BZ1760" s="136"/>
      <c r="CA1760" s="136"/>
      <c r="CB1760" s="136"/>
      <c r="CC1760" s="136"/>
      <c r="CD1760" s="136"/>
      <c r="CE1760" s="136"/>
      <c r="CF1760" s="136"/>
      <c r="CG1760" s="136"/>
      <c r="CH1760" s="136"/>
      <c r="CI1760" s="136"/>
      <c r="CJ1760" s="136"/>
      <c r="CK1760" s="136"/>
      <c r="CL1760" s="136"/>
      <c r="CM1760" s="136"/>
      <c r="CN1760" s="136"/>
      <c r="CO1760" s="136"/>
      <c r="CP1760" s="136"/>
      <c r="CQ1760" s="136"/>
      <c r="CR1760" s="136"/>
      <c r="CS1760" s="136"/>
      <c r="CT1760" s="136"/>
      <c r="CU1760" s="136"/>
      <c r="CV1760" s="136"/>
      <c r="CW1760" s="136"/>
      <c r="CX1760" s="136"/>
      <c r="CY1760" s="136"/>
      <c r="CZ1760" s="136"/>
      <c r="DA1760" s="136"/>
      <c r="DB1760" s="136"/>
      <c r="DC1760" s="136"/>
      <c r="DD1760" s="136"/>
      <c r="DE1760" s="136"/>
      <c r="DF1760" s="136"/>
      <c r="DG1760" s="136"/>
      <c r="DH1760" s="136"/>
      <c r="DI1760" s="136"/>
      <c r="DJ1760" s="136"/>
      <c r="DK1760" s="136"/>
      <c r="DL1760" s="136"/>
      <c r="DM1760" s="136"/>
      <c r="DN1760" s="136"/>
      <c r="DO1760" s="136"/>
      <c r="DP1760" s="136"/>
      <c r="DQ1760" s="136"/>
      <c r="DR1760" s="136"/>
      <c r="DS1760" s="136"/>
      <c r="DT1760" s="136"/>
      <c r="DU1760" s="136"/>
      <c r="DV1760" s="136"/>
      <c r="DW1760" s="136"/>
      <c r="DX1760" s="136"/>
      <c r="DY1760" s="136"/>
      <c r="DZ1760" s="136"/>
      <c r="EA1760" s="136"/>
      <c r="EB1760" s="136"/>
      <c r="EC1760" s="136"/>
      <c r="ED1760" s="136"/>
      <c r="EE1760" s="136"/>
      <c r="EF1760" s="136"/>
      <c r="EG1760" s="136"/>
      <c r="EH1760" s="136"/>
      <c r="EI1760" s="136"/>
      <c r="EJ1760" s="136"/>
      <c r="EK1760" s="136"/>
      <c r="EL1760" s="136"/>
      <c r="EM1760" s="136"/>
      <c r="EN1760" s="136"/>
      <c r="EO1760" s="136"/>
      <c r="EP1760" s="136"/>
      <c r="EQ1760" s="136"/>
      <c r="ER1760" s="136"/>
      <c r="ES1760" s="136"/>
      <c r="ET1760" s="136"/>
      <c r="EU1760" s="136"/>
      <c r="EV1760" s="136"/>
      <c r="EW1760" s="136"/>
      <c r="EX1760" s="136"/>
      <c r="EY1760" s="136"/>
      <c r="EZ1760" s="136"/>
      <c r="FA1760" s="136"/>
      <c r="FB1760" s="136"/>
      <c r="FC1760" s="136"/>
      <c r="FD1760" s="136"/>
      <c r="FE1760" s="136"/>
      <c r="FF1760" s="136"/>
      <c r="FG1760" s="136"/>
      <c r="FH1760" s="136"/>
      <c r="FI1760" s="136"/>
      <c r="FJ1760" s="136"/>
      <c r="FK1760" s="136"/>
      <c r="FL1760" s="136"/>
      <c r="FM1760" s="136"/>
      <c r="FN1760" s="136"/>
      <c r="FO1760" s="136"/>
      <c r="FP1760" s="136"/>
      <c r="FQ1760" s="136"/>
      <c r="FR1760" s="136"/>
      <c r="FS1760" s="136"/>
      <c r="FT1760" s="136"/>
      <c r="FU1760" s="136"/>
      <c r="FV1760" s="136"/>
      <c r="FW1760" s="136"/>
      <c r="FX1760" s="136"/>
      <c r="FY1760" s="136"/>
      <c r="FZ1760" s="136"/>
      <c r="GA1760" s="136"/>
      <c r="GB1760" s="136"/>
      <c r="GC1760" s="136"/>
      <c r="GD1760" s="136"/>
      <c r="GE1760" s="136"/>
      <c r="GF1760" s="136"/>
      <c r="GG1760" s="136"/>
      <c r="GH1760" s="136"/>
      <c r="GI1760" s="136"/>
      <c r="GJ1760" s="136"/>
      <c r="GK1760" s="136"/>
      <c r="GL1760" s="136"/>
      <c r="GM1760" s="136"/>
      <c r="GN1760" s="136"/>
      <c r="GO1760" s="136"/>
      <c r="GP1760" s="136"/>
      <c r="GQ1760" s="136"/>
      <c r="GR1760" s="136"/>
      <c r="GS1760" s="136"/>
      <c r="GT1760" s="136"/>
      <c r="GU1760" s="136"/>
      <c r="GV1760" s="136"/>
      <c r="GW1760" s="136"/>
      <c r="GX1760" s="136"/>
      <c r="GY1760" s="136"/>
      <c r="GZ1760" s="136"/>
      <c r="HA1760" s="136"/>
      <c r="HB1760" s="136"/>
      <c r="HC1760" s="136"/>
      <c r="HD1760" s="136"/>
      <c r="HE1760" s="136"/>
      <c r="HF1760" s="136"/>
      <c r="HG1760" s="136"/>
      <c r="HH1760" s="136"/>
      <c r="HI1760" s="136"/>
      <c r="HJ1760" s="136"/>
      <c r="HK1760" s="136"/>
      <c r="HL1760" s="136"/>
      <c r="HM1760" s="136"/>
      <c r="HN1760" s="136"/>
      <c r="HO1760" s="136"/>
      <c r="HP1760" s="136"/>
      <c r="HQ1760" s="136"/>
      <c r="HR1760" s="136"/>
      <c r="HS1760" s="136"/>
      <c r="HT1760" s="136"/>
      <c r="HU1760" s="136"/>
      <c r="HV1760" s="136"/>
      <c r="HW1760" s="136"/>
      <c r="HX1760" s="136"/>
      <c r="HY1760" s="136"/>
      <c r="HZ1760" s="136"/>
      <c r="IA1760" s="136"/>
      <c r="IB1760" s="136"/>
      <c r="IC1760" s="136"/>
      <c r="ID1760" s="136"/>
      <c r="IE1760" s="136"/>
      <c r="IF1760" s="136"/>
      <c r="IG1760" s="136"/>
      <c r="IH1760" s="136"/>
      <c r="II1760" s="136"/>
      <c r="IJ1760" s="136"/>
      <c r="IK1760" s="136"/>
      <c r="IL1760" s="136"/>
      <c r="IM1760" s="136"/>
      <c r="IN1760" s="136"/>
      <c r="IO1760" s="136"/>
      <c r="IP1760" s="136"/>
      <c r="IQ1760" s="136"/>
      <c r="IR1760" s="136"/>
      <c r="IS1760" s="136"/>
      <c r="IT1760" s="136"/>
      <c r="IU1760" s="136"/>
      <c r="IV1760" s="136"/>
      <c r="IW1760" s="136"/>
      <c r="IX1760" s="136"/>
      <c r="IY1760" s="136"/>
      <c r="IZ1760" s="136"/>
      <c r="JA1760" s="136"/>
      <c r="JB1760" s="136"/>
      <c r="JC1760" s="136"/>
      <c r="JD1760" s="136"/>
      <c r="JE1760" s="136"/>
      <c r="JF1760" s="136"/>
      <c r="JG1760" s="136"/>
      <c r="JH1760" s="136"/>
      <c r="JI1760" s="136"/>
      <c r="JJ1760" s="136"/>
      <c r="JK1760" s="136"/>
      <c r="JL1760" s="136"/>
      <c r="JM1760" s="136"/>
      <c r="JN1760" s="136"/>
      <c r="JO1760" s="136"/>
      <c r="JP1760" s="136"/>
      <c r="JQ1760" s="136"/>
      <c r="JR1760" s="136"/>
      <c r="JS1760" s="136"/>
      <c r="JT1760" s="136"/>
      <c r="JU1760" s="136"/>
      <c r="JV1760" s="136"/>
      <c r="JW1760" s="136"/>
      <c r="JX1760" s="136"/>
      <c r="JY1760" s="136"/>
      <c r="JZ1760" s="136"/>
      <c r="KA1760" s="136"/>
      <c r="KB1760" s="136"/>
      <c r="KC1760" s="136"/>
      <c r="KD1760" s="136"/>
      <c r="KE1760" s="136"/>
      <c r="KF1760" s="136"/>
      <c r="KG1760" s="136"/>
      <c r="KH1760" s="136"/>
      <c r="KI1760" s="136"/>
      <c r="KJ1760" s="136"/>
      <c r="KK1760" s="136"/>
      <c r="KL1760" s="136"/>
      <c r="KM1760" s="136"/>
      <c r="KN1760" s="136"/>
      <c r="KO1760" s="136"/>
      <c r="KP1760" s="136"/>
      <c r="KQ1760" s="136"/>
      <c r="KR1760" s="136"/>
    </row>
    <row r="1761" spans="1:16384" ht="15" customHeight="1" x14ac:dyDescent="0.25">
      <c r="I1761" s="136"/>
      <c r="J1761" s="136"/>
      <c r="K1761" s="136"/>
      <c r="L1761" s="136"/>
      <c r="M1761" s="136"/>
      <c r="N1761" s="136"/>
      <c r="O1761" s="136"/>
      <c r="P1761" s="136"/>
      <c r="Q1761" s="136"/>
      <c r="R1761" s="136"/>
      <c r="S1761" s="136"/>
      <c r="T1761" s="136"/>
      <c r="U1761" s="136"/>
      <c r="V1761" s="136"/>
      <c r="W1761" s="136"/>
      <c r="X1761" s="136"/>
      <c r="Y1761" s="136"/>
      <c r="Z1761" s="136"/>
      <c r="AA1761" s="136"/>
      <c r="AB1761" s="136"/>
      <c r="AC1761" s="136"/>
      <c r="AD1761" s="136"/>
      <c r="AE1761" s="136"/>
      <c r="AF1761" s="136"/>
      <c r="AG1761" s="136"/>
      <c r="AH1761" s="136"/>
      <c r="AI1761" s="136"/>
      <c r="AJ1761" s="136"/>
      <c r="AK1761" s="136"/>
      <c r="AL1761" s="136"/>
      <c r="AM1761" s="136"/>
      <c r="AN1761" s="136"/>
      <c r="AO1761" s="136"/>
      <c r="AP1761" s="136"/>
      <c r="AQ1761" s="136"/>
      <c r="AR1761" s="136"/>
      <c r="AS1761" s="136"/>
      <c r="AT1761" s="136"/>
      <c r="AU1761" s="136"/>
      <c r="AV1761" s="136"/>
      <c r="AW1761" s="136"/>
      <c r="AX1761" s="136"/>
      <c r="AY1761" s="136"/>
      <c r="AZ1761" s="136"/>
      <c r="BA1761" s="136"/>
      <c r="BB1761" s="136"/>
      <c r="BC1761" s="136"/>
      <c r="BD1761" s="136"/>
      <c r="BE1761" s="136"/>
      <c r="BF1761" s="136"/>
      <c r="BG1761" s="136"/>
      <c r="BH1761" s="136"/>
      <c r="BI1761" s="136"/>
      <c r="BJ1761" s="136"/>
      <c r="BK1761" s="136"/>
      <c r="BL1761" s="136"/>
      <c r="BM1761" s="136"/>
      <c r="BN1761" s="136"/>
      <c r="BO1761" s="136"/>
      <c r="BP1761" s="136"/>
      <c r="BQ1761" s="136"/>
      <c r="BR1761" s="136"/>
      <c r="BS1761" s="136"/>
      <c r="BT1761" s="136"/>
      <c r="BU1761" s="136"/>
      <c r="BV1761" s="136"/>
      <c r="BW1761" s="136"/>
      <c r="BX1761" s="136"/>
      <c r="BY1761" s="136"/>
      <c r="BZ1761" s="136"/>
      <c r="CA1761" s="136"/>
      <c r="CB1761" s="136"/>
      <c r="CC1761" s="136"/>
      <c r="CD1761" s="136"/>
      <c r="CE1761" s="136"/>
      <c r="CF1761" s="136"/>
      <c r="CG1761" s="136"/>
      <c r="CH1761" s="136"/>
      <c r="CI1761" s="136"/>
      <c r="CJ1761" s="136"/>
      <c r="CK1761" s="136"/>
      <c r="CL1761" s="136"/>
      <c r="CM1761" s="136"/>
      <c r="CN1761" s="136"/>
      <c r="CO1761" s="136"/>
      <c r="CP1761" s="136"/>
      <c r="CQ1761" s="136"/>
      <c r="CR1761" s="136"/>
      <c r="CS1761" s="136"/>
      <c r="CT1761" s="136"/>
      <c r="CU1761" s="136"/>
      <c r="CV1761" s="136"/>
      <c r="CW1761" s="136"/>
      <c r="CX1761" s="136"/>
      <c r="CY1761" s="136"/>
      <c r="CZ1761" s="136"/>
      <c r="DA1761" s="136"/>
      <c r="DB1761" s="136"/>
      <c r="DC1761" s="136"/>
      <c r="DD1761" s="136"/>
      <c r="DE1761" s="136"/>
      <c r="DF1761" s="136"/>
      <c r="DG1761" s="136"/>
      <c r="DH1761" s="136"/>
      <c r="DI1761" s="136"/>
      <c r="DJ1761" s="136"/>
      <c r="DK1761" s="136"/>
      <c r="DL1761" s="136"/>
      <c r="DM1761" s="136"/>
      <c r="DN1761" s="136"/>
      <c r="DO1761" s="136"/>
      <c r="DP1761" s="136"/>
      <c r="DQ1761" s="136"/>
      <c r="DR1761" s="136"/>
      <c r="DS1761" s="136"/>
      <c r="DT1761" s="136"/>
      <c r="DU1761" s="136"/>
      <c r="DV1761" s="136"/>
      <c r="DW1761" s="136"/>
      <c r="DX1761" s="136"/>
      <c r="DY1761" s="136"/>
      <c r="DZ1761" s="136"/>
      <c r="EA1761" s="136"/>
      <c r="EB1761" s="136"/>
      <c r="EC1761" s="136"/>
      <c r="ED1761" s="136"/>
      <c r="EE1761" s="136"/>
      <c r="EF1761" s="136"/>
      <c r="EG1761" s="136"/>
      <c r="EH1761" s="136"/>
      <c r="EI1761" s="136"/>
      <c r="EJ1761" s="136"/>
      <c r="EK1761" s="136"/>
      <c r="EL1761" s="136"/>
      <c r="EM1761" s="136"/>
      <c r="EN1761" s="136"/>
      <c r="EO1761" s="136"/>
      <c r="EP1761" s="136"/>
      <c r="EQ1761" s="136"/>
      <c r="ER1761" s="136"/>
      <c r="ES1761" s="136"/>
      <c r="ET1761" s="136"/>
      <c r="EU1761" s="136"/>
      <c r="EV1761" s="136"/>
      <c r="EW1761" s="136"/>
      <c r="EX1761" s="136"/>
      <c r="EY1761" s="136"/>
      <c r="EZ1761" s="136"/>
      <c r="FA1761" s="136"/>
      <c r="FB1761" s="136"/>
      <c r="FC1761" s="136"/>
      <c r="FD1761" s="136"/>
      <c r="FE1761" s="136"/>
      <c r="FF1761" s="136"/>
      <c r="FG1761" s="136"/>
      <c r="FH1761" s="136"/>
      <c r="FI1761" s="136"/>
      <c r="FJ1761" s="136"/>
      <c r="FK1761" s="136"/>
      <c r="FL1761" s="136"/>
      <c r="FM1761" s="136"/>
      <c r="FN1761" s="136"/>
      <c r="FO1761" s="136"/>
      <c r="FP1761" s="136"/>
      <c r="FQ1761" s="136"/>
      <c r="FR1761" s="136"/>
      <c r="FS1761" s="136"/>
      <c r="FT1761" s="136"/>
      <c r="FU1761" s="136"/>
      <c r="FV1761" s="136"/>
      <c r="FW1761" s="136"/>
      <c r="FX1761" s="136"/>
      <c r="FY1761" s="136"/>
      <c r="FZ1761" s="136"/>
      <c r="GA1761" s="136"/>
      <c r="GB1761" s="136"/>
      <c r="GC1761" s="136"/>
      <c r="GD1761" s="136"/>
      <c r="GE1761" s="136"/>
      <c r="GF1761" s="136"/>
      <c r="GG1761" s="136"/>
      <c r="GH1761" s="136"/>
      <c r="GI1761" s="136"/>
      <c r="GJ1761" s="136"/>
      <c r="GK1761" s="136"/>
      <c r="GL1761" s="136"/>
      <c r="GM1761" s="136"/>
      <c r="GN1761" s="136"/>
      <c r="GO1761" s="136"/>
      <c r="GP1761" s="136"/>
      <c r="GQ1761" s="136"/>
      <c r="GR1761" s="136"/>
      <c r="GS1761" s="136"/>
      <c r="GT1761" s="136"/>
      <c r="GU1761" s="136"/>
      <c r="GV1761" s="136"/>
      <c r="GW1761" s="136"/>
      <c r="GX1761" s="136"/>
      <c r="GY1761" s="136"/>
      <c r="GZ1761" s="136"/>
      <c r="HA1761" s="136"/>
      <c r="HB1761" s="136"/>
      <c r="HC1761" s="136"/>
      <c r="HD1761" s="136"/>
      <c r="HE1761" s="136"/>
      <c r="HF1761" s="136"/>
      <c r="HG1761" s="136"/>
      <c r="HH1761" s="136"/>
      <c r="HI1761" s="136"/>
      <c r="HJ1761" s="136"/>
      <c r="HK1761" s="136"/>
      <c r="HL1761" s="136"/>
      <c r="HM1761" s="136"/>
      <c r="HN1761" s="136"/>
      <c r="HO1761" s="136"/>
      <c r="HP1761" s="136"/>
      <c r="HQ1761" s="136"/>
      <c r="HR1761" s="136"/>
      <c r="HS1761" s="136"/>
      <c r="HT1761" s="136"/>
      <c r="HU1761" s="136"/>
      <c r="HV1761" s="136"/>
      <c r="HW1761" s="136"/>
      <c r="HX1761" s="136"/>
      <c r="HY1761" s="136"/>
      <c r="HZ1761" s="136"/>
      <c r="IA1761" s="136"/>
      <c r="IB1761" s="136"/>
      <c r="IC1761" s="136"/>
      <c r="ID1761" s="136"/>
      <c r="IE1761" s="136"/>
      <c r="IF1761" s="136"/>
      <c r="IG1761" s="136"/>
      <c r="IH1761" s="136"/>
      <c r="II1761" s="136"/>
      <c r="IJ1761" s="136"/>
      <c r="IK1761" s="136"/>
      <c r="IL1761" s="136"/>
      <c r="IM1761" s="136"/>
      <c r="IN1761" s="136"/>
      <c r="IO1761" s="136"/>
      <c r="IP1761" s="136"/>
      <c r="IQ1761" s="136"/>
      <c r="IR1761" s="136"/>
      <c r="IS1761" s="136"/>
      <c r="IT1761" s="136"/>
      <c r="IU1761" s="136"/>
      <c r="IV1761" s="136"/>
      <c r="IW1761" s="136"/>
      <c r="IX1761" s="136"/>
      <c r="IY1761" s="136"/>
      <c r="IZ1761" s="136"/>
      <c r="JA1761" s="136"/>
      <c r="JB1761" s="136"/>
      <c r="JC1761" s="136"/>
      <c r="JD1761" s="136"/>
      <c r="JE1761" s="136"/>
      <c r="JF1761" s="136"/>
      <c r="JG1761" s="136"/>
      <c r="JH1761" s="136"/>
      <c r="JI1761" s="136"/>
      <c r="JJ1761" s="136"/>
      <c r="JK1761" s="136"/>
      <c r="JL1761" s="136"/>
      <c r="JM1761" s="136"/>
      <c r="JN1761" s="136"/>
      <c r="JO1761" s="136"/>
      <c r="JP1761" s="136"/>
      <c r="JQ1761" s="136"/>
      <c r="JR1761" s="136"/>
      <c r="JS1761" s="136"/>
      <c r="JT1761" s="136"/>
      <c r="JU1761" s="136"/>
      <c r="JV1761" s="136"/>
      <c r="JW1761" s="136"/>
      <c r="JX1761" s="136"/>
      <c r="JY1761" s="136"/>
      <c r="JZ1761" s="136"/>
      <c r="KA1761" s="136"/>
      <c r="KB1761" s="136"/>
      <c r="KC1761" s="136"/>
      <c r="KD1761" s="136"/>
      <c r="KE1761" s="136"/>
      <c r="KF1761" s="136"/>
      <c r="KG1761" s="136"/>
      <c r="KH1761" s="136"/>
      <c r="KI1761" s="136"/>
      <c r="KJ1761" s="136"/>
      <c r="KK1761" s="136"/>
      <c r="KL1761" s="136"/>
      <c r="KM1761" s="136"/>
      <c r="KN1761" s="136"/>
      <c r="KO1761" s="136"/>
      <c r="KP1761" s="136"/>
      <c r="KQ1761" s="136"/>
      <c r="KR1761" s="136"/>
    </row>
    <row r="1762" spans="1:16384" customFormat="1" ht="38.1" customHeight="1" x14ac:dyDescent="0.25">
      <c r="A1762" s="461" t="s">
        <v>1162</v>
      </c>
      <c r="B1762" s="461"/>
      <c r="C1762" s="461"/>
      <c r="D1762" s="461"/>
      <c r="E1762" s="461"/>
      <c r="F1762" s="461"/>
      <c r="G1762" s="461"/>
      <c r="H1762" s="461"/>
      <c r="I1762" s="461"/>
      <c r="J1762" s="461"/>
      <c r="K1762" s="461"/>
      <c r="L1762" s="461"/>
      <c r="M1762" s="461"/>
      <c r="N1762" s="461"/>
      <c r="O1762" s="461"/>
      <c r="P1762" s="461"/>
      <c r="Q1762" s="461"/>
      <c r="R1762" s="136"/>
      <c r="S1762" s="136"/>
      <c r="T1762" s="136"/>
      <c r="U1762" s="136"/>
      <c r="V1762" s="136"/>
      <c r="W1762" s="136"/>
      <c r="X1762" s="136"/>
      <c r="Y1762" s="136"/>
      <c r="Z1762" s="136"/>
      <c r="AA1762" s="136"/>
      <c r="AB1762" s="136"/>
      <c r="AC1762" s="136"/>
      <c r="AD1762" s="136"/>
      <c r="AE1762" s="136"/>
      <c r="AF1762" s="136"/>
      <c r="AG1762" s="136"/>
      <c r="AH1762" s="136"/>
      <c r="AI1762" s="136"/>
      <c r="AJ1762" s="136"/>
      <c r="AK1762" s="136"/>
      <c r="AL1762" s="136"/>
      <c r="AM1762" s="136"/>
      <c r="AN1762" s="136"/>
      <c r="AO1762" s="136"/>
      <c r="AP1762" s="136"/>
      <c r="AQ1762" s="136"/>
      <c r="AR1762" s="136"/>
      <c r="AS1762" s="136"/>
      <c r="AT1762" s="136"/>
      <c r="AU1762" s="136"/>
      <c r="AV1762" s="136"/>
      <c r="AW1762" s="136"/>
      <c r="AX1762" s="136"/>
      <c r="AY1762" s="136"/>
      <c r="AZ1762" s="136"/>
      <c r="BA1762" s="136"/>
      <c r="BB1762" s="136"/>
      <c r="BC1762" s="136"/>
      <c r="BD1762" s="136"/>
      <c r="BE1762" s="136"/>
      <c r="BF1762" s="136"/>
      <c r="BG1762" s="136"/>
      <c r="BH1762" s="136"/>
      <c r="BI1762" s="136"/>
      <c r="BJ1762" s="136"/>
      <c r="BK1762" s="136"/>
      <c r="BL1762" s="136"/>
      <c r="BM1762" s="136"/>
      <c r="BN1762" s="136"/>
      <c r="BO1762" s="136"/>
      <c r="BP1762" s="136"/>
      <c r="BQ1762" s="136"/>
      <c r="BR1762" s="136"/>
      <c r="BS1762" s="136"/>
      <c r="BT1762" s="136"/>
      <c r="BU1762" s="136"/>
      <c r="BV1762" s="136"/>
      <c r="BW1762" s="136"/>
      <c r="BX1762" s="136"/>
      <c r="BY1762" s="136"/>
      <c r="BZ1762" s="136"/>
      <c r="CA1762" s="136"/>
      <c r="CB1762" s="136"/>
      <c r="CC1762" s="136"/>
      <c r="CD1762" s="136"/>
      <c r="CE1762" s="136"/>
      <c r="CF1762" s="136"/>
      <c r="CG1762" s="136"/>
      <c r="CH1762" s="136"/>
      <c r="CI1762" s="136"/>
      <c r="CJ1762" s="136"/>
      <c r="CK1762" s="136"/>
      <c r="CL1762" s="136"/>
      <c r="CM1762" s="136"/>
      <c r="CN1762" s="136"/>
      <c r="CO1762" s="136"/>
      <c r="CP1762" s="136"/>
      <c r="CQ1762" s="136"/>
      <c r="CR1762" s="136"/>
      <c r="CS1762" s="136"/>
      <c r="CT1762" s="136"/>
      <c r="CU1762" s="136"/>
      <c r="CV1762" s="136"/>
      <c r="CW1762" s="136"/>
      <c r="CX1762" s="136"/>
      <c r="CY1762" s="136"/>
      <c r="CZ1762" s="136"/>
      <c r="DA1762" s="136"/>
      <c r="DB1762" s="136"/>
      <c r="DC1762" s="136"/>
      <c r="DD1762" s="136"/>
      <c r="DE1762" s="136"/>
      <c r="DF1762" s="136"/>
      <c r="DG1762" s="136"/>
      <c r="DH1762" s="136"/>
      <c r="DI1762" s="136"/>
      <c r="DJ1762" s="136"/>
      <c r="DK1762" s="136"/>
      <c r="DL1762" s="136"/>
      <c r="DM1762" s="136"/>
      <c r="DN1762" s="136"/>
      <c r="DO1762" s="136"/>
      <c r="DP1762" s="136"/>
      <c r="DQ1762" s="136"/>
      <c r="DR1762" s="136"/>
      <c r="DS1762" s="136"/>
      <c r="DT1762" s="136"/>
      <c r="DU1762" s="136"/>
      <c r="DV1762" s="136"/>
      <c r="DW1762" s="136"/>
      <c r="DX1762" s="136"/>
      <c r="DY1762" s="136"/>
      <c r="DZ1762" s="136"/>
      <c r="EA1762" s="136"/>
      <c r="EB1762" s="136"/>
      <c r="EC1762" s="136"/>
      <c r="ED1762" s="136"/>
      <c r="EE1762" s="136"/>
      <c r="EF1762" s="136"/>
      <c r="EG1762" s="136"/>
      <c r="EH1762" s="136"/>
      <c r="EI1762" s="136"/>
      <c r="EJ1762" s="136"/>
      <c r="EK1762" s="136"/>
      <c r="EL1762" s="136"/>
      <c r="EM1762" s="136"/>
      <c r="EN1762" s="136"/>
      <c r="EO1762" s="136"/>
      <c r="EP1762" s="136"/>
      <c r="EQ1762" s="136"/>
      <c r="ER1762" s="136"/>
      <c r="ES1762" s="136"/>
      <c r="ET1762" s="136"/>
      <c r="EU1762" s="136"/>
      <c r="EV1762" s="136"/>
      <c r="EW1762" s="136"/>
      <c r="EX1762" s="136"/>
      <c r="EY1762" s="136"/>
      <c r="EZ1762" s="136"/>
      <c r="FA1762" s="136"/>
      <c r="FB1762" s="136"/>
      <c r="FC1762" s="136"/>
      <c r="FD1762" s="136"/>
      <c r="FE1762" s="136"/>
      <c r="FF1762" s="136"/>
      <c r="FG1762" s="136"/>
      <c r="FH1762" s="136"/>
      <c r="FI1762" s="136"/>
      <c r="FJ1762" s="136"/>
      <c r="FK1762" s="136"/>
      <c r="FL1762" s="136"/>
      <c r="FM1762" s="136"/>
      <c r="FN1762" s="136"/>
      <c r="FO1762" s="136"/>
      <c r="FP1762" s="136"/>
      <c r="FQ1762" s="136"/>
      <c r="FR1762" s="136"/>
      <c r="FS1762" s="136"/>
      <c r="FT1762" s="136"/>
      <c r="FU1762" s="136"/>
      <c r="FV1762" s="136"/>
      <c r="FW1762" s="136"/>
      <c r="FX1762" s="136"/>
      <c r="FY1762" s="136"/>
      <c r="FZ1762" s="136"/>
      <c r="GA1762" s="136"/>
      <c r="GB1762" s="136"/>
      <c r="GC1762" s="136"/>
      <c r="GD1762" s="136"/>
      <c r="GE1762" s="136"/>
      <c r="GF1762" s="136"/>
      <c r="GG1762" s="136"/>
      <c r="GH1762" s="136"/>
      <c r="GI1762" s="136"/>
      <c r="GJ1762" s="136"/>
      <c r="GK1762" s="136"/>
      <c r="GL1762" s="136"/>
      <c r="GM1762" s="136"/>
      <c r="GN1762" s="136"/>
      <c r="GO1762" s="136"/>
      <c r="GP1762" s="136"/>
      <c r="GQ1762" s="136"/>
      <c r="GR1762" s="136"/>
      <c r="GS1762" s="136"/>
      <c r="GT1762" s="136"/>
      <c r="GU1762" s="136"/>
      <c r="GV1762" s="136"/>
      <c r="GW1762" s="136"/>
      <c r="GX1762" s="136"/>
      <c r="GY1762" s="136"/>
      <c r="GZ1762" s="136"/>
      <c r="HA1762" s="136"/>
      <c r="HB1762" s="136"/>
      <c r="HC1762" s="136"/>
      <c r="HD1762" s="136"/>
      <c r="HE1762" s="136"/>
      <c r="HF1762" s="136"/>
      <c r="HG1762" s="136"/>
      <c r="HH1762" s="136"/>
      <c r="HI1762" s="136"/>
      <c r="HJ1762" s="136"/>
      <c r="HK1762" s="136"/>
      <c r="HL1762" s="136"/>
      <c r="HM1762" s="136"/>
      <c r="HN1762" s="136"/>
      <c r="HO1762" s="136"/>
      <c r="HP1762" s="136"/>
      <c r="HQ1762" s="136"/>
      <c r="HR1762" s="136"/>
      <c r="HS1762" s="136"/>
      <c r="HT1762" s="136"/>
      <c r="HU1762" s="136"/>
      <c r="HV1762" s="136"/>
      <c r="HW1762" s="136"/>
      <c r="HX1762" s="136"/>
      <c r="HY1762" s="136"/>
      <c r="HZ1762" s="136"/>
      <c r="IA1762" s="136"/>
      <c r="IB1762" s="136"/>
      <c r="IC1762" s="136"/>
      <c r="ID1762" s="136"/>
      <c r="IE1762" s="136"/>
      <c r="IF1762" s="136"/>
      <c r="IG1762" s="136"/>
      <c r="IH1762" s="136"/>
      <c r="II1762" s="136"/>
      <c r="IJ1762" s="136"/>
      <c r="IK1762" s="136"/>
      <c r="IL1762" s="136"/>
      <c r="IM1762" s="136"/>
      <c r="IN1762" s="136"/>
      <c r="IO1762" s="136"/>
      <c r="IP1762" s="136"/>
      <c r="IQ1762" s="136"/>
      <c r="IR1762" s="136"/>
      <c r="IS1762" s="136"/>
      <c r="IT1762" s="136"/>
      <c r="IU1762" s="136"/>
      <c r="IV1762" s="136"/>
      <c r="IW1762" s="136"/>
      <c r="IX1762" s="136"/>
      <c r="IY1762" s="136"/>
      <c r="IZ1762" s="136"/>
      <c r="JA1762" s="136"/>
      <c r="JB1762" s="136"/>
      <c r="JC1762" s="136"/>
      <c r="JD1762" s="136"/>
      <c r="JE1762" s="136"/>
      <c r="JF1762" s="136"/>
      <c r="JG1762" s="136"/>
      <c r="JH1762" s="136"/>
      <c r="JI1762" s="136"/>
      <c r="JJ1762" s="136"/>
      <c r="JK1762" s="136"/>
      <c r="JL1762" s="136"/>
      <c r="JM1762" s="136"/>
      <c r="JN1762" s="136"/>
      <c r="JO1762" s="136"/>
      <c r="JP1762" s="136"/>
      <c r="JQ1762" s="136"/>
      <c r="JR1762" s="136"/>
      <c r="JS1762" s="136"/>
      <c r="JT1762" s="136"/>
      <c r="JU1762" s="136"/>
      <c r="JV1762" s="136"/>
      <c r="JW1762" s="136"/>
      <c r="JX1762" s="136"/>
      <c r="JY1762" s="136"/>
      <c r="JZ1762" s="136"/>
      <c r="KA1762" s="136"/>
      <c r="KB1762" s="136"/>
      <c r="KC1762" s="136"/>
      <c r="KD1762" s="136"/>
      <c r="KE1762" s="136"/>
      <c r="KF1762" s="136"/>
      <c r="KG1762" s="136"/>
      <c r="KH1762" s="136"/>
      <c r="KI1762" s="136"/>
      <c r="KJ1762" s="136"/>
      <c r="KK1762" s="136"/>
      <c r="KL1762" s="136"/>
      <c r="KM1762" s="136"/>
      <c r="KN1762" s="136"/>
      <c r="KO1762" s="136"/>
      <c r="KP1762" s="136"/>
      <c r="KQ1762" s="136"/>
      <c r="KR1762" s="136"/>
    </row>
    <row r="1763" spans="1:16384" customFormat="1" ht="12" customHeight="1" x14ac:dyDescent="0.25">
      <c r="I1763" s="136"/>
      <c r="J1763" s="136"/>
      <c r="K1763" s="136"/>
      <c r="L1763" s="136"/>
      <c r="M1763" s="136"/>
      <c r="N1763" s="136"/>
      <c r="O1763" s="136"/>
      <c r="P1763" s="136"/>
      <c r="Q1763" s="136"/>
      <c r="R1763" s="136"/>
      <c r="S1763" s="136"/>
      <c r="T1763" s="136"/>
      <c r="U1763" s="136"/>
      <c r="V1763" s="136"/>
      <c r="W1763" s="136"/>
      <c r="X1763" s="136"/>
      <c r="Y1763" s="136"/>
      <c r="Z1763" s="136"/>
      <c r="AA1763" s="136"/>
      <c r="AB1763" s="136"/>
      <c r="AC1763" s="136"/>
      <c r="AD1763" s="136"/>
      <c r="AE1763" s="136"/>
      <c r="AF1763" s="136"/>
      <c r="AG1763" s="136"/>
      <c r="AH1763" s="136"/>
      <c r="AI1763" s="136"/>
      <c r="AJ1763" s="136"/>
      <c r="AK1763" s="136"/>
      <c r="AL1763" s="136"/>
      <c r="AM1763" s="136"/>
      <c r="AN1763" s="136"/>
      <c r="AO1763" s="136"/>
      <c r="AP1763" s="136"/>
      <c r="AQ1763" s="136"/>
      <c r="AR1763" s="136"/>
      <c r="AS1763" s="136"/>
      <c r="AT1763" s="136"/>
      <c r="AU1763" s="136"/>
      <c r="AV1763" s="136"/>
      <c r="AW1763" s="136"/>
      <c r="AX1763" s="136"/>
      <c r="AY1763" s="136"/>
      <c r="AZ1763" s="136"/>
      <c r="BA1763" s="136"/>
      <c r="BB1763" s="136"/>
      <c r="BC1763" s="136"/>
      <c r="BD1763" s="136"/>
      <c r="BE1763" s="136"/>
      <c r="BF1763" s="136"/>
      <c r="BG1763" s="136"/>
      <c r="BH1763" s="136"/>
      <c r="BI1763" s="136"/>
      <c r="BJ1763" s="136"/>
      <c r="BK1763" s="136"/>
      <c r="BL1763" s="136"/>
      <c r="BM1763" s="136"/>
      <c r="BN1763" s="136"/>
      <c r="BO1763" s="136"/>
      <c r="BP1763" s="136"/>
      <c r="BQ1763" s="136"/>
      <c r="BR1763" s="136"/>
      <c r="BS1763" s="136"/>
      <c r="BT1763" s="136"/>
      <c r="BU1763" s="136"/>
      <c r="BV1763" s="136"/>
      <c r="BW1763" s="136"/>
      <c r="BX1763" s="136"/>
      <c r="BY1763" s="136"/>
      <c r="BZ1763" s="136"/>
      <c r="CA1763" s="136"/>
      <c r="CB1763" s="136"/>
      <c r="CC1763" s="136"/>
      <c r="CD1763" s="136"/>
      <c r="CE1763" s="136"/>
      <c r="CF1763" s="136"/>
      <c r="CG1763" s="136"/>
      <c r="CH1763" s="136"/>
      <c r="CI1763" s="136"/>
      <c r="CJ1763" s="136"/>
      <c r="CK1763" s="136"/>
      <c r="CL1763" s="136"/>
      <c r="CM1763" s="136"/>
      <c r="CN1763" s="136"/>
      <c r="CO1763" s="136"/>
      <c r="CP1763" s="136"/>
      <c r="CQ1763" s="136"/>
      <c r="CR1763" s="136"/>
      <c r="CS1763" s="136"/>
      <c r="CT1763" s="136"/>
      <c r="CU1763" s="136"/>
      <c r="CV1763" s="136"/>
      <c r="CW1763" s="136"/>
      <c r="CX1763" s="136"/>
      <c r="CY1763" s="136"/>
      <c r="CZ1763" s="136"/>
      <c r="DA1763" s="136"/>
      <c r="DB1763" s="136"/>
      <c r="DC1763" s="136"/>
      <c r="DD1763" s="136"/>
      <c r="DE1763" s="136"/>
      <c r="DF1763" s="136"/>
      <c r="DG1763" s="136"/>
      <c r="DH1763" s="136"/>
      <c r="DI1763" s="136"/>
      <c r="DJ1763" s="136"/>
      <c r="DK1763" s="136"/>
      <c r="DL1763" s="136"/>
      <c r="DM1763" s="136"/>
      <c r="DN1763" s="136"/>
      <c r="DO1763" s="136"/>
      <c r="DP1763" s="136"/>
      <c r="DQ1763" s="136"/>
      <c r="DR1763" s="136"/>
      <c r="DS1763" s="136"/>
      <c r="DT1763" s="136"/>
      <c r="DU1763" s="136"/>
      <c r="DV1763" s="136"/>
      <c r="DW1763" s="136"/>
      <c r="DX1763" s="136"/>
      <c r="DY1763" s="136"/>
      <c r="DZ1763" s="136"/>
      <c r="EA1763" s="136"/>
      <c r="EB1763" s="136"/>
      <c r="EC1763" s="136"/>
      <c r="ED1763" s="136"/>
      <c r="EE1763" s="136"/>
      <c r="EF1763" s="136"/>
      <c r="EG1763" s="136"/>
      <c r="EH1763" s="136"/>
      <c r="EI1763" s="136"/>
      <c r="EJ1763" s="136"/>
      <c r="EK1763" s="136"/>
      <c r="EL1763" s="136"/>
      <c r="EM1763" s="136"/>
      <c r="EN1763" s="136"/>
      <c r="EO1763" s="136"/>
      <c r="EP1763" s="136"/>
      <c r="EQ1763" s="136"/>
      <c r="ER1763" s="136"/>
      <c r="ES1763" s="136"/>
      <c r="ET1763" s="136"/>
      <c r="EU1763" s="136"/>
      <c r="EV1763" s="136"/>
      <c r="EW1763" s="136"/>
      <c r="EX1763" s="136"/>
      <c r="EY1763" s="136"/>
      <c r="EZ1763" s="136"/>
      <c r="FA1763" s="136"/>
      <c r="FB1763" s="136"/>
      <c r="FC1763" s="136"/>
      <c r="FD1763" s="136"/>
      <c r="FE1763" s="136"/>
      <c r="FF1763" s="136"/>
      <c r="FG1763" s="136"/>
      <c r="FH1763" s="136"/>
      <c r="FI1763" s="136"/>
      <c r="FJ1763" s="136"/>
      <c r="FK1763" s="136"/>
      <c r="FL1763" s="136"/>
      <c r="FM1763" s="136"/>
      <c r="FN1763" s="136"/>
      <c r="FO1763" s="136"/>
      <c r="FP1763" s="136"/>
      <c r="FQ1763" s="136"/>
      <c r="FR1763" s="136"/>
      <c r="FS1763" s="136"/>
      <c r="FT1763" s="136"/>
      <c r="FU1763" s="136"/>
      <c r="FV1763" s="136"/>
      <c r="FW1763" s="136"/>
      <c r="FX1763" s="136"/>
      <c r="FY1763" s="136"/>
      <c r="FZ1763" s="136"/>
      <c r="GA1763" s="136"/>
      <c r="GB1763" s="136"/>
      <c r="GC1763" s="136"/>
      <c r="GD1763" s="136"/>
      <c r="GE1763" s="136"/>
      <c r="GF1763" s="136"/>
      <c r="GG1763" s="136"/>
      <c r="GH1763" s="136"/>
      <c r="GI1763" s="136"/>
      <c r="GJ1763" s="136"/>
      <c r="GK1763" s="136"/>
      <c r="GL1763" s="136"/>
      <c r="GM1763" s="136"/>
      <c r="GN1763" s="136"/>
      <c r="GO1763" s="136"/>
      <c r="GP1763" s="136"/>
      <c r="GQ1763" s="136"/>
      <c r="GR1763" s="136"/>
      <c r="GS1763" s="136"/>
      <c r="GT1763" s="136"/>
      <c r="GU1763" s="136"/>
      <c r="GV1763" s="136"/>
      <c r="GW1763" s="136"/>
      <c r="GX1763" s="136"/>
      <c r="GY1763" s="136"/>
      <c r="GZ1763" s="136"/>
      <c r="HA1763" s="136"/>
      <c r="HB1763" s="136"/>
      <c r="HC1763" s="136"/>
      <c r="HD1763" s="136"/>
      <c r="HE1763" s="136"/>
      <c r="HF1763" s="136"/>
      <c r="HG1763" s="136"/>
      <c r="HH1763" s="136"/>
      <c r="HI1763" s="136"/>
      <c r="HJ1763" s="136"/>
      <c r="HK1763" s="136"/>
      <c r="HL1763" s="136"/>
      <c r="HM1763" s="136"/>
      <c r="HN1763" s="136"/>
      <c r="HO1763" s="136"/>
      <c r="HP1763" s="136"/>
      <c r="HQ1763" s="136"/>
      <c r="HR1763" s="136"/>
      <c r="HS1763" s="136"/>
      <c r="HT1763" s="136"/>
      <c r="HU1763" s="136"/>
      <c r="HV1763" s="136"/>
      <c r="HW1763" s="136"/>
      <c r="HX1763" s="136"/>
      <c r="HY1763" s="136"/>
      <c r="HZ1763" s="136"/>
      <c r="IA1763" s="136"/>
      <c r="IB1763" s="136"/>
      <c r="IC1763" s="136"/>
      <c r="ID1763" s="136"/>
      <c r="IE1763" s="136"/>
      <c r="IF1763" s="136"/>
      <c r="IG1763" s="136"/>
      <c r="IH1763" s="136"/>
      <c r="II1763" s="136"/>
      <c r="IJ1763" s="136"/>
      <c r="IK1763" s="136"/>
      <c r="IL1763" s="136"/>
      <c r="IM1763" s="136"/>
      <c r="IN1763" s="136"/>
      <c r="IO1763" s="136"/>
      <c r="IP1763" s="136"/>
      <c r="IQ1763" s="136"/>
      <c r="IR1763" s="136"/>
      <c r="IS1763" s="136"/>
      <c r="IT1763" s="136"/>
      <c r="IU1763" s="136"/>
      <c r="IV1763" s="136"/>
      <c r="IW1763" s="136"/>
      <c r="IX1763" s="136"/>
      <c r="IY1763" s="136"/>
      <c r="IZ1763" s="136"/>
      <c r="JA1763" s="136"/>
      <c r="JB1763" s="136"/>
      <c r="JC1763" s="136"/>
      <c r="JD1763" s="136"/>
      <c r="JE1763" s="136"/>
      <c r="JF1763" s="136"/>
      <c r="JG1763" s="136"/>
      <c r="JH1763" s="136"/>
      <c r="JI1763" s="136"/>
      <c r="JJ1763" s="136"/>
      <c r="JK1763" s="136"/>
      <c r="JL1763" s="136"/>
      <c r="JM1763" s="136"/>
      <c r="JN1763" s="136"/>
      <c r="JO1763" s="136"/>
      <c r="JP1763" s="136"/>
      <c r="JQ1763" s="136"/>
      <c r="JR1763" s="136"/>
      <c r="JS1763" s="136"/>
      <c r="JT1763" s="136"/>
      <c r="JU1763" s="136"/>
      <c r="JV1763" s="136"/>
      <c r="JW1763" s="136"/>
      <c r="JX1763" s="136"/>
      <c r="JY1763" s="136"/>
      <c r="JZ1763" s="136"/>
      <c r="KA1763" s="136"/>
      <c r="KB1763" s="136"/>
      <c r="KC1763" s="136"/>
      <c r="KD1763" s="136"/>
      <c r="KE1763" s="136"/>
      <c r="KF1763" s="136"/>
      <c r="KG1763" s="136"/>
      <c r="KH1763" s="136"/>
      <c r="KI1763" s="136"/>
      <c r="KJ1763" s="136"/>
      <c r="KK1763" s="136"/>
      <c r="KL1763" s="136"/>
      <c r="KM1763" s="136"/>
      <c r="KN1763" s="136"/>
      <c r="KO1763" s="136"/>
      <c r="KP1763" s="136"/>
      <c r="KQ1763" s="136"/>
      <c r="KR1763" s="136"/>
    </row>
    <row r="1764" spans="1:16384" ht="21" customHeight="1" x14ac:dyDescent="0.35">
      <c r="A1764" s="134">
        <v>2019</v>
      </c>
      <c r="B1764" s="135"/>
      <c r="C1764" s="135"/>
      <c r="D1764" s="135"/>
      <c r="E1764" s="135"/>
      <c r="F1764" s="135"/>
      <c r="G1764" s="135"/>
      <c r="H1764" s="135"/>
      <c r="I1764" s="136"/>
      <c r="J1764" s="136"/>
      <c r="K1764" s="136"/>
      <c r="L1764" s="136"/>
      <c r="M1764" s="136"/>
      <c r="N1764" s="136"/>
      <c r="O1764" s="136"/>
      <c r="P1764" s="136"/>
      <c r="Q1764" s="136"/>
      <c r="R1764" s="136"/>
      <c r="S1764" s="136"/>
      <c r="T1764" s="136"/>
      <c r="U1764" s="136"/>
      <c r="V1764" s="136"/>
      <c r="W1764" s="136"/>
      <c r="X1764" s="136"/>
      <c r="Y1764" s="136"/>
      <c r="Z1764" s="136"/>
      <c r="AA1764" s="136"/>
      <c r="AB1764" s="136"/>
      <c r="AC1764" s="136"/>
      <c r="AD1764" s="136"/>
      <c r="AE1764" s="136"/>
      <c r="AF1764" s="136"/>
      <c r="AG1764" s="136"/>
      <c r="AH1764" s="136"/>
      <c r="AI1764" s="136"/>
      <c r="AJ1764" s="136"/>
      <c r="AK1764" s="136"/>
      <c r="AL1764" s="136"/>
      <c r="AM1764" s="136"/>
      <c r="AN1764" s="136"/>
      <c r="AO1764" s="136"/>
      <c r="AP1764" s="136"/>
      <c r="AQ1764" s="136"/>
      <c r="AR1764" s="136"/>
      <c r="AS1764" s="136"/>
      <c r="AT1764" s="136"/>
      <c r="AU1764" s="136"/>
      <c r="AV1764" s="136"/>
      <c r="AW1764" s="136"/>
      <c r="AX1764" s="136"/>
      <c r="AY1764" s="136"/>
      <c r="AZ1764" s="136"/>
      <c r="BA1764" s="136"/>
      <c r="BB1764" s="136"/>
      <c r="BC1764" s="136"/>
      <c r="BD1764" s="136"/>
      <c r="BE1764" s="136"/>
      <c r="BF1764" s="136"/>
      <c r="BG1764" s="136"/>
      <c r="BH1764" s="136"/>
      <c r="BI1764" s="136"/>
      <c r="BJ1764" s="136"/>
      <c r="BK1764" s="136"/>
      <c r="BL1764" s="136"/>
      <c r="BM1764" s="136"/>
      <c r="BN1764" s="136"/>
      <c r="BO1764" s="136"/>
      <c r="BP1764" s="136"/>
      <c r="BQ1764" s="136"/>
      <c r="BR1764" s="136"/>
      <c r="BS1764" s="136"/>
      <c r="BT1764" s="136"/>
      <c r="BU1764" s="136"/>
      <c r="BV1764" s="136"/>
      <c r="BW1764" s="136"/>
      <c r="BX1764" s="136"/>
      <c r="BY1764" s="136"/>
      <c r="BZ1764" s="136"/>
      <c r="CA1764" s="136"/>
      <c r="CB1764" s="136"/>
      <c r="CC1764" s="136"/>
      <c r="CD1764" s="136"/>
      <c r="CE1764" s="136"/>
      <c r="CF1764" s="136"/>
      <c r="CG1764" s="136"/>
      <c r="CH1764" s="136"/>
      <c r="CI1764" s="136"/>
      <c r="CJ1764" s="136"/>
      <c r="CK1764" s="136"/>
      <c r="CL1764" s="136"/>
      <c r="CM1764" s="136"/>
      <c r="CN1764" s="136"/>
      <c r="CO1764" s="136"/>
      <c r="CP1764" s="136"/>
      <c r="CQ1764" s="136"/>
      <c r="CR1764" s="136"/>
      <c r="CS1764" s="136"/>
      <c r="CT1764" s="136"/>
      <c r="CU1764" s="136"/>
      <c r="CV1764" s="136"/>
      <c r="CW1764" s="136"/>
      <c r="CX1764" s="136"/>
      <c r="CY1764" s="136"/>
      <c r="CZ1764" s="136"/>
      <c r="DA1764" s="136"/>
      <c r="DB1764" s="136"/>
      <c r="DC1764" s="136"/>
      <c r="DD1764" s="136"/>
      <c r="DE1764" s="136"/>
      <c r="DF1764" s="136"/>
      <c r="DG1764" s="136"/>
      <c r="DH1764" s="136"/>
      <c r="DI1764" s="136"/>
      <c r="DJ1764" s="136"/>
      <c r="DK1764" s="136"/>
      <c r="DL1764" s="136"/>
      <c r="DM1764" s="136"/>
      <c r="DN1764" s="136"/>
      <c r="DO1764" s="136"/>
      <c r="DP1764" s="136"/>
      <c r="DQ1764" s="136"/>
      <c r="DR1764" s="136"/>
      <c r="DS1764" s="136"/>
      <c r="DT1764" s="136"/>
      <c r="DU1764" s="136"/>
      <c r="DV1764" s="136"/>
      <c r="DW1764" s="136"/>
      <c r="DX1764" s="136"/>
      <c r="DY1764" s="136"/>
      <c r="DZ1764" s="136"/>
      <c r="EA1764" s="136"/>
      <c r="EB1764" s="136"/>
      <c r="EC1764" s="136"/>
      <c r="ED1764" s="136"/>
      <c r="EE1764" s="136"/>
      <c r="EF1764" s="136"/>
      <c r="EG1764" s="136"/>
      <c r="EH1764" s="136"/>
      <c r="EI1764" s="136"/>
      <c r="EJ1764" s="136"/>
      <c r="EK1764" s="136"/>
      <c r="EL1764" s="136"/>
      <c r="EM1764" s="136"/>
      <c r="EN1764" s="136"/>
      <c r="EO1764" s="136"/>
      <c r="EP1764" s="136"/>
      <c r="EQ1764" s="136"/>
      <c r="ER1764" s="136"/>
      <c r="ES1764" s="136"/>
      <c r="ET1764" s="136"/>
      <c r="EU1764" s="136"/>
      <c r="EV1764" s="136"/>
      <c r="EW1764" s="136"/>
      <c r="EX1764" s="136"/>
      <c r="EY1764" s="136"/>
      <c r="EZ1764" s="136"/>
      <c r="FA1764" s="136"/>
      <c r="FB1764" s="136"/>
      <c r="FC1764" s="136"/>
      <c r="FD1764" s="136"/>
      <c r="FE1764" s="136"/>
      <c r="FF1764" s="136"/>
      <c r="FG1764" s="136"/>
      <c r="FH1764" s="136"/>
      <c r="FI1764" s="136"/>
      <c r="FJ1764" s="136"/>
      <c r="FK1764" s="136"/>
      <c r="FL1764" s="136"/>
      <c r="FM1764" s="136"/>
      <c r="FN1764" s="136"/>
      <c r="FO1764" s="136"/>
      <c r="FP1764" s="136"/>
      <c r="FQ1764" s="136"/>
      <c r="FR1764" s="136"/>
      <c r="FS1764" s="136"/>
      <c r="FT1764" s="136"/>
      <c r="FU1764" s="136"/>
      <c r="FV1764" s="136"/>
      <c r="FW1764" s="136"/>
      <c r="FX1764" s="136"/>
      <c r="FY1764" s="136"/>
      <c r="FZ1764" s="136"/>
      <c r="GA1764" s="136"/>
      <c r="GB1764" s="136"/>
      <c r="GC1764" s="136"/>
      <c r="GD1764" s="136"/>
      <c r="GE1764" s="136"/>
      <c r="GF1764" s="136"/>
      <c r="GG1764" s="136"/>
      <c r="GH1764" s="136"/>
      <c r="GI1764" s="136"/>
      <c r="GJ1764" s="136"/>
      <c r="GK1764" s="136"/>
      <c r="GL1764" s="136"/>
      <c r="GM1764" s="136"/>
      <c r="GN1764" s="136"/>
      <c r="GO1764" s="136"/>
      <c r="GP1764" s="136"/>
      <c r="GQ1764" s="136"/>
      <c r="GR1764" s="136"/>
      <c r="GS1764" s="136"/>
      <c r="GT1764" s="136"/>
      <c r="GU1764" s="136"/>
      <c r="GV1764" s="136"/>
      <c r="GW1764" s="136"/>
      <c r="GX1764" s="136"/>
      <c r="GY1764" s="136"/>
      <c r="GZ1764" s="136"/>
      <c r="HA1764" s="136"/>
      <c r="HB1764" s="136"/>
      <c r="HC1764" s="136"/>
      <c r="HD1764" s="136"/>
      <c r="HE1764" s="136"/>
      <c r="HF1764" s="136"/>
      <c r="HG1764" s="136"/>
      <c r="HH1764" s="136"/>
      <c r="HI1764" s="136"/>
      <c r="HJ1764" s="136"/>
      <c r="HK1764" s="136"/>
      <c r="HL1764" s="136"/>
      <c r="HM1764" s="136"/>
      <c r="HN1764" s="136"/>
      <c r="HO1764" s="136"/>
      <c r="HP1764" s="136"/>
      <c r="HQ1764" s="136"/>
      <c r="HR1764" s="136"/>
      <c r="HS1764" s="136"/>
      <c r="HT1764" s="136"/>
      <c r="HU1764" s="136"/>
      <c r="HV1764" s="136"/>
      <c r="HW1764" s="136"/>
      <c r="HX1764" s="136"/>
      <c r="HY1764" s="136"/>
      <c r="HZ1764" s="136"/>
      <c r="IA1764" s="136"/>
      <c r="IB1764" s="136"/>
      <c r="IC1764" s="136"/>
      <c r="ID1764" s="136"/>
      <c r="IE1764" s="136"/>
      <c r="IF1764" s="136"/>
      <c r="IG1764" s="136"/>
      <c r="IH1764" s="136"/>
      <c r="II1764" s="136"/>
      <c r="IJ1764" s="136"/>
      <c r="IK1764" s="136"/>
      <c r="IL1764" s="136"/>
      <c r="IM1764" s="136"/>
      <c r="IN1764" s="136"/>
      <c r="IO1764" s="136"/>
      <c r="IP1764" s="136"/>
      <c r="IQ1764" s="136"/>
      <c r="IR1764" s="136"/>
      <c r="IS1764" s="136"/>
      <c r="IT1764" s="136"/>
      <c r="IU1764" s="136"/>
      <c r="IV1764" s="136"/>
      <c r="IW1764" s="136"/>
      <c r="IX1764" s="136"/>
      <c r="IY1764" s="136"/>
      <c r="IZ1764" s="136"/>
      <c r="JA1764" s="136"/>
      <c r="JB1764" s="136"/>
      <c r="JC1764" s="136"/>
      <c r="JD1764" s="136"/>
      <c r="JE1764" s="136"/>
      <c r="JF1764" s="136"/>
      <c r="JG1764" s="136"/>
      <c r="JH1764" s="136"/>
      <c r="JI1764" s="136"/>
      <c r="JJ1764" s="136"/>
      <c r="JK1764" s="136"/>
      <c r="JL1764" s="136"/>
      <c r="JM1764" s="136"/>
      <c r="JN1764" s="136"/>
      <c r="JO1764" s="136"/>
      <c r="JP1764" s="136"/>
      <c r="JQ1764" s="136"/>
      <c r="JR1764" s="136"/>
      <c r="JS1764" s="136"/>
      <c r="JT1764" s="136"/>
      <c r="JU1764" s="136"/>
      <c r="JV1764" s="136"/>
      <c r="JW1764" s="136"/>
      <c r="JX1764" s="136"/>
      <c r="JY1764" s="136"/>
      <c r="JZ1764" s="136"/>
      <c r="KA1764" s="136"/>
      <c r="KB1764" s="136"/>
      <c r="KC1764" s="136"/>
      <c r="KD1764" s="136"/>
      <c r="KE1764" s="136"/>
      <c r="KF1764" s="136"/>
      <c r="KG1764" s="136"/>
      <c r="KH1764" s="136"/>
      <c r="KI1764" s="136"/>
      <c r="KJ1764" s="136"/>
      <c r="KK1764" s="136"/>
      <c r="KL1764" s="136"/>
      <c r="KM1764" s="136"/>
      <c r="KN1764" s="136"/>
      <c r="KO1764" s="136"/>
      <c r="KP1764" s="136"/>
      <c r="KQ1764" s="136"/>
      <c r="KR1764" s="136"/>
      <c r="KS1764" s="95">
        <v>2018</v>
      </c>
      <c r="LA1764" s="95">
        <v>2018</v>
      </c>
      <c r="LI1764" s="95">
        <v>2018</v>
      </c>
      <c r="LQ1764" s="95">
        <v>2018</v>
      </c>
      <c r="LY1764" s="95">
        <v>2018</v>
      </c>
      <c r="MG1764" s="95">
        <v>2018</v>
      </c>
      <c r="MO1764" s="95">
        <v>2018</v>
      </c>
      <c r="MW1764" s="95">
        <v>2018</v>
      </c>
      <c r="NE1764" s="95">
        <v>2018</v>
      </c>
      <c r="NM1764" s="95">
        <v>2018</v>
      </c>
      <c r="NU1764" s="95">
        <v>2018</v>
      </c>
      <c r="OC1764" s="95">
        <v>2018</v>
      </c>
      <c r="OK1764" s="95">
        <v>2018</v>
      </c>
      <c r="OS1764" s="95">
        <v>2018</v>
      </c>
      <c r="PA1764" s="95">
        <v>2018</v>
      </c>
      <c r="PI1764" s="95">
        <v>2018</v>
      </c>
      <c r="PQ1764" s="95">
        <v>2018</v>
      </c>
      <c r="PY1764" s="95">
        <v>2018</v>
      </c>
      <c r="QG1764" s="95">
        <v>2018</v>
      </c>
      <c r="QO1764" s="95">
        <v>2018</v>
      </c>
      <c r="QW1764" s="95">
        <v>2018</v>
      </c>
      <c r="RE1764" s="95">
        <v>2018</v>
      </c>
      <c r="RM1764" s="95">
        <v>2018</v>
      </c>
      <c r="RU1764" s="95">
        <v>2018</v>
      </c>
      <c r="SC1764" s="95">
        <v>2018</v>
      </c>
      <c r="SK1764" s="95">
        <v>2018</v>
      </c>
      <c r="SS1764" s="95">
        <v>2018</v>
      </c>
      <c r="TA1764" s="95">
        <v>2018</v>
      </c>
      <c r="TI1764" s="95">
        <v>2018</v>
      </c>
      <c r="TQ1764" s="95">
        <v>2018</v>
      </c>
      <c r="TY1764" s="95">
        <v>2018</v>
      </c>
      <c r="UG1764" s="95">
        <v>2018</v>
      </c>
      <c r="UO1764" s="95">
        <v>2018</v>
      </c>
      <c r="UW1764" s="95">
        <v>2018</v>
      </c>
      <c r="VE1764" s="95">
        <v>2018</v>
      </c>
      <c r="VM1764" s="95">
        <v>2018</v>
      </c>
      <c r="VU1764" s="95">
        <v>2018</v>
      </c>
      <c r="WC1764" s="95">
        <v>2018</v>
      </c>
      <c r="WK1764" s="95">
        <v>2018</v>
      </c>
      <c r="WS1764" s="95">
        <v>2018</v>
      </c>
      <c r="XA1764" s="95">
        <v>2018</v>
      </c>
      <c r="XI1764" s="95">
        <v>2018</v>
      </c>
      <c r="XQ1764" s="95">
        <v>2018</v>
      </c>
      <c r="XY1764" s="95">
        <v>2018</v>
      </c>
      <c r="YG1764" s="95">
        <v>2018</v>
      </c>
      <c r="YO1764" s="95">
        <v>2018</v>
      </c>
      <c r="YW1764" s="95">
        <v>2018</v>
      </c>
      <c r="ZE1764" s="95">
        <v>2018</v>
      </c>
      <c r="ZM1764" s="95">
        <v>2018</v>
      </c>
      <c r="ZU1764" s="95">
        <v>2018</v>
      </c>
      <c r="AAC1764" s="95">
        <v>2018</v>
      </c>
      <c r="AAK1764" s="95">
        <v>2018</v>
      </c>
      <c r="AAS1764" s="95">
        <v>2018</v>
      </c>
      <c r="ABA1764" s="95">
        <v>2018</v>
      </c>
      <c r="ABI1764" s="95">
        <v>2018</v>
      </c>
      <c r="ABQ1764" s="95">
        <v>2018</v>
      </c>
      <c r="ABY1764" s="95">
        <v>2018</v>
      </c>
      <c r="ACG1764" s="95">
        <v>2018</v>
      </c>
      <c r="ACO1764" s="95">
        <v>2018</v>
      </c>
      <c r="ACW1764" s="95">
        <v>2018</v>
      </c>
      <c r="ADE1764" s="95">
        <v>2018</v>
      </c>
      <c r="ADM1764" s="95">
        <v>2018</v>
      </c>
      <c r="ADU1764" s="95">
        <v>2018</v>
      </c>
      <c r="AEC1764" s="95">
        <v>2018</v>
      </c>
      <c r="AEK1764" s="95">
        <v>2018</v>
      </c>
      <c r="AES1764" s="95">
        <v>2018</v>
      </c>
      <c r="AFA1764" s="95">
        <v>2018</v>
      </c>
      <c r="AFI1764" s="95">
        <v>2018</v>
      </c>
      <c r="AFQ1764" s="95">
        <v>2018</v>
      </c>
      <c r="AFY1764" s="95">
        <v>2018</v>
      </c>
      <c r="AGG1764" s="95">
        <v>2018</v>
      </c>
      <c r="AGO1764" s="95">
        <v>2018</v>
      </c>
      <c r="AGW1764" s="95">
        <v>2018</v>
      </c>
      <c r="AHE1764" s="95">
        <v>2018</v>
      </c>
      <c r="AHM1764" s="95">
        <v>2018</v>
      </c>
      <c r="AHU1764" s="95">
        <v>2018</v>
      </c>
      <c r="AIC1764" s="95">
        <v>2018</v>
      </c>
      <c r="AIK1764" s="95">
        <v>2018</v>
      </c>
      <c r="AIS1764" s="95">
        <v>2018</v>
      </c>
      <c r="AJA1764" s="95">
        <v>2018</v>
      </c>
      <c r="AJI1764" s="95">
        <v>2018</v>
      </c>
      <c r="AJQ1764" s="95">
        <v>2018</v>
      </c>
      <c r="AJY1764" s="95">
        <v>2018</v>
      </c>
      <c r="AKG1764" s="95">
        <v>2018</v>
      </c>
      <c r="AKO1764" s="95">
        <v>2018</v>
      </c>
      <c r="AKW1764" s="95">
        <v>2018</v>
      </c>
      <c r="ALE1764" s="95">
        <v>2018</v>
      </c>
      <c r="ALM1764" s="95">
        <v>2018</v>
      </c>
      <c r="ALU1764" s="95">
        <v>2018</v>
      </c>
      <c r="AMC1764" s="95">
        <v>2018</v>
      </c>
      <c r="AMK1764" s="95">
        <v>2018</v>
      </c>
      <c r="AMS1764" s="95">
        <v>2018</v>
      </c>
      <c r="ANA1764" s="95">
        <v>2018</v>
      </c>
      <c r="ANI1764" s="95">
        <v>2018</v>
      </c>
      <c r="ANQ1764" s="95">
        <v>2018</v>
      </c>
      <c r="ANY1764" s="95">
        <v>2018</v>
      </c>
      <c r="AOG1764" s="95">
        <v>2018</v>
      </c>
      <c r="AOO1764" s="95">
        <v>2018</v>
      </c>
      <c r="AOW1764" s="95">
        <v>2018</v>
      </c>
      <c r="APE1764" s="95">
        <v>2018</v>
      </c>
      <c r="APM1764" s="95">
        <v>2018</v>
      </c>
      <c r="APU1764" s="95">
        <v>2018</v>
      </c>
      <c r="AQC1764" s="95">
        <v>2018</v>
      </c>
      <c r="AQK1764" s="95">
        <v>2018</v>
      </c>
      <c r="AQS1764" s="95">
        <v>2018</v>
      </c>
      <c r="ARA1764" s="95">
        <v>2018</v>
      </c>
      <c r="ARI1764" s="95">
        <v>2018</v>
      </c>
      <c r="ARQ1764" s="95">
        <v>2018</v>
      </c>
      <c r="ARY1764" s="95">
        <v>2018</v>
      </c>
      <c r="ASG1764" s="95">
        <v>2018</v>
      </c>
      <c r="ASO1764" s="95">
        <v>2018</v>
      </c>
      <c r="ASW1764" s="95">
        <v>2018</v>
      </c>
      <c r="ATE1764" s="95">
        <v>2018</v>
      </c>
      <c r="ATM1764" s="95">
        <v>2018</v>
      </c>
      <c r="ATU1764" s="95">
        <v>2018</v>
      </c>
      <c r="AUC1764" s="95">
        <v>2018</v>
      </c>
      <c r="AUK1764" s="95">
        <v>2018</v>
      </c>
      <c r="AUS1764" s="95">
        <v>2018</v>
      </c>
      <c r="AVA1764" s="95">
        <v>2018</v>
      </c>
      <c r="AVI1764" s="95">
        <v>2018</v>
      </c>
      <c r="AVQ1764" s="95">
        <v>2018</v>
      </c>
      <c r="AVY1764" s="95">
        <v>2018</v>
      </c>
      <c r="AWG1764" s="95">
        <v>2018</v>
      </c>
      <c r="AWO1764" s="95">
        <v>2018</v>
      </c>
      <c r="AWW1764" s="95">
        <v>2018</v>
      </c>
      <c r="AXE1764" s="95">
        <v>2018</v>
      </c>
      <c r="AXM1764" s="95">
        <v>2018</v>
      </c>
      <c r="AXU1764" s="95">
        <v>2018</v>
      </c>
      <c r="AYC1764" s="95">
        <v>2018</v>
      </c>
      <c r="AYK1764" s="95">
        <v>2018</v>
      </c>
      <c r="AYS1764" s="95">
        <v>2018</v>
      </c>
      <c r="AZA1764" s="95">
        <v>2018</v>
      </c>
      <c r="AZI1764" s="95">
        <v>2018</v>
      </c>
      <c r="AZQ1764" s="95">
        <v>2018</v>
      </c>
      <c r="AZY1764" s="95">
        <v>2018</v>
      </c>
      <c r="BAG1764" s="95">
        <v>2018</v>
      </c>
      <c r="BAO1764" s="95">
        <v>2018</v>
      </c>
      <c r="BAW1764" s="95">
        <v>2018</v>
      </c>
      <c r="BBE1764" s="95">
        <v>2018</v>
      </c>
      <c r="BBM1764" s="95">
        <v>2018</v>
      </c>
      <c r="BBU1764" s="95">
        <v>2018</v>
      </c>
      <c r="BCC1764" s="95">
        <v>2018</v>
      </c>
      <c r="BCK1764" s="95">
        <v>2018</v>
      </c>
      <c r="BCS1764" s="95">
        <v>2018</v>
      </c>
      <c r="BDA1764" s="95">
        <v>2018</v>
      </c>
      <c r="BDI1764" s="95">
        <v>2018</v>
      </c>
      <c r="BDQ1764" s="95">
        <v>2018</v>
      </c>
      <c r="BDY1764" s="95">
        <v>2018</v>
      </c>
      <c r="BEG1764" s="95">
        <v>2018</v>
      </c>
      <c r="BEO1764" s="95">
        <v>2018</v>
      </c>
      <c r="BEW1764" s="95">
        <v>2018</v>
      </c>
      <c r="BFE1764" s="95">
        <v>2018</v>
      </c>
      <c r="BFM1764" s="95">
        <v>2018</v>
      </c>
      <c r="BFU1764" s="95">
        <v>2018</v>
      </c>
      <c r="BGC1764" s="95">
        <v>2018</v>
      </c>
      <c r="BGK1764" s="95">
        <v>2018</v>
      </c>
      <c r="BGS1764" s="95">
        <v>2018</v>
      </c>
      <c r="BHA1764" s="95">
        <v>2018</v>
      </c>
      <c r="BHI1764" s="95">
        <v>2018</v>
      </c>
      <c r="BHQ1764" s="95">
        <v>2018</v>
      </c>
      <c r="BHY1764" s="95">
        <v>2018</v>
      </c>
      <c r="BIG1764" s="95">
        <v>2018</v>
      </c>
      <c r="BIO1764" s="95">
        <v>2018</v>
      </c>
      <c r="BIW1764" s="95">
        <v>2018</v>
      </c>
      <c r="BJE1764" s="95">
        <v>2018</v>
      </c>
      <c r="BJM1764" s="95">
        <v>2018</v>
      </c>
      <c r="BJU1764" s="95">
        <v>2018</v>
      </c>
      <c r="BKC1764" s="95">
        <v>2018</v>
      </c>
      <c r="BKK1764" s="95">
        <v>2018</v>
      </c>
      <c r="BKS1764" s="95">
        <v>2018</v>
      </c>
      <c r="BLA1764" s="95">
        <v>2018</v>
      </c>
      <c r="BLI1764" s="95">
        <v>2018</v>
      </c>
      <c r="BLQ1764" s="95">
        <v>2018</v>
      </c>
      <c r="BLY1764" s="95">
        <v>2018</v>
      </c>
      <c r="BMG1764" s="95">
        <v>2018</v>
      </c>
      <c r="BMO1764" s="95">
        <v>2018</v>
      </c>
      <c r="BMW1764" s="95">
        <v>2018</v>
      </c>
      <c r="BNE1764" s="95">
        <v>2018</v>
      </c>
      <c r="BNM1764" s="95">
        <v>2018</v>
      </c>
      <c r="BNU1764" s="95">
        <v>2018</v>
      </c>
      <c r="BOC1764" s="95">
        <v>2018</v>
      </c>
      <c r="BOK1764" s="95">
        <v>2018</v>
      </c>
      <c r="BOS1764" s="95">
        <v>2018</v>
      </c>
      <c r="BPA1764" s="95">
        <v>2018</v>
      </c>
      <c r="BPI1764" s="95">
        <v>2018</v>
      </c>
      <c r="BPQ1764" s="95">
        <v>2018</v>
      </c>
      <c r="BPY1764" s="95">
        <v>2018</v>
      </c>
      <c r="BQG1764" s="95">
        <v>2018</v>
      </c>
      <c r="BQO1764" s="95">
        <v>2018</v>
      </c>
      <c r="BQW1764" s="95">
        <v>2018</v>
      </c>
      <c r="BRE1764" s="95">
        <v>2018</v>
      </c>
      <c r="BRM1764" s="95">
        <v>2018</v>
      </c>
      <c r="BRU1764" s="95">
        <v>2018</v>
      </c>
      <c r="BSC1764" s="95">
        <v>2018</v>
      </c>
      <c r="BSK1764" s="95">
        <v>2018</v>
      </c>
      <c r="BSS1764" s="95">
        <v>2018</v>
      </c>
      <c r="BTA1764" s="95">
        <v>2018</v>
      </c>
      <c r="BTI1764" s="95">
        <v>2018</v>
      </c>
      <c r="BTQ1764" s="95">
        <v>2018</v>
      </c>
      <c r="BTY1764" s="95">
        <v>2018</v>
      </c>
      <c r="BUG1764" s="95">
        <v>2018</v>
      </c>
      <c r="BUO1764" s="95">
        <v>2018</v>
      </c>
      <c r="BUW1764" s="95">
        <v>2018</v>
      </c>
      <c r="BVE1764" s="95">
        <v>2018</v>
      </c>
      <c r="BVM1764" s="95">
        <v>2018</v>
      </c>
      <c r="BVU1764" s="95">
        <v>2018</v>
      </c>
      <c r="BWC1764" s="95">
        <v>2018</v>
      </c>
      <c r="BWK1764" s="95">
        <v>2018</v>
      </c>
      <c r="BWS1764" s="95">
        <v>2018</v>
      </c>
      <c r="BXA1764" s="95">
        <v>2018</v>
      </c>
      <c r="BXI1764" s="95">
        <v>2018</v>
      </c>
      <c r="BXQ1764" s="95">
        <v>2018</v>
      </c>
      <c r="BXY1764" s="95">
        <v>2018</v>
      </c>
      <c r="BYG1764" s="95">
        <v>2018</v>
      </c>
      <c r="BYO1764" s="95">
        <v>2018</v>
      </c>
      <c r="BYW1764" s="95">
        <v>2018</v>
      </c>
      <c r="BZE1764" s="95">
        <v>2018</v>
      </c>
      <c r="BZM1764" s="95">
        <v>2018</v>
      </c>
      <c r="BZU1764" s="95">
        <v>2018</v>
      </c>
      <c r="CAC1764" s="95">
        <v>2018</v>
      </c>
      <c r="CAK1764" s="95">
        <v>2018</v>
      </c>
      <c r="CAS1764" s="95">
        <v>2018</v>
      </c>
      <c r="CBA1764" s="95">
        <v>2018</v>
      </c>
      <c r="CBI1764" s="95">
        <v>2018</v>
      </c>
      <c r="CBQ1764" s="95">
        <v>2018</v>
      </c>
      <c r="CBY1764" s="95">
        <v>2018</v>
      </c>
      <c r="CCG1764" s="95">
        <v>2018</v>
      </c>
      <c r="CCO1764" s="95">
        <v>2018</v>
      </c>
      <c r="CCW1764" s="95">
        <v>2018</v>
      </c>
      <c r="CDE1764" s="95">
        <v>2018</v>
      </c>
      <c r="CDM1764" s="95">
        <v>2018</v>
      </c>
      <c r="CDU1764" s="95">
        <v>2018</v>
      </c>
      <c r="CEC1764" s="95">
        <v>2018</v>
      </c>
      <c r="CEK1764" s="95">
        <v>2018</v>
      </c>
      <c r="CES1764" s="95">
        <v>2018</v>
      </c>
      <c r="CFA1764" s="95">
        <v>2018</v>
      </c>
      <c r="CFI1764" s="95">
        <v>2018</v>
      </c>
      <c r="CFQ1764" s="95">
        <v>2018</v>
      </c>
      <c r="CFY1764" s="95">
        <v>2018</v>
      </c>
      <c r="CGG1764" s="95">
        <v>2018</v>
      </c>
      <c r="CGO1764" s="95">
        <v>2018</v>
      </c>
      <c r="CGW1764" s="95">
        <v>2018</v>
      </c>
      <c r="CHE1764" s="95">
        <v>2018</v>
      </c>
      <c r="CHM1764" s="95">
        <v>2018</v>
      </c>
      <c r="CHU1764" s="95">
        <v>2018</v>
      </c>
      <c r="CIC1764" s="95">
        <v>2018</v>
      </c>
      <c r="CIK1764" s="95">
        <v>2018</v>
      </c>
      <c r="CIS1764" s="95">
        <v>2018</v>
      </c>
      <c r="CJA1764" s="95">
        <v>2018</v>
      </c>
      <c r="CJI1764" s="95">
        <v>2018</v>
      </c>
      <c r="CJQ1764" s="95">
        <v>2018</v>
      </c>
      <c r="CJY1764" s="95">
        <v>2018</v>
      </c>
      <c r="CKG1764" s="95">
        <v>2018</v>
      </c>
      <c r="CKO1764" s="95">
        <v>2018</v>
      </c>
      <c r="CKW1764" s="95">
        <v>2018</v>
      </c>
      <c r="CLE1764" s="95">
        <v>2018</v>
      </c>
      <c r="CLM1764" s="95">
        <v>2018</v>
      </c>
      <c r="CLU1764" s="95">
        <v>2018</v>
      </c>
      <c r="CMC1764" s="95">
        <v>2018</v>
      </c>
      <c r="CMK1764" s="95">
        <v>2018</v>
      </c>
      <c r="CMS1764" s="95">
        <v>2018</v>
      </c>
      <c r="CNA1764" s="95">
        <v>2018</v>
      </c>
      <c r="CNI1764" s="95">
        <v>2018</v>
      </c>
      <c r="CNQ1764" s="95">
        <v>2018</v>
      </c>
      <c r="CNY1764" s="95">
        <v>2018</v>
      </c>
      <c r="COG1764" s="95">
        <v>2018</v>
      </c>
      <c r="COO1764" s="95">
        <v>2018</v>
      </c>
      <c r="COW1764" s="95">
        <v>2018</v>
      </c>
      <c r="CPE1764" s="95">
        <v>2018</v>
      </c>
      <c r="CPM1764" s="95">
        <v>2018</v>
      </c>
      <c r="CPU1764" s="95">
        <v>2018</v>
      </c>
      <c r="CQC1764" s="95">
        <v>2018</v>
      </c>
      <c r="CQK1764" s="95">
        <v>2018</v>
      </c>
      <c r="CQS1764" s="95">
        <v>2018</v>
      </c>
      <c r="CRA1764" s="95">
        <v>2018</v>
      </c>
      <c r="CRI1764" s="95">
        <v>2018</v>
      </c>
      <c r="CRQ1764" s="95">
        <v>2018</v>
      </c>
      <c r="CRY1764" s="95">
        <v>2018</v>
      </c>
      <c r="CSG1764" s="95">
        <v>2018</v>
      </c>
      <c r="CSO1764" s="95">
        <v>2018</v>
      </c>
      <c r="CSW1764" s="95">
        <v>2018</v>
      </c>
      <c r="CTE1764" s="95">
        <v>2018</v>
      </c>
      <c r="CTM1764" s="95">
        <v>2018</v>
      </c>
      <c r="CTU1764" s="95">
        <v>2018</v>
      </c>
      <c r="CUC1764" s="95">
        <v>2018</v>
      </c>
      <c r="CUK1764" s="95">
        <v>2018</v>
      </c>
      <c r="CUS1764" s="95">
        <v>2018</v>
      </c>
      <c r="CVA1764" s="95">
        <v>2018</v>
      </c>
      <c r="CVI1764" s="95">
        <v>2018</v>
      </c>
      <c r="CVQ1764" s="95">
        <v>2018</v>
      </c>
      <c r="CVY1764" s="95">
        <v>2018</v>
      </c>
      <c r="CWG1764" s="95">
        <v>2018</v>
      </c>
      <c r="CWO1764" s="95">
        <v>2018</v>
      </c>
      <c r="CWW1764" s="95">
        <v>2018</v>
      </c>
      <c r="CXE1764" s="95">
        <v>2018</v>
      </c>
      <c r="CXM1764" s="95">
        <v>2018</v>
      </c>
      <c r="CXU1764" s="95">
        <v>2018</v>
      </c>
      <c r="CYC1764" s="95">
        <v>2018</v>
      </c>
      <c r="CYK1764" s="95">
        <v>2018</v>
      </c>
      <c r="CYS1764" s="95">
        <v>2018</v>
      </c>
      <c r="CZA1764" s="95">
        <v>2018</v>
      </c>
      <c r="CZI1764" s="95">
        <v>2018</v>
      </c>
      <c r="CZQ1764" s="95">
        <v>2018</v>
      </c>
      <c r="CZY1764" s="95">
        <v>2018</v>
      </c>
      <c r="DAG1764" s="95">
        <v>2018</v>
      </c>
      <c r="DAO1764" s="95">
        <v>2018</v>
      </c>
      <c r="DAW1764" s="95">
        <v>2018</v>
      </c>
      <c r="DBE1764" s="95">
        <v>2018</v>
      </c>
      <c r="DBM1764" s="95">
        <v>2018</v>
      </c>
      <c r="DBU1764" s="95">
        <v>2018</v>
      </c>
      <c r="DCC1764" s="95">
        <v>2018</v>
      </c>
      <c r="DCK1764" s="95">
        <v>2018</v>
      </c>
      <c r="DCS1764" s="95">
        <v>2018</v>
      </c>
      <c r="DDA1764" s="95">
        <v>2018</v>
      </c>
      <c r="DDI1764" s="95">
        <v>2018</v>
      </c>
      <c r="DDQ1764" s="95">
        <v>2018</v>
      </c>
      <c r="DDY1764" s="95">
        <v>2018</v>
      </c>
      <c r="DEG1764" s="95">
        <v>2018</v>
      </c>
      <c r="DEO1764" s="95">
        <v>2018</v>
      </c>
      <c r="DEW1764" s="95">
        <v>2018</v>
      </c>
      <c r="DFE1764" s="95">
        <v>2018</v>
      </c>
      <c r="DFM1764" s="95">
        <v>2018</v>
      </c>
      <c r="DFU1764" s="95">
        <v>2018</v>
      </c>
      <c r="DGC1764" s="95">
        <v>2018</v>
      </c>
      <c r="DGK1764" s="95">
        <v>2018</v>
      </c>
      <c r="DGS1764" s="95">
        <v>2018</v>
      </c>
      <c r="DHA1764" s="95">
        <v>2018</v>
      </c>
      <c r="DHI1764" s="95">
        <v>2018</v>
      </c>
      <c r="DHQ1764" s="95">
        <v>2018</v>
      </c>
      <c r="DHY1764" s="95">
        <v>2018</v>
      </c>
      <c r="DIG1764" s="95">
        <v>2018</v>
      </c>
      <c r="DIO1764" s="95">
        <v>2018</v>
      </c>
      <c r="DIW1764" s="95">
        <v>2018</v>
      </c>
      <c r="DJE1764" s="95">
        <v>2018</v>
      </c>
      <c r="DJM1764" s="95">
        <v>2018</v>
      </c>
      <c r="DJU1764" s="95">
        <v>2018</v>
      </c>
      <c r="DKC1764" s="95">
        <v>2018</v>
      </c>
      <c r="DKK1764" s="95">
        <v>2018</v>
      </c>
      <c r="DKS1764" s="95">
        <v>2018</v>
      </c>
      <c r="DLA1764" s="95">
        <v>2018</v>
      </c>
      <c r="DLI1764" s="95">
        <v>2018</v>
      </c>
      <c r="DLQ1764" s="95">
        <v>2018</v>
      </c>
      <c r="DLY1764" s="95">
        <v>2018</v>
      </c>
      <c r="DMG1764" s="95">
        <v>2018</v>
      </c>
      <c r="DMO1764" s="95">
        <v>2018</v>
      </c>
      <c r="DMW1764" s="95">
        <v>2018</v>
      </c>
      <c r="DNE1764" s="95">
        <v>2018</v>
      </c>
      <c r="DNM1764" s="95">
        <v>2018</v>
      </c>
      <c r="DNU1764" s="95">
        <v>2018</v>
      </c>
      <c r="DOC1764" s="95">
        <v>2018</v>
      </c>
      <c r="DOK1764" s="95">
        <v>2018</v>
      </c>
      <c r="DOS1764" s="95">
        <v>2018</v>
      </c>
      <c r="DPA1764" s="95">
        <v>2018</v>
      </c>
      <c r="DPI1764" s="95">
        <v>2018</v>
      </c>
      <c r="DPQ1764" s="95">
        <v>2018</v>
      </c>
      <c r="DPY1764" s="95">
        <v>2018</v>
      </c>
      <c r="DQG1764" s="95">
        <v>2018</v>
      </c>
      <c r="DQO1764" s="95">
        <v>2018</v>
      </c>
      <c r="DQW1764" s="95">
        <v>2018</v>
      </c>
      <c r="DRE1764" s="95">
        <v>2018</v>
      </c>
      <c r="DRM1764" s="95">
        <v>2018</v>
      </c>
      <c r="DRU1764" s="95">
        <v>2018</v>
      </c>
      <c r="DSC1764" s="95">
        <v>2018</v>
      </c>
      <c r="DSK1764" s="95">
        <v>2018</v>
      </c>
      <c r="DSS1764" s="95">
        <v>2018</v>
      </c>
      <c r="DTA1764" s="95">
        <v>2018</v>
      </c>
      <c r="DTI1764" s="95">
        <v>2018</v>
      </c>
      <c r="DTQ1764" s="95">
        <v>2018</v>
      </c>
      <c r="DTY1764" s="95">
        <v>2018</v>
      </c>
      <c r="DUG1764" s="95">
        <v>2018</v>
      </c>
      <c r="DUO1764" s="95">
        <v>2018</v>
      </c>
      <c r="DUW1764" s="95">
        <v>2018</v>
      </c>
      <c r="DVE1764" s="95">
        <v>2018</v>
      </c>
      <c r="DVM1764" s="95">
        <v>2018</v>
      </c>
      <c r="DVU1764" s="95">
        <v>2018</v>
      </c>
      <c r="DWC1764" s="95">
        <v>2018</v>
      </c>
      <c r="DWK1764" s="95">
        <v>2018</v>
      </c>
      <c r="DWS1764" s="95">
        <v>2018</v>
      </c>
      <c r="DXA1764" s="95">
        <v>2018</v>
      </c>
      <c r="DXI1764" s="95">
        <v>2018</v>
      </c>
      <c r="DXQ1764" s="95">
        <v>2018</v>
      </c>
      <c r="DXY1764" s="95">
        <v>2018</v>
      </c>
      <c r="DYG1764" s="95">
        <v>2018</v>
      </c>
      <c r="DYO1764" s="95">
        <v>2018</v>
      </c>
      <c r="DYW1764" s="95">
        <v>2018</v>
      </c>
      <c r="DZE1764" s="95">
        <v>2018</v>
      </c>
      <c r="DZM1764" s="95">
        <v>2018</v>
      </c>
      <c r="DZU1764" s="95">
        <v>2018</v>
      </c>
      <c r="EAC1764" s="95">
        <v>2018</v>
      </c>
      <c r="EAK1764" s="95">
        <v>2018</v>
      </c>
      <c r="EAS1764" s="95">
        <v>2018</v>
      </c>
      <c r="EBA1764" s="95">
        <v>2018</v>
      </c>
      <c r="EBI1764" s="95">
        <v>2018</v>
      </c>
      <c r="EBQ1764" s="95">
        <v>2018</v>
      </c>
      <c r="EBY1764" s="95">
        <v>2018</v>
      </c>
      <c r="ECG1764" s="95">
        <v>2018</v>
      </c>
      <c r="ECO1764" s="95">
        <v>2018</v>
      </c>
      <c r="ECW1764" s="95">
        <v>2018</v>
      </c>
      <c r="EDE1764" s="95">
        <v>2018</v>
      </c>
      <c r="EDM1764" s="95">
        <v>2018</v>
      </c>
      <c r="EDU1764" s="95">
        <v>2018</v>
      </c>
      <c r="EEC1764" s="95">
        <v>2018</v>
      </c>
      <c r="EEK1764" s="95">
        <v>2018</v>
      </c>
      <c r="EES1764" s="95">
        <v>2018</v>
      </c>
      <c r="EFA1764" s="95">
        <v>2018</v>
      </c>
      <c r="EFI1764" s="95">
        <v>2018</v>
      </c>
      <c r="EFQ1764" s="95">
        <v>2018</v>
      </c>
      <c r="EFY1764" s="95">
        <v>2018</v>
      </c>
      <c r="EGG1764" s="95">
        <v>2018</v>
      </c>
      <c r="EGO1764" s="95">
        <v>2018</v>
      </c>
      <c r="EGW1764" s="95">
        <v>2018</v>
      </c>
      <c r="EHE1764" s="95">
        <v>2018</v>
      </c>
      <c r="EHM1764" s="95">
        <v>2018</v>
      </c>
      <c r="EHU1764" s="95">
        <v>2018</v>
      </c>
      <c r="EIC1764" s="95">
        <v>2018</v>
      </c>
      <c r="EIK1764" s="95">
        <v>2018</v>
      </c>
      <c r="EIS1764" s="95">
        <v>2018</v>
      </c>
      <c r="EJA1764" s="95">
        <v>2018</v>
      </c>
      <c r="EJI1764" s="95">
        <v>2018</v>
      </c>
      <c r="EJQ1764" s="95">
        <v>2018</v>
      </c>
      <c r="EJY1764" s="95">
        <v>2018</v>
      </c>
      <c r="EKG1764" s="95">
        <v>2018</v>
      </c>
      <c r="EKO1764" s="95">
        <v>2018</v>
      </c>
      <c r="EKW1764" s="95">
        <v>2018</v>
      </c>
      <c r="ELE1764" s="95">
        <v>2018</v>
      </c>
      <c r="ELM1764" s="95">
        <v>2018</v>
      </c>
      <c r="ELU1764" s="95">
        <v>2018</v>
      </c>
      <c r="EMC1764" s="95">
        <v>2018</v>
      </c>
      <c r="EMK1764" s="95">
        <v>2018</v>
      </c>
      <c r="EMS1764" s="95">
        <v>2018</v>
      </c>
      <c r="ENA1764" s="95">
        <v>2018</v>
      </c>
      <c r="ENI1764" s="95">
        <v>2018</v>
      </c>
      <c r="ENQ1764" s="95">
        <v>2018</v>
      </c>
      <c r="ENY1764" s="95">
        <v>2018</v>
      </c>
      <c r="EOG1764" s="95">
        <v>2018</v>
      </c>
      <c r="EOO1764" s="95">
        <v>2018</v>
      </c>
      <c r="EOW1764" s="95">
        <v>2018</v>
      </c>
      <c r="EPE1764" s="95">
        <v>2018</v>
      </c>
      <c r="EPM1764" s="95">
        <v>2018</v>
      </c>
      <c r="EPU1764" s="95">
        <v>2018</v>
      </c>
      <c r="EQC1764" s="95">
        <v>2018</v>
      </c>
      <c r="EQK1764" s="95">
        <v>2018</v>
      </c>
      <c r="EQS1764" s="95">
        <v>2018</v>
      </c>
      <c r="ERA1764" s="95">
        <v>2018</v>
      </c>
      <c r="ERI1764" s="95">
        <v>2018</v>
      </c>
      <c r="ERQ1764" s="95">
        <v>2018</v>
      </c>
      <c r="ERY1764" s="95">
        <v>2018</v>
      </c>
      <c r="ESG1764" s="95">
        <v>2018</v>
      </c>
      <c r="ESO1764" s="95">
        <v>2018</v>
      </c>
      <c r="ESW1764" s="95">
        <v>2018</v>
      </c>
      <c r="ETE1764" s="95">
        <v>2018</v>
      </c>
      <c r="ETM1764" s="95">
        <v>2018</v>
      </c>
      <c r="ETU1764" s="95">
        <v>2018</v>
      </c>
      <c r="EUC1764" s="95">
        <v>2018</v>
      </c>
      <c r="EUK1764" s="95">
        <v>2018</v>
      </c>
      <c r="EUS1764" s="95">
        <v>2018</v>
      </c>
      <c r="EVA1764" s="95">
        <v>2018</v>
      </c>
      <c r="EVI1764" s="95">
        <v>2018</v>
      </c>
      <c r="EVQ1764" s="95">
        <v>2018</v>
      </c>
      <c r="EVY1764" s="95">
        <v>2018</v>
      </c>
      <c r="EWG1764" s="95">
        <v>2018</v>
      </c>
      <c r="EWO1764" s="95">
        <v>2018</v>
      </c>
      <c r="EWW1764" s="95">
        <v>2018</v>
      </c>
      <c r="EXE1764" s="95">
        <v>2018</v>
      </c>
      <c r="EXM1764" s="95">
        <v>2018</v>
      </c>
      <c r="EXU1764" s="95">
        <v>2018</v>
      </c>
      <c r="EYC1764" s="95">
        <v>2018</v>
      </c>
      <c r="EYK1764" s="95">
        <v>2018</v>
      </c>
      <c r="EYS1764" s="95">
        <v>2018</v>
      </c>
      <c r="EZA1764" s="95">
        <v>2018</v>
      </c>
      <c r="EZI1764" s="95">
        <v>2018</v>
      </c>
      <c r="EZQ1764" s="95">
        <v>2018</v>
      </c>
      <c r="EZY1764" s="95">
        <v>2018</v>
      </c>
      <c r="FAG1764" s="95">
        <v>2018</v>
      </c>
      <c r="FAO1764" s="95">
        <v>2018</v>
      </c>
      <c r="FAW1764" s="95">
        <v>2018</v>
      </c>
      <c r="FBE1764" s="95">
        <v>2018</v>
      </c>
      <c r="FBM1764" s="95">
        <v>2018</v>
      </c>
      <c r="FBU1764" s="95">
        <v>2018</v>
      </c>
      <c r="FCC1764" s="95">
        <v>2018</v>
      </c>
      <c r="FCK1764" s="95">
        <v>2018</v>
      </c>
      <c r="FCS1764" s="95">
        <v>2018</v>
      </c>
      <c r="FDA1764" s="95">
        <v>2018</v>
      </c>
      <c r="FDI1764" s="95">
        <v>2018</v>
      </c>
      <c r="FDQ1764" s="95">
        <v>2018</v>
      </c>
      <c r="FDY1764" s="95">
        <v>2018</v>
      </c>
      <c r="FEG1764" s="95">
        <v>2018</v>
      </c>
      <c r="FEO1764" s="95">
        <v>2018</v>
      </c>
      <c r="FEW1764" s="95">
        <v>2018</v>
      </c>
      <c r="FFE1764" s="95">
        <v>2018</v>
      </c>
      <c r="FFM1764" s="95">
        <v>2018</v>
      </c>
      <c r="FFU1764" s="95">
        <v>2018</v>
      </c>
      <c r="FGC1764" s="95">
        <v>2018</v>
      </c>
      <c r="FGK1764" s="95">
        <v>2018</v>
      </c>
      <c r="FGS1764" s="95">
        <v>2018</v>
      </c>
      <c r="FHA1764" s="95">
        <v>2018</v>
      </c>
      <c r="FHI1764" s="95">
        <v>2018</v>
      </c>
      <c r="FHQ1764" s="95">
        <v>2018</v>
      </c>
      <c r="FHY1764" s="95">
        <v>2018</v>
      </c>
      <c r="FIG1764" s="95">
        <v>2018</v>
      </c>
      <c r="FIO1764" s="95">
        <v>2018</v>
      </c>
      <c r="FIW1764" s="95">
        <v>2018</v>
      </c>
      <c r="FJE1764" s="95">
        <v>2018</v>
      </c>
      <c r="FJM1764" s="95">
        <v>2018</v>
      </c>
      <c r="FJU1764" s="95">
        <v>2018</v>
      </c>
      <c r="FKC1764" s="95">
        <v>2018</v>
      </c>
      <c r="FKK1764" s="95">
        <v>2018</v>
      </c>
      <c r="FKS1764" s="95">
        <v>2018</v>
      </c>
      <c r="FLA1764" s="95">
        <v>2018</v>
      </c>
      <c r="FLI1764" s="95">
        <v>2018</v>
      </c>
      <c r="FLQ1764" s="95">
        <v>2018</v>
      </c>
      <c r="FLY1764" s="95">
        <v>2018</v>
      </c>
      <c r="FMG1764" s="95">
        <v>2018</v>
      </c>
      <c r="FMO1764" s="95">
        <v>2018</v>
      </c>
      <c r="FMW1764" s="95">
        <v>2018</v>
      </c>
      <c r="FNE1764" s="95">
        <v>2018</v>
      </c>
      <c r="FNM1764" s="95">
        <v>2018</v>
      </c>
      <c r="FNU1764" s="95">
        <v>2018</v>
      </c>
      <c r="FOC1764" s="95">
        <v>2018</v>
      </c>
      <c r="FOK1764" s="95">
        <v>2018</v>
      </c>
      <c r="FOS1764" s="95">
        <v>2018</v>
      </c>
      <c r="FPA1764" s="95">
        <v>2018</v>
      </c>
      <c r="FPI1764" s="95">
        <v>2018</v>
      </c>
      <c r="FPQ1764" s="95">
        <v>2018</v>
      </c>
      <c r="FPY1764" s="95">
        <v>2018</v>
      </c>
      <c r="FQG1764" s="95">
        <v>2018</v>
      </c>
      <c r="FQO1764" s="95">
        <v>2018</v>
      </c>
      <c r="FQW1764" s="95">
        <v>2018</v>
      </c>
      <c r="FRE1764" s="95">
        <v>2018</v>
      </c>
      <c r="FRM1764" s="95">
        <v>2018</v>
      </c>
      <c r="FRU1764" s="95">
        <v>2018</v>
      </c>
      <c r="FSC1764" s="95">
        <v>2018</v>
      </c>
      <c r="FSK1764" s="95">
        <v>2018</v>
      </c>
      <c r="FSS1764" s="95">
        <v>2018</v>
      </c>
      <c r="FTA1764" s="95">
        <v>2018</v>
      </c>
      <c r="FTI1764" s="95">
        <v>2018</v>
      </c>
      <c r="FTQ1764" s="95">
        <v>2018</v>
      </c>
      <c r="FTY1764" s="95">
        <v>2018</v>
      </c>
      <c r="FUG1764" s="95">
        <v>2018</v>
      </c>
      <c r="FUO1764" s="95">
        <v>2018</v>
      </c>
      <c r="FUW1764" s="95">
        <v>2018</v>
      </c>
      <c r="FVE1764" s="95">
        <v>2018</v>
      </c>
      <c r="FVM1764" s="95">
        <v>2018</v>
      </c>
      <c r="FVU1764" s="95">
        <v>2018</v>
      </c>
      <c r="FWC1764" s="95">
        <v>2018</v>
      </c>
      <c r="FWK1764" s="95">
        <v>2018</v>
      </c>
      <c r="FWS1764" s="95">
        <v>2018</v>
      </c>
      <c r="FXA1764" s="95">
        <v>2018</v>
      </c>
      <c r="FXI1764" s="95">
        <v>2018</v>
      </c>
      <c r="FXQ1764" s="95">
        <v>2018</v>
      </c>
      <c r="FXY1764" s="95">
        <v>2018</v>
      </c>
      <c r="FYG1764" s="95">
        <v>2018</v>
      </c>
      <c r="FYO1764" s="95">
        <v>2018</v>
      </c>
      <c r="FYW1764" s="95">
        <v>2018</v>
      </c>
      <c r="FZE1764" s="95">
        <v>2018</v>
      </c>
      <c r="FZM1764" s="95">
        <v>2018</v>
      </c>
      <c r="FZU1764" s="95">
        <v>2018</v>
      </c>
      <c r="GAC1764" s="95">
        <v>2018</v>
      </c>
      <c r="GAK1764" s="95">
        <v>2018</v>
      </c>
      <c r="GAS1764" s="95">
        <v>2018</v>
      </c>
      <c r="GBA1764" s="95">
        <v>2018</v>
      </c>
      <c r="GBI1764" s="95">
        <v>2018</v>
      </c>
      <c r="GBQ1764" s="95">
        <v>2018</v>
      </c>
      <c r="GBY1764" s="95">
        <v>2018</v>
      </c>
      <c r="GCG1764" s="95">
        <v>2018</v>
      </c>
      <c r="GCO1764" s="95">
        <v>2018</v>
      </c>
      <c r="GCW1764" s="95">
        <v>2018</v>
      </c>
      <c r="GDE1764" s="95">
        <v>2018</v>
      </c>
      <c r="GDM1764" s="95">
        <v>2018</v>
      </c>
      <c r="GDU1764" s="95">
        <v>2018</v>
      </c>
      <c r="GEC1764" s="95">
        <v>2018</v>
      </c>
      <c r="GEK1764" s="95">
        <v>2018</v>
      </c>
      <c r="GES1764" s="95">
        <v>2018</v>
      </c>
      <c r="GFA1764" s="95">
        <v>2018</v>
      </c>
      <c r="GFI1764" s="95">
        <v>2018</v>
      </c>
      <c r="GFQ1764" s="95">
        <v>2018</v>
      </c>
      <c r="GFY1764" s="95">
        <v>2018</v>
      </c>
      <c r="GGG1764" s="95">
        <v>2018</v>
      </c>
      <c r="GGO1764" s="95">
        <v>2018</v>
      </c>
      <c r="GGW1764" s="95">
        <v>2018</v>
      </c>
      <c r="GHE1764" s="95">
        <v>2018</v>
      </c>
      <c r="GHM1764" s="95">
        <v>2018</v>
      </c>
      <c r="GHU1764" s="95">
        <v>2018</v>
      </c>
      <c r="GIC1764" s="95">
        <v>2018</v>
      </c>
      <c r="GIK1764" s="95">
        <v>2018</v>
      </c>
      <c r="GIS1764" s="95">
        <v>2018</v>
      </c>
      <c r="GJA1764" s="95">
        <v>2018</v>
      </c>
      <c r="GJI1764" s="95">
        <v>2018</v>
      </c>
      <c r="GJQ1764" s="95">
        <v>2018</v>
      </c>
      <c r="GJY1764" s="95">
        <v>2018</v>
      </c>
      <c r="GKG1764" s="95">
        <v>2018</v>
      </c>
      <c r="GKO1764" s="95">
        <v>2018</v>
      </c>
      <c r="GKW1764" s="95">
        <v>2018</v>
      </c>
      <c r="GLE1764" s="95">
        <v>2018</v>
      </c>
      <c r="GLM1764" s="95">
        <v>2018</v>
      </c>
      <c r="GLU1764" s="95">
        <v>2018</v>
      </c>
      <c r="GMC1764" s="95">
        <v>2018</v>
      </c>
      <c r="GMK1764" s="95">
        <v>2018</v>
      </c>
      <c r="GMS1764" s="95">
        <v>2018</v>
      </c>
      <c r="GNA1764" s="95">
        <v>2018</v>
      </c>
      <c r="GNI1764" s="95">
        <v>2018</v>
      </c>
      <c r="GNQ1764" s="95">
        <v>2018</v>
      </c>
      <c r="GNY1764" s="95">
        <v>2018</v>
      </c>
      <c r="GOG1764" s="95">
        <v>2018</v>
      </c>
      <c r="GOO1764" s="95">
        <v>2018</v>
      </c>
      <c r="GOW1764" s="95">
        <v>2018</v>
      </c>
      <c r="GPE1764" s="95">
        <v>2018</v>
      </c>
      <c r="GPM1764" s="95">
        <v>2018</v>
      </c>
      <c r="GPU1764" s="95">
        <v>2018</v>
      </c>
      <c r="GQC1764" s="95">
        <v>2018</v>
      </c>
      <c r="GQK1764" s="95">
        <v>2018</v>
      </c>
      <c r="GQS1764" s="95">
        <v>2018</v>
      </c>
      <c r="GRA1764" s="95">
        <v>2018</v>
      </c>
      <c r="GRI1764" s="95">
        <v>2018</v>
      </c>
      <c r="GRQ1764" s="95">
        <v>2018</v>
      </c>
      <c r="GRY1764" s="95">
        <v>2018</v>
      </c>
      <c r="GSG1764" s="95">
        <v>2018</v>
      </c>
      <c r="GSO1764" s="95">
        <v>2018</v>
      </c>
      <c r="GSW1764" s="95">
        <v>2018</v>
      </c>
      <c r="GTE1764" s="95">
        <v>2018</v>
      </c>
      <c r="GTM1764" s="95">
        <v>2018</v>
      </c>
      <c r="GTU1764" s="95">
        <v>2018</v>
      </c>
      <c r="GUC1764" s="95">
        <v>2018</v>
      </c>
      <c r="GUK1764" s="95">
        <v>2018</v>
      </c>
      <c r="GUS1764" s="95">
        <v>2018</v>
      </c>
      <c r="GVA1764" s="95">
        <v>2018</v>
      </c>
      <c r="GVI1764" s="95">
        <v>2018</v>
      </c>
      <c r="GVQ1764" s="95">
        <v>2018</v>
      </c>
      <c r="GVY1764" s="95">
        <v>2018</v>
      </c>
      <c r="GWG1764" s="95">
        <v>2018</v>
      </c>
      <c r="GWO1764" s="95">
        <v>2018</v>
      </c>
      <c r="GWW1764" s="95">
        <v>2018</v>
      </c>
      <c r="GXE1764" s="95">
        <v>2018</v>
      </c>
      <c r="GXM1764" s="95">
        <v>2018</v>
      </c>
      <c r="GXU1764" s="95">
        <v>2018</v>
      </c>
      <c r="GYC1764" s="95">
        <v>2018</v>
      </c>
      <c r="GYK1764" s="95">
        <v>2018</v>
      </c>
      <c r="GYS1764" s="95">
        <v>2018</v>
      </c>
      <c r="GZA1764" s="95">
        <v>2018</v>
      </c>
      <c r="GZI1764" s="95">
        <v>2018</v>
      </c>
      <c r="GZQ1764" s="95">
        <v>2018</v>
      </c>
      <c r="GZY1764" s="95">
        <v>2018</v>
      </c>
      <c r="HAG1764" s="95">
        <v>2018</v>
      </c>
      <c r="HAO1764" s="95">
        <v>2018</v>
      </c>
      <c r="HAW1764" s="95">
        <v>2018</v>
      </c>
      <c r="HBE1764" s="95">
        <v>2018</v>
      </c>
      <c r="HBM1764" s="95">
        <v>2018</v>
      </c>
      <c r="HBU1764" s="95">
        <v>2018</v>
      </c>
      <c r="HCC1764" s="95">
        <v>2018</v>
      </c>
      <c r="HCK1764" s="95">
        <v>2018</v>
      </c>
      <c r="HCS1764" s="95">
        <v>2018</v>
      </c>
      <c r="HDA1764" s="95">
        <v>2018</v>
      </c>
      <c r="HDI1764" s="95">
        <v>2018</v>
      </c>
      <c r="HDQ1764" s="95">
        <v>2018</v>
      </c>
      <c r="HDY1764" s="95">
        <v>2018</v>
      </c>
      <c r="HEG1764" s="95">
        <v>2018</v>
      </c>
      <c r="HEO1764" s="95">
        <v>2018</v>
      </c>
      <c r="HEW1764" s="95">
        <v>2018</v>
      </c>
      <c r="HFE1764" s="95">
        <v>2018</v>
      </c>
      <c r="HFM1764" s="95">
        <v>2018</v>
      </c>
      <c r="HFU1764" s="95">
        <v>2018</v>
      </c>
      <c r="HGC1764" s="95">
        <v>2018</v>
      </c>
      <c r="HGK1764" s="95">
        <v>2018</v>
      </c>
      <c r="HGS1764" s="95">
        <v>2018</v>
      </c>
      <c r="HHA1764" s="95">
        <v>2018</v>
      </c>
      <c r="HHI1764" s="95">
        <v>2018</v>
      </c>
      <c r="HHQ1764" s="95">
        <v>2018</v>
      </c>
      <c r="HHY1764" s="95">
        <v>2018</v>
      </c>
      <c r="HIG1764" s="95">
        <v>2018</v>
      </c>
      <c r="HIO1764" s="95">
        <v>2018</v>
      </c>
      <c r="HIW1764" s="95">
        <v>2018</v>
      </c>
      <c r="HJE1764" s="95">
        <v>2018</v>
      </c>
      <c r="HJM1764" s="95">
        <v>2018</v>
      </c>
      <c r="HJU1764" s="95">
        <v>2018</v>
      </c>
      <c r="HKC1764" s="95">
        <v>2018</v>
      </c>
      <c r="HKK1764" s="95">
        <v>2018</v>
      </c>
      <c r="HKS1764" s="95">
        <v>2018</v>
      </c>
      <c r="HLA1764" s="95">
        <v>2018</v>
      </c>
      <c r="HLI1764" s="95">
        <v>2018</v>
      </c>
      <c r="HLQ1764" s="95">
        <v>2018</v>
      </c>
      <c r="HLY1764" s="95">
        <v>2018</v>
      </c>
      <c r="HMG1764" s="95">
        <v>2018</v>
      </c>
      <c r="HMO1764" s="95">
        <v>2018</v>
      </c>
      <c r="HMW1764" s="95">
        <v>2018</v>
      </c>
      <c r="HNE1764" s="95">
        <v>2018</v>
      </c>
      <c r="HNM1764" s="95">
        <v>2018</v>
      </c>
      <c r="HNU1764" s="95">
        <v>2018</v>
      </c>
      <c r="HOC1764" s="95">
        <v>2018</v>
      </c>
      <c r="HOK1764" s="95">
        <v>2018</v>
      </c>
      <c r="HOS1764" s="95">
        <v>2018</v>
      </c>
      <c r="HPA1764" s="95">
        <v>2018</v>
      </c>
      <c r="HPI1764" s="95">
        <v>2018</v>
      </c>
      <c r="HPQ1764" s="95">
        <v>2018</v>
      </c>
      <c r="HPY1764" s="95">
        <v>2018</v>
      </c>
      <c r="HQG1764" s="95">
        <v>2018</v>
      </c>
      <c r="HQO1764" s="95">
        <v>2018</v>
      </c>
      <c r="HQW1764" s="95">
        <v>2018</v>
      </c>
      <c r="HRE1764" s="95">
        <v>2018</v>
      </c>
      <c r="HRM1764" s="95">
        <v>2018</v>
      </c>
      <c r="HRU1764" s="95">
        <v>2018</v>
      </c>
      <c r="HSC1764" s="95">
        <v>2018</v>
      </c>
      <c r="HSK1764" s="95">
        <v>2018</v>
      </c>
      <c r="HSS1764" s="95">
        <v>2018</v>
      </c>
      <c r="HTA1764" s="95">
        <v>2018</v>
      </c>
      <c r="HTI1764" s="95">
        <v>2018</v>
      </c>
      <c r="HTQ1764" s="95">
        <v>2018</v>
      </c>
      <c r="HTY1764" s="95">
        <v>2018</v>
      </c>
      <c r="HUG1764" s="95">
        <v>2018</v>
      </c>
      <c r="HUO1764" s="95">
        <v>2018</v>
      </c>
      <c r="HUW1764" s="95">
        <v>2018</v>
      </c>
      <c r="HVE1764" s="95">
        <v>2018</v>
      </c>
      <c r="HVM1764" s="95">
        <v>2018</v>
      </c>
      <c r="HVU1764" s="95">
        <v>2018</v>
      </c>
      <c r="HWC1764" s="95">
        <v>2018</v>
      </c>
      <c r="HWK1764" s="95">
        <v>2018</v>
      </c>
      <c r="HWS1764" s="95">
        <v>2018</v>
      </c>
      <c r="HXA1764" s="95">
        <v>2018</v>
      </c>
      <c r="HXI1764" s="95">
        <v>2018</v>
      </c>
      <c r="HXQ1764" s="95">
        <v>2018</v>
      </c>
      <c r="HXY1764" s="95">
        <v>2018</v>
      </c>
      <c r="HYG1764" s="95">
        <v>2018</v>
      </c>
      <c r="HYO1764" s="95">
        <v>2018</v>
      </c>
      <c r="HYW1764" s="95">
        <v>2018</v>
      </c>
      <c r="HZE1764" s="95">
        <v>2018</v>
      </c>
      <c r="HZM1764" s="95">
        <v>2018</v>
      </c>
      <c r="HZU1764" s="95">
        <v>2018</v>
      </c>
      <c r="IAC1764" s="95">
        <v>2018</v>
      </c>
      <c r="IAK1764" s="95">
        <v>2018</v>
      </c>
      <c r="IAS1764" s="95">
        <v>2018</v>
      </c>
      <c r="IBA1764" s="95">
        <v>2018</v>
      </c>
      <c r="IBI1764" s="95">
        <v>2018</v>
      </c>
      <c r="IBQ1764" s="95">
        <v>2018</v>
      </c>
      <c r="IBY1764" s="95">
        <v>2018</v>
      </c>
      <c r="ICG1764" s="95">
        <v>2018</v>
      </c>
      <c r="ICO1764" s="95">
        <v>2018</v>
      </c>
      <c r="ICW1764" s="95">
        <v>2018</v>
      </c>
      <c r="IDE1764" s="95">
        <v>2018</v>
      </c>
      <c r="IDM1764" s="95">
        <v>2018</v>
      </c>
      <c r="IDU1764" s="95">
        <v>2018</v>
      </c>
      <c r="IEC1764" s="95">
        <v>2018</v>
      </c>
      <c r="IEK1764" s="95">
        <v>2018</v>
      </c>
      <c r="IES1764" s="95">
        <v>2018</v>
      </c>
      <c r="IFA1764" s="95">
        <v>2018</v>
      </c>
      <c r="IFI1764" s="95">
        <v>2018</v>
      </c>
      <c r="IFQ1764" s="95">
        <v>2018</v>
      </c>
      <c r="IFY1764" s="95">
        <v>2018</v>
      </c>
      <c r="IGG1764" s="95">
        <v>2018</v>
      </c>
      <c r="IGO1764" s="95">
        <v>2018</v>
      </c>
      <c r="IGW1764" s="95">
        <v>2018</v>
      </c>
      <c r="IHE1764" s="95">
        <v>2018</v>
      </c>
      <c r="IHM1764" s="95">
        <v>2018</v>
      </c>
      <c r="IHU1764" s="95">
        <v>2018</v>
      </c>
      <c r="IIC1764" s="95">
        <v>2018</v>
      </c>
      <c r="IIK1764" s="95">
        <v>2018</v>
      </c>
      <c r="IIS1764" s="95">
        <v>2018</v>
      </c>
      <c r="IJA1764" s="95">
        <v>2018</v>
      </c>
      <c r="IJI1764" s="95">
        <v>2018</v>
      </c>
      <c r="IJQ1764" s="95">
        <v>2018</v>
      </c>
      <c r="IJY1764" s="95">
        <v>2018</v>
      </c>
      <c r="IKG1764" s="95">
        <v>2018</v>
      </c>
      <c r="IKO1764" s="95">
        <v>2018</v>
      </c>
      <c r="IKW1764" s="95">
        <v>2018</v>
      </c>
      <c r="ILE1764" s="95">
        <v>2018</v>
      </c>
      <c r="ILM1764" s="95">
        <v>2018</v>
      </c>
      <c r="ILU1764" s="95">
        <v>2018</v>
      </c>
      <c r="IMC1764" s="95">
        <v>2018</v>
      </c>
      <c r="IMK1764" s="95">
        <v>2018</v>
      </c>
      <c r="IMS1764" s="95">
        <v>2018</v>
      </c>
      <c r="INA1764" s="95">
        <v>2018</v>
      </c>
      <c r="INI1764" s="95">
        <v>2018</v>
      </c>
      <c r="INQ1764" s="95">
        <v>2018</v>
      </c>
      <c r="INY1764" s="95">
        <v>2018</v>
      </c>
      <c r="IOG1764" s="95">
        <v>2018</v>
      </c>
      <c r="IOO1764" s="95">
        <v>2018</v>
      </c>
      <c r="IOW1764" s="95">
        <v>2018</v>
      </c>
      <c r="IPE1764" s="95">
        <v>2018</v>
      </c>
      <c r="IPM1764" s="95">
        <v>2018</v>
      </c>
      <c r="IPU1764" s="95">
        <v>2018</v>
      </c>
      <c r="IQC1764" s="95">
        <v>2018</v>
      </c>
      <c r="IQK1764" s="95">
        <v>2018</v>
      </c>
      <c r="IQS1764" s="95">
        <v>2018</v>
      </c>
      <c r="IRA1764" s="95">
        <v>2018</v>
      </c>
      <c r="IRI1764" s="95">
        <v>2018</v>
      </c>
      <c r="IRQ1764" s="95">
        <v>2018</v>
      </c>
      <c r="IRY1764" s="95">
        <v>2018</v>
      </c>
      <c r="ISG1764" s="95">
        <v>2018</v>
      </c>
      <c r="ISO1764" s="95">
        <v>2018</v>
      </c>
      <c r="ISW1764" s="95">
        <v>2018</v>
      </c>
      <c r="ITE1764" s="95">
        <v>2018</v>
      </c>
      <c r="ITM1764" s="95">
        <v>2018</v>
      </c>
      <c r="ITU1764" s="95">
        <v>2018</v>
      </c>
      <c r="IUC1764" s="95">
        <v>2018</v>
      </c>
      <c r="IUK1764" s="95">
        <v>2018</v>
      </c>
      <c r="IUS1764" s="95">
        <v>2018</v>
      </c>
      <c r="IVA1764" s="95">
        <v>2018</v>
      </c>
      <c r="IVI1764" s="95">
        <v>2018</v>
      </c>
      <c r="IVQ1764" s="95">
        <v>2018</v>
      </c>
      <c r="IVY1764" s="95">
        <v>2018</v>
      </c>
      <c r="IWG1764" s="95">
        <v>2018</v>
      </c>
      <c r="IWO1764" s="95">
        <v>2018</v>
      </c>
      <c r="IWW1764" s="95">
        <v>2018</v>
      </c>
      <c r="IXE1764" s="95">
        <v>2018</v>
      </c>
      <c r="IXM1764" s="95">
        <v>2018</v>
      </c>
      <c r="IXU1764" s="95">
        <v>2018</v>
      </c>
      <c r="IYC1764" s="95">
        <v>2018</v>
      </c>
      <c r="IYK1764" s="95">
        <v>2018</v>
      </c>
      <c r="IYS1764" s="95">
        <v>2018</v>
      </c>
      <c r="IZA1764" s="95">
        <v>2018</v>
      </c>
      <c r="IZI1764" s="95">
        <v>2018</v>
      </c>
      <c r="IZQ1764" s="95">
        <v>2018</v>
      </c>
      <c r="IZY1764" s="95">
        <v>2018</v>
      </c>
      <c r="JAG1764" s="95">
        <v>2018</v>
      </c>
      <c r="JAO1764" s="95">
        <v>2018</v>
      </c>
      <c r="JAW1764" s="95">
        <v>2018</v>
      </c>
      <c r="JBE1764" s="95">
        <v>2018</v>
      </c>
      <c r="JBM1764" s="95">
        <v>2018</v>
      </c>
      <c r="JBU1764" s="95">
        <v>2018</v>
      </c>
      <c r="JCC1764" s="95">
        <v>2018</v>
      </c>
      <c r="JCK1764" s="95">
        <v>2018</v>
      </c>
      <c r="JCS1764" s="95">
        <v>2018</v>
      </c>
      <c r="JDA1764" s="95">
        <v>2018</v>
      </c>
      <c r="JDI1764" s="95">
        <v>2018</v>
      </c>
      <c r="JDQ1764" s="95">
        <v>2018</v>
      </c>
      <c r="JDY1764" s="95">
        <v>2018</v>
      </c>
      <c r="JEG1764" s="95">
        <v>2018</v>
      </c>
      <c r="JEO1764" s="95">
        <v>2018</v>
      </c>
      <c r="JEW1764" s="95">
        <v>2018</v>
      </c>
      <c r="JFE1764" s="95">
        <v>2018</v>
      </c>
      <c r="JFM1764" s="95">
        <v>2018</v>
      </c>
      <c r="JFU1764" s="95">
        <v>2018</v>
      </c>
      <c r="JGC1764" s="95">
        <v>2018</v>
      </c>
      <c r="JGK1764" s="95">
        <v>2018</v>
      </c>
      <c r="JGS1764" s="95">
        <v>2018</v>
      </c>
      <c r="JHA1764" s="95">
        <v>2018</v>
      </c>
      <c r="JHI1764" s="95">
        <v>2018</v>
      </c>
      <c r="JHQ1764" s="95">
        <v>2018</v>
      </c>
      <c r="JHY1764" s="95">
        <v>2018</v>
      </c>
      <c r="JIG1764" s="95">
        <v>2018</v>
      </c>
      <c r="JIO1764" s="95">
        <v>2018</v>
      </c>
      <c r="JIW1764" s="95">
        <v>2018</v>
      </c>
      <c r="JJE1764" s="95">
        <v>2018</v>
      </c>
      <c r="JJM1764" s="95">
        <v>2018</v>
      </c>
      <c r="JJU1764" s="95">
        <v>2018</v>
      </c>
      <c r="JKC1764" s="95">
        <v>2018</v>
      </c>
      <c r="JKK1764" s="95">
        <v>2018</v>
      </c>
      <c r="JKS1764" s="95">
        <v>2018</v>
      </c>
      <c r="JLA1764" s="95">
        <v>2018</v>
      </c>
      <c r="JLI1764" s="95">
        <v>2018</v>
      </c>
      <c r="JLQ1764" s="95">
        <v>2018</v>
      </c>
      <c r="JLY1764" s="95">
        <v>2018</v>
      </c>
      <c r="JMG1764" s="95">
        <v>2018</v>
      </c>
      <c r="JMO1764" s="95">
        <v>2018</v>
      </c>
      <c r="JMW1764" s="95">
        <v>2018</v>
      </c>
      <c r="JNE1764" s="95">
        <v>2018</v>
      </c>
      <c r="JNM1764" s="95">
        <v>2018</v>
      </c>
      <c r="JNU1764" s="95">
        <v>2018</v>
      </c>
      <c r="JOC1764" s="95">
        <v>2018</v>
      </c>
      <c r="JOK1764" s="95">
        <v>2018</v>
      </c>
      <c r="JOS1764" s="95">
        <v>2018</v>
      </c>
      <c r="JPA1764" s="95">
        <v>2018</v>
      </c>
      <c r="JPI1764" s="95">
        <v>2018</v>
      </c>
      <c r="JPQ1764" s="95">
        <v>2018</v>
      </c>
      <c r="JPY1764" s="95">
        <v>2018</v>
      </c>
      <c r="JQG1764" s="95">
        <v>2018</v>
      </c>
      <c r="JQO1764" s="95">
        <v>2018</v>
      </c>
      <c r="JQW1764" s="95">
        <v>2018</v>
      </c>
      <c r="JRE1764" s="95">
        <v>2018</v>
      </c>
      <c r="JRM1764" s="95">
        <v>2018</v>
      </c>
      <c r="JRU1764" s="95">
        <v>2018</v>
      </c>
      <c r="JSC1764" s="95">
        <v>2018</v>
      </c>
      <c r="JSK1764" s="95">
        <v>2018</v>
      </c>
      <c r="JSS1764" s="95">
        <v>2018</v>
      </c>
      <c r="JTA1764" s="95">
        <v>2018</v>
      </c>
      <c r="JTI1764" s="95">
        <v>2018</v>
      </c>
      <c r="JTQ1764" s="95">
        <v>2018</v>
      </c>
      <c r="JTY1764" s="95">
        <v>2018</v>
      </c>
      <c r="JUG1764" s="95">
        <v>2018</v>
      </c>
      <c r="JUO1764" s="95">
        <v>2018</v>
      </c>
      <c r="JUW1764" s="95">
        <v>2018</v>
      </c>
      <c r="JVE1764" s="95">
        <v>2018</v>
      </c>
      <c r="JVM1764" s="95">
        <v>2018</v>
      </c>
      <c r="JVU1764" s="95">
        <v>2018</v>
      </c>
      <c r="JWC1764" s="95">
        <v>2018</v>
      </c>
      <c r="JWK1764" s="95">
        <v>2018</v>
      </c>
      <c r="JWS1764" s="95">
        <v>2018</v>
      </c>
      <c r="JXA1764" s="95">
        <v>2018</v>
      </c>
      <c r="JXI1764" s="95">
        <v>2018</v>
      </c>
      <c r="JXQ1764" s="95">
        <v>2018</v>
      </c>
      <c r="JXY1764" s="95">
        <v>2018</v>
      </c>
      <c r="JYG1764" s="95">
        <v>2018</v>
      </c>
      <c r="JYO1764" s="95">
        <v>2018</v>
      </c>
      <c r="JYW1764" s="95">
        <v>2018</v>
      </c>
      <c r="JZE1764" s="95">
        <v>2018</v>
      </c>
      <c r="JZM1764" s="95">
        <v>2018</v>
      </c>
      <c r="JZU1764" s="95">
        <v>2018</v>
      </c>
      <c r="KAC1764" s="95">
        <v>2018</v>
      </c>
      <c r="KAK1764" s="95">
        <v>2018</v>
      </c>
      <c r="KAS1764" s="95">
        <v>2018</v>
      </c>
      <c r="KBA1764" s="95">
        <v>2018</v>
      </c>
      <c r="KBI1764" s="95">
        <v>2018</v>
      </c>
      <c r="KBQ1764" s="95">
        <v>2018</v>
      </c>
      <c r="KBY1764" s="95">
        <v>2018</v>
      </c>
      <c r="KCG1764" s="95">
        <v>2018</v>
      </c>
      <c r="KCO1764" s="95">
        <v>2018</v>
      </c>
      <c r="KCW1764" s="95">
        <v>2018</v>
      </c>
      <c r="KDE1764" s="95">
        <v>2018</v>
      </c>
      <c r="KDM1764" s="95">
        <v>2018</v>
      </c>
      <c r="KDU1764" s="95">
        <v>2018</v>
      </c>
      <c r="KEC1764" s="95">
        <v>2018</v>
      </c>
      <c r="KEK1764" s="95">
        <v>2018</v>
      </c>
      <c r="KES1764" s="95">
        <v>2018</v>
      </c>
      <c r="KFA1764" s="95">
        <v>2018</v>
      </c>
      <c r="KFI1764" s="95">
        <v>2018</v>
      </c>
      <c r="KFQ1764" s="95">
        <v>2018</v>
      </c>
      <c r="KFY1764" s="95">
        <v>2018</v>
      </c>
      <c r="KGG1764" s="95">
        <v>2018</v>
      </c>
      <c r="KGO1764" s="95">
        <v>2018</v>
      </c>
      <c r="KGW1764" s="95">
        <v>2018</v>
      </c>
      <c r="KHE1764" s="95">
        <v>2018</v>
      </c>
      <c r="KHM1764" s="95">
        <v>2018</v>
      </c>
      <c r="KHU1764" s="95">
        <v>2018</v>
      </c>
      <c r="KIC1764" s="95">
        <v>2018</v>
      </c>
      <c r="KIK1764" s="95">
        <v>2018</v>
      </c>
      <c r="KIS1764" s="95">
        <v>2018</v>
      </c>
      <c r="KJA1764" s="95">
        <v>2018</v>
      </c>
      <c r="KJI1764" s="95">
        <v>2018</v>
      </c>
      <c r="KJQ1764" s="95">
        <v>2018</v>
      </c>
      <c r="KJY1764" s="95">
        <v>2018</v>
      </c>
      <c r="KKG1764" s="95">
        <v>2018</v>
      </c>
      <c r="KKO1764" s="95">
        <v>2018</v>
      </c>
      <c r="KKW1764" s="95">
        <v>2018</v>
      </c>
      <c r="KLE1764" s="95">
        <v>2018</v>
      </c>
      <c r="KLM1764" s="95">
        <v>2018</v>
      </c>
      <c r="KLU1764" s="95">
        <v>2018</v>
      </c>
      <c r="KMC1764" s="95">
        <v>2018</v>
      </c>
      <c r="KMK1764" s="95">
        <v>2018</v>
      </c>
      <c r="KMS1764" s="95">
        <v>2018</v>
      </c>
      <c r="KNA1764" s="95">
        <v>2018</v>
      </c>
      <c r="KNI1764" s="95">
        <v>2018</v>
      </c>
      <c r="KNQ1764" s="95">
        <v>2018</v>
      </c>
      <c r="KNY1764" s="95">
        <v>2018</v>
      </c>
      <c r="KOG1764" s="95">
        <v>2018</v>
      </c>
      <c r="KOO1764" s="95">
        <v>2018</v>
      </c>
      <c r="KOW1764" s="95">
        <v>2018</v>
      </c>
      <c r="KPE1764" s="95">
        <v>2018</v>
      </c>
      <c r="KPM1764" s="95">
        <v>2018</v>
      </c>
      <c r="KPU1764" s="95">
        <v>2018</v>
      </c>
      <c r="KQC1764" s="95">
        <v>2018</v>
      </c>
      <c r="KQK1764" s="95">
        <v>2018</v>
      </c>
      <c r="KQS1764" s="95">
        <v>2018</v>
      </c>
      <c r="KRA1764" s="95">
        <v>2018</v>
      </c>
      <c r="KRI1764" s="95">
        <v>2018</v>
      </c>
      <c r="KRQ1764" s="95">
        <v>2018</v>
      </c>
      <c r="KRY1764" s="95">
        <v>2018</v>
      </c>
      <c r="KSG1764" s="95">
        <v>2018</v>
      </c>
      <c r="KSO1764" s="95">
        <v>2018</v>
      </c>
      <c r="KSW1764" s="95">
        <v>2018</v>
      </c>
      <c r="KTE1764" s="95">
        <v>2018</v>
      </c>
      <c r="KTM1764" s="95">
        <v>2018</v>
      </c>
      <c r="KTU1764" s="95">
        <v>2018</v>
      </c>
      <c r="KUC1764" s="95">
        <v>2018</v>
      </c>
      <c r="KUK1764" s="95">
        <v>2018</v>
      </c>
      <c r="KUS1764" s="95">
        <v>2018</v>
      </c>
      <c r="KVA1764" s="95">
        <v>2018</v>
      </c>
      <c r="KVI1764" s="95">
        <v>2018</v>
      </c>
      <c r="KVQ1764" s="95">
        <v>2018</v>
      </c>
      <c r="KVY1764" s="95">
        <v>2018</v>
      </c>
      <c r="KWG1764" s="95">
        <v>2018</v>
      </c>
      <c r="KWO1764" s="95">
        <v>2018</v>
      </c>
      <c r="KWW1764" s="95">
        <v>2018</v>
      </c>
      <c r="KXE1764" s="95">
        <v>2018</v>
      </c>
      <c r="KXM1764" s="95">
        <v>2018</v>
      </c>
      <c r="KXU1764" s="95">
        <v>2018</v>
      </c>
      <c r="KYC1764" s="95">
        <v>2018</v>
      </c>
      <c r="KYK1764" s="95">
        <v>2018</v>
      </c>
      <c r="KYS1764" s="95">
        <v>2018</v>
      </c>
      <c r="KZA1764" s="95">
        <v>2018</v>
      </c>
      <c r="KZI1764" s="95">
        <v>2018</v>
      </c>
      <c r="KZQ1764" s="95">
        <v>2018</v>
      </c>
      <c r="KZY1764" s="95">
        <v>2018</v>
      </c>
      <c r="LAG1764" s="95">
        <v>2018</v>
      </c>
      <c r="LAO1764" s="95">
        <v>2018</v>
      </c>
      <c r="LAW1764" s="95">
        <v>2018</v>
      </c>
      <c r="LBE1764" s="95">
        <v>2018</v>
      </c>
      <c r="LBM1764" s="95">
        <v>2018</v>
      </c>
      <c r="LBU1764" s="95">
        <v>2018</v>
      </c>
      <c r="LCC1764" s="95">
        <v>2018</v>
      </c>
      <c r="LCK1764" s="95">
        <v>2018</v>
      </c>
      <c r="LCS1764" s="95">
        <v>2018</v>
      </c>
      <c r="LDA1764" s="95">
        <v>2018</v>
      </c>
      <c r="LDI1764" s="95">
        <v>2018</v>
      </c>
      <c r="LDQ1764" s="95">
        <v>2018</v>
      </c>
      <c r="LDY1764" s="95">
        <v>2018</v>
      </c>
      <c r="LEG1764" s="95">
        <v>2018</v>
      </c>
      <c r="LEO1764" s="95">
        <v>2018</v>
      </c>
      <c r="LEW1764" s="95">
        <v>2018</v>
      </c>
      <c r="LFE1764" s="95">
        <v>2018</v>
      </c>
      <c r="LFM1764" s="95">
        <v>2018</v>
      </c>
      <c r="LFU1764" s="95">
        <v>2018</v>
      </c>
      <c r="LGC1764" s="95">
        <v>2018</v>
      </c>
      <c r="LGK1764" s="95">
        <v>2018</v>
      </c>
      <c r="LGS1764" s="95">
        <v>2018</v>
      </c>
      <c r="LHA1764" s="95">
        <v>2018</v>
      </c>
      <c r="LHI1764" s="95">
        <v>2018</v>
      </c>
      <c r="LHQ1764" s="95">
        <v>2018</v>
      </c>
      <c r="LHY1764" s="95">
        <v>2018</v>
      </c>
      <c r="LIG1764" s="95">
        <v>2018</v>
      </c>
      <c r="LIO1764" s="95">
        <v>2018</v>
      </c>
      <c r="LIW1764" s="95">
        <v>2018</v>
      </c>
      <c r="LJE1764" s="95">
        <v>2018</v>
      </c>
      <c r="LJM1764" s="95">
        <v>2018</v>
      </c>
      <c r="LJU1764" s="95">
        <v>2018</v>
      </c>
      <c r="LKC1764" s="95">
        <v>2018</v>
      </c>
      <c r="LKK1764" s="95">
        <v>2018</v>
      </c>
      <c r="LKS1764" s="95">
        <v>2018</v>
      </c>
      <c r="LLA1764" s="95">
        <v>2018</v>
      </c>
      <c r="LLI1764" s="95">
        <v>2018</v>
      </c>
      <c r="LLQ1764" s="95">
        <v>2018</v>
      </c>
      <c r="LLY1764" s="95">
        <v>2018</v>
      </c>
      <c r="LMG1764" s="95">
        <v>2018</v>
      </c>
      <c r="LMO1764" s="95">
        <v>2018</v>
      </c>
      <c r="LMW1764" s="95">
        <v>2018</v>
      </c>
      <c r="LNE1764" s="95">
        <v>2018</v>
      </c>
      <c r="LNM1764" s="95">
        <v>2018</v>
      </c>
      <c r="LNU1764" s="95">
        <v>2018</v>
      </c>
      <c r="LOC1764" s="95">
        <v>2018</v>
      </c>
      <c r="LOK1764" s="95">
        <v>2018</v>
      </c>
      <c r="LOS1764" s="95">
        <v>2018</v>
      </c>
      <c r="LPA1764" s="95">
        <v>2018</v>
      </c>
      <c r="LPI1764" s="95">
        <v>2018</v>
      </c>
      <c r="LPQ1764" s="95">
        <v>2018</v>
      </c>
      <c r="LPY1764" s="95">
        <v>2018</v>
      </c>
      <c r="LQG1764" s="95">
        <v>2018</v>
      </c>
      <c r="LQO1764" s="95">
        <v>2018</v>
      </c>
      <c r="LQW1764" s="95">
        <v>2018</v>
      </c>
      <c r="LRE1764" s="95">
        <v>2018</v>
      </c>
      <c r="LRM1764" s="95">
        <v>2018</v>
      </c>
      <c r="LRU1764" s="95">
        <v>2018</v>
      </c>
      <c r="LSC1764" s="95">
        <v>2018</v>
      </c>
      <c r="LSK1764" s="95">
        <v>2018</v>
      </c>
      <c r="LSS1764" s="95">
        <v>2018</v>
      </c>
      <c r="LTA1764" s="95">
        <v>2018</v>
      </c>
      <c r="LTI1764" s="95">
        <v>2018</v>
      </c>
      <c r="LTQ1764" s="95">
        <v>2018</v>
      </c>
      <c r="LTY1764" s="95">
        <v>2018</v>
      </c>
      <c r="LUG1764" s="95">
        <v>2018</v>
      </c>
      <c r="LUO1764" s="95">
        <v>2018</v>
      </c>
      <c r="LUW1764" s="95">
        <v>2018</v>
      </c>
      <c r="LVE1764" s="95">
        <v>2018</v>
      </c>
      <c r="LVM1764" s="95">
        <v>2018</v>
      </c>
      <c r="LVU1764" s="95">
        <v>2018</v>
      </c>
      <c r="LWC1764" s="95">
        <v>2018</v>
      </c>
      <c r="LWK1764" s="95">
        <v>2018</v>
      </c>
      <c r="LWS1764" s="95">
        <v>2018</v>
      </c>
      <c r="LXA1764" s="95">
        <v>2018</v>
      </c>
      <c r="LXI1764" s="95">
        <v>2018</v>
      </c>
      <c r="LXQ1764" s="95">
        <v>2018</v>
      </c>
      <c r="LXY1764" s="95">
        <v>2018</v>
      </c>
      <c r="LYG1764" s="95">
        <v>2018</v>
      </c>
      <c r="LYO1764" s="95">
        <v>2018</v>
      </c>
      <c r="LYW1764" s="95">
        <v>2018</v>
      </c>
      <c r="LZE1764" s="95">
        <v>2018</v>
      </c>
      <c r="LZM1764" s="95">
        <v>2018</v>
      </c>
      <c r="LZU1764" s="95">
        <v>2018</v>
      </c>
      <c r="MAC1764" s="95">
        <v>2018</v>
      </c>
      <c r="MAK1764" s="95">
        <v>2018</v>
      </c>
      <c r="MAS1764" s="95">
        <v>2018</v>
      </c>
      <c r="MBA1764" s="95">
        <v>2018</v>
      </c>
      <c r="MBI1764" s="95">
        <v>2018</v>
      </c>
      <c r="MBQ1764" s="95">
        <v>2018</v>
      </c>
      <c r="MBY1764" s="95">
        <v>2018</v>
      </c>
      <c r="MCG1764" s="95">
        <v>2018</v>
      </c>
      <c r="MCO1764" s="95">
        <v>2018</v>
      </c>
      <c r="MCW1764" s="95">
        <v>2018</v>
      </c>
      <c r="MDE1764" s="95">
        <v>2018</v>
      </c>
      <c r="MDM1764" s="95">
        <v>2018</v>
      </c>
      <c r="MDU1764" s="95">
        <v>2018</v>
      </c>
      <c r="MEC1764" s="95">
        <v>2018</v>
      </c>
      <c r="MEK1764" s="95">
        <v>2018</v>
      </c>
      <c r="MES1764" s="95">
        <v>2018</v>
      </c>
      <c r="MFA1764" s="95">
        <v>2018</v>
      </c>
      <c r="MFI1764" s="95">
        <v>2018</v>
      </c>
      <c r="MFQ1764" s="95">
        <v>2018</v>
      </c>
      <c r="MFY1764" s="95">
        <v>2018</v>
      </c>
      <c r="MGG1764" s="95">
        <v>2018</v>
      </c>
      <c r="MGO1764" s="95">
        <v>2018</v>
      </c>
      <c r="MGW1764" s="95">
        <v>2018</v>
      </c>
      <c r="MHE1764" s="95">
        <v>2018</v>
      </c>
      <c r="MHM1764" s="95">
        <v>2018</v>
      </c>
      <c r="MHU1764" s="95">
        <v>2018</v>
      </c>
      <c r="MIC1764" s="95">
        <v>2018</v>
      </c>
      <c r="MIK1764" s="95">
        <v>2018</v>
      </c>
      <c r="MIS1764" s="95">
        <v>2018</v>
      </c>
      <c r="MJA1764" s="95">
        <v>2018</v>
      </c>
      <c r="MJI1764" s="95">
        <v>2018</v>
      </c>
      <c r="MJQ1764" s="95">
        <v>2018</v>
      </c>
      <c r="MJY1764" s="95">
        <v>2018</v>
      </c>
      <c r="MKG1764" s="95">
        <v>2018</v>
      </c>
      <c r="MKO1764" s="95">
        <v>2018</v>
      </c>
      <c r="MKW1764" s="95">
        <v>2018</v>
      </c>
      <c r="MLE1764" s="95">
        <v>2018</v>
      </c>
      <c r="MLM1764" s="95">
        <v>2018</v>
      </c>
      <c r="MLU1764" s="95">
        <v>2018</v>
      </c>
      <c r="MMC1764" s="95">
        <v>2018</v>
      </c>
      <c r="MMK1764" s="95">
        <v>2018</v>
      </c>
      <c r="MMS1764" s="95">
        <v>2018</v>
      </c>
      <c r="MNA1764" s="95">
        <v>2018</v>
      </c>
      <c r="MNI1764" s="95">
        <v>2018</v>
      </c>
      <c r="MNQ1764" s="95">
        <v>2018</v>
      </c>
      <c r="MNY1764" s="95">
        <v>2018</v>
      </c>
      <c r="MOG1764" s="95">
        <v>2018</v>
      </c>
      <c r="MOO1764" s="95">
        <v>2018</v>
      </c>
      <c r="MOW1764" s="95">
        <v>2018</v>
      </c>
      <c r="MPE1764" s="95">
        <v>2018</v>
      </c>
      <c r="MPM1764" s="95">
        <v>2018</v>
      </c>
      <c r="MPU1764" s="95">
        <v>2018</v>
      </c>
      <c r="MQC1764" s="95">
        <v>2018</v>
      </c>
      <c r="MQK1764" s="95">
        <v>2018</v>
      </c>
      <c r="MQS1764" s="95">
        <v>2018</v>
      </c>
      <c r="MRA1764" s="95">
        <v>2018</v>
      </c>
      <c r="MRI1764" s="95">
        <v>2018</v>
      </c>
      <c r="MRQ1764" s="95">
        <v>2018</v>
      </c>
      <c r="MRY1764" s="95">
        <v>2018</v>
      </c>
      <c r="MSG1764" s="95">
        <v>2018</v>
      </c>
      <c r="MSO1764" s="95">
        <v>2018</v>
      </c>
      <c r="MSW1764" s="95">
        <v>2018</v>
      </c>
      <c r="MTE1764" s="95">
        <v>2018</v>
      </c>
      <c r="MTM1764" s="95">
        <v>2018</v>
      </c>
      <c r="MTU1764" s="95">
        <v>2018</v>
      </c>
      <c r="MUC1764" s="95">
        <v>2018</v>
      </c>
      <c r="MUK1764" s="95">
        <v>2018</v>
      </c>
      <c r="MUS1764" s="95">
        <v>2018</v>
      </c>
      <c r="MVA1764" s="95">
        <v>2018</v>
      </c>
      <c r="MVI1764" s="95">
        <v>2018</v>
      </c>
      <c r="MVQ1764" s="95">
        <v>2018</v>
      </c>
      <c r="MVY1764" s="95">
        <v>2018</v>
      </c>
      <c r="MWG1764" s="95">
        <v>2018</v>
      </c>
      <c r="MWO1764" s="95">
        <v>2018</v>
      </c>
      <c r="MWW1764" s="95">
        <v>2018</v>
      </c>
      <c r="MXE1764" s="95">
        <v>2018</v>
      </c>
      <c r="MXM1764" s="95">
        <v>2018</v>
      </c>
      <c r="MXU1764" s="95">
        <v>2018</v>
      </c>
      <c r="MYC1764" s="95">
        <v>2018</v>
      </c>
      <c r="MYK1764" s="95">
        <v>2018</v>
      </c>
      <c r="MYS1764" s="95">
        <v>2018</v>
      </c>
      <c r="MZA1764" s="95">
        <v>2018</v>
      </c>
      <c r="MZI1764" s="95">
        <v>2018</v>
      </c>
      <c r="MZQ1764" s="95">
        <v>2018</v>
      </c>
      <c r="MZY1764" s="95">
        <v>2018</v>
      </c>
      <c r="NAG1764" s="95">
        <v>2018</v>
      </c>
      <c r="NAO1764" s="95">
        <v>2018</v>
      </c>
      <c r="NAW1764" s="95">
        <v>2018</v>
      </c>
      <c r="NBE1764" s="95">
        <v>2018</v>
      </c>
      <c r="NBM1764" s="95">
        <v>2018</v>
      </c>
      <c r="NBU1764" s="95">
        <v>2018</v>
      </c>
      <c r="NCC1764" s="95">
        <v>2018</v>
      </c>
      <c r="NCK1764" s="95">
        <v>2018</v>
      </c>
      <c r="NCS1764" s="95">
        <v>2018</v>
      </c>
      <c r="NDA1764" s="95">
        <v>2018</v>
      </c>
      <c r="NDI1764" s="95">
        <v>2018</v>
      </c>
      <c r="NDQ1764" s="95">
        <v>2018</v>
      </c>
      <c r="NDY1764" s="95">
        <v>2018</v>
      </c>
      <c r="NEG1764" s="95">
        <v>2018</v>
      </c>
      <c r="NEO1764" s="95">
        <v>2018</v>
      </c>
      <c r="NEW1764" s="95">
        <v>2018</v>
      </c>
      <c r="NFE1764" s="95">
        <v>2018</v>
      </c>
      <c r="NFM1764" s="95">
        <v>2018</v>
      </c>
      <c r="NFU1764" s="95">
        <v>2018</v>
      </c>
      <c r="NGC1764" s="95">
        <v>2018</v>
      </c>
      <c r="NGK1764" s="95">
        <v>2018</v>
      </c>
      <c r="NGS1764" s="95">
        <v>2018</v>
      </c>
      <c r="NHA1764" s="95">
        <v>2018</v>
      </c>
      <c r="NHI1764" s="95">
        <v>2018</v>
      </c>
      <c r="NHQ1764" s="95">
        <v>2018</v>
      </c>
      <c r="NHY1764" s="95">
        <v>2018</v>
      </c>
      <c r="NIG1764" s="95">
        <v>2018</v>
      </c>
      <c r="NIO1764" s="95">
        <v>2018</v>
      </c>
      <c r="NIW1764" s="95">
        <v>2018</v>
      </c>
      <c r="NJE1764" s="95">
        <v>2018</v>
      </c>
      <c r="NJM1764" s="95">
        <v>2018</v>
      </c>
      <c r="NJU1764" s="95">
        <v>2018</v>
      </c>
      <c r="NKC1764" s="95">
        <v>2018</v>
      </c>
      <c r="NKK1764" s="95">
        <v>2018</v>
      </c>
      <c r="NKS1764" s="95">
        <v>2018</v>
      </c>
      <c r="NLA1764" s="95">
        <v>2018</v>
      </c>
      <c r="NLI1764" s="95">
        <v>2018</v>
      </c>
      <c r="NLQ1764" s="95">
        <v>2018</v>
      </c>
      <c r="NLY1764" s="95">
        <v>2018</v>
      </c>
      <c r="NMG1764" s="95">
        <v>2018</v>
      </c>
      <c r="NMO1764" s="95">
        <v>2018</v>
      </c>
      <c r="NMW1764" s="95">
        <v>2018</v>
      </c>
      <c r="NNE1764" s="95">
        <v>2018</v>
      </c>
      <c r="NNM1764" s="95">
        <v>2018</v>
      </c>
      <c r="NNU1764" s="95">
        <v>2018</v>
      </c>
      <c r="NOC1764" s="95">
        <v>2018</v>
      </c>
      <c r="NOK1764" s="95">
        <v>2018</v>
      </c>
      <c r="NOS1764" s="95">
        <v>2018</v>
      </c>
      <c r="NPA1764" s="95">
        <v>2018</v>
      </c>
      <c r="NPI1764" s="95">
        <v>2018</v>
      </c>
      <c r="NPQ1764" s="95">
        <v>2018</v>
      </c>
      <c r="NPY1764" s="95">
        <v>2018</v>
      </c>
      <c r="NQG1764" s="95">
        <v>2018</v>
      </c>
      <c r="NQO1764" s="95">
        <v>2018</v>
      </c>
      <c r="NQW1764" s="95">
        <v>2018</v>
      </c>
      <c r="NRE1764" s="95">
        <v>2018</v>
      </c>
      <c r="NRM1764" s="95">
        <v>2018</v>
      </c>
      <c r="NRU1764" s="95">
        <v>2018</v>
      </c>
      <c r="NSC1764" s="95">
        <v>2018</v>
      </c>
      <c r="NSK1764" s="95">
        <v>2018</v>
      </c>
      <c r="NSS1764" s="95">
        <v>2018</v>
      </c>
      <c r="NTA1764" s="95">
        <v>2018</v>
      </c>
      <c r="NTI1764" s="95">
        <v>2018</v>
      </c>
      <c r="NTQ1764" s="95">
        <v>2018</v>
      </c>
      <c r="NTY1764" s="95">
        <v>2018</v>
      </c>
      <c r="NUG1764" s="95">
        <v>2018</v>
      </c>
      <c r="NUO1764" s="95">
        <v>2018</v>
      </c>
      <c r="NUW1764" s="95">
        <v>2018</v>
      </c>
      <c r="NVE1764" s="95">
        <v>2018</v>
      </c>
      <c r="NVM1764" s="95">
        <v>2018</v>
      </c>
      <c r="NVU1764" s="95">
        <v>2018</v>
      </c>
      <c r="NWC1764" s="95">
        <v>2018</v>
      </c>
      <c r="NWK1764" s="95">
        <v>2018</v>
      </c>
      <c r="NWS1764" s="95">
        <v>2018</v>
      </c>
      <c r="NXA1764" s="95">
        <v>2018</v>
      </c>
      <c r="NXI1764" s="95">
        <v>2018</v>
      </c>
      <c r="NXQ1764" s="95">
        <v>2018</v>
      </c>
      <c r="NXY1764" s="95">
        <v>2018</v>
      </c>
      <c r="NYG1764" s="95">
        <v>2018</v>
      </c>
      <c r="NYO1764" s="95">
        <v>2018</v>
      </c>
      <c r="NYW1764" s="95">
        <v>2018</v>
      </c>
      <c r="NZE1764" s="95">
        <v>2018</v>
      </c>
      <c r="NZM1764" s="95">
        <v>2018</v>
      </c>
      <c r="NZU1764" s="95">
        <v>2018</v>
      </c>
      <c r="OAC1764" s="95">
        <v>2018</v>
      </c>
      <c r="OAK1764" s="95">
        <v>2018</v>
      </c>
      <c r="OAS1764" s="95">
        <v>2018</v>
      </c>
      <c r="OBA1764" s="95">
        <v>2018</v>
      </c>
      <c r="OBI1764" s="95">
        <v>2018</v>
      </c>
      <c r="OBQ1764" s="95">
        <v>2018</v>
      </c>
      <c r="OBY1764" s="95">
        <v>2018</v>
      </c>
      <c r="OCG1764" s="95">
        <v>2018</v>
      </c>
      <c r="OCO1764" s="95">
        <v>2018</v>
      </c>
      <c r="OCW1764" s="95">
        <v>2018</v>
      </c>
      <c r="ODE1764" s="95">
        <v>2018</v>
      </c>
      <c r="ODM1764" s="95">
        <v>2018</v>
      </c>
      <c r="ODU1764" s="95">
        <v>2018</v>
      </c>
      <c r="OEC1764" s="95">
        <v>2018</v>
      </c>
      <c r="OEK1764" s="95">
        <v>2018</v>
      </c>
      <c r="OES1764" s="95">
        <v>2018</v>
      </c>
      <c r="OFA1764" s="95">
        <v>2018</v>
      </c>
      <c r="OFI1764" s="95">
        <v>2018</v>
      </c>
      <c r="OFQ1764" s="95">
        <v>2018</v>
      </c>
      <c r="OFY1764" s="95">
        <v>2018</v>
      </c>
      <c r="OGG1764" s="95">
        <v>2018</v>
      </c>
      <c r="OGO1764" s="95">
        <v>2018</v>
      </c>
      <c r="OGW1764" s="95">
        <v>2018</v>
      </c>
      <c r="OHE1764" s="95">
        <v>2018</v>
      </c>
      <c r="OHM1764" s="95">
        <v>2018</v>
      </c>
      <c r="OHU1764" s="95">
        <v>2018</v>
      </c>
      <c r="OIC1764" s="95">
        <v>2018</v>
      </c>
      <c r="OIK1764" s="95">
        <v>2018</v>
      </c>
      <c r="OIS1764" s="95">
        <v>2018</v>
      </c>
      <c r="OJA1764" s="95">
        <v>2018</v>
      </c>
      <c r="OJI1764" s="95">
        <v>2018</v>
      </c>
      <c r="OJQ1764" s="95">
        <v>2018</v>
      </c>
      <c r="OJY1764" s="95">
        <v>2018</v>
      </c>
      <c r="OKG1764" s="95">
        <v>2018</v>
      </c>
      <c r="OKO1764" s="95">
        <v>2018</v>
      </c>
      <c r="OKW1764" s="95">
        <v>2018</v>
      </c>
      <c r="OLE1764" s="95">
        <v>2018</v>
      </c>
      <c r="OLM1764" s="95">
        <v>2018</v>
      </c>
      <c r="OLU1764" s="95">
        <v>2018</v>
      </c>
      <c r="OMC1764" s="95">
        <v>2018</v>
      </c>
      <c r="OMK1764" s="95">
        <v>2018</v>
      </c>
      <c r="OMS1764" s="95">
        <v>2018</v>
      </c>
      <c r="ONA1764" s="95">
        <v>2018</v>
      </c>
      <c r="ONI1764" s="95">
        <v>2018</v>
      </c>
      <c r="ONQ1764" s="95">
        <v>2018</v>
      </c>
      <c r="ONY1764" s="95">
        <v>2018</v>
      </c>
      <c r="OOG1764" s="95">
        <v>2018</v>
      </c>
      <c r="OOO1764" s="95">
        <v>2018</v>
      </c>
      <c r="OOW1764" s="95">
        <v>2018</v>
      </c>
      <c r="OPE1764" s="95">
        <v>2018</v>
      </c>
      <c r="OPM1764" s="95">
        <v>2018</v>
      </c>
      <c r="OPU1764" s="95">
        <v>2018</v>
      </c>
      <c r="OQC1764" s="95">
        <v>2018</v>
      </c>
      <c r="OQK1764" s="95">
        <v>2018</v>
      </c>
      <c r="OQS1764" s="95">
        <v>2018</v>
      </c>
      <c r="ORA1764" s="95">
        <v>2018</v>
      </c>
      <c r="ORI1764" s="95">
        <v>2018</v>
      </c>
      <c r="ORQ1764" s="95">
        <v>2018</v>
      </c>
      <c r="ORY1764" s="95">
        <v>2018</v>
      </c>
      <c r="OSG1764" s="95">
        <v>2018</v>
      </c>
      <c r="OSO1764" s="95">
        <v>2018</v>
      </c>
      <c r="OSW1764" s="95">
        <v>2018</v>
      </c>
      <c r="OTE1764" s="95">
        <v>2018</v>
      </c>
      <c r="OTM1764" s="95">
        <v>2018</v>
      </c>
      <c r="OTU1764" s="95">
        <v>2018</v>
      </c>
      <c r="OUC1764" s="95">
        <v>2018</v>
      </c>
      <c r="OUK1764" s="95">
        <v>2018</v>
      </c>
      <c r="OUS1764" s="95">
        <v>2018</v>
      </c>
      <c r="OVA1764" s="95">
        <v>2018</v>
      </c>
      <c r="OVI1764" s="95">
        <v>2018</v>
      </c>
      <c r="OVQ1764" s="95">
        <v>2018</v>
      </c>
      <c r="OVY1764" s="95">
        <v>2018</v>
      </c>
      <c r="OWG1764" s="95">
        <v>2018</v>
      </c>
      <c r="OWO1764" s="95">
        <v>2018</v>
      </c>
      <c r="OWW1764" s="95">
        <v>2018</v>
      </c>
      <c r="OXE1764" s="95">
        <v>2018</v>
      </c>
      <c r="OXM1764" s="95">
        <v>2018</v>
      </c>
      <c r="OXU1764" s="95">
        <v>2018</v>
      </c>
      <c r="OYC1764" s="95">
        <v>2018</v>
      </c>
      <c r="OYK1764" s="95">
        <v>2018</v>
      </c>
      <c r="OYS1764" s="95">
        <v>2018</v>
      </c>
      <c r="OZA1764" s="95">
        <v>2018</v>
      </c>
      <c r="OZI1764" s="95">
        <v>2018</v>
      </c>
      <c r="OZQ1764" s="95">
        <v>2018</v>
      </c>
      <c r="OZY1764" s="95">
        <v>2018</v>
      </c>
      <c r="PAG1764" s="95">
        <v>2018</v>
      </c>
      <c r="PAO1764" s="95">
        <v>2018</v>
      </c>
      <c r="PAW1764" s="95">
        <v>2018</v>
      </c>
      <c r="PBE1764" s="95">
        <v>2018</v>
      </c>
      <c r="PBM1764" s="95">
        <v>2018</v>
      </c>
      <c r="PBU1764" s="95">
        <v>2018</v>
      </c>
      <c r="PCC1764" s="95">
        <v>2018</v>
      </c>
      <c r="PCK1764" s="95">
        <v>2018</v>
      </c>
      <c r="PCS1764" s="95">
        <v>2018</v>
      </c>
      <c r="PDA1764" s="95">
        <v>2018</v>
      </c>
      <c r="PDI1764" s="95">
        <v>2018</v>
      </c>
      <c r="PDQ1764" s="95">
        <v>2018</v>
      </c>
      <c r="PDY1764" s="95">
        <v>2018</v>
      </c>
      <c r="PEG1764" s="95">
        <v>2018</v>
      </c>
      <c r="PEO1764" s="95">
        <v>2018</v>
      </c>
      <c r="PEW1764" s="95">
        <v>2018</v>
      </c>
      <c r="PFE1764" s="95">
        <v>2018</v>
      </c>
      <c r="PFM1764" s="95">
        <v>2018</v>
      </c>
      <c r="PFU1764" s="95">
        <v>2018</v>
      </c>
      <c r="PGC1764" s="95">
        <v>2018</v>
      </c>
      <c r="PGK1764" s="95">
        <v>2018</v>
      </c>
      <c r="PGS1764" s="95">
        <v>2018</v>
      </c>
      <c r="PHA1764" s="95">
        <v>2018</v>
      </c>
      <c r="PHI1764" s="95">
        <v>2018</v>
      </c>
      <c r="PHQ1764" s="95">
        <v>2018</v>
      </c>
      <c r="PHY1764" s="95">
        <v>2018</v>
      </c>
      <c r="PIG1764" s="95">
        <v>2018</v>
      </c>
      <c r="PIO1764" s="95">
        <v>2018</v>
      </c>
      <c r="PIW1764" s="95">
        <v>2018</v>
      </c>
      <c r="PJE1764" s="95">
        <v>2018</v>
      </c>
      <c r="PJM1764" s="95">
        <v>2018</v>
      </c>
      <c r="PJU1764" s="95">
        <v>2018</v>
      </c>
      <c r="PKC1764" s="95">
        <v>2018</v>
      </c>
      <c r="PKK1764" s="95">
        <v>2018</v>
      </c>
      <c r="PKS1764" s="95">
        <v>2018</v>
      </c>
      <c r="PLA1764" s="95">
        <v>2018</v>
      </c>
      <c r="PLI1764" s="95">
        <v>2018</v>
      </c>
      <c r="PLQ1764" s="95">
        <v>2018</v>
      </c>
      <c r="PLY1764" s="95">
        <v>2018</v>
      </c>
      <c r="PMG1764" s="95">
        <v>2018</v>
      </c>
      <c r="PMO1764" s="95">
        <v>2018</v>
      </c>
      <c r="PMW1764" s="95">
        <v>2018</v>
      </c>
      <c r="PNE1764" s="95">
        <v>2018</v>
      </c>
      <c r="PNM1764" s="95">
        <v>2018</v>
      </c>
      <c r="PNU1764" s="95">
        <v>2018</v>
      </c>
      <c r="POC1764" s="95">
        <v>2018</v>
      </c>
      <c r="POK1764" s="95">
        <v>2018</v>
      </c>
      <c r="POS1764" s="95">
        <v>2018</v>
      </c>
      <c r="PPA1764" s="95">
        <v>2018</v>
      </c>
      <c r="PPI1764" s="95">
        <v>2018</v>
      </c>
      <c r="PPQ1764" s="95">
        <v>2018</v>
      </c>
      <c r="PPY1764" s="95">
        <v>2018</v>
      </c>
      <c r="PQG1764" s="95">
        <v>2018</v>
      </c>
      <c r="PQO1764" s="95">
        <v>2018</v>
      </c>
      <c r="PQW1764" s="95">
        <v>2018</v>
      </c>
      <c r="PRE1764" s="95">
        <v>2018</v>
      </c>
      <c r="PRM1764" s="95">
        <v>2018</v>
      </c>
      <c r="PRU1764" s="95">
        <v>2018</v>
      </c>
      <c r="PSC1764" s="95">
        <v>2018</v>
      </c>
      <c r="PSK1764" s="95">
        <v>2018</v>
      </c>
      <c r="PSS1764" s="95">
        <v>2018</v>
      </c>
      <c r="PTA1764" s="95">
        <v>2018</v>
      </c>
      <c r="PTI1764" s="95">
        <v>2018</v>
      </c>
      <c r="PTQ1764" s="95">
        <v>2018</v>
      </c>
      <c r="PTY1764" s="95">
        <v>2018</v>
      </c>
      <c r="PUG1764" s="95">
        <v>2018</v>
      </c>
      <c r="PUO1764" s="95">
        <v>2018</v>
      </c>
      <c r="PUW1764" s="95">
        <v>2018</v>
      </c>
      <c r="PVE1764" s="95">
        <v>2018</v>
      </c>
      <c r="PVM1764" s="95">
        <v>2018</v>
      </c>
      <c r="PVU1764" s="95">
        <v>2018</v>
      </c>
      <c r="PWC1764" s="95">
        <v>2018</v>
      </c>
      <c r="PWK1764" s="95">
        <v>2018</v>
      </c>
      <c r="PWS1764" s="95">
        <v>2018</v>
      </c>
      <c r="PXA1764" s="95">
        <v>2018</v>
      </c>
      <c r="PXI1764" s="95">
        <v>2018</v>
      </c>
      <c r="PXQ1764" s="95">
        <v>2018</v>
      </c>
      <c r="PXY1764" s="95">
        <v>2018</v>
      </c>
      <c r="PYG1764" s="95">
        <v>2018</v>
      </c>
      <c r="PYO1764" s="95">
        <v>2018</v>
      </c>
      <c r="PYW1764" s="95">
        <v>2018</v>
      </c>
      <c r="PZE1764" s="95">
        <v>2018</v>
      </c>
      <c r="PZM1764" s="95">
        <v>2018</v>
      </c>
      <c r="PZU1764" s="95">
        <v>2018</v>
      </c>
      <c r="QAC1764" s="95">
        <v>2018</v>
      </c>
      <c r="QAK1764" s="95">
        <v>2018</v>
      </c>
      <c r="QAS1764" s="95">
        <v>2018</v>
      </c>
      <c r="QBA1764" s="95">
        <v>2018</v>
      </c>
      <c r="QBI1764" s="95">
        <v>2018</v>
      </c>
      <c r="QBQ1764" s="95">
        <v>2018</v>
      </c>
      <c r="QBY1764" s="95">
        <v>2018</v>
      </c>
      <c r="QCG1764" s="95">
        <v>2018</v>
      </c>
      <c r="QCO1764" s="95">
        <v>2018</v>
      </c>
      <c r="QCW1764" s="95">
        <v>2018</v>
      </c>
      <c r="QDE1764" s="95">
        <v>2018</v>
      </c>
      <c r="QDM1764" s="95">
        <v>2018</v>
      </c>
      <c r="QDU1764" s="95">
        <v>2018</v>
      </c>
      <c r="QEC1764" s="95">
        <v>2018</v>
      </c>
      <c r="QEK1764" s="95">
        <v>2018</v>
      </c>
      <c r="QES1764" s="95">
        <v>2018</v>
      </c>
      <c r="QFA1764" s="95">
        <v>2018</v>
      </c>
      <c r="QFI1764" s="95">
        <v>2018</v>
      </c>
      <c r="QFQ1764" s="95">
        <v>2018</v>
      </c>
      <c r="QFY1764" s="95">
        <v>2018</v>
      </c>
      <c r="QGG1764" s="95">
        <v>2018</v>
      </c>
      <c r="QGO1764" s="95">
        <v>2018</v>
      </c>
      <c r="QGW1764" s="95">
        <v>2018</v>
      </c>
      <c r="QHE1764" s="95">
        <v>2018</v>
      </c>
      <c r="QHM1764" s="95">
        <v>2018</v>
      </c>
      <c r="QHU1764" s="95">
        <v>2018</v>
      </c>
      <c r="QIC1764" s="95">
        <v>2018</v>
      </c>
      <c r="QIK1764" s="95">
        <v>2018</v>
      </c>
      <c r="QIS1764" s="95">
        <v>2018</v>
      </c>
      <c r="QJA1764" s="95">
        <v>2018</v>
      </c>
      <c r="QJI1764" s="95">
        <v>2018</v>
      </c>
      <c r="QJQ1764" s="95">
        <v>2018</v>
      </c>
      <c r="QJY1764" s="95">
        <v>2018</v>
      </c>
      <c r="QKG1764" s="95">
        <v>2018</v>
      </c>
      <c r="QKO1764" s="95">
        <v>2018</v>
      </c>
      <c r="QKW1764" s="95">
        <v>2018</v>
      </c>
      <c r="QLE1764" s="95">
        <v>2018</v>
      </c>
      <c r="QLM1764" s="95">
        <v>2018</v>
      </c>
      <c r="QLU1764" s="95">
        <v>2018</v>
      </c>
      <c r="QMC1764" s="95">
        <v>2018</v>
      </c>
      <c r="QMK1764" s="95">
        <v>2018</v>
      </c>
      <c r="QMS1764" s="95">
        <v>2018</v>
      </c>
      <c r="QNA1764" s="95">
        <v>2018</v>
      </c>
      <c r="QNI1764" s="95">
        <v>2018</v>
      </c>
      <c r="QNQ1764" s="95">
        <v>2018</v>
      </c>
      <c r="QNY1764" s="95">
        <v>2018</v>
      </c>
      <c r="QOG1764" s="95">
        <v>2018</v>
      </c>
      <c r="QOO1764" s="95">
        <v>2018</v>
      </c>
      <c r="QOW1764" s="95">
        <v>2018</v>
      </c>
      <c r="QPE1764" s="95">
        <v>2018</v>
      </c>
      <c r="QPM1764" s="95">
        <v>2018</v>
      </c>
      <c r="QPU1764" s="95">
        <v>2018</v>
      </c>
      <c r="QQC1764" s="95">
        <v>2018</v>
      </c>
      <c r="QQK1764" s="95">
        <v>2018</v>
      </c>
      <c r="QQS1764" s="95">
        <v>2018</v>
      </c>
      <c r="QRA1764" s="95">
        <v>2018</v>
      </c>
      <c r="QRI1764" s="95">
        <v>2018</v>
      </c>
      <c r="QRQ1764" s="95">
        <v>2018</v>
      </c>
      <c r="QRY1764" s="95">
        <v>2018</v>
      </c>
      <c r="QSG1764" s="95">
        <v>2018</v>
      </c>
      <c r="QSO1764" s="95">
        <v>2018</v>
      </c>
      <c r="QSW1764" s="95">
        <v>2018</v>
      </c>
      <c r="QTE1764" s="95">
        <v>2018</v>
      </c>
      <c r="QTM1764" s="95">
        <v>2018</v>
      </c>
      <c r="QTU1764" s="95">
        <v>2018</v>
      </c>
      <c r="QUC1764" s="95">
        <v>2018</v>
      </c>
      <c r="QUK1764" s="95">
        <v>2018</v>
      </c>
      <c r="QUS1764" s="95">
        <v>2018</v>
      </c>
      <c r="QVA1764" s="95">
        <v>2018</v>
      </c>
      <c r="QVI1764" s="95">
        <v>2018</v>
      </c>
      <c r="QVQ1764" s="95">
        <v>2018</v>
      </c>
      <c r="QVY1764" s="95">
        <v>2018</v>
      </c>
      <c r="QWG1764" s="95">
        <v>2018</v>
      </c>
      <c r="QWO1764" s="95">
        <v>2018</v>
      </c>
      <c r="QWW1764" s="95">
        <v>2018</v>
      </c>
      <c r="QXE1764" s="95">
        <v>2018</v>
      </c>
      <c r="QXM1764" s="95">
        <v>2018</v>
      </c>
      <c r="QXU1764" s="95">
        <v>2018</v>
      </c>
      <c r="QYC1764" s="95">
        <v>2018</v>
      </c>
      <c r="QYK1764" s="95">
        <v>2018</v>
      </c>
      <c r="QYS1764" s="95">
        <v>2018</v>
      </c>
      <c r="QZA1764" s="95">
        <v>2018</v>
      </c>
      <c r="QZI1764" s="95">
        <v>2018</v>
      </c>
      <c r="QZQ1764" s="95">
        <v>2018</v>
      </c>
      <c r="QZY1764" s="95">
        <v>2018</v>
      </c>
      <c r="RAG1764" s="95">
        <v>2018</v>
      </c>
      <c r="RAO1764" s="95">
        <v>2018</v>
      </c>
      <c r="RAW1764" s="95">
        <v>2018</v>
      </c>
      <c r="RBE1764" s="95">
        <v>2018</v>
      </c>
      <c r="RBM1764" s="95">
        <v>2018</v>
      </c>
      <c r="RBU1764" s="95">
        <v>2018</v>
      </c>
      <c r="RCC1764" s="95">
        <v>2018</v>
      </c>
      <c r="RCK1764" s="95">
        <v>2018</v>
      </c>
      <c r="RCS1764" s="95">
        <v>2018</v>
      </c>
      <c r="RDA1764" s="95">
        <v>2018</v>
      </c>
      <c r="RDI1764" s="95">
        <v>2018</v>
      </c>
      <c r="RDQ1764" s="95">
        <v>2018</v>
      </c>
      <c r="RDY1764" s="95">
        <v>2018</v>
      </c>
      <c r="REG1764" s="95">
        <v>2018</v>
      </c>
      <c r="REO1764" s="95">
        <v>2018</v>
      </c>
      <c r="REW1764" s="95">
        <v>2018</v>
      </c>
      <c r="RFE1764" s="95">
        <v>2018</v>
      </c>
      <c r="RFM1764" s="95">
        <v>2018</v>
      </c>
      <c r="RFU1764" s="95">
        <v>2018</v>
      </c>
      <c r="RGC1764" s="95">
        <v>2018</v>
      </c>
      <c r="RGK1764" s="95">
        <v>2018</v>
      </c>
      <c r="RGS1764" s="95">
        <v>2018</v>
      </c>
      <c r="RHA1764" s="95">
        <v>2018</v>
      </c>
      <c r="RHI1764" s="95">
        <v>2018</v>
      </c>
      <c r="RHQ1764" s="95">
        <v>2018</v>
      </c>
      <c r="RHY1764" s="95">
        <v>2018</v>
      </c>
      <c r="RIG1764" s="95">
        <v>2018</v>
      </c>
      <c r="RIO1764" s="95">
        <v>2018</v>
      </c>
      <c r="RIW1764" s="95">
        <v>2018</v>
      </c>
      <c r="RJE1764" s="95">
        <v>2018</v>
      </c>
      <c r="RJM1764" s="95">
        <v>2018</v>
      </c>
      <c r="RJU1764" s="95">
        <v>2018</v>
      </c>
      <c r="RKC1764" s="95">
        <v>2018</v>
      </c>
      <c r="RKK1764" s="95">
        <v>2018</v>
      </c>
      <c r="RKS1764" s="95">
        <v>2018</v>
      </c>
      <c r="RLA1764" s="95">
        <v>2018</v>
      </c>
      <c r="RLI1764" s="95">
        <v>2018</v>
      </c>
      <c r="RLQ1764" s="95">
        <v>2018</v>
      </c>
      <c r="RLY1764" s="95">
        <v>2018</v>
      </c>
      <c r="RMG1764" s="95">
        <v>2018</v>
      </c>
      <c r="RMO1764" s="95">
        <v>2018</v>
      </c>
      <c r="RMW1764" s="95">
        <v>2018</v>
      </c>
      <c r="RNE1764" s="95">
        <v>2018</v>
      </c>
      <c r="RNM1764" s="95">
        <v>2018</v>
      </c>
      <c r="RNU1764" s="95">
        <v>2018</v>
      </c>
      <c r="ROC1764" s="95">
        <v>2018</v>
      </c>
      <c r="ROK1764" s="95">
        <v>2018</v>
      </c>
      <c r="ROS1764" s="95">
        <v>2018</v>
      </c>
      <c r="RPA1764" s="95">
        <v>2018</v>
      </c>
      <c r="RPI1764" s="95">
        <v>2018</v>
      </c>
      <c r="RPQ1764" s="95">
        <v>2018</v>
      </c>
      <c r="RPY1764" s="95">
        <v>2018</v>
      </c>
      <c r="RQG1764" s="95">
        <v>2018</v>
      </c>
      <c r="RQO1764" s="95">
        <v>2018</v>
      </c>
      <c r="RQW1764" s="95">
        <v>2018</v>
      </c>
      <c r="RRE1764" s="95">
        <v>2018</v>
      </c>
      <c r="RRM1764" s="95">
        <v>2018</v>
      </c>
      <c r="RRU1764" s="95">
        <v>2018</v>
      </c>
      <c r="RSC1764" s="95">
        <v>2018</v>
      </c>
      <c r="RSK1764" s="95">
        <v>2018</v>
      </c>
      <c r="RSS1764" s="95">
        <v>2018</v>
      </c>
      <c r="RTA1764" s="95">
        <v>2018</v>
      </c>
      <c r="RTI1764" s="95">
        <v>2018</v>
      </c>
      <c r="RTQ1764" s="95">
        <v>2018</v>
      </c>
      <c r="RTY1764" s="95">
        <v>2018</v>
      </c>
      <c r="RUG1764" s="95">
        <v>2018</v>
      </c>
      <c r="RUO1764" s="95">
        <v>2018</v>
      </c>
      <c r="RUW1764" s="95">
        <v>2018</v>
      </c>
      <c r="RVE1764" s="95">
        <v>2018</v>
      </c>
      <c r="RVM1764" s="95">
        <v>2018</v>
      </c>
      <c r="RVU1764" s="95">
        <v>2018</v>
      </c>
      <c r="RWC1764" s="95">
        <v>2018</v>
      </c>
      <c r="RWK1764" s="95">
        <v>2018</v>
      </c>
      <c r="RWS1764" s="95">
        <v>2018</v>
      </c>
      <c r="RXA1764" s="95">
        <v>2018</v>
      </c>
      <c r="RXI1764" s="95">
        <v>2018</v>
      </c>
      <c r="RXQ1764" s="95">
        <v>2018</v>
      </c>
      <c r="RXY1764" s="95">
        <v>2018</v>
      </c>
      <c r="RYG1764" s="95">
        <v>2018</v>
      </c>
      <c r="RYO1764" s="95">
        <v>2018</v>
      </c>
      <c r="RYW1764" s="95">
        <v>2018</v>
      </c>
      <c r="RZE1764" s="95">
        <v>2018</v>
      </c>
      <c r="RZM1764" s="95">
        <v>2018</v>
      </c>
      <c r="RZU1764" s="95">
        <v>2018</v>
      </c>
      <c r="SAC1764" s="95">
        <v>2018</v>
      </c>
      <c r="SAK1764" s="95">
        <v>2018</v>
      </c>
      <c r="SAS1764" s="95">
        <v>2018</v>
      </c>
      <c r="SBA1764" s="95">
        <v>2018</v>
      </c>
      <c r="SBI1764" s="95">
        <v>2018</v>
      </c>
      <c r="SBQ1764" s="95">
        <v>2018</v>
      </c>
      <c r="SBY1764" s="95">
        <v>2018</v>
      </c>
      <c r="SCG1764" s="95">
        <v>2018</v>
      </c>
      <c r="SCO1764" s="95">
        <v>2018</v>
      </c>
      <c r="SCW1764" s="95">
        <v>2018</v>
      </c>
      <c r="SDE1764" s="95">
        <v>2018</v>
      </c>
      <c r="SDM1764" s="95">
        <v>2018</v>
      </c>
      <c r="SDU1764" s="95">
        <v>2018</v>
      </c>
      <c r="SEC1764" s="95">
        <v>2018</v>
      </c>
      <c r="SEK1764" s="95">
        <v>2018</v>
      </c>
      <c r="SES1764" s="95">
        <v>2018</v>
      </c>
      <c r="SFA1764" s="95">
        <v>2018</v>
      </c>
      <c r="SFI1764" s="95">
        <v>2018</v>
      </c>
      <c r="SFQ1764" s="95">
        <v>2018</v>
      </c>
      <c r="SFY1764" s="95">
        <v>2018</v>
      </c>
      <c r="SGG1764" s="95">
        <v>2018</v>
      </c>
      <c r="SGO1764" s="95">
        <v>2018</v>
      </c>
      <c r="SGW1764" s="95">
        <v>2018</v>
      </c>
      <c r="SHE1764" s="95">
        <v>2018</v>
      </c>
      <c r="SHM1764" s="95">
        <v>2018</v>
      </c>
      <c r="SHU1764" s="95">
        <v>2018</v>
      </c>
      <c r="SIC1764" s="95">
        <v>2018</v>
      </c>
      <c r="SIK1764" s="95">
        <v>2018</v>
      </c>
      <c r="SIS1764" s="95">
        <v>2018</v>
      </c>
      <c r="SJA1764" s="95">
        <v>2018</v>
      </c>
      <c r="SJI1764" s="95">
        <v>2018</v>
      </c>
      <c r="SJQ1764" s="95">
        <v>2018</v>
      </c>
      <c r="SJY1764" s="95">
        <v>2018</v>
      </c>
      <c r="SKG1764" s="95">
        <v>2018</v>
      </c>
      <c r="SKO1764" s="95">
        <v>2018</v>
      </c>
      <c r="SKW1764" s="95">
        <v>2018</v>
      </c>
      <c r="SLE1764" s="95">
        <v>2018</v>
      </c>
      <c r="SLM1764" s="95">
        <v>2018</v>
      </c>
      <c r="SLU1764" s="95">
        <v>2018</v>
      </c>
      <c r="SMC1764" s="95">
        <v>2018</v>
      </c>
      <c r="SMK1764" s="95">
        <v>2018</v>
      </c>
      <c r="SMS1764" s="95">
        <v>2018</v>
      </c>
      <c r="SNA1764" s="95">
        <v>2018</v>
      </c>
      <c r="SNI1764" s="95">
        <v>2018</v>
      </c>
      <c r="SNQ1764" s="95">
        <v>2018</v>
      </c>
      <c r="SNY1764" s="95">
        <v>2018</v>
      </c>
      <c r="SOG1764" s="95">
        <v>2018</v>
      </c>
      <c r="SOO1764" s="95">
        <v>2018</v>
      </c>
      <c r="SOW1764" s="95">
        <v>2018</v>
      </c>
      <c r="SPE1764" s="95">
        <v>2018</v>
      </c>
      <c r="SPM1764" s="95">
        <v>2018</v>
      </c>
      <c r="SPU1764" s="95">
        <v>2018</v>
      </c>
      <c r="SQC1764" s="95">
        <v>2018</v>
      </c>
      <c r="SQK1764" s="95">
        <v>2018</v>
      </c>
      <c r="SQS1764" s="95">
        <v>2018</v>
      </c>
      <c r="SRA1764" s="95">
        <v>2018</v>
      </c>
      <c r="SRI1764" s="95">
        <v>2018</v>
      </c>
      <c r="SRQ1764" s="95">
        <v>2018</v>
      </c>
      <c r="SRY1764" s="95">
        <v>2018</v>
      </c>
      <c r="SSG1764" s="95">
        <v>2018</v>
      </c>
      <c r="SSO1764" s="95">
        <v>2018</v>
      </c>
      <c r="SSW1764" s="95">
        <v>2018</v>
      </c>
      <c r="STE1764" s="95">
        <v>2018</v>
      </c>
      <c r="STM1764" s="95">
        <v>2018</v>
      </c>
      <c r="STU1764" s="95">
        <v>2018</v>
      </c>
      <c r="SUC1764" s="95">
        <v>2018</v>
      </c>
      <c r="SUK1764" s="95">
        <v>2018</v>
      </c>
      <c r="SUS1764" s="95">
        <v>2018</v>
      </c>
      <c r="SVA1764" s="95">
        <v>2018</v>
      </c>
      <c r="SVI1764" s="95">
        <v>2018</v>
      </c>
      <c r="SVQ1764" s="95">
        <v>2018</v>
      </c>
      <c r="SVY1764" s="95">
        <v>2018</v>
      </c>
      <c r="SWG1764" s="95">
        <v>2018</v>
      </c>
      <c r="SWO1764" s="95">
        <v>2018</v>
      </c>
      <c r="SWW1764" s="95">
        <v>2018</v>
      </c>
      <c r="SXE1764" s="95">
        <v>2018</v>
      </c>
      <c r="SXM1764" s="95">
        <v>2018</v>
      </c>
      <c r="SXU1764" s="95">
        <v>2018</v>
      </c>
      <c r="SYC1764" s="95">
        <v>2018</v>
      </c>
      <c r="SYK1764" s="95">
        <v>2018</v>
      </c>
      <c r="SYS1764" s="95">
        <v>2018</v>
      </c>
      <c r="SZA1764" s="95">
        <v>2018</v>
      </c>
      <c r="SZI1764" s="95">
        <v>2018</v>
      </c>
      <c r="SZQ1764" s="95">
        <v>2018</v>
      </c>
      <c r="SZY1764" s="95">
        <v>2018</v>
      </c>
      <c r="TAG1764" s="95">
        <v>2018</v>
      </c>
      <c r="TAO1764" s="95">
        <v>2018</v>
      </c>
      <c r="TAW1764" s="95">
        <v>2018</v>
      </c>
      <c r="TBE1764" s="95">
        <v>2018</v>
      </c>
      <c r="TBM1764" s="95">
        <v>2018</v>
      </c>
      <c r="TBU1764" s="95">
        <v>2018</v>
      </c>
      <c r="TCC1764" s="95">
        <v>2018</v>
      </c>
      <c r="TCK1764" s="95">
        <v>2018</v>
      </c>
      <c r="TCS1764" s="95">
        <v>2018</v>
      </c>
      <c r="TDA1764" s="95">
        <v>2018</v>
      </c>
      <c r="TDI1764" s="95">
        <v>2018</v>
      </c>
      <c r="TDQ1764" s="95">
        <v>2018</v>
      </c>
      <c r="TDY1764" s="95">
        <v>2018</v>
      </c>
      <c r="TEG1764" s="95">
        <v>2018</v>
      </c>
      <c r="TEO1764" s="95">
        <v>2018</v>
      </c>
      <c r="TEW1764" s="95">
        <v>2018</v>
      </c>
      <c r="TFE1764" s="95">
        <v>2018</v>
      </c>
      <c r="TFM1764" s="95">
        <v>2018</v>
      </c>
      <c r="TFU1764" s="95">
        <v>2018</v>
      </c>
      <c r="TGC1764" s="95">
        <v>2018</v>
      </c>
      <c r="TGK1764" s="95">
        <v>2018</v>
      </c>
      <c r="TGS1764" s="95">
        <v>2018</v>
      </c>
      <c r="THA1764" s="95">
        <v>2018</v>
      </c>
      <c r="THI1764" s="95">
        <v>2018</v>
      </c>
      <c r="THQ1764" s="95">
        <v>2018</v>
      </c>
      <c r="THY1764" s="95">
        <v>2018</v>
      </c>
      <c r="TIG1764" s="95">
        <v>2018</v>
      </c>
      <c r="TIO1764" s="95">
        <v>2018</v>
      </c>
      <c r="TIW1764" s="95">
        <v>2018</v>
      </c>
      <c r="TJE1764" s="95">
        <v>2018</v>
      </c>
      <c r="TJM1764" s="95">
        <v>2018</v>
      </c>
      <c r="TJU1764" s="95">
        <v>2018</v>
      </c>
      <c r="TKC1764" s="95">
        <v>2018</v>
      </c>
      <c r="TKK1764" s="95">
        <v>2018</v>
      </c>
      <c r="TKS1764" s="95">
        <v>2018</v>
      </c>
      <c r="TLA1764" s="95">
        <v>2018</v>
      </c>
      <c r="TLI1764" s="95">
        <v>2018</v>
      </c>
      <c r="TLQ1764" s="95">
        <v>2018</v>
      </c>
      <c r="TLY1764" s="95">
        <v>2018</v>
      </c>
      <c r="TMG1764" s="95">
        <v>2018</v>
      </c>
      <c r="TMO1764" s="95">
        <v>2018</v>
      </c>
      <c r="TMW1764" s="95">
        <v>2018</v>
      </c>
      <c r="TNE1764" s="95">
        <v>2018</v>
      </c>
      <c r="TNM1764" s="95">
        <v>2018</v>
      </c>
      <c r="TNU1764" s="95">
        <v>2018</v>
      </c>
      <c r="TOC1764" s="95">
        <v>2018</v>
      </c>
      <c r="TOK1764" s="95">
        <v>2018</v>
      </c>
      <c r="TOS1764" s="95">
        <v>2018</v>
      </c>
      <c r="TPA1764" s="95">
        <v>2018</v>
      </c>
      <c r="TPI1764" s="95">
        <v>2018</v>
      </c>
      <c r="TPQ1764" s="95">
        <v>2018</v>
      </c>
      <c r="TPY1764" s="95">
        <v>2018</v>
      </c>
      <c r="TQG1764" s="95">
        <v>2018</v>
      </c>
      <c r="TQO1764" s="95">
        <v>2018</v>
      </c>
      <c r="TQW1764" s="95">
        <v>2018</v>
      </c>
      <c r="TRE1764" s="95">
        <v>2018</v>
      </c>
      <c r="TRM1764" s="95">
        <v>2018</v>
      </c>
      <c r="TRU1764" s="95">
        <v>2018</v>
      </c>
      <c r="TSC1764" s="95">
        <v>2018</v>
      </c>
      <c r="TSK1764" s="95">
        <v>2018</v>
      </c>
      <c r="TSS1764" s="95">
        <v>2018</v>
      </c>
      <c r="TTA1764" s="95">
        <v>2018</v>
      </c>
      <c r="TTI1764" s="95">
        <v>2018</v>
      </c>
      <c r="TTQ1764" s="95">
        <v>2018</v>
      </c>
      <c r="TTY1764" s="95">
        <v>2018</v>
      </c>
      <c r="TUG1764" s="95">
        <v>2018</v>
      </c>
      <c r="TUO1764" s="95">
        <v>2018</v>
      </c>
      <c r="TUW1764" s="95">
        <v>2018</v>
      </c>
      <c r="TVE1764" s="95">
        <v>2018</v>
      </c>
      <c r="TVM1764" s="95">
        <v>2018</v>
      </c>
      <c r="TVU1764" s="95">
        <v>2018</v>
      </c>
      <c r="TWC1764" s="95">
        <v>2018</v>
      </c>
      <c r="TWK1764" s="95">
        <v>2018</v>
      </c>
      <c r="TWS1764" s="95">
        <v>2018</v>
      </c>
      <c r="TXA1764" s="95">
        <v>2018</v>
      </c>
      <c r="TXI1764" s="95">
        <v>2018</v>
      </c>
      <c r="TXQ1764" s="95">
        <v>2018</v>
      </c>
      <c r="TXY1764" s="95">
        <v>2018</v>
      </c>
      <c r="TYG1764" s="95">
        <v>2018</v>
      </c>
      <c r="TYO1764" s="95">
        <v>2018</v>
      </c>
      <c r="TYW1764" s="95">
        <v>2018</v>
      </c>
      <c r="TZE1764" s="95">
        <v>2018</v>
      </c>
      <c r="TZM1764" s="95">
        <v>2018</v>
      </c>
      <c r="TZU1764" s="95">
        <v>2018</v>
      </c>
      <c r="UAC1764" s="95">
        <v>2018</v>
      </c>
      <c r="UAK1764" s="95">
        <v>2018</v>
      </c>
      <c r="UAS1764" s="95">
        <v>2018</v>
      </c>
      <c r="UBA1764" s="95">
        <v>2018</v>
      </c>
      <c r="UBI1764" s="95">
        <v>2018</v>
      </c>
      <c r="UBQ1764" s="95">
        <v>2018</v>
      </c>
      <c r="UBY1764" s="95">
        <v>2018</v>
      </c>
      <c r="UCG1764" s="95">
        <v>2018</v>
      </c>
      <c r="UCO1764" s="95">
        <v>2018</v>
      </c>
      <c r="UCW1764" s="95">
        <v>2018</v>
      </c>
      <c r="UDE1764" s="95">
        <v>2018</v>
      </c>
      <c r="UDM1764" s="95">
        <v>2018</v>
      </c>
      <c r="UDU1764" s="95">
        <v>2018</v>
      </c>
      <c r="UEC1764" s="95">
        <v>2018</v>
      </c>
      <c r="UEK1764" s="95">
        <v>2018</v>
      </c>
      <c r="UES1764" s="95">
        <v>2018</v>
      </c>
      <c r="UFA1764" s="95">
        <v>2018</v>
      </c>
      <c r="UFI1764" s="95">
        <v>2018</v>
      </c>
      <c r="UFQ1764" s="95">
        <v>2018</v>
      </c>
      <c r="UFY1764" s="95">
        <v>2018</v>
      </c>
      <c r="UGG1764" s="95">
        <v>2018</v>
      </c>
      <c r="UGO1764" s="95">
        <v>2018</v>
      </c>
      <c r="UGW1764" s="95">
        <v>2018</v>
      </c>
      <c r="UHE1764" s="95">
        <v>2018</v>
      </c>
      <c r="UHM1764" s="95">
        <v>2018</v>
      </c>
      <c r="UHU1764" s="95">
        <v>2018</v>
      </c>
      <c r="UIC1764" s="95">
        <v>2018</v>
      </c>
      <c r="UIK1764" s="95">
        <v>2018</v>
      </c>
      <c r="UIS1764" s="95">
        <v>2018</v>
      </c>
      <c r="UJA1764" s="95">
        <v>2018</v>
      </c>
      <c r="UJI1764" s="95">
        <v>2018</v>
      </c>
      <c r="UJQ1764" s="95">
        <v>2018</v>
      </c>
      <c r="UJY1764" s="95">
        <v>2018</v>
      </c>
      <c r="UKG1764" s="95">
        <v>2018</v>
      </c>
      <c r="UKO1764" s="95">
        <v>2018</v>
      </c>
      <c r="UKW1764" s="95">
        <v>2018</v>
      </c>
      <c r="ULE1764" s="95">
        <v>2018</v>
      </c>
      <c r="ULM1764" s="95">
        <v>2018</v>
      </c>
      <c r="ULU1764" s="95">
        <v>2018</v>
      </c>
      <c r="UMC1764" s="95">
        <v>2018</v>
      </c>
      <c r="UMK1764" s="95">
        <v>2018</v>
      </c>
      <c r="UMS1764" s="95">
        <v>2018</v>
      </c>
      <c r="UNA1764" s="95">
        <v>2018</v>
      </c>
      <c r="UNI1764" s="95">
        <v>2018</v>
      </c>
      <c r="UNQ1764" s="95">
        <v>2018</v>
      </c>
      <c r="UNY1764" s="95">
        <v>2018</v>
      </c>
      <c r="UOG1764" s="95">
        <v>2018</v>
      </c>
      <c r="UOO1764" s="95">
        <v>2018</v>
      </c>
      <c r="UOW1764" s="95">
        <v>2018</v>
      </c>
      <c r="UPE1764" s="95">
        <v>2018</v>
      </c>
      <c r="UPM1764" s="95">
        <v>2018</v>
      </c>
      <c r="UPU1764" s="95">
        <v>2018</v>
      </c>
      <c r="UQC1764" s="95">
        <v>2018</v>
      </c>
      <c r="UQK1764" s="95">
        <v>2018</v>
      </c>
      <c r="UQS1764" s="95">
        <v>2018</v>
      </c>
      <c r="URA1764" s="95">
        <v>2018</v>
      </c>
      <c r="URI1764" s="95">
        <v>2018</v>
      </c>
      <c r="URQ1764" s="95">
        <v>2018</v>
      </c>
      <c r="URY1764" s="95">
        <v>2018</v>
      </c>
      <c r="USG1764" s="95">
        <v>2018</v>
      </c>
      <c r="USO1764" s="95">
        <v>2018</v>
      </c>
      <c r="USW1764" s="95">
        <v>2018</v>
      </c>
      <c r="UTE1764" s="95">
        <v>2018</v>
      </c>
      <c r="UTM1764" s="95">
        <v>2018</v>
      </c>
      <c r="UTU1764" s="95">
        <v>2018</v>
      </c>
      <c r="UUC1764" s="95">
        <v>2018</v>
      </c>
      <c r="UUK1764" s="95">
        <v>2018</v>
      </c>
      <c r="UUS1764" s="95">
        <v>2018</v>
      </c>
      <c r="UVA1764" s="95">
        <v>2018</v>
      </c>
      <c r="UVI1764" s="95">
        <v>2018</v>
      </c>
      <c r="UVQ1764" s="95">
        <v>2018</v>
      </c>
      <c r="UVY1764" s="95">
        <v>2018</v>
      </c>
      <c r="UWG1764" s="95">
        <v>2018</v>
      </c>
      <c r="UWO1764" s="95">
        <v>2018</v>
      </c>
      <c r="UWW1764" s="95">
        <v>2018</v>
      </c>
      <c r="UXE1764" s="95">
        <v>2018</v>
      </c>
      <c r="UXM1764" s="95">
        <v>2018</v>
      </c>
      <c r="UXU1764" s="95">
        <v>2018</v>
      </c>
      <c r="UYC1764" s="95">
        <v>2018</v>
      </c>
      <c r="UYK1764" s="95">
        <v>2018</v>
      </c>
      <c r="UYS1764" s="95">
        <v>2018</v>
      </c>
      <c r="UZA1764" s="95">
        <v>2018</v>
      </c>
      <c r="UZI1764" s="95">
        <v>2018</v>
      </c>
      <c r="UZQ1764" s="95">
        <v>2018</v>
      </c>
      <c r="UZY1764" s="95">
        <v>2018</v>
      </c>
      <c r="VAG1764" s="95">
        <v>2018</v>
      </c>
      <c r="VAO1764" s="95">
        <v>2018</v>
      </c>
      <c r="VAW1764" s="95">
        <v>2018</v>
      </c>
      <c r="VBE1764" s="95">
        <v>2018</v>
      </c>
      <c r="VBM1764" s="95">
        <v>2018</v>
      </c>
      <c r="VBU1764" s="95">
        <v>2018</v>
      </c>
      <c r="VCC1764" s="95">
        <v>2018</v>
      </c>
      <c r="VCK1764" s="95">
        <v>2018</v>
      </c>
      <c r="VCS1764" s="95">
        <v>2018</v>
      </c>
      <c r="VDA1764" s="95">
        <v>2018</v>
      </c>
      <c r="VDI1764" s="95">
        <v>2018</v>
      </c>
      <c r="VDQ1764" s="95">
        <v>2018</v>
      </c>
      <c r="VDY1764" s="95">
        <v>2018</v>
      </c>
      <c r="VEG1764" s="95">
        <v>2018</v>
      </c>
      <c r="VEO1764" s="95">
        <v>2018</v>
      </c>
      <c r="VEW1764" s="95">
        <v>2018</v>
      </c>
      <c r="VFE1764" s="95">
        <v>2018</v>
      </c>
      <c r="VFM1764" s="95">
        <v>2018</v>
      </c>
      <c r="VFU1764" s="95">
        <v>2018</v>
      </c>
      <c r="VGC1764" s="95">
        <v>2018</v>
      </c>
      <c r="VGK1764" s="95">
        <v>2018</v>
      </c>
      <c r="VGS1764" s="95">
        <v>2018</v>
      </c>
      <c r="VHA1764" s="95">
        <v>2018</v>
      </c>
      <c r="VHI1764" s="95">
        <v>2018</v>
      </c>
      <c r="VHQ1764" s="95">
        <v>2018</v>
      </c>
      <c r="VHY1764" s="95">
        <v>2018</v>
      </c>
      <c r="VIG1764" s="95">
        <v>2018</v>
      </c>
      <c r="VIO1764" s="95">
        <v>2018</v>
      </c>
      <c r="VIW1764" s="95">
        <v>2018</v>
      </c>
      <c r="VJE1764" s="95">
        <v>2018</v>
      </c>
      <c r="VJM1764" s="95">
        <v>2018</v>
      </c>
      <c r="VJU1764" s="95">
        <v>2018</v>
      </c>
      <c r="VKC1764" s="95">
        <v>2018</v>
      </c>
      <c r="VKK1764" s="95">
        <v>2018</v>
      </c>
      <c r="VKS1764" s="95">
        <v>2018</v>
      </c>
      <c r="VLA1764" s="95">
        <v>2018</v>
      </c>
      <c r="VLI1764" s="95">
        <v>2018</v>
      </c>
      <c r="VLQ1764" s="95">
        <v>2018</v>
      </c>
      <c r="VLY1764" s="95">
        <v>2018</v>
      </c>
      <c r="VMG1764" s="95">
        <v>2018</v>
      </c>
      <c r="VMO1764" s="95">
        <v>2018</v>
      </c>
      <c r="VMW1764" s="95">
        <v>2018</v>
      </c>
      <c r="VNE1764" s="95">
        <v>2018</v>
      </c>
      <c r="VNM1764" s="95">
        <v>2018</v>
      </c>
      <c r="VNU1764" s="95">
        <v>2018</v>
      </c>
      <c r="VOC1764" s="95">
        <v>2018</v>
      </c>
      <c r="VOK1764" s="95">
        <v>2018</v>
      </c>
      <c r="VOS1764" s="95">
        <v>2018</v>
      </c>
      <c r="VPA1764" s="95">
        <v>2018</v>
      </c>
      <c r="VPI1764" s="95">
        <v>2018</v>
      </c>
      <c r="VPQ1764" s="95">
        <v>2018</v>
      </c>
      <c r="VPY1764" s="95">
        <v>2018</v>
      </c>
      <c r="VQG1764" s="95">
        <v>2018</v>
      </c>
      <c r="VQO1764" s="95">
        <v>2018</v>
      </c>
      <c r="VQW1764" s="95">
        <v>2018</v>
      </c>
      <c r="VRE1764" s="95">
        <v>2018</v>
      </c>
      <c r="VRM1764" s="95">
        <v>2018</v>
      </c>
      <c r="VRU1764" s="95">
        <v>2018</v>
      </c>
      <c r="VSC1764" s="95">
        <v>2018</v>
      </c>
      <c r="VSK1764" s="95">
        <v>2018</v>
      </c>
      <c r="VSS1764" s="95">
        <v>2018</v>
      </c>
      <c r="VTA1764" s="95">
        <v>2018</v>
      </c>
      <c r="VTI1764" s="95">
        <v>2018</v>
      </c>
      <c r="VTQ1764" s="95">
        <v>2018</v>
      </c>
      <c r="VTY1764" s="95">
        <v>2018</v>
      </c>
      <c r="VUG1764" s="95">
        <v>2018</v>
      </c>
      <c r="VUO1764" s="95">
        <v>2018</v>
      </c>
      <c r="VUW1764" s="95">
        <v>2018</v>
      </c>
      <c r="VVE1764" s="95">
        <v>2018</v>
      </c>
      <c r="VVM1764" s="95">
        <v>2018</v>
      </c>
      <c r="VVU1764" s="95">
        <v>2018</v>
      </c>
      <c r="VWC1764" s="95">
        <v>2018</v>
      </c>
      <c r="VWK1764" s="95">
        <v>2018</v>
      </c>
      <c r="VWS1764" s="95">
        <v>2018</v>
      </c>
      <c r="VXA1764" s="95">
        <v>2018</v>
      </c>
      <c r="VXI1764" s="95">
        <v>2018</v>
      </c>
      <c r="VXQ1764" s="95">
        <v>2018</v>
      </c>
      <c r="VXY1764" s="95">
        <v>2018</v>
      </c>
      <c r="VYG1764" s="95">
        <v>2018</v>
      </c>
      <c r="VYO1764" s="95">
        <v>2018</v>
      </c>
      <c r="VYW1764" s="95">
        <v>2018</v>
      </c>
      <c r="VZE1764" s="95">
        <v>2018</v>
      </c>
      <c r="VZM1764" s="95">
        <v>2018</v>
      </c>
      <c r="VZU1764" s="95">
        <v>2018</v>
      </c>
      <c r="WAC1764" s="95">
        <v>2018</v>
      </c>
      <c r="WAK1764" s="95">
        <v>2018</v>
      </c>
      <c r="WAS1764" s="95">
        <v>2018</v>
      </c>
      <c r="WBA1764" s="95">
        <v>2018</v>
      </c>
      <c r="WBI1764" s="95">
        <v>2018</v>
      </c>
      <c r="WBQ1764" s="95">
        <v>2018</v>
      </c>
      <c r="WBY1764" s="95">
        <v>2018</v>
      </c>
      <c r="WCG1764" s="95">
        <v>2018</v>
      </c>
      <c r="WCO1764" s="95">
        <v>2018</v>
      </c>
      <c r="WCW1764" s="95">
        <v>2018</v>
      </c>
      <c r="WDE1764" s="95">
        <v>2018</v>
      </c>
      <c r="WDM1764" s="95">
        <v>2018</v>
      </c>
      <c r="WDU1764" s="95">
        <v>2018</v>
      </c>
      <c r="WEC1764" s="95">
        <v>2018</v>
      </c>
      <c r="WEK1764" s="95">
        <v>2018</v>
      </c>
      <c r="WES1764" s="95">
        <v>2018</v>
      </c>
      <c r="WFA1764" s="95">
        <v>2018</v>
      </c>
      <c r="WFI1764" s="95">
        <v>2018</v>
      </c>
      <c r="WFQ1764" s="95">
        <v>2018</v>
      </c>
      <c r="WFY1764" s="95">
        <v>2018</v>
      </c>
      <c r="WGG1764" s="95">
        <v>2018</v>
      </c>
      <c r="WGO1764" s="95">
        <v>2018</v>
      </c>
      <c r="WGW1764" s="95">
        <v>2018</v>
      </c>
      <c r="WHE1764" s="95">
        <v>2018</v>
      </c>
      <c r="WHM1764" s="95">
        <v>2018</v>
      </c>
      <c r="WHU1764" s="95">
        <v>2018</v>
      </c>
      <c r="WIC1764" s="95">
        <v>2018</v>
      </c>
      <c r="WIK1764" s="95">
        <v>2018</v>
      </c>
      <c r="WIS1764" s="95">
        <v>2018</v>
      </c>
      <c r="WJA1764" s="95">
        <v>2018</v>
      </c>
      <c r="WJI1764" s="95">
        <v>2018</v>
      </c>
      <c r="WJQ1764" s="95">
        <v>2018</v>
      </c>
      <c r="WJY1764" s="95">
        <v>2018</v>
      </c>
      <c r="WKG1764" s="95">
        <v>2018</v>
      </c>
      <c r="WKO1764" s="95">
        <v>2018</v>
      </c>
      <c r="WKW1764" s="95">
        <v>2018</v>
      </c>
      <c r="WLE1764" s="95">
        <v>2018</v>
      </c>
      <c r="WLM1764" s="95">
        <v>2018</v>
      </c>
      <c r="WLU1764" s="95">
        <v>2018</v>
      </c>
      <c r="WMC1764" s="95">
        <v>2018</v>
      </c>
      <c r="WMK1764" s="95">
        <v>2018</v>
      </c>
      <c r="WMS1764" s="95">
        <v>2018</v>
      </c>
      <c r="WNA1764" s="95">
        <v>2018</v>
      </c>
      <c r="WNI1764" s="95">
        <v>2018</v>
      </c>
      <c r="WNQ1764" s="95">
        <v>2018</v>
      </c>
      <c r="WNY1764" s="95">
        <v>2018</v>
      </c>
      <c r="WOG1764" s="95">
        <v>2018</v>
      </c>
      <c r="WOO1764" s="95">
        <v>2018</v>
      </c>
      <c r="WOW1764" s="95">
        <v>2018</v>
      </c>
      <c r="WPE1764" s="95">
        <v>2018</v>
      </c>
      <c r="WPM1764" s="95">
        <v>2018</v>
      </c>
      <c r="WPU1764" s="95">
        <v>2018</v>
      </c>
      <c r="WQC1764" s="95">
        <v>2018</v>
      </c>
      <c r="WQK1764" s="95">
        <v>2018</v>
      </c>
      <c r="WQS1764" s="95">
        <v>2018</v>
      </c>
      <c r="WRA1764" s="95">
        <v>2018</v>
      </c>
      <c r="WRI1764" s="95">
        <v>2018</v>
      </c>
      <c r="WRQ1764" s="95">
        <v>2018</v>
      </c>
      <c r="WRY1764" s="95">
        <v>2018</v>
      </c>
      <c r="WSG1764" s="95">
        <v>2018</v>
      </c>
      <c r="WSO1764" s="95">
        <v>2018</v>
      </c>
      <c r="WSW1764" s="95">
        <v>2018</v>
      </c>
      <c r="WTE1764" s="95">
        <v>2018</v>
      </c>
      <c r="WTM1764" s="95">
        <v>2018</v>
      </c>
      <c r="WTU1764" s="95">
        <v>2018</v>
      </c>
      <c r="WUC1764" s="95">
        <v>2018</v>
      </c>
      <c r="WUK1764" s="95">
        <v>2018</v>
      </c>
      <c r="WUS1764" s="95">
        <v>2018</v>
      </c>
      <c r="WVA1764" s="95">
        <v>2018</v>
      </c>
      <c r="WVI1764" s="95">
        <v>2018</v>
      </c>
      <c r="WVQ1764" s="95">
        <v>2018</v>
      </c>
      <c r="WVY1764" s="95">
        <v>2018</v>
      </c>
      <c r="WWG1764" s="95">
        <v>2018</v>
      </c>
      <c r="WWO1764" s="95">
        <v>2018</v>
      </c>
      <c r="WWW1764" s="95">
        <v>2018</v>
      </c>
      <c r="WXE1764" s="95">
        <v>2018</v>
      </c>
      <c r="WXM1764" s="95">
        <v>2018</v>
      </c>
      <c r="WXU1764" s="95">
        <v>2018</v>
      </c>
      <c r="WYC1764" s="95">
        <v>2018</v>
      </c>
      <c r="WYK1764" s="95">
        <v>2018</v>
      </c>
      <c r="WYS1764" s="95">
        <v>2018</v>
      </c>
      <c r="WZA1764" s="95">
        <v>2018</v>
      </c>
      <c r="WZI1764" s="95">
        <v>2018</v>
      </c>
      <c r="WZQ1764" s="95">
        <v>2018</v>
      </c>
      <c r="WZY1764" s="95">
        <v>2018</v>
      </c>
      <c r="XAG1764" s="95">
        <v>2018</v>
      </c>
      <c r="XAO1764" s="95">
        <v>2018</v>
      </c>
      <c r="XAW1764" s="95">
        <v>2018</v>
      </c>
      <c r="XBE1764" s="95">
        <v>2018</v>
      </c>
      <c r="XBM1764" s="95">
        <v>2018</v>
      </c>
      <c r="XBU1764" s="95">
        <v>2018</v>
      </c>
      <c r="XCC1764" s="95">
        <v>2018</v>
      </c>
      <c r="XCK1764" s="95">
        <v>2018</v>
      </c>
      <c r="XCS1764" s="95">
        <v>2018</v>
      </c>
      <c r="XDA1764" s="95">
        <v>2018</v>
      </c>
      <c r="XDI1764" s="95">
        <v>2018</v>
      </c>
      <c r="XDQ1764" s="95">
        <v>2018</v>
      </c>
      <c r="XDY1764" s="95">
        <v>2018</v>
      </c>
      <c r="XEG1764" s="95">
        <v>2018</v>
      </c>
      <c r="XEO1764" s="95">
        <v>2018</v>
      </c>
      <c r="XEW1764" s="95">
        <v>2018</v>
      </c>
    </row>
    <row r="1765" spans="1:16384" ht="27.95" customHeight="1" x14ac:dyDescent="0.25">
      <c r="A1765" s="166" t="s">
        <v>177</v>
      </c>
      <c r="B1765" s="167" t="s">
        <v>0</v>
      </c>
      <c r="C1765" s="167" t="s">
        <v>1</v>
      </c>
      <c r="D1765" s="167" t="s">
        <v>2</v>
      </c>
      <c r="E1765" s="167" t="s">
        <v>877</v>
      </c>
      <c r="F1765" s="167" t="s">
        <v>50</v>
      </c>
      <c r="G1765" s="167" t="s">
        <v>52</v>
      </c>
      <c r="H1765" s="167" t="s">
        <v>13</v>
      </c>
      <c r="I1765" s="136"/>
      <c r="J1765" s="166" t="s">
        <v>177</v>
      </c>
      <c r="K1765" s="167" t="s">
        <v>0</v>
      </c>
      <c r="L1765" s="167" t="s">
        <v>1</v>
      </c>
      <c r="M1765" s="167" t="s">
        <v>2</v>
      </c>
      <c r="N1765" s="167" t="s">
        <v>877</v>
      </c>
      <c r="O1765" s="167" t="s">
        <v>50</v>
      </c>
      <c r="P1765" s="167" t="s">
        <v>52</v>
      </c>
      <c r="Q1765" s="167" t="s">
        <v>13</v>
      </c>
      <c r="R1765" s="136"/>
      <c r="S1765" s="136"/>
      <c r="T1765" s="136"/>
      <c r="U1765" s="136"/>
      <c r="V1765" s="136"/>
      <c r="W1765" s="136"/>
      <c r="X1765" s="136"/>
      <c r="Y1765" s="136"/>
      <c r="Z1765" s="136"/>
      <c r="AA1765" s="136"/>
      <c r="AB1765" s="136"/>
      <c r="AC1765" s="136"/>
      <c r="AD1765" s="136"/>
      <c r="AE1765" s="136"/>
      <c r="AF1765" s="136"/>
      <c r="AG1765" s="136"/>
      <c r="AH1765" s="136"/>
      <c r="AI1765" s="136"/>
      <c r="AJ1765" s="136"/>
      <c r="AK1765" s="136"/>
      <c r="AL1765" s="136"/>
      <c r="AM1765" s="136"/>
      <c r="AN1765" s="136"/>
      <c r="AO1765" s="136"/>
      <c r="AP1765" s="136"/>
      <c r="AQ1765" s="136"/>
      <c r="AR1765" s="136"/>
      <c r="AS1765" s="136"/>
      <c r="AT1765" s="136"/>
      <c r="AU1765" s="136"/>
      <c r="AV1765" s="136"/>
      <c r="AW1765" s="136"/>
      <c r="AX1765" s="136"/>
      <c r="AY1765" s="136"/>
      <c r="AZ1765" s="136"/>
      <c r="BA1765" s="136"/>
      <c r="BB1765" s="136"/>
      <c r="BC1765" s="136"/>
      <c r="BD1765" s="136"/>
      <c r="BE1765" s="136"/>
      <c r="BF1765" s="136"/>
      <c r="BG1765" s="136"/>
      <c r="BH1765" s="136"/>
      <c r="BI1765" s="136"/>
      <c r="BJ1765" s="136"/>
      <c r="BK1765" s="136"/>
      <c r="BL1765" s="136"/>
      <c r="BM1765" s="136"/>
      <c r="BN1765" s="136"/>
      <c r="BO1765" s="136"/>
      <c r="BP1765" s="136"/>
      <c r="BQ1765" s="136"/>
      <c r="BR1765" s="136"/>
      <c r="BS1765" s="136"/>
      <c r="BT1765" s="136"/>
      <c r="BU1765" s="136"/>
      <c r="BV1765" s="136"/>
      <c r="BW1765" s="136"/>
      <c r="BX1765" s="136"/>
      <c r="BY1765" s="136"/>
      <c r="BZ1765" s="136"/>
      <c r="CA1765" s="136"/>
      <c r="CB1765" s="136"/>
      <c r="CC1765" s="136"/>
      <c r="CD1765" s="136"/>
      <c r="CE1765" s="136"/>
      <c r="CF1765" s="136"/>
      <c r="CG1765" s="136"/>
      <c r="CH1765" s="136"/>
      <c r="CI1765" s="136"/>
      <c r="CJ1765" s="136"/>
      <c r="CK1765" s="136"/>
      <c r="CL1765" s="136"/>
      <c r="CM1765" s="136"/>
      <c r="CN1765" s="136"/>
      <c r="CO1765" s="136"/>
      <c r="CP1765" s="136"/>
      <c r="CQ1765" s="136"/>
      <c r="CR1765" s="136"/>
      <c r="CS1765" s="136"/>
      <c r="CT1765" s="136"/>
      <c r="CU1765" s="136"/>
      <c r="CV1765" s="136"/>
      <c r="CW1765" s="136"/>
      <c r="CX1765" s="136"/>
      <c r="CY1765" s="136"/>
      <c r="CZ1765" s="136"/>
      <c r="DA1765" s="136"/>
      <c r="DB1765" s="136"/>
      <c r="DC1765" s="136"/>
      <c r="DD1765" s="136"/>
      <c r="DE1765" s="136"/>
      <c r="DF1765" s="136"/>
      <c r="DG1765" s="136"/>
      <c r="DH1765" s="136"/>
      <c r="DI1765" s="136"/>
      <c r="DJ1765" s="136"/>
      <c r="DK1765" s="136"/>
      <c r="DL1765" s="136"/>
      <c r="DM1765" s="136"/>
      <c r="DN1765" s="136"/>
      <c r="DO1765" s="136"/>
      <c r="DP1765" s="136"/>
      <c r="DQ1765" s="136"/>
      <c r="DR1765" s="136"/>
      <c r="DS1765" s="136"/>
      <c r="DT1765" s="136"/>
      <c r="DU1765" s="136"/>
      <c r="DV1765" s="136"/>
      <c r="DW1765" s="136"/>
      <c r="DX1765" s="136"/>
      <c r="DY1765" s="136"/>
      <c r="DZ1765" s="136"/>
      <c r="EA1765" s="136"/>
      <c r="EB1765" s="136"/>
      <c r="EC1765" s="136"/>
      <c r="ED1765" s="136"/>
      <c r="EE1765" s="136"/>
      <c r="EF1765" s="136"/>
      <c r="EG1765" s="136"/>
      <c r="EH1765" s="136"/>
      <c r="EI1765" s="136"/>
      <c r="EJ1765" s="136"/>
      <c r="EK1765" s="136"/>
      <c r="EL1765" s="136"/>
      <c r="EM1765" s="136"/>
      <c r="EN1765" s="136"/>
      <c r="EO1765" s="136"/>
      <c r="EP1765" s="136"/>
      <c r="EQ1765" s="136"/>
      <c r="ER1765" s="136"/>
      <c r="ES1765" s="136"/>
      <c r="ET1765" s="136"/>
      <c r="EU1765" s="136"/>
      <c r="EV1765" s="136"/>
      <c r="EW1765" s="136"/>
      <c r="EX1765" s="136"/>
      <c r="EY1765" s="136"/>
      <c r="EZ1765" s="136"/>
      <c r="FA1765" s="136"/>
      <c r="FB1765" s="136"/>
      <c r="FC1765" s="136"/>
      <c r="FD1765" s="136"/>
      <c r="FE1765" s="136"/>
      <c r="FF1765" s="136"/>
      <c r="FG1765" s="136"/>
      <c r="FH1765" s="136"/>
      <c r="FI1765" s="136"/>
      <c r="FJ1765" s="136"/>
      <c r="FK1765" s="136"/>
      <c r="FL1765" s="136"/>
      <c r="FM1765" s="136"/>
      <c r="FN1765" s="136"/>
      <c r="FO1765" s="136"/>
      <c r="FP1765" s="136"/>
      <c r="FQ1765" s="136"/>
      <c r="FR1765" s="136"/>
      <c r="FS1765" s="136"/>
      <c r="FT1765" s="136"/>
      <c r="FU1765" s="136"/>
      <c r="FV1765" s="136"/>
      <c r="FW1765" s="136"/>
      <c r="FX1765" s="136"/>
      <c r="FY1765" s="136"/>
      <c r="FZ1765" s="136"/>
      <c r="GA1765" s="136"/>
      <c r="GB1765" s="136"/>
      <c r="GC1765" s="136"/>
      <c r="GD1765" s="136"/>
      <c r="GE1765" s="136"/>
      <c r="GF1765" s="136"/>
      <c r="GG1765" s="136"/>
      <c r="GH1765" s="136"/>
      <c r="GI1765" s="136"/>
      <c r="GJ1765" s="136"/>
      <c r="GK1765" s="136"/>
      <c r="GL1765" s="136"/>
      <c r="GM1765" s="136"/>
      <c r="GN1765" s="136"/>
      <c r="GO1765" s="136"/>
      <c r="GP1765" s="136"/>
      <c r="GQ1765" s="136"/>
      <c r="GR1765" s="136"/>
      <c r="GS1765" s="136"/>
      <c r="GT1765" s="136"/>
      <c r="GU1765" s="136"/>
      <c r="GV1765" s="136"/>
      <c r="GW1765" s="136"/>
      <c r="GX1765" s="136"/>
      <c r="GY1765" s="136"/>
      <c r="GZ1765" s="136"/>
      <c r="HA1765" s="136"/>
      <c r="HB1765" s="136"/>
      <c r="HC1765" s="136"/>
      <c r="HD1765" s="136"/>
      <c r="HE1765" s="136"/>
      <c r="HF1765" s="136"/>
      <c r="HG1765" s="136"/>
      <c r="HH1765" s="136"/>
      <c r="HI1765" s="136"/>
      <c r="HJ1765" s="136"/>
      <c r="HK1765" s="136"/>
      <c r="HL1765" s="136"/>
      <c r="HM1765" s="136"/>
      <c r="HN1765" s="136"/>
      <c r="HO1765" s="136"/>
      <c r="HP1765" s="136"/>
      <c r="HQ1765" s="136"/>
      <c r="HR1765" s="136"/>
      <c r="HS1765" s="136"/>
      <c r="HT1765" s="136"/>
      <c r="HU1765" s="136"/>
      <c r="HV1765" s="136"/>
      <c r="HW1765" s="136"/>
      <c r="HX1765" s="136"/>
      <c r="HY1765" s="136"/>
      <c r="HZ1765" s="136"/>
      <c r="IA1765" s="136"/>
      <c r="IB1765" s="136"/>
      <c r="IC1765" s="136"/>
      <c r="ID1765" s="136"/>
      <c r="IE1765" s="136"/>
      <c r="IF1765" s="136"/>
      <c r="IG1765" s="136"/>
      <c r="IH1765" s="136"/>
      <c r="II1765" s="136"/>
      <c r="IJ1765" s="136"/>
      <c r="IK1765" s="136"/>
      <c r="IL1765" s="136"/>
      <c r="IM1765" s="136"/>
      <c r="IN1765" s="136"/>
      <c r="IO1765" s="136"/>
      <c r="IP1765" s="136"/>
      <c r="IQ1765" s="136"/>
      <c r="IR1765" s="136"/>
      <c r="IS1765" s="136"/>
      <c r="IT1765" s="136"/>
      <c r="IU1765" s="136"/>
      <c r="IV1765" s="136"/>
      <c r="IW1765" s="136"/>
      <c r="IX1765" s="136"/>
      <c r="IY1765" s="136"/>
      <c r="IZ1765" s="136"/>
      <c r="JA1765" s="136"/>
      <c r="JB1765" s="136"/>
      <c r="JC1765" s="136"/>
      <c r="JD1765" s="136"/>
      <c r="JE1765" s="136"/>
      <c r="JF1765" s="136"/>
      <c r="JG1765" s="136"/>
      <c r="JH1765" s="136"/>
      <c r="JI1765" s="136"/>
      <c r="JJ1765" s="136"/>
      <c r="JK1765" s="136"/>
      <c r="JL1765" s="136"/>
      <c r="JM1765" s="136"/>
      <c r="JN1765" s="136"/>
      <c r="JO1765" s="136"/>
      <c r="JP1765" s="136"/>
      <c r="JQ1765" s="136"/>
      <c r="JR1765" s="136"/>
      <c r="JS1765" s="136"/>
      <c r="JT1765" s="136"/>
      <c r="JU1765" s="136"/>
      <c r="JV1765" s="136"/>
      <c r="JW1765" s="136"/>
      <c r="JX1765" s="136"/>
      <c r="JY1765" s="136"/>
      <c r="JZ1765" s="136"/>
      <c r="KA1765" s="136"/>
      <c r="KB1765" s="136"/>
      <c r="KC1765" s="136"/>
      <c r="KD1765" s="136"/>
      <c r="KE1765" s="136"/>
      <c r="KF1765" s="136"/>
      <c r="KG1765" s="136"/>
      <c r="KH1765" s="136"/>
      <c r="KI1765" s="136"/>
      <c r="KJ1765" s="136"/>
      <c r="KK1765" s="136"/>
      <c r="KL1765" s="136"/>
      <c r="KM1765" s="136"/>
      <c r="KN1765" s="136"/>
      <c r="KO1765" s="136"/>
      <c r="KP1765" s="136"/>
      <c r="KQ1765" s="136"/>
      <c r="KR1765" s="136"/>
      <c r="KS1765" s="96" t="s">
        <v>177</v>
      </c>
      <c r="KT1765" s="82" t="s">
        <v>0</v>
      </c>
      <c r="KU1765" s="82" t="s">
        <v>1</v>
      </c>
      <c r="KV1765" s="82" t="s">
        <v>2</v>
      </c>
      <c r="KW1765" s="82" t="s">
        <v>3</v>
      </c>
      <c r="KX1765" s="82" t="s">
        <v>50</v>
      </c>
      <c r="KY1765" s="82" t="s">
        <v>52</v>
      </c>
      <c r="KZ1765" s="82" t="s">
        <v>13</v>
      </c>
      <c r="LA1765" s="96" t="s">
        <v>177</v>
      </c>
      <c r="LB1765" s="82" t="s">
        <v>0</v>
      </c>
      <c r="LC1765" s="82" t="s">
        <v>1</v>
      </c>
      <c r="LD1765" s="82" t="s">
        <v>2</v>
      </c>
      <c r="LE1765" s="82" t="s">
        <v>3</v>
      </c>
      <c r="LF1765" s="82" t="s">
        <v>50</v>
      </c>
      <c r="LG1765" s="82" t="s">
        <v>52</v>
      </c>
      <c r="LH1765" s="82" t="s">
        <v>13</v>
      </c>
      <c r="LI1765" s="96" t="s">
        <v>177</v>
      </c>
      <c r="LJ1765" s="82" t="s">
        <v>0</v>
      </c>
      <c r="LK1765" s="82" t="s">
        <v>1</v>
      </c>
      <c r="LL1765" s="82" t="s">
        <v>2</v>
      </c>
      <c r="LM1765" s="82" t="s">
        <v>3</v>
      </c>
      <c r="LN1765" s="82" t="s">
        <v>50</v>
      </c>
      <c r="LO1765" s="82" t="s">
        <v>52</v>
      </c>
      <c r="LP1765" s="82" t="s">
        <v>13</v>
      </c>
      <c r="LQ1765" s="96" t="s">
        <v>177</v>
      </c>
      <c r="LR1765" s="82" t="s">
        <v>0</v>
      </c>
      <c r="LS1765" s="82" t="s">
        <v>1</v>
      </c>
      <c r="LT1765" s="82" t="s">
        <v>2</v>
      </c>
      <c r="LU1765" s="82" t="s">
        <v>3</v>
      </c>
      <c r="LV1765" s="82" t="s">
        <v>50</v>
      </c>
      <c r="LW1765" s="82" t="s">
        <v>52</v>
      </c>
      <c r="LX1765" s="82" t="s">
        <v>13</v>
      </c>
      <c r="LY1765" s="96" t="s">
        <v>177</v>
      </c>
      <c r="LZ1765" s="82" t="s">
        <v>0</v>
      </c>
      <c r="MA1765" s="82" t="s">
        <v>1</v>
      </c>
      <c r="MB1765" s="82" t="s">
        <v>2</v>
      </c>
      <c r="MC1765" s="82" t="s">
        <v>3</v>
      </c>
      <c r="MD1765" s="82" t="s">
        <v>50</v>
      </c>
      <c r="ME1765" s="82" t="s">
        <v>52</v>
      </c>
      <c r="MF1765" s="82" t="s">
        <v>13</v>
      </c>
      <c r="MG1765" s="96" t="s">
        <v>177</v>
      </c>
      <c r="MH1765" s="82" t="s">
        <v>0</v>
      </c>
      <c r="MI1765" s="82" t="s">
        <v>1</v>
      </c>
      <c r="MJ1765" s="82" t="s">
        <v>2</v>
      </c>
      <c r="MK1765" s="82" t="s">
        <v>3</v>
      </c>
      <c r="ML1765" s="82" t="s">
        <v>50</v>
      </c>
      <c r="MM1765" s="82" t="s">
        <v>52</v>
      </c>
      <c r="MN1765" s="82" t="s">
        <v>13</v>
      </c>
      <c r="MO1765" s="96" t="s">
        <v>177</v>
      </c>
      <c r="MP1765" s="82" t="s">
        <v>0</v>
      </c>
      <c r="MQ1765" s="82" t="s">
        <v>1</v>
      </c>
      <c r="MR1765" s="82" t="s">
        <v>2</v>
      </c>
      <c r="MS1765" s="82" t="s">
        <v>3</v>
      </c>
      <c r="MT1765" s="82" t="s">
        <v>50</v>
      </c>
      <c r="MU1765" s="82" t="s">
        <v>52</v>
      </c>
      <c r="MV1765" s="82" t="s">
        <v>13</v>
      </c>
      <c r="MW1765" s="96" t="s">
        <v>177</v>
      </c>
      <c r="MX1765" s="82" t="s">
        <v>0</v>
      </c>
      <c r="MY1765" s="82" t="s">
        <v>1</v>
      </c>
      <c r="MZ1765" s="82" t="s">
        <v>2</v>
      </c>
      <c r="NA1765" s="82" t="s">
        <v>3</v>
      </c>
      <c r="NB1765" s="82" t="s">
        <v>50</v>
      </c>
      <c r="NC1765" s="82" t="s">
        <v>52</v>
      </c>
      <c r="ND1765" s="82" t="s">
        <v>13</v>
      </c>
      <c r="NE1765" s="96" t="s">
        <v>177</v>
      </c>
      <c r="NF1765" s="82" t="s">
        <v>0</v>
      </c>
      <c r="NG1765" s="82" t="s">
        <v>1</v>
      </c>
      <c r="NH1765" s="82" t="s">
        <v>2</v>
      </c>
      <c r="NI1765" s="82" t="s">
        <v>3</v>
      </c>
      <c r="NJ1765" s="82" t="s">
        <v>50</v>
      </c>
      <c r="NK1765" s="82" t="s">
        <v>52</v>
      </c>
      <c r="NL1765" s="82" t="s">
        <v>13</v>
      </c>
      <c r="NM1765" s="96" t="s">
        <v>177</v>
      </c>
      <c r="NN1765" s="82" t="s">
        <v>0</v>
      </c>
      <c r="NO1765" s="82" t="s">
        <v>1</v>
      </c>
      <c r="NP1765" s="82" t="s">
        <v>2</v>
      </c>
      <c r="NQ1765" s="82" t="s">
        <v>3</v>
      </c>
      <c r="NR1765" s="82" t="s">
        <v>50</v>
      </c>
      <c r="NS1765" s="82" t="s">
        <v>52</v>
      </c>
      <c r="NT1765" s="82" t="s">
        <v>13</v>
      </c>
      <c r="NU1765" s="96" t="s">
        <v>177</v>
      </c>
      <c r="NV1765" s="82" t="s">
        <v>0</v>
      </c>
      <c r="NW1765" s="82" t="s">
        <v>1</v>
      </c>
      <c r="NX1765" s="82" t="s">
        <v>2</v>
      </c>
      <c r="NY1765" s="82" t="s">
        <v>3</v>
      </c>
      <c r="NZ1765" s="82" t="s">
        <v>50</v>
      </c>
      <c r="OA1765" s="82" t="s">
        <v>52</v>
      </c>
      <c r="OB1765" s="82" t="s">
        <v>13</v>
      </c>
      <c r="OC1765" s="96" t="s">
        <v>177</v>
      </c>
      <c r="OD1765" s="82" t="s">
        <v>0</v>
      </c>
      <c r="OE1765" s="82" t="s">
        <v>1</v>
      </c>
      <c r="OF1765" s="82" t="s">
        <v>2</v>
      </c>
      <c r="OG1765" s="82" t="s">
        <v>3</v>
      </c>
      <c r="OH1765" s="82" t="s">
        <v>50</v>
      </c>
      <c r="OI1765" s="82" t="s">
        <v>52</v>
      </c>
      <c r="OJ1765" s="82" t="s">
        <v>13</v>
      </c>
      <c r="OK1765" s="96" t="s">
        <v>177</v>
      </c>
      <c r="OL1765" s="82" t="s">
        <v>0</v>
      </c>
      <c r="OM1765" s="82" t="s">
        <v>1</v>
      </c>
      <c r="ON1765" s="82" t="s">
        <v>2</v>
      </c>
      <c r="OO1765" s="82" t="s">
        <v>3</v>
      </c>
      <c r="OP1765" s="82" t="s">
        <v>50</v>
      </c>
      <c r="OQ1765" s="82" t="s">
        <v>52</v>
      </c>
      <c r="OR1765" s="82" t="s">
        <v>13</v>
      </c>
      <c r="OS1765" s="96" t="s">
        <v>177</v>
      </c>
      <c r="OT1765" s="82" t="s">
        <v>0</v>
      </c>
      <c r="OU1765" s="82" t="s">
        <v>1</v>
      </c>
      <c r="OV1765" s="82" t="s">
        <v>2</v>
      </c>
      <c r="OW1765" s="82" t="s">
        <v>3</v>
      </c>
      <c r="OX1765" s="82" t="s">
        <v>50</v>
      </c>
      <c r="OY1765" s="82" t="s">
        <v>52</v>
      </c>
      <c r="OZ1765" s="82" t="s">
        <v>13</v>
      </c>
      <c r="PA1765" s="96" t="s">
        <v>177</v>
      </c>
      <c r="PB1765" s="82" t="s">
        <v>0</v>
      </c>
      <c r="PC1765" s="82" t="s">
        <v>1</v>
      </c>
      <c r="PD1765" s="82" t="s">
        <v>2</v>
      </c>
      <c r="PE1765" s="82" t="s">
        <v>3</v>
      </c>
      <c r="PF1765" s="82" t="s">
        <v>50</v>
      </c>
      <c r="PG1765" s="82" t="s">
        <v>52</v>
      </c>
      <c r="PH1765" s="82" t="s">
        <v>13</v>
      </c>
      <c r="PI1765" s="96" t="s">
        <v>177</v>
      </c>
      <c r="PJ1765" s="82" t="s">
        <v>0</v>
      </c>
      <c r="PK1765" s="82" t="s">
        <v>1</v>
      </c>
      <c r="PL1765" s="82" t="s">
        <v>2</v>
      </c>
      <c r="PM1765" s="82" t="s">
        <v>3</v>
      </c>
      <c r="PN1765" s="82" t="s">
        <v>50</v>
      </c>
      <c r="PO1765" s="82" t="s">
        <v>52</v>
      </c>
      <c r="PP1765" s="82" t="s">
        <v>13</v>
      </c>
      <c r="PQ1765" s="96" t="s">
        <v>177</v>
      </c>
      <c r="PR1765" s="82" t="s">
        <v>0</v>
      </c>
      <c r="PS1765" s="82" t="s">
        <v>1</v>
      </c>
      <c r="PT1765" s="82" t="s">
        <v>2</v>
      </c>
      <c r="PU1765" s="82" t="s">
        <v>3</v>
      </c>
      <c r="PV1765" s="82" t="s">
        <v>50</v>
      </c>
      <c r="PW1765" s="82" t="s">
        <v>52</v>
      </c>
      <c r="PX1765" s="82" t="s">
        <v>13</v>
      </c>
      <c r="PY1765" s="96" t="s">
        <v>177</v>
      </c>
      <c r="PZ1765" s="82" t="s">
        <v>0</v>
      </c>
      <c r="QA1765" s="82" t="s">
        <v>1</v>
      </c>
      <c r="QB1765" s="82" t="s">
        <v>2</v>
      </c>
      <c r="QC1765" s="82" t="s">
        <v>3</v>
      </c>
      <c r="QD1765" s="82" t="s">
        <v>50</v>
      </c>
      <c r="QE1765" s="82" t="s">
        <v>52</v>
      </c>
      <c r="QF1765" s="82" t="s">
        <v>13</v>
      </c>
      <c r="QG1765" s="96" t="s">
        <v>177</v>
      </c>
      <c r="QH1765" s="82" t="s">
        <v>0</v>
      </c>
      <c r="QI1765" s="82" t="s">
        <v>1</v>
      </c>
      <c r="QJ1765" s="82" t="s">
        <v>2</v>
      </c>
      <c r="QK1765" s="82" t="s">
        <v>3</v>
      </c>
      <c r="QL1765" s="82" t="s">
        <v>50</v>
      </c>
      <c r="QM1765" s="82" t="s">
        <v>52</v>
      </c>
      <c r="QN1765" s="82" t="s">
        <v>13</v>
      </c>
      <c r="QO1765" s="96" t="s">
        <v>177</v>
      </c>
      <c r="QP1765" s="82" t="s">
        <v>0</v>
      </c>
      <c r="QQ1765" s="82" t="s">
        <v>1</v>
      </c>
      <c r="QR1765" s="82" t="s">
        <v>2</v>
      </c>
      <c r="QS1765" s="82" t="s">
        <v>3</v>
      </c>
      <c r="QT1765" s="82" t="s">
        <v>50</v>
      </c>
      <c r="QU1765" s="82" t="s">
        <v>52</v>
      </c>
      <c r="QV1765" s="82" t="s">
        <v>13</v>
      </c>
      <c r="QW1765" s="96" t="s">
        <v>177</v>
      </c>
      <c r="QX1765" s="82" t="s">
        <v>0</v>
      </c>
      <c r="QY1765" s="82" t="s">
        <v>1</v>
      </c>
      <c r="QZ1765" s="82" t="s">
        <v>2</v>
      </c>
      <c r="RA1765" s="82" t="s">
        <v>3</v>
      </c>
      <c r="RB1765" s="82" t="s">
        <v>50</v>
      </c>
      <c r="RC1765" s="82" t="s">
        <v>52</v>
      </c>
      <c r="RD1765" s="82" t="s">
        <v>13</v>
      </c>
      <c r="RE1765" s="96" t="s">
        <v>177</v>
      </c>
      <c r="RF1765" s="82" t="s">
        <v>0</v>
      </c>
      <c r="RG1765" s="82" t="s">
        <v>1</v>
      </c>
      <c r="RH1765" s="82" t="s">
        <v>2</v>
      </c>
      <c r="RI1765" s="82" t="s">
        <v>3</v>
      </c>
      <c r="RJ1765" s="82" t="s">
        <v>50</v>
      </c>
      <c r="RK1765" s="82" t="s">
        <v>52</v>
      </c>
      <c r="RL1765" s="82" t="s">
        <v>13</v>
      </c>
      <c r="RM1765" s="96" t="s">
        <v>177</v>
      </c>
      <c r="RN1765" s="82" t="s">
        <v>0</v>
      </c>
      <c r="RO1765" s="82" t="s">
        <v>1</v>
      </c>
      <c r="RP1765" s="82" t="s">
        <v>2</v>
      </c>
      <c r="RQ1765" s="82" t="s">
        <v>3</v>
      </c>
      <c r="RR1765" s="82" t="s">
        <v>50</v>
      </c>
      <c r="RS1765" s="82" t="s">
        <v>52</v>
      </c>
      <c r="RT1765" s="82" t="s">
        <v>13</v>
      </c>
      <c r="RU1765" s="96" t="s">
        <v>177</v>
      </c>
      <c r="RV1765" s="82" t="s">
        <v>0</v>
      </c>
      <c r="RW1765" s="82" t="s">
        <v>1</v>
      </c>
      <c r="RX1765" s="82" t="s">
        <v>2</v>
      </c>
      <c r="RY1765" s="82" t="s">
        <v>3</v>
      </c>
      <c r="RZ1765" s="82" t="s">
        <v>50</v>
      </c>
      <c r="SA1765" s="82" t="s">
        <v>52</v>
      </c>
      <c r="SB1765" s="82" t="s">
        <v>13</v>
      </c>
      <c r="SC1765" s="96" t="s">
        <v>177</v>
      </c>
      <c r="SD1765" s="82" t="s">
        <v>0</v>
      </c>
      <c r="SE1765" s="82" t="s">
        <v>1</v>
      </c>
      <c r="SF1765" s="82" t="s">
        <v>2</v>
      </c>
      <c r="SG1765" s="82" t="s">
        <v>3</v>
      </c>
      <c r="SH1765" s="82" t="s">
        <v>50</v>
      </c>
      <c r="SI1765" s="82" t="s">
        <v>52</v>
      </c>
      <c r="SJ1765" s="82" t="s">
        <v>13</v>
      </c>
      <c r="SK1765" s="96" t="s">
        <v>177</v>
      </c>
      <c r="SL1765" s="82" t="s">
        <v>0</v>
      </c>
      <c r="SM1765" s="82" t="s">
        <v>1</v>
      </c>
      <c r="SN1765" s="82" t="s">
        <v>2</v>
      </c>
      <c r="SO1765" s="82" t="s">
        <v>3</v>
      </c>
      <c r="SP1765" s="82" t="s">
        <v>50</v>
      </c>
      <c r="SQ1765" s="82" t="s">
        <v>52</v>
      </c>
      <c r="SR1765" s="82" t="s">
        <v>13</v>
      </c>
      <c r="SS1765" s="96" t="s">
        <v>177</v>
      </c>
      <c r="ST1765" s="82" t="s">
        <v>0</v>
      </c>
      <c r="SU1765" s="82" t="s">
        <v>1</v>
      </c>
      <c r="SV1765" s="82" t="s">
        <v>2</v>
      </c>
      <c r="SW1765" s="82" t="s">
        <v>3</v>
      </c>
      <c r="SX1765" s="82" t="s">
        <v>50</v>
      </c>
      <c r="SY1765" s="82" t="s">
        <v>52</v>
      </c>
      <c r="SZ1765" s="82" t="s">
        <v>13</v>
      </c>
      <c r="TA1765" s="96" t="s">
        <v>177</v>
      </c>
      <c r="TB1765" s="82" t="s">
        <v>0</v>
      </c>
      <c r="TC1765" s="82" t="s">
        <v>1</v>
      </c>
      <c r="TD1765" s="82" t="s">
        <v>2</v>
      </c>
      <c r="TE1765" s="82" t="s">
        <v>3</v>
      </c>
      <c r="TF1765" s="82" t="s">
        <v>50</v>
      </c>
      <c r="TG1765" s="82" t="s">
        <v>52</v>
      </c>
      <c r="TH1765" s="82" t="s">
        <v>13</v>
      </c>
      <c r="TI1765" s="96" t="s">
        <v>177</v>
      </c>
      <c r="TJ1765" s="82" t="s">
        <v>0</v>
      </c>
      <c r="TK1765" s="82" t="s">
        <v>1</v>
      </c>
      <c r="TL1765" s="82" t="s">
        <v>2</v>
      </c>
      <c r="TM1765" s="82" t="s">
        <v>3</v>
      </c>
      <c r="TN1765" s="82" t="s">
        <v>50</v>
      </c>
      <c r="TO1765" s="82" t="s">
        <v>52</v>
      </c>
      <c r="TP1765" s="82" t="s">
        <v>13</v>
      </c>
      <c r="TQ1765" s="96" t="s">
        <v>177</v>
      </c>
      <c r="TR1765" s="82" t="s">
        <v>0</v>
      </c>
      <c r="TS1765" s="82" t="s">
        <v>1</v>
      </c>
      <c r="TT1765" s="82" t="s">
        <v>2</v>
      </c>
      <c r="TU1765" s="82" t="s">
        <v>3</v>
      </c>
      <c r="TV1765" s="82" t="s">
        <v>50</v>
      </c>
      <c r="TW1765" s="82" t="s">
        <v>52</v>
      </c>
      <c r="TX1765" s="82" t="s">
        <v>13</v>
      </c>
      <c r="TY1765" s="96" t="s">
        <v>177</v>
      </c>
      <c r="TZ1765" s="82" t="s">
        <v>0</v>
      </c>
      <c r="UA1765" s="82" t="s">
        <v>1</v>
      </c>
      <c r="UB1765" s="82" t="s">
        <v>2</v>
      </c>
      <c r="UC1765" s="82" t="s">
        <v>3</v>
      </c>
      <c r="UD1765" s="82" t="s">
        <v>50</v>
      </c>
      <c r="UE1765" s="82" t="s">
        <v>52</v>
      </c>
      <c r="UF1765" s="82" t="s">
        <v>13</v>
      </c>
      <c r="UG1765" s="96" t="s">
        <v>177</v>
      </c>
      <c r="UH1765" s="82" t="s">
        <v>0</v>
      </c>
      <c r="UI1765" s="82" t="s">
        <v>1</v>
      </c>
      <c r="UJ1765" s="82" t="s">
        <v>2</v>
      </c>
      <c r="UK1765" s="82" t="s">
        <v>3</v>
      </c>
      <c r="UL1765" s="82" t="s">
        <v>50</v>
      </c>
      <c r="UM1765" s="82" t="s">
        <v>52</v>
      </c>
      <c r="UN1765" s="82" t="s">
        <v>13</v>
      </c>
      <c r="UO1765" s="96" t="s">
        <v>177</v>
      </c>
      <c r="UP1765" s="82" t="s">
        <v>0</v>
      </c>
      <c r="UQ1765" s="82" t="s">
        <v>1</v>
      </c>
      <c r="UR1765" s="82" t="s">
        <v>2</v>
      </c>
      <c r="US1765" s="82" t="s">
        <v>3</v>
      </c>
      <c r="UT1765" s="82" t="s">
        <v>50</v>
      </c>
      <c r="UU1765" s="82" t="s">
        <v>52</v>
      </c>
      <c r="UV1765" s="82" t="s">
        <v>13</v>
      </c>
      <c r="UW1765" s="96" t="s">
        <v>177</v>
      </c>
      <c r="UX1765" s="82" t="s">
        <v>0</v>
      </c>
      <c r="UY1765" s="82" t="s">
        <v>1</v>
      </c>
      <c r="UZ1765" s="82" t="s">
        <v>2</v>
      </c>
      <c r="VA1765" s="82" t="s">
        <v>3</v>
      </c>
      <c r="VB1765" s="82" t="s">
        <v>50</v>
      </c>
      <c r="VC1765" s="82" t="s">
        <v>52</v>
      </c>
      <c r="VD1765" s="82" t="s">
        <v>13</v>
      </c>
      <c r="VE1765" s="96" t="s">
        <v>177</v>
      </c>
      <c r="VF1765" s="82" t="s">
        <v>0</v>
      </c>
      <c r="VG1765" s="82" t="s">
        <v>1</v>
      </c>
      <c r="VH1765" s="82" t="s">
        <v>2</v>
      </c>
      <c r="VI1765" s="82" t="s">
        <v>3</v>
      </c>
      <c r="VJ1765" s="82" t="s">
        <v>50</v>
      </c>
      <c r="VK1765" s="82" t="s">
        <v>52</v>
      </c>
      <c r="VL1765" s="82" t="s">
        <v>13</v>
      </c>
      <c r="VM1765" s="96" t="s">
        <v>177</v>
      </c>
      <c r="VN1765" s="82" t="s">
        <v>0</v>
      </c>
      <c r="VO1765" s="82" t="s">
        <v>1</v>
      </c>
      <c r="VP1765" s="82" t="s">
        <v>2</v>
      </c>
      <c r="VQ1765" s="82" t="s">
        <v>3</v>
      </c>
      <c r="VR1765" s="82" t="s">
        <v>50</v>
      </c>
      <c r="VS1765" s="82" t="s">
        <v>52</v>
      </c>
      <c r="VT1765" s="82" t="s">
        <v>13</v>
      </c>
      <c r="VU1765" s="96" t="s">
        <v>177</v>
      </c>
      <c r="VV1765" s="82" t="s">
        <v>0</v>
      </c>
      <c r="VW1765" s="82" t="s">
        <v>1</v>
      </c>
      <c r="VX1765" s="82" t="s">
        <v>2</v>
      </c>
      <c r="VY1765" s="82" t="s">
        <v>3</v>
      </c>
      <c r="VZ1765" s="82" t="s">
        <v>50</v>
      </c>
      <c r="WA1765" s="82" t="s">
        <v>52</v>
      </c>
      <c r="WB1765" s="82" t="s">
        <v>13</v>
      </c>
      <c r="WC1765" s="96" t="s">
        <v>177</v>
      </c>
      <c r="WD1765" s="82" t="s">
        <v>0</v>
      </c>
      <c r="WE1765" s="82" t="s">
        <v>1</v>
      </c>
      <c r="WF1765" s="82" t="s">
        <v>2</v>
      </c>
      <c r="WG1765" s="82" t="s">
        <v>3</v>
      </c>
      <c r="WH1765" s="82" t="s">
        <v>50</v>
      </c>
      <c r="WI1765" s="82" t="s">
        <v>52</v>
      </c>
      <c r="WJ1765" s="82" t="s">
        <v>13</v>
      </c>
      <c r="WK1765" s="96" t="s">
        <v>177</v>
      </c>
      <c r="WL1765" s="82" t="s">
        <v>0</v>
      </c>
      <c r="WM1765" s="82" t="s">
        <v>1</v>
      </c>
      <c r="WN1765" s="82" t="s">
        <v>2</v>
      </c>
      <c r="WO1765" s="82" t="s">
        <v>3</v>
      </c>
      <c r="WP1765" s="82" t="s">
        <v>50</v>
      </c>
      <c r="WQ1765" s="82" t="s">
        <v>52</v>
      </c>
      <c r="WR1765" s="82" t="s">
        <v>13</v>
      </c>
      <c r="WS1765" s="96" t="s">
        <v>177</v>
      </c>
      <c r="WT1765" s="82" t="s">
        <v>0</v>
      </c>
      <c r="WU1765" s="82" t="s">
        <v>1</v>
      </c>
      <c r="WV1765" s="82" t="s">
        <v>2</v>
      </c>
      <c r="WW1765" s="82" t="s">
        <v>3</v>
      </c>
      <c r="WX1765" s="82" t="s">
        <v>50</v>
      </c>
      <c r="WY1765" s="82" t="s">
        <v>52</v>
      </c>
      <c r="WZ1765" s="82" t="s">
        <v>13</v>
      </c>
      <c r="XA1765" s="96" t="s">
        <v>177</v>
      </c>
      <c r="XB1765" s="82" t="s">
        <v>0</v>
      </c>
      <c r="XC1765" s="82" t="s">
        <v>1</v>
      </c>
      <c r="XD1765" s="82" t="s">
        <v>2</v>
      </c>
      <c r="XE1765" s="82" t="s">
        <v>3</v>
      </c>
      <c r="XF1765" s="82" t="s">
        <v>50</v>
      </c>
      <c r="XG1765" s="82" t="s">
        <v>52</v>
      </c>
      <c r="XH1765" s="82" t="s">
        <v>13</v>
      </c>
      <c r="XI1765" s="96" t="s">
        <v>177</v>
      </c>
      <c r="XJ1765" s="82" t="s">
        <v>0</v>
      </c>
      <c r="XK1765" s="82" t="s">
        <v>1</v>
      </c>
      <c r="XL1765" s="82" t="s">
        <v>2</v>
      </c>
      <c r="XM1765" s="82" t="s">
        <v>3</v>
      </c>
      <c r="XN1765" s="82" t="s">
        <v>50</v>
      </c>
      <c r="XO1765" s="82" t="s">
        <v>52</v>
      </c>
      <c r="XP1765" s="82" t="s">
        <v>13</v>
      </c>
      <c r="XQ1765" s="96" t="s">
        <v>177</v>
      </c>
      <c r="XR1765" s="82" t="s">
        <v>0</v>
      </c>
      <c r="XS1765" s="82" t="s">
        <v>1</v>
      </c>
      <c r="XT1765" s="82" t="s">
        <v>2</v>
      </c>
      <c r="XU1765" s="82" t="s">
        <v>3</v>
      </c>
      <c r="XV1765" s="82" t="s">
        <v>50</v>
      </c>
      <c r="XW1765" s="82" t="s">
        <v>52</v>
      </c>
      <c r="XX1765" s="82" t="s">
        <v>13</v>
      </c>
      <c r="XY1765" s="96" t="s">
        <v>177</v>
      </c>
      <c r="XZ1765" s="82" t="s">
        <v>0</v>
      </c>
      <c r="YA1765" s="82" t="s">
        <v>1</v>
      </c>
      <c r="YB1765" s="82" t="s">
        <v>2</v>
      </c>
      <c r="YC1765" s="82" t="s">
        <v>3</v>
      </c>
      <c r="YD1765" s="82" t="s">
        <v>50</v>
      </c>
      <c r="YE1765" s="82" t="s">
        <v>52</v>
      </c>
      <c r="YF1765" s="82" t="s">
        <v>13</v>
      </c>
      <c r="YG1765" s="96" t="s">
        <v>177</v>
      </c>
      <c r="YH1765" s="82" t="s">
        <v>0</v>
      </c>
      <c r="YI1765" s="82" t="s">
        <v>1</v>
      </c>
      <c r="YJ1765" s="82" t="s">
        <v>2</v>
      </c>
      <c r="YK1765" s="82" t="s">
        <v>3</v>
      </c>
      <c r="YL1765" s="82" t="s">
        <v>50</v>
      </c>
      <c r="YM1765" s="82" t="s">
        <v>52</v>
      </c>
      <c r="YN1765" s="82" t="s">
        <v>13</v>
      </c>
      <c r="YO1765" s="96" t="s">
        <v>177</v>
      </c>
      <c r="YP1765" s="82" t="s">
        <v>0</v>
      </c>
      <c r="YQ1765" s="82" t="s">
        <v>1</v>
      </c>
      <c r="YR1765" s="82" t="s">
        <v>2</v>
      </c>
      <c r="YS1765" s="82" t="s">
        <v>3</v>
      </c>
      <c r="YT1765" s="82" t="s">
        <v>50</v>
      </c>
      <c r="YU1765" s="82" t="s">
        <v>52</v>
      </c>
      <c r="YV1765" s="82" t="s">
        <v>13</v>
      </c>
      <c r="YW1765" s="96" t="s">
        <v>177</v>
      </c>
      <c r="YX1765" s="82" t="s">
        <v>0</v>
      </c>
      <c r="YY1765" s="82" t="s">
        <v>1</v>
      </c>
      <c r="YZ1765" s="82" t="s">
        <v>2</v>
      </c>
      <c r="ZA1765" s="82" t="s">
        <v>3</v>
      </c>
      <c r="ZB1765" s="82" t="s">
        <v>50</v>
      </c>
      <c r="ZC1765" s="82" t="s">
        <v>52</v>
      </c>
      <c r="ZD1765" s="82" t="s">
        <v>13</v>
      </c>
      <c r="ZE1765" s="96" t="s">
        <v>177</v>
      </c>
      <c r="ZF1765" s="82" t="s">
        <v>0</v>
      </c>
      <c r="ZG1765" s="82" t="s">
        <v>1</v>
      </c>
      <c r="ZH1765" s="82" t="s">
        <v>2</v>
      </c>
      <c r="ZI1765" s="82" t="s">
        <v>3</v>
      </c>
      <c r="ZJ1765" s="82" t="s">
        <v>50</v>
      </c>
      <c r="ZK1765" s="82" t="s">
        <v>52</v>
      </c>
      <c r="ZL1765" s="82" t="s">
        <v>13</v>
      </c>
      <c r="ZM1765" s="96" t="s">
        <v>177</v>
      </c>
      <c r="ZN1765" s="82" t="s">
        <v>0</v>
      </c>
      <c r="ZO1765" s="82" t="s">
        <v>1</v>
      </c>
      <c r="ZP1765" s="82" t="s">
        <v>2</v>
      </c>
      <c r="ZQ1765" s="82" t="s">
        <v>3</v>
      </c>
      <c r="ZR1765" s="82" t="s">
        <v>50</v>
      </c>
      <c r="ZS1765" s="82" t="s">
        <v>52</v>
      </c>
      <c r="ZT1765" s="82" t="s">
        <v>13</v>
      </c>
      <c r="ZU1765" s="96" t="s">
        <v>177</v>
      </c>
      <c r="ZV1765" s="82" t="s">
        <v>0</v>
      </c>
      <c r="ZW1765" s="82" t="s">
        <v>1</v>
      </c>
      <c r="ZX1765" s="82" t="s">
        <v>2</v>
      </c>
      <c r="ZY1765" s="82" t="s">
        <v>3</v>
      </c>
      <c r="ZZ1765" s="82" t="s">
        <v>50</v>
      </c>
      <c r="AAA1765" s="82" t="s">
        <v>52</v>
      </c>
      <c r="AAB1765" s="82" t="s">
        <v>13</v>
      </c>
      <c r="AAC1765" s="96" t="s">
        <v>177</v>
      </c>
      <c r="AAD1765" s="82" t="s">
        <v>0</v>
      </c>
      <c r="AAE1765" s="82" t="s">
        <v>1</v>
      </c>
      <c r="AAF1765" s="82" t="s">
        <v>2</v>
      </c>
      <c r="AAG1765" s="82" t="s">
        <v>3</v>
      </c>
      <c r="AAH1765" s="82" t="s">
        <v>50</v>
      </c>
      <c r="AAI1765" s="82" t="s">
        <v>52</v>
      </c>
      <c r="AAJ1765" s="82" t="s">
        <v>13</v>
      </c>
      <c r="AAK1765" s="96" t="s">
        <v>177</v>
      </c>
      <c r="AAL1765" s="82" t="s">
        <v>0</v>
      </c>
      <c r="AAM1765" s="82" t="s">
        <v>1</v>
      </c>
      <c r="AAN1765" s="82" t="s">
        <v>2</v>
      </c>
      <c r="AAO1765" s="82" t="s">
        <v>3</v>
      </c>
      <c r="AAP1765" s="82" t="s">
        <v>50</v>
      </c>
      <c r="AAQ1765" s="82" t="s">
        <v>52</v>
      </c>
      <c r="AAR1765" s="82" t="s">
        <v>13</v>
      </c>
      <c r="AAS1765" s="96" t="s">
        <v>177</v>
      </c>
      <c r="AAT1765" s="82" t="s">
        <v>0</v>
      </c>
      <c r="AAU1765" s="82" t="s">
        <v>1</v>
      </c>
      <c r="AAV1765" s="82" t="s">
        <v>2</v>
      </c>
      <c r="AAW1765" s="82" t="s">
        <v>3</v>
      </c>
      <c r="AAX1765" s="82" t="s">
        <v>50</v>
      </c>
      <c r="AAY1765" s="82" t="s">
        <v>52</v>
      </c>
      <c r="AAZ1765" s="82" t="s">
        <v>13</v>
      </c>
      <c r="ABA1765" s="96" t="s">
        <v>177</v>
      </c>
      <c r="ABB1765" s="82" t="s">
        <v>0</v>
      </c>
      <c r="ABC1765" s="82" t="s">
        <v>1</v>
      </c>
      <c r="ABD1765" s="82" t="s">
        <v>2</v>
      </c>
      <c r="ABE1765" s="82" t="s">
        <v>3</v>
      </c>
      <c r="ABF1765" s="82" t="s">
        <v>50</v>
      </c>
      <c r="ABG1765" s="82" t="s">
        <v>52</v>
      </c>
      <c r="ABH1765" s="82" t="s">
        <v>13</v>
      </c>
      <c r="ABI1765" s="96" t="s">
        <v>177</v>
      </c>
      <c r="ABJ1765" s="82" t="s">
        <v>0</v>
      </c>
      <c r="ABK1765" s="82" t="s">
        <v>1</v>
      </c>
      <c r="ABL1765" s="82" t="s">
        <v>2</v>
      </c>
      <c r="ABM1765" s="82" t="s">
        <v>3</v>
      </c>
      <c r="ABN1765" s="82" t="s">
        <v>50</v>
      </c>
      <c r="ABO1765" s="82" t="s">
        <v>52</v>
      </c>
      <c r="ABP1765" s="82" t="s">
        <v>13</v>
      </c>
      <c r="ABQ1765" s="96" t="s">
        <v>177</v>
      </c>
      <c r="ABR1765" s="82" t="s">
        <v>0</v>
      </c>
      <c r="ABS1765" s="82" t="s">
        <v>1</v>
      </c>
      <c r="ABT1765" s="82" t="s">
        <v>2</v>
      </c>
      <c r="ABU1765" s="82" t="s">
        <v>3</v>
      </c>
      <c r="ABV1765" s="82" t="s">
        <v>50</v>
      </c>
      <c r="ABW1765" s="82" t="s">
        <v>52</v>
      </c>
      <c r="ABX1765" s="82" t="s">
        <v>13</v>
      </c>
      <c r="ABY1765" s="96" t="s">
        <v>177</v>
      </c>
      <c r="ABZ1765" s="82" t="s">
        <v>0</v>
      </c>
      <c r="ACA1765" s="82" t="s">
        <v>1</v>
      </c>
      <c r="ACB1765" s="82" t="s">
        <v>2</v>
      </c>
      <c r="ACC1765" s="82" t="s">
        <v>3</v>
      </c>
      <c r="ACD1765" s="82" t="s">
        <v>50</v>
      </c>
      <c r="ACE1765" s="82" t="s">
        <v>52</v>
      </c>
      <c r="ACF1765" s="82" t="s">
        <v>13</v>
      </c>
      <c r="ACG1765" s="96" t="s">
        <v>177</v>
      </c>
      <c r="ACH1765" s="82" t="s">
        <v>0</v>
      </c>
      <c r="ACI1765" s="82" t="s">
        <v>1</v>
      </c>
      <c r="ACJ1765" s="82" t="s">
        <v>2</v>
      </c>
      <c r="ACK1765" s="82" t="s">
        <v>3</v>
      </c>
      <c r="ACL1765" s="82" t="s">
        <v>50</v>
      </c>
      <c r="ACM1765" s="82" t="s">
        <v>52</v>
      </c>
      <c r="ACN1765" s="82" t="s">
        <v>13</v>
      </c>
      <c r="ACO1765" s="96" t="s">
        <v>177</v>
      </c>
      <c r="ACP1765" s="82" t="s">
        <v>0</v>
      </c>
      <c r="ACQ1765" s="82" t="s">
        <v>1</v>
      </c>
      <c r="ACR1765" s="82" t="s">
        <v>2</v>
      </c>
      <c r="ACS1765" s="82" t="s">
        <v>3</v>
      </c>
      <c r="ACT1765" s="82" t="s">
        <v>50</v>
      </c>
      <c r="ACU1765" s="82" t="s">
        <v>52</v>
      </c>
      <c r="ACV1765" s="82" t="s">
        <v>13</v>
      </c>
      <c r="ACW1765" s="96" t="s">
        <v>177</v>
      </c>
      <c r="ACX1765" s="82" t="s">
        <v>0</v>
      </c>
      <c r="ACY1765" s="82" t="s">
        <v>1</v>
      </c>
      <c r="ACZ1765" s="82" t="s">
        <v>2</v>
      </c>
      <c r="ADA1765" s="82" t="s">
        <v>3</v>
      </c>
      <c r="ADB1765" s="82" t="s">
        <v>50</v>
      </c>
      <c r="ADC1765" s="82" t="s">
        <v>52</v>
      </c>
      <c r="ADD1765" s="82" t="s">
        <v>13</v>
      </c>
      <c r="ADE1765" s="96" t="s">
        <v>177</v>
      </c>
      <c r="ADF1765" s="82" t="s">
        <v>0</v>
      </c>
      <c r="ADG1765" s="82" t="s">
        <v>1</v>
      </c>
      <c r="ADH1765" s="82" t="s">
        <v>2</v>
      </c>
      <c r="ADI1765" s="82" t="s">
        <v>3</v>
      </c>
      <c r="ADJ1765" s="82" t="s">
        <v>50</v>
      </c>
      <c r="ADK1765" s="82" t="s">
        <v>52</v>
      </c>
      <c r="ADL1765" s="82" t="s">
        <v>13</v>
      </c>
      <c r="ADM1765" s="96" t="s">
        <v>177</v>
      </c>
      <c r="ADN1765" s="82" t="s">
        <v>0</v>
      </c>
      <c r="ADO1765" s="82" t="s">
        <v>1</v>
      </c>
      <c r="ADP1765" s="82" t="s">
        <v>2</v>
      </c>
      <c r="ADQ1765" s="82" t="s">
        <v>3</v>
      </c>
      <c r="ADR1765" s="82" t="s">
        <v>50</v>
      </c>
      <c r="ADS1765" s="82" t="s">
        <v>52</v>
      </c>
      <c r="ADT1765" s="82" t="s">
        <v>13</v>
      </c>
      <c r="ADU1765" s="96" t="s">
        <v>177</v>
      </c>
      <c r="ADV1765" s="82" t="s">
        <v>0</v>
      </c>
      <c r="ADW1765" s="82" t="s">
        <v>1</v>
      </c>
      <c r="ADX1765" s="82" t="s">
        <v>2</v>
      </c>
      <c r="ADY1765" s="82" t="s">
        <v>3</v>
      </c>
      <c r="ADZ1765" s="82" t="s">
        <v>50</v>
      </c>
      <c r="AEA1765" s="82" t="s">
        <v>52</v>
      </c>
      <c r="AEB1765" s="82" t="s">
        <v>13</v>
      </c>
      <c r="AEC1765" s="96" t="s">
        <v>177</v>
      </c>
      <c r="AED1765" s="82" t="s">
        <v>0</v>
      </c>
      <c r="AEE1765" s="82" t="s">
        <v>1</v>
      </c>
      <c r="AEF1765" s="82" t="s">
        <v>2</v>
      </c>
      <c r="AEG1765" s="82" t="s">
        <v>3</v>
      </c>
      <c r="AEH1765" s="82" t="s">
        <v>50</v>
      </c>
      <c r="AEI1765" s="82" t="s">
        <v>52</v>
      </c>
      <c r="AEJ1765" s="82" t="s">
        <v>13</v>
      </c>
      <c r="AEK1765" s="96" t="s">
        <v>177</v>
      </c>
      <c r="AEL1765" s="82" t="s">
        <v>0</v>
      </c>
      <c r="AEM1765" s="82" t="s">
        <v>1</v>
      </c>
      <c r="AEN1765" s="82" t="s">
        <v>2</v>
      </c>
      <c r="AEO1765" s="82" t="s">
        <v>3</v>
      </c>
      <c r="AEP1765" s="82" t="s">
        <v>50</v>
      </c>
      <c r="AEQ1765" s="82" t="s">
        <v>52</v>
      </c>
      <c r="AER1765" s="82" t="s">
        <v>13</v>
      </c>
      <c r="AES1765" s="96" t="s">
        <v>177</v>
      </c>
      <c r="AET1765" s="82" t="s">
        <v>0</v>
      </c>
      <c r="AEU1765" s="82" t="s">
        <v>1</v>
      </c>
      <c r="AEV1765" s="82" t="s">
        <v>2</v>
      </c>
      <c r="AEW1765" s="82" t="s">
        <v>3</v>
      </c>
      <c r="AEX1765" s="82" t="s">
        <v>50</v>
      </c>
      <c r="AEY1765" s="82" t="s">
        <v>52</v>
      </c>
      <c r="AEZ1765" s="82" t="s">
        <v>13</v>
      </c>
      <c r="AFA1765" s="96" t="s">
        <v>177</v>
      </c>
      <c r="AFB1765" s="82" t="s">
        <v>0</v>
      </c>
      <c r="AFC1765" s="82" t="s">
        <v>1</v>
      </c>
      <c r="AFD1765" s="82" t="s">
        <v>2</v>
      </c>
      <c r="AFE1765" s="82" t="s">
        <v>3</v>
      </c>
      <c r="AFF1765" s="82" t="s">
        <v>50</v>
      </c>
      <c r="AFG1765" s="82" t="s">
        <v>52</v>
      </c>
      <c r="AFH1765" s="82" t="s">
        <v>13</v>
      </c>
      <c r="AFI1765" s="96" t="s">
        <v>177</v>
      </c>
      <c r="AFJ1765" s="82" t="s">
        <v>0</v>
      </c>
      <c r="AFK1765" s="82" t="s">
        <v>1</v>
      </c>
      <c r="AFL1765" s="82" t="s">
        <v>2</v>
      </c>
      <c r="AFM1765" s="82" t="s">
        <v>3</v>
      </c>
      <c r="AFN1765" s="82" t="s">
        <v>50</v>
      </c>
      <c r="AFO1765" s="82" t="s">
        <v>52</v>
      </c>
      <c r="AFP1765" s="82" t="s">
        <v>13</v>
      </c>
      <c r="AFQ1765" s="96" t="s">
        <v>177</v>
      </c>
      <c r="AFR1765" s="82" t="s">
        <v>0</v>
      </c>
      <c r="AFS1765" s="82" t="s">
        <v>1</v>
      </c>
      <c r="AFT1765" s="82" t="s">
        <v>2</v>
      </c>
      <c r="AFU1765" s="82" t="s">
        <v>3</v>
      </c>
      <c r="AFV1765" s="82" t="s">
        <v>50</v>
      </c>
      <c r="AFW1765" s="82" t="s">
        <v>52</v>
      </c>
      <c r="AFX1765" s="82" t="s">
        <v>13</v>
      </c>
      <c r="AFY1765" s="96" t="s">
        <v>177</v>
      </c>
      <c r="AFZ1765" s="82" t="s">
        <v>0</v>
      </c>
      <c r="AGA1765" s="82" t="s">
        <v>1</v>
      </c>
      <c r="AGB1765" s="82" t="s">
        <v>2</v>
      </c>
      <c r="AGC1765" s="82" t="s">
        <v>3</v>
      </c>
      <c r="AGD1765" s="82" t="s">
        <v>50</v>
      </c>
      <c r="AGE1765" s="82" t="s">
        <v>52</v>
      </c>
      <c r="AGF1765" s="82" t="s">
        <v>13</v>
      </c>
      <c r="AGG1765" s="96" t="s">
        <v>177</v>
      </c>
      <c r="AGH1765" s="82" t="s">
        <v>0</v>
      </c>
      <c r="AGI1765" s="82" t="s">
        <v>1</v>
      </c>
      <c r="AGJ1765" s="82" t="s">
        <v>2</v>
      </c>
      <c r="AGK1765" s="82" t="s">
        <v>3</v>
      </c>
      <c r="AGL1765" s="82" t="s">
        <v>50</v>
      </c>
      <c r="AGM1765" s="82" t="s">
        <v>52</v>
      </c>
      <c r="AGN1765" s="82" t="s">
        <v>13</v>
      </c>
      <c r="AGO1765" s="96" t="s">
        <v>177</v>
      </c>
      <c r="AGP1765" s="82" t="s">
        <v>0</v>
      </c>
      <c r="AGQ1765" s="82" t="s">
        <v>1</v>
      </c>
      <c r="AGR1765" s="82" t="s">
        <v>2</v>
      </c>
      <c r="AGS1765" s="82" t="s">
        <v>3</v>
      </c>
      <c r="AGT1765" s="82" t="s">
        <v>50</v>
      </c>
      <c r="AGU1765" s="82" t="s">
        <v>52</v>
      </c>
      <c r="AGV1765" s="82" t="s">
        <v>13</v>
      </c>
      <c r="AGW1765" s="96" t="s">
        <v>177</v>
      </c>
      <c r="AGX1765" s="82" t="s">
        <v>0</v>
      </c>
      <c r="AGY1765" s="82" t="s">
        <v>1</v>
      </c>
      <c r="AGZ1765" s="82" t="s">
        <v>2</v>
      </c>
      <c r="AHA1765" s="82" t="s">
        <v>3</v>
      </c>
      <c r="AHB1765" s="82" t="s">
        <v>50</v>
      </c>
      <c r="AHC1765" s="82" t="s">
        <v>52</v>
      </c>
      <c r="AHD1765" s="82" t="s">
        <v>13</v>
      </c>
      <c r="AHE1765" s="96" t="s">
        <v>177</v>
      </c>
      <c r="AHF1765" s="82" t="s">
        <v>0</v>
      </c>
      <c r="AHG1765" s="82" t="s">
        <v>1</v>
      </c>
      <c r="AHH1765" s="82" t="s">
        <v>2</v>
      </c>
      <c r="AHI1765" s="82" t="s">
        <v>3</v>
      </c>
      <c r="AHJ1765" s="82" t="s">
        <v>50</v>
      </c>
      <c r="AHK1765" s="82" t="s">
        <v>52</v>
      </c>
      <c r="AHL1765" s="82" t="s">
        <v>13</v>
      </c>
      <c r="AHM1765" s="96" t="s">
        <v>177</v>
      </c>
      <c r="AHN1765" s="82" t="s">
        <v>0</v>
      </c>
      <c r="AHO1765" s="82" t="s">
        <v>1</v>
      </c>
      <c r="AHP1765" s="82" t="s">
        <v>2</v>
      </c>
      <c r="AHQ1765" s="82" t="s">
        <v>3</v>
      </c>
      <c r="AHR1765" s="82" t="s">
        <v>50</v>
      </c>
      <c r="AHS1765" s="82" t="s">
        <v>52</v>
      </c>
      <c r="AHT1765" s="82" t="s">
        <v>13</v>
      </c>
      <c r="AHU1765" s="96" t="s">
        <v>177</v>
      </c>
      <c r="AHV1765" s="82" t="s">
        <v>0</v>
      </c>
      <c r="AHW1765" s="82" t="s">
        <v>1</v>
      </c>
      <c r="AHX1765" s="82" t="s">
        <v>2</v>
      </c>
      <c r="AHY1765" s="82" t="s">
        <v>3</v>
      </c>
      <c r="AHZ1765" s="82" t="s">
        <v>50</v>
      </c>
      <c r="AIA1765" s="82" t="s">
        <v>52</v>
      </c>
      <c r="AIB1765" s="82" t="s">
        <v>13</v>
      </c>
      <c r="AIC1765" s="96" t="s">
        <v>177</v>
      </c>
      <c r="AID1765" s="82" t="s">
        <v>0</v>
      </c>
      <c r="AIE1765" s="82" t="s">
        <v>1</v>
      </c>
      <c r="AIF1765" s="82" t="s">
        <v>2</v>
      </c>
      <c r="AIG1765" s="82" t="s">
        <v>3</v>
      </c>
      <c r="AIH1765" s="82" t="s">
        <v>50</v>
      </c>
      <c r="AII1765" s="82" t="s">
        <v>52</v>
      </c>
      <c r="AIJ1765" s="82" t="s">
        <v>13</v>
      </c>
      <c r="AIK1765" s="96" t="s">
        <v>177</v>
      </c>
      <c r="AIL1765" s="82" t="s">
        <v>0</v>
      </c>
      <c r="AIM1765" s="82" t="s">
        <v>1</v>
      </c>
      <c r="AIN1765" s="82" t="s">
        <v>2</v>
      </c>
      <c r="AIO1765" s="82" t="s">
        <v>3</v>
      </c>
      <c r="AIP1765" s="82" t="s">
        <v>50</v>
      </c>
      <c r="AIQ1765" s="82" t="s">
        <v>52</v>
      </c>
      <c r="AIR1765" s="82" t="s">
        <v>13</v>
      </c>
      <c r="AIS1765" s="96" t="s">
        <v>177</v>
      </c>
      <c r="AIT1765" s="82" t="s">
        <v>0</v>
      </c>
      <c r="AIU1765" s="82" t="s">
        <v>1</v>
      </c>
      <c r="AIV1765" s="82" t="s">
        <v>2</v>
      </c>
      <c r="AIW1765" s="82" t="s">
        <v>3</v>
      </c>
      <c r="AIX1765" s="82" t="s">
        <v>50</v>
      </c>
      <c r="AIY1765" s="82" t="s">
        <v>52</v>
      </c>
      <c r="AIZ1765" s="82" t="s">
        <v>13</v>
      </c>
      <c r="AJA1765" s="96" t="s">
        <v>177</v>
      </c>
      <c r="AJB1765" s="82" t="s">
        <v>0</v>
      </c>
      <c r="AJC1765" s="82" t="s">
        <v>1</v>
      </c>
      <c r="AJD1765" s="82" t="s">
        <v>2</v>
      </c>
      <c r="AJE1765" s="82" t="s">
        <v>3</v>
      </c>
      <c r="AJF1765" s="82" t="s">
        <v>50</v>
      </c>
      <c r="AJG1765" s="82" t="s">
        <v>52</v>
      </c>
      <c r="AJH1765" s="82" t="s">
        <v>13</v>
      </c>
      <c r="AJI1765" s="96" t="s">
        <v>177</v>
      </c>
      <c r="AJJ1765" s="82" t="s">
        <v>0</v>
      </c>
      <c r="AJK1765" s="82" t="s">
        <v>1</v>
      </c>
      <c r="AJL1765" s="82" t="s">
        <v>2</v>
      </c>
      <c r="AJM1765" s="82" t="s">
        <v>3</v>
      </c>
      <c r="AJN1765" s="82" t="s">
        <v>50</v>
      </c>
      <c r="AJO1765" s="82" t="s">
        <v>52</v>
      </c>
      <c r="AJP1765" s="82" t="s">
        <v>13</v>
      </c>
      <c r="AJQ1765" s="96" t="s">
        <v>177</v>
      </c>
      <c r="AJR1765" s="82" t="s">
        <v>0</v>
      </c>
      <c r="AJS1765" s="82" t="s">
        <v>1</v>
      </c>
      <c r="AJT1765" s="82" t="s">
        <v>2</v>
      </c>
      <c r="AJU1765" s="82" t="s">
        <v>3</v>
      </c>
      <c r="AJV1765" s="82" t="s">
        <v>50</v>
      </c>
      <c r="AJW1765" s="82" t="s">
        <v>52</v>
      </c>
      <c r="AJX1765" s="82" t="s">
        <v>13</v>
      </c>
      <c r="AJY1765" s="96" t="s">
        <v>177</v>
      </c>
      <c r="AJZ1765" s="82" t="s">
        <v>0</v>
      </c>
      <c r="AKA1765" s="82" t="s">
        <v>1</v>
      </c>
      <c r="AKB1765" s="82" t="s">
        <v>2</v>
      </c>
      <c r="AKC1765" s="82" t="s">
        <v>3</v>
      </c>
      <c r="AKD1765" s="82" t="s">
        <v>50</v>
      </c>
      <c r="AKE1765" s="82" t="s">
        <v>52</v>
      </c>
      <c r="AKF1765" s="82" t="s">
        <v>13</v>
      </c>
      <c r="AKG1765" s="96" t="s">
        <v>177</v>
      </c>
      <c r="AKH1765" s="82" t="s">
        <v>0</v>
      </c>
      <c r="AKI1765" s="82" t="s">
        <v>1</v>
      </c>
      <c r="AKJ1765" s="82" t="s">
        <v>2</v>
      </c>
      <c r="AKK1765" s="82" t="s">
        <v>3</v>
      </c>
      <c r="AKL1765" s="82" t="s">
        <v>50</v>
      </c>
      <c r="AKM1765" s="82" t="s">
        <v>52</v>
      </c>
      <c r="AKN1765" s="82" t="s">
        <v>13</v>
      </c>
      <c r="AKO1765" s="96" t="s">
        <v>177</v>
      </c>
      <c r="AKP1765" s="82" t="s">
        <v>0</v>
      </c>
      <c r="AKQ1765" s="82" t="s">
        <v>1</v>
      </c>
      <c r="AKR1765" s="82" t="s">
        <v>2</v>
      </c>
      <c r="AKS1765" s="82" t="s">
        <v>3</v>
      </c>
      <c r="AKT1765" s="82" t="s">
        <v>50</v>
      </c>
      <c r="AKU1765" s="82" t="s">
        <v>52</v>
      </c>
      <c r="AKV1765" s="82" t="s">
        <v>13</v>
      </c>
      <c r="AKW1765" s="96" t="s">
        <v>177</v>
      </c>
      <c r="AKX1765" s="82" t="s">
        <v>0</v>
      </c>
      <c r="AKY1765" s="82" t="s">
        <v>1</v>
      </c>
      <c r="AKZ1765" s="82" t="s">
        <v>2</v>
      </c>
      <c r="ALA1765" s="82" t="s">
        <v>3</v>
      </c>
      <c r="ALB1765" s="82" t="s">
        <v>50</v>
      </c>
      <c r="ALC1765" s="82" t="s">
        <v>52</v>
      </c>
      <c r="ALD1765" s="82" t="s">
        <v>13</v>
      </c>
      <c r="ALE1765" s="96" t="s">
        <v>177</v>
      </c>
      <c r="ALF1765" s="82" t="s">
        <v>0</v>
      </c>
      <c r="ALG1765" s="82" t="s">
        <v>1</v>
      </c>
      <c r="ALH1765" s="82" t="s">
        <v>2</v>
      </c>
      <c r="ALI1765" s="82" t="s">
        <v>3</v>
      </c>
      <c r="ALJ1765" s="82" t="s">
        <v>50</v>
      </c>
      <c r="ALK1765" s="82" t="s">
        <v>52</v>
      </c>
      <c r="ALL1765" s="82" t="s">
        <v>13</v>
      </c>
      <c r="ALM1765" s="96" t="s">
        <v>177</v>
      </c>
      <c r="ALN1765" s="82" t="s">
        <v>0</v>
      </c>
      <c r="ALO1765" s="82" t="s">
        <v>1</v>
      </c>
      <c r="ALP1765" s="82" t="s">
        <v>2</v>
      </c>
      <c r="ALQ1765" s="82" t="s">
        <v>3</v>
      </c>
      <c r="ALR1765" s="82" t="s">
        <v>50</v>
      </c>
      <c r="ALS1765" s="82" t="s">
        <v>52</v>
      </c>
      <c r="ALT1765" s="82" t="s">
        <v>13</v>
      </c>
      <c r="ALU1765" s="96" t="s">
        <v>177</v>
      </c>
      <c r="ALV1765" s="82" t="s">
        <v>0</v>
      </c>
      <c r="ALW1765" s="82" t="s">
        <v>1</v>
      </c>
      <c r="ALX1765" s="82" t="s">
        <v>2</v>
      </c>
      <c r="ALY1765" s="82" t="s">
        <v>3</v>
      </c>
      <c r="ALZ1765" s="82" t="s">
        <v>50</v>
      </c>
      <c r="AMA1765" s="82" t="s">
        <v>52</v>
      </c>
      <c r="AMB1765" s="82" t="s">
        <v>13</v>
      </c>
      <c r="AMC1765" s="96" t="s">
        <v>177</v>
      </c>
      <c r="AMD1765" s="82" t="s">
        <v>0</v>
      </c>
      <c r="AME1765" s="82" t="s">
        <v>1</v>
      </c>
      <c r="AMF1765" s="82" t="s">
        <v>2</v>
      </c>
      <c r="AMG1765" s="82" t="s">
        <v>3</v>
      </c>
      <c r="AMH1765" s="82" t="s">
        <v>50</v>
      </c>
      <c r="AMI1765" s="82" t="s">
        <v>52</v>
      </c>
      <c r="AMJ1765" s="82" t="s">
        <v>13</v>
      </c>
      <c r="AMK1765" s="96" t="s">
        <v>177</v>
      </c>
      <c r="AML1765" s="82" t="s">
        <v>0</v>
      </c>
      <c r="AMM1765" s="82" t="s">
        <v>1</v>
      </c>
      <c r="AMN1765" s="82" t="s">
        <v>2</v>
      </c>
      <c r="AMO1765" s="82" t="s">
        <v>3</v>
      </c>
      <c r="AMP1765" s="82" t="s">
        <v>50</v>
      </c>
      <c r="AMQ1765" s="82" t="s">
        <v>52</v>
      </c>
      <c r="AMR1765" s="82" t="s">
        <v>13</v>
      </c>
      <c r="AMS1765" s="96" t="s">
        <v>177</v>
      </c>
      <c r="AMT1765" s="82" t="s">
        <v>0</v>
      </c>
      <c r="AMU1765" s="82" t="s">
        <v>1</v>
      </c>
      <c r="AMV1765" s="82" t="s">
        <v>2</v>
      </c>
      <c r="AMW1765" s="82" t="s">
        <v>3</v>
      </c>
      <c r="AMX1765" s="82" t="s">
        <v>50</v>
      </c>
      <c r="AMY1765" s="82" t="s">
        <v>52</v>
      </c>
      <c r="AMZ1765" s="82" t="s">
        <v>13</v>
      </c>
      <c r="ANA1765" s="96" t="s">
        <v>177</v>
      </c>
      <c r="ANB1765" s="82" t="s">
        <v>0</v>
      </c>
      <c r="ANC1765" s="82" t="s">
        <v>1</v>
      </c>
      <c r="AND1765" s="82" t="s">
        <v>2</v>
      </c>
      <c r="ANE1765" s="82" t="s">
        <v>3</v>
      </c>
      <c r="ANF1765" s="82" t="s">
        <v>50</v>
      </c>
      <c r="ANG1765" s="82" t="s">
        <v>52</v>
      </c>
      <c r="ANH1765" s="82" t="s">
        <v>13</v>
      </c>
      <c r="ANI1765" s="96" t="s">
        <v>177</v>
      </c>
      <c r="ANJ1765" s="82" t="s">
        <v>0</v>
      </c>
      <c r="ANK1765" s="82" t="s">
        <v>1</v>
      </c>
      <c r="ANL1765" s="82" t="s">
        <v>2</v>
      </c>
      <c r="ANM1765" s="82" t="s">
        <v>3</v>
      </c>
      <c r="ANN1765" s="82" t="s">
        <v>50</v>
      </c>
      <c r="ANO1765" s="82" t="s">
        <v>52</v>
      </c>
      <c r="ANP1765" s="82" t="s">
        <v>13</v>
      </c>
      <c r="ANQ1765" s="96" t="s">
        <v>177</v>
      </c>
      <c r="ANR1765" s="82" t="s">
        <v>0</v>
      </c>
      <c r="ANS1765" s="82" t="s">
        <v>1</v>
      </c>
      <c r="ANT1765" s="82" t="s">
        <v>2</v>
      </c>
      <c r="ANU1765" s="82" t="s">
        <v>3</v>
      </c>
      <c r="ANV1765" s="82" t="s">
        <v>50</v>
      </c>
      <c r="ANW1765" s="82" t="s">
        <v>52</v>
      </c>
      <c r="ANX1765" s="82" t="s">
        <v>13</v>
      </c>
      <c r="ANY1765" s="96" t="s">
        <v>177</v>
      </c>
      <c r="ANZ1765" s="82" t="s">
        <v>0</v>
      </c>
      <c r="AOA1765" s="82" t="s">
        <v>1</v>
      </c>
      <c r="AOB1765" s="82" t="s">
        <v>2</v>
      </c>
      <c r="AOC1765" s="82" t="s">
        <v>3</v>
      </c>
      <c r="AOD1765" s="82" t="s">
        <v>50</v>
      </c>
      <c r="AOE1765" s="82" t="s">
        <v>52</v>
      </c>
      <c r="AOF1765" s="82" t="s">
        <v>13</v>
      </c>
      <c r="AOG1765" s="96" t="s">
        <v>177</v>
      </c>
      <c r="AOH1765" s="82" t="s">
        <v>0</v>
      </c>
      <c r="AOI1765" s="82" t="s">
        <v>1</v>
      </c>
      <c r="AOJ1765" s="82" t="s">
        <v>2</v>
      </c>
      <c r="AOK1765" s="82" t="s">
        <v>3</v>
      </c>
      <c r="AOL1765" s="82" t="s">
        <v>50</v>
      </c>
      <c r="AOM1765" s="82" t="s">
        <v>52</v>
      </c>
      <c r="AON1765" s="82" t="s">
        <v>13</v>
      </c>
      <c r="AOO1765" s="96" t="s">
        <v>177</v>
      </c>
      <c r="AOP1765" s="82" t="s">
        <v>0</v>
      </c>
      <c r="AOQ1765" s="82" t="s">
        <v>1</v>
      </c>
      <c r="AOR1765" s="82" t="s">
        <v>2</v>
      </c>
      <c r="AOS1765" s="82" t="s">
        <v>3</v>
      </c>
      <c r="AOT1765" s="82" t="s">
        <v>50</v>
      </c>
      <c r="AOU1765" s="82" t="s">
        <v>52</v>
      </c>
      <c r="AOV1765" s="82" t="s">
        <v>13</v>
      </c>
      <c r="AOW1765" s="96" t="s">
        <v>177</v>
      </c>
      <c r="AOX1765" s="82" t="s">
        <v>0</v>
      </c>
      <c r="AOY1765" s="82" t="s">
        <v>1</v>
      </c>
      <c r="AOZ1765" s="82" t="s">
        <v>2</v>
      </c>
      <c r="APA1765" s="82" t="s">
        <v>3</v>
      </c>
      <c r="APB1765" s="82" t="s">
        <v>50</v>
      </c>
      <c r="APC1765" s="82" t="s">
        <v>52</v>
      </c>
      <c r="APD1765" s="82" t="s">
        <v>13</v>
      </c>
      <c r="APE1765" s="96" t="s">
        <v>177</v>
      </c>
      <c r="APF1765" s="82" t="s">
        <v>0</v>
      </c>
      <c r="APG1765" s="82" t="s">
        <v>1</v>
      </c>
      <c r="APH1765" s="82" t="s">
        <v>2</v>
      </c>
      <c r="API1765" s="82" t="s">
        <v>3</v>
      </c>
      <c r="APJ1765" s="82" t="s">
        <v>50</v>
      </c>
      <c r="APK1765" s="82" t="s">
        <v>52</v>
      </c>
      <c r="APL1765" s="82" t="s">
        <v>13</v>
      </c>
      <c r="APM1765" s="96" t="s">
        <v>177</v>
      </c>
      <c r="APN1765" s="82" t="s">
        <v>0</v>
      </c>
      <c r="APO1765" s="82" t="s">
        <v>1</v>
      </c>
      <c r="APP1765" s="82" t="s">
        <v>2</v>
      </c>
      <c r="APQ1765" s="82" t="s">
        <v>3</v>
      </c>
      <c r="APR1765" s="82" t="s">
        <v>50</v>
      </c>
      <c r="APS1765" s="82" t="s">
        <v>52</v>
      </c>
      <c r="APT1765" s="82" t="s">
        <v>13</v>
      </c>
      <c r="APU1765" s="96" t="s">
        <v>177</v>
      </c>
      <c r="APV1765" s="82" t="s">
        <v>0</v>
      </c>
      <c r="APW1765" s="82" t="s">
        <v>1</v>
      </c>
      <c r="APX1765" s="82" t="s">
        <v>2</v>
      </c>
      <c r="APY1765" s="82" t="s">
        <v>3</v>
      </c>
      <c r="APZ1765" s="82" t="s">
        <v>50</v>
      </c>
      <c r="AQA1765" s="82" t="s">
        <v>52</v>
      </c>
      <c r="AQB1765" s="82" t="s">
        <v>13</v>
      </c>
      <c r="AQC1765" s="96" t="s">
        <v>177</v>
      </c>
      <c r="AQD1765" s="82" t="s">
        <v>0</v>
      </c>
      <c r="AQE1765" s="82" t="s">
        <v>1</v>
      </c>
      <c r="AQF1765" s="82" t="s">
        <v>2</v>
      </c>
      <c r="AQG1765" s="82" t="s">
        <v>3</v>
      </c>
      <c r="AQH1765" s="82" t="s">
        <v>50</v>
      </c>
      <c r="AQI1765" s="82" t="s">
        <v>52</v>
      </c>
      <c r="AQJ1765" s="82" t="s">
        <v>13</v>
      </c>
      <c r="AQK1765" s="96" t="s">
        <v>177</v>
      </c>
      <c r="AQL1765" s="82" t="s">
        <v>0</v>
      </c>
      <c r="AQM1765" s="82" t="s">
        <v>1</v>
      </c>
      <c r="AQN1765" s="82" t="s">
        <v>2</v>
      </c>
      <c r="AQO1765" s="82" t="s">
        <v>3</v>
      </c>
      <c r="AQP1765" s="82" t="s">
        <v>50</v>
      </c>
      <c r="AQQ1765" s="82" t="s">
        <v>52</v>
      </c>
      <c r="AQR1765" s="82" t="s">
        <v>13</v>
      </c>
      <c r="AQS1765" s="96" t="s">
        <v>177</v>
      </c>
      <c r="AQT1765" s="82" t="s">
        <v>0</v>
      </c>
      <c r="AQU1765" s="82" t="s">
        <v>1</v>
      </c>
      <c r="AQV1765" s="82" t="s">
        <v>2</v>
      </c>
      <c r="AQW1765" s="82" t="s">
        <v>3</v>
      </c>
      <c r="AQX1765" s="82" t="s">
        <v>50</v>
      </c>
      <c r="AQY1765" s="82" t="s">
        <v>52</v>
      </c>
      <c r="AQZ1765" s="82" t="s">
        <v>13</v>
      </c>
      <c r="ARA1765" s="96" t="s">
        <v>177</v>
      </c>
      <c r="ARB1765" s="82" t="s">
        <v>0</v>
      </c>
      <c r="ARC1765" s="82" t="s">
        <v>1</v>
      </c>
      <c r="ARD1765" s="82" t="s">
        <v>2</v>
      </c>
      <c r="ARE1765" s="82" t="s">
        <v>3</v>
      </c>
      <c r="ARF1765" s="82" t="s">
        <v>50</v>
      </c>
      <c r="ARG1765" s="82" t="s">
        <v>52</v>
      </c>
      <c r="ARH1765" s="82" t="s">
        <v>13</v>
      </c>
      <c r="ARI1765" s="96" t="s">
        <v>177</v>
      </c>
      <c r="ARJ1765" s="82" t="s">
        <v>0</v>
      </c>
      <c r="ARK1765" s="82" t="s">
        <v>1</v>
      </c>
      <c r="ARL1765" s="82" t="s">
        <v>2</v>
      </c>
      <c r="ARM1765" s="82" t="s">
        <v>3</v>
      </c>
      <c r="ARN1765" s="82" t="s">
        <v>50</v>
      </c>
      <c r="ARO1765" s="82" t="s">
        <v>52</v>
      </c>
      <c r="ARP1765" s="82" t="s">
        <v>13</v>
      </c>
      <c r="ARQ1765" s="96" t="s">
        <v>177</v>
      </c>
      <c r="ARR1765" s="82" t="s">
        <v>0</v>
      </c>
      <c r="ARS1765" s="82" t="s">
        <v>1</v>
      </c>
      <c r="ART1765" s="82" t="s">
        <v>2</v>
      </c>
      <c r="ARU1765" s="82" t="s">
        <v>3</v>
      </c>
      <c r="ARV1765" s="82" t="s">
        <v>50</v>
      </c>
      <c r="ARW1765" s="82" t="s">
        <v>52</v>
      </c>
      <c r="ARX1765" s="82" t="s">
        <v>13</v>
      </c>
      <c r="ARY1765" s="96" t="s">
        <v>177</v>
      </c>
      <c r="ARZ1765" s="82" t="s">
        <v>0</v>
      </c>
      <c r="ASA1765" s="82" t="s">
        <v>1</v>
      </c>
      <c r="ASB1765" s="82" t="s">
        <v>2</v>
      </c>
      <c r="ASC1765" s="82" t="s">
        <v>3</v>
      </c>
      <c r="ASD1765" s="82" t="s">
        <v>50</v>
      </c>
      <c r="ASE1765" s="82" t="s">
        <v>52</v>
      </c>
      <c r="ASF1765" s="82" t="s">
        <v>13</v>
      </c>
      <c r="ASG1765" s="96" t="s">
        <v>177</v>
      </c>
      <c r="ASH1765" s="82" t="s">
        <v>0</v>
      </c>
      <c r="ASI1765" s="82" t="s">
        <v>1</v>
      </c>
      <c r="ASJ1765" s="82" t="s">
        <v>2</v>
      </c>
      <c r="ASK1765" s="82" t="s">
        <v>3</v>
      </c>
      <c r="ASL1765" s="82" t="s">
        <v>50</v>
      </c>
      <c r="ASM1765" s="82" t="s">
        <v>52</v>
      </c>
      <c r="ASN1765" s="82" t="s">
        <v>13</v>
      </c>
      <c r="ASO1765" s="96" t="s">
        <v>177</v>
      </c>
      <c r="ASP1765" s="82" t="s">
        <v>0</v>
      </c>
      <c r="ASQ1765" s="82" t="s">
        <v>1</v>
      </c>
      <c r="ASR1765" s="82" t="s">
        <v>2</v>
      </c>
      <c r="ASS1765" s="82" t="s">
        <v>3</v>
      </c>
      <c r="AST1765" s="82" t="s">
        <v>50</v>
      </c>
      <c r="ASU1765" s="82" t="s">
        <v>52</v>
      </c>
      <c r="ASV1765" s="82" t="s">
        <v>13</v>
      </c>
      <c r="ASW1765" s="96" t="s">
        <v>177</v>
      </c>
      <c r="ASX1765" s="82" t="s">
        <v>0</v>
      </c>
      <c r="ASY1765" s="82" t="s">
        <v>1</v>
      </c>
      <c r="ASZ1765" s="82" t="s">
        <v>2</v>
      </c>
      <c r="ATA1765" s="82" t="s">
        <v>3</v>
      </c>
      <c r="ATB1765" s="82" t="s">
        <v>50</v>
      </c>
      <c r="ATC1765" s="82" t="s">
        <v>52</v>
      </c>
      <c r="ATD1765" s="82" t="s">
        <v>13</v>
      </c>
      <c r="ATE1765" s="96" t="s">
        <v>177</v>
      </c>
      <c r="ATF1765" s="82" t="s">
        <v>0</v>
      </c>
      <c r="ATG1765" s="82" t="s">
        <v>1</v>
      </c>
      <c r="ATH1765" s="82" t="s">
        <v>2</v>
      </c>
      <c r="ATI1765" s="82" t="s">
        <v>3</v>
      </c>
      <c r="ATJ1765" s="82" t="s">
        <v>50</v>
      </c>
      <c r="ATK1765" s="82" t="s">
        <v>52</v>
      </c>
      <c r="ATL1765" s="82" t="s">
        <v>13</v>
      </c>
      <c r="ATM1765" s="96" t="s">
        <v>177</v>
      </c>
      <c r="ATN1765" s="82" t="s">
        <v>0</v>
      </c>
      <c r="ATO1765" s="82" t="s">
        <v>1</v>
      </c>
      <c r="ATP1765" s="82" t="s">
        <v>2</v>
      </c>
      <c r="ATQ1765" s="82" t="s">
        <v>3</v>
      </c>
      <c r="ATR1765" s="82" t="s">
        <v>50</v>
      </c>
      <c r="ATS1765" s="82" t="s">
        <v>52</v>
      </c>
      <c r="ATT1765" s="82" t="s">
        <v>13</v>
      </c>
      <c r="ATU1765" s="96" t="s">
        <v>177</v>
      </c>
      <c r="ATV1765" s="82" t="s">
        <v>0</v>
      </c>
      <c r="ATW1765" s="82" t="s">
        <v>1</v>
      </c>
      <c r="ATX1765" s="82" t="s">
        <v>2</v>
      </c>
      <c r="ATY1765" s="82" t="s">
        <v>3</v>
      </c>
      <c r="ATZ1765" s="82" t="s">
        <v>50</v>
      </c>
      <c r="AUA1765" s="82" t="s">
        <v>52</v>
      </c>
      <c r="AUB1765" s="82" t="s">
        <v>13</v>
      </c>
      <c r="AUC1765" s="96" t="s">
        <v>177</v>
      </c>
      <c r="AUD1765" s="82" t="s">
        <v>0</v>
      </c>
      <c r="AUE1765" s="82" t="s">
        <v>1</v>
      </c>
      <c r="AUF1765" s="82" t="s">
        <v>2</v>
      </c>
      <c r="AUG1765" s="82" t="s">
        <v>3</v>
      </c>
      <c r="AUH1765" s="82" t="s">
        <v>50</v>
      </c>
      <c r="AUI1765" s="82" t="s">
        <v>52</v>
      </c>
      <c r="AUJ1765" s="82" t="s">
        <v>13</v>
      </c>
      <c r="AUK1765" s="96" t="s">
        <v>177</v>
      </c>
      <c r="AUL1765" s="82" t="s">
        <v>0</v>
      </c>
      <c r="AUM1765" s="82" t="s">
        <v>1</v>
      </c>
      <c r="AUN1765" s="82" t="s">
        <v>2</v>
      </c>
      <c r="AUO1765" s="82" t="s">
        <v>3</v>
      </c>
      <c r="AUP1765" s="82" t="s">
        <v>50</v>
      </c>
      <c r="AUQ1765" s="82" t="s">
        <v>52</v>
      </c>
      <c r="AUR1765" s="82" t="s">
        <v>13</v>
      </c>
      <c r="AUS1765" s="96" t="s">
        <v>177</v>
      </c>
      <c r="AUT1765" s="82" t="s">
        <v>0</v>
      </c>
      <c r="AUU1765" s="82" t="s">
        <v>1</v>
      </c>
      <c r="AUV1765" s="82" t="s">
        <v>2</v>
      </c>
      <c r="AUW1765" s="82" t="s">
        <v>3</v>
      </c>
      <c r="AUX1765" s="82" t="s">
        <v>50</v>
      </c>
      <c r="AUY1765" s="82" t="s">
        <v>52</v>
      </c>
      <c r="AUZ1765" s="82" t="s">
        <v>13</v>
      </c>
      <c r="AVA1765" s="96" t="s">
        <v>177</v>
      </c>
      <c r="AVB1765" s="82" t="s">
        <v>0</v>
      </c>
      <c r="AVC1765" s="82" t="s">
        <v>1</v>
      </c>
      <c r="AVD1765" s="82" t="s">
        <v>2</v>
      </c>
      <c r="AVE1765" s="82" t="s">
        <v>3</v>
      </c>
      <c r="AVF1765" s="82" t="s">
        <v>50</v>
      </c>
      <c r="AVG1765" s="82" t="s">
        <v>52</v>
      </c>
      <c r="AVH1765" s="82" t="s">
        <v>13</v>
      </c>
      <c r="AVI1765" s="96" t="s">
        <v>177</v>
      </c>
      <c r="AVJ1765" s="82" t="s">
        <v>0</v>
      </c>
      <c r="AVK1765" s="82" t="s">
        <v>1</v>
      </c>
      <c r="AVL1765" s="82" t="s">
        <v>2</v>
      </c>
      <c r="AVM1765" s="82" t="s">
        <v>3</v>
      </c>
      <c r="AVN1765" s="82" t="s">
        <v>50</v>
      </c>
      <c r="AVO1765" s="82" t="s">
        <v>52</v>
      </c>
      <c r="AVP1765" s="82" t="s">
        <v>13</v>
      </c>
      <c r="AVQ1765" s="96" t="s">
        <v>177</v>
      </c>
      <c r="AVR1765" s="82" t="s">
        <v>0</v>
      </c>
      <c r="AVS1765" s="82" t="s">
        <v>1</v>
      </c>
      <c r="AVT1765" s="82" t="s">
        <v>2</v>
      </c>
      <c r="AVU1765" s="82" t="s">
        <v>3</v>
      </c>
      <c r="AVV1765" s="82" t="s">
        <v>50</v>
      </c>
      <c r="AVW1765" s="82" t="s">
        <v>52</v>
      </c>
      <c r="AVX1765" s="82" t="s">
        <v>13</v>
      </c>
      <c r="AVY1765" s="96" t="s">
        <v>177</v>
      </c>
      <c r="AVZ1765" s="82" t="s">
        <v>0</v>
      </c>
      <c r="AWA1765" s="82" t="s">
        <v>1</v>
      </c>
      <c r="AWB1765" s="82" t="s">
        <v>2</v>
      </c>
      <c r="AWC1765" s="82" t="s">
        <v>3</v>
      </c>
      <c r="AWD1765" s="82" t="s">
        <v>50</v>
      </c>
      <c r="AWE1765" s="82" t="s">
        <v>52</v>
      </c>
      <c r="AWF1765" s="82" t="s">
        <v>13</v>
      </c>
      <c r="AWG1765" s="96" t="s">
        <v>177</v>
      </c>
      <c r="AWH1765" s="82" t="s">
        <v>0</v>
      </c>
      <c r="AWI1765" s="82" t="s">
        <v>1</v>
      </c>
      <c r="AWJ1765" s="82" t="s">
        <v>2</v>
      </c>
      <c r="AWK1765" s="82" t="s">
        <v>3</v>
      </c>
      <c r="AWL1765" s="82" t="s">
        <v>50</v>
      </c>
      <c r="AWM1765" s="82" t="s">
        <v>52</v>
      </c>
      <c r="AWN1765" s="82" t="s">
        <v>13</v>
      </c>
      <c r="AWO1765" s="96" t="s">
        <v>177</v>
      </c>
      <c r="AWP1765" s="82" t="s">
        <v>0</v>
      </c>
      <c r="AWQ1765" s="82" t="s">
        <v>1</v>
      </c>
      <c r="AWR1765" s="82" t="s">
        <v>2</v>
      </c>
      <c r="AWS1765" s="82" t="s">
        <v>3</v>
      </c>
      <c r="AWT1765" s="82" t="s">
        <v>50</v>
      </c>
      <c r="AWU1765" s="82" t="s">
        <v>52</v>
      </c>
      <c r="AWV1765" s="82" t="s">
        <v>13</v>
      </c>
      <c r="AWW1765" s="96" t="s">
        <v>177</v>
      </c>
      <c r="AWX1765" s="82" t="s">
        <v>0</v>
      </c>
      <c r="AWY1765" s="82" t="s">
        <v>1</v>
      </c>
      <c r="AWZ1765" s="82" t="s">
        <v>2</v>
      </c>
      <c r="AXA1765" s="82" t="s">
        <v>3</v>
      </c>
      <c r="AXB1765" s="82" t="s">
        <v>50</v>
      </c>
      <c r="AXC1765" s="82" t="s">
        <v>52</v>
      </c>
      <c r="AXD1765" s="82" t="s">
        <v>13</v>
      </c>
      <c r="AXE1765" s="96" t="s">
        <v>177</v>
      </c>
      <c r="AXF1765" s="82" t="s">
        <v>0</v>
      </c>
      <c r="AXG1765" s="82" t="s">
        <v>1</v>
      </c>
      <c r="AXH1765" s="82" t="s">
        <v>2</v>
      </c>
      <c r="AXI1765" s="82" t="s">
        <v>3</v>
      </c>
      <c r="AXJ1765" s="82" t="s">
        <v>50</v>
      </c>
      <c r="AXK1765" s="82" t="s">
        <v>52</v>
      </c>
      <c r="AXL1765" s="82" t="s">
        <v>13</v>
      </c>
      <c r="AXM1765" s="96" t="s">
        <v>177</v>
      </c>
      <c r="AXN1765" s="82" t="s">
        <v>0</v>
      </c>
      <c r="AXO1765" s="82" t="s">
        <v>1</v>
      </c>
      <c r="AXP1765" s="82" t="s">
        <v>2</v>
      </c>
      <c r="AXQ1765" s="82" t="s">
        <v>3</v>
      </c>
      <c r="AXR1765" s="82" t="s">
        <v>50</v>
      </c>
      <c r="AXS1765" s="82" t="s">
        <v>52</v>
      </c>
      <c r="AXT1765" s="82" t="s">
        <v>13</v>
      </c>
      <c r="AXU1765" s="96" t="s">
        <v>177</v>
      </c>
      <c r="AXV1765" s="82" t="s">
        <v>0</v>
      </c>
      <c r="AXW1765" s="82" t="s">
        <v>1</v>
      </c>
      <c r="AXX1765" s="82" t="s">
        <v>2</v>
      </c>
      <c r="AXY1765" s="82" t="s">
        <v>3</v>
      </c>
      <c r="AXZ1765" s="82" t="s">
        <v>50</v>
      </c>
      <c r="AYA1765" s="82" t="s">
        <v>52</v>
      </c>
      <c r="AYB1765" s="82" t="s">
        <v>13</v>
      </c>
      <c r="AYC1765" s="96" t="s">
        <v>177</v>
      </c>
      <c r="AYD1765" s="82" t="s">
        <v>0</v>
      </c>
      <c r="AYE1765" s="82" t="s">
        <v>1</v>
      </c>
      <c r="AYF1765" s="82" t="s">
        <v>2</v>
      </c>
      <c r="AYG1765" s="82" t="s">
        <v>3</v>
      </c>
      <c r="AYH1765" s="82" t="s">
        <v>50</v>
      </c>
      <c r="AYI1765" s="82" t="s">
        <v>52</v>
      </c>
      <c r="AYJ1765" s="82" t="s">
        <v>13</v>
      </c>
      <c r="AYK1765" s="96" t="s">
        <v>177</v>
      </c>
      <c r="AYL1765" s="82" t="s">
        <v>0</v>
      </c>
      <c r="AYM1765" s="82" t="s">
        <v>1</v>
      </c>
      <c r="AYN1765" s="82" t="s">
        <v>2</v>
      </c>
      <c r="AYO1765" s="82" t="s">
        <v>3</v>
      </c>
      <c r="AYP1765" s="82" t="s">
        <v>50</v>
      </c>
      <c r="AYQ1765" s="82" t="s">
        <v>52</v>
      </c>
      <c r="AYR1765" s="82" t="s">
        <v>13</v>
      </c>
      <c r="AYS1765" s="96" t="s">
        <v>177</v>
      </c>
      <c r="AYT1765" s="82" t="s">
        <v>0</v>
      </c>
      <c r="AYU1765" s="82" t="s">
        <v>1</v>
      </c>
      <c r="AYV1765" s="82" t="s">
        <v>2</v>
      </c>
      <c r="AYW1765" s="82" t="s">
        <v>3</v>
      </c>
      <c r="AYX1765" s="82" t="s">
        <v>50</v>
      </c>
      <c r="AYY1765" s="82" t="s">
        <v>52</v>
      </c>
      <c r="AYZ1765" s="82" t="s">
        <v>13</v>
      </c>
      <c r="AZA1765" s="96" t="s">
        <v>177</v>
      </c>
      <c r="AZB1765" s="82" t="s">
        <v>0</v>
      </c>
      <c r="AZC1765" s="82" t="s">
        <v>1</v>
      </c>
      <c r="AZD1765" s="82" t="s">
        <v>2</v>
      </c>
      <c r="AZE1765" s="82" t="s">
        <v>3</v>
      </c>
      <c r="AZF1765" s="82" t="s">
        <v>50</v>
      </c>
      <c r="AZG1765" s="82" t="s">
        <v>52</v>
      </c>
      <c r="AZH1765" s="82" t="s">
        <v>13</v>
      </c>
      <c r="AZI1765" s="96" t="s">
        <v>177</v>
      </c>
      <c r="AZJ1765" s="82" t="s">
        <v>0</v>
      </c>
      <c r="AZK1765" s="82" t="s">
        <v>1</v>
      </c>
      <c r="AZL1765" s="82" t="s">
        <v>2</v>
      </c>
      <c r="AZM1765" s="82" t="s">
        <v>3</v>
      </c>
      <c r="AZN1765" s="82" t="s">
        <v>50</v>
      </c>
      <c r="AZO1765" s="82" t="s">
        <v>52</v>
      </c>
      <c r="AZP1765" s="82" t="s">
        <v>13</v>
      </c>
      <c r="AZQ1765" s="96" t="s">
        <v>177</v>
      </c>
      <c r="AZR1765" s="82" t="s">
        <v>0</v>
      </c>
      <c r="AZS1765" s="82" t="s">
        <v>1</v>
      </c>
      <c r="AZT1765" s="82" t="s">
        <v>2</v>
      </c>
      <c r="AZU1765" s="82" t="s">
        <v>3</v>
      </c>
      <c r="AZV1765" s="82" t="s">
        <v>50</v>
      </c>
      <c r="AZW1765" s="82" t="s">
        <v>52</v>
      </c>
      <c r="AZX1765" s="82" t="s">
        <v>13</v>
      </c>
      <c r="AZY1765" s="96" t="s">
        <v>177</v>
      </c>
      <c r="AZZ1765" s="82" t="s">
        <v>0</v>
      </c>
      <c r="BAA1765" s="82" t="s">
        <v>1</v>
      </c>
      <c r="BAB1765" s="82" t="s">
        <v>2</v>
      </c>
      <c r="BAC1765" s="82" t="s">
        <v>3</v>
      </c>
      <c r="BAD1765" s="82" t="s">
        <v>50</v>
      </c>
      <c r="BAE1765" s="82" t="s">
        <v>52</v>
      </c>
      <c r="BAF1765" s="82" t="s">
        <v>13</v>
      </c>
      <c r="BAG1765" s="96" t="s">
        <v>177</v>
      </c>
      <c r="BAH1765" s="82" t="s">
        <v>0</v>
      </c>
      <c r="BAI1765" s="82" t="s">
        <v>1</v>
      </c>
      <c r="BAJ1765" s="82" t="s">
        <v>2</v>
      </c>
      <c r="BAK1765" s="82" t="s">
        <v>3</v>
      </c>
      <c r="BAL1765" s="82" t="s">
        <v>50</v>
      </c>
      <c r="BAM1765" s="82" t="s">
        <v>52</v>
      </c>
      <c r="BAN1765" s="82" t="s">
        <v>13</v>
      </c>
      <c r="BAO1765" s="96" t="s">
        <v>177</v>
      </c>
      <c r="BAP1765" s="82" t="s">
        <v>0</v>
      </c>
      <c r="BAQ1765" s="82" t="s">
        <v>1</v>
      </c>
      <c r="BAR1765" s="82" t="s">
        <v>2</v>
      </c>
      <c r="BAS1765" s="82" t="s">
        <v>3</v>
      </c>
      <c r="BAT1765" s="82" t="s">
        <v>50</v>
      </c>
      <c r="BAU1765" s="82" t="s">
        <v>52</v>
      </c>
      <c r="BAV1765" s="82" t="s">
        <v>13</v>
      </c>
      <c r="BAW1765" s="96" t="s">
        <v>177</v>
      </c>
      <c r="BAX1765" s="82" t="s">
        <v>0</v>
      </c>
      <c r="BAY1765" s="82" t="s">
        <v>1</v>
      </c>
      <c r="BAZ1765" s="82" t="s">
        <v>2</v>
      </c>
      <c r="BBA1765" s="82" t="s">
        <v>3</v>
      </c>
      <c r="BBB1765" s="82" t="s">
        <v>50</v>
      </c>
      <c r="BBC1765" s="82" t="s">
        <v>52</v>
      </c>
      <c r="BBD1765" s="82" t="s">
        <v>13</v>
      </c>
      <c r="BBE1765" s="96" t="s">
        <v>177</v>
      </c>
      <c r="BBF1765" s="82" t="s">
        <v>0</v>
      </c>
      <c r="BBG1765" s="82" t="s">
        <v>1</v>
      </c>
      <c r="BBH1765" s="82" t="s">
        <v>2</v>
      </c>
      <c r="BBI1765" s="82" t="s">
        <v>3</v>
      </c>
      <c r="BBJ1765" s="82" t="s">
        <v>50</v>
      </c>
      <c r="BBK1765" s="82" t="s">
        <v>52</v>
      </c>
      <c r="BBL1765" s="82" t="s">
        <v>13</v>
      </c>
      <c r="BBM1765" s="96" t="s">
        <v>177</v>
      </c>
      <c r="BBN1765" s="82" t="s">
        <v>0</v>
      </c>
      <c r="BBO1765" s="82" t="s">
        <v>1</v>
      </c>
      <c r="BBP1765" s="82" t="s">
        <v>2</v>
      </c>
      <c r="BBQ1765" s="82" t="s">
        <v>3</v>
      </c>
      <c r="BBR1765" s="82" t="s">
        <v>50</v>
      </c>
      <c r="BBS1765" s="82" t="s">
        <v>52</v>
      </c>
      <c r="BBT1765" s="82" t="s">
        <v>13</v>
      </c>
      <c r="BBU1765" s="96" t="s">
        <v>177</v>
      </c>
      <c r="BBV1765" s="82" t="s">
        <v>0</v>
      </c>
      <c r="BBW1765" s="82" t="s">
        <v>1</v>
      </c>
      <c r="BBX1765" s="82" t="s">
        <v>2</v>
      </c>
      <c r="BBY1765" s="82" t="s">
        <v>3</v>
      </c>
      <c r="BBZ1765" s="82" t="s">
        <v>50</v>
      </c>
      <c r="BCA1765" s="82" t="s">
        <v>52</v>
      </c>
      <c r="BCB1765" s="82" t="s">
        <v>13</v>
      </c>
      <c r="BCC1765" s="96" t="s">
        <v>177</v>
      </c>
      <c r="BCD1765" s="82" t="s">
        <v>0</v>
      </c>
      <c r="BCE1765" s="82" t="s">
        <v>1</v>
      </c>
      <c r="BCF1765" s="82" t="s">
        <v>2</v>
      </c>
      <c r="BCG1765" s="82" t="s">
        <v>3</v>
      </c>
      <c r="BCH1765" s="82" t="s">
        <v>50</v>
      </c>
      <c r="BCI1765" s="82" t="s">
        <v>52</v>
      </c>
      <c r="BCJ1765" s="82" t="s">
        <v>13</v>
      </c>
      <c r="BCK1765" s="96" t="s">
        <v>177</v>
      </c>
      <c r="BCL1765" s="82" t="s">
        <v>0</v>
      </c>
      <c r="BCM1765" s="82" t="s">
        <v>1</v>
      </c>
      <c r="BCN1765" s="82" t="s">
        <v>2</v>
      </c>
      <c r="BCO1765" s="82" t="s">
        <v>3</v>
      </c>
      <c r="BCP1765" s="82" t="s">
        <v>50</v>
      </c>
      <c r="BCQ1765" s="82" t="s">
        <v>52</v>
      </c>
      <c r="BCR1765" s="82" t="s">
        <v>13</v>
      </c>
      <c r="BCS1765" s="96" t="s">
        <v>177</v>
      </c>
      <c r="BCT1765" s="82" t="s">
        <v>0</v>
      </c>
      <c r="BCU1765" s="82" t="s">
        <v>1</v>
      </c>
      <c r="BCV1765" s="82" t="s">
        <v>2</v>
      </c>
      <c r="BCW1765" s="82" t="s">
        <v>3</v>
      </c>
      <c r="BCX1765" s="82" t="s">
        <v>50</v>
      </c>
      <c r="BCY1765" s="82" t="s">
        <v>52</v>
      </c>
      <c r="BCZ1765" s="82" t="s">
        <v>13</v>
      </c>
      <c r="BDA1765" s="96" t="s">
        <v>177</v>
      </c>
      <c r="BDB1765" s="82" t="s">
        <v>0</v>
      </c>
      <c r="BDC1765" s="82" t="s">
        <v>1</v>
      </c>
      <c r="BDD1765" s="82" t="s">
        <v>2</v>
      </c>
      <c r="BDE1765" s="82" t="s">
        <v>3</v>
      </c>
      <c r="BDF1765" s="82" t="s">
        <v>50</v>
      </c>
      <c r="BDG1765" s="82" t="s">
        <v>52</v>
      </c>
      <c r="BDH1765" s="82" t="s">
        <v>13</v>
      </c>
      <c r="BDI1765" s="96" t="s">
        <v>177</v>
      </c>
      <c r="BDJ1765" s="82" t="s">
        <v>0</v>
      </c>
      <c r="BDK1765" s="82" t="s">
        <v>1</v>
      </c>
      <c r="BDL1765" s="82" t="s">
        <v>2</v>
      </c>
      <c r="BDM1765" s="82" t="s">
        <v>3</v>
      </c>
      <c r="BDN1765" s="82" t="s">
        <v>50</v>
      </c>
      <c r="BDO1765" s="82" t="s">
        <v>52</v>
      </c>
      <c r="BDP1765" s="82" t="s">
        <v>13</v>
      </c>
      <c r="BDQ1765" s="96" t="s">
        <v>177</v>
      </c>
      <c r="BDR1765" s="82" t="s">
        <v>0</v>
      </c>
      <c r="BDS1765" s="82" t="s">
        <v>1</v>
      </c>
      <c r="BDT1765" s="82" t="s">
        <v>2</v>
      </c>
      <c r="BDU1765" s="82" t="s">
        <v>3</v>
      </c>
      <c r="BDV1765" s="82" t="s">
        <v>50</v>
      </c>
      <c r="BDW1765" s="82" t="s">
        <v>52</v>
      </c>
      <c r="BDX1765" s="82" t="s">
        <v>13</v>
      </c>
      <c r="BDY1765" s="96" t="s">
        <v>177</v>
      </c>
      <c r="BDZ1765" s="82" t="s">
        <v>0</v>
      </c>
      <c r="BEA1765" s="82" t="s">
        <v>1</v>
      </c>
      <c r="BEB1765" s="82" t="s">
        <v>2</v>
      </c>
      <c r="BEC1765" s="82" t="s">
        <v>3</v>
      </c>
      <c r="BED1765" s="82" t="s">
        <v>50</v>
      </c>
      <c r="BEE1765" s="82" t="s">
        <v>52</v>
      </c>
      <c r="BEF1765" s="82" t="s">
        <v>13</v>
      </c>
      <c r="BEG1765" s="96" t="s">
        <v>177</v>
      </c>
      <c r="BEH1765" s="82" t="s">
        <v>0</v>
      </c>
      <c r="BEI1765" s="82" t="s">
        <v>1</v>
      </c>
      <c r="BEJ1765" s="82" t="s">
        <v>2</v>
      </c>
      <c r="BEK1765" s="82" t="s">
        <v>3</v>
      </c>
      <c r="BEL1765" s="82" t="s">
        <v>50</v>
      </c>
      <c r="BEM1765" s="82" t="s">
        <v>52</v>
      </c>
      <c r="BEN1765" s="82" t="s">
        <v>13</v>
      </c>
      <c r="BEO1765" s="96" t="s">
        <v>177</v>
      </c>
      <c r="BEP1765" s="82" t="s">
        <v>0</v>
      </c>
      <c r="BEQ1765" s="82" t="s">
        <v>1</v>
      </c>
      <c r="BER1765" s="82" t="s">
        <v>2</v>
      </c>
      <c r="BES1765" s="82" t="s">
        <v>3</v>
      </c>
      <c r="BET1765" s="82" t="s">
        <v>50</v>
      </c>
      <c r="BEU1765" s="82" t="s">
        <v>52</v>
      </c>
      <c r="BEV1765" s="82" t="s">
        <v>13</v>
      </c>
      <c r="BEW1765" s="96" t="s">
        <v>177</v>
      </c>
      <c r="BEX1765" s="82" t="s">
        <v>0</v>
      </c>
      <c r="BEY1765" s="82" t="s">
        <v>1</v>
      </c>
      <c r="BEZ1765" s="82" t="s">
        <v>2</v>
      </c>
      <c r="BFA1765" s="82" t="s">
        <v>3</v>
      </c>
      <c r="BFB1765" s="82" t="s">
        <v>50</v>
      </c>
      <c r="BFC1765" s="82" t="s">
        <v>52</v>
      </c>
      <c r="BFD1765" s="82" t="s">
        <v>13</v>
      </c>
      <c r="BFE1765" s="96" t="s">
        <v>177</v>
      </c>
      <c r="BFF1765" s="82" t="s">
        <v>0</v>
      </c>
      <c r="BFG1765" s="82" t="s">
        <v>1</v>
      </c>
      <c r="BFH1765" s="82" t="s">
        <v>2</v>
      </c>
      <c r="BFI1765" s="82" t="s">
        <v>3</v>
      </c>
      <c r="BFJ1765" s="82" t="s">
        <v>50</v>
      </c>
      <c r="BFK1765" s="82" t="s">
        <v>52</v>
      </c>
      <c r="BFL1765" s="82" t="s">
        <v>13</v>
      </c>
      <c r="BFM1765" s="96" t="s">
        <v>177</v>
      </c>
      <c r="BFN1765" s="82" t="s">
        <v>0</v>
      </c>
      <c r="BFO1765" s="82" t="s">
        <v>1</v>
      </c>
      <c r="BFP1765" s="82" t="s">
        <v>2</v>
      </c>
      <c r="BFQ1765" s="82" t="s">
        <v>3</v>
      </c>
      <c r="BFR1765" s="82" t="s">
        <v>50</v>
      </c>
      <c r="BFS1765" s="82" t="s">
        <v>52</v>
      </c>
      <c r="BFT1765" s="82" t="s">
        <v>13</v>
      </c>
      <c r="BFU1765" s="96" t="s">
        <v>177</v>
      </c>
      <c r="BFV1765" s="82" t="s">
        <v>0</v>
      </c>
      <c r="BFW1765" s="82" t="s">
        <v>1</v>
      </c>
      <c r="BFX1765" s="82" t="s">
        <v>2</v>
      </c>
      <c r="BFY1765" s="82" t="s">
        <v>3</v>
      </c>
      <c r="BFZ1765" s="82" t="s">
        <v>50</v>
      </c>
      <c r="BGA1765" s="82" t="s">
        <v>52</v>
      </c>
      <c r="BGB1765" s="82" t="s">
        <v>13</v>
      </c>
      <c r="BGC1765" s="96" t="s">
        <v>177</v>
      </c>
      <c r="BGD1765" s="82" t="s">
        <v>0</v>
      </c>
      <c r="BGE1765" s="82" t="s">
        <v>1</v>
      </c>
      <c r="BGF1765" s="82" t="s">
        <v>2</v>
      </c>
      <c r="BGG1765" s="82" t="s">
        <v>3</v>
      </c>
      <c r="BGH1765" s="82" t="s">
        <v>50</v>
      </c>
      <c r="BGI1765" s="82" t="s">
        <v>52</v>
      </c>
      <c r="BGJ1765" s="82" t="s">
        <v>13</v>
      </c>
      <c r="BGK1765" s="96" t="s">
        <v>177</v>
      </c>
      <c r="BGL1765" s="82" t="s">
        <v>0</v>
      </c>
      <c r="BGM1765" s="82" t="s">
        <v>1</v>
      </c>
      <c r="BGN1765" s="82" t="s">
        <v>2</v>
      </c>
      <c r="BGO1765" s="82" t="s">
        <v>3</v>
      </c>
      <c r="BGP1765" s="82" t="s">
        <v>50</v>
      </c>
      <c r="BGQ1765" s="82" t="s">
        <v>52</v>
      </c>
      <c r="BGR1765" s="82" t="s">
        <v>13</v>
      </c>
      <c r="BGS1765" s="96" t="s">
        <v>177</v>
      </c>
      <c r="BGT1765" s="82" t="s">
        <v>0</v>
      </c>
      <c r="BGU1765" s="82" t="s">
        <v>1</v>
      </c>
      <c r="BGV1765" s="82" t="s">
        <v>2</v>
      </c>
      <c r="BGW1765" s="82" t="s">
        <v>3</v>
      </c>
      <c r="BGX1765" s="82" t="s">
        <v>50</v>
      </c>
      <c r="BGY1765" s="82" t="s">
        <v>52</v>
      </c>
      <c r="BGZ1765" s="82" t="s">
        <v>13</v>
      </c>
      <c r="BHA1765" s="96" t="s">
        <v>177</v>
      </c>
      <c r="BHB1765" s="82" t="s">
        <v>0</v>
      </c>
      <c r="BHC1765" s="82" t="s">
        <v>1</v>
      </c>
      <c r="BHD1765" s="82" t="s">
        <v>2</v>
      </c>
      <c r="BHE1765" s="82" t="s">
        <v>3</v>
      </c>
      <c r="BHF1765" s="82" t="s">
        <v>50</v>
      </c>
      <c r="BHG1765" s="82" t="s">
        <v>52</v>
      </c>
      <c r="BHH1765" s="82" t="s">
        <v>13</v>
      </c>
      <c r="BHI1765" s="96" t="s">
        <v>177</v>
      </c>
      <c r="BHJ1765" s="82" t="s">
        <v>0</v>
      </c>
      <c r="BHK1765" s="82" t="s">
        <v>1</v>
      </c>
      <c r="BHL1765" s="82" t="s">
        <v>2</v>
      </c>
      <c r="BHM1765" s="82" t="s">
        <v>3</v>
      </c>
      <c r="BHN1765" s="82" t="s">
        <v>50</v>
      </c>
      <c r="BHO1765" s="82" t="s">
        <v>52</v>
      </c>
      <c r="BHP1765" s="82" t="s">
        <v>13</v>
      </c>
      <c r="BHQ1765" s="96" t="s">
        <v>177</v>
      </c>
      <c r="BHR1765" s="82" t="s">
        <v>0</v>
      </c>
      <c r="BHS1765" s="82" t="s">
        <v>1</v>
      </c>
      <c r="BHT1765" s="82" t="s">
        <v>2</v>
      </c>
      <c r="BHU1765" s="82" t="s">
        <v>3</v>
      </c>
      <c r="BHV1765" s="82" t="s">
        <v>50</v>
      </c>
      <c r="BHW1765" s="82" t="s">
        <v>52</v>
      </c>
      <c r="BHX1765" s="82" t="s">
        <v>13</v>
      </c>
      <c r="BHY1765" s="96" t="s">
        <v>177</v>
      </c>
      <c r="BHZ1765" s="82" t="s">
        <v>0</v>
      </c>
      <c r="BIA1765" s="82" t="s">
        <v>1</v>
      </c>
      <c r="BIB1765" s="82" t="s">
        <v>2</v>
      </c>
      <c r="BIC1765" s="82" t="s">
        <v>3</v>
      </c>
      <c r="BID1765" s="82" t="s">
        <v>50</v>
      </c>
      <c r="BIE1765" s="82" t="s">
        <v>52</v>
      </c>
      <c r="BIF1765" s="82" t="s">
        <v>13</v>
      </c>
      <c r="BIG1765" s="96" t="s">
        <v>177</v>
      </c>
      <c r="BIH1765" s="82" t="s">
        <v>0</v>
      </c>
      <c r="BII1765" s="82" t="s">
        <v>1</v>
      </c>
      <c r="BIJ1765" s="82" t="s">
        <v>2</v>
      </c>
      <c r="BIK1765" s="82" t="s">
        <v>3</v>
      </c>
      <c r="BIL1765" s="82" t="s">
        <v>50</v>
      </c>
      <c r="BIM1765" s="82" t="s">
        <v>52</v>
      </c>
      <c r="BIN1765" s="82" t="s">
        <v>13</v>
      </c>
      <c r="BIO1765" s="96" t="s">
        <v>177</v>
      </c>
      <c r="BIP1765" s="82" t="s">
        <v>0</v>
      </c>
      <c r="BIQ1765" s="82" t="s">
        <v>1</v>
      </c>
      <c r="BIR1765" s="82" t="s">
        <v>2</v>
      </c>
      <c r="BIS1765" s="82" t="s">
        <v>3</v>
      </c>
      <c r="BIT1765" s="82" t="s">
        <v>50</v>
      </c>
      <c r="BIU1765" s="82" t="s">
        <v>52</v>
      </c>
      <c r="BIV1765" s="82" t="s">
        <v>13</v>
      </c>
      <c r="BIW1765" s="96" t="s">
        <v>177</v>
      </c>
      <c r="BIX1765" s="82" t="s">
        <v>0</v>
      </c>
      <c r="BIY1765" s="82" t="s">
        <v>1</v>
      </c>
      <c r="BIZ1765" s="82" t="s">
        <v>2</v>
      </c>
      <c r="BJA1765" s="82" t="s">
        <v>3</v>
      </c>
      <c r="BJB1765" s="82" t="s">
        <v>50</v>
      </c>
      <c r="BJC1765" s="82" t="s">
        <v>52</v>
      </c>
      <c r="BJD1765" s="82" t="s">
        <v>13</v>
      </c>
      <c r="BJE1765" s="96" t="s">
        <v>177</v>
      </c>
      <c r="BJF1765" s="82" t="s">
        <v>0</v>
      </c>
      <c r="BJG1765" s="82" t="s">
        <v>1</v>
      </c>
      <c r="BJH1765" s="82" t="s">
        <v>2</v>
      </c>
      <c r="BJI1765" s="82" t="s">
        <v>3</v>
      </c>
      <c r="BJJ1765" s="82" t="s">
        <v>50</v>
      </c>
      <c r="BJK1765" s="82" t="s">
        <v>52</v>
      </c>
      <c r="BJL1765" s="82" t="s">
        <v>13</v>
      </c>
      <c r="BJM1765" s="96" t="s">
        <v>177</v>
      </c>
      <c r="BJN1765" s="82" t="s">
        <v>0</v>
      </c>
      <c r="BJO1765" s="82" t="s">
        <v>1</v>
      </c>
      <c r="BJP1765" s="82" t="s">
        <v>2</v>
      </c>
      <c r="BJQ1765" s="82" t="s">
        <v>3</v>
      </c>
      <c r="BJR1765" s="82" t="s">
        <v>50</v>
      </c>
      <c r="BJS1765" s="82" t="s">
        <v>52</v>
      </c>
      <c r="BJT1765" s="82" t="s">
        <v>13</v>
      </c>
      <c r="BJU1765" s="96" t="s">
        <v>177</v>
      </c>
      <c r="BJV1765" s="82" t="s">
        <v>0</v>
      </c>
      <c r="BJW1765" s="82" t="s">
        <v>1</v>
      </c>
      <c r="BJX1765" s="82" t="s">
        <v>2</v>
      </c>
      <c r="BJY1765" s="82" t="s">
        <v>3</v>
      </c>
      <c r="BJZ1765" s="82" t="s">
        <v>50</v>
      </c>
      <c r="BKA1765" s="82" t="s">
        <v>52</v>
      </c>
      <c r="BKB1765" s="82" t="s">
        <v>13</v>
      </c>
      <c r="BKC1765" s="96" t="s">
        <v>177</v>
      </c>
      <c r="BKD1765" s="82" t="s">
        <v>0</v>
      </c>
      <c r="BKE1765" s="82" t="s">
        <v>1</v>
      </c>
      <c r="BKF1765" s="82" t="s">
        <v>2</v>
      </c>
      <c r="BKG1765" s="82" t="s">
        <v>3</v>
      </c>
      <c r="BKH1765" s="82" t="s">
        <v>50</v>
      </c>
      <c r="BKI1765" s="82" t="s">
        <v>52</v>
      </c>
      <c r="BKJ1765" s="82" t="s">
        <v>13</v>
      </c>
      <c r="BKK1765" s="96" t="s">
        <v>177</v>
      </c>
      <c r="BKL1765" s="82" t="s">
        <v>0</v>
      </c>
      <c r="BKM1765" s="82" t="s">
        <v>1</v>
      </c>
      <c r="BKN1765" s="82" t="s">
        <v>2</v>
      </c>
      <c r="BKO1765" s="82" t="s">
        <v>3</v>
      </c>
      <c r="BKP1765" s="82" t="s">
        <v>50</v>
      </c>
      <c r="BKQ1765" s="82" t="s">
        <v>52</v>
      </c>
      <c r="BKR1765" s="82" t="s">
        <v>13</v>
      </c>
      <c r="BKS1765" s="96" t="s">
        <v>177</v>
      </c>
      <c r="BKT1765" s="82" t="s">
        <v>0</v>
      </c>
      <c r="BKU1765" s="82" t="s">
        <v>1</v>
      </c>
      <c r="BKV1765" s="82" t="s">
        <v>2</v>
      </c>
      <c r="BKW1765" s="82" t="s">
        <v>3</v>
      </c>
      <c r="BKX1765" s="82" t="s">
        <v>50</v>
      </c>
      <c r="BKY1765" s="82" t="s">
        <v>52</v>
      </c>
      <c r="BKZ1765" s="82" t="s">
        <v>13</v>
      </c>
      <c r="BLA1765" s="96" t="s">
        <v>177</v>
      </c>
      <c r="BLB1765" s="82" t="s">
        <v>0</v>
      </c>
      <c r="BLC1765" s="82" t="s">
        <v>1</v>
      </c>
      <c r="BLD1765" s="82" t="s">
        <v>2</v>
      </c>
      <c r="BLE1765" s="82" t="s">
        <v>3</v>
      </c>
      <c r="BLF1765" s="82" t="s">
        <v>50</v>
      </c>
      <c r="BLG1765" s="82" t="s">
        <v>52</v>
      </c>
      <c r="BLH1765" s="82" t="s">
        <v>13</v>
      </c>
      <c r="BLI1765" s="96" t="s">
        <v>177</v>
      </c>
      <c r="BLJ1765" s="82" t="s">
        <v>0</v>
      </c>
      <c r="BLK1765" s="82" t="s">
        <v>1</v>
      </c>
      <c r="BLL1765" s="82" t="s">
        <v>2</v>
      </c>
      <c r="BLM1765" s="82" t="s">
        <v>3</v>
      </c>
      <c r="BLN1765" s="82" t="s">
        <v>50</v>
      </c>
      <c r="BLO1765" s="82" t="s">
        <v>52</v>
      </c>
      <c r="BLP1765" s="82" t="s">
        <v>13</v>
      </c>
      <c r="BLQ1765" s="96" t="s">
        <v>177</v>
      </c>
      <c r="BLR1765" s="82" t="s">
        <v>0</v>
      </c>
      <c r="BLS1765" s="82" t="s">
        <v>1</v>
      </c>
      <c r="BLT1765" s="82" t="s">
        <v>2</v>
      </c>
      <c r="BLU1765" s="82" t="s">
        <v>3</v>
      </c>
      <c r="BLV1765" s="82" t="s">
        <v>50</v>
      </c>
      <c r="BLW1765" s="82" t="s">
        <v>52</v>
      </c>
      <c r="BLX1765" s="82" t="s">
        <v>13</v>
      </c>
      <c r="BLY1765" s="96" t="s">
        <v>177</v>
      </c>
      <c r="BLZ1765" s="82" t="s">
        <v>0</v>
      </c>
      <c r="BMA1765" s="82" t="s">
        <v>1</v>
      </c>
      <c r="BMB1765" s="82" t="s">
        <v>2</v>
      </c>
      <c r="BMC1765" s="82" t="s">
        <v>3</v>
      </c>
      <c r="BMD1765" s="82" t="s">
        <v>50</v>
      </c>
      <c r="BME1765" s="82" t="s">
        <v>52</v>
      </c>
      <c r="BMF1765" s="82" t="s">
        <v>13</v>
      </c>
      <c r="BMG1765" s="96" t="s">
        <v>177</v>
      </c>
      <c r="BMH1765" s="82" t="s">
        <v>0</v>
      </c>
      <c r="BMI1765" s="82" t="s">
        <v>1</v>
      </c>
      <c r="BMJ1765" s="82" t="s">
        <v>2</v>
      </c>
      <c r="BMK1765" s="82" t="s">
        <v>3</v>
      </c>
      <c r="BML1765" s="82" t="s">
        <v>50</v>
      </c>
      <c r="BMM1765" s="82" t="s">
        <v>52</v>
      </c>
      <c r="BMN1765" s="82" t="s">
        <v>13</v>
      </c>
      <c r="BMO1765" s="96" t="s">
        <v>177</v>
      </c>
      <c r="BMP1765" s="82" t="s">
        <v>0</v>
      </c>
      <c r="BMQ1765" s="82" t="s">
        <v>1</v>
      </c>
      <c r="BMR1765" s="82" t="s">
        <v>2</v>
      </c>
      <c r="BMS1765" s="82" t="s">
        <v>3</v>
      </c>
      <c r="BMT1765" s="82" t="s">
        <v>50</v>
      </c>
      <c r="BMU1765" s="82" t="s">
        <v>52</v>
      </c>
      <c r="BMV1765" s="82" t="s">
        <v>13</v>
      </c>
      <c r="BMW1765" s="96" t="s">
        <v>177</v>
      </c>
      <c r="BMX1765" s="82" t="s">
        <v>0</v>
      </c>
      <c r="BMY1765" s="82" t="s">
        <v>1</v>
      </c>
      <c r="BMZ1765" s="82" t="s">
        <v>2</v>
      </c>
      <c r="BNA1765" s="82" t="s">
        <v>3</v>
      </c>
      <c r="BNB1765" s="82" t="s">
        <v>50</v>
      </c>
      <c r="BNC1765" s="82" t="s">
        <v>52</v>
      </c>
      <c r="BND1765" s="82" t="s">
        <v>13</v>
      </c>
      <c r="BNE1765" s="96" t="s">
        <v>177</v>
      </c>
      <c r="BNF1765" s="82" t="s">
        <v>0</v>
      </c>
      <c r="BNG1765" s="82" t="s">
        <v>1</v>
      </c>
      <c r="BNH1765" s="82" t="s">
        <v>2</v>
      </c>
      <c r="BNI1765" s="82" t="s">
        <v>3</v>
      </c>
      <c r="BNJ1765" s="82" t="s">
        <v>50</v>
      </c>
      <c r="BNK1765" s="82" t="s">
        <v>52</v>
      </c>
      <c r="BNL1765" s="82" t="s">
        <v>13</v>
      </c>
      <c r="BNM1765" s="96" t="s">
        <v>177</v>
      </c>
      <c r="BNN1765" s="82" t="s">
        <v>0</v>
      </c>
      <c r="BNO1765" s="82" t="s">
        <v>1</v>
      </c>
      <c r="BNP1765" s="82" t="s">
        <v>2</v>
      </c>
      <c r="BNQ1765" s="82" t="s">
        <v>3</v>
      </c>
      <c r="BNR1765" s="82" t="s">
        <v>50</v>
      </c>
      <c r="BNS1765" s="82" t="s">
        <v>52</v>
      </c>
      <c r="BNT1765" s="82" t="s">
        <v>13</v>
      </c>
      <c r="BNU1765" s="96" t="s">
        <v>177</v>
      </c>
      <c r="BNV1765" s="82" t="s">
        <v>0</v>
      </c>
      <c r="BNW1765" s="82" t="s">
        <v>1</v>
      </c>
      <c r="BNX1765" s="82" t="s">
        <v>2</v>
      </c>
      <c r="BNY1765" s="82" t="s">
        <v>3</v>
      </c>
      <c r="BNZ1765" s="82" t="s">
        <v>50</v>
      </c>
      <c r="BOA1765" s="82" t="s">
        <v>52</v>
      </c>
      <c r="BOB1765" s="82" t="s">
        <v>13</v>
      </c>
      <c r="BOC1765" s="96" t="s">
        <v>177</v>
      </c>
      <c r="BOD1765" s="82" t="s">
        <v>0</v>
      </c>
      <c r="BOE1765" s="82" t="s">
        <v>1</v>
      </c>
      <c r="BOF1765" s="82" t="s">
        <v>2</v>
      </c>
      <c r="BOG1765" s="82" t="s">
        <v>3</v>
      </c>
      <c r="BOH1765" s="82" t="s">
        <v>50</v>
      </c>
      <c r="BOI1765" s="82" t="s">
        <v>52</v>
      </c>
      <c r="BOJ1765" s="82" t="s">
        <v>13</v>
      </c>
      <c r="BOK1765" s="96" t="s">
        <v>177</v>
      </c>
      <c r="BOL1765" s="82" t="s">
        <v>0</v>
      </c>
      <c r="BOM1765" s="82" t="s">
        <v>1</v>
      </c>
      <c r="BON1765" s="82" t="s">
        <v>2</v>
      </c>
      <c r="BOO1765" s="82" t="s">
        <v>3</v>
      </c>
      <c r="BOP1765" s="82" t="s">
        <v>50</v>
      </c>
      <c r="BOQ1765" s="82" t="s">
        <v>52</v>
      </c>
      <c r="BOR1765" s="82" t="s">
        <v>13</v>
      </c>
      <c r="BOS1765" s="96" t="s">
        <v>177</v>
      </c>
      <c r="BOT1765" s="82" t="s">
        <v>0</v>
      </c>
      <c r="BOU1765" s="82" t="s">
        <v>1</v>
      </c>
      <c r="BOV1765" s="82" t="s">
        <v>2</v>
      </c>
      <c r="BOW1765" s="82" t="s">
        <v>3</v>
      </c>
      <c r="BOX1765" s="82" t="s">
        <v>50</v>
      </c>
      <c r="BOY1765" s="82" t="s">
        <v>52</v>
      </c>
      <c r="BOZ1765" s="82" t="s">
        <v>13</v>
      </c>
      <c r="BPA1765" s="96" t="s">
        <v>177</v>
      </c>
      <c r="BPB1765" s="82" t="s">
        <v>0</v>
      </c>
      <c r="BPC1765" s="82" t="s">
        <v>1</v>
      </c>
      <c r="BPD1765" s="82" t="s">
        <v>2</v>
      </c>
      <c r="BPE1765" s="82" t="s">
        <v>3</v>
      </c>
      <c r="BPF1765" s="82" t="s">
        <v>50</v>
      </c>
      <c r="BPG1765" s="82" t="s">
        <v>52</v>
      </c>
      <c r="BPH1765" s="82" t="s">
        <v>13</v>
      </c>
      <c r="BPI1765" s="96" t="s">
        <v>177</v>
      </c>
      <c r="BPJ1765" s="82" t="s">
        <v>0</v>
      </c>
      <c r="BPK1765" s="82" t="s">
        <v>1</v>
      </c>
      <c r="BPL1765" s="82" t="s">
        <v>2</v>
      </c>
      <c r="BPM1765" s="82" t="s">
        <v>3</v>
      </c>
      <c r="BPN1765" s="82" t="s">
        <v>50</v>
      </c>
      <c r="BPO1765" s="82" t="s">
        <v>52</v>
      </c>
      <c r="BPP1765" s="82" t="s">
        <v>13</v>
      </c>
      <c r="BPQ1765" s="96" t="s">
        <v>177</v>
      </c>
      <c r="BPR1765" s="82" t="s">
        <v>0</v>
      </c>
      <c r="BPS1765" s="82" t="s">
        <v>1</v>
      </c>
      <c r="BPT1765" s="82" t="s">
        <v>2</v>
      </c>
      <c r="BPU1765" s="82" t="s">
        <v>3</v>
      </c>
      <c r="BPV1765" s="82" t="s">
        <v>50</v>
      </c>
      <c r="BPW1765" s="82" t="s">
        <v>52</v>
      </c>
      <c r="BPX1765" s="82" t="s">
        <v>13</v>
      </c>
      <c r="BPY1765" s="96" t="s">
        <v>177</v>
      </c>
      <c r="BPZ1765" s="82" t="s">
        <v>0</v>
      </c>
      <c r="BQA1765" s="82" t="s">
        <v>1</v>
      </c>
      <c r="BQB1765" s="82" t="s">
        <v>2</v>
      </c>
      <c r="BQC1765" s="82" t="s">
        <v>3</v>
      </c>
      <c r="BQD1765" s="82" t="s">
        <v>50</v>
      </c>
      <c r="BQE1765" s="82" t="s">
        <v>52</v>
      </c>
      <c r="BQF1765" s="82" t="s">
        <v>13</v>
      </c>
      <c r="BQG1765" s="96" t="s">
        <v>177</v>
      </c>
      <c r="BQH1765" s="82" t="s">
        <v>0</v>
      </c>
      <c r="BQI1765" s="82" t="s">
        <v>1</v>
      </c>
      <c r="BQJ1765" s="82" t="s">
        <v>2</v>
      </c>
      <c r="BQK1765" s="82" t="s">
        <v>3</v>
      </c>
      <c r="BQL1765" s="82" t="s">
        <v>50</v>
      </c>
      <c r="BQM1765" s="82" t="s">
        <v>52</v>
      </c>
      <c r="BQN1765" s="82" t="s">
        <v>13</v>
      </c>
      <c r="BQO1765" s="96" t="s">
        <v>177</v>
      </c>
      <c r="BQP1765" s="82" t="s">
        <v>0</v>
      </c>
      <c r="BQQ1765" s="82" t="s">
        <v>1</v>
      </c>
      <c r="BQR1765" s="82" t="s">
        <v>2</v>
      </c>
      <c r="BQS1765" s="82" t="s">
        <v>3</v>
      </c>
      <c r="BQT1765" s="82" t="s">
        <v>50</v>
      </c>
      <c r="BQU1765" s="82" t="s">
        <v>52</v>
      </c>
      <c r="BQV1765" s="82" t="s">
        <v>13</v>
      </c>
      <c r="BQW1765" s="96" t="s">
        <v>177</v>
      </c>
      <c r="BQX1765" s="82" t="s">
        <v>0</v>
      </c>
      <c r="BQY1765" s="82" t="s">
        <v>1</v>
      </c>
      <c r="BQZ1765" s="82" t="s">
        <v>2</v>
      </c>
      <c r="BRA1765" s="82" t="s">
        <v>3</v>
      </c>
      <c r="BRB1765" s="82" t="s">
        <v>50</v>
      </c>
      <c r="BRC1765" s="82" t="s">
        <v>52</v>
      </c>
      <c r="BRD1765" s="82" t="s">
        <v>13</v>
      </c>
      <c r="BRE1765" s="96" t="s">
        <v>177</v>
      </c>
      <c r="BRF1765" s="82" t="s">
        <v>0</v>
      </c>
      <c r="BRG1765" s="82" t="s">
        <v>1</v>
      </c>
      <c r="BRH1765" s="82" t="s">
        <v>2</v>
      </c>
      <c r="BRI1765" s="82" t="s">
        <v>3</v>
      </c>
      <c r="BRJ1765" s="82" t="s">
        <v>50</v>
      </c>
      <c r="BRK1765" s="82" t="s">
        <v>52</v>
      </c>
      <c r="BRL1765" s="82" t="s">
        <v>13</v>
      </c>
      <c r="BRM1765" s="96" t="s">
        <v>177</v>
      </c>
      <c r="BRN1765" s="82" t="s">
        <v>0</v>
      </c>
      <c r="BRO1765" s="82" t="s">
        <v>1</v>
      </c>
      <c r="BRP1765" s="82" t="s">
        <v>2</v>
      </c>
      <c r="BRQ1765" s="82" t="s">
        <v>3</v>
      </c>
      <c r="BRR1765" s="82" t="s">
        <v>50</v>
      </c>
      <c r="BRS1765" s="82" t="s">
        <v>52</v>
      </c>
      <c r="BRT1765" s="82" t="s">
        <v>13</v>
      </c>
      <c r="BRU1765" s="96" t="s">
        <v>177</v>
      </c>
      <c r="BRV1765" s="82" t="s">
        <v>0</v>
      </c>
      <c r="BRW1765" s="82" t="s">
        <v>1</v>
      </c>
      <c r="BRX1765" s="82" t="s">
        <v>2</v>
      </c>
      <c r="BRY1765" s="82" t="s">
        <v>3</v>
      </c>
      <c r="BRZ1765" s="82" t="s">
        <v>50</v>
      </c>
      <c r="BSA1765" s="82" t="s">
        <v>52</v>
      </c>
      <c r="BSB1765" s="82" t="s">
        <v>13</v>
      </c>
      <c r="BSC1765" s="96" t="s">
        <v>177</v>
      </c>
      <c r="BSD1765" s="82" t="s">
        <v>0</v>
      </c>
      <c r="BSE1765" s="82" t="s">
        <v>1</v>
      </c>
      <c r="BSF1765" s="82" t="s">
        <v>2</v>
      </c>
      <c r="BSG1765" s="82" t="s">
        <v>3</v>
      </c>
      <c r="BSH1765" s="82" t="s">
        <v>50</v>
      </c>
      <c r="BSI1765" s="82" t="s">
        <v>52</v>
      </c>
      <c r="BSJ1765" s="82" t="s">
        <v>13</v>
      </c>
      <c r="BSK1765" s="96" t="s">
        <v>177</v>
      </c>
      <c r="BSL1765" s="82" t="s">
        <v>0</v>
      </c>
      <c r="BSM1765" s="82" t="s">
        <v>1</v>
      </c>
      <c r="BSN1765" s="82" t="s">
        <v>2</v>
      </c>
      <c r="BSO1765" s="82" t="s">
        <v>3</v>
      </c>
      <c r="BSP1765" s="82" t="s">
        <v>50</v>
      </c>
      <c r="BSQ1765" s="82" t="s">
        <v>52</v>
      </c>
      <c r="BSR1765" s="82" t="s">
        <v>13</v>
      </c>
      <c r="BSS1765" s="96" t="s">
        <v>177</v>
      </c>
      <c r="BST1765" s="82" t="s">
        <v>0</v>
      </c>
      <c r="BSU1765" s="82" t="s">
        <v>1</v>
      </c>
      <c r="BSV1765" s="82" t="s">
        <v>2</v>
      </c>
      <c r="BSW1765" s="82" t="s">
        <v>3</v>
      </c>
      <c r="BSX1765" s="82" t="s">
        <v>50</v>
      </c>
      <c r="BSY1765" s="82" t="s">
        <v>52</v>
      </c>
      <c r="BSZ1765" s="82" t="s">
        <v>13</v>
      </c>
      <c r="BTA1765" s="96" t="s">
        <v>177</v>
      </c>
      <c r="BTB1765" s="82" t="s">
        <v>0</v>
      </c>
      <c r="BTC1765" s="82" t="s">
        <v>1</v>
      </c>
      <c r="BTD1765" s="82" t="s">
        <v>2</v>
      </c>
      <c r="BTE1765" s="82" t="s">
        <v>3</v>
      </c>
      <c r="BTF1765" s="82" t="s">
        <v>50</v>
      </c>
      <c r="BTG1765" s="82" t="s">
        <v>52</v>
      </c>
      <c r="BTH1765" s="82" t="s">
        <v>13</v>
      </c>
      <c r="BTI1765" s="96" t="s">
        <v>177</v>
      </c>
      <c r="BTJ1765" s="82" t="s">
        <v>0</v>
      </c>
      <c r="BTK1765" s="82" t="s">
        <v>1</v>
      </c>
      <c r="BTL1765" s="82" t="s">
        <v>2</v>
      </c>
      <c r="BTM1765" s="82" t="s">
        <v>3</v>
      </c>
      <c r="BTN1765" s="82" t="s">
        <v>50</v>
      </c>
      <c r="BTO1765" s="82" t="s">
        <v>52</v>
      </c>
      <c r="BTP1765" s="82" t="s">
        <v>13</v>
      </c>
      <c r="BTQ1765" s="96" t="s">
        <v>177</v>
      </c>
      <c r="BTR1765" s="82" t="s">
        <v>0</v>
      </c>
      <c r="BTS1765" s="82" t="s">
        <v>1</v>
      </c>
      <c r="BTT1765" s="82" t="s">
        <v>2</v>
      </c>
      <c r="BTU1765" s="82" t="s">
        <v>3</v>
      </c>
      <c r="BTV1765" s="82" t="s">
        <v>50</v>
      </c>
      <c r="BTW1765" s="82" t="s">
        <v>52</v>
      </c>
      <c r="BTX1765" s="82" t="s">
        <v>13</v>
      </c>
      <c r="BTY1765" s="96" t="s">
        <v>177</v>
      </c>
      <c r="BTZ1765" s="82" t="s">
        <v>0</v>
      </c>
      <c r="BUA1765" s="82" t="s">
        <v>1</v>
      </c>
      <c r="BUB1765" s="82" t="s">
        <v>2</v>
      </c>
      <c r="BUC1765" s="82" t="s">
        <v>3</v>
      </c>
      <c r="BUD1765" s="82" t="s">
        <v>50</v>
      </c>
      <c r="BUE1765" s="82" t="s">
        <v>52</v>
      </c>
      <c r="BUF1765" s="82" t="s">
        <v>13</v>
      </c>
      <c r="BUG1765" s="96" t="s">
        <v>177</v>
      </c>
      <c r="BUH1765" s="82" t="s">
        <v>0</v>
      </c>
      <c r="BUI1765" s="82" t="s">
        <v>1</v>
      </c>
      <c r="BUJ1765" s="82" t="s">
        <v>2</v>
      </c>
      <c r="BUK1765" s="82" t="s">
        <v>3</v>
      </c>
      <c r="BUL1765" s="82" t="s">
        <v>50</v>
      </c>
      <c r="BUM1765" s="82" t="s">
        <v>52</v>
      </c>
      <c r="BUN1765" s="82" t="s">
        <v>13</v>
      </c>
      <c r="BUO1765" s="96" t="s">
        <v>177</v>
      </c>
      <c r="BUP1765" s="82" t="s">
        <v>0</v>
      </c>
      <c r="BUQ1765" s="82" t="s">
        <v>1</v>
      </c>
      <c r="BUR1765" s="82" t="s">
        <v>2</v>
      </c>
      <c r="BUS1765" s="82" t="s">
        <v>3</v>
      </c>
      <c r="BUT1765" s="82" t="s">
        <v>50</v>
      </c>
      <c r="BUU1765" s="82" t="s">
        <v>52</v>
      </c>
      <c r="BUV1765" s="82" t="s">
        <v>13</v>
      </c>
      <c r="BUW1765" s="96" t="s">
        <v>177</v>
      </c>
      <c r="BUX1765" s="82" t="s">
        <v>0</v>
      </c>
      <c r="BUY1765" s="82" t="s">
        <v>1</v>
      </c>
      <c r="BUZ1765" s="82" t="s">
        <v>2</v>
      </c>
      <c r="BVA1765" s="82" t="s">
        <v>3</v>
      </c>
      <c r="BVB1765" s="82" t="s">
        <v>50</v>
      </c>
      <c r="BVC1765" s="82" t="s">
        <v>52</v>
      </c>
      <c r="BVD1765" s="82" t="s">
        <v>13</v>
      </c>
      <c r="BVE1765" s="96" t="s">
        <v>177</v>
      </c>
      <c r="BVF1765" s="82" t="s">
        <v>0</v>
      </c>
      <c r="BVG1765" s="82" t="s">
        <v>1</v>
      </c>
      <c r="BVH1765" s="82" t="s">
        <v>2</v>
      </c>
      <c r="BVI1765" s="82" t="s">
        <v>3</v>
      </c>
      <c r="BVJ1765" s="82" t="s">
        <v>50</v>
      </c>
      <c r="BVK1765" s="82" t="s">
        <v>52</v>
      </c>
      <c r="BVL1765" s="82" t="s">
        <v>13</v>
      </c>
      <c r="BVM1765" s="96" t="s">
        <v>177</v>
      </c>
      <c r="BVN1765" s="82" t="s">
        <v>0</v>
      </c>
      <c r="BVO1765" s="82" t="s">
        <v>1</v>
      </c>
      <c r="BVP1765" s="82" t="s">
        <v>2</v>
      </c>
      <c r="BVQ1765" s="82" t="s">
        <v>3</v>
      </c>
      <c r="BVR1765" s="82" t="s">
        <v>50</v>
      </c>
      <c r="BVS1765" s="82" t="s">
        <v>52</v>
      </c>
      <c r="BVT1765" s="82" t="s">
        <v>13</v>
      </c>
      <c r="BVU1765" s="96" t="s">
        <v>177</v>
      </c>
      <c r="BVV1765" s="82" t="s">
        <v>0</v>
      </c>
      <c r="BVW1765" s="82" t="s">
        <v>1</v>
      </c>
      <c r="BVX1765" s="82" t="s">
        <v>2</v>
      </c>
      <c r="BVY1765" s="82" t="s">
        <v>3</v>
      </c>
      <c r="BVZ1765" s="82" t="s">
        <v>50</v>
      </c>
      <c r="BWA1765" s="82" t="s">
        <v>52</v>
      </c>
      <c r="BWB1765" s="82" t="s">
        <v>13</v>
      </c>
      <c r="BWC1765" s="96" t="s">
        <v>177</v>
      </c>
      <c r="BWD1765" s="82" t="s">
        <v>0</v>
      </c>
      <c r="BWE1765" s="82" t="s">
        <v>1</v>
      </c>
      <c r="BWF1765" s="82" t="s">
        <v>2</v>
      </c>
      <c r="BWG1765" s="82" t="s">
        <v>3</v>
      </c>
      <c r="BWH1765" s="82" t="s">
        <v>50</v>
      </c>
      <c r="BWI1765" s="82" t="s">
        <v>52</v>
      </c>
      <c r="BWJ1765" s="82" t="s">
        <v>13</v>
      </c>
      <c r="BWK1765" s="96" t="s">
        <v>177</v>
      </c>
      <c r="BWL1765" s="82" t="s">
        <v>0</v>
      </c>
      <c r="BWM1765" s="82" t="s">
        <v>1</v>
      </c>
      <c r="BWN1765" s="82" t="s">
        <v>2</v>
      </c>
      <c r="BWO1765" s="82" t="s">
        <v>3</v>
      </c>
      <c r="BWP1765" s="82" t="s">
        <v>50</v>
      </c>
      <c r="BWQ1765" s="82" t="s">
        <v>52</v>
      </c>
      <c r="BWR1765" s="82" t="s">
        <v>13</v>
      </c>
      <c r="BWS1765" s="96" t="s">
        <v>177</v>
      </c>
      <c r="BWT1765" s="82" t="s">
        <v>0</v>
      </c>
      <c r="BWU1765" s="82" t="s">
        <v>1</v>
      </c>
      <c r="BWV1765" s="82" t="s">
        <v>2</v>
      </c>
      <c r="BWW1765" s="82" t="s">
        <v>3</v>
      </c>
      <c r="BWX1765" s="82" t="s">
        <v>50</v>
      </c>
      <c r="BWY1765" s="82" t="s">
        <v>52</v>
      </c>
      <c r="BWZ1765" s="82" t="s">
        <v>13</v>
      </c>
      <c r="BXA1765" s="96" t="s">
        <v>177</v>
      </c>
      <c r="BXB1765" s="82" t="s">
        <v>0</v>
      </c>
      <c r="BXC1765" s="82" t="s">
        <v>1</v>
      </c>
      <c r="BXD1765" s="82" t="s">
        <v>2</v>
      </c>
      <c r="BXE1765" s="82" t="s">
        <v>3</v>
      </c>
      <c r="BXF1765" s="82" t="s">
        <v>50</v>
      </c>
      <c r="BXG1765" s="82" t="s">
        <v>52</v>
      </c>
      <c r="BXH1765" s="82" t="s">
        <v>13</v>
      </c>
      <c r="BXI1765" s="96" t="s">
        <v>177</v>
      </c>
      <c r="BXJ1765" s="82" t="s">
        <v>0</v>
      </c>
      <c r="BXK1765" s="82" t="s">
        <v>1</v>
      </c>
      <c r="BXL1765" s="82" t="s">
        <v>2</v>
      </c>
      <c r="BXM1765" s="82" t="s">
        <v>3</v>
      </c>
      <c r="BXN1765" s="82" t="s">
        <v>50</v>
      </c>
      <c r="BXO1765" s="82" t="s">
        <v>52</v>
      </c>
      <c r="BXP1765" s="82" t="s">
        <v>13</v>
      </c>
      <c r="BXQ1765" s="96" t="s">
        <v>177</v>
      </c>
      <c r="BXR1765" s="82" t="s">
        <v>0</v>
      </c>
      <c r="BXS1765" s="82" t="s">
        <v>1</v>
      </c>
      <c r="BXT1765" s="82" t="s">
        <v>2</v>
      </c>
      <c r="BXU1765" s="82" t="s">
        <v>3</v>
      </c>
      <c r="BXV1765" s="82" t="s">
        <v>50</v>
      </c>
      <c r="BXW1765" s="82" t="s">
        <v>52</v>
      </c>
      <c r="BXX1765" s="82" t="s">
        <v>13</v>
      </c>
      <c r="BXY1765" s="96" t="s">
        <v>177</v>
      </c>
      <c r="BXZ1765" s="82" t="s">
        <v>0</v>
      </c>
      <c r="BYA1765" s="82" t="s">
        <v>1</v>
      </c>
      <c r="BYB1765" s="82" t="s">
        <v>2</v>
      </c>
      <c r="BYC1765" s="82" t="s">
        <v>3</v>
      </c>
      <c r="BYD1765" s="82" t="s">
        <v>50</v>
      </c>
      <c r="BYE1765" s="82" t="s">
        <v>52</v>
      </c>
      <c r="BYF1765" s="82" t="s">
        <v>13</v>
      </c>
      <c r="BYG1765" s="96" t="s">
        <v>177</v>
      </c>
      <c r="BYH1765" s="82" t="s">
        <v>0</v>
      </c>
      <c r="BYI1765" s="82" t="s">
        <v>1</v>
      </c>
      <c r="BYJ1765" s="82" t="s">
        <v>2</v>
      </c>
      <c r="BYK1765" s="82" t="s">
        <v>3</v>
      </c>
      <c r="BYL1765" s="82" t="s">
        <v>50</v>
      </c>
      <c r="BYM1765" s="82" t="s">
        <v>52</v>
      </c>
      <c r="BYN1765" s="82" t="s">
        <v>13</v>
      </c>
      <c r="BYO1765" s="96" t="s">
        <v>177</v>
      </c>
      <c r="BYP1765" s="82" t="s">
        <v>0</v>
      </c>
      <c r="BYQ1765" s="82" t="s">
        <v>1</v>
      </c>
      <c r="BYR1765" s="82" t="s">
        <v>2</v>
      </c>
      <c r="BYS1765" s="82" t="s">
        <v>3</v>
      </c>
      <c r="BYT1765" s="82" t="s">
        <v>50</v>
      </c>
      <c r="BYU1765" s="82" t="s">
        <v>52</v>
      </c>
      <c r="BYV1765" s="82" t="s">
        <v>13</v>
      </c>
      <c r="BYW1765" s="96" t="s">
        <v>177</v>
      </c>
      <c r="BYX1765" s="82" t="s">
        <v>0</v>
      </c>
      <c r="BYY1765" s="82" t="s">
        <v>1</v>
      </c>
      <c r="BYZ1765" s="82" t="s">
        <v>2</v>
      </c>
      <c r="BZA1765" s="82" t="s">
        <v>3</v>
      </c>
      <c r="BZB1765" s="82" t="s">
        <v>50</v>
      </c>
      <c r="BZC1765" s="82" t="s">
        <v>52</v>
      </c>
      <c r="BZD1765" s="82" t="s">
        <v>13</v>
      </c>
      <c r="BZE1765" s="96" t="s">
        <v>177</v>
      </c>
      <c r="BZF1765" s="82" t="s">
        <v>0</v>
      </c>
      <c r="BZG1765" s="82" t="s">
        <v>1</v>
      </c>
      <c r="BZH1765" s="82" t="s">
        <v>2</v>
      </c>
      <c r="BZI1765" s="82" t="s">
        <v>3</v>
      </c>
      <c r="BZJ1765" s="82" t="s">
        <v>50</v>
      </c>
      <c r="BZK1765" s="82" t="s">
        <v>52</v>
      </c>
      <c r="BZL1765" s="82" t="s">
        <v>13</v>
      </c>
      <c r="BZM1765" s="96" t="s">
        <v>177</v>
      </c>
      <c r="BZN1765" s="82" t="s">
        <v>0</v>
      </c>
      <c r="BZO1765" s="82" t="s">
        <v>1</v>
      </c>
      <c r="BZP1765" s="82" t="s">
        <v>2</v>
      </c>
      <c r="BZQ1765" s="82" t="s">
        <v>3</v>
      </c>
      <c r="BZR1765" s="82" t="s">
        <v>50</v>
      </c>
      <c r="BZS1765" s="82" t="s">
        <v>52</v>
      </c>
      <c r="BZT1765" s="82" t="s">
        <v>13</v>
      </c>
      <c r="BZU1765" s="96" t="s">
        <v>177</v>
      </c>
      <c r="BZV1765" s="82" t="s">
        <v>0</v>
      </c>
      <c r="BZW1765" s="82" t="s">
        <v>1</v>
      </c>
      <c r="BZX1765" s="82" t="s">
        <v>2</v>
      </c>
      <c r="BZY1765" s="82" t="s">
        <v>3</v>
      </c>
      <c r="BZZ1765" s="82" t="s">
        <v>50</v>
      </c>
      <c r="CAA1765" s="82" t="s">
        <v>52</v>
      </c>
      <c r="CAB1765" s="82" t="s">
        <v>13</v>
      </c>
      <c r="CAC1765" s="96" t="s">
        <v>177</v>
      </c>
      <c r="CAD1765" s="82" t="s">
        <v>0</v>
      </c>
      <c r="CAE1765" s="82" t="s">
        <v>1</v>
      </c>
      <c r="CAF1765" s="82" t="s">
        <v>2</v>
      </c>
      <c r="CAG1765" s="82" t="s">
        <v>3</v>
      </c>
      <c r="CAH1765" s="82" t="s">
        <v>50</v>
      </c>
      <c r="CAI1765" s="82" t="s">
        <v>52</v>
      </c>
      <c r="CAJ1765" s="82" t="s">
        <v>13</v>
      </c>
      <c r="CAK1765" s="96" t="s">
        <v>177</v>
      </c>
      <c r="CAL1765" s="82" t="s">
        <v>0</v>
      </c>
      <c r="CAM1765" s="82" t="s">
        <v>1</v>
      </c>
      <c r="CAN1765" s="82" t="s">
        <v>2</v>
      </c>
      <c r="CAO1765" s="82" t="s">
        <v>3</v>
      </c>
      <c r="CAP1765" s="82" t="s">
        <v>50</v>
      </c>
      <c r="CAQ1765" s="82" t="s">
        <v>52</v>
      </c>
      <c r="CAR1765" s="82" t="s">
        <v>13</v>
      </c>
      <c r="CAS1765" s="96" t="s">
        <v>177</v>
      </c>
      <c r="CAT1765" s="82" t="s">
        <v>0</v>
      </c>
      <c r="CAU1765" s="82" t="s">
        <v>1</v>
      </c>
      <c r="CAV1765" s="82" t="s">
        <v>2</v>
      </c>
      <c r="CAW1765" s="82" t="s">
        <v>3</v>
      </c>
      <c r="CAX1765" s="82" t="s">
        <v>50</v>
      </c>
      <c r="CAY1765" s="82" t="s">
        <v>52</v>
      </c>
      <c r="CAZ1765" s="82" t="s">
        <v>13</v>
      </c>
      <c r="CBA1765" s="96" t="s">
        <v>177</v>
      </c>
      <c r="CBB1765" s="82" t="s">
        <v>0</v>
      </c>
      <c r="CBC1765" s="82" t="s">
        <v>1</v>
      </c>
      <c r="CBD1765" s="82" t="s">
        <v>2</v>
      </c>
      <c r="CBE1765" s="82" t="s">
        <v>3</v>
      </c>
      <c r="CBF1765" s="82" t="s">
        <v>50</v>
      </c>
      <c r="CBG1765" s="82" t="s">
        <v>52</v>
      </c>
      <c r="CBH1765" s="82" t="s">
        <v>13</v>
      </c>
      <c r="CBI1765" s="96" t="s">
        <v>177</v>
      </c>
      <c r="CBJ1765" s="82" t="s">
        <v>0</v>
      </c>
      <c r="CBK1765" s="82" t="s">
        <v>1</v>
      </c>
      <c r="CBL1765" s="82" t="s">
        <v>2</v>
      </c>
      <c r="CBM1765" s="82" t="s">
        <v>3</v>
      </c>
      <c r="CBN1765" s="82" t="s">
        <v>50</v>
      </c>
      <c r="CBO1765" s="82" t="s">
        <v>52</v>
      </c>
      <c r="CBP1765" s="82" t="s">
        <v>13</v>
      </c>
      <c r="CBQ1765" s="96" t="s">
        <v>177</v>
      </c>
      <c r="CBR1765" s="82" t="s">
        <v>0</v>
      </c>
      <c r="CBS1765" s="82" t="s">
        <v>1</v>
      </c>
      <c r="CBT1765" s="82" t="s">
        <v>2</v>
      </c>
      <c r="CBU1765" s="82" t="s">
        <v>3</v>
      </c>
      <c r="CBV1765" s="82" t="s">
        <v>50</v>
      </c>
      <c r="CBW1765" s="82" t="s">
        <v>52</v>
      </c>
      <c r="CBX1765" s="82" t="s">
        <v>13</v>
      </c>
      <c r="CBY1765" s="96" t="s">
        <v>177</v>
      </c>
      <c r="CBZ1765" s="82" t="s">
        <v>0</v>
      </c>
      <c r="CCA1765" s="82" t="s">
        <v>1</v>
      </c>
      <c r="CCB1765" s="82" t="s">
        <v>2</v>
      </c>
      <c r="CCC1765" s="82" t="s">
        <v>3</v>
      </c>
      <c r="CCD1765" s="82" t="s">
        <v>50</v>
      </c>
      <c r="CCE1765" s="82" t="s">
        <v>52</v>
      </c>
      <c r="CCF1765" s="82" t="s">
        <v>13</v>
      </c>
      <c r="CCG1765" s="96" t="s">
        <v>177</v>
      </c>
      <c r="CCH1765" s="82" t="s">
        <v>0</v>
      </c>
      <c r="CCI1765" s="82" t="s">
        <v>1</v>
      </c>
      <c r="CCJ1765" s="82" t="s">
        <v>2</v>
      </c>
      <c r="CCK1765" s="82" t="s">
        <v>3</v>
      </c>
      <c r="CCL1765" s="82" t="s">
        <v>50</v>
      </c>
      <c r="CCM1765" s="82" t="s">
        <v>52</v>
      </c>
      <c r="CCN1765" s="82" t="s">
        <v>13</v>
      </c>
      <c r="CCO1765" s="96" t="s">
        <v>177</v>
      </c>
      <c r="CCP1765" s="82" t="s">
        <v>0</v>
      </c>
      <c r="CCQ1765" s="82" t="s">
        <v>1</v>
      </c>
      <c r="CCR1765" s="82" t="s">
        <v>2</v>
      </c>
      <c r="CCS1765" s="82" t="s">
        <v>3</v>
      </c>
      <c r="CCT1765" s="82" t="s">
        <v>50</v>
      </c>
      <c r="CCU1765" s="82" t="s">
        <v>52</v>
      </c>
      <c r="CCV1765" s="82" t="s">
        <v>13</v>
      </c>
      <c r="CCW1765" s="96" t="s">
        <v>177</v>
      </c>
      <c r="CCX1765" s="82" t="s">
        <v>0</v>
      </c>
      <c r="CCY1765" s="82" t="s">
        <v>1</v>
      </c>
      <c r="CCZ1765" s="82" t="s">
        <v>2</v>
      </c>
      <c r="CDA1765" s="82" t="s">
        <v>3</v>
      </c>
      <c r="CDB1765" s="82" t="s">
        <v>50</v>
      </c>
      <c r="CDC1765" s="82" t="s">
        <v>52</v>
      </c>
      <c r="CDD1765" s="82" t="s">
        <v>13</v>
      </c>
      <c r="CDE1765" s="96" t="s">
        <v>177</v>
      </c>
      <c r="CDF1765" s="82" t="s">
        <v>0</v>
      </c>
      <c r="CDG1765" s="82" t="s">
        <v>1</v>
      </c>
      <c r="CDH1765" s="82" t="s">
        <v>2</v>
      </c>
      <c r="CDI1765" s="82" t="s">
        <v>3</v>
      </c>
      <c r="CDJ1765" s="82" t="s">
        <v>50</v>
      </c>
      <c r="CDK1765" s="82" t="s">
        <v>52</v>
      </c>
      <c r="CDL1765" s="82" t="s">
        <v>13</v>
      </c>
      <c r="CDM1765" s="96" t="s">
        <v>177</v>
      </c>
      <c r="CDN1765" s="82" t="s">
        <v>0</v>
      </c>
      <c r="CDO1765" s="82" t="s">
        <v>1</v>
      </c>
      <c r="CDP1765" s="82" t="s">
        <v>2</v>
      </c>
      <c r="CDQ1765" s="82" t="s">
        <v>3</v>
      </c>
      <c r="CDR1765" s="82" t="s">
        <v>50</v>
      </c>
      <c r="CDS1765" s="82" t="s">
        <v>52</v>
      </c>
      <c r="CDT1765" s="82" t="s">
        <v>13</v>
      </c>
      <c r="CDU1765" s="96" t="s">
        <v>177</v>
      </c>
      <c r="CDV1765" s="82" t="s">
        <v>0</v>
      </c>
      <c r="CDW1765" s="82" t="s">
        <v>1</v>
      </c>
      <c r="CDX1765" s="82" t="s">
        <v>2</v>
      </c>
      <c r="CDY1765" s="82" t="s">
        <v>3</v>
      </c>
      <c r="CDZ1765" s="82" t="s">
        <v>50</v>
      </c>
      <c r="CEA1765" s="82" t="s">
        <v>52</v>
      </c>
      <c r="CEB1765" s="82" t="s">
        <v>13</v>
      </c>
      <c r="CEC1765" s="96" t="s">
        <v>177</v>
      </c>
      <c r="CED1765" s="82" t="s">
        <v>0</v>
      </c>
      <c r="CEE1765" s="82" t="s">
        <v>1</v>
      </c>
      <c r="CEF1765" s="82" t="s">
        <v>2</v>
      </c>
      <c r="CEG1765" s="82" t="s">
        <v>3</v>
      </c>
      <c r="CEH1765" s="82" t="s">
        <v>50</v>
      </c>
      <c r="CEI1765" s="82" t="s">
        <v>52</v>
      </c>
      <c r="CEJ1765" s="82" t="s">
        <v>13</v>
      </c>
      <c r="CEK1765" s="96" t="s">
        <v>177</v>
      </c>
      <c r="CEL1765" s="82" t="s">
        <v>0</v>
      </c>
      <c r="CEM1765" s="82" t="s">
        <v>1</v>
      </c>
      <c r="CEN1765" s="82" t="s">
        <v>2</v>
      </c>
      <c r="CEO1765" s="82" t="s">
        <v>3</v>
      </c>
      <c r="CEP1765" s="82" t="s">
        <v>50</v>
      </c>
      <c r="CEQ1765" s="82" t="s">
        <v>52</v>
      </c>
      <c r="CER1765" s="82" t="s">
        <v>13</v>
      </c>
      <c r="CES1765" s="96" t="s">
        <v>177</v>
      </c>
      <c r="CET1765" s="82" t="s">
        <v>0</v>
      </c>
      <c r="CEU1765" s="82" t="s">
        <v>1</v>
      </c>
      <c r="CEV1765" s="82" t="s">
        <v>2</v>
      </c>
      <c r="CEW1765" s="82" t="s">
        <v>3</v>
      </c>
      <c r="CEX1765" s="82" t="s">
        <v>50</v>
      </c>
      <c r="CEY1765" s="82" t="s">
        <v>52</v>
      </c>
      <c r="CEZ1765" s="82" t="s">
        <v>13</v>
      </c>
      <c r="CFA1765" s="96" t="s">
        <v>177</v>
      </c>
      <c r="CFB1765" s="82" t="s">
        <v>0</v>
      </c>
      <c r="CFC1765" s="82" t="s">
        <v>1</v>
      </c>
      <c r="CFD1765" s="82" t="s">
        <v>2</v>
      </c>
      <c r="CFE1765" s="82" t="s">
        <v>3</v>
      </c>
      <c r="CFF1765" s="82" t="s">
        <v>50</v>
      </c>
      <c r="CFG1765" s="82" t="s">
        <v>52</v>
      </c>
      <c r="CFH1765" s="82" t="s">
        <v>13</v>
      </c>
      <c r="CFI1765" s="96" t="s">
        <v>177</v>
      </c>
      <c r="CFJ1765" s="82" t="s">
        <v>0</v>
      </c>
      <c r="CFK1765" s="82" t="s">
        <v>1</v>
      </c>
      <c r="CFL1765" s="82" t="s">
        <v>2</v>
      </c>
      <c r="CFM1765" s="82" t="s">
        <v>3</v>
      </c>
      <c r="CFN1765" s="82" t="s">
        <v>50</v>
      </c>
      <c r="CFO1765" s="82" t="s">
        <v>52</v>
      </c>
      <c r="CFP1765" s="82" t="s">
        <v>13</v>
      </c>
      <c r="CFQ1765" s="96" t="s">
        <v>177</v>
      </c>
      <c r="CFR1765" s="82" t="s">
        <v>0</v>
      </c>
      <c r="CFS1765" s="82" t="s">
        <v>1</v>
      </c>
      <c r="CFT1765" s="82" t="s">
        <v>2</v>
      </c>
      <c r="CFU1765" s="82" t="s">
        <v>3</v>
      </c>
      <c r="CFV1765" s="82" t="s">
        <v>50</v>
      </c>
      <c r="CFW1765" s="82" t="s">
        <v>52</v>
      </c>
      <c r="CFX1765" s="82" t="s">
        <v>13</v>
      </c>
      <c r="CFY1765" s="96" t="s">
        <v>177</v>
      </c>
      <c r="CFZ1765" s="82" t="s">
        <v>0</v>
      </c>
      <c r="CGA1765" s="82" t="s">
        <v>1</v>
      </c>
      <c r="CGB1765" s="82" t="s">
        <v>2</v>
      </c>
      <c r="CGC1765" s="82" t="s">
        <v>3</v>
      </c>
      <c r="CGD1765" s="82" t="s">
        <v>50</v>
      </c>
      <c r="CGE1765" s="82" t="s">
        <v>52</v>
      </c>
      <c r="CGF1765" s="82" t="s">
        <v>13</v>
      </c>
      <c r="CGG1765" s="96" t="s">
        <v>177</v>
      </c>
      <c r="CGH1765" s="82" t="s">
        <v>0</v>
      </c>
      <c r="CGI1765" s="82" t="s">
        <v>1</v>
      </c>
      <c r="CGJ1765" s="82" t="s">
        <v>2</v>
      </c>
      <c r="CGK1765" s="82" t="s">
        <v>3</v>
      </c>
      <c r="CGL1765" s="82" t="s">
        <v>50</v>
      </c>
      <c r="CGM1765" s="82" t="s">
        <v>52</v>
      </c>
      <c r="CGN1765" s="82" t="s">
        <v>13</v>
      </c>
      <c r="CGO1765" s="96" t="s">
        <v>177</v>
      </c>
      <c r="CGP1765" s="82" t="s">
        <v>0</v>
      </c>
      <c r="CGQ1765" s="82" t="s">
        <v>1</v>
      </c>
      <c r="CGR1765" s="82" t="s">
        <v>2</v>
      </c>
      <c r="CGS1765" s="82" t="s">
        <v>3</v>
      </c>
      <c r="CGT1765" s="82" t="s">
        <v>50</v>
      </c>
      <c r="CGU1765" s="82" t="s">
        <v>52</v>
      </c>
      <c r="CGV1765" s="82" t="s">
        <v>13</v>
      </c>
      <c r="CGW1765" s="96" t="s">
        <v>177</v>
      </c>
      <c r="CGX1765" s="82" t="s">
        <v>0</v>
      </c>
      <c r="CGY1765" s="82" t="s">
        <v>1</v>
      </c>
      <c r="CGZ1765" s="82" t="s">
        <v>2</v>
      </c>
      <c r="CHA1765" s="82" t="s">
        <v>3</v>
      </c>
      <c r="CHB1765" s="82" t="s">
        <v>50</v>
      </c>
      <c r="CHC1765" s="82" t="s">
        <v>52</v>
      </c>
      <c r="CHD1765" s="82" t="s">
        <v>13</v>
      </c>
      <c r="CHE1765" s="96" t="s">
        <v>177</v>
      </c>
      <c r="CHF1765" s="82" t="s">
        <v>0</v>
      </c>
      <c r="CHG1765" s="82" t="s">
        <v>1</v>
      </c>
      <c r="CHH1765" s="82" t="s">
        <v>2</v>
      </c>
      <c r="CHI1765" s="82" t="s">
        <v>3</v>
      </c>
      <c r="CHJ1765" s="82" t="s">
        <v>50</v>
      </c>
      <c r="CHK1765" s="82" t="s">
        <v>52</v>
      </c>
      <c r="CHL1765" s="82" t="s">
        <v>13</v>
      </c>
      <c r="CHM1765" s="96" t="s">
        <v>177</v>
      </c>
      <c r="CHN1765" s="82" t="s">
        <v>0</v>
      </c>
      <c r="CHO1765" s="82" t="s">
        <v>1</v>
      </c>
      <c r="CHP1765" s="82" t="s">
        <v>2</v>
      </c>
      <c r="CHQ1765" s="82" t="s">
        <v>3</v>
      </c>
      <c r="CHR1765" s="82" t="s">
        <v>50</v>
      </c>
      <c r="CHS1765" s="82" t="s">
        <v>52</v>
      </c>
      <c r="CHT1765" s="82" t="s">
        <v>13</v>
      </c>
      <c r="CHU1765" s="96" t="s">
        <v>177</v>
      </c>
      <c r="CHV1765" s="82" t="s">
        <v>0</v>
      </c>
      <c r="CHW1765" s="82" t="s">
        <v>1</v>
      </c>
      <c r="CHX1765" s="82" t="s">
        <v>2</v>
      </c>
      <c r="CHY1765" s="82" t="s">
        <v>3</v>
      </c>
      <c r="CHZ1765" s="82" t="s">
        <v>50</v>
      </c>
      <c r="CIA1765" s="82" t="s">
        <v>52</v>
      </c>
      <c r="CIB1765" s="82" t="s">
        <v>13</v>
      </c>
      <c r="CIC1765" s="96" t="s">
        <v>177</v>
      </c>
      <c r="CID1765" s="82" t="s">
        <v>0</v>
      </c>
      <c r="CIE1765" s="82" t="s">
        <v>1</v>
      </c>
      <c r="CIF1765" s="82" t="s">
        <v>2</v>
      </c>
      <c r="CIG1765" s="82" t="s">
        <v>3</v>
      </c>
      <c r="CIH1765" s="82" t="s">
        <v>50</v>
      </c>
      <c r="CII1765" s="82" t="s">
        <v>52</v>
      </c>
      <c r="CIJ1765" s="82" t="s">
        <v>13</v>
      </c>
      <c r="CIK1765" s="96" t="s">
        <v>177</v>
      </c>
      <c r="CIL1765" s="82" t="s">
        <v>0</v>
      </c>
      <c r="CIM1765" s="82" t="s">
        <v>1</v>
      </c>
      <c r="CIN1765" s="82" t="s">
        <v>2</v>
      </c>
      <c r="CIO1765" s="82" t="s">
        <v>3</v>
      </c>
      <c r="CIP1765" s="82" t="s">
        <v>50</v>
      </c>
      <c r="CIQ1765" s="82" t="s">
        <v>52</v>
      </c>
      <c r="CIR1765" s="82" t="s">
        <v>13</v>
      </c>
      <c r="CIS1765" s="96" t="s">
        <v>177</v>
      </c>
      <c r="CIT1765" s="82" t="s">
        <v>0</v>
      </c>
      <c r="CIU1765" s="82" t="s">
        <v>1</v>
      </c>
      <c r="CIV1765" s="82" t="s">
        <v>2</v>
      </c>
      <c r="CIW1765" s="82" t="s">
        <v>3</v>
      </c>
      <c r="CIX1765" s="82" t="s">
        <v>50</v>
      </c>
      <c r="CIY1765" s="82" t="s">
        <v>52</v>
      </c>
      <c r="CIZ1765" s="82" t="s">
        <v>13</v>
      </c>
      <c r="CJA1765" s="96" t="s">
        <v>177</v>
      </c>
      <c r="CJB1765" s="82" t="s">
        <v>0</v>
      </c>
      <c r="CJC1765" s="82" t="s">
        <v>1</v>
      </c>
      <c r="CJD1765" s="82" t="s">
        <v>2</v>
      </c>
      <c r="CJE1765" s="82" t="s">
        <v>3</v>
      </c>
      <c r="CJF1765" s="82" t="s">
        <v>50</v>
      </c>
      <c r="CJG1765" s="82" t="s">
        <v>52</v>
      </c>
      <c r="CJH1765" s="82" t="s">
        <v>13</v>
      </c>
      <c r="CJI1765" s="96" t="s">
        <v>177</v>
      </c>
      <c r="CJJ1765" s="82" t="s">
        <v>0</v>
      </c>
      <c r="CJK1765" s="82" t="s">
        <v>1</v>
      </c>
      <c r="CJL1765" s="82" t="s">
        <v>2</v>
      </c>
      <c r="CJM1765" s="82" t="s">
        <v>3</v>
      </c>
      <c r="CJN1765" s="82" t="s">
        <v>50</v>
      </c>
      <c r="CJO1765" s="82" t="s">
        <v>52</v>
      </c>
      <c r="CJP1765" s="82" t="s">
        <v>13</v>
      </c>
      <c r="CJQ1765" s="96" t="s">
        <v>177</v>
      </c>
      <c r="CJR1765" s="82" t="s">
        <v>0</v>
      </c>
      <c r="CJS1765" s="82" t="s">
        <v>1</v>
      </c>
      <c r="CJT1765" s="82" t="s">
        <v>2</v>
      </c>
      <c r="CJU1765" s="82" t="s">
        <v>3</v>
      </c>
      <c r="CJV1765" s="82" t="s">
        <v>50</v>
      </c>
      <c r="CJW1765" s="82" t="s">
        <v>52</v>
      </c>
      <c r="CJX1765" s="82" t="s">
        <v>13</v>
      </c>
      <c r="CJY1765" s="96" t="s">
        <v>177</v>
      </c>
      <c r="CJZ1765" s="82" t="s">
        <v>0</v>
      </c>
      <c r="CKA1765" s="82" t="s">
        <v>1</v>
      </c>
      <c r="CKB1765" s="82" t="s">
        <v>2</v>
      </c>
      <c r="CKC1765" s="82" t="s">
        <v>3</v>
      </c>
      <c r="CKD1765" s="82" t="s">
        <v>50</v>
      </c>
      <c r="CKE1765" s="82" t="s">
        <v>52</v>
      </c>
      <c r="CKF1765" s="82" t="s">
        <v>13</v>
      </c>
      <c r="CKG1765" s="96" t="s">
        <v>177</v>
      </c>
      <c r="CKH1765" s="82" t="s">
        <v>0</v>
      </c>
      <c r="CKI1765" s="82" t="s">
        <v>1</v>
      </c>
      <c r="CKJ1765" s="82" t="s">
        <v>2</v>
      </c>
      <c r="CKK1765" s="82" t="s">
        <v>3</v>
      </c>
      <c r="CKL1765" s="82" t="s">
        <v>50</v>
      </c>
      <c r="CKM1765" s="82" t="s">
        <v>52</v>
      </c>
      <c r="CKN1765" s="82" t="s">
        <v>13</v>
      </c>
      <c r="CKO1765" s="96" t="s">
        <v>177</v>
      </c>
      <c r="CKP1765" s="82" t="s">
        <v>0</v>
      </c>
      <c r="CKQ1765" s="82" t="s">
        <v>1</v>
      </c>
      <c r="CKR1765" s="82" t="s">
        <v>2</v>
      </c>
      <c r="CKS1765" s="82" t="s">
        <v>3</v>
      </c>
      <c r="CKT1765" s="82" t="s">
        <v>50</v>
      </c>
      <c r="CKU1765" s="82" t="s">
        <v>52</v>
      </c>
      <c r="CKV1765" s="82" t="s">
        <v>13</v>
      </c>
      <c r="CKW1765" s="96" t="s">
        <v>177</v>
      </c>
      <c r="CKX1765" s="82" t="s">
        <v>0</v>
      </c>
      <c r="CKY1765" s="82" t="s">
        <v>1</v>
      </c>
      <c r="CKZ1765" s="82" t="s">
        <v>2</v>
      </c>
      <c r="CLA1765" s="82" t="s">
        <v>3</v>
      </c>
      <c r="CLB1765" s="82" t="s">
        <v>50</v>
      </c>
      <c r="CLC1765" s="82" t="s">
        <v>52</v>
      </c>
      <c r="CLD1765" s="82" t="s">
        <v>13</v>
      </c>
      <c r="CLE1765" s="96" t="s">
        <v>177</v>
      </c>
      <c r="CLF1765" s="82" t="s">
        <v>0</v>
      </c>
      <c r="CLG1765" s="82" t="s">
        <v>1</v>
      </c>
      <c r="CLH1765" s="82" t="s">
        <v>2</v>
      </c>
      <c r="CLI1765" s="82" t="s">
        <v>3</v>
      </c>
      <c r="CLJ1765" s="82" t="s">
        <v>50</v>
      </c>
      <c r="CLK1765" s="82" t="s">
        <v>52</v>
      </c>
      <c r="CLL1765" s="82" t="s">
        <v>13</v>
      </c>
      <c r="CLM1765" s="96" t="s">
        <v>177</v>
      </c>
      <c r="CLN1765" s="82" t="s">
        <v>0</v>
      </c>
      <c r="CLO1765" s="82" t="s">
        <v>1</v>
      </c>
      <c r="CLP1765" s="82" t="s">
        <v>2</v>
      </c>
      <c r="CLQ1765" s="82" t="s">
        <v>3</v>
      </c>
      <c r="CLR1765" s="82" t="s">
        <v>50</v>
      </c>
      <c r="CLS1765" s="82" t="s">
        <v>52</v>
      </c>
      <c r="CLT1765" s="82" t="s">
        <v>13</v>
      </c>
      <c r="CLU1765" s="96" t="s">
        <v>177</v>
      </c>
      <c r="CLV1765" s="82" t="s">
        <v>0</v>
      </c>
      <c r="CLW1765" s="82" t="s">
        <v>1</v>
      </c>
      <c r="CLX1765" s="82" t="s">
        <v>2</v>
      </c>
      <c r="CLY1765" s="82" t="s">
        <v>3</v>
      </c>
      <c r="CLZ1765" s="82" t="s">
        <v>50</v>
      </c>
      <c r="CMA1765" s="82" t="s">
        <v>52</v>
      </c>
      <c r="CMB1765" s="82" t="s">
        <v>13</v>
      </c>
      <c r="CMC1765" s="96" t="s">
        <v>177</v>
      </c>
      <c r="CMD1765" s="82" t="s">
        <v>0</v>
      </c>
      <c r="CME1765" s="82" t="s">
        <v>1</v>
      </c>
      <c r="CMF1765" s="82" t="s">
        <v>2</v>
      </c>
      <c r="CMG1765" s="82" t="s">
        <v>3</v>
      </c>
      <c r="CMH1765" s="82" t="s">
        <v>50</v>
      </c>
      <c r="CMI1765" s="82" t="s">
        <v>52</v>
      </c>
      <c r="CMJ1765" s="82" t="s">
        <v>13</v>
      </c>
      <c r="CMK1765" s="96" t="s">
        <v>177</v>
      </c>
      <c r="CML1765" s="82" t="s">
        <v>0</v>
      </c>
      <c r="CMM1765" s="82" t="s">
        <v>1</v>
      </c>
      <c r="CMN1765" s="82" t="s">
        <v>2</v>
      </c>
      <c r="CMO1765" s="82" t="s">
        <v>3</v>
      </c>
      <c r="CMP1765" s="82" t="s">
        <v>50</v>
      </c>
      <c r="CMQ1765" s="82" t="s">
        <v>52</v>
      </c>
      <c r="CMR1765" s="82" t="s">
        <v>13</v>
      </c>
      <c r="CMS1765" s="96" t="s">
        <v>177</v>
      </c>
      <c r="CMT1765" s="82" t="s">
        <v>0</v>
      </c>
      <c r="CMU1765" s="82" t="s">
        <v>1</v>
      </c>
      <c r="CMV1765" s="82" t="s">
        <v>2</v>
      </c>
      <c r="CMW1765" s="82" t="s">
        <v>3</v>
      </c>
      <c r="CMX1765" s="82" t="s">
        <v>50</v>
      </c>
      <c r="CMY1765" s="82" t="s">
        <v>52</v>
      </c>
      <c r="CMZ1765" s="82" t="s">
        <v>13</v>
      </c>
      <c r="CNA1765" s="96" t="s">
        <v>177</v>
      </c>
      <c r="CNB1765" s="82" t="s">
        <v>0</v>
      </c>
      <c r="CNC1765" s="82" t="s">
        <v>1</v>
      </c>
      <c r="CND1765" s="82" t="s">
        <v>2</v>
      </c>
      <c r="CNE1765" s="82" t="s">
        <v>3</v>
      </c>
      <c r="CNF1765" s="82" t="s">
        <v>50</v>
      </c>
      <c r="CNG1765" s="82" t="s">
        <v>52</v>
      </c>
      <c r="CNH1765" s="82" t="s">
        <v>13</v>
      </c>
      <c r="CNI1765" s="96" t="s">
        <v>177</v>
      </c>
      <c r="CNJ1765" s="82" t="s">
        <v>0</v>
      </c>
      <c r="CNK1765" s="82" t="s">
        <v>1</v>
      </c>
      <c r="CNL1765" s="82" t="s">
        <v>2</v>
      </c>
      <c r="CNM1765" s="82" t="s">
        <v>3</v>
      </c>
      <c r="CNN1765" s="82" t="s">
        <v>50</v>
      </c>
      <c r="CNO1765" s="82" t="s">
        <v>52</v>
      </c>
      <c r="CNP1765" s="82" t="s">
        <v>13</v>
      </c>
      <c r="CNQ1765" s="96" t="s">
        <v>177</v>
      </c>
      <c r="CNR1765" s="82" t="s">
        <v>0</v>
      </c>
      <c r="CNS1765" s="82" t="s">
        <v>1</v>
      </c>
      <c r="CNT1765" s="82" t="s">
        <v>2</v>
      </c>
      <c r="CNU1765" s="82" t="s">
        <v>3</v>
      </c>
      <c r="CNV1765" s="82" t="s">
        <v>50</v>
      </c>
      <c r="CNW1765" s="82" t="s">
        <v>52</v>
      </c>
      <c r="CNX1765" s="82" t="s">
        <v>13</v>
      </c>
      <c r="CNY1765" s="96" t="s">
        <v>177</v>
      </c>
      <c r="CNZ1765" s="82" t="s">
        <v>0</v>
      </c>
      <c r="COA1765" s="82" t="s">
        <v>1</v>
      </c>
      <c r="COB1765" s="82" t="s">
        <v>2</v>
      </c>
      <c r="COC1765" s="82" t="s">
        <v>3</v>
      </c>
      <c r="COD1765" s="82" t="s">
        <v>50</v>
      </c>
      <c r="COE1765" s="82" t="s">
        <v>52</v>
      </c>
      <c r="COF1765" s="82" t="s">
        <v>13</v>
      </c>
      <c r="COG1765" s="96" t="s">
        <v>177</v>
      </c>
      <c r="COH1765" s="82" t="s">
        <v>0</v>
      </c>
      <c r="COI1765" s="82" t="s">
        <v>1</v>
      </c>
      <c r="COJ1765" s="82" t="s">
        <v>2</v>
      </c>
      <c r="COK1765" s="82" t="s">
        <v>3</v>
      </c>
      <c r="COL1765" s="82" t="s">
        <v>50</v>
      </c>
      <c r="COM1765" s="82" t="s">
        <v>52</v>
      </c>
      <c r="CON1765" s="82" t="s">
        <v>13</v>
      </c>
      <c r="COO1765" s="96" t="s">
        <v>177</v>
      </c>
      <c r="COP1765" s="82" t="s">
        <v>0</v>
      </c>
      <c r="COQ1765" s="82" t="s">
        <v>1</v>
      </c>
      <c r="COR1765" s="82" t="s">
        <v>2</v>
      </c>
      <c r="COS1765" s="82" t="s">
        <v>3</v>
      </c>
      <c r="COT1765" s="82" t="s">
        <v>50</v>
      </c>
      <c r="COU1765" s="82" t="s">
        <v>52</v>
      </c>
      <c r="COV1765" s="82" t="s">
        <v>13</v>
      </c>
      <c r="COW1765" s="96" t="s">
        <v>177</v>
      </c>
      <c r="COX1765" s="82" t="s">
        <v>0</v>
      </c>
      <c r="COY1765" s="82" t="s">
        <v>1</v>
      </c>
      <c r="COZ1765" s="82" t="s">
        <v>2</v>
      </c>
      <c r="CPA1765" s="82" t="s">
        <v>3</v>
      </c>
      <c r="CPB1765" s="82" t="s">
        <v>50</v>
      </c>
      <c r="CPC1765" s="82" t="s">
        <v>52</v>
      </c>
      <c r="CPD1765" s="82" t="s">
        <v>13</v>
      </c>
      <c r="CPE1765" s="96" t="s">
        <v>177</v>
      </c>
      <c r="CPF1765" s="82" t="s">
        <v>0</v>
      </c>
      <c r="CPG1765" s="82" t="s">
        <v>1</v>
      </c>
      <c r="CPH1765" s="82" t="s">
        <v>2</v>
      </c>
      <c r="CPI1765" s="82" t="s">
        <v>3</v>
      </c>
      <c r="CPJ1765" s="82" t="s">
        <v>50</v>
      </c>
      <c r="CPK1765" s="82" t="s">
        <v>52</v>
      </c>
      <c r="CPL1765" s="82" t="s">
        <v>13</v>
      </c>
      <c r="CPM1765" s="96" t="s">
        <v>177</v>
      </c>
      <c r="CPN1765" s="82" t="s">
        <v>0</v>
      </c>
      <c r="CPO1765" s="82" t="s">
        <v>1</v>
      </c>
      <c r="CPP1765" s="82" t="s">
        <v>2</v>
      </c>
      <c r="CPQ1765" s="82" t="s">
        <v>3</v>
      </c>
      <c r="CPR1765" s="82" t="s">
        <v>50</v>
      </c>
      <c r="CPS1765" s="82" t="s">
        <v>52</v>
      </c>
      <c r="CPT1765" s="82" t="s">
        <v>13</v>
      </c>
      <c r="CPU1765" s="96" t="s">
        <v>177</v>
      </c>
      <c r="CPV1765" s="82" t="s">
        <v>0</v>
      </c>
      <c r="CPW1765" s="82" t="s">
        <v>1</v>
      </c>
      <c r="CPX1765" s="82" t="s">
        <v>2</v>
      </c>
      <c r="CPY1765" s="82" t="s">
        <v>3</v>
      </c>
      <c r="CPZ1765" s="82" t="s">
        <v>50</v>
      </c>
      <c r="CQA1765" s="82" t="s">
        <v>52</v>
      </c>
      <c r="CQB1765" s="82" t="s">
        <v>13</v>
      </c>
      <c r="CQC1765" s="96" t="s">
        <v>177</v>
      </c>
      <c r="CQD1765" s="82" t="s">
        <v>0</v>
      </c>
      <c r="CQE1765" s="82" t="s">
        <v>1</v>
      </c>
      <c r="CQF1765" s="82" t="s">
        <v>2</v>
      </c>
      <c r="CQG1765" s="82" t="s">
        <v>3</v>
      </c>
      <c r="CQH1765" s="82" t="s">
        <v>50</v>
      </c>
      <c r="CQI1765" s="82" t="s">
        <v>52</v>
      </c>
      <c r="CQJ1765" s="82" t="s">
        <v>13</v>
      </c>
      <c r="CQK1765" s="96" t="s">
        <v>177</v>
      </c>
      <c r="CQL1765" s="82" t="s">
        <v>0</v>
      </c>
      <c r="CQM1765" s="82" t="s">
        <v>1</v>
      </c>
      <c r="CQN1765" s="82" t="s">
        <v>2</v>
      </c>
      <c r="CQO1765" s="82" t="s">
        <v>3</v>
      </c>
      <c r="CQP1765" s="82" t="s">
        <v>50</v>
      </c>
      <c r="CQQ1765" s="82" t="s">
        <v>52</v>
      </c>
      <c r="CQR1765" s="82" t="s">
        <v>13</v>
      </c>
      <c r="CQS1765" s="96" t="s">
        <v>177</v>
      </c>
      <c r="CQT1765" s="82" t="s">
        <v>0</v>
      </c>
      <c r="CQU1765" s="82" t="s">
        <v>1</v>
      </c>
      <c r="CQV1765" s="82" t="s">
        <v>2</v>
      </c>
      <c r="CQW1765" s="82" t="s">
        <v>3</v>
      </c>
      <c r="CQX1765" s="82" t="s">
        <v>50</v>
      </c>
      <c r="CQY1765" s="82" t="s">
        <v>52</v>
      </c>
      <c r="CQZ1765" s="82" t="s">
        <v>13</v>
      </c>
      <c r="CRA1765" s="96" t="s">
        <v>177</v>
      </c>
      <c r="CRB1765" s="82" t="s">
        <v>0</v>
      </c>
      <c r="CRC1765" s="82" t="s">
        <v>1</v>
      </c>
      <c r="CRD1765" s="82" t="s">
        <v>2</v>
      </c>
      <c r="CRE1765" s="82" t="s">
        <v>3</v>
      </c>
      <c r="CRF1765" s="82" t="s">
        <v>50</v>
      </c>
      <c r="CRG1765" s="82" t="s">
        <v>52</v>
      </c>
      <c r="CRH1765" s="82" t="s">
        <v>13</v>
      </c>
      <c r="CRI1765" s="96" t="s">
        <v>177</v>
      </c>
      <c r="CRJ1765" s="82" t="s">
        <v>0</v>
      </c>
      <c r="CRK1765" s="82" t="s">
        <v>1</v>
      </c>
      <c r="CRL1765" s="82" t="s">
        <v>2</v>
      </c>
      <c r="CRM1765" s="82" t="s">
        <v>3</v>
      </c>
      <c r="CRN1765" s="82" t="s">
        <v>50</v>
      </c>
      <c r="CRO1765" s="82" t="s">
        <v>52</v>
      </c>
      <c r="CRP1765" s="82" t="s">
        <v>13</v>
      </c>
      <c r="CRQ1765" s="96" t="s">
        <v>177</v>
      </c>
      <c r="CRR1765" s="82" t="s">
        <v>0</v>
      </c>
      <c r="CRS1765" s="82" t="s">
        <v>1</v>
      </c>
      <c r="CRT1765" s="82" t="s">
        <v>2</v>
      </c>
      <c r="CRU1765" s="82" t="s">
        <v>3</v>
      </c>
      <c r="CRV1765" s="82" t="s">
        <v>50</v>
      </c>
      <c r="CRW1765" s="82" t="s">
        <v>52</v>
      </c>
      <c r="CRX1765" s="82" t="s">
        <v>13</v>
      </c>
      <c r="CRY1765" s="96" t="s">
        <v>177</v>
      </c>
      <c r="CRZ1765" s="82" t="s">
        <v>0</v>
      </c>
      <c r="CSA1765" s="82" t="s">
        <v>1</v>
      </c>
      <c r="CSB1765" s="82" t="s">
        <v>2</v>
      </c>
      <c r="CSC1765" s="82" t="s">
        <v>3</v>
      </c>
      <c r="CSD1765" s="82" t="s">
        <v>50</v>
      </c>
      <c r="CSE1765" s="82" t="s">
        <v>52</v>
      </c>
      <c r="CSF1765" s="82" t="s">
        <v>13</v>
      </c>
      <c r="CSG1765" s="96" t="s">
        <v>177</v>
      </c>
      <c r="CSH1765" s="82" t="s">
        <v>0</v>
      </c>
      <c r="CSI1765" s="82" t="s">
        <v>1</v>
      </c>
      <c r="CSJ1765" s="82" t="s">
        <v>2</v>
      </c>
      <c r="CSK1765" s="82" t="s">
        <v>3</v>
      </c>
      <c r="CSL1765" s="82" t="s">
        <v>50</v>
      </c>
      <c r="CSM1765" s="82" t="s">
        <v>52</v>
      </c>
      <c r="CSN1765" s="82" t="s">
        <v>13</v>
      </c>
      <c r="CSO1765" s="96" t="s">
        <v>177</v>
      </c>
      <c r="CSP1765" s="82" t="s">
        <v>0</v>
      </c>
      <c r="CSQ1765" s="82" t="s">
        <v>1</v>
      </c>
      <c r="CSR1765" s="82" t="s">
        <v>2</v>
      </c>
      <c r="CSS1765" s="82" t="s">
        <v>3</v>
      </c>
      <c r="CST1765" s="82" t="s">
        <v>50</v>
      </c>
      <c r="CSU1765" s="82" t="s">
        <v>52</v>
      </c>
      <c r="CSV1765" s="82" t="s">
        <v>13</v>
      </c>
      <c r="CSW1765" s="96" t="s">
        <v>177</v>
      </c>
      <c r="CSX1765" s="82" t="s">
        <v>0</v>
      </c>
      <c r="CSY1765" s="82" t="s">
        <v>1</v>
      </c>
      <c r="CSZ1765" s="82" t="s">
        <v>2</v>
      </c>
      <c r="CTA1765" s="82" t="s">
        <v>3</v>
      </c>
      <c r="CTB1765" s="82" t="s">
        <v>50</v>
      </c>
      <c r="CTC1765" s="82" t="s">
        <v>52</v>
      </c>
      <c r="CTD1765" s="82" t="s">
        <v>13</v>
      </c>
      <c r="CTE1765" s="96" t="s">
        <v>177</v>
      </c>
      <c r="CTF1765" s="82" t="s">
        <v>0</v>
      </c>
      <c r="CTG1765" s="82" t="s">
        <v>1</v>
      </c>
      <c r="CTH1765" s="82" t="s">
        <v>2</v>
      </c>
      <c r="CTI1765" s="82" t="s">
        <v>3</v>
      </c>
      <c r="CTJ1765" s="82" t="s">
        <v>50</v>
      </c>
      <c r="CTK1765" s="82" t="s">
        <v>52</v>
      </c>
      <c r="CTL1765" s="82" t="s">
        <v>13</v>
      </c>
      <c r="CTM1765" s="96" t="s">
        <v>177</v>
      </c>
      <c r="CTN1765" s="82" t="s">
        <v>0</v>
      </c>
      <c r="CTO1765" s="82" t="s">
        <v>1</v>
      </c>
      <c r="CTP1765" s="82" t="s">
        <v>2</v>
      </c>
      <c r="CTQ1765" s="82" t="s">
        <v>3</v>
      </c>
      <c r="CTR1765" s="82" t="s">
        <v>50</v>
      </c>
      <c r="CTS1765" s="82" t="s">
        <v>52</v>
      </c>
      <c r="CTT1765" s="82" t="s">
        <v>13</v>
      </c>
      <c r="CTU1765" s="96" t="s">
        <v>177</v>
      </c>
      <c r="CTV1765" s="82" t="s">
        <v>0</v>
      </c>
      <c r="CTW1765" s="82" t="s">
        <v>1</v>
      </c>
      <c r="CTX1765" s="82" t="s">
        <v>2</v>
      </c>
      <c r="CTY1765" s="82" t="s">
        <v>3</v>
      </c>
      <c r="CTZ1765" s="82" t="s">
        <v>50</v>
      </c>
      <c r="CUA1765" s="82" t="s">
        <v>52</v>
      </c>
      <c r="CUB1765" s="82" t="s">
        <v>13</v>
      </c>
      <c r="CUC1765" s="96" t="s">
        <v>177</v>
      </c>
      <c r="CUD1765" s="82" t="s">
        <v>0</v>
      </c>
      <c r="CUE1765" s="82" t="s">
        <v>1</v>
      </c>
      <c r="CUF1765" s="82" t="s">
        <v>2</v>
      </c>
      <c r="CUG1765" s="82" t="s">
        <v>3</v>
      </c>
      <c r="CUH1765" s="82" t="s">
        <v>50</v>
      </c>
      <c r="CUI1765" s="82" t="s">
        <v>52</v>
      </c>
      <c r="CUJ1765" s="82" t="s">
        <v>13</v>
      </c>
      <c r="CUK1765" s="96" t="s">
        <v>177</v>
      </c>
      <c r="CUL1765" s="82" t="s">
        <v>0</v>
      </c>
      <c r="CUM1765" s="82" t="s">
        <v>1</v>
      </c>
      <c r="CUN1765" s="82" t="s">
        <v>2</v>
      </c>
      <c r="CUO1765" s="82" t="s">
        <v>3</v>
      </c>
      <c r="CUP1765" s="82" t="s">
        <v>50</v>
      </c>
      <c r="CUQ1765" s="82" t="s">
        <v>52</v>
      </c>
      <c r="CUR1765" s="82" t="s">
        <v>13</v>
      </c>
      <c r="CUS1765" s="96" t="s">
        <v>177</v>
      </c>
      <c r="CUT1765" s="82" t="s">
        <v>0</v>
      </c>
      <c r="CUU1765" s="82" t="s">
        <v>1</v>
      </c>
      <c r="CUV1765" s="82" t="s">
        <v>2</v>
      </c>
      <c r="CUW1765" s="82" t="s">
        <v>3</v>
      </c>
      <c r="CUX1765" s="82" t="s">
        <v>50</v>
      </c>
      <c r="CUY1765" s="82" t="s">
        <v>52</v>
      </c>
      <c r="CUZ1765" s="82" t="s">
        <v>13</v>
      </c>
      <c r="CVA1765" s="96" t="s">
        <v>177</v>
      </c>
      <c r="CVB1765" s="82" t="s">
        <v>0</v>
      </c>
      <c r="CVC1765" s="82" t="s">
        <v>1</v>
      </c>
      <c r="CVD1765" s="82" t="s">
        <v>2</v>
      </c>
      <c r="CVE1765" s="82" t="s">
        <v>3</v>
      </c>
      <c r="CVF1765" s="82" t="s">
        <v>50</v>
      </c>
      <c r="CVG1765" s="82" t="s">
        <v>52</v>
      </c>
      <c r="CVH1765" s="82" t="s">
        <v>13</v>
      </c>
      <c r="CVI1765" s="96" t="s">
        <v>177</v>
      </c>
      <c r="CVJ1765" s="82" t="s">
        <v>0</v>
      </c>
      <c r="CVK1765" s="82" t="s">
        <v>1</v>
      </c>
      <c r="CVL1765" s="82" t="s">
        <v>2</v>
      </c>
      <c r="CVM1765" s="82" t="s">
        <v>3</v>
      </c>
      <c r="CVN1765" s="82" t="s">
        <v>50</v>
      </c>
      <c r="CVO1765" s="82" t="s">
        <v>52</v>
      </c>
      <c r="CVP1765" s="82" t="s">
        <v>13</v>
      </c>
      <c r="CVQ1765" s="96" t="s">
        <v>177</v>
      </c>
      <c r="CVR1765" s="82" t="s">
        <v>0</v>
      </c>
      <c r="CVS1765" s="82" t="s">
        <v>1</v>
      </c>
      <c r="CVT1765" s="82" t="s">
        <v>2</v>
      </c>
      <c r="CVU1765" s="82" t="s">
        <v>3</v>
      </c>
      <c r="CVV1765" s="82" t="s">
        <v>50</v>
      </c>
      <c r="CVW1765" s="82" t="s">
        <v>52</v>
      </c>
      <c r="CVX1765" s="82" t="s">
        <v>13</v>
      </c>
      <c r="CVY1765" s="96" t="s">
        <v>177</v>
      </c>
      <c r="CVZ1765" s="82" t="s">
        <v>0</v>
      </c>
      <c r="CWA1765" s="82" t="s">
        <v>1</v>
      </c>
      <c r="CWB1765" s="82" t="s">
        <v>2</v>
      </c>
      <c r="CWC1765" s="82" t="s">
        <v>3</v>
      </c>
      <c r="CWD1765" s="82" t="s">
        <v>50</v>
      </c>
      <c r="CWE1765" s="82" t="s">
        <v>52</v>
      </c>
      <c r="CWF1765" s="82" t="s">
        <v>13</v>
      </c>
      <c r="CWG1765" s="96" t="s">
        <v>177</v>
      </c>
      <c r="CWH1765" s="82" t="s">
        <v>0</v>
      </c>
      <c r="CWI1765" s="82" t="s">
        <v>1</v>
      </c>
      <c r="CWJ1765" s="82" t="s">
        <v>2</v>
      </c>
      <c r="CWK1765" s="82" t="s">
        <v>3</v>
      </c>
      <c r="CWL1765" s="82" t="s">
        <v>50</v>
      </c>
      <c r="CWM1765" s="82" t="s">
        <v>52</v>
      </c>
      <c r="CWN1765" s="82" t="s">
        <v>13</v>
      </c>
      <c r="CWO1765" s="96" t="s">
        <v>177</v>
      </c>
      <c r="CWP1765" s="82" t="s">
        <v>0</v>
      </c>
      <c r="CWQ1765" s="82" t="s">
        <v>1</v>
      </c>
      <c r="CWR1765" s="82" t="s">
        <v>2</v>
      </c>
      <c r="CWS1765" s="82" t="s">
        <v>3</v>
      </c>
      <c r="CWT1765" s="82" t="s">
        <v>50</v>
      </c>
      <c r="CWU1765" s="82" t="s">
        <v>52</v>
      </c>
      <c r="CWV1765" s="82" t="s">
        <v>13</v>
      </c>
      <c r="CWW1765" s="96" t="s">
        <v>177</v>
      </c>
      <c r="CWX1765" s="82" t="s">
        <v>0</v>
      </c>
      <c r="CWY1765" s="82" t="s">
        <v>1</v>
      </c>
      <c r="CWZ1765" s="82" t="s">
        <v>2</v>
      </c>
      <c r="CXA1765" s="82" t="s">
        <v>3</v>
      </c>
      <c r="CXB1765" s="82" t="s">
        <v>50</v>
      </c>
      <c r="CXC1765" s="82" t="s">
        <v>52</v>
      </c>
      <c r="CXD1765" s="82" t="s">
        <v>13</v>
      </c>
      <c r="CXE1765" s="96" t="s">
        <v>177</v>
      </c>
      <c r="CXF1765" s="82" t="s">
        <v>0</v>
      </c>
      <c r="CXG1765" s="82" t="s">
        <v>1</v>
      </c>
      <c r="CXH1765" s="82" t="s">
        <v>2</v>
      </c>
      <c r="CXI1765" s="82" t="s">
        <v>3</v>
      </c>
      <c r="CXJ1765" s="82" t="s">
        <v>50</v>
      </c>
      <c r="CXK1765" s="82" t="s">
        <v>52</v>
      </c>
      <c r="CXL1765" s="82" t="s">
        <v>13</v>
      </c>
      <c r="CXM1765" s="96" t="s">
        <v>177</v>
      </c>
      <c r="CXN1765" s="82" t="s">
        <v>0</v>
      </c>
      <c r="CXO1765" s="82" t="s">
        <v>1</v>
      </c>
      <c r="CXP1765" s="82" t="s">
        <v>2</v>
      </c>
      <c r="CXQ1765" s="82" t="s">
        <v>3</v>
      </c>
      <c r="CXR1765" s="82" t="s">
        <v>50</v>
      </c>
      <c r="CXS1765" s="82" t="s">
        <v>52</v>
      </c>
      <c r="CXT1765" s="82" t="s">
        <v>13</v>
      </c>
      <c r="CXU1765" s="96" t="s">
        <v>177</v>
      </c>
      <c r="CXV1765" s="82" t="s">
        <v>0</v>
      </c>
      <c r="CXW1765" s="82" t="s">
        <v>1</v>
      </c>
      <c r="CXX1765" s="82" t="s">
        <v>2</v>
      </c>
      <c r="CXY1765" s="82" t="s">
        <v>3</v>
      </c>
      <c r="CXZ1765" s="82" t="s">
        <v>50</v>
      </c>
      <c r="CYA1765" s="82" t="s">
        <v>52</v>
      </c>
      <c r="CYB1765" s="82" t="s">
        <v>13</v>
      </c>
      <c r="CYC1765" s="96" t="s">
        <v>177</v>
      </c>
      <c r="CYD1765" s="82" t="s">
        <v>0</v>
      </c>
      <c r="CYE1765" s="82" t="s">
        <v>1</v>
      </c>
      <c r="CYF1765" s="82" t="s">
        <v>2</v>
      </c>
      <c r="CYG1765" s="82" t="s">
        <v>3</v>
      </c>
      <c r="CYH1765" s="82" t="s">
        <v>50</v>
      </c>
      <c r="CYI1765" s="82" t="s">
        <v>52</v>
      </c>
      <c r="CYJ1765" s="82" t="s">
        <v>13</v>
      </c>
      <c r="CYK1765" s="96" t="s">
        <v>177</v>
      </c>
      <c r="CYL1765" s="82" t="s">
        <v>0</v>
      </c>
      <c r="CYM1765" s="82" t="s">
        <v>1</v>
      </c>
      <c r="CYN1765" s="82" t="s">
        <v>2</v>
      </c>
      <c r="CYO1765" s="82" t="s">
        <v>3</v>
      </c>
      <c r="CYP1765" s="82" t="s">
        <v>50</v>
      </c>
      <c r="CYQ1765" s="82" t="s">
        <v>52</v>
      </c>
      <c r="CYR1765" s="82" t="s">
        <v>13</v>
      </c>
      <c r="CYS1765" s="96" t="s">
        <v>177</v>
      </c>
      <c r="CYT1765" s="82" t="s">
        <v>0</v>
      </c>
      <c r="CYU1765" s="82" t="s">
        <v>1</v>
      </c>
      <c r="CYV1765" s="82" t="s">
        <v>2</v>
      </c>
      <c r="CYW1765" s="82" t="s">
        <v>3</v>
      </c>
      <c r="CYX1765" s="82" t="s">
        <v>50</v>
      </c>
      <c r="CYY1765" s="82" t="s">
        <v>52</v>
      </c>
      <c r="CYZ1765" s="82" t="s">
        <v>13</v>
      </c>
      <c r="CZA1765" s="96" t="s">
        <v>177</v>
      </c>
      <c r="CZB1765" s="82" t="s">
        <v>0</v>
      </c>
      <c r="CZC1765" s="82" t="s">
        <v>1</v>
      </c>
      <c r="CZD1765" s="82" t="s">
        <v>2</v>
      </c>
      <c r="CZE1765" s="82" t="s">
        <v>3</v>
      </c>
      <c r="CZF1765" s="82" t="s">
        <v>50</v>
      </c>
      <c r="CZG1765" s="82" t="s">
        <v>52</v>
      </c>
      <c r="CZH1765" s="82" t="s">
        <v>13</v>
      </c>
      <c r="CZI1765" s="96" t="s">
        <v>177</v>
      </c>
      <c r="CZJ1765" s="82" t="s">
        <v>0</v>
      </c>
      <c r="CZK1765" s="82" t="s">
        <v>1</v>
      </c>
      <c r="CZL1765" s="82" t="s">
        <v>2</v>
      </c>
      <c r="CZM1765" s="82" t="s">
        <v>3</v>
      </c>
      <c r="CZN1765" s="82" t="s">
        <v>50</v>
      </c>
      <c r="CZO1765" s="82" t="s">
        <v>52</v>
      </c>
      <c r="CZP1765" s="82" t="s">
        <v>13</v>
      </c>
      <c r="CZQ1765" s="96" t="s">
        <v>177</v>
      </c>
      <c r="CZR1765" s="82" t="s">
        <v>0</v>
      </c>
      <c r="CZS1765" s="82" t="s">
        <v>1</v>
      </c>
      <c r="CZT1765" s="82" t="s">
        <v>2</v>
      </c>
      <c r="CZU1765" s="82" t="s">
        <v>3</v>
      </c>
      <c r="CZV1765" s="82" t="s">
        <v>50</v>
      </c>
      <c r="CZW1765" s="82" t="s">
        <v>52</v>
      </c>
      <c r="CZX1765" s="82" t="s">
        <v>13</v>
      </c>
      <c r="CZY1765" s="96" t="s">
        <v>177</v>
      </c>
      <c r="CZZ1765" s="82" t="s">
        <v>0</v>
      </c>
      <c r="DAA1765" s="82" t="s">
        <v>1</v>
      </c>
      <c r="DAB1765" s="82" t="s">
        <v>2</v>
      </c>
      <c r="DAC1765" s="82" t="s">
        <v>3</v>
      </c>
      <c r="DAD1765" s="82" t="s">
        <v>50</v>
      </c>
      <c r="DAE1765" s="82" t="s">
        <v>52</v>
      </c>
      <c r="DAF1765" s="82" t="s">
        <v>13</v>
      </c>
      <c r="DAG1765" s="96" t="s">
        <v>177</v>
      </c>
      <c r="DAH1765" s="82" t="s">
        <v>0</v>
      </c>
      <c r="DAI1765" s="82" t="s">
        <v>1</v>
      </c>
      <c r="DAJ1765" s="82" t="s">
        <v>2</v>
      </c>
      <c r="DAK1765" s="82" t="s">
        <v>3</v>
      </c>
      <c r="DAL1765" s="82" t="s">
        <v>50</v>
      </c>
      <c r="DAM1765" s="82" t="s">
        <v>52</v>
      </c>
      <c r="DAN1765" s="82" t="s">
        <v>13</v>
      </c>
      <c r="DAO1765" s="96" t="s">
        <v>177</v>
      </c>
      <c r="DAP1765" s="82" t="s">
        <v>0</v>
      </c>
      <c r="DAQ1765" s="82" t="s">
        <v>1</v>
      </c>
      <c r="DAR1765" s="82" t="s">
        <v>2</v>
      </c>
      <c r="DAS1765" s="82" t="s">
        <v>3</v>
      </c>
      <c r="DAT1765" s="82" t="s">
        <v>50</v>
      </c>
      <c r="DAU1765" s="82" t="s">
        <v>52</v>
      </c>
      <c r="DAV1765" s="82" t="s">
        <v>13</v>
      </c>
      <c r="DAW1765" s="96" t="s">
        <v>177</v>
      </c>
      <c r="DAX1765" s="82" t="s">
        <v>0</v>
      </c>
      <c r="DAY1765" s="82" t="s">
        <v>1</v>
      </c>
      <c r="DAZ1765" s="82" t="s">
        <v>2</v>
      </c>
      <c r="DBA1765" s="82" t="s">
        <v>3</v>
      </c>
      <c r="DBB1765" s="82" t="s">
        <v>50</v>
      </c>
      <c r="DBC1765" s="82" t="s">
        <v>52</v>
      </c>
      <c r="DBD1765" s="82" t="s">
        <v>13</v>
      </c>
      <c r="DBE1765" s="96" t="s">
        <v>177</v>
      </c>
      <c r="DBF1765" s="82" t="s">
        <v>0</v>
      </c>
      <c r="DBG1765" s="82" t="s">
        <v>1</v>
      </c>
      <c r="DBH1765" s="82" t="s">
        <v>2</v>
      </c>
      <c r="DBI1765" s="82" t="s">
        <v>3</v>
      </c>
      <c r="DBJ1765" s="82" t="s">
        <v>50</v>
      </c>
      <c r="DBK1765" s="82" t="s">
        <v>52</v>
      </c>
      <c r="DBL1765" s="82" t="s">
        <v>13</v>
      </c>
      <c r="DBM1765" s="96" t="s">
        <v>177</v>
      </c>
      <c r="DBN1765" s="82" t="s">
        <v>0</v>
      </c>
      <c r="DBO1765" s="82" t="s">
        <v>1</v>
      </c>
      <c r="DBP1765" s="82" t="s">
        <v>2</v>
      </c>
      <c r="DBQ1765" s="82" t="s">
        <v>3</v>
      </c>
      <c r="DBR1765" s="82" t="s">
        <v>50</v>
      </c>
      <c r="DBS1765" s="82" t="s">
        <v>52</v>
      </c>
      <c r="DBT1765" s="82" t="s">
        <v>13</v>
      </c>
      <c r="DBU1765" s="96" t="s">
        <v>177</v>
      </c>
      <c r="DBV1765" s="82" t="s">
        <v>0</v>
      </c>
      <c r="DBW1765" s="82" t="s">
        <v>1</v>
      </c>
      <c r="DBX1765" s="82" t="s">
        <v>2</v>
      </c>
      <c r="DBY1765" s="82" t="s">
        <v>3</v>
      </c>
      <c r="DBZ1765" s="82" t="s">
        <v>50</v>
      </c>
      <c r="DCA1765" s="82" t="s">
        <v>52</v>
      </c>
      <c r="DCB1765" s="82" t="s">
        <v>13</v>
      </c>
      <c r="DCC1765" s="96" t="s">
        <v>177</v>
      </c>
      <c r="DCD1765" s="82" t="s">
        <v>0</v>
      </c>
      <c r="DCE1765" s="82" t="s">
        <v>1</v>
      </c>
      <c r="DCF1765" s="82" t="s">
        <v>2</v>
      </c>
      <c r="DCG1765" s="82" t="s">
        <v>3</v>
      </c>
      <c r="DCH1765" s="82" t="s">
        <v>50</v>
      </c>
      <c r="DCI1765" s="82" t="s">
        <v>52</v>
      </c>
      <c r="DCJ1765" s="82" t="s">
        <v>13</v>
      </c>
      <c r="DCK1765" s="96" t="s">
        <v>177</v>
      </c>
      <c r="DCL1765" s="82" t="s">
        <v>0</v>
      </c>
      <c r="DCM1765" s="82" t="s">
        <v>1</v>
      </c>
      <c r="DCN1765" s="82" t="s">
        <v>2</v>
      </c>
      <c r="DCO1765" s="82" t="s">
        <v>3</v>
      </c>
      <c r="DCP1765" s="82" t="s">
        <v>50</v>
      </c>
      <c r="DCQ1765" s="82" t="s">
        <v>52</v>
      </c>
      <c r="DCR1765" s="82" t="s">
        <v>13</v>
      </c>
      <c r="DCS1765" s="96" t="s">
        <v>177</v>
      </c>
      <c r="DCT1765" s="82" t="s">
        <v>0</v>
      </c>
      <c r="DCU1765" s="82" t="s">
        <v>1</v>
      </c>
      <c r="DCV1765" s="82" t="s">
        <v>2</v>
      </c>
      <c r="DCW1765" s="82" t="s">
        <v>3</v>
      </c>
      <c r="DCX1765" s="82" t="s">
        <v>50</v>
      </c>
      <c r="DCY1765" s="82" t="s">
        <v>52</v>
      </c>
      <c r="DCZ1765" s="82" t="s">
        <v>13</v>
      </c>
      <c r="DDA1765" s="96" t="s">
        <v>177</v>
      </c>
      <c r="DDB1765" s="82" t="s">
        <v>0</v>
      </c>
      <c r="DDC1765" s="82" t="s">
        <v>1</v>
      </c>
      <c r="DDD1765" s="82" t="s">
        <v>2</v>
      </c>
      <c r="DDE1765" s="82" t="s">
        <v>3</v>
      </c>
      <c r="DDF1765" s="82" t="s">
        <v>50</v>
      </c>
      <c r="DDG1765" s="82" t="s">
        <v>52</v>
      </c>
      <c r="DDH1765" s="82" t="s">
        <v>13</v>
      </c>
      <c r="DDI1765" s="96" t="s">
        <v>177</v>
      </c>
      <c r="DDJ1765" s="82" t="s">
        <v>0</v>
      </c>
      <c r="DDK1765" s="82" t="s">
        <v>1</v>
      </c>
      <c r="DDL1765" s="82" t="s">
        <v>2</v>
      </c>
      <c r="DDM1765" s="82" t="s">
        <v>3</v>
      </c>
      <c r="DDN1765" s="82" t="s">
        <v>50</v>
      </c>
      <c r="DDO1765" s="82" t="s">
        <v>52</v>
      </c>
      <c r="DDP1765" s="82" t="s">
        <v>13</v>
      </c>
      <c r="DDQ1765" s="96" t="s">
        <v>177</v>
      </c>
      <c r="DDR1765" s="82" t="s">
        <v>0</v>
      </c>
      <c r="DDS1765" s="82" t="s">
        <v>1</v>
      </c>
      <c r="DDT1765" s="82" t="s">
        <v>2</v>
      </c>
      <c r="DDU1765" s="82" t="s">
        <v>3</v>
      </c>
      <c r="DDV1765" s="82" t="s">
        <v>50</v>
      </c>
      <c r="DDW1765" s="82" t="s">
        <v>52</v>
      </c>
      <c r="DDX1765" s="82" t="s">
        <v>13</v>
      </c>
      <c r="DDY1765" s="96" t="s">
        <v>177</v>
      </c>
      <c r="DDZ1765" s="82" t="s">
        <v>0</v>
      </c>
      <c r="DEA1765" s="82" t="s">
        <v>1</v>
      </c>
      <c r="DEB1765" s="82" t="s">
        <v>2</v>
      </c>
      <c r="DEC1765" s="82" t="s">
        <v>3</v>
      </c>
      <c r="DED1765" s="82" t="s">
        <v>50</v>
      </c>
      <c r="DEE1765" s="82" t="s">
        <v>52</v>
      </c>
      <c r="DEF1765" s="82" t="s">
        <v>13</v>
      </c>
      <c r="DEG1765" s="96" t="s">
        <v>177</v>
      </c>
      <c r="DEH1765" s="82" t="s">
        <v>0</v>
      </c>
      <c r="DEI1765" s="82" t="s">
        <v>1</v>
      </c>
      <c r="DEJ1765" s="82" t="s">
        <v>2</v>
      </c>
      <c r="DEK1765" s="82" t="s">
        <v>3</v>
      </c>
      <c r="DEL1765" s="82" t="s">
        <v>50</v>
      </c>
      <c r="DEM1765" s="82" t="s">
        <v>52</v>
      </c>
      <c r="DEN1765" s="82" t="s">
        <v>13</v>
      </c>
      <c r="DEO1765" s="96" t="s">
        <v>177</v>
      </c>
      <c r="DEP1765" s="82" t="s">
        <v>0</v>
      </c>
      <c r="DEQ1765" s="82" t="s">
        <v>1</v>
      </c>
      <c r="DER1765" s="82" t="s">
        <v>2</v>
      </c>
      <c r="DES1765" s="82" t="s">
        <v>3</v>
      </c>
      <c r="DET1765" s="82" t="s">
        <v>50</v>
      </c>
      <c r="DEU1765" s="82" t="s">
        <v>52</v>
      </c>
      <c r="DEV1765" s="82" t="s">
        <v>13</v>
      </c>
      <c r="DEW1765" s="96" t="s">
        <v>177</v>
      </c>
      <c r="DEX1765" s="82" t="s">
        <v>0</v>
      </c>
      <c r="DEY1765" s="82" t="s">
        <v>1</v>
      </c>
      <c r="DEZ1765" s="82" t="s">
        <v>2</v>
      </c>
      <c r="DFA1765" s="82" t="s">
        <v>3</v>
      </c>
      <c r="DFB1765" s="82" t="s">
        <v>50</v>
      </c>
      <c r="DFC1765" s="82" t="s">
        <v>52</v>
      </c>
      <c r="DFD1765" s="82" t="s">
        <v>13</v>
      </c>
      <c r="DFE1765" s="96" t="s">
        <v>177</v>
      </c>
      <c r="DFF1765" s="82" t="s">
        <v>0</v>
      </c>
      <c r="DFG1765" s="82" t="s">
        <v>1</v>
      </c>
      <c r="DFH1765" s="82" t="s">
        <v>2</v>
      </c>
      <c r="DFI1765" s="82" t="s">
        <v>3</v>
      </c>
      <c r="DFJ1765" s="82" t="s">
        <v>50</v>
      </c>
      <c r="DFK1765" s="82" t="s">
        <v>52</v>
      </c>
      <c r="DFL1765" s="82" t="s">
        <v>13</v>
      </c>
      <c r="DFM1765" s="96" t="s">
        <v>177</v>
      </c>
      <c r="DFN1765" s="82" t="s">
        <v>0</v>
      </c>
      <c r="DFO1765" s="82" t="s">
        <v>1</v>
      </c>
      <c r="DFP1765" s="82" t="s">
        <v>2</v>
      </c>
      <c r="DFQ1765" s="82" t="s">
        <v>3</v>
      </c>
      <c r="DFR1765" s="82" t="s">
        <v>50</v>
      </c>
      <c r="DFS1765" s="82" t="s">
        <v>52</v>
      </c>
      <c r="DFT1765" s="82" t="s">
        <v>13</v>
      </c>
      <c r="DFU1765" s="96" t="s">
        <v>177</v>
      </c>
      <c r="DFV1765" s="82" t="s">
        <v>0</v>
      </c>
      <c r="DFW1765" s="82" t="s">
        <v>1</v>
      </c>
      <c r="DFX1765" s="82" t="s">
        <v>2</v>
      </c>
      <c r="DFY1765" s="82" t="s">
        <v>3</v>
      </c>
      <c r="DFZ1765" s="82" t="s">
        <v>50</v>
      </c>
      <c r="DGA1765" s="82" t="s">
        <v>52</v>
      </c>
      <c r="DGB1765" s="82" t="s">
        <v>13</v>
      </c>
      <c r="DGC1765" s="96" t="s">
        <v>177</v>
      </c>
      <c r="DGD1765" s="82" t="s">
        <v>0</v>
      </c>
      <c r="DGE1765" s="82" t="s">
        <v>1</v>
      </c>
      <c r="DGF1765" s="82" t="s">
        <v>2</v>
      </c>
      <c r="DGG1765" s="82" t="s">
        <v>3</v>
      </c>
      <c r="DGH1765" s="82" t="s">
        <v>50</v>
      </c>
      <c r="DGI1765" s="82" t="s">
        <v>52</v>
      </c>
      <c r="DGJ1765" s="82" t="s">
        <v>13</v>
      </c>
      <c r="DGK1765" s="96" t="s">
        <v>177</v>
      </c>
      <c r="DGL1765" s="82" t="s">
        <v>0</v>
      </c>
      <c r="DGM1765" s="82" t="s">
        <v>1</v>
      </c>
      <c r="DGN1765" s="82" t="s">
        <v>2</v>
      </c>
      <c r="DGO1765" s="82" t="s">
        <v>3</v>
      </c>
      <c r="DGP1765" s="82" t="s">
        <v>50</v>
      </c>
      <c r="DGQ1765" s="82" t="s">
        <v>52</v>
      </c>
      <c r="DGR1765" s="82" t="s">
        <v>13</v>
      </c>
      <c r="DGS1765" s="96" t="s">
        <v>177</v>
      </c>
      <c r="DGT1765" s="82" t="s">
        <v>0</v>
      </c>
      <c r="DGU1765" s="82" t="s">
        <v>1</v>
      </c>
      <c r="DGV1765" s="82" t="s">
        <v>2</v>
      </c>
      <c r="DGW1765" s="82" t="s">
        <v>3</v>
      </c>
      <c r="DGX1765" s="82" t="s">
        <v>50</v>
      </c>
      <c r="DGY1765" s="82" t="s">
        <v>52</v>
      </c>
      <c r="DGZ1765" s="82" t="s">
        <v>13</v>
      </c>
      <c r="DHA1765" s="96" t="s">
        <v>177</v>
      </c>
      <c r="DHB1765" s="82" t="s">
        <v>0</v>
      </c>
      <c r="DHC1765" s="82" t="s">
        <v>1</v>
      </c>
      <c r="DHD1765" s="82" t="s">
        <v>2</v>
      </c>
      <c r="DHE1765" s="82" t="s">
        <v>3</v>
      </c>
      <c r="DHF1765" s="82" t="s">
        <v>50</v>
      </c>
      <c r="DHG1765" s="82" t="s">
        <v>52</v>
      </c>
      <c r="DHH1765" s="82" t="s">
        <v>13</v>
      </c>
      <c r="DHI1765" s="96" t="s">
        <v>177</v>
      </c>
      <c r="DHJ1765" s="82" t="s">
        <v>0</v>
      </c>
      <c r="DHK1765" s="82" t="s">
        <v>1</v>
      </c>
      <c r="DHL1765" s="82" t="s">
        <v>2</v>
      </c>
      <c r="DHM1765" s="82" t="s">
        <v>3</v>
      </c>
      <c r="DHN1765" s="82" t="s">
        <v>50</v>
      </c>
      <c r="DHO1765" s="82" t="s">
        <v>52</v>
      </c>
      <c r="DHP1765" s="82" t="s">
        <v>13</v>
      </c>
      <c r="DHQ1765" s="96" t="s">
        <v>177</v>
      </c>
      <c r="DHR1765" s="82" t="s">
        <v>0</v>
      </c>
      <c r="DHS1765" s="82" t="s">
        <v>1</v>
      </c>
      <c r="DHT1765" s="82" t="s">
        <v>2</v>
      </c>
      <c r="DHU1765" s="82" t="s">
        <v>3</v>
      </c>
      <c r="DHV1765" s="82" t="s">
        <v>50</v>
      </c>
      <c r="DHW1765" s="82" t="s">
        <v>52</v>
      </c>
      <c r="DHX1765" s="82" t="s">
        <v>13</v>
      </c>
      <c r="DHY1765" s="96" t="s">
        <v>177</v>
      </c>
      <c r="DHZ1765" s="82" t="s">
        <v>0</v>
      </c>
      <c r="DIA1765" s="82" t="s">
        <v>1</v>
      </c>
      <c r="DIB1765" s="82" t="s">
        <v>2</v>
      </c>
      <c r="DIC1765" s="82" t="s">
        <v>3</v>
      </c>
      <c r="DID1765" s="82" t="s">
        <v>50</v>
      </c>
      <c r="DIE1765" s="82" t="s">
        <v>52</v>
      </c>
      <c r="DIF1765" s="82" t="s">
        <v>13</v>
      </c>
      <c r="DIG1765" s="96" t="s">
        <v>177</v>
      </c>
      <c r="DIH1765" s="82" t="s">
        <v>0</v>
      </c>
      <c r="DII1765" s="82" t="s">
        <v>1</v>
      </c>
      <c r="DIJ1765" s="82" t="s">
        <v>2</v>
      </c>
      <c r="DIK1765" s="82" t="s">
        <v>3</v>
      </c>
      <c r="DIL1765" s="82" t="s">
        <v>50</v>
      </c>
      <c r="DIM1765" s="82" t="s">
        <v>52</v>
      </c>
      <c r="DIN1765" s="82" t="s">
        <v>13</v>
      </c>
      <c r="DIO1765" s="96" t="s">
        <v>177</v>
      </c>
      <c r="DIP1765" s="82" t="s">
        <v>0</v>
      </c>
      <c r="DIQ1765" s="82" t="s">
        <v>1</v>
      </c>
      <c r="DIR1765" s="82" t="s">
        <v>2</v>
      </c>
      <c r="DIS1765" s="82" t="s">
        <v>3</v>
      </c>
      <c r="DIT1765" s="82" t="s">
        <v>50</v>
      </c>
      <c r="DIU1765" s="82" t="s">
        <v>52</v>
      </c>
      <c r="DIV1765" s="82" t="s">
        <v>13</v>
      </c>
      <c r="DIW1765" s="96" t="s">
        <v>177</v>
      </c>
      <c r="DIX1765" s="82" t="s">
        <v>0</v>
      </c>
      <c r="DIY1765" s="82" t="s">
        <v>1</v>
      </c>
      <c r="DIZ1765" s="82" t="s">
        <v>2</v>
      </c>
      <c r="DJA1765" s="82" t="s">
        <v>3</v>
      </c>
      <c r="DJB1765" s="82" t="s">
        <v>50</v>
      </c>
      <c r="DJC1765" s="82" t="s">
        <v>52</v>
      </c>
      <c r="DJD1765" s="82" t="s">
        <v>13</v>
      </c>
      <c r="DJE1765" s="96" t="s">
        <v>177</v>
      </c>
      <c r="DJF1765" s="82" t="s">
        <v>0</v>
      </c>
      <c r="DJG1765" s="82" t="s">
        <v>1</v>
      </c>
      <c r="DJH1765" s="82" t="s">
        <v>2</v>
      </c>
      <c r="DJI1765" s="82" t="s">
        <v>3</v>
      </c>
      <c r="DJJ1765" s="82" t="s">
        <v>50</v>
      </c>
      <c r="DJK1765" s="82" t="s">
        <v>52</v>
      </c>
      <c r="DJL1765" s="82" t="s">
        <v>13</v>
      </c>
      <c r="DJM1765" s="96" t="s">
        <v>177</v>
      </c>
      <c r="DJN1765" s="82" t="s">
        <v>0</v>
      </c>
      <c r="DJO1765" s="82" t="s">
        <v>1</v>
      </c>
      <c r="DJP1765" s="82" t="s">
        <v>2</v>
      </c>
      <c r="DJQ1765" s="82" t="s">
        <v>3</v>
      </c>
      <c r="DJR1765" s="82" t="s">
        <v>50</v>
      </c>
      <c r="DJS1765" s="82" t="s">
        <v>52</v>
      </c>
      <c r="DJT1765" s="82" t="s">
        <v>13</v>
      </c>
      <c r="DJU1765" s="96" t="s">
        <v>177</v>
      </c>
      <c r="DJV1765" s="82" t="s">
        <v>0</v>
      </c>
      <c r="DJW1765" s="82" t="s">
        <v>1</v>
      </c>
      <c r="DJX1765" s="82" t="s">
        <v>2</v>
      </c>
      <c r="DJY1765" s="82" t="s">
        <v>3</v>
      </c>
      <c r="DJZ1765" s="82" t="s">
        <v>50</v>
      </c>
      <c r="DKA1765" s="82" t="s">
        <v>52</v>
      </c>
      <c r="DKB1765" s="82" t="s">
        <v>13</v>
      </c>
      <c r="DKC1765" s="96" t="s">
        <v>177</v>
      </c>
      <c r="DKD1765" s="82" t="s">
        <v>0</v>
      </c>
      <c r="DKE1765" s="82" t="s">
        <v>1</v>
      </c>
      <c r="DKF1765" s="82" t="s">
        <v>2</v>
      </c>
      <c r="DKG1765" s="82" t="s">
        <v>3</v>
      </c>
      <c r="DKH1765" s="82" t="s">
        <v>50</v>
      </c>
      <c r="DKI1765" s="82" t="s">
        <v>52</v>
      </c>
      <c r="DKJ1765" s="82" t="s">
        <v>13</v>
      </c>
      <c r="DKK1765" s="96" t="s">
        <v>177</v>
      </c>
      <c r="DKL1765" s="82" t="s">
        <v>0</v>
      </c>
      <c r="DKM1765" s="82" t="s">
        <v>1</v>
      </c>
      <c r="DKN1765" s="82" t="s">
        <v>2</v>
      </c>
      <c r="DKO1765" s="82" t="s">
        <v>3</v>
      </c>
      <c r="DKP1765" s="82" t="s">
        <v>50</v>
      </c>
      <c r="DKQ1765" s="82" t="s">
        <v>52</v>
      </c>
      <c r="DKR1765" s="82" t="s">
        <v>13</v>
      </c>
      <c r="DKS1765" s="96" t="s">
        <v>177</v>
      </c>
      <c r="DKT1765" s="82" t="s">
        <v>0</v>
      </c>
      <c r="DKU1765" s="82" t="s">
        <v>1</v>
      </c>
      <c r="DKV1765" s="82" t="s">
        <v>2</v>
      </c>
      <c r="DKW1765" s="82" t="s">
        <v>3</v>
      </c>
      <c r="DKX1765" s="82" t="s">
        <v>50</v>
      </c>
      <c r="DKY1765" s="82" t="s">
        <v>52</v>
      </c>
      <c r="DKZ1765" s="82" t="s">
        <v>13</v>
      </c>
      <c r="DLA1765" s="96" t="s">
        <v>177</v>
      </c>
      <c r="DLB1765" s="82" t="s">
        <v>0</v>
      </c>
      <c r="DLC1765" s="82" t="s">
        <v>1</v>
      </c>
      <c r="DLD1765" s="82" t="s">
        <v>2</v>
      </c>
      <c r="DLE1765" s="82" t="s">
        <v>3</v>
      </c>
      <c r="DLF1765" s="82" t="s">
        <v>50</v>
      </c>
      <c r="DLG1765" s="82" t="s">
        <v>52</v>
      </c>
      <c r="DLH1765" s="82" t="s">
        <v>13</v>
      </c>
      <c r="DLI1765" s="96" t="s">
        <v>177</v>
      </c>
      <c r="DLJ1765" s="82" t="s">
        <v>0</v>
      </c>
      <c r="DLK1765" s="82" t="s">
        <v>1</v>
      </c>
      <c r="DLL1765" s="82" t="s">
        <v>2</v>
      </c>
      <c r="DLM1765" s="82" t="s">
        <v>3</v>
      </c>
      <c r="DLN1765" s="82" t="s">
        <v>50</v>
      </c>
      <c r="DLO1765" s="82" t="s">
        <v>52</v>
      </c>
      <c r="DLP1765" s="82" t="s">
        <v>13</v>
      </c>
      <c r="DLQ1765" s="96" t="s">
        <v>177</v>
      </c>
      <c r="DLR1765" s="82" t="s">
        <v>0</v>
      </c>
      <c r="DLS1765" s="82" t="s">
        <v>1</v>
      </c>
      <c r="DLT1765" s="82" t="s">
        <v>2</v>
      </c>
      <c r="DLU1765" s="82" t="s">
        <v>3</v>
      </c>
      <c r="DLV1765" s="82" t="s">
        <v>50</v>
      </c>
      <c r="DLW1765" s="82" t="s">
        <v>52</v>
      </c>
      <c r="DLX1765" s="82" t="s">
        <v>13</v>
      </c>
      <c r="DLY1765" s="96" t="s">
        <v>177</v>
      </c>
      <c r="DLZ1765" s="82" t="s">
        <v>0</v>
      </c>
      <c r="DMA1765" s="82" t="s">
        <v>1</v>
      </c>
      <c r="DMB1765" s="82" t="s">
        <v>2</v>
      </c>
      <c r="DMC1765" s="82" t="s">
        <v>3</v>
      </c>
      <c r="DMD1765" s="82" t="s">
        <v>50</v>
      </c>
      <c r="DME1765" s="82" t="s">
        <v>52</v>
      </c>
      <c r="DMF1765" s="82" t="s">
        <v>13</v>
      </c>
      <c r="DMG1765" s="96" t="s">
        <v>177</v>
      </c>
      <c r="DMH1765" s="82" t="s">
        <v>0</v>
      </c>
      <c r="DMI1765" s="82" t="s">
        <v>1</v>
      </c>
      <c r="DMJ1765" s="82" t="s">
        <v>2</v>
      </c>
      <c r="DMK1765" s="82" t="s">
        <v>3</v>
      </c>
      <c r="DML1765" s="82" t="s">
        <v>50</v>
      </c>
      <c r="DMM1765" s="82" t="s">
        <v>52</v>
      </c>
      <c r="DMN1765" s="82" t="s">
        <v>13</v>
      </c>
      <c r="DMO1765" s="96" t="s">
        <v>177</v>
      </c>
      <c r="DMP1765" s="82" t="s">
        <v>0</v>
      </c>
      <c r="DMQ1765" s="82" t="s">
        <v>1</v>
      </c>
      <c r="DMR1765" s="82" t="s">
        <v>2</v>
      </c>
      <c r="DMS1765" s="82" t="s">
        <v>3</v>
      </c>
      <c r="DMT1765" s="82" t="s">
        <v>50</v>
      </c>
      <c r="DMU1765" s="82" t="s">
        <v>52</v>
      </c>
      <c r="DMV1765" s="82" t="s">
        <v>13</v>
      </c>
      <c r="DMW1765" s="96" t="s">
        <v>177</v>
      </c>
      <c r="DMX1765" s="82" t="s">
        <v>0</v>
      </c>
      <c r="DMY1765" s="82" t="s">
        <v>1</v>
      </c>
      <c r="DMZ1765" s="82" t="s">
        <v>2</v>
      </c>
      <c r="DNA1765" s="82" t="s">
        <v>3</v>
      </c>
      <c r="DNB1765" s="82" t="s">
        <v>50</v>
      </c>
      <c r="DNC1765" s="82" t="s">
        <v>52</v>
      </c>
      <c r="DND1765" s="82" t="s">
        <v>13</v>
      </c>
      <c r="DNE1765" s="96" t="s">
        <v>177</v>
      </c>
      <c r="DNF1765" s="82" t="s">
        <v>0</v>
      </c>
      <c r="DNG1765" s="82" t="s">
        <v>1</v>
      </c>
      <c r="DNH1765" s="82" t="s">
        <v>2</v>
      </c>
      <c r="DNI1765" s="82" t="s">
        <v>3</v>
      </c>
      <c r="DNJ1765" s="82" t="s">
        <v>50</v>
      </c>
      <c r="DNK1765" s="82" t="s">
        <v>52</v>
      </c>
      <c r="DNL1765" s="82" t="s">
        <v>13</v>
      </c>
      <c r="DNM1765" s="96" t="s">
        <v>177</v>
      </c>
      <c r="DNN1765" s="82" t="s">
        <v>0</v>
      </c>
      <c r="DNO1765" s="82" t="s">
        <v>1</v>
      </c>
      <c r="DNP1765" s="82" t="s">
        <v>2</v>
      </c>
      <c r="DNQ1765" s="82" t="s">
        <v>3</v>
      </c>
      <c r="DNR1765" s="82" t="s">
        <v>50</v>
      </c>
      <c r="DNS1765" s="82" t="s">
        <v>52</v>
      </c>
      <c r="DNT1765" s="82" t="s">
        <v>13</v>
      </c>
      <c r="DNU1765" s="96" t="s">
        <v>177</v>
      </c>
      <c r="DNV1765" s="82" t="s">
        <v>0</v>
      </c>
      <c r="DNW1765" s="82" t="s">
        <v>1</v>
      </c>
      <c r="DNX1765" s="82" t="s">
        <v>2</v>
      </c>
      <c r="DNY1765" s="82" t="s">
        <v>3</v>
      </c>
      <c r="DNZ1765" s="82" t="s">
        <v>50</v>
      </c>
      <c r="DOA1765" s="82" t="s">
        <v>52</v>
      </c>
      <c r="DOB1765" s="82" t="s">
        <v>13</v>
      </c>
      <c r="DOC1765" s="96" t="s">
        <v>177</v>
      </c>
      <c r="DOD1765" s="82" t="s">
        <v>0</v>
      </c>
      <c r="DOE1765" s="82" t="s">
        <v>1</v>
      </c>
      <c r="DOF1765" s="82" t="s">
        <v>2</v>
      </c>
      <c r="DOG1765" s="82" t="s">
        <v>3</v>
      </c>
      <c r="DOH1765" s="82" t="s">
        <v>50</v>
      </c>
      <c r="DOI1765" s="82" t="s">
        <v>52</v>
      </c>
      <c r="DOJ1765" s="82" t="s">
        <v>13</v>
      </c>
      <c r="DOK1765" s="96" t="s">
        <v>177</v>
      </c>
      <c r="DOL1765" s="82" t="s">
        <v>0</v>
      </c>
      <c r="DOM1765" s="82" t="s">
        <v>1</v>
      </c>
      <c r="DON1765" s="82" t="s">
        <v>2</v>
      </c>
      <c r="DOO1765" s="82" t="s">
        <v>3</v>
      </c>
      <c r="DOP1765" s="82" t="s">
        <v>50</v>
      </c>
      <c r="DOQ1765" s="82" t="s">
        <v>52</v>
      </c>
      <c r="DOR1765" s="82" t="s">
        <v>13</v>
      </c>
      <c r="DOS1765" s="96" t="s">
        <v>177</v>
      </c>
      <c r="DOT1765" s="82" t="s">
        <v>0</v>
      </c>
      <c r="DOU1765" s="82" t="s">
        <v>1</v>
      </c>
      <c r="DOV1765" s="82" t="s">
        <v>2</v>
      </c>
      <c r="DOW1765" s="82" t="s">
        <v>3</v>
      </c>
      <c r="DOX1765" s="82" t="s">
        <v>50</v>
      </c>
      <c r="DOY1765" s="82" t="s">
        <v>52</v>
      </c>
      <c r="DOZ1765" s="82" t="s">
        <v>13</v>
      </c>
      <c r="DPA1765" s="96" t="s">
        <v>177</v>
      </c>
      <c r="DPB1765" s="82" t="s">
        <v>0</v>
      </c>
      <c r="DPC1765" s="82" t="s">
        <v>1</v>
      </c>
      <c r="DPD1765" s="82" t="s">
        <v>2</v>
      </c>
      <c r="DPE1765" s="82" t="s">
        <v>3</v>
      </c>
      <c r="DPF1765" s="82" t="s">
        <v>50</v>
      </c>
      <c r="DPG1765" s="82" t="s">
        <v>52</v>
      </c>
      <c r="DPH1765" s="82" t="s">
        <v>13</v>
      </c>
      <c r="DPI1765" s="96" t="s">
        <v>177</v>
      </c>
      <c r="DPJ1765" s="82" t="s">
        <v>0</v>
      </c>
      <c r="DPK1765" s="82" t="s">
        <v>1</v>
      </c>
      <c r="DPL1765" s="82" t="s">
        <v>2</v>
      </c>
      <c r="DPM1765" s="82" t="s">
        <v>3</v>
      </c>
      <c r="DPN1765" s="82" t="s">
        <v>50</v>
      </c>
      <c r="DPO1765" s="82" t="s">
        <v>52</v>
      </c>
      <c r="DPP1765" s="82" t="s">
        <v>13</v>
      </c>
      <c r="DPQ1765" s="96" t="s">
        <v>177</v>
      </c>
      <c r="DPR1765" s="82" t="s">
        <v>0</v>
      </c>
      <c r="DPS1765" s="82" t="s">
        <v>1</v>
      </c>
      <c r="DPT1765" s="82" t="s">
        <v>2</v>
      </c>
      <c r="DPU1765" s="82" t="s">
        <v>3</v>
      </c>
      <c r="DPV1765" s="82" t="s">
        <v>50</v>
      </c>
      <c r="DPW1765" s="82" t="s">
        <v>52</v>
      </c>
      <c r="DPX1765" s="82" t="s">
        <v>13</v>
      </c>
      <c r="DPY1765" s="96" t="s">
        <v>177</v>
      </c>
      <c r="DPZ1765" s="82" t="s">
        <v>0</v>
      </c>
      <c r="DQA1765" s="82" t="s">
        <v>1</v>
      </c>
      <c r="DQB1765" s="82" t="s">
        <v>2</v>
      </c>
      <c r="DQC1765" s="82" t="s">
        <v>3</v>
      </c>
      <c r="DQD1765" s="82" t="s">
        <v>50</v>
      </c>
      <c r="DQE1765" s="82" t="s">
        <v>52</v>
      </c>
      <c r="DQF1765" s="82" t="s">
        <v>13</v>
      </c>
      <c r="DQG1765" s="96" t="s">
        <v>177</v>
      </c>
      <c r="DQH1765" s="82" t="s">
        <v>0</v>
      </c>
      <c r="DQI1765" s="82" t="s">
        <v>1</v>
      </c>
      <c r="DQJ1765" s="82" t="s">
        <v>2</v>
      </c>
      <c r="DQK1765" s="82" t="s">
        <v>3</v>
      </c>
      <c r="DQL1765" s="82" t="s">
        <v>50</v>
      </c>
      <c r="DQM1765" s="82" t="s">
        <v>52</v>
      </c>
      <c r="DQN1765" s="82" t="s">
        <v>13</v>
      </c>
      <c r="DQO1765" s="96" t="s">
        <v>177</v>
      </c>
      <c r="DQP1765" s="82" t="s">
        <v>0</v>
      </c>
      <c r="DQQ1765" s="82" t="s">
        <v>1</v>
      </c>
      <c r="DQR1765" s="82" t="s">
        <v>2</v>
      </c>
      <c r="DQS1765" s="82" t="s">
        <v>3</v>
      </c>
      <c r="DQT1765" s="82" t="s">
        <v>50</v>
      </c>
      <c r="DQU1765" s="82" t="s">
        <v>52</v>
      </c>
      <c r="DQV1765" s="82" t="s">
        <v>13</v>
      </c>
      <c r="DQW1765" s="96" t="s">
        <v>177</v>
      </c>
      <c r="DQX1765" s="82" t="s">
        <v>0</v>
      </c>
      <c r="DQY1765" s="82" t="s">
        <v>1</v>
      </c>
      <c r="DQZ1765" s="82" t="s">
        <v>2</v>
      </c>
      <c r="DRA1765" s="82" t="s">
        <v>3</v>
      </c>
      <c r="DRB1765" s="82" t="s">
        <v>50</v>
      </c>
      <c r="DRC1765" s="82" t="s">
        <v>52</v>
      </c>
      <c r="DRD1765" s="82" t="s">
        <v>13</v>
      </c>
      <c r="DRE1765" s="96" t="s">
        <v>177</v>
      </c>
      <c r="DRF1765" s="82" t="s">
        <v>0</v>
      </c>
      <c r="DRG1765" s="82" t="s">
        <v>1</v>
      </c>
      <c r="DRH1765" s="82" t="s">
        <v>2</v>
      </c>
      <c r="DRI1765" s="82" t="s">
        <v>3</v>
      </c>
      <c r="DRJ1765" s="82" t="s">
        <v>50</v>
      </c>
      <c r="DRK1765" s="82" t="s">
        <v>52</v>
      </c>
      <c r="DRL1765" s="82" t="s">
        <v>13</v>
      </c>
      <c r="DRM1765" s="96" t="s">
        <v>177</v>
      </c>
      <c r="DRN1765" s="82" t="s">
        <v>0</v>
      </c>
      <c r="DRO1765" s="82" t="s">
        <v>1</v>
      </c>
      <c r="DRP1765" s="82" t="s">
        <v>2</v>
      </c>
      <c r="DRQ1765" s="82" t="s">
        <v>3</v>
      </c>
      <c r="DRR1765" s="82" t="s">
        <v>50</v>
      </c>
      <c r="DRS1765" s="82" t="s">
        <v>52</v>
      </c>
      <c r="DRT1765" s="82" t="s">
        <v>13</v>
      </c>
      <c r="DRU1765" s="96" t="s">
        <v>177</v>
      </c>
      <c r="DRV1765" s="82" t="s">
        <v>0</v>
      </c>
      <c r="DRW1765" s="82" t="s">
        <v>1</v>
      </c>
      <c r="DRX1765" s="82" t="s">
        <v>2</v>
      </c>
      <c r="DRY1765" s="82" t="s">
        <v>3</v>
      </c>
      <c r="DRZ1765" s="82" t="s">
        <v>50</v>
      </c>
      <c r="DSA1765" s="82" t="s">
        <v>52</v>
      </c>
      <c r="DSB1765" s="82" t="s">
        <v>13</v>
      </c>
      <c r="DSC1765" s="96" t="s">
        <v>177</v>
      </c>
      <c r="DSD1765" s="82" t="s">
        <v>0</v>
      </c>
      <c r="DSE1765" s="82" t="s">
        <v>1</v>
      </c>
      <c r="DSF1765" s="82" t="s">
        <v>2</v>
      </c>
      <c r="DSG1765" s="82" t="s">
        <v>3</v>
      </c>
      <c r="DSH1765" s="82" t="s">
        <v>50</v>
      </c>
      <c r="DSI1765" s="82" t="s">
        <v>52</v>
      </c>
      <c r="DSJ1765" s="82" t="s">
        <v>13</v>
      </c>
      <c r="DSK1765" s="96" t="s">
        <v>177</v>
      </c>
      <c r="DSL1765" s="82" t="s">
        <v>0</v>
      </c>
      <c r="DSM1765" s="82" t="s">
        <v>1</v>
      </c>
      <c r="DSN1765" s="82" t="s">
        <v>2</v>
      </c>
      <c r="DSO1765" s="82" t="s">
        <v>3</v>
      </c>
      <c r="DSP1765" s="82" t="s">
        <v>50</v>
      </c>
      <c r="DSQ1765" s="82" t="s">
        <v>52</v>
      </c>
      <c r="DSR1765" s="82" t="s">
        <v>13</v>
      </c>
      <c r="DSS1765" s="96" t="s">
        <v>177</v>
      </c>
      <c r="DST1765" s="82" t="s">
        <v>0</v>
      </c>
      <c r="DSU1765" s="82" t="s">
        <v>1</v>
      </c>
      <c r="DSV1765" s="82" t="s">
        <v>2</v>
      </c>
      <c r="DSW1765" s="82" t="s">
        <v>3</v>
      </c>
      <c r="DSX1765" s="82" t="s">
        <v>50</v>
      </c>
      <c r="DSY1765" s="82" t="s">
        <v>52</v>
      </c>
      <c r="DSZ1765" s="82" t="s">
        <v>13</v>
      </c>
      <c r="DTA1765" s="96" t="s">
        <v>177</v>
      </c>
      <c r="DTB1765" s="82" t="s">
        <v>0</v>
      </c>
      <c r="DTC1765" s="82" t="s">
        <v>1</v>
      </c>
      <c r="DTD1765" s="82" t="s">
        <v>2</v>
      </c>
      <c r="DTE1765" s="82" t="s">
        <v>3</v>
      </c>
      <c r="DTF1765" s="82" t="s">
        <v>50</v>
      </c>
      <c r="DTG1765" s="82" t="s">
        <v>52</v>
      </c>
      <c r="DTH1765" s="82" t="s">
        <v>13</v>
      </c>
      <c r="DTI1765" s="96" t="s">
        <v>177</v>
      </c>
      <c r="DTJ1765" s="82" t="s">
        <v>0</v>
      </c>
      <c r="DTK1765" s="82" t="s">
        <v>1</v>
      </c>
      <c r="DTL1765" s="82" t="s">
        <v>2</v>
      </c>
      <c r="DTM1765" s="82" t="s">
        <v>3</v>
      </c>
      <c r="DTN1765" s="82" t="s">
        <v>50</v>
      </c>
      <c r="DTO1765" s="82" t="s">
        <v>52</v>
      </c>
      <c r="DTP1765" s="82" t="s">
        <v>13</v>
      </c>
      <c r="DTQ1765" s="96" t="s">
        <v>177</v>
      </c>
      <c r="DTR1765" s="82" t="s">
        <v>0</v>
      </c>
      <c r="DTS1765" s="82" t="s">
        <v>1</v>
      </c>
      <c r="DTT1765" s="82" t="s">
        <v>2</v>
      </c>
      <c r="DTU1765" s="82" t="s">
        <v>3</v>
      </c>
      <c r="DTV1765" s="82" t="s">
        <v>50</v>
      </c>
      <c r="DTW1765" s="82" t="s">
        <v>52</v>
      </c>
      <c r="DTX1765" s="82" t="s">
        <v>13</v>
      </c>
      <c r="DTY1765" s="96" t="s">
        <v>177</v>
      </c>
      <c r="DTZ1765" s="82" t="s">
        <v>0</v>
      </c>
      <c r="DUA1765" s="82" t="s">
        <v>1</v>
      </c>
      <c r="DUB1765" s="82" t="s">
        <v>2</v>
      </c>
      <c r="DUC1765" s="82" t="s">
        <v>3</v>
      </c>
      <c r="DUD1765" s="82" t="s">
        <v>50</v>
      </c>
      <c r="DUE1765" s="82" t="s">
        <v>52</v>
      </c>
      <c r="DUF1765" s="82" t="s">
        <v>13</v>
      </c>
      <c r="DUG1765" s="96" t="s">
        <v>177</v>
      </c>
      <c r="DUH1765" s="82" t="s">
        <v>0</v>
      </c>
      <c r="DUI1765" s="82" t="s">
        <v>1</v>
      </c>
      <c r="DUJ1765" s="82" t="s">
        <v>2</v>
      </c>
      <c r="DUK1765" s="82" t="s">
        <v>3</v>
      </c>
      <c r="DUL1765" s="82" t="s">
        <v>50</v>
      </c>
      <c r="DUM1765" s="82" t="s">
        <v>52</v>
      </c>
      <c r="DUN1765" s="82" t="s">
        <v>13</v>
      </c>
      <c r="DUO1765" s="96" t="s">
        <v>177</v>
      </c>
      <c r="DUP1765" s="82" t="s">
        <v>0</v>
      </c>
      <c r="DUQ1765" s="82" t="s">
        <v>1</v>
      </c>
      <c r="DUR1765" s="82" t="s">
        <v>2</v>
      </c>
      <c r="DUS1765" s="82" t="s">
        <v>3</v>
      </c>
      <c r="DUT1765" s="82" t="s">
        <v>50</v>
      </c>
      <c r="DUU1765" s="82" t="s">
        <v>52</v>
      </c>
      <c r="DUV1765" s="82" t="s">
        <v>13</v>
      </c>
      <c r="DUW1765" s="96" t="s">
        <v>177</v>
      </c>
      <c r="DUX1765" s="82" t="s">
        <v>0</v>
      </c>
      <c r="DUY1765" s="82" t="s">
        <v>1</v>
      </c>
      <c r="DUZ1765" s="82" t="s">
        <v>2</v>
      </c>
      <c r="DVA1765" s="82" t="s">
        <v>3</v>
      </c>
      <c r="DVB1765" s="82" t="s">
        <v>50</v>
      </c>
      <c r="DVC1765" s="82" t="s">
        <v>52</v>
      </c>
      <c r="DVD1765" s="82" t="s">
        <v>13</v>
      </c>
      <c r="DVE1765" s="96" t="s">
        <v>177</v>
      </c>
      <c r="DVF1765" s="82" t="s">
        <v>0</v>
      </c>
      <c r="DVG1765" s="82" t="s">
        <v>1</v>
      </c>
      <c r="DVH1765" s="82" t="s">
        <v>2</v>
      </c>
      <c r="DVI1765" s="82" t="s">
        <v>3</v>
      </c>
      <c r="DVJ1765" s="82" t="s">
        <v>50</v>
      </c>
      <c r="DVK1765" s="82" t="s">
        <v>52</v>
      </c>
      <c r="DVL1765" s="82" t="s">
        <v>13</v>
      </c>
      <c r="DVM1765" s="96" t="s">
        <v>177</v>
      </c>
      <c r="DVN1765" s="82" t="s">
        <v>0</v>
      </c>
      <c r="DVO1765" s="82" t="s">
        <v>1</v>
      </c>
      <c r="DVP1765" s="82" t="s">
        <v>2</v>
      </c>
      <c r="DVQ1765" s="82" t="s">
        <v>3</v>
      </c>
      <c r="DVR1765" s="82" t="s">
        <v>50</v>
      </c>
      <c r="DVS1765" s="82" t="s">
        <v>52</v>
      </c>
      <c r="DVT1765" s="82" t="s">
        <v>13</v>
      </c>
      <c r="DVU1765" s="96" t="s">
        <v>177</v>
      </c>
      <c r="DVV1765" s="82" t="s">
        <v>0</v>
      </c>
      <c r="DVW1765" s="82" t="s">
        <v>1</v>
      </c>
      <c r="DVX1765" s="82" t="s">
        <v>2</v>
      </c>
      <c r="DVY1765" s="82" t="s">
        <v>3</v>
      </c>
      <c r="DVZ1765" s="82" t="s">
        <v>50</v>
      </c>
      <c r="DWA1765" s="82" t="s">
        <v>52</v>
      </c>
      <c r="DWB1765" s="82" t="s">
        <v>13</v>
      </c>
      <c r="DWC1765" s="96" t="s">
        <v>177</v>
      </c>
      <c r="DWD1765" s="82" t="s">
        <v>0</v>
      </c>
      <c r="DWE1765" s="82" t="s">
        <v>1</v>
      </c>
      <c r="DWF1765" s="82" t="s">
        <v>2</v>
      </c>
      <c r="DWG1765" s="82" t="s">
        <v>3</v>
      </c>
      <c r="DWH1765" s="82" t="s">
        <v>50</v>
      </c>
      <c r="DWI1765" s="82" t="s">
        <v>52</v>
      </c>
      <c r="DWJ1765" s="82" t="s">
        <v>13</v>
      </c>
      <c r="DWK1765" s="96" t="s">
        <v>177</v>
      </c>
      <c r="DWL1765" s="82" t="s">
        <v>0</v>
      </c>
      <c r="DWM1765" s="82" t="s">
        <v>1</v>
      </c>
      <c r="DWN1765" s="82" t="s">
        <v>2</v>
      </c>
      <c r="DWO1765" s="82" t="s">
        <v>3</v>
      </c>
      <c r="DWP1765" s="82" t="s">
        <v>50</v>
      </c>
      <c r="DWQ1765" s="82" t="s">
        <v>52</v>
      </c>
      <c r="DWR1765" s="82" t="s">
        <v>13</v>
      </c>
      <c r="DWS1765" s="96" t="s">
        <v>177</v>
      </c>
      <c r="DWT1765" s="82" t="s">
        <v>0</v>
      </c>
      <c r="DWU1765" s="82" t="s">
        <v>1</v>
      </c>
      <c r="DWV1765" s="82" t="s">
        <v>2</v>
      </c>
      <c r="DWW1765" s="82" t="s">
        <v>3</v>
      </c>
      <c r="DWX1765" s="82" t="s">
        <v>50</v>
      </c>
      <c r="DWY1765" s="82" t="s">
        <v>52</v>
      </c>
      <c r="DWZ1765" s="82" t="s">
        <v>13</v>
      </c>
      <c r="DXA1765" s="96" t="s">
        <v>177</v>
      </c>
      <c r="DXB1765" s="82" t="s">
        <v>0</v>
      </c>
      <c r="DXC1765" s="82" t="s">
        <v>1</v>
      </c>
      <c r="DXD1765" s="82" t="s">
        <v>2</v>
      </c>
      <c r="DXE1765" s="82" t="s">
        <v>3</v>
      </c>
      <c r="DXF1765" s="82" t="s">
        <v>50</v>
      </c>
      <c r="DXG1765" s="82" t="s">
        <v>52</v>
      </c>
      <c r="DXH1765" s="82" t="s">
        <v>13</v>
      </c>
      <c r="DXI1765" s="96" t="s">
        <v>177</v>
      </c>
      <c r="DXJ1765" s="82" t="s">
        <v>0</v>
      </c>
      <c r="DXK1765" s="82" t="s">
        <v>1</v>
      </c>
      <c r="DXL1765" s="82" t="s">
        <v>2</v>
      </c>
      <c r="DXM1765" s="82" t="s">
        <v>3</v>
      </c>
      <c r="DXN1765" s="82" t="s">
        <v>50</v>
      </c>
      <c r="DXO1765" s="82" t="s">
        <v>52</v>
      </c>
      <c r="DXP1765" s="82" t="s">
        <v>13</v>
      </c>
      <c r="DXQ1765" s="96" t="s">
        <v>177</v>
      </c>
      <c r="DXR1765" s="82" t="s">
        <v>0</v>
      </c>
      <c r="DXS1765" s="82" t="s">
        <v>1</v>
      </c>
      <c r="DXT1765" s="82" t="s">
        <v>2</v>
      </c>
      <c r="DXU1765" s="82" t="s">
        <v>3</v>
      </c>
      <c r="DXV1765" s="82" t="s">
        <v>50</v>
      </c>
      <c r="DXW1765" s="82" t="s">
        <v>52</v>
      </c>
      <c r="DXX1765" s="82" t="s">
        <v>13</v>
      </c>
      <c r="DXY1765" s="96" t="s">
        <v>177</v>
      </c>
      <c r="DXZ1765" s="82" t="s">
        <v>0</v>
      </c>
      <c r="DYA1765" s="82" t="s">
        <v>1</v>
      </c>
      <c r="DYB1765" s="82" t="s">
        <v>2</v>
      </c>
      <c r="DYC1765" s="82" t="s">
        <v>3</v>
      </c>
      <c r="DYD1765" s="82" t="s">
        <v>50</v>
      </c>
      <c r="DYE1765" s="82" t="s">
        <v>52</v>
      </c>
      <c r="DYF1765" s="82" t="s">
        <v>13</v>
      </c>
      <c r="DYG1765" s="96" t="s">
        <v>177</v>
      </c>
      <c r="DYH1765" s="82" t="s">
        <v>0</v>
      </c>
      <c r="DYI1765" s="82" t="s">
        <v>1</v>
      </c>
      <c r="DYJ1765" s="82" t="s">
        <v>2</v>
      </c>
      <c r="DYK1765" s="82" t="s">
        <v>3</v>
      </c>
      <c r="DYL1765" s="82" t="s">
        <v>50</v>
      </c>
      <c r="DYM1765" s="82" t="s">
        <v>52</v>
      </c>
      <c r="DYN1765" s="82" t="s">
        <v>13</v>
      </c>
      <c r="DYO1765" s="96" t="s">
        <v>177</v>
      </c>
      <c r="DYP1765" s="82" t="s">
        <v>0</v>
      </c>
      <c r="DYQ1765" s="82" t="s">
        <v>1</v>
      </c>
      <c r="DYR1765" s="82" t="s">
        <v>2</v>
      </c>
      <c r="DYS1765" s="82" t="s">
        <v>3</v>
      </c>
      <c r="DYT1765" s="82" t="s">
        <v>50</v>
      </c>
      <c r="DYU1765" s="82" t="s">
        <v>52</v>
      </c>
      <c r="DYV1765" s="82" t="s">
        <v>13</v>
      </c>
      <c r="DYW1765" s="96" t="s">
        <v>177</v>
      </c>
      <c r="DYX1765" s="82" t="s">
        <v>0</v>
      </c>
      <c r="DYY1765" s="82" t="s">
        <v>1</v>
      </c>
      <c r="DYZ1765" s="82" t="s">
        <v>2</v>
      </c>
      <c r="DZA1765" s="82" t="s">
        <v>3</v>
      </c>
      <c r="DZB1765" s="82" t="s">
        <v>50</v>
      </c>
      <c r="DZC1765" s="82" t="s">
        <v>52</v>
      </c>
      <c r="DZD1765" s="82" t="s">
        <v>13</v>
      </c>
      <c r="DZE1765" s="96" t="s">
        <v>177</v>
      </c>
      <c r="DZF1765" s="82" t="s">
        <v>0</v>
      </c>
      <c r="DZG1765" s="82" t="s">
        <v>1</v>
      </c>
      <c r="DZH1765" s="82" t="s">
        <v>2</v>
      </c>
      <c r="DZI1765" s="82" t="s">
        <v>3</v>
      </c>
      <c r="DZJ1765" s="82" t="s">
        <v>50</v>
      </c>
      <c r="DZK1765" s="82" t="s">
        <v>52</v>
      </c>
      <c r="DZL1765" s="82" t="s">
        <v>13</v>
      </c>
      <c r="DZM1765" s="96" t="s">
        <v>177</v>
      </c>
      <c r="DZN1765" s="82" t="s">
        <v>0</v>
      </c>
      <c r="DZO1765" s="82" t="s">
        <v>1</v>
      </c>
      <c r="DZP1765" s="82" t="s">
        <v>2</v>
      </c>
      <c r="DZQ1765" s="82" t="s">
        <v>3</v>
      </c>
      <c r="DZR1765" s="82" t="s">
        <v>50</v>
      </c>
      <c r="DZS1765" s="82" t="s">
        <v>52</v>
      </c>
      <c r="DZT1765" s="82" t="s">
        <v>13</v>
      </c>
      <c r="DZU1765" s="96" t="s">
        <v>177</v>
      </c>
      <c r="DZV1765" s="82" t="s">
        <v>0</v>
      </c>
      <c r="DZW1765" s="82" t="s">
        <v>1</v>
      </c>
      <c r="DZX1765" s="82" t="s">
        <v>2</v>
      </c>
      <c r="DZY1765" s="82" t="s">
        <v>3</v>
      </c>
      <c r="DZZ1765" s="82" t="s">
        <v>50</v>
      </c>
      <c r="EAA1765" s="82" t="s">
        <v>52</v>
      </c>
      <c r="EAB1765" s="82" t="s">
        <v>13</v>
      </c>
      <c r="EAC1765" s="96" t="s">
        <v>177</v>
      </c>
      <c r="EAD1765" s="82" t="s">
        <v>0</v>
      </c>
      <c r="EAE1765" s="82" t="s">
        <v>1</v>
      </c>
      <c r="EAF1765" s="82" t="s">
        <v>2</v>
      </c>
      <c r="EAG1765" s="82" t="s">
        <v>3</v>
      </c>
      <c r="EAH1765" s="82" t="s">
        <v>50</v>
      </c>
      <c r="EAI1765" s="82" t="s">
        <v>52</v>
      </c>
      <c r="EAJ1765" s="82" t="s">
        <v>13</v>
      </c>
      <c r="EAK1765" s="96" t="s">
        <v>177</v>
      </c>
      <c r="EAL1765" s="82" t="s">
        <v>0</v>
      </c>
      <c r="EAM1765" s="82" t="s">
        <v>1</v>
      </c>
      <c r="EAN1765" s="82" t="s">
        <v>2</v>
      </c>
      <c r="EAO1765" s="82" t="s">
        <v>3</v>
      </c>
      <c r="EAP1765" s="82" t="s">
        <v>50</v>
      </c>
      <c r="EAQ1765" s="82" t="s">
        <v>52</v>
      </c>
      <c r="EAR1765" s="82" t="s">
        <v>13</v>
      </c>
      <c r="EAS1765" s="96" t="s">
        <v>177</v>
      </c>
      <c r="EAT1765" s="82" t="s">
        <v>0</v>
      </c>
      <c r="EAU1765" s="82" t="s">
        <v>1</v>
      </c>
      <c r="EAV1765" s="82" t="s">
        <v>2</v>
      </c>
      <c r="EAW1765" s="82" t="s">
        <v>3</v>
      </c>
      <c r="EAX1765" s="82" t="s">
        <v>50</v>
      </c>
      <c r="EAY1765" s="82" t="s">
        <v>52</v>
      </c>
      <c r="EAZ1765" s="82" t="s">
        <v>13</v>
      </c>
      <c r="EBA1765" s="96" t="s">
        <v>177</v>
      </c>
      <c r="EBB1765" s="82" t="s">
        <v>0</v>
      </c>
      <c r="EBC1765" s="82" t="s">
        <v>1</v>
      </c>
      <c r="EBD1765" s="82" t="s">
        <v>2</v>
      </c>
      <c r="EBE1765" s="82" t="s">
        <v>3</v>
      </c>
      <c r="EBF1765" s="82" t="s">
        <v>50</v>
      </c>
      <c r="EBG1765" s="82" t="s">
        <v>52</v>
      </c>
      <c r="EBH1765" s="82" t="s">
        <v>13</v>
      </c>
      <c r="EBI1765" s="96" t="s">
        <v>177</v>
      </c>
      <c r="EBJ1765" s="82" t="s">
        <v>0</v>
      </c>
      <c r="EBK1765" s="82" t="s">
        <v>1</v>
      </c>
      <c r="EBL1765" s="82" t="s">
        <v>2</v>
      </c>
      <c r="EBM1765" s="82" t="s">
        <v>3</v>
      </c>
      <c r="EBN1765" s="82" t="s">
        <v>50</v>
      </c>
      <c r="EBO1765" s="82" t="s">
        <v>52</v>
      </c>
      <c r="EBP1765" s="82" t="s">
        <v>13</v>
      </c>
      <c r="EBQ1765" s="96" t="s">
        <v>177</v>
      </c>
      <c r="EBR1765" s="82" t="s">
        <v>0</v>
      </c>
      <c r="EBS1765" s="82" t="s">
        <v>1</v>
      </c>
      <c r="EBT1765" s="82" t="s">
        <v>2</v>
      </c>
      <c r="EBU1765" s="82" t="s">
        <v>3</v>
      </c>
      <c r="EBV1765" s="82" t="s">
        <v>50</v>
      </c>
      <c r="EBW1765" s="82" t="s">
        <v>52</v>
      </c>
      <c r="EBX1765" s="82" t="s">
        <v>13</v>
      </c>
      <c r="EBY1765" s="96" t="s">
        <v>177</v>
      </c>
      <c r="EBZ1765" s="82" t="s">
        <v>0</v>
      </c>
      <c r="ECA1765" s="82" t="s">
        <v>1</v>
      </c>
      <c r="ECB1765" s="82" t="s">
        <v>2</v>
      </c>
      <c r="ECC1765" s="82" t="s">
        <v>3</v>
      </c>
      <c r="ECD1765" s="82" t="s">
        <v>50</v>
      </c>
      <c r="ECE1765" s="82" t="s">
        <v>52</v>
      </c>
      <c r="ECF1765" s="82" t="s">
        <v>13</v>
      </c>
      <c r="ECG1765" s="96" t="s">
        <v>177</v>
      </c>
      <c r="ECH1765" s="82" t="s">
        <v>0</v>
      </c>
      <c r="ECI1765" s="82" t="s">
        <v>1</v>
      </c>
      <c r="ECJ1765" s="82" t="s">
        <v>2</v>
      </c>
      <c r="ECK1765" s="82" t="s">
        <v>3</v>
      </c>
      <c r="ECL1765" s="82" t="s">
        <v>50</v>
      </c>
      <c r="ECM1765" s="82" t="s">
        <v>52</v>
      </c>
      <c r="ECN1765" s="82" t="s">
        <v>13</v>
      </c>
      <c r="ECO1765" s="96" t="s">
        <v>177</v>
      </c>
      <c r="ECP1765" s="82" t="s">
        <v>0</v>
      </c>
      <c r="ECQ1765" s="82" t="s">
        <v>1</v>
      </c>
      <c r="ECR1765" s="82" t="s">
        <v>2</v>
      </c>
      <c r="ECS1765" s="82" t="s">
        <v>3</v>
      </c>
      <c r="ECT1765" s="82" t="s">
        <v>50</v>
      </c>
      <c r="ECU1765" s="82" t="s">
        <v>52</v>
      </c>
      <c r="ECV1765" s="82" t="s">
        <v>13</v>
      </c>
      <c r="ECW1765" s="96" t="s">
        <v>177</v>
      </c>
      <c r="ECX1765" s="82" t="s">
        <v>0</v>
      </c>
      <c r="ECY1765" s="82" t="s">
        <v>1</v>
      </c>
      <c r="ECZ1765" s="82" t="s">
        <v>2</v>
      </c>
      <c r="EDA1765" s="82" t="s">
        <v>3</v>
      </c>
      <c r="EDB1765" s="82" t="s">
        <v>50</v>
      </c>
      <c r="EDC1765" s="82" t="s">
        <v>52</v>
      </c>
      <c r="EDD1765" s="82" t="s">
        <v>13</v>
      </c>
      <c r="EDE1765" s="96" t="s">
        <v>177</v>
      </c>
      <c r="EDF1765" s="82" t="s">
        <v>0</v>
      </c>
      <c r="EDG1765" s="82" t="s">
        <v>1</v>
      </c>
      <c r="EDH1765" s="82" t="s">
        <v>2</v>
      </c>
      <c r="EDI1765" s="82" t="s">
        <v>3</v>
      </c>
      <c r="EDJ1765" s="82" t="s">
        <v>50</v>
      </c>
      <c r="EDK1765" s="82" t="s">
        <v>52</v>
      </c>
      <c r="EDL1765" s="82" t="s">
        <v>13</v>
      </c>
      <c r="EDM1765" s="96" t="s">
        <v>177</v>
      </c>
      <c r="EDN1765" s="82" t="s">
        <v>0</v>
      </c>
      <c r="EDO1765" s="82" t="s">
        <v>1</v>
      </c>
      <c r="EDP1765" s="82" t="s">
        <v>2</v>
      </c>
      <c r="EDQ1765" s="82" t="s">
        <v>3</v>
      </c>
      <c r="EDR1765" s="82" t="s">
        <v>50</v>
      </c>
      <c r="EDS1765" s="82" t="s">
        <v>52</v>
      </c>
      <c r="EDT1765" s="82" t="s">
        <v>13</v>
      </c>
      <c r="EDU1765" s="96" t="s">
        <v>177</v>
      </c>
      <c r="EDV1765" s="82" t="s">
        <v>0</v>
      </c>
      <c r="EDW1765" s="82" t="s">
        <v>1</v>
      </c>
      <c r="EDX1765" s="82" t="s">
        <v>2</v>
      </c>
      <c r="EDY1765" s="82" t="s">
        <v>3</v>
      </c>
      <c r="EDZ1765" s="82" t="s">
        <v>50</v>
      </c>
      <c r="EEA1765" s="82" t="s">
        <v>52</v>
      </c>
      <c r="EEB1765" s="82" t="s">
        <v>13</v>
      </c>
      <c r="EEC1765" s="96" t="s">
        <v>177</v>
      </c>
      <c r="EED1765" s="82" t="s">
        <v>0</v>
      </c>
      <c r="EEE1765" s="82" t="s">
        <v>1</v>
      </c>
      <c r="EEF1765" s="82" t="s">
        <v>2</v>
      </c>
      <c r="EEG1765" s="82" t="s">
        <v>3</v>
      </c>
      <c r="EEH1765" s="82" t="s">
        <v>50</v>
      </c>
      <c r="EEI1765" s="82" t="s">
        <v>52</v>
      </c>
      <c r="EEJ1765" s="82" t="s">
        <v>13</v>
      </c>
      <c r="EEK1765" s="96" t="s">
        <v>177</v>
      </c>
      <c r="EEL1765" s="82" t="s">
        <v>0</v>
      </c>
      <c r="EEM1765" s="82" t="s">
        <v>1</v>
      </c>
      <c r="EEN1765" s="82" t="s">
        <v>2</v>
      </c>
      <c r="EEO1765" s="82" t="s">
        <v>3</v>
      </c>
      <c r="EEP1765" s="82" t="s">
        <v>50</v>
      </c>
      <c r="EEQ1765" s="82" t="s">
        <v>52</v>
      </c>
      <c r="EER1765" s="82" t="s">
        <v>13</v>
      </c>
      <c r="EES1765" s="96" t="s">
        <v>177</v>
      </c>
      <c r="EET1765" s="82" t="s">
        <v>0</v>
      </c>
      <c r="EEU1765" s="82" t="s">
        <v>1</v>
      </c>
      <c r="EEV1765" s="82" t="s">
        <v>2</v>
      </c>
      <c r="EEW1765" s="82" t="s">
        <v>3</v>
      </c>
      <c r="EEX1765" s="82" t="s">
        <v>50</v>
      </c>
      <c r="EEY1765" s="82" t="s">
        <v>52</v>
      </c>
      <c r="EEZ1765" s="82" t="s">
        <v>13</v>
      </c>
      <c r="EFA1765" s="96" t="s">
        <v>177</v>
      </c>
      <c r="EFB1765" s="82" t="s">
        <v>0</v>
      </c>
      <c r="EFC1765" s="82" t="s">
        <v>1</v>
      </c>
      <c r="EFD1765" s="82" t="s">
        <v>2</v>
      </c>
      <c r="EFE1765" s="82" t="s">
        <v>3</v>
      </c>
      <c r="EFF1765" s="82" t="s">
        <v>50</v>
      </c>
      <c r="EFG1765" s="82" t="s">
        <v>52</v>
      </c>
      <c r="EFH1765" s="82" t="s">
        <v>13</v>
      </c>
      <c r="EFI1765" s="96" t="s">
        <v>177</v>
      </c>
      <c r="EFJ1765" s="82" t="s">
        <v>0</v>
      </c>
      <c r="EFK1765" s="82" t="s">
        <v>1</v>
      </c>
      <c r="EFL1765" s="82" t="s">
        <v>2</v>
      </c>
      <c r="EFM1765" s="82" t="s">
        <v>3</v>
      </c>
      <c r="EFN1765" s="82" t="s">
        <v>50</v>
      </c>
      <c r="EFO1765" s="82" t="s">
        <v>52</v>
      </c>
      <c r="EFP1765" s="82" t="s">
        <v>13</v>
      </c>
      <c r="EFQ1765" s="96" t="s">
        <v>177</v>
      </c>
      <c r="EFR1765" s="82" t="s">
        <v>0</v>
      </c>
      <c r="EFS1765" s="82" t="s">
        <v>1</v>
      </c>
      <c r="EFT1765" s="82" t="s">
        <v>2</v>
      </c>
      <c r="EFU1765" s="82" t="s">
        <v>3</v>
      </c>
      <c r="EFV1765" s="82" t="s">
        <v>50</v>
      </c>
      <c r="EFW1765" s="82" t="s">
        <v>52</v>
      </c>
      <c r="EFX1765" s="82" t="s">
        <v>13</v>
      </c>
      <c r="EFY1765" s="96" t="s">
        <v>177</v>
      </c>
      <c r="EFZ1765" s="82" t="s">
        <v>0</v>
      </c>
      <c r="EGA1765" s="82" t="s">
        <v>1</v>
      </c>
      <c r="EGB1765" s="82" t="s">
        <v>2</v>
      </c>
      <c r="EGC1765" s="82" t="s">
        <v>3</v>
      </c>
      <c r="EGD1765" s="82" t="s">
        <v>50</v>
      </c>
      <c r="EGE1765" s="82" t="s">
        <v>52</v>
      </c>
      <c r="EGF1765" s="82" t="s">
        <v>13</v>
      </c>
      <c r="EGG1765" s="96" t="s">
        <v>177</v>
      </c>
      <c r="EGH1765" s="82" t="s">
        <v>0</v>
      </c>
      <c r="EGI1765" s="82" t="s">
        <v>1</v>
      </c>
      <c r="EGJ1765" s="82" t="s">
        <v>2</v>
      </c>
      <c r="EGK1765" s="82" t="s">
        <v>3</v>
      </c>
      <c r="EGL1765" s="82" t="s">
        <v>50</v>
      </c>
      <c r="EGM1765" s="82" t="s">
        <v>52</v>
      </c>
      <c r="EGN1765" s="82" t="s">
        <v>13</v>
      </c>
      <c r="EGO1765" s="96" t="s">
        <v>177</v>
      </c>
      <c r="EGP1765" s="82" t="s">
        <v>0</v>
      </c>
      <c r="EGQ1765" s="82" t="s">
        <v>1</v>
      </c>
      <c r="EGR1765" s="82" t="s">
        <v>2</v>
      </c>
      <c r="EGS1765" s="82" t="s">
        <v>3</v>
      </c>
      <c r="EGT1765" s="82" t="s">
        <v>50</v>
      </c>
      <c r="EGU1765" s="82" t="s">
        <v>52</v>
      </c>
      <c r="EGV1765" s="82" t="s">
        <v>13</v>
      </c>
      <c r="EGW1765" s="96" t="s">
        <v>177</v>
      </c>
      <c r="EGX1765" s="82" t="s">
        <v>0</v>
      </c>
      <c r="EGY1765" s="82" t="s">
        <v>1</v>
      </c>
      <c r="EGZ1765" s="82" t="s">
        <v>2</v>
      </c>
      <c r="EHA1765" s="82" t="s">
        <v>3</v>
      </c>
      <c r="EHB1765" s="82" t="s">
        <v>50</v>
      </c>
      <c r="EHC1765" s="82" t="s">
        <v>52</v>
      </c>
      <c r="EHD1765" s="82" t="s">
        <v>13</v>
      </c>
      <c r="EHE1765" s="96" t="s">
        <v>177</v>
      </c>
      <c r="EHF1765" s="82" t="s">
        <v>0</v>
      </c>
      <c r="EHG1765" s="82" t="s">
        <v>1</v>
      </c>
      <c r="EHH1765" s="82" t="s">
        <v>2</v>
      </c>
      <c r="EHI1765" s="82" t="s">
        <v>3</v>
      </c>
      <c r="EHJ1765" s="82" t="s">
        <v>50</v>
      </c>
      <c r="EHK1765" s="82" t="s">
        <v>52</v>
      </c>
      <c r="EHL1765" s="82" t="s">
        <v>13</v>
      </c>
      <c r="EHM1765" s="96" t="s">
        <v>177</v>
      </c>
      <c r="EHN1765" s="82" t="s">
        <v>0</v>
      </c>
      <c r="EHO1765" s="82" t="s">
        <v>1</v>
      </c>
      <c r="EHP1765" s="82" t="s">
        <v>2</v>
      </c>
      <c r="EHQ1765" s="82" t="s">
        <v>3</v>
      </c>
      <c r="EHR1765" s="82" t="s">
        <v>50</v>
      </c>
      <c r="EHS1765" s="82" t="s">
        <v>52</v>
      </c>
      <c r="EHT1765" s="82" t="s">
        <v>13</v>
      </c>
      <c r="EHU1765" s="96" t="s">
        <v>177</v>
      </c>
      <c r="EHV1765" s="82" t="s">
        <v>0</v>
      </c>
      <c r="EHW1765" s="82" t="s">
        <v>1</v>
      </c>
      <c r="EHX1765" s="82" t="s">
        <v>2</v>
      </c>
      <c r="EHY1765" s="82" t="s">
        <v>3</v>
      </c>
      <c r="EHZ1765" s="82" t="s">
        <v>50</v>
      </c>
      <c r="EIA1765" s="82" t="s">
        <v>52</v>
      </c>
      <c r="EIB1765" s="82" t="s">
        <v>13</v>
      </c>
      <c r="EIC1765" s="96" t="s">
        <v>177</v>
      </c>
      <c r="EID1765" s="82" t="s">
        <v>0</v>
      </c>
      <c r="EIE1765" s="82" t="s">
        <v>1</v>
      </c>
      <c r="EIF1765" s="82" t="s">
        <v>2</v>
      </c>
      <c r="EIG1765" s="82" t="s">
        <v>3</v>
      </c>
      <c r="EIH1765" s="82" t="s">
        <v>50</v>
      </c>
      <c r="EII1765" s="82" t="s">
        <v>52</v>
      </c>
      <c r="EIJ1765" s="82" t="s">
        <v>13</v>
      </c>
      <c r="EIK1765" s="96" t="s">
        <v>177</v>
      </c>
      <c r="EIL1765" s="82" t="s">
        <v>0</v>
      </c>
      <c r="EIM1765" s="82" t="s">
        <v>1</v>
      </c>
      <c r="EIN1765" s="82" t="s">
        <v>2</v>
      </c>
      <c r="EIO1765" s="82" t="s">
        <v>3</v>
      </c>
      <c r="EIP1765" s="82" t="s">
        <v>50</v>
      </c>
      <c r="EIQ1765" s="82" t="s">
        <v>52</v>
      </c>
      <c r="EIR1765" s="82" t="s">
        <v>13</v>
      </c>
      <c r="EIS1765" s="96" t="s">
        <v>177</v>
      </c>
      <c r="EIT1765" s="82" t="s">
        <v>0</v>
      </c>
      <c r="EIU1765" s="82" t="s">
        <v>1</v>
      </c>
      <c r="EIV1765" s="82" t="s">
        <v>2</v>
      </c>
      <c r="EIW1765" s="82" t="s">
        <v>3</v>
      </c>
      <c r="EIX1765" s="82" t="s">
        <v>50</v>
      </c>
      <c r="EIY1765" s="82" t="s">
        <v>52</v>
      </c>
      <c r="EIZ1765" s="82" t="s">
        <v>13</v>
      </c>
      <c r="EJA1765" s="96" t="s">
        <v>177</v>
      </c>
      <c r="EJB1765" s="82" t="s">
        <v>0</v>
      </c>
      <c r="EJC1765" s="82" t="s">
        <v>1</v>
      </c>
      <c r="EJD1765" s="82" t="s">
        <v>2</v>
      </c>
      <c r="EJE1765" s="82" t="s">
        <v>3</v>
      </c>
      <c r="EJF1765" s="82" t="s">
        <v>50</v>
      </c>
      <c r="EJG1765" s="82" t="s">
        <v>52</v>
      </c>
      <c r="EJH1765" s="82" t="s">
        <v>13</v>
      </c>
      <c r="EJI1765" s="96" t="s">
        <v>177</v>
      </c>
      <c r="EJJ1765" s="82" t="s">
        <v>0</v>
      </c>
      <c r="EJK1765" s="82" t="s">
        <v>1</v>
      </c>
      <c r="EJL1765" s="82" t="s">
        <v>2</v>
      </c>
      <c r="EJM1765" s="82" t="s">
        <v>3</v>
      </c>
      <c r="EJN1765" s="82" t="s">
        <v>50</v>
      </c>
      <c r="EJO1765" s="82" t="s">
        <v>52</v>
      </c>
      <c r="EJP1765" s="82" t="s">
        <v>13</v>
      </c>
      <c r="EJQ1765" s="96" t="s">
        <v>177</v>
      </c>
      <c r="EJR1765" s="82" t="s">
        <v>0</v>
      </c>
      <c r="EJS1765" s="82" t="s">
        <v>1</v>
      </c>
      <c r="EJT1765" s="82" t="s">
        <v>2</v>
      </c>
      <c r="EJU1765" s="82" t="s">
        <v>3</v>
      </c>
      <c r="EJV1765" s="82" t="s">
        <v>50</v>
      </c>
      <c r="EJW1765" s="82" t="s">
        <v>52</v>
      </c>
      <c r="EJX1765" s="82" t="s">
        <v>13</v>
      </c>
      <c r="EJY1765" s="96" t="s">
        <v>177</v>
      </c>
      <c r="EJZ1765" s="82" t="s">
        <v>0</v>
      </c>
      <c r="EKA1765" s="82" t="s">
        <v>1</v>
      </c>
      <c r="EKB1765" s="82" t="s">
        <v>2</v>
      </c>
      <c r="EKC1765" s="82" t="s">
        <v>3</v>
      </c>
      <c r="EKD1765" s="82" t="s">
        <v>50</v>
      </c>
      <c r="EKE1765" s="82" t="s">
        <v>52</v>
      </c>
      <c r="EKF1765" s="82" t="s">
        <v>13</v>
      </c>
      <c r="EKG1765" s="96" t="s">
        <v>177</v>
      </c>
      <c r="EKH1765" s="82" t="s">
        <v>0</v>
      </c>
      <c r="EKI1765" s="82" t="s">
        <v>1</v>
      </c>
      <c r="EKJ1765" s="82" t="s">
        <v>2</v>
      </c>
      <c r="EKK1765" s="82" t="s">
        <v>3</v>
      </c>
      <c r="EKL1765" s="82" t="s">
        <v>50</v>
      </c>
      <c r="EKM1765" s="82" t="s">
        <v>52</v>
      </c>
      <c r="EKN1765" s="82" t="s">
        <v>13</v>
      </c>
      <c r="EKO1765" s="96" t="s">
        <v>177</v>
      </c>
      <c r="EKP1765" s="82" t="s">
        <v>0</v>
      </c>
      <c r="EKQ1765" s="82" t="s">
        <v>1</v>
      </c>
      <c r="EKR1765" s="82" t="s">
        <v>2</v>
      </c>
      <c r="EKS1765" s="82" t="s">
        <v>3</v>
      </c>
      <c r="EKT1765" s="82" t="s">
        <v>50</v>
      </c>
      <c r="EKU1765" s="82" t="s">
        <v>52</v>
      </c>
      <c r="EKV1765" s="82" t="s">
        <v>13</v>
      </c>
      <c r="EKW1765" s="96" t="s">
        <v>177</v>
      </c>
      <c r="EKX1765" s="82" t="s">
        <v>0</v>
      </c>
      <c r="EKY1765" s="82" t="s">
        <v>1</v>
      </c>
      <c r="EKZ1765" s="82" t="s">
        <v>2</v>
      </c>
      <c r="ELA1765" s="82" t="s">
        <v>3</v>
      </c>
      <c r="ELB1765" s="82" t="s">
        <v>50</v>
      </c>
      <c r="ELC1765" s="82" t="s">
        <v>52</v>
      </c>
      <c r="ELD1765" s="82" t="s">
        <v>13</v>
      </c>
      <c r="ELE1765" s="96" t="s">
        <v>177</v>
      </c>
      <c r="ELF1765" s="82" t="s">
        <v>0</v>
      </c>
      <c r="ELG1765" s="82" t="s">
        <v>1</v>
      </c>
      <c r="ELH1765" s="82" t="s">
        <v>2</v>
      </c>
      <c r="ELI1765" s="82" t="s">
        <v>3</v>
      </c>
      <c r="ELJ1765" s="82" t="s">
        <v>50</v>
      </c>
      <c r="ELK1765" s="82" t="s">
        <v>52</v>
      </c>
      <c r="ELL1765" s="82" t="s">
        <v>13</v>
      </c>
      <c r="ELM1765" s="96" t="s">
        <v>177</v>
      </c>
      <c r="ELN1765" s="82" t="s">
        <v>0</v>
      </c>
      <c r="ELO1765" s="82" t="s">
        <v>1</v>
      </c>
      <c r="ELP1765" s="82" t="s">
        <v>2</v>
      </c>
      <c r="ELQ1765" s="82" t="s">
        <v>3</v>
      </c>
      <c r="ELR1765" s="82" t="s">
        <v>50</v>
      </c>
      <c r="ELS1765" s="82" t="s">
        <v>52</v>
      </c>
      <c r="ELT1765" s="82" t="s">
        <v>13</v>
      </c>
      <c r="ELU1765" s="96" t="s">
        <v>177</v>
      </c>
      <c r="ELV1765" s="82" t="s">
        <v>0</v>
      </c>
      <c r="ELW1765" s="82" t="s">
        <v>1</v>
      </c>
      <c r="ELX1765" s="82" t="s">
        <v>2</v>
      </c>
      <c r="ELY1765" s="82" t="s">
        <v>3</v>
      </c>
      <c r="ELZ1765" s="82" t="s">
        <v>50</v>
      </c>
      <c r="EMA1765" s="82" t="s">
        <v>52</v>
      </c>
      <c r="EMB1765" s="82" t="s">
        <v>13</v>
      </c>
      <c r="EMC1765" s="96" t="s">
        <v>177</v>
      </c>
      <c r="EMD1765" s="82" t="s">
        <v>0</v>
      </c>
      <c r="EME1765" s="82" t="s">
        <v>1</v>
      </c>
      <c r="EMF1765" s="82" t="s">
        <v>2</v>
      </c>
      <c r="EMG1765" s="82" t="s">
        <v>3</v>
      </c>
      <c r="EMH1765" s="82" t="s">
        <v>50</v>
      </c>
      <c r="EMI1765" s="82" t="s">
        <v>52</v>
      </c>
      <c r="EMJ1765" s="82" t="s">
        <v>13</v>
      </c>
      <c r="EMK1765" s="96" t="s">
        <v>177</v>
      </c>
      <c r="EML1765" s="82" t="s">
        <v>0</v>
      </c>
      <c r="EMM1765" s="82" t="s">
        <v>1</v>
      </c>
      <c r="EMN1765" s="82" t="s">
        <v>2</v>
      </c>
      <c r="EMO1765" s="82" t="s">
        <v>3</v>
      </c>
      <c r="EMP1765" s="82" t="s">
        <v>50</v>
      </c>
      <c r="EMQ1765" s="82" t="s">
        <v>52</v>
      </c>
      <c r="EMR1765" s="82" t="s">
        <v>13</v>
      </c>
      <c r="EMS1765" s="96" t="s">
        <v>177</v>
      </c>
      <c r="EMT1765" s="82" t="s">
        <v>0</v>
      </c>
      <c r="EMU1765" s="82" t="s">
        <v>1</v>
      </c>
      <c r="EMV1765" s="82" t="s">
        <v>2</v>
      </c>
      <c r="EMW1765" s="82" t="s">
        <v>3</v>
      </c>
      <c r="EMX1765" s="82" t="s">
        <v>50</v>
      </c>
      <c r="EMY1765" s="82" t="s">
        <v>52</v>
      </c>
      <c r="EMZ1765" s="82" t="s">
        <v>13</v>
      </c>
      <c r="ENA1765" s="96" t="s">
        <v>177</v>
      </c>
      <c r="ENB1765" s="82" t="s">
        <v>0</v>
      </c>
      <c r="ENC1765" s="82" t="s">
        <v>1</v>
      </c>
      <c r="END1765" s="82" t="s">
        <v>2</v>
      </c>
      <c r="ENE1765" s="82" t="s">
        <v>3</v>
      </c>
      <c r="ENF1765" s="82" t="s">
        <v>50</v>
      </c>
      <c r="ENG1765" s="82" t="s">
        <v>52</v>
      </c>
      <c r="ENH1765" s="82" t="s">
        <v>13</v>
      </c>
      <c r="ENI1765" s="96" t="s">
        <v>177</v>
      </c>
      <c r="ENJ1765" s="82" t="s">
        <v>0</v>
      </c>
      <c r="ENK1765" s="82" t="s">
        <v>1</v>
      </c>
      <c r="ENL1765" s="82" t="s">
        <v>2</v>
      </c>
      <c r="ENM1765" s="82" t="s">
        <v>3</v>
      </c>
      <c r="ENN1765" s="82" t="s">
        <v>50</v>
      </c>
      <c r="ENO1765" s="82" t="s">
        <v>52</v>
      </c>
      <c r="ENP1765" s="82" t="s">
        <v>13</v>
      </c>
      <c r="ENQ1765" s="96" t="s">
        <v>177</v>
      </c>
      <c r="ENR1765" s="82" t="s">
        <v>0</v>
      </c>
      <c r="ENS1765" s="82" t="s">
        <v>1</v>
      </c>
      <c r="ENT1765" s="82" t="s">
        <v>2</v>
      </c>
      <c r="ENU1765" s="82" t="s">
        <v>3</v>
      </c>
      <c r="ENV1765" s="82" t="s">
        <v>50</v>
      </c>
      <c r="ENW1765" s="82" t="s">
        <v>52</v>
      </c>
      <c r="ENX1765" s="82" t="s">
        <v>13</v>
      </c>
      <c r="ENY1765" s="96" t="s">
        <v>177</v>
      </c>
      <c r="ENZ1765" s="82" t="s">
        <v>0</v>
      </c>
      <c r="EOA1765" s="82" t="s">
        <v>1</v>
      </c>
      <c r="EOB1765" s="82" t="s">
        <v>2</v>
      </c>
      <c r="EOC1765" s="82" t="s">
        <v>3</v>
      </c>
      <c r="EOD1765" s="82" t="s">
        <v>50</v>
      </c>
      <c r="EOE1765" s="82" t="s">
        <v>52</v>
      </c>
      <c r="EOF1765" s="82" t="s">
        <v>13</v>
      </c>
      <c r="EOG1765" s="96" t="s">
        <v>177</v>
      </c>
      <c r="EOH1765" s="82" t="s">
        <v>0</v>
      </c>
      <c r="EOI1765" s="82" t="s">
        <v>1</v>
      </c>
      <c r="EOJ1765" s="82" t="s">
        <v>2</v>
      </c>
      <c r="EOK1765" s="82" t="s">
        <v>3</v>
      </c>
      <c r="EOL1765" s="82" t="s">
        <v>50</v>
      </c>
      <c r="EOM1765" s="82" t="s">
        <v>52</v>
      </c>
      <c r="EON1765" s="82" t="s">
        <v>13</v>
      </c>
      <c r="EOO1765" s="96" t="s">
        <v>177</v>
      </c>
      <c r="EOP1765" s="82" t="s">
        <v>0</v>
      </c>
      <c r="EOQ1765" s="82" t="s">
        <v>1</v>
      </c>
      <c r="EOR1765" s="82" t="s">
        <v>2</v>
      </c>
      <c r="EOS1765" s="82" t="s">
        <v>3</v>
      </c>
      <c r="EOT1765" s="82" t="s">
        <v>50</v>
      </c>
      <c r="EOU1765" s="82" t="s">
        <v>52</v>
      </c>
      <c r="EOV1765" s="82" t="s">
        <v>13</v>
      </c>
      <c r="EOW1765" s="96" t="s">
        <v>177</v>
      </c>
      <c r="EOX1765" s="82" t="s">
        <v>0</v>
      </c>
      <c r="EOY1765" s="82" t="s">
        <v>1</v>
      </c>
      <c r="EOZ1765" s="82" t="s">
        <v>2</v>
      </c>
      <c r="EPA1765" s="82" t="s">
        <v>3</v>
      </c>
      <c r="EPB1765" s="82" t="s">
        <v>50</v>
      </c>
      <c r="EPC1765" s="82" t="s">
        <v>52</v>
      </c>
      <c r="EPD1765" s="82" t="s">
        <v>13</v>
      </c>
      <c r="EPE1765" s="96" t="s">
        <v>177</v>
      </c>
      <c r="EPF1765" s="82" t="s">
        <v>0</v>
      </c>
      <c r="EPG1765" s="82" t="s">
        <v>1</v>
      </c>
      <c r="EPH1765" s="82" t="s">
        <v>2</v>
      </c>
      <c r="EPI1765" s="82" t="s">
        <v>3</v>
      </c>
      <c r="EPJ1765" s="82" t="s">
        <v>50</v>
      </c>
      <c r="EPK1765" s="82" t="s">
        <v>52</v>
      </c>
      <c r="EPL1765" s="82" t="s">
        <v>13</v>
      </c>
      <c r="EPM1765" s="96" t="s">
        <v>177</v>
      </c>
      <c r="EPN1765" s="82" t="s">
        <v>0</v>
      </c>
      <c r="EPO1765" s="82" t="s">
        <v>1</v>
      </c>
      <c r="EPP1765" s="82" t="s">
        <v>2</v>
      </c>
      <c r="EPQ1765" s="82" t="s">
        <v>3</v>
      </c>
      <c r="EPR1765" s="82" t="s">
        <v>50</v>
      </c>
      <c r="EPS1765" s="82" t="s">
        <v>52</v>
      </c>
      <c r="EPT1765" s="82" t="s">
        <v>13</v>
      </c>
      <c r="EPU1765" s="96" t="s">
        <v>177</v>
      </c>
      <c r="EPV1765" s="82" t="s">
        <v>0</v>
      </c>
      <c r="EPW1765" s="82" t="s">
        <v>1</v>
      </c>
      <c r="EPX1765" s="82" t="s">
        <v>2</v>
      </c>
      <c r="EPY1765" s="82" t="s">
        <v>3</v>
      </c>
      <c r="EPZ1765" s="82" t="s">
        <v>50</v>
      </c>
      <c r="EQA1765" s="82" t="s">
        <v>52</v>
      </c>
      <c r="EQB1765" s="82" t="s">
        <v>13</v>
      </c>
      <c r="EQC1765" s="96" t="s">
        <v>177</v>
      </c>
      <c r="EQD1765" s="82" t="s">
        <v>0</v>
      </c>
      <c r="EQE1765" s="82" t="s">
        <v>1</v>
      </c>
      <c r="EQF1765" s="82" t="s">
        <v>2</v>
      </c>
      <c r="EQG1765" s="82" t="s">
        <v>3</v>
      </c>
      <c r="EQH1765" s="82" t="s">
        <v>50</v>
      </c>
      <c r="EQI1765" s="82" t="s">
        <v>52</v>
      </c>
      <c r="EQJ1765" s="82" t="s">
        <v>13</v>
      </c>
      <c r="EQK1765" s="96" t="s">
        <v>177</v>
      </c>
      <c r="EQL1765" s="82" t="s">
        <v>0</v>
      </c>
      <c r="EQM1765" s="82" t="s">
        <v>1</v>
      </c>
      <c r="EQN1765" s="82" t="s">
        <v>2</v>
      </c>
      <c r="EQO1765" s="82" t="s">
        <v>3</v>
      </c>
      <c r="EQP1765" s="82" t="s">
        <v>50</v>
      </c>
      <c r="EQQ1765" s="82" t="s">
        <v>52</v>
      </c>
      <c r="EQR1765" s="82" t="s">
        <v>13</v>
      </c>
      <c r="EQS1765" s="96" t="s">
        <v>177</v>
      </c>
      <c r="EQT1765" s="82" t="s">
        <v>0</v>
      </c>
      <c r="EQU1765" s="82" t="s">
        <v>1</v>
      </c>
      <c r="EQV1765" s="82" t="s">
        <v>2</v>
      </c>
      <c r="EQW1765" s="82" t="s">
        <v>3</v>
      </c>
      <c r="EQX1765" s="82" t="s">
        <v>50</v>
      </c>
      <c r="EQY1765" s="82" t="s">
        <v>52</v>
      </c>
      <c r="EQZ1765" s="82" t="s">
        <v>13</v>
      </c>
      <c r="ERA1765" s="96" t="s">
        <v>177</v>
      </c>
      <c r="ERB1765" s="82" t="s">
        <v>0</v>
      </c>
      <c r="ERC1765" s="82" t="s">
        <v>1</v>
      </c>
      <c r="ERD1765" s="82" t="s">
        <v>2</v>
      </c>
      <c r="ERE1765" s="82" t="s">
        <v>3</v>
      </c>
      <c r="ERF1765" s="82" t="s">
        <v>50</v>
      </c>
      <c r="ERG1765" s="82" t="s">
        <v>52</v>
      </c>
      <c r="ERH1765" s="82" t="s">
        <v>13</v>
      </c>
      <c r="ERI1765" s="96" t="s">
        <v>177</v>
      </c>
      <c r="ERJ1765" s="82" t="s">
        <v>0</v>
      </c>
      <c r="ERK1765" s="82" t="s">
        <v>1</v>
      </c>
      <c r="ERL1765" s="82" t="s">
        <v>2</v>
      </c>
      <c r="ERM1765" s="82" t="s">
        <v>3</v>
      </c>
      <c r="ERN1765" s="82" t="s">
        <v>50</v>
      </c>
      <c r="ERO1765" s="82" t="s">
        <v>52</v>
      </c>
      <c r="ERP1765" s="82" t="s">
        <v>13</v>
      </c>
      <c r="ERQ1765" s="96" t="s">
        <v>177</v>
      </c>
      <c r="ERR1765" s="82" t="s">
        <v>0</v>
      </c>
      <c r="ERS1765" s="82" t="s">
        <v>1</v>
      </c>
      <c r="ERT1765" s="82" t="s">
        <v>2</v>
      </c>
      <c r="ERU1765" s="82" t="s">
        <v>3</v>
      </c>
      <c r="ERV1765" s="82" t="s">
        <v>50</v>
      </c>
      <c r="ERW1765" s="82" t="s">
        <v>52</v>
      </c>
      <c r="ERX1765" s="82" t="s">
        <v>13</v>
      </c>
      <c r="ERY1765" s="96" t="s">
        <v>177</v>
      </c>
      <c r="ERZ1765" s="82" t="s">
        <v>0</v>
      </c>
      <c r="ESA1765" s="82" t="s">
        <v>1</v>
      </c>
      <c r="ESB1765" s="82" t="s">
        <v>2</v>
      </c>
      <c r="ESC1765" s="82" t="s">
        <v>3</v>
      </c>
      <c r="ESD1765" s="82" t="s">
        <v>50</v>
      </c>
      <c r="ESE1765" s="82" t="s">
        <v>52</v>
      </c>
      <c r="ESF1765" s="82" t="s">
        <v>13</v>
      </c>
      <c r="ESG1765" s="96" t="s">
        <v>177</v>
      </c>
      <c r="ESH1765" s="82" t="s">
        <v>0</v>
      </c>
      <c r="ESI1765" s="82" t="s">
        <v>1</v>
      </c>
      <c r="ESJ1765" s="82" t="s">
        <v>2</v>
      </c>
      <c r="ESK1765" s="82" t="s">
        <v>3</v>
      </c>
      <c r="ESL1765" s="82" t="s">
        <v>50</v>
      </c>
      <c r="ESM1765" s="82" t="s">
        <v>52</v>
      </c>
      <c r="ESN1765" s="82" t="s">
        <v>13</v>
      </c>
      <c r="ESO1765" s="96" t="s">
        <v>177</v>
      </c>
      <c r="ESP1765" s="82" t="s">
        <v>0</v>
      </c>
      <c r="ESQ1765" s="82" t="s">
        <v>1</v>
      </c>
      <c r="ESR1765" s="82" t="s">
        <v>2</v>
      </c>
      <c r="ESS1765" s="82" t="s">
        <v>3</v>
      </c>
      <c r="EST1765" s="82" t="s">
        <v>50</v>
      </c>
      <c r="ESU1765" s="82" t="s">
        <v>52</v>
      </c>
      <c r="ESV1765" s="82" t="s">
        <v>13</v>
      </c>
      <c r="ESW1765" s="96" t="s">
        <v>177</v>
      </c>
      <c r="ESX1765" s="82" t="s">
        <v>0</v>
      </c>
      <c r="ESY1765" s="82" t="s">
        <v>1</v>
      </c>
      <c r="ESZ1765" s="82" t="s">
        <v>2</v>
      </c>
      <c r="ETA1765" s="82" t="s">
        <v>3</v>
      </c>
      <c r="ETB1765" s="82" t="s">
        <v>50</v>
      </c>
      <c r="ETC1765" s="82" t="s">
        <v>52</v>
      </c>
      <c r="ETD1765" s="82" t="s">
        <v>13</v>
      </c>
      <c r="ETE1765" s="96" t="s">
        <v>177</v>
      </c>
      <c r="ETF1765" s="82" t="s">
        <v>0</v>
      </c>
      <c r="ETG1765" s="82" t="s">
        <v>1</v>
      </c>
      <c r="ETH1765" s="82" t="s">
        <v>2</v>
      </c>
      <c r="ETI1765" s="82" t="s">
        <v>3</v>
      </c>
      <c r="ETJ1765" s="82" t="s">
        <v>50</v>
      </c>
      <c r="ETK1765" s="82" t="s">
        <v>52</v>
      </c>
      <c r="ETL1765" s="82" t="s">
        <v>13</v>
      </c>
      <c r="ETM1765" s="96" t="s">
        <v>177</v>
      </c>
      <c r="ETN1765" s="82" t="s">
        <v>0</v>
      </c>
      <c r="ETO1765" s="82" t="s">
        <v>1</v>
      </c>
      <c r="ETP1765" s="82" t="s">
        <v>2</v>
      </c>
      <c r="ETQ1765" s="82" t="s">
        <v>3</v>
      </c>
      <c r="ETR1765" s="82" t="s">
        <v>50</v>
      </c>
      <c r="ETS1765" s="82" t="s">
        <v>52</v>
      </c>
      <c r="ETT1765" s="82" t="s">
        <v>13</v>
      </c>
      <c r="ETU1765" s="96" t="s">
        <v>177</v>
      </c>
      <c r="ETV1765" s="82" t="s">
        <v>0</v>
      </c>
      <c r="ETW1765" s="82" t="s">
        <v>1</v>
      </c>
      <c r="ETX1765" s="82" t="s">
        <v>2</v>
      </c>
      <c r="ETY1765" s="82" t="s">
        <v>3</v>
      </c>
      <c r="ETZ1765" s="82" t="s">
        <v>50</v>
      </c>
      <c r="EUA1765" s="82" t="s">
        <v>52</v>
      </c>
      <c r="EUB1765" s="82" t="s">
        <v>13</v>
      </c>
      <c r="EUC1765" s="96" t="s">
        <v>177</v>
      </c>
      <c r="EUD1765" s="82" t="s">
        <v>0</v>
      </c>
      <c r="EUE1765" s="82" t="s">
        <v>1</v>
      </c>
      <c r="EUF1765" s="82" t="s">
        <v>2</v>
      </c>
      <c r="EUG1765" s="82" t="s">
        <v>3</v>
      </c>
      <c r="EUH1765" s="82" t="s">
        <v>50</v>
      </c>
      <c r="EUI1765" s="82" t="s">
        <v>52</v>
      </c>
      <c r="EUJ1765" s="82" t="s">
        <v>13</v>
      </c>
      <c r="EUK1765" s="96" t="s">
        <v>177</v>
      </c>
      <c r="EUL1765" s="82" t="s">
        <v>0</v>
      </c>
      <c r="EUM1765" s="82" t="s">
        <v>1</v>
      </c>
      <c r="EUN1765" s="82" t="s">
        <v>2</v>
      </c>
      <c r="EUO1765" s="82" t="s">
        <v>3</v>
      </c>
      <c r="EUP1765" s="82" t="s">
        <v>50</v>
      </c>
      <c r="EUQ1765" s="82" t="s">
        <v>52</v>
      </c>
      <c r="EUR1765" s="82" t="s">
        <v>13</v>
      </c>
      <c r="EUS1765" s="96" t="s">
        <v>177</v>
      </c>
      <c r="EUT1765" s="82" t="s">
        <v>0</v>
      </c>
      <c r="EUU1765" s="82" t="s">
        <v>1</v>
      </c>
      <c r="EUV1765" s="82" t="s">
        <v>2</v>
      </c>
      <c r="EUW1765" s="82" t="s">
        <v>3</v>
      </c>
      <c r="EUX1765" s="82" t="s">
        <v>50</v>
      </c>
      <c r="EUY1765" s="82" t="s">
        <v>52</v>
      </c>
      <c r="EUZ1765" s="82" t="s">
        <v>13</v>
      </c>
      <c r="EVA1765" s="96" t="s">
        <v>177</v>
      </c>
      <c r="EVB1765" s="82" t="s">
        <v>0</v>
      </c>
      <c r="EVC1765" s="82" t="s">
        <v>1</v>
      </c>
      <c r="EVD1765" s="82" t="s">
        <v>2</v>
      </c>
      <c r="EVE1765" s="82" t="s">
        <v>3</v>
      </c>
      <c r="EVF1765" s="82" t="s">
        <v>50</v>
      </c>
      <c r="EVG1765" s="82" t="s">
        <v>52</v>
      </c>
      <c r="EVH1765" s="82" t="s">
        <v>13</v>
      </c>
      <c r="EVI1765" s="96" t="s">
        <v>177</v>
      </c>
      <c r="EVJ1765" s="82" t="s">
        <v>0</v>
      </c>
      <c r="EVK1765" s="82" t="s">
        <v>1</v>
      </c>
      <c r="EVL1765" s="82" t="s">
        <v>2</v>
      </c>
      <c r="EVM1765" s="82" t="s">
        <v>3</v>
      </c>
      <c r="EVN1765" s="82" t="s">
        <v>50</v>
      </c>
      <c r="EVO1765" s="82" t="s">
        <v>52</v>
      </c>
      <c r="EVP1765" s="82" t="s">
        <v>13</v>
      </c>
      <c r="EVQ1765" s="96" t="s">
        <v>177</v>
      </c>
      <c r="EVR1765" s="82" t="s">
        <v>0</v>
      </c>
      <c r="EVS1765" s="82" t="s">
        <v>1</v>
      </c>
      <c r="EVT1765" s="82" t="s">
        <v>2</v>
      </c>
      <c r="EVU1765" s="82" t="s">
        <v>3</v>
      </c>
      <c r="EVV1765" s="82" t="s">
        <v>50</v>
      </c>
      <c r="EVW1765" s="82" t="s">
        <v>52</v>
      </c>
      <c r="EVX1765" s="82" t="s">
        <v>13</v>
      </c>
      <c r="EVY1765" s="96" t="s">
        <v>177</v>
      </c>
      <c r="EVZ1765" s="82" t="s">
        <v>0</v>
      </c>
      <c r="EWA1765" s="82" t="s">
        <v>1</v>
      </c>
      <c r="EWB1765" s="82" t="s">
        <v>2</v>
      </c>
      <c r="EWC1765" s="82" t="s">
        <v>3</v>
      </c>
      <c r="EWD1765" s="82" t="s">
        <v>50</v>
      </c>
      <c r="EWE1765" s="82" t="s">
        <v>52</v>
      </c>
      <c r="EWF1765" s="82" t="s">
        <v>13</v>
      </c>
      <c r="EWG1765" s="96" t="s">
        <v>177</v>
      </c>
      <c r="EWH1765" s="82" t="s">
        <v>0</v>
      </c>
      <c r="EWI1765" s="82" t="s">
        <v>1</v>
      </c>
      <c r="EWJ1765" s="82" t="s">
        <v>2</v>
      </c>
      <c r="EWK1765" s="82" t="s">
        <v>3</v>
      </c>
      <c r="EWL1765" s="82" t="s">
        <v>50</v>
      </c>
      <c r="EWM1765" s="82" t="s">
        <v>52</v>
      </c>
      <c r="EWN1765" s="82" t="s">
        <v>13</v>
      </c>
      <c r="EWO1765" s="96" t="s">
        <v>177</v>
      </c>
      <c r="EWP1765" s="82" t="s">
        <v>0</v>
      </c>
      <c r="EWQ1765" s="82" t="s">
        <v>1</v>
      </c>
      <c r="EWR1765" s="82" t="s">
        <v>2</v>
      </c>
      <c r="EWS1765" s="82" t="s">
        <v>3</v>
      </c>
      <c r="EWT1765" s="82" t="s">
        <v>50</v>
      </c>
      <c r="EWU1765" s="82" t="s">
        <v>52</v>
      </c>
      <c r="EWV1765" s="82" t="s">
        <v>13</v>
      </c>
      <c r="EWW1765" s="96" t="s">
        <v>177</v>
      </c>
      <c r="EWX1765" s="82" t="s">
        <v>0</v>
      </c>
      <c r="EWY1765" s="82" t="s">
        <v>1</v>
      </c>
      <c r="EWZ1765" s="82" t="s">
        <v>2</v>
      </c>
      <c r="EXA1765" s="82" t="s">
        <v>3</v>
      </c>
      <c r="EXB1765" s="82" t="s">
        <v>50</v>
      </c>
      <c r="EXC1765" s="82" t="s">
        <v>52</v>
      </c>
      <c r="EXD1765" s="82" t="s">
        <v>13</v>
      </c>
      <c r="EXE1765" s="96" t="s">
        <v>177</v>
      </c>
      <c r="EXF1765" s="82" t="s">
        <v>0</v>
      </c>
      <c r="EXG1765" s="82" t="s">
        <v>1</v>
      </c>
      <c r="EXH1765" s="82" t="s">
        <v>2</v>
      </c>
      <c r="EXI1765" s="82" t="s">
        <v>3</v>
      </c>
      <c r="EXJ1765" s="82" t="s">
        <v>50</v>
      </c>
      <c r="EXK1765" s="82" t="s">
        <v>52</v>
      </c>
      <c r="EXL1765" s="82" t="s">
        <v>13</v>
      </c>
      <c r="EXM1765" s="96" t="s">
        <v>177</v>
      </c>
      <c r="EXN1765" s="82" t="s">
        <v>0</v>
      </c>
      <c r="EXO1765" s="82" t="s">
        <v>1</v>
      </c>
      <c r="EXP1765" s="82" t="s">
        <v>2</v>
      </c>
      <c r="EXQ1765" s="82" t="s">
        <v>3</v>
      </c>
      <c r="EXR1765" s="82" t="s">
        <v>50</v>
      </c>
      <c r="EXS1765" s="82" t="s">
        <v>52</v>
      </c>
      <c r="EXT1765" s="82" t="s">
        <v>13</v>
      </c>
      <c r="EXU1765" s="96" t="s">
        <v>177</v>
      </c>
      <c r="EXV1765" s="82" t="s">
        <v>0</v>
      </c>
      <c r="EXW1765" s="82" t="s">
        <v>1</v>
      </c>
      <c r="EXX1765" s="82" t="s">
        <v>2</v>
      </c>
      <c r="EXY1765" s="82" t="s">
        <v>3</v>
      </c>
      <c r="EXZ1765" s="82" t="s">
        <v>50</v>
      </c>
      <c r="EYA1765" s="82" t="s">
        <v>52</v>
      </c>
      <c r="EYB1765" s="82" t="s">
        <v>13</v>
      </c>
      <c r="EYC1765" s="96" t="s">
        <v>177</v>
      </c>
      <c r="EYD1765" s="82" t="s">
        <v>0</v>
      </c>
      <c r="EYE1765" s="82" t="s">
        <v>1</v>
      </c>
      <c r="EYF1765" s="82" t="s">
        <v>2</v>
      </c>
      <c r="EYG1765" s="82" t="s">
        <v>3</v>
      </c>
      <c r="EYH1765" s="82" t="s">
        <v>50</v>
      </c>
      <c r="EYI1765" s="82" t="s">
        <v>52</v>
      </c>
      <c r="EYJ1765" s="82" t="s">
        <v>13</v>
      </c>
      <c r="EYK1765" s="96" t="s">
        <v>177</v>
      </c>
      <c r="EYL1765" s="82" t="s">
        <v>0</v>
      </c>
      <c r="EYM1765" s="82" t="s">
        <v>1</v>
      </c>
      <c r="EYN1765" s="82" t="s">
        <v>2</v>
      </c>
      <c r="EYO1765" s="82" t="s">
        <v>3</v>
      </c>
      <c r="EYP1765" s="82" t="s">
        <v>50</v>
      </c>
      <c r="EYQ1765" s="82" t="s">
        <v>52</v>
      </c>
      <c r="EYR1765" s="82" t="s">
        <v>13</v>
      </c>
      <c r="EYS1765" s="96" t="s">
        <v>177</v>
      </c>
      <c r="EYT1765" s="82" t="s">
        <v>0</v>
      </c>
      <c r="EYU1765" s="82" t="s">
        <v>1</v>
      </c>
      <c r="EYV1765" s="82" t="s">
        <v>2</v>
      </c>
      <c r="EYW1765" s="82" t="s">
        <v>3</v>
      </c>
      <c r="EYX1765" s="82" t="s">
        <v>50</v>
      </c>
      <c r="EYY1765" s="82" t="s">
        <v>52</v>
      </c>
      <c r="EYZ1765" s="82" t="s">
        <v>13</v>
      </c>
      <c r="EZA1765" s="96" t="s">
        <v>177</v>
      </c>
      <c r="EZB1765" s="82" t="s">
        <v>0</v>
      </c>
      <c r="EZC1765" s="82" t="s">
        <v>1</v>
      </c>
      <c r="EZD1765" s="82" t="s">
        <v>2</v>
      </c>
      <c r="EZE1765" s="82" t="s">
        <v>3</v>
      </c>
      <c r="EZF1765" s="82" t="s">
        <v>50</v>
      </c>
      <c r="EZG1765" s="82" t="s">
        <v>52</v>
      </c>
      <c r="EZH1765" s="82" t="s">
        <v>13</v>
      </c>
      <c r="EZI1765" s="96" t="s">
        <v>177</v>
      </c>
      <c r="EZJ1765" s="82" t="s">
        <v>0</v>
      </c>
      <c r="EZK1765" s="82" t="s">
        <v>1</v>
      </c>
      <c r="EZL1765" s="82" t="s">
        <v>2</v>
      </c>
      <c r="EZM1765" s="82" t="s">
        <v>3</v>
      </c>
      <c r="EZN1765" s="82" t="s">
        <v>50</v>
      </c>
      <c r="EZO1765" s="82" t="s">
        <v>52</v>
      </c>
      <c r="EZP1765" s="82" t="s">
        <v>13</v>
      </c>
      <c r="EZQ1765" s="96" t="s">
        <v>177</v>
      </c>
      <c r="EZR1765" s="82" t="s">
        <v>0</v>
      </c>
      <c r="EZS1765" s="82" t="s">
        <v>1</v>
      </c>
      <c r="EZT1765" s="82" t="s">
        <v>2</v>
      </c>
      <c r="EZU1765" s="82" t="s">
        <v>3</v>
      </c>
      <c r="EZV1765" s="82" t="s">
        <v>50</v>
      </c>
      <c r="EZW1765" s="82" t="s">
        <v>52</v>
      </c>
      <c r="EZX1765" s="82" t="s">
        <v>13</v>
      </c>
      <c r="EZY1765" s="96" t="s">
        <v>177</v>
      </c>
      <c r="EZZ1765" s="82" t="s">
        <v>0</v>
      </c>
      <c r="FAA1765" s="82" t="s">
        <v>1</v>
      </c>
      <c r="FAB1765" s="82" t="s">
        <v>2</v>
      </c>
      <c r="FAC1765" s="82" t="s">
        <v>3</v>
      </c>
      <c r="FAD1765" s="82" t="s">
        <v>50</v>
      </c>
      <c r="FAE1765" s="82" t="s">
        <v>52</v>
      </c>
      <c r="FAF1765" s="82" t="s">
        <v>13</v>
      </c>
      <c r="FAG1765" s="96" t="s">
        <v>177</v>
      </c>
      <c r="FAH1765" s="82" t="s">
        <v>0</v>
      </c>
      <c r="FAI1765" s="82" t="s">
        <v>1</v>
      </c>
      <c r="FAJ1765" s="82" t="s">
        <v>2</v>
      </c>
      <c r="FAK1765" s="82" t="s">
        <v>3</v>
      </c>
      <c r="FAL1765" s="82" t="s">
        <v>50</v>
      </c>
      <c r="FAM1765" s="82" t="s">
        <v>52</v>
      </c>
      <c r="FAN1765" s="82" t="s">
        <v>13</v>
      </c>
      <c r="FAO1765" s="96" t="s">
        <v>177</v>
      </c>
      <c r="FAP1765" s="82" t="s">
        <v>0</v>
      </c>
      <c r="FAQ1765" s="82" t="s">
        <v>1</v>
      </c>
      <c r="FAR1765" s="82" t="s">
        <v>2</v>
      </c>
      <c r="FAS1765" s="82" t="s">
        <v>3</v>
      </c>
      <c r="FAT1765" s="82" t="s">
        <v>50</v>
      </c>
      <c r="FAU1765" s="82" t="s">
        <v>52</v>
      </c>
      <c r="FAV1765" s="82" t="s">
        <v>13</v>
      </c>
      <c r="FAW1765" s="96" t="s">
        <v>177</v>
      </c>
      <c r="FAX1765" s="82" t="s">
        <v>0</v>
      </c>
      <c r="FAY1765" s="82" t="s">
        <v>1</v>
      </c>
      <c r="FAZ1765" s="82" t="s">
        <v>2</v>
      </c>
      <c r="FBA1765" s="82" t="s">
        <v>3</v>
      </c>
      <c r="FBB1765" s="82" t="s">
        <v>50</v>
      </c>
      <c r="FBC1765" s="82" t="s">
        <v>52</v>
      </c>
      <c r="FBD1765" s="82" t="s">
        <v>13</v>
      </c>
      <c r="FBE1765" s="96" t="s">
        <v>177</v>
      </c>
      <c r="FBF1765" s="82" t="s">
        <v>0</v>
      </c>
      <c r="FBG1765" s="82" t="s">
        <v>1</v>
      </c>
      <c r="FBH1765" s="82" t="s">
        <v>2</v>
      </c>
      <c r="FBI1765" s="82" t="s">
        <v>3</v>
      </c>
      <c r="FBJ1765" s="82" t="s">
        <v>50</v>
      </c>
      <c r="FBK1765" s="82" t="s">
        <v>52</v>
      </c>
      <c r="FBL1765" s="82" t="s">
        <v>13</v>
      </c>
      <c r="FBM1765" s="96" t="s">
        <v>177</v>
      </c>
      <c r="FBN1765" s="82" t="s">
        <v>0</v>
      </c>
      <c r="FBO1765" s="82" t="s">
        <v>1</v>
      </c>
      <c r="FBP1765" s="82" t="s">
        <v>2</v>
      </c>
      <c r="FBQ1765" s="82" t="s">
        <v>3</v>
      </c>
      <c r="FBR1765" s="82" t="s">
        <v>50</v>
      </c>
      <c r="FBS1765" s="82" t="s">
        <v>52</v>
      </c>
      <c r="FBT1765" s="82" t="s">
        <v>13</v>
      </c>
      <c r="FBU1765" s="96" t="s">
        <v>177</v>
      </c>
      <c r="FBV1765" s="82" t="s">
        <v>0</v>
      </c>
      <c r="FBW1765" s="82" t="s">
        <v>1</v>
      </c>
      <c r="FBX1765" s="82" t="s">
        <v>2</v>
      </c>
      <c r="FBY1765" s="82" t="s">
        <v>3</v>
      </c>
      <c r="FBZ1765" s="82" t="s">
        <v>50</v>
      </c>
      <c r="FCA1765" s="82" t="s">
        <v>52</v>
      </c>
      <c r="FCB1765" s="82" t="s">
        <v>13</v>
      </c>
      <c r="FCC1765" s="96" t="s">
        <v>177</v>
      </c>
      <c r="FCD1765" s="82" t="s">
        <v>0</v>
      </c>
      <c r="FCE1765" s="82" t="s">
        <v>1</v>
      </c>
      <c r="FCF1765" s="82" t="s">
        <v>2</v>
      </c>
      <c r="FCG1765" s="82" t="s">
        <v>3</v>
      </c>
      <c r="FCH1765" s="82" t="s">
        <v>50</v>
      </c>
      <c r="FCI1765" s="82" t="s">
        <v>52</v>
      </c>
      <c r="FCJ1765" s="82" t="s">
        <v>13</v>
      </c>
      <c r="FCK1765" s="96" t="s">
        <v>177</v>
      </c>
      <c r="FCL1765" s="82" t="s">
        <v>0</v>
      </c>
      <c r="FCM1765" s="82" t="s">
        <v>1</v>
      </c>
      <c r="FCN1765" s="82" t="s">
        <v>2</v>
      </c>
      <c r="FCO1765" s="82" t="s">
        <v>3</v>
      </c>
      <c r="FCP1765" s="82" t="s">
        <v>50</v>
      </c>
      <c r="FCQ1765" s="82" t="s">
        <v>52</v>
      </c>
      <c r="FCR1765" s="82" t="s">
        <v>13</v>
      </c>
      <c r="FCS1765" s="96" t="s">
        <v>177</v>
      </c>
      <c r="FCT1765" s="82" t="s">
        <v>0</v>
      </c>
      <c r="FCU1765" s="82" t="s">
        <v>1</v>
      </c>
      <c r="FCV1765" s="82" t="s">
        <v>2</v>
      </c>
      <c r="FCW1765" s="82" t="s">
        <v>3</v>
      </c>
      <c r="FCX1765" s="82" t="s">
        <v>50</v>
      </c>
      <c r="FCY1765" s="82" t="s">
        <v>52</v>
      </c>
      <c r="FCZ1765" s="82" t="s">
        <v>13</v>
      </c>
      <c r="FDA1765" s="96" t="s">
        <v>177</v>
      </c>
      <c r="FDB1765" s="82" t="s">
        <v>0</v>
      </c>
      <c r="FDC1765" s="82" t="s">
        <v>1</v>
      </c>
      <c r="FDD1765" s="82" t="s">
        <v>2</v>
      </c>
      <c r="FDE1765" s="82" t="s">
        <v>3</v>
      </c>
      <c r="FDF1765" s="82" t="s">
        <v>50</v>
      </c>
      <c r="FDG1765" s="82" t="s">
        <v>52</v>
      </c>
      <c r="FDH1765" s="82" t="s">
        <v>13</v>
      </c>
      <c r="FDI1765" s="96" t="s">
        <v>177</v>
      </c>
      <c r="FDJ1765" s="82" t="s">
        <v>0</v>
      </c>
      <c r="FDK1765" s="82" t="s">
        <v>1</v>
      </c>
      <c r="FDL1765" s="82" t="s">
        <v>2</v>
      </c>
      <c r="FDM1765" s="82" t="s">
        <v>3</v>
      </c>
      <c r="FDN1765" s="82" t="s">
        <v>50</v>
      </c>
      <c r="FDO1765" s="82" t="s">
        <v>52</v>
      </c>
      <c r="FDP1765" s="82" t="s">
        <v>13</v>
      </c>
      <c r="FDQ1765" s="96" t="s">
        <v>177</v>
      </c>
      <c r="FDR1765" s="82" t="s">
        <v>0</v>
      </c>
      <c r="FDS1765" s="82" t="s">
        <v>1</v>
      </c>
      <c r="FDT1765" s="82" t="s">
        <v>2</v>
      </c>
      <c r="FDU1765" s="82" t="s">
        <v>3</v>
      </c>
      <c r="FDV1765" s="82" t="s">
        <v>50</v>
      </c>
      <c r="FDW1765" s="82" t="s">
        <v>52</v>
      </c>
      <c r="FDX1765" s="82" t="s">
        <v>13</v>
      </c>
      <c r="FDY1765" s="96" t="s">
        <v>177</v>
      </c>
      <c r="FDZ1765" s="82" t="s">
        <v>0</v>
      </c>
      <c r="FEA1765" s="82" t="s">
        <v>1</v>
      </c>
      <c r="FEB1765" s="82" t="s">
        <v>2</v>
      </c>
      <c r="FEC1765" s="82" t="s">
        <v>3</v>
      </c>
      <c r="FED1765" s="82" t="s">
        <v>50</v>
      </c>
      <c r="FEE1765" s="82" t="s">
        <v>52</v>
      </c>
      <c r="FEF1765" s="82" t="s">
        <v>13</v>
      </c>
      <c r="FEG1765" s="96" t="s">
        <v>177</v>
      </c>
      <c r="FEH1765" s="82" t="s">
        <v>0</v>
      </c>
      <c r="FEI1765" s="82" t="s">
        <v>1</v>
      </c>
      <c r="FEJ1765" s="82" t="s">
        <v>2</v>
      </c>
      <c r="FEK1765" s="82" t="s">
        <v>3</v>
      </c>
      <c r="FEL1765" s="82" t="s">
        <v>50</v>
      </c>
      <c r="FEM1765" s="82" t="s">
        <v>52</v>
      </c>
      <c r="FEN1765" s="82" t="s">
        <v>13</v>
      </c>
      <c r="FEO1765" s="96" t="s">
        <v>177</v>
      </c>
      <c r="FEP1765" s="82" t="s">
        <v>0</v>
      </c>
      <c r="FEQ1765" s="82" t="s">
        <v>1</v>
      </c>
      <c r="FER1765" s="82" t="s">
        <v>2</v>
      </c>
      <c r="FES1765" s="82" t="s">
        <v>3</v>
      </c>
      <c r="FET1765" s="82" t="s">
        <v>50</v>
      </c>
      <c r="FEU1765" s="82" t="s">
        <v>52</v>
      </c>
      <c r="FEV1765" s="82" t="s">
        <v>13</v>
      </c>
      <c r="FEW1765" s="96" t="s">
        <v>177</v>
      </c>
      <c r="FEX1765" s="82" t="s">
        <v>0</v>
      </c>
      <c r="FEY1765" s="82" t="s">
        <v>1</v>
      </c>
      <c r="FEZ1765" s="82" t="s">
        <v>2</v>
      </c>
      <c r="FFA1765" s="82" t="s">
        <v>3</v>
      </c>
      <c r="FFB1765" s="82" t="s">
        <v>50</v>
      </c>
      <c r="FFC1765" s="82" t="s">
        <v>52</v>
      </c>
      <c r="FFD1765" s="82" t="s">
        <v>13</v>
      </c>
      <c r="FFE1765" s="96" t="s">
        <v>177</v>
      </c>
      <c r="FFF1765" s="82" t="s">
        <v>0</v>
      </c>
      <c r="FFG1765" s="82" t="s">
        <v>1</v>
      </c>
      <c r="FFH1765" s="82" t="s">
        <v>2</v>
      </c>
      <c r="FFI1765" s="82" t="s">
        <v>3</v>
      </c>
      <c r="FFJ1765" s="82" t="s">
        <v>50</v>
      </c>
      <c r="FFK1765" s="82" t="s">
        <v>52</v>
      </c>
      <c r="FFL1765" s="82" t="s">
        <v>13</v>
      </c>
      <c r="FFM1765" s="96" t="s">
        <v>177</v>
      </c>
      <c r="FFN1765" s="82" t="s">
        <v>0</v>
      </c>
      <c r="FFO1765" s="82" t="s">
        <v>1</v>
      </c>
      <c r="FFP1765" s="82" t="s">
        <v>2</v>
      </c>
      <c r="FFQ1765" s="82" t="s">
        <v>3</v>
      </c>
      <c r="FFR1765" s="82" t="s">
        <v>50</v>
      </c>
      <c r="FFS1765" s="82" t="s">
        <v>52</v>
      </c>
      <c r="FFT1765" s="82" t="s">
        <v>13</v>
      </c>
      <c r="FFU1765" s="96" t="s">
        <v>177</v>
      </c>
      <c r="FFV1765" s="82" t="s">
        <v>0</v>
      </c>
      <c r="FFW1765" s="82" t="s">
        <v>1</v>
      </c>
      <c r="FFX1765" s="82" t="s">
        <v>2</v>
      </c>
      <c r="FFY1765" s="82" t="s">
        <v>3</v>
      </c>
      <c r="FFZ1765" s="82" t="s">
        <v>50</v>
      </c>
      <c r="FGA1765" s="82" t="s">
        <v>52</v>
      </c>
      <c r="FGB1765" s="82" t="s">
        <v>13</v>
      </c>
      <c r="FGC1765" s="96" t="s">
        <v>177</v>
      </c>
      <c r="FGD1765" s="82" t="s">
        <v>0</v>
      </c>
      <c r="FGE1765" s="82" t="s">
        <v>1</v>
      </c>
      <c r="FGF1765" s="82" t="s">
        <v>2</v>
      </c>
      <c r="FGG1765" s="82" t="s">
        <v>3</v>
      </c>
      <c r="FGH1765" s="82" t="s">
        <v>50</v>
      </c>
      <c r="FGI1765" s="82" t="s">
        <v>52</v>
      </c>
      <c r="FGJ1765" s="82" t="s">
        <v>13</v>
      </c>
      <c r="FGK1765" s="96" t="s">
        <v>177</v>
      </c>
      <c r="FGL1765" s="82" t="s">
        <v>0</v>
      </c>
      <c r="FGM1765" s="82" t="s">
        <v>1</v>
      </c>
      <c r="FGN1765" s="82" t="s">
        <v>2</v>
      </c>
      <c r="FGO1765" s="82" t="s">
        <v>3</v>
      </c>
      <c r="FGP1765" s="82" t="s">
        <v>50</v>
      </c>
      <c r="FGQ1765" s="82" t="s">
        <v>52</v>
      </c>
      <c r="FGR1765" s="82" t="s">
        <v>13</v>
      </c>
      <c r="FGS1765" s="96" t="s">
        <v>177</v>
      </c>
      <c r="FGT1765" s="82" t="s">
        <v>0</v>
      </c>
      <c r="FGU1765" s="82" t="s">
        <v>1</v>
      </c>
      <c r="FGV1765" s="82" t="s">
        <v>2</v>
      </c>
      <c r="FGW1765" s="82" t="s">
        <v>3</v>
      </c>
      <c r="FGX1765" s="82" t="s">
        <v>50</v>
      </c>
      <c r="FGY1765" s="82" t="s">
        <v>52</v>
      </c>
      <c r="FGZ1765" s="82" t="s">
        <v>13</v>
      </c>
      <c r="FHA1765" s="96" t="s">
        <v>177</v>
      </c>
      <c r="FHB1765" s="82" t="s">
        <v>0</v>
      </c>
      <c r="FHC1765" s="82" t="s">
        <v>1</v>
      </c>
      <c r="FHD1765" s="82" t="s">
        <v>2</v>
      </c>
      <c r="FHE1765" s="82" t="s">
        <v>3</v>
      </c>
      <c r="FHF1765" s="82" t="s">
        <v>50</v>
      </c>
      <c r="FHG1765" s="82" t="s">
        <v>52</v>
      </c>
      <c r="FHH1765" s="82" t="s">
        <v>13</v>
      </c>
      <c r="FHI1765" s="96" t="s">
        <v>177</v>
      </c>
      <c r="FHJ1765" s="82" t="s">
        <v>0</v>
      </c>
      <c r="FHK1765" s="82" t="s">
        <v>1</v>
      </c>
      <c r="FHL1765" s="82" t="s">
        <v>2</v>
      </c>
      <c r="FHM1765" s="82" t="s">
        <v>3</v>
      </c>
      <c r="FHN1765" s="82" t="s">
        <v>50</v>
      </c>
      <c r="FHO1765" s="82" t="s">
        <v>52</v>
      </c>
      <c r="FHP1765" s="82" t="s">
        <v>13</v>
      </c>
      <c r="FHQ1765" s="96" t="s">
        <v>177</v>
      </c>
      <c r="FHR1765" s="82" t="s">
        <v>0</v>
      </c>
      <c r="FHS1765" s="82" t="s">
        <v>1</v>
      </c>
      <c r="FHT1765" s="82" t="s">
        <v>2</v>
      </c>
      <c r="FHU1765" s="82" t="s">
        <v>3</v>
      </c>
      <c r="FHV1765" s="82" t="s">
        <v>50</v>
      </c>
      <c r="FHW1765" s="82" t="s">
        <v>52</v>
      </c>
      <c r="FHX1765" s="82" t="s">
        <v>13</v>
      </c>
      <c r="FHY1765" s="96" t="s">
        <v>177</v>
      </c>
      <c r="FHZ1765" s="82" t="s">
        <v>0</v>
      </c>
      <c r="FIA1765" s="82" t="s">
        <v>1</v>
      </c>
      <c r="FIB1765" s="82" t="s">
        <v>2</v>
      </c>
      <c r="FIC1765" s="82" t="s">
        <v>3</v>
      </c>
      <c r="FID1765" s="82" t="s">
        <v>50</v>
      </c>
      <c r="FIE1765" s="82" t="s">
        <v>52</v>
      </c>
      <c r="FIF1765" s="82" t="s">
        <v>13</v>
      </c>
      <c r="FIG1765" s="96" t="s">
        <v>177</v>
      </c>
      <c r="FIH1765" s="82" t="s">
        <v>0</v>
      </c>
      <c r="FII1765" s="82" t="s">
        <v>1</v>
      </c>
      <c r="FIJ1765" s="82" t="s">
        <v>2</v>
      </c>
      <c r="FIK1765" s="82" t="s">
        <v>3</v>
      </c>
      <c r="FIL1765" s="82" t="s">
        <v>50</v>
      </c>
      <c r="FIM1765" s="82" t="s">
        <v>52</v>
      </c>
      <c r="FIN1765" s="82" t="s">
        <v>13</v>
      </c>
      <c r="FIO1765" s="96" t="s">
        <v>177</v>
      </c>
      <c r="FIP1765" s="82" t="s">
        <v>0</v>
      </c>
      <c r="FIQ1765" s="82" t="s">
        <v>1</v>
      </c>
      <c r="FIR1765" s="82" t="s">
        <v>2</v>
      </c>
      <c r="FIS1765" s="82" t="s">
        <v>3</v>
      </c>
      <c r="FIT1765" s="82" t="s">
        <v>50</v>
      </c>
      <c r="FIU1765" s="82" t="s">
        <v>52</v>
      </c>
      <c r="FIV1765" s="82" t="s">
        <v>13</v>
      </c>
      <c r="FIW1765" s="96" t="s">
        <v>177</v>
      </c>
      <c r="FIX1765" s="82" t="s">
        <v>0</v>
      </c>
      <c r="FIY1765" s="82" t="s">
        <v>1</v>
      </c>
      <c r="FIZ1765" s="82" t="s">
        <v>2</v>
      </c>
      <c r="FJA1765" s="82" t="s">
        <v>3</v>
      </c>
      <c r="FJB1765" s="82" t="s">
        <v>50</v>
      </c>
      <c r="FJC1765" s="82" t="s">
        <v>52</v>
      </c>
      <c r="FJD1765" s="82" t="s">
        <v>13</v>
      </c>
      <c r="FJE1765" s="96" t="s">
        <v>177</v>
      </c>
      <c r="FJF1765" s="82" t="s">
        <v>0</v>
      </c>
      <c r="FJG1765" s="82" t="s">
        <v>1</v>
      </c>
      <c r="FJH1765" s="82" t="s">
        <v>2</v>
      </c>
      <c r="FJI1765" s="82" t="s">
        <v>3</v>
      </c>
      <c r="FJJ1765" s="82" t="s">
        <v>50</v>
      </c>
      <c r="FJK1765" s="82" t="s">
        <v>52</v>
      </c>
      <c r="FJL1765" s="82" t="s">
        <v>13</v>
      </c>
      <c r="FJM1765" s="96" t="s">
        <v>177</v>
      </c>
      <c r="FJN1765" s="82" t="s">
        <v>0</v>
      </c>
      <c r="FJO1765" s="82" t="s">
        <v>1</v>
      </c>
      <c r="FJP1765" s="82" t="s">
        <v>2</v>
      </c>
      <c r="FJQ1765" s="82" t="s">
        <v>3</v>
      </c>
      <c r="FJR1765" s="82" t="s">
        <v>50</v>
      </c>
      <c r="FJS1765" s="82" t="s">
        <v>52</v>
      </c>
      <c r="FJT1765" s="82" t="s">
        <v>13</v>
      </c>
      <c r="FJU1765" s="96" t="s">
        <v>177</v>
      </c>
      <c r="FJV1765" s="82" t="s">
        <v>0</v>
      </c>
      <c r="FJW1765" s="82" t="s">
        <v>1</v>
      </c>
      <c r="FJX1765" s="82" t="s">
        <v>2</v>
      </c>
      <c r="FJY1765" s="82" t="s">
        <v>3</v>
      </c>
      <c r="FJZ1765" s="82" t="s">
        <v>50</v>
      </c>
      <c r="FKA1765" s="82" t="s">
        <v>52</v>
      </c>
      <c r="FKB1765" s="82" t="s">
        <v>13</v>
      </c>
      <c r="FKC1765" s="96" t="s">
        <v>177</v>
      </c>
      <c r="FKD1765" s="82" t="s">
        <v>0</v>
      </c>
      <c r="FKE1765" s="82" t="s">
        <v>1</v>
      </c>
      <c r="FKF1765" s="82" t="s">
        <v>2</v>
      </c>
      <c r="FKG1765" s="82" t="s">
        <v>3</v>
      </c>
      <c r="FKH1765" s="82" t="s">
        <v>50</v>
      </c>
      <c r="FKI1765" s="82" t="s">
        <v>52</v>
      </c>
      <c r="FKJ1765" s="82" t="s">
        <v>13</v>
      </c>
      <c r="FKK1765" s="96" t="s">
        <v>177</v>
      </c>
      <c r="FKL1765" s="82" t="s">
        <v>0</v>
      </c>
      <c r="FKM1765" s="82" t="s">
        <v>1</v>
      </c>
      <c r="FKN1765" s="82" t="s">
        <v>2</v>
      </c>
      <c r="FKO1765" s="82" t="s">
        <v>3</v>
      </c>
      <c r="FKP1765" s="82" t="s">
        <v>50</v>
      </c>
      <c r="FKQ1765" s="82" t="s">
        <v>52</v>
      </c>
      <c r="FKR1765" s="82" t="s">
        <v>13</v>
      </c>
      <c r="FKS1765" s="96" t="s">
        <v>177</v>
      </c>
      <c r="FKT1765" s="82" t="s">
        <v>0</v>
      </c>
      <c r="FKU1765" s="82" t="s">
        <v>1</v>
      </c>
      <c r="FKV1765" s="82" t="s">
        <v>2</v>
      </c>
      <c r="FKW1765" s="82" t="s">
        <v>3</v>
      </c>
      <c r="FKX1765" s="82" t="s">
        <v>50</v>
      </c>
      <c r="FKY1765" s="82" t="s">
        <v>52</v>
      </c>
      <c r="FKZ1765" s="82" t="s">
        <v>13</v>
      </c>
      <c r="FLA1765" s="96" t="s">
        <v>177</v>
      </c>
      <c r="FLB1765" s="82" t="s">
        <v>0</v>
      </c>
      <c r="FLC1765" s="82" t="s">
        <v>1</v>
      </c>
      <c r="FLD1765" s="82" t="s">
        <v>2</v>
      </c>
      <c r="FLE1765" s="82" t="s">
        <v>3</v>
      </c>
      <c r="FLF1765" s="82" t="s">
        <v>50</v>
      </c>
      <c r="FLG1765" s="82" t="s">
        <v>52</v>
      </c>
      <c r="FLH1765" s="82" t="s">
        <v>13</v>
      </c>
      <c r="FLI1765" s="96" t="s">
        <v>177</v>
      </c>
      <c r="FLJ1765" s="82" t="s">
        <v>0</v>
      </c>
      <c r="FLK1765" s="82" t="s">
        <v>1</v>
      </c>
      <c r="FLL1765" s="82" t="s">
        <v>2</v>
      </c>
      <c r="FLM1765" s="82" t="s">
        <v>3</v>
      </c>
      <c r="FLN1765" s="82" t="s">
        <v>50</v>
      </c>
      <c r="FLO1765" s="82" t="s">
        <v>52</v>
      </c>
      <c r="FLP1765" s="82" t="s">
        <v>13</v>
      </c>
      <c r="FLQ1765" s="96" t="s">
        <v>177</v>
      </c>
      <c r="FLR1765" s="82" t="s">
        <v>0</v>
      </c>
      <c r="FLS1765" s="82" t="s">
        <v>1</v>
      </c>
      <c r="FLT1765" s="82" t="s">
        <v>2</v>
      </c>
      <c r="FLU1765" s="82" t="s">
        <v>3</v>
      </c>
      <c r="FLV1765" s="82" t="s">
        <v>50</v>
      </c>
      <c r="FLW1765" s="82" t="s">
        <v>52</v>
      </c>
      <c r="FLX1765" s="82" t="s">
        <v>13</v>
      </c>
      <c r="FLY1765" s="96" t="s">
        <v>177</v>
      </c>
      <c r="FLZ1765" s="82" t="s">
        <v>0</v>
      </c>
      <c r="FMA1765" s="82" t="s">
        <v>1</v>
      </c>
      <c r="FMB1765" s="82" t="s">
        <v>2</v>
      </c>
      <c r="FMC1765" s="82" t="s">
        <v>3</v>
      </c>
      <c r="FMD1765" s="82" t="s">
        <v>50</v>
      </c>
      <c r="FME1765" s="82" t="s">
        <v>52</v>
      </c>
      <c r="FMF1765" s="82" t="s">
        <v>13</v>
      </c>
      <c r="FMG1765" s="96" t="s">
        <v>177</v>
      </c>
      <c r="FMH1765" s="82" t="s">
        <v>0</v>
      </c>
      <c r="FMI1765" s="82" t="s">
        <v>1</v>
      </c>
      <c r="FMJ1765" s="82" t="s">
        <v>2</v>
      </c>
      <c r="FMK1765" s="82" t="s">
        <v>3</v>
      </c>
      <c r="FML1765" s="82" t="s">
        <v>50</v>
      </c>
      <c r="FMM1765" s="82" t="s">
        <v>52</v>
      </c>
      <c r="FMN1765" s="82" t="s">
        <v>13</v>
      </c>
      <c r="FMO1765" s="96" t="s">
        <v>177</v>
      </c>
      <c r="FMP1765" s="82" t="s">
        <v>0</v>
      </c>
      <c r="FMQ1765" s="82" t="s">
        <v>1</v>
      </c>
      <c r="FMR1765" s="82" t="s">
        <v>2</v>
      </c>
      <c r="FMS1765" s="82" t="s">
        <v>3</v>
      </c>
      <c r="FMT1765" s="82" t="s">
        <v>50</v>
      </c>
      <c r="FMU1765" s="82" t="s">
        <v>52</v>
      </c>
      <c r="FMV1765" s="82" t="s">
        <v>13</v>
      </c>
      <c r="FMW1765" s="96" t="s">
        <v>177</v>
      </c>
      <c r="FMX1765" s="82" t="s">
        <v>0</v>
      </c>
      <c r="FMY1765" s="82" t="s">
        <v>1</v>
      </c>
      <c r="FMZ1765" s="82" t="s">
        <v>2</v>
      </c>
      <c r="FNA1765" s="82" t="s">
        <v>3</v>
      </c>
      <c r="FNB1765" s="82" t="s">
        <v>50</v>
      </c>
      <c r="FNC1765" s="82" t="s">
        <v>52</v>
      </c>
      <c r="FND1765" s="82" t="s">
        <v>13</v>
      </c>
      <c r="FNE1765" s="96" t="s">
        <v>177</v>
      </c>
      <c r="FNF1765" s="82" t="s">
        <v>0</v>
      </c>
      <c r="FNG1765" s="82" t="s">
        <v>1</v>
      </c>
      <c r="FNH1765" s="82" t="s">
        <v>2</v>
      </c>
      <c r="FNI1765" s="82" t="s">
        <v>3</v>
      </c>
      <c r="FNJ1765" s="82" t="s">
        <v>50</v>
      </c>
      <c r="FNK1765" s="82" t="s">
        <v>52</v>
      </c>
      <c r="FNL1765" s="82" t="s">
        <v>13</v>
      </c>
      <c r="FNM1765" s="96" t="s">
        <v>177</v>
      </c>
      <c r="FNN1765" s="82" t="s">
        <v>0</v>
      </c>
      <c r="FNO1765" s="82" t="s">
        <v>1</v>
      </c>
      <c r="FNP1765" s="82" t="s">
        <v>2</v>
      </c>
      <c r="FNQ1765" s="82" t="s">
        <v>3</v>
      </c>
      <c r="FNR1765" s="82" t="s">
        <v>50</v>
      </c>
      <c r="FNS1765" s="82" t="s">
        <v>52</v>
      </c>
      <c r="FNT1765" s="82" t="s">
        <v>13</v>
      </c>
      <c r="FNU1765" s="96" t="s">
        <v>177</v>
      </c>
      <c r="FNV1765" s="82" t="s">
        <v>0</v>
      </c>
      <c r="FNW1765" s="82" t="s">
        <v>1</v>
      </c>
      <c r="FNX1765" s="82" t="s">
        <v>2</v>
      </c>
      <c r="FNY1765" s="82" t="s">
        <v>3</v>
      </c>
      <c r="FNZ1765" s="82" t="s">
        <v>50</v>
      </c>
      <c r="FOA1765" s="82" t="s">
        <v>52</v>
      </c>
      <c r="FOB1765" s="82" t="s">
        <v>13</v>
      </c>
      <c r="FOC1765" s="96" t="s">
        <v>177</v>
      </c>
      <c r="FOD1765" s="82" t="s">
        <v>0</v>
      </c>
      <c r="FOE1765" s="82" t="s">
        <v>1</v>
      </c>
      <c r="FOF1765" s="82" t="s">
        <v>2</v>
      </c>
      <c r="FOG1765" s="82" t="s">
        <v>3</v>
      </c>
      <c r="FOH1765" s="82" t="s">
        <v>50</v>
      </c>
      <c r="FOI1765" s="82" t="s">
        <v>52</v>
      </c>
      <c r="FOJ1765" s="82" t="s">
        <v>13</v>
      </c>
      <c r="FOK1765" s="96" t="s">
        <v>177</v>
      </c>
      <c r="FOL1765" s="82" t="s">
        <v>0</v>
      </c>
      <c r="FOM1765" s="82" t="s">
        <v>1</v>
      </c>
      <c r="FON1765" s="82" t="s">
        <v>2</v>
      </c>
      <c r="FOO1765" s="82" t="s">
        <v>3</v>
      </c>
      <c r="FOP1765" s="82" t="s">
        <v>50</v>
      </c>
      <c r="FOQ1765" s="82" t="s">
        <v>52</v>
      </c>
      <c r="FOR1765" s="82" t="s">
        <v>13</v>
      </c>
      <c r="FOS1765" s="96" t="s">
        <v>177</v>
      </c>
      <c r="FOT1765" s="82" t="s">
        <v>0</v>
      </c>
      <c r="FOU1765" s="82" t="s">
        <v>1</v>
      </c>
      <c r="FOV1765" s="82" t="s">
        <v>2</v>
      </c>
      <c r="FOW1765" s="82" t="s">
        <v>3</v>
      </c>
      <c r="FOX1765" s="82" t="s">
        <v>50</v>
      </c>
      <c r="FOY1765" s="82" t="s">
        <v>52</v>
      </c>
      <c r="FOZ1765" s="82" t="s">
        <v>13</v>
      </c>
      <c r="FPA1765" s="96" t="s">
        <v>177</v>
      </c>
      <c r="FPB1765" s="82" t="s">
        <v>0</v>
      </c>
      <c r="FPC1765" s="82" t="s">
        <v>1</v>
      </c>
      <c r="FPD1765" s="82" t="s">
        <v>2</v>
      </c>
      <c r="FPE1765" s="82" t="s">
        <v>3</v>
      </c>
      <c r="FPF1765" s="82" t="s">
        <v>50</v>
      </c>
      <c r="FPG1765" s="82" t="s">
        <v>52</v>
      </c>
      <c r="FPH1765" s="82" t="s">
        <v>13</v>
      </c>
      <c r="FPI1765" s="96" t="s">
        <v>177</v>
      </c>
      <c r="FPJ1765" s="82" t="s">
        <v>0</v>
      </c>
      <c r="FPK1765" s="82" t="s">
        <v>1</v>
      </c>
      <c r="FPL1765" s="82" t="s">
        <v>2</v>
      </c>
      <c r="FPM1765" s="82" t="s">
        <v>3</v>
      </c>
      <c r="FPN1765" s="82" t="s">
        <v>50</v>
      </c>
      <c r="FPO1765" s="82" t="s">
        <v>52</v>
      </c>
      <c r="FPP1765" s="82" t="s">
        <v>13</v>
      </c>
      <c r="FPQ1765" s="96" t="s">
        <v>177</v>
      </c>
      <c r="FPR1765" s="82" t="s">
        <v>0</v>
      </c>
      <c r="FPS1765" s="82" t="s">
        <v>1</v>
      </c>
      <c r="FPT1765" s="82" t="s">
        <v>2</v>
      </c>
      <c r="FPU1765" s="82" t="s">
        <v>3</v>
      </c>
      <c r="FPV1765" s="82" t="s">
        <v>50</v>
      </c>
      <c r="FPW1765" s="82" t="s">
        <v>52</v>
      </c>
      <c r="FPX1765" s="82" t="s">
        <v>13</v>
      </c>
      <c r="FPY1765" s="96" t="s">
        <v>177</v>
      </c>
      <c r="FPZ1765" s="82" t="s">
        <v>0</v>
      </c>
      <c r="FQA1765" s="82" t="s">
        <v>1</v>
      </c>
      <c r="FQB1765" s="82" t="s">
        <v>2</v>
      </c>
      <c r="FQC1765" s="82" t="s">
        <v>3</v>
      </c>
      <c r="FQD1765" s="82" t="s">
        <v>50</v>
      </c>
      <c r="FQE1765" s="82" t="s">
        <v>52</v>
      </c>
      <c r="FQF1765" s="82" t="s">
        <v>13</v>
      </c>
      <c r="FQG1765" s="96" t="s">
        <v>177</v>
      </c>
      <c r="FQH1765" s="82" t="s">
        <v>0</v>
      </c>
      <c r="FQI1765" s="82" t="s">
        <v>1</v>
      </c>
      <c r="FQJ1765" s="82" t="s">
        <v>2</v>
      </c>
      <c r="FQK1765" s="82" t="s">
        <v>3</v>
      </c>
      <c r="FQL1765" s="82" t="s">
        <v>50</v>
      </c>
      <c r="FQM1765" s="82" t="s">
        <v>52</v>
      </c>
      <c r="FQN1765" s="82" t="s">
        <v>13</v>
      </c>
      <c r="FQO1765" s="96" t="s">
        <v>177</v>
      </c>
      <c r="FQP1765" s="82" t="s">
        <v>0</v>
      </c>
      <c r="FQQ1765" s="82" t="s">
        <v>1</v>
      </c>
      <c r="FQR1765" s="82" t="s">
        <v>2</v>
      </c>
      <c r="FQS1765" s="82" t="s">
        <v>3</v>
      </c>
      <c r="FQT1765" s="82" t="s">
        <v>50</v>
      </c>
      <c r="FQU1765" s="82" t="s">
        <v>52</v>
      </c>
      <c r="FQV1765" s="82" t="s">
        <v>13</v>
      </c>
      <c r="FQW1765" s="96" t="s">
        <v>177</v>
      </c>
      <c r="FQX1765" s="82" t="s">
        <v>0</v>
      </c>
      <c r="FQY1765" s="82" t="s">
        <v>1</v>
      </c>
      <c r="FQZ1765" s="82" t="s">
        <v>2</v>
      </c>
      <c r="FRA1765" s="82" t="s">
        <v>3</v>
      </c>
      <c r="FRB1765" s="82" t="s">
        <v>50</v>
      </c>
      <c r="FRC1765" s="82" t="s">
        <v>52</v>
      </c>
      <c r="FRD1765" s="82" t="s">
        <v>13</v>
      </c>
      <c r="FRE1765" s="96" t="s">
        <v>177</v>
      </c>
      <c r="FRF1765" s="82" t="s">
        <v>0</v>
      </c>
      <c r="FRG1765" s="82" t="s">
        <v>1</v>
      </c>
      <c r="FRH1765" s="82" t="s">
        <v>2</v>
      </c>
      <c r="FRI1765" s="82" t="s">
        <v>3</v>
      </c>
      <c r="FRJ1765" s="82" t="s">
        <v>50</v>
      </c>
      <c r="FRK1765" s="82" t="s">
        <v>52</v>
      </c>
      <c r="FRL1765" s="82" t="s">
        <v>13</v>
      </c>
      <c r="FRM1765" s="96" t="s">
        <v>177</v>
      </c>
      <c r="FRN1765" s="82" t="s">
        <v>0</v>
      </c>
      <c r="FRO1765" s="82" t="s">
        <v>1</v>
      </c>
      <c r="FRP1765" s="82" t="s">
        <v>2</v>
      </c>
      <c r="FRQ1765" s="82" t="s">
        <v>3</v>
      </c>
      <c r="FRR1765" s="82" t="s">
        <v>50</v>
      </c>
      <c r="FRS1765" s="82" t="s">
        <v>52</v>
      </c>
      <c r="FRT1765" s="82" t="s">
        <v>13</v>
      </c>
      <c r="FRU1765" s="96" t="s">
        <v>177</v>
      </c>
      <c r="FRV1765" s="82" t="s">
        <v>0</v>
      </c>
      <c r="FRW1765" s="82" t="s">
        <v>1</v>
      </c>
      <c r="FRX1765" s="82" t="s">
        <v>2</v>
      </c>
      <c r="FRY1765" s="82" t="s">
        <v>3</v>
      </c>
      <c r="FRZ1765" s="82" t="s">
        <v>50</v>
      </c>
      <c r="FSA1765" s="82" t="s">
        <v>52</v>
      </c>
      <c r="FSB1765" s="82" t="s">
        <v>13</v>
      </c>
      <c r="FSC1765" s="96" t="s">
        <v>177</v>
      </c>
      <c r="FSD1765" s="82" t="s">
        <v>0</v>
      </c>
      <c r="FSE1765" s="82" t="s">
        <v>1</v>
      </c>
      <c r="FSF1765" s="82" t="s">
        <v>2</v>
      </c>
      <c r="FSG1765" s="82" t="s">
        <v>3</v>
      </c>
      <c r="FSH1765" s="82" t="s">
        <v>50</v>
      </c>
      <c r="FSI1765" s="82" t="s">
        <v>52</v>
      </c>
      <c r="FSJ1765" s="82" t="s">
        <v>13</v>
      </c>
      <c r="FSK1765" s="96" t="s">
        <v>177</v>
      </c>
      <c r="FSL1765" s="82" t="s">
        <v>0</v>
      </c>
      <c r="FSM1765" s="82" t="s">
        <v>1</v>
      </c>
      <c r="FSN1765" s="82" t="s">
        <v>2</v>
      </c>
      <c r="FSO1765" s="82" t="s">
        <v>3</v>
      </c>
      <c r="FSP1765" s="82" t="s">
        <v>50</v>
      </c>
      <c r="FSQ1765" s="82" t="s">
        <v>52</v>
      </c>
      <c r="FSR1765" s="82" t="s">
        <v>13</v>
      </c>
      <c r="FSS1765" s="96" t="s">
        <v>177</v>
      </c>
      <c r="FST1765" s="82" t="s">
        <v>0</v>
      </c>
      <c r="FSU1765" s="82" t="s">
        <v>1</v>
      </c>
      <c r="FSV1765" s="82" t="s">
        <v>2</v>
      </c>
      <c r="FSW1765" s="82" t="s">
        <v>3</v>
      </c>
      <c r="FSX1765" s="82" t="s">
        <v>50</v>
      </c>
      <c r="FSY1765" s="82" t="s">
        <v>52</v>
      </c>
      <c r="FSZ1765" s="82" t="s">
        <v>13</v>
      </c>
      <c r="FTA1765" s="96" t="s">
        <v>177</v>
      </c>
      <c r="FTB1765" s="82" t="s">
        <v>0</v>
      </c>
      <c r="FTC1765" s="82" t="s">
        <v>1</v>
      </c>
      <c r="FTD1765" s="82" t="s">
        <v>2</v>
      </c>
      <c r="FTE1765" s="82" t="s">
        <v>3</v>
      </c>
      <c r="FTF1765" s="82" t="s">
        <v>50</v>
      </c>
      <c r="FTG1765" s="82" t="s">
        <v>52</v>
      </c>
      <c r="FTH1765" s="82" t="s">
        <v>13</v>
      </c>
      <c r="FTI1765" s="96" t="s">
        <v>177</v>
      </c>
      <c r="FTJ1765" s="82" t="s">
        <v>0</v>
      </c>
      <c r="FTK1765" s="82" t="s">
        <v>1</v>
      </c>
      <c r="FTL1765" s="82" t="s">
        <v>2</v>
      </c>
      <c r="FTM1765" s="82" t="s">
        <v>3</v>
      </c>
      <c r="FTN1765" s="82" t="s">
        <v>50</v>
      </c>
      <c r="FTO1765" s="82" t="s">
        <v>52</v>
      </c>
      <c r="FTP1765" s="82" t="s">
        <v>13</v>
      </c>
      <c r="FTQ1765" s="96" t="s">
        <v>177</v>
      </c>
      <c r="FTR1765" s="82" t="s">
        <v>0</v>
      </c>
      <c r="FTS1765" s="82" t="s">
        <v>1</v>
      </c>
      <c r="FTT1765" s="82" t="s">
        <v>2</v>
      </c>
      <c r="FTU1765" s="82" t="s">
        <v>3</v>
      </c>
      <c r="FTV1765" s="82" t="s">
        <v>50</v>
      </c>
      <c r="FTW1765" s="82" t="s">
        <v>52</v>
      </c>
      <c r="FTX1765" s="82" t="s">
        <v>13</v>
      </c>
      <c r="FTY1765" s="96" t="s">
        <v>177</v>
      </c>
      <c r="FTZ1765" s="82" t="s">
        <v>0</v>
      </c>
      <c r="FUA1765" s="82" t="s">
        <v>1</v>
      </c>
      <c r="FUB1765" s="82" t="s">
        <v>2</v>
      </c>
      <c r="FUC1765" s="82" t="s">
        <v>3</v>
      </c>
      <c r="FUD1765" s="82" t="s">
        <v>50</v>
      </c>
      <c r="FUE1765" s="82" t="s">
        <v>52</v>
      </c>
      <c r="FUF1765" s="82" t="s">
        <v>13</v>
      </c>
      <c r="FUG1765" s="96" t="s">
        <v>177</v>
      </c>
      <c r="FUH1765" s="82" t="s">
        <v>0</v>
      </c>
      <c r="FUI1765" s="82" t="s">
        <v>1</v>
      </c>
      <c r="FUJ1765" s="82" t="s">
        <v>2</v>
      </c>
      <c r="FUK1765" s="82" t="s">
        <v>3</v>
      </c>
      <c r="FUL1765" s="82" t="s">
        <v>50</v>
      </c>
      <c r="FUM1765" s="82" t="s">
        <v>52</v>
      </c>
      <c r="FUN1765" s="82" t="s">
        <v>13</v>
      </c>
      <c r="FUO1765" s="96" t="s">
        <v>177</v>
      </c>
      <c r="FUP1765" s="82" t="s">
        <v>0</v>
      </c>
      <c r="FUQ1765" s="82" t="s">
        <v>1</v>
      </c>
      <c r="FUR1765" s="82" t="s">
        <v>2</v>
      </c>
      <c r="FUS1765" s="82" t="s">
        <v>3</v>
      </c>
      <c r="FUT1765" s="82" t="s">
        <v>50</v>
      </c>
      <c r="FUU1765" s="82" t="s">
        <v>52</v>
      </c>
      <c r="FUV1765" s="82" t="s">
        <v>13</v>
      </c>
      <c r="FUW1765" s="96" t="s">
        <v>177</v>
      </c>
      <c r="FUX1765" s="82" t="s">
        <v>0</v>
      </c>
      <c r="FUY1765" s="82" t="s">
        <v>1</v>
      </c>
      <c r="FUZ1765" s="82" t="s">
        <v>2</v>
      </c>
      <c r="FVA1765" s="82" t="s">
        <v>3</v>
      </c>
      <c r="FVB1765" s="82" t="s">
        <v>50</v>
      </c>
      <c r="FVC1765" s="82" t="s">
        <v>52</v>
      </c>
      <c r="FVD1765" s="82" t="s">
        <v>13</v>
      </c>
      <c r="FVE1765" s="96" t="s">
        <v>177</v>
      </c>
      <c r="FVF1765" s="82" t="s">
        <v>0</v>
      </c>
      <c r="FVG1765" s="82" t="s">
        <v>1</v>
      </c>
      <c r="FVH1765" s="82" t="s">
        <v>2</v>
      </c>
      <c r="FVI1765" s="82" t="s">
        <v>3</v>
      </c>
      <c r="FVJ1765" s="82" t="s">
        <v>50</v>
      </c>
      <c r="FVK1765" s="82" t="s">
        <v>52</v>
      </c>
      <c r="FVL1765" s="82" t="s">
        <v>13</v>
      </c>
      <c r="FVM1765" s="96" t="s">
        <v>177</v>
      </c>
      <c r="FVN1765" s="82" t="s">
        <v>0</v>
      </c>
      <c r="FVO1765" s="82" t="s">
        <v>1</v>
      </c>
      <c r="FVP1765" s="82" t="s">
        <v>2</v>
      </c>
      <c r="FVQ1765" s="82" t="s">
        <v>3</v>
      </c>
      <c r="FVR1765" s="82" t="s">
        <v>50</v>
      </c>
      <c r="FVS1765" s="82" t="s">
        <v>52</v>
      </c>
      <c r="FVT1765" s="82" t="s">
        <v>13</v>
      </c>
      <c r="FVU1765" s="96" t="s">
        <v>177</v>
      </c>
      <c r="FVV1765" s="82" t="s">
        <v>0</v>
      </c>
      <c r="FVW1765" s="82" t="s">
        <v>1</v>
      </c>
      <c r="FVX1765" s="82" t="s">
        <v>2</v>
      </c>
      <c r="FVY1765" s="82" t="s">
        <v>3</v>
      </c>
      <c r="FVZ1765" s="82" t="s">
        <v>50</v>
      </c>
      <c r="FWA1765" s="82" t="s">
        <v>52</v>
      </c>
      <c r="FWB1765" s="82" t="s">
        <v>13</v>
      </c>
      <c r="FWC1765" s="96" t="s">
        <v>177</v>
      </c>
      <c r="FWD1765" s="82" t="s">
        <v>0</v>
      </c>
      <c r="FWE1765" s="82" t="s">
        <v>1</v>
      </c>
      <c r="FWF1765" s="82" t="s">
        <v>2</v>
      </c>
      <c r="FWG1765" s="82" t="s">
        <v>3</v>
      </c>
      <c r="FWH1765" s="82" t="s">
        <v>50</v>
      </c>
      <c r="FWI1765" s="82" t="s">
        <v>52</v>
      </c>
      <c r="FWJ1765" s="82" t="s">
        <v>13</v>
      </c>
      <c r="FWK1765" s="96" t="s">
        <v>177</v>
      </c>
      <c r="FWL1765" s="82" t="s">
        <v>0</v>
      </c>
      <c r="FWM1765" s="82" t="s">
        <v>1</v>
      </c>
      <c r="FWN1765" s="82" t="s">
        <v>2</v>
      </c>
      <c r="FWO1765" s="82" t="s">
        <v>3</v>
      </c>
      <c r="FWP1765" s="82" t="s">
        <v>50</v>
      </c>
      <c r="FWQ1765" s="82" t="s">
        <v>52</v>
      </c>
      <c r="FWR1765" s="82" t="s">
        <v>13</v>
      </c>
      <c r="FWS1765" s="96" t="s">
        <v>177</v>
      </c>
      <c r="FWT1765" s="82" t="s">
        <v>0</v>
      </c>
      <c r="FWU1765" s="82" t="s">
        <v>1</v>
      </c>
      <c r="FWV1765" s="82" t="s">
        <v>2</v>
      </c>
      <c r="FWW1765" s="82" t="s">
        <v>3</v>
      </c>
      <c r="FWX1765" s="82" t="s">
        <v>50</v>
      </c>
      <c r="FWY1765" s="82" t="s">
        <v>52</v>
      </c>
      <c r="FWZ1765" s="82" t="s">
        <v>13</v>
      </c>
      <c r="FXA1765" s="96" t="s">
        <v>177</v>
      </c>
      <c r="FXB1765" s="82" t="s">
        <v>0</v>
      </c>
      <c r="FXC1765" s="82" t="s">
        <v>1</v>
      </c>
      <c r="FXD1765" s="82" t="s">
        <v>2</v>
      </c>
      <c r="FXE1765" s="82" t="s">
        <v>3</v>
      </c>
      <c r="FXF1765" s="82" t="s">
        <v>50</v>
      </c>
      <c r="FXG1765" s="82" t="s">
        <v>52</v>
      </c>
      <c r="FXH1765" s="82" t="s">
        <v>13</v>
      </c>
      <c r="FXI1765" s="96" t="s">
        <v>177</v>
      </c>
      <c r="FXJ1765" s="82" t="s">
        <v>0</v>
      </c>
      <c r="FXK1765" s="82" t="s">
        <v>1</v>
      </c>
      <c r="FXL1765" s="82" t="s">
        <v>2</v>
      </c>
      <c r="FXM1765" s="82" t="s">
        <v>3</v>
      </c>
      <c r="FXN1765" s="82" t="s">
        <v>50</v>
      </c>
      <c r="FXO1765" s="82" t="s">
        <v>52</v>
      </c>
      <c r="FXP1765" s="82" t="s">
        <v>13</v>
      </c>
      <c r="FXQ1765" s="96" t="s">
        <v>177</v>
      </c>
      <c r="FXR1765" s="82" t="s">
        <v>0</v>
      </c>
      <c r="FXS1765" s="82" t="s">
        <v>1</v>
      </c>
      <c r="FXT1765" s="82" t="s">
        <v>2</v>
      </c>
      <c r="FXU1765" s="82" t="s">
        <v>3</v>
      </c>
      <c r="FXV1765" s="82" t="s">
        <v>50</v>
      </c>
      <c r="FXW1765" s="82" t="s">
        <v>52</v>
      </c>
      <c r="FXX1765" s="82" t="s">
        <v>13</v>
      </c>
      <c r="FXY1765" s="96" t="s">
        <v>177</v>
      </c>
      <c r="FXZ1765" s="82" t="s">
        <v>0</v>
      </c>
      <c r="FYA1765" s="82" t="s">
        <v>1</v>
      </c>
      <c r="FYB1765" s="82" t="s">
        <v>2</v>
      </c>
      <c r="FYC1765" s="82" t="s">
        <v>3</v>
      </c>
      <c r="FYD1765" s="82" t="s">
        <v>50</v>
      </c>
      <c r="FYE1765" s="82" t="s">
        <v>52</v>
      </c>
      <c r="FYF1765" s="82" t="s">
        <v>13</v>
      </c>
      <c r="FYG1765" s="96" t="s">
        <v>177</v>
      </c>
      <c r="FYH1765" s="82" t="s">
        <v>0</v>
      </c>
      <c r="FYI1765" s="82" t="s">
        <v>1</v>
      </c>
      <c r="FYJ1765" s="82" t="s">
        <v>2</v>
      </c>
      <c r="FYK1765" s="82" t="s">
        <v>3</v>
      </c>
      <c r="FYL1765" s="82" t="s">
        <v>50</v>
      </c>
      <c r="FYM1765" s="82" t="s">
        <v>52</v>
      </c>
      <c r="FYN1765" s="82" t="s">
        <v>13</v>
      </c>
      <c r="FYO1765" s="96" t="s">
        <v>177</v>
      </c>
      <c r="FYP1765" s="82" t="s">
        <v>0</v>
      </c>
      <c r="FYQ1765" s="82" t="s">
        <v>1</v>
      </c>
      <c r="FYR1765" s="82" t="s">
        <v>2</v>
      </c>
      <c r="FYS1765" s="82" t="s">
        <v>3</v>
      </c>
      <c r="FYT1765" s="82" t="s">
        <v>50</v>
      </c>
      <c r="FYU1765" s="82" t="s">
        <v>52</v>
      </c>
      <c r="FYV1765" s="82" t="s">
        <v>13</v>
      </c>
      <c r="FYW1765" s="96" t="s">
        <v>177</v>
      </c>
      <c r="FYX1765" s="82" t="s">
        <v>0</v>
      </c>
      <c r="FYY1765" s="82" t="s">
        <v>1</v>
      </c>
      <c r="FYZ1765" s="82" t="s">
        <v>2</v>
      </c>
      <c r="FZA1765" s="82" t="s">
        <v>3</v>
      </c>
      <c r="FZB1765" s="82" t="s">
        <v>50</v>
      </c>
      <c r="FZC1765" s="82" t="s">
        <v>52</v>
      </c>
      <c r="FZD1765" s="82" t="s">
        <v>13</v>
      </c>
      <c r="FZE1765" s="96" t="s">
        <v>177</v>
      </c>
      <c r="FZF1765" s="82" t="s">
        <v>0</v>
      </c>
      <c r="FZG1765" s="82" t="s">
        <v>1</v>
      </c>
      <c r="FZH1765" s="82" t="s">
        <v>2</v>
      </c>
      <c r="FZI1765" s="82" t="s">
        <v>3</v>
      </c>
      <c r="FZJ1765" s="82" t="s">
        <v>50</v>
      </c>
      <c r="FZK1765" s="82" t="s">
        <v>52</v>
      </c>
      <c r="FZL1765" s="82" t="s">
        <v>13</v>
      </c>
      <c r="FZM1765" s="96" t="s">
        <v>177</v>
      </c>
      <c r="FZN1765" s="82" t="s">
        <v>0</v>
      </c>
      <c r="FZO1765" s="82" t="s">
        <v>1</v>
      </c>
      <c r="FZP1765" s="82" t="s">
        <v>2</v>
      </c>
      <c r="FZQ1765" s="82" t="s">
        <v>3</v>
      </c>
      <c r="FZR1765" s="82" t="s">
        <v>50</v>
      </c>
      <c r="FZS1765" s="82" t="s">
        <v>52</v>
      </c>
      <c r="FZT1765" s="82" t="s">
        <v>13</v>
      </c>
      <c r="FZU1765" s="96" t="s">
        <v>177</v>
      </c>
      <c r="FZV1765" s="82" t="s">
        <v>0</v>
      </c>
      <c r="FZW1765" s="82" t="s">
        <v>1</v>
      </c>
      <c r="FZX1765" s="82" t="s">
        <v>2</v>
      </c>
      <c r="FZY1765" s="82" t="s">
        <v>3</v>
      </c>
      <c r="FZZ1765" s="82" t="s">
        <v>50</v>
      </c>
      <c r="GAA1765" s="82" t="s">
        <v>52</v>
      </c>
      <c r="GAB1765" s="82" t="s">
        <v>13</v>
      </c>
      <c r="GAC1765" s="96" t="s">
        <v>177</v>
      </c>
      <c r="GAD1765" s="82" t="s">
        <v>0</v>
      </c>
      <c r="GAE1765" s="82" t="s">
        <v>1</v>
      </c>
      <c r="GAF1765" s="82" t="s">
        <v>2</v>
      </c>
      <c r="GAG1765" s="82" t="s">
        <v>3</v>
      </c>
      <c r="GAH1765" s="82" t="s">
        <v>50</v>
      </c>
      <c r="GAI1765" s="82" t="s">
        <v>52</v>
      </c>
      <c r="GAJ1765" s="82" t="s">
        <v>13</v>
      </c>
      <c r="GAK1765" s="96" t="s">
        <v>177</v>
      </c>
      <c r="GAL1765" s="82" t="s">
        <v>0</v>
      </c>
      <c r="GAM1765" s="82" t="s">
        <v>1</v>
      </c>
      <c r="GAN1765" s="82" t="s">
        <v>2</v>
      </c>
      <c r="GAO1765" s="82" t="s">
        <v>3</v>
      </c>
      <c r="GAP1765" s="82" t="s">
        <v>50</v>
      </c>
      <c r="GAQ1765" s="82" t="s">
        <v>52</v>
      </c>
      <c r="GAR1765" s="82" t="s">
        <v>13</v>
      </c>
      <c r="GAS1765" s="96" t="s">
        <v>177</v>
      </c>
      <c r="GAT1765" s="82" t="s">
        <v>0</v>
      </c>
      <c r="GAU1765" s="82" t="s">
        <v>1</v>
      </c>
      <c r="GAV1765" s="82" t="s">
        <v>2</v>
      </c>
      <c r="GAW1765" s="82" t="s">
        <v>3</v>
      </c>
      <c r="GAX1765" s="82" t="s">
        <v>50</v>
      </c>
      <c r="GAY1765" s="82" t="s">
        <v>52</v>
      </c>
      <c r="GAZ1765" s="82" t="s">
        <v>13</v>
      </c>
      <c r="GBA1765" s="96" t="s">
        <v>177</v>
      </c>
      <c r="GBB1765" s="82" t="s">
        <v>0</v>
      </c>
      <c r="GBC1765" s="82" t="s">
        <v>1</v>
      </c>
      <c r="GBD1765" s="82" t="s">
        <v>2</v>
      </c>
      <c r="GBE1765" s="82" t="s">
        <v>3</v>
      </c>
      <c r="GBF1765" s="82" t="s">
        <v>50</v>
      </c>
      <c r="GBG1765" s="82" t="s">
        <v>52</v>
      </c>
      <c r="GBH1765" s="82" t="s">
        <v>13</v>
      </c>
      <c r="GBI1765" s="96" t="s">
        <v>177</v>
      </c>
      <c r="GBJ1765" s="82" t="s">
        <v>0</v>
      </c>
      <c r="GBK1765" s="82" t="s">
        <v>1</v>
      </c>
      <c r="GBL1765" s="82" t="s">
        <v>2</v>
      </c>
      <c r="GBM1765" s="82" t="s">
        <v>3</v>
      </c>
      <c r="GBN1765" s="82" t="s">
        <v>50</v>
      </c>
      <c r="GBO1765" s="82" t="s">
        <v>52</v>
      </c>
      <c r="GBP1765" s="82" t="s">
        <v>13</v>
      </c>
      <c r="GBQ1765" s="96" t="s">
        <v>177</v>
      </c>
      <c r="GBR1765" s="82" t="s">
        <v>0</v>
      </c>
      <c r="GBS1765" s="82" t="s">
        <v>1</v>
      </c>
      <c r="GBT1765" s="82" t="s">
        <v>2</v>
      </c>
      <c r="GBU1765" s="82" t="s">
        <v>3</v>
      </c>
      <c r="GBV1765" s="82" t="s">
        <v>50</v>
      </c>
      <c r="GBW1765" s="82" t="s">
        <v>52</v>
      </c>
      <c r="GBX1765" s="82" t="s">
        <v>13</v>
      </c>
      <c r="GBY1765" s="96" t="s">
        <v>177</v>
      </c>
      <c r="GBZ1765" s="82" t="s">
        <v>0</v>
      </c>
      <c r="GCA1765" s="82" t="s">
        <v>1</v>
      </c>
      <c r="GCB1765" s="82" t="s">
        <v>2</v>
      </c>
      <c r="GCC1765" s="82" t="s">
        <v>3</v>
      </c>
      <c r="GCD1765" s="82" t="s">
        <v>50</v>
      </c>
      <c r="GCE1765" s="82" t="s">
        <v>52</v>
      </c>
      <c r="GCF1765" s="82" t="s">
        <v>13</v>
      </c>
      <c r="GCG1765" s="96" t="s">
        <v>177</v>
      </c>
      <c r="GCH1765" s="82" t="s">
        <v>0</v>
      </c>
      <c r="GCI1765" s="82" t="s">
        <v>1</v>
      </c>
      <c r="GCJ1765" s="82" t="s">
        <v>2</v>
      </c>
      <c r="GCK1765" s="82" t="s">
        <v>3</v>
      </c>
      <c r="GCL1765" s="82" t="s">
        <v>50</v>
      </c>
      <c r="GCM1765" s="82" t="s">
        <v>52</v>
      </c>
      <c r="GCN1765" s="82" t="s">
        <v>13</v>
      </c>
      <c r="GCO1765" s="96" t="s">
        <v>177</v>
      </c>
      <c r="GCP1765" s="82" t="s">
        <v>0</v>
      </c>
      <c r="GCQ1765" s="82" t="s">
        <v>1</v>
      </c>
      <c r="GCR1765" s="82" t="s">
        <v>2</v>
      </c>
      <c r="GCS1765" s="82" t="s">
        <v>3</v>
      </c>
      <c r="GCT1765" s="82" t="s">
        <v>50</v>
      </c>
      <c r="GCU1765" s="82" t="s">
        <v>52</v>
      </c>
      <c r="GCV1765" s="82" t="s">
        <v>13</v>
      </c>
      <c r="GCW1765" s="96" t="s">
        <v>177</v>
      </c>
      <c r="GCX1765" s="82" t="s">
        <v>0</v>
      </c>
      <c r="GCY1765" s="82" t="s">
        <v>1</v>
      </c>
      <c r="GCZ1765" s="82" t="s">
        <v>2</v>
      </c>
      <c r="GDA1765" s="82" t="s">
        <v>3</v>
      </c>
      <c r="GDB1765" s="82" t="s">
        <v>50</v>
      </c>
      <c r="GDC1765" s="82" t="s">
        <v>52</v>
      </c>
      <c r="GDD1765" s="82" t="s">
        <v>13</v>
      </c>
      <c r="GDE1765" s="96" t="s">
        <v>177</v>
      </c>
      <c r="GDF1765" s="82" t="s">
        <v>0</v>
      </c>
      <c r="GDG1765" s="82" t="s">
        <v>1</v>
      </c>
      <c r="GDH1765" s="82" t="s">
        <v>2</v>
      </c>
      <c r="GDI1765" s="82" t="s">
        <v>3</v>
      </c>
      <c r="GDJ1765" s="82" t="s">
        <v>50</v>
      </c>
      <c r="GDK1765" s="82" t="s">
        <v>52</v>
      </c>
      <c r="GDL1765" s="82" t="s">
        <v>13</v>
      </c>
      <c r="GDM1765" s="96" t="s">
        <v>177</v>
      </c>
      <c r="GDN1765" s="82" t="s">
        <v>0</v>
      </c>
      <c r="GDO1765" s="82" t="s">
        <v>1</v>
      </c>
      <c r="GDP1765" s="82" t="s">
        <v>2</v>
      </c>
      <c r="GDQ1765" s="82" t="s">
        <v>3</v>
      </c>
      <c r="GDR1765" s="82" t="s">
        <v>50</v>
      </c>
      <c r="GDS1765" s="82" t="s">
        <v>52</v>
      </c>
      <c r="GDT1765" s="82" t="s">
        <v>13</v>
      </c>
      <c r="GDU1765" s="96" t="s">
        <v>177</v>
      </c>
      <c r="GDV1765" s="82" t="s">
        <v>0</v>
      </c>
      <c r="GDW1765" s="82" t="s">
        <v>1</v>
      </c>
      <c r="GDX1765" s="82" t="s">
        <v>2</v>
      </c>
      <c r="GDY1765" s="82" t="s">
        <v>3</v>
      </c>
      <c r="GDZ1765" s="82" t="s">
        <v>50</v>
      </c>
      <c r="GEA1765" s="82" t="s">
        <v>52</v>
      </c>
      <c r="GEB1765" s="82" t="s">
        <v>13</v>
      </c>
      <c r="GEC1765" s="96" t="s">
        <v>177</v>
      </c>
      <c r="GED1765" s="82" t="s">
        <v>0</v>
      </c>
      <c r="GEE1765" s="82" t="s">
        <v>1</v>
      </c>
      <c r="GEF1765" s="82" t="s">
        <v>2</v>
      </c>
      <c r="GEG1765" s="82" t="s">
        <v>3</v>
      </c>
      <c r="GEH1765" s="82" t="s">
        <v>50</v>
      </c>
      <c r="GEI1765" s="82" t="s">
        <v>52</v>
      </c>
      <c r="GEJ1765" s="82" t="s">
        <v>13</v>
      </c>
      <c r="GEK1765" s="96" t="s">
        <v>177</v>
      </c>
      <c r="GEL1765" s="82" t="s">
        <v>0</v>
      </c>
      <c r="GEM1765" s="82" t="s">
        <v>1</v>
      </c>
      <c r="GEN1765" s="82" t="s">
        <v>2</v>
      </c>
      <c r="GEO1765" s="82" t="s">
        <v>3</v>
      </c>
      <c r="GEP1765" s="82" t="s">
        <v>50</v>
      </c>
      <c r="GEQ1765" s="82" t="s">
        <v>52</v>
      </c>
      <c r="GER1765" s="82" t="s">
        <v>13</v>
      </c>
      <c r="GES1765" s="96" t="s">
        <v>177</v>
      </c>
      <c r="GET1765" s="82" t="s">
        <v>0</v>
      </c>
      <c r="GEU1765" s="82" t="s">
        <v>1</v>
      </c>
      <c r="GEV1765" s="82" t="s">
        <v>2</v>
      </c>
      <c r="GEW1765" s="82" t="s">
        <v>3</v>
      </c>
      <c r="GEX1765" s="82" t="s">
        <v>50</v>
      </c>
      <c r="GEY1765" s="82" t="s">
        <v>52</v>
      </c>
      <c r="GEZ1765" s="82" t="s">
        <v>13</v>
      </c>
      <c r="GFA1765" s="96" t="s">
        <v>177</v>
      </c>
      <c r="GFB1765" s="82" t="s">
        <v>0</v>
      </c>
      <c r="GFC1765" s="82" t="s">
        <v>1</v>
      </c>
      <c r="GFD1765" s="82" t="s">
        <v>2</v>
      </c>
      <c r="GFE1765" s="82" t="s">
        <v>3</v>
      </c>
      <c r="GFF1765" s="82" t="s">
        <v>50</v>
      </c>
      <c r="GFG1765" s="82" t="s">
        <v>52</v>
      </c>
      <c r="GFH1765" s="82" t="s">
        <v>13</v>
      </c>
      <c r="GFI1765" s="96" t="s">
        <v>177</v>
      </c>
      <c r="GFJ1765" s="82" t="s">
        <v>0</v>
      </c>
      <c r="GFK1765" s="82" t="s">
        <v>1</v>
      </c>
      <c r="GFL1765" s="82" t="s">
        <v>2</v>
      </c>
      <c r="GFM1765" s="82" t="s">
        <v>3</v>
      </c>
      <c r="GFN1765" s="82" t="s">
        <v>50</v>
      </c>
      <c r="GFO1765" s="82" t="s">
        <v>52</v>
      </c>
      <c r="GFP1765" s="82" t="s">
        <v>13</v>
      </c>
      <c r="GFQ1765" s="96" t="s">
        <v>177</v>
      </c>
      <c r="GFR1765" s="82" t="s">
        <v>0</v>
      </c>
      <c r="GFS1765" s="82" t="s">
        <v>1</v>
      </c>
      <c r="GFT1765" s="82" t="s">
        <v>2</v>
      </c>
      <c r="GFU1765" s="82" t="s">
        <v>3</v>
      </c>
      <c r="GFV1765" s="82" t="s">
        <v>50</v>
      </c>
      <c r="GFW1765" s="82" t="s">
        <v>52</v>
      </c>
      <c r="GFX1765" s="82" t="s">
        <v>13</v>
      </c>
      <c r="GFY1765" s="96" t="s">
        <v>177</v>
      </c>
      <c r="GFZ1765" s="82" t="s">
        <v>0</v>
      </c>
      <c r="GGA1765" s="82" t="s">
        <v>1</v>
      </c>
      <c r="GGB1765" s="82" t="s">
        <v>2</v>
      </c>
      <c r="GGC1765" s="82" t="s">
        <v>3</v>
      </c>
      <c r="GGD1765" s="82" t="s">
        <v>50</v>
      </c>
      <c r="GGE1765" s="82" t="s">
        <v>52</v>
      </c>
      <c r="GGF1765" s="82" t="s">
        <v>13</v>
      </c>
      <c r="GGG1765" s="96" t="s">
        <v>177</v>
      </c>
      <c r="GGH1765" s="82" t="s">
        <v>0</v>
      </c>
      <c r="GGI1765" s="82" t="s">
        <v>1</v>
      </c>
      <c r="GGJ1765" s="82" t="s">
        <v>2</v>
      </c>
      <c r="GGK1765" s="82" t="s">
        <v>3</v>
      </c>
      <c r="GGL1765" s="82" t="s">
        <v>50</v>
      </c>
      <c r="GGM1765" s="82" t="s">
        <v>52</v>
      </c>
      <c r="GGN1765" s="82" t="s">
        <v>13</v>
      </c>
      <c r="GGO1765" s="96" t="s">
        <v>177</v>
      </c>
      <c r="GGP1765" s="82" t="s">
        <v>0</v>
      </c>
      <c r="GGQ1765" s="82" t="s">
        <v>1</v>
      </c>
      <c r="GGR1765" s="82" t="s">
        <v>2</v>
      </c>
      <c r="GGS1765" s="82" t="s">
        <v>3</v>
      </c>
      <c r="GGT1765" s="82" t="s">
        <v>50</v>
      </c>
      <c r="GGU1765" s="82" t="s">
        <v>52</v>
      </c>
      <c r="GGV1765" s="82" t="s">
        <v>13</v>
      </c>
      <c r="GGW1765" s="96" t="s">
        <v>177</v>
      </c>
      <c r="GGX1765" s="82" t="s">
        <v>0</v>
      </c>
      <c r="GGY1765" s="82" t="s">
        <v>1</v>
      </c>
      <c r="GGZ1765" s="82" t="s">
        <v>2</v>
      </c>
      <c r="GHA1765" s="82" t="s">
        <v>3</v>
      </c>
      <c r="GHB1765" s="82" t="s">
        <v>50</v>
      </c>
      <c r="GHC1765" s="82" t="s">
        <v>52</v>
      </c>
      <c r="GHD1765" s="82" t="s">
        <v>13</v>
      </c>
      <c r="GHE1765" s="96" t="s">
        <v>177</v>
      </c>
      <c r="GHF1765" s="82" t="s">
        <v>0</v>
      </c>
      <c r="GHG1765" s="82" t="s">
        <v>1</v>
      </c>
      <c r="GHH1765" s="82" t="s">
        <v>2</v>
      </c>
      <c r="GHI1765" s="82" t="s">
        <v>3</v>
      </c>
      <c r="GHJ1765" s="82" t="s">
        <v>50</v>
      </c>
      <c r="GHK1765" s="82" t="s">
        <v>52</v>
      </c>
      <c r="GHL1765" s="82" t="s">
        <v>13</v>
      </c>
      <c r="GHM1765" s="96" t="s">
        <v>177</v>
      </c>
      <c r="GHN1765" s="82" t="s">
        <v>0</v>
      </c>
      <c r="GHO1765" s="82" t="s">
        <v>1</v>
      </c>
      <c r="GHP1765" s="82" t="s">
        <v>2</v>
      </c>
      <c r="GHQ1765" s="82" t="s">
        <v>3</v>
      </c>
      <c r="GHR1765" s="82" t="s">
        <v>50</v>
      </c>
      <c r="GHS1765" s="82" t="s">
        <v>52</v>
      </c>
      <c r="GHT1765" s="82" t="s">
        <v>13</v>
      </c>
      <c r="GHU1765" s="96" t="s">
        <v>177</v>
      </c>
      <c r="GHV1765" s="82" t="s">
        <v>0</v>
      </c>
      <c r="GHW1765" s="82" t="s">
        <v>1</v>
      </c>
      <c r="GHX1765" s="82" t="s">
        <v>2</v>
      </c>
      <c r="GHY1765" s="82" t="s">
        <v>3</v>
      </c>
      <c r="GHZ1765" s="82" t="s">
        <v>50</v>
      </c>
      <c r="GIA1765" s="82" t="s">
        <v>52</v>
      </c>
      <c r="GIB1765" s="82" t="s">
        <v>13</v>
      </c>
      <c r="GIC1765" s="96" t="s">
        <v>177</v>
      </c>
      <c r="GID1765" s="82" t="s">
        <v>0</v>
      </c>
      <c r="GIE1765" s="82" t="s">
        <v>1</v>
      </c>
      <c r="GIF1765" s="82" t="s">
        <v>2</v>
      </c>
      <c r="GIG1765" s="82" t="s">
        <v>3</v>
      </c>
      <c r="GIH1765" s="82" t="s">
        <v>50</v>
      </c>
      <c r="GII1765" s="82" t="s">
        <v>52</v>
      </c>
      <c r="GIJ1765" s="82" t="s">
        <v>13</v>
      </c>
      <c r="GIK1765" s="96" t="s">
        <v>177</v>
      </c>
      <c r="GIL1765" s="82" t="s">
        <v>0</v>
      </c>
      <c r="GIM1765" s="82" t="s">
        <v>1</v>
      </c>
      <c r="GIN1765" s="82" t="s">
        <v>2</v>
      </c>
      <c r="GIO1765" s="82" t="s">
        <v>3</v>
      </c>
      <c r="GIP1765" s="82" t="s">
        <v>50</v>
      </c>
      <c r="GIQ1765" s="82" t="s">
        <v>52</v>
      </c>
      <c r="GIR1765" s="82" t="s">
        <v>13</v>
      </c>
      <c r="GIS1765" s="96" t="s">
        <v>177</v>
      </c>
      <c r="GIT1765" s="82" t="s">
        <v>0</v>
      </c>
      <c r="GIU1765" s="82" t="s">
        <v>1</v>
      </c>
      <c r="GIV1765" s="82" t="s">
        <v>2</v>
      </c>
      <c r="GIW1765" s="82" t="s">
        <v>3</v>
      </c>
      <c r="GIX1765" s="82" t="s">
        <v>50</v>
      </c>
      <c r="GIY1765" s="82" t="s">
        <v>52</v>
      </c>
      <c r="GIZ1765" s="82" t="s">
        <v>13</v>
      </c>
      <c r="GJA1765" s="96" t="s">
        <v>177</v>
      </c>
      <c r="GJB1765" s="82" t="s">
        <v>0</v>
      </c>
      <c r="GJC1765" s="82" t="s">
        <v>1</v>
      </c>
      <c r="GJD1765" s="82" t="s">
        <v>2</v>
      </c>
      <c r="GJE1765" s="82" t="s">
        <v>3</v>
      </c>
      <c r="GJF1765" s="82" t="s">
        <v>50</v>
      </c>
      <c r="GJG1765" s="82" t="s">
        <v>52</v>
      </c>
      <c r="GJH1765" s="82" t="s">
        <v>13</v>
      </c>
      <c r="GJI1765" s="96" t="s">
        <v>177</v>
      </c>
      <c r="GJJ1765" s="82" t="s">
        <v>0</v>
      </c>
      <c r="GJK1765" s="82" t="s">
        <v>1</v>
      </c>
      <c r="GJL1765" s="82" t="s">
        <v>2</v>
      </c>
      <c r="GJM1765" s="82" t="s">
        <v>3</v>
      </c>
      <c r="GJN1765" s="82" t="s">
        <v>50</v>
      </c>
      <c r="GJO1765" s="82" t="s">
        <v>52</v>
      </c>
      <c r="GJP1765" s="82" t="s">
        <v>13</v>
      </c>
      <c r="GJQ1765" s="96" t="s">
        <v>177</v>
      </c>
      <c r="GJR1765" s="82" t="s">
        <v>0</v>
      </c>
      <c r="GJS1765" s="82" t="s">
        <v>1</v>
      </c>
      <c r="GJT1765" s="82" t="s">
        <v>2</v>
      </c>
      <c r="GJU1765" s="82" t="s">
        <v>3</v>
      </c>
      <c r="GJV1765" s="82" t="s">
        <v>50</v>
      </c>
      <c r="GJW1765" s="82" t="s">
        <v>52</v>
      </c>
      <c r="GJX1765" s="82" t="s">
        <v>13</v>
      </c>
      <c r="GJY1765" s="96" t="s">
        <v>177</v>
      </c>
      <c r="GJZ1765" s="82" t="s">
        <v>0</v>
      </c>
      <c r="GKA1765" s="82" t="s">
        <v>1</v>
      </c>
      <c r="GKB1765" s="82" t="s">
        <v>2</v>
      </c>
      <c r="GKC1765" s="82" t="s">
        <v>3</v>
      </c>
      <c r="GKD1765" s="82" t="s">
        <v>50</v>
      </c>
      <c r="GKE1765" s="82" t="s">
        <v>52</v>
      </c>
      <c r="GKF1765" s="82" t="s">
        <v>13</v>
      </c>
      <c r="GKG1765" s="96" t="s">
        <v>177</v>
      </c>
      <c r="GKH1765" s="82" t="s">
        <v>0</v>
      </c>
      <c r="GKI1765" s="82" t="s">
        <v>1</v>
      </c>
      <c r="GKJ1765" s="82" t="s">
        <v>2</v>
      </c>
      <c r="GKK1765" s="82" t="s">
        <v>3</v>
      </c>
      <c r="GKL1765" s="82" t="s">
        <v>50</v>
      </c>
      <c r="GKM1765" s="82" t="s">
        <v>52</v>
      </c>
      <c r="GKN1765" s="82" t="s">
        <v>13</v>
      </c>
      <c r="GKO1765" s="96" t="s">
        <v>177</v>
      </c>
      <c r="GKP1765" s="82" t="s">
        <v>0</v>
      </c>
      <c r="GKQ1765" s="82" t="s">
        <v>1</v>
      </c>
      <c r="GKR1765" s="82" t="s">
        <v>2</v>
      </c>
      <c r="GKS1765" s="82" t="s">
        <v>3</v>
      </c>
      <c r="GKT1765" s="82" t="s">
        <v>50</v>
      </c>
      <c r="GKU1765" s="82" t="s">
        <v>52</v>
      </c>
      <c r="GKV1765" s="82" t="s">
        <v>13</v>
      </c>
      <c r="GKW1765" s="96" t="s">
        <v>177</v>
      </c>
      <c r="GKX1765" s="82" t="s">
        <v>0</v>
      </c>
      <c r="GKY1765" s="82" t="s">
        <v>1</v>
      </c>
      <c r="GKZ1765" s="82" t="s">
        <v>2</v>
      </c>
      <c r="GLA1765" s="82" t="s">
        <v>3</v>
      </c>
      <c r="GLB1765" s="82" t="s">
        <v>50</v>
      </c>
      <c r="GLC1765" s="82" t="s">
        <v>52</v>
      </c>
      <c r="GLD1765" s="82" t="s">
        <v>13</v>
      </c>
      <c r="GLE1765" s="96" t="s">
        <v>177</v>
      </c>
      <c r="GLF1765" s="82" t="s">
        <v>0</v>
      </c>
      <c r="GLG1765" s="82" t="s">
        <v>1</v>
      </c>
      <c r="GLH1765" s="82" t="s">
        <v>2</v>
      </c>
      <c r="GLI1765" s="82" t="s">
        <v>3</v>
      </c>
      <c r="GLJ1765" s="82" t="s">
        <v>50</v>
      </c>
      <c r="GLK1765" s="82" t="s">
        <v>52</v>
      </c>
      <c r="GLL1765" s="82" t="s">
        <v>13</v>
      </c>
      <c r="GLM1765" s="96" t="s">
        <v>177</v>
      </c>
      <c r="GLN1765" s="82" t="s">
        <v>0</v>
      </c>
      <c r="GLO1765" s="82" t="s">
        <v>1</v>
      </c>
      <c r="GLP1765" s="82" t="s">
        <v>2</v>
      </c>
      <c r="GLQ1765" s="82" t="s">
        <v>3</v>
      </c>
      <c r="GLR1765" s="82" t="s">
        <v>50</v>
      </c>
      <c r="GLS1765" s="82" t="s">
        <v>52</v>
      </c>
      <c r="GLT1765" s="82" t="s">
        <v>13</v>
      </c>
      <c r="GLU1765" s="96" t="s">
        <v>177</v>
      </c>
      <c r="GLV1765" s="82" t="s">
        <v>0</v>
      </c>
      <c r="GLW1765" s="82" t="s">
        <v>1</v>
      </c>
      <c r="GLX1765" s="82" t="s">
        <v>2</v>
      </c>
      <c r="GLY1765" s="82" t="s">
        <v>3</v>
      </c>
      <c r="GLZ1765" s="82" t="s">
        <v>50</v>
      </c>
      <c r="GMA1765" s="82" t="s">
        <v>52</v>
      </c>
      <c r="GMB1765" s="82" t="s">
        <v>13</v>
      </c>
      <c r="GMC1765" s="96" t="s">
        <v>177</v>
      </c>
      <c r="GMD1765" s="82" t="s">
        <v>0</v>
      </c>
      <c r="GME1765" s="82" t="s">
        <v>1</v>
      </c>
      <c r="GMF1765" s="82" t="s">
        <v>2</v>
      </c>
      <c r="GMG1765" s="82" t="s">
        <v>3</v>
      </c>
      <c r="GMH1765" s="82" t="s">
        <v>50</v>
      </c>
      <c r="GMI1765" s="82" t="s">
        <v>52</v>
      </c>
      <c r="GMJ1765" s="82" t="s">
        <v>13</v>
      </c>
      <c r="GMK1765" s="96" t="s">
        <v>177</v>
      </c>
      <c r="GML1765" s="82" t="s">
        <v>0</v>
      </c>
      <c r="GMM1765" s="82" t="s">
        <v>1</v>
      </c>
      <c r="GMN1765" s="82" t="s">
        <v>2</v>
      </c>
      <c r="GMO1765" s="82" t="s">
        <v>3</v>
      </c>
      <c r="GMP1765" s="82" t="s">
        <v>50</v>
      </c>
      <c r="GMQ1765" s="82" t="s">
        <v>52</v>
      </c>
      <c r="GMR1765" s="82" t="s">
        <v>13</v>
      </c>
      <c r="GMS1765" s="96" t="s">
        <v>177</v>
      </c>
      <c r="GMT1765" s="82" t="s">
        <v>0</v>
      </c>
      <c r="GMU1765" s="82" t="s">
        <v>1</v>
      </c>
      <c r="GMV1765" s="82" t="s">
        <v>2</v>
      </c>
      <c r="GMW1765" s="82" t="s">
        <v>3</v>
      </c>
      <c r="GMX1765" s="82" t="s">
        <v>50</v>
      </c>
      <c r="GMY1765" s="82" t="s">
        <v>52</v>
      </c>
      <c r="GMZ1765" s="82" t="s">
        <v>13</v>
      </c>
      <c r="GNA1765" s="96" t="s">
        <v>177</v>
      </c>
      <c r="GNB1765" s="82" t="s">
        <v>0</v>
      </c>
      <c r="GNC1765" s="82" t="s">
        <v>1</v>
      </c>
      <c r="GND1765" s="82" t="s">
        <v>2</v>
      </c>
      <c r="GNE1765" s="82" t="s">
        <v>3</v>
      </c>
      <c r="GNF1765" s="82" t="s">
        <v>50</v>
      </c>
      <c r="GNG1765" s="82" t="s">
        <v>52</v>
      </c>
      <c r="GNH1765" s="82" t="s">
        <v>13</v>
      </c>
      <c r="GNI1765" s="96" t="s">
        <v>177</v>
      </c>
      <c r="GNJ1765" s="82" t="s">
        <v>0</v>
      </c>
      <c r="GNK1765" s="82" t="s">
        <v>1</v>
      </c>
      <c r="GNL1765" s="82" t="s">
        <v>2</v>
      </c>
      <c r="GNM1765" s="82" t="s">
        <v>3</v>
      </c>
      <c r="GNN1765" s="82" t="s">
        <v>50</v>
      </c>
      <c r="GNO1765" s="82" t="s">
        <v>52</v>
      </c>
      <c r="GNP1765" s="82" t="s">
        <v>13</v>
      </c>
      <c r="GNQ1765" s="96" t="s">
        <v>177</v>
      </c>
      <c r="GNR1765" s="82" t="s">
        <v>0</v>
      </c>
      <c r="GNS1765" s="82" t="s">
        <v>1</v>
      </c>
      <c r="GNT1765" s="82" t="s">
        <v>2</v>
      </c>
      <c r="GNU1765" s="82" t="s">
        <v>3</v>
      </c>
      <c r="GNV1765" s="82" t="s">
        <v>50</v>
      </c>
      <c r="GNW1765" s="82" t="s">
        <v>52</v>
      </c>
      <c r="GNX1765" s="82" t="s">
        <v>13</v>
      </c>
      <c r="GNY1765" s="96" t="s">
        <v>177</v>
      </c>
      <c r="GNZ1765" s="82" t="s">
        <v>0</v>
      </c>
      <c r="GOA1765" s="82" t="s">
        <v>1</v>
      </c>
      <c r="GOB1765" s="82" t="s">
        <v>2</v>
      </c>
      <c r="GOC1765" s="82" t="s">
        <v>3</v>
      </c>
      <c r="GOD1765" s="82" t="s">
        <v>50</v>
      </c>
      <c r="GOE1765" s="82" t="s">
        <v>52</v>
      </c>
      <c r="GOF1765" s="82" t="s">
        <v>13</v>
      </c>
      <c r="GOG1765" s="96" t="s">
        <v>177</v>
      </c>
      <c r="GOH1765" s="82" t="s">
        <v>0</v>
      </c>
      <c r="GOI1765" s="82" t="s">
        <v>1</v>
      </c>
      <c r="GOJ1765" s="82" t="s">
        <v>2</v>
      </c>
      <c r="GOK1765" s="82" t="s">
        <v>3</v>
      </c>
      <c r="GOL1765" s="82" t="s">
        <v>50</v>
      </c>
      <c r="GOM1765" s="82" t="s">
        <v>52</v>
      </c>
      <c r="GON1765" s="82" t="s">
        <v>13</v>
      </c>
      <c r="GOO1765" s="96" t="s">
        <v>177</v>
      </c>
      <c r="GOP1765" s="82" t="s">
        <v>0</v>
      </c>
      <c r="GOQ1765" s="82" t="s">
        <v>1</v>
      </c>
      <c r="GOR1765" s="82" t="s">
        <v>2</v>
      </c>
      <c r="GOS1765" s="82" t="s">
        <v>3</v>
      </c>
      <c r="GOT1765" s="82" t="s">
        <v>50</v>
      </c>
      <c r="GOU1765" s="82" t="s">
        <v>52</v>
      </c>
      <c r="GOV1765" s="82" t="s">
        <v>13</v>
      </c>
      <c r="GOW1765" s="96" t="s">
        <v>177</v>
      </c>
      <c r="GOX1765" s="82" t="s">
        <v>0</v>
      </c>
      <c r="GOY1765" s="82" t="s">
        <v>1</v>
      </c>
      <c r="GOZ1765" s="82" t="s">
        <v>2</v>
      </c>
      <c r="GPA1765" s="82" t="s">
        <v>3</v>
      </c>
      <c r="GPB1765" s="82" t="s">
        <v>50</v>
      </c>
      <c r="GPC1765" s="82" t="s">
        <v>52</v>
      </c>
      <c r="GPD1765" s="82" t="s">
        <v>13</v>
      </c>
      <c r="GPE1765" s="96" t="s">
        <v>177</v>
      </c>
      <c r="GPF1765" s="82" t="s">
        <v>0</v>
      </c>
      <c r="GPG1765" s="82" t="s">
        <v>1</v>
      </c>
      <c r="GPH1765" s="82" t="s">
        <v>2</v>
      </c>
      <c r="GPI1765" s="82" t="s">
        <v>3</v>
      </c>
      <c r="GPJ1765" s="82" t="s">
        <v>50</v>
      </c>
      <c r="GPK1765" s="82" t="s">
        <v>52</v>
      </c>
      <c r="GPL1765" s="82" t="s">
        <v>13</v>
      </c>
      <c r="GPM1765" s="96" t="s">
        <v>177</v>
      </c>
      <c r="GPN1765" s="82" t="s">
        <v>0</v>
      </c>
      <c r="GPO1765" s="82" t="s">
        <v>1</v>
      </c>
      <c r="GPP1765" s="82" t="s">
        <v>2</v>
      </c>
      <c r="GPQ1765" s="82" t="s">
        <v>3</v>
      </c>
      <c r="GPR1765" s="82" t="s">
        <v>50</v>
      </c>
      <c r="GPS1765" s="82" t="s">
        <v>52</v>
      </c>
      <c r="GPT1765" s="82" t="s">
        <v>13</v>
      </c>
      <c r="GPU1765" s="96" t="s">
        <v>177</v>
      </c>
      <c r="GPV1765" s="82" t="s">
        <v>0</v>
      </c>
      <c r="GPW1765" s="82" t="s">
        <v>1</v>
      </c>
      <c r="GPX1765" s="82" t="s">
        <v>2</v>
      </c>
      <c r="GPY1765" s="82" t="s">
        <v>3</v>
      </c>
      <c r="GPZ1765" s="82" t="s">
        <v>50</v>
      </c>
      <c r="GQA1765" s="82" t="s">
        <v>52</v>
      </c>
      <c r="GQB1765" s="82" t="s">
        <v>13</v>
      </c>
      <c r="GQC1765" s="96" t="s">
        <v>177</v>
      </c>
      <c r="GQD1765" s="82" t="s">
        <v>0</v>
      </c>
      <c r="GQE1765" s="82" t="s">
        <v>1</v>
      </c>
      <c r="GQF1765" s="82" t="s">
        <v>2</v>
      </c>
      <c r="GQG1765" s="82" t="s">
        <v>3</v>
      </c>
      <c r="GQH1765" s="82" t="s">
        <v>50</v>
      </c>
      <c r="GQI1765" s="82" t="s">
        <v>52</v>
      </c>
      <c r="GQJ1765" s="82" t="s">
        <v>13</v>
      </c>
      <c r="GQK1765" s="96" t="s">
        <v>177</v>
      </c>
      <c r="GQL1765" s="82" t="s">
        <v>0</v>
      </c>
      <c r="GQM1765" s="82" t="s">
        <v>1</v>
      </c>
      <c r="GQN1765" s="82" t="s">
        <v>2</v>
      </c>
      <c r="GQO1765" s="82" t="s">
        <v>3</v>
      </c>
      <c r="GQP1765" s="82" t="s">
        <v>50</v>
      </c>
      <c r="GQQ1765" s="82" t="s">
        <v>52</v>
      </c>
      <c r="GQR1765" s="82" t="s">
        <v>13</v>
      </c>
      <c r="GQS1765" s="96" t="s">
        <v>177</v>
      </c>
      <c r="GQT1765" s="82" t="s">
        <v>0</v>
      </c>
      <c r="GQU1765" s="82" t="s">
        <v>1</v>
      </c>
      <c r="GQV1765" s="82" t="s">
        <v>2</v>
      </c>
      <c r="GQW1765" s="82" t="s">
        <v>3</v>
      </c>
      <c r="GQX1765" s="82" t="s">
        <v>50</v>
      </c>
      <c r="GQY1765" s="82" t="s">
        <v>52</v>
      </c>
      <c r="GQZ1765" s="82" t="s">
        <v>13</v>
      </c>
      <c r="GRA1765" s="96" t="s">
        <v>177</v>
      </c>
      <c r="GRB1765" s="82" t="s">
        <v>0</v>
      </c>
      <c r="GRC1765" s="82" t="s">
        <v>1</v>
      </c>
      <c r="GRD1765" s="82" t="s">
        <v>2</v>
      </c>
      <c r="GRE1765" s="82" t="s">
        <v>3</v>
      </c>
      <c r="GRF1765" s="82" t="s">
        <v>50</v>
      </c>
      <c r="GRG1765" s="82" t="s">
        <v>52</v>
      </c>
      <c r="GRH1765" s="82" t="s">
        <v>13</v>
      </c>
      <c r="GRI1765" s="96" t="s">
        <v>177</v>
      </c>
      <c r="GRJ1765" s="82" t="s">
        <v>0</v>
      </c>
      <c r="GRK1765" s="82" t="s">
        <v>1</v>
      </c>
      <c r="GRL1765" s="82" t="s">
        <v>2</v>
      </c>
      <c r="GRM1765" s="82" t="s">
        <v>3</v>
      </c>
      <c r="GRN1765" s="82" t="s">
        <v>50</v>
      </c>
      <c r="GRO1765" s="82" t="s">
        <v>52</v>
      </c>
      <c r="GRP1765" s="82" t="s">
        <v>13</v>
      </c>
      <c r="GRQ1765" s="96" t="s">
        <v>177</v>
      </c>
      <c r="GRR1765" s="82" t="s">
        <v>0</v>
      </c>
      <c r="GRS1765" s="82" t="s">
        <v>1</v>
      </c>
      <c r="GRT1765" s="82" t="s">
        <v>2</v>
      </c>
      <c r="GRU1765" s="82" t="s">
        <v>3</v>
      </c>
      <c r="GRV1765" s="82" t="s">
        <v>50</v>
      </c>
      <c r="GRW1765" s="82" t="s">
        <v>52</v>
      </c>
      <c r="GRX1765" s="82" t="s">
        <v>13</v>
      </c>
      <c r="GRY1765" s="96" t="s">
        <v>177</v>
      </c>
      <c r="GRZ1765" s="82" t="s">
        <v>0</v>
      </c>
      <c r="GSA1765" s="82" t="s">
        <v>1</v>
      </c>
      <c r="GSB1765" s="82" t="s">
        <v>2</v>
      </c>
      <c r="GSC1765" s="82" t="s">
        <v>3</v>
      </c>
      <c r="GSD1765" s="82" t="s">
        <v>50</v>
      </c>
      <c r="GSE1765" s="82" t="s">
        <v>52</v>
      </c>
      <c r="GSF1765" s="82" t="s">
        <v>13</v>
      </c>
      <c r="GSG1765" s="96" t="s">
        <v>177</v>
      </c>
      <c r="GSH1765" s="82" t="s">
        <v>0</v>
      </c>
      <c r="GSI1765" s="82" t="s">
        <v>1</v>
      </c>
      <c r="GSJ1765" s="82" t="s">
        <v>2</v>
      </c>
      <c r="GSK1765" s="82" t="s">
        <v>3</v>
      </c>
      <c r="GSL1765" s="82" t="s">
        <v>50</v>
      </c>
      <c r="GSM1765" s="82" t="s">
        <v>52</v>
      </c>
      <c r="GSN1765" s="82" t="s">
        <v>13</v>
      </c>
      <c r="GSO1765" s="96" t="s">
        <v>177</v>
      </c>
      <c r="GSP1765" s="82" t="s">
        <v>0</v>
      </c>
      <c r="GSQ1765" s="82" t="s">
        <v>1</v>
      </c>
      <c r="GSR1765" s="82" t="s">
        <v>2</v>
      </c>
      <c r="GSS1765" s="82" t="s">
        <v>3</v>
      </c>
      <c r="GST1765" s="82" t="s">
        <v>50</v>
      </c>
      <c r="GSU1765" s="82" t="s">
        <v>52</v>
      </c>
      <c r="GSV1765" s="82" t="s">
        <v>13</v>
      </c>
      <c r="GSW1765" s="96" t="s">
        <v>177</v>
      </c>
      <c r="GSX1765" s="82" t="s">
        <v>0</v>
      </c>
      <c r="GSY1765" s="82" t="s">
        <v>1</v>
      </c>
      <c r="GSZ1765" s="82" t="s">
        <v>2</v>
      </c>
      <c r="GTA1765" s="82" t="s">
        <v>3</v>
      </c>
      <c r="GTB1765" s="82" t="s">
        <v>50</v>
      </c>
      <c r="GTC1765" s="82" t="s">
        <v>52</v>
      </c>
      <c r="GTD1765" s="82" t="s">
        <v>13</v>
      </c>
      <c r="GTE1765" s="96" t="s">
        <v>177</v>
      </c>
      <c r="GTF1765" s="82" t="s">
        <v>0</v>
      </c>
      <c r="GTG1765" s="82" t="s">
        <v>1</v>
      </c>
      <c r="GTH1765" s="82" t="s">
        <v>2</v>
      </c>
      <c r="GTI1765" s="82" t="s">
        <v>3</v>
      </c>
      <c r="GTJ1765" s="82" t="s">
        <v>50</v>
      </c>
      <c r="GTK1765" s="82" t="s">
        <v>52</v>
      </c>
      <c r="GTL1765" s="82" t="s">
        <v>13</v>
      </c>
      <c r="GTM1765" s="96" t="s">
        <v>177</v>
      </c>
      <c r="GTN1765" s="82" t="s">
        <v>0</v>
      </c>
      <c r="GTO1765" s="82" t="s">
        <v>1</v>
      </c>
      <c r="GTP1765" s="82" t="s">
        <v>2</v>
      </c>
      <c r="GTQ1765" s="82" t="s">
        <v>3</v>
      </c>
      <c r="GTR1765" s="82" t="s">
        <v>50</v>
      </c>
      <c r="GTS1765" s="82" t="s">
        <v>52</v>
      </c>
      <c r="GTT1765" s="82" t="s">
        <v>13</v>
      </c>
      <c r="GTU1765" s="96" t="s">
        <v>177</v>
      </c>
      <c r="GTV1765" s="82" t="s">
        <v>0</v>
      </c>
      <c r="GTW1765" s="82" t="s">
        <v>1</v>
      </c>
      <c r="GTX1765" s="82" t="s">
        <v>2</v>
      </c>
      <c r="GTY1765" s="82" t="s">
        <v>3</v>
      </c>
      <c r="GTZ1765" s="82" t="s">
        <v>50</v>
      </c>
      <c r="GUA1765" s="82" t="s">
        <v>52</v>
      </c>
      <c r="GUB1765" s="82" t="s">
        <v>13</v>
      </c>
      <c r="GUC1765" s="96" t="s">
        <v>177</v>
      </c>
      <c r="GUD1765" s="82" t="s">
        <v>0</v>
      </c>
      <c r="GUE1765" s="82" t="s">
        <v>1</v>
      </c>
      <c r="GUF1765" s="82" t="s">
        <v>2</v>
      </c>
      <c r="GUG1765" s="82" t="s">
        <v>3</v>
      </c>
      <c r="GUH1765" s="82" t="s">
        <v>50</v>
      </c>
      <c r="GUI1765" s="82" t="s">
        <v>52</v>
      </c>
      <c r="GUJ1765" s="82" t="s">
        <v>13</v>
      </c>
      <c r="GUK1765" s="96" t="s">
        <v>177</v>
      </c>
      <c r="GUL1765" s="82" t="s">
        <v>0</v>
      </c>
      <c r="GUM1765" s="82" t="s">
        <v>1</v>
      </c>
      <c r="GUN1765" s="82" t="s">
        <v>2</v>
      </c>
      <c r="GUO1765" s="82" t="s">
        <v>3</v>
      </c>
      <c r="GUP1765" s="82" t="s">
        <v>50</v>
      </c>
      <c r="GUQ1765" s="82" t="s">
        <v>52</v>
      </c>
      <c r="GUR1765" s="82" t="s">
        <v>13</v>
      </c>
      <c r="GUS1765" s="96" t="s">
        <v>177</v>
      </c>
      <c r="GUT1765" s="82" t="s">
        <v>0</v>
      </c>
      <c r="GUU1765" s="82" t="s">
        <v>1</v>
      </c>
      <c r="GUV1765" s="82" t="s">
        <v>2</v>
      </c>
      <c r="GUW1765" s="82" t="s">
        <v>3</v>
      </c>
      <c r="GUX1765" s="82" t="s">
        <v>50</v>
      </c>
      <c r="GUY1765" s="82" t="s">
        <v>52</v>
      </c>
      <c r="GUZ1765" s="82" t="s">
        <v>13</v>
      </c>
      <c r="GVA1765" s="96" t="s">
        <v>177</v>
      </c>
      <c r="GVB1765" s="82" t="s">
        <v>0</v>
      </c>
      <c r="GVC1765" s="82" t="s">
        <v>1</v>
      </c>
      <c r="GVD1765" s="82" t="s">
        <v>2</v>
      </c>
      <c r="GVE1765" s="82" t="s">
        <v>3</v>
      </c>
      <c r="GVF1765" s="82" t="s">
        <v>50</v>
      </c>
      <c r="GVG1765" s="82" t="s">
        <v>52</v>
      </c>
      <c r="GVH1765" s="82" t="s">
        <v>13</v>
      </c>
      <c r="GVI1765" s="96" t="s">
        <v>177</v>
      </c>
      <c r="GVJ1765" s="82" t="s">
        <v>0</v>
      </c>
      <c r="GVK1765" s="82" t="s">
        <v>1</v>
      </c>
      <c r="GVL1765" s="82" t="s">
        <v>2</v>
      </c>
      <c r="GVM1765" s="82" t="s">
        <v>3</v>
      </c>
      <c r="GVN1765" s="82" t="s">
        <v>50</v>
      </c>
      <c r="GVO1765" s="82" t="s">
        <v>52</v>
      </c>
      <c r="GVP1765" s="82" t="s">
        <v>13</v>
      </c>
      <c r="GVQ1765" s="96" t="s">
        <v>177</v>
      </c>
      <c r="GVR1765" s="82" t="s">
        <v>0</v>
      </c>
      <c r="GVS1765" s="82" t="s">
        <v>1</v>
      </c>
      <c r="GVT1765" s="82" t="s">
        <v>2</v>
      </c>
      <c r="GVU1765" s="82" t="s">
        <v>3</v>
      </c>
      <c r="GVV1765" s="82" t="s">
        <v>50</v>
      </c>
      <c r="GVW1765" s="82" t="s">
        <v>52</v>
      </c>
      <c r="GVX1765" s="82" t="s">
        <v>13</v>
      </c>
      <c r="GVY1765" s="96" t="s">
        <v>177</v>
      </c>
      <c r="GVZ1765" s="82" t="s">
        <v>0</v>
      </c>
      <c r="GWA1765" s="82" t="s">
        <v>1</v>
      </c>
      <c r="GWB1765" s="82" t="s">
        <v>2</v>
      </c>
      <c r="GWC1765" s="82" t="s">
        <v>3</v>
      </c>
      <c r="GWD1765" s="82" t="s">
        <v>50</v>
      </c>
      <c r="GWE1765" s="82" t="s">
        <v>52</v>
      </c>
      <c r="GWF1765" s="82" t="s">
        <v>13</v>
      </c>
      <c r="GWG1765" s="96" t="s">
        <v>177</v>
      </c>
      <c r="GWH1765" s="82" t="s">
        <v>0</v>
      </c>
      <c r="GWI1765" s="82" t="s">
        <v>1</v>
      </c>
      <c r="GWJ1765" s="82" t="s">
        <v>2</v>
      </c>
      <c r="GWK1765" s="82" t="s">
        <v>3</v>
      </c>
      <c r="GWL1765" s="82" t="s">
        <v>50</v>
      </c>
      <c r="GWM1765" s="82" t="s">
        <v>52</v>
      </c>
      <c r="GWN1765" s="82" t="s">
        <v>13</v>
      </c>
      <c r="GWO1765" s="96" t="s">
        <v>177</v>
      </c>
      <c r="GWP1765" s="82" t="s">
        <v>0</v>
      </c>
      <c r="GWQ1765" s="82" t="s">
        <v>1</v>
      </c>
      <c r="GWR1765" s="82" t="s">
        <v>2</v>
      </c>
      <c r="GWS1765" s="82" t="s">
        <v>3</v>
      </c>
      <c r="GWT1765" s="82" t="s">
        <v>50</v>
      </c>
      <c r="GWU1765" s="82" t="s">
        <v>52</v>
      </c>
      <c r="GWV1765" s="82" t="s">
        <v>13</v>
      </c>
      <c r="GWW1765" s="96" t="s">
        <v>177</v>
      </c>
      <c r="GWX1765" s="82" t="s">
        <v>0</v>
      </c>
      <c r="GWY1765" s="82" t="s">
        <v>1</v>
      </c>
      <c r="GWZ1765" s="82" t="s">
        <v>2</v>
      </c>
      <c r="GXA1765" s="82" t="s">
        <v>3</v>
      </c>
      <c r="GXB1765" s="82" t="s">
        <v>50</v>
      </c>
      <c r="GXC1765" s="82" t="s">
        <v>52</v>
      </c>
      <c r="GXD1765" s="82" t="s">
        <v>13</v>
      </c>
      <c r="GXE1765" s="96" t="s">
        <v>177</v>
      </c>
      <c r="GXF1765" s="82" t="s">
        <v>0</v>
      </c>
      <c r="GXG1765" s="82" t="s">
        <v>1</v>
      </c>
      <c r="GXH1765" s="82" t="s">
        <v>2</v>
      </c>
      <c r="GXI1765" s="82" t="s">
        <v>3</v>
      </c>
      <c r="GXJ1765" s="82" t="s">
        <v>50</v>
      </c>
      <c r="GXK1765" s="82" t="s">
        <v>52</v>
      </c>
      <c r="GXL1765" s="82" t="s">
        <v>13</v>
      </c>
      <c r="GXM1765" s="96" t="s">
        <v>177</v>
      </c>
      <c r="GXN1765" s="82" t="s">
        <v>0</v>
      </c>
      <c r="GXO1765" s="82" t="s">
        <v>1</v>
      </c>
      <c r="GXP1765" s="82" t="s">
        <v>2</v>
      </c>
      <c r="GXQ1765" s="82" t="s">
        <v>3</v>
      </c>
      <c r="GXR1765" s="82" t="s">
        <v>50</v>
      </c>
      <c r="GXS1765" s="82" t="s">
        <v>52</v>
      </c>
      <c r="GXT1765" s="82" t="s">
        <v>13</v>
      </c>
      <c r="GXU1765" s="96" t="s">
        <v>177</v>
      </c>
      <c r="GXV1765" s="82" t="s">
        <v>0</v>
      </c>
      <c r="GXW1765" s="82" t="s">
        <v>1</v>
      </c>
      <c r="GXX1765" s="82" t="s">
        <v>2</v>
      </c>
      <c r="GXY1765" s="82" t="s">
        <v>3</v>
      </c>
      <c r="GXZ1765" s="82" t="s">
        <v>50</v>
      </c>
      <c r="GYA1765" s="82" t="s">
        <v>52</v>
      </c>
      <c r="GYB1765" s="82" t="s">
        <v>13</v>
      </c>
      <c r="GYC1765" s="96" t="s">
        <v>177</v>
      </c>
      <c r="GYD1765" s="82" t="s">
        <v>0</v>
      </c>
      <c r="GYE1765" s="82" t="s">
        <v>1</v>
      </c>
      <c r="GYF1765" s="82" t="s">
        <v>2</v>
      </c>
      <c r="GYG1765" s="82" t="s">
        <v>3</v>
      </c>
      <c r="GYH1765" s="82" t="s">
        <v>50</v>
      </c>
      <c r="GYI1765" s="82" t="s">
        <v>52</v>
      </c>
      <c r="GYJ1765" s="82" t="s">
        <v>13</v>
      </c>
      <c r="GYK1765" s="96" t="s">
        <v>177</v>
      </c>
      <c r="GYL1765" s="82" t="s">
        <v>0</v>
      </c>
      <c r="GYM1765" s="82" t="s">
        <v>1</v>
      </c>
      <c r="GYN1765" s="82" t="s">
        <v>2</v>
      </c>
      <c r="GYO1765" s="82" t="s">
        <v>3</v>
      </c>
      <c r="GYP1765" s="82" t="s">
        <v>50</v>
      </c>
      <c r="GYQ1765" s="82" t="s">
        <v>52</v>
      </c>
      <c r="GYR1765" s="82" t="s">
        <v>13</v>
      </c>
      <c r="GYS1765" s="96" t="s">
        <v>177</v>
      </c>
      <c r="GYT1765" s="82" t="s">
        <v>0</v>
      </c>
      <c r="GYU1765" s="82" t="s">
        <v>1</v>
      </c>
      <c r="GYV1765" s="82" t="s">
        <v>2</v>
      </c>
      <c r="GYW1765" s="82" t="s">
        <v>3</v>
      </c>
      <c r="GYX1765" s="82" t="s">
        <v>50</v>
      </c>
      <c r="GYY1765" s="82" t="s">
        <v>52</v>
      </c>
      <c r="GYZ1765" s="82" t="s">
        <v>13</v>
      </c>
      <c r="GZA1765" s="96" t="s">
        <v>177</v>
      </c>
      <c r="GZB1765" s="82" t="s">
        <v>0</v>
      </c>
      <c r="GZC1765" s="82" t="s">
        <v>1</v>
      </c>
      <c r="GZD1765" s="82" t="s">
        <v>2</v>
      </c>
      <c r="GZE1765" s="82" t="s">
        <v>3</v>
      </c>
      <c r="GZF1765" s="82" t="s">
        <v>50</v>
      </c>
      <c r="GZG1765" s="82" t="s">
        <v>52</v>
      </c>
      <c r="GZH1765" s="82" t="s">
        <v>13</v>
      </c>
      <c r="GZI1765" s="96" t="s">
        <v>177</v>
      </c>
      <c r="GZJ1765" s="82" t="s">
        <v>0</v>
      </c>
      <c r="GZK1765" s="82" t="s">
        <v>1</v>
      </c>
      <c r="GZL1765" s="82" t="s">
        <v>2</v>
      </c>
      <c r="GZM1765" s="82" t="s">
        <v>3</v>
      </c>
      <c r="GZN1765" s="82" t="s">
        <v>50</v>
      </c>
      <c r="GZO1765" s="82" t="s">
        <v>52</v>
      </c>
      <c r="GZP1765" s="82" t="s">
        <v>13</v>
      </c>
      <c r="GZQ1765" s="96" t="s">
        <v>177</v>
      </c>
      <c r="GZR1765" s="82" t="s">
        <v>0</v>
      </c>
      <c r="GZS1765" s="82" t="s">
        <v>1</v>
      </c>
      <c r="GZT1765" s="82" t="s">
        <v>2</v>
      </c>
      <c r="GZU1765" s="82" t="s">
        <v>3</v>
      </c>
      <c r="GZV1765" s="82" t="s">
        <v>50</v>
      </c>
      <c r="GZW1765" s="82" t="s">
        <v>52</v>
      </c>
      <c r="GZX1765" s="82" t="s">
        <v>13</v>
      </c>
      <c r="GZY1765" s="96" t="s">
        <v>177</v>
      </c>
      <c r="GZZ1765" s="82" t="s">
        <v>0</v>
      </c>
      <c r="HAA1765" s="82" t="s">
        <v>1</v>
      </c>
      <c r="HAB1765" s="82" t="s">
        <v>2</v>
      </c>
      <c r="HAC1765" s="82" t="s">
        <v>3</v>
      </c>
      <c r="HAD1765" s="82" t="s">
        <v>50</v>
      </c>
      <c r="HAE1765" s="82" t="s">
        <v>52</v>
      </c>
      <c r="HAF1765" s="82" t="s">
        <v>13</v>
      </c>
      <c r="HAG1765" s="96" t="s">
        <v>177</v>
      </c>
      <c r="HAH1765" s="82" t="s">
        <v>0</v>
      </c>
      <c r="HAI1765" s="82" t="s">
        <v>1</v>
      </c>
      <c r="HAJ1765" s="82" t="s">
        <v>2</v>
      </c>
      <c r="HAK1765" s="82" t="s">
        <v>3</v>
      </c>
      <c r="HAL1765" s="82" t="s">
        <v>50</v>
      </c>
      <c r="HAM1765" s="82" t="s">
        <v>52</v>
      </c>
      <c r="HAN1765" s="82" t="s">
        <v>13</v>
      </c>
      <c r="HAO1765" s="96" t="s">
        <v>177</v>
      </c>
      <c r="HAP1765" s="82" t="s">
        <v>0</v>
      </c>
      <c r="HAQ1765" s="82" t="s">
        <v>1</v>
      </c>
      <c r="HAR1765" s="82" t="s">
        <v>2</v>
      </c>
      <c r="HAS1765" s="82" t="s">
        <v>3</v>
      </c>
      <c r="HAT1765" s="82" t="s">
        <v>50</v>
      </c>
      <c r="HAU1765" s="82" t="s">
        <v>52</v>
      </c>
      <c r="HAV1765" s="82" t="s">
        <v>13</v>
      </c>
      <c r="HAW1765" s="96" t="s">
        <v>177</v>
      </c>
      <c r="HAX1765" s="82" t="s">
        <v>0</v>
      </c>
      <c r="HAY1765" s="82" t="s">
        <v>1</v>
      </c>
      <c r="HAZ1765" s="82" t="s">
        <v>2</v>
      </c>
      <c r="HBA1765" s="82" t="s">
        <v>3</v>
      </c>
      <c r="HBB1765" s="82" t="s">
        <v>50</v>
      </c>
      <c r="HBC1765" s="82" t="s">
        <v>52</v>
      </c>
      <c r="HBD1765" s="82" t="s">
        <v>13</v>
      </c>
      <c r="HBE1765" s="96" t="s">
        <v>177</v>
      </c>
      <c r="HBF1765" s="82" t="s">
        <v>0</v>
      </c>
      <c r="HBG1765" s="82" t="s">
        <v>1</v>
      </c>
      <c r="HBH1765" s="82" t="s">
        <v>2</v>
      </c>
      <c r="HBI1765" s="82" t="s">
        <v>3</v>
      </c>
      <c r="HBJ1765" s="82" t="s">
        <v>50</v>
      </c>
      <c r="HBK1765" s="82" t="s">
        <v>52</v>
      </c>
      <c r="HBL1765" s="82" t="s">
        <v>13</v>
      </c>
      <c r="HBM1765" s="96" t="s">
        <v>177</v>
      </c>
      <c r="HBN1765" s="82" t="s">
        <v>0</v>
      </c>
      <c r="HBO1765" s="82" t="s">
        <v>1</v>
      </c>
      <c r="HBP1765" s="82" t="s">
        <v>2</v>
      </c>
      <c r="HBQ1765" s="82" t="s">
        <v>3</v>
      </c>
      <c r="HBR1765" s="82" t="s">
        <v>50</v>
      </c>
      <c r="HBS1765" s="82" t="s">
        <v>52</v>
      </c>
      <c r="HBT1765" s="82" t="s">
        <v>13</v>
      </c>
      <c r="HBU1765" s="96" t="s">
        <v>177</v>
      </c>
      <c r="HBV1765" s="82" t="s">
        <v>0</v>
      </c>
      <c r="HBW1765" s="82" t="s">
        <v>1</v>
      </c>
      <c r="HBX1765" s="82" t="s">
        <v>2</v>
      </c>
      <c r="HBY1765" s="82" t="s">
        <v>3</v>
      </c>
      <c r="HBZ1765" s="82" t="s">
        <v>50</v>
      </c>
      <c r="HCA1765" s="82" t="s">
        <v>52</v>
      </c>
      <c r="HCB1765" s="82" t="s">
        <v>13</v>
      </c>
      <c r="HCC1765" s="96" t="s">
        <v>177</v>
      </c>
      <c r="HCD1765" s="82" t="s">
        <v>0</v>
      </c>
      <c r="HCE1765" s="82" t="s">
        <v>1</v>
      </c>
      <c r="HCF1765" s="82" t="s">
        <v>2</v>
      </c>
      <c r="HCG1765" s="82" t="s">
        <v>3</v>
      </c>
      <c r="HCH1765" s="82" t="s">
        <v>50</v>
      </c>
      <c r="HCI1765" s="82" t="s">
        <v>52</v>
      </c>
      <c r="HCJ1765" s="82" t="s">
        <v>13</v>
      </c>
      <c r="HCK1765" s="96" t="s">
        <v>177</v>
      </c>
      <c r="HCL1765" s="82" t="s">
        <v>0</v>
      </c>
      <c r="HCM1765" s="82" t="s">
        <v>1</v>
      </c>
      <c r="HCN1765" s="82" t="s">
        <v>2</v>
      </c>
      <c r="HCO1765" s="82" t="s">
        <v>3</v>
      </c>
      <c r="HCP1765" s="82" t="s">
        <v>50</v>
      </c>
      <c r="HCQ1765" s="82" t="s">
        <v>52</v>
      </c>
      <c r="HCR1765" s="82" t="s">
        <v>13</v>
      </c>
      <c r="HCS1765" s="96" t="s">
        <v>177</v>
      </c>
      <c r="HCT1765" s="82" t="s">
        <v>0</v>
      </c>
      <c r="HCU1765" s="82" t="s">
        <v>1</v>
      </c>
      <c r="HCV1765" s="82" t="s">
        <v>2</v>
      </c>
      <c r="HCW1765" s="82" t="s">
        <v>3</v>
      </c>
      <c r="HCX1765" s="82" t="s">
        <v>50</v>
      </c>
      <c r="HCY1765" s="82" t="s">
        <v>52</v>
      </c>
      <c r="HCZ1765" s="82" t="s">
        <v>13</v>
      </c>
      <c r="HDA1765" s="96" t="s">
        <v>177</v>
      </c>
      <c r="HDB1765" s="82" t="s">
        <v>0</v>
      </c>
      <c r="HDC1765" s="82" t="s">
        <v>1</v>
      </c>
      <c r="HDD1765" s="82" t="s">
        <v>2</v>
      </c>
      <c r="HDE1765" s="82" t="s">
        <v>3</v>
      </c>
      <c r="HDF1765" s="82" t="s">
        <v>50</v>
      </c>
      <c r="HDG1765" s="82" t="s">
        <v>52</v>
      </c>
      <c r="HDH1765" s="82" t="s">
        <v>13</v>
      </c>
      <c r="HDI1765" s="96" t="s">
        <v>177</v>
      </c>
      <c r="HDJ1765" s="82" t="s">
        <v>0</v>
      </c>
      <c r="HDK1765" s="82" t="s">
        <v>1</v>
      </c>
      <c r="HDL1765" s="82" t="s">
        <v>2</v>
      </c>
      <c r="HDM1765" s="82" t="s">
        <v>3</v>
      </c>
      <c r="HDN1765" s="82" t="s">
        <v>50</v>
      </c>
      <c r="HDO1765" s="82" t="s">
        <v>52</v>
      </c>
      <c r="HDP1765" s="82" t="s">
        <v>13</v>
      </c>
      <c r="HDQ1765" s="96" t="s">
        <v>177</v>
      </c>
      <c r="HDR1765" s="82" t="s">
        <v>0</v>
      </c>
      <c r="HDS1765" s="82" t="s">
        <v>1</v>
      </c>
      <c r="HDT1765" s="82" t="s">
        <v>2</v>
      </c>
      <c r="HDU1765" s="82" t="s">
        <v>3</v>
      </c>
      <c r="HDV1765" s="82" t="s">
        <v>50</v>
      </c>
      <c r="HDW1765" s="82" t="s">
        <v>52</v>
      </c>
      <c r="HDX1765" s="82" t="s">
        <v>13</v>
      </c>
      <c r="HDY1765" s="96" t="s">
        <v>177</v>
      </c>
      <c r="HDZ1765" s="82" t="s">
        <v>0</v>
      </c>
      <c r="HEA1765" s="82" t="s">
        <v>1</v>
      </c>
      <c r="HEB1765" s="82" t="s">
        <v>2</v>
      </c>
      <c r="HEC1765" s="82" t="s">
        <v>3</v>
      </c>
      <c r="HED1765" s="82" t="s">
        <v>50</v>
      </c>
      <c r="HEE1765" s="82" t="s">
        <v>52</v>
      </c>
      <c r="HEF1765" s="82" t="s">
        <v>13</v>
      </c>
      <c r="HEG1765" s="96" t="s">
        <v>177</v>
      </c>
      <c r="HEH1765" s="82" t="s">
        <v>0</v>
      </c>
      <c r="HEI1765" s="82" t="s">
        <v>1</v>
      </c>
      <c r="HEJ1765" s="82" t="s">
        <v>2</v>
      </c>
      <c r="HEK1765" s="82" t="s">
        <v>3</v>
      </c>
      <c r="HEL1765" s="82" t="s">
        <v>50</v>
      </c>
      <c r="HEM1765" s="82" t="s">
        <v>52</v>
      </c>
      <c r="HEN1765" s="82" t="s">
        <v>13</v>
      </c>
      <c r="HEO1765" s="96" t="s">
        <v>177</v>
      </c>
      <c r="HEP1765" s="82" t="s">
        <v>0</v>
      </c>
      <c r="HEQ1765" s="82" t="s">
        <v>1</v>
      </c>
      <c r="HER1765" s="82" t="s">
        <v>2</v>
      </c>
      <c r="HES1765" s="82" t="s">
        <v>3</v>
      </c>
      <c r="HET1765" s="82" t="s">
        <v>50</v>
      </c>
      <c r="HEU1765" s="82" t="s">
        <v>52</v>
      </c>
      <c r="HEV1765" s="82" t="s">
        <v>13</v>
      </c>
      <c r="HEW1765" s="96" t="s">
        <v>177</v>
      </c>
      <c r="HEX1765" s="82" t="s">
        <v>0</v>
      </c>
      <c r="HEY1765" s="82" t="s">
        <v>1</v>
      </c>
      <c r="HEZ1765" s="82" t="s">
        <v>2</v>
      </c>
      <c r="HFA1765" s="82" t="s">
        <v>3</v>
      </c>
      <c r="HFB1765" s="82" t="s">
        <v>50</v>
      </c>
      <c r="HFC1765" s="82" t="s">
        <v>52</v>
      </c>
      <c r="HFD1765" s="82" t="s">
        <v>13</v>
      </c>
      <c r="HFE1765" s="96" t="s">
        <v>177</v>
      </c>
      <c r="HFF1765" s="82" t="s">
        <v>0</v>
      </c>
      <c r="HFG1765" s="82" t="s">
        <v>1</v>
      </c>
      <c r="HFH1765" s="82" t="s">
        <v>2</v>
      </c>
      <c r="HFI1765" s="82" t="s">
        <v>3</v>
      </c>
      <c r="HFJ1765" s="82" t="s">
        <v>50</v>
      </c>
      <c r="HFK1765" s="82" t="s">
        <v>52</v>
      </c>
      <c r="HFL1765" s="82" t="s">
        <v>13</v>
      </c>
      <c r="HFM1765" s="96" t="s">
        <v>177</v>
      </c>
      <c r="HFN1765" s="82" t="s">
        <v>0</v>
      </c>
      <c r="HFO1765" s="82" t="s">
        <v>1</v>
      </c>
      <c r="HFP1765" s="82" t="s">
        <v>2</v>
      </c>
      <c r="HFQ1765" s="82" t="s">
        <v>3</v>
      </c>
      <c r="HFR1765" s="82" t="s">
        <v>50</v>
      </c>
      <c r="HFS1765" s="82" t="s">
        <v>52</v>
      </c>
      <c r="HFT1765" s="82" t="s">
        <v>13</v>
      </c>
      <c r="HFU1765" s="96" t="s">
        <v>177</v>
      </c>
      <c r="HFV1765" s="82" t="s">
        <v>0</v>
      </c>
      <c r="HFW1765" s="82" t="s">
        <v>1</v>
      </c>
      <c r="HFX1765" s="82" t="s">
        <v>2</v>
      </c>
      <c r="HFY1765" s="82" t="s">
        <v>3</v>
      </c>
      <c r="HFZ1765" s="82" t="s">
        <v>50</v>
      </c>
      <c r="HGA1765" s="82" t="s">
        <v>52</v>
      </c>
      <c r="HGB1765" s="82" t="s">
        <v>13</v>
      </c>
      <c r="HGC1765" s="96" t="s">
        <v>177</v>
      </c>
      <c r="HGD1765" s="82" t="s">
        <v>0</v>
      </c>
      <c r="HGE1765" s="82" t="s">
        <v>1</v>
      </c>
      <c r="HGF1765" s="82" t="s">
        <v>2</v>
      </c>
      <c r="HGG1765" s="82" t="s">
        <v>3</v>
      </c>
      <c r="HGH1765" s="82" t="s">
        <v>50</v>
      </c>
      <c r="HGI1765" s="82" t="s">
        <v>52</v>
      </c>
      <c r="HGJ1765" s="82" t="s">
        <v>13</v>
      </c>
      <c r="HGK1765" s="96" t="s">
        <v>177</v>
      </c>
      <c r="HGL1765" s="82" t="s">
        <v>0</v>
      </c>
      <c r="HGM1765" s="82" t="s">
        <v>1</v>
      </c>
      <c r="HGN1765" s="82" t="s">
        <v>2</v>
      </c>
      <c r="HGO1765" s="82" t="s">
        <v>3</v>
      </c>
      <c r="HGP1765" s="82" t="s">
        <v>50</v>
      </c>
      <c r="HGQ1765" s="82" t="s">
        <v>52</v>
      </c>
      <c r="HGR1765" s="82" t="s">
        <v>13</v>
      </c>
      <c r="HGS1765" s="96" t="s">
        <v>177</v>
      </c>
      <c r="HGT1765" s="82" t="s">
        <v>0</v>
      </c>
      <c r="HGU1765" s="82" t="s">
        <v>1</v>
      </c>
      <c r="HGV1765" s="82" t="s">
        <v>2</v>
      </c>
      <c r="HGW1765" s="82" t="s">
        <v>3</v>
      </c>
      <c r="HGX1765" s="82" t="s">
        <v>50</v>
      </c>
      <c r="HGY1765" s="82" t="s">
        <v>52</v>
      </c>
      <c r="HGZ1765" s="82" t="s">
        <v>13</v>
      </c>
      <c r="HHA1765" s="96" t="s">
        <v>177</v>
      </c>
      <c r="HHB1765" s="82" t="s">
        <v>0</v>
      </c>
      <c r="HHC1765" s="82" t="s">
        <v>1</v>
      </c>
      <c r="HHD1765" s="82" t="s">
        <v>2</v>
      </c>
      <c r="HHE1765" s="82" t="s">
        <v>3</v>
      </c>
      <c r="HHF1765" s="82" t="s">
        <v>50</v>
      </c>
      <c r="HHG1765" s="82" t="s">
        <v>52</v>
      </c>
      <c r="HHH1765" s="82" t="s">
        <v>13</v>
      </c>
      <c r="HHI1765" s="96" t="s">
        <v>177</v>
      </c>
      <c r="HHJ1765" s="82" t="s">
        <v>0</v>
      </c>
      <c r="HHK1765" s="82" t="s">
        <v>1</v>
      </c>
      <c r="HHL1765" s="82" t="s">
        <v>2</v>
      </c>
      <c r="HHM1765" s="82" t="s">
        <v>3</v>
      </c>
      <c r="HHN1765" s="82" t="s">
        <v>50</v>
      </c>
      <c r="HHO1765" s="82" t="s">
        <v>52</v>
      </c>
      <c r="HHP1765" s="82" t="s">
        <v>13</v>
      </c>
      <c r="HHQ1765" s="96" t="s">
        <v>177</v>
      </c>
      <c r="HHR1765" s="82" t="s">
        <v>0</v>
      </c>
      <c r="HHS1765" s="82" t="s">
        <v>1</v>
      </c>
      <c r="HHT1765" s="82" t="s">
        <v>2</v>
      </c>
      <c r="HHU1765" s="82" t="s">
        <v>3</v>
      </c>
      <c r="HHV1765" s="82" t="s">
        <v>50</v>
      </c>
      <c r="HHW1765" s="82" t="s">
        <v>52</v>
      </c>
      <c r="HHX1765" s="82" t="s">
        <v>13</v>
      </c>
      <c r="HHY1765" s="96" t="s">
        <v>177</v>
      </c>
      <c r="HHZ1765" s="82" t="s">
        <v>0</v>
      </c>
      <c r="HIA1765" s="82" t="s">
        <v>1</v>
      </c>
      <c r="HIB1765" s="82" t="s">
        <v>2</v>
      </c>
      <c r="HIC1765" s="82" t="s">
        <v>3</v>
      </c>
      <c r="HID1765" s="82" t="s">
        <v>50</v>
      </c>
      <c r="HIE1765" s="82" t="s">
        <v>52</v>
      </c>
      <c r="HIF1765" s="82" t="s">
        <v>13</v>
      </c>
      <c r="HIG1765" s="96" t="s">
        <v>177</v>
      </c>
      <c r="HIH1765" s="82" t="s">
        <v>0</v>
      </c>
      <c r="HII1765" s="82" t="s">
        <v>1</v>
      </c>
      <c r="HIJ1765" s="82" t="s">
        <v>2</v>
      </c>
      <c r="HIK1765" s="82" t="s">
        <v>3</v>
      </c>
      <c r="HIL1765" s="82" t="s">
        <v>50</v>
      </c>
      <c r="HIM1765" s="82" t="s">
        <v>52</v>
      </c>
      <c r="HIN1765" s="82" t="s">
        <v>13</v>
      </c>
      <c r="HIO1765" s="96" t="s">
        <v>177</v>
      </c>
      <c r="HIP1765" s="82" t="s">
        <v>0</v>
      </c>
      <c r="HIQ1765" s="82" t="s">
        <v>1</v>
      </c>
      <c r="HIR1765" s="82" t="s">
        <v>2</v>
      </c>
      <c r="HIS1765" s="82" t="s">
        <v>3</v>
      </c>
      <c r="HIT1765" s="82" t="s">
        <v>50</v>
      </c>
      <c r="HIU1765" s="82" t="s">
        <v>52</v>
      </c>
      <c r="HIV1765" s="82" t="s">
        <v>13</v>
      </c>
      <c r="HIW1765" s="96" t="s">
        <v>177</v>
      </c>
      <c r="HIX1765" s="82" t="s">
        <v>0</v>
      </c>
      <c r="HIY1765" s="82" t="s">
        <v>1</v>
      </c>
      <c r="HIZ1765" s="82" t="s">
        <v>2</v>
      </c>
      <c r="HJA1765" s="82" t="s">
        <v>3</v>
      </c>
      <c r="HJB1765" s="82" t="s">
        <v>50</v>
      </c>
      <c r="HJC1765" s="82" t="s">
        <v>52</v>
      </c>
      <c r="HJD1765" s="82" t="s">
        <v>13</v>
      </c>
      <c r="HJE1765" s="96" t="s">
        <v>177</v>
      </c>
      <c r="HJF1765" s="82" t="s">
        <v>0</v>
      </c>
      <c r="HJG1765" s="82" t="s">
        <v>1</v>
      </c>
      <c r="HJH1765" s="82" t="s">
        <v>2</v>
      </c>
      <c r="HJI1765" s="82" t="s">
        <v>3</v>
      </c>
      <c r="HJJ1765" s="82" t="s">
        <v>50</v>
      </c>
      <c r="HJK1765" s="82" t="s">
        <v>52</v>
      </c>
      <c r="HJL1765" s="82" t="s">
        <v>13</v>
      </c>
      <c r="HJM1765" s="96" t="s">
        <v>177</v>
      </c>
      <c r="HJN1765" s="82" t="s">
        <v>0</v>
      </c>
      <c r="HJO1765" s="82" t="s">
        <v>1</v>
      </c>
      <c r="HJP1765" s="82" t="s">
        <v>2</v>
      </c>
      <c r="HJQ1765" s="82" t="s">
        <v>3</v>
      </c>
      <c r="HJR1765" s="82" t="s">
        <v>50</v>
      </c>
      <c r="HJS1765" s="82" t="s">
        <v>52</v>
      </c>
      <c r="HJT1765" s="82" t="s">
        <v>13</v>
      </c>
      <c r="HJU1765" s="96" t="s">
        <v>177</v>
      </c>
      <c r="HJV1765" s="82" t="s">
        <v>0</v>
      </c>
      <c r="HJW1765" s="82" t="s">
        <v>1</v>
      </c>
      <c r="HJX1765" s="82" t="s">
        <v>2</v>
      </c>
      <c r="HJY1765" s="82" t="s">
        <v>3</v>
      </c>
      <c r="HJZ1765" s="82" t="s">
        <v>50</v>
      </c>
      <c r="HKA1765" s="82" t="s">
        <v>52</v>
      </c>
      <c r="HKB1765" s="82" t="s">
        <v>13</v>
      </c>
      <c r="HKC1765" s="96" t="s">
        <v>177</v>
      </c>
      <c r="HKD1765" s="82" t="s">
        <v>0</v>
      </c>
      <c r="HKE1765" s="82" t="s">
        <v>1</v>
      </c>
      <c r="HKF1765" s="82" t="s">
        <v>2</v>
      </c>
      <c r="HKG1765" s="82" t="s">
        <v>3</v>
      </c>
      <c r="HKH1765" s="82" t="s">
        <v>50</v>
      </c>
      <c r="HKI1765" s="82" t="s">
        <v>52</v>
      </c>
      <c r="HKJ1765" s="82" t="s">
        <v>13</v>
      </c>
      <c r="HKK1765" s="96" t="s">
        <v>177</v>
      </c>
      <c r="HKL1765" s="82" t="s">
        <v>0</v>
      </c>
      <c r="HKM1765" s="82" t="s">
        <v>1</v>
      </c>
      <c r="HKN1765" s="82" t="s">
        <v>2</v>
      </c>
      <c r="HKO1765" s="82" t="s">
        <v>3</v>
      </c>
      <c r="HKP1765" s="82" t="s">
        <v>50</v>
      </c>
      <c r="HKQ1765" s="82" t="s">
        <v>52</v>
      </c>
      <c r="HKR1765" s="82" t="s">
        <v>13</v>
      </c>
      <c r="HKS1765" s="96" t="s">
        <v>177</v>
      </c>
      <c r="HKT1765" s="82" t="s">
        <v>0</v>
      </c>
      <c r="HKU1765" s="82" t="s">
        <v>1</v>
      </c>
      <c r="HKV1765" s="82" t="s">
        <v>2</v>
      </c>
      <c r="HKW1765" s="82" t="s">
        <v>3</v>
      </c>
      <c r="HKX1765" s="82" t="s">
        <v>50</v>
      </c>
      <c r="HKY1765" s="82" t="s">
        <v>52</v>
      </c>
      <c r="HKZ1765" s="82" t="s">
        <v>13</v>
      </c>
      <c r="HLA1765" s="96" t="s">
        <v>177</v>
      </c>
      <c r="HLB1765" s="82" t="s">
        <v>0</v>
      </c>
      <c r="HLC1765" s="82" t="s">
        <v>1</v>
      </c>
      <c r="HLD1765" s="82" t="s">
        <v>2</v>
      </c>
      <c r="HLE1765" s="82" t="s">
        <v>3</v>
      </c>
      <c r="HLF1765" s="82" t="s">
        <v>50</v>
      </c>
      <c r="HLG1765" s="82" t="s">
        <v>52</v>
      </c>
      <c r="HLH1765" s="82" t="s">
        <v>13</v>
      </c>
      <c r="HLI1765" s="96" t="s">
        <v>177</v>
      </c>
      <c r="HLJ1765" s="82" t="s">
        <v>0</v>
      </c>
      <c r="HLK1765" s="82" t="s">
        <v>1</v>
      </c>
      <c r="HLL1765" s="82" t="s">
        <v>2</v>
      </c>
      <c r="HLM1765" s="82" t="s">
        <v>3</v>
      </c>
      <c r="HLN1765" s="82" t="s">
        <v>50</v>
      </c>
      <c r="HLO1765" s="82" t="s">
        <v>52</v>
      </c>
      <c r="HLP1765" s="82" t="s">
        <v>13</v>
      </c>
      <c r="HLQ1765" s="96" t="s">
        <v>177</v>
      </c>
      <c r="HLR1765" s="82" t="s">
        <v>0</v>
      </c>
      <c r="HLS1765" s="82" t="s">
        <v>1</v>
      </c>
      <c r="HLT1765" s="82" t="s">
        <v>2</v>
      </c>
      <c r="HLU1765" s="82" t="s">
        <v>3</v>
      </c>
      <c r="HLV1765" s="82" t="s">
        <v>50</v>
      </c>
      <c r="HLW1765" s="82" t="s">
        <v>52</v>
      </c>
      <c r="HLX1765" s="82" t="s">
        <v>13</v>
      </c>
      <c r="HLY1765" s="96" t="s">
        <v>177</v>
      </c>
      <c r="HLZ1765" s="82" t="s">
        <v>0</v>
      </c>
      <c r="HMA1765" s="82" t="s">
        <v>1</v>
      </c>
      <c r="HMB1765" s="82" t="s">
        <v>2</v>
      </c>
      <c r="HMC1765" s="82" t="s">
        <v>3</v>
      </c>
      <c r="HMD1765" s="82" t="s">
        <v>50</v>
      </c>
      <c r="HME1765" s="82" t="s">
        <v>52</v>
      </c>
      <c r="HMF1765" s="82" t="s">
        <v>13</v>
      </c>
      <c r="HMG1765" s="96" t="s">
        <v>177</v>
      </c>
      <c r="HMH1765" s="82" t="s">
        <v>0</v>
      </c>
      <c r="HMI1765" s="82" t="s">
        <v>1</v>
      </c>
      <c r="HMJ1765" s="82" t="s">
        <v>2</v>
      </c>
      <c r="HMK1765" s="82" t="s">
        <v>3</v>
      </c>
      <c r="HML1765" s="82" t="s">
        <v>50</v>
      </c>
      <c r="HMM1765" s="82" t="s">
        <v>52</v>
      </c>
      <c r="HMN1765" s="82" t="s">
        <v>13</v>
      </c>
      <c r="HMO1765" s="96" t="s">
        <v>177</v>
      </c>
      <c r="HMP1765" s="82" t="s">
        <v>0</v>
      </c>
      <c r="HMQ1765" s="82" t="s">
        <v>1</v>
      </c>
      <c r="HMR1765" s="82" t="s">
        <v>2</v>
      </c>
      <c r="HMS1765" s="82" t="s">
        <v>3</v>
      </c>
      <c r="HMT1765" s="82" t="s">
        <v>50</v>
      </c>
      <c r="HMU1765" s="82" t="s">
        <v>52</v>
      </c>
      <c r="HMV1765" s="82" t="s">
        <v>13</v>
      </c>
      <c r="HMW1765" s="96" t="s">
        <v>177</v>
      </c>
      <c r="HMX1765" s="82" t="s">
        <v>0</v>
      </c>
      <c r="HMY1765" s="82" t="s">
        <v>1</v>
      </c>
      <c r="HMZ1765" s="82" t="s">
        <v>2</v>
      </c>
      <c r="HNA1765" s="82" t="s">
        <v>3</v>
      </c>
      <c r="HNB1765" s="82" t="s">
        <v>50</v>
      </c>
      <c r="HNC1765" s="82" t="s">
        <v>52</v>
      </c>
      <c r="HND1765" s="82" t="s">
        <v>13</v>
      </c>
      <c r="HNE1765" s="96" t="s">
        <v>177</v>
      </c>
      <c r="HNF1765" s="82" t="s">
        <v>0</v>
      </c>
      <c r="HNG1765" s="82" t="s">
        <v>1</v>
      </c>
      <c r="HNH1765" s="82" t="s">
        <v>2</v>
      </c>
      <c r="HNI1765" s="82" t="s">
        <v>3</v>
      </c>
      <c r="HNJ1765" s="82" t="s">
        <v>50</v>
      </c>
      <c r="HNK1765" s="82" t="s">
        <v>52</v>
      </c>
      <c r="HNL1765" s="82" t="s">
        <v>13</v>
      </c>
      <c r="HNM1765" s="96" t="s">
        <v>177</v>
      </c>
      <c r="HNN1765" s="82" t="s">
        <v>0</v>
      </c>
      <c r="HNO1765" s="82" t="s">
        <v>1</v>
      </c>
      <c r="HNP1765" s="82" t="s">
        <v>2</v>
      </c>
      <c r="HNQ1765" s="82" t="s">
        <v>3</v>
      </c>
      <c r="HNR1765" s="82" t="s">
        <v>50</v>
      </c>
      <c r="HNS1765" s="82" t="s">
        <v>52</v>
      </c>
      <c r="HNT1765" s="82" t="s">
        <v>13</v>
      </c>
      <c r="HNU1765" s="96" t="s">
        <v>177</v>
      </c>
      <c r="HNV1765" s="82" t="s">
        <v>0</v>
      </c>
      <c r="HNW1765" s="82" t="s">
        <v>1</v>
      </c>
      <c r="HNX1765" s="82" t="s">
        <v>2</v>
      </c>
      <c r="HNY1765" s="82" t="s">
        <v>3</v>
      </c>
      <c r="HNZ1765" s="82" t="s">
        <v>50</v>
      </c>
      <c r="HOA1765" s="82" t="s">
        <v>52</v>
      </c>
      <c r="HOB1765" s="82" t="s">
        <v>13</v>
      </c>
      <c r="HOC1765" s="96" t="s">
        <v>177</v>
      </c>
      <c r="HOD1765" s="82" t="s">
        <v>0</v>
      </c>
      <c r="HOE1765" s="82" t="s">
        <v>1</v>
      </c>
      <c r="HOF1765" s="82" t="s">
        <v>2</v>
      </c>
      <c r="HOG1765" s="82" t="s">
        <v>3</v>
      </c>
      <c r="HOH1765" s="82" t="s">
        <v>50</v>
      </c>
      <c r="HOI1765" s="82" t="s">
        <v>52</v>
      </c>
      <c r="HOJ1765" s="82" t="s">
        <v>13</v>
      </c>
      <c r="HOK1765" s="96" t="s">
        <v>177</v>
      </c>
      <c r="HOL1765" s="82" t="s">
        <v>0</v>
      </c>
      <c r="HOM1765" s="82" t="s">
        <v>1</v>
      </c>
      <c r="HON1765" s="82" t="s">
        <v>2</v>
      </c>
      <c r="HOO1765" s="82" t="s">
        <v>3</v>
      </c>
      <c r="HOP1765" s="82" t="s">
        <v>50</v>
      </c>
      <c r="HOQ1765" s="82" t="s">
        <v>52</v>
      </c>
      <c r="HOR1765" s="82" t="s">
        <v>13</v>
      </c>
      <c r="HOS1765" s="96" t="s">
        <v>177</v>
      </c>
      <c r="HOT1765" s="82" t="s">
        <v>0</v>
      </c>
      <c r="HOU1765" s="82" t="s">
        <v>1</v>
      </c>
      <c r="HOV1765" s="82" t="s">
        <v>2</v>
      </c>
      <c r="HOW1765" s="82" t="s">
        <v>3</v>
      </c>
      <c r="HOX1765" s="82" t="s">
        <v>50</v>
      </c>
      <c r="HOY1765" s="82" t="s">
        <v>52</v>
      </c>
      <c r="HOZ1765" s="82" t="s">
        <v>13</v>
      </c>
      <c r="HPA1765" s="96" t="s">
        <v>177</v>
      </c>
      <c r="HPB1765" s="82" t="s">
        <v>0</v>
      </c>
      <c r="HPC1765" s="82" t="s">
        <v>1</v>
      </c>
      <c r="HPD1765" s="82" t="s">
        <v>2</v>
      </c>
      <c r="HPE1765" s="82" t="s">
        <v>3</v>
      </c>
      <c r="HPF1765" s="82" t="s">
        <v>50</v>
      </c>
      <c r="HPG1765" s="82" t="s">
        <v>52</v>
      </c>
      <c r="HPH1765" s="82" t="s">
        <v>13</v>
      </c>
      <c r="HPI1765" s="96" t="s">
        <v>177</v>
      </c>
      <c r="HPJ1765" s="82" t="s">
        <v>0</v>
      </c>
      <c r="HPK1765" s="82" t="s">
        <v>1</v>
      </c>
      <c r="HPL1765" s="82" t="s">
        <v>2</v>
      </c>
      <c r="HPM1765" s="82" t="s">
        <v>3</v>
      </c>
      <c r="HPN1765" s="82" t="s">
        <v>50</v>
      </c>
      <c r="HPO1765" s="82" t="s">
        <v>52</v>
      </c>
      <c r="HPP1765" s="82" t="s">
        <v>13</v>
      </c>
      <c r="HPQ1765" s="96" t="s">
        <v>177</v>
      </c>
      <c r="HPR1765" s="82" t="s">
        <v>0</v>
      </c>
      <c r="HPS1765" s="82" t="s">
        <v>1</v>
      </c>
      <c r="HPT1765" s="82" t="s">
        <v>2</v>
      </c>
      <c r="HPU1765" s="82" t="s">
        <v>3</v>
      </c>
      <c r="HPV1765" s="82" t="s">
        <v>50</v>
      </c>
      <c r="HPW1765" s="82" t="s">
        <v>52</v>
      </c>
      <c r="HPX1765" s="82" t="s">
        <v>13</v>
      </c>
      <c r="HPY1765" s="96" t="s">
        <v>177</v>
      </c>
      <c r="HPZ1765" s="82" t="s">
        <v>0</v>
      </c>
      <c r="HQA1765" s="82" t="s">
        <v>1</v>
      </c>
      <c r="HQB1765" s="82" t="s">
        <v>2</v>
      </c>
      <c r="HQC1765" s="82" t="s">
        <v>3</v>
      </c>
      <c r="HQD1765" s="82" t="s">
        <v>50</v>
      </c>
      <c r="HQE1765" s="82" t="s">
        <v>52</v>
      </c>
      <c r="HQF1765" s="82" t="s">
        <v>13</v>
      </c>
      <c r="HQG1765" s="96" t="s">
        <v>177</v>
      </c>
      <c r="HQH1765" s="82" t="s">
        <v>0</v>
      </c>
      <c r="HQI1765" s="82" t="s">
        <v>1</v>
      </c>
      <c r="HQJ1765" s="82" t="s">
        <v>2</v>
      </c>
      <c r="HQK1765" s="82" t="s">
        <v>3</v>
      </c>
      <c r="HQL1765" s="82" t="s">
        <v>50</v>
      </c>
      <c r="HQM1765" s="82" t="s">
        <v>52</v>
      </c>
      <c r="HQN1765" s="82" t="s">
        <v>13</v>
      </c>
      <c r="HQO1765" s="96" t="s">
        <v>177</v>
      </c>
      <c r="HQP1765" s="82" t="s">
        <v>0</v>
      </c>
      <c r="HQQ1765" s="82" t="s">
        <v>1</v>
      </c>
      <c r="HQR1765" s="82" t="s">
        <v>2</v>
      </c>
      <c r="HQS1765" s="82" t="s">
        <v>3</v>
      </c>
      <c r="HQT1765" s="82" t="s">
        <v>50</v>
      </c>
      <c r="HQU1765" s="82" t="s">
        <v>52</v>
      </c>
      <c r="HQV1765" s="82" t="s">
        <v>13</v>
      </c>
      <c r="HQW1765" s="96" t="s">
        <v>177</v>
      </c>
      <c r="HQX1765" s="82" t="s">
        <v>0</v>
      </c>
      <c r="HQY1765" s="82" t="s">
        <v>1</v>
      </c>
      <c r="HQZ1765" s="82" t="s">
        <v>2</v>
      </c>
      <c r="HRA1765" s="82" t="s">
        <v>3</v>
      </c>
      <c r="HRB1765" s="82" t="s">
        <v>50</v>
      </c>
      <c r="HRC1765" s="82" t="s">
        <v>52</v>
      </c>
      <c r="HRD1765" s="82" t="s">
        <v>13</v>
      </c>
      <c r="HRE1765" s="96" t="s">
        <v>177</v>
      </c>
      <c r="HRF1765" s="82" t="s">
        <v>0</v>
      </c>
      <c r="HRG1765" s="82" t="s">
        <v>1</v>
      </c>
      <c r="HRH1765" s="82" t="s">
        <v>2</v>
      </c>
      <c r="HRI1765" s="82" t="s">
        <v>3</v>
      </c>
      <c r="HRJ1765" s="82" t="s">
        <v>50</v>
      </c>
      <c r="HRK1765" s="82" t="s">
        <v>52</v>
      </c>
      <c r="HRL1765" s="82" t="s">
        <v>13</v>
      </c>
      <c r="HRM1765" s="96" t="s">
        <v>177</v>
      </c>
      <c r="HRN1765" s="82" t="s">
        <v>0</v>
      </c>
      <c r="HRO1765" s="82" t="s">
        <v>1</v>
      </c>
      <c r="HRP1765" s="82" t="s">
        <v>2</v>
      </c>
      <c r="HRQ1765" s="82" t="s">
        <v>3</v>
      </c>
      <c r="HRR1765" s="82" t="s">
        <v>50</v>
      </c>
      <c r="HRS1765" s="82" t="s">
        <v>52</v>
      </c>
      <c r="HRT1765" s="82" t="s">
        <v>13</v>
      </c>
      <c r="HRU1765" s="96" t="s">
        <v>177</v>
      </c>
      <c r="HRV1765" s="82" t="s">
        <v>0</v>
      </c>
      <c r="HRW1765" s="82" t="s">
        <v>1</v>
      </c>
      <c r="HRX1765" s="82" t="s">
        <v>2</v>
      </c>
      <c r="HRY1765" s="82" t="s">
        <v>3</v>
      </c>
      <c r="HRZ1765" s="82" t="s">
        <v>50</v>
      </c>
      <c r="HSA1765" s="82" t="s">
        <v>52</v>
      </c>
      <c r="HSB1765" s="82" t="s">
        <v>13</v>
      </c>
      <c r="HSC1765" s="96" t="s">
        <v>177</v>
      </c>
      <c r="HSD1765" s="82" t="s">
        <v>0</v>
      </c>
      <c r="HSE1765" s="82" t="s">
        <v>1</v>
      </c>
      <c r="HSF1765" s="82" t="s">
        <v>2</v>
      </c>
      <c r="HSG1765" s="82" t="s">
        <v>3</v>
      </c>
      <c r="HSH1765" s="82" t="s">
        <v>50</v>
      </c>
      <c r="HSI1765" s="82" t="s">
        <v>52</v>
      </c>
      <c r="HSJ1765" s="82" t="s">
        <v>13</v>
      </c>
      <c r="HSK1765" s="96" t="s">
        <v>177</v>
      </c>
      <c r="HSL1765" s="82" t="s">
        <v>0</v>
      </c>
      <c r="HSM1765" s="82" t="s">
        <v>1</v>
      </c>
      <c r="HSN1765" s="82" t="s">
        <v>2</v>
      </c>
      <c r="HSO1765" s="82" t="s">
        <v>3</v>
      </c>
      <c r="HSP1765" s="82" t="s">
        <v>50</v>
      </c>
      <c r="HSQ1765" s="82" t="s">
        <v>52</v>
      </c>
      <c r="HSR1765" s="82" t="s">
        <v>13</v>
      </c>
      <c r="HSS1765" s="96" t="s">
        <v>177</v>
      </c>
      <c r="HST1765" s="82" t="s">
        <v>0</v>
      </c>
      <c r="HSU1765" s="82" t="s">
        <v>1</v>
      </c>
      <c r="HSV1765" s="82" t="s">
        <v>2</v>
      </c>
      <c r="HSW1765" s="82" t="s">
        <v>3</v>
      </c>
      <c r="HSX1765" s="82" t="s">
        <v>50</v>
      </c>
      <c r="HSY1765" s="82" t="s">
        <v>52</v>
      </c>
      <c r="HSZ1765" s="82" t="s">
        <v>13</v>
      </c>
      <c r="HTA1765" s="96" t="s">
        <v>177</v>
      </c>
      <c r="HTB1765" s="82" t="s">
        <v>0</v>
      </c>
      <c r="HTC1765" s="82" t="s">
        <v>1</v>
      </c>
      <c r="HTD1765" s="82" t="s">
        <v>2</v>
      </c>
      <c r="HTE1765" s="82" t="s">
        <v>3</v>
      </c>
      <c r="HTF1765" s="82" t="s">
        <v>50</v>
      </c>
      <c r="HTG1765" s="82" t="s">
        <v>52</v>
      </c>
      <c r="HTH1765" s="82" t="s">
        <v>13</v>
      </c>
      <c r="HTI1765" s="96" t="s">
        <v>177</v>
      </c>
      <c r="HTJ1765" s="82" t="s">
        <v>0</v>
      </c>
      <c r="HTK1765" s="82" t="s">
        <v>1</v>
      </c>
      <c r="HTL1765" s="82" t="s">
        <v>2</v>
      </c>
      <c r="HTM1765" s="82" t="s">
        <v>3</v>
      </c>
      <c r="HTN1765" s="82" t="s">
        <v>50</v>
      </c>
      <c r="HTO1765" s="82" t="s">
        <v>52</v>
      </c>
      <c r="HTP1765" s="82" t="s">
        <v>13</v>
      </c>
      <c r="HTQ1765" s="96" t="s">
        <v>177</v>
      </c>
      <c r="HTR1765" s="82" t="s">
        <v>0</v>
      </c>
      <c r="HTS1765" s="82" t="s">
        <v>1</v>
      </c>
      <c r="HTT1765" s="82" t="s">
        <v>2</v>
      </c>
      <c r="HTU1765" s="82" t="s">
        <v>3</v>
      </c>
      <c r="HTV1765" s="82" t="s">
        <v>50</v>
      </c>
      <c r="HTW1765" s="82" t="s">
        <v>52</v>
      </c>
      <c r="HTX1765" s="82" t="s">
        <v>13</v>
      </c>
      <c r="HTY1765" s="96" t="s">
        <v>177</v>
      </c>
      <c r="HTZ1765" s="82" t="s">
        <v>0</v>
      </c>
      <c r="HUA1765" s="82" t="s">
        <v>1</v>
      </c>
      <c r="HUB1765" s="82" t="s">
        <v>2</v>
      </c>
      <c r="HUC1765" s="82" t="s">
        <v>3</v>
      </c>
      <c r="HUD1765" s="82" t="s">
        <v>50</v>
      </c>
      <c r="HUE1765" s="82" t="s">
        <v>52</v>
      </c>
      <c r="HUF1765" s="82" t="s">
        <v>13</v>
      </c>
      <c r="HUG1765" s="96" t="s">
        <v>177</v>
      </c>
      <c r="HUH1765" s="82" t="s">
        <v>0</v>
      </c>
      <c r="HUI1765" s="82" t="s">
        <v>1</v>
      </c>
      <c r="HUJ1765" s="82" t="s">
        <v>2</v>
      </c>
      <c r="HUK1765" s="82" t="s">
        <v>3</v>
      </c>
      <c r="HUL1765" s="82" t="s">
        <v>50</v>
      </c>
      <c r="HUM1765" s="82" t="s">
        <v>52</v>
      </c>
      <c r="HUN1765" s="82" t="s">
        <v>13</v>
      </c>
      <c r="HUO1765" s="96" t="s">
        <v>177</v>
      </c>
      <c r="HUP1765" s="82" t="s">
        <v>0</v>
      </c>
      <c r="HUQ1765" s="82" t="s">
        <v>1</v>
      </c>
      <c r="HUR1765" s="82" t="s">
        <v>2</v>
      </c>
      <c r="HUS1765" s="82" t="s">
        <v>3</v>
      </c>
      <c r="HUT1765" s="82" t="s">
        <v>50</v>
      </c>
      <c r="HUU1765" s="82" t="s">
        <v>52</v>
      </c>
      <c r="HUV1765" s="82" t="s">
        <v>13</v>
      </c>
      <c r="HUW1765" s="96" t="s">
        <v>177</v>
      </c>
      <c r="HUX1765" s="82" t="s">
        <v>0</v>
      </c>
      <c r="HUY1765" s="82" t="s">
        <v>1</v>
      </c>
      <c r="HUZ1765" s="82" t="s">
        <v>2</v>
      </c>
      <c r="HVA1765" s="82" t="s">
        <v>3</v>
      </c>
      <c r="HVB1765" s="82" t="s">
        <v>50</v>
      </c>
      <c r="HVC1765" s="82" t="s">
        <v>52</v>
      </c>
      <c r="HVD1765" s="82" t="s">
        <v>13</v>
      </c>
      <c r="HVE1765" s="96" t="s">
        <v>177</v>
      </c>
      <c r="HVF1765" s="82" t="s">
        <v>0</v>
      </c>
      <c r="HVG1765" s="82" t="s">
        <v>1</v>
      </c>
      <c r="HVH1765" s="82" t="s">
        <v>2</v>
      </c>
      <c r="HVI1765" s="82" t="s">
        <v>3</v>
      </c>
      <c r="HVJ1765" s="82" t="s">
        <v>50</v>
      </c>
      <c r="HVK1765" s="82" t="s">
        <v>52</v>
      </c>
      <c r="HVL1765" s="82" t="s">
        <v>13</v>
      </c>
      <c r="HVM1765" s="96" t="s">
        <v>177</v>
      </c>
      <c r="HVN1765" s="82" t="s">
        <v>0</v>
      </c>
      <c r="HVO1765" s="82" t="s">
        <v>1</v>
      </c>
      <c r="HVP1765" s="82" t="s">
        <v>2</v>
      </c>
      <c r="HVQ1765" s="82" t="s">
        <v>3</v>
      </c>
      <c r="HVR1765" s="82" t="s">
        <v>50</v>
      </c>
      <c r="HVS1765" s="82" t="s">
        <v>52</v>
      </c>
      <c r="HVT1765" s="82" t="s">
        <v>13</v>
      </c>
      <c r="HVU1765" s="96" t="s">
        <v>177</v>
      </c>
      <c r="HVV1765" s="82" t="s">
        <v>0</v>
      </c>
      <c r="HVW1765" s="82" t="s">
        <v>1</v>
      </c>
      <c r="HVX1765" s="82" t="s">
        <v>2</v>
      </c>
      <c r="HVY1765" s="82" t="s">
        <v>3</v>
      </c>
      <c r="HVZ1765" s="82" t="s">
        <v>50</v>
      </c>
      <c r="HWA1765" s="82" t="s">
        <v>52</v>
      </c>
      <c r="HWB1765" s="82" t="s">
        <v>13</v>
      </c>
      <c r="HWC1765" s="96" t="s">
        <v>177</v>
      </c>
      <c r="HWD1765" s="82" t="s">
        <v>0</v>
      </c>
      <c r="HWE1765" s="82" t="s">
        <v>1</v>
      </c>
      <c r="HWF1765" s="82" t="s">
        <v>2</v>
      </c>
      <c r="HWG1765" s="82" t="s">
        <v>3</v>
      </c>
      <c r="HWH1765" s="82" t="s">
        <v>50</v>
      </c>
      <c r="HWI1765" s="82" t="s">
        <v>52</v>
      </c>
      <c r="HWJ1765" s="82" t="s">
        <v>13</v>
      </c>
      <c r="HWK1765" s="96" t="s">
        <v>177</v>
      </c>
      <c r="HWL1765" s="82" t="s">
        <v>0</v>
      </c>
      <c r="HWM1765" s="82" t="s">
        <v>1</v>
      </c>
      <c r="HWN1765" s="82" t="s">
        <v>2</v>
      </c>
      <c r="HWO1765" s="82" t="s">
        <v>3</v>
      </c>
      <c r="HWP1765" s="82" t="s">
        <v>50</v>
      </c>
      <c r="HWQ1765" s="82" t="s">
        <v>52</v>
      </c>
      <c r="HWR1765" s="82" t="s">
        <v>13</v>
      </c>
      <c r="HWS1765" s="96" t="s">
        <v>177</v>
      </c>
      <c r="HWT1765" s="82" t="s">
        <v>0</v>
      </c>
      <c r="HWU1765" s="82" t="s">
        <v>1</v>
      </c>
      <c r="HWV1765" s="82" t="s">
        <v>2</v>
      </c>
      <c r="HWW1765" s="82" t="s">
        <v>3</v>
      </c>
      <c r="HWX1765" s="82" t="s">
        <v>50</v>
      </c>
      <c r="HWY1765" s="82" t="s">
        <v>52</v>
      </c>
      <c r="HWZ1765" s="82" t="s">
        <v>13</v>
      </c>
      <c r="HXA1765" s="96" t="s">
        <v>177</v>
      </c>
      <c r="HXB1765" s="82" t="s">
        <v>0</v>
      </c>
      <c r="HXC1765" s="82" t="s">
        <v>1</v>
      </c>
      <c r="HXD1765" s="82" t="s">
        <v>2</v>
      </c>
      <c r="HXE1765" s="82" t="s">
        <v>3</v>
      </c>
      <c r="HXF1765" s="82" t="s">
        <v>50</v>
      </c>
      <c r="HXG1765" s="82" t="s">
        <v>52</v>
      </c>
      <c r="HXH1765" s="82" t="s">
        <v>13</v>
      </c>
      <c r="HXI1765" s="96" t="s">
        <v>177</v>
      </c>
      <c r="HXJ1765" s="82" t="s">
        <v>0</v>
      </c>
      <c r="HXK1765" s="82" t="s">
        <v>1</v>
      </c>
      <c r="HXL1765" s="82" t="s">
        <v>2</v>
      </c>
      <c r="HXM1765" s="82" t="s">
        <v>3</v>
      </c>
      <c r="HXN1765" s="82" t="s">
        <v>50</v>
      </c>
      <c r="HXO1765" s="82" t="s">
        <v>52</v>
      </c>
      <c r="HXP1765" s="82" t="s">
        <v>13</v>
      </c>
      <c r="HXQ1765" s="96" t="s">
        <v>177</v>
      </c>
      <c r="HXR1765" s="82" t="s">
        <v>0</v>
      </c>
      <c r="HXS1765" s="82" t="s">
        <v>1</v>
      </c>
      <c r="HXT1765" s="82" t="s">
        <v>2</v>
      </c>
      <c r="HXU1765" s="82" t="s">
        <v>3</v>
      </c>
      <c r="HXV1765" s="82" t="s">
        <v>50</v>
      </c>
      <c r="HXW1765" s="82" t="s">
        <v>52</v>
      </c>
      <c r="HXX1765" s="82" t="s">
        <v>13</v>
      </c>
      <c r="HXY1765" s="96" t="s">
        <v>177</v>
      </c>
      <c r="HXZ1765" s="82" t="s">
        <v>0</v>
      </c>
      <c r="HYA1765" s="82" t="s">
        <v>1</v>
      </c>
      <c r="HYB1765" s="82" t="s">
        <v>2</v>
      </c>
      <c r="HYC1765" s="82" t="s">
        <v>3</v>
      </c>
      <c r="HYD1765" s="82" t="s">
        <v>50</v>
      </c>
      <c r="HYE1765" s="82" t="s">
        <v>52</v>
      </c>
      <c r="HYF1765" s="82" t="s">
        <v>13</v>
      </c>
      <c r="HYG1765" s="96" t="s">
        <v>177</v>
      </c>
      <c r="HYH1765" s="82" t="s">
        <v>0</v>
      </c>
      <c r="HYI1765" s="82" t="s">
        <v>1</v>
      </c>
      <c r="HYJ1765" s="82" t="s">
        <v>2</v>
      </c>
      <c r="HYK1765" s="82" t="s">
        <v>3</v>
      </c>
      <c r="HYL1765" s="82" t="s">
        <v>50</v>
      </c>
      <c r="HYM1765" s="82" t="s">
        <v>52</v>
      </c>
      <c r="HYN1765" s="82" t="s">
        <v>13</v>
      </c>
      <c r="HYO1765" s="96" t="s">
        <v>177</v>
      </c>
      <c r="HYP1765" s="82" t="s">
        <v>0</v>
      </c>
      <c r="HYQ1765" s="82" t="s">
        <v>1</v>
      </c>
      <c r="HYR1765" s="82" t="s">
        <v>2</v>
      </c>
      <c r="HYS1765" s="82" t="s">
        <v>3</v>
      </c>
      <c r="HYT1765" s="82" t="s">
        <v>50</v>
      </c>
      <c r="HYU1765" s="82" t="s">
        <v>52</v>
      </c>
      <c r="HYV1765" s="82" t="s">
        <v>13</v>
      </c>
      <c r="HYW1765" s="96" t="s">
        <v>177</v>
      </c>
      <c r="HYX1765" s="82" t="s">
        <v>0</v>
      </c>
      <c r="HYY1765" s="82" t="s">
        <v>1</v>
      </c>
      <c r="HYZ1765" s="82" t="s">
        <v>2</v>
      </c>
      <c r="HZA1765" s="82" t="s">
        <v>3</v>
      </c>
      <c r="HZB1765" s="82" t="s">
        <v>50</v>
      </c>
      <c r="HZC1765" s="82" t="s">
        <v>52</v>
      </c>
      <c r="HZD1765" s="82" t="s">
        <v>13</v>
      </c>
      <c r="HZE1765" s="96" t="s">
        <v>177</v>
      </c>
      <c r="HZF1765" s="82" t="s">
        <v>0</v>
      </c>
      <c r="HZG1765" s="82" t="s">
        <v>1</v>
      </c>
      <c r="HZH1765" s="82" t="s">
        <v>2</v>
      </c>
      <c r="HZI1765" s="82" t="s">
        <v>3</v>
      </c>
      <c r="HZJ1765" s="82" t="s">
        <v>50</v>
      </c>
      <c r="HZK1765" s="82" t="s">
        <v>52</v>
      </c>
      <c r="HZL1765" s="82" t="s">
        <v>13</v>
      </c>
      <c r="HZM1765" s="96" t="s">
        <v>177</v>
      </c>
      <c r="HZN1765" s="82" t="s">
        <v>0</v>
      </c>
      <c r="HZO1765" s="82" t="s">
        <v>1</v>
      </c>
      <c r="HZP1765" s="82" t="s">
        <v>2</v>
      </c>
      <c r="HZQ1765" s="82" t="s">
        <v>3</v>
      </c>
      <c r="HZR1765" s="82" t="s">
        <v>50</v>
      </c>
      <c r="HZS1765" s="82" t="s">
        <v>52</v>
      </c>
      <c r="HZT1765" s="82" t="s">
        <v>13</v>
      </c>
      <c r="HZU1765" s="96" t="s">
        <v>177</v>
      </c>
      <c r="HZV1765" s="82" t="s">
        <v>0</v>
      </c>
      <c r="HZW1765" s="82" t="s">
        <v>1</v>
      </c>
      <c r="HZX1765" s="82" t="s">
        <v>2</v>
      </c>
      <c r="HZY1765" s="82" t="s">
        <v>3</v>
      </c>
      <c r="HZZ1765" s="82" t="s">
        <v>50</v>
      </c>
      <c r="IAA1765" s="82" t="s">
        <v>52</v>
      </c>
      <c r="IAB1765" s="82" t="s">
        <v>13</v>
      </c>
      <c r="IAC1765" s="96" t="s">
        <v>177</v>
      </c>
      <c r="IAD1765" s="82" t="s">
        <v>0</v>
      </c>
      <c r="IAE1765" s="82" t="s">
        <v>1</v>
      </c>
      <c r="IAF1765" s="82" t="s">
        <v>2</v>
      </c>
      <c r="IAG1765" s="82" t="s">
        <v>3</v>
      </c>
      <c r="IAH1765" s="82" t="s">
        <v>50</v>
      </c>
      <c r="IAI1765" s="82" t="s">
        <v>52</v>
      </c>
      <c r="IAJ1765" s="82" t="s">
        <v>13</v>
      </c>
      <c r="IAK1765" s="96" t="s">
        <v>177</v>
      </c>
      <c r="IAL1765" s="82" t="s">
        <v>0</v>
      </c>
      <c r="IAM1765" s="82" t="s">
        <v>1</v>
      </c>
      <c r="IAN1765" s="82" t="s">
        <v>2</v>
      </c>
      <c r="IAO1765" s="82" t="s">
        <v>3</v>
      </c>
      <c r="IAP1765" s="82" t="s">
        <v>50</v>
      </c>
      <c r="IAQ1765" s="82" t="s">
        <v>52</v>
      </c>
      <c r="IAR1765" s="82" t="s">
        <v>13</v>
      </c>
      <c r="IAS1765" s="96" t="s">
        <v>177</v>
      </c>
      <c r="IAT1765" s="82" t="s">
        <v>0</v>
      </c>
      <c r="IAU1765" s="82" t="s">
        <v>1</v>
      </c>
      <c r="IAV1765" s="82" t="s">
        <v>2</v>
      </c>
      <c r="IAW1765" s="82" t="s">
        <v>3</v>
      </c>
      <c r="IAX1765" s="82" t="s">
        <v>50</v>
      </c>
      <c r="IAY1765" s="82" t="s">
        <v>52</v>
      </c>
      <c r="IAZ1765" s="82" t="s">
        <v>13</v>
      </c>
      <c r="IBA1765" s="96" t="s">
        <v>177</v>
      </c>
      <c r="IBB1765" s="82" t="s">
        <v>0</v>
      </c>
      <c r="IBC1765" s="82" t="s">
        <v>1</v>
      </c>
      <c r="IBD1765" s="82" t="s">
        <v>2</v>
      </c>
      <c r="IBE1765" s="82" t="s">
        <v>3</v>
      </c>
      <c r="IBF1765" s="82" t="s">
        <v>50</v>
      </c>
      <c r="IBG1765" s="82" t="s">
        <v>52</v>
      </c>
      <c r="IBH1765" s="82" t="s">
        <v>13</v>
      </c>
      <c r="IBI1765" s="96" t="s">
        <v>177</v>
      </c>
      <c r="IBJ1765" s="82" t="s">
        <v>0</v>
      </c>
      <c r="IBK1765" s="82" t="s">
        <v>1</v>
      </c>
      <c r="IBL1765" s="82" t="s">
        <v>2</v>
      </c>
      <c r="IBM1765" s="82" t="s">
        <v>3</v>
      </c>
      <c r="IBN1765" s="82" t="s">
        <v>50</v>
      </c>
      <c r="IBO1765" s="82" t="s">
        <v>52</v>
      </c>
      <c r="IBP1765" s="82" t="s">
        <v>13</v>
      </c>
      <c r="IBQ1765" s="96" t="s">
        <v>177</v>
      </c>
      <c r="IBR1765" s="82" t="s">
        <v>0</v>
      </c>
      <c r="IBS1765" s="82" t="s">
        <v>1</v>
      </c>
      <c r="IBT1765" s="82" t="s">
        <v>2</v>
      </c>
      <c r="IBU1765" s="82" t="s">
        <v>3</v>
      </c>
      <c r="IBV1765" s="82" t="s">
        <v>50</v>
      </c>
      <c r="IBW1765" s="82" t="s">
        <v>52</v>
      </c>
      <c r="IBX1765" s="82" t="s">
        <v>13</v>
      </c>
      <c r="IBY1765" s="96" t="s">
        <v>177</v>
      </c>
      <c r="IBZ1765" s="82" t="s">
        <v>0</v>
      </c>
      <c r="ICA1765" s="82" t="s">
        <v>1</v>
      </c>
      <c r="ICB1765" s="82" t="s">
        <v>2</v>
      </c>
      <c r="ICC1765" s="82" t="s">
        <v>3</v>
      </c>
      <c r="ICD1765" s="82" t="s">
        <v>50</v>
      </c>
      <c r="ICE1765" s="82" t="s">
        <v>52</v>
      </c>
      <c r="ICF1765" s="82" t="s">
        <v>13</v>
      </c>
      <c r="ICG1765" s="96" t="s">
        <v>177</v>
      </c>
      <c r="ICH1765" s="82" t="s">
        <v>0</v>
      </c>
      <c r="ICI1765" s="82" t="s">
        <v>1</v>
      </c>
      <c r="ICJ1765" s="82" t="s">
        <v>2</v>
      </c>
      <c r="ICK1765" s="82" t="s">
        <v>3</v>
      </c>
      <c r="ICL1765" s="82" t="s">
        <v>50</v>
      </c>
      <c r="ICM1765" s="82" t="s">
        <v>52</v>
      </c>
      <c r="ICN1765" s="82" t="s">
        <v>13</v>
      </c>
      <c r="ICO1765" s="96" t="s">
        <v>177</v>
      </c>
      <c r="ICP1765" s="82" t="s">
        <v>0</v>
      </c>
      <c r="ICQ1765" s="82" t="s">
        <v>1</v>
      </c>
      <c r="ICR1765" s="82" t="s">
        <v>2</v>
      </c>
      <c r="ICS1765" s="82" t="s">
        <v>3</v>
      </c>
      <c r="ICT1765" s="82" t="s">
        <v>50</v>
      </c>
      <c r="ICU1765" s="82" t="s">
        <v>52</v>
      </c>
      <c r="ICV1765" s="82" t="s">
        <v>13</v>
      </c>
      <c r="ICW1765" s="96" t="s">
        <v>177</v>
      </c>
      <c r="ICX1765" s="82" t="s">
        <v>0</v>
      </c>
      <c r="ICY1765" s="82" t="s">
        <v>1</v>
      </c>
      <c r="ICZ1765" s="82" t="s">
        <v>2</v>
      </c>
      <c r="IDA1765" s="82" t="s">
        <v>3</v>
      </c>
      <c r="IDB1765" s="82" t="s">
        <v>50</v>
      </c>
      <c r="IDC1765" s="82" t="s">
        <v>52</v>
      </c>
      <c r="IDD1765" s="82" t="s">
        <v>13</v>
      </c>
      <c r="IDE1765" s="96" t="s">
        <v>177</v>
      </c>
      <c r="IDF1765" s="82" t="s">
        <v>0</v>
      </c>
      <c r="IDG1765" s="82" t="s">
        <v>1</v>
      </c>
      <c r="IDH1765" s="82" t="s">
        <v>2</v>
      </c>
      <c r="IDI1765" s="82" t="s">
        <v>3</v>
      </c>
      <c r="IDJ1765" s="82" t="s">
        <v>50</v>
      </c>
      <c r="IDK1765" s="82" t="s">
        <v>52</v>
      </c>
      <c r="IDL1765" s="82" t="s">
        <v>13</v>
      </c>
      <c r="IDM1765" s="96" t="s">
        <v>177</v>
      </c>
      <c r="IDN1765" s="82" t="s">
        <v>0</v>
      </c>
      <c r="IDO1765" s="82" t="s">
        <v>1</v>
      </c>
      <c r="IDP1765" s="82" t="s">
        <v>2</v>
      </c>
      <c r="IDQ1765" s="82" t="s">
        <v>3</v>
      </c>
      <c r="IDR1765" s="82" t="s">
        <v>50</v>
      </c>
      <c r="IDS1765" s="82" t="s">
        <v>52</v>
      </c>
      <c r="IDT1765" s="82" t="s">
        <v>13</v>
      </c>
      <c r="IDU1765" s="96" t="s">
        <v>177</v>
      </c>
      <c r="IDV1765" s="82" t="s">
        <v>0</v>
      </c>
      <c r="IDW1765" s="82" t="s">
        <v>1</v>
      </c>
      <c r="IDX1765" s="82" t="s">
        <v>2</v>
      </c>
      <c r="IDY1765" s="82" t="s">
        <v>3</v>
      </c>
      <c r="IDZ1765" s="82" t="s">
        <v>50</v>
      </c>
      <c r="IEA1765" s="82" t="s">
        <v>52</v>
      </c>
      <c r="IEB1765" s="82" t="s">
        <v>13</v>
      </c>
      <c r="IEC1765" s="96" t="s">
        <v>177</v>
      </c>
      <c r="IED1765" s="82" t="s">
        <v>0</v>
      </c>
      <c r="IEE1765" s="82" t="s">
        <v>1</v>
      </c>
      <c r="IEF1765" s="82" t="s">
        <v>2</v>
      </c>
      <c r="IEG1765" s="82" t="s">
        <v>3</v>
      </c>
      <c r="IEH1765" s="82" t="s">
        <v>50</v>
      </c>
      <c r="IEI1765" s="82" t="s">
        <v>52</v>
      </c>
      <c r="IEJ1765" s="82" t="s">
        <v>13</v>
      </c>
      <c r="IEK1765" s="96" t="s">
        <v>177</v>
      </c>
      <c r="IEL1765" s="82" t="s">
        <v>0</v>
      </c>
      <c r="IEM1765" s="82" t="s">
        <v>1</v>
      </c>
      <c r="IEN1765" s="82" t="s">
        <v>2</v>
      </c>
      <c r="IEO1765" s="82" t="s">
        <v>3</v>
      </c>
      <c r="IEP1765" s="82" t="s">
        <v>50</v>
      </c>
      <c r="IEQ1765" s="82" t="s">
        <v>52</v>
      </c>
      <c r="IER1765" s="82" t="s">
        <v>13</v>
      </c>
      <c r="IES1765" s="96" t="s">
        <v>177</v>
      </c>
      <c r="IET1765" s="82" t="s">
        <v>0</v>
      </c>
      <c r="IEU1765" s="82" t="s">
        <v>1</v>
      </c>
      <c r="IEV1765" s="82" t="s">
        <v>2</v>
      </c>
      <c r="IEW1765" s="82" t="s">
        <v>3</v>
      </c>
      <c r="IEX1765" s="82" t="s">
        <v>50</v>
      </c>
      <c r="IEY1765" s="82" t="s">
        <v>52</v>
      </c>
      <c r="IEZ1765" s="82" t="s">
        <v>13</v>
      </c>
      <c r="IFA1765" s="96" t="s">
        <v>177</v>
      </c>
      <c r="IFB1765" s="82" t="s">
        <v>0</v>
      </c>
      <c r="IFC1765" s="82" t="s">
        <v>1</v>
      </c>
      <c r="IFD1765" s="82" t="s">
        <v>2</v>
      </c>
      <c r="IFE1765" s="82" t="s">
        <v>3</v>
      </c>
      <c r="IFF1765" s="82" t="s">
        <v>50</v>
      </c>
      <c r="IFG1765" s="82" t="s">
        <v>52</v>
      </c>
      <c r="IFH1765" s="82" t="s">
        <v>13</v>
      </c>
      <c r="IFI1765" s="96" t="s">
        <v>177</v>
      </c>
      <c r="IFJ1765" s="82" t="s">
        <v>0</v>
      </c>
      <c r="IFK1765" s="82" t="s">
        <v>1</v>
      </c>
      <c r="IFL1765" s="82" t="s">
        <v>2</v>
      </c>
      <c r="IFM1765" s="82" t="s">
        <v>3</v>
      </c>
      <c r="IFN1765" s="82" t="s">
        <v>50</v>
      </c>
      <c r="IFO1765" s="82" t="s">
        <v>52</v>
      </c>
      <c r="IFP1765" s="82" t="s">
        <v>13</v>
      </c>
      <c r="IFQ1765" s="96" t="s">
        <v>177</v>
      </c>
      <c r="IFR1765" s="82" t="s">
        <v>0</v>
      </c>
      <c r="IFS1765" s="82" t="s">
        <v>1</v>
      </c>
      <c r="IFT1765" s="82" t="s">
        <v>2</v>
      </c>
      <c r="IFU1765" s="82" t="s">
        <v>3</v>
      </c>
      <c r="IFV1765" s="82" t="s">
        <v>50</v>
      </c>
      <c r="IFW1765" s="82" t="s">
        <v>52</v>
      </c>
      <c r="IFX1765" s="82" t="s">
        <v>13</v>
      </c>
      <c r="IFY1765" s="96" t="s">
        <v>177</v>
      </c>
      <c r="IFZ1765" s="82" t="s">
        <v>0</v>
      </c>
      <c r="IGA1765" s="82" t="s">
        <v>1</v>
      </c>
      <c r="IGB1765" s="82" t="s">
        <v>2</v>
      </c>
      <c r="IGC1765" s="82" t="s">
        <v>3</v>
      </c>
      <c r="IGD1765" s="82" t="s">
        <v>50</v>
      </c>
      <c r="IGE1765" s="82" t="s">
        <v>52</v>
      </c>
      <c r="IGF1765" s="82" t="s">
        <v>13</v>
      </c>
      <c r="IGG1765" s="96" t="s">
        <v>177</v>
      </c>
      <c r="IGH1765" s="82" t="s">
        <v>0</v>
      </c>
      <c r="IGI1765" s="82" t="s">
        <v>1</v>
      </c>
      <c r="IGJ1765" s="82" t="s">
        <v>2</v>
      </c>
      <c r="IGK1765" s="82" t="s">
        <v>3</v>
      </c>
      <c r="IGL1765" s="82" t="s">
        <v>50</v>
      </c>
      <c r="IGM1765" s="82" t="s">
        <v>52</v>
      </c>
      <c r="IGN1765" s="82" t="s">
        <v>13</v>
      </c>
      <c r="IGO1765" s="96" t="s">
        <v>177</v>
      </c>
      <c r="IGP1765" s="82" t="s">
        <v>0</v>
      </c>
      <c r="IGQ1765" s="82" t="s">
        <v>1</v>
      </c>
      <c r="IGR1765" s="82" t="s">
        <v>2</v>
      </c>
      <c r="IGS1765" s="82" t="s">
        <v>3</v>
      </c>
      <c r="IGT1765" s="82" t="s">
        <v>50</v>
      </c>
      <c r="IGU1765" s="82" t="s">
        <v>52</v>
      </c>
      <c r="IGV1765" s="82" t="s">
        <v>13</v>
      </c>
      <c r="IGW1765" s="96" t="s">
        <v>177</v>
      </c>
      <c r="IGX1765" s="82" t="s">
        <v>0</v>
      </c>
      <c r="IGY1765" s="82" t="s">
        <v>1</v>
      </c>
      <c r="IGZ1765" s="82" t="s">
        <v>2</v>
      </c>
      <c r="IHA1765" s="82" t="s">
        <v>3</v>
      </c>
      <c r="IHB1765" s="82" t="s">
        <v>50</v>
      </c>
      <c r="IHC1765" s="82" t="s">
        <v>52</v>
      </c>
      <c r="IHD1765" s="82" t="s">
        <v>13</v>
      </c>
      <c r="IHE1765" s="96" t="s">
        <v>177</v>
      </c>
      <c r="IHF1765" s="82" t="s">
        <v>0</v>
      </c>
      <c r="IHG1765" s="82" t="s">
        <v>1</v>
      </c>
      <c r="IHH1765" s="82" t="s">
        <v>2</v>
      </c>
      <c r="IHI1765" s="82" t="s">
        <v>3</v>
      </c>
      <c r="IHJ1765" s="82" t="s">
        <v>50</v>
      </c>
      <c r="IHK1765" s="82" t="s">
        <v>52</v>
      </c>
      <c r="IHL1765" s="82" t="s">
        <v>13</v>
      </c>
      <c r="IHM1765" s="96" t="s">
        <v>177</v>
      </c>
      <c r="IHN1765" s="82" t="s">
        <v>0</v>
      </c>
      <c r="IHO1765" s="82" t="s">
        <v>1</v>
      </c>
      <c r="IHP1765" s="82" t="s">
        <v>2</v>
      </c>
      <c r="IHQ1765" s="82" t="s">
        <v>3</v>
      </c>
      <c r="IHR1765" s="82" t="s">
        <v>50</v>
      </c>
      <c r="IHS1765" s="82" t="s">
        <v>52</v>
      </c>
      <c r="IHT1765" s="82" t="s">
        <v>13</v>
      </c>
      <c r="IHU1765" s="96" t="s">
        <v>177</v>
      </c>
      <c r="IHV1765" s="82" t="s">
        <v>0</v>
      </c>
      <c r="IHW1765" s="82" t="s">
        <v>1</v>
      </c>
      <c r="IHX1765" s="82" t="s">
        <v>2</v>
      </c>
      <c r="IHY1765" s="82" t="s">
        <v>3</v>
      </c>
      <c r="IHZ1765" s="82" t="s">
        <v>50</v>
      </c>
      <c r="IIA1765" s="82" t="s">
        <v>52</v>
      </c>
      <c r="IIB1765" s="82" t="s">
        <v>13</v>
      </c>
      <c r="IIC1765" s="96" t="s">
        <v>177</v>
      </c>
      <c r="IID1765" s="82" t="s">
        <v>0</v>
      </c>
      <c r="IIE1765" s="82" t="s">
        <v>1</v>
      </c>
      <c r="IIF1765" s="82" t="s">
        <v>2</v>
      </c>
      <c r="IIG1765" s="82" t="s">
        <v>3</v>
      </c>
      <c r="IIH1765" s="82" t="s">
        <v>50</v>
      </c>
      <c r="III1765" s="82" t="s">
        <v>52</v>
      </c>
      <c r="IIJ1765" s="82" t="s">
        <v>13</v>
      </c>
      <c r="IIK1765" s="96" t="s">
        <v>177</v>
      </c>
      <c r="IIL1765" s="82" t="s">
        <v>0</v>
      </c>
      <c r="IIM1765" s="82" t="s">
        <v>1</v>
      </c>
      <c r="IIN1765" s="82" t="s">
        <v>2</v>
      </c>
      <c r="IIO1765" s="82" t="s">
        <v>3</v>
      </c>
      <c r="IIP1765" s="82" t="s">
        <v>50</v>
      </c>
      <c r="IIQ1765" s="82" t="s">
        <v>52</v>
      </c>
      <c r="IIR1765" s="82" t="s">
        <v>13</v>
      </c>
      <c r="IIS1765" s="96" t="s">
        <v>177</v>
      </c>
      <c r="IIT1765" s="82" t="s">
        <v>0</v>
      </c>
      <c r="IIU1765" s="82" t="s">
        <v>1</v>
      </c>
      <c r="IIV1765" s="82" t="s">
        <v>2</v>
      </c>
      <c r="IIW1765" s="82" t="s">
        <v>3</v>
      </c>
      <c r="IIX1765" s="82" t="s">
        <v>50</v>
      </c>
      <c r="IIY1765" s="82" t="s">
        <v>52</v>
      </c>
      <c r="IIZ1765" s="82" t="s">
        <v>13</v>
      </c>
      <c r="IJA1765" s="96" t="s">
        <v>177</v>
      </c>
      <c r="IJB1765" s="82" t="s">
        <v>0</v>
      </c>
      <c r="IJC1765" s="82" t="s">
        <v>1</v>
      </c>
      <c r="IJD1765" s="82" t="s">
        <v>2</v>
      </c>
      <c r="IJE1765" s="82" t="s">
        <v>3</v>
      </c>
      <c r="IJF1765" s="82" t="s">
        <v>50</v>
      </c>
      <c r="IJG1765" s="82" t="s">
        <v>52</v>
      </c>
      <c r="IJH1765" s="82" t="s">
        <v>13</v>
      </c>
      <c r="IJI1765" s="96" t="s">
        <v>177</v>
      </c>
      <c r="IJJ1765" s="82" t="s">
        <v>0</v>
      </c>
      <c r="IJK1765" s="82" t="s">
        <v>1</v>
      </c>
      <c r="IJL1765" s="82" t="s">
        <v>2</v>
      </c>
      <c r="IJM1765" s="82" t="s">
        <v>3</v>
      </c>
      <c r="IJN1765" s="82" t="s">
        <v>50</v>
      </c>
      <c r="IJO1765" s="82" t="s">
        <v>52</v>
      </c>
      <c r="IJP1765" s="82" t="s">
        <v>13</v>
      </c>
      <c r="IJQ1765" s="96" t="s">
        <v>177</v>
      </c>
      <c r="IJR1765" s="82" t="s">
        <v>0</v>
      </c>
      <c r="IJS1765" s="82" t="s">
        <v>1</v>
      </c>
      <c r="IJT1765" s="82" t="s">
        <v>2</v>
      </c>
      <c r="IJU1765" s="82" t="s">
        <v>3</v>
      </c>
      <c r="IJV1765" s="82" t="s">
        <v>50</v>
      </c>
      <c r="IJW1765" s="82" t="s">
        <v>52</v>
      </c>
      <c r="IJX1765" s="82" t="s">
        <v>13</v>
      </c>
      <c r="IJY1765" s="96" t="s">
        <v>177</v>
      </c>
      <c r="IJZ1765" s="82" t="s">
        <v>0</v>
      </c>
      <c r="IKA1765" s="82" t="s">
        <v>1</v>
      </c>
      <c r="IKB1765" s="82" t="s">
        <v>2</v>
      </c>
      <c r="IKC1765" s="82" t="s">
        <v>3</v>
      </c>
      <c r="IKD1765" s="82" t="s">
        <v>50</v>
      </c>
      <c r="IKE1765" s="82" t="s">
        <v>52</v>
      </c>
      <c r="IKF1765" s="82" t="s">
        <v>13</v>
      </c>
      <c r="IKG1765" s="96" t="s">
        <v>177</v>
      </c>
      <c r="IKH1765" s="82" t="s">
        <v>0</v>
      </c>
      <c r="IKI1765" s="82" t="s">
        <v>1</v>
      </c>
      <c r="IKJ1765" s="82" t="s">
        <v>2</v>
      </c>
      <c r="IKK1765" s="82" t="s">
        <v>3</v>
      </c>
      <c r="IKL1765" s="82" t="s">
        <v>50</v>
      </c>
      <c r="IKM1765" s="82" t="s">
        <v>52</v>
      </c>
      <c r="IKN1765" s="82" t="s">
        <v>13</v>
      </c>
      <c r="IKO1765" s="96" t="s">
        <v>177</v>
      </c>
      <c r="IKP1765" s="82" t="s">
        <v>0</v>
      </c>
      <c r="IKQ1765" s="82" t="s">
        <v>1</v>
      </c>
      <c r="IKR1765" s="82" t="s">
        <v>2</v>
      </c>
      <c r="IKS1765" s="82" t="s">
        <v>3</v>
      </c>
      <c r="IKT1765" s="82" t="s">
        <v>50</v>
      </c>
      <c r="IKU1765" s="82" t="s">
        <v>52</v>
      </c>
      <c r="IKV1765" s="82" t="s">
        <v>13</v>
      </c>
      <c r="IKW1765" s="96" t="s">
        <v>177</v>
      </c>
      <c r="IKX1765" s="82" t="s">
        <v>0</v>
      </c>
      <c r="IKY1765" s="82" t="s">
        <v>1</v>
      </c>
      <c r="IKZ1765" s="82" t="s">
        <v>2</v>
      </c>
      <c r="ILA1765" s="82" t="s">
        <v>3</v>
      </c>
      <c r="ILB1765" s="82" t="s">
        <v>50</v>
      </c>
      <c r="ILC1765" s="82" t="s">
        <v>52</v>
      </c>
      <c r="ILD1765" s="82" t="s">
        <v>13</v>
      </c>
      <c r="ILE1765" s="96" t="s">
        <v>177</v>
      </c>
      <c r="ILF1765" s="82" t="s">
        <v>0</v>
      </c>
      <c r="ILG1765" s="82" t="s">
        <v>1</v>
      </c>
      <c r="ILH1765" s="82" t="s">
        <v>2</v>
      </c>
      <c r="ILI1765" s="82" t="s">
        <v>3</v>
      </c>
      <c r="ILJ1765" s="82" t="s">
        <v>50</v>
      </c>
      <c r="ILK1765" s="82" t="s">
        <v>52</v>
      </c>
      <c r="ILL1765" s="82" t="s">
        <v>13</v>
      </c>
      <c r="ILM1765" s="96" t="s">
        <v>177</v>
      </c>
      <c r="ILN1765" s="82" t="s">
        <v>0</v>
      </c>
      <c r="ILO1765" s="82" t="s">
        <v>1</v>
      </c>
      <c r="ILP1765" s="82" t="s">
        <v>2</v>
      </c>
      <c r="ILQ1765" s="82" t="s">
        <v>3</v>
      </c>
      <c r="ILR1765" s="82" t="s">
        <v>50</v>
      </c>
      <c r="ILS1765" s="82" t="s">
        <v>52</v>
      </c>
      <c r="ILT1765" s="82" t="s">
        <v>13</v>
      </c>
      <c r="ILU1765" s="96" t="s">
        <v>177</v>
      </c>
      <c r="ILV1765" s="82" t="s">
        <v>0</v>
      </c>
      <c r="ILW1765" s="82" t="s">
        <v>1</v>
      </c>
      <c r="ILX1765" s="82" t="s">
        <v>2</v>
      </c>
      <c r="ILY1765" s="82" t="s">
        <v>3</v>
      </c>
      <c r="ILZ1765" s="82" t="s">
        <v>50</v>
      </c>
      <c r="IMA1765" s="82" t="s">
        <v>52</v>
      </c>
      <c r="IMB1765" s="82" t="s">
        <v>13</v>
      </c>
      <c r="IMC1765" s="96" t="s">
        <v>177</v>
      </c>
      <c r="IMD1765" s="82" t="s">
        <v>0</v>
      </c>
      <c r="IME1765" s="82" t="s">
        <v>1</v>
      </c>
      <c r="IMF1765" s="82" t="s">
        <v>2</v>
      </c>
      <c r="IMG1765" s="82" t="s">
        <v>3</v>
      </c>
      <c r="IMH1765" s="82" t="s">
        <v>50</v>
      </c>
      <c r="IMI1765" s="82" t="s">
        <v>52</v>
      </c>
      <c r="IMJ1765" s="82" t="s">
        <v>13</v>
      </c>
      <c r="IMK1765" s="96" t="s">
        <v>177</v>
      </c>
      <c r="IML1765" s="82" t="s">
        <v>0</v>
      </c>
      <c r="IMM1765" s="82" t="s">
        <v>1</v>
      </c>
      <c r="IMN1765" s="82" t="s">
        <v>2</v>
      </c>
      <c r="IMO1765" s="82" t="s">
        <v>3</v>
      </c>
      <c r="IMP1765" s="82" t="s">
        <v>50</v>
      </c>
      <c r="IMQ1765" s="82" t="s">
        <v>52</v>
      </c>
      <c r="IMR1765" s="82" t="s">
        <v>13</v>
      </c>
      <c r="IMS1765" s="96" t="s">
        <v>177</v>
      </c>
      <c r="IMT1765" s="82" t="s">
        <v>0</v>
      </c>
      <c r="IMU1765" s="82" t="s">
        <v>1</v>
      </c>
      <c r="IMV1765" s="82" t="s">
        <v>2</v>
      </c>
      <c r="IMW1765" s="82" t="s">
        <v>3</v>
      </c>
      <c r="IMX1765" s="82" t="s">
        <v>50</v>
      </c>
      <c r="IMY1765" s="82" t="s">
        <v>52</v>
      </c>
      <c r="IMZ1765" s="82" t="s">
        <v>13</v>
      </c>
      <c r="INA1765" s="96" t="s">
        <v>177</v>
      </c>
      <c r="INB1765" s="82" t="s">
        <v>0</v>
      </c>
      <c r="INC1765" s="82" t="s">
        <v>1</v>
      </c>
      <c r="IND1765" s="82" t="s">
        <v>2</v>
      </c>
      <c r="INE1765" s="82" t="s">
        <v>3</v>
      </c>
      <c r="INF1765" s="82" t="s">
        <v>50</v>
      </c>
      <c r="ING1765" s="82" t="s">
        <v>52</v>
      </c>
      <c r="INH1765" s="82" t="s">
        <v>13</v>
      </c>
      <c r="INI1765" s="96" t="s">
        <v>177</v>
      </c>
      <c r="INJ1765" s="82" t="s">
        <v>0</v>
      </c>
      <c r="INK1765" s="82" t="s">
        <v>1</v>
      </c>
      <c r="INL1765" s="82" t="s">
        <v>2</v>
      </c>
      <c r="INM1765" s="82" t="s">
        <v>3</v>
      </c>
      <c r="INN1765" s="82" t="s">
        <v>50</v>
      </c>
      <c r="INO1765" s="82" t="s">
        <v>52</v>
      </c>
      <c r="INP1765" s="82" t="s">
        <v>13</v>
      </c>
      <c r="INQ1765" s="96" t="s">
        <v>177</v>
      </c>
      <c r="INR1765" s="82" t="s">
        <v>0</v>
      </c>
      <c r="INS1765" s="82" t="s">
        <v>1</v>
      </c>
      <c r="INT1765" s="82" t="s">
        <v>2</v>
      </c>
      <c r="INU1765" s="82" t="s">
        <v>3</v>
      </c>
      <c r="INV1765" s="82" t="s">
        <v>50</v>
      </c>
      <c r="INW1765" s="82" t="s">
        <v>52</v>
      </c>
      <c r="INX1765" s="82" t="s">
        <v>13</v>
      </c>
      <c r="INY1765" s="96" t="s">
        <v>177</v>
      </c>
      <c r="INZ1765" s="82" t="s">
        <v>0</v>
      </c>
      <c r="IOA1765" s="82" t="s">
        <v>1</v>
      </c>
      <c r="IOB1765" s="82" t="s">
        <v>2</v>
      </c>
      <c r="IOC1765" s="82" t="s">
        <v>3</v>
      </c>
      <c r="IOD1765" s="82" t="s">
        <v>50</v>
      </c>
      <c r="IOE1765" s="82" t="s">
        <v>52</v>
      </c>
      <c r="IOF1765" s="82" t="s">
        <v>13</v>
      </c>
      <c r="IOG1765" s="96" t="s">
        <v>177</v>
      </c>
      <c r="IOH1765" s="82" t="s">
        <v>0</v>
      </c>
      <c r="IOI1765" s="82" t="s">
        <v>1</v>
      </c>
      <c r="IOJ1765" s="82" t="s">
        <v>2</v>
      </c>
      <c r="IOK1765" s="82" t="s">
        <v>3</v>
      </c>
      <c r="IOL1765" s="82" t="s">
        <v>50</v>
      </c>
      <c r="IOM1765" s="82" t="s">
        <v>52</v>
      </c>
      <c r="ION1765" s="82" t="s">
        <v>13</v>
      </c>
      <c r="IOO1765" s="96" t="s">
        <v>177</v>
      </c>
      <c r="IOP1765" s="82" t="s">
        <v>0</v>
      </c>
      <c r="IOQ1765" s="82" t="s">
        <v>1</v>
      </c>
      <c r="IOR1765" s="82" t="s">
        <v>2</v>
      </c>
      <c r="IOS1765" s="82" t="s">
        <v>3</v>
      </c>
      <c r="IOT1765" s="82" t="s">
        <v>50</v>
      </c>
      <c r="IOU1765" s="82" t="s">
        <v>52</v>
      </c>
      <c r="IOV1765" s="82" t="s">
        <v>13</v>
      </c>
      <c r="IOW1765" s="96" t="s">
        <v>177</v>
      </c>
      <c r="IOX1765" s="82" t="s">
        <v>0</v>
      </c>
      <c r="IOY1765" s="82" t="s">
        <v>1</v>
      </c>
      <c r="IOZ1765" s="82" t="s">
        <v>2</v>
      </c>
      <c r="IPA1765" s="82" t="s">
        <v>3</v>
      </c>
      <c r="IPB1765" s="82" t="s">
        <v>50</v>
      </c>
      <c r="IPC1765" s="82" t="s">
        <v>52</v>
      </c>
      <c r="IPD1765" s="82" t="s">
        <v>13</v>
      </c>
      <c r="IPE1765" s="96" t="s">
        <v>177</v>
      </c>
      <c r="IPF1765" s="82" t="s">
        <v>0</v>
      </c>
      <c r="IPG1765" s="82" t="s">
        <v>1</v>
      </c>
      <c r="IPH1765" s="82" t="s">
        <v>2</v>
      </c>
      <c r="IPI1765" s="82" t="s">
        <v>3</v>
      </c>
      <c r="IPJ1765" s="82" t="s">
        <v>50</v>
      </c>
      <c r="IPK1765" s="82" t="s">
        <v>52</v>
      </c>
      <c r="IPL1765" s="82" t="s">
        <v>13</v>
      </c>
      <c r="IPM1765" s="96" t="s">
        <v>177</v>
      </c>
      <c r="IPN1765" s="82" t="s">
        <v>0</v>
      </c>
      <c r="IPO1765" s="82" t="s">
        <v>1</v>
      </c>
      <c r="IPP1765" s="82" t="s">
        <v>2</v>
      </c>
      <c r="IPQ1765" s="82" t="s">
        <v>3</v>
      </c>
      <c r="IPR1765" s="82" t="s">
        <v>50</v>
      </c>
      <c r="IPS1765" s="82" t="s">
        <v>52</v>
      </c>
      <c r="IPT1765" s="82" t="s">
        <v>13</v>
      </c>
      <c r="IPU1765" s="96" t="s">
        <v>177</v>
      </c>
      <c r="IPV1765" s="82" t="s">
        <v>0</v>
      </c>
      <c r="IPW1765" s="82" t="s">
        <v>1</v>
      </c>
      <c r="IPX1765" s="82" t="s">
        <v>2</v>
      </c>
      <c r="IPY1765" s="82" t="s">
        <v>3</v>
      </c>
      <c r="IPZ1765" s="82" t="s">
        <v>50</v>
      </c>
      <c r="IQA1765" s="82" t="s">
        <v>52</v>
      </c>
      <c r="IQB1765" s="82" t="s">
        <v>13</v>
      </c>
      <c r="IQC1765" s="96" t="s">
        <v>177</v>
      </c>
      <c r="IQD1765" s="82" t="s">
        <v>0</v>
      </c>
      <c r="IQE1765" s="82" t="s">
        <v>1</v>
      </c>
      <c r="IQF1765" s="82" t="s">
        <v>2</v>
      </c>
      <c r="IQG1765" s="82" t="s">
        <v>3</v>
      </c>
      <c r="IQH1765" s="82" t="s">
        <v>50</v>
      </c>
      <c r="IQI1765" s="82" t="s">
        <v>52</v>
      </c>
      <c r="IQJ1765" s="82" t="s">
        <v>13</v>
      </c>
      <c r="IQK1765" s="96" t="s">
        <v>177</v>
      </c>
      <c r="IQL1765" s="82" t="s">
        <v>0</v>
      </c>
      <c r="IQM1765" s="82" t="s">
        <v>1</v>
      </c>
      <c r="IQN1765" s="82" t="s">
        <v>2</v>
      </c>
      <c r="IQO1765" s="82" t="s">
        <v>3</v>
      </c>
      <c r="IQP1765" s="82" t="s">
        <v>50</v>
      </c>
      <c r="IQQ1765" s="82" t="s">
        <v>52</v>
      </c>
      <c r="IQR1765" s="82" t="s">
        <v>13</v>
      </c>
      <c r="IQS1765" s="96" t="s">
        <v>177</v>
      </c>
      <c r="IQT1765" s="82" t="s">
        <v>0</v>
      </c>
      <c r="IQU1765" s="82" t="s">
        <v>1</v>
      </c>
      <c r="IQV1765" s="82" t="s">
        <v>2</v>
      </c>
      <c r="IQW1765" s="82" t="s">
        <v>3</v>
      </c>
      <c r="IQX1765" s="82" t="s">
        <v>50</v>
      </c>
      <c r="IQY1765" s="82" t="s">
        <v>52</v>
      </c>
      <c r="IQZ1765" s="82" t="s">
        <v>13</v>
      </c>
      <c r="IRA1765" s="96" t="s">
        <v>177</v>
      </c>
      <c r="IRB1765" s="82" t="s">
        <v>0</v>
      </c>
      <c r="IRC1765" s="82" t="s">
        <v>1</v>
      </c>
      <c r="IRD1765" s="82" t="s">
        <v>2</v>
      </c>
      <c r="IRE1765" s="82" t="s">
        <v>3</v>
      </c>
      <c r="IRF1765" s="82" t="s">
        <v>50</v>
      </c>
      <c r="IRG1765" s="82" t="s">
        <v>52</v>
      </c>
      <c r="IRH1765" s="82" t="s">
        <v>13</v>
      </c>
      <c r="IRI1765" s="96" t="s">
        <v>177</v>
      </c>
      <c r="IRJ1765" s="82" t="s">
        <v>0</v>
      </c>
      <c r="IRK1765" s="82" t="s">
        <v>1</v>
      </c>
      <c r="IRL1765" s="82" t="s">
        <v>2</v>
      </c>
      <c r="IRM1765" s="82" t="s">
        <v>3</v>
      </c>
      <c r="IRN1765" s="82" t="s">
        <v>50</v>
      </c>
      <c r="IRO1765" s="82" t="s">
        <v>52</v>
      </c>
      <c r="IRP1765" s="82" t="s">
        <v>13</v>
      </c>
      <c r="IRQ1765" s="96" t="s">
        <v>177</v>
      </c>
      <c r="IRR1765" s="82" t="s">
        <v>0</v>
      </c>
      <c r="IRS1765" s="82" t="s">
        <v>1</v>
      </c>
      <c r="IRT1765" s="82" t="s">
        <v>2</v>
      </c>
      <c r="IRU1765" s="82" t="s">
        <v>3</v>
      </c>
      <c r="IRV1765" s="82" t="s">
        <v>50</v>
      </c>
      <c r="IRW1765" s="82" t="s">
        <v>52</v>
      </c>
      <c r="IRX1765" s="82" t="s">
        <v>13</v>
      </c>
      <c r="IRY1765" s="96" t="s">
        <v>177</v>
      </c>
      <c r="IRZ1765" s="82" t="s">
        <v>0</v>
      </c>
      <c r="ISA1765" s="82" t="s">
        <v>1</v>
      </c>
      <c r="ISB1765" s="82" t="s">
        <v>2</v>
      </c>
      <c r="ISC1765" s="82" t="s">
        <v>3</v>
      </c>
      <c r="ISD1765" s="82" t="s">
        <v>50</v>
      </c>
      <c r="ISE1765" s="82" t="s">
        <v>52</v>
      </c>
      <c r="ISF1765" s="82" t="s">
        <v>13</v>
      </c>
      <c r="ISG1765" s="96" t="s">
        <v>177</v>
      </c>
      <c r="ISH1765" s="82" t="s">
        <v>0</v>
      </c>
      <c r="ISI1765" s="82" t="s">
        <v>1</v>
      </c>
      <c r="ISJ1765" s="82" t="s">
        <v>2</v>
      </c>
      <c r="ISK1765" s="82" t="s">
        <v>3</v>
      </c>
      <c r="ISL1765" s="82" t="s">
        <v>50</v>
      </c>
      <c r="ISM1765" s="82" t="s">
        <v>52</v>
      </c>
      <c r="ISN1765" s="82" t="s">
        <v>13</v>
      </c>
      <c r="ISO1765" s="96" t="s">
        <v>177</v>
      </c>
      <c r="ISP1765" s="82" t="s">
        <v>0</v>
      </c>
      <c r="ISQ1765" s="82" t="s">
        <v>1</v>
      </c>
      <c r="ISR1765" s="82" t="s">
        <v>2</v>
      </c>
      <c r="ISS1765" s="82" t="s">
        <v>3</v>
      </c>
      <c r="IST1765" s="82" t="s">
        <v>50</v>
      </c>
      <c r="ISU1765" s="82" t="s">
        <v>52</v>
      </c>
      <c r="ISV1765" s="82" t="s">
        <v>13</v>
      </c>
      <c r="ISW1765" s="96" t="s">
        <v>177</v>
      </c>
      <c r="ISX1765" s="82" t="s">
        <v>0</v>
      </c>
      <c r="ISY1765" s="82" t="s">
        <v>1</v>
      </c>
      <c r="ISZ1765" s="82" t="s">
        <v>2</v>
      </c>
      <c r="ITA1765" s="82" t="s">
        <v>3</v>
      </c>
      <c r="ITB1765" s="82" t="s">
        <v>50</v>
      </c>
      <c r="ITC1765" s="82" t="s">
        <v>52</v>
      </c>
      <c r="ITD1765" s="82" t="s">
        <v>13</v>
      </c>
      <c r="ITE1765" s="96" t="s">
        <v>177</v>
      </c>
      <c r="ITF1765" s="82" t="s">
        <v>0</v>
      </c>
      <c r="ITG1765" s="82" t="s">
        <v>1</v>
      </c>
      <c r="ITH1765" s="82" t="s">
        <v>2</v>
      </c>
      <c r="ITI1765" s="82" t="s">
        <v>3</v>
      </c>
      <c r="ITJ1765" s="82" t="s">
        <v>50</v>
      </c>
      <c r="ITK1765" s="82" t="s">
        <v>52</v>
      </c>
      <c r="ITL1765" s="82" t="s">
        <v>13</v>
      </c>
      <c r="ITM1765" s="96" t="s">
        <v>177</v>
      </c>
      <c r="ITN1765" s="82" t="s">
        <v>0</v>
      </c>
      <c r="ITO1765" s="82" t="s">
        <v>1</v>
      </c>
      <c r="ITP1765" s="82" t="s">
        <v>2</v>
      </c>
      <c r="ITQ1765" s="82" t="s">
        <v>3</v>
      </c>
      <c r="ITR1765" s="82" t="s">
        <v>50</v>
      </c>
      <c r="ITS1765" s="82" t="s">
        <v>52</v>
      </c>
      <c r="ITT1765" s="82" t="s">
        <v>13</v>
      </c>
      <c r="ITU1765" s="96" t="s">
        <v>177</v>
      </c>
      <c r="ITV1765" s="82" t="s">
        <v>0</v>
      </c>
      <c r="ITW1765" s="82" t="s">
        <v>1</v>
      </c>
      <c r="ITX1765" s="82" t="s">
        <v>2</v>
      </c>
      <c r="ITY1765" s="82" t="s">
        <v>3</v>
      </c>
      <c r="ITZ1765" s="82" t="s">
        <v>50</v>
      </c>
      <c r="IUA1765" s="82" t="s">
        <v>52</v>
      </c>
      <c r="IUB1765" s="82" t="s">
        <v>13</v>
      </c>
      <c r="IUC1765" s="96" t="s">
        <v>177</v>
      </c>
      <c r="IUD1765" s="82" t="s">
        <v>0</v>
      </c>
      <c r="IUE1765" s="82" t="s">
        <v>1</v>
      </c>
      <c r="IUF1765" s="82" t="s">
        <v>2</v>
      </c>
      <c r="IUG1765" s="82" t="s">
        <v>3</v>
      </c>
      <c r="IUH1765" s="82" t="s">
        <v>50</v>
      </c>
      <c r="IUI1765" s="82" t="s">
        <v>52</v>
      </c>
      <c r="IUJ1765" s="82" t="s">
        <v>13</v>
      </c>
      <c r="IUK1765" s="96" t="s">
        <v>177</v>
      </c>
      <c r="IUL1765" s="82" t="s">
        <v>0</v>
      </c>
      <c r="IUM1765" s="82" t="s">
        <v>1</v>
      </c>
      <c r="IUN1765" s="82" t="s">
        <v>2</v>
      </c>
      <c r="IUO1765" s="82" t="s">
        <v>3</v>
      </c>
      <c r="IUP1765" s="82" t="s">
        <v>50</v>
      </c>
      <c r="IUQ1765" s="82" t="s">
        <v>52</v>
      </c>
      <c r="IUR1765" s="82" t="s">
        <v>13</v>
      </c>
      <c r="IUS1765" s="96" t="s">
        <v>177</v>
      </c>
      <c r="IUT1765" s="82" t="s">
        <v>0</v>
      </c>
      <c r="IUU1765" s="82" t="s">
        <v>1</v>
      </c>
      <c r="IUV1765" s="82" t="s">
        <v>2</v>
      </c>
      <c r="IUW1765" s="82" t="s">
        <v>3</v>
      </c>
      <c r="IUX1765" s="82" t="s">
        <v>50</v>
      </c>
      <c r="IUY1765" s="82" t="s">
        <v>52</v>
      </c>
      <c r="IUZ1765" s="82" t="s">
        <v>13</v>
      </c>
      <c r="IVA1765" s="96" t="s">
        <v>177</v>
      </c>
      <c r="IVB1765" s="82" t="s">
        <v>0</v>
      </c>
      <c r="IVC1765" s="82" t="s">
        <v>1</v>
      </c>
      <c r="IVD1765" s="82" t="s">
        <v>2</v>
      </c>
      <c r="IVE1765" s="82" t="s">
        <v>3</v>
      </c>
      <c r="IVF1765" s="82" t="s">
        <v>50</v>
      </c>
      <c r="IVG1765" s="82" t="s">
        <v>52</v>
      </c>
      <c r="IVH1765" s="82" t="s">
        <v>13</v>
      </c>
      <c r="IVI1765" s="96" t="s">
        <v>177</v>
      </c>
      <c r="IVJ1765" s="82" t="s">
        <v>0</v>
      </c>
      <c r="IVK1765" s="82" t="s">
        <v>1</v>
      </c>
      <c r="IVL1765" s="82" t="s">
        <v>2</v>
      </c>
      <c r="IVM1765" s="82" t="s">
        <v>3</v>
      </c>
      <c r="IVN1765" s="82" t="s">
        <v>50</v>
      </c>
      <c r="IVO1765" s="82" t="s">
        <v>52</v>
      </c>
      <c r="IVP1765" s="82" t="s">
        <v>13</v>
      </c>
      <c r="IVQ1765" s="96" t="s">
        <v>177</v>
      </c>
      <c r="IVR1765" s="82" t="s">
        <v>0</v>
      </c>
      <c r="IVS1765" s="82" t="s">
        <v>1</v>
      </c>
      <c r="IVT1765" s="82" t="s">
        <v>2</v>
      </c>
      <c r="IVU1765" s="82" t="s">
        <v>3</v>
      </c>
      <c r="IVV1765" s="82" t="s">
        <v>50</v>
      </c>
      <c r="IVW1765" s="82" t="s">
        <v>52</v>
      </c>
      <c r="IVX1765" s="82" t="s">
        <v>13</v>
      </c>
      <c r="IVY1765" s="96" t="s">
        <v>177</v>
      </c>
      <c r="IVZ1765" s="82" t="s">
        <v>0</v>
      </c>
      <c r="IWA1765" s="82" t="s">
        <v>1</v>
      </c>
      <c r="IWB1765" s="82" t="s">
        <v>2</v>
      </c>
      <c r="IWC1765" s="82" t="s">
        <v>3</v>
      </c>
      <c r="IWD1765" s="82" t="s">
        <v>50</v>
      </c>
      <c r="IWE1765" s="82" t="s">
        <v>52</v>
      </c>
      <c r="IWF1765" s="82" t="s">
        <v>13</v>
      </c>
      <c r="IWG1765" s="96" t="s">
        <v>177</v>
      </c>
      <c r="IWH1765" s="82" t="s">
        <v>0</v>
      </c>
      <c r="IWI1765" s="82" t="s">
        <v>1</v>
      </c>
      <c r="IWJ1765" s="82" t="s">
        <v>2</v>
      </c>
      <c r="IWK1765" s="82" t="s">
        <v>3</v>
      </c>
      <c r="IWL1765" s="82" t="s">
        <v>50</v>
      </c>
      <c r="IWM1765" s="82" t="s">
        <v>52</v>
      </c>
      <c r="IWN1765" s="82" t="s">
        <v>13</v>
      </c>
      <c r="IWO1765" s="96" t="s">
        <v>177</v>
      </c>
      <c r="IWP1765" s="82" t="s">
        <v>0</v>
      </c>
      <c r="IWQ1765" s="82" t="s">
        <v>1</v>
      </c>
      <c r="IWR1765" s="82" t="s">
        <v>2</v>
      </c>
      <c r="IWS1765" s="82" t="s">
        <v>3</v>
      </c>
      <c r="IWT1765" s="82" t="s">
        <v>50</v>
      </c>
      <c r="IWU1765" s="82" t="s">
        <v>52</v>
      </c>
      <c r="IWV1765" s="82" t="s">
        <v>13</v>
      </c>
      <c r="IWW1765" s="96" t="s">
        <v>177</v>
      </c>
      <c r="IWX1765" s="82" t="s">
        <v>0</v>
      </c>
      <c r="IWY1765" s="82" t="s">
        <v>1</v>
      </c>
      <c r="IWZ1765" s="82" t="s">
        <v>2</v>
      </c>
      <c r="IXA1765" s="82" t="s">
        <v>3</v>
      </c>
      <c r="IXB1765" s="82" t="s">
        <v>50</v>
      </c>
      <c r="IXC1765" s="82" t="s">
        <v>52</v>
      </c>
      <c r="IXD1765" s="82" t="s">
        <v>13</v>
      </c>
      <c r="IXE1765" s="96" t="s">
        <v>177</v>
      </c>
      <c r="IXF1765" s="82" t="s">
        <v>0</v>
      </c>
      <c r="IXG1765" s="82" t="s">
        <v>1</v>
      </c>
      <c r="IXH1765" s="82" t="s">
        <v>2</v>
      </c>
      <c r="IXI1765" s="82" t="s">
        <v>3</v>
      </c>
      <c r="IXJ1765" s="82" t="s">
        <v>50</v>
      </c>
      <c r="IXK1765" s="82" t="s">
        <v>52</v>
      </c>
      <c r="IXL1765" s="82" t="s">
        <v>13</v>
      </c>
      <c r="IXM1765" s="96" t="s">
        <v>177</v>
      </c>
      <c r="IXN1765" s="82" t="s">
        <v>0</v>
      </c>
      <c r="IXO1765" s="82" t="s">
        <v>1</v>
      </c>
      <c r="IXP1765" s="82" t="s">
        <v>2</v>
      </c>
      <c r="IXQ1765" s="82" t="s">
        <v>3</v>
      </c>
      <c r="IXR1765" s="82" t="s">
        <v>50</v>
      </c>
      <c r="IXS1765" s="82" t="s">
        <v>52</v>
      </c>
      <c r="IXT1765" s="82" t="s">
        <v>13</v>
      </c>
      <c r="IXU1765" s="96" t="s">
        <v>177</v>
      </c>
      <c r="IXV1765" s="82" t="s">
        <v>0</v>
      </c>
      <c r="IXW1765" s="82" t="s">
        <v>1</v>
      </c>
      <c r="IXX1765" s="82" t="s">
        <v>2</v>
      </c>
      <c r="IXY1765" s="82" t="s">
        <v>3</v>
      </c>
      <c r="IXZ1765" s="82" t="s">
        <v>50</v>
      </c>
      <c r="IYA1765" s="82" t="s">
        <v>52</v>
      </c>
      <c r="IYB1765" s="82" t="s">
        <v>13</v>
      </c>
      <c r="IYC1765" s="96" t="s">
        <v>177</v>
      </c>
      <c r="IYD1765" s="82" t="s">
        <v>0</v>
      </c>
      <c r="IYE1765" s="82" t="s">
        <v>1</v>
      </c>
      <c r="IYF1765" s="82" t="s">
        <v>2</v>
      </c>
      <c r="IYG1765" s="82" t="s">
        <v>3</v>
      </c>
      <c r="IYH1765" s="82" t="s">
        <v>50</v>
      </c>
      <c r="IYI1765" s="82" t="s">
        <v>52</v>
      </c>
      <c r="IYJ1765" s="82" t="s">
        <v>13</v>
      </c>
      <c r="IYK1765" s="96" t="s">
        <v>177</v>
      </c>
      <c r="IYL1765" s="82" t="s">
        <v>0</v>
      </c>
      <c r="IYM1765" s="82" t="s">
        <v>1</v>
      </c>
      <c r="IYN1765" s="82" t="s">
        <v>2</v>
      </c>
      <c r="IYO1765" s="82" t="s">
        <v>3</v>
      </c>
      <c r="IYP1765" s="82" t="s">
        <v>50</v>
      </c>
      <c r="IYQ1765" s="82" t="s">
        <v>52</v>
      </c>
      <c r="IYR1765" s="82" t="s">
        <v>13</v>
      </c>
      <c r="IYS1765" s="96" t="s">
        <v>177</v>
      </c>
      <c r="IYT1765" s="82" t="s">
        <v>0</v>
      </c>
      <c r="IYU1765" s="82" t="s">
        <v>1</v>
      </c>
      <c r="IYV1765" s="82" t="s">
        <v>2</v>
      </c>
      <c r="IYW1765" s="82" t="s">
        <v>3</v>
      </c>
      <c r="IYX1765" s="82" t="s">
        <v>50</v>
      </c>
      <c r="IYY1765" s="82" t="s">
        <v>52</v>
      </c>
      <c r="IYZ1765" s="82" t="s">
        <v>13</v>
      </c>
      <c r="IZA1765" s="96" t="s">
        <v>177</v>
      </c>
      <c r="IZB1765" s="82" t="s">
        <v>0</v>
      </c>
      <c r="IZC1765" s="82" t="s">
        <v>1</v>
      </c>
      <c r="IZD1765" s="82" t="s">
        <v>2</v>
      </c>
      <c r="IZE1765" s="82" t="s">
        <v>3</v>
      </c>
      <c r="IZF1765" s="82" t="s">
        <v>50</v>
      </c>
      <c r="IZG1765" s="82" t="s">
        <v>52</v>
      </c>
      <c r="IZH1765" s="82" t="s">
        <v>13</v>
      </c>
      <c r="IZI1765" s="96" t="s">
        <v>177</v>
      </c>
      <c r="IZJ1765" s="82" t="s">
        <v>0</v>
      </c>
      <c r="IZK1765" s="82" t="s">
        <v>1</v>
      </c>
      <c r="IZL1765" s="82" t="s">
        <v>2</v>
      </c>
      <c r="IZM1765" s="82" t="s">
        <v>3</v>
      </c>
      <c r="IZN1765" s="82" t="s">
        <v>50</v>
      </c>
      <c r="IZO1765" s="82" t="s">
        <v>52</v>
      </c>
      <c r="IZP1765" s="82" t="s">
        <v>13</v>
      </c>
      <c r="IZQ1765" s="96" t="s">
        <v>177</v>
      </c>
      <c r="IZR1765" s="82" t="s">
        <v>0</v>
      </c>
      <c r="IZS1765" s="82" t="s">
        <v>1</v>
      </c>
      <c r="IZT1765" s="82" t="s">
        <v>2</v>
      </c>
      <c r="IZU1765" s="82" t="s">
        <v>3</v>
      </c>
      <c r="IZV1765" s="82" t="s">
        <v>50</v>
      </c>
      <c r="IZW1765" s="82" t="s">
        <v>52</v>
      </c>
      <c r="IZX1765" s="82" t="s">
        <v>13</v>
      </c>
      <c r="IZY1765" s="96" t="s">
        <v>177</v>
      </c>
      <c r="IZZ1765" s="82" t="s">
        <v>0</v>
      </c>
      <c r="JAA1765" s="82" t="s">
        <v>1</v>
      </c>
      <c r="JAB1765" s="82" t="s">
        <v>2</v>
      </c>
      <c r="JAC1765" s="82" t="s">
        <v>3</v>
      </c>
      <c r="JAD1765" s="82" t="s">
        <v>50</v>
      </c>
      <c r="JAE1765" s="82" t="s">
        <v>52</v>
      </c>
      <c r="JAF1765" s="82" t="s">
        <v>13</v>
      </c>
      <c r="JAG1765" s="96" t="s">
        <v>177</v>
      </c>
      <c r="JAH1765" s="82" t="s">
        <v>0</v>
      </c>
      <c r="JAI1765" s="82" t="s">
        <v>1</v>
      </c>
      <c r="JAJ1765" s="82" t="s">
        <v>2</v>
      </c>
      <c r="JAK1765" s="82" t="s">
        <v>3</v>
      </c>
      <c r="JAL1765" s="82" t="s">
        <v>50</v>
      </c>
      <c r="JAM1765" s="82" t="s">
        <v>52</v>
      </c>
      <c r="JAN1765" s="82" t="s">
        <v>13</v>
      </c>
      <c r="JAO1765" s="96" t="s">
        <v>177</v>
      </c>
      <c r="JAP1765" s="82" t="s">
        <v>0</v>
      </c>
      <c r="JAQ1765" s="82" t="s">
        <v>1</v>
      </c>
      <c r="JAR1765" s="82" t="s">
        <v>2</v>
      </c>
      <c r="JAS1765" s="82" t="s">
        <v>3</v>
      </c>
      <c r="JAT1765" s="82" t="s">
        <v>50</v>
      </c>
      <c r="JAU1765" s="82" t="s">
        <v>52</v>
      </c>
      <c r="JAV1765" s="82" t="s">
        <v>13</v>
      </c>
      <c r="JAW1765" s="96" t="s">
        <v>177</v>
      </c>
      <c r="JAX1765" s="82" t="s">
        <v>0</v>
      </c>
      <c r="JAY1765" s="82" t="s">
        <v>1</v>
      </c>
      <c r="JAZ1765" s="82" t="s">
        <v>2</v>
      </c>
      <c r="JBA1765" s="82" t="s">
        <v>3</v>
      </c>
      <c r="JBB1765" s="82" t="s">
        <v>50</v>
      </c>
      <c r="JBC1765" s="82" t="s">
        <v>52</v>
      </c>
      <c r="JBD1765" s="82" t="s">
        <v>13</v>
      </c>
      <c r="JBE1765" s="96" t="s">
        <v>177</v>
      </c>
      <c r="JBF1765" s="82" t="s">
        <v>0</v>
      </c>
      <c r="JBG1765" s="82" t="s">
        <v>1</v>
      </c>
      <c r="JBH1765" s="82" t="s">
        <v>2</v>
      </c>
      <c r="JBI1765" s="82" t="s">
        <v>3</v>
      </c>
      <c r="JBJ1765" s="82" t="s">
        <v>50</v>
      </c>
      <c r="JBK1765" s="82" t="s">
        <v>52</v>
      </c>
      <c r="JBL1765" s="82" t="s">
        <v>13</v>
      </c>
      <c r="JBM1765" s="96" t="s">
        <v>177</v>
      </c>
      <c r="JBN1765" s="82" t="s">
        <v>0</v>
      </c>
      <c r="JBO1765" s="82" t="s">
        <v>1</v>
      </c>
      <c r="JBP1765" s="82" t="s">
        <v>2</v>
      </c>
      <c r="JBQ1765" s="82" t="s">
        <v>3</v>
      </c>
      <c r="JBR1765" s="82" t="s">
        <v>50</v>
      </c>
      <c r="JBS1765" s="82" t="s">
        <v>52</v>
      </c>
      <c r="JBT1765" s="82" t="s">
        <v>13</v>
      </c>
      <c r="JBU1765" s="96" t="s">
        <v>177</v>
      </c>
      <c r="JBV1765" s="82" t="s">
        <v>0</v>
      </c>
      <c r="JBW1765" s="82" t="s">
        <v>1</v>
      </c>
      <c r="JBX1765" s="82" t="s">
        <v>2</v>
      </c>
      <c r="JBY1765" s="82" t="s">
        <v>3</v>
      </c>
      <c r="JBZ1765" s="82" t="s">
        <v>50</v>
      </c>
      <c r="JCA1765" s="82" t="s">
        <v>52</v>
      </c>
      <c r="JCB1765" s="82" t="s">
        <v>13</v>
      </c>
      <c r="JCC1765" s="96" t="s">
        <v>177</v>
      </c>
      <c r="JCD1765" s="82" t="s">
        <v>0</v>
      </c>
      <c r="JCE1765" s="82" t="s">
        <v>1</v>
      </c>
      <c r="JCF1765" s="82" t="s">
        <v>2</v>
      </c>
      <c r="JCG1765" s="82" t="s">
        <v>3</v>
      </c>
      <c r="JCH1765" s="82" t="s">
        <v>50</v>
      </c>
      <c r="JCI1765" s="82" t="s">
        <v>52</v>
      </c>
      <c r="JCJ1765" s="82" t="s">
        <v>13</v>
      </c>
      <c r="JCK1765" s="96" t="s">
        <v>177</v>
      </c>
      <c r="JCL1765" s="82" t="s">
        <v>0</v>
      </c>
      <c r="JCM1765" s="82" t="s">
        <v>1</v>
      </c>
      <c r="JCN1765" s="82" t="s">
        <v>2</v>
      </c>
      <c r="JCO1765" s="82" t="s">
        <v>3</v>
      </c>
      <c r="JCP1765" s="82" t="s">
        <v>50</v>
      </c>
      <c r="JCQ1765" s="82" t="s">
        <v>52</v>
      </c>
      <c r="JCR1765" s="82" t="s">
        <v>13</v>
      </c>
      <c r="JCS1765" s="96" t="s">
        <v>177</v>
      </c>
      <c r="JCT1765" s="82" t="s">
        <v>0</v>
      </c>
      <c r="JCU1765" s="82" t="s">
        <v>1</v>
      </c>
      <c r="JCV1765" s="82" t="s">
        <v>2</v>
      </c>
      <c r="JCW1765" s="82" t="s">
        <v>3</v>
      </c>
      <c r="JCX1765" s="82" t="s">
        <v>50</v>
      </c>
      <c r="JCY1765" s="82" t="s">
        <v>52</v>
      </c>
      <c r="JCZ1765" s="82" t="s">
        <v>13</v>
      </c>
      <c r="JDA1765" s="96" t="s">
        <v>177</v>
      </c>
      <c r="JDB1765" s="82" t="s">
        <v>0</v>
      </c>
      <c r="JDC1765" s="82" t="s">
        <v>1</v>
      </c>
      <c r="JDD1765" s="82" t="s">
        <v>2</v>
      </c>
      <c r="JDE1765" s="82" t="s">
        <v>3</v>
      </c>
      <c r="JDF1765" s="82" t="s">
        <v>50</v>
      </c>
      <c r="JDG1765" s="82" t="s">
        <v>52</v>
      </c>
      <c r="JDH1765" s="82" t="s">
        <v>13</v>
      </c>
      <c r="JDI1765" s="96" t="s">
        <v>177</v>
      </c>
      <c r="JDJ1765" s="82" t="s">
        <v>0</v>
      </c>
      <c r="JDK1765" s="82" t="s">
        <v>1</v>
      </c>
      <c r="JDL1765" s="82" t="s">
        <v>2</v>
      </c>
      <c r="JDM1765" s="82" t="s">
        <v>3</v>
      </c>
      <c r="JDN1765" s="82" t="s">
        <v>50</v>
      </c>
      <c r="JDO1765" s="82" t="s">
        <v>52</v>
      </c>
      <c r="JDP1765" s="82" t="s">
        <v>13</v>
      </c>
      <c r="JDQ1765" s="96" t="s">
        <v>177</v>
      </c>
      <c r="JDR1765" s="82" t="s">
        <v>0</v>
      </c>
      <c r="JDS1765" s="82" t="s">
        <v>1</v>
      </c>
      <c r="JDT1765" s="82" t="s">
        <v>2</v>
      </c>
      <c r="JDU1765" s="82" t="s">
        <v>3</v>
      </c>
      <c r="JDV1765" s="82" t="s">
        <v>50</v>
      </c>
      <c r="JDW1765" s="82" t="s">
        <v>52</v>
      </c>
      <c r="JDX1765" s="82" t="s">
        <v>13</v>
      </c>
      <c r="JDY1765" s="96" t="s">
        <v>177</v>
      </c>
      <c r="JDZ1765" s="82" t="s">
        <v>0</v>
      </c>
      <c r="JEA1765" s="82" t="s">
        <v>1</v>
      </c>
      <c r="JEB1765" s="82" t="s">
        <v>2</v>
      </c>
      <c r="JEC1765" s="82" t="s">
        <v>3</v>
      </c>
      <c r="JED1765" s="82" t="s">
        <v>50</v>
      </c>
      <c r="JEE1765" s="82" t="s">
        <v>52</v>
      </c>
      <c r="JEF1765" s="82" t="s">
        <v>13</v>
      </c>
      <c r="JEG1765" s="96" t="s">
        <v>177</v>
      </c>
      <c r="JEH1765" s="82" t="s">
        <v>0</v>
      </c>
      <c r="JEI1765" s="82" t="s">
        <v>1</v>
      </c>
      <c r="JEJ1765" s="82" t="s">
        <v>2</v>
      </c>
      <c r="JEK1765" s="82" t="s">
        <v>3</v>
      </c>
      <c r="JEL1765" s="82" t="s">
        <v>50</v>
      </c>
      <c r="JEM1765" s="82" t="s">
        <v>52</v>
      </c>
      <c r="JEN1765" s="82" t="s">
        <v>13</v>
      </c>
      <c r="JEO1765" s="96" t="s">
        <v>177</v>
      </c>
      <c r="JEP1765" s="82" t="s">
        <v>0</v>
      </c>
      <c r="JEQ1765" s="82" t="s">
        <v>1</v>
      </c>
      <c r="JER1765" s="82" t="s">
        <v>2</v>
      </c>
      <c r="JES1765" s="82" t="s">
        <v>3</v>
      </c>
      <c r="JET1765" s="82" t="s">
        <v>50</v>
      </c>
      <c r="JEU1765" s="82" t="s">
        <v>52</v>
      </c>
      <c r="JEV1765" s="82" t="s">
        <v>13</v>
      </c>
      <c r="JEW1765" s="96" t="s">
        <v>177</v>
      </c>
      <c r="JEX1765" s="82" t="s">
        <v>0</v>
      </c>
      <c r="JEY1765" s="82" t="s">
        <v>1</v>
      </c>
      <c r="JEZ1765" s="82" t="s">
        <v>2</v>
      </c>
      <c r="JFA1765" s="82" t="s">
        <v>3</v>
      </c>
      <c r="JFB1765" s="82" t="s">
        <v>50</v>
      </c>
      <c r="JFC1765" s="82" t="s">
        <v>52</v>
      </c>
      <c r="JFD1765" s="82" t="s">
        <v>13</v>
      </c>
      <c r="JFE1765" s="96" t="s">
        <v>177</v>
      </c>
      <c r="JFF1765" s="82" t="s">
        <v>0</v>
      </c>
      <c r="JFG1765" s="82" t="s">
        <v>1</v>
      </c>
      <c r="JFH1765" s="82" t="s">
        <v>2</v>
      </c>
      <c r="JFI1765" s="82" t="s">
        <v>3</v>
      </c>
      <c r="JFJ1765" s="82" t="s">
        <v>50</v>
      </c>
      <c r="JFK1765" s="82" t="s">
        <v>52</v>
      </c>
      <c r="JFL1765" s="82" t="s">
        <v>13</v>
      </c>
      <c r="JFM1765" s="96" t="s">
        <v>177</v>
      </c>
      <c r="JFN1765" s="82" t="s">
        <v>0</v>
      </c>
      <c r="JFO1765" s="82" t="s">
        <v>1</v>
      </c>
      <c r="JFP1765" s="82" t="s">
        <v>2</v>
      </c>
      <c r="JFQ1765" s="82" t="s">
        <v>3</v>
      </c>
      <c r="JFR1765" s="82" t="s">
        <v>50</v>
      </c>
      <c r="JFS1765" s="82" t="s">
        <v>52</v>
      </c>
      <c r="JFT1765" s="82" t="s">
        <v>13</v>
      </c>
      <c r="JFU1765" s="96" t="s">
        <v>177</v>
      </c>
      <c r="JFV1765" s="82" t="s">
        <v>0</v>
      </c>
      <c r="JFW1765" s="82" t="s">
        <v>1</v>
      </c>
      <c r="JFX1765" s="82" t="s">
        <v>2</v>
      </c>
      <c r="JFY1765" s="82" t="s">
        <v>3</v>
      </c>
      <c r="JFZ1765" s="82" t="s">
        <v>50</v>
      </c>
      <c r="JGA1765" s="82" t="s">
        <v>52</v>
      </c>
      <c r="JGB1765" s="82" t="s">
        <v>13</v>
      </c>
      <c r="JGC1765" s="96" t="s">
        <v>177</v>
      </c>
      <c r="JGD1765" s="82" t="s">
        <v>0</v>
      </c>
      <c r="JGE1765" s="82" t="s">
        <v>1</v>
      </c>
      <c r="JGF1765" s="82" t="s">
        <v>2</v>
      </c>
      <c r="JGG1765" s="82" t="s">
        <v>3</v>
      </c>
      <c r="JGH1765" s="82" t="s">
        <v>50</v>
      </c>
      <c r="JGI1765" s="82" t="s">
        <v>52</v>
      </c>
      <c r="JGJ1765" s="82" t="s">
        <v>13</v>
      </c>
      <c r="JGK1765" s="96" t="s">
        <v>177</v>
      </c>
      <c r="JGL1765" s="82" t="s">
        <v>0</v>
      </c>
      <c r="JGM1765" s="82" t="s">
        <v>1</v>
      </c>
      <c r="JGN1765" s="82" t="s">
        <v>2</v>
      </c>
      <c r="JGO1765" s="82" t="s">
        <v>3</v>
      </c>
      <c r="JGP1765" s="82" t="s">
        <v>50</v>
      </c>
      <c r="JGQ1765" s="82" t="s">
        <v>52</v>
      </c>
      <c r="JGR1765" s="82" t="s">
        <v>13</v>
      </c>
      <c r="JGS1765" s="96" t="s">
        <v>177</v>
      </c>
      <c r="JGT1765" s="82" t="s">
        <v>0</v>
      </c>
      <c r="JGU1765" s="82" t="s">
        <v>1</v>
      </c>
      <c r="JGV1765" s="82" t="s">
        <v>2</v>
      </c>
      <c r="JGW1765" s="82" t="s">
        <v>3</v>
      </c>
      <c r="JGX1765" s="82" t="s">
        <v>50</v>
      </c>
      <c r="JGY1765" s="82" t="s">
        <v>52</v>
      </c>
      <c r="JGZ1765" s="82" t="s">
        <v>13</v>
      </c>
      <c r="JHA1765" s="96" t="s">
        <v>177</v>
      </c>
      <c r="JHB1765" s="82" t="s">
        <v>0</v>
      </c>
      <c r="JHC1765" s="82" t="s">
        <v>1</v>
      </c>
      <c r="JHD1765" s="82" t="s">
        <v>2</v>
      </c>
      <c r="JHE1765" s="82" t="s">
        <v>3</v>
      </c>
      <c r="JHF1765" s="82" t="s">
        <v>50</v>
      </c>
      <c r="JHG1765" s="82" t="s">
        <v>52</v>
      </c>
      <c r="JHH1765" s="82" t="s">
        <v>13</v>
      </c>
      <c r="JHI1765" s="96" t="s">
        <v>177</v>
      </c>
      <c r="JHJ1765" s="82" t="s">
        <v>0</v>
      </c>
      <c r="JHK1765" s="82" t="s">
        <v>1</v>
      </c>
      <c r="JHL1765" s="82" t="s">
        <v>2</v>
      </c>
      <c r="JHM1765" s="82" t="s">
        <v>3</v>
      </c>
      <c r="JHN1765" s="82" t="s">
        <v>50</v>
      </c>
      <c r="JHO1765" s="82" t="s">
        <v>52</v>
      </c>
      <c r="JHP1765" s="82" t="s">
        <v>13</v>
      </c>
      <c r="JHQ1765" s="96" t="s">
        <v>177</v>
      </c>
      <c r="JHR1765" s="82" t="s">
        <v>0</v>
      </c>
      <c r="JHS1765" s="82" t="s">
        <v>1</v>
      </c>
      <c r="JHT1765" s="82" t="s">
        <v>2</v>
      </c>
      <c r="JHU1765" s="82" t="s">
        <v>3</v>
      </c>
      <c r="JHV1765" s="82" t="s">
        <v>50</v>
      </c>
      <c r="JHW1765" s="82" t="s">
        <v>52</v>
      </c>
      <c r="JHX1765" s="82" t="s">
        <v>13</v>
      </c>
      <c r="JHY1765" s="96" t="s">
        <v>177</v>
      </c>
      <c r="JHZ1765" s="82" t="s">
        <v>0</v>
      </c>
      <c r="JIA1765" s="82" t="s">
        <v>1</v>
      </c>
      <c r="JIB1765" s="82" t="s">
        <v>2</v>
      </c>
      <c r="JIC1765" s="82" t="s">
        <v>3</v>
      </c>
      <c r="JID1765" s="82" t="s">
        <v>50</v>
      </c>
      <c r="JIE1765" s="82" t="s">
        <v>52</v>
      </c>
      <c r="JIF1765" s="82" t="s">
        <v>13</v>
      </c>
      <c r="JIG1765" s="96" t="s">
        <v>177</v>
      </c>
      <c r="JIH1765" s="82" t="s">
        <v>0</v>
      </c>
      <c r="JII1765" s="82" t="s">
        <v>1</v>
      </c>
      <c r="JIJ1765" s="82" t="s">
        <v>2</v>
      </c>
      <c r="JIK1765" s="82" t="s">
        <v>3</v>
      </c>
      <c r="JIL1765" s="82" t="s">
        <v>50</v>
      </c>
      <c r="JIM1765" s="82" t="s">
        <v>52</v>
      </c>
      <c r="JIN1765" s="82" t="s">
        <v>13</v>
      </c>
      <c r="JIO1765" s="96" t="s">
        <v>177</v>
      </c>
      <c r="JIP1765" s="82" t="s">
        <v>0</v>
      </c>
      <c r="JIQ1765" s="82" t="s">
        <v>1</v>
      </c>
      <c r="JIR1765" s="82" t="s">
        <v>2</v>
      </c>
      <c r="JIS1765" s="82" t="s">
        <v>3</v>
      </c>
      <c r="JIT1765" s="82" t="s">
        <v>50</v>
      </c>
      <c r="JIU1765" s="82" t="s">
        <v>52</v>
      </c>
      <c r="JIV1765" s="82" t="s">
        <v>13</v>
      </c>
      <c r="JIW1765" s="96" t="s">
        <v>177</v>
      </c>
      <c r="JIX1765" s="82" t="s">
        <v>0</v>
      </c>
      <c r="JIY1765" s="82" t="s">
        <v>1</v>
      </c>
      <c r="JIZ1765" s="82" t="s">
        <v>2</v>
      </c>
      <c r="JJA1765" s="82" t="s">
        <v>3</v>
      </c>
      <c r="JJB1765" s="82" t="s">
        <v>50</v>
      </c>
      <c r="JJC1765" s="82" t="s">
        <v>52</v>
      </c>
      <c r="JJD1765" s="82" t="s">
        <v>13</v>
      </c>
      <c r="JJE1765" s="96" t="s">
        <v>177</v>
      </c>
      <c r="JJF1765" s="82" t="s">
        <v>0</v>
      </c>
      <c r="JJG1765" s="82" t="s">
        <v>1</v>
      </c>
      <c r="JJH1765" s="82" t="s">
        <v>2</v>
      </c>
      <c r="JJI1765" s="82" t="s">
        <v>3</v>
      </c>
      <c r="JJJ1765" s="82" t="s">
        <v>50</v>
      </c>
      <c r="JJK1765" s="82" t="s">
        <v>52</v>
      </c>
      <c r="JJL1765" s="82" t="s">
        <v>13</v>
      </c>
      <c r="JJM1765" s="96" t="s">
        <v>177</v>
      </c>
      <c r="JJN1765" s="82" t="s">
        <v>0</v>
      </c>
      <c r="JJO1765" s="82" t="s">
        <v>1</v>
      </c>
      <c r="JJP1765" s="82" t="s">
        <v>2</v>
      </c>
      <c r="JJQ1765" s="82" t="s">
        <v>3</v>
      </c>
      <c r="JJR1765" s="82" t="s">
        <v>50</v>
      </c>
      <c r="JJS1765" s="82" t="s">
        <v>52</v>
      </c>
      <c r="JJT1765" s="82" t="s">
        <v>13</v>
      </c>
      <c r="JJU1765" s="96" t="s">
        <v>177</v>
      </c>
      <c r="JJV1765" s="82" t="s">
        <v>0</v>
      </c>
      <c r="JJW1765" s="82" t="s">
        <v>1</v>
      </c>
      <c r="JJX1765" s="82" t="s">
        <v>2</v>
      </c>
      <c r="JJY1765" s="82" t="s">
        <v>3</v>
      </c>
      <c r="JJZ1765" s="82" t="s">
        <v>50</v>
      </c>
      <c r="JKA1765" s="82" t="s">
        <v>52</v>
      </c>
      <c r="JKB1765" s="82" t="s">
        <v>13</v>
      </c>
      <c r="JKC1765" s="96" t="s">
        <v>177</v>
      </c>
      <c r="JKD1765" s="82" t="s">
        <v>0</v>
      </c>
      <c r="JKE1765" s="82" t="s">
        <v>1</v>
      </c>
      <c r="JKF1765" s="82" t="s">
        <v>2</v>
      </c>
      <c r="JKG1765" s="82" t="s">
        <v>3</v>
      </c>
      <c r="JKH1765" s="82" t="s">
        <v>50</v>
      </c>
      <c r="JKI1765" s="82" t="s">
        <v>52</v>
      </c>
      <c r="JKJ1765" s="82" t="s">
        <v>13</v>
      </c>
      <c r="JKK1765" s="96" t="s">
        <v>177</v>
      </c>
      <c r="JKL1765" s="82" t="s">
        <v>0</v>
      </c>
      <c r="JKM1765" s="82" t="s">
        <v>1</v>
      </c>
      <c r="JKN1765" s="82" t="s">
        <v>2</v>
      </c>
      <c r="JKO1765" s="82" t="s">
        <v>3</v>
      </c>
      <c r="JKP1765" s="82" t="s">
        <v>50</v>
      </c>
      <c r="JKQ1765" s="82" t="s">
        <v>52</v>
      </c>
      <c r="JKR1765" s="82" t="s">
        <v>13</v>
      </c>
      <c r="JKS1765" s="96" t="s">
        <v>177</v>
      </c>
      <c r="JKT1765" s="82" t="s">
        <v>0</v>
      </c>
      <c r="JKU1765" s="82" t="s">
        <v>1</v>
      </c>
      <c r="JKV1765" s="82" t="s">
        <v>2</v>
      </c>
      <c r="JKW1765" s="82" t="s">
        <v>3</v>
      </c>
      <c r="JKX1765" s="82" t="s">
        <v>50</v>
      </c>
      <c r="JKY1765" s="82" t="s">
        <v>52</v>
      </c>
      <c r="JKZ1765" s="82" t="s">
        <v>13</v>
      </c>
      <c r="JLA1765" s="96" t="s">
        <v>177</v>
      </c>
      <c r="JLB1765" s="82" t="s">
        <v>0</v>
      </c>
      <c r="JLC1765" s="82" t="s">
        <v>1</v>
      </c>
      <c r="JLD1765" s="82" t="s">
        <v>2</v>
      </c>
      <c r="JLE1765" s="82" t="s">
        <v>3</v>
      </c>
      <c r="JLF1765" s="82" t="s">
        <v>50</v>
      </c>
      <c r="JLG1765" s="82" t="s">
        <v>52</v>
      </c>
      <c r="JLH1765" s="82" t="s">
        <v>13</v>
      </c>
      <c r="JLI1765" s="96" t="s">
        <v>177</v>
      </c>
      <c r="JLJ1765" s="82" t="s">
        <v>0</v>
      </c>
      <c r="JLK1765" s="82" t="s">
        <v>1</v>
      </c>
      <c r="JLL1765" s="82" t="s">
        <v>2</v>
      </c>
      <c r="JLM1765" s="82" t="s">
        <v>3</v>
      </c>
      <c r="JLN1765" s="82" t="s">
        <v>50</v>
      </c>
      <c r="JLO1765" s="82" t="s">
        <v>52</v>
      </c>
      <c r="JLP1765" s="82" t="s">
        <v>13</v>
      </c>
      <c r="JLQ1765" s="96" t="s">
        <v>177</v>
      </c>
      <c r="JLR1765" s="82" t="s">
        <v>0</v>
      </c>
      <c r="JLS1765" s="82" t="s">
        <v>1</v>
      </c>
      <c r="JLT1765" s="82" t="s">
        <v>2</v>
      </c>
      <c r="JLU1765" s="82" t="s">
        <v>3</v>
      </c>
      <c r="JLV1765" s="82" t="s">
        <v>50</v>
      </c>
      <c r="JLW1765" s="82" t="s">
        <v>52</v>
      </c>
      <c r="JLX1765" s="82" t="s">
        <v>13</v>
      </c>
      <c r="JLY1765" s="96" t="s">
        <v>177</v>
      </c>
      <c r="JLZ1765" s="82" t="s">
        <v>0</v>
      </c>
      <c r="JMA1765" s="82" t="s">
        <v>1</v>
      </c>
      <c r="JMB1765" s="82" t="s">
        <v>2</v>
      </c>
      <c r="JMC1765" s="82" t="s">
        <v>3</v>
      </c>
      <c r="JMD1765" s="82" t="s">
        <v>50</v>
      </c>
      <c r="JME1765" s="82" t="s">
        <v>52</v>
      </c>
      <c r="JMF1765" s="82" t="s">
        <v>13</v>
      </c>
      <c r="JMG1765" s="96" t="s">
        <v>177</v>
      </c>
      <c r="JMH1765" s="82" t="s">
        <v>0</v>
      </c>
      <c r="JMI1765" s="82" t="s">
        <v>1</v>
      </c>
      <c r="JMJ1765" s="82" t="s">
        <v>2</v>
      </c>
      <c r="JMK1765" s="82" t="s">
        <v>3</v>
      </c>
      <c r="JML1765" s="82" t="s">
        <v>50</v>
      </c>
      <c r="JMM1765" s="82" t="s">
        <v>52</v>
      </c>
      <c r="JMN1765" s="82" t="s">
        <v>13</v>
      </c>
      <c r="JMO1765" s="96" t="s">
        <v>177</v>
      </c>
      <c r="JMP1765" s="82" t="s">
        <v>0</v>
      </c>
      <c r="JMQ1765" s="82" t="s">
        <v>1</v>
      </c>
      <c r="JMR1765" s="82" t="s">
        <v>2</v>
      </c>
      <c r="JMS1765" s="82" t="s">
        <v>3</v>
      </c>
      <c r="JMT1765" s="82" t="s">
        <v>50</v>
      </c>
      <c r="JMU1765" s="82" t="s">
        <v>52</v>
      </c>
      <c r="JMV1765" s="82" t="s">
        <v>13</v>
      </c>
      <c r="JMW1765" s="96" t="s">
        <v>177</v>
      </c>
      <c r="JMX1765" s="82" t="s">
        <v>0</v>
      </c>
      <c r="JMY1765" s="82" t="s">
        <v>1</v>
      </c>
      <c r="JMZ1765" s="82" t="s">
        <v>2</v>
      </c>
      <c r="JNA1765" s="82" t="s">
        <v>3</v>
      </c>
      <c r="JNB1765" s="82" t="s">
        <v>50</v>
      </c>
      <c r="JNC1765" s="82" t="s">
        <v>52</v>
      </c>
      <c r="JND1765" s="82" t="s">
        <v>13</v>
      </c>
      <c r="JNE1765" s="96" t="s">
        <v>177</v>
      </c>
      <c r="JNF1765" s="82" t="s">
        <v>0</v>
      </c>
      <c r="JNG1765" s="82" t="s">
        <v>1</v>
      </c>
      <c r="JNH1765" s="82" t="s">
        <v>2</v>
      </c>
      <c r="JNI1765" s="82" t="s">
        <v>3</v>
      </c>
      <c r="JNJ1765" s="82" t="s">
        <v>50</v>
      </c>
      <c r="JNK1765" s="82" t="s">
        <v>52</v>
      </c>
      <c r="JNL1765" s="82" t="s">
        <v>13</v>
      </c>
      <c r="JNM1765" s="96" t="s">
        <v>177</v>
      </c>
      <c r="JNN1765" s="82" t="s">
        <v>0</v>
      </c>
      <c r="JNO1765" s="82" t="s">
        <v>1</v>
      </c>
      <c r="JNP1765" s="82" t="s">
        <v>2</v>
      </c>
      <c r="JNQ1765" s="82" t="s">
        <v>3</v>
      </c>
      <c r="JNR1765" s="82" t="s">
        <v>50</v>
      </c>
      <c r="JNS1765" s="82" t="s">
        <v>52</v>
      </c>
      <c r="JNT1765" s="82" t="s">
        <v>13</v>
      </c>
      <c r="JNU1765" s="96" t="s">
        <v>177</v>
      </c>
      <c r="JNV1765" s="82" t="s">
        <v>0</v>
      </c>
      <c r="JNW1765" s="82" t="s">
        <v>1</v>
      </c>
      <c r="JNX1765" s="82" t="s">
        <v>2</v>
      </c>
      <c r="JNY1765" s="82" t="s">
        <v>3</v>
      </c>
      <c r="JNZ1765" s="82" t="s">
        <v>50</v>
      </c>
      <c r="JOA1765" s="82" t="s">
        <v>52</v>
      </c>
      <c r="JOB1765" s="82" t="s">
        <v>13</v>
      </c>
      <c r="JOC1765" s="96" t="s">
        <v>177</v>
      </c>
      <c r="JOD1765" s="82" t="s">
        <v>0</v>
      </c>
      <c r="JOE1765" s="82" t="s">
        <v>1</v>
      </c>
      <c r="JOF1765" s="82" t="s">
        <v>2</v>
      </c>
      <c r="JOG1765" s="82" t="s">
        <v>3</v>
      </c>
      <c r="JOH1765" s="82" t="s">
        <v>50</v>
      </c>
      <c r="JOI1765" s="82" t="s">
        <v>52</v>
      </c>
      <c r="JOJ1765" s="82" t="s">
        <v>13</v>
      </c>
      <c r="JOK1765" s="96" t="s">
        <v>177</v>
      </c>
      <c r="JOL1765" s="82" t="s">
        <v>0</v>
      </c>
      <c r="JOM1765" s="82" t="s">
        <v>1</v>
      </c>
      <c r="JON1765" s="82" t="s">
        <v>2</v>
      </c>
      <c r="JOO1765" s="82" t="s">
        <v>3</v>
      </c>
      <c r="JOP1765" s="82" t="s">
        <v>50</v>
      </c>
      <c r="JOQ1765" s="82" t="s">
        <v>52</v>
      </c>
      <c r="JOR1765" s="82" t="s">
        <v>13</v>
      </c>
      <c r="JOS1765" s="96" t="s">
        <v>177</v>
      </c>
      <c r="JOT1765" s="82" t="s">
        <v>0</v>
      </c>
      <c r="JOU1765" s="82" t="s">
        <v>1</v>
      </c>
      <c r="JOV1765" s="82" t="s">
        <v>2</v>
      </c>
      <c r="JOW1765" s="82" t="s">
        <v>3</v>
      </c>
      <c r="JOX1765" s="82" t="s">
        <v>50</v>
      </c>
      <c r="JOY1765" s="82" t="s">
        <v>52</v>
      </c>
      <c r="JOZ1765" s="82" t="s">
        <v>13</v>
      </c>
      <c r="JPA1765" s="96" t="s">
        <v>177</v>
      </c>
      <c r="JPB1765" s="82" t="s">
        <v>0</v>
      </c>
      <c r="JPC1765" s="82" t="s">
        <v>1</v>
      </c>
      <c r="JPD1765" s="82" t="s">
        <v>2</v>
      </c>
      <c r="JPE1765" s="82" t="s">
        <v>3</v>
      </c>
      <c r="JPF1765" s="82" t="s">
        <v>50</v>
      </c>
      <c r="JPG1765" s="82" t="s">
        <v>52</v>
      </c>
      <c r="JPH1765" s="82" t="s">
        <v>13</v>
      </c>
      <c r="JPI1765" s="96" t="s">
        <v>177</v>
      </c>
      <c r="JPJ1765" s="82" t="s">
        <v>0</v>
      </c>
      <c r="JPK1765" s="82" t="s">
        <v>1</v>
      </c>
      <c r="JPL1765" s="82" t="s">
        <v>2</v>
      </c>
      <c r="JPM1765" s="82" t="s">
        <v>3</v>
      </c>
      <c r="JPN1765" s="82" t="s">
        <v>50</v>
      </c>
      <c r="JPO1765" s="82" t="s">
        <v>52</v>
      </c>
      <c r="JPP1765" s="82" t="s">
        <v>13</v>
      </c>
      <c r="JPQ1765" s="96" t="s">
        <v>177</v>
      </c>
      <c r="JPR1765" s="82" t="s">
        <v>0</v>
      </c>
      <c r="JPS1765" s="82" t="s">
        <v>1</v>
      </c>
      <c r="JPT1765" s="82" t="s">
        <v>2</v>
      </c>
      <c r="JPU1765" s="82" t="s">
        <v>3</v>
      </c>
      <c r="JPV1765" s="82" t="s">
        <v>50</v>
      </c>
      <c r="JPW1765" s="82" t="s">
        <v>52</v>
      </c>
      <c r="JPX1765" s="82" t="s">
        <v>13</v>
      </c>
      <c r="JPY1765" s="96" t="s">
        <v>177</v>
      </c>
      <c r="JPZ1765" s="82" t="s">
        <v>0</v>
      </c>
      <c r="JQA1765" s="82" t="s">
        <v>1</v>
      </c>
      <c r="JQB1765" s="82" t="s">
        <v>2</v>
      </c>
      <c r="JQC1765" s="82" t="s">
        <v>3</v>
      </c>
      <c r="JQD1765" s="82" t="s">
        <v>50</v>
      </c>
      <c r="JQE1765" s="82" t="s">
        <v>52</v>
      </c>
      <c r="JQF1765" s="82" t="s">
        <v>13</v>
      </c>
      <c r="JQG1765" s="96" t="s">
        <v>177</v>
      </c>
      <c r="JQH1765" s="82" t="s">
        <v>0</v>
      </c>
      <c r="JQI1765" s="82" t="s">
        <v>1</v>
      </c>
      <c r="JQJ1765" s="82" t="s">
        <v>2</v>
      </c>
      <c r="JQK1765" s="82" t="s">
        <v>3</v>
      </c>
      <c r="JQL1765" s="82" t="s">
        <v>50</v>
      </c>
      <c r="JQM1765" s="82" t="s">
        <v>52</v>
      </c>
      <c r="JQN1765" s="82" t="s">
        <v>13</v>
      </c>
      <c r="JQO1765" s="96" t="s">
        <v>177</v>
      </c>
      <c r="JQP1765" s="82" t="s">
        <v>0</v>
      </c>
      <c r="JQQ1765" s="82" t="s">
        <v>1</v>
      </c>
      <c r="JQR1765" s="82" t="s">
        <v>2</v>
      </c>
      <c r="JQS1765" s="82" t="s">
        <v>3</v>
      </c>
      <c r="JQT1765" s="82" t="s">
        <v>50</v>
      </c>
      <c r="JQU1765" s="82" t="s">
        <v>52</v>
      </c>
      <c r="JQV1765" s="82" t="s">
        <v>13</v>
      </c>
      <c r="JQW1765" s="96" t="s">
        <v>177</v>
      </c>
      <c r="JQX1765" s="82" t="s">
        <v>0</v>
      </c>
      <c r="JQY1765" s="82" t="s">
        <v>1</v>
      </c>
      <c r="JQZ1765" s="82" t="s">
        <v>2</v>
      </c>
      <c r="JRA1765" s="82" t="s">
        <v>3</v>
      </c>
      <c r="JRB1765" s="82" t="s">
        <v>50</v>
      </c>
      <c r="JRC1765" s="82" t="s">
        <v>52</v>
      </c>
      <c r="JRD1765" s="82" t="s">
        <v>13</v>
      </c>
      <c r="JRE1765" s="96" t="s">
        <v>177</v>
      </c>
      <c r="JRF1765" s="82" t="s">
        <v>0</v>
      </c>
      <c r="JRG1765" s="82" t="s">
        <v>1</v>
      </c>
      <c r="JRH1765" s="82" t="s">
        <v>2</v>
      </c>
      <c r="JRI1765" s="82" t="s">
        <v>3</v>
      </c>
      <c r="JRJ1765" s="82" t="s">
        <v>50</v>
      </c>
      <c r="JRK1765" s="82" t="s">
        <v>52</v>
      </c>
      <c r="JRL1765" s="82" t="s">
        <v>13</v>
      </c>
      <c r="JRM1765" s="96" t="s">
        <v>177</v>
      </c>
      <c r="JRN1765" s="82" t="s">
        <v>0</v>
      </c>
      <c r="JRO1765" s="82" t="s">
        <v>1</v>
      </c>
      <c r="JRP1765" s="82" t="s">
        <v>2</v>
      </c>
      <c r="JRQ1765" s="82" t="s">
        <v>3</v>
      </c>
      <c r="JRR1765" s="82" t="s">
        <v>50</v>
      </c>
      <c r="JRS1765" s="82" t="s">
        <v>52</v>
      </c>
      <c r="JRT1765" s="82" t="s">
        <v>13</v>
      </c>
      <c r="JRU1765" s="96" t="s">
        <v>177</v>
      </c>
      <c r="JRV1765" s="82" t="s">
        <v>0</v>
      </c>
      <c r="JRW1765" s="82" t="s">
        <v>1</v>
      </c>
      <c r="JRX1765" s="82" t="s">
        <v>2</v>
      </c>
      <c r="JRY1765" s="82" t="s">
        <v>3</v>
      </c>
      <c r="JRZ1765" s="82" t="s">
        <v>50</v>
      </c>
      <c r="JSA1765" s="82" t="s">
        <v>52</v>
      </c>
      <c r="JSB1765" s="82" t="s">
        <v>13</v>
      </c>
      <c r="JSC1765" s="96" t="s">
        <v>177</v>
      </c>
      <c r="JSD1765" s="82" t="s">
        <v>0</v>
      </c>
      <c r="JSE1765" s="82" t="s">
        <v>1</v>
      </c>
      <c r="JSF1765" s="82" t="s">
        <v>2</v>
      </c>
      <c r="JSG1765" s="82" t="s">
        <v>3</v>
      </c>
      <c r="JSH1765" s="82" t="s">
        <v>50</v>
      </c>
      <c r="JSI1765" s="82" t="s">
        <v>52</v>
      </c>
      <c r="JSJ1765" s="82" t="s">
        <v>13</v>
      </c>
      <c r="JSK1765" s="96" t="s">
        <v>177</v>
      </c>
      <c r="JSL1765" s="82" t="s">
        <v>0</v>
      </c>
      <c r="JSM1765" s="82" t="s">
        <v>1</v>
      </c>
      <c r="JSN1765" s="82" t="s">
        <v>2</v>
      </c>
      <c r="JSO1765" s="82" t="s">
        <v>3</v>
      </c>
      <c r="JSP1765" s="82" t="s">
        <v>50</v>
      </c>
      <c r="JSQ1765" s="82" t="s">
        <v>52</v>
      </c>
      <c r="JSR1765" s="82" t="s">
        <v>13</v>
      </c>
      <c r="JSS1765" s="96" t="s">
        <v>177</v>
      </c>
      <c r="JST1765" s="82" t="s">
        <v>0</v>
      </c>
      <c r="JSU1765" s="82" t="s">
        <v>1</v>
      </c>
      <c r="JSV1765" s="82" t="s">
        <v>2</v>
      </c>
      <c r="JSW1765" s="82" t="s">
        <v>3</v>
      </c>
      <c r="JSX1765" s="82" t="s">
        <v>50</v>
      </c>
      <c r="JSY1765" s="82" t="s">
        <v>52</v>
      </c>
      <c r="JSZ1765" s="82" t="s">
        <v>13</v>
      </c>
      <c r="JTA1765" s="96" t="s">
        <v>177</v>
      </c>
      <c r="JTB1765" s="82" t="s">
        <v>0</v>
      </c>
      <c r="JTC1765" s="82" t="s">
        <v>1</v>
      </c>
      <c r="JTD1765" s="82" t="s">
        <v>2</v>
      </c>
      <c r="JTE1765" s="82" t="s">
        <v>3</v>
      </c>
      <c r="JTF1765" s="82" t="s">
        <v>50</v>
      </c>
      <c r="JTG1765" s="82" t="s">
        <v>52</v>
      </c>
      <c r="JTH1765" s="82" t="s">
        <v>13</v>
      </c>
      <c r="JTI1765" s="96" t="s">
        <v>177</v>
      </c>
      <c r="JTJ1765" s="82" t="s">
        <v>0</v>
      </c>
      <c r="JTK1765" s="82" t="s">
        <v>1</v>
      </c>
      <c r="JTL1765" s="82" t="s">
        <v>2</v>
      </c>
      <c r="JTM1765" s="82" t="s">
        <v>3</v>
      </c>
      <c r="JTN1765" s="82" t="s">
        <v>50</v>
      </c>
      <c r="JTO1765" s="82" t="s">
        <v>52</v>
      </c>
      <c r="JTP1765" s="82" t="s">
        <v>13</v>
      </c>
      <c r="JTQ1765" s="96" t="s">
        <v>177</v>
      </c>
      <c r="JTR1765" s="82" t="s">
        <v>0</v>
      </c>
      <c r="JTS1765" s="82" t="s">
        <v>1</v>
      </c>
      <c r="JTT1765" s="82" t="s">
        <v>2</v>
      </c>
      <c r="JTU1765" s="82" t="s">
        <v>3</v>
      </c>
      <c r="JTV1765" s="82" t="s">
        <v>50</v>
      </c>
      <c r="JTW1765" s="82" t="s">
        <v>52</v>
      </c>
      <c r="JTX1765" s="82" t="s">
        <v>13</v>
      </c>
      <c r="JTY1765" s="96" t="s">
        <v>177</v>
      </c>
      <c r="JTZ1765" s="82" t="s">
        <v>0</v>
      </c>
      <c r="JUA1765" s="82" t="s">
        <v>1</v>
      </c>
      <c r="JUB1765" s="82" t="s">
        <v>2</v>
      </c>
      <c r="JUC1765" s="82" t="s">
        <v>3</v>
      </c>
      <c r="JUD1765" s="82" t="s">
        <v>50</v>
      </c>
      <c r="JUE1765" s="82" t="s">
        <v>52</v>
      </c>
      <c r="JUF1765" s="82" t="s">
        <v>13</v>
      </c>
      <c r="JUG1765" s="96" t="s">
        <v>177</v>
      </c>
      <c r="JUH1765" s="82" t="s">
        <v>0</v>
      </c>
      <c r="JUI1765" s="82" t="s">
        <v>1</v>
      </c>
      <c r="JUJ1765" s="82" t="s">
        <v>2</v>
      </c>
      <c r="JUK1765" s="82" t="s">
        <v>3</v>
      </c>
      <c r="JUL1765" s="82" t="s">
        <v>50</v>
      </c>
      <c r="JUM1765" s="82" t="s">
        <v>52</v>
      </c>
      <c r="JUN1765" s="82" t="s">
        <v>13</v>
      </c>
      <c r="JUO1765" s="96" t="s">
        <v>177</v>
      </c>
      <c r="JUP1765" s="82" t="s">
        <v>0</v>
      </c>
      <c r="JUQ1765" s="82" t="s">
        <v>1</v>
      </c>
      <c r="JUR1765" s="82" t="s">
        <v>2</v>
      </c>
      <c r="JUS1765" s="82" t="s">
        <v>3</v>
      </c>
      <c r="JUT1765" s="82" t="s">
        <v>50</v>
      </c>
      <c r="JUU1765" s="82" t="s">
        <v>52</v>
      </c>
      <c r="JUV1765" s="82" t="s">
        <v>13</v>
      </c>
      <c r="JUW1765" s="96" t="s">
        <v>177</v>
      </c>
      <c r="JUX1765" s="82" t="s">
        <v>0</v>
      </c>
      <c r="JUY1765" s="82" t="s">
        <v>1</v>
      </c>
      <c r="JUZ1765" s="82" t="s">
        <v>2</v>
      </c>
      <c r="JVA1765" s="82" t="s">
        <v>3</v>
      </c>
      <c r="JVB1765" s="82" t="s">
        <v>50</v>
      </c>
      <c r="JVC1765" s="82" t="s">
        <v>52</v>
      </c>
      <c r="JVD1765" s="82" t="s">
        <v>13</v>
      </c>
      <c r="JVE1765" s="96" t="s">
        <v>177</v>
      </c>
      <c r="JVF1765" s="82" t="s">
        <v>0</v>
      </c>
      <c r="JVG1765" s="82" t="s">
        <v>1</v>
      </c>
      <c r="JVH1765" s="82" t="s">
        <v>2</v>
      </c>
      <c r="JVI1765" s="82" t="s">
        <v>3</v>
      </c>
      <c r="JVJ1765" s="82" t="s">
        <v>50</v>
      </c>
      <c r="JVK1765" s="82" t="s">
        <v>52</v>
      </c>
      <c r="JVL1765" s="82" t="s">
        <v>13</v>
      </c>
      <c r="JVM1765" s="96" t="s">
        <v>177</v>
      </c>
      <c r="JVN1765" s="82" t="s">
        <v>0</v>
      </c>
      <c r="JVO1765" s="82" t="s">
        <v>1</v>
      </c>
      <c r="JVP1765" s="82" t="s">
        <v>2</v>
      </c>
      <c r="JVQ1765" s="82" t="s">
        <v>3</v>
      </c>
      <c r="JVR1765" s="82" t="s">
        <v>50</v>
      </c>
      <c r="JVS1765" s="82" t="s">
        <v>52</v>
      </c>
      <c r="JVT1765" s="82" t="s">
        <v>13</v>
      </c>
      <c r="JVU1765" s="96" t="s">
        <v>177</v>
      </c>
      <c r="JVV1765" s="82" t="s">
        <v>0</v>
      </c>
      <c r="JVW1765" s="82" t="s">
        <v>1</v>
      </c>
      <c r="JVX1765" s="82" t="s">
        <v>2</v>
      </c>
      <c r="JVY1765" s="82" t="s">
        <v>3</v>
      </c>
      <c r="JVZ1765" s="82" t="s">
        <v>50</v>
      </c>
      <c r="JWA1765" s="82" t="s">
        <v>52</v>
      </c>
      <c r="JWB1765" s="82" t="s">
        <v>13</v>
      </c>
      <c r="JWC1765" s="96" t="s">
        <v>177</v>
      </c>
      <c r="JWD1765" s="82" t="s">
        <v>0</v>
      </c>
      <c r="JWE1765" s="82" t="s">
        <v>1</v>
      </c>
      <c r="JWF1765" s="82" t="s">
        <v>2</v>
      </c>
      <c r="JWG1765" s="82" t="s">
        <v>3</v>
      </c>
      <c r="JWH1765" s="82" t="s">
        <v>50</v>
      </c>
      <c r="JWI1765" s="82" t="s">
        <v>52</v>
      </c>
      <c r="JWJ1765" s="82" t="s">
        <v>13</v>
      </c>
      <c r="JWK1765" s="96" t="s">
        <v>177</v>
      </c>
      <c r="JWL1765" s="82" t="s">
        <v>0</v>
      </c>
      <c r="JWM1765" s="82" t="s">
        <v>1</v>
      </c>
      <c r="JWN1765" s="82" t="s">
        <v>2</v>
      </c>
      <c r="JWO1765" s="82" t="s">
        <v>3</v>
      </c>
      <c r="JWP1765" s="82" t="s">
        <v>50</v>
      </c>
      <c r="JWQ1765" s="82" t="s">
        <v>52</v>
      </c>
      <c r="JWR1765" s="82" t="s">
        <v>13</v>
      </c>
      <c r="JWS1765" s="96" t="s">
        <v>177</v>
      </c>
      <c r="JWT1765" s="82" t="s">
        <v>0</v>
      </c>
      <c r="JWU1765" s="82" t="s">
        <v>1</v>
      </c>
      <c r="JWV1765" s="82" t="s">
        <v>2</v>
      </c>
      <c r="JWW1765" s="82" t="s">
        <v>3</v>
      </c>
      <c r="JWX1765" s="82" t="s">
        <v>50</v>
      </c>
      <c r="JWY1765" s="82" t="s">
        <v>52</v>
      </c>
      <c r="JWZ1765" s="82" t="s">
        <v>13</v>
      </c>
      <c r="JXA1765" s="96" t="s">
        <v>177</v>
      </c>
      <c r="JXB1765" s="82" t="s">
        <v>0</v>
      </c>
      <c r="JXC1765" s="82" t="s">
        <v>1</v>
      </c>
      <c r="JXD1765" s="82" t="s">
        <v>2</v>
      </c>
      <c r="JXE1765" s="82" t="s">
        <v>3</v>
      </c>
      <c r="JXF1765" s="82" t="s">
        <v>50</v>
      </c>
      <c r="JXG1765" s="82" t="s">
        <v>52</v>
      </c>
      <c r="JXH1765" s="82" t="s">
        <v>13</v>
      </c>
      <c r="JXI1765" s="96" t="s">
        <v>177</v>
      </c>
      <c r="JXJ1765" s="82" t="s">
        <v>0</v>
      </c>
      <c r="JXK1765" s="82" t="s">
        <v>1</v>
      </c>
      <c r="JXL1765" s="82" t="s">
        <v>2</v>
      </c>
      <c r="JXM1765" s="82" t="s">
        <v>3</v>
      </c>
      <c r="JXN1765" s="82" t="s">
        <v>50</v>
      </c>
      <c r="JXO1765" s="82" t="s">
        <v>52</v>
      </c>
      <c r="JXP1765" s="82" t="s">
        <v>13</v>
      </c>
      <c r="JXQ1765" s="96" t="s">
        <v>177</v>
      </c>
      <c r="JXR1765" s="82" t="s">
        <v>0</v>
      </c>
      <c r="JXS1765" s="82" t="s">
        <v>1</v>
      </c>
      <c r="JXT1765" s="82" t="s">
        <v>2</v>
      </c>
      <c r="JXU1765" s="82" t="s">
        <v>3</v>
      </c>
      <c r="JXV1765" s="82" t="s">
        <v>50</v>
      </c>
      <c r="JXW1765" s="82" t="s">
        <v>52</v>
      </c>
      <c r="JXX1765" s="82" t="s">
        <v>13</v>
      </c>
      <c r="JXY1765" s="96" t="s">
        <v>177</v>
      </c>
      <c r="JXZ1765" s="82" t="s">
        <v>0</v>
      </c>
      <c r="JYA1765" s="82" t="s">
        <v>1</v>
      </c>
      <c r="JYB1765" s="82" t="s">
        <v>2</v>
      </c>
      <c r="JYC1765" s="82" t="s">
        <v>3</v>
      </c>
      <c r="JYD1765" s="82" t="s">
        <v>50</v>
      </c>
      <c r="JYE1765" s="82" t="s">
        <v>52</v>
      </c>
      <c r="JYF1765" s="82" t="s">
        <v>13</v>
      </c>
      <c r="JYG1765" s="96" t="s">
        <v>177</v>
      </c>
      <c r="JYH1765" s="82" t="s">
        <v>0</v>
      </c>
      <c r="JYI1765" s="82" t="s">
        <v>1</v>
      </c>
      <c r="JYJ1765" s="82" t="s">
        <v>2</v>
      </c>
      <c r="JYK1765" s="82" t="s">
        <v>3</v>
      </c>
      <c r="JYL1765" s="82" t="s">
        <v>50</v>
      </c>
      <c r="JYM1765" s="82" t="s">
        <v>52</v>
      </c>
      <c r="JYN1765" s="82" t="s">
        <v>13</v>
      </c>
      <c r="JYO1765" s="96" t="s">
        <v>177</v>
      </c>
      <c r="JYP1765" s="82" t="s">
        <v>0</v>
      </c>
      <c r="JYQ1765" s="82" t="s">
        <v>1</v>
      </c>
      <c r="JYR1765" s="82" t="s">
        <v>2</v>
      </c>
      <c r="JYS1765" s="82" t="s">
        <v>3</v>
      </c>
      <c r="JYT1765" s="82" t="s">
        <v>50</v>
      </c>
      <c r="JYU1765" s="82" t="s">
        <v>52</v>
      </c>
      <c r="JYV1765" s="82" t="s">
        <v>13</v>
      </c>
      <c r="JYW1765" s="96" t="s">
        <v>177</v>
      </c>
      <c r="JYX1765" s="82" t="s">
        <v>0</v>
      </c>
      <c r="JYY1765" s="82" t="s">
        <v>1</v>
      </c>
      <c r="JYZ1765" s="82" t="s">
        <v>2</v>
      </c>
      <c r="JZA1765" s="82" t="s">
        <v>3</v>
      </c>
      <c r="JZB1765" s="82" t="s">
        <v>50</v>
      </c>
      <c r="JZC1765" s="82" t="s">
        <v>52</v>
      </c>
      <c r="JZD1765" s="82" t="s">
        <v>13</v>
      </c>
      <c r="JZE1765" s="96" t="s">
        <v>177</v>
      </c>
      <c r="JZF1765" s="82" t="s">
        <v>0</v>
      </c>
      <c r="JZG1765" s="82" t="s">
        <v>1</v>
      </c>
      <c r="JZH1765" s="82" t="s">
        <v>2</v>
      </c>
      <c r="JZI1765" s="82" t="s">
        <v>3</v>
      </c>
      <c r="JZJ1765" s="82" t="s">
        <v>50</v>
      </c>
      <c r="JZK1765" s="82" t="s">
        <v>52</v>
      </c>
      <c r="JZL1765" s="82" t="s">
        <v>13</v>
      </c>
      <c r="JZM1765" s="96" t="s">
        <v>177</v>
      </c>
      <c r="JZN1765" s="82" t="s">
        <v>0</v>
      </c>
      <c r="JZO1765" s="82" t="s">
        <v>1</v>
      </c>
      <c r="JZP1765" s="82" t="s">
        <v>2</v>
      </c>
      <c r="JZQ1765" s="82" t="s">
        <v>3</v>
      </c>
      <c r="JZR1765" s="82" t="s">
        <v>50</v>
      </c>
      <c r="JZS1765" s="82" t="s">
        <v>52</v>
      </c>
      <c r="JZT1765" s="82" t="s">
        <v>13</v>
      </c>
      <c r="JZU1765" s="96" t="s">
        <v>177</v>
      </c>
      <c r="JZV1765" s="82" t="s">
        <v>0</v>
      </c>
      <c r="JZW1765" s="82" t="s">
        <v>1</v>
      </c>
      <c r="JZX1765" s="82" t="s">
        <v>2</v>
      </c>
      <c r="JZY1765" s="82" t="s">
        <v>3</v>
      </c>
      <c r="JZZ1765" s="82" t="s">
        <v>50</v>
      </c>
      <c r="KAA1765" s="82" t="s">
        <v>52</v>
      </c>
      <c r="KAB1765" s="82" t="s">
        <v>13</v>
      </c>
      <c r="KAC1765" s="96" t="s">
        <v>177</v>
      </c>
      <c r="KAD1765" s="82" t="s">
        <v>0</v>
      </c>
      <c r="KAE1765" s="82" t="s">
        <v>1</v>
      </c>
      <c r="KAF1765" s="82" t="s">
        <v>2</v>
      </c>
      <c r="KAG1765" s="82" t="s">
        <v>3</v>
      </c>
      <c r="KAH1765" s="82" t="s">
        <v>50</v>
      </c>
      <c r="KAI1765" s="82" t="s">
        <v>52</v>
      </c>
      <c r="KAJ1765" s="82" t="s">
        <v>13</v>
      </c>
      <c r="KAK1765" s="96" t="s">
        <v>177</v>
      </c>
      <c r="KAL1765" s="82" t="s">
        <v>0</v>
      </c>
      <c r="KAM1765" s="82" t="s">
        <v>1</v>
      </c>
      <c r="KAN1765" s="82" t="s">
        <v>2</v>
      </c>
      <c r="KAO1765" s="82" t="s">
        <v>3</v>
      </c>
      <c r="KAP1765" s="82" t="s">
        <v>50</v>
      </c>
      <c r="KAQ1765" s="82" t="s">
        <v>52</v>
      </c>
      <c r="KAR1765" s="82" t="s">
        <v>13</v>
      </c>
      <c r="KAS1765" s="96" t="s">
        <v>177</v>
      </c>
      <c r="KAT1765" s="82" t="s">
        <v>0</v>
      </c>
      <c r="KAU1765" s="82" t="s">
        <v>1</v>
      </c>
      <c r="KAV1765" s="82" t="s">
        <v>2</v>
      </c>
      <c r="KAW1765" s="82" t="s">
        <v>3</v>
      </c>
      <c r="KAX1765" s="82" t="s">
        <v>50</v>
      </c>
      <c r="KAY1765" s="82" t="s">
        <v>52</v>
      </c>
      <c r="KAZ1765" s="82" t="s">
        <v>13</v>
      </c>
      <c r="KBA1765" s="96" t="s">
        <v>177</v>
      </c>
      <c r="KBB1765" s="82" t="s">
        <v>0</v>
      </c>
      <c r="KBC1765" s="82" t="s">
        <v>1</v>
      </c>
      <c r="KBD1765" s="82" t="s">
        <v>2</v>
      </c>
      <c r="KBE1765" s="82" t="s">
        <v>3</v>
      </c>
      <c r="KBF1765" s="82" t="s">
        <v>50</v>
      </c>
      <c r="KBG1765" s="82" t="s">
        <v>52</v>
      </c>
      <c r="KBH1765" s="82" t="s">
        <v>13</v>
      </c>
      <c r="KBI1765" s="96" t="s">
        <v>177</v>
      </c>
      <c r="KBJ1765" s="82" t="s">
        <v>0</v>
      </c>
      <c r="KBK1765" s="82" t="s">
        <v>1</v>
      </c>
      <c r="KBL1765" s="82" t="s">
        <v>2</v>
      </c>
      <c r="KBM1765" s="82" t="s">
        <v>3</v>
      </c>
      <c r="KBN1765" s="82" t="s">
        <v>50</v>
      </c>
      <c r="KBO1765" s="82" t="s">
        <v>52</v>
      </c>
      <c r="KBP1765" s="82" t="s">
        <v>13</v>
      </c>
      <c r="KBQ1765" s="96" t="s">
        <v>177</v>
      </c>
      <c r="KBR1765" s="82" t="s">
        <v>0</v>
      </c>
      <c r="KBS1765" s="82" t="s">
        <v>1</v>
      </c>
      <c r="KBT1765" s="82" t="s">
        <v>2</v>
      </c>
      <c r="KBU1765" s="82" t="s">
        <v>3</v>
      </c>
      <c r="KBV1765" s="82" t="s">
        <v>50</v>
      </c>
      <c r="KBW1765" s="82" t="s">
        <v>52</v>
      </c>
      <c r="KBX1765" s="82" t="s">
        <v>13</v>
      </c>
      <c r="KBY1765" s="96" t="s">
        <v>177</v>
      </c>
      <c r="KBZ1765" s="82" t="s">
        <v>0</v>
      </c>
      <c r="KCA1765" s="82" t="s">
        <v>1</v>
      </c>
      <c r="KCB1765" s="82" t="s">
        <v>2</v>
      </c>
      <c r="KCC1765" s="82" t="s">
        <v>3</v>
      </c>
      <c r="KCD1765" s="82" t="s">
        <v>50</v>
      </c>
      <c r="KCE1765" s="82" t="s">
        <v>52</v>
      </c>
      <c r="KCF1765" s="82" t="s">
        <v>13</v>
      </c>
      <c r="KCG1765" s="96" t="s">
        <v>177</v>
      </c>
      <c r="KCH1765" s="82" t="s">
        <v>0</v>
      </c>
      <c r="KCI1765" s="82" t="s">
        <v>1</v>
      </c>
      <c r="KCJ1765" s="82" t="s">
        <v>2</v>
      </c>
      <c r="KCK1765" s="82" t="s">
        <v>3</v>
      </c>
      <c r="KCL1765" s="82" t="s">
        <v>50</v>
      </c>
      <c r="KCM1765" s="82" t="s">
        <v>52</v>
      </c>
      <c r="KCN1765" s="82" t="s">
        <v>13</v>
      </c>
      <c r="KCO1765" s="96" t="s">
        <v>177</v>
      </c>
      <c r="KCP1765" s="82" t="s">
        <v>0</v>
      </c>
      <c r="KCQ1765" s="82" t="s">
        <v>1</v>
      </c>
      <c r="KCR1765" s="82" t="s">
        <v>2</v>
      </c>
      <c r="KCS1765" s="82" t="s">
        <v>3</v>
      </c>
      <c r="KCT1765" s="82" t="s">
        <v>50</v>
      </c>
      <c r="KCU1765" s="82" t="s">
        <v>52</v>
      </c>
      <c r="KCV1765" s="82" t="s">
        <v>13</v>
      </c>
      <c r="KCW1765" s="96" t="s">
        <v>177</v>
      </c>
      <c r="KCX1765" s="82" t="s">
        <v>0</v>
      </c>
      <c r="KCY1765" s="82" t="s">
        <v>1</v>
      </c>
      <c r="KCZ1765" s="82" t="s">
        <v>2</v>
      </c>
      <c r="KDA1765" s="82" t="s">
        <v>3</v>
      </c>
      <c r="KDB1765" s="82" t="s">
        <v>50</v>
      </c>
      <c r="KDC1765" s="82" t="s">
        <v>52</v>
      </c>
      <c r="KDD1765" s="82" t="s">
        <v>13</v>
      </c>
      <c r="KDE1765" s="96" t="s">
        <v>177</v>
      </c>
      <c r="KDF1765" s="82" t="s">
        <v>0</v>
      </c>
      <c r="KDG1765" s="82" t="s">
        <v>1</v>
      </c>
      <c r="KDH1765" s="82" t="s">
        <v>2</v>
      </c>
      <c r="KDI1765" s="82" t="s">
        <v>3</v>
      </c>
      <c r="KDJ1765" s="82" t="s">
        <v>50</v>
      </c>
      <c r="KDK1765" s="82" t="s">
        <v>52</v>
      </c>
      <c r="KDL1765" s="82" t="s">
        <v>13</v>
      </c>
      <c r="KDM1765" s="96" t="s">
        <v>177</v>
      </c>
      <c r="KDN1765" s="82" t="s">
        <v>0</v>
      </c>
      <c r="KDO1765" s="82" t="s">
        <v>1</v>
      </c>
      <c r="KDP1765" s="82" t="s">
        <v>2</v>
      </c>
      <c r="KDQ1765" s="82" t="s">
        <v>3</v>
      </c>
      <c r="KDR1765" s="82" t="s">
        <v>50</v>
      </c>
      <c r="KDS1765" s="82" t="s">
        <v>52</v>
      </c>
      <c r="KDT1765" s="82" t="s">
        <v>13</v>
      </c>
      <c r="KDU1765" s="96" t="s">
        <v>177</v>
      </c>
      <c r="KDV1765" s="82" t="s">
        <v>0</v>
      </c>
      <c r="KDW1765" s="82" t="s">
        <v>1</v>
      </c>
      <c r="KDX1765" s="82" t="s">
        <v>2</v>
      </c>
      <c r="KDY1765" s="82" t="s">
        <v>3</v>
      </c>
      <c r="KDZ1765" s="82" t="s">
        <v>50</v>
      </c>
      <c r="KEA1765" s="82" t="s">
        <v>52</v>
      </c>
      <c r="KEB1765" s="82" t="s">
        <v>13</v>
      </c>
      <c r="KEC1765" s="96" t="s">
        <v>177</v>
      </c>
      <c r="KED1765" s="82" t="s">
        <v>0</v>
      </c>
      <c r="KEE1765" s="82" t="s">
        <v>1</v>
      </c>
      <c r="KEF1765" s="82" t="s">
        <v>2</v>
      </c>
      <c r="KEG1765" s="82" t="s">
        <v>3</v>
      </c>
      <c r="KEH1765" s="82" t="s">
        <v>50</v>
      </c>
      <c r="KEI1765" s="82" t="s">
        <v>52</v>
      </c>
      <c r="KEJ1765" s="82" t="s">
        <v>13</v>
      </c>
      <c r="KEK1765" s="96" t="s">
        <v>177</v>
      </c>
      <c r="KEL1765" s="82" t="s">
        <v>0</v>
      </c>
      <c r="KEM1765" s="82" t="s">
        <v>1</v>
      </c>
      <c r="KEN1765" s="82" t="s">
        <v>2</v>
      </c>
      <c r="KEO1765" s="82" t="s">
        <v>3</v>
      </c>
      <c r="KEP1765" s="82" t="s">
        <v>50</v>
      </c>
      <c r="KEQ1765" s="82" t="s">
        <v>52</v>
      </c>
      <c r="KER1765" s="82" t="s">
        <v>13</v>
      </c>
      <c r="KES1765" s="96" t="s">
        <v>177</v>
      </c>
      <c r="KET1765" s="82" t="s">
        <v>0</v>
      </c>
      <c r="KEU1765" s="82" t="s">
        <v>1</v>
      </c>
      <c r="KEV1765" s="82" t="s">
        <v>2</v>
      </c>
      <c r="KEW1765" s="82" t="s">
        <v>3</v>
      </c>
      <c r="KEX1765" s="82" t="s">
        <v>50</v>
      </c>
      <c r="KEY1765" s="82" t="s">
        <v>52</v>
      </c>
      <c r="KEZ1765" s="82" t="s">
        <v>13</v>
      </c>
      <c r="KFA1765" s="96" t="s">
        <v>177</v>
      </c>
      <c r="KFB1765" s="82" t="s">
        <v>0</v>
      </c>
      <c r="KFC1765" s="82" t="s">
        <v>1</v>
      </c>
      <c r="KFD1765" s="82" t="s">
        <v>2</v>
      </c>
      <c r="KFE1765" s="82" t="s">
        <v>3</v>
      </c>
      <c r="KFF1765" s="82" t="s">
        <v>50</v>
      </c>
      <c r="KFG1765" s="82" t="s">
        <v>52</v>
      </c>
      <c r="KFH1765" s="82" t="s">
        <v>13</v>
      </c>
      <c r="KFI1765" s="96" t="s">
        <v>177</v>
      </c>
      <c r="KFJ1765" s="82" t="s">
        <v>0</v>
      </c>
      <c r="KFK1765" s="82" t="s">
        <v>1</v>
      </c>
      <c r="KFL1765" s="82" t="s">
        <v>2</v>
      </c>
      <c r="KFM1765" s="82" t="s">
        <v>3</v>
      </c>
      <c r="KFN1765" s="82" t="s">
        <v>50</v>
      </c>
      <c r="KFO1765" s="82" t="s">
        <v>52</v>
      </c>
      <c r="KFP1765" s="82" t="s">
        <v>13</v>
      </c>
      <c r="KFQ1765" s="96" t="s">
        <v>177</v>
      </c>
      <c r="KFR1765" s="82" t="s">
        <v>0</v>
      </c>
      <c r="KFS1765" s="82" t="s">
        <v>1</v>
      </c>
      <c r="KFT1765" s="82" t="s">
        <v>2</v>
      </c>
      <c r="KFU1765" s="82" t="s">
        <v>3</v>
      </c>
      <c r="KFV1765" s="82" t="s">
        <v>50</v>
      </c>
      <c r="KFW1765" s="82" t="s">
        <v>52</v>
      </c>
      <c r="KFX1765" s="82" t="s">
        <v>13</v>
      </c>
      <c r="KFY1765" s="96" t="s">
        <v>177</v>
      </c>
      <c r="KFZ1765" s="82" t="s">
        <v>0</v>
      </c>
      <c r="KGA1765" s="82" t="s">
        <v>1</v>
      </c>
      <c r="KGB1765" s="82" t="s">
        <v>2</v>
      </c>
      <c r="KGC1765" s="82" t="s">
        <v>3</v>
      </c>
      <c r="KGD1765" s="82" t="s">
        <v>50</v>
      </c>
      <c r="KGE1765" s="82" t="s">
        <v>52</v>
      </c>
      <c r="KGF1765" s="82" t="s">
        <v>13</v>
      </c>
      <c r="KGG1765" s="96" t="s">
        <v>177</v>
      </c>
      <c r="KGH1765" s="82" t="s">
        <v>0</v>
      </c>
      <c r="KGI1765" s="82" t="s">
        <v>1</v>
      </c>
      <c r="KGJ1765" s="82" t="s">
        <v>2</v>
      </c>
      <c r="KGK1765" s="82" t="s">
        <v>3</v>
      </c>
      <c r="KGL1765" s="82" t="s">
        <v>50</v>
      </c>
      <c r="KGM1765" s="82" t="s">
        <v>52</v>
      </c>
      <c r="KGN1765" s="82" t="s">
        <v>13</v>
      </c>
      <c r="KGO1765" s="96" t="s">
        <v>177</v>
      </c>
      <c r="KGP1765" s="82" t="s">
        <v>0</v>
      </c>
      <c r="KGQ1765" s="82" t="s">
        <v>1</v>
      </c>
      <c r="KGR1765" s="82" t="s">
        <v>2</v>
      </c>
      <c r="KGS1765" s="82" t="s">
        <v>3</v>
      </c>
      <c r="KGT1765" s="82" t="s">
        <v>50</v>
      </c>
      <c r="KGU1765" s="82" t="s">
        <v>52</v>
      </c>
      <c r="KGV1765" s="82" t="s">
        <v>13</v>
      </c>
      <c r="KGW1765" s="96" t="s">
        <v>177</v>
      </c>
      <c r="KGX1765" s="82" t="s">
        <v>0</v>
      </c>
      <c r="KGY1765" s="82" t="s">
        <v>1</v>
      </c>
      <c r="KGZ1765" s="82" t="s">
        <v>2</v>
      </c>
      <c r="KHA1765" s="82" t="s">
        <v>3</v>
      </c>
      <c r="KHB1765" s="82" t="s">
        <v>50</v>
      </c>
      <c r="KHC1765" s="82" t="s">
        <v>52</v>
      </c>
      <c r="KHD1765" s="82" t="s">
        <v>13</v>
      </c>
      <c r="KHE1765" s="96" t="s">
        <v>177</v>
      </c>
      <c r="KHF1765" s="82" t="s">
        <v>0</v>
      </c>
      <c r="KHG1765" s="82" t="s">
        <v>1</v>
      </c>
      <c r="KHH1765" s="82" t="s">
        <v>2</v>
      </c>
      <c r="KHI1765" s="82" t="s">
        <v>3</v>
      </c>
      <c r="KHJ1765" s="82" t="s">
        <v>50</v>
      </c>
      <c r="KHK1765" s="82" t="s">
        <v>52</v>
      </c>
      <c r="KHL1765" s="82" t="s">
        <v>13</v>
      </c>
      <c r="KHM1765" s="96" t="s">
        <v>177</v>
      </c>
      <c r="KHN1765" s="82" t="s">
        <v>0</v>
      </c>
      <c r="KHO1765" s="82" t="s">
        <v>1</v>
      </c>
      <c r="KHP1765" s="82" t="s">
        <v>2</v>
      </c>
      <c r="KHQ1765" s="82" t="s">
        <v>3</v>
      </c>
      <c r="KHR1765" s="82" t="s">
        <v>50</v>
      </c>
      <c r="KHS1765" s="82" t="s">
        <v>52</v>
      </c>
      <c r="KHT1765" s="82" t="s">
        <v>13</v>
      </c>
      <c r="KHU1765" s="96" t="s">
        <v>177</v>
      </c>
      <c r="KHV1765" s="82" t="s">
        <v>0</v>
      </c>
      <c r="KHW1765" s="82" t="s">
        <v>1</v>
      </c>
      <c r="KHX1765" s="82" t="s">
        <v>2</v>
      </c>
      <c r="KHY1765" s="82" t="s">
        <v>3</v>
      </c>
      <c r="KHZ1765" s="82" t="s">
        <v>50</v>
      </c>
      <c r="KIA1765" s="82" t="s">
        <v>52</v>
      </c>
      <c r="KIB1765" s="82" t="s">
        <v>13</v>
      </c>
      <c r="KIC1765" s="96" t="s">
        <v>177</v>
      </c>
      <c r="KID1765" s="82" t="s">
        <v>0</v>
      </c>
      <c r="KIE1765" s="82" t="s">
        <v>1</v>
      </c>
      <c r="KIF1765" s="82" t="s">
        <v>2</v>
      </c>
      <c r="KIG1765" s="82" t="s">
        <v>3</v>
      </c>
      <c r="KIH1765" s="82" t="s">
        <v>50</v>
      </c>
      <c r="KII1765" s="82" t="s">
        <v>52</v>
      </c>
      <c r="KIJ1765" s="82" t="s">
        <v>13</v>
      </c>
      <c r="KIK1765" s="96" t="s">
        <v>177</v>
      </c>
      <c r="KIL1765" s="82" t="s">
        <v>0</v>
      </c>
      <c r="KIM1765" s="82" t="s">
        <v>1</v>
      </c>
      <c r="KIN1765" s="82" t="s">
        <v>2</v>
      </c>
      <c r="KIO1765" s="82" t="s">
        <v>3</v>
      </c>
      <c r="KIP1765" s="82" t="s">
        <v>50</v>
      </c>
      <c r="KIQ1765" s="82" t="s">
        <v>52</v>
      </c>
      <c r="KIR1765" s="82" t="s">
        <v>13</v>
      </c>
      <c r="KIS1765" s="96" t="s">
        <v>177</v>
      </c>
      <c r="KIT1765" s="82" t="s">
        <v>0</v>
      </c>
      <c r="KIU1765" s="82" t="s">
        <v>1</v>
      </c>
      <c r="KIV1765" s="82" t="s">
        <v>2</v>
      </c>
      <c r="KIW1765" s="82" t="s">
        <v>3</v>
      </c>
      <c r="KIX1765" s="82" t="s">
        <v>50</v>
      </c>
      <c r="KIY1765" s="82" t="s">
        <v>52</v>
      </c>
      <c r="KIZ1765" s="82" t="s">
        <v>13</v>
      </c>
      <c r="KJA1765" s="96" t="s">
        <v>177</v>
      </c>
      <c r="KJB1765" s="82" t="s">
        <v>0</v>
      </c>
      <c r="KJC1765" s="82" t="s">
        <v>1</v>
      </c>
      <c r="KJD1765" s="82" t="s">
        <v>2</v>
      </c>
      <c r="KJE1765" s="82" t="s">
        <v>3</v>
      </c>
      <c r="KJF1765" s="82" t="s">
        <v>50</v>
      </c>
      <c r="KJG1765" s="82" t="s">
        <v>52</v>
      </c>
      <c r="KJH1765" s="82" t="s">
        <v>13</v>
      </c>
      <c r="KJI1765" s="96" t="s">
        <v>177</v>
      </c>
      <c r="KJJ1765" s="82" t="s">
        <v>0</v>
      </c>
      <c r="KJK1765" s="82" t="s">
        <v>1</v>
      </c>
      <c r="KJL1765" s="82" t="s">
        <v>2</v>
      </c>
      <c r="KJM1765" s="82" t="s">
        <v>3</v>
      </c>
      <c r="KJN1765" s="82" t="s">
        <v>50</v>
      </c>
      <c r="KJO1765" s="82" t="s">
        <v>52</v>
      </c>
      <c r="KJP1765" s="82" t="s">
        <v>13</v>
      </c>
      <c r="KJQ1765" s="96" t="s">
        <v>177</v>
      </c>
      <c r="KJR1765" s="82" t="s">
        <v>0</v>
      </c>
      <c r="KJS1765" s="82" t="s">
        <v>1</v>
      </c>
      <c r="KJT1765" s="82" t="s">
        <v>2</v>
      </c>
      <c r="KJU1765" s="82" t="s">
        <v>3</v>
      </c>
      <c r="KJV1765" s="82" t="s">
        <v>50</v>
      </c>
      <c r="KJW1765" s="82" t="s">
        <v>52</v>
      </c>
      <c r="KJX1765" s="82" t="s">
        <v>13</v>
      </c>
      <c r="KJY1765" s="96" t="s">
        <v>177</v>
      </c>
      <c r="KJZ1765" s="82" t="s">
        <v>0</v>
      </c>
      <c r="KKA1765" s="82" t="s">
        <v>1</v>
      </c>
      <c r="KKB1765" s="82" t="s">
        <v>2</v>
      </c>
      <c r="KKC1765" s="82" t="s">
        <v>3</v>
      </c>
      <c r="KKD1765" s="82" t="s">
        <v>50</v>
      </c>
      <c r="KKE1765" s="82" t="s">
        <v>52</v>
      </c>
      <c r="KKF1765" s="82" t="s">
        <v>13</v>
      </c>
      <c r="KKG1765" s="96" t="s">
        <v>177</v>
      </c>
      <c r="KKH1765" s="82" t="s">
        <v>0</v>
      </c>
      <c r="KKI1765" s="82" t="s">
        <v>1</v>
      </c>
      <c r="KKJ1765" s="82" t="s">
        <v>2</v>
      </c>
      <c r="KKK1765" s="82" t="s">
        <v>3</v>
      </c>
      <c r="KKL1765" s="82" t="s">
        <v>50</v>
      </c>
      <c r="KKM1765" s="82" t="s">
        <v>52</v>
      </c>
      <c r="KKN1765" s="82" t="s">
        <v>13</v>
      </c>
      <c r="KKO1765" s="96" t="s">
        <v>177</v>
      </c>
      <c r="KKP1765" s="82" t="s">
        <v>0</v>
      </c>
      <c r="KKQ1765" s="82" t="s">
        <v>1</v>
      </c>
      <c r="KKR1765" s="82" t="s">
        <v>2</v>
      </c>
      <c r="KKS1765" s="82" t="s">
        <v>3</v>
      </c>
      <c r="KKT1765" s="82" t="s">
        <v>50</v>
      </c>
      <c r="KKU1765" s="82" t="s">
        <v>52</v>
      </c>
      <c r="KKV1765" s="82" t="s">
        <v>13</v>
      </c>
      <c r="KKW1765" s="96" t="s">
        <v>177</v>
      </c>
      <c r="KKX1765" s="82" t="s">
        <v>0</v>
      </c>
      <c r="KKY1765" s="82" t="s">
        <v>1</v>
      </c>
      <c r="KKZ1765" s="82" t="s">
        <v>2</v>
      </c>
      <c r="KLA1765" s="82" t="s">
        <v>3</v>
      </c>
      <c r="KLB1765" s="82" t="s">
        <v>50</v>
      </c>
      <c r="KLC1765" s="82" t="s">
        <v>52</v>
      </c>
      <c r="KLD1765" s="82" t="s">
        <v>13</v>
      </c>
      <c r="KLE1765" s="96" t="s">
        <v>177</v>
      </c>
      <c r="KLF1765" s="82" t="s">
        <v>0</v>
      </c>
      <c r="KLG1765" s="82" t="s">
        <v>1</v>
      </c>
      <c r="KLH1765" s="82" t="s">
        <v>2</v>
      </c>
      <c r="KLI1765" s="82" t="s">
        <v>3</v>
      </c>
      <c r="KLJ1765" s="82" t="s">
        <v>50</v>
      </c>
      <c r="KLK1765" s="82" t="s">
        <v>52</v>
      </c>
      <c r="KLL1765" s="82" t="s">
        <v>13</v>
      </c>
      <c r="KLM1765" s="96" t="s">
        <v>177</v>
      </c>
      <c r="KLN1765" s="82" t="s">
        <v>0</v>
      </c>
      <c r="KLO1765" s="82" t="s">
        <v>1</v>
      </c>
      <c r="KLP1765" s="82" t="s">
        <v>2</v>
      </c>
      <c r="KLQ1765" s="82" t="s">
        <v>3</v>
      </c>
      <c r="KLR1765" s="82" t="s">
        <v>50</v>
      </c>
      <c r="KLS1765" s="82" t="s">
        <v>52</v>
      </c>
      <c r="KLT1765" s="82" t="s">
        <v>13</v>
      </c>
      <c r="KLU1765" s="96" t="s">
        <v>177</v>
      </c>
      <c r="KLV1765" s="82" t="s">
        <v>0</v>
      </c>
      <c r="KLW1765" s="82" t="s">
        <v>1</v>
      </c>
      <c r="KLX1765" s="82" t="s">
        <v>2</v>
      </c>
      <c r="KLY1765" s="82" t="s">
        <v>3</v>
      </c>
      <c r="KLZ1765" s="82" t="s">
        <v>50</v>
      </c>
      <c r="KMA1765" s="82" t="s">
        <v>52</v>
      </c>
      <c r="KMB1765" s="82" t="s">
        <v>13</v>
      </c>
      <c r="KMC1765" s="96" t="s">
        <v>177</v>
      </c>
      <c r="KMD1765" s="82" t="s">
        <v>0</v>
      </c>
      <c r="KME1765" s="82" t="s">
        <v>1</v>
      </c>
      <c r="KMF1765" s="82" t="s">
        <v>2</v>
      </c>
      <c r="KMG1765" s="82" t="s">
        <v>3</v>
      </c>
      <c r="KMH1765" s="82" t="s">
        <v>50</v>
      </c>
      <c r="KMI1765" s="82" t="s">
        <v>52</v>
      </c>
      <c r="KMJ1765" s="82" t="s">
        <v>13</v>
      </c>
      <c r="KMK1765" s="96" t="s">
        <v>177</v>
      </c>
      <c r="KML1765" s="82" t="s">
        <v>0</v>
      </c>
      <c r="KMM1765" s="82" t="s">
        <v>1</v>
      </c>
      <c r="KMN1765" s="82" t="s">
        <v>2</v>
      </c>
      <c r="KMO1765" s="82" t="s">
        <v>3</v>
      </c>
      <c r="KMP1765" s="82" t="s">
        <v>50</v>
      </c>
      <c r="KMQ1765" s="82" t="s">
        <v>52</v>
      </c>
      <c r="KMR1765" s="82" t="s">
        <v>13</v>
      </c>
      <c r="KMS1765" s="96" t="s">
        <v>177</v>
      </c>
      <c r="KMT1765" s="82" t="s">
        <v>0</v>
      </c>
      <c r="KMU1765" s="82" t="s">
        <v>1</v>
      </c>
      <c r="KMV1765" s="82" t="s">
        <v>2</v>
      </c>
      <c r="KMW1765" s="82" t="s">
        <v>3</v>
      </c>
      <c r="KMX1765" s="82" t="s">
        <v>50</v>
      </c>
      <c r="KMY1765" s="82" t="s">
        <v>52</v>
      </c>
      <c r="KMZ1765" s="82" t="s">
        <v>13</v>
      </c>
      <c r="KNA1765" s="96" t="s">
        <v>177</v>
      </c>
      <c r="KNB1765" s="82" t="s">
        <v>0</v>
      </c>
      <c r="KNC1765" s="82" t="s">
        <v>1</v>
      </c>
      <c r="KND1765" s="82" t="s">
        <v>2</v>
      </c>
      <c r="KNE1765" s="82" t="s">
        <v>3</v>
      </c>
      <c r="KNF1765" s="82" t="s">
        <v>50</v>
      </c>
      <c r="KNG1765" s="82" t="s">
        <v>52</v>
      </c>
      <c r="KNH1765" s="82" t="s">
        <v>13</v>
      </c>
      <c r="KNI1765" s="96" t="s">
        <v>177</v>
      </c>
      <c r="KNJ1765" s="82" t="s">
        <v>0</v>
      </c>
      <c r="KNK1765" s="82" t="s">
        <v>1</v>
      </c>
      <c r="KNL1765" s="82" t="s">
        <v>2</v>
      </c>
      <c r="KNM1765" s="82" t="s">
        <v>3</v>
      </c>
      <c r="KNN1765" s="82" t="s">
        <v>50</v>
      </c>
      <c r="KNO1765" s="82" t="s">
        <v>52</v>
      </c>
      <c r="KNP1765" s="82" t="s">
        <v>13</v>
      </c>
      <c r="KNQ1765" s="96" t="s">
        <v>177</v>
      </c>
      <c r="KNR1765" s="82" t="s">
        <v>0</v>
      </c>
      <c r="KNS1765" s="82" t="s">
        <v>1</v>
      </c>
      <c r="KNT1765" s="82" t="s">
        <v>2</v>
      </c>
      <c r="KNU1765" s="82" t="s">
        <v>3</v>
      </c>
      <c r="KNV1765" s="82" t="s">
        <v>50</v>
      </c>
      <c r="KNW1765" s="82" t="s">
        <v>52</v>
      </c>
      <c r="KNX1765" s="82" t="s">
        <v>13</v>
      </c>
      <c r="KNY1765" s="96" t="s">
        <v>177</v>
      </c>
      <c r="KNZ1765" s="82" t="s">
        <v>0</v>
      </c>
      <c r="KOA1765" s="82" t="s">
        <v>1</v>
      </c>
      <c r="KOB1765" s="82" t="s">
        <v>2</v>
      </c>
      <c r="KOC1765" s="82" t="s">
        <v>3</v>
      </c>
      <c r="KOD1765" s="82" t="s">
        <v>50</v>
      </c>
      <c r="KOE1765" s="82" t="s">
        <v>52</v>
      </c>
      <c r="KOF1765" s="82" t="s">
        <v>13</v>
      </c>
      <c r="KOG1765" s="96" t="s">
        <v>177</v>
      </c>
      <c r="KOH1765" s="82" t="s">
        <v>0</v>
      </c>
      <c r="KOI1765" s="82" t="s">
        <v>1</v>
      </c>
      <c r="KOJ1765" s="82" t="s">
        <v>2</v>
      </c>
      <c r="KOK1765" s="82" t="s">
        <v>3</v>
      </c>
      <c r="KOL1765" s="82" t="s">
        <v>50</v>
      </c>
      <c r="KOM1765" s="82" t="s">
        <v>52</v>
      </c>
      <c r="KON1765" s="82" t="s">
        <v>13</v>
      </c>
      <c r="KOO1765" s="96" t="s">
        <v>177</v>
      </c>
      <c r="KOP1765" s="82" t="s">
        <v>0</v>
      </c>
      <c r="KOQ1765" s="82" t="s">
        <v>1</v>
      </c>
      <c r="KOR1765" s="82" t="s">
        <v>2</v>
      </c>
      <c r="KOS1765" s="82" t="s">
        <v>3</v>
      </c>
      <c r="KOT1765" s="82" t="s">
        <v>50</v>
      </c>
      <c r="KOU1765" s="82" t="s">
        <v>52</v>
      </c>
      <c r="KOV1765" s="82" t="s">
        <v>13</v>
      </c>
      <c r="KOW1765" s="96" t="s">
        <v>177</v>
      </c>
      <c r="KOX1765" s="82" t="s">
        <v>0</v>
      </c>
      <c r="KOY1765" s="82" t="s">
        <v>1</v>
      </c>
      <c r="KOZ1765" s="82" t="s">
        <v>2</v>
      </c>
      <c r="KPA1765" s="82" t="s">
        <v>3</v>
      </c>
      <c r="KPB1765" s="82" t="s">
        <v>50</v>
      </c>
      <c r="KPC1765" s="82" t="s">
        <v>52</v>
      </c>
      <c r="KPD1765" s="82" t="s">
        <v>13</v>
      </c>
      <c r="KPE1765" s="96" t="s">
        <v>177</v>
      </c>
      <c r="KPF1765" s="82" t="s">
        <v>0</v>
      </c>
      <c r="KPG1765" s="82" t="s">
        <v>1</v>
      </c>
      <c r="KPH1765" s="82" t="s">
        <v>2</v>
      </c>
      <c r="KPI1765" s="82" t="s">
        <v>3</v>
      </c>
      <c r="KPJ1765" s="82" t="s">
        <v>50</v>
      </c>
      <c r="KPK1765" s="82" t="s">
        <v>52</v>
      </c>
      <c r="KPL1765" s="82" t="s">
        <v>13</v>
      </c>
      <c r="KPM1765" s="96" t="s">
        <v>177</v>
      </c>
      <c r="KPN1765" s="82" t="s">
        <v>0</v>
      </c>
      <c r="KPO1765" s="82" t="s">
        <v>1</v>
      </c>
      <c r="KPP1765" s="82" t="s">
        <v>2</v>
      </c>
      <c r="KPQ1765" s="82" t="s">
        <v>3</v>
      </c>
      <c r="KPR1765" s="82" t="s">
        <v>50</v>
      </c>
      <c r="KPS1765" s="82" t="s">
        <v>52</v>
      </c>
      <c r="KPT1765" s="82" t="s">
        <v>13</v>
      </c>
      <c r="KPU1765" s="96" t="s">
        <v>177</v>
      </c>
      <c r="KPV1765" s="82" t="s">
        <v>0</v>
      </c>
      <c r="KPW1765" s="82" t="s">
        <v>1</v>
      </c>
      <c r="KPX1765" s="82" t="s">
        <v>2</v>
      </c>
      <c r="KPY1765" s="82" t="s">
        <v>3</v>
      </c>
      <c r="KPZ1765" s="82" t="s">
        <v>50</v>
      </c>
      <c r="KQA1765" s="82" t="s">
        <v>52</v>
      </c>
      <c r="KQB1765" s="82" t="s">
        <v>13</v>
      </c>
      <c r="KQC1765" s="96" t="s">
        <v>177</v>
      </c>
      <c r="KQD1765" s="82" t="s">
        <v>0</v>
      </c>
      <c r="KQE1765" s="82" t="s">
        <v>1</v>
      </c>
      <c r="KQF1765" s="82" t="s">
        <v>2</v>
      </c>
      <c r="KQG1765" s="82" t="s">
        <v>3</v>
      </c>
      <c r="KQH1765" s="82" t="s">
        <v>50</v>
      </c>
      <c r="KQI1765" s="82" t="s">
        <v>52</v>
      </c>
      <c r="KQJ1765" s="82" t="s">
        <v>13</v>
      </c>
      <c r="KQK1765" s="96" t="s">
        <v>177</v>
      </c>
      <c r="KQL1765" s="82" t="s">
        <v>0</v>
      </c>
      <c r="KQM1765" s="82" t="s">
        <v>1</v>
      </c>
      <c r="KQN1765" s="82" t="s">
        <v>2</v>
      </c>
      <c r="KQO1765" s="82" t="s">
        <v>3</v>
      </c>
      <c r="KQP1765" s="82" t="s">
        <v>50</v>
      </c>
      <c r="KQQ1765" s="82" t="s">
        <v>52</v>
      </c>
      <c r="KQR1765" s="82" t="s">
        <v>13</v>
      </c>
      <c r="KQS1765" s="96" t="s">
        <v>177</v>
      </c>
      <c r="KQT1765" s="82" t="s">
        <v>0</v>
      </c>
      <c r="KQU1765" s="82" t="s">
        <v>1</v>
      </c>
      <c r="KQV1765" s="82" t="s">
        <v>2</v>
      </c>
      <c r="KQW1765" s="82" t="s">
        <v>3</v>
      </c>
      <c r="KQX1765" s="82" t="s">
        <v>50</v>
      </c>
      <c r="KQY1765" s="82" t="s">
        <v>52</v>
      </c>
      <c r="KQZ1765" s="82" t="s">
        <v>13</v>
      </c>
      <c r="KRA1765" s="96" t="s">
        <v>177</v>
      </c>
      <c r="KRB1765" s="82" t="s">
        <v>0</v>
      </c>
      <c r="KRC1765" s="82" t="s">
        <v>1</v>
      </c>
      <c r="KRD1765" s="82" t="s">
        <v>2</v>
      </c>
      <c r="KRE1765" s="82" t="s">
        <v>3</v>
      </c>
      <c r="KRF1765" s="82" t="s">
        <v>50</v>
      </c>
      <c r="KRG1765" s="82" t="s">
        <v>52</v>
      </c>
      <c r="KRH1765" s="82" t="s">
        <v>13</v>
      </c>
      <c r="KRI1765" s="96" t="s">
        <v>177</v>
      </c>
      <c r="KRJ1765" s="82" t="s">
        <v>0</v>
      </c>
      <c r="KRK1765" s="82" t="s">
        <v>1</v>
      </c>
      <c r="KRL1765" s="82" t="s">
        <v>2</v>
      </c>
      <c r="KRM1765" s="82" t="s">
        <v>3</v>
      </c>
      <c r="KRN1765" s="82" t="s">
        <v>50</v>
      </c>
      <c r="KRO1765" s="82" t="s">
        <v>52</v>
      </c>
      <c r="KRP1765" s="82" t="s">
        <v>13</v>
      </c>
      <c r="KRQ1765" s="96" t="s">
        <v>177</v>
      </c>
      <c r="KRR1765" s="82" t="s">
        <v>0</v>
      </c>
      <c r="KRS1765" s="82" t="s">
        <v>1</v>
      </c>
      <c r="KRT1765" s="82" t="s">
        <v>2</v>
      </c>
      <c r="KRU1765" s="82" t="s">
        <v>3</v>
      </c>
      <c r="KRV1765" s="82" t="s">
        <v>50</v>
      </c>
      <c r="KRW1765" s="82" t="s">
        <v>52</v>
      </c>
      <c r="KRX1765" s="82" t="s">
        <v>13</v>
      </c>
      <c r="KRY1765" s="96" t="s">
        <v>177</v>
      </c>
      <c r="KRZ1765" s="82" t="s">
        <v>0</v>
      </c>
      <c r="KSA1765" s="82" t="s">
        <v>1</v>
      </c>
      <c r="KSB1765" s="82" t="s">
        <v>2</v>
      </c>
      <c r="KSC1765" s="82" t="s">
        <v>3</v>
      </c>
      <c r="KSD1765" s="82" t="s">
        <v>50</v>
      </c>
      <c r="KSE1765" s="82" t="s">
        <v>52</v>
      </c>
      <c r="KSF1765" s="82" t="s">
        <v>13</v>
      </c>
      <c r="KSG1765" s="96" t="s">
        <v>177</v>
      </c>
      <c r="KSH1765" s="82" t="s">
        <v>0</v>
      </c>
      <c r="KSI1765" s="82" t="s">
        <v>1</v>
      </c>
      <c r="KSJ1765" s="82" t="s">
        <v>2</v>
      </c>
      <c r="KSK1765" s="82" t="s">
        <v>3</v>
      </c>
      <c r="KSL1765" s="82" t="s">
        <v>50</v>
      </c>
      <c r="KSM1765" s="82" t="s">
        <v>52</v>
      </c>
      <c r="KSN1765" s="82" t="s">
        <v>13</v>
      </c>
      <c r="KSO1765" s="96" t="s">
        <v>177</v>
      </c>
      <c r="KSP1765" s="82" t="s">
        <v>0</v>
      </c>
      <c r="KSQ1765" s="82" t="s">
        <v>1</v>
      </c>
      <c r="KSR1765" s="82" t="s">
        <v>2</v>
      </c>
      <c r="KSS1765" s="82" t="s">
        <v>3</v>
      </c>
      <c r="KST1765" s="82" t="s">
        <v>50</v>
      </c>
      <c r="KSU1765" s="82" t="s">
        <v>52</v>
      </c>
      <c r="KSV1765" s="82" t="s">
        <v>13</v>
      </c>
      <c r="KSW1765" s="96" t="s">
        <v>177</v>
      </c>
      <c r="KSX1765" s="82" t="s">
        <v>0</v>
      </c>
      <c r="KSY1765" s="82" t="s">
        <v>1</v>
      </c>
      <c r="KSZ1765" s="82" t="s">
        <v>2</v>
      </c>
      <c r="KTA1765" s="82" t="s">
        <v>3</v>
      </c>
      <c r="KTB1765" s="82" t="s">
        <v>50</v>
      </c>
      <c r="KTC1765" s="82" t="s">
        <v>52</v>
      </c>
      <c r="KTD1765" s="82" t="s">
        <v>13</v>
      </c>
      <c r="KTE1765" s="96" t="s">
        <v>177</v>
      </c>
      <c r="KTF1765" s="82" t="s">
        <v>0</v>
      </c>
      <c r="KTG1765" s="82" t="s">
        <v>1</v>
      </c>
      <c r="KTH1765" s="82" t="s">
        <v>2</v>
      </c>
      <c r="KTI1765" s="82" t="s">
        <v>3</v>
      </c>
      <c r="KTJ1765" s="82" t="s">
        <v>50</v>
      </c>
      <c r="KTK1765" s="82" t="s">
        <v>52</v>
      </c>
      <c r="KTL1765" s="82" t="s">
        <v>13</v>
      </c>
      <c r="KTM1765" s="96" t="s">
        <v>177</v>
      </c>
      <c r="KTN1765" s="82" t="s">
        <v>0</v>
      </c>
      <c r="KTO1765" s="82" t="s">
        <v>1</v>
      </c>
      <c r="KTP1765" s="82" t="s">
        <v>2</v>
      </c>
      <c r="KTQ1765" s="82" t="s">
        <v>3</v>
      </c>
      <c r="KTR1765" s="82" t="s">
        <v>50</v>
      </c>
      <c r="KTS1765" s="82" t="s">
        <v>52</v>
      </c>
      <c r="KTT1765" s="82" t="s">
        <v>13</v>
      </c>
      <c r="KTU1765" s="96" t="s">
        <v>177</v>
      </c>
      <c r="KTV1765" s="82" t="s">
        <v>0</v>
      </c>
      <c r="KTW1765" s="82" t="s">
        <v>1</v>
      </c>
      <c r="KTX1765" s="82" t="s">
        <v>2</v>
      </c>
      <c r="KTY1765" s="82" t="s">
        <v>3</v>
      </c>
      <c r="KTZ1765" s="82" t="s">
        <v>50</v>
      </c>
      <c r="KUA1765" s="82" t="s">
        <v>52</v>
      </c>
      <c r="KUB1765" s="82" t="s">
        <v>13</v>
      </c>
      <c r="KUC1765" s="96" t="s">
        <v>177</v>
      </c>
      <c r="KUD1765" s="82" t="s">
        <v>0</v>
      </c>
      <c r="KUE1765" s="82" t="s">
        <v>1</v>
      </c>
      <c r="KUF1765" s="82" t="s">
        <v>2</v>
      </c>
      <c r="KUG1765" s="82" t="s">
        <v>3</v>
      </c>
      <c r="KUH1765" s="82" t="s">
        <v>50</v>
      </c>
      <c r="KUI1765" s="82" t="s">
        <v>52</v>
      </c>
      <c r="KUJ1765" s="82" t="s">
        <v>13</v>
      </c>
      <c r="KUK1765" s="96" t="s">
        <v>177</v>
      </c>
      <c r="KUL1765" s="82" t="s">
        <v>0</v>
      </c>
      <c r="KUM1765" s="82" t="s">
        <v>1</v>
      </c>
      <c r="KUN1765" s="82" t="s">
        <v>2</v>
      </c>
      <c r="KUO1765" s="82" t="s">
        <v>3</v>
      </c>
      <c r="KUP1765" s="82" t="s">
        <v>50</v>
      </c>
      <c r="KUQ1765" s="82" t="s">
        <v>52</v>
      </c>
      <c r="KUR1765" s="82" t="s">
        <v>13</v>
      </c>
      <c r="KUS1765" s="96" t="s">
        <v>177</v>
      </c>
      <c r="KUT1765" s="82" t="s">
        <v>0</v>
      </c>
      <c r="KUU1765" s="82" t="s">
        <v>1</v>
      </c>
      <c r="KUV1765" s="82" t="s">
        <v>2</v>
      </c>
      <c r="KUW1765" s="82" t="s">
        <v>3</v>
      </c>
      <c r="KUX1765" s="82" t="s">
        <v>50</v>
      </c>
      <c r="KUY1765" s="82" t="s">
        <v>52</v>
      </c>
      <c r="KUZ1765" s="82" t="s">
        <v>13</v>
      </c>
      <c r="KVA1765" s="96" t="s">
        <v>177</v>
      </c>
      <c r="KVB1765" s="82" t="s">
        <v>0</v>
      </c>
      <c r="KVC1765" s="82" t="s">
        <v>1</v>
      </c>
      <c r="KVD1765" s="82" t="s">
        <v>2</v>
      </c>
      <c r="KVE1765" s="82" t="s">
        <v>3</v>
      </c>
      <c r="KVF1765" s="82" t="s">
        <v>50</v>
      </c>
      <c r="KVG1765" s="82" t="s">
        <v>52</v>
      </c>
      <c r="KVH1765" s="82" t="s">
        <v>13</v>
      </c>
      <c r="KVI1765" s="96" t="s">
        <v>177</v>
      </c>
      <c r="KVJ1765" s="82" t="s">
        <v>0</v>
      </c>
      <c r="KVK1765" s="82" t="s">
        <v>1</v>
      </c>
      <c r="KVL1765" s="82" t="s">
        <v>2</v>
      </c>
      <c r="KVM1765" s="82" t="s">
        <v>3</v>
      </c>
      <c r="KVN1765" s="82" t="s">
        <v>50</v>
      </c>
      <c r="KVO1765" s="82" t="s">
        <v>52</v>
      </c>
      <c r="KVP1765" s="82" t="s">
        <v>13</v>
      </c>
      <c r="KVQ1765" s="96" t="s">
        <v>177</v>
      </c>
      <c r="KVR1765" s="82" t="s">
        <v>0</v>
      </c>
      <c r="KVS1765" s="82" t="s">
        <v>1</v>
      </c>
      <c r="KVT1765" s="82" t="s">
        <v>2</v>
      </c>
      <c r="KVU1765" s="82" t="s">
        <v>3</v>
      </c>
      <c r="KVV1765" s="82" t="s">
        <v>50</v>
      </c>
      <c r="KVW1765" s="82" t="s">
        <v>52</v>
      </c>
      <c r="KVX1765" s="82" t="s">
        <v>13</v>
      </c>
      <c r="KVY1765" s="96" t="s">
        <v>177</v>
      </c>
      <c r="KVZ1765" s="82" t="s">
        <v>0</v>
      </c>
      <c r="KWA1765" s="82" t="s">
        <v>1</v>
      </c>
      <c r="KWB1765" s="82" t="s">
        <v>2</v>
      </c>
      <c r="KWC1765" s="82" t="s">
        <v>3</v>
      </c>
      <c r="KWD1765" s="82" t="s">
        <v>50</v>
      </c>
      <c r="KWE1765" s="82" t="s">
        <v>52</v>
      </c>
      <c r="KWF1765" s="82" t="s">
        <v>13</v>
      </c>
      <c r="KWG1765" s="96" t="s">
        <v>177</v>
      </c>
      <c r="KWH1765" s="82" t="s">
        <v>0</v>
      </c>
      <c r="KWI1765" s="82" t="s">
        <v>1</v>
      </c>
      <c r="KWJ1765" s="82" t="s">
        <v>2</v>
      </c>
      <c r="KWK1765" s="82" t="s">
        <v>3</v>
      </c>
      <c r="KWL1765" s="82" t="s">
        <v>50</v>
      </c>
      <c r="KWM1765" s="82" t="s">
        <v>52</v>
      </c>
      <c r="KWN1765" s="82" t="s">
        <v>13</v>
      </c>
      <c r="KWO1765" s="96" t="s">
        <v>177</v>
      </c>
      <c r="KWP1765" s="82" t="s">
        <v>0</v>
      </c>
      <c r="KWQ1765" s="82" t="s">
        <v>1</v>
      </c>
      <c r="KWR1765" s="82" t="s">
        <v>2</v>
      </c>
      <c r="KWS1765" s="82" t="s">
        <v>3</v>
      </c>
      <c r="KWT1765" s="82" t="s">
        <v>50</v>
      </c>
      <c r="KWU1765" s="82" t="s">
        <v>52</v>
      </c>
      <c r="KWV1765" s="82" t="s">
        <v>13</v>
      </c>
      <c r="KWW1765" s="96" t="s">
        <v>177</v>
      </c>
      <c r="KWX1765" s="82" t="s">
        <v>0</v>
      </c>
      <c r="KWY1765" s="82" t="s">
        <v>1</v>
      </c>
      <c r="KWZ1765" s="82" t="s">
        <v>2</v>
      </c>
      <c r="KXA1765" s="82" t="s">
        <v>3</v>
      </c>
      <c r="KXB1765" s="82" t="s">
        <v>50</v>
      </c>
      <c r="KXC1765" s="82" t="s">
        <v>52</v>
      </c>
      <c r="KXD1765" s="82" t="s">
        <v>13</v>
      </c>
      <c r="KXE1765" s="96" t="s">
        <v>177</v>
      </c>
      <c r="KXF1765" s="82" t="s">
        <v>0</v>
      </c>
      <c r="KXG1765" s="82" t="s">
        <v>1</v>
      </c>
      <c r="KXH1765" s="82" t="s">
        <v>2</v>
      </c>
      <c r="KXI1765" s="82" t="s">
        <v>3</v>
      </c>
      <c r="KXJ1765" s="82" t="s">
        <v>50</v>
      </c>
      <c r="KXK1765" s="82" t="s">
        <v>52</v>
      </c>
      <c r="KXL1765" s="82" t="s">
        <v>13</v>
      </c>
      <c r="KXM1765" s="96" t="s">
        <v>177</v>
      </c>
      <c r="KXN1765" s="82" t="s">
        <v>0</v>
      </c>
      <c r="KXO1765" s="82" t="s">
        <v>1</v>
      </c>
      <c r="KXP1765" s="82" t="s">
        <v>2</v>
      </c>
      <c r="KXQ1765" s="82" t="s">
        <v>3</v>
      </c>
      <c r="KXR1765" s="82" t="s">
        <v>50</v>
      </c>
      <c r="KXS1765" s="82" t="s">
        <v>52</v>
      </c>
      <c r="KXT1765" s="82" t="s">
        <v>13</v>
      </c>
      <c r="KXU1765" s="96" t="s">
        <v>177</v>
      </c>
      <c r="KXV1765" s="82" t="s">
        <v>0</v>
      </c>
      <c r="KXW1765" s="82" t="s">
        <v>1</v>
      </c>
      <c r="KXX1765" s="82" t="s">
        <v>2</v>
      </c>
      <c r="KXY1765" s="82" t="s">
        <v>3</v>
      </c>
      <c r="KXZ1765" s="82" t="s">
        <v>50</v>
      </c>
      <c r="KYA1765" s="82" t="s">
        <v>52</v>
      </c>
      <c r="KYB1765" s="82" t="s">
        <v>13</v>
      </c>
      <c r="KYC1765" s="96" t="s">
        <v>177</v>
      </c>
      <c r="KYD1765" s="82" t="s">
        <v>0</v>
      </c>
      <c r="KYE1765" s="82" t="s">
        <v>1</v>
      </c>
      <c r="KYF1765" s="82" t="s">
        <v>2</v>
      </c>
      <c r="KYG1765" s="82" t="s">
        <v>3</v>
      </c>
      <c r="KYH1765" s="82" t="s">
        <v>50</v>
      </c>
      <c r="KYI1765" s="82" t="s">
        <v>52</v>
      </c>
      <c r="KYJ1765" s="82" t="s">
        <v>13</v>
      </c>
      <c r="KYK1765" s="96" t="s">
        <v>177</v>
      </c>
      <c r="KYL1765" s="82" t="s">
        <v>0</v>
      </c>
      <c r="KYM1765" s="82" t="s">
        <v>1</v>
      </c>
      <c r="KYN1765" s="82" t="s">
        <v>2</v>
      </c>
      <c r="KYO1765" s="82" t="s">
        <v>3</v>
      </c>
      <c r="KYP1765" s="82" t="s">
        <v>50</v>
      </c>
      <c r="KYQ1765" s="82" t="s">
        <v>52</v>
      </c>
      <c r="KYR1765" s="82" t="s">
        <v>13</v>
      </c>
      <c r="KYS1765" s="96" t="s">
        <v>177</v>
      </c>
      <c r="KYT1765" s="82" t="s">
        <v>0</v>
      </c>
      <c r="KYU1765" s="82" t="s">
        <v>1</v>
      </c>
      <c r="KYV1765" s="82" t="s">
        <v>2</v>
      </c>
      <c r="KYW1765" s="82" t="s">
        <v>3</v>
      </c>
      <c r="KYX1765" s="82" t="s">
        <v>50</v>
      </c>
      <c r="KYY1765" s="82" t="s">
        <v>52</v>
      </c>
      <c r="KYZ1765" s="82" t="s">
        <v>13</v>
      </c>
      <c r="KZA1765" s="96" t="s">
        <v>177</v>
      </c>
      <c r="KZB1765" s="82" t="s">
        <v>0</v>
      </c>
      <c r="KZC1765" s="82" t="s">
        <v>1</v>
      </c>
      <c r="KZD1765" s="82" t="s">
        <v>2</v>
      </c>
      <c r="KZE1765" s="82" t="s">
        <v>3</v>
      </c>
      <c r="KZF1765" s="82" t="s">
        <v>50</v>
      </c>
      <c r="KZG1765" s="82" t="s">
        <v>52</v>
      </c>
      <c r="KZH1765" s="82" t="s">
        <v>13</v>
      </c>
      <c r="KZI1765" s="96" t="s">
        <v>177</v>
      </c>
      <c r="KZJ1765" s="82" t="s">
        <v>0</v>
      </c>
      <c r="KZK1765" s="82" t="s">
        <v>1</v>
      </c>
      <c r="KZL1765" s="82" t="s">
        <v>2</v>
      </c>
      <c r="KZM1765" s="82" t="s">
        <v>3</v>
      </c>
      <c r="KZN1765" s="82" t="s">
        <v>50</v>
      </c>
      <c r="KZO1765" s="82" t="s">
        <v>52</v>
      </c>
      <c r="KZP1765" s="82" t="s">
        <v>13</v>
      </c>
      <c r="KZQ1765" s="96" t="s">
        <v>177</v>
      </c>
      <c r="KZR1765" s="82" t="s">
        <v>0</v>
      </c>
      <c r="KZS1765" s="82" t="s">
        <v>1</v>
      </c>
      <c r="KZT1765" s="82" t="s">
        <v>2</v>
      </c>
      <c r="KZU1765" s="82" t="s">
        <v>3</v>
      </c>
      <c r="KZV1765" s="82" t="s">
        <v>50</v>
      </c>
      <c r="KZW1765" s="82" t="s">
        <v>52</v>
      </c>
      <c r="KZX1765" s="82" t="s">
        <v>13</v>
      </c>
      <c r="KZY1765" s="96" t="s">
        <v>177</v>
      </c>
      <c r="KZZ1765" s="82" t="s">
        <v>0</v>
      </c>
      <c r="LAA1765" s="82" t="s">
        <v>1</v>
      </c>
      <c r="LAB1765" s="82" t="s">
        <v>2</v>
      </c>
      <c r="LAC1765" s="82" t="s">
        <v>3</v>
      </c>
      <c r="LAD1765" s="82" t="s">
        <v>50</v>
      </c>
      <c r="LAE1765" s="82" t="s">
        <v>52</v>
      </c>
      <c r="LAF1765" s="82" t="s">
        <v>13</v>
      </c>
      <c r="LAG1765" s="96" t="s">
        <v>177</v>
      </c>
      <c r="LAH1765" s="82" t="s">
        <v>0</v>
      </c>
      <c r="LAI1765" s="82" t="s">
        <v>1</v>
      </c>
      <c r="LAJ1765" s="82" t="s">
        <v>2</v>
      </c>
      <c r="LAK1765" s="82" t="s">
        <v>3</v>
      </c>
      <c r="LAL1765" s="82" t="s">
        <v>50</v>
      </c>
      <c r="LAM1765" s="82" t="s">
        <v>52</v>
      </c>
      <c r="LAN1765" s="82" t="s">
        <v>13</v>
      </c>
      <c r="LAO1765" s="96" t="s">
        <v>177</v>
      </c>
      <c r="LAP1765" s="82" t="s">
        <v>0</v>
      </c>
      <c r="LAQ1765" s="82" t="s">
        <v>1</v>
      </c>
      <c r="LAR1765" s="82" t="s">
        <v>2</v>
      </c>
      <c r="LAS1765" s="82" t="s">
        <v>3</v>
      </c>
      <c r="LAT1765" s="82" t="s">
        <v>50</v>
      </c>
      <c r="LAU1765" s="82" t="s">
        <v>52</v>
      </c>
      <c r="LAV1765" s="82" t="s">
        <v>13</v>
      </c>
      <c r="LAW1765" s="96" t="s">
        <v>177</v>
      </c>
      <c r="LAX1765" s="82" t="s">
        <v>0</v>
      </c>
      <c r="LAY1765" s="82" t="s">
        <v>1</v>
      </c>
      <c r="LAZ1765" s="82" t="s">
        <v>2</v>
      </c>
      <c r="LBA1765" s="82" t="s">
        <v>3</v>
      </c>
      <c r="LBB1765" s="82" t="s">
        <v>50</v>
      </c>
      <c r="LBC1765" s="82" t="s">
        <v>52</v>
      </c>
      <c r="LBD1765" s="82" t="s">
        <v>13</v>
      </c>
      <c r="LBE1765" s="96" t="s">
        <v>177</v>
      </c>
      <c r="LBF1765" s="82" t="s">
        <v>0</v>
      </c>
      <c r="LBG1765" s="82" t="s">
        <v>1</v>
      </c>
      <c r="LBH1765" s="82" t="s">
        <v>2</v>
      </c>
      <c r="LBI1765" s="82" t="s">
        <v>3</v>
      </c>
      <c r="LBJ1765" s="82" t="s">
        <v>50</v>
      </c>
      <c r="LBK1765" s="82" t="s">
        <v>52</v>
      </c>
      <c r="LBL1765" s="82" t="s">
        <v>13</v>
      </c>
      <c r="LBM1765" s="96" t="s">
        <v>177</v>
      </c>
      <c r="LBN1765" s="82" t="s">
        <v>0</v>
      </c>
      <c r="LBO1765" s="82" t="s">
        <v>1</v>
      </c>
      <c r="LBP1765" s="82" t="s">
        <v>2</v>
      </c>
      <c r="LBQ1765" s="82" t="s">
        <v>3</v>
      </c>
      <c r="LBR1765" s="82" t="s">
        <v>50</v>
      </c>
      <c r="LBS1765" s="82" t="s">
        <v>52</v>
      </c>
      <c r="LBT1765" s="82" t="s">
        <v>13</v>
      </c>
      <c r="LBU1765" s="96" t="s">
        <v>177</v>
      </c>
      <c r="LBV1765" s="82" t="s">
        <v>0</v>
      </c>
      <c r="LBW1765" s="82" t="s">
        <v>1</v>
      </c>
      <c r="LBX1765" s="82" t="s">
        <v>2</v>
      </c>
      <c r="LBY1765" s="82" t="s">
        <v>3</v>
      </c>
      <c r="LBZ1765" s="82" t="s">
        <v>50</v>
      </c>
      <c r="LCA1765" s="82" t="s">
        <v>52</v>
      </c>
      <c r="LCB1765" s="82" t="s">
        <v>13</v>
      </c>
      <c r="LCC1765" s="96" t="s">
        <v>177</v>
      </c>
      <c r="LCD1765" s="82" t="s">
        <v>0</v>
      </c>
      <c r="LCE1765" s="82" t="s">
        <v>1</v>
      </c>
      <c r="LCF1765" s="82" t="s">
        <v>2</v>
      </c>
      <c r="LCG1765" s="82" t="s">
        <v>3</v>
      </c>
      <c r="LCH1765" s="82" t="s">
        <v>50</v>
      </c>
      <c r="LCI1765" s="82" t="s">
        <v>52</v>
      </c>
      <c r="LCJ1765" s="82" t="s">
        <v>13</v>
      </c>
      <c r="LCK1765" s="96" t="s">
        <v>177</v>
      </c>
      <c r="LCL1765" s="82" t="s">
        <v>0</v>
      </c>
      <c r="LCM1765" s="82" t="s">
        <v>1</v>
      </c>
      <c r="LCN1765" s="82" t="s">
        <v>2</v>
      </c>
      <c r="LCO1765" s="82" t="s">
        <v>3</v>
      </c>
      <c r="LCP1765" s="82" t="s">
        <v>50</v>
      </c>
      <c r="LCQ1765" s="82" t="s">
        <v>52</v>
      </c>
      <c r="LCR1765" s="82" t="s">
        <v>13</v>
      </c>
      <c r="LCS1765" s="96" t="s">
        <v>177</v>
      </c>
      <c r="LCT1765" s="82" t="s">
        <v>0</v>
      </c>
      <c r="LCU1765" s="82" t="s">
        <v>1</v>
      </c>
      <c r="LCV1765" s="82" t="s">
        <v>2</v>
      </c>
      <c r="LCW1765" s="82" t="s">
        <v>3</v>
      </c>
      <c r="LCX1765" s="82" t="s">
        <v>50</v>
      </c>
      <c r="LCY1765" s="82" t="s">
        <v>52</v>
      </c>
      <c r="LCZ1765" s="82" t="s">
        <v>13</v>
      </c>
      <c r="LDA1765" s="96" t="s">
        <v>177</v>
      </c>
      <c r="LDB1765" s="82" t="s">
        <v>0</v>
      </c>
      <c r="LDC1765" s="82" t="s">
        <v>1</v>
      </c>
      <c r="LDD1765" s="82" t="s">
        <v>2</v>
      </c>
      <c r="LDE1765" s="82" t="s">
        <v>3</v>
      </c>
      <c r="LDF1765" s="82" t="s">
        <v>50</v>
      </c>
      <c r="LDG1765" s="82" t="s">
        <v>52</v>
      </c>
      <c r="LDH1765" s="82" t="s">
        <v>13</v>
      </c>
      <c r="LDI1765" s="96" t="s">
        <v>177</v>
      </c>
      <c r="LDJ1765" s="82" t="s">
        <v>0</v>
      </c>
      <c r="LDK1765" s="82" t="s">
        <v>1</v>
      </c>
      <c r="LDL1765" s="82" t="s">
        <v>2</v>
      </c>
      <c r="LDM1765" s="82" t="s">
        <v>3</v>
      </c>
      <c r="LDN1765" s="82" t="s">
        <v>50</v>
      </c>
      <c r="LDO1765" s="82" t="s">
        <v>52</v>
      </c>
      <c r="LDP1765" s="82" t="s">
        <v>13</v>
      </c>
      <c r="LDQ1765" s="96" t="s">
        <v>177</v>
      </c>
      <c r="LDR1765" s="82" t="s">
        <v>0</v>
      </c>
      <c r="LDS1765" s="82" t="s">
        <v>1</v>
      </c>
      <c r="LDT1765" s="82" t="s">
        <v>2</v>
      </c>
      <c r="LDU1765" s="82" t="s">
        <v>3</v>
      </c>
      <c r="LDV1765" s="82" t="s">
        <v>50</v>
      </c>
      <c r="LDW1765" s="82" t="s">
        <v>52</v>
      </c>
      <c r="LDX1765" s="82" t="s">
        <v>13</v>
      </c>
      <c r="LDY1765" s="96" t="s">
        <v>177</v>
      </c>
      <c r="LDZ1765" s="82" t="s">
        <v>0</v>
      </c>
      <c r="LEA1765" s="82" t="s">
        <v>1</v>
      </c>
      <c r="LEB1765" s="82" t="s">
        <v>2</v>
      </c>
      <c r="LEC1765" s="82" t="s">
        <v>3</v>
      </c>
      <c r="LED1765" s="82" t="s">
        <v>50</v>
      </c>
      <c r="LEE1765" s="82" t="s">
        <v>52</v>
      </c>
      <c r="LEF1765" s="82" t="s">
        <v>13</v>
      </c>
      <c r="LEG1765" s="96" t="s">
        <v>177</v>
      </c>
      <c r="LEH1765" s="82" t="s">
        <v>0</v>
      </c>
      <c r="LEI1765" s="82" t="s">
        <v>1</v>
      </c>
      <c r="LEJ1765" s="82" t="s">
        <v>2</v>
      </c>
      <c r="LEK1765" s="82" t="s">
        <v>3</v>
      </c>
      <c r="LEL1765" s="82" t="s">
        <v>50</v>
      </c>
      <c r="LEM1765" s="82" t="s">
        <v>52</v>
      </c>
      <c r="LEN1765" s="82" t="s">
        <v>13</v>
      </c>
      <c r="LEO1765" s="96" t="s">
        <v>177</v>
      </c>
      <c r="LEP1765" s="82" t="s">
        <v>0</v>
      </c>
      <c r="LEQ1765" s="82" t="s">
        <v>1</v>
      </c>
      <c r="LER1765" s="82" t="s">
        <v>2</v>
      </c>
      <c r="LES1765" s="82" t="s">
        <v>3</v>
      </c>
      <c r="LET1765" s="82" t="s">
        <v>50</v>
      </c>
      <c r="LEU1765" s="82" t="s">
        <v>52</v>
      </c>
      <c r="LEV1765" s="82" t="s">
        <v>13</v>
      </c>
      <c r="LEW1765" s="96" t="s">
        <v>177</v>
      </c>
      <c r="LEX1765" s="82" t="s">
        <v>0</v>
      </c>
      <c r="LEY1765" s="82" t="s">
        <v>1</v>
      </c>
      <c r="LEZ1765" s="82" t="s">
        <v>2</v>
      </c>
      <c r="LFA1765" s="82" t="s">
        <v>3</v>
      </c>
      <c r="LFB1765" s="82" t="s">
        <v>50</v>
      </c>
      <c r="LFC1765" s="82" t="s">
        <v>52</v>
      </c>
      <c r="LFD1765" s="82" t="s">
        <v>13</v>
      </c>
      <c r="LFE1765" s="96" t="s">
        <v>177</v>
      </c>
      <c r="LFF1765" s="82" t="s">
        <v>0</v>
      </c>
      <c r="LFG1765" s="82" t="s">
        <v>1</v>
      </c>
      <c r="LFH1765" s="82" t="s">
        <v>2</v>
      </c>
      <c r="LFI1765" s="82" t="s">
        <v>3</v>
      </c>
      <c r="LFJ1765" s="82" t="s">
        <v>50</v>
      </c>
      <c r="LFK1765" s="82" t="s">
        <v>52</v>
      </c>
      <c r="LFL1765" s="82" t="s">
        <v>13</v>
      </c>
      <c r="LFM1765" s="96" t="s">
        <v>177</v>
      </c>
      <c r="LFN1765" s="82" t="s">
        <v>0</v>
      </c>
      <c r="LFO1765" s="82" t="s">
        <v>1</v>
      </c>
      <c r="LFP1765" s="82" t="s">
        <v>2</v>
      </c>
      <c r="LFQ1765" s="82" t="s">
        <v>3</v>
      </c>
      <c r="LFR1765" s="82" t="s">
        <v>50</v>
      </c>
      <c r="LFS1765" s="82" t="s">
        <v>52</v>
      </c>
      <c r="LFT1765" s="82" t="s">
        <v>13</v>
      </c>
      <c r="LFU1765" s="96" t="s">
        <v>177</v>
      </c>
      <c r="LFV1765" s="82" t="s">
        <v>0</v>
      </c>
      <c r="LFW1765" s="82" t="s">
        <v>1</v>
      </c>
      <c r="LFX1765" s="82" t="s">
        <v>2</v>
      </c>
      <c r="LFY1765" s="82" t="s">
        <v>3</v>
      </c>
      <c r="LFZ1765" s="82" t="s">
        <v>50</v>
      </c>
      <c r="LGA1765" s="82" t="s">
        <v>52</v>
      </c>
      <c r="LGB1765" s="82" t="s">
        <v>13</v>
      </c>
      <c r="LGC1765" s="96" t="s">
        <v>177</v>
      </c>
      <c r="LGD1765" s="82" t="s">
        <v>0</v>
      </c>
      <c r="LGE1765" s="82" t="s">
        <v>1</v>
      </c>
      <c r="LGF1765" s="82" t="s">
        <v>2</v>
      </c>
      <c r="LGG1765" s="82" t="s">
        <v>3</v>
      </c>
      <c r="LGH1765" s="82" t="s">
        <v>50</v>
      </c>
      <c r="LGI1765" s="82" t="s">
        <v>52</v>
      </c>
      <c r="LGJ1765" s="82" t="s">
        <v>13</v>
      </c>
      <c r="LGK1765" s="96" t="s">
        <v>177</v>
      </c>
      <c r="LGL1765" s="82" t="s">
        <v>0</v>
      </c>
      <c r="LGM1765" s="82" t="s">
        <v>1</v>
      </c>
      <c r="LGN1765" s="82" t="s">
        <v>2</v>
      </c>
      <c r="LGO1765" s="82" t="s">
        <v>3</v>
      </c>
      <c r="LGP1765" s="82" t="s">
        <v>50</v>
      </c>
      <c r="LGQ1765" s="82" t="s">
        <v>52</v>
      </c>
      <c r="LGR1765" s="82" t="s">
        <v>13</v>
      </c>
      <c r="LGS1765" s="96" t="s">
        <v>177</v>
      </c>
      <c r="LGT1765" s="82" t="s">
        <v>0</v>
      </c>
      <c r="LGU1765" s="82" t="s">
        <v>1</v>
      </c>
      <c r="LGV1765" s="82" t="s">
        <v>2</v>
      </c>
      <c r="LGW1765" s="82" t="s">
        <v>3</v>
      </c>
      <c r="LGX1765" s="82" t="s">
        <v>50</v>
      </c>
      <c r="LGY1765" s="82" t="s">
        <v>52</v>
      </c>
      <c r="LGZ1765" s="82" t="s">
        <v>13</v>
      </c>
      <c r="LHA1765" s="96" t="s">
        <v>177</v>
      </c>
      <c r="LHB1765" s="82" t="s">
        <v>0</v>
      </c>
      <c r="LHC1765" s="82" t="s">
        <v>1</v>
      </c>
      <c r="LHD1765" s="82" t="s">
        <v>2</v>
      </c>
      <c r="LHE1765" s="82" t="s">
        <v>3</v>
      </c>
      <c r="LHF1765" s="82" t="s">
        <v>50</v>
      </c>
      <c r="LHG1765" s="82" t="s">
        <v>52</v>
      </c>
      <c r="LHH1765" s="82" t="s">
        <v>13</v>
      </c>
      <c r="LHI1765" s="96" t="s">
        <v>177</v>
      </c>
      <c r="LHJ1765" s="82" t="s">
        <v>0</v>
      </c>
      <c r="LHK1765" s="82" t="s">
        <v>1</v>
      </c>
      <c r="LHL1765" s="82" t="s">
        <v>2</v>
      </c>
      <c r="LHM1765" s="82" t="s">
        <v>3</v>
      </c>
      <c r="LHN1765" s="82" t="s">
        <v>50</v>
      </c>
      <c r="LHO1765" s="82" t="s">
        <v>52</v>
      </c>
      <c r="LHP1765" s="82" t="s">
        <v>13</v>
      </c>
      <c r="LHQ1765" s="96" t="s">
        <v>177</v>
      </c>
      <c r="LHR1765" s="82" t="s">
        <v>0</v>
      </c>
      <c r="LHS1765" s="82" t="s">
        <v>1</v>
      </c>
      <c r="LHT1765" s="82" t="s">
        <v>2</v>
      </c>
      <c r="LHU1765" s="82" t="s">
        <v>3</v>
      </c>
      <c r="LHV1765" s="82" t="s">
        <v>50</v>
      </c>
      <c r="LHW1765" s="82" t="s">
        <v>52</v>
      </c>
      <c r="LHX1765" s="82" t="s">
        <v>13</v>
      </c>
      <c r="LHY1765" s="96" t="s">
        <v>177</v>
      </c>
      <c r="LHZ1765" s="82" t="s">
        <v>0</v>
      </c>
      <c r="LIA1765" s="82" t="s">
        <v>1</v>
      </c>
      <c r="LIB1765" s="82" t="s">
        <v>2</v>
      </c>
      <c r="LIC1765" s="82" t="s">
        <v>3</v>
      </c>
      <c r="LID1765" s="82" t="s">
        <v>50</v>
      </c>
      <c r="LIE1765" s="82" t="s">
        <v>52</v>
      </c>
      <c r="LIF1765" s="82" t="s">
        <v>13</v>
      </c>
      <c r="LIG1765" s="96" t="s">
        <v>177</v>
      </c>
      <c r="LIH1765" s="82" t="s">
        <v>0</v>
      </c>
      <c r="LII1765" s="82" t="s">
        <v>1</v>
      </c>
      <c r="LIJ1765" s="82" t="s">
        <v>2</v>
      </c>
      <c r="LIK1765" s="82" t="s">
        <v>3</v>
      </c>
      <c r="LIL1765" s="82" t="s">
        <v>50</v>
      </c>
      <c r="LIM1765" s="82" t="s">
        <v>52</v>
      </c>
      <c r="LIN1765" s="82" t="s">
        <v>13</v>
      </c>
      <c r="LIO1765" s="96" t="s">
        <v>177</v>
      </c>
      <c r="LIP1765" s="82" t="s">
        <v>0</v>
      </c>
      <c r="LIQ1765" s="82" t="s">
        <v>1</v>
      </c>
      <c r="LIR1765" s="82" t="s">
        <v>2</v>
      </c>
      <c r="LIS1765" s="82" t="s">
        <v>3</v>
      </c>
      <c r="LIT1765" s="82" t="s">
        <v>50</v>
      </c>
      <c r="LIU1765" s="82" t="s">
        <v>52</v>
      </c>
      <c r="LIV1765" s="82" t="s">
        <v>13</v>
      </c>
      <c r="LIW1765" s="96" t="s">
        <v>177</v>
      </c>
      <c r="LIX1765" s="82" t="s">
        <v>0</v>
      </c>
      <c r="LIY1765" s="82" t="s">
        <v>1</v>
      </c>
      <c r="LIZ1765" s="82" t="s">
        <v>2</v>
      </c>
      <c r="LJA1765" s="82" t="s">
        <v>3</v>
      </c>
      <c r="LJB1765" s="82" t="s">
        <v>50</v>
      </c>
      <c r="LJC1765" s="82" t="s">
        <v>52</v>
      </c>
      <c r="LJD1765" s="82" t="s">
        <v>13</v>
      </c>
      <c r="LJE1765" s="96" t="s">
        <v>177</v>
      </c>
      <c r="LJF1765" s="82" t="s">
        <v>0</v>
      </c>
      <c r="LJG1765" s="82" t="s">
        <v>1</v>
      </c>
      <c r="LJH1765" s="82" t="s">
        <v>2</v>
      </c>
      <c r="LJI1765" s="82" t="s">
        <v>3</v>
      </c>
      <c r="LJJ1765" s="82" t="s">
        <v>50</v>
      </c>
      <c r="LJK1765" s="82" t="s">
        <v>52</v>
      </c>
      <c r="LJL1765" s="82" t="s">
        <v>13</v>
      </c>
      <c r="LJM1765" s="96" t="s">
        <v>177</v>
      </c>
      <c r="LJN1765" s="82" t="s">
        <v>0</v>
      </c>
      <c r="LJO1765" s="82" t="s">
        <v>1</v>
      </c>
      <c r="LJP1765" s="82" t="s">
        <v>2</v>
      </c>
      <c r="LJQ1765" s="82" t="s">
        <v>3</v>
      </c>
      <c r="LJR1765" s="82" t="s">
        <v>50</v>
      </c>
      <c r="LJS1765" s="82" t="s">
        <v>52</v>
      </c>
      <c r="LJT1765" s="82" t="s">
        <v>13</v>
      </c>
      <c r="LJU1765" s="96" t="s">
        <v>177</v>
      </c>
      <c r="LJV1765" s="82" t="s">
        <v>0</v>
      </c>
      <c r="LJW1765" s="82" t="s">
        <v>1</v>
      </c>
      <c r="LJX1765" s="82" t="s">
        <v>2</v>
      </c>
      <c r="LJY1765" s="82" t="s">
        <v>3</v>
      </c>
      <c r="LJZ1765" s="82" t="s">
        <v>50</v>
      </c>
      <c r="LKA1765" s="82" t="s">
        <v>52</v>
      </c>
      <c r="LKB1765" s="82" t="s">
        <v>13</v>
      </c>
      <c r="LKC1765" s="96" t="s">
        <v>177</v>
      </c>
      <c r="LKD1765" s="82" t="s">
        <v>0</v>
      </c>
      <c r="LKE1765" s="82" t="s">
        <v>1</v>
      </c>
      <c r="LKF1765" s="82" t="s">
        <v>2</v>
      </c>
      <c r="LKG1765" s="82" t="s">
        <v>3</v>
      </c>
      <c r="LKH1765" s="82" t="s">
        <v>50</v>
      </c>
      <c r="LKI1765" s="82" t="s">
        <v>52</v>
      </c>
      <c r="LKJ1765" s="82" t="s">
        <v>13</v>
      </c>
      <c r="LKK1765" s="96" t="s">
        <v>177</v>
      </c>
      <c r="LKL1765" s="82" t="s">
        <v>0</v>
      </c>
      <c r="LKM1765" s="82" t="s">
        <v>1</v>
      </c>
      <c r="LKN1765" s="82" t="s">
        <v>2</v>
      </c>
      <c r="LKO1765" s="82" t="s">
        <v>3</v>
      </c>
      <c r="LKP1765" s="82" t="s">
        <v>50</v>
      </c>
      <c r="LKQ1765" s="82" t="s">
        <v>52</v>
      </c>
      <c r="LKR1765" s="82" t="s">
        <v>13</v>
      </c>
      <c r="LKS1765" s="96" t="s">
        <v>177</v>
      </c>
      <c r="LKT1765" s="82" t="s">
        <v>0</v>
      </c>
      <c r="LKU1765" s="82" t="s">
        <v>1</v>
      </c>
      <c r="LKV1765" s="82" t="s">
        <v>2</v>
      </c>
      <c r="LKW1765" s="82" t="s">
        <v>3</v>
      </c>
      <c r="LKX1765" s="82" t="s">
        <v>50</v>
      </c>
      <c r="LKY1765" s="82" t="s">
        <v>52</v>
      </c>
      <c r="LKZ1765" s="82" t="s">
        <v>13</v>
      </c>
      <c r="LLA1765" s="96" t="s">
        <v>177</v>
      </c>
      <c r="LLB1765" s="82" t="s">
        <v>0</v>
      </c>
      <c r="LLC1765" s="82" t="s">
        <v>1</v>
      </c>
      <c r="LLD1765" s="82" t="s">
        <v>2</v>
      </c>
      <c r="LLE1765" s="82" t="s">
        <v>3</v>
      </c>
      <c r="LLF1765" s="82" t="s">
        <v>50</v>
      </c>
      <c r="LLG1765" s="82" t="s">
        <v>52</v>
      </c>
      <c r="LLH1765" s="82" t="s">
        <v>13</v>
      </c>
      <c r="LLI1765" s="96" t="s">
        <v>177</v>
      </c>
      <c r="LLJ1765" s="82" t="s">
        <v>0</v>
      </c>
      <c r="LLK1765" s="82" t="s">
        <v>1</v>
      </c>
      <c r="LLL1765" s="82" t="s">
        <v>2</v>
      </c>
      <c r="LLM1765" s="82" t="s">
        <v>3</v>
      </c>
      <c r="LLN1765" s="82" t="s">
        <v>50</v>
      </c>
      <c r="LLO1765" s="82" t="s">
        <v>52</v>
      </c>
      <c r="LLP1765" s="82" t="s">
        <v>13</v>
      </c>
      <c r="LLQ1765" s="96" t="s">
        <v>177</v>
      </c>
      <c r="LLR1765" s="82" t="s">
        <v>0</v>
      </c>
      <c r="LLS1765" s="82" t="s">
        <v>1</v>
      </c>
      <c r="LLT1765" s="82" t="s">
        <v>2</v>
      </c>
      <c r="LLU1765" s="82" t="s">
        <v>3</v>
      </c>
      <c r="LLV1765" s="82" t="s">
        <v>50</v>
      </c>
      <c r="LLW1765" s="82" t="s">
        <v>52</v>
      </c>
      <c r="LLX1765" s="82" t="s">
        <v>13</v>
      </c>
      <c r="LLY1765" s="96" t="s">
        <v>177</v>
      </c>
      <c r="LLZ1765" s="82" t="s">
        <v>0</v>
      </c>
      <c r="LMA1765" s="82" t="s">
        <v>1</v>
      </c>
      <c r="LMB1765" s="82" t="s">
        <v>2</v>
      </c>
      <c r="LMC1765" s="82" t="s">
        <v>3</v>
      </c>
      <c r="LMD1765" s="82" t="s">
        <v>50</v>
      </c>
      <c r="LME1765" s="82" t="s">
        <v>52</v>
      </c>
      <c r="LMF1765" s="82" t="s">
        <v>13</v>
      </c>
      <c r="LMG1765" s="96" t="s">
        <v>177</v>
      </c>
      <c r="LMH1765" s="82" t="s">
        <v>0</v>
      </c>
      <c r="LMI1765" s="82" t="s">
        <v>1</v>
      </c>
      <c r="LMJ1765" s="82" t="s">
        <v>2</v>
      </c>
      <c r="LMK1765" s="82" t="s">
        <v>3</v>
      </c>
      <c r="LML1765" s="82" t="s">
        <v>50</v>
      </c>
      <c r="LMM1765" s="82" t="s">
        <v>52</v>
      </c>
      <c r="LMN1765" s="82" t="s">
        <v>13</v>
      </c>
      <c r="LMO1765" s="96" t="s">
        <v>177</v>
      </c>
      <c r="LMP1765" s="82" t="s">
        <v>0</v>
      </c>
      <c r="LMQ1765" s="82" t="s">
        <v>1</v>
      </c>
      <c r="LMR1765" s="82" t="s">
        <v>2</v>
      </c>
      <c r="LMS1765" s="82" t="s">
        <v>3</v>
      </c>
      <c r="LMT1765" s="82" t="s">
        <v>50</v>
      </c>
      <c r="LMU1765" s="82" t="s">
        <v>52</v>
      </c>
      <c r="LMV1765" s="82" t="s">
        <v>13</v>
      </c>
      <c r="LMW1765" s="96" t="s">
        <v>177</v>
      </c>
      <c r="LMX1765" s="82" t="s">
        <v>0</v>
      </c>
      <c r="LMY1765" s="82" t="s">
        <v>1</v>
      </c>
      <c r="LMZ1765" s="82" t="s">
        <v>2</v>
      </c>
      <c r="LNA1765" s="82" t="s">
        <v>3</v>
      </c>
      <c r="LNB1765" s="82" t="s">
        <v>50</v>
      </c>
      <c r="LNC1765" s="82" t="s">
        <v>52</v>
      </c>
      <c r="LND1765" s="82" t="s">
        <v>13</v>
      </c>
      <c r="LNE1765" s="96" t="s">
        <v>177</v>
      </c>
      <c r="LNF1765" s="82" t="s">
        <v>0</v>
      </c>
      <c r="LNG1765" s="82" t="s">
        <v>1</v>
      </c>
      <c r="LNH1765" s="82" t="s">
        <v>2</v>
      </c>
      <c r="LNI1765" s="82" t="s">
        <v>3</v>
      </c>
      <c r="LNJ1765" s="82" t="s">
        <v>50</v>
      </c>
      <c r="LNK1765" s="82" t="s">
        <v>52</v>
      </c>
      <c r="LNL1765" s="82" t="s">
        <v>13</v>
      </c>
      <c r="LNM1765" s="96" t="s">
        <v>177</v>
      </c>
      <c r="LNN1765" s="82" t="s">
        <v>0</v>
      </c>
      <c r="LNO1765" s="82" t="s">
        <v>1</v>
      </c>
      <c r="LNP1765" s="82" t="s">
        <v>2</v>
      </c>
      <c r="LNQ1765" s="82" t="s">
        <v>3</v>
      </c>
      <c r="LNR1765" s="82" t="s">
        <v>50</v>
      </c>
      <c r="LNS1765" s="82" t="s">
        <v>52</v>
      </c>
      <c r="LNT1765" s="82" t="s">
        <v>13</v>
      </c>
      <c r="LNU1765" s="96" t="s">
        <v>177</v>
      </c>
      <c r="LNV1765" s="82" t="s">
        <v>0</v>
      </c>
      <c r="LNW1765" s="82" t="s">
        <v>1</v>
      </c>
      <c r="LNX1765" s="82" t="s">
        <v>2</v>
      </c>
      <c r="LNY1765" s="82" t="s">
        <v>3</v>
      </c>
      <c r="LNZ1765" s="82" t="s">
        <v>50</v>
      </c>
      <c r="LOA1765" s="82" t="s">
        <v>52</v>
      </c>
      <c r="LOB1765" s="82" t="s">
        <v>13</v>
      </c>
      <c r="LOC1765" s="96" t="s">
        <v>177</v>
      </c>
      <c r="LOD1765" s="82" t="s">
        <v>0</v>
      </c>
      <c r="LOE1765" s="82" t="s">
        <v>1</v>
      </c>
      <c r="LOF1765" s="82" t="s">
        <v>2</v>
      </c>
      <c r="LOG1765" s="82" t="s">
        <v>3</v>
      </c>
      <c r="LOH1765" s="82" t="s">
        <v>50</v>
      </c>
      <c r="LOI1765" s="82" t="s">
        <v>52</v>
      </c>
      <c r="LOJ1765" s="82" t="s">
        <v>13</v>
      </c>
      <c r="LOK1765" s="96" t="s">
        <v>177</v>
      </c>
      <c r="LOL1765" s="82" t="s">
        <v>0</v>
      </c>
      <c r="LOM1765" s="82" t="s">
        <v>1</v>
      </c>
      <c r="LON1765" s="82" t="s">
        <v>2</v>
      </c>
      <c r="LOO1765" s="82" t="s">
        <v>3</v>
      </c>
      <c r="LOP1765" s="82" t="s">
        <v>50</v>
      </c>
      <c r="LOQ1765" s="82" t="s">
        <v>52</v>
      </c>
      <c r="LOR1765" s="82" t="s">
        <v>13</v>
      </c>
      <c r="LOS1765" s="96" t="s">
        <v>177</v>
      </c>
      <c r="LOT1765" s="82" t="s">
        <v>0</v>
      </c>
      <c r="LOU1765" s="82" t="s">
        <v>1</v>
      </c>
      <c r="LOV1765" s="82" t="s">
        <v>2</v>
      </c>
      <c r="LOW1765" s="82" t="s">
        <v>3</v>
      </c>
      <c r="LOX1765" s="82" t="s">
        <v>50</v>
      </c>
      <c r="LOY1765" s="82" t="s">
        <v>52</v>
      </c>
      <c r="LOZ1765" s="82" t="s">
        <v>13</v>
      </c>
      <c r="LPA1765" s="96" t="s">
        <v>177</v>
      </c>
      <c r="LPB1765" s="82" t="s">
        <v>0</v>
      </c>
      <c r="LPC1765" s="82" t="s">
        <v>1</v>
      </c>
      <c r="LPD1765" s="82" t="s">
        <v>2</v>
      </c>
      <c r="LPE1765" s="82" t="s">
        <v>3</v>
      </c>
      <c r="LPF1765" s="82" t="s">
        <v>50</v>
      </c>
      <c r="LPG1765" s="82" t="s">
        <v>52</v>
      </c>
      <c r="LPH1765" s="82" t="s">
        <v>13</v>
      </c>
      <c r="LPI1765" s="96" t="s">
        <v>177</v>
      </c>
      <c r="LPJ1765" s="82" t="s">
        <v>0</v>
      </c>
      <c r="LPK1765" s="82" t="s">
        <v>1</v>
      </c>
      <c r="LPL1765" s="82" t="s">
        <v>2</v>
      </c>
      <c r="LPM1765" s="82" t="s">
        <v>3</v>
      </c>
      <c r="LPN1765" s="82" t="s">
        <v>50</v>
      </c>
      <c r="LPO1765" s="82" t="s">
        <v>52</v>
      </c>
      <c r="LPP1765" s="82" t="s">
        <v>13</v>
      </c>
      <c r="LPQ1765" s="96" t="s">
        <v>177</v>
      </c>
      <c r="LPR1765" s="82" t="s">
        <v>0</v>
      </c>
      <c r="LPS1765" s="82" t="s">
        <v>1</v>
      </c>
      <c r="LPT1765" s="82" t="s">
        <v>2</v>
      </c>
      <c r="LPU1765" s="82" t="s">
        <v>3</v>
      </c>
      <c r="LPV1765" s="82" t="s">
        <v>50</v>
      </c>
      <c r="LPW1765" s="82" t="s">
        <v>52</v>
      </c>
      <c r="LPX1765" s="82" t="s">
        <v>13</v>
      </c>
      <c r="LPY1765" s="96" t="s">
        <v>177</v>
      </c>
      <c r="LPZ1765" s="82" t="s">
        <v>0</v>
      </c>
      <c r="LQA1765" s="82" t="s">
        <v>1</v>
      </c>
      <c r="LQB1765" s="82" t="s">
        <v>2</v>
      </c>
      <c r="LQC1765" s="82" t="s">
        <v>3</v>
      </c>
      <c r="LQD1765" s="82" t="s">
        <v>50</v>
      </c>
      <c r="LQE1765" s="82" t="s">
        <v>52</v>
      </c>
      <c r="LQF1765" s="82" t="s">
        <v>13</v>
      </c>
      <c r="LQG1765" s="96" t="s">
        <v>177</v>
      </c>
      <c r="LQH1765" s="82" t="s">
        <v>0</v>
      </c>
      <c r="LQI1765" s="82" t="s">
        <v>1</v>
      </c>
      <c r="LQJ1765" s="82" t="s">
        <v>2</v>
      </c>
      <c r="LQK1765" s="82" t="s">
        <v>3</v>
      </c>
      <c r="LQL1765" s="82" t="s">
        <v>50</v>
      </c>
      <c r="LQM1765" s="82" t="s">
        <v>52</v>
      </c>
      <c r="LQN1765" s="82" t="s">
        <v>13</v>
      </c>
      <c r="LQO1765" s="96" t="s">
        <v>177</v>
      </c>
      <c r="LQP1765" s="82" t="s">
        <v>0</v>
      </c>
      <c r="LQQ1765" s="82" t="s">
        <v>1</v>
      </c>
      <c r="LQR1765" s="82" t="s">
        <v>2</v>
      </c>
      <c r="LQS1765" s="82" t="s">
        <v>3</v>
      </c>
      <c r="LQT1765" s="82" t="s">
        <v>50</v>
      </c>
      <c r="LQU1765" s="82" t="s">
        <v>52</v>
      </c>
      <c r="LQV1765" s="82" t="s">
        <v>13</v>
      </c>
      <c r="LQW1765" s="96" t="s">
        <v>177</v>
      </c>
      <c r="LQX1765" s="82" t="s">
        <v>0</v>
      </c>
      <c r="LQY1765" s="82" t="s">
        <v>1</v>
      </c>
      <c r="LQZ1765" s="82" t="s">
        <v>2</v>
      </c>
      <c r="LRA1765" s="82" t="s">
        <v>3</v>
      </c>
      <c r="LRB1765" s="82" t="s">
        <v>50</v>
      </c>
      <c r="LRC1765" s="82" t="s">
        <v>52</v>
      </c>
      <c r="LRD1765" s="82" t="s">
        <v>13</v>
      </c>
      <c r="LRE1765" s="96" t="s">
        <v>177</v>
      </c>
      <c r="LRF1765" s="82" t="s">
        <v>0</v>
      </c>
      <c r="LRG1765" s="82" t="s">
        <v>1</v>
      </c>
      <c r="LRH1765" s="82" t="s">
        <v>2</v>
      </c>
      <c r="LRI1765" s="82" t="s">
        <v>3</v>
      </c>
      <c r="LRJ1765" s="82" t="s">
        <v>50</v>
      </c>
      <c r="LRK1765" s="82" t="s">
        <v>52</v>
      </c>
      <c r="LRL1765" s="82" t="s">
        <v>13</v>
      </c>
      <c r="LRM1765" s="96" t="s">
        <v>177</v>
      </c>
      <c r="LRN1765" s="82" t="s">
        <v>0</v>
      </c>
      <c r="LRO1765" s="82" t="s">
        <v>1</v>
      </c>
      <c r="LRP1765" s="82" t="s">
        <v>2</v>
      </c>
      <c r="LRQ1765" s="82" t="s">
        <v>3</v>
      </c>
      <c r="LRR1765" s="82" t="s">
        <v>50</v>
      </c>
      <c r="LRS1765" s="82" t="s">
        <v>52</v>
      </c>
      <c r="LRT1765" s="82" t="s">
        <v>13</v>
      </c>
      <c r="LRU1765" s="96" t="s">
        <v>177</v>
      </c>
      <c r="LRV1765" s="82" t="s">
        <v>0</v>
      </c>
      <c r="LRW1765" s="82" t="s">
        <v>1</v>
      </c>
      <c r="LRX1765" s="82" t="s">
        <v>2</v>
      </c>
      <c r="LRY1765" s="82" t="s">
        <v>3</v>
      </c>
      <c r="LRZ1765" s="82" t="s">
        <v>50</v>
      </c>
      <c r="LSA1765" s="82" t="s">
        <v>52</v>
      </c>
      <c r="LSB1765" s="82" t="s">
        <v>13</v>
      </c>
      <c r="LSC1765" s="96" t="s">
        <v>177</v>
      </c>
      <c r="LSD1765" s="82" t="s">
        <v>0</v>
      </c>
      <c r="LSE1765" s="82" t="s">
        <v>1</v>
      </c>
      <c r="LSF1765" s="82" t="s">
        <v>2</v>
      </c>
      <c r="LSG1765" s="82" t="s">
        <v>3</v>
      </c>
      <c r="LSH1765" s="82" t="s">
        <v>50</v>
      </c>
      <c r="LSI1765" s="82" t="s">
        <v>52</v>
      </c>
      <c r="LSJ1765" s="82" t="s">
        <v>13</v>
      </c>
      <c r="LSK1765" s="96" t="s">
        <v>177</v>
      </c>
      <c r="LSL1765" s="82" t="s">
        <v>0</v>
      </c>
      <c r="LSM1765" s="82" t="s">
        <v>1</v>
      </c>
      <c r="LSN1765" s="82" t="s">
        <v>2</v>
      </c>
      <c r="LSO1765" s="82" t="s">
        <v>3</v>
      </c>
      <c r="LSP1765" s="82" t="s">
        <v>50</v>
      </c>
      <c r="LSQ1765" s="82" t="s">
        <v>52</v>
      </c>
      <c r="LSR1765" s="82" t="s">
        <v>13</v>
      </c>
      <c r="LSS1765" s="96" t="s">
        <v>177</v>
      </c>
      <c r="LST1765" s="82" t="s">
        <v>0</v>
      </c>
      <c r="LSU1765" s="82" t="s">
        <v>1</v>
      </c>
      <c r="LSV1765" s="82" t="s">
        <v>2</v>
      </c>
      <c r="LSW1765" s="82" t="s">
        <v>3</v>
      </c>
      <c r="LSX1765" s="82" t="s">
        <v>50</v>
      </c>
      <c r="LSY1765" s="82" t="s">
        <v>52</v>
      </c>
      <c r="LSZ1765" s="82" t="s">
        <v>13</v>
      </c>
      <c r="LTA1765" s="96" t="s">
        <v>177</v>
      </c>
      <c r="LTB1765" s="82" t="s">
        <v>0</v>
      </c>
      <c r="LTC1765" s="82" t="s">
        <v>1</v>
      </c>
      <c r="LTD1765" s="82" t="s">
        <v>2</v>
      </c>
      <c r="LTE1765" s="82" t="s">
        <v>3</v>
      </c>
      <c r="LTF1765" s="82" t="s">
        <v>50</v>
      </c>
      <c r="LTG1765" s="82" t="s">
        <v>52</v>
      </c>
      <c r="LTH1765" s="82" t="s">
        <v>13</v>
      </c>
      <c r="LTI1765" s="96" t="s">
        <v>177</v>
      </c>
      <c r="LTJ1765" s="82" t="s">
        <v>0</v>
      </c>
      <c r="LTK1765" s="82" t="s">
        <v>1</v>
      </c>
      <c r="LTL1765" s="82" t="s">
        <v>2</v>
      </c>
      <c r="LTM1765" s="82" t="s">
        <v>3</v>
      </c>
      <c r="LTN1765" s="82" t="s">
        <v>50</v>
      </c>
      <c r="LTO1765" s="82" t="s">
        <v>52</v>
      </c>
      <c r="LTP1765" s="82" t="s">
        <v>13</v>
      </c>
      <c r="LTQ1765" s="96" t="s">
        <v>177</v>
      </c>
      <c r="LTR1765" s="82" t="s">
        <v>0</v>
      </c>
      <c r="LTS1765" s="82" t="s">
        <v>1</v>
      </c>
      <c r="LTT1765" s="82" t="s">
        <v>2</v>
      </c>
      <c r="LTU1765" s="82" t="s">
        <v>3</v>
      </c>
      <c r="LTV1765" s="82" t="s">
        <v>50</v>
      </c>
      <c r="LTW1765" s="82" t="s">
        <v>52</v>
      </c>
      <c r="LTX1765" s="82" t="s">
        <v>13</v>
      </c>
      <c r="LTY1765" s="96" t="s">
        <v>177</v>
      </c>
      <c r="LTZ1765" s="82" t="s">
        <v>0</v>
      </c>
      <c r="LUA1765" s="82" t="s">
        <v>1</v>
      </c>
      <c r="LUB1765" s="82" t="s">
        <v>2</v>
      </c>
      <c r="LUC1765" s="82" t="s">
        <v>3</v>
      </c>
      <c r="LUD1765" s="82" t="s">
        <v>50</v>
      </c>
      <c r="LUE1765" s="82" t="s">
        <v>52</v>
      </c>
      <c r="LUF1765" s="82" t="s">
        <v>13</v>
      </c>
      <c r="LUG1765" s="96" t="s">
        <v>177</v>
      </c>
      <c r="LUH1765" s="82" t="s">
        <v>0</v>
      </c>
      <c r="LUI1765" s="82" t="s">
        <v>1</v>
      </c>
      <c r="LUJ1765" s="82" t="s">
        <v>2</v>
      </c>
      <c r="LUK1765" s="82" t="s">
        <v>3</v>
      </c>
      <c r="LUL1765" s="82" t="s">
        <v>50</v>
      </c>
      <c r="LUM1765" s="82" t="s">
        <v>52</v>
      </c>
      <c r="LUN1765" s="82" t="s">
        <v>13</v>
      </c>
      <c r="LUO1765" s="96" t="s">
        <v>177</v>
      </c>
      <c r="LUP1765" s="82" t="s">
        <v>0</v>
      </c>
      <c r="LUQ1765" s="82" t="s">
        <v>1</v>
      </c>
      <c r="LUR1765" s="82" t="s">
        <v>2</v>
      </c>
      <c r="LUS1765" s="82" t="s">
        <v>3</v>
      </c>
      <c r="LUT1765" s="82" t="s">
        <v>50</v>
      </c>
      <c r="LUU1765" s="82" t="s">
        <v>52</v>
      </c>
      <c r="LUV1765" s="82" t="s">
        <v>13</v>
      </c>
      <c r="LUW1765" s="96" t="s">
        <v>177</v>
      </c>
      <c r="LUX1765" s="82" t="s">
        <v>0</v>
      </c>
      <c r="LUY1765" s="82" t="s">
        <v>1</v>
      </c>
      <c r="LUZ1765" s="82" t="s">
        <v>2</v>
      </c>
      <c r="LVA1765" s="82" t="s">
        <v>3</v>
      </c>
      <c r="LVB1765" s="82" t="s">
        <v>50</v>
      </c>
      <c r="LVC1765" s="82" t="s">
        <v>52</v>
      </c>
      <c r="LVD1765" s="82" t="s">
        <v>13</v>
      </c>
      <c r="LVE1765" s="96" t="s">
        <v>177</v>
      </c>
      <c r="LVF1765" s="82" t="s">
        <v>0</v>
      </c>
      <c r="LVG1765" s="82" t="s">
        <v>1</v>
      </c>
      <c r="LVH1765" s="82" t="s">
        <v>2</v>
      </c>
      <c r="LVI1765" s="82" t="s">
        <v>3</v>
      </c>
      <c r="LVJ1765" s="82" t="s">
        <v>50</v>
      </c>
      <c r="LVK1765" s="82" t="s">
        <v>52</v>
      </c>
      <c r="LVL1765" s="82" t="s">
        <v>13</v>
      </c>
      <c r="LVM1765" s="96" t="s">
        <v>177</v>
      </c>
      <c r="LVN1765" s="82" t="s">
        <v>0</v>
      </c>
      <c r="LVO1765" s="82" t="s">
        <v>1</v>
      </c>
      <c r="LVP1765" s="82" t="s">
        <v>2</v>
      </c>
      <c r="LVQ1765" s="82" t="s">
        <v>3</v>
      </c>
      <c r="LVR1765" s="82" t="s">
        <v>50</v>
      </c>
      <c r="LVS1765" s="82" t="s">
        <v>52</v>
      </c>
      <c r="LVT1765" s="82" t="s">
        <v>13</v>
      </c>
      <c r="LVU1765" s="96" t="s">
        <v>177</v>
      </c>
      <c r="LVV1765" s="82" t="s">
        <v>0</v>
      </c>
      <c r="LVW1765" s="82" t="s">
        <v>1</v>
      </c>
      <c r="LVX1765" s="82" t="s">
        <v>2</v>
      </c>
      <c r="LVY1765" s="82" t="s">
        <v>3</v>
      </c>
      <c r="LVZ1765" s="82" t="s">
        <v>50</v>
      </c>
      <c r="LWA1765" s="82" t="s">
        <v>52</v>
      </c>
      <c r="LWB1765" s="82" t="s">
        <v>13</v>
      </c>
      <c r="LWC1765" s="96" t="s">
        <v>177</v>
      </c>
      <c r="LWD1765" s="82" t="s">
        <v>0</v>
      </c>
      <c r="LWE1765" s="82" t="s">
        <v>1</v>
      </c>
      <c r="LWF1765" s="82" t="s">
        <v>2</v>
      </c>
      <c r="LWG1765" s="82" t="s">
        <v>3</v>
      </c>
      <c r="LWH1765" s="82" t="s">
        <v>50</v>
      </c>
      <c r="LWI1765" s="82" t="s">
        <v>52</v>
      </c>
      <c r="LWJ1765" s="82" t="s">
        <v>13</v>
      </c>
      <c r="LWK1765" s="96" t="s">
        <v>177</v>
      </c>
      <c r="LWL1765" s="82" t="s">
        <v>0</v>
      </c>
      <c r="LWM1765" s="82" t="s">
        <v>1</v>
      </c>
      <c r="LWN1765" s="82" t="s">
        <v>2</v>
      </c>
      <c r="LWO1765" s="82" t="s">
        <v>3</v>
      </c>
      <c r="LWP1765" s="82" t="s">
        <v>50</v>
      </c>
      <c r="LWQ1765" s="82" t="s">
        <v>52</v>
      </c>
      <c r="LWR1765" s="82" t="s">
        <v>13</v>
      </c>
      <c r="LWS1765" s="96" t="s">
        <v>177</v>
      </c>
      <c r="LWT1765" s="82" t="s">
        <v>0</v>
      </c>
      <c r="LWU1765" s="82" t="s">
        <v>1</v>
      </c>
      <c r="LWV1765" s="82" t="s">
        <v>2</v>
      </c>
      <c r="LWW1765" s="82" t="s">
        <v>3</v>
      </c>
      <c r="LWX1765" s="82" t="s">
        <v>50</v>
      </c>
      <c r="LWY1765" s="82" t="s">
        <v>52</v>
      </c>
      <c r="LWZ1765" s="82" t="s">
        <v>13</v>
      </c>
      <c r="LXA1765" s="96" t="s">
        <v>177</v>
      </c>
      <c r="LXB1765" s="82" t="s">
        <v>0</v>
      </c>
      <c r="LXC1765" s="82" t="s">
        <v>1</v>
      </c>
      <c r="LXD1765" s="82" t="s">
        <v>2</v>
      </c>
      <c r="LXE1765" s="82" t="s">
        <v>3</v>
      </c>
      <c r="LXF1765" s="82" t="s">
        <v>50</v>
      </c>
      <c r="LXG1765" s="82" t="s">
        <v>52</v>
      </c>
      <c r="LXH1765" s="82" t="s">
        <v>13</v>
      </c>
      <c r="LXI1765" s="96" t="s">
        <v>177</v>
      </c>
      <c r="LXJ1765" s="82" t="s">
        <v>0</v>
      </c>
      <c r="LXK1765" s="82" t="s">
        <v>1</v>
      </c>
      <c r="LXL1765" s="82" t="s">
        <v>2</v>
      </c>
      <c r="LXM1765" s="82" t="s">
        <v>3</v>
      </c>
      <c r="LXN1765" s="82" t="s">
        <v>50</v>
      </c>
      <c r="LXO1765" s="82" t="s">
        <v>52</v>
      </c>
      <c r="LXP1765" s="82" t="s">
        <v>13</v>
      </c>
      <c r="LXQ1765" s="96" t="s">
        <v>177</v>
      </c>
      <c r="LXR1765" s="82" t="s">
        <v>0</v>
      </c>
      <c r="LXS1765" s="82" t="s">
        <v>1</v>
      </c>
      <c r="LXT1765" s="82" t="s">
        <v>2</v>
      </c>
      <c r="LXU1765" s="82" t="s">
        <v>3</v>
      </c>
      <c r="LXV1765" s="82" t="s">
        <v>50</v>
      </c>
      <c r="LXW1765" s="82" t="s">
        <v>52</v>
      </c>
      <c r="LXX1765" s="82" t="s">
        <v>13</v>
      </c>
      <c r="LXY1765" s="96" t="s">
        <v>177</v>
      </c>
      <c r="LXZ1765" s="82" t="s">
        <v>0</v>
      </c>
      <c r="LYA1765" s="82" t="s">
        <v>1</v>
      </c>
      <c r="LYB1765" s="82" t="s">
        <v>2</v>
      </c>
      <c r="LYC1765" s="82" t="s">
        <v>3</v>
      </c>
      <c r="LYD1765" s="82" t="s">
        <v>50</v>
      </c>
      <c r="LYE1765" s="82" t="s">
        <v>52</v>
      </c>
      <c r="LYF1765" s="82" t="s">
        <v>13</v>
      </c>
      <c r="LYG1765" s="96" t="s">
        <v>177</v>
      </c>
      <c r="LYH1765" s="82" t="s">
        <v>0</v>
      </c>
      <c r="LYI1765" s="82" t="s">
        <v>1</v>
      </c>
      <c r="LYJ1765" s="82" t="s">
        <v>2</v>
      </c>
      <c r="LYK1765" s="82" t="s">
        <v>3</v>
      </c>
      <c r="LYL1765" s="82" t="s">
        <v>50</v>
      </c>
      <c r="LYM1765" s="82" t="s">
        <v>52</v>
      </c>
      <c r="LYN1765" s="82" t="s">
        <v>13</v>
      </c>
      <c r="LYO1765" s="96" t="s">
        <v>177</v>
      </c>
      <c r="LYP1765" s="82" t="s">
        <v>0</v>
      </c>
      <c r="LYQ1765" s="82" t="s">
        <v>1</v>
      </c>
      <c r="LYR1765" s="82" t="s">
        <v>2</v>
      </c>
      <c r="LYS1765" s="82" t="s">
        <v>3</v>
      </c>
      <c r="LYT1765" s="82" t="s">
        <v>50</v>
      </c>
      <c r="LYU1765" s="82" t="s">
        <v>52</v>
      </c>
      <c r="LYV1765" s="82" t="s">
        <v>13</v>
      </c>
      <c r="LYW1765" s="96" t="s">
        <v>177</v>
      </c>
      <c r="LYX1765" s="82" t="s">
        <v>0</v>
      </c>
      <c r="LYY1765" s="82" t="s">
        <v>1</v>
      </c>
      <c r="LYZ1765" s="82" t="s">
        <v>2</v>
      </c>
      <c r="LZA1765" s="82" t="s">
        <v>3</v>
      </c>
      <c r="LZB1765" s="82" t="s">
        <v>50</v>
      </c>
      <c r="LZC1765" s="82" t="s">
        <v>52</v>
      </c>
      <c r="LZD1765" s="82" t="s">
        <v>13</v>
      </c>
      <c r="LZE1765" s="96" t="s">
        <v>177</v>
      </c>
      <c r="LZF1765" s="82" t="s">
        <v>0</v>
      </c>
      <c r="LZG1765" s="82" t="s">
        <v>1</v>
      </c>
      <c r="LZH1765" s="82" t="s">
        <v>2</v>
      </c>
      <c r="LZI1765" s="82" t="s">
        <v>3</v>
      </c>
      <c r="LZJ1765" s="82" t="s">
        <v>50</v>
      </c>
      <c r="LZK1765" s="82" t="s">
        <v>52</v>
      </c>
      <c r="LZL1765" s="82" t="s">
        <v>13</v>
      </c>
      <c r="LZM1765" s="96" t="s">
        <v>177</v>
      </c>
      <c r="LZN1765" s="82" t="s">
        <v>0</v>
      </c>
      <c r="LZO1765" s="82" t="s">
        <v>1</v>
      </c>
      <c r="LZP1765" s="82" t="s">
        <v>2</v>
      </c>
      <c r="LZQ1765" s="82" t="s">
        <v>3</v>
      </c>
      <c r="LZR1765" s="82" t="s">
        <v>50</v>
      </c>
      <c r="LZS1765" s="82" t="s">
        <v>52</v>
      </c>
      <c r="LZT1765" s="82" t="s">
        <v>13</v>
      </c>
      <c r="LZU1765" s="96" t="s">
        <v>177</v>
      </c>
      <c r="LZV1765" s="82" t="s">
        <v>0</v>
      </c>
      <c r="LZW1765" s="82" t="s">
        <v>1</v>
      </c>
      <c r="LZX1765" s="82" t="s">
        <v>2</v>
      </c>
      <c r="LZY1765" s="82" t="s">
        <v>3</v>
      </c>
      <c r="LZZ1765" s="82" t="s">
        <v>50</v>
      </c>
      <c r="MAA1765" s="82" t="s">
        <v>52</v>
      </c>
      <c r="MAB1765" s="82" t="s">
        <v>13</v>
      </c>
      <c r="MAC1765" s="96" t="s">
        <v>177</v>
      </c>
      <c r="MAD1765" s="82" t="s">
        <v>0</v>
      </c>
      <c r="MAE1765" s="82" t="s">
        <v>1</v>
      </c>
      <c r="MAF1765" s="82" t="s">
        <v>2</v>
      </c>
      <c r="MAG1765" s="82" t="s">
        <v>3</v>
      </c>
      <c r="MAH1765" s="82" t="s">
        <v>50</v>
      </c>
      <c r="MAI1765" s="82" t="s">
        <v>52</v>
      </c>
      <c r="MAJ1765" s="82" t="s">
        <v>13</v>
      </c>
      <c r="MAK1765" s="96" t="s">
        <v>177</v>
      </c>
      <c r="MAL1765" s="82" t="s">
        <v>0</v>
      </c>
      <c r="MAM1765" s="82" t="s">
        <v>1</v>
      </c>
      <c r="MAN1765" s="82" t="s">
        <v>2</v>
      </c>
      <c r="MAO1765" s="82" t="s">
        <v>3</v>
      </c>
      <c r="MAP1765" s="82" t="s">
        <v>50</v>
      </c>
      <c r="MAQ1765" s="82" t="s">
        <v>52</v>
      </c>
      <c r="MAR1765" s="82" t="s">
        <v>13</v>
      </c>
      <c r="MAS1765" s="96" t="s">
        <v>177</v>
      </c>
      <c r="MAT1765" s="82" t="s">
        <v>0</v>
      </c>
      <c r="MAU1765" s="82" t="s">
        <v>1</v>
      </c>
      <c r="MAV1765" s="82" t="s">
        <v>2</v>
      </c>
      <c r="MAW1765" s="82" t="s">
        <v>3</v>
      </c>
      <c r="MAX1765" s="82" t="s">
        <v>50</v>
      </c>
      <c r="MAY1765" s="82" t="s">
        <v>52</v>
      </c>
      <c r="MAZ1765" s="82" t="s">
        <v>13</v>
      </c>
      <c r="MBA1765" s="96" t="s">
        <v>177</v>
      </c>
      <c r="MBB1765" s="82" t="s">
        <v>0</v>
      </c>
      <c r="MBC1765" s="82" t="s">
        <v>1</v>
      </c>
      <c r="MBD1765" s="82" t="s">
        <v>2</v>
      </c>
      <c r="MBE1765" s="82" t="s">
        <v>3</v>
      </c>
      <c r="MBF1765" s="82" t="s">
        <v>50</v>
      </c>
      <c r="MBG1765" s="82" t="s">
        <v>52</v>
      </c>
      <c r="MBH1765" s="82" t="s">
        <v>13</v>
      </c>
      <c r="MBI1765" s="96" t="s">
        <v>177</v>
      </c>
      <c r="MBJ1765" s="82" t="s">
        <v>0</v>
      </c>
      <c r="MBK1765" s="82" t="s">
        <v>1</v>
      </c>
      <c r="MBL1765" s="82" t="s">
        <v>2</v>
      </c>
      <c r="MBM1765" s="82" t="s">
        <v>3</v>
      </c>
      <c r="MBN1765" s="82" t="s">
        <v>50</v>
      </c>
      <c r="MBO1765" s="82" t="s">
        <v>52</v>
      </c>
      <c r="MBP1765" s="82" t="s">
        <v>13</v>
      </c>
      <c r="MBQ1765" s="96" t="s">
        <v>177</v>
      </c>
      <c r="MBR1765" s="82" t="s">
        <v>0</v>
      </c>
      <c r="MBS1765" s="82" t="s">
        <v>1</v>
      </c>
      <c r="MBT1765" s="82" t="s">
        <v>2</v>
      </c>
      <c r="MBU1765" s="82" t="s">
        <v>3</v>
      </c>
      <c r="MBV1765" s="82" t="s">
        <v>50</v>
      </c>
      <c r="MBW1765" s="82" t="s">
        <v>52</v>
      </c>
      <c r="MBX1765" s="82" t="s">
        <v>13</v>
      </c>
      <c r="MBY1765" s="96" t="s">
        <v>177</v>
      </c>
      <c r="MBZ1765" s="82" t="s">
        <v>0</v>
      </c>
      <c r="MCA1765" s="82" t="s">
        <v>1</v>
      </c>
      <c r="MCB1765" s="82" t="s">
        <v>2</v>
      </c>
      <c r="MCC1765" s="82" t="s">
        <v>3</v>
      </c>
      <c r="MCD1765" s="82" t="s">
        <v>50</v>
      </c>
      <c r="MCE1765" s="82" t="s">
        <v>52</v>
      </c>
      <c r="MCF1765" s="82" t="s">
        <v>13</v>
      </c>
      <c r="MCG1765" s="96" t="s">
        <v>177</v>
      </c>
      <c r="MCH1765" s="82" t="s">
        <v>0</v>
      </c>
      <c r="MCI1765" s="82" t="s">
        <v>1</v>
      </c>
      <c r="MCJ1765" s="82" t="s">
        <v>2</v>
      </c>
      <c r="MCK1765" s="82" t="s">
        <v>3</v>
      </c>
      <c r="MCL1765" s="82" t="s">
        <v>50</v>
      </c>
      <c r="MCM1765" s="82" t="s">
        <v>52</v>
      </c>
      <c r="MCN1765" s="82" t="s">
        <v>13</v>
      </c>
      <c r="MCO1765" s="96" t="s">
        <v>177</v>
      </c>
      <c r="MCP1765" s="82" t="s">
        <v>0</v>
      </c>
      <c r="MCQ1765" s="82" t="s">
        <v>1</v>
      </c>
      <c r="MCR1765" s="82" t="s">
        <v>2</v>
      </c>
      <c r="MCS1765" s="82" t="s">
        <v>3</v>
      </c>
      <c r="MCT1765" s="82" t="s">
        <v>50</v>
      </c>
      <c r="MCU1765" s="82" t="s">
        <v>52</v>
      </c>
      <c r="MCV1765" s="82" t="s">
        <v>13</v>
      </c>
      <c r="MCW1765" s="96" t="s">
        <v>177</v>
      </c>
      <c r="MCX1765" s="82" t="s">
        <v>0</v>
      </c>
      <c r="MCY1765" s="82" t="s">
        <v>1</v>
      </c>
      <c r="MCZ1765" s="82" t="s">
        <v>2</v>
      </c>
      <c r="MDA1765" s="82" t="s">
        <v>3</v>
      </c>
      <c r="MDB1765" s="82" t="s">
        <v>50</v>
      </c>
      <c r="MDC1765" s="82" t="s">
        <v>52</v>
      </c>
      <c r="MDD1765" s="82" t="s">
        <v>13</v>
      </c>
      <c r="MDE1765" s="96" t="s">
        <v>177</v>
      </c>
      <c r="MDF1765" s="82" t="s">
        <v>0</v>
      </c>
      <c r="MDG1765" s="82" t="s">
        <v>1</v>
      </c>
      <c r="MDH1765" s="82" t="s">
        <v>2</v>
      </c>
      <c r="MDI1765" s="82" t="s">
        <v>3</v>
      </c>
      <c r="MDJ1765" s="82" t="s">
        <v>50</v>
      </c>
      <c r="MDK1765" s="82" t="s">
        <v>52</v>
      </c>
      <c r="MDL1765" s="82" t="s">
        <v>13</v>
      </c>
      <c r="MDM1765" s="96" t="s">
        <v>177</v>
      </c>
      <c r="MDN1765" s="82" t="s">
        <v>0</v>
      </c>
      <c r="MDO1765" s="82" t="s">
        <v>1</v>
      </c>
      <c r="MDP1765" s="82" t="s">
        <v>2</v>
      </c>
      <c r="MDQ1765" s="82" t="s">
        <v>3</v>
      </c>
      <c r="MDR1765" s="82" t="s">
        <v>50</v>
      </c>
      <c r="MDS1765" s="82" t="s">
        <v>52</v>
      </c>
      <c r="MDT1765" s="82" t="s">
        <v>13</v>
      </c>
      <c r="MDU1765" s="96" t="s">
        <v>177</v>
      </c>
      <c r="MDV1765" s="82" t="s">
        <v>0</v>
      </c>
      <c r="MDW1765" s="82" t="s">
        <v>1</v>
      </c>
      <c r="MDX1765" s="82" t="s">
        <v>2</v>
      </c>
      <c r="MDY1765" s="82" t="s">
        <v>3</v>
      </c>
      <c r="MDZ1765" s="82" t="s">
        <v>50</v>
      </c>
      <c r="MEA1765" s="82" t="s">
        <v>52</v>
      </c>
      <c r="MEB1765" s="82" t="s">
        <v>13</v>
      </c>
      <c r="MEC1765" s="96" t="s">
        <v>177</v>
      </c>
      <c r="MED1765" s="82" t="s">
        <v>0</v>
      </c>
      <c r="MEE1765" s="82" t="s">
        <v>1</v>
      </c>
      <c r="MEF1765" s="82" t="s">
        <v>2</v>
      </c>
      <c r="MEG1765" s="82" t="s">
        <v>3</v>
      </c>
      <c r="MEH1765" s="82" t="s">
        <v>50</v>
      </c>
      <c r="MEI1765" s="82" t="s">
        <v>52</v>
      </c>
      <c r="MEJ1765" s="82" t="s">
        <v>13</v>
      </c>
      <c r="MEK1765" s="96" t="s">
        <v>177</v>
      </c>
      <c r="MEL1765" s="82" t="s">
        <v>0</v>
      </c>
      <c r="MEM1765" s="82" t="s">
        <v>1</v>
      </c>
      <c r="MEN1765" s="82" t="s">
        <v>2</v>
      </c>
      <c r="MEO1765" s="82" t="s">
        <v>3</v>
      </c>
      <c r="MEP1765" s="82" t="s">
        <v>50</v>
      </c>
      <c r="MEQ1765" s="82" t="s">
        <v>52</v>
      </c>
      <c r="MER1765" s="82" t="s">
        <v>13</v>
      </c>
      <c r="MES1765" s="96" t="s">
        <v>177</v>
      </c>
      <c r="MET1765" s="82" t="s">
        <v>0</v>
      </c>
      <c r="MEU1765" s="82" t="s">
        <v>1</v>
      </c>
      <c r="MEV1765" s="82" t="s">
        <v>2</v>
      </c>
      <c r="MEW1765" s="82" t="s">
        <v>3</v>
      </c>
      <c r="MEX1765" s="82" t="s">
        <v>50</v>
      </c>
      <c r="MEY1765" s="82" t="s">
        <v>52</v>
      </c>
      <c r="MEZ1765" s="82" t="s">
        <v>13</v>
      </c>
      <c r="MFA1765" s="96" t="s">
        <v>177</v>
      </c>
      <c r="MFB1765" s="82" t="s">
        <v>0</v>
      </c>
      <c r="MFC1765" s="82" t="s">
        <v>1</v>
      </c>
      <c r="MFD1765" s="82" t="s">
        <v>2</v>
      </c>
      <c r="MFE1765" s="82" t="s">
        <v>3</v>
      </c>
      <c r="MFF1765" s="82" t="s">
        <v>50</v>
      </c>
      <c r="MFG1765" s="82" t="s">
        <v>52</v>
      </c>
      <c r="MFH1765" s="82" t="s">
        <v>13</v>
      </c>
      <c r="MFI1765" s="96" t="s">
        <v>177</v>
      </c>
      <c r="MFJ1765" s="82" t="s">
        <v>0</v>
      </c>
      <c r="MFK1765" s="82" t="s">
        <v>1</v>
      </c>
      <c r="MFL1765" s="82" t="s">
        <v>2</v>
      </c>
      <c r="MFM1765" s="82" t="s">
        <v>3</v>
      </c>
      <c r="MFN1765" s="82" t="s">
        <v>50</v>
      </c>
      <c r="MFO1765" s="82" t="s">
        <v>52</v>
      </c>
      <c r="MFP1765" s="82" t="s">
        <v>13</v>
      </c>
      <c r="MFQ1765" s="96" t="s">
        <v>177</v>
      </c>
      <c r="MFR1765" s="82" t="s">
        <v>0</v>
      </c>
      <c r="MFS1765" s="82" t="s">
        <v>1</v>
      </c>
      <c r="MFT1765" s="82" t="s">
        <v>2</v>
      </c>
      <c r="MFU1765" s="82" t="s">
        <v>3</v>
      </c>
      <c r="MFV1765" s="82" t="s">
        <v>50</v>
      </c>
      <c r="MFW1765" s="82" t="s">
        <v>52</v>
      </c>
      <c r="MFX1765" s="82" t="s">
        <v>13</v>
      </c>
      <c r="MFY1765" s="96" t="s">
        <v>177</v>
      </c>
      <c r="MFZ1765" s="82" t="s">
        <v>0</v>
      </c>
      <c r="MGA1765" s="82" t="s">
        <v>1</v>
      </c>
      <c r="MGB1765" s="82" t="s">
        <v>2</v>
      </c>
      <c r="MGC1765" s="82" t="s">
        <v>3</v>
      </c>
      <c r="MGD1765" s="82" t="s">
        <v>50</v>
      </c>
      <c r="MGE1765" s="82" t="s">
        <v>52</v>
      </c>
      <c r="MGF1765" s="82" t="s">
        <v>13</v>
      </c>
      <c r="MGG1765" s="96" t="s">
        <v>177</v>
      </c>
      <c r="MGH1765" s="82" t="s">
        <v>0</v>
      </c>
      <c r="MGI1765" s="82" t="s">
        <v>1</v>
      </c>
      <c r="MGJ1765" s="82" t="s">
        <v>2</v>
      </c>
      <c r="MGK1765" s="82" t="s">
        <v>3</v>
      </c>
      <c r="MGL1765" s="82" t="s">
        <v>50</v>
      </c>
      <c r="MGM1765" s="82" t="s">
        <v>52</v>
      </c>
      <c r="MGN1765" s="82" t="s">
        <v>13</v>
      </c>
      <c r="MGO1765" s="96" t="s">
        <v>177</v>
      </c>
      <c r="MGP1765" s="82" t="s">
        <v>0</v>
      </c>
      <c r="MGQ1765" s="82" t="s">
        <v>1</v>
      </c>
      <c r="MGR1765" s="82" t="s">
        <v>2</v>
      </c>
      <c r="MGS1765" s="82" t="s">
        <v>3</v>
      </c>
      <c r="MGT1765" s="82" t="s">
        <v>50</v>
      </c>
      <c r="MGU1765" s="82" t="s">
        <v>52</v>
      </c>
      <c r="MGV1765" s="82" t="s">
        <v>13</v>
      </c>
      <c r="MGW1765" s="96" t="s">
        <v>177</v>
      </c>
      <c r="MGX1765" s="82" t="s">
        <v>0</v>
      </c>
      <c r="MGY1765" s="82" t="s">
        <v>1</v>
      </c>
      <c r="MGZ1765" s="82" t="s">
        <v>2</v>
      </c>
      <c r="MHA1765" s="82" t="s">
        <v>3</v>
      </c>
      <c r="MHB1765" s="82" t="s">
        <v>50</v>
      </c>
      <c r="MHC1765" s="82" t="s">
        <v>52</v>
      </c>
      <c r="MHD1765" s="82" t="s">
        <v>13</v>
      </c>
      <c r="MHE1765" s="96" t="s">
        <v>177</v>
      </c>
      <c r="MHF1765" s="82" t="s">
        <v>0</v>
      </c>
      <c r="MHG1765" s="82" t="s">
        <v>1</v>
      </c>
      <c r="MHH1765" s="82" t="s">
        <v>2</v>
      </c>
      <c r="MHI1765" s="82" t="s">
        <v>3</v>
      </c>
      <c r="MHJ1765" s="82" t="s">
        <v>50</v>
      </c>
      <c r="MHK1765" s="82" t="s">
        <v>52</v>
      </c>
      <c r="MHL1765" s="82" t="s">
        <v>13</v>
      </c>
      <c r="MHM1765" s="96" t="s">
        <v>177</v>
      </c>
      <c r="MHN1765" s="82" t="s">
        <v>0</v>
      </c>
      <c r="MHO1765" s="82" t="s">
        <v>1</v>
      </c>
      <c r="MHP1765" s="82" t="s">
        <v>2</v>
      </c>
      <c r="MHQ1765" s="82" t="s">
        <v>3</v>
      </c>
      <c r="MHR1765" s="82" t="s">
        <v>50</v>
      </c>
      <c r="MHS1765" s="82" t="s">
        <v>52</v>
      </c>
      <c r="MHT1765" s="82" t="s">
        <v>13</v>
      </c>
      <c r="MHU1765" s="96" t="s">
        <v>177</v>
      </c>
      <c r="MHV1765" s="82" t="s">
        <v>0</v>
      </c>
      <c r="MHW1765" s="82" t="s">
        <v>1</v>
      </c>
      <c r="MHX1765" s="82" t="s">
        <v>2</v>
      </c>
      <c r="MHY1765" s="82" t="s">
        <v>3</v>
      </c>
      <c r="MHZ1765" s="82" t="s">
        <v>50</v>
      </c>
      <c r="MIA1765" s="82" t="s">
        <v>52</v>
      </c>
      <c r="MIB1765" s="82" t="s">
        <v>13</v>
      </c>
      <c r="MIC1765" s="96" t="s">
        <v>177</v>
      </c>
      <c r="MID1765" s="82" t="s">
        <v>0</v>
      </c>
      <c r="MIE1765" s="82" t="s">
        <v>1</v>
      </c>
      <c r="MIF1765" s="82" t="s">
        <v>2</v>
      </c>
      <c r="MIG1765" s="82" t="s">
        <v>3</v>
      </c>
      <c r="MIH1765" s="82" t="s">
        <v>50</v>
      </c>
      <c r="MII1765" s="82" t="s">
        <v>52</v>
      </c>
      <c r="MIJ1765" s="82" t="s">
        <v>13</v>
      </c>
      <c r="MIK1765" s="96" t="s">
        <v>177</v>
      </c>
      <c r="MIL1765" s="82" t="s">
        <v>0</v>
      </c>
      <c r="MIM1765" s="82" t="s">
        <v>1</v>
      </c>
      <c r="MIN1765" s="82" t="s">
        <v>2</v>
      </c>
      <c r="MIO1765" s="82" t="s">
        <v>3</v>
      </c>
      <c r="MIP1765" s="82" t="s">
        <v>50</v>
      </c>
      <c r="MIQ1765" s="82" t="s">
        <v>52</v>
      </c>
      <c r="MIR1765" s="82" t="s">
        <v>13</v>
      </c>
      <c r="MIS1765" s="96" t="s">
        <v>177</v>
      </c>
      <c r="MIT1765" s="82" t="s">
        <v>0</v>
      </c>
      <c r="MIU1765" s="82" t="s">
        <v>1</v>
      </c>
      <c r="MIV1765" s="82" t="s">
        <v>2</v>
      </c>
      <c r="MIW1765" s="82" t="s">
        <v>3</v>
      </c>
      <c r="MIX1765" s="82" t="s">
        <v>50</v>
      </c>
      <c r="MIY1765" s="82" t="s">
        <v>52</v>
      </c>
      <c r="MIZ1765" s="82" t="s">
        <v>13</v>
      </c>
      <c r="MJA1765" s="96" t="s">
        <v>177</v>
      </c>
      <c r="MJB1765" s="82" t="s">
        <v>0</v>
      </c>
      <c r="MJC1765" s="82" t="s">
        <v>1</v>
      </c>
      <c r="MJD1765" s="82" t="s">
        <v>2</v>
      </c>
      <c r="MJE1765" s="82" t="s">
        <v>3</v>
      </c>
      <c r="MJF1765" s="82" t="s">
        <v>50</v>
      </c>
      <c r="MJG1765" s="82" t="s">
        <v>52</v>
      </c>
      <c r="MJH1765" s="82" t="s">
        <v>13</v>
      </c>
      <c r="MJI1765" s="96" t="s">
        <v>177</v>
      </c>
      <c r="MJJ1765" s="82" t="s">
        <v>0</v>
      </c>
      <c r="MJK1765" s="82" t="s">
        <v>1</v>
      </c>
      <c r="MJL1765" s="82" t="s">
        <v>2</v>
      </c>
      <c r="MJM1765" s="82" t="s">
        <v>3</v>
      </c>
      <c r="MJN1765" s="82" t="s">
        <v>50</v>
      </c>
      <c r="MJO1765" s="82" t="s">
        <v>52</v>
      </c>
      <c r="MJP1765" s="82" t="s">
        <v>13</v>
      </c>
      <c r="MJQ1765" s="96" t="s">
        <v>177</v>
      </c>
      <c r="MJR1765" s="82" t="s">
        <v>0</v>
      </c>
      <c r="MJS1765" s="82" t="s">
        <v>1</v>
      </c>
      <c r="MJT1765" s="82" t="s">
        <v>2</v>
      </c>
      <c r="MJU1765" s="82" t="s">
        <v>3</v>
      </c>
      <c r="MJV1765" s="82" t="s">
        <v>50</v>
      </c>
      <c r="MJW1765" s="82" t="s">
        <v>52</v>
      </c>
      <c r="MJX1765" s="82" t="s">
        <v>13</v>
      </c>
      <c r="MJY1765" s="96" t="s">
        <v>177</v>
      </c>
      <c r="MJZ1765" s="82" t="s">
        <v>0</v>
      </c>
      <c r="MKA1765" s="82" t="s">
        <v>1</v>
      </c>
      <c r="MKB1765" s="82" t="s">
        <v>2</v>
      </c>
      <c r="MKC1765" s="82" t="s">
        <v>3</v>
      </c>
      <c r="MKD1765" s="82" t="s">
        <v>50</v>
      </c>
      <c r="MKE1765" s="82" t="s">
        <v>52</v>
      </c>
      <c r="MKF1765" s="82" t="s">
        <v>13</v>
      </c>
      <c r="MKG1765" s="96" t="s">
        <v>177</v>
      </c>
      <c r="MKH1765" s="82" t="s">
        <v>0</v>
      </c>
      <c r="MKI1765" s="82" t="s">
        <v>1</v>
      </c>
      <c r="MKJ1765" s="82" t="s">
        <v>2</v>
      </c>
      <c r="MKK1765" s="82" t="s">
        <v>3</v>
      </c>
      <c r="MKL1765" s="82" t="s">
        <v>50</v>
      </c>
      <c r="MKM1765" s="82" t="s">
        <v>52</v>
      </c>
      <c r="MKN1765" s="82" t="s">
        <v>13</v>
      </c>
      <c r="MKO1765" s="96" t="s">
        <v>177</v>
      </c>
      <c r="MKP1765" s="82" t="s">
        <v>0</v>
      </c>
      <c r="MKQ1765" s="82" t="s">
        <v>1</v>
      </c>
      <c r="MKR1765" s="82" t="s">
        <v>2</v>
      </c>
      <c r="MKS1765" s="82" t="s">
        <v>3</v>
      </c>
      <c r="MKT1765" s="82" t="s">
        <v>50</v>
      </c>
      <c r="MKU1765" s="82" t="s">
        <v>52</v>
      </c>
      <c r="MKV1765" s="82" t="s">
        <v>13</v>
      </c>
      <c r="MKW1765" s="96" t="s">
        <v>177</v>
      </c>
      <c r="MKX1765" s="82" t="s">
        <v>0</v>
      </c>
      <c r="MKY1765" s="82" t="s">
        <v>1</v>
      </c>
      <c r="MKZ1765" s="82" t="s">
        <v>2</v>
      </c>
      <c r="MLA1765" s="82" t="s">
        <v>3</v>
      </c>
      <c r="MLB1765" s="82" t="s">
        <v>50</v>
      </c>
      <c r="MLC1765" s="82" t="s">
        <v>52</v>
      </c>
      <c r="MLD1765" s="82" t="s">
        <v>13</v>
      </c>
      <c r="MLE1765" s="96" t="s">
        <v>177</v>
      </c>
      <c r="MLF1765" s="82" t="s">
        <v>0</v>
      </c>
      <c r="MLG1765" s="82" t="s">
        <v>1</v>
      </c>
      <c r="MLH1765" s="82" t="s">
        <v>2</v>
      </c>
      <c r="MLI1765" s="82" t="s">
        <v>3</v>
      </c>
      <c r="MLJ1765" s="82" t="s">
        <v>50</v>
      </c>
      <c r="MLK1765" s="82" t="s">
        <v>52</v>
      </c>
      <c r="MLL1765" s="82" t="s">
        <v>13</v>
      </c>
      <c r="MLM1765" s="96" t="s">
        <v>177</v>
      </c>
      <c r="MLN1765" s="82" t="s">
        <v>0</v>
      </c>
      <c r="MLO1765" s="82" t="s">
        <v>1</v>
      </c>
      <c r="MLP1765" s="82" t="s">
        <v>2</v>
      </c>
      <c r="MLQ1765" s="82" t="s">
        <v>3</v>
      </c>
      <c r="MLR1765" s="82" t="s">
        <v>50</v>
      </c>
      <c r="MLS1765" s="82" t="s">
        <v>52</v>
      </c>
      <c r="MLT1765" s="82" t="s">
        <v>13</v>
      </c>
      <c r="MLU1765" s="96" t="s">
        <v>177</v>
      </c>
      <c r="MLV1765" s="82" t="s">
        <v>0</v>
      </c>
      <c r="MLW1765" s="82" t="s">
        <v>1</v>
      </c>
      <c r="MLX1765" s="82" t="s">
        <v>2</v>
      </c>
      <c r="MLY1765" s="82" t="s">
        <v>3</v>
      </c>
      <c r="MLZ1765" s="82" t="s">
        <v>50</v>
      </c>
      <c r="MMA1765" s="82" t="s">
        <v>52</v>
      </c>
      <c r="MMB1765" s="82" t="s">
        <v>13</v>
      </c>
      <c r="MMC1765" s="96" t="s">
        <v>177</v>
      </c>
      <c r="MMD1765" s="82" t="s">
        <v>0</v>
      </c>
      <c r="MME1765" s="82" t="s">
        <v>1</v>
      </c>
      <c r="MMF1765" s="82" t="s">
        <v>2</v>
      </c>
      <c r="MMG1765" s="82" t="s">
        <v>3</v>
      </c>
      <c r="MMH1765" s="82" t="s">
        <v>50</v>
      </c>
      <c r="MMI1765" s="82" t="s">
        <v>52</v>
      </c>
      <c r="MMJ1765" s="82" t="s">
        <v>13</v>
      </c>
      <c r="MMK1765" s="96" t="s">
        <v>177</v>
      </c>
      <c r="MML1765" s="82" t="s">
        <v>0</v>
      </c>
      <c r="MMM1765" s="82" t="s">
        <v>1</v>
      </c>
      <c r="MMN1765" s="82" t="s">
        <v>2</v>
      </c>
      <c r="MMO1765" s="82" t="s">
        <v>3</v>
      </c>
      <c r="MMP1765" s="82" t="s">
        <v>50</v>
      </c>
      <c r="MMQ1765" s="82" t="s">
        <v>52</v>
      </c>
      <c r="MMR1765" s="82" t="s">
        <v>13</v>
      </c>
      <c r="MMS1765" s="96" t="s">
        <v>177</v>
      </c>
      <c r="MMT1765" s="82" t="s">
        <v>0</v>
      </c>
      <c r="MMU1765" s="82" t="s">
        <v>1</v>
      </c>
      <c r="MMV1765" s="82" t="s">
        <v>2</v>
      </c>
      <c r="MMW1765" s="82" t="s">
        <v>3</v>
      </c>
      <c r="MMX1765" s="82" t="s">
        <v>50</v>
      </c>
      <c r="MMY1765" s="82" t="s">
        <v>52</v>
      </c>
      <c r="MMZ1765" s="82" t="s">
        <v>13</v>
      </c>
      <c r="MNA1765" s="96" t="s">
        <v>177</v>
      </c>
      <c r="MNB1765" s="82" t="s">
        <v>0</v>
      </c>
      <c r="MNC1765" s="82" t="s">
        <v>1</v>
      </c>
      <c r="MND1765" s="82" t="s">
        <v>2</v>
      </c>
      <c r="MNE1765" s="82" t="s">
        <v>3</v>
      </c>
      <c r="MNF1765" s="82" t="s">
        <v>50</v>
      </c>
      <c r="MNG1765" s="82" t="s">
        <v>52</v>
      </c>
      <c r="MNH1765" s="82" t="s">
        <v>13</v>
      </c>
      <c r="MNI1765" s="96" t="s">
        <v>177</v>
      </c>
      <c r="MNJ1765" s="82" t="s">
        <v>0</v>
      </c>
      <c r="MNK1765" s="82" t="s">
        <v>1</v>
      </c>
      <c r="MNL1765" s="82" t="s">
        <v>2</v>
      </c>
      <c r="MNM1765" s="82" t="s">
        <v>3</v>
      </c>
      <c r="MNN1765" s="82" t="s">
        <v>50</v>
      </c>
      <c r="MNO1765" s="82" t="s">
        <v>52</v>
      </c>
      <c r="MNP1765" s="82" t="s">
        <v>13</v>
      </c>
      <c r="MNQ1765" s="96" t="s">
        <v>177</v>
      </c>
      <c r="MNR1765" s="82" t="s">
        <v>0</v>
      </c>
      <c r="MNS1765" s="82" t="s">
        <v>1</v>
      </c>
      <c r="MNT1765" s="82" t="s">
        <v>2</v>
      </c>
      <c r="MNU1765" s="82" t="s">
        <v>3</v>
      </c>
      <c r="MNV1765" s="82" t="s">
        <v>50</v>
      </c>
      <c r="MNW1765" s="82" t="s">
        <v>52</v>
      </c>
      <c r="MNX1765" s="82" t="s">
        <v>13</v>
      </c>
      <c r="MNY1765" s="96" t="s">
        <v>177</v>
      </c>
      <c r="MNZ1765" s="82" t="s">
        <v>0</v>
      </c>
      <c r="MOA1765" s="82" t="s">
        <v>1</v>
      </c>
      <c r="MOB1765" s="82" t="s">
        <v>2</v>
      </c>
      <c r="MOC1765" s="82" t="s">
        <v>3</v>
      </c>
      <c r="MOD1765" s="82" t="s">
        <v>50</v>
      </c>
      <c r="MOE1765" s="82" t="s">
        <v>52</v>
      </c>
      <c r="MOF1765" s="82" t="s">
        <v>13</v>
      </c>
      <c r="MOG1765" s="96" t="s">
        <v>177</v>
      </c>
      <c r="MOH1765" s="82" t="s">
        <v>0</v>
      </c>
      <c r="MOI1765" s="82" t="s">
        <v>1</v>
      </c>
      <c r="MOJ1765" s="82" t="s">
        <v>2</v>
      </c>
      <c r="MOK1765" s="82" t="s">
        <v>3</v>
      </c>
      <c r="MOL1765" s="82" t="s">
        <v>50</v>
      </c>
      <c r="MOM1765" s="82" t="s">
        <v>52</v>
      </c>
      <c r="MON1765" s="82" t="s">
        <v>13</v>
      </c>
      <c r="MOO1765" s="96" t="s">
        <v>177</v>
      </c>
      <c r="MOP1765" s="82" t="s">
        <v>0</v>
      </c>
      <c r="MOQ1765" s="82" t="s">
        <v>1</v>
      </c>
      <c r="MOR1765" s="82" t="s">
        <v>2</v>
      </c>
      <c r="MOS1765" s="82" t="s">
        <v>3</v>
      </c>
      <c r="MOT1765" s="82" t="s">
        <v>50</v>
      </c>
      <c r="MOU1765" s="82" t="s">
        <v>52</v>
      </c>
      <c r="MOV1765" s="82" t="s">
        <v>13</v>
      </c>
      <c r="MOW1765" s="96" t="s">
        <v>177</v>
      </c>
      <c r="MOX1765" s="82" t="s">
        <v>0</v>
      </c>
      <c r="MOY1765" s="82" t="s">
        <v>1</v>
      </c>
      <c r="MOZ1765" s="82" t="s">
        <v>2</v>
      </c>
      <c r="MPA1765" s="82" t="s">
        <v>3</v>
      </c>
      <c r="MPB1765" s="82" t="s">
        <v>50</v>
      </c>
      <c r="MPC1765" s="82" t="s">
        <v>52</v>
      </c>
      <c r="MPD1765" s="82" t="s">
        <v>13</v>
      </c>
      <c r="MPE1765" s="96" t="s">
        <v>177</v>
      </c>
      <c r="MPF1765" s="82" t="s">
        <v>0</v>
      </c>
      <c r="MPG1765" s="82" t="s">
        <v>1</v>
      </c>
      <c r="MPH1765" s="82" t="s">
        <v>2</v>
      </c>
      <c r="MPI1765" s="82" t="s">
        <v>3</v>
      </c>
      <c r="MPJ1765" s="82" t="s">
        <v>50</v>
      </c>
      <c r="MPK1765" s="82" t="s">
        <v>52</v>
      </c>
      <c r="MPL1765" s="82" t="s">
        <v>13</v>
      </c>
      <c r="MPM1765" s="96" t="s">
        <v>177</v>
      </c>
      <c r="MPN1765" s="82" t="s">
        <v>0</v>
      </c>
      <c r="MPO1765" s="82" t="s">
        <v>1</v>
      </c>
      <c r="MPP1765" s="82" t="s">
        <v>2</v>
      </c>
      <c r="MPQ1765" s="82" t="s">
        <v>3</v>
      </c>
      <c r="MPR1765" s="82" t="s">
        <v>50</v>
      </c>
      <c r="MPS1765" s="82" t="s">
        <v>52</v>
      </c>
      <c r="MPT1765" s="82" t="s">
        <v>13</v>
      </c>
      <c r="MPU1765" s="96" t="s">
        <v>177</v>
      </c>
      <c r="MPV1765" s="82" t="s">
        <v>0</v>
      </c>
      <c r="MPW1765" s="82" t="s">
        <v>1</v>
      </c>
      <c r="MPX1765" s="82" t="s">
        <v>2</v>
      </c>
      <c r="MPY1765" s="82" t="s">
        <v>3</v>
      </c>
      <c r="MPZ1765" s="82" t="s">
        <v>50</v>
      </c>
      <c r="MQA1765" s="82" t="s">
        <v>52</v>
      </c>
      <c r="MQB1765" s="82" t="s">
        <v>13</v>
      </c>
      <c r="MQC1765" s="96" t="s">
        <v>177</v>
      </c>
      <c r="MQD1765" s="82" t="s">
        <v>0</v>
      </c>
      <c r="MQE1765" s="82" t="s">
        <v>1</v>
      </c>
      <c r="MQF1765" s="82" t="s">
        <v>2</v>
      </c>
      <c r="MQG1765" s="82" t="s">
        <v>3</v>
      </c>
      <c r="MQH1765" s="82" t="s">
        <v>50</v>
      </c>
      <c r="MQI1765" s="82" t="s">
        <v>52</v>
      </c>
      <c r="MQJ1765" s="82" t="s">
        <v>13</v>
      </c>
      <c r="MQK1765" s="96" t="s">
        <v>177</v>
      </c>
      <c r="MQL1765" s="82" t="s">
        <v>0</v>
      </c>
      <c r="MQM1765" s="82" t="s">
        <v>1</v>
      </c>
      <c r="MQN1765" s="82" t="s">
        <v>2</v>
      </c>
      <c r="MQO1765" s="82" t="s">
        <v>3</v>
      </c>
      <c r="MQP1765" s="82" t="s">
        <v>50</v>
      </c>
      <c r="MQQ1765" s="82" t="s">
        <v>52</v>
      </c>
      <c r="MQR1765" s="82" t="s">
        <v>13</v>
      </c>
      <c r="MQS1765" s="96" t="s">
        <v>177</v>
      </c>
      <c r="MQT1765" s="82" t="s">
        <v>0</v>
      </c>
      <c r="MQU1765" s="82" t="s">
        <v>1</v>
      </c>
      <c r="MQV1765" s="82" t="s">
        <v>2</v>
      </c>
      <c r="MQW1765" s="82" t="s">
        <v>3</v>
      </c>
      <c r="MQX1765" s="82" t="s">
        <v>50</v>
      </c>
      <c r="MQY1765" s="82" t="s">
        <v>52</v>
      </c>
      <c r="MQZ1765" s="82" t="s">
        <v>13</v>
      </c>
      <c r="MRA1765" s="96" t="s">
        <v>177</v>
      </c>
      <c r="MRB1765" s="82" t="s">
        <v>0</v>
      </c>
      <c r="MRC1765" s="82" t="s">
        <v>1</v>
      </c>
      <c r="MRD1765" s="82" t="s">
        <v>2</v>
      </c>
      <c r="MRE1765" s="82" t="s">
        <v>3</v>
      </c>
      <c r="MRF1765" s="82" t="s">
        <v>50</v>
      </c>
      <c r="MRG1765" s="82" t="s">
        <v>52</v>
      </c>
      <c r="MRH1765" s="82" t="s">
        <v>13</v>
      </c>
      <c r="MRI1765" s="96" t="s">
        <v>177</v>
      </c>
      <c r="MRJ1765" s="82" t="s">
        <v>0</v>
      </c>
      <c r="MRK1765" s="82" t="s">
        <v>1</v>
      </c>
      <c r="MRL1765" s="82" t="s">
        <v>2</v>
      </c>
      <c r="MRM1765" s="82" t="s">
        <v>3</v>
      </c>
      <c r="MRN1765" s="82" t="s">
        <v>50</v>
      </c>
      <c r="MRO1765" s="82" t="s">
        <v>52</v>
      </c>
      <c r="MRP1765" s="82" t="s">
        <v>13</v>
      </c>
      <c r="MRQ1765" s="96" t="s">
        <v>177</v>
      </c>
      <c r="MRR1765" s="82" t="s">
        <v>0</v>
      </c>
      <c r="MRS1765" s="82" t="s">
        <v>1</v>
      </c>
      <c r="MRT1765" s="82" t="s">
        <v>2</v>
      </c>
      <c r="MRU1765" s="82" t="s">
        <v>3</v>
      </c>
      <c r="MRV1765" s="82" t="s">
        <v>50</v>
      </c>
      <c r="MRW1765" s="82" t="s">
        <v>52</v>
      </c>
      <c r="MRX1765" s="82" t="s">
        <v>13</v>
      </c>
      <c r="MRY1765" s="96" t="s">
        <v>177</v>
      </c>
      <c r="MRZ1765" s="82" t="s">
        <v>0</v>
      </c>
      <c r="MSA1765" s="82" t="s">
        <v>1</v>
      </c>
      <c r="MSB1765" s="82" t="s">
        <v>2</v>
      </c>
      <c r="MSC1765" s="82" t="s">
        <v>3</v>
      </c>
      <c r="MSD1765" s="82" t="s">
        <v>50</v>
      </c>
      <c r="MSE1765" s="82" t="s">
        <v>52</v>
      </c>
      <c r="MSF1765" s="82" t="s">
        <v>13</v>
      </c>
      <c r="MSG1765" s="96" t="s">
        <v>177</v>
      </c>
      <c r="MSH1765" s="82" t="s">
        <v>0</v>
      </c>
      <c r="MSI1765" s="82" t="s">
        <v>1</v>
      </c>
      <c r="MSJ1765" s="82" t="s">
        <v>2</v>
      </c>
      <c r="MSK1765" s="82" t="s">
        <v>3</v>
      </c>
      <c r="MSL1765" s="82" t="s">
        <v>50</v>
      </c>
      <c r="MSM1765" s="82" t="s">
        <v>52</v>
      </c>
      <c r="MSN1765" s="82" t="s">
        <v>13</v>
      </c>
      <c r="MSO1765" s="96" t="s">
        <v>177</v>
      </c>
      <c r="MSP1765" s="82" t="s">
        <v>0</v>
      </c>
      <c r="MSQ1765" s="82" t="s">
        <v>1</v>
      </c>
      <c r="MSR1765" s="82" t="s">
        <v>2</v>
      </c>
      <c r="MSS1765" s="82" t="s">
        <v>3</v>
      </c>
      <c r="MST1765" s="82" t="s">
        <v>50</v>
      </c>
      <c r="MSU1765" s="82" t="s">
        <v>52</v>
      </c>
      <c r="MSV1765" s="82" t="s">
        <v>13</v>
      </c>
      <c r="MSW1765" s="96" t="s">
        <v>177</v>
      </c>
      <c r="MSX1765" s="82" t="s">
        <v>0</v>
      </c>
      <c r="MSY1765" s="82" t="s">
        <v>1</v>
      </c>
      <c r="MSZ1765" s="82" t="s">
        <v>2</v>
      </c>
      <c r="MTA1765" s="82" t="s">
        <v>3</v>
      </c>
      <c r="MTB1765" s="82" t="s">
        <v>50</v>
      </c>
      <c r="MTC1765" s="82" t="s">
        <v>52</v>
      </c>
      <c r="MTD1765" s="82" t="s">
        <v>13</v>
      </c>
      <c r="MTE1765" s="96" t="s">
        <v>177</v>
      </c>
      <c r="MTF1765" s="82" t="s">
        <v>0</v>
      </c>
      <c r="MTG1765" s="82" t="s">
        <v>1</v>
      </c>
      <c r="MTH1765" s="82" t="s">
        <v>2</v>
      </c>
      <c r="MTI1765" s="82" t="s">
        <v>3</v>
      </c>
      <c r="MTJ1765" s="82" t="s">
        <v>50</v>
      </c>
      <c r="MTK1765" s="82" t="s">
        <v>52</v>
      </c>
      <c r="MTL1765" s="82" t="s">
        <v>13</v>
      </c>
      <c r="MTM1765" s="96" t="s">
        <v>177</v>
      </c>
      <c r="MTN1765" s="82" t="s">
        <v>0</v>
      </c>
      <c r="MTO1765" s="82" t="s">
        <v>1</v>
      </c>
      <c r="MTP1765" s="82" t="s">
        <v>2</v>
      </c>
      <c r="MTQ1765" s="82" t="s">
        <v>3</v>
      </c>
      <c r="MTR1765" s="82" t="s">
        <v>50</v>
      </c>
      <c r="MTS1765" s="82" t="s">
        <v>52</v>
      </c>
      <c r="MTT1765" s="82" t="s">
        <v>13</v>
      </c>
      <c r="MTU1765" s="96" t="s">
        <v>177</v>
      </c>
      <c r="MTV1765" s="82" t="s">
        <v>0</v>
      </c>
      <c r="MTW1765" s="82" t="s">
        <v>1</v>
      </c>
      <c r="MTX1765" s="82" t="s">
        <v>2</v>
      </c>
      <c r="MTY1765" s="82" t="s">
        <v>3</v>
      </c>
      <c r="MTZ1765" s="82" t="s">
        <v>50</v>
      </c>
      <c r="MUA1765" s="82" t="s">
        <v>52</v>
      </c>
      <c r="MUB1765" s="82" t="s">
        <v>13</v>
      </c>
      <c r="MUC1765" s="96" t="s">
        <v>177</v>
      </c>
      <c r="MUD1765" s="82" t="s">
        <v>0</v>
      </c>
      <c r="MUE1765" s="82" t="s">
        <v>1</v>
      </c>
      <c r="MUF1765" s="82" t="s">
        <v>2</v>
      </c>
      <c r="MUG1765" s="82" t="s">
        <v>3</v>
      </c>
      <c r="MUH1765" s="82" t="s">
        <v>50</v>
      </c>
      <c r="MUI1765" s="82" t="s">
        <v>52</v>
      </c>
      <c r="MUJ1765" s="82" t="s">
        <v>13</v>
      </c>
      <c r="MUK1765" s="96" t="s">
        <v>177</v>
      </c>
      <c r="MUL1765" s="82" t="s">
        <v>0</v>
      </c>
      <c r="MUM1765" s="82" t="s">
        <v>1</v>
      </c>
      <c r="MUN1765" s="82" t="s">
        <v>2</v>
      </c>
      <c r="MUO1765" s="82" t="s">
        <v>3</v>
      </c>
      <c r="MUP1765" s="82" t="s">
        <v>50</v>
      </c>
      <c r="MUQ1765" s="82" t="s">
        <v>52</v>
      </c>
      <c r="MUR1765" s="82" t="s">
        <v>13</v>
      </c>
      <c r="MUS1765" s="96" t="s">
        <v>177</v>
      </c>
      <c r="MUT1765" s="82" t="s">
        <v>0</v>
      </c>
      <c r="MUU1765" s="82" t="s">
        <v>1</v>
      </c>
      <c r="MUV1765" s="82" t="s">
        <v>2</v>
      </c>
      <c r="MUW1765" s="82" t="s">
        <v>3</v>
      </c>
      <c r="MUX1765" s="82" t="s">
        <v>50</v>
      </c>
      <c r="MUY1765" s="82" t="s">
        <v>52</v>
      </c>
      <c r="MUZ1765" s="82" t="s">
        <v>13</v>
      </c>
      <c r="MVA1765" s="96" t="s">
        <v>177</v>
      </c>
      <c r="MVB1765" s="82" t="s">
        <v>0</v>
      </c>
      <c r="MVC1765" s="82" t="s">
        <v>1</v>
      </c>
      <c r="MVD1765" s="82" t="s">
        <v>2</v>
      </c>
      <c r="MVE1765" s="82" t="s">
        <v>3</v>
      </c>
      <c r="MVF1765" s="82" t="s">
        <v>50</v>
      </c>
      <c r="MVG1765" s="82" t="s">
        <v>52</v>
      </c>
      <c r="MVH1765" s="82" t="s">
        <v>13</v>
      </c>
      <c r="MVI1765" s="96" t="s">
        <v>177</v>
      </c>
      <c r="MVJ1765" s="82" t="s">
        <v>0</v>
      </c>
      <c r="MVK1765" s="82" t="s">
        <v>1</v>
      </c>
      <c r="MVL1765" s="82" t="s">
        <v>2</v>
      </c>
      <c r="MVM1765" s="82" t="s">
        <v>3</v>
      </c>
      <c r="MVN1765" s="82" t="s">
        <v>50</v>
      </c>
      <c r="MVO1765" s="82" t="s">
        <v>52</v>
      </c>
      <c r="MVP1765" s="82" t="s">
        <v>13</v>
      </c>
      <c r="MVQ1765" s="96" t="s">
        <v>177</v>
      </c>
      <c r="MVR1765" s="82" t="s">
        <v>0</v>
      </c>
      <c r="MVS1765" s="82" t="s">
        <v>1</v>
      </c>
      <c r="MVT1765" s="82" t="s">
        <v>2</v>
      </c>
      <c r="MVU1765" s="82" t="s">
        <v>3</v>
      </c>
      <c r="MVV1765" s="82" t="s">
        <v>50</v>
      </c>
      <c r="MVW1765" s="82" t="s">
        <v>52</v>
      </c>
      <c r="MVX1765" s="82" t="s">
        <v>13</v>
      </c>
      <c r="MVY1765" s="96" t="s">
        <v>177</v>
      </c>
      <c r="MVZ1765" s="82" t="s">
        <v>0</v>
      </c>
      <c r="MWA1765" s="82" t="s">
        <v>1</v>
      </c>
      <c r="MWB1765" s="82" t="s">
        <v>2</v>
      </c>
      <c r="MWC1765" s="82" t="s">
        <v>3</v>
      </c>
      <c r="MWD1765" s="82" t="s">
        <v>50</v>
      </c>
      <c r="MWE1765" s="82" t="s">
        <v>52</v>
      </c>
      <c r="MWF1765" s="82" t="s">
        <v>13</v>
      </c>
      <c r="MWG1765" s="96" t="s">
        <v>177</v>
      </c>
      <c r="MWH1765" s="82" t="s">
        <v>0</v>
      </c>
      <c r="MWI1765" s="82" t="s">
        <v>1</v>
      </c>
      <c r="MWJ1765" s="82" t="s">
        <v>2</v>
      </c>
      <c r="MWK1765" s="82" t="s">
        <v>3</v>
      </c>
      <c r="MWL1765" s="82" t="s">
        <v>50</v>
      </c>
      <c r="MWM1765" s="82" t="s">
        <v>52</v>
      </c>
      <c r="MWN1765" s="82" t="s">
        <v>13</v>
      </c>
      <c r="MWO1765" s="96" t="s">
        <v>177</v>
      </c>
      <c r="MWP1765" s="82" t="s">
        <v>0</v>
      </c>
      <c r="MWQ1765" s="82" t="s">
        <v>1</v>
      </c>
      <c r="MWR1765" s="82" t="s">
        <v>2</v>
      </c>
      <c r="MWS1765" s="82" t="s">
        <v>3</v>
      </c>
      <c r="MWT1765" s="82" t="s">
        <v>50</v>
      </c>
      <c r="MWU1765" s="82" t="s">
        <v>52</v>
      </c>
      <c r="MWV1765" s="82" t="s">
        <v>13</v>
      </c>
      <c r="MWW1765" s="96" t="s">
        <v>177</v>
      </c>
      <c r="MWX1765" s="82" t="s">
        <v>0</v>
      </c>
      <c r="MWY1765" s="82" t="s">
        <v>1</v>
      </c>
      <c r="MWZ1765" s="82" t="s">
        <v>2</v>
      </c>
      <c r="MXA1765" s="82" t="s">
        <v>3</v>
      </c>
      <c r="MXB1765" s="82" t="s">
        <v>50</v>
      </c>
      <c r="MXC1765" s="82" t="s">
        <v>52</v>
      </c>
      <c r="MXD1765" s="82" t="s">
        <v>13</v>
      </c>
      <c r="MXE1765" s="96" t="s">
        <v>177</v>
      </c>
      <c r="MXF1765" s="82" t="s">
        <v>0</v>
      </c>
      <c r="MXG1765" s="82" t="s">
        <v>1</v>
      </c>
      <c r="MXH1765" s="82" t="s">
        <v>2</v>
      </c>
      <c r="MXI1765" s="82" t="s">
        <v>3</v>
      </c>
      <c r="MXJ1765" s="82" t="s">
        <v>50</v>
      </c>
      <c r="MXK1765" s="82" t="s">
        <v>52</v>
      </c>
      <c r="MXL1765" s="82" t="s">
        <v>13</v>
      </c>
      <c r="MXM1765" s="96" t="s">
        <v>177</v>
      </c>
      <c r="MXN1765" s="82" t="s">
        <v>0</v>
      </c>
      <c r="MXO1765" s="82" t="s">
        <v>1</v>
      </c>
      <c r="MXP1765" s="82" t="s">
        <v>2</v>
      </c>
      <c r="MXQ1765" s="82" t="s">
        <v>3</v>
      </c>
      <c r="MXR1765" s="82" t="s">
        <v>50</v>
      </c>
      <c r="MXS1765" s="82" t="s">
        <v>52</v>
      </c>
      <c r="MXT1765" s="82" t="s">
        <v>13</v>
      </c>
      <c r="MXU1765" s="96" t="s">
        <v>177</v>
      </c>
      <c r="MXV1765" s="82" t="s">
        <v>0</v>
      </c>
      <c r="MXW1765" s="82" t="s">
        <v>1</v>
      </c>
      <c r="MXX1765" s="82" t="s">
        <v>2</v>
      </c>
      <c r="MXY1765" s="82" t="s">
        <v>3</v>
      </c>
      <c r="MXZ1765" s="82" t="s">
        <v>50</v>
      </c>
      <c r="MYA1765" s="82" t="s">
        <v>52</v>
      </c>
      <c r="MYB1765" s="82" t="s">
        <v>13</v>
      </c>
      <c r="MYC1765" s="96" t="s">
        <v>177</v>
      </c>
      <c r="MYD1765" s="82" t="s">
        <v>0</v>
      </c>
      <c r="MYE1765" s="82" t="s">
        <v>1</v>
      </c>
      <c r="MYF1765" s="82" t="s">
        <v>2</v>
      </c>
      <c r="MYG1765" s="82" t="s">
        <v>3</v>
      </c>
      <c r="MYH1765" s="82" t="s">
        <v>50</v>
      </c>
      <c r="MYI1765" s="82" t="s">
        <v>52</v>
      </c>
      <c r="MYJ1765" s="82" t="s">
        <v>13</v>
      </c>
      <c r="MYK1765" s="96" t="s">
        <v>177</v>
      </c>
      <c r="MYL1765" s="82" t="s">
        <v>0</v>
      </c>
      <c r="MYM1765" s="82" t="s">
        <v>1</v>
      </c>
      <c r="MYN1765" s="82" t="s">
        <v>2</v>
      </c>
      <c r="MYO1765" s="82" t="s">
        <v>3</v>
      </c>
      <c r="MYP1765" s="82" t="s">
        <v>50</v>
      </c>
      <c r="MYQ1765" s="82" t="s">
        <v>52</v>
      </c>
      <c r="MYR1765" s="82" t="s">
        <v>13</v>
      </c>
      <c r="MYS1765" s="96" t="s">
        <v>177</v>
      </c>
      <c r="MYT1765" s="82" t="s">
        <v>0</v>
      </c>
      <c r="MYU1765" s="82" t="s">
        <v>1</v>
      </c>
      <c r="MYV1765" s="82" t="s">
        <v>2</v>
      </c>
      <c r="MYW1765" s="82" t="s">
        <v>3</v>
      </c>
      <c r="MYX1765" s="82" t="s">
        <v>50</v>
      </c>
      <c r="MYY1765" s="82" t="s">
        <v>52</v>
      </c>
      <c r="MYZ1765" s="82" t="s">
        <v>13</v>
      </c>
      <c r="MZA1765" s="96" t="s">
        <v>177</v>
      </c>
      <c r="MZB1765" s="82" t="s">
        <v>0</v>
      </c>
      <c r="MZC1765" s="82" t="s">
        <v>1</v>
      </c>
      <c r="MZD1765" s="82" t="s">
        <v>2</v>
      </c>
      <c r="MZE1765" s="82" t="s">
        <v>3</v>
      </c>
      <c r="MZF1765" s="82" t="s">
        <v>50</v>
      </c>
      <c r="MZG1765" s="82" t="s">
        <v>52</v>
      </c>
      <c r="MZH1765" s="82" t="s">
        <v>13</v>
      </c>
      <c r="MZI1765" s="96" t="s">
        <v>177</v>
      </c>
      <c r="MZJ1765" s="82" t="s">
        <v>0</v>
      </c>
      <c r="MZK1765" s="82" t="s">
        <v>1</v>
      </c>
      <c r="MZL1765" s="82" t="s">
        <v>2</v>
      </c>
      <c r="MZM1765" s="82" t="s">
        <v>3</v>
      </c>
      <c r="MZN1765" s="82" t="s">
        <v>50</v>
      </c>
      <c r="MZO1765" s="82" t="s">
        <v>52</v>
      </c>
      <c r="MZP1765" s="82" t="s">
        <v>13</v>
      </c>
      <c r="MZQ1765" s="96" t="s">
        <v>177</v>
      </c>
      <c r="MZR1765" s="82" t="s">
        <v>0</v>
      </c>
      <c r="MZS1765" s="82" t="s">
        <v>1</v>
      </c>
      <c r="MZT1765" s="82" t="s">
        <v>2</v>
      </c>
      <c r="MZU1765" s="82" t="s">
        <v>3</v>
      </c>
      <c r="MZV1765" s="82" t="s">
        <v>50</v>
      </c>
      <c r="MZW1765" s="82" t="s">
        <v>52</v>
      </c>
      <c r="MZX1765" s="82" t="s">
        <v>13</v>
      </c>
      <c r="MZY1765" s="96" t="s">
        <v>177</v>
      </c>
      <c r="MZZ1765" s="82" t="s">
        <v>0</v>
      </c>
      <c r="NAA1765" s="82" t="s">
        <v>1</v>
      </c>
      <c r="NAB1765" s="82" t="s">
        <v>2</v>
      </c>
      <c r="NAC1765" s="82" t="s">
        <v>3</v>
      </c>
      <c r="NAD1765" s="82" t="s">
        <v>50</v>
      </c>
      <c r="NAE1765" s="82" t="s">
        <v>52</v>
      </c>
      <c r="NAF1765" s="82" t="s">
        <v>13</v>
      </c>
      <c r="NAG1765" s="96" t="s">
        <v>177</v>
      </c>
      <c r="NAH1765" s="82" t="s">
        <v>0</v>
      </c>
      <c r="NAI1765" s="82" t="s">
        <v>1</v>
      </c>
      <c r="NAJ1765" s="82" t="s">
        <v>2</v>
      </c>
      <c r="NAK1765" s="82" t="s">
        <v>3</v>
      </c>
      <c r="NAL1765" s="82" t="s">
        <v>50</v>
      </c>
      <c r="NAM1765" s="82" t="s">
        <v>52</v>
      </c>
      <c r="NAN1765" s="82" t="s">
        <v>13</v>
      </c>
      <c r="NAO1765" s="96" t="s">
        <v>177</v>
      </c>
      <c r="NAP1765" s="82" t="s">
        <v>0</v>
      </c>
      <c r="NAQ1765" s="82" t="s">
        <v>1</v>
      </c>
      <c r="NAR1765" s="82" t="s">
        <v>2</v>
      </c>
      <c r="NAS1765" s="82" t="s">
        <v>3</v>
      </c>
      <c r="NAT1765" s="82" t="s">
        <v>50</v>
      </c>
      <c r="NAU1765" s="82" t="s">
        <v>52</v>
      </c>
      <c r="NAV1765" s="82" t="s">
        <v>13</v>
      </c>
      <c r="NAW1765" s="96" t="s">
        <v>177</v>
      </c>
      <c r="NAX1765" s="82" t="s">
        <v>0</v>
      </c>
      <c r="NAY1765" s="82" t="s">
        <v>1</v>
      </c>
      <c r="NAZ1765" s="82" t="s">
        <v>2</v>
      </c>
      <c r="NBA1765" s="82" t="s">
        <v>3</v>
      </c>
      <c r="NBB1765" s="82" t="s">
        <v>50</v>
      </c>
      <c r="NBC1765" s="82" t="s">
        <v>52</v>
      </c>
      <c r="NBD1765" s="82" t="s">
        <v>13</v>
      </c>
      <c r="NBE1765" s="96" t="s">
        <v>177</v>
      </c>
      <c r="NBF1765" s="82" t="s">
        <v>0</v>
      </c>
      <c r="NBG1765" s="82" t="s">
        <v>1</v>
      </c>
      <c r="NBH1765" s="82" t="s">
        <v>2</v>
      </c>
      <c r="NBI1765" s="82" t="s">
        <v>3</v>
      </c>
      <c r="NBJ1765" s="82" t="s">
        <v>50</v>
      </c>
      <c r="NBK1765" s="82" t="s">
        <v>52</v>
      </c>
      <c r="NBL1765" s="82" t="s">
        <v>13</v>
      </c>
      <c r="NBM1765" s="96" t="s">
        <v>177</v>
      </c>
      <c r="NBN1765" s="82" t="s">
        <v>0</v>
      </c>
      <c r="NBO1765" s="82" t="s">
        <v>1</v>
      </c>
      <c r="NBP1765" s="82" t="s">
        <v>2</v>
      </c>
      <c r="NBQ1765" s="82" t="s">
        <v>3</v>
      </c>
      <c r="NBR1765" s="82" t="s">
        <v>50</v>
      </c>
      <c r="NBS1765" s="82" t="s">
        <v>52</v>
      </c>
      <c r="NBT1765" s="82" t="s">
        <v>13</v>
      </c>
      <c r="NBU1765" s="96" t="s">
        <v>177</v>
      </c>
      <c r="NBV1765" s="82" t="s">
        <v>0</v>
      </c>
      <c r="NBW1765" s="82" t="s">
        <v>1</v>
      </c>
      <c r="NBX1765" s="82" t="s">
        <v>2</v>
      </c>
      <c r="NBY1765" s="82" t="s">
        <v>3</v>
      </c>
      <c r="NBZ1765" s="82" t="s">
        <v>50</v>
      </c>
      <c r="NCA1765" s="82" t="s">
        <v>52</v>
      </c>
      <c r="NCB1765" s="82" t="s">
        <v>13</v>
      </c>
      <c r="NCC1765" s="96" t="s">
        <v>177</v>
      </c>
      <c r="NCD1765" s="82" t="s">
        <v>0</v>
      </c>
      <c r="NCE1765" s="82" t="s">
        <v>1</v>
      </c>
      <c r="NCF1765" s="82" t="s">
        <v>2</v>
      </c>
      <c r="NCG1765" s="82" t="s">
        <v>3</v>
      </c>
      <c r="NCH1765" s="82" t="s">
        <v>50</v>
      </c>
      <c r="NCI1765" s="82" t="s">
        <v>52</v>
      </c>
      <c r="NCJ1765" s="82" t="s">
        <v>13</v>
      </c>
      <c r="NCK1765" s="96" t="s">
        <v>177</v>
      </c>
      <c r="NCL1765" s="82" t="s">
        <v>0</v>
      </c>
      <c r="NCM1765" s="82" t="s">
        <v>1</v>
      </c>
      <c r="NCN1765" s="82" t="s">
        <v>2</v>
      </c>
      <c r="NCO1765" s="82" t="s">
        <v>3</v>
      </c>
      <c r="NCP1765" s="82" t="s">
        <v>50</v>
      </c>
      <c r="NCQ1765" s="82" t="s">
        <v>52</v>
      </c>
      <c r="NCR1765" s="82" t="s">
        <v>13</v>
      </c>
      <c r="NCS1765" s="96" t="s">
        <v>177</v>
      </c>
      <c r="NCT1765" s="82" t="s">
        <v>0</v>
      </c>
      <c r="NCU1765" s="82" t="s">
        <v>1</v>
      </c>
      <c r="NCV1765" s="82" t="s">
        <v>2</v>
      </c>
      <c r="NCW1765" s="82" t="s">
        <v>3</v>
      </c>
      <c r="NCX1765" s="82" t="s">
        <v>50</v>
      </c>
      <c r="NCY1765" s="82" t="s">
        <v>52</v>
      </c>
      <c r="NCZ1765" s="82" t="s">
        <v>13</v>
      </c>
      <c r="NDA1765" s="96" t="s">
        <v>177</v>
      </c>
      <c r="NDB1765" s="82" t="s">
        <v>0</v>
      </c>
      <c r="NDC1765" s="82" t="s">
        <v>1</v>
      </c>
      <c r="NDD1765" s="82" t="s">
        <v>2</v>
      </c>
      <c r="NDE1765" s="82" t="s">
        <v>3</v>
      </c>
      <c r="NDF1765" s="82" t="s">
        <v>50</v>
      </c>
      <c r="NDG1765" s="82" t="s">
        <v>52</v>
      </c>
      <c r="NDH1765" s="82" t="s">
        <v>13</v>
      </c>
      <c r="NDI1765" s="96" t="s">
        <v>177</v>
      </c>
      <c r="NDJ1765" s="82" t="s">
        <v>0</v>
      </c>
      <c r="NDK1765" s="82" t="s">
        <v>1</v>
      </c>
      <c r="NDL1765" s="82" t="s">
        <v>2</v>
      </c>
      <c r="NDM1765" s="82" t="s">
        <v>3</v>
      </c>
      <c r="NDN1765" s="82" t="s">
        <v>50</v>
      </c>
      <c r="NDO1765" s="82" t="s">
        <v>52</v>
      </c>
      <c r="NDP1765" s="82" t="s">
        <v>13</v>
      </c>
      <c r="NDQ1765" s="96" t="s">
        <v>177</v>
      </c>
      <c r="NDR1765" s="82" t="s">
        <v>0</v>
      </c>
      <c r="NDS1765" s="82" t="s">
        <v>1</v>
      </c>
      <c r="NDT1765" s="82" t="s">
        <v>2</v>
      </c>
      <c r="NDU1765" s="82" t="s">
        <v>3</v>
      </c>
      <c r="NDV1765" s="82" t="s">
        <v>50</v>
      </c>
      <c r="NDW1765" s="82" t="s">
        <v>52</v>
      </c>
      <c r="NDX1765" s="82" t="s">
        <v>13</v>
      </c>
      <c r="NDY1765" s="96" t="s">
        <v>177</v>
      </c>
      <c r="NDZ1765" s="82" t="s">
        <v>0</v>
      </c>
      <c r="NEA1765" s="82" t="s">
        <v>1</v>
      </c>
      <c r="NEB1765" s="82" t="s">
        <v>2</v>
      </c>
      <c r="NEC1765" s="82" t="s">
        <v>3</v>
      </c>
      <c r="NED1765" s="82" t="s">
        <v>50</v>
      </c>
      <c r="NEE1765" s="82" t="s">
        <v>52</v>
      </c>
      <c r="NEF1765" s="82" t="s">
        <v>13</v>
      </c>
      <c r="NEG1765" s="96" t="s">
        <v>177</v>
      </c>
      <c r="NEH1765" s="82" t="s">
        <v>0</v>
      </c>
      <c r="NEI1765" s="82" t="s">
        <v>1</v>
      </c>
      <c r="NEJ1765" s="82" t="s">
        <v>2</v>
      </c>
      <c r="NEK1765" s="82" t="s">
        <v>3</v>
      </c>
      <c r="NEL1765" s="82" t="s">
        <v>50</v>
      </c>
      <c r="NEM1765" s="82" t="s">
        <v>52</v>
      </c>
      <c r="NEN1765" s="82" t="s">
        <v>13</v>
      </c>
      <c r="NEO1765" s="96" t="s">
        <v>177</v>
      </c>
      <c r="NEP1765" s="82" t="s">
        <v>0</v>
      </c>
      <c r="NEQ1765" s="82" t="s">
        <v>1</v>
      </c>
      <c r="NER1765" s="82" t="s">
        <v>2</v>
      </c>
      <c r="NES1765" s="82" t="s">
        <v>3</v>
      </c>
      <c r="NET1765" s="82" t="s">
        <v>50</v>
      </c>
      <c r="NEU1765" s="82" t="s">
        <v>52</v>
      </c>
      <c r="NEV1765" s="82" t="s">
        <v>13</v>
      </c>
      <c r="NEW1765" s="96" t="s">
        <v>177</v>
      </c>
      <c r="NEX1765" s="82" t="s">
        <v>0</v>
      </c>
      <c r="NEY1765" s="82" t="s">
        <v>1</v>
      </c>
      <c r="NEZ1765" s="82" t="s">
        <v>2</v>
      </c>
      <c r="NFA1765" s="82" t="s">
        <v>3</v>
      </c>
      <c r="NFB1765" s="82" t="s">
        <v>50</v>
      </c>
      <c r="NFC1765" s="82" t="s">
        <v>52</v>
      </c>
      <c r="NFD1765" s="82" t="s">
        <v>13</v>
      </c>
      <c r="NFE1765" s="96" t="s">
        <v>177</v>
      </c>
      <c r="NFF1765" s="82" t="s">
        <v>0</v>
      </c>
      <c r="NFG1765" s="82" t="s">
        <v>1</v>
      </c>
      <c r="NFH1765" s="82" t="s">
        <v>2</v>
      </c>
      <c r="NFI1765" s="82" t="s">
        <v>3</v>
      </c>
      <c r="NFJ1765" s="82" t="s">
        <v>50</v>
      </c>
      <c r="NFK1765" s="82" t="s">
        <v>52</v>
      </c>
      <c r="NFL1765" s="82" t="s">
        <v>13</v>
      </c>
      <c r="NFM1765" s="96" t="s">
        <v>177</v>
      </c>
      <c r="NFN1765" s="82" t="s">
        <v>0</v>
      </c>
      <c r="NFO1765" s="82" t="s">
        <v>1</v>
      </c>
      <c r="NFP1765" s="82" t="s">
        <v>2</v>
      </c>
      <c r="NFQ1765" s="82" t="s">
        <v>3</v>
      </c>
      <c r="NFR1765" s="82" t="s">
        <v>50</v>
      </c>
      <c r="NFS1765" s="82" t="s">
        <v>52</v>
      </c>
      <c r="NFT1765" s="82" t="s">
        <v>13</v>
      </c>
      <c r="NFU1765" s="96" t="s">
        <v>177</v>
      </c>
      <c r="NFV1765" s="82" t="s">
        <v>0</v>
      </c>
      <c r="NFW1765" s="82" t="s">
        <v>1</v>
      </c>
      <c r="NFX1765" s="82" t="s">
        <v>2</v>
      </c>
      <c r="NFY1765" s="82" t="s">
        <v>3</v>
      </c>
      <c r="NFZ1765" s="82" t="s">
        <v>50</v>
      </c>
      <c r="NGA1765" s="82" t="s">
        <v>52</v>
      </c>
      <c r="NGB1765" s="82" t="s">
        <v>13</v>
      </c>
      <c r="NGC1765" s="96" t="s">
        <v>177</v>
      </c>
      <c r="NGD1765" s="82" t="s">
        <v>0</v>
      </c>
      <c r="NGE1765" s="82" t="s">
        <v>1</v>
      </c>
      <c r="NGF1765" s="82" t="s">
        <v>2</v>
      </c>
      <c r="NGG1765" s="82" t="s">
        <v>3</v>
      </c>
      <c r="NGH1765" s="82" t="s">
        <v>50</v>
      </c>
      <c r="NGI1765" s="82" t="s">
        <v>52</v>
      </c>
      <c r="NGJ1765" s="82" t="s">
        <v>13</v>
      </c>
      <c r="NGK1765" s="96" t="s">
        <v>177</v>
      </c>
      <c r="NGL1765" s="82" t="s">
        <v>0</v>
      </c>
      <c r="NGM1765" s="82" t="s">
        <v>1</v>
      </c>
      <c r="NGN1765" s="82" t="s">
        <v>2</v>
      </c>
      <c r="NGO1765" s="82" t="s">
        <v>3</v>
      </c>
      <c r="NGP1765" s="82" t="s">
        <v>50</v>
      </c>
      <c r="NGQ1765" s="82" t="s">
        <v>52</v>
      </c>
      <c r="NGR1765" s="82" t="s">
        <v>13</v>
      </c>
      <c r="NGS1765" s="96" t="s">
        <v>177</v>
      </c>
      <c r="NGT1765" s="82" t="s">
        <v>0</v>
      </c>
      <c r="NGU1765" s="82" t="s">
        <v>1</v>
      </c>
      <c r="NGV1765" s="82" t="s">
        <v>2</v>
      </c>
      <c r="NGW1765" s="82" t="s">
        <v>3</v>
      </c>
      <c r="NGX1765" s="82" t="s">
        <v>50</v>
      </c>
      <c r="NGY1765" s="82" t="s">
        <v>52</v>
      </c>
      <c r="NGZ1765" s="82" t="s">
        <v>13</v>
      </c>
      <c r="NHA1765" s="96" t="s">
        <v>177</v>
      </c>
      <c r="NHB1765" s="82" t="s">
        <v>0</v>
      </c>
      <c r="NHC1765" s="82" t="s">
        <v>1</v>
      </c>
      <c r="NHD1765" s="82" t="s">
        <v>2</v>
      </c>
      <c r="NHE1765" s="82" t="s">
        <v>3</v>
      </c>
      <c r="NHF1765" s="82" t="s">
        <v>50</v>
      </c>
      <c r="NHG1765" s="82" t="s">
        <v>52</v>
      </c>
      <c r="NHH1765" s="82" t="s">
        <v>13</v>
      </c>
      <c r="NHI1765" s="96" t="s">
        <v>177</v>
      </c>
      <c r="NHJ1765" s="82" t="s">
        <v>0</v>
      </c>
      <c r="NHK1765" s="82" t="s">
        <v>1</v>
      </c>
      <c r="NHL1765" s="82" t="s">
        <v>2</v>
      </c>
      <c r="NHM1765" s="82" t="s">
        <v>3</v>
      </c>
      <c r="NHN1765" s="82" t="s">
        <v>50</v>
      </c>
      <c r="NHO1765" s="82" t="s">
        <v>52</v>
      </c>
      <c r="NHP1765" s="82" t="s">
        <v>13</v>
      </c>
      <c r="NHQ1765" s="96" t="s">
        <v>177</v>
      </c>
      <c r="NHR1765" s="82" t="s">
        <v>0</v>
      </c>
      <c r="NHS1765" s="82" t="s">
        <v>1</v>
      </c>
      <c r="NHT1765" s="82" t="s">
        <v>2</v>
      </c>
      <c r="NHU1765" s="82" t="s">
        <v>3</v>
      </c>
      <c r="NHV1765" s="82" t="s">
        <v>50</v>
      </c>
      <c r="NHW1765" s="82" t="s">
        <v>52</v>
      </c>
      <c r="NHX1765" s="82" t="s">
        <v>13</v>
      </c>
      <c r="NHY1765" s="96" t="s">
        <v>177</v>
      </c>
      <c r="NHZ1765" s="82" t="s">
        <v>0</v>
      </c>
      <c r="NIA1765" s="82" t="s">
        <v>1</v>
      </c>
      <c r="NIB1765" s="82" t="s">
        <v>2</v>
      </c>
      <c r="NIC1765" s="82" t="s">
        <v>3</v>
      </c>
      <c r="NID1765" s="82" t="s">
        <v>50</v>
      </c>
      <c r="NIE1765" s="82" t="s">
        <v>52</v>
      </c>
      <c r="NIF1765" s="82" t="s">
        <v>13</v>
      </c>
      <c r="NIG1765" s="96" t="s">
        <v>177</v>
      </c>
      <c r="NIH1765" s="82" t="s">
        <v>0</v>
      </c>
      <c r="NII1765" s="82" t="s">
        <v>1</v>
      </c>
      <c r="NIJ1765" s="82" t="s">
        <v>2</v>
      </c>
      <c r="NIK1765" s="82" t="s">
        <v>3</v>
      </c>
      <c r="NIL1765" s="82" t="s">
        <v>50</v>
      </c>
      <c r="NIM1765" s="82" t="s">
        <v>52</v>
      </c>
      <c r="NIN1765" s="82" t="s">
        <v>13</v>
      </c>
      <c r="NIO1765" s="96" t="s">
        <v>177</v>
      </c>
      <c r="NIP1765" s="82" t="s">
        <v>0</v>
      </c>
      <c r="NIQ1765" s="82" t="s">
        <v>1</v>
      </c>
      <c r="NIR1765" s="82" t="s">
        <v>2</v>
      </c>
      <c r="NIS1765" s="82" t="s">
        <v>3</v>
      </c>
      <c r="NIT1765" s="82" t="s">
        <v>50</v>
      </c>
      <c r="NIU1765" s="82" t="s">
        <v>52</v>
      </c>
      <c r="NIV1765" s="82" t="s">
        <v>13</v>
      </c>
      <c r="NIW1765" s="96" t="s">
        <v>177</v>
      </c>
      <c r="NIX1765" s="82" t="s">
        <v>0</v>
      </c>
      <c r="NIY1765" s="82" t="s">
        <v>1</v>
      </c>
      <c r="NIZ1765" s="82" t="s">
        <v>2</v>
      </c>
      <c r="NJA1765" s="82" t="s">
        <v>3</v>
      </c>
      <c r="NJB1765" s="82" t="s">
        <v>50</v>
      </c>
      <c r="NJC1765" s="82" t="s">
        <v>52</v>
      </c>
      <c r="NJD1765" s="82" t="s">
        <v>13</v>
      </c>
      <c r="NJE1765" s="96" t="s">
        <v>177</v>
      </c>
      <c r="NJF1765" s="82" t="s">
        <v>0</v>
      </c>
      <c r="NJG1765" s="82" t="s">
        <v>1</v>
      </c>
      <c r="NJH1765" s="82" t="s">
        <v>2</v>
      </c>
      <c r="NJI1765" s="82" t="s">
        <v>3</v>
      </c>
      <c r="NJJ1765" s="82" t="s">
        <v>50</v>
      </c>
      <c r="NJK1765" s="82" t="s">
        <v>52</v>
      </c>
      <c r="NJL1765" s="82" t="s">
        <v>13</v>
      </c>
      <c r="NJM1765" s="96" t="s">
        <v>177</v>
      </c>
      <c r="NJN1765" s="82" t="s">
        <v>0</v>
      </c>
      <c r="NJO1765" s="82" t="s">
        <v>1</v>
      </c>
      <c r="NJP1765" s="82" t="s">
        <v>2</v>
      </c>
      <c r="NJQ1765" s="82" t="s">
        <v>3</v>
      </c>
      <c r="NJR1765" s="82" t="s">
        <v>50</v>
      </c>
      <c r="NJS1765" s="82" t="s">
        <v>52</v>
      </c>
      <c r="NJT1765" s="82" t="s">
        <v>13</v>
      </c>
      <c r="NJU1765" s="96" t="s">
        <v>177</v>
      </c>
      <c r="NJV1765" s="82" t="s">
        <v>0</v>
      </c>
      <c r="NJW1765" s="82" t="s">
        <v>1</v>
      </c>
      <c r="NJX1765" s="82" t="s">
        <v>2</v>
      </c>
      <c r="NJY1765" s="82" t="s">
        <v>3</v>
      </c>
      <c r="NJZ1765" s="82" t="s">
        <v>50</v>
      </c>
      <c r="NKA1765" s="82" t="s">
        <v>52</v>
      </c>
      <c r="NKB1765" s="82" t="s">
        <v>13</v>
      </c>
      <c r="NKC1765" s="96" t="s">
        <v>177</v>
      </c>
      <c r="NKD1765" s="82" t="s">
        <v>0</v>
      </c>
      <c r="NKE1765" s="82" t="s">
        <v>1</v>
      </c>
      <c r="NKF1765" s="82" t="s">
        <v>2</v>
      </c>
      <c r="NKG1765" s="82" t="s">
        <v>3</v>
      </c>
      <c r="NKH1765" s="82" t="s">
        <v>50</v>
      </c>
      <c r="NKI1765" s="82" t="s">
        <v>52</v>
      </c>
      <c r="NKJ1765" s="82" t="s">
        <v>13</v>
      </c>
      <c r="NKK1765" s="96" t="s">
        <v>177</v>
      </c>
      <c r="NKL1765" s="82" t="s">
        <v>0</v>
      </c>
      <c r="NKM1765" s="82" t="s">
        <v>1</v>
      </c>
      <c r="NKN1765" s="82" t="s">
        <v>2</v>
      </c>
      <c r="NKO1765" s="82" t="s">
        <v>3</v>
      </c>
      <c r="NKP1765" s="82" t="s">
        <v>50</v>
      </c>
      <c r="NKQ1765" s="82" t="s">
        <v>52</v>
      </c>
      <c r="NKR1765" s="82" t="s">
        <v>13</v>
      </c>
      <c r="NKS1765" s="96" t="s">
        <v>177</v>
      </c>
      <c r="NKT1765" s="82" t="s">
        <v>0</v>
      </c>
      <c r="NKU1765" s="82" t="s">
        <v>1</v>
      </c>
      <c r="NKV1765" s="82" t="s">
        <v>2</v>
      </c>
      <c r="NKW1765" s="82" t="s">
        <v>3</v>
      </c>
      <c r="NKX1765" s="82" t="s">
        <v>50</v>
      </c>
      <c r="NKY1765" s="82" t="s">
        <v>52</v>
      </c>
      <c r="NKZ1765" s="82" t="s">
        <v>13</v>
      </c>
      <c r="NLA1765" s="96" t="s">
        <v>177</v>
      </c>
      <c r="NLB1765" s="82" t="s">
        <v>0</v>
      </c>
      <c r="NLC1765" s="82" t="s">
        <v>1</v>
      </c>
      <c r="NLD1765" s="82" t="s">
        <v>2</v>
      </c>
      <c r="NLE1765" s="82" t="s">
        <v>3</v>
      </c>
      <c r="NLF1765" s="82" t="s">
        <v>50</v>
      </c>
      <c r="NLG1765" s="82" t="s">
        <v>52</v>
      </c>
      <c r="NLH1765" s="82" t="s">
        <v>13</v>
      </c>
      <c r="NLI1765" s="96" t="s">
        <v>177</v>
      </c>
      <c r="NLJ1765" s="82" t="s">
        <v>0</v>
      </c>
      <c r="NLK1765" s="82" t="s">
        <v>1</v>
      </c>
      <c r="NLL1765" s="82" t="s">
        <v>2</v>
      </c>
      <c r="NLM1765" s="82" t="s">
        <v>3</v>
      </c>
      <c r="NLN1765" s="82" t="s">
        <v>50</v>
      </c>
      <c r="NLO1765" s="82" t="s">
        <v>52</v>
      </c>
      <c r="NLP1765" s="82" t="s">
        <v>13</v>
      </c>
      <c r="NLQ1765" s="96" t="s">
        <v>177</v>
      </c>
      <c r="NLR1765" s="82" t="s">
        <v>0</v>
      </c>
      <c r="NLS1765" s="82" t="s">
        <v>1</v>
      </c>
      <c r="NLT1765" s="82" t="s">
        <v>2</v>
      </c>
      <c r="NLU1765" s="82" t="s">
        <v>3</v>
      </c>
      <c r="NLV1765" s="82" t="s">
        <v>50</v>
      </c>
      <c r="NLW1765" s="82" t="s">
        <v>52</v>
      </c>
      <c r="NLX1765" s="82" t="s">
        <v>13</v>
      </c>
      <c r="NLY1765" s="96" t="s">
        <v>177</v>
      </c>
      <c r="NLZ1765" s="82" t="s">
        <v>0</v>
      </c>
      <c r="NMA1765" s="82" t="s">
        <v>1</v>
      </c>
      <c r="NMB1765" s="82" t="s">
        <v>2</v>
      </c>
      <c r="NMC1765" s="82" t="s">
        <v>3</v>
      </c>
      <c r="NMD1765" s="82" t="s">
        <v>50</v>
      </c>
      <c r="NME1765" s="82" t="s">
        <v>52</v>
      </c>
      <c r="NMF1765" s="82" t="s">
        <v>13</v>
      </c>
      <c r="NMG1765" s="96" t="s">
        <v>177</v>
      </c>
      <c r="NMH1765" s="82" t="s">
        <v>0</v>
      </c>
      <c r="NMI1765" s="82" t="s">
        <v>1</v>
      </c>
      <c r="NMJ1765" s="82" t="s">
        <v>2</v>
      </c>
      <c r="NMK1765" s="82" t="s">
        <v>3</v>
      </c>
      <c r="NML1765" s="82" t="s">
        <v>50</v>
      </c>
      <c r="NMM1765" s="82" t="s">
        <v>52</v>
      </c>
      <c r="NMN1765" s="82" t="s">
        <v>13</v>
      </c>
      <c r="NMO1765" s="96" t="s">
        <v>177</v>
      </c>
      <c r="NMP1765" s="82" t="s">
        <v>0</v>
      </c>
      <c r="NMQ1765" s="82" t="s">
        <v>1</v>
      </c>
      <c r="NMR1765" s="82" t="s">
        <v>2</v>
      </c>
      <c r="NMS1765" s="82" t="s">
        <v>3</v>
      </c>
      <c r="NMT1765" s="82" t="s">
        <v>50</v>
      </c>
      <c r="NMU1765" s="82" t="s">
        <v>52</v>
      </c>
      <c r="NMV1765" s="82" t="s">
        <v>13</v>
      </c>
      <c r="NMW1765" s="96" t="s">
        <v>177</v>
      </c>
      <c r="NMX1765" s="82" t="s">
        <v>0</v>
      </c>
      <c r="NMY1765" s="82" t="s">
        <v>1</v>
      </c>
      <c r="NMZ1765" s="82" t="s">
        <v>2</v>
      </c>
      <c r="NNA1765" s="82" t="s">
        <v>3</v>
      </c>
      <c r="NNB1765" s="82" t="s">
        <v>50</v>
      </c>
      <c r="NNC1765" s="82" t="s">
        <v>52</v>
      </c>
      <c r="NND1765" s="82" t="s">
        <v>13</v>
      </c>
      <c r="NNE1765" s="96" t="s">
        <v>177</v>
      </c>
      <c r="NNF1765" s="82" t="s">
        <v>0</v>
      </c>
      <c r="NNG1765" s="82" t="s">
        <v>1</v>
      </c>
      <c r="NNH1765" s="82" t="s">
        <v>2</v>
      </c>
      <c r="NNI1765" s="82" t="s">
        <v>3</v>
      </c>
      <c r="NNJ1765" s="82" t="s">
        <v>50</v>
      </c>
      <c r="NNK1765" s="82" t="s">
        <v>52</v>
      </c>
      <c r="NNL1765" s="82" t="s">
        <v>13</v>
      </c>
      <c r="NNM1765" s="96" t="s">
        <v>177</v>
      </c>
      <c r="NNN1765" s="82" t="s">
        <v>0</v>
      </c>
      <c r="NNO1765" s="82" t="s">
        <v>1</v>
      </c>
      <c r="NNP1765" s="82" t="s">
        <v>2</v>
      </c>
      <c r="NNQ1765" s="82" t="s">
        <v>3</v>
      </c>
      <c r="NNR1765" s="82" t="s">
        <v>50</v>
      </c>
      <c r="NNS1765" s="82" t="s">
        <v>52</v>
      </c>
      <c r="NNT1765" s="82" t="s">
        <v>13</v>
      </c>
      <c r="NNU1765" s="96" t="s">
        <v>177</v>
      </c>
      <c r="NNV1765" s="82" t="s">
        <v>0</v>
      </c>
      <c r="NNW1765" s="82" t="s">
        <v>1</v>
      </c>
      <c r="NNX1765" s="82" t="s">
        <v>2</v>
      </c>
      <c r="NNY1765" s="82" t="s">
        <v>3</v>
      </c>
      <c r="NNZ1765" s="82" t="s">
        <v>50</v>
      </c>
      <c r="NOA1765" s="82" t="s">
        <v>52</v>
      </c>
      <c r="NOB1765" s="82" t="s">
        <v>13</v>
      </c>
      <c r="NOC1765" s="96" t="s">
        <v>177</v>
      </c>
      <c r="NOD1765" s="82" t="s">
        <v>0</v>
      </c>
      <c r="NOE1765" s="82" t="s">
        <v>1</v>
      </c>
      <c r="NOF1765" s="82" t="s">
        <v>2</v>
      </c>
      <c r="NOG1765" s="82" t="s">
        <v>3</v>
      </c>
      <c r="NOH1765" s="82" t="s">
        <v>50</v>
      </c>
      <c r="NOI1765" s="82" t="s">
        <v>52</v>
      </c>
      <c r="NOJ1765" s="82" t="s">
        <v>13</v>
      </c>
      <c r="NOK1765" s="96" t="s">
        <v>177</v>
      </c>
      <c r="NOL1765" s="82" t="s">
        <v>0</v>
      </c>
      <c r="NOM1765" s="82" t="s">
        <v>1</v>
      </c>
      <c r="NON1765" s="82" t="s">
        <v>2</v>
      </c>
      <c r="NOO1765" s="82" t="s">
        <v>3</v>
      </c>
      <c r="NOP1765" s="82" t="s">
        <v>50</v>
      </c>
      <c r="NOQ1765" s="82" t="s">
        <v>52</v>
      </c>
      <c r="NOR1765" s="82" t="s">
        <v>13</v>
      </c>
      <c r="NOS1765" s="96" t="s">
        <v>177</v>
      </c>
      <c r="NOT1765" s="82" t="s">
        <v>0</v>
      </c>
      <c r="NOU1765" s="82" t="s">
        <v>1</v>
      </c>
      <c r="NOV1765" s="82" t="s">
        <v>2</v>
      </c>
      <c r="NOW1765" s="82" t="s">
        <v>3</v>
      </c>
      <c r="NOX1765" s="82" t="s">
        <v>50</v>
      </c>
      <c r="NOY1765" s="82" t="s">
        <v>52</v>
      </c>
      <c r="NOZ1765" s="82" t="s">
        <v>13</v>
      </c>
      <c r="NPA1765" s="96" t="s">
        <v>177</v>
      </c>
      <c r="NPB1765" s="82" t="s">
        <v>0</v>
      </c>
      <c r="NPC1765" s="82" t="s">
        <v>1</v>
      </c>
      <c r="NPD1765" s="82" t="s">
        <v>2</v>
      </c>
      <c r="NPE1765" s="82" t="s">
        <v>3</v>
      </c>
      <c r="NPF1765" s="82" t="s">
        <v>50</v>
      </c>
      <c r="NPG1765" s="82" t="s">
        <v>52</v>
      </c>
      <c r="NPH1765" s="82" t="s">
        <v>13</v>
      </c>
      <c r="NPI1765" s="96" t="s">
        <v>177</v>
      </c>
      <c r="NPJ1765" s="82" t="s">
        <v>0</v>
      </c>
      <c r="NPK1765" s="82" t="s">
        <v>1</v>
      </c>
      <c r="NPL1765" s="82" t="s">
        <v>2</v>
      </c>
      <c r="NPM1765" s="82" t="s">
        <v>3</v>
      </c>
      <c r="NPN1765" s="82" t="s">
        <v>50</v>
      </c>
      <c r="NPO1765" s="82" t="s">
        <v>52</v>
      </c>
      <c r="NPP1765" s="82" t="s">
        <v>13</v>
      </c>
      <c r="NPQ1765" s="96" t="s">
        <v>177</v>
      </c>
      <c r="NPR1765" s="82" t="s">
        <v>0</v>
      </c>
      <c r="NPS1765" s="82" t="s">
        <v>1</v>
      </c>
      <c r="NPT1765" s="82" t="s">
        <v>2</v>
      </c>
      <c r="NPU1765" s="82" t="s">
        <v>3</v>
      </c>
      <c r="NPV1765" s="82" t="s">
        <v>50</v>
      </c>
      <c r="NPW1765" s="82" t="s">
        <v>52</v>
      </c>
      <c r="NPX1765" s="82" t="s">
        <v>13</v>
      </c>
      <c r="NPY1765" s="96" t="s">
        <v>177</v>
      </c>
      <c r="NPZ1765" s="82" t="s">
        <v>0</v>
      </c>
      <c r="NQA1765" s="82" t="s">
        <v>1</v>
      </c>
      <c r="NQB1765" s="82" t="s">
        <v>2</v>
      </c>
      <c r="NQC1765" s="82" t="s">
        <v>3</v>
      </c>
      <c r="NQD1765" s="82" t="s">
        <v>50</v>
      </c>
      <c r="NQE1765" s="82" t="s">
        <v>52</v>
      </c>
      <c r="NQF1765" s="82" t="s">
        <v>13</v>
      </c>
      <c r="NQG1765" s="96" t="s">
        <v>177</v>
      </c>
      <c r="NQH1765" s="82" t="s">
        <v>0</v>
      </c>
      <c r="NQI1765" s="82" t="s">
        <v>1</v>
      </c>
      <c r="NQJ1765" s="82" t="s">
        <v>2</v>
      </c>
      <c r="NQK1765" s="82" t="s">
        <v>3</v>
      </c>
      <c r="NQL1765" s="82" t="s">
        <v>50</v>
      </c>
      <c r="NQM1765" s="82" t="s">
        <v>52</v>
      </c>
      <c r="NQN1765" s="82" t="s">
        <v>13</v>
      </c>
      <c r="NQO1765" s="96" t="s">
        <v>177</v>
      </c>
      <c r="NQP1765" s="82" t="s">
        <v>0</v>
      </c>
      <c r="NQQ1765" s="82" t="s">
        <v>1</v>
      </c>
      <c r="NQR1765" s="82" t="s">
        <v>2</v>
      </c>
      <c r="NQS1765" s="82" t="s">
        <v>3</v>
      </c>
      <c r="NQT1765" s="82" t="s">
        <v>50</v>
      </c>
      <c r="NQU1765" s="82" t="s">
        <v>52</v>
      </c>
      <c r="NQV1765" s="82" t="s">
        <v>13</v>
      </c>
      <c r="NQW1765" s="96" t="s">
        <v>177</v>
      </c>
      <c r="NQX1765" s="82" t="s">
        <v>0</v>
      </c>
      <c r="NQY1765" s="82" t="s">
        <v>1</v>
      </c>
      <c r="NQZ1765" s="82" t="s">
        <v>2</v>
      </c>
      <c r="NRA1765" s="82" t="s">
        <v>3</v>
      </c>
      <c r="NRB1765" s="82" t="s">
        <v>50</v>
      </c>
      <c r="NRC1765" s="82" t="s">
        <v>52</v>
      </c>
      <c r="NRD1765" s="82" t="s">
        <v>13</v>
      </c>
      <c r="NRE1765" s="96" t="s">
        <v>177</v>
      </c>
      <c r="NRF1765" s="82" t="s">
        <v>0</v>
      </c>
      <c r="NRG1765" s="82" t="s">
        <v>1</v>
      </c>
      <c r="NRH1765" s="82" t="s">
        <v>2</v>
      </c>
      <c r="NRI1765" s="82" t="s">
        <v>3</v>
      </c>
      <c r="NRJ1765" s="82" t="s">
        <v>50</v>
      </c>
      <c r="NRK1765" s="82" t="s">
        <v>52</v>
      </c>
      <c r="NRL1765" s="82" t="s">
        <v>13</v>
      </c>
      <c r="NRM1765" s="96" t="s">
        <v>177</v>
      </c>
      <c r="NRN1765" s="82" t="s">
        <v>0</v>
      </c>
      <c r="NRO1765" s="82" t="s">
        <v>1</v>
      </c>
      <c r="NRP1765" s="82" t="s">
        <v>2</v>
      </c>
      <c r="NRQ1765" s="82" t="s">
        <v>3</v>
      </c>
      <c r="NRR1765" s="82" t="s">
        <v>50</v>
      </c>
      <c r="NRS1765" s="82" t="s">
        <v>52</v>
      </c>
      <c r="NRT1765" s="82" t="s">
        <v>13</v>
      </c>
      <c r="NRU1765" s="96" t="s">
        <v>177</v>
      </c>
      <c r="NRV1765" s="82" t="s">
        <v>0</v>
      </c>
      <c r="NRW1765" s="82" t="s">
        <v>1</v>
      </c>
      <c r="NRX1765" s="82" t="s">
        <v>2</v>
      </c>
      <c r="NRY1765" s="82" t="s">
        <v>3</v>
      </c>
      <c r="NRZ1765" s="82" t="s">
        <v>50</v>
      </c>
      <c r="NSA1765" s="82" t="s">
        <v>52</v>
      </c>
      <c r="NSB1765" s="82" t="s">
        <v>13</v>
      </c>
      <c r="NSC1765" s="96" t="s">
        <v>177</v>
      </c>
      <c r="NSD1765" s="82" t="s">
        <v>0</v>
      </c>
      <c r="NSE1765" s="82" t="s">
        <v>1</v>
      </c>
      <c r="NSF1765" s="82" t="s">
        <v>2</v>
      </c>
      <c r="NSG1765" s="82" t="s">
        <v>3</v>
      </c>
      <c r="NSH1765" s="82" t="s">
        <v>50</v>
      </c>
      <c r="NSI1765" s="82" t="s">
        <v>52</v>
      </c>
      <c r="NSJ1765" s="82" t="s">
        <v>13</v>
      </c>
      <c r="NSK1765" s="96" t="s">
        <v>177</v>
      </c>
      <c r="NSL1765" s="82" t="s">
        <v>0</v>
      </c>
      <c r="NSM1765" s="82" t="s">
        <v>1</v>
      </c>
      <c r="NSN1765" s="82" t="s">
        <v>2</v>
      </c>
      <c r="NSO1765" s="82" t="s">
        <v>3</v>
      </c>
      <c r="NSP1765" s="82" t="s">
        <v>50</v>
      </c>
      <c r="NSQ1765" s="82" t="s">
        <v>52</v>
      </c>
      <c r="NSR1765" s="82" t="s">
        <v>13</v>
      </c>
      <c r="NSS1765" s="96" t="s">
        <v>177</v>
      </c>
      <c r="NST1765" s="82" t="s">
        <v>0</v>
      </c>
      <c r="NSU1765" s="82" t="s">
        <v>1</v>
      </c>
      <c r="NSV1765" s="82" t="s">
        <v>2</v>
      </c>
      <c r="NSW1765" s="82" t="s">
        <v>3</v>
      </c>
      <c r="NSX1765" s="82" t="s">
        <v>50</v>
      </c>
      <c r="NSY1765" s="82" t="s">
        <v>52</v>
      </c>
      <c r="NSZ1765" s="82" t="s">
        <v>13</v>
      </c>
      <c r="NTA1765" s="96" t="s">
        <v>177</v>
      </c>
      <c r="NTB1765" s="82" t="s">
        <v>0</v>
      </c>
      <c r="NTC1765" s="82" t="s">
        <v>1</v>
      </c>
      <c r="NTD1765" s="82" t="s">
        <v>2</v>
      </c>
      <c r="NTE1765" s="82" t="s">
        <v>3</v>
      </c>
      <c r="NTF1765" s="82" t="s">
        <v>50</v>
      </c>
      <c r="NTG1765" s="82" t="s">
        <v>52</v>
      </c>
      <c r="NTH1765" s="82" t="s">
        <v>13</v>
      </c>
      <c r="NTI1765" s="96" t="s">
        <v>177</v>
      </c>
      <c r="NTJ1765" s="82" t="s">
        <v>0</v>
      </c>
      <c r="NTK1765" s="82" t="s">
        <v>1</v>
      </c>
      <c r="NTL1765" s="82" t="s">
        <v>2</v>
      </c>
      <c r="NTM1765" s="82" t="s">
        <v>3</v>
      </c>
      <c r="NTN1765" s="82" t="s">
        <v>50</v>
      </c>
      <c r="NTO1765" s="82" t="s">
        <v>52</v>
      </c>
      <c r="NTP1765" s="82" t="s">
        <v>13</v>
      </c>
      <c r="NTQ1765" s="96" t="s">
        <v>177</v>
      </c>
      <c r="NTR1765" s="82" t="s">
        <v>0</v>
      </c>
      <c r="NTS1765" s="82" t="s">
        <v>1</v>
      </c>
      <c r="NTT1765" s="82" t="s">
        <v>2</v>
      </c>
      <c r="NTU1765" s="82" t="s">
        <v>3</v>
      </c>
      <c r="NTV1765" s="82" t="s">
        <v>50</v>
      </c>
      <c r="NTW1765" s="82" t="s">
        <v>52</v>
      </c>
      <c r="NTX1765" s="82" t="s">
        <v>13</v>
      </c>
      <c r="NTY1765" s="96" t="s">
        <v>177</v>
      </c>
      <c r="NTZ1765" s="82" t="s">
        <v>0</v>
      </c>
      <c r="NUA1765" s="82" t="s">
        <v>1</v>
      </c>
      <c r="NUB1765" s="82" t="s">
        <v>2</v>
      </c>
      <c r="NUC1765" s="82" t="s">
        <v>3</v>
      </c>
      <c r="NUD1765" s="82" t="s">
        <v>50</v>
      </c>
      <c r="NUE1765" s="82" t="s">
        <v>52</v>
      </c>
      <c r="NUF1765" s="82" t="s">
        <v>13</v>
      </c>
      <c r="NUG1765" s="96" t="s">
        <v>177</v>
      </c>
      <c r="NUH1765" s="82" t="s">
        <v>0</v>
      </c>
      <c r="NUI1765" s="82" t="s">
        <v>1</v>
      </c>
      <c r="NUJ1765" s="82" t="s">
        <v>2</v>
      </c>
      <c r="NUK1765" s="82" t="s">
        <v>3</v>
      </c>
      <c r="NUL1765" s="82" t="s">
        <v>50</v>
      </c>
      <c r="NUM1765" s="82" t="s">
        <v>52</v>
      </c>
      <c r="NUN1765" s="82" t="s">
        <v>13</v>
      </c>
      <c r="NUO1765" s="96" t="s">
        <v>177</v>
      </c>
      <c r="NUP1765" s="82" t="s">
        <v>0</v>
      </c>
      <c r="NUQ1765" s="82" t="s">
        <v>1</v>
      </c>
      <c r="NUR1765" s="82" t="s">
        <v>2</v>
      </c>
      <c r="NUS1765" s="82" t="s">
        <v>3</v>
      </c>
      <c r="NUT1765" s="82" t="s">
        <v>50</v>
      </c>
      <c r="NUU1765" s="82" t="s">
        <v>52</v>
      </c>
      <c r="NUV1765" s="82" t="s">
        <v>13</v>
      </c>
      <c r="NUW1765" s="96" t="s">
        <v>177</v>
      </c>
      <c r="NUX1765" s="82" t="s">
        <v>0</v>
      </c>
      <c r="NUY1765" s="82" t="s">
        <v>1</v>
      </c>
      <c r="NUZ1765" s="82" t="s">
        <v>2</v>
      </c>
      <c r="NVA1765" s="82" t="s">
        <v>3</v>
      </c>
      <c r="NVB1765" s="82" t="s">
        <v>50</v>
      </c>
      <c r="NVC1765" s="82" t="s">
        <v>52</v>
      </c>
      <c r="NVD1765" s="82" t="s">
        <v>13</v>
      </c>
      <c r="NVE1765" s="96" t="s">
        <v>177</v>
      </c>
      <c r="NVF1765" s="82" t="s">
        <v>0</v>
      </c>
      <c r="NVG1765" s="82" t="s">
        <v>1</v>
      </c>
      <c r="NVH1765" s="82" t="s">
        <v>2</v>
      </c>
      <c r="NVI1765" s="82" t="s">
        <v>3</v>
      </c>
      <c r="NVJ1765" s="82" t="s">
        <v>50</v>
      </c>
      <c r="NVK1765" s="82" t="s">
        <v>52</v>
      </c>
      <c r="NVL1765" s="82" t="s">
        <v>13</v>
      </c>
      <c r="NVM1765" s="96" t="s">
        <v>177</v>
      </c>
      <c r="NVN1765" s="82" t="s">
        <v>0</v>
      </c>
      <c r="NVO1765" s="82" t="s">
        <v>1</v>
      </c>
      <c r="NVP1765" s="82" t="s">
        <v>2</v>
      </c>
      <c r="NVQ1765" s="82" t="s">
        <v>3</v>
      </c>
      <c r="NVR1765" s="82" t="s">
        <v>50</v>
      </c>
      <c r="NVS1765" s="82" t="s">
        <v>52</v>
      </c>
      <c r="NVT1765" s="82" t="s">
        <v>13</v>
      </c>
      <c r="NVU1765" s="96" t="s">
        <v>177</v>
      </c>
      <c r="NVV1765" s="82" t="s">
        <v>0</v>
      </c>
      <c r="NVW1765" s="82" t="s">
        <v>1</v>
      </c>
      <c r="NVX1765" s="82" t="s">
        <v>2</v>
      </c>
      <c r="NVY1765" s="82" t="s">
        <v>3</v>
      </c>
      <c r="NVZ1765" s="82" t="s">
        <v>50</v>
      </c>
      <c r="NWA1765" s="82" t="s">
        <v>52</v>
      </c>
      <c r="NWB1765" s="82" t="s">
        <v>13</v>
      </c>
      <c r="NWC1765" s="96" t="s">
        <v>177</v>
      </c>
      <c r="NWD1765" s="82" t="s">
        <v>0</v>
      </c>
      <c r="NWE1765" s="82" t="s">
        <v>1</v>
      </c>
      <c r="NWF1765" s="82" t="s">
        <v>2</v>
      </c>
      <c r="NWG1765" s="82" t="s">
        <v>3</v>
      </c>
      <c r="NWH1765" s="82" t="s">
        <v>50</v>
      </c>
      <c r="NWI1765" s="82" t="s">
        <v>52</v>
      </c>
      <c r="NWJ1765" s="82" t="s">
        <v>13</v>
      </c>
      <c r="NWK1765" s="96" t="s">
        <v>177</v>
      </c>
      <c r="NWL1765" s="82" t="s">
        <v>0</v>
      </c>
      <c r="NWM1765" s="82" t="s">
        <v>1</v>
      </c>
      <c r="NWN1765" s="82" t="s">
        <v>2</v>
      </c>
      <c r="NWO1765" s="82" t="s">
        <v>3</v>
      </c>
      <c r="NWP1765" s="82" t="s">
        <v>50</v>
      </c>
      <c r="NWQ1765" s="82" t="s">
        <v>52</v>
      </c>
      <c r="NWR1765" s="82" t="s">
        <v>13</v>
      </c>
      <c r="NWS1765" s="96" t="s">
        <v>177</v>
      </c>
      <c r="NWT1765" s="82" t="s">
        <v>0</v>
      </c>
      <c r="NWU1765" s="82" t="s">
        <v>1</v>
      </c>
      <c r="NWV1765" s="82" t="s">
        <v>2</v>
      </c>
      <c r="NWW1765" s="82" t="s">
        <v>3</v>
      </c>
      <c r="NWX1765" s="82" t="s">
        <v>50</v>
      </c>
      <c r="NWY1765" s="82" t="s">
        <v>52</v>
      </c>
      <c r="NWZ1765" s="82" t="s">
        <v>13</v>
      </c>
      <c r="NXA1765" s="96" t="s">
        <v>177</v>
      </c>
      <c r="NXB1765" s="82" t="s">
        <v>0</v>
      </c>
      <c r="NXC1765" s="82" t="s">
        <v>1</v>
      </c>
      <c r="NXD1765" s="82" t="s">
        <v>2</v>
      </c>
      <c r="NXE1765" s="82" t="s">
        <v>3</v>
      </c>
      <c r="NXF1765" s="82" t="s">
        <v>50</v>
      </c>
      <c r="NXG1765" s="82" t="s">
        <v>52</v>
      </c>
      <c r="NXH1765" s="82" t="s">
        <v>13</v>
      </c>
      <c r="NXI1765" s="96" t="s">
        <v>177</v>
      </c>
      <c r="NXJ1765" s="82" t="s">
        <v>0</v>
      </c>
      <c r="NXK1765" s="82" t="s">
        <v>1</v>
      </c>
      <c r="NXL1765" s="82" t="s">
        <v>2</v>
      </c>
      <c r="NXM1765" s="82" t="s">
        <v>3</v>
      </c>
      <c r="NXN1765" s="82" t="s">
        <v>50</v>
      </c>
      <c r="NXO1765" s="82" t="s">
        <v>52</v>
      </c>
      <c r="NXP1765" s="82" t="s">
        <v>13</v>
      </c>
      <c r="NXQ1765" s="96" t="s">
        <v>177</v>
      </c>
      <c r="NXR1765" s="82" t="s">
        <v>0</v>
      </c>
      <c r="NXS1765" s="82" t="s">
        <v>1</v>
      </c>
      <c r="NXT1765" s="82" t="s">
        <v>2</v>
      </c>
      <c r="NXU1765" s="82" t="s">
        <v>3</v>
      </c>
      <c r="NXV1765" s="82" t="s">
        <v>50</v>
      </c>
      <c r="NXW1765" s="82" t="s">
        <v>52</v>
      </c>
      <c r="NXX1765" s="82" t="s">
        <v>13</v>
      </c>
      <c r="NXY1765" s="96" t="s">
        <v>177</v>
      </c>
      <c r="NXZ1765" s="82" t="s">
        <v>0</v>
      </c>
      <c r="NYA1765" s="82" t="s">
        <v>1</v>
      </c>
      <c r="NYB1765" s="82" t="s">
        <v>2</v>
      </c>
      <c r="NYC1765" s="82" t="s">
        <v>3</v>
      </c>
      <c r="NYD1765" s="82" t="s">
        <v>50</v>
      </c>
      <c r="NYE1765" s="82" t="s">
        <v>52</v>
      </c>
      <c r="NYF1765" s="82" t="s">
        <v>13</v>
      </c>
      <c r="NYG1765" s="96" t="s">
        <v>177</v>
      </c>
      <c r="NYH1765" s="82" t="s">
        <v>0</v>
      </c>
      <c r="NYI1765" s="82" t="s">
        <v>1</v>
      </c>
      <c r="NYJ1765" s="82" t="s">
        <v>2</v>
      </c>
      <c r="NYK1765" s="82" t="s">
        <v>3</v>
      </c>
      <c r="NYL1765" s="82" t="s">
        <v>50</v>
      </c>
      <c r="NYM1765" s="82" t="s">
        <v>52</v>
      </c>
      <c r="NYN1765" s="82" t="s">
        <v>13</v>
      </c>
      <c r="NYO1765" s="96" t="s">
        <v>177</v>
      </c>
      <c r="NYP1765" s="82" t="s">
        <v>0</v>
      </c>
      <c r="NYQ1765" s="82" t="s">
        <v>1</v>
      </c>
      <c r="NYR1765" s="82" t="s">
        <v>2</v>
      </c>
      <c r="NYS1765" s="82" t="s">
        <v>3</v>
      </c>
      <c r="NYT1765" s="82" t="s">
        <v>50</v>
      </c>
      <c r="NYU1765" s="82" t="s">
        <v>52</v>
      </c>
      <c r="NYV1765" s="82" t="s">
        <v>13</v>
      </c>
      <c r="NYW1765" s="96" t="s">
        <v>177</v>
      </c>
      <c r="NYX1765" s="82" t="s">
        <v>0</v>
      </c>
      <c r="NYY1765" s="82" t="s">
        <v>1</v>
      </c>
      <c r="NYZ1765" s="82" t="s">
        <v>2</v>
      </c>
      <c r="NZA1765" s="82" t="s">
        <v>3</v>
      </c>
      <c r="NZB1765" s="82" t="s">
        <v>50</v>
      </c>
      <c r="NZC1765" s="82" t="s">
        <v>52</v>
      </c>
      <c r="NZD1765" s="82" t="s">
        <v>13</v>
      </c>
      <c r="NZE1765" s="96" t="s">
        <v>177</v>
      </c>
      <c r="NZF1765" s="82" t="s">
        <v>0</v>
      </c>
      <c r="NZG1765" s="82" t="s">
        <v>1</v>
      </c>
      <c r="NZH1765" s="82" t="s">
        <v>2</v>
      </c>
      <c r="NZI1765" s="82" t="s">
        <v>3</v>
      </c>
      <c r="NZJ1765" s="82" t="s">
        <v>50</v>
      </c>
      <c r="NZK1765" s="82" t="s">
        <v>52</v>
      </c>
      <c r="NZL1765" s="82" t="s">
        <v>13</v>
      </c>
      <c r="NZM1765" s="96" t="s">
        <v>177</v>
      </c>
      <c r="NZN1765" s="82" t="s">
        <v>0</v>
      </c>
      <c r="NZO1765" s="82" t="s">
        <v>1</v>
      </c>
      <c r="NZP1765" s="82" t="s">
        <v>2</v>
      </c>
      <c r="NZQ1765" s="82" t="s">
        <v>3</v>
      </c>
      <c r="NZR1765" s="82" t="s">
        <v>50</v>
      </c>
      <c r="NZS1765" s="82" t="s">
        <v>52</v>
      </c>
      <c r="NZT1765" s="82" t="s">
        <v>13</v>
      </c>
      <c r="NZU1765" s="96" t="s">
        <v>177</v>
      </c>
      <c r="NZV1765" s="82" t="s">
        <v>0</v>
      </c>
      <c r="NZW1765" s="82" t="s">
        <v>1</v>
      </c>
      <c r="NZX1765" s="82" t="s">
        <v>2</v>
      </c>
      <c r="NZY1765" s="82" t="s">
        <v>3</v>
      </c>
      <c r="NZZ1765" s="82" t="s">
        <v>50</v>
      </c>
      <c r="OAA1765" s="82" t="s">
        <v>52</v>
      </c>
      <c r="OAB1765" s="82" t="s">
        <v>13</v>
      </c>
      <c r="OAC1765" s="96" t="s">
        <v>177</v>
      </c>
      <c r="OAD1765" s="82" t="s">
        <v>0</v>
      </c>
      <c r="OAE1765" s="82" t="s">
        <v>1</v>
      </c>
      <c r="OAF1765" s="82" t="s">
        <v>2</v>
      </c>
      <c r="OAG1765" s="82" t="s">
        <v>3</v>
      </c>
      <c r="OAH1765" s="82" t="s">
        <v>50</v>
      </c>
      <c r="OAI1765" s="82" t="s">
        <v>52</v>
      </c>
      <c r="OAJ1765" s="82" t="s">
        <v>13</v>
      </c>
      <c r="OAK1765" s="96" t="s">
        <v>177</v>
      </c>
      <c r="OAL1765" s="82" t="s">
        <v>0</v>
      </c>
      <c r="OAM1765" s="82" t="s">
        <v>1</v>
      </c>
      <c r="OAN1765" s="82" t="s">
        <v>2</v>
      </c>
      <c r="OAO1765" s="82" t="s">
        <v>3</v>
      </c>
      <c r="OAP1765" s="82" t="s">
        <v>50</v>
      </c>
      <c r="OAQ1765" s="82" t="s">
        <v>52</v>
      </c>
      <c r="OAR1765" s="82" t="s">
        <v>13</v>
      </c>
      <c r="OAS1765" s="96" t="s">
        <v>177</v>
      </c>
      <c r="OAT1765" s="82" t="s">
        <v>0</v>
      </c>
      <c r="OAU1765" s="82" t="s">
        <v>1</v>
      </c>
      <c r="OAV1765" s="82" t="s">
        <v>2</v>
      </c>
      <c r="OAW1765" s="82" t="s">
        <v>3</v>
      </c>
      <c r="OAX1765" s="82" t="s">
        <v>50</v>
      </c>
      <c r="OAY1765" s="82" t="s">
        <v>52</v>
      </c>
      <c r="OAZ1765" s="82" t="s">
        <v>13</v>
      </c>
      <c r="OBA1765" s="96" t="s">
        <v>177</v>
      </c>
      <c r="OBB1765" s="82" t="s">
        <v>0</v>
      </c>
      <c r="OBC1765" s="82" t="s">
        <v>1</v>
      </c>
      <c r="OBD1765" s="82" t="s">
        <v>2</v>
      </c>
      <c r="OBE1765" s="82" t="s">
        <v>3</v>
      </c>
      <c r="OBF1765" s="82" t="s">
        <v>50</v>
      </c>
      <c r="OBG1765" s="82" t="s">
        <v>52</v>
      </c>
      <c r="OBH1765" s="82" t="s">
        <v>13</v>
      </c>
      <c r="OBI1765" s="96" t="s">
        <v>177</v>
      </c>
      <c r="OBJ1765" s="82" t="s">
        <v>0</v>
      </c>
      <c r="OBK1765" s="82" t="s">
        <v>1</v>
      </c>
      <c r="OBL1765" s="82" t="s">
        <v>2</v>
      </c>
      <c r="OBM1765" s="82" t="s">
        <v>3</v>
      </c>
      <c r="OBN1765" s="82" t="s">
        <v>50</v>
      </c>
      <c r="OBO1765" s="82" t="s">
        <v>52</v>
      </c>
      <c r="OBP1765" s="82" t="s">
        <v>13</v>
      </c>
      <c r="OBQ1765" s="96" t="s">
        <v>177</v>
      </c>
      <c r="OBR1765" s="82" t="s">
        <v>0</v>
      </c>
      <c r="OBS1765" s="82" t="s">
        <v>1</v>
      </c>
      <c r="OBT1765" s="82" t="s">
        <v>2</v>
      </c>
      <c r="OBU1765" s="82" t="s">
        <v>3</v>
      </c>
      <c r="OBV1765" s="82" t="s">
        <v>50</v>
      </c>
      <c r="OBW1765" s="82" t="s">
        <v>52</v>
      </c>
      <c r="OBX1765" s="82" t="s">
        <v>13</v>
      </c>
      <c r="OBY1765" s="96" t="s">
        <v>177</v>
      </c>
      <c r="OBZ1765" s="82" t="s">
        <v>0</v>
      </c>
      <c r="OCA1765" s="82" t="s">
        <v>1</v>
      </c>
      <c r="OCB1765" s="82" t="s">
        <v>2</v>
      </c>
      <c r="OCC1765" s="82" t="s">
        <v>3</v>
      </c>
      <c r="OCD1765" s="82" t="s">
        <v>50</v>
      </c>
      <c r="OCE1765" s="82" t="s">
        <v>52</v>
      </c>
      <c r="OCF1765" s="82" t="s">
        <v>13</v>
      </c>
      <c r="OCG1765" s="96" t="s">
        <v>177</v>
      </c>
      <c r="OCH1765" s="82" t="s">
        <v>0</v>
      </c>
      <c r="OCI1765" s="82" t="s">
        <v>1</v>
      </c>
      <c r="OCJ1765" s="82" t="s">
        <v>2</v>
      </c>
      <c r="OCK1765" s="82" t="s">
        <v>3</v>
      </c>
      <c r="OCL1765" s="82" t="s">
        <v>50</v>
      </c>
      <c r="OCM1765" s="82" t="s">
        <v>52</v>
      </c>
      <c r="OCN1765" s="82" t="s">
        <v>13</v>
      </c>
      <c r="OCO1765" s="96" t="s">
        <v>177</v>
      </c>
      <c r="OCP1765" s="82" t="s">
        <v>0</v>
      </c>
      <c r="OCQ1765" s="82" t="s">
        <v>1</v>
      </c>
      <c r="OCR1765" s="82" t="s">
        <v>2</v>
      </c>
      <c r="OCS1765" s="82" t="s">
        <v>3</v>
      </c>
      <c r="OCT1765" s="82" t="s">
        <v>50</v>
      </c>
      <c r="OCU1765" s="82" t="s">
        <v>52</v>
      </c>
      <c r="OCV1765" s="82" t="s">
        <v>13</v>
      </c>
      <c r="OCW1765" s="96" t="s">
        <v>177</v>
      </c>
      <c r="OCX1765" s="82" t="s">
        <v>0</v>
      </c>
      <c r="OCY1765" s="82" t="s">
        <v>1</v>
      </c>
      <c r="OCZ1765" s="82" t="s">
        <v>2</v>
      </c>
      <c r="ODA1765" s="82" t="s">
        <v>3</v>
      </c>
      <c r="ODB1765" s="82" t="s">
        <v>50</v>
      </c>
      <c r="ODC1765" s="82" t="s">
        <v>52</v>
      </c>
      <c r="ODD1765" s="82" t="s">
        <v>13</v>
      </c>
      <c r="ODE1765" s="96" t="s">
        <v>177</v>
      </c>
      <c r="ODF1765" s="82" t="s">
        <v>0</v>
      </c>
      <c r="ODG1765" s="82" t="s">
        <v>1</v>
      </c>
      <c r="ODH1765" s="82" t="s">
        <v>2</v>
      </c>
      <c r="ODI1765" s="82" t="s">
        <v>3</v>
      </c>
      <c r="ODJ1765" s="82" t="s">
        <v>50</v>
      </c>
      <c r="ODK1765" s="82" t="s">
        <v>52</v>
      </c>
      <c r="ODL1765" s="82" t="s">
        <v>13</v>
      </c>
      <c r="ODM1765" s="96" t="s">
        <v>177</v>
      </c>
      <c r="ODN1765" s="82" t="s">
        <v>0</v>
      </c>
      <c r="ODO1765" s="82" t="s">
        <v>1</v>
      </c>
      <c r="ODP1765" s="82" t="s">
        <v>2</v>
      </c>
      <c r="ODQ1765" s="82" t="s">
        <v>3</v>
      </c>
      <c r="ODR1765" s="82" t="s">
        <v>50</v>
      </c>
      <c r="ODS1765" s="82" t="s">
        <v>52</v>
      </c>
      <c r="ODT1765" s="82" t="s">
        <v>13</v>
      </c>
      <c r="ODU1765" s="96" t="s">
        <v>177</v>
      </c>
      <c r="ODV1765" s="82" t="s">
        <v>0</v>
      </c>
      <c r="ODW1765" s="82" t="s">
        <v>1</v>
      </c>
      <c r="ODX1765" s="82" t="s">
        <v>2</v>
      </c>
      <c r="ODY1765" s="82" t="s">
        <v>3</v>
      </c>
      <c r="ODZ1765" s="82" t="s">
        <v>50</v>
      </c>
      <c r="OEA1765" s="82" t="s">
        <v>52</v>
      </c>
      <c r="OEB1765" s="82" t="s">
        <v>13</v>
      </c>
      <c r="OEC1765" s="96" t="s">
        <v>177</v>
      </c>
      <c r="OED1765" s="82" t="s">
        <v>0</v>
      </c>
      <c r="OEE1765" s="82" t="s">
        <v>1</v>
      </c>
      <c r="OEF1765" s="82" t="s">
        <v>2</v>
      </c>
      <c r="OEG1765" s="82" t="s">
        <v>3</v>
      </c>
      <c r="OEH1765" s="82" t="s">
        <v>50</v>
      </c>
      <c r="OEI1765" s="82" t="s">
        <v>52</v>
      </c>
      <c r="OEJ1765" s="82" t="s">
        <v>13</v>
      </c>
      <c r="OEK1765" s="96" t="s">
        <v>177</v>
      </c>
      <c r="OEL1765" s="82" t="s">
        <v>0</v>
      </c>
      <c r="OEM1765" s="82" t="s">
        <v>1</v>
      </c>
      <c r="OEN1765" s="82" t="s">
        <v>2</v>
      </c>
      <c r="OEO1765" s="82" t="s">
        <v>3</v>
      </c>
      <c r="OEP1765" s="82" t="s">
        <v>50</v>
      </c>
      <c r="OEQ1765" s="82" t="s">
        <v>52</v>
      </c>
      <c r="OER1765" s="82" t="s">
        <v>13</v>
      </c>
      <c r="OES1765" s="96" t="s">
        <v>177</v>
      </c>
      <c r="OET1765" s="82" t="s">
        <v>0</v>
      </c>
      <c r="OEU1765" s="82" t="s">
        <v>1</v>
      </c>
      <c r="OEV1765" s="82" t="s">
        <v>2</v>
      </c>
      <c r="OEW1765" s="82" t="s">
        <v>3</v>
      </c>
      <c r="OEX1765" s="82" t="s">
        <v>50</v>
      </c>
      <c r="OEY1765" s="82" t="s">
        <v>52</v>
      </c>
      <c r="OEZ1765" s="82" t="s">
        <v>13</v>
      </c>
      <c r="OFA1765" s="96" t="s">
        <v>177</v>
      </c>
      <c r="OFB1765" s="82" t="s">
        <v>0</v>
      </c>
      <c r="OFC1765" s="82" t="s">
        <v>1</v>
      </c>
      <c r="OFD1765" s="82" t="s">
        <v>2</v>
      </c>
      <c r="OFE1765" s="82" t="s">
        <v>3</v>
      </c>
      <c r="OFF1765" s="82" t="s">
        <v>50</v>
      </c>
      <c r="OFG1765" s="82" t="s">
        <v>52</v>
      </c>
      <c r="OFH1765" s="82" t="s">
        <v>13</v>
      </c>
      <c r="OFI1765" s="96" t="s">
        <v>177</v>
      </c>
      <c r="OFJ1765" s="82" t="s">
        <v>0</v>
      </c>
      <c r="OFK1765" s="82" t="s">
        <v>1</v>
      </c>
      <c r="OFL1765" s="82" t="s">
        <v>2</v>
      </c>
      <c r="OFM1765" s="82" t="s">
        <v>3</v>
      </c>
      <c r="OFN1765" s="82" t="s">
        <v>50</v>
      </c>
      <c r="OFO1765" s="82" t="s">
        <v>52</v>
      </c>
      <c r="OFP1765" s="82" t="s">
        <v>13</v>
      </c>
      <c r="OFQ1765" s="96" t="s">
        <v>177</v>
      </c>
      <c r="OFR1765" s="82" t="s">
        <v>0</v>
      </c>
      <c r="OFS1765" s="82" t="s">
        <v>1</v>
      </c>
      <c r="OFT1765" s="82" t="s">
        <v>2</v>
      </c>
      <c r="OFU1765" s="82" t="s">
        <v>3</v>
      </c>
      <c r="OFV1765" s="82" t="s">
        <v>50</v>
      </c>
      <c r="OFW1765" s="82" t="s">
        <v>52</v>
      </c>
      <c r="OFX1765" s="82" t="s">
        <v>13</v>
      </c>
      <c r="OFY1765" s="96" t="s">
        <v>177</v>
      </c>
      <c r="OFZ1765" s="82" t="s">
        <v>0</v>
      </c>
      <c r="OGA1765" s="82" t="s">
        <v>1</v>
      </c>
      <c r="OGB1765" s="82" t="s">
        <v>2</v>
      </c>
      <c r="OGC1765" s="82" t="s">
        <v>3</v>
      </c>
      <c r="OGD1765" s="82" t="s">
        <v>50</v>
      </c>
      <c r="OGE1765" s="82" t="s">
        <v>52</v>
      </c>
      <c r="OGF1765" s="82" t="s">
        <v>13</v>
      </c>
      <c r="OGG1765" s="96" t="s">
        <v>177</v>
      </c>
      <c r="OGH1765" s="82" t="s">
        <v>0</v>
      </c>
      <c r="OGI1765" s="82" t="s">
        <v>1</v>
      </c>
      <c r="OGJ1765" s="82" t="s">
        <v>2</v>
      </c>
      <c r="OGK1765" s="82" t="s">
        <v>3</v>
      </c>
      <c r="OGL1765" s="82" t="s">
        <v>50</v>
      </c>
      <c r="OGM1765" s="82" t="s">
        <v>52</v>
      </c>
      <c r="OGN1765" s="82" t="s">
        <v>13</v>
      </c>
      <c r="OGO1765" s="96" t="s">
        <v>177</v>
      </c>
      <c r="OGP1765" s="82" t="s">
        <v>0</v>
      </c>
      <c r="OGQ1765" s="82" t="s">
        <v>1</v>
      </c>
      <c r="OGR1765" s="82" t="s">
        <v>2</v>
      </c>
      <c r="OGS1765" s="82" t="s">
        <v>3</v>
      </c>
      <c r="OGT1765" s="82" t="s">
        <v>50</v>
      </c>
      <c r="OGU1765" s="82" t="s">
        <v>52</v>
      </c>
      <c r="OGV1765" s="82" t="s">
        <v>13</v>
      </c>
      <c r="OGW1765" s="96" t="s">
        <v>177</v>
      </c>
      <c r="OGX1765" s="82" t="s">
        <v>0</v>
      </c>
      <c r="OGY1765" s="82" t="s">
        <v>1</v>
      </c>
      <c r="OGZ1765" s="82" t="s">
        <v>2</v>
      </c>
      <c r="OHA1765" s="82" t="s">
        <v>3</v>
      </c>
      <c r="OHB1765" s="82" t="s">
        <v>50</v>
      </c>
      <c r="OHC1765" s="82" t="s">
        <v>52</v>
      </c>
      <c r="OHD1765" s="82" t="s">
        <v>13</v>
      </c>
      <c r="OHE1765" s="96" t="s">
        <v>177</v>
      </c>
      <c r="OHF1765" s="82" t="s">
        <v>0</v>
      </c>
      <c r="OHG1765" s="82" t="s">
        <v>1</v>
      </c>
      <c r="OHH1765" s="82" t="s">
        <v>2</v>
      </c>
      <c r="OHI1765" s="82" t="s">
        <v>3</v>
      </c>
      <c r="OHJ1765" s="82" t="s">
        <v>50</v>
      </c>
      <c r="OHK1765" s="82" t="s">
        <v>52</v>
      </c>
      <c r="OHL1765" s="82" t="s">
        <v>13</v>
      </c>
      <c r="OHM1765" s="96" t="s">
        <v>177</v>
      </c>
      <c r="OHN1765" s="82" t="s">
        <v>0</v>
      </c>
      <c r="OHO1765" s="82" t="s">
        <v>1</v>
      </c>
      <c r="OHP1765" s="82" t="s">
        <v>2</v>
      </c>
      <c r="OHQ1765" s="82" t="s">
        <v>3</v>
      </c>
      <c r="OHR1765" s="82" t="s">
        <v>50</v>
      </c>
      <c r="OHS1765" s="82" t="s">
        <v>52</v>
      </c>
      <c r="OHT1765" s="82" t="s">
        <v>13</v>
      </c>
      <c r="OHU1765" s="96" t="s">
        <v>177</v>
      </c>
      <c r="OHV1765" s="82" t="s">
        <v>0</v>
      </c>
      <c r="OHW1765" s="82" t="s">
        <v>1</v>
      </c>
      <c r="OHX1765" s="82" t="s">
        <v>2</v>
      </c>
      <c r="OHY1765" s="82" t="s">
        <v>3</v>
      </c>
      <c r="OHZ1765" s="82" t="s">
        <v>50</v>
      </c>
      <c r="OIA1765" s="82" t="s">
        <v>52</v>
      </c>
      <c r="OIB1765" s="82" t="s">
        <v>13</v>
      </c>
      <c r="OIC1765" s="96" t="s">
        <v>177</v>
      </c>
      <c r="OID1765" s="82" t="s">
        <v>0</v>
      </c>
      <c r="OIE1765" s="82" t="s">
        <v>1</v>
      </c>
      <c r="OIF1765" s="82" t="s">
        <v>2</v>
      </c>
      <c r="OIG1765" s="82" t="s">
        <v>3</v>
      </c>
      <c r="OIH1765" s="82" t="s">
        <v>50</v>
      </c>
      <c r="OII1765" s="82" t="s">
        <v>52</v>
      </c>
      <c r="OIJ1765" s="82" t="s">
        <v>13</v>
      </c>
      <c r="OIK1765" s="96" t="s">
        <v>177</v>
      </c>
      <c r="OIL1765" s="82" t="s">
        <v>0</v>
      </c>
      <c r="OIM1765" s="82" t="s">
        <v>1</v>
      </c>
      <c r="OIN1765" s="82" t="s">
        <v>2</v>
      </c>
      <c r="OIO1765" s="82" t="s">
        <v>3</v>
      </c>
      <c r="OIP1765" s="82" t="s">
        <v>50</v>
      </c>
      <c r="OIQ1765" s="82" t="s">
        <v>52</v>
      </c>
      <c r="OIR1765" s="82" t="s">
        <v>13</v>
      </c>
      <c r="OIS1765" s="96" t="s">
        <v>177</v>
      </c>
      <c r="OIT1765" s="82" t="s">
        <v>0</v>
      </c>
      <c r="OIU1765" s="82" t="s">
        <v>1</v>
      </c>
      <c r="OIV1765" s="82" t="s">
        <v>2</v>
      </c>
      <c r="OIW1765" s="82" t="s">
        <v>3</v>
      </c>
      <c r="OIX1765" s="82" t="s">
        <v>50</v>
      </c>
      <c r="OIY1765" s="82" t="s">
        <v>52</v>
      </c>
      <c r="OIZ1765" s="82" t="s">
        <v>13</v>
      </c>
      <c r="OJA1765" s="96" t="s">
        <v>177</v>
      </c>
      <c r="OJB1765" s="82" t="s">
        <v>0</v>
      </c>
      <c r="OJC1765" s="82" t="s">
        <v>1</v>
      </c>
      <c r="OJD1765" s="82" t="s">
        <v>2</v>
      </c>
      <c r="OJE1765" s="82" t="s">
        <v>3</v>
      </c>
      <c r="OJF1765" s="82" t="s">
        <v>50</v>
      </c>
      <c r="OJG1765" s="82" t="s">
        <v>52</v>
      </c>
      <c r="OJH1765" s="82" t="s">
        <v>13</v>
      </c>
      <c r="OJI1765" s="96" t="s">
        <v>177</v>
      </c>
      <c r="OJJ1765" s="82" t="s">
        <v>0</v>
      </c>
      <c r="OJK1765" s="82" t="s">
        <v>1</v>
      </c>
      <c r="OJL1765" s="82" t="s">
        <v>2</v>
      </c>
      <c r="OJM1765" s="82" t="s">
        <v>3</v>
      </c>
      <c r="OJN1765" s="82" t="s">
        <v>50</v>
      </c>
      <c r="OJO1765" s="82" t="s">
        <v>52</v>
      </c>
      <c r="OJP1765" s="82" t="s">
        <v>13</v>
      </c>
      <c r="OJQ1765" s="96" t="s">
        <v>177</v>
      </c>
      <c r="OJR1765" s="82" t="s">
        <v>0</v>
      </c>
      <c r="OJS1765" s="82" t="s">
        <v>1</v>
      </c>
      <c r="OJT1765" s="82" t="s">
        <v>2</v>
      </c>
      <c r="OJU1765" s="82" t="s">
        <v>3</v>
      </c>
      <c r="OJV1765" s="82" t="s">
        <v>50</v>
      </c>
      <c r="OJW1765" s="82" t="s">
        <v>52</v>
      </c>
      <c r="OJX1765" s="82" t="s">
        <v>13</v>
      </c>
      <c r="OJY1765" s="96" t="s">
        <v>177</v>
      </c>
      <c r="OJZ1765" s="82" t="s">
        <v>0</v>
      </c>
      <c r="OKA1765" s="82" t="s">
        <v>1</v>
      </c>
      <c r="OKB1765" s="82" t="s">
        <v>2</v>
      </c>
      <c r="OKC1765" s="82" t="s">
        <v>3</v>
      </c>
      <c r="OKD1765" s="82" t="s">
        <v>50</v>
      </c>
      <c r="OKE1765" s="82" t="s">
        <v>52</v>
      </c>
      <c r="OKF1765" s="82" t="s">
        <v>13</v>
      </c>
      <c r="OKG1765" s="96" t="s">
        <v>177</v>
      </c>
      <c r="OKH1765" s="82" t="s">
        <v>0</v>
      </c>
      <c r="OKI1765" s="82" t="s">
        <v>1</v>
      </c>
      <c r="OKJ1765" s="82" t="s">
        <v>2</v>
      </c>
      <c r="OKK1765" s="82" t="s">
        <v>3</v>
      </c>
      <c r="OKL1765" s="82" t="s">
        <v>50</v>
      </c>
      <c r="OKM1765" s="82" t="s">
        <v>52</v>
      </c>
      <c r="OKN1765" s="82" t="s">
        <v>13</v>
      </c>
      <c r="OKO1765" s="96" t="s">
        <v>177</v>
      </c>
      <c r="OKP1765" s="82" t="s">
        <v>0</v>
      </c>
      <c r="OKQ1765" s="82" t="s">
        <v>1</v>
      </c>
      <c r="OKR1765" s="82" t="s">
        <v>2</v>
      </c>
      <c r="OKS1765" s="82" t="s">
        <v>3</v>
      </c>
      <c r="OKT1765" s="82" t="s">
        <v>50</v>
      </c>
      <c r="OKU1765" s="82" t="s">
        <v>52</v>
      </c>
      <c r="OKV1765" s="82" t="s">
        <v>13</v>
      </c>
      <c r="OKW1765" s="96" t="s">
        <v>177</v>
      </c>
      <c r="OKX1765" s="82" t="s">
        <v>0</v>
      </c>
      <c r="OKY1765" s="82" t="s">
        <v>1</v>
      </c>
      <c r="OKZ1765" s="82" t="s">
        <v>2</v>
      </c>
      <c r="OLA1765" s="82" t="s">
        <v>3</v>
      </c>
      <c r="OLB1765" s="82" t="s">
        <v>50</v>
      </c>
      <c r="OLC1765" s="82" t="s">
        <v>52</v>
      </c>
      <c r="OLD1765" s="82" t="s">
        <v>13</v>
      </c>
      <c r="OLE1765" s="96" t="s">
        <v>177</v>
      </c>
      <c r="OLF1765" s="82" t="s">
        <v>0</v>
      </c>
      <c r="OLG1765" s="82" t="s">
        <v>1</v>
      </c>
      <c r="OLH1765" s="82" t="s">
        <v>2</v>
      </c>
      <c r="OLI1765" s="82" t="s">
        <v>3</v>
      </c>
      <c r="OLJ1765" s="82" t="s">
        <v>50</v>
      </c>
      <c r="OLK1765" s="82" t="s">
        <v>52</v>
      </c>
      <c r="OLL1765" s="82" t="s">
        <v>13</v>
      </c>
      <c r="OLM1765" s="96" t="s">
        <v>177</v>
      </c>
      <c r="OLN1765" s="82" t="s">
        <v>0</v>
      </c>
      <c r="OLO1765" s="82" t="s">
        <v>1</v>
      </c>
      <c r="OLP1765" s="82" t="s">
        <v>2</v>
      </c>
      <c r="OLQ1765" s="82" t="s">
        <v>3</v>
      </c>
      <c r="OLR1765" s="82" t="s">
        <v>50</v>
      </c>
      <c r="OLS1765" s="82" t="s">
        <v>52</v>
      </c>
      <c r="OLT1765" s="82" t="s">
        <v>13</v>
      </c>
      <c r="OLU1765" s="96" t="s">
        <v>177</v>
      </c>
      <c r="OLV1765" s="82" t="s">
        <v>0</v>
      </c>
      <c r="OLW1765" s="82" t="s">
        <v>1</v>
      </c>
      <c r="OLX1765" s="82" t="s">
        <v>2</v>
      </c>
      <c r="OLY1765" s="82" t="s">
        <v>3</v>
      </c>
      <c r="OLZ1765" s="82" t="s">
        <v>50</v>
      </c>
      <c r="OMA1765" s="82" t="s">
        <v>52</v>
      </c>
      <c r="OMB1765" s="82" t="s">
        <v>13</v>
      </c>
      <c r="OMC1765" s="96" t="s">
        <v>177</v>
      </c>
      <c r="OMD1765" s="82" t="s">
        <v>0</v>
      </c>
      <c r="OME1765" s="82" t="s">
        <v>1</v>
      </c>
      <c r="OMF1765" s="82" t="s">
        <v>2</v>
      </c>
      <c r="OMG1765" s="82" t="s">
        <v>3</v>
      </c>
      <c r="OMH1765" s="82" t="s">
        <v>50</v>
      </c>
      <c r="OMI1765" s="82" t="s">
        <v>52</v>
      </c>
      <c r="OMJ1765" s="82" t="s">
        <v>13</v>
      </c>
      <c r="OMK1765" s="96" t="s">
        <v>177</v>
      </c>
      <c r="OML1765" s="82" t="s">
        <v>0</v>
      </c>
      <c r="OMM1765" s="82" t="s">
        <v>1</v>
      </c>
      <c r="OMN1765" s="82" t="s">
        <v>2</v>
      </c>
      <c r="OMO1765" s="82" t="s">
        <v>3</v>
      </c>
      <c r="OMP1765" s="82" t="s">
        <v>50</v>
      </c>
      <c r="OMQ1765" s="82" t="s">
        <v>52</v>
      </c>
      <c r="OMR1765" s="82" t="s">
        <v>13</v>
      </c>
      <c r="OMS1765" s="96" t="s">
        <v>177</v>
      </c>
      <c r="OMT1765" s="82" t="s">
        <v>0</v>
      </c>
      <c r="OMU1765" s="82" t="s">
        <v>1</v>
      </c>
      <c r="OMV1765" s="82" t="s">
        <v>2</v>
      </c>
      <c r="OMW1765" s="82" t="s">
        <v>3</v>
      </c>
      <c r="OMX1765" s="82" t="s">
        <v>50</v>
      </c>
      <c r="OMY1765" s="82" t="s">
        <v>52</v>
      </c>
      <c r="OMZ1765" s="82" t="s">
        <v>13</v>
      </c>
      <c r="ONA1765" s="96" t="s">
        <v>177</v>
      </c>
      <c r="ONB1765" s="82" t="s">
        <v>0</v>
      </c>
      <c r="ONC1765" s="82" t="s">
        <v>1</v>
      </c>
      <c r="OND1765" s="82" t="s">
        <v>2</v>
      </c>
      <c r="ONE1765" s="82" t="s">
        <v>3</v>
      </c>
      <c r="ONF1765" s="82" t="s">
        <v>50</v>
      </c>
      <c r="ONG1765" s="82" t="s">
        <v>52</v>
      </c>
      <c r="ONH1765" s="82" t="s">
        <v>13</v>
      </c>
      <c r="ONI1765" s="96" t="s">
        <v>177</v>
      </c>
      <c r="ONJ1765" s="82" t="s">
        <v>0</v>
      </c>
      <c r="ONK1765" s="82" t="s">
        <v>1</v>
      </c>
      <c r="ONL1765" s="82" t="s">
        <v>2</v>
      </c>
      <c r="ONM1765" s="82" t="s">
        <v>3</v>
      </c>
      <c r="ONN1765" s="82" t="s">
        <v>50</v>
      </c>
      <c r="ONO1765" s="82" t="s">
        <v>52</v>
      </c>
      <c r="ONP1765" s="82" t="s">
        <v>13</v>
      </c>
      <c r="ONQ1765" s="96" t="s">
        <v>177</v>
      </c>
      <c r="ONR1765" s="82" t="s">
        <v>0</v>
      </c>
      <c r="ONS1765" s="82" t="s">
        <v>1</v>
      </c>
      <c r="ONT1765" s="82" t="s">
        <v>2</v>
      </c>
      <c r="ONU1765" s="82" t="s">
        <v>3</v>
      </c>
      <c r="ONV1765" s="82" t="s">
        <v>50</v>
      </c>
      <c r="ONW1765" s="82" t="s">
        <v>52</v>
      </c>
      <c r="ONX1765" s="82" t="s">
        <v>13</v>
      </c>
      <c r="ONY1765" s="96" t="s">
        <v>177</v>
      </c>
      <c r="ONZ1765" s="82" t="s">
        <v>0</v>
      </c>
      <c r="OOA1765" s="82" t="s">
        <v>1</v>
      </c>
      <c r="OOB1765" s="82" t="s">
        <v>2</v>
      </c>
      <c r="OOC1765" s="82" t="s">
        <v>3</v>
      </c>
      <c r="OOD1765" s="82" t="s">
        <v>50</v>
      </c>
      <c r="OOE1765" s="82" t="s">
        <v>52</v>
      </c>
      <c r="OOF1765" s="82" t="s">
        <v>13</v>
      </c>
      <c r="OOG1765" s="96" t="s">
        <v>177</v>
      </c>
      <c r="OOH1765" s="82" t="s">
        <v>0</v>
      </c>
      <c r="OOI1765" s="82" t="s">
        <v>1</v>
      </c>
      <c r="OOJ1765" s="82" t="s">
        <v>2</v>
      </c>
      <c r="OOK1765" s="82" t="s">
        <v>3</v>
      </c>
      <c r="OOL1765" s="82" t="s">
        <v>50</v>
      </c>
      <c r="OOM1765" s="82" t="s">
        <v>52</v>
      </c>
      <c r="OON1765" s="82" t="s">
        <v>13</v>
      </c>
      <c r="OOO1765" s="96" t="s">
        <v>177</v>
      </c>
      <c r="OOP1765" s="82" t="s">
        <v>0</v>
      </c>
      <c r="OOQ1765" s="82" t="s">
        <v>1</v>
      </c>
      <c r="OOR1765" s="82" t="s">
        <v>2</v>
      </c>
      <c r="OOS1765" s="82" t="s">
        <v>3</v>
      </c>
      <c r="OOT1765" s="82" t="s">
        <v>50</v>
      </c>
      <c r="OOU1765" s="82" t="s">
        <v>52</v>
      </c>
      <c r="OOV1765" s="82" t="s">
        <v>13</v>
      </c>
      <c r="OOW1765" s="96" t="s">
        <v>177</v>
      </c>
      <c r="OOX1765" s="82" t="s">
        <v>0</v>
      </c>
      <c r="OOY1765" s="82" t="s">
        <v>1</v>
      </c>
      <c r="OOZ1765" s="82" t="s">
        <v>2</v>
      </c>
      <c r="OPA1765" s="82" t="s">
        <v>3</v>
      </c>
      <c r="OPB1765" s="82" t="s">
        <v>50</v>
      </c>
      <c r="OPC1765" s="82" t="s">
        <v>52</v>
      </c>
      <c r="OPD1765" s="82" t="s">
        <v>13</v>
      </c>
      <c r="OPE1765" s="96" t="s">
        <v>177</v>
      </c>
      <c r="OPF1765" s="82" t="s">
        <v>0</v>
      </c>
      <c r="OPG1765" s="82" t="s">
        <v>1</v>
      </c>
      <c r="OPH1765" s="82" t="s">
        <v>2</v>
      </c>
      <c r="OPI1765" s="82" t="s">
        <v>3</v>
      </c>
      <c r="OPJ1765" s="82" t="s">
        <v>50</v>
      </c>
      <c r="OPK1765" s="82" t="s">
        <v>52</v>
      </c>
      <c r="OPL1765" s="82" t="s">
        <v>13</v>
      </c>
      <c r="OPM1765" s="96" t="s">
        <v>177</v>
      </c>
      <c r="OPN1765" s="82" t="s">
        <v>0</v>
      </c>
      <c r="OPO1765" s="82" t="s">
        <v>1</v>
      </c>
      <c r="OPP1765" s="82" t="s">
        <v>2</v>
      </c>
      <c r="OPQ1765" s="82" t="s">
        <v>3</v>
      </c>
      <c r="OPR1765" s="82" t="s">
        <v>50</v>
      </c>
      <c r="OPS1765" s="82" t="s">
        <v>52</v>
      </c>
      <c r="OPT1765" s="82" t="s">
        <v>13</v>
      </c>
      <c r="OPU1765" s="96" t="s">
        <v>177</v>
      </c>
      <c r="OPV1765" s="82" t="s">
        <v>0</v>
      </c>
      <c r="OPW1765" s="82" t="s">
        <v>1</v>
      </c>
      <c r="OPX1765" s="82" t="s">
        <v>2</v>
      </c>
      <c r="OPY1765" s="82" t="s">
        <v>3</v>
      </c>
      <c r="OPZ1765" s="82" t="s">
        <v>50</v>
      </c>
      <c r="OQA1765" s="82" t="s">
        <v>52</v>
      </c>
      <c r="OQB1765" s="82" t="s">
        <v>13</v>
      </c>
      <c r="OQC1765" s="96" t="s">
        <v>177</v>
      </c>
      <c r="OQD1765" s="82" t="s">
        <v>0</v>
      </c>
      <c r="OQE1765" s="82" t="s">
        <v>1</v>
      </c>
      <c r="OQF1765" s="82" t="s">
        <v>2</v>
      </c>
      <c r="OQG1765" s="82" t="s">
        <v>3</v>
      </c>
      <c r="OQH1765" s="82" t="s">
        <v>50</v>
      </c>
      <c r="OQI1765" s="82" t="s">
        <v>52</v>
      </c>
      <c r="OQJ1765" s="82" t="s">
        <v>13</v>
      </c>
      <c r="OQK1765" s="96" t="s">
        <v>177</v>
      </c>
      <c r="OQL1765" s="82" t="s">
        <v>0</v>
      </c>
      <c r="OQM1765" s="82" t="s">
        <v>1</v>
      </c>
      <c r="OQN1765" s="82" t="s">
        <v>2</v>
      </c>
      <c r="OQO1765" s="82" t="s">
        <v>3</v>
      </c>
      <c r="OQP1765" s="82" t="s">
        <v>50</v>
      </c>
      <c r="OQQ1765" s="82" t="s">
        <v>52</v>
      </c>
      <c r="OQR1765" s="82" t="s">
        <v>13</v>
      </c>
      <c r="OQS1765" s="96" t="s">
        <v>177</v>
      </c>
      <c r="OQT1765" s="82" t="s">
        <v>0</v>
      </c>
      <c r="OQU1765" s="82" t="s">
        <v>1</v>
      </c>
      <c r="OQV1765" s="82" t="s">
        <v>2</v>
      </c>
      <c r="OQW1765" s="82" t="s">
        <v>3</v>
      </c>
      <c r="OQX1765" s="82" t="s">
        <v>50</v>
      </c>
      <c r="OQY1765" s="82" t="s">
        <v>52</v>
      </c>
      <c r="OQZ1765" s="82" t="s">
        <v>13</v>
      </c>
      <c r="ORA1765" s="96" t="s">
        <v>177</v>
      </c>
      <c r="ORB1765" s="82" t="s">
        <v>0</v>
      </c>
      <c r="ORC1765" s="82" t="s">
        <v>1</v>
      </c>
      <c r="ORD1765" s="82" t="s">
        <v>2</v>
      </c>
      <c r="ORE1765" s="82" t="s">
        <v>3</v>
      </c>
      <c r="ORF1765" s="82" t="s">
        <v>50</v>
      </c>
      <c r="ORG1765" s="82" t="s">
        <v>52</v>
      </c>
      <c r="ORH1765" s="82" t="s">
        <v>13</v>
      </c>
      <c r="ORI1765" s="96" t="s">
        <v>177</v>
      </c>
      <c r="ORJ1765" s="82" t="s">
        <v>0</v>
      </c>
      <c r="ORK1765" s="82" t="s">
        <v>1</v>
      </c>
      <c r="ORL1765" s="82" t="s">
        <v>2</v>
      </c>
      <c r="ORM1765" s="82" t="s">
        <v>3</v>
      </c>
      <c r="ORN1765" s="82" t="s">
        <v>50</v>
      </c>
      <c r="ORO1765" s="82" t="s">
        <v>52</v>
      </c>
      <c r="ORP1765" s="82" t="s">
        <v>13</v>
      </c>
      <c r="ORQ1765" s="96" t="s">
        <v>177</v>
      </c>
      <c r="ORR1765" s="82" t="s">
        <v>0</v>
      </c>
      <c r="ORS1765" s="82" t="s">
        <v>1</v>
      </c>
      <c r="ORT1765" s="82" t="s">
        <v>2</v>
      </c>
      <c r="ORU1765" s="82" t="s">
        <v>3</v>
      </c>
      <c r="ORV1765" s="82" t="s">
        <v>50</v>
      </c>
      <c r="ORW1765" s="82" t="s">
        <v>52</v>
      </c>
      <c r="ORX1765" s="82" t="s">
        <v>13</v>
      </c>
      <c r="ORY1765" s="96" t="s">
        <v>177</v>
      </c>
      <c r="ORZ1765" s="82" t="s">
        <v>0</v>
      </c>
      <c r="OSA1765" s="82" t="s">
        <v>1</v>
      </c>
      <c r="OSB1765" s="82" t="s">
        <v>2</v>
      </c>
      <c r="OSC1765" s="82" t="s">
        <v>3</v>
      </c>
      <c r="OSD1765" s="82" t="s">
        <v>50</v>
      </c>
      <c r="OSE1765" s="82" t="s">
        <v>52</v>
      </c>
      <c r="OSF1765" s="82" t="s">
        <v>13</v>
      </c>
      <c r="OSG1765" s="96" t="s">
        <v>177</v>
      </c>
      <c r="OSH1765" s="82" t="s">
        <v>0</v>
      </c>
      <c r="OSI1765" s="82" t="s">
        <v>1</v>
      </c>
      <c r="OSJ1765" s="82" t="s">
        <v>2</v>
      </c>
      <c r="OSK1765" s="82" t="s">
        <v>3</v>
      </c>
      <c r="OSL1765" s="82" t="s">
        <v>50</v>
      </c>
      <c r="OSM1765" s="82" t="s">
        <v>52</v>
      </c>
      <c r="OSN1765" s="82" t="s">
        <v>13</v>
      </c>
      <c r="OSO1765" s="96" t="s">
        <v>177</v>
      </c>
      <c r="OSP1765" s="82" t="s">
        <v>0</v>
      </c>
      <c r="OSQ1765" s="82" t="s">
        <v>1</v>
      </c>
      <c r="OSR1765" s="82" t="s">
        <v>2</v>
      </c>
      <c r="OSS1765" s="82" t="s">
        <v>3</v>
      </c>
      <c r="OST1765" s="82" t="s">
        <v>50</v>
      </c>
      <c r="OSU1765" s="82" t="s">
        <v>52</v>
      </c>
      <c r="OSV1765" s="82" t="s">
        <v>13</v>
      </c>
      <c r="OSW1765" s="96" t="s">
        <v>177</v>
      </c>
      <c r="OSX1765" s="82" t="s">
        <v>0</v>
      </c>
      <c r="OSY1765" s="82" t="s">
        <v>1</v>
      </c>
      <c r="OSZ1765" s="82" t="s">
        <v>2</v>
      </c>
      <c r="OTA1765" s="82" t="s">
        <v>3</v>
      </c>
      <c r="OTB1765" s="82" t="s">
        <v>50</v>
      </c>
      <c r="OTC1765" s="82" t="s">
        <v>52</v>
      </c>
      <c r="OTD1765" s="82" t="s">
        <v>13</v>
      </c>
      <c r="OTE1765" s="96" t="s">
        <v>177</v>
      </c>
      <c r="OTF1765" s="82" t="s">
        <v>0</v>
      </c>
      <c r="OTG1765" s="82" t="s">
        <v>1</v>
      </c>
      <c r="OTH1765" s="82" t="s">
        <v>2</v>
      </c>
      <c r="OTI1765" s="82" t="s">
        <v>3</v>
      </c>
      <c r="OTJ1765" s="82" t="s">
        <v>50</v>
      </c>
      <c r="OTK1765" s="82" t="s">
        <v>52</v>
      </c>
      <c r="OTL1765" s="82" t="s">
        <v>13</v>
      </c>
      <c r="OTM1765" s="96" t="s">
        <v>177</v>
      </c>
      <c r="OTN1765" s="82" t="s">
        <v>0</v>
      </c>
      <c r="OTO1765" s="82" t="s">
        <v>1</v>
      </c>
      <c r="OTP1765" s="82" t="s">
        <v>2</v>
      </c>
      <c r="OTQ1765" s="82" t="s">
        <v>3</v>
      </c>
      <c r="OTR1765" s="82" t="s">
        <v>50</v>
      </c>
      <c r="OTS1765" s="82" t="s">
        <v>52</v>
      </c>
      <c r="OTT1765" s="82" t="s">
        <v>13</v>
      </c>
      <c r="OTU1765" s="96" t="s">
        <v>177</v>
      </c>
      <c r="OTV1765" s="82" t="s">
        <v>0</v>
      </c>
      <c r="OTW1765" s="82" t="s">
        <v>1</v>
      </c>
      <c r="OTX1765" s="82" t="s">
        <v>2</v>
      </c>
      <c r="OTY1765" s="82" t="s">
        <v>3</v>
      </c>
      <c r="OTZ1765" s="82" t="s">
        <v>50</v>
      </c>
      <c r="OUA1765" s="82" t="s">
        <v>52</v>
      </c>
      <c r="OUB1765" s="82" t="s">
        <v>13</v>
      </c>
      <c r="OUC1765" s="96" t="s">
        <v>177</v>
      </c>
      <c r="OUD1765" s="82" t="s">
        <v>0</v>
      </c>
      <c r="OUE1765" s="82" t="s">
        <v>1</v>
      </c>
      <c r="OUF1765" s="82" t="s">
        <v>2</v>
      </c>
      <c r="OUG1765" s="82" t="s">
        <v>3</v>
      </c>
      <c r="OUH1765" s="82" t="s">
        <v>50</v>
      </c>
      <c r="OUI1765" s="82" t="s">
        <v>52</v>
      </c>
      <c r="OUJ1765" s="82" t="s">
        <v>13</v>
      </c>
      <c r="OUK1765" s="96" t="s">
        <v>177</v>
      </c>
      <c r="OUL1765" s="82" t="s">
        <v>0</v>
      </c>
      <c r="OUM1765" s="82" t="s">
        <v>1</v>
      </c>
      <c r="OUN1765" s="82" t="s">
        <v>2</v>
      </c>
      <c r="OUO1765" s="82" t="s">
        <v>3</v>
      </c>
      <c r="OUP1765" s="82" t="s">
        <v>50</v>
      </c>
      <c r="OUQ1765" s="82" t="s">
        <v>52</v>
      </c>
      <c r="OUR1765" s="82" t="s">
        <v>13</v>
      </c>
      <c r="OUS1765" s="96" t="s">
        <v>177</v>
      </c>
      <c r="OUT1765" s="82" t="s">
        <v>0</v>
      </c>
      <c r="OUU1765" s="82" t="s">
        <v>1</v>
      </c>
      <c r="OUV1765" s="82" t="s">
        <v>2</v>
      </c>
      <c r="OUW1765" s="82" t="s">
        <v>3</v>
      </c>
      <c r="OUX1765" s="82" t="s">
        <v>50</v>
      </c>
      <c r="OUY1765" s="82" t="s">
        <v>52</v>
      </c>
      <c r="OUZ1765" s="82" t="s">
        <v>13</v>
      </c>
      <c r="OVA1765" s="96" t="s">
        <v>177</v>
      </c>
      <c r="OVB1765" s="82" t="s">
        <v>0</v>
      </c>
      <c r="OVC1765" s="82" t="s">
        <v>1</v>
      </c>
      <c r="OVD1765" s="82" t="s">
        <v>2</v>
      </c>
      <c r="OVE1765" s="82" t="s">
        <v>3</v>
      </c>
      <c r="OVF1765" s="82" t="s">
        <v>50</v>
      </c>
      <c r="OVG1765" s="82" t="s">
        <v>52</v>
      </c>
      <c r="OVH1765" s="82" t="s">
        <v>13</v>
      </c>
      <c r="OVI1765" s="96" t="s">
        <v>177</v>
      </c>
      <c r="OVJ1765" s="82" t="s">
        <v>0</v>
      </c>
      <c r="OVK1765" s="82" t="s">
        <v>1</v>
      </c>
      <c r="OVL1765" s="82" t="s">
        <v>2</v>
      </c>
      <c r="OVM1765" s="82" t="s">
        <v>3</v>
      </c>
      <c r="OVN1765" s="82" t="s">
        <v>50</v>
      </c>
      <c r="OVO1765" s="82" t="s">
        <v>52</v>
      </c>
      <c r="OVP1765" s="82" t="s">
        <v>13</v>
      </c>
      <c r="OVQ1765" s="96" t="s">
        <v>177</v>
      </c>
      <c r="OVR1765" s="82" t="s">
        <v>0</v>
      </c>
      <c r="OVS1765" s="82" t="s">
        <v>1</v>
      </c>
      <c r="OVT1765" s="82" t="s">
        <v>2</v>
      </c>
      <c r="OVU1765" s="82" t="s">
        <v>3</v>
      </c>
      <c r="OVV1765" s="82" t="s">
        <v>50</v>
      </c>
      <c r="OVW1765" s="82" t="s">
        <v>52</v>
      </c>
      <c r="OVX1765" s="82" t="s">
        <v>13</v>
      </c>
      <c r="OVY1765" s="96" t="s">
        <v>177</v>
      </c>
      <c r="OVZ1765" s="82" t="s">
        <v>0</v>
      </c>
      <c r="OWA1765" s="82" t="s">
        <v>1</v>
      </c>
      <c r="OWB1765" s="82" t="s">
        <v>2</v>
      </c>
      <c r="OWC1765" s="82" t="s">
        <v>3</v>
      </c>
      <c r="OWD1765" s="82" t="s">
        <v>50</v>
      </c>
      <c r="OWE1765" s="82" t="s">
        <v>52</v>
      </c>
      <c r="OWF1765" s="82" t="s">
        <v>13</v>
      </c>
      <c r="OWG1765" s="96" t="s">
        <v>177</v>
      </c>
      <c r="OWH1765" s="82" t="s">
        <v>0</v>
      </c>
      <c r="OWI1765" s="82" t="s">
        <v>1</v>
      </c>
      <c r="OWJ1765" s="82" t="s">
        <v>2</v>
      </c>
      <c r="OWK1765" s="82" t="s">
        <v>3</v>
      </c>
      <c r="OWL1765" s="82" t="s">
        <v>50</v>
      </c>
      <c r="OWM1765" s="82" t="s">
        <v>52</v>
      </c>
      <c r="OWN1765" s="82" t="s">
        <v>13</v>
      </c>
      <c r="OWO1765" s="96" t="s">
        <v>177</v>
      </c>
      <c r="OWP1765" s="82" t="s">
        <v>0</v>
      </c>
      <c r="OWQ1765" s="82" t="s">
        <v>1</v>
      </c>
      <c r="OWR1765" s="82" t="s">
        <v>2</v>
      </c>
      <c r="OWS1765" s="82" t="s">
        <v>3</v>
      </c>
      <c r="OWT1765" s="82" t="s">
        <v>50</v>
      </c>
      <c r="OWU1765" s="82" t="s">
        <v>52</v>
      </c>
      <c r="OWV1765" s="82" t="s">
        <v>13</v>
      </c>
      <c r="OWW1765" s="96" t="s">
        <v>177</v>
      </c>
      <c r="OWX1765" s="82" t="s">
        <v>0</v>
      </c>
      <c r="OWY1765" s="82" t="s">
        <v>1</v>
      </c>
      <c r="OWZ1765" s="82" t="s">
        <v>2</v>
      </c>
      <c r="OXA1765" s="82" t="s">
        <v>3</v>
      </c>
      <c r="OXB1765" s="82" t="s">
        <v>50</v>
      </c>
      <c r="OXC1765" s="82" t="s">
        <v>52</v>
      </c>
      <c r="OXD1765" s="82" t="s">
        <v>13</v>
      </c>
      <c r="OXE1765" s="96" t="s">
        <v>177</v>
      </c>
      <c r="OXF1765" s="82" t="s">
        <v>0</v>
      </c>
      <c r="OXG1765" s="82" t="s">
        <v>1</v>
      </c>
      <c r="OXH1765" s="82" t="s">
        <v>2</v>
      </c>
      <c r="OXI1765" s="82" t="s">
        <v>3</v>
      </c>
      <c r="OXJ1765" s="82" t="s">
        <v>50</v>
      </c>
      <c r="OXK1765" s="82" t="s">
        <v>52</v>
      </c>
      <c r="OXL1765" s="82" t="s">
        <v>13</v>
      </c>
      <c r="OXM1765" s="96" t="s">
        <v>177</v>
      </c>
      <c r="OXN1765" s="82" t="s">
        <v>0</v>
      </c>
      <c r="OXO1765" s="82" t="s">
        <v>1</v>
      </c>
      <c r="OXP1765" s="82" t="s">
        <v>2</v>
      </c>
      <c r="OXQ1765" s="82" t="s">
        <v>3</v>
      </c>
      <c r="OXR1765" s="82" t="s">
        <v>50</v>
      </c>
      <c r="OXS1765" s="82" t="s">
        <v>52</v>
      </c>
      <c r="OXT1765" s="82" t="s">
        <v>13</v>
      </c>
      <c r="OXU1765" s="96" t="s">
        <v>177</v>
      </c>
      <c r="OXV1765" s="82" t="s">
        <v>0</v>
      </c>
      <c r="OXW1765" s="82" t="s">
        <v>1</v>
      </c>
      <c r="OXX1765" s="82" t="s">
        <v>2</v>
      </c>
      <c r="OXY1765" s="82" t="s">
        <v>3</v>
      </c>
      <c r="OXZ1765" s="82" t="s">
        <v>50</v>
      </c>
      <c r="OYA1765" s="82" t="s">
        <v>52</v>
      </c>
      <c r="OYB1765" s="82" t="s">
        <v>13</v>
      </c>
      <c r="OYC1765" s="96" t="s">
        <v>177</v>
      </c>
      <c r="OYD1765" s="82" t="s">
        <v>0</v>
      </c>
      <c r="OYE1765" s="82" t="s">
        <v>1</v>
      </c>
      <c r="OYF1765" s="82" t="s">
        <v>2</v>
      </c>
      <c r="OYG1765" s="82" t="s">
        <v>3</v>
      </c>
      <c r="OYH1765" s="82" t="s">
        <v>50</v>
      </c>
      <c r="OYI1765" s="82" t="s">
        <v>52</v>
      </c>
      <c r="OYJ1765" s="82" t="s">
        <v>13</v>
      </c>
      <c r="OYK1765" s="96" t="s">
        <v>177</v>
      </c>
      <c r="OYL1765" s="82" t="s">
        <v>0</v>
      </c>
      <c r="OYM1765" s="82" t="s">
        <v>1</v>
      </c>
      <c r="OYN1765" s="82" t="s">
        <v>2</v>
      </c>
      <c r="OYO1765" s="82" t="s">
        <v>3</v>
      </c>
      <c r="OYP1765" s="82" t="s">
        <v>50</v>
      </c>
      <c r="OYQ1765" s="82" t="s">
        <v>52</v>
      </c>
      <c r="OYR1765" s="82" t="s">
        <v>13</v>
      </c>
      <c r="OYS1765" s="96" t="s">
        <v>177</v>
      </c>
      <c r="OYT1765" s="82" t="s">
        <v>0</v>
      </c>
      <c r="OYU1765" s="82" t="s">
        <v>1</v>
      </c>
      <c r="OYV1765" s="82" t="s">
        <v>2</v>
      </c>
      <c r="OYW1765" s="82" t="s">
        <v>3</v>
      </c>
      <c r="OYX1765" s="82" t="s">
        <v>50</v>
      </c>
      <c r="OYY1765" s="82" t="s">
        <v>52</v>
      </c>
      <c r="OYZ1765" s="82" t="s">
        <v>13</v>
      </c>
      <c r="OZA1765" s="96" t="s">
        <v>177</v>
      </c>
      <c r="OZB1765" s="82" t="s">
        <v>0</v>
      </c>
      <c r="OZC1765" s="82" t="s">
        <v>1</v>
      </c>
      <c r="OZD1765" s="82" t="s">
        <v>2</v>
      </c>
      <c r="OZE1765" s="82" t="s">
        <v>3</v>
      </c>
      <c r="OZF1765" s="82" t="s">
        <v>50</v>
      </c>
      <c r="OZG1765" s="82" t="s">
        <v>52</v>
      </c>
      <c r="OZH1765" s="82" t="s">
        <v>13</v>
      </c>
      <c r="OZI1765" s="96" t="s">
        <v>177</v>
      </c>
      <c r="OZJ1765" s="82" t="s">
        <v>0</v>
      </c>
      <c r="OZK1765" s="82" t="s">
        <v>1</v>
      </c>
      <c r="OZL1765" s="82" t="s">
        <v>2</v>
      </c>
      <c r="OZM1765" s="82" t="s">
        <v>3</v>
      </c>
      <c r="OZN1765" s="82" t="s">
        <v>50</v>
      </c>
      <c r="OZO1765" s="82" t="s">
        <v>52</v>
      </c>
      <c r="OZP1765" s="82" t="s">
        <v>13</v>
      </c>
      <c r="OZQ1765" s="96" t="s">
        <v>177</v>
      </c>
      <c r="OZR1765" s="82" t="s">
        <v>0</v>
      </c>
      <c r="OZS1765" s="82" t="s">
        <v>1</v>
      </c>
      <c r="OZT1765" s="82" t="s">
        <v>2</v>
      </c>
      <c r="OZU1765" s="82" t="s">
        <v>3</v>
      </c>
      <c r="OZV1765" s="82" t="s">
        <v>50</v>
      </c>
      <c r="OZW1765" s="82" t="s">
        <v>52</v>
      </c>
      <c r="OZX1765" s="82" t="s">
        <v>13</v>
      </c>
      <c r="OZY1765" s="96" t="s">
        <v>177</v>
      </c>
      <c r="OZZ1765" s="82" t="s">
        <v>0</v>
      </c>
      <c r="PAA1765" s="82" t="s">
        <v>1</v>
      </c>
      <c r="PAB1765" s="82" t="s">
        <v>2</v>
      </c>
      <c r="PAC1765" s="82" t="s">
        <v>3</v>
      </c>
      <c r="PAD1765" s="82" t="s">
        <v>50</v>
      </c>
      <c r="PAE1765" s="82" t="s">
        <v>52</v>
      </c>
      <c r="PAF1765" s="82" t="s">
        <v>13</v>
      </c>
      <c r="PAG1765" s="96" t="s">
        <v>177</v>
      </c>
      <c r="PAH1765" s="82" t="s">
        <v>0</v>
      </c>
      <c r="PAI1765" s="82" t="s">
        <v>1</v>
      </c>
      <c r="PAJ1765" s="82" t="s">
        <v>2</v>
      </c>
      <c r="PAK1765" s="82" t="s">
        <v>3</v>
      </c>
      <c r="PAL1765" s="82" t="s">
        <v>50</v>
      </c>
      <c r="PAM1765" s="82" t="s">
        <v>52</v>
      </c>
      <c r="PAN1765" s="82" t="s">
        <v>13</v>
      </c>
      <c r="PAO1765" s="96" t="s">
        <v>177</v>
      </c>
      <c r="PAP1765" s="82" t="s">
        <v>0</v>
      </c>
      <c r="PAQ1765" s="82" t="s">
        <v>1</v>
      </c>
      <c r="PAR1765" s="82" t="s">
        <v>2</v>
      </c>
      <c r="PAS1765" s="82" t="s">
        <v>3</v>
      </c>
      <c r="PAT1765" s="82" t="s">
        <v>50</v>
      </c>
      <c r="PAU1765" s="82" t="s">
        <v>52</v>
      </c>
      <c r="PAV1765" s="82" t="s">
        <v>13</v>
      </c>
      <c r="PAW1765" s="96" t="s">
        <v>177</v>
      </c>
      <c r="PAX1765" s="82" t="s">
        <v>0</v>
      </c>
      <c r="PAY1765" s="82" t="s">
        <v>1</v>
      </c>
      <c r="PAZ1765" s="82" t="s">
        <v>2</v>
      </c>
      <c r="PBA1765" s="82" t="s">
        <v>3</v>
      </c>
      <c r="PBB1765" s="82" t="s">
        <v>50</v>
      </c>
      <c r="PBC1765" s="82" t="s">
        <v>52</v>
      </c>
      <c r="PBD1765" s="82" t="s">
        <v>13</v>
      </c>
      <c r="PBE1765" s="96" t="s">
        <v>177</v>
      </c>
      <c r="PBF1765" s="82" t="s">
        <v>0</v>
      </c>
      <c r="PBG1765" s="82" t="s">
        <v>1</v>
      </c>
      <c r="PBH1765" s="82" t="s">
        <v>2</v>
      </c>
      <c r="PBI1765" s="82" t="s">
        <v>3</v>
      </c>
      <c r="PBJ1765" s="82" t="s">
        <v>50</v>
      </c>
      <c r="PBK1765" s="82" t="s">
        <v>52</v>
      </c>
      <c r="PBL1765" s="82" t="s">
        <v>13</v>
      </c>
      <c r="PBM1765" s="96" t="s">
        <v>177</v>
      </c>
      <c r="PBN1765" s="82" t="s">
        <v>0</v>
      </c>
      <c r="PBO1765" s="82" t="s">
        <v>1</v>
      </c>
      <c r="PBP1765" s="82" t="s">
        <v>2</v>
      </c>
      <c r="PBQ1765" s="82" t="s">
        <v>3</v>
      </c>
      <c r="PBR1765" s="82" t="s">
        <v>50</v>
      </c>
      <c r="PBS1765" s="82" t="s">
        <v>52</v>
      </c>
      <c r="PBT1765" s="82" t="s">
        <v>13</v>
      </c>
      <c r="PBU1765" s="96" t="s">
        <v>177</v>
      </c>
      <c r="PBV1765" s="82" t="s">
        <v>0</v>
      </c>
      <c r="PBW1765" s="82" t="s">
        <v>1</v>
      </c>
      <c r="PBX1765" s="82" t="s">
        <v>2</v>
      </c>
      <c r="PBY1765" s="82" t="s">
        <v>3</v>
      </c>
      <c r="PBZ1765" s="82" t="s">
        <v>50</v>
      </c>
      <c r="PCA1765" s="82" t="s">
        <v>52</v>
      </c>
      <c r="PCB1765" s="82" t="s">
        <v>13</v>
      </c>
      <c r="PCC1765" s="96" t="s">
        <v>177</v>
      </c>
      <c r="PCD1765" s="82" t="s">
        <v>0</v>
      </c>
      <c r="PCE1765" s="82" t="s">
        <v>1</v>
      </c>
      <c r="PCF1765" s="82" t="s">
        <v>2</v>
      </c>
      <c r="PCG1765" s="82" t="s">
        <v>3</v>
      </c>
      <c r="PCH1765" s="82" t="s">
        <v>50</v>
      </c>
      <c r="PCI1765" s="82" t="s">
        <v>52</v>
      </c>
      <c r="PCJ1765" s="82" t="s">
        <v>13</v>
      </c>
      <c r="PCK1765" s="96" t="s">
        <v>177</v>
      </c>
      <c r="PCL1765" s="82" t="s">
        <v>0</v>
      </c>
      <c r="PCM1765" s="82" t="s">
        <v>1</v>
      </c>
      <c r="PCN1765" s="82" t="s">
        <v>2</v>
      </c>
      <c r="PCO1765" s="82" t="s">
        <v>3</v>
      </c>
      <c r="PCP1765" s="82" t="s">
        <v>50</v>
      </c>
      <c r="PCQ1765" s="82" t="s">
        <v>52</v>
      </c>
      <c r="PCR1765" s="82" t="s">
        <v>13</v>
      </c>
      <c r="PCS1765" s="96" t="s">
        <v>177</v>
      </c>
      <c r="PCT1765" s="82" t="s">
        <v>0</v>
      </c>
      <c r="PCU1765" s="82" t="s">
        <v>1</v>
      </c>
      <c r="PCV1765" s="82" t="s">
        <v>2</v>
      </c>
      <c r="PCW1765" s="82" t="s">
        <v>3</v>
      </c>
      <c r="PCX1765" s="82" t="s">
        <v>50</v>
      </c>
      <c r="PCY1765" s="82" t="s">
        <v>52</v>
      </c>
      <c r="PCZ1765" s="82" t="s">
        <v>13</v>
      </c>
      <c r="PDA1765" s="96" t="s">
        <v>177</v>
      </c>
      <c r="PDB1765" s="82" t="s">
        <v>0</v>
      </c>
      <c r="PDC1765" s="82" t="s">
        <v>1</v>
      </c>
      <c r="PDD1765" s="82" t="s">
        <v>2</v>
      </c>
      <c r="PDE1765" s="82" t="s">
        <v>3</v>
      </c>
      <c r="PDF1765" s="82" t="s">
        <v>50</v>
      </c>
      <c r="PDG1765" s="82" t="s">
        <v>52</v>
      </c>
      <c r="PDH1765" s="82" t="s">
        <v>13</v>
      </c>
      <c r="PDI1765" s="96" t="s">
        <v>177</v>
      </c>
      <c r="PDJ1765" s="82" t="s">
        <v>0</v>
      </c>
      <c r="PDK1765" s="82" t="s">
        <v>1</v>
      </c>
      <c r="PDL1765" s="82" t="s">
        <v>2</v>
      </c>
      <c r="PDM1765" s="82" t="s">
        <v>3</v>
      </c>
      <c r="PDN1765" s="82" t="s">
        <v>50</v>
      </c>
      <c r="PDO1765" s="82" t="s">
        <v>52</v>
      </c>
      <c r="PDP1765" s="82" t="s">
        <v>13</v>
      </c>
      <c r="PDQ1765" s="96" t="s">
        <v>177</v>
      </c>
      <c r="PDR1765" s="82" t="s">
        <v>0</v>
      </c>
      <c r="PDS1765" s="82" t="s">
        <v>1</v>
      </c>
      <c r="PDT1765" s="82" t="s">
        <v>2</v>
      </c>
      <c r="PDU1765" s="82" t="s">
        <v>3</v>
      </c>
      <c r="PDV1765" s="82" t="s">
        <v>50</v>
      </c>
      <c r="PDW1765" s="82" t="s">
        <v>52</v>
      </c>
      <c r="PDX1765" s="82" t="s">
        <v>13</v>
      </c>
      <c r="PDY1765" s="96" t="s">
        <v>177</v>
      </c>
      <c r="PDZ1765" s="82" t="s">
        <v>0</v>
      </c>
      <c r="PEA1765" s="82" t="s">
        <v>1</v>
      </c>
      <c r="PEB1765" s="82" t="s">
        <v>2</v>
      </c>
      <c r="PEC1765" s="82" t="s">
        <v>3</v>
      </c>
      <c r="PED1765" s="82" t="s">
        <v>50</v>
      </c>
      <c r="PEE1765" s="82" t="s">
        <v>52</v>
      </c>
      <c r="PEF1765" s="82" t="s">
        <v>13</v>
      </c>
      <c r="PEG1765" s="96" t="s">
        <v>177</v>
      </c>
      <c r="PEH1765" s="82" t="s">
        <v>0</v>
      </c>
      <c r="PEI1765" s="82" t="s">
        <v>1</v>
      </c>
      <c r="PEJ1765" s="82" t="s">
        <v>2</v>
      </c>
      <c r="PEK1765" s="82" t="s">
        <v>3</v>
      </c>
      <c r="PEL1765" s="82" t="s">
        <v>50</v>
      </c>
      <c r="PEM1765" s="82" t="s">
        <v>52</v>
      </c>
      <c r="PEN1765" s="82" t="s">
        <v>13</v>
      </c>
      <c r="PEO1765" s="96" t="s">
        <v>177</v>
      </c>
      <c r="PEP1765" s="82" t="s">
        <v>0</v>
      </c>
      <c r="PEQ1765" s="82" t="s">
        <v>1</v>
      </c>
      <c r="PER1765" s="82" t="s">
        <v>2</v>
      </c>
      <c r="PES1765" s="82" t="s">
        <v>3</v>
      </c>
      <c r="PET1765" s="82" t="s">
        <v>50</v>
      </c>
      <c r="PEU1765" s="82" t="s">
        <v>52</v>
      </c>
      <c r="PEV1765" s="82" t="s">
        <v>13</v>
      </c>
      <c r="PEW1765" s="96" t="s">
        <v>177</v>
      </c>
      <c r="PEX1765" s="82" t="s">
        <v>0</v>
      </c>
      <c r="PEY1765" s="82" t="s">
        <v>1</v>
      </c>
      <c r="PEZ1765" s="82" t="s">
        <v>2</v>
      </c>
      <c r="PFA1765" s="82" t="s">
        <v>3</v>
      </c>
      <c r="PFB1765" s="82" t="s">
        <v>50</v>
      </c>
      <c r="PFC1765" s="82" t="s">
        <v>52</v>
      </c>
      <c r="PFD1765" s="82" t="s">
        <v>13</v>
      </c>
      <c r="PFE1765" s="96" t="s">
        <v>177</v>
      </c>
      <c r="PFF1765" s="82" t="s">
        <v>0</v>
      </c>
      <c r="PFG1765" s="82" t="s">
        <v>1</v>
      </c>
      <c r="PFH1765" s="82" t="s">
        <v>2</v>
      </c>
      <c r="PFI1765" s="82" t="s">
        <v>3</v>
      </c>
      <c r="PFJ1765" s="82" t="s">
        <v>50</v>
      </c>
      <c r="PFK1765" s="82" t="s">
        <v>52</v>
      </c>
      <c r="PFL1765" s="82" t="s">
        <v>13</v>
      </c>
      <c r="PFM1765" s="96" t="s">
        <v>177</v>
      </c>
      <c r="PFN1765" s="82" t="s">
        <v>0</v>
      </c>
      <c r="PFO1765" s="82" t="s">
        <v>1</v>
      </c>
      <c r="PFP1765" s="82" t="s">
        <v>2</v>
      </c>
      <c r="PFQ1765" s="82" t="s">
        <v>3</v>
      </c>
      <c r="PFR1765" s="82" t="s">
        <v>50</v>
      </c>
      <c r="PFS1765" s="82" t="s">
        <v>52</v>
      </c>
      <c r="PFT1765" s="82" t="s">
        <v>13</v>
      </c>
      <c r="PFU1765" s="96" t="s">
        <v>177</v>
      </c>
      <c r="PFV1765" s="82" t="s">
        <v>0</v>
      </c>
      <c r="PFW1765" s="82" t="s">
        <v>1</v>
      </c>
      <c r="PFX1765" s="82" t="s">
        <v>2</v>
      </c>
      <c r="PFY1765" s="82" t="s">
        <v>3</v>
      </c>
      <c r="PFZ1765" s="82" t="s">
        <v>50</v>
      </c>
      <c r="PGA1765" s="82" t="s">
        <v>52</v>
      </c>
      <c r="PGB1765" s="82" t="s">
        <v>13</v>
      </c>
      <c r="PGC1765" s="96" t="s">
        <v>177</v>
      </c>
      <c r="PGD1765" s="82" t="s">
        <v>0</v>
      </c>
      <c r="PGE1765" s="82" t="s">
        <v>1</v>
      </c>
      <c r="PGF1765" s="82" t="s">
        <v>2</v>
      </c>
      <c r="PGG1765" s="82" t="s">
        <v>3</v>
      </c>
      <c r="PGH1765" s="82" t="s">
        <v>50</v>
      </c>
      <c r="PGI1765" s="82" t="s">
        <v>52</v>
      </c>
      <c r="PGJ1765" s="82" t="s">
        <v>13</v>
      </c>
      <c r="PGK1765" s="96" t="s">
        <v>177</v>
      </c>
      <c r="PGL1765" s="82" t="s">
        <v>0</v>
      </c>
      <c r="PGM1765" s="82" t="s">
        <v>1</v>
      </c>
      <c r="PGN1765" s="82" t="s">
        <v>2</v>
      </c>
      <c r="PGO1765" s="82" t="s">
        <v>3</v>
      </c>
      <c r="PGP1765" s="82" t="s">
        <v>50</v>
      </c>
      <c r="PGQ1765" s="82" t="s">
        <v>52</v>
      </c>
      <c r="PGR1765" s="82" t="s">
        <v>13</v>
      </c>
      <c r="PGS1765" s="96" t="s">
        <v>177</v>
      </c>
      <c r="PGT1765" s="82" t="s">
        <v>0</v>
      </c>
      <c r="PGU1765" s="82" t="s">
        <v>1</v>
      </c>
      <c r="PGV1765" s="82" t="s">
        <v>2</v>
      </c>
      <c r="PGW1765" s="82" t="s">
        <v>3</v>
      </c>
      <c r="PGX1765" s="82" t="s">
        <v>50</v>
      </c>
      <c r="PGY1765" s="82" t="s">
        <v>52</v>
      </c>
      <c r="PGZ1765" s="82" t="s">
        <v>13</v>
      </c>
      <c r="PHA1765" s="96" t="s">
        <v>177</v>
      </c>
      <c r="PHB1765" s="82" t="s">
        <v>0</v>
      </c>
      <c r="PHC1765" s="82" t="s">
        <v>1</v>
      </c>
      <c r="PHD1765" s="82" t="s">
        <v>2</v>
      </c>
      <c r="PHE1765" s="82" t="s">
        <v>3</v>
      </c>
      <c r="PHF1765" s="82" t="s">
        <v>50</v>
      </c>
      <c r="PHG1765" s="82" t="s">
        <v>52</v>
      </c>
      <c r="PHH1765" s="82" t="s">
        <v>13</v>
      </c>
      <c r="PHI1765" s="96" t="s">
        <v>177</v>
      </c>
      <c r="PHJ1765" s="82" t="s">
        <v>0</v>
      </c>
      <c r="PHK1765" s="82" t="s">
        <v>1</v>
      </c>
      <c r="PHL1765" s="82" t="s">
        <v>2</v>
      </c>
      <c r="PHM1765" s="82" t="s">
        <v>3</v>
      </c>
      <c r="PHN1765" s="82" t="s">
        <v>50</v>
      </c>
      <c r="PHO1765" s="82" t="s">
        <v>52</v>
      </c>
      <c r="PHP1765" s="82" t="s">
        <v>13</v>
      </c>
      <c r="PHQ1765" s="96" t="s">
        <v>177</v>
      </c>
      <c r="PHR1765" s="82" t="s">
        <v>0</v>
      </c>
      <c r="PHS1765" s="82" t="s">
        <v>1</v>
      </c>
      <c r="PHT1765" s="82" t="s">
        <v>2</v>
      </c>
      <c r="PHU1765" s="82" t="s">
        <v>3</v>
      </c>
      <c r="PHV1765" s="82" t="s">
        <v>50</v>
      </c>
      <c r="PHW1765" s="82" t="s">
        <v>52</v>
      </c>
      <c r="PHX1765" s="82" t="s">
        <v>13</v>
      </c>
      <c r="PHY1765" s="96" t="s">
        <v>177</v>
      </c>
      <c r="PHZ1765" s="82" t="s">
        <v>0</v>
      </c>
      <c r="PIA1765" s="82" t="s">
        <v>1</v>
      </c>
      <c r="PIB1765" s="82" t="s">
        <v>2</v>
      </c>
      <c r="PIC1765" s="82" t="s">
        <v>3</v>
      </c>
      <c r="PID1765" s="82" t="s">
        <v>50</v>
      </c>
      <c r="PIE1765" s="82" t="s">
        <v>52</v>
      </c>
      <c r="PIF1765" s="82" t="s">
        <v>13</v>
      </c>
      <c r="PIG1765" s="96" t="s">
        <v>177</v>
      </c>
      <c r="PIH1765" s="82" t="s">
        <v>0</v>
      </c>
      <c r="PII1765" s="82" t="s">
        <v>1</v>
      </c>
      <c r="PIJ1765" s="82" t="s">
        <v>2</v>
      </c>
      <c r="PIK1765" s="82" t="s">
        <v>3</v>
      </c>
      <c r="PIL1765" s="82" t="s">
        <v>50</v>
      </c>
      <c r="PIM1765" s="82" t="s">
        <v>52</v>
      </c>
      <c r="PIN1765" s="82" t="s">
        <v>13</v>
      </c>
      <c r="PIO1765" s="96" t="s">
        <v>177</v>
      </c>
      <c r="PIP1765" s="82" t="s">
        <v>0</v>
      </c>
      <c r="PIQ1765" s="82" t="s">
        <v>1</v>
      </c>
      <c r="PIR1765" s="82" t="s">
        <v>2</v>
      </c>
      <c r="PIS1765" s="82" t="s">
        <v>3</v>
      </c>
      <c r="PIT1765" s="82" t="s">
        <v>50</v>
      </c>
      <c r="PIU1765" s="82" t="s">
        <v>52</v>
      </c>
      <c r="PIV1765" s="82" t="s">
        <v>13</v>
      </c>
      <c r="PIW1765" s="96" t="s">
        <v>177</v>
      </c>
      <c r="PIX1765" s="82" t="s">
        <v>0</v>
      </c>
      <c r="PIY1765" s="82" t="s">
        <v>1</v>
      </c>
      <c r="PIZ1765" s="82" t="s">
        <v>2</v>
      </c>
      <c r="PJA1765" s="82" t="s">
        <v>3</v>
      </c>
      <c r="PJB1765" s="82" t="s">
        <v>50</v>
      </c>
      <c r="PJC1765" s="82" t="s">
        <v>52</v>
      </c>
      <c r="PJD1765" s="82" t="s">
        <v>13</v>
      </c>
      <c r="PJE1765" s="96" t="s">
        <v>177</v>
      </c>
      <c r="PJF1765" s="82" t="s">
        <v>0</v>
      </c>
      <c r="PJG1765" s="82" t="s">
        <v>1</v>
      </c>
      <c r="PJH1765" s="82" t="s">
        <v>2</v>
      </c>
      <c r="PJI1765" s="82" t="s">
        <v>3</v>
      </c>
      <c r="PJJ1765" s="82" t="s">
        <v>50</v>
      </c>
      <c r="PJK1765" s="82" t="s">
        <v>52</v>
      </c>
      <c r="PJL1765" s="82" t="s">
        <v>13</v>
      </c>
      <c r="PJM1765" s="96" t="s">
        <v>177</v>
      </c>
      <c r="PJN1765" s="82" t="s">
        <v>0</v>
      </c>
      <c r="PJO1765" s="82" t="s">
        <v>1</v>
      </c>
      <c r="PJP1765" s="82" t="s">
        <v>2</v>
      </c>
      <c r="PJQ1765" s="82" t="s">
        <v>3</v>
      </c>
      <c r="PJR1765" s="82" t="s">
        <v>50</v>
      </c>
      <c r="PJS1765" s="82" t="s">
        <v>52</v>
      </c>
      <c r="PJT1765" s="82" t="s">
        <v>13</v>
      </c>
      <c r="PJU1765" s="96" t="s">
        <v>177</v>
      </c>
      <c r="PJV1765" s="82" t="s">
        <v>0</v>
      </c>
      <c r="PJW1765" s="82" t="s">
        <v>1</v>
      </c>
      <c r="PJX1765" s="82" t="s">
        <v>2</v>
      </c>
      <c r="PJY1765" s="82" t="s">
        <v>3</v>
      </c>
      <c r="PJZ1765" s="82" t="s">
        <v>50</v>
      </c>
      <c r="PKA1765" s="82" t="s">
        <v>52</v>
      </c>
      <c r="PKB1765" s="82" t="s">
        <v>13</v>
      </c>
      <c r="PKC1765" s="96" t="s">
        <v>177</v>
      </c>
      <c r="PKD1765" s="82" t="s">
        <v>0</v>
      </c>
      <c r="PKE1765" s="82" t="s">
        <v>1</v>
      </c>
      <c r="PKF1765" s="82" t="s">
        <v>2</v>
      </c>
      <c r="PKG1765" s="82" t="s">
        <v>3</v>
      </c>
      <c r="PKH1765" s="82" t="s">
        <v>50</v>
      </c>
      <c r="PKI1765" s="82" t="s">
        <v>52</v>
      </c>
      <c r="PKJ1765" s="82" t="s">
        <v>13</v>
      </c>
      <c r="PKK1765" s="96" t="s">
        <v>177</v>
      </c>
      <c r="PKL1765" s="82" t="s">
        <v>0</v>
      </c>
      <c r="PKM1765" s="82" t="s">
        <v>1</v>
      </c>
      <c r="PKN1765" s="82" t="s">
        <v>2</v>
      </c>
      <c r="PKO1765" s="82" t="s">
        <v>3</v>
      </c>
      <c r="PKP1765" s="82" t="s">
        <v>50</v>
      </c>
      <c r="PKQ1765" s="82" t="s">
        <v>52</v>
      </c>
      <c r="PKR1765" s="82" t="s">
        <v>13</v>
      </c>
      <c r="PKS1765" s="96" t="s">
        <v>177</v>
      </c>
      <c r="PKT1765" s="82" t="s">
        <v>0</v>
      </c>
      <c r="PKU1765" s="82" t="s">
        <v>1</v>
      </c>
      <c r="PKV1765" s="82" t="s">
        <v>2</v>
      </c>
      <c r="PKW1765" s="82" t="s">
        <v>3</v>
      </c>
      <c r="PKX1765" s="82" t="s">
        <v>50</v>
      </c>
      <c r="PKY1765" s="82" t="s">
        <v>52</v>
      </c>
      <c r="PKZ1765" s="82" t="s">
        <v>13</v>
      </c>
      <c r="PLA1765" s="96" t="s">
        <v>177</v>
      </c>
      <c r="PLB1765" s="82" t="s">
        <v>0</v>
      </c>
      <c r="PLC1765" s="82" t="s">
        <v>1</v>
      </c>
      <c r="PLD1765" s="82" t="s">
        <v>2</v>
      </c>
      <c r="PLE1765" s="82" t="s">
        <v>3</v>
      </c>
      <c r="PLF1765" s="82" t="s">
        <v>50</v>
      </c>
      <c r="PLG1765" s="82" t="s">
        <v>52</v>
      </c>
      <c r="PLH1765" s="82" t="s">
        <v>13</v>
      </c>
      <c r="PLI1765" s="96" t="s">
        <v>177</v>
      </c>
      <c r="PLJ1765" s="82" t="s">
        <v>0</v>
      </c>
      <c r="PLK1765" s="82" t="s">
        <v>1</v>
      </c>
      <c r="PLL1765" s="82" t="s">
        <v>2</v>
      </c>
      <c r="PLM1765" s="82" t="s">
        <v>3</v>
      </c>
      <c r="PLN1765" s="82" t="s">
        <v>50</v>
      </c>
      <c r="PLO1765" s="82" t="s">
        <v>52</v>
      </c>
      <c r="PLP1765" s="82" t="s">
        <v>13</v>
      </c>
      <c r="PLQ1765" s="96" t="s">
        <v>177</v>
      </c>
      <c r="PLR1765" s="82" t="s">
        <v>0</v>
      </c>
      <c r="PLS1765" s="82" t="s">
        <v>1</v>
      </c>
      <c r="PLT1765" s="82" t="s">
        <v>2</v>
      </c>
      <c r="PLU1765" s="82" t="s">
        <v>3</v>
      </c>
      <c r="PLV1765" s="82" t="s">
        <v>50</v>
      </c>
      <c r="PLW1765" s="82" t="s">
        <v>52</v>
      </c>
      <c r="PLX1765" s="82" t="s">
        <v>13</v>
      </c>
      <c r="PLY1765" s="96" t="s">
        <v>177</v>
      </c>
      <c r="PLZ1765" s="82" t="s">
        <v>0</v>
      </c>
      <c r="PMA1765" s="82" t="s">
        <v>1</v>
      </c>
      <c r="PMB1765" s="82" t="s">
        <v>2</v>
      </c>
      <c r="PMC1765" s="82" t="s">
        <v>3</v>
      </c>
      <c r="PMD1765" s="82" t="s">
        <v>50</v>
      </c>
      <c r="PME1765" s="82" t="s">
        <v>52</v>
      </c>
      <c r="PMF1765" s="82" t="s">
        <v>13</v>
      </c>
      <c r="PMG1765" s="96" t="s">
        <v>177</v>
      </c>
      <c r="PMH1765" s="82" t="s">
        <v>0</v>
      </c>
      <c r="PMI1765" s="82" t="s">
        <v>1</v>
      </c>
      <c r="PMJ1765" s="82" t="s">
        <v>2</v>
      </c>
      <c r="PMK1765" s="82" t="s">
        <v>3</v>
      </c>
      <c r="PML1765" s="82" t="s">
        <v>50</v>
      </c>
      <c r="PMM1765" s="82" t="s">
        <v>52</v>
      </c>
      <c r="PMN1765" s="82" t="s">
        <v>13</v>
      </c>
      <c r="PMO1765" s="96" t="s">
        <v>177</v>
      </c>
      <c r="PMP1765" s="82" t="s">
        <v>0</v>
      </c>
      <c r="PMQ1765" s="82" t="s">
        <v>1</v>
      </c>
      <c r="PMR1765" s="82" t="s">
        <v>2</v>
      </c>
      <c r="PMS1765" s="82" t="s">
        <v>3</v>
      </c>
      <c r="PMT1765" s="82" t="s">
        <v>50</v>
      </c>
      <c r="PMU1765" s="82" t="s">
        <v>52</v>
      </c>
      <c r="PMV1765" s="82" t="s">
        <v>13</v>
      </c>
      <c r="PMW1765" s="96" t="s">
        <v>177</v>
      </c>
      <c r="PMX1765" s="82" t="s">
        <v>0</v>
      </c>
      <c r="PMY1765" s="82" t="s">
        <v>1</v>
      </c>
      <c r="PMZ1765" s="82" t="s">
        <v>2</v>
      </c>
      <c r="PNA1765" s="82" t="s">
        <v>3</v>
      </c>
      <c r="PNB1765" s="82" t="s">
        <v>50</v>
      </c>
      <c r="PNC1765" s="82" t="s">
        <v>52</v>
      </c>
      <c r="PND1765" s="82" t="s">
        <v>13</v>
      </c>
      <c r="PNE1765" s="96" t="s">
        <v>177</v>
      </c>
      <c r="PNF1765" s="82" t="s">
        <v>0</v>
      </c>
      <c r="PNG1765" s="82" t="s">
        <v>1</v>
      </c>
      <c r="PNH1765" s="82" t="s">
        <v>2</v>
      </c>
      <c r="PNI1765" s="82" t="s">
        <v>3</v>
      </c>
      <c r="PNJ1765" s="82" t="s">
        <v>50</v>
      </c>
      <c r="PNK1765" s="82" t="s">
        <v>52</v>
      </c>
      <c r="PNL1765" s="82" t="s">
        <v>13</v>
      </c>
      <c r="PNM1765" s="96" t="s">
        <v>177</v>
      </c>
      <c r="PNN1765" s="82" t="s">
        <v>0</v>
      </c>
      <c r="PNO1765" s="82" t="s">
        <v>1</v>
      </c>
      <c r="PNP1765" s="82" t="s">
        <v>2</v>
      </c>
      <c r="PNQ1765" s="82" t="s">
        <v>3</v>
      </c>
      <c r="PNR1765" s="82" t="s">
        <v>50</v>
      </c>
      <c r="PNS1765" s="82" t="s">
        <v>52</v>
      </c>
      <c r="PNT1765" s="82" t="s">
        <v>13</v>
      </c>
      <c r="PNU1765" s="96" t="s">
        <v>177</v>
      </c>
      <c r="PNV1765" s="82" t="s">
        <v>0</v>
      </c>
      <c r="PNW1765" s="82" t="s">
        <v>1</v>
      </c>
      <c r="PNX1765" s="82" t="s">
        <v>2</v>
      </c>
      <c r="PNY1765" s="82" t="s">
        <v>3</v>
      </c>
      <c r="PNZ1765" s="82" t="s">
        <v>50</v>
      </c>
      <c r="POA1765" s="82" t="s">
        <v>52</v>
      </c>
      <c r="POB1765" s="82" t="s">
        <v>13</v>
      </c>
      <c r="POC1765" s="96" t="s">
        <v>177</v>
      </c>
      <c r="POD1765" s="82" t="s">
        <v>0</v>
      </c>
      <c r="POE1765" s="82" t="s">
        <v>1</v>
      </c>
      <c r="POF1765" s="82" t="s">
        <v>2</v>
      </c>
      <c r="POG1765" s="82" t="s">
        <v>3</v>
      </c>
      <c r="POH1765" s="82" t="s">
        <v>50</v>
      </c>
      <c r="POI1765" s="82" t="s">
        <v>52</v>
      </c>
      <c r="POJ1765" s="82" t="s">
        <v>13</v>
      </c>
      <c r="POK1765" s="96" t="s">
        <v>177</v>
      </c>
      <c r="POL1765" s="82" t="s">
        <v>0</v>
      </c>
      <c r="POM1765" s="82" t="s">
        <v>1</v>
      </c>
      <c r="PON1765" s="82" t="s">
        <v>2</v>
      </c>
      <c r="POO1765" s="82" t="s">
        <v>3</v>
      </c>
      <c r="POP1765" s="82" t="s">
        <v>50</v>
      </c>
      <c r="POQ1765" s="82" t="s">
        <v>52</v>
      </c>
      <c r="POR1765" s="82" t="s">
        <v>13</v>
      </c>
      <c r="POS1765" s="96" t="s">
        <v>177</v>
      </c>
      <c r="POT1765" s="82" t="s">
        <v>0</v>
      </c>
      <c r="POU1765" s="82" t="s">
        <v>1</v>
      </c>
      <c r="POV1765" s="82" t="s">
        <v>2</v>
      </c>
      <c r="POW1765" s="82" t="s">
        <v>3</v>
      </c>
      <c r="POX1765" s="82" t="s">
        <v>50</v>
      </c>
      <c r="POY1765" s="82" t="s">
        <v>52</v>
      </c>
      <c r="POZ1765" s="82" t="s">
        <v>13</v>
      </c>
      <c r="PPA1765" s="96" t="s">
        <v>177</v>
      </c>
      <c r="PPB1765" s="82" t="s">
        <v>0</v>
      </c>
      <c r="PPC1765" s="82" t="s">
        <v>1</v>
      </c>
      <c r="PPD1765" s="82" t="s">
        <v>2</v>
      </c>
      <c r="PPE1765" s="82" t="s">
        <v>3</v>
      </c>
      <c r="PPF1765" s="82" t="s">
        <v>50</v>
      </c>
      <c r="PPG1765" s="82" t="s">
        <v>52</v>
      </c>
      <c r="PPH1765" s="82" t="s">
        <v>13</v>
      </c>
      <c r="PPI1765" s="96" t="s">
        <v>177</v>
      </c>
      <c r="PPJ1765" s="82" t="s">
        <v>0</v>
      </c>
      <c r="PPK1765" s="82" t="s">
        <v>1</v>
      </c>
      <c r="PPL1765" s="82" t="s">
        <v>2</v>
      </c>
      <c r="PPM1765" s="82" t="s">
        <v>3</v>
      </c>
      <c r="PPN1765" s="82" t="s">
        <v>50</v>
      </c>
      <c r="PPO1765" s="82" t="s">
        <v>52</v>
      </c>
      <c r="PPP1765" s="82" t="s">
        <v>13</v>
      </c>
      <c r="PPQ1765" s="96" t="s">
        <v>177</v>
      </c>
      <c r="PPR1765" s="82" t="s">
        <v>0</v>
      </c>
      <c r="PPS1765" s="82" t="s">
        <v>1</v>
      </c>
      <c r="PPT1765" s="82" t="s">
        <v>2</v>
      </c>
      <c r="PPU1765" s="82" t="s">
        <v>3</v>
      </c>
      <c r="PPV1765" s="82" t="s">
        <v>50</v>
      </c>
      <c r="PPW1765" s="82" t="s">
        <v>52</v>
      </c>
      <c r="PPX1765" s="82" t="s">
        <v>13</v>
      </c>
      <c r="PPY1765" s="96" t="s">
        <v>177</v>
      </c>
      <c r="PPZ1765" s="82" t="s">
        <v>0</v>
      </c>
      <c r="PQA1765" s="82" t="s">
        <v>1</v>
      </c>
      <c r="PQB1765" s="82" t="s">
        <v>2</v>
      </c>
      <c r="PQC1765" s="82" t="s">
        <v>3</v>
      </c>
      <c r="PQD1765" s="82" t="s">
        <v>50</v>
      </c>
      <c r="PQE1765" s="82" t="s">
        <v>52</v>
      </c>
      <c r="PQF1765" s="82" t="s">
        <v>13</v>
      </c>
      <c r="PQG1765" s="96" t="s">
        <v>177</v>
      </c>
      <c r="PQH1765" s="82" t="s">
        <v>0</v>
      </c>
      <c r="PQI1765" s="82" t="s">
        <v>1</v>
      </c>
      <c r="PQJ1765" s="82" t="s">
        <v>2</v>
      </c>
      <c r="PQK1765" s="82" t="s">
        <v>3</v>
      </c>
      <c r="PQL1765" s="82" t="s">
        <v>50</v>
      </c>
      <c r="PQM1765" s="82" t="s">
        <v>52</v>
      </c>
      <c r="PQN1765" s="82" t="s">
        <v>13</v>
      </c>
      <c r="PQO1765" s="96" t="s">
        <v>177</v>
      </c>
      <c r="PQP1765" s="82" t="s">
        <v>0</v>
      </c>
      <c r="PQQ1765" s="82" t="s">
        <v>1</v>
      </c>
      <c r="PQR1765" s="82" t="s">
        <v>2</v>
      </c>
      <c r="PQS1765" s="82" t="s">
        <v>3</v>
      </c>
      <c r="PQT1765" s="82" t="s">
        <v>50</v>
      </c>
      <c r="PQU1765" s="82" t="s">
        <v>52</v>
      </c>
      <c r="PQV1765" s="82" t="s">
        <v>13</v>
      </c>
      <c r="PQW1765" s="96" t="s">
        <v>177</v>
      </c>
      <c r="PQX1765" s="82" t="s">
        <v>0</v>
      </c>
      <c r="PQY1765" s="82" t="s">
        <v>1</v>
      </c>
      <c r="PQZ1765" s="82" t="s">
        <v>2</v>
      </c>
      <c r="PRA1765" s="82" t="s">
        <v>3</v>
      </c>
      <c r="PRB1765" s="82" t="s">
        <v>50</v>
      </c>
      <c r="PRC1765" s="82" t="s">
        <v>52</v>
      </c>
      <c r="PRD1765" s="82" t="s">
        <v>13</v>
      </c>
      <c r="PRE1765" s="96" t="s">
        <v>177</v>
      </c>
      <c r="PRF1765" s="82" t="s">
        <v>0</v>
      </c>
      <c r="PRG1765" s="82" t="s">
        <v>1</v>
      </c>
      <c r="PRH1765" s="82" t="s">
        <v>2</v>
      </c>
      <c r="PRI1765" s="82" t="s">
        <v>3</v>
      </c>
      <c r="PRJ1765" s="82" t="s">
        <v>50</v>
      </c>
      <c r="PRK1765" s="82" t="s">
        <v>52</v>
      </c>
      <c r="PRL1765" s="82" t="s">
        <v>13</v>
      </c>
      <c r="PRM1765" s="96" t="s">
        <v>177</v>
      </c>
      <c r="PRN1765" s="82" t="s">
        <v>0</v>
      </c>
      <c r="PRO1765" s="82" t="s">
        <v>1</v>
      </c>
      <c r="PRP1765" s="82" t="s">
        <v>2</v>
      </c>
      <c r="PRQ1765" s="82" t="s">
        <v>3</v>
      </c>
      <c r="PRR1765" s="82" t="s">
        <v>50</v>
      </c>
      <c r="PRS1765" s="82" t="s">
        <v>52</v>
      </c>
      <c r="PRT1765" s="82" t="s">
        <v>13</v>
      </c>
      <c r="PRU1765" s="96" t="s">
        <v>177</v>
      </c>
      <c r="PRV1765" s="82" t="s">
        <v>0</v>
      </c>
      <c r="PRW1765" s="82" t="s">
        <v>1</v>
      </c>
      <c r="PRX1765" s="82" t="s">
        <v>2</v>
      </c>
      <c r="PRY1765" s="82" t="s">
        <v>3</v>
      </c>
      <c r="PRZ1765" s="82" t="s">
        <v>50</v>
      </c>
      <c r="PSA1765" s="82" t="s">
        <v>52</v>
      </c>
      <c r="PSB1765" s="82" t="s">
        <v>13</v>
      </c>
      <c r="PSC1765" s="96" t="s">
        <v>177</v>
      </c>
      <c r="PSD1765" s="82" t="s">
        <v>0</v>
      </c>
      <c r="PSE1765" s="82" t="s">
        <v>1</v>
      </c>
      <c r="PSF1765" s="82" t="s">
        <v>2</v>
      </c>
      <c r="PSG1765" s="82" t="s">
        <v>3</v>
      </c>
      <c r="PSH1765" s="82" t="s">
        <v>50</v>
      </c>
      <c r="PSI1765" s="82" t="s">
        <v>52</v>
      </c>
      <c r="PSJ1765" s="82" t="s">
        <v>13</v>
      </c>
      <c r="PSK1765" s="96" t="s">
        <v>177</v>
      </c>
      <c r="PSL1765" s="82" t="s">
        <v>0</v>
      </c>
      <c r="PSM1765" s="82" t="s">
        <v>1</v>
      </c>
      <c r="PSN1765" s="82" t="s">
        <v>2</v>
      </c>
      <c r="PSO1765" s="82" t="s">
        <v>3</v>
      </c>
      <c r="PSP1765" s="82" t="s">
        <v>50</v>
      </c>
      <c r="PSQ1765" s="82" t="s">
        <v>52</v>
      </c>
      <c r="PSR1765" s="82" t="s">
        <v>13</v>
      </c>
      <c r="PSS1765" s="96" t="s">
        <v>177</v>
      </c>
      <c r="PST1765" s="82" t="s">
        <v>0</v>
      </c>
      <c r="PSU1765" s="82" t="s">
        <v>1</v>
      </c>
      <c r="PSV1765" s="82" t="s">
        <v>2</v>
      </c>
      <c r="PSW1765" s="82" t="s">
        <v>3</v>
      </c>
      <c r="PSX1765" s="82" t="s">
        <v>50</v>
      </c>
      <c r="PSY1765" s="82" t="s">
        <v>52</v>
      </c>
      <c r="PSZ1765" s="82" t="s">
        <v>13</v>
      </c>
      <c r="PTA1765" s="96" t="s">
        <v>177</v>
      </c>
      <c r="PTB1765" s="82" t="s">
        <v>0</v>
      </c>
      <c r="PTC1765" s="82" t="s">
        <v>1</v>
      </c>
      <c r="PTD1765" s="82" t="s">
        <v>2</v>
      </c>
      <c r="PTE1765" s="82" t="s">
        <v>3</v>
      </c>
      <c r="PTF1765" s="82" t="s">
        <v>50</v>
      </c>
      <c r="PTG1765" s="82" t="s">
        <v>52</v>
      </c>
      <c r="PTH1765" s="82" t="s">
        <v>13</v>
      </c>
      <c r="PTI1765" s="96" t="s">
        <v>177</v>
      </c>
      <c r="PTJ1765" s="82" t="s">
        <v>0</v>
      </c>
      <c r="PTK1765" s="82" t="s">
        <v>1</v>
      </c>
      <c r="PTL1765" s="82" t="s">
        <v>2</v>
      </c>
      <c r="PTM1765" s="82" t="s">
        <v>3</v>
      </c>
      <c r="PTN1765" s="82" t="s">
        <v>50</v>
      </c>
      <c r="PTO1765" s="82" t="s">
        <v>52</v>
      </c>
      <c r="PTP1765" s="82" t="s">
        <v>13</v>
      </c>
      <c r="PTQ1765" s="96" t="s">
        <v>177</v>
      </c>
      <c r="PTR1765" s="82" t="s">
        <v>0</v>
      </c>
      <c r="PTS1765" s="82" t="s">
        <v>1</v>
      </c>
      <c r="PTT1765" s="82" t="s">
        <v>2</v>
      </c>
      <c r="PTU1765" s="82" t="s">
        <v>3</v>
      </c>
      <c r="PTV1765" s="82" t="s">
        <v>50</v>
      </c>
      <c r="PTW1765" s="82" t="s">
        <v>52</v>
      </c>
      <c r="PTX1765" s="82" t="s">
        <v>13</v>
      </c>
      <c r="PTY1765" s="96" t="s">
        <v>177</v>
      </c>
      <c r="PTZ1765" s="82" t="s">
        <v>0</v>
      </c>
      <c r="PUA1765" s="82" t="s">
        <v>1</v>
      </c>
      <c r="PUB1765" s="82" t="s">
        <v>2</v>
      </c>
      <c r="PUC1765" s="82" t="s">
        <v>3</v>
      </c>
      <c r="PUD1765" s="82" t="s">
        <v>50</v>
      </c>
      <c r="PUE1765" s="82" t="s">
        <v>52</v>
      </c>
      <c r="PUF1765" s="82" t="s">
        <v>13</v>
      </c>
      <c r="PUG1765" s="96" t="s">
        <v>177</v>
      </c>
      <c r="PUH1765" s="82" t="s">
        <v>0</v>
      </c>
      <c r="PUI1765" s="82" t="s">
        <v>1</v>
      </c>
      <c r="PUJ1765" s="82" t="s">
        <v>2</v>
      </c>
      <c r="PUK1765" s="82" t="s">
        <v>3</v>
      </c>
      <c r="PUL1765" s="82" t="s">
        <v>50</v>
      </c>
      <c r="PUM1765" s="82" t="s">
        <v>52</v>
      </c>
      <c r="PUN1765" s="82" t="s">
        <v>13</v>
      </c>
      <c r="PUO1765" s="96" t="s">
        <v>177</v>
      </c>
      <c r="PUP1765" s="82" t="s">
        <v>0</v>
      </c>
      <c r="PUQ1765" s="82" t="s">
        <v>1</v>
      </c>
      <c r="PUR1765" s="82" t="s">
        <v>2</v>
      </c>
      <c r="PUS1765" s="82" t="s">
        <v>3</v>
      </c>
      <c r="PUT1765" s="82" t="s">
        <v>50</v>
      </c>
      <c r="PUU1765" s="82" t="s">
        <v>52</v>
      </c>
      <c r="PUV1765" s="82" t="s">
        <v>13</v>
      </c>
      <c r="PUW1765" s="96" t="s">
        <v>177</v>
      </c>
      <c r="PUX1765" s="82" t="s">
        <v>0</v>
      </c>
      <c r="PUY1765" s="82" t="s">
        <v>1</v>
      </c>
      <c r="PUZ1765" s="82" t="s">
        <v>2</v>
      </c>
      <c r="PVA1765" s="82" t="s">
        <v>3</v>
      </c>
      <c r="PVB1765" s="82" t="s">
        <v>50</v>
      </c>
      <c r="PVC1765" s="82" t="s">
        <v>52</v>
      </c>
      <c r="PVD1765" s="82" t="s">
        <v>13</v>
      </c>
      <c r="PVE1765" s="96" t="s">
        <v>177</v>
      </c>
      <c r="PVF1765" s="82" t="s">
        <v>0</v>
      </c>
      <c r="PVG1765" s="82" t="s">
        <v>1</v>
      </c>
      <c r="PVH1765" s="82" t="s">
        <v>2</v>
      </c>
      <c r="PVI1765" s="82" t="s">
        <v>3</v>
      </c>
      <c r="PVJ1765" s="82" t="s">
        <v>50</v>
      </c>
      <c r="PVK1765" s="82" t="s">
        <v>52</v>
      </c>
      <c r="PVL1765" s="82" t="s">
        <v>13</v>
      </c>
      <c r="PVM1765" s="96" t="s">
        <v>177</v>
      </c>
      <c r="PVN1765" s="82" t="s">
        <v>0</v>
      </c>
      <c r="PVO1765" s="82" t="s">
        <v>1</v>
      </c>
      <c r="PVP1765" s="82" t="s">
        <v>2</v>
      </c>
      <c r="PVQ1765" s="82" t="s">
        <v>3</v>
      </c>
      <c r="PVR1765" s="82" t="s">
        <v>50</v>
      </c>
      <c r="PVS1765" s="82" t="s">
        <v>52</v>
      </c>
      <c r="PVT1765" s="82" t="s">
        <v>13</v>
      </c>
      <c r="PVU1765" s="96" t="s">
        <v>177</v>
      </c>
      <c r="PVV1765" s="82" t="s">
        <v>0</v>
      </c>
      <c r="PVW1765" s="82" t="s">
        <v>1</v>
      </c>
      <c r="PVX1765" s="82" t="s">
        <v>2</v>
      </c>
      <c r="PVY1765" s="82" t="s">
        <v>3</v>
      </c>
      <c r="PVZ1765" s="82" t="s">
        <v>50</v>
      </c>
      <c r="PWA1765" s="82" t="s">
        <v>52</v>
      </c>
      <c r="PWB1765" s="82" t="s">
        <v>13</v>
      </c>
      <c r="PWC1765" s="96" t="s">
        <v>177</v>
      </c>
      <c r="PWD1765" s="82" t="s">
        <v>0</v>
      </c>
      <c r="PWE1765" s="82" t="s">
        <v>1</v>
      </c>
      <c r="PWF1765" s="82" t="s">
        <v>2</v>
      </c>
      <c r="PWG1765" s="82" t="s">
        <v>3</v>
      </c>
      <c r="PWH1765" s="82" t="s">
        <v>50</v>
      </c>
      <c r="PWI1765" s="82" t="s">
        <v>52</v>
      </c>
      <c r="PWJ1765" s="82" t="s">
        <v>13</v>
      </c>
      <c r="PWK1765" s="96" t="s">
        <v>177</v>
      </c>
      <c r="PWL1765" s="82" t="s">
        <v>0</v>
      </c>
      <c r="PWM1765" s="82" t="s">
        <v>1</v>
      </c>
      <c r="PWN1765" s="82" t="s">
        <v>2</v>
      </c>
      <c r="PWO1765" s="82" t="s">
        <v>3</v>
      </c>
      <c r="PWP1765" s="82" t="s">
        <v>50</v>
      </c>
      <c r="PWQ1765" s="82" t="s">
        <v>52</v>
      </c>
      <c r="PWR1765" s="82" t="s">
        <v>13</v>
      </c>
      <c r="PWS1765" s="96" t="s">
        <v>177</v>
      </c>
      <c r="PWT1765" s="82" t="s">
        <v>0</v>
      </c>
      <c r="PWU1765" s="82" t="s">
        <v>1</v>
      </c>
      <c r="PWV1765" s="82" t="s">
        <v>2</v>
      </c>
      <c r="PWW1765" s="82" t="s">
        <v>3</v>
      </c>
      <c r="PWX1765" s="82" t="s">
        <v>50</v>
      </c>
      <c r="PWY1765" s="82" t="s">
        <v>52</v>
      </c>
      <c r="PWZ1765" s="82" t="s">
        <v>13</v>
      </c>
      <c r="PXA1765" s="96" t="s">
        <v>177</v>
      </c>
      <c r="PXB1765" s="82" t="s">
        <v>0</v>
      </c>
      <c r="PXC1765" s="82" t="s">
        <v>1</v>
      </c>
      <c r="PXD1765" s="82" t="s">
        <v>2</v>
      </c>
      <c r="PXE1765" s="82" t="s">
        <v>3</v>
      </c>
      <c r="PXF1765" s="82" t="s">
        <v>50</v>
      </c>
      <c r="PXG1765" s="82" t="s">
        <v>52</v>
      </c>
      <c r="PXH1765" s="82" t="s">
        <v>13</v>
      </c>
      <c r="PXI1765" s="96" t="s">
        <v>177</v>
      </c>
      <c r="PXJ1765" s="82" t="s">
        <v>0</v>
      </c>
      <c r="PXK1765" s="82" t="s">
        <v>1</v>
      </c>
      <c r="PXL1765" s="82" t="s">
        <v>2</v>
      </c>
      <c r="PXM1765" s="82" t="s">
        <v>3</v>
      </c>
      <c r="PXN1765" s="82" t="s">
        <v>50</v>
      </c>
      <c r="PXO1765" s="82" t="s">
        <v>52</v>
      </c>
      <c r="PXP1765" s="82" t="s">
        <v>13</v>
      </c>
      <c r="PXQ1765" s="96" t="s">
        <v>177</v>
      </c>
      <c r="PXR1765" s="82" t="s">
        <v>0</v>
      </c>
      <c r="PXS1765" s="82" t="s">
        <v>1</v>
      </c>
      <c r="PXT1765" s="82" t="s">
        <v>2</v>
      </c>
      <c r="PXU1765" s="82" t="s">
        <v>3</v>
      </c>
      <c r="PXV1765" s="82" t="s">
        <v>50</v>
      </c>
      <c r="PXW1765" s="82" t="s">
        <v>52</v>
      </c>
      <c r="PXX1765" s="82" t="s">
        <v>13</v>
      </c>
      <c r="PXY1765" s="96" t="s">
        <v>177</v>
      </c>
      <c r="PXZ1765" s="82" t="s">
        <v>0</v>
      </c>
      <c r="PYA1765" s="82" t="s">
        <v>1</v>
      </c>
      <c r="PYB1765" s="82" t="s">
        <v>2</v>
      </c>
      <c r="PYC1765" s="82" t="s">
        <v>3</v>
      </c>
      <c r="PYD1765" s="82" t="s">
        <v>50</v>
      </c>
      <c r="PYE1765" s="82" t="s">
        <v>52</v>
      </c>
      <c r="PYF1765" s="82" t="s">
        <v>13</v>
      </c>
      <c r="PYG1765" s="96" t="s">
        <v>177</v>
      </c>
      <c r="PYH1765" s="82" t="s">
        <v>0</v>
      </c>
      <c r="PYI1765" s="82" t="s">
        <v>1</v>
      </c>
      <c r="PYJ1765" s="82" t="s">
        <v>2</v>
      </c>
      <c r="PYK1765" s="82" t="s">
        <v>3</v>
      </c>
      <c r="PYL1765" s="82" t="s">
        <v>50</v>
      </c>
      <c r="PYM1765" s="82" t="s">
        <v>52</v>
      </c>
      <c r="PYN1765" s="82" t="s">
        <v>13</v>
      </c>
      <c r="PYO1765" s="96" t="s">
        <v>177</v>
      </c>
      <c r="PYP1765" s="82" t="s">
        <v>0</v>
      </c>
      <c r="PYQ1765" s="82" t="s">
        <v>1</v>
      </c>
      <c r="PYR1765" s="82" t="s">
        <v>2</v>
      </c>
      <c r="PYS1765" s="82" t="s">
        <v>3</v>
      </c>
      <c r="PYT1765" s="82" t="s">
        <v>50</v>
      </c>
      <c r="PYU1765" s="82" t="s">
        <v>52</v>
      </c>
      <c r="PYV1765" s="82" t="s">
        <v>13</v>
      </c>
      <c r="PYW1765" s="96" t="s">
        <v>177</v>
      </c>
      <c r="PYX1765" s="82" t="s">
        <v>0</v>
      </c>
      <c r="PYY1765" s="82" t="s">
        <v>1</v>
      </c>
      <c r="PYZ1765" s="82" t="s">
        <v>2</v>
      </c>
      <c r="PZA1765" s="82" t="s">
        <v>3</v>
      </c>
      <c r="PZB1765" s="82" t="s">
        <v>50</v>
      </c>
      <c r="PZC1765" s="82" t="s">
        <v>52</v>
      </c>
      <c r="PZD1765" s="82" t="s">
        <v>13</v>
      </c>
      <c r="PZE1765" s="96" t="s">
        <v>177</v>
      </c>
      <c r="PZF1765" s="82" t="s">
        <v>0</v>
      </c>
      <c r="PZG1765" s="82" t="s">
        <v>1</v>
      </c>
      <c r="PZH1765" s="82" t="s">
        <v>2</v>
      </c>
      <c r="PZI1765" s="82" t="s">
        <v>3</v>
      </c>
      <c r="PZJ1765" s="82" t="s">
        <v>50</v>
      </c>
      <c r="PZK1765" s="82" t="s">
        <v>52</v>
      </c>
      <c r="PZL1765" s="82" t="s">
        <v>13</v>
      </c>
      <c r="PZM1765" s="96" t="s">
        <v>177</v>
      </c>
      <c r="PZN1765" s="82" t="s">
        <v>0</v>
      </c>
      <c r="PZO1765" s="82" t="s">
        <v>1</v>
      </c>
      <c r="PZP1765" s="82" t="s">
        <v>2</v>
      </c>
      <c r="PZQ1765" s="82" t="s">
        <v>3</v>
      </c>
      <c r="PZR1765" s="82" t="s">
        <v>50</v>
      </c>
      <c r="PZS1765" s="82" t="s">
        <v>52</v>
      </c>
      <c r="PZT1765" s="82" t="s">
        <v>13</v>
      </c>
      <c r="PZU1765" s="96" t="s">
        <v>177</v>
      </c>
      <c r="PZV1765" s="82" t="s">
        <v>0</v>
      </c>
      <c r="PZW1765" s="82" t="s">
        <v>1</v>
      </c>
      <c r="PZX1765" s="82" t="s">
        <v>2</v>
      </c>
      <c r="PZY1765" s="82" t="s">
        <v>3</v>
      </c>
      <c r="PZZ1765" s="82" t="s">
        <v>50</v>
      </c>
      <c r="QAA1765" s="82" t="s">
        <v>52</v>
      </c>
      <c r="QAB1765" s="82" t="s">
        <v>13</v>
      </c>
      <c r="QAC1765" s="96" t="s">
        <v>177</v>
      </c>
      <c r="QAD1765" s="82" t="s">
        <v>0</v>
      </c>
      <c r="QAE1765" s="82" t="s">
        <v>1</v>
      </c>
      <c r="QAF1765" s="82" t="s">
        <v>2</v>
      </c>
      <c r="QAG1765" s="82" t="s">
        <v>3</v>
      </c>
      <c r="QAH1765" s="82" t="s">
        <v>50</v>
      </c>
      <c r="QAI1765" s="82" t="s">
        <v>52</v>
      </c>
      <c r="QAJ1765" s="82" t="s">
        <v>13</v>
      </c>
      <c r="QAK1765" s="96" t="s">
        <v>177</v>
      </c>
      <c r="QAL1765" s="82" t="s">
        <v>0</v>
      </c>
      <c r="QAM1765" s="82" t="s">
        <v>1</v>
      </c>
      <c r="QAN1765" s="82" t="s">
        <v>2</v>
      </c>
      <c r="QAO1765" s="82" t="s">
        <v>3</v>
      </c>
      <c r="QAP1765" s="82" t="s">
        <v>50</v>
      </c>
      <c r="QAQ1765" s="82" t="s">
        <v>52</v>
      </c>
      <c r="QAR1765" s="82" t="s">
        <v>13</v>
      </c>
      <c r="QAS1765" s="96" t="s">
        <v>177</v>
      </c>
      <c r="QAT1765" s="82" t="s">
        <v>0</v>
      </c>
      <c r="QAU1765" s="82" t="s">
        <v>1</v>
      </c>
      <c r="QAV1765" s="82" t="s">
        <v>2</v>
      </c>
      <c r="QAW1765" s="82" t="s">
        <v>3</v>
      </c>
      <c r="QAX1765" s="82" t="s">
        <v>50</v>
      </c>
      <c r="QAY1765" s="82" t="s">
        <v>52</v>
      </c>
      <c r="QAZ1765" s="82" t="s">
        <v>13</v>
      </c>
      <c r="QBA1765" s="96" t="s">
        <v>177</v>
      </c>
      <c r="QBB1765" s="82" t="s">
        <v>0</v>
      </c>
      <c r="QBC1765" s="82" t="s">
        <v>1</v>
      </c>
      <c r="QBD1765" s="82" t="s">
        <v>2</v>
      </c>
      <c r="QBE1765" s="82" t="s">
        <v>3</v>
      </c>
      <c r="QBF1765" s="82" t="s">
        <v>50</v>
      </c>
      <c r="QBG1765" s="82" t="s">
        <v>52</v>
      </c>
      <c r="QBH1765" s="82" t="s">
        <v>13</v>
      </c>
      <c r="QBI1765" s="96" t="s">
        <v>177</v>
      </c>
      <c r="QBJ1765" s="82" t="s">
        <v>0</v>
      </c>
      <c r="QBK1765" s="82" t="s">
        <v>1</v>
      </c>
      <c r="QBL1765" s="82" t="s">
        <v>2</v>
      </c>
      <c r="QBM1765" s="82" t="s">
        <v>3</v>
      </c>
      <c r="QBN1765" s="82" t="s">
        <v>50</v>
      </c>
      <c r="QBO1765" s="82" t="s">
        <v>52</v>
      </c>
      <c r="QBP1765" s="82" t="s">
        <v>13</v>
      </c>
      <c r="QBQ1765" s="96" t="s">
        <v>177</v>
      </c>
      <c r="QBR1765" s="82" t="s">
        <v>0</v>
      </c>
      <c r="QBS1765" s="82" t="s">
        <v>1</v>
      </c>
      <c r="QBT1765" s="82" t="s">
        <v>2</v>
      </c>
      <c r="QBU1765" s="82" t="s">
        <v>3</v>
      </c>
      <c r="QBV1765" s="82" t="s">
        <v>50</v>
      </c>
      <c r="QBW1765" s="82" t="s">
        <v>52</v>
      </c>
      <c r="QBX1765" s="82" t="s">
        <v>13</v>
      </c>
      <c r="QBY1765" s="96" t="s">
        <v>177</v>
      </c>
      <c r="QBZ1765" s="82" t="s">
        <v>0</v>
      </c>
      <c r="QCA1765" s="82" t="s">
        <v>1</v>
      </c>
      <c r="QCB1765" s="82" t="s">
        <v>2</v>
      </c>
      <c r="QCC1765" s="82" t="s">
        <v>3</v>
      </c>
      <c r="QCD1765" s="82" t="s">
        <v>50</v>
      </c>
      <c r="QCE1765" s="82" t="s">
        <v>52</v>
      </c>
      <c r="QCF1765" s="82" t="s">
        <v>13</v>
      </c>
      <c r="QCG1765" s="96" t="s">
        <v>177</v>
      </c>
      <c r="QCH1765" s="82" t="s">
        <v>0</v>
      </c>
      <c r="QCI1765" s="82" t="s">
        <v>1</v>
      </c>
      <c r="QCJ1765" s="82" t="s">
        <v>2</v>
      </c>
      <c r="QCK1765" s="82" t="s">
        <v>3</v>
      </c>
      <c r="QCL1765" s="82" t="s">
        <v>50</v>
      </c>
      <c r="QCM1765" s="82" t="s">
        <v>52</v>
      </c>
      <c r="QCN1765" s="82" t="s">
        <v>13</v>
      </c>
      <c r="QCO1765" s="96" t="s">
        <v>177</v>
      </c>
      <c r="QCP1765" s="82" t="s">
        <v>0</v>
      </c>
      <c r="QCQ1765" s="82" t="s">
        <v>1</v>
      </c>
      <c r="QCR1765" s="82" t="s">
        <v>2</v>
      </c>
      <c r="QCS1765" s="82" t="s">
        <v>3</v>
      </c>
      <c r="QCT1765" s="82" t="s">
        <v>50</v>
      </c>
      <c r="QCU1765" s="82" t="s">
        <v>52</v>
      </c>
      <c r="QCV1765" s="82" t="s">
        <v>13</v>
      </c>
      <c r="QCW1765" s="96" t="s">
        <v>177</v>
      </c>
      <c r="QCX1765" s="82" t="s">
        <v>0</v>
      </c>
      <c r="QCY1765" s="82" t="s">
        <v>1</v>
      </c>
      <c r="QCZ1765" s="82" t="s">
        <v>2</v>
      </c>
      <c r="QDA1765" s="82" t="s">
        <v>3</v>
      </c>
      <c r="QDB1765" s="82" t="s">
        <v>50</v>
      </c>
      <c r="QDC1765" s="82" t="s">
        <v>52</v>
      </c>
      <c r="QDD1765" s="82" t="s">
        <v>13</v>
      </c>
      <c r="QDE1765" s="96" t="s">
        <v>177</v>
      </c>
      <c r="QDF1765" s="82" t="s">
        <v>0</v>
      </c>
      <c r="QDG1765" s="82" t="s">
        <v>1</v>
      </c>
      <c r="QDH1765" s="82" t="s">
        <v>2</v>
      </c>
      <c r="QDI1765" s="82" t="s">
        <v>3</v>
      </c>
      <c r="QDJ1765" s="82" t="s">
        <v>50</v>
      </c>
      <c r="QDK1765" s="82" t="s">
        <v>52</v>
      </c>
      <c r="QDL1765" s="82" t="s">
        <v>13</v>
      </c>
      <c r="QDM1765" s="96" t="s">
        <v>177</v>
      </c>
      <c r="QDN1765" s="82" t="s">
        <v>0</v>
      </c>
      <c r="QDO1765" s="82" t="s">
        <v>1</v>
      </c>
      <c r="QDP1765" s="82" t="s">
        <v>2</v>
      </c>
      <c r="QDQ1765" s="82" t="s">
        <v>3</v>
      </c>
      <c r="QDR1765" s="82" t="s">
        <v>50</v>
      </c>
      <c r="QDS1765" s="82" t="s">
        <v>52</v>
      </c>
      <c r="QDT1765" s="82" t="s">
        <v>13</v>
      </c>
      <c r="QDU1765" s="96" t="s">
        <v>177</v>
      </c>
      <c r="QDV1765" s="82" t="s">
        <v>0</v>
      </c>
      <c r="QDW1765" s="82" t="s">
        <v>1</v>
      </c>
      <c r="QDX1765" s="82" t="s">
        <v>2</v>
      </c>
      <c r="QDY1765" s="82" t="s">
        <v>3</v>
      </c>
      <c r="QDZ1765" s="82" t="s">
        <v>50</v>
      </c>
      <c r="QEA1765" s="82" t="s">
        <v>52</v>
      </c>
      <c r="QEB1765" s="82" t="s">
        <v>13</v>
      </c>
      <c r="QEC1765" s="96" t="s">
        <v>177</v>
      </c>
      <c r="QED1765" s="82" t="s">
        <v>0</v>
      </c>
      <c r="QEE1765" s="82" t="s">
        <v>1</v>
      </c>
      <c r="QEF1765" s="82" t="s">
        <v>2</v>
      </c>
      <c r="QEG1765" s="82" t="s">
        <v>3</v>
      </c>
      <c r="QEH1765" s="82" t="s">
        <v>50</v>
      </c>
      <c r="QEI1765" s="82" t="s">
        <v>52</v>
      </c>
      <c r="QEJ1765" s="82" t="s">
        <v>13</v>
      </c>
      <c r="QEK1765" s="96" t="s">
        <v>177</v>
      </c>
      <c r="QEL1765" s="82" t="s">
        <v>0</v>
      </c>
      <c r="QEM1765" s="82" t="s">
        <v>1</v>
      </c>
      <c r="QEN1765" s="82" t="s">
        <v>2</v>
      </c>
      <c r="QEO1765" s="82" t="s">
        <v>3</v>
      </c>
      <c r="QEP1765" s="82" t="s">
        <v>50</v>
      </c>
      <c r="QEQ1765" s="82" t="s">
        <v>52</v>
      </c>
      <c r="QER1765" s="82" t="s">
        <v>13</v>
      </c>
      <c r="QES1765" s="96" t="s">
        <v>177</v>
      </c>
      <c r="QET1765" s="82" t="s">
        <v>0</v>
      </c>
      <c r="QEU1765" s="82" t="s">
        <v>1</v>
      </c>
      <c r="QEV1765" s="82" t="s">
        <v>2</v>
      </c>
      <c r="QEW1765" s="82" t="s">
        <v>3</v>
      </c>
      <c r="QEX1765" s="82" t="s">
        <v>50</v>
      </c>
      <c r="QEY1765" s="82" t="s">
        <v>52</v>
      </c>
      <c r="QEZ1765" s="82" t="s">
        <v>13</v>
      </c>
      <c r="QFA1765" s="96" t="s">
        <v>177</v>
      </c>
      <c r="QFB1765" s="82" t="s">
        <v>0</v>
      </c>
      <c r="QFC1765" s="82" t="s">
        <v>1</v>
      </c>
      <c r="QFD1765" s="82" t="s">
        <v>2</v>
      </c>
      <c r="QFE1765" s="82" t="s">
        <v>3</v>
      </c>
      <c r="QFF1765" s="82" t="s">
        <v>50</v>
      </c>
      <c r="QFG1765" s="82" t="s">
        <v>52</v>
      </c>
      <c r="QFH1765" s="82" t="s">
        <v>13</v>
      </c>
      <c r="QFI1765" s="96" t="s">
        <v>177</v>
      </c>
      <c r="QFJ1765" s="82" t="s">
        <v>0</v>
      </c>
      <c r="QFK1765" s="82" t="s">
        <v>1</v>
      </c>
      <c r="QFL1765" s="82" t="s">
        <v>2</v>
      </c>
      <c r="QFM1765" s="82" t="s">
        <v>3</v>
      </c>
      <c r="QFN1765" s="82" t="s">
        <v>50</v>
      </c>
      <c r="QFO1765" s="82" t="s">
        <v>52</v>
      </c>
      <c r="QFP1765" s="82" t="s">
        <v>13</v>
      </c>
      <c r="QFQ1765" s="96" t="s">
        <v>177</v>
      </c>
      <c r="QFR1765" s="82" t="s">
        <v>0</v>
      </c>
      <c r="QFS1765" s="82" t="s">
        <v>1</v>
      </c>
      <c r="QFT1765" s="82" t="s">
        <v>2</v>
      </c>
      <c r="QFU1765" s="82" t="s">
        <v>3</v>
      </c>
      <c r="QFV1765" s="82" t="s">
        <v>50</v>
      </c>
      <c r="QFW1765" s="82" t="s">
        <v>52</v>
      </c>
      <c r="QFX1765" s="82" t="s">
        <v>13</v>
      </c>
      <c r="QFY1765" s="96" t="s">
        <v>177</v>
      </c>
      <c r="QFZ1765" s="82" t="s">
        <v>0</v>
      </c>
      <c r="QGA1765" s="82" t="s">
        <v>1</v>
      </c>
      <c r="QGB1765" s="82" t="s">
        <v>2</v>
      </c>
      <c r="QGC1765" s="82" t="s">
        <v>3</v>
      </c>
      <c r="QGD1765" s="82" t="s">
        <v>50</v>
      </c>
      <c r="QGE1765" s="82" t="s">
        <v>52</v>
      </c>
      <c r="QGF1765" s="82" t="s">
        <v>13</v>
      </c>
      <c r="QGG1765" s="96" t="s">
        <v>177</v>
      </c>
      <c r="QGH1765" s="82" t="s">
        <v>0</v>
      </c>
      <c r="QGI1765" s="82" t="s">
        <v>1</v>
      </c>
      <c r="QGJ1765" s="82" t="s">
        <v>2</v>
      </c>
      <c r="QGK1765" s="82" t="s">
        <v>3</v>
      </c>
      <c r="QGL1765" s="82" t="s">
        <v>50</v>
      </c>
      <c r="QGM1765" s="82" t="s">
        <v>52</v>
      </c>
      <c r="QGN1765" s="82" t="s">
        <v>13</v>
      </c>
      <c r="QGO1765" s="96" t="s">
        <v>177</v>
      </c>
      <c r="QGP1765" s="82" t="s">
        <v>0</v>
      </c>
      <c r="QGQ1765" s="82" t="s">
        <v>1</v>
      </c>
      <c r="QGR1765" s="82" t="s">
        <v>2</v>
      </c>
      <c r="QGS1765" s="82" t="s">
        <v>3</v>
      </c>
      <c r="QGT1765" s="82" t="s">
        <v>50</v>
      </c>
      <c r="QGU1765" s="82" t="s">
        <v>52</v>
      </c>
      <c r="QGV1765" s="82" t="s">
        <v>13</v>
      </c>
      <c r="QGW1765" s="96" t="s">
        <v>177</v>
      </c>
      <c r="QGX1765" s="82" t="s">
        <v>0</v>
      </c>
      <c r="QGY1765" s="82" t="s">
        <v>1</v>
      </c>
      <c r="QGZ1765" s="82" t="s">
        <v>2</v>
      </c>
      <c r="QHA1765" s="82" t="s">
        <v>3</v>
      </c>
      <c r="QHB1765" s="82" t="s">
        <v>50</v>
      </c>
      <c r="QHC1765" s="82" t="s">
        <v>52</v>
      </c>
      <c r="QHD1765" s="82" t="s">
        <v>13</v>
      </c>
      <c r="QHE1765" s="96" t="s">
        <v>177</v>
      </c>
      <c r="QHF1765" s="82" t="s">
        <v>0</v>
      </c>
      <c r="QHG1765" s="82" t="s">
        <v>1</v>
      </c>
      <c r="QHH1765" s="82" t="s">
        <v>2</v>
      </c>
      <c r="QHI1765" s="82" t="s">
        <v>3</v>
      </c>
      <c r="QHJ1765" s="82" t="s">
        <v>50</v>
      </c>
      <c r="QHK1765" s="82" t="s">
        <v>52</v>
      </c>
      <c r="QHL1765" s="82" t="s">
        <v>13</v>
      </c>
      <c r="QHM1765" s="96" t="s">
        <v>177</v>
      </c>
      <c r="QHN1765" s="82" t="s">
        <v>0</v>
      </c>
      <c r="QHO1765" s="82" t="s">
        <v>1</v>
      </c>
      <c r="QHP1765" s="82" t="s">
        <v>2</v>
      </c>
      <c r="QHQ1765" s="82" t="s">
        <v>3</v>
      </c>
      <c r="QHR1765" s="82" t="s">
        <v>50</v>
      </c>
      <c r="QHS1765" s="82" t="s">
        <v>52</v>
      </c>
      <c r="QHT1765" s="82" t="s">
        <v>13</v>
      </c>
      <c r="QHU1765" s="96" t="s">
        <v>177</v>
      </c>
      <c r="QHV1765" s="82" t="s">
        <v>0</v>
      </c>
      <c r="QHW1765" s="82" t="s">
        <v>1</v>
      </c>
      <c r="QHX1765" s="82" t="s">
        <v>2</v>
      </c>
      <c r="QHY1765" s="82" t="s">
        <v>3</v>
      </c>
      <c r="QHZ1765" s="82" t="s">
        <v>50</v>
      </c>
      <c r="QIA1765" s="82" t="s">
        <v>52</v>
      </c>
      <c r="QIB1765" s="82" t="s">
        <v>13</v>
      </c>
      <c r="QIC1765" s="96" t="s">
        <v>177</v>
      </c>
      <c r="QID1765" s="82" t="s">
        <v>0</v>
      </c>
      <c r="QIE1765" s="82" t="s">
        <v>1</v>
      </c>
      <c r="QIF1765" s="82" t="s">
        <v>2</v>
      </c>
      <c r="QIG1765" s="82" t="s">
        <v>3</v>
      </c>
      <c r="QIH1765" s="82" t="s">
        <v>50</v>
      </c>
      <c r="QII1765" s="82" t="s">
        <v>52</v>
      </c>
      <c r="QIJ1765" s="82" t="s">
        <v>13</v>
      </c>
      <c r="QIK1765" s="96" t="s">
        <v>177</v>
      </c>
      <c r="QIL1765" s="82" t="s">
        <v>0</v>
      </c>
      <c r="QIM1765" s="82" t="s">
        <v>1</v>
      </c>
      <c r="QIN1765" s="82" t="s">
        <v>2</v>
      </c>
      <c r="QIO1765" s="82" t="s">
        <v>3</v>
      </c>
      <c r="QIP1765" s="82" t="s">
        <v>50</v>
      </c>
      <c r="QIQ1765" s="82" t="s">
        <v>52</v>
      </c>
      <c r="QIR1765" s="82" t="s">
        <v>13</v>
      </c>
      <c r="QIS1765" s="96" t="s">
        <v>177</v>
      </c>
      <c r="QIT1765" s="82" t="s">
        <v>0</v>
      </c>
      <c r="QIU1765" s="82" t="s">
        <v>1</v>
      </c>
      <c r="QIV1765" s="82" t="s">
        <v>2</v>
      </c>
      <c r="QIW1765" s="82" t="s">
        <v>3</v>
      </c>
      <c r="QIX1765" s="82" t="s">
        <v>50</v>
      </c>
      <c r="QIY1765" s="82" t="s">
        <v>52</v>
      </c>
      <c r="QIZ1765" s="82" t="s">
        <v>13</v>
      </c>
      <c r="QJA1765" s="96" t="s">
        <v>177</v>
      </c>
      <c r="QJB1765" s="82" t="s">
        <v>0</v>
      </c>
      <c r="QJC1765" s="82" t="s">
        <v>1</v>
      </c>
      <c r="QJD1765" s="82" t="s">
        <v>2</v>
      </c>
      <c r="QJE1765" s="82" t="s">
        <v>3</v>
      </c>
      <c r="QJF1765" s="82" t="s">
        <v>50</v>
      </c>
      <c r="QJG1765" s="82" t="s">
        <v>52</v>
      </c>
      <c r="QJH1765" s="82" t="s">
        <v>13</v>
      </c>
      <c r="QJI1765" s="96" t="s">
        <v>177</v>
      </c>
      <c r="QJJ1765" s="82" t="s">
        <v>0</v>
      </c>
      <c r="QJK1765" s="82" t="s">
        <v>1</v>
      </c>
      <c r="QJL1765" s="82" t="s">
        <v>2</v>
      </c>
      <c r="QJM1765" s="82" t="s">
        <v>3</v>
      </c>
      <c r="QJN1765" s="82" t="s">
        <v>50</v>
      </c>
      <c r="QJO1765" s="82" t="s">
        <v>52</v>
      </c>
      <c r="QJP1765" s="82" t="s">
        <v>13</v>
      </c>
      <c r="QJQ1765" s="96" t="s">
        <v>177</v>
      </c>
      <c r="QJR1765" s="82" t="s">
        <v>0</v>
      </c>
      <c r="QJS1765" s="82" t="s">
        <v>1</v>
      </c>
      <c r="QJT1765" s="82" t="s">
        <v>2</v>
      </c>
      <c r="QJU1765" s="82" t="s">
        <v>3</v>
      </c>
      <c r="QJV1765" s="82" t="s">
        <v>50</v>
      </c>
      <c r="QJW1765" s="82" t="s">
        <v>52</v>
      </c>
      <c r="QJX1765" s="82" t="s">
        <v>13</v>
      </c>
      <c r="QJY1765" s="96" t="s">
        <v>177</v>
      </c>
      <c r="QJZ1765" s="82" t="s">
        <v>0</v>
      </c>
      <c r="QKA1765" s="82" t="s">
        <v>1</v>
      </c>
      <c r="QKB1765" s="82" t="s">
        <v>2</v>
      </c>
      <c r="QKC1765" s="82" t="s">
        <v>3</v>
      </c>
      <c r="QKD1765" s="82" t="s">
        <v>50</v>
      </c>
      <c r="QKE1765" s="82" t="s">
        <v>52</v>
      </c>
      <c r="QKF1765" s="82" t="s">
        <v>13</v>
      </c>
      <c r="QKG1765" s="96" t="s">
        <v>177</v>
      </c>
      <c r="QKH1765" s="82" t="s">
        <v>0</v>
      </c>
      <c r="QKI1765" s="82" t="s">
        <v>1</v>
      </c>
      <c r="QKJ1765" s="82" t="s">
        <v>2</v>
      </c>
      <c r="QKK1765" s="82" t="s">
        <v>3</v>
      </c>
      <c r="QKL1765" s="82" t="s">
        <v>50</v>
      </c>
      <c r="QKM1765" s="82" t="s">
        <v>52</v>
      </c>
      <c r="QKN1765" s="82" t="s">
        <v>13</v>
      </c>
      <c r="QKO1765" s="96" t="s">
        <v>177</v>
      </c>
      <c r="QKP1765" s="82" t="s">
        <v>0</v>
      </c>
      <c r="QKQ1765" s="82" t="s">
        <v>1</v>
      </c>
      <c r="QKR1765" s="82" t="s">
        <v>2</v>
      </c>
      <c r="QKS1765" s="82" t="s">
        <v>3</v>
      </c>
      <c r="QKT1765" s="82" t="s">
        <v>50</v>
      </c>
      <c r="QKU1765" s="82" t="s">
        <v>52</v>
      </c>
      <c r="QKV1765" s="82" t="s">
        <v>13</v>
      </c>
      <c r="QKW1765" s="96" t="s">
        <v>177</v>
      </c>
      <c r="QKX1765" s="82" t="s">
        <v>0</v>
      </c>
      <c r="QKY1765" s="82" t="s">
        <v>1</v>
      </c>
      <c r="QKZ1765" s="82" t="s">
        <v>2</v>
      </c>
      <c r="QLA1765" s="82" t="s">
        <v>3</v>
      </c>
      <c r="QLB1765" s="82" t="s">
        <v>50</v>
      </c>
      <c r="QLC1765" s="82" t="s">
        <v>52</v>
      </c>
      <c r="QLD1765" s="82" t="s">
        <v>13</v>
      </c>
      <c r="QLE1765" s="96" t="s">
        <v>177</v>
      </c>
      <c r="QLF1765" s="82" t="s">
        <v>0</v>
      </c>
      <c r="QLG1765" s="82" t="s">
        <v>1</v>
      </c>
      <c r="QLH1765" s="82" t="s">
        <v>2</v>
      </c>
      <c r="QLI1765" s="82" t="s">
        <v>3</v>
      </c>
      <c r="QLJ1765" s="82" t="s">
        <v>50</v>
      </c>
      <c r="QLK1765" s="82" t="s">
        <v>52</v>
      </c>
      <c r="QLL1765" s="82" t="s">
        <v>13</v>
      </c>
      <c r="QLM1765" s="96" t="s">
        <v>177</v>
      </c>
      <c r="QLN1765" s="82" t="s">
        <v>0</v>
      </c>
      <c r="QLO1765" s="82" t="s">
        <v>1</v>
      </c>
      <c r="QLP1765" s="82" t="s">
        <v>2</v>
      </c>
      <c r="QLQ1765" s="82" t="s">
        <v>3</v>
      </c>
      <c r="QLR1765" s="82" t="s">
        <v>50</v>
      </c>
      <c r="QLS1765" s="82" t="s">
        <v>52</v>
      </c>
      <c r="QLT1765" s="82" t="s">
        <v>13</v>
      </c>
      <c r="QLU1765" s="96" t="s">
        <v>177</v>
      </c>
      <c r="QLV1765" s="82" t="s">
        <v>0</v>
      </c>
      <c r="QLW1765" s="82" t="s">
        <v>1</v>
      </c>
      <c r="QLX1765" s="82" t="s">
        <v>2</v>
      </c>
      <c r="QLY1765" s="82" t="s">
        <v>3</v>
      </c>
      <c r="QLZ1765" s="82" t="s">
        <v>50</v>
      </c>
      <c r="QMA1765" s="82" t="s">
        <v>52</v>
      </c>
      <c r="QMB1765" s="82" t="s">
        <v>13</v>
      </c>
      <c r="QMC1765" s="96" t="s">
        <v>177</v>
      </c>
      <c r="QMD1765" s="82" t="s">
        <v>0</v>
      </c>
      <c r="QME1765" s="82" t="s">
        <v>1</v>
      </c>
      <c r="QMF1765" s="82" t="s">
        <v>2</v>
      </c>
      <c r="QMG1765" s="82" t="s">
        <v>3</v>
      </c>
      <c r="QMH1765" s="82" t="s">
        <v>50</v>
      </c>
      <c r="QMI1765" s="82" t="s">
        <v>52</v>
      </c>
      <c r="QMJ1765" s="82" t="s">
        <v>13</v>
      </c>
      <c r="QMK1765" s="96" t="s">
        <v>177</v>
      </c>
      <c r="QML1765" s="82" t="s">
        <v>0</v>
      </c>
      <c r="QMM1765" s="82" t="s">
        <v>1</v>
      </c>
      <c r="QMN1765" s="82" t="s">
        <v>2</v>
      </c>
      <c r="QMO1765" s="82" t="s">
        <v>3</v>
      </c>
      <c r="QMP1765" s="82" t="s">
        <v>50</v>
      </c>
      <c r="QMQ1765" s="82" t="s">
        <v>52</v>
      </c>
      <c r="QMR1765" s="82" t="s">
        <v>13</v>
      </c>
      <c r="QMS1765" s="96" t="s">
        <v>177</v>
      </c>
      <c r="QMT1765" s="82" t="s">
        <v>0</v>
      </c>
      <c r="QMU1765" s="82" t="s">
        <v>1</v>
      </c>
      <c r="QMV1765" s="82" t="s">
        <v>2</v>
      </c>
      <c r="QMW1765" s="82" t="s">
        <v>3</v>
      </c>
      <c r="QMX1765" s="82" t="s">
        <v>50</v>
      </c>
      <c r="QMY1765" s="82" t="s">
        <v>52</v>
      </c>
      <c r="QMZ1765" s="82" t="s">
        <v>13</v>
      </c>
      <c r="QNA1765" s="96" t="s">
        <v>177</v>
      </c>
      <c r="QNB1765" s="82" t="s">
        <v>0</v>
      </c>
      <c r="QNC1765" s="82" t="s">
        <v>1</v>
      </c>
      <c r="QND1765" s="82" t="s">
        <v>2</v>
      </c>
      <c r="QNE1765" s="82" t="s">
        <v>3</v>
      </c>
      <c r="QNF1765" s="82" t="s">
        <v>50</v>
      </c>
      <c r="QNG1765" s="82" t="s">
        <v>52</v>
      </c>
      <c r="QNH1765" s="82" t="s">
        <v>13</v>
      </c>
      <c r="QNI1765" s="96" t="s">
        <v>177</v>
      </c>
      <c r="QNJ1765" s="82" t="s">
        <v>0</v>
      </c>
      <c r="QNK1765" s="82" t="s">
        <v>1</v>
      </c>
      <c r="QNL1765" s="82" t="s">
        <v>2</v>
      </c>
      <c r="QNM1765" s="82" t="s">
        <v>3</v>
      </c>
      <c r="QNN1765" s="82" t="s">
        <v>50</v>
      </c>
      <c r="QNO1765" s="82" t="s">
        <v>52</v>
      </c>
      <c r="QNP1765" s="82" t="s">
        <v>13</v>
      </c>
      <c r="QNQ1765" s="96" t="s">
        <v>177</v>
      </c>
      <c r="QNR1765" s="82" t="s">
        <v>0</v>
      </c>
      <c r="QNS1765" s="82" t="s">
        <v>1</v>
      </c>
      <c r="QNT1765" s="82" t="s">
        <v>2</v>
      </c>
      <c r="QNU1765" s="82" t="s">
        <v>3</v>
      </c>
      <c r="QNV1765" s="82" t="s">
        <v>50</v>
      </c>
      <c r="QNW1765" s="82" t="s">
        <v>52</v>
      </c>
      <c r="QNX1765" s="82" t="s">
        <v>13</v>
      </c>
      <c r="QNY1765" s="96" t="s">
        <v>177</v>
      </c>
      <c r="QNZ1765" s="82" t="s">
        <v>0</v>
      </c>
      <c r="QOA1765" s="82" t="s">
        <v>1</v>
      </c>
      <c r="QOB1765" s="82" t="s">
        <v>2</v>
      </c>
      <c r="QOC1765" s="82" t="s">
        <v>3</v>
      </c>
      <c r="QOD1765" s="82" t="s">
        <v>50</v>
      </c>
      <c r="QOE1765" s="82" t="s">
        <v>52</v>
      </c>
      <c r="QOF1765" s="82" t="s">
        <v>13</v>
      </c>
      <c r="QOG1765" s="96" t="s">
        <v>177</v>
      </c>
      <c r="QOH1765" s="82" t="s">
        <v>0</v>
      </c>
      <c r="QOI1765" s="82" t="s">
        <v>1</v>
      </c>
      <c r="QOJ1765" s="82" t="s">
        <v>2</v>
      </c>
      <c r="QOK1765" s="82" t="s">
        <v>3</v>
      </c>
      <c r="QOL1765" s="82" t="s">
        <v>50</v>
      </c>
      <c r="QOM1765" s="82" t="s">
        <v>52</v>
      </c>
      <c r="QON1765" s="82" t="s">
        <v>13</v>
      </c>
      <c r="QOO1765" s="96" t="s">
        <v>177</v>
      </c>
      <c r="QOP1765" s="82" t="s">
        <v>0</v>
      </c>
      <c r="QOQ1765" s="82" t="s">
        <v>1</v>
      </c>
      <c r="QOR1765" s="82" t="s">
        <v>2</v>
      </c>
      <c r="QOS1765" s="82" t="s">
        <v>3</v>
      </c>
      <c r="QOT1765" s="82" t="s">
        <v>50</v>
      </c>
      <c r="QOU1765" s="82" t="s">
        <v>52</v>
      </c>
      <c r="QOV1765" s="82" t="s">
        <v>13</v>
      </c>
      <c r="QOW1765" s="96" t="s">
        <v>177</v>
      </c>
      <c r="QOX1765" s="82" t="s">
        <v>0</v>
      </c>
      <c r="QOY1765" s="82" t="s">
        <v>1</v>
      </c>
      <c r="QOZ1765" s="82" t="s">
        <v>2</v>
      </c>
      <c r="QPA1765" s="82" t="s">
        <v>3</v>
      </c>
      <c r="QPB1765" s="82" t="s">
        <v>50</v>
      </c>
      <c r="QPC1765" s="82" t="s">
        <v>52</v>
      </c>
      <c r="QPD1765" s="82" t="s">
        <v>13</v>
      </c>
      <c r="QPE1765" s="96" t="s">
        <v>177</v>
      </c>
      <c r="QPF1765" s="82" t="s">
        <v>0</v>
      </c>
      <c r="QPG1765" s="82" t="s">
        <v>1</v>
      </c>
      <c r="QPH1765" s="82" t="s">
        <v>2</v>
      </c>
      <c r="QPI1765" s="82" t="s">
        <v>3</v>
      </c>
      <c r="QPJ1765" s="82" t="s">
        <v>50</v>
      </c>
      <c r="QPK1765" s="82" t="s">
        <v>52</v>
      </c>
      <c r="QPL1765" s="82" t="s">
        <v>13</v>
      </c>
      <c r="QPM1765" s="96" t="s">
        <v>177</v>
      </c>
      <c r="QPN1765" s="82" t="s">
        <v>0</v>
      </c>
      <c r="QPO1765" s="82" t="s">
        <v>1</v>
      </c>
      <c r="QPP1765" s="82" t="s">
        <v>2</v>
      </c>
      <c r="QPQ1765" s="82" t="s">
        <v>3</v>
      </c>
      <c r="QPR1765" s="82" t="s">
        <v>50</v>
      </c>
      <c r="QPS1765" s="82" t="s">
        <v>52</v>
      </c>
      <c r="QPT1765" s="82" t="s">
        <v>13</v>
      </c>
      <c r="QPU1765" s="96" t="s">
        <v>177</v>
      </c>
      <c r="QPV1765" s="82" t="s">
        <v>0</v>
      </c>
      <c r="QPW1765" s="82" t="s">
        <v>1</v>
      </c>
      <c r="QPX1765" s="82" t="s">
        <v>2</v>
      </c>
      <c r="QPY1765" s="82" t="s">
        <v>3</v>
      </c>
      <c r="QPZ1765" s="82" t="s">
        <v>50</v>
      </c>
      <c r="QQA1765" s="82" t="s">
        <v>52</v>
      </c>
      <c r="QQB1765" s="82" t="s">
        <v>13</v>
      </c>
      <c r="QQC1765" s="96" t="s">
        <v>177</v>
      </c>
      <c r="QQD1765" s="82" t="s">
        <v>0</v>
      </c>
      <c r="QQE1765" s="82" t="s">
        <v>1</v>
      </c>
      <c r="QQF1765" s="82" t="s">
        <v>2</v>
      </c>
      <c r="QQG1765" s="82" t="s">
        <v>3</v>
      </c>
      <c r="QQH1765" s="82" t="s">
        <v>50</v>
      </c>
      <c r="QQI1765" s="82" t="s">
        <v>52</v>
      </c>
      <c r="QQJ1765" s="82" t="s">
        <v>13</v>
      </c>
      <c r="QQK1765" s="96" t="s">
        <v>177</v>
      </c>
      <c r="QQL1765" s="82" t="s">
        <v>0</v>
      </c>
      <c r="QQM1765" s="82" t="s">
        <v>1</v>
      </c>
      <c r="QQN1765" s="82" t="s">
        <v>2</v>
      </c>
      <c r="QQO1765" s="82" t="s">
        <v>3</v>
      </c>
      <c r="QQP1765" s="82" t="s">
        <v>50</v>
      </c>
      <c r="QQQ1765" s="82" t="s">
        <v>52</v>
      </c>
      <c r="QQR1765" s="82" t="s">
        <v>13</v>
      </c>
      <c r="QQS1765" s="96" t="s">
        <v>177</v>
      </c>
      <c r="QQT1765" s="82" t="s">
        <v>0</v>
      </c>
      <c r="QQU1765" s="82" t="s">
        <v>1</v>
      </c>
      <c r="QQV1765" s="82" t="s">
        <v>2</v>
      </c>
      <c r="QQW1765" s="82" t="s">
        <v>3</v>
      </c>
      <c r="QQX1765" s="82" t="s">
        <v>50</v>
      </c>
      <c r="QQY1765" s="82" t="s">
        <v>52</v>
      </c>
      <c r="QQZ1765" s="82" t="s">
        <v>13</v>
      </c>
      <c r="QRA1765" s="96" t="s">
        <v>177</v>
      </c>
      <c r="QRB1765" s="82" t="s">
        <v>0</v>
      </c>
      <c r="QRC1765" s="82" t="s">
        <v>1</v>
      </c>
      <c r="QRD1765" s="82" t="s">
        <v>2</v>
      </c>
      <c r="QRE1765" s="82" t="s">
        <v>3</v>
      </c>
      <c r="QRF1765" s="82" t="s">
        <v>50</v>
      </c>
      <c r="QRG1765" s="82" t="s">
        <v>52</v>
      </c>
      <c r="QRH1765" s="82" t="s">
        <v>13</v>
      </c>
      <c r="QRI1765" s="96" t="s">
        <v>177</v>
      </c>
      <c r="QRJ1765" s="82" t="s">
        <v>0</v>
      </c>
      <c r="QRK1765" s="82" t="s">
        <v>1</v>
      </c>
      <c r="QRL1765" s="82" t="s">
        <v>2</v>
      </c>
      <c r="QRM1765" s="82" t="s">
        <v>3</v>
      </c>
      <c r="QRN1765" s="82" t="s">
        <v>50</v>
      </c>
      <c r="QRO1765" s="82" t="s">
        <v>52</v>
      </c>
      <c r="QRP1765" s="82" t="s">
        <v>13</v>
      </c>
      <c r="QRQ1765" s="96" t="s">
        <v>177</v>
      </c>
      <c r="QRR1765" s="82" t="s">
        <v>0</v>
      </c>
      <c r="QRS1765" s="82" t="s">
        <v>1</v>
      </c>
      <c r="QRT1765" s="82" t="s">
        <v>2</v>
      </c>
      <c r="QRU1765" s="82" t="s">
        <v>3</v>
      </c>
      <c r="QRV1765" s="82" t="s">
        <v>50</v>
      </c>
      <c r="QRW1765" s="82" t="s">
        <v>52</v>
      </c>
      <c r="QRX1765" s="82" t="s">
        <v>13</v>
      </c>
      <c r="QRY1765" s="96" t="s">
        <v>177</v>
      </c>
      <c r="QRZ1765" s="82" t="s">
        <v>0</v>
      </c>
      <c r="QSA1765" s="82" t="s">
        <v>1</v>
      </c>
      <c r="QSB1765" s="82" t="s">
        <v>2</v>
      </c>
      <c r="QSC1765" s="82" t="s">
        <v>3</v>
      </c>
      <c r="QSD1765" s="82" t="s">
        <v>50</v>
      </c>
      <c r="QSE1765" s="82" t="s">
        <v>52</v>
      </c>
      <c r="QSF1765" s="82" t="s">
        <v>13</v>
      </c>
      <c r="QSG1765" s="96" t="s">
        <v>177</v>
      </c>
      <c r="QSH1765" s="82" t="s">
        <v>0</v>
      </c>
      <c r="QSI1765" s="82" t="s">
        <v>1</v>
      </c>
      <c r="QSJ1765" s="82" t="s">
        <v>2</v>
      </c>
      <c r="QSK1765" s="82" t="s">
        <v>3</v>
      </c>
      <c r="QSL1765" s="82" t="s">
        <v>50</v>
      </c>
      <c r="QSM1765" s="82" t="s">
        <v>52</v>
      </c>
      <c r="QSN1765" s="82" t="s">
        <v>13</v>
      </c>
      <c r="QSO1765" s="96" t="s">
        <v>177</v>
      </c>
      <c r="QSP1765" s="82" t="s">
        <v>0</v>
      </c>
      <c r="QSQ1765" s="82" t="s">
        <v>1</v>
      </c>
      <c r="QSR1765" s="82" t="s">
        <v>2</v>
      </c>
      <c r="QSS1765" s="82" t="s">
        <v>3</v>
      </c>
      <c r="QST1765" s="82" t="s">
        <v>50</v>
      </c>
      <c r="QSU1765" s="82" t="s">
        <v>52</v>
      </c>
      <c r="QSV1765" s="82" t="s">
        <v>13</v>
      </c>
      <c r="QSW1765" s="96" t="s">
        <v>177</v>
      </c>
      <c r="QSX1765" s="82" t="s">
        <v>0</v>
      </c>
      <c r="QSY1765" s="82" t="s">
        <v>1</v>
      </c>
      <c r="QSZ1765" s="82" t="s">
        <v>2</v>
      </c>
      <c r="QTA1765" s="82" t="s">
        <v>3</v>
      </c>
      <c r="QTB1765" s="82" t="s">
        <v>50</v>
      </c>
      <c r="QTC1765" s="82" t="s">
        <v>52</v>
      </c>
      <c r="QTD1765" s="82" t="s">
        <v>13</v>
      </c>
      <c r="QTE1765" s="96" t="s">
        <v>177</v>
      </c>
      <c r="QTF1765" s="82" t="s">
        <v>0</v>
      </c>
      <c r="QTG1765" s="82" t="s">
        <v>1</v>
      </c>
      <c r="QTH1765" s="82" t="s">
        <v>2</v>
      </c>
      <c r="QTI1765" s="82" t="s">
        <v>3</v>
      </c>
      <c r="QTJ1765" s="82" t="s">
        <v>50</v>
      </c>
      <c r="QTK1765" s="82" t="s">
        <v>52</v>
      </c>
      <c r="QTL1765" s="82" t="s">
        <v>13</v>
      </c>
      <c r="QTM1765" s="96" t="s">
        <v>177</v>
      </c>
      <c r="QTN1765" s="82" t="s">
        <v>0</v>
      </c>
      <c r="QTO1765" s="82" t="s">
        <v>1</v>
      </c>
      <c r="QTP1765" s="82" t="s">
        <v>2</v>
      </c>
      <c r="QTQ1765" s="82" t="s">
        <v>3</v>
      </c>
      <c r="QTR1765" s="82" t="s">
        <v>50</v>
      </c>
      <c r="QTS1765" s="82" t="s">
        <v>52</v>
      </c>
      <c r="QTT1765" s="82" t="s">
        <v>13</v>
      </c>
      <c r="QTU1765" s="96" t="s">
        <v>177</v>
      </c>
      <c r="QTV1765" s="82" t="s">
        <v>0</v>
      </c>
      <c r="QTW1765" s="82" t="s">
        <v>1</v>
      </c>
      <c r="QTX1765" s="82" t="s">
        <v>2</v>
      </c>
      <c r="QTY1765" s="82" t="s">
        <v>3</v>
      </c>
      <c r="QTZ1765" s="82" t="s">
        <v>50</v>
      </c>
      <c r="QUA1765" s="82" t="s">
        <v>52</v>
      </c>
      <c r="QUB1765" s="82" t="s">
        <v>13</v>
      </c>
      <c r="QUC1765" s="96" t="s">
        <v>177</v>
      </c>
      <c r="QUD1765" s="82" t="s">
        <v>0</v>
      </c>
      <c r="QUE1765" s="82" t="s">
        <v>1</v>
      </c>
      <c r="QUF1765" s="82" t="s">
        <v>2</v>
      </c>
      <c r="QUG1765" s="82" t="s">
        <v>3</v>
      </c>
      <c r="QUH1765" s="82" t="s">
        <v>50</v>
      </c>
      <c r="QUI1765" s="82" t="s">
        <v>52</v>
      </c>
      <c r="QUJ1765" s="82" t="s">
        <v>13</v>
      </c>
      <c r="QUK1765" s="96" t="s">
        <v>177</v>
      </c>
      <c r="QUL1765" s="82" t="s">
        <v>0</v>
      </c>
      <c r="QUM1765" s="82" t="s">
        <v>1</v>
      </c>
      <c r="QUN1765" s="82" t="s">
        <v>2</v>
      </c>
      <c r="QUO1765" s="82" t="s">
        <v>3</v>
      </c>
      <c r="QUP1765" s="82" t="s">
        <v>50</v>
      </c>
      <c r="QUQ1765" s="82" t="s">
        <v>52</v>
      </c>
      <c r="QUR1765" s="82" t="s">
        <v>13</v>
      </c>
      <c r="QUS1765" s="96" t="s">
        <v>177</v>
      </c>
      <c r="QUT1765" s="82" t="s">
        <v>0</v>
      </c>
      <c r="QUU1765" s="82" t="s">
        <v>1</v>
      </c>
      <c r="QUV1765" s="82" t="s">
        <v>2</v>
      </c>
      <c r="QUW1765" s="82" t="s">
        <v>3</v>
      </c>
      <c r="QUX1765" s="82" t="s">
        <v>50</v>
      </c>
      <c r="QUY1765" s="82" t="s">
        <v>52</v>
      </c>
      <c r="QUZ1765" s="82" t="s">
        <v>13</v>
      </c>
      <c r="QVA1765" s="96" t="s">
        <v>177</v>
      </c>
      <c r="QVB1765" s="82" t="s">
        <v>0</v>
      </c>
      <c r="QVC1765" s="82" t="s">
        <v>1</v>
      </c>
      <c r="QVD1765" s="82" t="s">
        <v>2</v>
      </c>
      <c r="QVE1765" s="82" t="s">
        <v>3</v>
      </c>
      <c r="QVF1765" s="82" t="s">
        <v>50</v>
      </c>
      <c r="QVG1765" s="82" t="s">
        <v>52</v>
      </c>
      <c r="QVH1765" s="82" t="s">
        <v>13</v>
      </c>
      <c r="QVI1765" s="96" t="s">
        <v>177</v>
      </c>
      <c r="QVJ1765" s="82" t="s">
        <v>0</v>
      </c>
      <c r="QVK1765" s="82" t="s">
        <v>1</v>
      </c>
      <c r="QVL1765" s="82" t="s">
        <v>2</v>
      </c>
      <c r="QVM1765" s="82" t="s">
        <v>3</v>
      </c>
      <c r="QVN1765" s="82" t="s">
        <v>50</v>
      </c>
      <c r="QVO1765" s="82" t="s">
        <v>52</v>
      </c>
      <c r="QVP1765" s="82" t="s">
        <v>13</v>
      </c>
      <c r="QVQ1765" s="96" t="s">
        <v>177</v>
      </c>
      <c r="QVR1765" s="82" t="s">
        <v>0</v>
      </c>
      <c r="QVS1765" s="82" t="s">
        <v>1</v>
      </c>
      <c r="QVT1765" s="82" t="s">
        <v>2</v>
      </c>
      <c r="QVU1765" s="82" t="s">
        <v>3</v>
      </c>
      <c r="QVV1765" s="82" t="s">
        <v>50</v>
      </c>
      <c r="QVW1765" s="82" t="s">
        <v>52</v>
      </c>
      <c r="QVX1765" s="82" t="s">
        <v>13</v>
      </c>
      <c r="QVY1765" s="96" t="s">
        <v>177</v>
      </c>
      <c r="QVZ1765" s="82" t="s">
        <v>0</v>
      </c>
      <c r="QWA1765" s="82" t="s">
        <v>1</v>
      </c>
      <c r="QWB1765" s="82" t="s">
        <v>2</v>
      </c>
      <c r="QWC1765" s="82" t="s">
        <v>3</v>
      </c>
      <c r="QWD1765" s="82" t="s">
        <v>50</v>
      </c>
      <c r="QWE1765" s="82" t="s">
        <v>52</v>
      </c>
      <c r="QWF1765" s="82" t="s">
        <v>13</v>
      </c>
      <c r="QWG1765" s="96" t="s">
        <v>177</v>
      </c>
      <c r="QWH1765" s="82" t="s">
        <v>0</v>
      </c>
      <c r="QWI1765" s="82" t="s">
        <v>1</v>
      </c>
      <c r="QWJ1765" s="82" t="s">
        <v>2</v>
      </c>
      <c r="QWK1765" s="82" t="s">
        <v>3</v>
      </c>
      <c r="QWL1765" s="82" t="s">
        <v>50</v>
      </c>
      <c r="QWM1765" s="82" t="s">
        <v>52</v>
      </c>
      <c r="QWN1765" s="82" t="s">
        <v>13</v>
      </c>
      <c r="QWO1765" s="96" t="s">
        <v>177</v>
      </c>
      <c r="QWP1765" s="82" t="s">
        <v>0</v>
      </c>
      <c r="QWQ1765" s="82" t="s">
        <v>1</v>
      </c>
      <c r="QWR1765" s="82" t="s">
        <v>2</v>
      </c>
      <c r="QWS1765" s="82" t="s">
        <v>3</v>
      </c>
      <c r="QWT1765" s="82" t="s">
        <v>50</v>
      </c>
      <c r="QWU1765" s="82" t="s">
        <v>52</v>
      </c>
      <c r="QWV1765" s="82" t="s">
        <v>13</v>
      </c>
      <c r="QWW1765" s="96" t="s">
        <v>177</v>
      </c>
      <c r="QWX1765" s="82" t="s">
        <v>0</v>
      </c>
      <c r="QWY1765" s="82" t="s">
        <v>1</v>
      </c>
      <c r="QWZ1765" s="82" t="s">
        <v>2</v>
      </c>
      <c r="QXA1765" s="82" t="s">
        <v>3</v>
      </c>
      <c r="QXB1765" s="82" t="s">
        <v>50</v>
      </c>
      <c r="QXC1765" s="82" t="s">
        <v>52</v>
      </c>
      <c r="QXD1765" s="82" t="s">
        <v>13</v>
      </c>
      <c r="QXE1765" s="96" t="s">
        <v>177</v>
      </c>
      <c r="QXF1765" s="82" t="s">
        <v>0</v>
      </c>
      <c r="QXG1765" s="82" t="s">
        <v>1</v>
      </c>
      <c r="QXH1765" s="82" t="s">
        <v>2</v>
      </c>
      <c r="QXI1765" s="82" t="s">
        <v>3</v>
      </c>
      <c r="QXJ1765" s="82" t="s">
        <v>50</v>
      </c>
      <c r="QXK1765" s="82" t="s">
        <v>52</v>
      </c>
      <c r="QXL1765" s="82" t="s">
        <v>13</v>
      </c>
      <c r="QXM1765" s="96" t="s">
        <v>177</v>
      </c>
      <c r="QXN1765" s="82" t="s">
        <v>0</v>
      </c>
      <c r="QXO1765" s="82" t="s">
        <v>1</v>
      </c>
      <c r="QXP1765" s="82" t="s">
        <v>2</v>
      </c>
      <c r="QXQ1765" s="82" t="s">
        <v>3</v>
      </c>
      <c r="QXR1765" s="82" t="s">
        <v>50</v>
      </c>
      <c r="QXS1765" s="82" t="s">
        <v>52</v>
      </c>
      <c r="QXT1765" s="82" t="s">
        <v>13</v>
      </c>
      <c r="QXU1765" s="96" t="s">
        <v>177</v>
      </c>
      <c r="QXV1765" s="82" t="s">
        <v>0</v>
      </c>
      <c r="QXW1765" s="82" t="s">
        <v>1</v>
      </c>
      <c r="QXX1765" s="82" t="s">
        <v>2</v>
      </c>
      <c r="QXY1765" s="82" t="s">
        <v>3</v>
      </c>
      <c r="QXZ1765" s="82" t="s">
        <v>50</v>
      </c>
      <c r="QYA1765" s="82" t="s">
        <v>52</v>
      </c>
      <c r="QYB1765" s="82" t="s">
        <v>13</v>
      </c>
      <c r="QYC1765" s="96" t="s">
        <v>177</v>
      </c>
      <c r="QYD1765" s="82" t="s">
        <v>0</v>
      </c>
      <c r="QYE1765" s="82" t="s">
        <v>1</v>
      </c>
      <c r="QYF1765" s="82" t="s">
        <v>2</v>
      </c>
      <c r="QYG1765" s="82" t="s">
        <v>3</v>
      </c>
      <c r="QYH1765" s="82" t="s">
        <v>50</v>
      </c>
      <c r="QYI1765" s="82" t="s">
        <v>52</v>
      </c>
      <c r="QYJ1765" s="82" t="s">
        <v>13</v>
      </c>
      <c r="QYK1765" s="96" t="s">
        <v>177</v>
      </c>
      <c r="QYL1765" s="82" t="s">
        <v>0</v>
      </c>
      <c r="QYM1765" s="82" t="s">
        <v>1</v>
      </c>
      <c r="QYN1765" s="82" t="s">
        <v>2</v>
      </c>
      <c r="QYO1765" s="82" t="s">
        <v>3</v>
      </c>
      <c r="QYP1765" s="82" t="s">
        <v>50</v>
      </c>
      <c r="QYQ1765" s="82" t="s">
        <v>52</v>
      </c>
      <c r="QYR1765" s="82" t="s">
        <v>13</v>
      </c>
      <c r="QYS1765" s="96" t="s">
        <v>177</v>
      </c>
      <c r="QYT1765" s="82" t="s">
        <v>0</v>
      </c>
      <c r="QYU1765" s="82" t="s">
        <v>1</v>
      </c>
      <c r="QYV1765" s="82" t="s">
        <v>2</v>
      </c>
      <c r="QYW1765" s="82" t="s">
        <v>3</v>
      </c>
      <c r="QYX1765" s="82" t="s">
        <v>50</v>
      </c>
      <c r="QYY1765" s="82" t="s">
        <v>52</v>
      </c>
      <c r="QYZ1765" s="82" t="s">
        <v>13</v>
      </c>
      <c r="QZA1765" s="96" t="s">
        <v>177</v>
      </c>
      <c r="QZB1765" s="82" t="s">
        <v>0</v>
      </c>
      <c r="QZC1765" s="82" t="s">
        <v>1</v>
      </c>
      <c r="QZD1765" s="82" t="s">
        <v>2</v>
      </c>
      <c r="QZE1765" s="82" t="s">
        <v>3</v>
      </c>
      <c r="QZF1765" s="82" t="s">
        <v>50</v>
      </c>
      <c r="QZG1765" s="82" t="s">
        <v>52</v>
      </c>
      <c r="QZH1765" s="82" t="s">
        <v>13</v>
      </c>
      <c r="QZI1765" s="96" t="s">
        <v>177</v>
      </c>
      <c r="QZJ1765" s="82" t="s">
        <v>0</v>
      </c>
      <c r="QZK1765" s="82" t="s">
        <v>1</v>
      </c>
      <c r="QZL1765" s="82" t="s">
        <v>2</v>
      </c>
      <c r="QZM1765" s="82" t="s">
        <v>3</v>
      </c>
      <c r="QZN1765" s="82" t="s">
        <v>50</v>
      </c>
      <c r="QZO1765" s="82" t="s">
        <v>52</v>
      </c>
      <c r="QZP1765" s="82" t="s">
        <v>13</v>
      </c>
      <c r="QZQ1765" s="96" t="s">
        <v>177</v>
      </c>
      <c r="QZR1765" s="82" t="s">
        <v>0</v>
      </c>
      <c r="QZS1765" s="82" t="s">
        <v>1</v>
      </c>
      <c r="QZT1765" s="82" t="s">
        <v>2</v>
      </c>
      <c r="QZU1765" s="82" t="s">
        <v>3</v>
      </c>
      <c r="QZV1765" s="82" t="s">
        <v>50</v>
      </c>
      <c r="QZW1765" s="82" t="s">
        <v>52</v>
      </c>
      <c r="QZX1765" s="82" t="s">
        <v>13</v>
      </c>
      <c r="QZY1765" s="96" t="s">
        <v>177</v>
      </c>
      <c r="QZZ1765" s="82" t="s">
        <v>0</v>
      </c>
      <c r="RAA1765" s="82" t="s">
        <v>1</v>
      </c>
      <c r="RAB1765" s="82" t="s">
        <v>2</v>
      </c>
      <c r="RAC1765" s="82" t="s">
        <v>3</v>
      </c>
      <c r="RAD1765" s="82" t="s">
        <v>50</v>
      </c>
      <c r="RAE1765" s="82" t="s">
        <v>52</v>
      </c>
      <c r="RAF1765" s="82" t="s">
        <v>13</v>
      </c>
      <c r="RAG1765" s="96" t="s">
        <v>177</v>
      </c>
      <c r="RAH1765" s="82" t="s">
        <v>0</v>
      </c>
      <c r="RAI1765" s="82" t="s">
        <v>1</v>
      </c>
      <c r="RAJ1765" s="82" t="s">
        <v>2</v>
      </c>
      <c r="RAK1765" s="82" t="s">
        <v>3</v>
      </c>
      <c r="RAL1765" s="82" t="s">
        <v>50</v>
      </c>
      <c r="RAM1765" s="82" t="s">
        <v>52</v>
      </c>
      <c r="RAN1765" s="82" t="s">
        <v>13</v>
      </c>
      <c r="RAO1765" s="96" t="s">
        <v>177</v>
      </c>
      <c r="RAP1765" s="82" t="s">
        <v>0</v>
      </c>
      <c r="RAQ1765" s="82" t="s">
        <v>1</v>
      </c>
      <c r="RAR1765" s="82" t="s">
        <v>2</v>
      </c>
      <c r="RAS1765" s="82" t="s">
        <v>3</v>
      </c>
      <c r="RAT1765" s="82" t="s">
        <v>50</v>
      </c>
      <c r="RAU1765" s="82" t="s">
        <v>52</v>
      </c>
      <c r="RAV1765" s="82" t="s">
        <v>13</v>
      </c>
      <c r="RAW1765" s="96" t="s">
        <v>177</v>
      </c>
      <c r="RAX1765" s="82" t="s">
        <v>0</v>
      </c>
      <c r="RAY1765" s="82" t="s">
        <v>1</v>
      </c>
      <c r="RAZ1765" s="82" t="s">
        <v>2</v>
      </c>
      <c r="RBA1765" s="82" t="s">
        <v>3</v>
      </c>
      <c r="RBB1765" s="82" t="s">
        <v>50</v>
      </c>
      <c r="RBC1765" s="82" t="s">
        <v>52</v>
      </c>
      <c r="RBD1765" s="82" t="s">
        <v>13</v>
      </c>
      <c r="RBE1765" s="96" t="s">
        <v>177</v>
      </c>
      <c r="RBF1765" s="82" t="s">
        <v>0</v>
      </c>
      <c r="RBG1765" s="82" t="s">
        <v>1</v>
      </c>
      <c r="RBH1765" s="82" t="s">
        <v>2</v>
      </c>
      <c r="RBI1765" s="82" t="s">
        <v>3</v>
      </c>
      <c r="RBJ1765" s="82" t="s">
        <v>50</v>
      </c>
      <c r="RBK1765" s="82" t="s">
        <v>52</v>
      </c>
      <c r="RBL1765" s="82" t="s">
        <v>13</v>
      </c>
      <c r="RBM1765" s="96" t="s">
        <v>177</v>
      </c>
      <c r="RBN1765" s="82" t="s">
        <v>0</v>
      </c>
      <c r="RBO1765" s="82" t="s">
        <v>1</v>
      </c>
      <c r="RBP1765" s="82" t="s">
        <v>2</v>
      </c>
      <c r="RBQ1765" s="82" t="s">
        <v>3</v>
      </c>
      <c r="RBR1765" s="82" t="s">
        <v>50</v>
      </c>
      <c r="RBS1765" s="82" t="s">
        <v>52</v>
      </c>
      <c r="RBT1765" s="82" t="s">
        <v>13</v>
      </c>
      <c r="RBU1765" s="96" t="s">
        <v>177</v>
      </c>
      <c r="RBV1765" s="82" t="s">
        <v>0</v>
      </c>
      <c r="RBW1765" s="82" t="s">
        <v>1</v>
      </c>
      <c r="RBX1765" s="82" t="s">
        <v>2</v>
      </c>
      <c r="RBY1765" s="82" t="s">
        <v>3</v>
      </c>
      <c r="RBZ1765" s="82" t="s">
        <v>50</v>
      </c>
      <c r="RCA1765" s="82" t="s">
        <v>52</v>
      </c>
      <c r="RCB1765" s="82" t="s">
        <v>13</v>
      </c>
      <c r="RCC1765" s="96" t="s">
        <v>177</v>
      </c>
      <c r="RCD1765" s="82" t="s">
        <v>0</v>
      </c>
      <c r="RCE1765" s="82" t="s">
        <v>1</v>
      </c>
      <c r="RCF1765" s="82" t="s">
        <v>2</v>
      </c>
      <c r="RCG1765" s="82" t="s">
        <v>3</v>
      </c>
      <c r="RCH1765" s="82" t="s">
        <v>50</v>
      </c>
      <c r="RCI1765" s="82" t="s">
        <v>52</v>
      </c>
      <c r="RCJ1765" s="82" t="s">
        <v>13</v>
      </c>
      <c r="RCK1765" s="96" t="s">
        <v>177</v>
      </c>
      <c r="RCL1765" s="82" t="s">
        <v>0</v>
      </c>
      <c r="RCM1765" s="82" t="s">
        <v>1</v>
      </c>
      <c r="RCN1765" s="82" t="s">
        <v>2</v>
      </c>
      <c r="RCO1765" s="82" t="s">
        <v>3</v>
      </c>
      <c r="RCP1765" s="82" t="s">
        <v>50</v>
      </c>
      <c r="RCQ1765" s="82" t="s">
        <v>52</v>
      </c>
      <c r="RCR1765" s="82" t="s">
        <v>13</v>
      </c>
      <c r="RCS1765" s="96" t="s">
        <v>177</v>
      </c>
      <c r="RCT1765" s="82" t="s">
        <v>0</v>
      </c>
      <c r="RCU1765" s="82" t="s">
        <v>1</v>
      </c>
      <c r="RCV1765" s="82" t="s">
        <v>2</v>
      </c>
      <c r="RCW1765" s="82" t="s">
        <v>3</v>
      </c>
      <c r="RCX1765" s="82" t="s">
        <v>50</v>
      </c>
      <c r="RCY1765" s="82" t="s">
        <v>52</v>
      </c>
      <c r="RCZ1765" s="82" t="s">
        <v>13</v>
      </c>
      <c r="RDA1765" s="96" t="s">
        <v>177</v>
      </c>
      <c r="RDB1765" s="82" t="s">
        <v>0</v>
      </c>
      <c r="RDC1765" s="82" t="s">
        <v>1</v>
      </c>
      <c r="RDD1765" s="82" t="s">
        <v>2</v>
      </c>
      <c r="RDE1765" s="82" t="s">
        <v>3</v>
      </c>
      <c r="RDF1765" s="82" t="s">
        <v>50</v>
      </c>
      <c r="RDG1765" s="82" t="s">
        <v>52</v>
      </c>
      <c r="RDH1765" s="82" t="s">
        <v>13</v>
      </c>
      <c r="RDI1765" s="96" t="s">
        <v>177</v>
      </c>
      <c r="RDJ1765" s="82" t="s">
        <v>0</v>
      </c>
      <c r="RDK1765" s="82" t="s">
        <v>1</v>
      </c>
      <c r="RDL1765" s="82" t="s">
        <v>2</v>
      </c>
      <c r="RDM1765" s="82" t="s">
        <v>3</v>
      </c>
      <c r="RDN1765" s="82" t="s">
        <v>50</v>
      </c>
      <c r="RDO1765" s="82" t="s">
        <v>52</v>
      </c>
      <c r="RDP1765" s="82" t="s">
        <v>13</v>
      </c>
      <c r="RDQ1765" s="96" t="s">
        <v>177</v>
      </c>
      <c r="RDR1765" s="82" t="s">
        <v>0</v>
      </c>
      <c r="RDS1765" s="82" t="s">
        <v>1</v>
      </c>
      <c r="RDT1765" s="82" t="s">
        <v>2</v>
      </c>
      <c r="RDU1765" s="82" t="s">
        <v>3</v>
      </c>
      <c r="RDV1765" s="82" t="s">
        <v>50</v>
      </c>
      <c r="RDW1765" s="82" t="s">
        <v>52</v>
      </c>
      <c r="RDX1765" s="82" t="s">
        <v>13</v>
      </c>
      <c r="RDY1765" s="96" t="s">
        <v>177</v>
      </c>
      <c r="RDZ1765" s="82" t="s">
        <v>0</v>
      </c>
      <c r="REA1765" s="82" t="s">
        <v>1</v>
      </c>
      <c r="REB1765" s="82" t="s">
        <v>2</v>
      </c>
      <c r="REC1765" s="82" t="s">
        <v>3</v>
      </c>
      <c r="RED1765" s="82" t="s">
        <v>50</v>
      </c>
      <c r="REE1765" s="82" t="s">
        <v>52</v>
      </c>
      <c r="REF1765" s="82" t="s">
        <v>13</v>
      </c>
      <c r="REG1765" s="96" t="s">
        <v>177</v>
      </c>
      <c r="REH1765" s="82" t="s">
        <v>0</v>
      </c>
      <c r="REI1765" s="82" t="s">
        <v>1</v>
      </c>
      <c r="REJ1765" s="82" t="s">
        <v>2</v>
      </c>
      <c r="REK1765" s="82" t="s">
        <v>3</v>
      </c>
      <c r="REL1765" s="82" t="s">
        <v>50</v>
      </c>
      <c r="REM1765" s="82" t="s">
        <v>52</v>
      </c>
      <c r="REN1765" s="82" t="s">
        <v>13</v>
      </c>
      <c r="REO1765" s="96" t="s">
        <v>177</v>
      </c>
      <c r="REP1765" s="82" t="s">
        <v>0</v>
      </c>
      <c r="REQ1765" s="82" t="s">
        <v>1</v>
      </c>
      <c r="RER1765" s="82" t="s">
        <v>2</v>
      </c>
      <c r="RES1765" s="82" t="s">
        <v>3</v>
      </c>
      <c r="RET1765" s="82" t="s">
        <v>50</v>
      </c>
      <c r="REU1765" s="82" t="s">
        <v>52</v>
      </c>
      <c r="REV1765" s="82" t="s">
        <v>13</v>
      </c>
      <c r="REW1765" s="96" t="s">
        <v>177</v>
      </c>
      <c r="REX1765" s="82" t="s">
        <v>0</v>
      </c>
      <c r="REY1765" s="82" t="s">
        <v>1</v>
      </c>
      <c r="REZ1765" s="82" t="s">
        <v>2</v>
      </c>
      <c r="RFA1765" s="82" t="s">
        <v>3</v>
      </c>
      <c r="RFB1765" s="82" t="s">
        <v>50</v>
      </c>
      <c r="RFC1765" s="82" t="s">
        <v>52</v>
      </c>
      <c r="RFD1765" s="82" t="s">
        <v>13</v>
      </c>
      <c r="RFE1765" s="96" t="s">
        <v>177</v>
      </c>
      <c r="RFF1765" s="82" t="s">
        <v>0</v>
      </c>
      <c r="RFG1765" s="82" t="s">
        <v>1</v>
      </c>
      <c r="RFH1765" s="82" t="s">
        <v>2</v>
      </c>
      <c r="RFI1765" s="82" t="s">
        <v>3</v>
      </c>
      <c r="RFJ1765" s="82" t="s">
        <v>50</v>
      </c>
      <c r="RFK1765" s="82" t="s">
        <v>52</v>
      </c>
      <c r="RFL1765" s="82" t="s">
        <v>13</v>
      </c>
      <c r="RFM1765" s="96" t="s">
        <v>177</v>
      </c>
      <c r="RFN1765" s="82" t="s">
        <v>0</v>
      </c>
      <c r="RFO1765" s="82" t="s">
        <v>1</v>
      </c>
      <c r="RFP1765" s="82" t="s">
        <v>2</v>
      </c>
      <c r="RFQ1765" s="82" t="s">
        <v>3</v>
      </c>
      <c r="RFR1765" s="82" t="s">
        <v>50</v>
      </c>
      <c r="RFS1765" s="82" t="s">
        <v>52</v>
      </c>
      <c r="RFT1765" s="82" t="s">
        <v>13</v>
      </c>
      <c r="RFU1765" s="96" t="s">
        <v>177</v>
      </c>
      <c r="RFV1765" s="82" t="s">
        <v>0</v>
      </c>
      <c r="RFW1765" s="82" t="s">
        <v>1</v>
      </c>
      <c r="RFX1765" s="82" t="s">
        <v>2</v>
      </c>
      <c r="RFY1765" s="82" t="s">
        <v>3</v>
      </c>
      <c r="RFZ1765" s="82" t="s">
        <v>50</v>
      </c>
      <c r="RGA1765" s="82" t="s">
        <v>52</v>
      </c>
      <c r="RGB1765" s="82" t="s">
        <v>13</v>
      </c>
      <c r="RGC1765" s="96" t="s">
        <v>177</v>
      </c>
      <c r="RGD1765" s="82" t="s">
        <v>0</v>
      </c>
      <c r="RGE1765" s="82" t="s">
        <v>1</v>
      </c>
      <c r="RGF1765" s="82" t="s">
        <v>2</v>
      </c>
      <c r="RGG1765" s="82" t="s">
        <v>3</v>
      </c>
      <c r="RGH1765" s="82" t="s">
        <v>50</v>
      </c>
      <c r="RGI1765" s="82" t="s">
        <v>52</v>
      </c>
      <c r="RGJ1765" s="82" t="s">
        <v>13</v>
      </c>
      <c r="RGK1765" s="96" t="s">
        <v>177</v>
      </c>
      <c r="RGL1765" s="82" t="s">
        <v>0</v>
      </c>
      <c r="RGM1765" s="82" t="s">
        <v>1</v>
      </c>
      <c r="RGN1765" s="82" t="s">
        <v>2</v>
      </c>
      <c r="RGO1765" s="82" t="s">
        <v>3</v>
      </c>
      <c r="RGP1765" s="82" t="s">
        <v>50</v>
      </c>
      <c r="RGQ1765" s="82" t="s">
        <v>52</v>
      </c>
      <c r="RGR1765" s="82" t="s">
        <v>13</v>
      </c>
      <c r="RGS1765" s="96" t="s">
        <v>177</v>
      </c>
      <c r="RGT1765" s="82" t="s">
        <v>0</v>
      </c>
      <c r="RGU1765" s="82" t="s">
        <v>1</v>
      </c>
      <c r="RGV1765" s="82" t="s">
        <v>2</v>
      </c>
      <c r="RGW1765" s="82" t="s">
        <v>3</v>
      </c>
      <c r="RGX1765" s="82" t="s">
        <v>50</v>
      </c>
      <c r="RGY1765" s="82" t="s">
        <v>52</v>
      </c>
      <c r="RGZ1765" s="82" t="s">
        <v>13</v>
      </c>
      <c r="RHA1765" s="96" t="s">
        <v>177</v>
      </c>
      <c r="RHB1765" s="82" t="s">
        <v>0</v>
      </c>
      <c r="RHC1765" s="82" t="s">
        <v>1</v>
      </c>
      <c r="RHD1765" s="82" t="s">
        <v>2</v>
      </c>
      <c r="RHE1765" s="82" t="s">
        <v>3</v>
      </c>
      <c r="RHF1765" s="82" t="s">
        <v>50</v>
      </c>
      <c r="RHG1765" s="82" t="s">
        <v>52</v>
      </c>
      <c r="RHH1765" s="82" t="s">
        <v>13</v>
      </c>
      <c r="RHI1765" s="96" t="s">
        <v>177</v>
      </c>
      <c r="RHJ1765" s="82" t="s">
        <v>0</v>
      </c>
      <c r="RHK1765" s="82" t="s">
        <v>1</v>
      </c>
      <c r="RHL1765" s="82" t="s">
        <v>2</v>
      </c>
      <c r="RHM1765" s="82" t="s">
        <v>3</v>
      </c>
      <c r="RHN1765" s="82" t="s">
        <v>50</v>
      </c>
      <c r="RHO1765" s="82" t="s">
        <v>52</v>
      </c>
      <c r="RHP1765" s="82" t="s">
        <v>13</v>
      </c>
      <c r="RHQ1765" s="96" t="s">
        <v>177</v>
      </c>
      <c r="RHR1765" s="82" t="s">
        <v>0</v>
      </c>
      <c r="RHS1765" s="82" t="s">
        <v>1</v>
      </c>
      <c r="RHT1765" s="82" t="s">
        <v>2</v>
      </c>
      <c r="RHU1765" s="82" t="s">
        <v>3</v>
      </c>
      <c r="RHV1765" s="82" t="s">
        <v>50</v>
      </c>
      <c r="RHW1765" s="82" t="s">
        <v>52</v>
      </c>
      <c r="RHX1765" s="82" t="s">
        <v>13</v>
      </c>
      <c r="RHY1765" s="96" t="s">
        <v>177</v>
      </c>
      <c r="RHZ1765" s="82" t="s">
        <v>0</v>
      </c>
      <c r="RIA1765" s="82" t="s">
        <v>1</v>
      </c>
      <c r="RIB1765" s="82" t="s">
        <v>2</v>
      </c>
      <c r="RIC1765" s="82" t="s">
        <v>3</v>
      </c>
      <c r="RID1765" s="82" t="s">
        <v>50</v>
      </c>
      <c r="RIE1765" s="82" t="s">
        <v>52</v>
      </c>
      <c r="RIF1765" s="82" t="s">
        <v>13</v>
      </c>
      <c r="RIG1765" s="96" t="s">
        <v>177</v>
      </c>
      <c r="RIH1765" s="82" t="s">
        <v>0</v>
      </c>
      <c r="RII1765" s="82" t="s">
        <v>1</v>
      </c>
      <c r="RIJ1765" s="82" t="s">
        <v>2</v>
      </c>
      <c r="RIK1765" s="82" t="s">
        <v>3</v>
      </c>
      <c r="RIL1765" s="82" t="s">
        <v>50</v>
      </c>
      <c r="RIM1765" s="82" t="s">
        <v>52</v>
      </c>
      <c r="RIN1765" s="82" t="s">
        <v>13</v>
      </c>
      <c r="RIO1765" s="96" t="s">
        <v>177</v>
      </c>
      <c r="RIP1765" s="82" t="s">
        <v>0</v>
      </c>
      <c r="RIQ1765" s="82" t="s">
        <v>1</v>
      </c>
      <c r="RIR1765" s="82" t="s">
        <v>2</v>
      </c>
      <c r="RIS1765" s="82" t="s">
        <v>3</v>
      </c>
      <c r="RIT1765" s="82" t="s">
        <v>50</v>
      </c>
      <c r="RIU1765" s="82" t="s">
        <v>52</v>
      </c>
      <c r="RIV1765" s="82" t="s">
        <v>13</v>
      </c>
      <c r="RIW1765" s="96" t="s">
        <v>177</v>
      </c>
      <c r="RIX1765" s="82" t="s">
        <v>0</v>
      </c>
      <c r="RIY1765" s="82" t="s">
        <v>1</v>
      </c>
      <c r="RIZ1765" s="82" t="s">
        <v>2</v>
      </c>
      <c r="RJA1765" s="82" t="s">
        <v>3</v>
      </c>
      <c r="RJB1765" s="82" t="s">
        <v>50</v>
      </c>
      <c r="RJC1765" s="82" t="s">
        <v>52</v>
      </c>
      <c r="RJD1765" s="82" t="s">
        <v>13</v>
      </c>
      <c r="RJE1765" s="96" t="s">
        <v>177</v>
      </c>
      <c r="RJF1765" s="82" t="s">
        <v>0</v>
      </c>
      <c r="RJG1765" s="82" t="s">
        <v>1</v>
      </c>
      <c r="RJH1765" s="82" t="s">
        <v>2</v>
      </c>
      <c r="RJI1765" s="82" t="s">
        <v>3</v>
      </c>
      <c r="RJJ1765" s="82" t="s">
        <v>50</v>
      </c>
      <c r="RJK1765" s="82" t="s">
        <v>52</v>
      </c>
      <c r="RJL1765" s="82" t="s">
        <v>13</v>
      </c>
      <c r="RJM1765" s="96" t="s">
        <v>177</v>
      </c>
      <c r="RJN1765" s="82" t="s">
        <v>0</v>
      </c>
      <c r="RJO1765" s="82" t="s">
        <v>1</v>
      </c>
      <c r="RJP1765" s="82" t="s">
        <v>2</v>
      </c>
      <c r="RJQ1765" s="82" t="s">
        <v>3</v>
      </c>
      <c r="RJR1765" s="82" t="s">
        <v>50</v>
      </c>
      <c r="RJS1765" s="82" t="s">
        <v>52</v>
      </c>
      <c r="RJT1765" s="82" t="s">
        <v>13</v>
      </c>
      <c r="RJU1765" s="96" t="s">
        <v>177</v>
      </c>
      <c r="RJV1765" s="82" t="s">
        <v>0</v>
      </c>
      <c r="RJW1765" s="82" t="s">
        <v>1</v>
      </c>
      <c r="RJX1765" s="82" t="s">
        <v>2</v>
      </c>
      <c r="RJY1765" s="82" t="s">
        <v>3</v>
      </c>
      <c r="RJZ1765" s="82" t="s">
        <v>50</v>
      </c>
      <c r="RKA1765" s="82" t="s">
        <v>52</v>
      </c>
      <c r="RKB1765" s="82" t="s">
        <v>13</v>
      </c>
      <c r="RKC1765" s="96" t="s">
        <v>177</v>
      </c>
      <c r="RKD1765" s="82" t="s">
        <v>0</v>
      </c>
      <c r="RKE1765" s="82" t="s">
        <v>1</v>
      </c>
      <c r="RKF1765" s="82" t="s">
        <v>2</v>
      </c>
      <c r="RKG1765" s="82" t="s">
        <v>3</v>
      </c>
      <c r="RKH1765" s="82" t="s">
        <v>50</v>
      </c>
      <c r="RKI1765" s="82" t="s">
        <v>52</v>
      </c>
      <c r="RKJ1765" s="82" t="s">
        <v>13</v>
      </c>
      <c r="RKK1765" s="96" t="s">
        <v>177</v>
      </c>
      <c r="RKL1765" s="82" t="s">
        <v>0</v>
      </c>
      <c r="RKM1765" s="82" t="s">
        <v>1</v>
      </c>
      <c r="RKN1765" s="82" t="s">
        <v>2</v>
      </c>
      <c r="RKO1765" s="82" t="s">
        <v>3</v>
      </c>
      <c r="RKP1765" s="82" t="s">
        <v>50</v>
      </c>
      <c r="RKQ1765" s="82" t="s">
        <v>52</v>
      </c>
      <c r="RKR1765" s="82" t="s">
        <v>13</v>
      </c>
      <c r="RKS1765" s="96" t="s">
        <v>177</v>
      </c>
      <c r="RKT1765" s="82" t="s">
        <v>0</v>
      </c>
      <c r="RKU1765" s="82" t="s">
        <v>1</v>
      </c>
      <c r="RKV1765" s="82" t="s">
        <v>2</v>
      </c>
      <c r="RKW1765" s="82" t="s">
        <v>3</v>
      </c>
      <c r="RKX1765" s="82" t="s">
        <v>50</v>
      </c>
      <c r="RKY1765" s="82" t="s">
        <v>52</v>
      </c>
      <c r="RKZ1765" s="82" t="s">
        <v>13</v>
      </c>
      <c r="RLA1765" s="96" t="s">
        <v>177</v>
      </c>
      <c r="RLB1765" s="82" t="s">
        <v>0</v>
      </c>
      <c r="RLC1765" s="82" t="s">
        <v>1</v>
      </c>
      <c r="RLD1765" s="82" t="s">
        <v>2</v>
      </c>
      <c r="RLE1765" s="82" t="s">
        <v>3</v>
      </c>
      <c r="RLF1765" s="82" t="s">
        <v>50</v>
      </c>
      <c r="RLG1765" s="82" t="s">
        <v>52</v>
      </c>
      <c r="RLH1765" s="82" t="s">
        <v>13</v>
      </c>
      <c r="RLI1765" s="96" t="s">
        <v>177</v>
      </c>
      <c r="RLJ1765" s="82" t="s">
        <v>0</v>
      </c>
      <c r="RLK1765" s="82" t="s">
        <v>1</v>
      </c>
      <c r="RLL1765" s="82" t="s">
        <v>2</v>
      </c>
      <c r="RLM1765" s="82" t="s">
        <v>3</v>
      </c>
      <c r="RLN1765" s="82" t="s">
        <v>50</v>
      </c>
      <c r="RLO1765" s="82" t="s">
        <v>52</v>
      </c>
      <c r="RLP1765" s="82" t="s">
        <v>13</v>
      </c>
      <c r="RLQ1765" s="96" t="s">
        <v>177</v>
      </c>
      <c r="RLR1765" s="82" t="s">
        <v>0</v>
      </c>
      <c r="RLS1765" s="82" t="s">
        <v>1</v>
      </c>
      <c r="RLT1765" s="82" t="s">
        <v>2</v>
      </c>
      <c r="RLU1765" s="82" t="s">
        <v>3</v>
      </c>
      <c r="RLV1765" s="82" t="s">
        <v>50</v>
      </c>
      <c r="RLW1765" s="82" t="s">
        <v>52</v>
      </c>
      <c r="RLX1765" s="82" t="s">
        <v>13</v>
      </c>
      <c r="RLY1765" s="96" t="s">
        <v>177</v>
      </c>
      <c r="RLZ1765" s="82" t="s">
        <v>0</v>
      </c>
      <c r="RMA1765" s="82" t="s">
        <v>1</v>
      </c>
      <c r="RMB1765" s="82" t="s">
        <v>2</v>
      </c>
      <c r="RMC1765" s="82" t="s">
        <v>3</v>
      </c>
      <c r="RMD1765" s="82" t="s">
        <v>50</v>
      </c>
      <c r="RME1765" s="82" t="s">
        <v>52</v>
      </c>
      <c r="RMF1765" s="82" t="s">
        <v>13</v>
      </c>
      <c r="RMG1765" s="96" t="s">
        <v>177</v>
      </c>
      <c r="RMH1765" s="82" t="s">
        <v>0</v>
      </c>
      <c r="RMI1765" s="82" t="s">
        <v>1</v>
      </c>
      <c r="RMJ1765" s="82" t="s">
        <v>2</v>
      </c>
      <c r="RMK1765" s="82" t="s">
        <v>3</v>
      </c>
      <c r="RML1765" s="82" t="s">
        <v>50</v>
      </c>
      <c r="RMM1765" s="82" t="s">
        <v>52</v>
      </c>
      <c r="RMN1765" s="82" t="s">
        <v>13</v>
      </c>
      <c r="RMO1765" s="96" t="s">
        <v>177</v>
      </c>
      <c r="RMP1765" s="82" t="s">
        <v>0</v>
      </c>
      <c r="RMQ1765" s="82" t="s">
        <v>1</v>
      </c>
      <c r="RMR1765" s="82" t="s">
        <v>2</v>
      </c>
      <c r="RMS1765" s="82" t="s">
        <v>3</v>
      </c>
      <c r="RMT1765" s="82" t="s">
        <v>50</v>
      </c>
      <c r="RMU1765" s="82" t="s">
        <v>52</v>
      </c>
      <c r="RMV1765" s="82" t="s">
        <v>13</v>
      </c>
      <c r="RMW1765" s="96" t="s">
        <v>177</v>
      </c>
      <c r="RMX1765" s="82" t="s">
        <v>0</v>
      </c>
      <c r="RMY1765" s="82" t="s">
        <v>1</v>
      </c>
      <c r="RMZ1765" s="82" t="s">
        <v>2</v>
      </c>
      <c r="RNA1765" s="82" t="s">
        <v>3</v>
      </c>
      <c r="RNB1765" s="82" t="s">
        <v>50</v>
      </c>
      <c r="RNC1765" s="82" t="s">
        <v>52</v>
      </c>
      <c r="RND1765" s="82" t="s">
        <v>13</v>
      </c>
      <c r="RNE1765" s="96" t="s">
        <v>177</v>
      </c>
      <c r="RNF1765" s="82" t="s">
        <v>0</v>
      </c>
      <c r="RNG1765" s="82" t="s">
        <v>1</v>
      </c>
      <c r="RNH1765" s="82" t="s">
        <v>2</v>
      </c>
      <c r="RNI1765" s="82" t="s">
        <v>3</v>
      </c>
      <c r="RNJ1765" s="82" t="s">
        <v>50</v>
      </c>
      <c r="RNK1765" s="82" t="s">
        <v>52</v>
      </c>
      <c r="RNL1765" s="82" t="s">
        <v>13</v>
      </c>
      <c r="RNM1765" s="96" t="s">
        <v>177</v>
      </c>
      <c r="RNN1765" s="82" t="s">
        <v>0</v>
      </c>
      <c r="RNO1765" s="82" t="s">
        <v>1</v>
      </c>
      <c r="RNP1765" s="82" t="s">
        <v>2</v>
      </c>
      <c r="RNQ1765" s="82" t="s">
        <v>3</v>
      </c>
      <c r="RNR1765" s="82" t="s">
        <v>50</v>
      </c>
      <c r="RNS1765" s="82" t="s">
        <v>52</v>
      </c>
      <c r="RNT1765" s="82" t="s">
        <v>13</v>
      </c>
      <c r="RNU1765" s="96" t="s">
        <v>177</v>
      </c>
      <c r="RNV1765" s="82" t="s">
        <v>0</v>
      </c>
      <c r="RNW1765" s="82" t="s">
        <v>1</v>
      </c>
      <c r="RNX1765" s="82" t="s">
        <v>2</v>
      </c>
      <c r="RNY1765" s="82" t="s">
        <v>3</v>
      </c>
      <c r="RNZ1765" s="82" t="s">
        <v>50</v>
      </c>
      <c r="ROA1765" s="82" t="s">
        <v>52</v>
      </c>
      <c r="ROB1765" s="82" t="s">
        <v>13</v>
      </c>
      <c r="ROC1765" s="96" t="s">
        <v>177</v>
      </c>
      <c r="ROD1765" s="82" t="s">
        <v>0</v>
      </c>
      <c r="ROE1765" s="82" t="s">
        <v>1</v>
      </c>
      <c r="ROF1765" s="82" t="s">
        <v>2</v>
      </c>
      <c r="ROG1765" s="82" t="s">
        <v>3</v>
      </c>
      <c r="ROH1765" s="82" t="s">
        <v>50</v>
      </c>
      <c r="ROI1765" s="82" t="s">
        <v>52</v>
      </c>
      <c r="ROJ1765" s="82" t="s">
        <v>13</v>
      </c>
      <c r="ROK1765" s="96" t="s">
        <v>177</v>
      </c>
      <c r="ROL1765" s="82" t="s">
        <v>0</v>
      </c>
      <c r="ROM1765" s="82" t="s">
        <v>1</v>
      </c>
      <c r="RON1765" s="82" t="s">
        <v>2</v>
      </c>
      <c r="ROO1765" s="82" t="s">
        <v>3</v>
      </c>
      <c r="ROP1765" s="82" t="s">
        <v>50</v>
      </c>
      <c r="ROQ1765" s="82" t="s">
        <v>52</v>
      </c>
      <c r="ROR1765" s="82" t="s">
        <v>13</v>
      </c>
      <c r="ROS1765" s="96" t="s">
        <v>177</v>
      </c>
      <c r="ROT1765" s="82" t="s">
        <v>0</v>
      </c>
      <c r="ROU1765" s="82" t="s">
        <v>1</v>
      </c>
      <c r="ROV1765" s="82" t="s">
        <v>2</v>
      </c>
      <c r="ROW1765" s="82" t="s">
        <v>3</v>
      </c>
      <c r="ROX1765" s="82" t="s">
        <v>50</v>
      </c>
      <c r="ROY1765" s="82" t="s">
        <v>52</v>
      </c>
      <c r="ROZ1765" s="82" t="s">
        <v>13</v>
      </c>
      <c r="RPA1765" s="96" t="s">
        <v>177</v>
      </c>
      <c r="RPB1765" s="82" t="s">
        <v>0</v>
      </c>
      <c r="RPC1765" s="82" t="s">
        <v>1</v>
      </c>
      <c r="RPD1765" s="82" t="s">
        <v>2</v>
      </c>
      <c r="RPE1765" s="82" t="s">
        <v>3</v>
      </c>
      <c r="RPF1765" s="82" t="s">
        <v>50</v>
      </c>
      <c r="RPG1765" s="82" t="s">
        <v>52</v>
      </c>
      <c r="RPH1765" s="82" t="s">
        <v>13</v>
      </c>
      <c r="RPI1765" s="96" t="s">
        <v>177</v>
      </c>
      <c r="RPJ1765" s="82" t="s">
        <v>0</v>
      </c>
      <c r="RPK1765" s="82" t="s">
        <v>1</v>
      </c>
      <c r="RPL1765" s="82" t="s">
        <v>2</v>
      </c>
      <c r="RPM1765" s="82" t="s">
        <v>3</v>
      </c>
      <c r="RPN1765" s="82" t="s">
        <v>50</v>
      </c>
      <c r="RPO1765" s="82" t="s">
        <v>52</v>
      </c>
      <c r="RPP1765" s="82" t="s">
        <v>13</v>
      </c>
      <c r="RPQ1765" s="96" t="s">
        <v>177</v>
      </c>
      <c r="RPR1765" s="82" t="s">
        <v>0</v>
      </c>
      <c r="RPS1765" s="82" t="s">
        <v>1</v>
      </c>
      <c r="RPT1765" s="82" t="s">
        <v>2</v>
      </c>
      <c r="RPU1765" s="82" t="s">
        <v>3</v>
      </c>
      <c r="RPV1765" s="82" t="s">
        <v>50</v>
      </c>
      <c r="RPW1765" s="82" t="s">
        <v>52</v>
      </c>
      <c r="RPX1765" s="82" t="s">
        <v>13</v>
      </c>
      <c r="RPY1765" s="96" t="s">
        <v>177</v>
      </c>
      <c r="RPZ1765" s="82" t="s">
        <v>0</v>
      </c>
      <c r="RQA1765" s="82" t="s">
        <v>1</v>
      </c>
      <c r="RQB1765" s="82" t="s">
        <v>2</v>
      </c>
      <c r="RQC1765" s="82" t="s">
        <v>3</v>
      </c>
      <c r="RQD1765" s="82" t="s">
        <v>50</v>
      </c>
      <c r="RQE1765" s="82" t="s">
        <v>52</v>
      </c>
      <c r="RQF1765" s="82" t="s">
        <v>13</v>
      </c>
      <c r="RQG1765" s="96" t="s">
        <v>177</v>
      </c>
      <c r="RQH1765" s="82" t="s">
        <v>0</v>
      </c>
      <c r="RQI1765" s="82" t="s">
        <v>1</v>
      </c>
      <c r="RQJ1765" s="82" t="s">
        <v>2</v>
      </c>
      <c r="RQK1765" s="82" t="s">
        <v>3</v>
      </c>
      <c r="RQL1765" s="82" t="s">
        <v>50</v>
      </c>
      <c r="RQM1765" s="82" t="s">
        <v>52</v>
      </c>
      <c r="RQN1765" s="82" t="s">
        <v>13</v>
      </c>
      <c r="RQO1765" s="96" t="s">
        <v>177</v>
      </c>
      <c r="RQP1765" s="82" t="s">
        <v>0</v>
      </c>
      <c r="RQQ1765" s="82" t="s">
        <v>1</v>
      </c>
      <c r="RQR1765" s="82" t="s">
        <v>2</v>
      </c>
      <c r="RQS1765" s="82" t="s">
        <v>3</v>
      </c>
      <c r="RQT1765" s="82" t="s">
        <v>50</v>
      </c>
      <c r="RQU1765" s="82" t="s">
        <v>52</v>
      </c>
      <c r="RQV1765" s="82" t="s">
        <v>13</v>
      </c>
      <c r="RQW1765" s="96" t="s">
        <v>177</v>
      </c>
      <c r="RQX1765" s="82" t="s">
        <v>0</v>
      </c>
      <c r="RQY1765" s="82" t="s">
        <v>1</v>
      </c>
      <c r="RQZ1765" s="82" t="s">
        <v>2</v>
      </c>
      <c r="RRA1765" s="82" t="s">
        <v>3</v>
      </c>
      <c r="RRB1765" s="82" t="s">
        <v>50</v>
      </c>
      <c r="RRC1765" s="82" t="s">
        <v>52</v>
      </c>
      <c r="RRD1765" s="82" t="s">
        <v>13</v>
      </c>
      <c r="RRE1765" s="96" t="s">
        <v>177</v>
      </c>
      <c r="RRF1765" s="82" t="s">
        <v>0</v>
      </c>
      <c r="RRG1765" s="82" t="s">
        <v>1</v>
      </c>
      <c r="RRH1765" s="82" t="s">
        <v>2</v>
      </c>
      <c r="RRI1765" s="82" t="s">
        <v>3</v>
      </c>
      <c r="RRJ1765" s="82" t="s">
        <v>50</v>
      </c>
      <c r="RRK1765" s="82" t="s">
        <v>52</v>
      </c>
      <c r="RRL1765" s="82" t="s">
        <v>13</v>
      </c>
      <c r="RRM1765" s="96" t="s">
        <v>177</v>
      </c>
      <c r="RRN1765" s="82" t="s">
        <v>0</v>
      </c>
      <c r="RRO1765" s="82" t="s">
        <v>1</v>
      </c>
      <c r="RRP1765" s="82" t="s">
        <v>2</v>
      </c>
      <c r="RRQ1765" s="82" t="s">
        <v>3</v>
      </c>
      <c r="RRR1765" s="82" t="s">
        <v>50</v>
      </c>
      <c r="RRS1765" s="82" t="s">
        <v>52</v>
      </c>
      <c r="RRT1765" s="82" t="s">
        <v>13</v>
      </c>
      <c r="RRU1765" s="96" t="s">
        <v>177</v>
      </c>
      <c r="RRV1765" s="82" t="s">
        <v>0</v>
      </c>
      <c r="RRW1765" s="82" t="s">
        <v>1</v>
      </c>
      <c r="RRX1765" s="82" t="s">
        <v>2</v>
      </c>
      <c r="RRY1765" s="82" t="s">
        <v>3</v>
      </c>
      <c r="RRZ1765" s="82" t="s">
        <v>50</v>
      </c>
      <c r="RSA1765" s="82" t="s">
        <v>52</v>
      </c>
      <c r="RSB1765" s="82" t="s">
        <v>13</v>
      </c>
      <c r="RSC1765" s="96" t="s">
        <v>177</v>
      </c>
      <c r="RSD1765" s="82" t="s">
        <v>0</v>
      </c>
      <c r="RSE1765" s="82" t="s">
        <v>1</v>
      </c>
      <c r="RSF1765" s="82" t="s">
        <v>2</v>
      </c>
      <c r="RSG1765" s="82" t="s">
        <v>3</v>
      </c>
      <c r="RSH1765" s="82" t="s">
        <v>50</v>
      </c>
      <c r="RSI1765" s="82" t="s">
        <v>52</v>
      </c>
      <c r="RSJ1765" s="82" t="s">
        <v>13</v>
      </c>
      <c r="RSK1765" s="96" t="s">
        <v>177</v>
      </c>
      <c r="RSL1765" s="82" t="s">
        <v>0</v>
      </c>
      <c r="RSM1765" s="82" t="s">
        <v>1</v>
      </c>
      <c r="RSN1765" s="82" t="s">
        <v>2</v>
      </c>
      <c r="RSO1765" s="82" t="s">
        <v>3</v>
      </c>
      <c r="RSP1765" s="82" t="s">
        <v>50</v>
      </c>
      <c r="RSQ1765" s="82" t="s">
        <v>52</v>
      </c>
      <c r="RSR1765" s="82" t="s">
        <v>13</v>
      </c>
      <c r="RSS1765" s="96" t="s">
        <v>177</v>
      </c>
      <c r="RST1765" s="82" t="s">
        <v>0</v>
      </c>
      <c r="RSU1765" s="82" t="s">
        <v>1</v>
      </c>
      <c r="RSV1765" s="82" t="s">
        <v>2</v>
      </c>
      <c r="RSW1765" s="82" t="s">
        <v>3</v>
      </c>
      <c r="RSX1765" s="82" t="s">
        <v>50</v>
      </c>
      <c r="RSY1765" s="82" t="s">
        <v>52</v>
      </c>
      <c r="RSZ1765" s="82" t="s">
        <v>13</v>
      </c>
      <c r="RTA1765" s="96" t="s">
        <v>177</v>
      </c>
      <c r="RTB1765" s="82" t="s">
        <v>0</v>
      </c>
      <c r="RTC1765" s="82" t="s">
        <v>1</v>
      </c>
      <c r="RTD1765" s="82" t="s">
        <v>2</v>
      </c>
      <c r="RTE1765" s="82" t="s">
        <v>3</v>
      </c>
      <c r="RTF1765" s="82" t="s">
        <v>50</v>
      </c>
      <c r="RTG1765" s="82" t="s">
        <v>52</v>
      </c>
      <c r="RTH1765" s="82" t="s">
        <v>13</v>
      </c>
      <c r="RTI1765" s="96" t="s">
        <v>177</v>
      </c>
      <c r="RTJ1765" s="82" t="s">
        <v>0</v>
      </c>
      <c r="RTK1765" s="82" t="s">
        <v>1</v>
      </c>
      <c r="RTL1765" s="82" t="s">
        <v>2</v>
      </c>
      <c r="RTM1765" s="82" t="s">
        <v>3</v>
      </c>
      <c r="RTN1765" s="82" t="s">
        <v>50</v>
      </c>
      <c r="RTO1765" s="82" t="s">
        <v>52</v>
      </c>
      <c r="RTP1765" s="82" t="s">
        <v>13</v>
      </c>
      <c r="RTQ1765" s="96" t="s">
        <v>177</v>
      </c>
      <c r="RTR1765" s="82" t="s">
        <v>0</v>
      </c>
      <c r="RTS1765" s="82" t="s">
        <v>1</v>
      </c>
      <c r="RTT1765" s="82" t="s">
        <v>2</v>
      </c>
      <c r="RTU1765" s="82" t="s">
        <v>3</v>
      </c>
      <c r="RTV1765" s="82" t="s">
        <v>50</v>
      </c>
      <c r="RTW1765" s="82" t="s">
        <v>52</v>
      </c>
      <c r="RTX1765" s="82" t="s">
        <v>13</v>
      </c>
      <c r="RTY1765" s="96" t="s">
        <v>177</v>
      </c>
      <c r="RTZ1765" s="82" t="s">
        <v>0</v>
      </c>
      <c r="RUA1765" s="82" t="s">
        <v>1</v>
      </c>
      <c r="RUB1765" s="82" t="s">
        <v>2</v>
      </c>
      <c r="RUC1765" s="82" t="s">
        <v>3</v>
      </c>
      <c r="RUD1765" s="82" t="s">
        <v>50</v>
      </c>
      <c r="RUE1765" s="82" t="s">
        <v>52</v>
      </c>
      <c r="RUF1765" s="82" t="s">
        <v>13</v>
      </c>
      <c r="RUG1765" s="96" t="s">
        <v>177</v>
      </c>
      <c r="RUH1765" s="82" t="s">
        <v>0</v>
      </c>
      <c r="RUI1765" s="82" t="s">
        <v>1</v>
      </c>
      <c r="RUJ1765" s="82" t="s">
        <v>2</v>
      </c>
      <c r="RUK1765" s="82" t="s">
        <v>3</v>
      </c>
      <c r="RUL1765" s="82" t="s">
        <v>50</v>
      </c>
      <c r="RUM1765" s="82" t="s">
        <v>52</v>
      </c>
      <c r="RUN1765" s="82" t="s">
        <v>13</v>
      </c>
      <c r="RUO1765" s="96" t="s">
        <v>177</v>
      </c>
      <c r="RUP1765" s="82" t="s">
        <v>0</v>
      </c>
      <c r="RUQ1765" s="82" t="s">
        <v>1</v>
      </c>
      <c r="RUR1765" s="82" t="s">
        <v>2</v>
      </c>
      <c r="RUS1765" s="82" t="s">
        <v>3</v>
      </c>
      <c r="RUT1765" s="82" t="s">
        <v>50</v>
      </c>
      <c r="RUU1765" s="82" t="s">
        <v>52</v>
      </c>
      <c r="RUV1765" s="82" t="s">
        <v>13</v>
      </c>
      <c r="RUW1765" s="96" t="s">
        <v>177</v>
      </c>
      <c r="RUX1765" s="82" t="s">
        <v>0</v>
      </c>
      <c r="RUY1765" s="82" t="s">
        <v>1</v>
      </c>
      <c r="RUZ1765" s="82" t="s">
        <v>2</v>
      </c>
      <c r="RVA1765" s="82" t="s">
        <v>3</v>
      </c>
      <c r="RVB1765" s="82" t="s">
        <v>50</v>
      </c>
      <c r="RVC1765" s="82" t="s">
        <v>52</v>
      </c>
      <c r="RVD1765" s="82" t="s">
        <v>13</v>
      </c>
      <c r="RVE1765" s="96" t="s">
        <v>177</v>
      </c>
      <c r="RVF1765" s="82" t="s">
        <v>0</v>
      </c>
      <c r="RVG1765" s="82" t="s">
        <v>1</v>
      </c>
      <c r="RVH1765" s="82" t="s">
        <v>2</v>
      </c>
      <c r="RVI1765" s="82" t="s">
        <v>3</v>
      </c>
      <c r="RVJ1765" s="82" t="s">
        <v>50</v>
      </c>
      <c r="RVK1765" s="82" t="s">
        <v>52</v>
      </c>
      <c r="RVL1765" s="82" t="s">
        <v>13</v>
      </c>
      <c r="RVM1765" s="96" t="s">
        <v>177</v>
      </c>
      <c r="RVN1765" s="82" t="s">
        <v>0</v>
      </c>
      <c r="RVO1765" s="82" t="s">
        <v>1</v>
      </c>
      <c r="RVP1765" s="82" t="s">
        <v>2</v>
      </c>
      <c r="RVQ1765" s="82" t="s">
        <v>3</v>
      </c>
      <c r="RVR1765" s="82" t="s">
        <v>50</v>
      </c>
      <c r="RVS1765" s="82" t="s">
        <v>52</v>
      </c>
      <c r="RVT1765" s="82" t="s">
        <v>13</v>
      </c>
      <c r="RVU1765" s="96" t="s">
        <v>177</v>
      </c>
      <c r="RVV1765" s="82" t="s">
        <v>0</v>
      </c>
      <c r="RVW1765" s="82" t="s">
        <v>1</v>
      </c>
      <c r="RVX1765" s="82" t="s">
        <v>2</v>
      </c>
      <c r="RVY1765" s="82" t="s">
        <v>3</v>
      </c>
      <c r="RVZ1765" s="82" t="s">
        <v>50</v>
      </c>
      <c r="RWA1765" s="82" t="s">
        <v>52</v>
      </c>
      <c r="RWB1765" s="82" t="s">
        <v>13</v>
      </c>
      <c r="RWC1765" s="96" t="s">
        <v>177</v>
      </c>
      <c r="RWD1765" s="82" t="s">
        <v>0</v>
      </c>
      <c r="RWE1765" s="82" t="s">
        <v>1</v>
      </c>
      <c r="RWF1765" s="82" t="s">
        <v>2</v>
      </c>
      <c r="RWG1765" s="82" t="s">
        <v>3</v>
      </c>
      <c r="RWH1765" s="82" t="s">
        <v>50</v>
      </c>
      <c r="RWI1765" s="82" t="s">
        <v>52</v>
      </c>
      <c r="RWJ1765" s="82" t="s">
        <v>13</v>
      </c>
      <c r="RWK1765" s="96" t="s">
        <v>177</v>
      </c>
      <c r="RWL1765" s="82" t="s">
        <v>0</v>
      </c>
      <c r="RWM1765" s="82" t="s">
        <v>1</v>
      </c>
      <c r="RWN1765" s="82" t="s">
        <v>2</v>
      </c>
      <c r="RWO1765" s="82" t="s">
        <v>3</v>
      </c>
      <c r="RWP1765" s="82" t="s">
        <v>50</v>
      </c>
      <c r="RWQ1765" s="82" t="s">
        <v>52</v>
      </c>
      <c r="RWR1765" s="82" t="s">
        <v>13</v>
      </c>
      <c r="RWS1765" s="96" t="s">
        <v>177</v>
      </c>
      <c r="RWT1765" s="82" t="s">
        <v>0</v>
      </c>
      <c r="RWU1765" s="82" t="s">
        <v>1</v>
      </c>
      <c r="RWV1765" s="82" t="s">
        <v>2</v>
      </c>
      <c r="RWW1765" s="82" t="s">
        <v>3</v>
      </c>
      <c r="RWX1765" s="82" t="s">
        <v>50</v>
      </c>
      <c r="RWY1765" s="82" t="s">
        <v>52</v>
      </c>
      <c r="RWZ1765" s="82" t="s">
        <v>13</v>
      </c>
      <c r="RXA1765" s="96" t="s">
        <v>177</v>
      </c>
      <c r="RXB1765" s="82" t="s">
        <v>0</v>
      </c>
      <c r="RXC1765" s="82" t="s">
        <v>1</v>
      </c>
      <c r="RXD1765" s="82" t="s">
        <v>2</v>
      </c>
      <c r="RXE1765" s="82" t="s">
        <v>3</v>
      </c>
      <c r="RXF1765" s="82" t="s">
        <v>50</v>
      </c>
      <c r="RXG1765" s="82" t="s">
        <v>52</v>
      </c>
      <c r="RXH1765" s="82" t="s">
        <v>13</v>
      </c>
      <c r="RXI1765" s="96" t="s">
        <v>177</v>
      </c>
      <c r="RXJ1765" s="82" t="s">
        <v>0</v>
      </c>
      <c r="RXK1765" s="82" t="s">
        <v>1</v>
      </c>
      <c r="RXL1765" s="82" t="s">
        <v>2</v>
      </c>
      <c r="RXM1765" s="82" t="s">
        <v>3</v>
      </c>
      <c r="RXN1765" s="82" t="s">
        <v>50</v>
      </c>
      <c r="RXO1765" s="82" t="s">
        <v>52</v>
      </c>
      <c r="RXP1765" s="82" t="s">
        <v>13</v>
      </c>
      <c r="RXQ1765" s="96" t="s">
        <v>177</v>
      </c>
      <c r="RXR1765" s="82" t="s">
        <v>0</v>
      </c>
      <c r="RXS1765" s="82" t="s">
        <v>1</v>
      </c>
      <c r="RXT1765" s="82" t="s">
        <v>2</v>
      </c>
      <c r="RXU1765" s="82" t="s">
        <v>3</v>
      </c>
      <c r="RXV1765" s="82" t="s">
        <v>50</v>
      </c>
      <c r="RXW1765" s="82" t="s">
        <v>52</v>
      </c>
      <c r="RXX1765" s="82" t="s">
        <v>13</v>
      </c>
      <c r="RXY1765" s="96" t="s">
        <v>177</v>
      </c>
      <c r="RXZ1765" s="82" t="s">
        <v>0</v>
      </c>
      <c r="RYA1765" s="82" t="s">
        <v>1</v>
      </c>
      <c r="RYB1765" s="82" t="s">
        <v>2</v>
      </c>
      <c r="RYC1765" s="82" t="s">
        <v>3</v>
      </c>
      <c r="RYD1765" s="82" t="s">
        <v>50</v>
      </c>
      <c r="RYE1765" s="82" t="s">
        <v>52</v>
      </c>
      <c r="RYF1765" s="82" t="s">
        <v>13</v>
      </c>
      <c r="RYG1765" s="96" t="s">
        <v>177</v>
      </c>
      <c r="RYH1765" s="82" t="s">
        <v>0</v>
      </c>
      <c r="RYI1765" s="82" t="s">
        <v>1</v>
      </c>
      <c r="RYJ1765" s="82" t="s">
        <v>2</v>
      </c>
      <c r="RYK1765" s="82" t="s">
        <v>3</v>
      </c>
      <c r="RYL1765" s="82" t="s">
        <v>50</v>
      </c>
      <c r="RYM1765" s="82" t="s">
        <v>52</v>
      </c>
      <c r="RYN1765" s="82" t="s">
        <v>13</v>
      </c>
      <c r="RYO1765" s="96" t="s">
        <v>177</v>
      </c>
      <c r="RYP1765" s="82" t="s">
        <v>0</v>
      </c>
      <c r="RYQ1765" s="82" t="s">
        <v>1</v>
      </c>
      <c r="RYR1765" s="82" t="s">
        <v>2</v>
      </c>
      <c r="RYS1765" s="82" t="s">
        <v>3</v>
      </c>
      <c r="RYT1765" s="82" t="s">
        <v>50</v>
      </c>
      <c r="RYU1765" s="82" t="s">
        <v>52</v>
      </c>
      <c r="RYV1765" s="82" t="s">
        <v>13</v>
      </c>
      <c r="RYW1765" s="96" t="s">
        <v>177</v>
      </c>
      <c r="RYX1765" s="82" t="s">
        <v>0</v>
      </c>
      <c r="RYY1765" s="82" t="s">
        <v>1</v>
      </c>
      <c r="RYZ1765" s="82" t="s">
        <v>2</v>
      </c>
      <c r="RZA1765" s="82" t="s">
        <v>3</v>
      </c>
      <c r="RZB1765" s="82" t="s">
        <v>50</v>
      </c>
      <c r="RZC1765" s="82" t="s">
        <v>52</v>
      </c>
      <c r="RZD1765" s="82" t="s">
        <v>13</v>
      </c>
      <c r="RZE1765" s="96" t="s">
        <v>177</v>
      </c>
      <c r="RZF1765" s="82" t="s">
        <v>0</v>
      </c>
      <c r="RZG1765" s="82" t="s">
        <v>1</v>
      </c>
      <c r="RZH1765" s="82" t="s">
        <v>2</v>
      </c>
      <c r="RZI1765" s="82" t="s">
        <v>3</v>
      </c>
      <c r="RZJ1765" s="82" t="s">
        <v>50</v>
      </c>
      <c r="RZK1765" s="82" t="s">
        <v>52</v>
      </c>
      <c r="RZL1765" s="82" t="s">
        <v>13</v>
      </c>
      <c r="RZM1765" s="96" t="s">
        <v>177</v>
      </c>
      <c r="RZN1765" s="82" t="s">
        <v>0</v>
      </c>
      <c r="RZO1765" s="82" t="s">
        <v>1</v>
      </c>
      <c r="RZP1765" s="82" t="s">
        <v>2</v>
      </c>
      <c r="RZQ1765" s="82" t="s">
        <v>3</v>
      </c>
      <c r="RZR1765" s="82" t="s">
        <v>50</v>
      </c>
      <c r="RZS1765" s="82" t="s">
        <v>52</v>
      </c>
      <c r="RZT1765" s="82" t="s">
        <v>13</v>
      </c>
      <c r="RZU1765" s="96" t="s">
        <v>177</v>
      </c>
      <c r="RZV1765" s="82" t="s">
        <v>0</v>
      </c>
      <c r="RZW1765" s="82" t="s">
        <v>1</v>
      </c>
      <c r="RZX1765" s="82" t="s">
        <v>2</v>
      </c>
      <c r="RZY1765" s="82" t="s">
        <v>3</v>
      </c>
      <c r="RZZ1765" s="82" t="s">
        <v>50</v>
      </c>
      <c r="SAA1765" s="82" t="s">
        <v>52</v>
      </c>
      <c r="SAB1765" s="82" t="s">
        <v>13</v>
      </c>
      <c r="SAC1765" s="96" t="s">
        <v>177</v>
      </c>
      <c r="SAD1765" s="82" t="s">
        <v>0</v>
      </c>
      <c r="SAE1765" s="82" t="s">
        <v>1</v>
      </c>
      <c r="SAF1765" s="82" t="s">
        <v>2</v>
      </c>
      <c r="SAG1765" s="82" t="s">
        <v>3</v>
      </c>
      <c r="SAH1765" s="82" t="s">
        <v>50</v>
      </c>
      <c r="SAI1765" s="82" t="s">
        <v>52</v>
      </c>
      <c r="SAJ1765" s="82" t="s">
        <v>13</v>
      </c>
      <c r="SAK1765" s="96" t="s">
        <v>177</v>
      </c>
      <c r="SAL1765" s="82" t="s">
        <v>0</v>
      </c>
      <c r="SAM1765" s="82" t="s">
        <v>1</v>
      </c>
      <c r="SAN1765" s="82" t="s">
        <v>2</v>
      </c>
      <c r="SAO1765" s="82" t="s">
        <v>3</v>
      </c>
      <c r="SAP1765" s="82" t="s">
        <v>50</v>
      </c>
      <c r="SAQ1765" s="82" t="s">
        <v>52</v>
      </c>
      <c r="SAR1765" s="82" t="s">
        <v>13</v>
      </c>
      <c r="SAS1765" s="96" t="s">
        <v>177</v>
      </c>
      <c r="SAT1765" s="82" t="s">
        <v>0</v>
      </c>
      <c r="SAU1765" s="82" t="s">
        <v>1</v>
      </c>
      <c r="SAV1765" s="82" t="s">
        <v>2</v>
      </c>
      <c r="SAW1765" s="82" t="s">
        <v>3</v>
      </c>
      <c r="SAX1765" s="82" t="s">
        <v>50</v>
      </c>
      <c r="SAY1765" s="82" t="s">
        <v>52</v>
      </c>
      <c r="SAZ1765" s="82" t="s">
        <v>13</v>
      </c>
      <c r="SBA1765" s="96" t="s">
        <v>177</v>
      </c>
      <c r="SBB1765" s="82" t="s">
        <v>0</v>
      </c>
      <c r="SBC1765" s="82" t="s">
        <v>1</v>
      </c>
      <c r="SBD1765" s="82" t="s">
        <v>2</v>
      </c>
      <c r="SBE1765" s="82" t="s">
        <v>3</v>
      </c>
      <c r="SBF1765" s="82" t="s">
        <v>50</v>
      </c>
      <c r="SBG1765" s="82" t="s">
        <v>52</v>
      </c>
      <c r="SBH1765" s="82" t="s">
        <v>13</v>
      </c>
      <c r="SBI1765" s="96" t="s">
        <v>177</v>
      </c>
      <c r="SBJ1765" s="82" t="s">
        <v>0</v>
      </c>
      <c r="SBK1765" s="82" t="s">
        <v>1</v>
      </c>
      <c r="SBL1765" s="82" t="s">
        <v>2</v>
      </c>
      <c r="SBM1765" s="82" t="s">
        <v>3</v>
      </c>
      <c r="SBN1765" s="82" t="s">
        <v>50</v>
      </c>
      <c r="SBO1765" s="82" t="s">
        <v>52</v>
      </c>
      <c r="SBP1765" s="82" t="s">
        <v>13</v>
      </c>
      <c r="SBQ1765" s="96" t="s">
        <v>177</v>
      </c>
      <c r="SBR1765" s="82" t="s">
        <v>0</v>
      </c>
      <c r="SBS1765" s="82" t="s">
        <v>1</v>
      </c>
      <c r="SBT1765" s="82" t="s">
        <v>2</v>
      </c>
      <c r="SBU1765" s="82" t="s">
        <v>3</v>
      </c>
      <c r="SBV1765" s="82" t="s">
        <v>50</v>
      </c>
      <c r="SBW1765" s="82" t="s">
        <v>52</v>
      </c>
      <c r="SBX1765" s="82" t="s">
        <v>13</v>
      </c>
      <c r="SBY1765" s="96" t="s">
        <v>177</v>
      </c>
      <c r="SBZ1765" s="82" t="s">
        <v>0</v>
      </c>
      <c r="SCA1765" s="82" t="s">
        <v>1</v>
      </c>
      <c r="SCB1765" s="82" t="s">
        <v>2</v>
      </c>
      <c r="SCC1765" s="82" t="s">
        <v>3</v>
      </c>
      <c r="SCD1765" s="82" t="s">
        <v>50</v>
      </c>
      <c r="SCE1765" s="82" t="s">
        <v>52</v>
      </c>
      <c r="SCF1765" s="82" t="s">
        <v>13</v>
      </c>
      <c r="SCG1765" s="96" t="s">
        <v>177</v>
      </c>
      <c r="SCH1765" s="82" t="s">
        <v>0</v>
      </c>
      <c r="SCI1765" s="82" t="s">
        <v>1</v>
      </c>
      <c r="SCJ1765" s="82" t="s">
        <v>2</v>
      </c>
      <c r="SCK1765" s="82" t="s">
        <v>3</v>
      </c>
      <c r="SCL1765" s="82" t="s">
        <v>50</v>
      </c>
      <c r="SCM1765" s="82" t="s">
        <v>52</v>
      </c>
      <c r="SCN1765" s="82" t="s">
        <v>13</v>
      </c>
      <c r="SCO1765" s="96" t="s">
        <v>177</v>
      </c>
      <c r="SCP1765" s="82" t="s">
        <v>0</v>
      </c>
      <c r="SCQ1765" s="82" t="s">
        <v>1</v>
      </c>
      <c r="SCR1765" s="82" t="s">
        <v>2</v>
      </c>
      <c r="SCS1765" s="82" t="s">
        <v>3</v>
      </c>
      <c r="SCT1765" s="82" t="s">
        <v>50</v>
      </c>
      <c r="SCU1765" s="82" t="s">
        <v>52</v>
      </c>
      <c r="SCV1765" s="82" t="s">
        <v>13</v>
      </c>
      <c r="SCW1765" s="96" t="s">
        <v>177</v>
      </c>
      <c r="SCX1765" s="82" t="s">
        <v>0</v>
      </c>
      <c r="SCY1765" s="82" t="s">
        <v>1</v>
      </c>
      <c r="SCZ1765" s="82" t="s">
        <v>2</v>
      </c>
      <c r="SDA1765" s="82" t="s">
        <v>3</v>
      </c>
      <c r="SDB1765" s="82" t="s">
        <v>50</v>
      </c>
      <c r="SDC1765" s="82" t="s">
        <v>52</v>
      </c>
      <c r="SDD1765" s="82" t="s">
        <v>13</v>
      </c>
      <c r="SDE1765" s="96" t="s">
        <v>177</v>
      </c>
      <c r="SDF1765" s="82" t="s">
        <v>0</v>
      </c>
      <c r="SDG1765" s="82" t="s">
        <v>1</v>
      </c>
      <c r="SDH1765" s="82" t="s">
        <v>2</v>
      </c>
      <c r="SDI1765" s="82" t="s">
        <v>3</v>
      </c>
      <c r="SDJ1765" s="82" t="s">
        <v>50</v>
      </c>
      <c r="SDK1765" s="82" t="s">
        <v>52</v>
      </c>
      <c r="SDL1765" s="82" t="s">
        <v>13</v>
      </c>
      <c r="SDM1765" s="96" t="s">
        <v>177</v>
      </c>
      <c r="SDN1765" s="82" t="s">
        <v>0</v>
      </c>
      <c r="SDO1765" s="82" t="s">
        <v>1</v>
      </c>
      <c r="SDP1765" s="82" t="s">
        <v>2</v>
      </c>
      <c r="SDQ1765" s="82" t="s">
        <v>3</v>
      </c>
      <c r="SDR1765" s="82" t="s">
        <v>50</v>
      </c>
      <c r="SDS1765" s="82" t="s">
        <v>52</v>
      </c>
      <c r="SDT1765" s="82" t="s">
        <v>13</v>
      </c>
      <c r="SDU1765" s="96" t="s">
        <v>177</v>
      </c>
      <c r="SDV1765" s="82" t="s">
        <v>0</v>
      </c>
      <c r="SDW1765" s="82" t="s">
        <v>1</v>
      </c>
      <c r="SDX1765" s="82" t="s">
        <v>2</v>
      </c>
      <c r="SDY1765" s="82" t="s">
        <v>3</v>
      </c>
      <c r="SDZ1765" s="82" t="s">
        <v>50</v>
      </c>
      <c r="SEA1765" s="82" t="s">
        <v>52</v>
      </c>
      <c r="SEB1765" s="82" t="s">
        <v>13</v>
      </c>
      <c r="SEC1765" s="96" t="s">
        <v>177</v>
      </c>
      <c r="SED1765" s="82" t="s">
        <v>0</v>
      </c>
      <c r="SEE1765" s="82" t="s">
        <v>1</v>
      </c>
      <c r="SEF1765" s="82" t="s">
        <v>2</v>
      </c>
      <c r="SEG1765" s="82" t="s">
        <v>3</v>
      </c>
      <c r="SEH1765" s="82" t="s">
        <v>50</v>
      </c>
      <c r="SEI1765" s="82" t="s">
        <v>52</v>
      </c>
      <c r="SEJ1765" s="82" t="s">
        <v>13</v>
      </c>
      <c r="SEK1765" s="96" t="s">
        <v>177</v>
      </c>
      <c r="SEL1765" s="82" t="s">
        <v>0</v>
      </c>
      <c r="SEM1765" s="82" t="s">
        <v>1</v>
      </c>
      <c r="SEN1765" s="82" t="s">
        <v>2</v>
      </c>
      <c r="SEO1765" s="82" t="s">
        <v>3</v>
      </c>
      <c r="SEP1765" s="82" t="s">
        <v>50</v>
      </c>
      <c r="SEQ1765" s="82" t="s">
        <v>52</v>
      </c>
      <c r="SER1765" s="82" t="s">
        <v>13</v>
      </c>
      <c r="SES1765" s="96" t="s">
        <v>177</v>
      </c>
      <c r="SET1765" s="82" t="s">
        <v>0</v>
      </c>
      <c r="SEU1765" s="82" t="s">
        <v>1</v>
      </c>
      <c r="SEV1765" s="82" t="s">
        <v>2</v>
      </c>
      <c r="SEW1765" s="82" t="s">
        <v>3</v>
      </c>
      <c r="SEX1765" s="82" t="s">
        <v>50</v>
      </c>
      <c r="SEY1765" s="82" t="s">
        <v>52</v>
      </c>
      <c r="SEZ1765" s="82" t="s">
        <v>13</v>
      </c>
      <c r="SFA1765" s="96" t="s">
        <v>177</v>
      </c>
      <c r="SFB1765" s="82" t="s">
        <v>0</v>
      </c>
      <c r="SFC1765" s="82" t="s">
        <v>1</v>
      </c>
      <c r="SFD1765" s="82" t="s">
        <v>2</v>
      </c>
      <c r="SFE1765" s="82" t="s">
        <v>3</v>
      </c>
      <c r="SFF1765" s="82" t="s">
        <v>50</v>
      </c>
      <c r="SFG1765" s="82" t="s">
        <v>52</v>
      </c>
      <c r="SFH1765" s="82" t="s">
        <v>13</v>
      </c>
      <c r="SFI1765" s="96" t="s">
        <v>177</v>
      </c>
      <c r="SFJ1765" s="82" t="s">
        <v>0</v>
      </c>
      <c r="SFK1765" s="82" t="s">
        <v>1</v>
      </c>
      <c r="SFL1765" s="82" t="s">
        <v>2</v>
      </c>
      <c r="SFM1765" s="82" t="s">
        <v>3</v>
      </c>
      <c r="SFN1765" s="82" t="s">
        <v>50</v>
      </c>
      <c r="SFO1765" s="82" t="s">
        <v>52</v>
      </c>
      <c r="SFP1765" s="82" t="s">
        <v>13</v>
      </c>
      <c r="SFQ1765" s="96" t="s">
        <v>177</v>
      </c>
      <c r="SFR1765" s="82" t="s">
        <v>0</v>
      </c>
      <c r="SFS1765" s="82" t="s">
        <v>1</v>
      </c>
      <c r="SFT1765" s="82" t="s">
        <v>2</v>
      </c>
      <c r="SFU1765" s="82" t="s">
        <v>3</v>
      </c>
      <c r="SFV1765" s="82" t="s">
        <v>50</v>
      </c>
      <c r="SFW1765" s="82" t="s">
        <v>52</v>
      </c>
      <c r="SFX1765" s="82" t="s">
        <v>13</v>
      </c>
      <c r="SFY1765" s="96" t="s">
        <v>177</v>
      </c>
      <c r="SFZ1765" s="82" t="s">
        <v>0</v>
      </c>
      <c r="SGA1765" s="82" t="s">
        <v>1</v>
      </c>
      <c r="SGB1765" s="82" t="s">
        <v>2</v>
      </c>
      <c r="SGC1765" s="82" t="s">
        <v>3</v>
      </c>
      <c r="SGD1765" s="82" t="s">
        <v>50</v>
      </c>
      <c r="SGE1765" s="82" t="s">
        <v>52</v>
      </c>
      <c r="SGF1765" s="82" t="s">
        <v>13</v>
      </c>
      <c r="SGG1765" s="96" t="s">
        <v>177</v>
      </c>
      <c r="SGH1765" s="82" t="s">
        <v>0</v>
      </c>
      <c r="SGI1765" s="82" t="s">
        <v>1</v>
      </c>
      <c r="SGJ1765" s="82" t="s">
        <v>2</v>
      </c>
      <c r="SGK1765" s="82" t="s">
        <v>3</v>
      </c>
      <c r="SGL1765" s="82" t="s">
        <v>50</v>
      </c>
      <c r="SGM1765" s="82" t="s">
        <v>52</v>
      </c>
      <c r="SGN1765" s="82" t="s">
        <v>13</v>
      </c>
      <c r="SGO1765" s="96" t="s">
        <v>177</v>
      </c>
      <c r="SGP1765" s="82" t="s">
        <v>0</v>
      </c>
      <c r="SGQ1765" s="82" t="s">
        <v>1</v>
      </c>
      <c r="SGR1765" s="82" t="s">
        <v>2</v>
      </c>
      <c r="SGS1765" s="82" t="s">
        <v>3</v>
      </c>
      <c r="SGT1765" s="82" t="s">
        <v>50</v>
      </c>
      <c r="SGU1765" s="82" t="s">
        <v>52</v>
      </c>
      <c r="SGV1765" s="82" t="s">
        <v>13</v>
      </c>
      <c r="SGW1765" s="96" t="s">
        <v>177</v>
      </c>
      <c r="SGX1765" s="82" t="s">
        <v>0</v>
      </c>
      <c r="SGY1765" s="82" t="s">
        <v>1</v>
      </c>
      <c r="SGZ1765" s="82" t="s">
        <v>2</v>
      </c>
      <c r="SHA1765" s="82" t="s">
        <v>3</v>
      </c>
      <c r="SHB1765" s="82" t="s">
        <v>50</v>
      </c>
      <c r="SHC1765" s="82" t="s">
        <v>52</v>
      </c>
      <c r="SHD1765" s="82" t="s">
        <v>13</v>
      </c>
      <c r="SHE1765" s="96" t="s">
        <v>177</v>
      </c>
      <c r="SHF1765" s="82" t="s">
        <v>0</v>
      </c>
      <c r="SHG1765" s="82" t="s">
        <v>1</v>
      </c>
      <c r="SHH1765" s="82" t="s">
        <v>2</v>
      </c>
      <c r="SHI1765" s="82" t="s">
        <v>3</v>
      </c>
      <c r="SHJ1765" s="82" t="s">
        <v>50</v>
      </c>
      <c r="SHK1765" s="82" t="s">
        <v>52</v>
      </c>
      <c r="SHL1765" s="82" t="s">
        <v>13</v>
      </c>
      <c r="SHM1765" s="96" t="s">
        <v>177</v>
      </c>
      <c r="SHN1765" s="82" t="s">
        <v>0</v>
      </c>
      <c r="SHO1765" s="82" t="s">
        <v>1</v>
      </c>
      <c r="SHP1765" s="82" t="s">
        <v>2</v>
      </c>
      <c r="SHQ1765" s="82" t="s">
        <v>3</v>
      </c>
      <c r="SHR1765" s="82" t="s">
        <v>50</v>
      </c>
      <c r="SHS1765" s="82" t="s">
        <v>52</v>
      </c>
      <c r="SHT1765" s="82" t="s">
        <v>13</v>
      </c>
      <c r="SHU1765" s="96" t="s">
        <v>177</v>
      </c>
      <c r="SHV1765" s="82" t="s">
        <v>0</v>
      </c>
      <c r="SHW1765" s="82" t="s">
        <v>1</v>
      </c>
      <c r="SHX1765" s="82" t="s">
        <v>2</v>
      </c>
      <c r="SHY1765" s="82" t="s">
        <v>3</v>
      </c>
      <c r="SHZ1765" s="82" t="s">
        <v>50</v>
      </c>
      <c r="SIA1765" s="82" t="s">
        <v>52</v>
      </c>
      <c r="SIB1765" s="82" t="s">
        <v>13</v>
      </c>
      <c r="SIC1765" s="96" t="s">
        <v>177</v>
      </c>
      <c r="SID1765" s="82" t="s">
        <v>0</v>
      </c>
      <c r="SIE1765" s="82" t="s">
        <v>1</v>
      </c>
      <c r="SIF1765" s="82" t="s">
        <v>2</v>
      </c>
      <c r="SIG1765" s="82" t="s">
        <v>3</v>
      </c>
      <c r="SIH1765" s="82" t="s">
        <v>50</v>
      </c>
      <c r="SII1765" s="82" t="s">
        <v>52</v>
      </c>
      <c r="SIJ1765" s="82" t="s">
        <v>13</v>
      </c>
      <c r="SIK1765" s="96" t="s">
        <v>177</v>
      </c>
      <c r="SIL1765" s="82" t="s">
        <v>0</v>
      </c>
      <c r="SIM1765" s="82" t="s">
        <v>1</v>
      </c>
      <c r="SIN1765" s="82" t="s">
        <v>2</v>
      </c>
      <c r="SIO1765" s="82" t="s">
        <v>3</v>
      </c>
      <c r="SIP1765" s="82" t="s">
        <v>50</v>
      </c>
      <c r="SIQ1765" s="82" t="s">
        <v>52</v>
      </c>
      <c r="SIR1765" s="82" t="s">
        <v>13</v>
      </c>
      <c r="SIS1765" s="96" t="s">
        <v>177</v>
      </c>
      <c r="SIT1765" s="82" t="s">
        <v>0</v>
      </c>
      <c r="SIU1765" s="82" t="s">
        <v>1</v>
      </c>
      <c r="SIV1765" s="82" t="s">
        <v>2</v>
      </c>
      <c r="SIW1765" s="82" t="s">
        <v>3</v>
      </c>
      <c r="SIX1765" s="82" t="s">
        <v>50</v>
      </c>
      <c r="SIY1765" s="82" t="s">
        <v>52</v>
      </c>
      <c r="SIZ1765" s="82" t="s">
        <v>13</v>
      </c>
      <c r="SJA1765" s="96" t="s">
        <v>177</v>
      </c>
      <c r="SJB1765" s="82" t="s">
        <v>0</v>
      </c>
      <c r="SJC1765" s="82" t="s">
        <v>1</v>
      </c>
      <c r="SJD1765" s="82" t="s">
        <v>2</v>
      </c>
      <c r="SJE1765" s="82" t="s">
        <v>3</v>
      </c>
      <c r="SJF1765" s="82" t="s">
        <v>50</v>
      </c>
      <c r="SJG1765" s="82" t="s">
        <v>52</v>
      </c>
      <c r="SJH1765" s="82" t="s">
        <v>13</v>
      </c>
      <c r="SJI1765" s="96" t="s">
        <v>177</v>
      </c>
      <c r="SJJ1765" s="82" t="s">
        <v>0</v>
      </c>
      <c r="SJK1765" s="82" t="s">
        <v>1</v>
      </c>
      <c r="SJL1765" s="82" t="s">
        <v>2</v>
      </c>
      <c r="SJM1765" s="82" t="s">
        <v>3</v>
      </c>
      <c r="SJN1765" s="82" t="s">
        <v>50</v>
      </c>
      <c r="SJO1765" s="82" t="s">
        <v>52</v>
      </c>
      <c r="SJP1765" s="82" t="s">
        <v>13</v>
      </c>
      <c r="SJQ1765" s="96" t="s">
        <v>177</v>
      </c>
      <c r="SJR1765" s="82" t="s">
        <v>0</v>
      </c>
      <c r="SJS1765" s="82" t="s">
        <v>1</v>
      </c>
      <c r="SJT1765" s="82" t="s">
        <v>2</v>
      </c>
      <c r="SJU1765" s="82" t="s">
        <v>3</v>
      </c>
      <c r="SJV1765" s="82" t="s">
        <v>50</v>
      </c>
      <c r="SJW1765" s="82" t="s">
        <v>52</v>
      </c>
      <c r="SJX1765" s="82" t="s">
        <v>13</v>
      </c>
      <c r="SJY1765" s="96" t="s">
        <v>177</v>
      </c>
      <c r="SJZ1765" s="82" t="s">
        <v>0</v>
      </c>
      <c r="SKA1765" s="82" t="s">
        <v>1</v>
      </c>
      <c r="SKB1765" s="82" t="s">
        <v>2</v>
      </c>
      <c r="SKC1765" s="82" t="s">
        <v>3</v>
      </c>
      <c r="SKD1765" s="82" t="s">
        <v>50</v>
      </c>
      <c r="SKE1765" s="82" t="s">
        <v>52</v>
      </c>
      <c r="SKF1765" s="82" t="s">
        <v>13</v>
      </c>
      <c r="SKG1765" s="96" t="s">
        <v>177</v>
      </c>
      <c r="SKH1765" s="82" t="s">
        <v>0</v>
      </c>
      <c r="SKI1765" s="82" t="s">
        <v>1</v>
      </c>
      <c r="SKJ1765" s="82" t="s">
        <v>2</v>
      </c>
      <c r="SKK1765" s="82" t="s">
        <v>3</v>
      </c>
      <c r="SKL1765" s="82" t="s">
        <v>50</v>
      </c>
      <c r="SKM1765" s="82" t="s">
        <v>52</v>
      </c>
      <c r="SKN1765" s="82" t="s">
        <v>13</v>
      </c>
      <c r="SKO1765" s="96" t="s">
        <v>177</v>
      </c>
      <c r="SKP1765" s="82" t="s">
        <v>0</v>
      </c>
      <c r="SKQ1765" s="82" t="s">
        <v>1</v>
      </c>
      <c r="SKR1765" s="82" t="s">
        <v>2</v>
      </c>
      <c r="SKS1765" s="82" t="s">
        <v>3</v>
      </c>
      <c r="SKT1765" s="82" t="s">
        <v>50</v>
      </c>
      <c r="SKU1765" s="82" t="s">
        <v>52</v>
      </c>
      <c r="SKV1765" s="82" t="s">
        <v>13</v>
      </c>
      <c r="SKW1765" s="96" t="s">
        <v>177</v>
      </c>
      <c r="SKX1765" s="82" t="s">
        <v>0</v>
      </c>
      <c r="SKY1765" s="82" t="s">
        <v>1</v>
      </c>
      <c r="SKZ1765" s="82" t="s">
        <v>2</v>
      </c>
      <c r="SLA1765" s="82" t="s">
        <v>3</v>
      </c>
      <c r="SLB1765" s="82" t="s">
        <v>50</v>
      </c>
      <c r="SLC1765" s="82" t="s">
        <v>52</v>
      </c>
      <c r="SLD1765" s="82" t="s">
        <v>13</v>
      </c>
      <c r="SLE1765" s="96" t="s">
        <v>177</v>
      </c>
      <c r="SLF1765" s="82" t="s">
        <v>0</v>
      </c>
      <c r="SLG1765" s="82" t="s">
        <v>1</v>
      </c>
      <c r="SLH1765" s="82" t="s">
        <v>2</v>
      </c>
      <c r="SLI1765" s="82" t="s">
        <v>3</v>
      </c>
      <c r="SLJ1765" s="82" t="s">
        <v>50</v>
      </c>
      <c r="SLK1765" s="82" t="s">
        <v>52</v>
      </c>
      <c r="SLL1765" s="82" t="s">
        <v>13</v>
      </c>
      <c r="SLM1765" s="96" t="s">
        <v>177</v>
      </c>
      <c r="SLN1765" s="82" t="s">
        <v>0</v>
      </c>
      <c r="SLO1765" s="82" t="s">
        <v>1</v>
      </c>
      <c r="SLP1765" s="82" t="s">
        <v>2</v>
      </c>
      <c r="SLQ1765" s="82" t="s">
        <v>3</v>
      </c>
      <c r="SLR1765" s="82" t="s">
        <v>50</v>
      </c>
      <c r="SLS1765" s="82" t="s">
        <v>52</v>
      </c>
      <c r="SLT1765" s="82" t="s">
        <v>13</v>
      </c>
      <c r="SLU1765" s="96" t="s">
        <v>177</v>
      </c>
      <c r="SLV1765" s="82" t="s">
        <v>0</v>
      </c>
      <c r="SLW1765" s="82" t="s">
        <v>1</v>
      </c>
      <c r="SLX1765" s="82" t="s">
        <v>2</v>
      </c>
      <c r="SLY1765" s="82" t="s">
        <v>3</v>
      </c>
      <c r="SLZ1765" s="82" t="s">
        <v>50</v>
      </c>
      <c r="SMA1765" s="82" t="s">
        <v>52</v>
      </c>
      <c r="SMB1765" s="82" t="s">
        <v>13</v>
      </c>
      <c r="SMC1765" s="96" t="s">
        <v>177</v>
      </c>
      <c r="SMD1765" s="82" t="s">
        <v>0</v>
      </c>
      <c r="SME1765" s="82" t="s">
        <v>1</v>
      </c>
      <c r="SMF1765" s="82" t="s">
        <v>2</v>
      </c>
      <c r="SMG1765" s="82" t="s">
        <v>3</v>
      </c>
      <c r="SMH1765" s="82" t="s">
        <v>50</v>
      </c>
      <c r="SMI1765" s="82" t="s">
        <v>52</v>
      </c>
      <c r="SMJ1765" s="82" t="s">
        <v>13</v>
      </c>
      <c r="SMK1765" s="96" t="s">
        <v>177</v>
      </c>
      <c r="SML1765" s="82" t="s">
        <v>0</v>
      </c>
      <c r="SMM1765" s="82" t="s">
        <v>1</v>
      </c>
      <c r="SMN1765" s="82" t="s">
        <v>2</v>
      </c>
      <c r="SMO1765" s="82" t="s">
        <v>3</v>
      </c>
      <c r="SMP1765" s="82" t="s">
        <v>50</v>
      </c>
      <c r="SMQ1765" s="82" t="s">
        <v>52</v>
      </c>
      <c r="SMR1765" s="82" t="s">
        <v>13</v>
      </c>
      <c r="SMS1765" s="96" t="s">
        <v>177</v>
      </c>
      <c r="SMT1765" s="82" t="s">
        <v>0</v>
      </c>
      <c r="SMU1765" s="82" t="s">
        <v>1</v>
      </c>
      <c r="SMV1765" s="82" t="s">
        <v>2</v>
      </c>
      <c r="SMW1765" s="82" t="s">
        <v>3</v>
      </c>
      <c r="SMX1765" s="82" t="s">
        <v>50</v>
      </c>
      <c r="SMY1765" s="82" t="s">
        <v>52</v>
      </c>
      <c r="SMZ1765" s="82" t="s">
        <v>13</v>
      </c>
      <c r="SNA1765" s="96" t="s">
        <v>177</v>
      </c>
      <c r="SNB1765" s="82" t="s">
        <v>0</v>
      </c>
      <c r="SNC1765" s="82" t="s">
        <v>1</v>
      </c>
      <c r="SND1765" s="82" t="s">
        <v>2</v>
      </c>
      <c r="SNE1765" s="82" t="s">
        <v>3</v>
      </c>
      <c r="SNF1765" s="82" t="s">
        <v>50</v>
      </c>
      <c r="SNG1765" s="82" t="s">
        <v>52</v>
      </c>
      <c r="SNH1765" s="82" t="s">
        <v>13</v>
      </c>
      <c r="SNI1765" s="96" t="s">
        <v>177</v>
      </c>
      <c r="SNJ1765" s="82" t="s">
        <v>0</v>
      </c>
      <c r="SNK1765" s="82" t="s">
        <v>1</v>
      </c>
      <c r="SNL1765" s="82" t="s">
        <v>2</v>
      </c>
      <c r="SNM1765" s="82" t="s">
        <v>3</v>
      </c>
      <c r="SNN1765" s="82" t="s">
        <v>50</v>
      </c>
      <c r="SNO1765" s="82" t="s">
        <v>52</v>
      </c>
      <c r="SNP1765" s="82" t="s">
        <v>13</v>
      </c>
      <c r="SNQ1765" s="96" t="s">
        <v>177</v>
      </c>
      <c r="SNR1765" s="82" t="s">
        <v>0</v>
      </c>
      <c r="SNS1765" s="82" t="s">
        <v>1</v>
      </c>
      <c r="SNT1765" s="82" t="s">
        <v>2</v>
      </c>
      <c r="SNU1765" s="82" t="s">
        <v>3</v>
      </c>
      <c r="SNV1765" s="82" t="s">
        <v>50</v>
      </c>
      <c r="SNW1765" s="82" t="s">
        <v>52</v>
      </c>
      <c r="SNX1765" s="82" t="s">
        <v>13</v>
      </c>
      <c r="SNY1765" s="96" t="s">
        <v>177</v>
      </c>
      <c r="SNZ1765" s="82" t="s">
        <v>0</v>
      </c>
      <c r="SOA1765" s="82" t="s">
        <v>1</v>
      </c>
      <c r="SOB1765" s="82" t="s">
        <v>2</v>
      </c>
      <c r="SOC1765" s="82" t="s">
        <v>3</v>
      </c>
      <c r="SOD1765" s="82" t="s">
        <v>50</v>
      </c>
      <c r="SOE1765" s="82" t="s">
        <v>52</v>
      </c>
      <c r="SOF1765" s="82" t="s">
        <v>13</v>
      </c>
      <c r="SOG1765" s="96" t="s">
        <v>177</v>
      </c>
      <c r="SOH1765" s="82" t="s">
        <v>0</v>
      </c>
      <c r="SOI1765" s="82" t="s">
        <v>1</v>
      </c>
      <c r="SOJ1765" s="82" t="s">
        <v>2</v>
      </c>
      <c r="SOK1765" s="82" t="s">
        <v>3</v>
      </c>
      <c r="SOL1765" s="82" t="s">
        <v>50</v>
      </c>
      <c r="SOM1765" s="82" t="s">
        <v>52</v>
      </c>
      <c r="SON1765" s="82" t="s">
        <v>13</v>
      </c>
      <c r="SOO1765" s="96" t="s">
        <v>177</v>
      </c>
      <c r="SOP1765" s="82" t="s">
        <v>0</v>
      </c>
      <c r="SOQ1765" s="82" t="s">
        <v>1</v>
      </c>
      <c r="SOR1765" s="82" t="s">
        <v>2</v>
      </c>
      <c r="SOS1765" s="82" t="s">
        <v>3</v>
      </c>
      <c r="SOT1765" s="82" t="s">
        <v>50</v>
      </c>
      <c r="SOU1765" s="82" t="s">
        <v>52</v>
      </c>
      <c r="SOV1765" s="82" t="s">
        <v>13</v>
      </c>
      <c r="SOW1765" s="96" t="s">
        <v>177</v>
      </c>
      <c r="SOX1765" s="82" t="s">
        <v>0</v>
      </c>
      <c r="SOY1765" s="82" t="s">
        <v>1</v>
      </c>
      <c r="SOZ1765" s="82" t="s">
        <v>2</v>
      </c>
      <c r="SPA1765" s="82" t="s">
        <v>3</v>
      </c>
      <c r="SPB1765" s="82" t="s">
        <v>50</v>
      </c>
      <c r="SPC1765" s="82" t="s">
        <v>52</v>
      </c>
      <c r="SPD1765" s="82" t="s">
        <v>13</v>
      </c>
      <c r="SPE1765" s="96" t="s">
        <v>177</v>
      </c>
      <c r="SPF1765" s="82" t="s">
        <v>0</v>
      </c>
      <c r="SPG1765" s="82" t="s">
        <v>1</v>
      </c>
      <c r="SPH1765" s="82" t="s">
        <v>2</v>
      </c>
      <c r="SPI1765" s="82" t="s">
        <v>3</v>
      </c>
      <c r="SPJ1765" s="82" t="s">
        <v>50</v>
      </c>
      <c r="SPK1765" s="82" t="s">
        <v>52</v>
      </c>
      <c r="SPL1765" s="82" t="s">
        <v>13</v>
      </c>
      <c r="SPM1765" s="96" t="s">
        <v>177</v>
      </c>
      <c r="SPN1765" s="82" t="s">
        <v>0</v>
      </c>
      <c r="SPO1765" s="82" t="s">
        <v>1</v>
      </c>
      <c r="SPP1765" s="82" t="s">
        <v>2</v>
      </c>
      <c r="SPQ1765" s="82" t="s">
        <v>3</v>
      </c>
      <c r="SPR1765" s="82" t="s">
        <v>50</v>
      </c>
      <c r="SPS1765" s="82" t="s">
        <v>52</v>
      </c>
      <c r="SPT1765" s="82" t="s">
        <v>13</v>
      </c>
      <c r="SPU1765" s="96" t="s">
        <v>177</v>
      </c>
      <c r="SPV1765" s="82" t="s">
        <v>0</v>
      </c>
      <c r="SPW1765" s="82" t="s">
        <v>1</v>
      </c>
      <c r="SPX1765" s="82" t="s">
        <v>2</v>
      </c>
      <c r="SPY1765" s="82" t="s">
        <v>3</v>
      </c>
      <c r="SPZ1765" s="82" t="s">
        <v>50</v>
      </c>
      <c r="SQA1765" s="82" t="s">
        <v>52</v>
      </c>
      <c r="SQB1765" s="82" t="s">
        <v>13</v>
      </c>
      <c r="SQC1765" s="96" t="s">
        <v>177</v>
      </c>
      <c r="SQD1765" s="82" t="s">
        <v>0</v>
      </c>
      <c r="SQE1765" s="82" t="s">
        <v>1</v>
      </c>
      <c r="SQF1765" s="82" t="s">
        <v>2</v>
      </c>
      <c r="SQG1765" s="82" t="s">
        <v>3</v>
      </c>
      <c r="SQH1765" s="82" t="s">
        <v>50</v>
      </c>
      <c r="SQI1765" s="82" t="s">
        <v>52</v>
      </c>
      <c r="SQJ1765" s="82" t="s">
        <v>13</v>
      </c>
      <c r="SQK1765" s="96" t="s">
        <v>177</v>
      </c>
      <c r="SQL1765" s="82" t="s">
        <v>0</v>
      </c>
      <c r="SQM1765" s="82" t="s">
        <v>1</v>
      </c>
      <c r="SQN1765" s="82" t="s">
        <v>2</v>
      </c>
      <c r="SQO1765" s="82" t="s">
        <v>3</v>
      </c>
      <c r="SQP1765" s="82" t="s">
        <v>50</v>
      </c>
      <c r="SQQ1765" s="82" t="s">
        <v>52</v>
      </c>
      <c r="SQR1765" s="82" t="s">
        <v>13</v>
      </c>
      <c r="SQS1765" s="96" t="s">
        <v>177</v>
      </c>
      <c r="SQT1765" s="82" t="s">
        <v>0</v>
      </c>
      <c r="SQU1765" s="82" t="s">
        <v>1</v>
      </c>
      <c r="SQV1765" s="82" t="s">
        <v>2</v>
      </c>
      <c r="SQW1765" s="82" t="s">
        <v>3</v>
      </c>
      <c r="SQX1765" s="82" t="s">
        <v>50</v>
      </c>
      <c r="SQY1765" s="82" t="s">
        <v>52</v>
      </c>
      <c r="SQZ1765" s="82" t="s">
        <v>13</v>
      </c>
      <c r="SRA1765" s="96" t="s">
        <v>177</v>
      </c>
      <c r="SRB1765" s="82" t="s">
        <v>0</v>
      </c>
      <c r="SRC1765" s="82" t="s">
        <v>1</v>
      </c>
      <c r="SRD1765" s="82" t="s">
        <v>2</v>
      </c>
      <c r="SRE1765" s="82" t="s">
        <v>3</v>
      </c>
      <c r="SRF1765" s="82" t="s">
        <v>50</v>
      </c>
      <c r="SRG1765" s="82" t="s">
        <v>52</v>
      </c>
      <c r="SRH1765" s="82" t="s">
        <v>13</v>
      </c>
      <c r="SRI1765" s="96" t="s">
        <v>177</v>
      </c>
      <c r="SRJ1765" s="82" t="s">
        <v>0</v>
      </c>
      <c r="SRK1765" s="82" t="s">
        <v>1</v>
      </c>
      <c r="SRL1765" s="82" t="s">
        <v>2</v>
      </c>
      <c r="SRM1765" s="82" t="s">
        <v>3</v>
      </c>
      <c r="SRN1765" s="82" t="s">
        <v>50</v>
      </c>
      <c r="SRO1765" s="82" t="s">
        <v>52</v>
      </c>
      <c r="SRP1765" s="82" t="s">
        <v>13</v>
      </c>
      <c r="SRQ1765" s="96" t="s">
        <v>177</v>
      </c>
      <c r="SRR1765" s="82" t="s">
        <v>0</v>
      </c>
      <c r="SRS1765" s="82" t="s">
        <v>1</v>
      </c>
      <c r="SRT1765" s="82" t="s">
        <v>2</v>
      </c>
      <c r="SRU1765" s="82" t="s">
        <v>3</v>
      </c>
      <c r="SRV1765" s="82" t="s">
        <v>50</v>
      </c>
      <c r="SRW1765" s="82" t="s">
        <v>52</v>
      </c>
      <c r="SRX1765" s="82" t="s">
        <v>13</v>
      </c>
      <c r="SRY1765" s="96" t="s">
        <v>177</v>
      </c>
      <c r="SRZ1765" s="82" t="s">
        <v>0</v>
      </c>
      <c r="SSA1765" s="82" t="s">
        <v>1</v>
      </c>
      <c r="SSB1765" s="82" t="s">
        <v>2</v>
      </c>
      <c r="SSC1765" s="82" t="s">
        <v>3</v>
      </c>
      <c r="SSD1765" s="82" t="s">
        <v>50</v>
      </c>
      <c r="SSE1765" s="82" t="s">
        <v>52</v>
      </c>
      <c r="SSF1765" s="82" t="s">
        <v>13</v>
      </c>
      <c r="SSG1765" s="96" t="s">
        <v>177</v>
      </c>
      <c r="SSH1765" s="82" t="s">
        <v>0</v>
      </c>
      <c r="SSI1765" s="82" t="s">
        <v>1</v>
      </c>
      <c r="SSJ1765" s="82" t="s">
        <v>2</v>
      </c>
      <c r="SSK1765" s="82" t="s">
        <v>3</v>
      </c>
      <c r="SSL1765" s="82" t="s">
        <v>50</v>
      </c>
      <c r="SSM1765" s="82" t="s">
        <v>52</v>
      </c>
      <c r="SSN1765" s="82" t="s">
        <v>13</v>
      </c>
      <c r="SSO1765" s="96" t="s">
        <v>177</v>
      </c>
      <c r="SSP1765" s="82" t="s">
        <v>0</v>
      </c>
      <c r="SSQ1765" s="82" t="s">
        <v>1</v>
      </c>
      <c r="SSR1765" s="82" t="s">
        <v>2</v>
      </c>
      <c r="SSS1765" s="82" t="s">
        <v>3</v>
      </c>
      <c r="SST1765" s="82" t="s">
        <v>50</v>
      </c>
      <c r="SSU1765" s="82" t="s">
        <v>52</v>
      </c>
      <c r="SSV1765" s="82" t="s">
        <v>13</v>
      </c>
      <c r="SSW1765" s="96" t="s">
        <v>177</v>
      </c>
      <c r="SSX1765" s="82" t="s">
        <v>0</v>
      </c>
      <c r="SSY1765" s="82" t="s">
        <v>1</v>
      </c>
      <c r="SSZ1765" s="82" t="s">
        <v>2</v>
      </c>
      <c r="STA1765" s="82" t="s">
        <v>3</v>
      </c>
      <c r="STB1765" s="82" t="s">
        <v>50</v>
      </c>
      <c r="STC1765" s="82" t="s">
        <v>52</v>
      </c>
      <c r="STD1765" s="82" t="s">
        <v>13</v>
      </c>
      <c r="STE1765" s="96" t="s">
        <v>177</v>
      </c>
      <c r="STF1765" s="82" t="s">
        <v>0</v>
      </c>
      <c r="STG1765" s="82" t="s">
        <v>1</v>
      </c>
      <c r="STH1765" s="82" t="s">
        <v>2</v>
      </c>
      <c r="STI1765" s="82" t="s">
        <v>3</v>
      </c>
      <c r="STJ1765" s="82" t="s">
        <v>50</v>
      </c>
      <c r="STK1765" s="82" t="s">
        <v>52</v>
      </c>
      <c r="STL1765" s="82" t="s">
        <v>13</v>
      </c>
      <c r="STM1765" s="96" t="s">
        <v>177</v>
      </c>
      <c r="STN1765" s="82" t="s">
        <v>0</v>
      </c>
      <c r="STO1765" s="82" t="s">
        <v>1</v>
      </c>
      <c r="STP1765" s="82" t="s">
        <v>2</v>
      </c>
      <c r="STQ1765" s="82" t="s">
        <v>3</v>
      </c>
      <c r="STR1765" s="82" t="s">
        <v>50</v>
      </c>
      <c r="STS1765" s="82" t="s">
        <v>52</v>
      </c>
      <c r="STT1765" s="82" t="s">
        <v>13</v>
      </c>
      <c r="STU1765" s="96" t="s">
        <v>177</v>
      </c>
      <c r="STV1765" s="82" t="s">
        <v>0</v>
      </c>
      <c r="STW1765" s="82" t="s">
        <v>1</v>
      </c>
      <c r="STX1765" s="82" t="s">
        <v>2</v>
      </c>
      <c r="STY1765" s="82" t="s">
        <v>3</v>
      </c>
      <c r="STZ1765" s="82" t="s">
        <v>50</v>
      </c>
      <c r="SUA1765" s="82" t="s">
        <v>52</v>
      </c>
      <c r="SUB1765" s="82" t="s">
        <v>13</v>
      </c>
      <c r="SUC1765" s="96" t="s">
        <v>177</v>
      </c>
      <c r="SUD1765" s="82" t="s">
        <v>0</v>
      </c>
      <c r="SUE1765" s="82" t="s">
        <v>1</v>
      </c>
      <c r="SUF1765" s="82" t="s">
        <v>2</v>
      </c>
      <c r="SUG1765" s="82" t="s">
        <v>3</v>
      </c>
      <c r="SUH1765" s="82" t="s">
        <v>50</v>
      </c>
      <c r="SUI1765" s="82" t="s">
        <v>52</v>
      </c>
      <c r="SUJ1765" s="82" t="s">
        <v>13</v>
      </c>
      <c r="SUK1765" s="96" t="s">
        <v>177</v>
      </c>
      <c r="SUL1765" s="82" t="s">
        <v>0</v>
      </c>
      <c r="SUM1765" s="82" t="s">
        <v>1</v>
      </c>
      <c r="SUN1765" s="82" t="s">
        <v>2</v>
      </c>
      <c r="SUO1765" s="82" t="s">
        <v>3</v>
      </c>
      <c r="SUP1765" s="82" t="s">
        <v>50</v>
      </c>
      <c r="SUQ1765" s="82" t="s">
        <v>52</v>
      </c>
      <c r="SUR1765" s="82" t="s">
        <v>13</v>
      </c>
      <c r="SUS1765" s="96" t="s">
        <v>177</v>
      </c>
      <c r="SUT1765" s="82" t="s">
        <v>0</v>
      </c>
      <c r="SUU1765" s="82" t="s">
        <v>1</v>
      </c>
      <c r="SUV1765" s="82" t="s">
        <v>2</v>
      </c>
      <c r="SUW1765" s="82" t="s">
        <v>3</v>
      </c>
      <c r="SUX1765" s="82" t="s">
        <v>50</v>
      </c>
      <c r="SUY1765" s="82" t="s">
        <v>52</v>
      </c>
      <c r="SUZ1765" s="82" t="s">
        <v>13</v>
      </c>
      <c r="SVA1765" s="96" t="s">
        <v>177</v>
      </c>
      <c r="SVB1765" s="82" t="s">
        <v>0</v>
      </c>
      <c r="SVC1765" s="82" t="s">
        <v>1</v>
      </c>
      <c r="SVD1765" s="82" t="s">
        <v>2</v>
      </c>
      <c r="SVE1765" s="82" t="s">
        <v>3</v>
      </c>
      <c r="SVF1765" s="82" t="s">
        <v>50</v>
      </c>
      <c r="SVG1765" s="82" t="s">
        <v>52</v>
      </c>
      <c r="SVH1765" s="82" t="s">
        <v>13</v>
      </c>
      <c r="SVI1765" s="96" t="s">
        <v>177</v>
      </c>
      <c r="SVJ1765" s="82" t="s">
        <v>0</v>
      </c>
      <c r="SVK1765" s="82" t="s">
        <v>1</v>
      </c>
      <c r="SVL1765" s="82" t="s">
        <v>2</v>
      </c>
      <c r="SVM1765" s="82" t="s">
        <v>3</v>
      </c>
      <c r="SVN1765" s="82" t="s">
        <v>50</v>
      </c>
      <c r="SVO1765" s="82" t="s">
        <v>52</v>
      </c>
      <c r="SVP1765" s="82" t="s">
        <v>13</v>
      </c>
      <c r="SVQ1765" s="96" t="s">
        <v>177</v>
      </c>
      <c r="SVR1765" s="82" t="s">
        <v>0</v>
      </c>
      <c r="SVS1765" s="82" t="s">
        <v>1</v>
      </c>
      <c r="SVT1765" s="82" t="s">
        <v>2</v>
      </c>
      <c r="SVU1765" s="82" t="s">
        <v>3</v>
      </c>
      <c r="SVV1765" s="82" t="s">
        <v>50</v>
      </c>
      <c r="SVW1765" s="82" t="s">
        <v>52</v>
      </c>
      <c r="SVX1765" s="82" t="s">
        <v>13</v>
      </c>
      <c r="SVY1765" s="96" t="s">
        <v>177</v>
      </c>
      <c r="SVZ1765" s="82" t="s">
        <v>0</v>
      </c>
      <c r="SWA1765" s="82" t="s">
        <v>1</v>
      </c>
      <c r="SWB1765" s="82" t="s">
        <v>2</v>
      </c>
      <c r="SWC1765" s="82" t="s">
        <v>3</v>
      </c>
      <c r="SWD1765" s="82" t="s">
        <v>50</v>
      </c>
      <c r="SWE1765" s="82" t="s">
        <v>52</v>
      </c>
      <c r="SWF1765" s="82" t="s">
        <v>13</v>
      </c>
      <c r="SWG1765" s="96" t="s">
        <v>177</v>
      </c>
      <c r="SWH1765" s="82" t="s">
        <v>0</v>
      </c>
      <c r="SWI1765" s="82" t="s">
        <v>1</v>
      </c>
      <c r="SWJ1765" s="82" t="s">
        <v>2</v>
      </c>
      <c r="SWK1765" s="82" t="s">
        <v>3</v>
      </c>
      <c r="SWL1765" s="82" t="s">
        <v>50</v>
      </c>
      <c r="SWM1765" s="82" t="s">
        <v>52</v>
      </c>
      <c r="SWN1765" s="82" t="s">
        <v>13</v>
      </c>
      <c r="SWO1765" s="96" t="s">
        <v>177</v>
      </c>
      <c r="SWP1765" s="82" t="s">
        <v>0</v>
      </c>
      <c r="SWQ1765" s="82" t="s">
        <v>1</v>
      </c>
      <c r="SWR1765" s="82" t="s">
        <v>2</v>
      </c>
      <c r="SWS1765" s="82" t="s">
        <v>3</v>
      </c>
      <c r="SWT1765" s="82" t="s">
        <v>50</v>
      </c>
      <c r="SWU1765" s="82" t="s">
        <v>52</v>
      </c>
      <c r="SWV1765" s="82" t="s">
        <v>13</v>
      </c>
      <c r="SWW1765" s="96" t="s">
        <v>177</v>
      </c>
      <c r="SWX1765" s="82" t="s">
        <v>0</v>
      </c>
      <c r="SWY1765" s="82" t="s">
        <v>1</v>
      </c>
      <c r="SWZ1765" s="82" t="s">
        <v>2</v>
      </c>
      <c r="SXA1765" s="82" t="s">
        <v>3</v>
      </c>
      <c r="SXB1765" s="82" t="s">
        <v>50</v>
      </c>
      <c r="SXC1765" s="82" t="s">
        <v>52</v>
      </c>
      <c r="SXD1765" s="82" t="s">
        <v>13</v>
      </c>
      <c r="SXE1765" s="96" t="s">
        <v>177</v>
      </c>
      <c r="SXF1765" s="82" t="s">
        <v>0</v>
      </c>
      <c r="SXG1765" s="82" t="s">
        <v>1</v>
      </c>
      <c r="SXH1765" s="82" t="s">
        <v>2</v>
      </c>
      <c r="SXI1765" s="82" t="s">
        <v>3</v>
      </c>
      <c r="SXJ1765" s="82" t="s">
        <v>50</v>
      </c>
      <c r="SXK1765" s="82" t="s">
        <v>52</v>
      </c>
      <c r="SXL1765" s="82" t="s">
        <v>13</v>
      </c>
      <c r="SXM1765" s="96" t="s">
        <v>177</v>
      </c>
      <c r="SXN1765" s="82" t="s">
        <v>0</v>
      </c>
      <c r="SXO1765" s="82" t="s">
        <v>1</v>
      </c>
      <c r="SXP1765" s="82" t="s">
        <v>2</v>
      </c>
      <c r="SXQ1765" s="82" t="s">
        <v>3</v>
      </c>
      <c r="SXR1765" s="82" t="s">
        <v>50</v>
      </c>
      <c r="SXS1765" s="82" t="s">
        <v>52</v>
      </c>
      <c r="SXT1765" s="82" t="s">
        <v>13</v>
      </c>
      <c r="SXU1765" s="96" t="s">
        <v>177</v>
      </c>
      <c r="SXV1765" s="82" t="s">
        <v>0</v>
      </c>
      <c r="SXW1765" s="82" t="s">
        <v>1</v>
      </c>
      <c r="SXX1765" s="82" t="s">
        <v>2</v>
      </c>
      <c r="SXY1765" s="82" t="s">
        <v>3</v>
      </c>
      <c r="SXZ1765" s="82" t="s">
        <v>50</v>
      </c>
      <c r="SYA1765" s="82" t="s">
        <v>52</v>
      </c>
      <c r="SYB1765" s="82" t="s">
        <v>13</v>
      </c>
      <c r="SYC1765" s="96" t="s">
        <v>177</v>
      </c>
      <c r="SYD1765" s="82" t="s">
        <v>0</v>
      </c>
      <c r="SYE1765" s="82" t="s">
        <v>1</v>
      </c>
      <c r="SYF1765" s="82" t="s">
        <v>2</v>
      </c>
      <c r="SYG1765" s="82" t="s">
        <v>3</v>
      </c>
      <c r="SYH1765" s="82" t="s">
        <v>50</v>
      </c>
      <c r="SYI1765" s="82" t="s">
        <v>52</v>
      </c>
      <c r="SYJ1765" s="82" t="s">
        <v>13</v>
      </c>
      <c r="SYK1765" s="96" t="s">
        <v>177</v>
      </c>
      <c r="SYL1765" s="82" t="s">
        <v>0</v>
      </c>
      <c r="SYM1765" s="82" t="s">
        <v>1</v>
      </c>
      <c r="SYN1765" s="82" t="s">
        <v>2</v>
      </c>
      <c r="SYO1765" s="82" t="s">
        <v>3</v>
      </c>
      <c r="SYP1765" s="82" t="s">
        <v>50</v>
      </c>
      <c r="SYQ1765" s="82" t="s">
        <v>52</v>
      </c>
      <c r="SYR1765" s="82" t="s">
        <v>13</v>
      </c>
      <c r="SYS1765" s="96" t="s">
        <v>177</v>
      </c>
      <c r="SYT1765" s="82" t="s">
        <v>0</v>
      </c>
      <c r="SYU1765" s="82" t="s">
        <v>1</v>
      </c>
      <c r="SYV1765" s="82" t="s">
        <v>2</v>
      </c>
      <c r="SYW1765" s="82" t="s">
        <v>3</v>
      </c>
      <c r="SYX1765" s="82" t="s">
        <v>50</v>
      </c>
      <c r="SYY1765" s="82" t="s">
        <v>52</v>
      </c>
      <c r="SYZ1765" s="82" t="s">
        <v>13</v>
      </c>
      <c r="SZA1765" s="96" t="s">
        <v>177</v>
      </c>
      <c r="SZB1765" s="82" t="s">
        <v>0</v>
      </c>
      <c r="SZC1765" s="82" t="s">
        <v>1</v>
      </c>
      <c r="SZD1765" s="82" t="s">
        <v>2</v>
      </c>
      <c r="SZE1765" s="82" t="s">
        <v>3</v>
      </c>
      <c r="SZF1765" s="82" t="s">
        <v>50</v>
      </c>
      <c r="SZG1765" s="82" t="s">
        <v>52</v>
      </c>
      <c r="SZH1765" s="82" t="s">
        <v>13</v>
      </c>
      <c r="SZI1765" s="96" t="s">
        <v>177</v>
      </c>
      <c r="SZJ1765" s="82" t="s">
        <v>0</v>
      </c>
      <c r="SZK1765" s="82" t="s">
        <v>1</v>
      </c>
      <c r="SZL1765" s="82" t="s">
        <v>2</v>
      </c>
      <c r="SZM1765" s="82" t="s">
        <v>3</v>
      </c>
      <c r="SZN1765" s="82" t="s">
        <v>50</v>
      </c>
      <c r="SZO1765" s="82" t="s">
        <v>52</v>
      </c>
      <c r="SZP1765" s="82" t="s">
        <v>13</v>
      </c>
      <c r="SZQ1765" s="96" t="s">
        <v>177</v>
      </c>
      <c r="SZR1765" s="82" t="s">
        <v>0</v>
      </c>
      <c r="SZS1765" s="82" t="s">
        <v>1</v>
      </c>
      <c r="SZT1765" s="82" t="s">
        <v>2</v>
      </c>
      <c r="SZU1765" s="82" t="s">
        <v>3</v>
      </c>
      <c r="SZV1765" s="82" t="s">
        <v>50</v>
      </c>
      <c r="SZW1765" s="82" t="s">
        <v>52</v>
      </c>
      <c r="SZX1765" s="82" t="s">
        <v>13</v>
      </c>
      <c r="SZY1765" s="96" t="s">
        <v>177</v>
      </c>
      <c r="SZZ1765" s="82" t="s">
        <v>0</v>
      </c>
      <c r="TAA1765" s="82" t="s">
        <v>1</v>
      </c>
      <c r="TAB1765" s="82" t="s">
        <v>2</v>
      </c>
      <c r="TAC1765" s="82" t="s">
        <v>3</v>
      </c>
      <c r="TAD1765" s="82" t="s">
        <v>50</v>
      </c>
      <c r="TAE1765" s="82" t="s">
        <v>52</v>
      </c>
      <c r="TAF1765" s="82" t="s">
        <v>13</v>
      </c>
      <c r="TAG1765" s="96" t="s">
        <v>177</v>
      </c>
      <c r="TAH1765" s="82" t="s">
        <v>0</v>
      </c>
      <c r="TAI1765" s="82" t="s">
        <v>1</v>
      </c>
      <c r="TAJ1765" s="82" t="s">
        <v>2</v>
      </c>
      <c r="TAK1765" s="82" t="s">
        <v>3</v>
      </c>
      <c r="TAL1765" s="82" t="s">
        <v>50</v>
      </c>
      <c r="TAM1765" s="82" t="s">
        <v>52</v>
      </c>
      <c r="TAN1765" s="82" t="s">
        <v>13</v>
      </c>
      <c r="TAO1765" s="96" t="s">
        <v>177</v>
      </c>
      <c r="TAP1765" s="82" t="s">
        <v>0</v>
      </c>
      <c r="TAQ1765" s="82" t="s">
        <v>1</v>
      </c>
      <c r="TAR1765" s="82" t="s">
        <v>2</v>
      </c>
      <c r="TAS1765" s="82" t="s">
        <v>3</v>
      </c>
      <c r="TAT1765" s="82" t="s">
        <v>50</v>
      </c>
      <c r="TAU1765" s="82" t="s">
        <v>52</v>
      </c>
      <c r="TAV1765" s="82" t="s">
        <v>13</v>
      </c>
      <c r="TAW1765" s="96" t="s">
        <v>177</v>
      </c>
      <c r="TAX1765" s="82" t="s">
        <v>0</v>
      </c>
      <c r="TAY1765" s="82" t="s">
        <v>1</v>
      </c>
      <c r="TAZ1765" s="82" t="s">
        <v>2</v>
      </c>
      <c r="TBA1765" s="82" t="s">
        <v>3</v>
      </c>
      <c r="TBB1765" s="82" t="s">
        <v>50</v>
      </c>
      <c r="TBC1765" s="82" t="s">
        <v>52</v>
      </c>
      <c r="TBD1765" s="82" t="s">
        <v>13</v>
      </c>
      <c r="TBE1765" s="96" t="s">
        <v>177</v>
      </c>
      <c r="TBF1765" s="82" t="s">
        <v>0</v>
      </c>
      <c r="TBG1765" s="82" t="s">
        <v>1</v>
      </c>
      <c r="TBH1765" s="82" t="s">
        <v>2</v>
      </c>
      <c r="TBI1765" s="82" t="s">
        <v>3</v>
      </c>
      <c r="TBJ1765" s="82" t="s">
        <v>50</v>
      </c>
      <c r="TBK1765" s="82" t="s">
        <v>52</v>
      </c>
      <c r="TBL1765" s="82" t="s">
        <v>13</v>
      </c>
      <c r="TBM1765" s="96" t="s">
        <v>177</v>
      </c>
      <c r="TBN1765" s="82" t="s">
        <v>0</v>
      </c>
      <c r="TBO1765" s="82" t="s">
        <v>1</v>
      </c>
      <c r="TBP1765" s="82" t="s">
        <v>2</v>
      </c>
      <c r="TBQ1765" s="82" t="s">
        <v>3</v>
      </c>
      <c r="TBR1765" s="82" t="s">
        <v>50</v>
      </c>
      <c r="TBS1765" s="82" t="s">
        <v>52</v>
      </c>
      <c r="TBT1765" s="82" t="s">
        <v>13</v>
      </c>
      <c r="TBU1765" s="96" t="s">
        <v>177</v>
      </c>
      <c r="TBV1765" s="82" t="s">
        <v>0</v>
      </c>
      <c r="TBW1765" s="82" t="s">
        <v>1</v>
      </c>
      <c r="TBX1765" s="82" t="s">
        <v>2</v>
      </c>
      <c r="TBY1765" s="82" t="s">
        <v>3</v>
      </c>
      <c r="TBZ1765" s="82" t="s">
        <v>50</v>
      </c>
      <c r="TCA1765" s="82" t="s">
        <v>52</v>
      </c>
      <c r="TCB1765" s="82" t="s">
        <v>13</v>
      </c>
      <c r="TCC1765" s="96" t="s">
        <v>177</v>
      </c>
      <c r="TCD1765" s="82" t="s">
        <v>0</v>
      </c>
      <c r="TCE1765" s="82" t="s">
        <v>1</v>
      </c>
      <c r="TCF1765" s="82" t="s">
        <v>2</v>
      </c>
      <c r="TCG1765" s="82" t="s">
        <v>3</v>
      </c>
      <c r="TCH1765" s="82" t="s">
        <v>50</v>
      </c>
      <c r="TCI1765" s="82" t="s">
        <v>52</v>
      </c>
      <c r="TCJ1765" s="82" t="s">
        <v>13</v>
      </c>
      <c r="TCK1765" s="96" t="s">
        <v>177</v>
      </c>
      <c r="TCL1765" s="82" t="s">
        <v>0</v>
      </c>
      <c r="TCM1765" s="82" t="s">
        <v>1</v>
      </c>
      <c r="TCN1765" s="82" t="s">
        <v>2</v>
      </c>
      <c r="TCO1765" s="82" t="s">
        <v>3</v>
      </c>
      <c r="TCP1765" s="82" t="s">
        <v>50</v>
      </c>
      <c r="TCQ1765" s="82" t="s">
        <v>52</v>
      </c>
      <c r="TCR1765" s="82" t="s">
        <v>13</v>
      </c>
      <c r="TCS1765" s="96" t="s">
        <v>177</v>
      </c>
      <c r="TCT1765" s="82" t="s">
        <v>0</v>
      </c>
      <c r="TCU1765" s="82" t="s">
        <v>1</v>
      </c>
      <c r="TCV1765" s="82" t="s">
        <v>2</v>
      </c>
      <c r="TCW1765" s="82" t="s">
        <v>3</v>
      </c>
      <c r="TCX1765" s="82" t="s">
        <v>50</v>
      </c>
      <c r="TCY1765" s="82" t="s">
        <v>52</v>
      </c>
      <c r="TCZ1765" s="82" t="s">
        <v>13</v>
      </c>
      <c r="TDA1765" s="96" t="s">
        <v>177</v>
      </c>
      <c r="TDB1765" s="82" t="s">
        <v>0</v>
      </c>
      <c r="TDC1765" s="82" t="s">
        <v>1</v>
      </c>
      <c r="TDD1765" s="82" t="s">
        <v>2</v>
      </c>
      <c r="TDE1765" s="82" t="s">
        <v>3</v>
      </c>
      <c r="TDF1765" s="82" t="s">
        <v>50</v>
      </c>
      <c r="TDG1765" s="82" t="s">
        <v>52</v>
      </c>
      <c r="TDH1765" s="82" t="s">
        <v>13</v>
      </c>
      <c r="TDI1765" s="96" t="s">
        <v>177</v>
      </c>
      <c r="TDJ1765" s="82" t="s">
        <v>0</v>
      </c>
      <c r="TDK1765" s="82" t="s">
        <v>1</v>
      </c>
      <c r="TDL1765" s="82" t="s">
        <v>2</v>
      </c>
      <c r="TDM1765" s="82" t="s">
        <v>3</v>
      </c>
      <c r="TDN1765" s="82" t="s">
        <v>50</v>
      </c>
      <c r="TDO1765" s="82" t="s">
        <v>52</v>
      </c>
      <c r="TDP1765" s="82" t="s">
        <v>13</v>
      </c>
      <c r="TDQ1765" s="96" t="s">
        <v>177</v>
      </c>
      <c r="TDR1765" s="82" t="s">
        <v>0</v>
      </c>
      <c r="TDS1765" s="82" t="s">
        <v>1</v>
      </c>
      <c r="TDT1765" s="82" t="s">
        <v>2</v>
      </c>
      <c r="TDU1765" s="82" t="s">
        <v>3</v>
      </c>
      <c r="TDV1765" s="82" t="s">
        <v>50</v>
      </c>
      <c r="TDW1765" s="82" t="s">
        <v>52</v>
      </c>
      <c r="TDX1765" s="82" t="s">
        <v>13</v>
      </c>
      <c r="TDY1765" s="96" t="s">
        <v>177</v>
      </c>
      <c r="TDZ1765" s="82" t="s">
        <v>0</v>
      </c>
      <c r="TEA1765" s="82" t="s">
        <v>1</v>
      </c>
      <c r="TEB1765" s="82" t="s">
        <v>2</v>
      </c>
      <c r="TEC1765" s="82" t="s">
        <v>3</v>
      </c>
      <c r="TED1765" s="82" t="s">
        <v>50</v>
      </c>
      <c r="TEE1765" s="82" t="s">
        <v>52</v>
      </c>
      <c r="TEF1765" s="82" t="s">
        <v>13</v>
      </c>
      <c r="TEG1765" s="96" t="s">
        <v>177</v>
      </c>
      <c r="TEH1765" s="82" t="s">
        <v>0</v>
      </c>
      <c r="TEI1765" s="82" t="s">
        <v>1</v>
      </c>
      <c r="TEJ1765" s="82" t="s">
        <v>2</v>
      </c>
      <c r="TEK1765" s="82" t="s">
        <v>3</v>
      </c>
      <c r="TEL1765" s="82" t="s">
        <v>50</v>
      </c>
      <c r="TEM1765" s="82" t="s">
        <v>52</v>
      </c>
      <c r="TEN1765" s="82" t="s">
        <v>13</v>
      </c>
      <c r="TEO1765" s="96" t="s">
        <v>177</v>
      </c>
      <c r="TEP1765" s="82" t="s">
        <v>0</v>
      </c>
      <c r="TEQ1765" s="82" t="s">
        <v>1</v>
      </c>
      <c r="TER1765" s="82" t="s">
        <v>2</v>
      </c>
      <c r="TES1765" s="82" t="s">
        <v>3</v>
      </c>
      <c r="TET1765" s="82" t="s">
        <v>50</v>
      </c>
      <c r="TEU1765" s="82" t="s">
        <v>52</v>
      </c>
      <c r="TEV1765" s="82" t="s">
        <v>13</v>
      </c>
      <c r="TEW1765" s="96" t="s">
        <v>177</v>
      </c>
      <c r="TEX1765" s="82" t="s">
        <v>0</v>
      </c>
      <c r="TEY1765" s="82" t="s">
        <v>1</v>
      </c>
      <c r="TEZ1765" s="82" t="s">
        <v>2</v>
      </c>
      <c r="TFA1765" s="82" t="s">
        <v>3</v>
      </c>
      <c r="TFB1765" s="82" t="s">
        <v>50</v>
      </c>
      <c r="TFC1765" s="82" t="s">
        <v>52</v>
      </c>
      <c r="TFD1765" s="82" t="s">
        <v>13</v>
      </c>
      <c r="TFE1765" s="96" t="s">
        <v>177</v>
      </c>
      <c r="TFF1765" s="82" t="s">
        <v>0</v>
      </c>
      <c r="TFG1765" s="82" t="s">
        <v>1</v>
      </c>
      <c r="TFH1765" s="82" t="s">
        <v>2</v>
      </c>
      <c r="TFI1765" s="82" t="s">
        <v>3</v>
      </c>
      <c r="TFJ1765" s="82" t="s">
        <v>50</v>
      </c>
      <c r="TFK1765" s="82" t="s">
        <v>52</v>
      </c>
      <c r="TFL1765" s="82" t="s">
        <v>13</v>
      </c>
      <c r="TFM1765" s="96" t="s">
        <v>177</v>
      </c>
      <c r="TFN1765" s="82" t="s">
        <v>0</v>
      </c>
      <c r="TFO1765" s="82" t="s">
        <v>1</v>
      </c>
      <c r="TFP1765" s="82" t="s">
        <v>2</v>
      </c>
      <c r="TFQ1765" s="82" t="s">
        <v>3</v>
      </c>
      <c r="TFR1765" s="82" t="s">
        <v>50</v>
      </c>
      <c r="TFS1765" s="82" t="s">
        <v>52</v>
      </c>
      <c r="TFT1765" s="82" t="s">
        <v>13</v>
      </c>
      <c r="TFU1765" s="96" t="s">
        <v>177</v>
      </c>
      <c r="TFV1765" s="82" t="s">
        <v>0</v>
      </c>
      <c r="TFW1765" s="82" t="s">
        <v>1</v>
      </c>
      <c r="TFX1765" s="82" t="s">
        <v>2</v>
      </c>
      <c r="TFY1765" s="82" t="s">
        <v>3</v>
      </c>
      <c r="TFZ1765" s="82" t="s">
        <v>50</v>
      </c>
      <c r="TGA1765" s="82" t="s">
        <v>52</v>
      </c>
      <c r="TGB1765" s="82" t="s">
        <v>13</v>
      </c>
      <c r="TGC1765" s="96" t="s">
        <v>177</v>
      </c>
      <c r="TGD1765" s="82" t="s">
        <v>0</v>
      </c>
      <c r="TGE1765" s="82" t="s">
        <v>1</v>
      </c>
      <c r="TGF1765" s="82" t="s">
        <v>2</v>
      </c>
      <c r="TGG1765" s="82" t="s">
        <v>3</v>
      </c>
      <c r="TGH1765" s="82" t="s">
        <v>50</v>
      </c>
      <c r="TGI1765" s="82" t="s">
        <v>52</v>
      </c>
      <c r="TGJ1765" s="82" t="s">
        <v>13</v>
      </c>
      <c r="TGK1765" s="96" t="s">
        <v>177</v>
      </c>
      <c r="TGL1765" s="82" t="s">
        <v>0</v>
      </c>
      <c r="TGM1765" s="82" t="s">
        <v>1</v>
      </c>
      <c r="TGN1765" s="82" t="s">
        <v>2</v>
      </c>
      <c r="TGO1765" s="82" t="s">
        <v>3</v>
      </c>
      <c r="TGP1765" s="82" t="s">
        <v>50</v>
      </c>
      <c r="TGQ1765" s="82" t="s">
        <v>52</v>
      </c>
      <c r="TGR1765" s="82" t="s">
        <v>13</v>
      </c>
      <c r="TGS1765" s="96" t="s">
        <v>177</v>
      </c>
      <c r="TGT1765" s="82" t="s">
        <v>0</v>
      </c>
      <c r="TGU1765" s="82" t="s">
        <v>1</v>
      </c>
      <c r="TGV1765" s="82" t="s">
        <v>2</v>
      </c>
      <c r="TGW1765" s="82" t="s">
        <v>3</v>
      </c>
      <c r="TGX1765" s="82" t="s">
        <v>50</v>
      </c>
      <c r="TGY1765" s="82" t="s">
        <v>52</v>
      </c>
      <c r="TGZ1765" s="82" t="s">
        <v>13</v>
      </c>
      <c r="THA1765" s="96" t="s">
        <v>177</v>
      </c>
      <c r="THB1765" s="82" t="s">
        <v>0</v>
      </c>
      <c r="THC1765" s="82" t="s">
        <v>1</v>
      </c>
      <c r="THD1765" s="82" t="s">
        <v>2</v>
      </c>
      <c r="THE1765" s="82" t="s">
        <v>3</v>
      </c>
      <c r="THF1765" s="82" t="s">
        <v>50</v>
      </c>
      <c r="THG1765" s="82" t="s">
        <v>52</v>
      </c>
      <c r="THH1765" s="82" t="s">
        <v>13</v>
      </c>
      <c r="THI1765" s="96" t="s">
        <v>177</v>
      </c>
      <c r="THJ1765" s="82" t="s">
        <v>0</v>
      </c>
      <c r="THK1765" s="82" t="s">
        <v>1</v>
      </c>
      <c r="THL1765" s="82" t="s">
        <v>2</v>
      </c>
      <c r="THM1765" s="82" t="s">
        <v>3</v>
      </c>
      <c r="THN1765" s="82" t="s">
        <v>50</v>
      </c>
      <c r="THO1765" s="82" t="s">
        <v>52</v>
      </c>
      <c r="THP1765" s="82" t="s">
        <v>13</v>
      </c>
      <c r="THQ1765" s="96" t="s">
        <v>177</v>
      </c>
      <c r="THR1765" s="82" t="s">
        <v>0</v>
      </c>
      <c r="THS1765" s="82" t="s">
        <v>1</v>
      </c>
      <c r="THT1765" s="82" t="s">
        <v>2</v>
      </c>
      <c r="THU1765" s="82" t="s">
        <v>3</v>
      </c>
      <c r="THV1765" s="82" t="s">
        <v>50</v>
      </c>
      <c r="THW1765" s="82" t="s">
        <v>52</v>
      </c>
      <c r="THX1765" s="82" t="s">
        <v>13</v>
      </c>
      <c r="THY1765" s="96" t="s">
        <v>177</v>
      </c>
      <c r="THZ1765" s="82" t="s">
        <v>0</v>
      </c>
      <c r="TIA1765" s="82" t="s">
        <v>1</v>
      </c>
      <c r="TIB1765" s="82" t="s">
        <v>2</v>
      </c>
      <c r="TIC1765" s="82" t="s">
        <v>3</v>
      </c>
      <c r="TID1765" s="82" t="s">
        <v>50</v>
      </c>
      <c r="TIE1765" s="82" t="s">
        <v>52</v>
      </c>
      <c r="TIF1765" s="82" t="s">
        <v>13</v>
      </c>
      <c r="TIG1765" s="96" t="s">
        <v>177</v>
      </c>
      <c r="TIH1765" s="82" t="s">
        <v>0</v>
      </c>
      <c r="TII1765" s="82" t="s">
        <v>1</v>
      </c>
      <c r="TIJ1765" s="82" t="s">
        <v>2</v>
      </c>
      <c r="TIK1765" s="82" t="s">
        <v>3</v>
      </c>
      <c r="TIL1765" s="82" t="s">
        <v>50</v>
      </c>
      <c r="TIM1765" s="82" t="s">
        <v>52</v>
      </c>
      <c r="TIN1765" s="82" t="s">
        <v>13</v>
      </c>
      <c r="TIO1765" s="96" t="s">
        <v>177</v>
      </c>
      <c r="TIP1765" s="82" t="s">
        <v>0</v>
      </c>
      <c r="TIQ1765" s="82" t="s">
        <v>1</v>
      </c>
      <c r="TIR1765" s="82" t="s">
        <v>2</v>
      </c>
      <c r="TIS1765" s="82" t="s">
        <v>3</v>
      </c>
      <c r="TIT1765" s="82" t="s">
        <v>50</v>
      </c>
      <c r="TIU1765" s="82" t="s">
        <v>52</v>
      </c>
      <c r="TIV1765" s="82" t="s">
        <v>13</v>
      </c>
      <c r="TIW1765" s="96" t="s">
        <v>177</v>
      </c>
      <c r="TIX1765" s="82" t="s">
        <v>0</v>
      </c>
      <c r="TIY1765" s="82" t="s">
        <v>1</v>
      </c>
      <c r="TIZ1765" s="82" t="s">
        <v>2</v>
      </c>
      <c r="TJA1765" s="82" t="s">
        <v>3</v>
      </c>
      <c r="TJB1765" s="82" t="s">
        <v>50</v>
      </c>
      <c r="TJC1765" s="82" t="s">
        <v>52</v>
      </c>
      <c r="TJD1765" s="82" t="s">
        <v>13</v>
      </c>
      <c r="TJE1765" s="96" t="s">
        <v>177</v>
      </c>
      <c r="TJF1765" s="82" t="s">
        <v>0</v>
      </c>
      <c r="TJG1765" s="82" t="s">
        <v>1</v>
      </c>
      <c r="TJH1765" s="82" t="s">
        <v>2</v>
      </c>
      <c r="TJI1765" s="82" t="s">
        <v>3</v>
      </c>
      <c r="TJJ1765" s="82" t="s">
        <v>50</v>
      </c>
      <c r="TJK1765" s="82" t="s">
        <v>52</v>
      </c>
      <c r="TJL1765" s="82" t="s">
        <v>13</v>
      </c>
      <c r="TJM1765" s="96" t="s">
        <v>177</v>
      </c>
      <c r="TJN1765" s="82" t="s">
        <v>0</v>
      </c>
      <c r="TJO1765" s="82" t="s">
        <v>1</v>
      </c>
      <c r="TJP1765" s="82" t="s">
        <v>2</v>
      </c>
      <c r="TJQ1765" s="82" t="s">
        <v>3</v>
      </c>
      <c r="TJR1765" s="82" t="s">
        <v>50</v>
      </c>
      <c r="TJS1765" s="82" t="s">
        <v>52</v>
      </c>
      <c r="TJT1765" s="82" t="s">
        <v>13</v>
      </c>
      <c r="TJU1765" s="96" t="s">
        <v>177</v>
      </c>
      <c r="TJV1765" s="82" t="s">
        <v>0</v>
      </c>
      <c r="TJW1765" s="82" t="s">
        <v>1</v>
      </c>
      <c r="TJX1765" s="82" t="s">
        <v>2</v>
      </c>
      <c r="TJY1765" s="82" t="s">
        <v>3</v>
      </c>
      <c r="TJZ1765" s="82" t="s">
        <v>50</v>
      </c>
      <c r="TKA1765" s="82" t="s">
        <v>52</v>
      </c>
      <c r="TKB1765" s="82" t="s">
        <v>13</v>
      </c>
      <c r="TKC1765" s="96" t="s">
        <v>177</v>
      </c>
      <c r="TKD1765" s="82" t="s">
        <v>0</v>
      </c>
      <c r="TKE1765" s="82" t="s">
        <v>1</v>
      </c>
      <c r="TKF1765" s="82" t="s">
        <v>2</v>
      </c>
      <c r="TKG1765" s="82" t="s">
        <v>3</v>
      </c>
      <c r="TKH1765" s="82" t="s">
        <v>50</v>
      </c>
      <c r="TKI1765" s="82" t="s">
        <v>52</v>
      </c>
      <c r="TKJ1765" s="82" t="s">
        <v>13</v>
      </c>
      <c r="TKK1765" s="96" t="s">
        <v>177</v>
      </c>
      <c r="TKL1765" s="82" t="s">
        <v>0</v>
      </c>
      <c r="TKM1765" s="82" t="s">
        <v>1</v>
      </c>
      <c r="TKN1765" s="82" t="s">
        <v>2</v>
      </c>
      <c r="TKO1765" s="82" t="s">
        <v>3</v>
      </c>
      <c r="TKP1765" s="82" t="s">
        <v>50</v>
      </c>
      <c r="TKQ1765" s="82" t="s">
        <v>52</v>
      </c>
      <c r="TKR1765" s="82" t="s">
        <v>13</v>
      </c>
      <c r="TKS1765" s="96" t="s">
        <v>177</v>
      </c>
      <c r="TKT1765" s="82" t="s">
        <v>0</v>
      </c>
      <c r="TKU1765" s="82" t="s">
        <v>1</v>
      </c>
      <c r="TKV1765" s="82" t="s">
        <v>2</v>
      </c>
      <c r="TKW1765" s="82" t="s">
        <v>3</v>
      </c>
      <c r="TKX1765" s="82" t="s">
        <v>50</v>
      </c>
      <c r="TKY1765" s="82" t="s">
        <v>52</v>
      </c>
      <c r="TKZ1765" s="82" t="s">
        <v>13</v>
      </c>
      <c r="TLA1765" s="96" t="s">
        <v>177</v>
      </c>
      <c r="TLB1765" s="82" t="s">
        <v>0</v>
      </c>
      <c r="TLC1765" s="82" t="s">
        <v>1</v>
      </c>
      <c r="TLD1765" s="82" t="s">
        <v>2</v>
      </c>
      <c r="TLE1765" s="82" t="s">
        <v>3</v>
      </c>
      <c r="TLF1765" s="82" t="s">
        <v>50</v>
      </c>
      <c r="TLG1765" s="82" t="s">
        <v>52</v>
      </c>
      <c r="TLH1765" s="82" t="s">
        <v>13</v>
      </c>
      <c r="TLI1765" s="96" t="s">
        <v>177</v>
      </c>
      <c r="TLJ1765" s="82" t="s">
        <v>0</v>
      </c>
      <c r="TLK1765" s="82" t="s">
        <v>1</v>
      </c>
      <c r="TLL1765" s="82" t="s">
        <v>2</v>
      </c>
      <c r="TLM1765" s="82" t="s">
        <v>3</v>
      </c>
      <c r="TLN1765" s="82" t="s">
        <v>50</v>
      </c>
      <c r="TLO1765" s="82" t="s">
        <v>52</v>
      </c>
      <c r="TLP1765" s="82" t="s">
        <v>13</v>
      </c>
      <c r="TLQ1765" s="96" t="s">
        <v>177</v>
      </c>
      <c r="TLR1765" s="82" t="s">
        <v>0</v>
      </c>
      <c r="TLS1765" s="82" t="s">
        <v>1</v>
      </c>
      <c r="TLT1765" s="82" t="s">
        <v>2</v>
      </c>
      <c r="TLU1765" s="82" t="s">
        <v>3</v>
      </c>
      <c r="TLV1765" s="82" t="s">
        <v>50</v>
      </c>
      <c r="TLW1765" s="82" t="s">
        <v>52</v>
      </c>
      <c r="TLX1765" s="82" t="s">
        <v>13</v>
      </c>
      <c r="TLY1765" s="96" t="s">
        <v>177</v>
      </c>
      <c r="TLZ1765" s="82" t="s">
        <v>0</v>
      </c>
      <c r="TMA1765" s="82" t="s">
        <v>1</v>
      </c>
      <c r="TMB1765" s="82" t="s">
        <v>2</v>
      </c>
      <c r="TMC1765" s="82" t="s">
        <v>3</v>
      </c>
      <c r="TMD1765" s="82" t="s">
        <v>50</v>
      </c>
      <c r="TME1765" s="82" t="s">
        <v>52</v>
      </c>
      <c r="TMF1765" s="82" t="s">
        <v>13</v>
      </c>
      <c r="TMG1765" s="96" t="s">
        <v>177</v>
      </c>
      <c r="TMH1765" s="82" t="s">
        <v>0</v>
      </c>
      <c r="TMI1765" s="82" t="s">
        <v>1</v>
      </c>
      <c r="TMJ1765" s="82" t="s">
        <v>2</v>
      </c>
      <c r="TMK1765" s="82" t="s">
        <v>3</v>
      </c>
      <c r="TML1765" s="82" t="s">
        <v>50</v>
      </c>
      <c r="TMM1765" s="82" t="s">
        <v>52</v>
      </c>
      <c r="TMN1765" s="82" t="s">
        <v>13</v>
      </c>
      <c r="TMO1765" s="96" t="s">
        <v>177</v>
      </c>
      <c r="TMP1765" s="82" t="s">
        <v>0</v>
      </c>
      <c r="TMQ1765" s="82" t="s">
        <v>1</v>
      </c>
      <c r="TMR1765" s="82" t="s">
        <v>2</v>
      </c>
      <c r="TMS1765" s="82" t="s">
        <v>3</v>
      </c>
      <c r="TMT1765" s="82" t="s">
        <v>50</v>
      </c>
      <c r="TMU1765" s="82" t="s">
        <v>52</v>
      </c>
      <c r="TMV1765" s="82" t="s">
        <v>13</v>
      </c>
      <c r="TMW1765" s="96" t="s">
        <v>177</v>
      </c>
      <c r="TMX1765" s="82" t="s">
        <v>0</v>
      </c>
      <c r="TMY1765" s="82" t="s">
        <v>1</v>
      </c>
      <c r="TMZ1765" s="82" t="s">
        <v>2</v>
      </c>
      <c r="TNA1765" s="82" t="s">
        <v>3</v>
      </c>
      <c r="TNB1765" s="82" t="s">
        <v>50</v>
      </c>
      <c r="TNC1765" s="82" t="s">
        <v>52</v>
      </c>
      <c r="TND1765" s="82" t="s">
        <v>13</v>
      </c>
      <c r="TNE1765" s="96" t="s">
        <v>177</v>
      </c>
      <c r="TNF1765" s="82" t="s">
        <v>0</v>
      </c>
      <c r="TNG1765" s="82" t="s">
        <v>1</v>
      </c>
      <c r="TNH1765" s="82" t="s">
        <v>2</v>
      </c>
      <c r="TNI1765" s="82" t="s">
        <v>3</v>
      </c>
      <c r="TNJ1765" s="82" t="s">
        <v>50</v>
      </c>
      <c r="TNK1765" s="82" t="s">
        <v>52</v>
      </c>
      <c r="TNL1765" s="82" t="s">
        <v>13</v>
      </c>
      <c r="TNM1765" s="96" t="s">
        <v>177</v>
      </c>
      <c r="TNN1765" s="82" t="s">
        <v>0</v>
      </c>
      <c r="TNO1765" s="82" t="s">
        <v>1</v>
      </c>
      <c r="TNP1765" s="82" t="s">
        <v>2</v>
      </c>
      <c r="TNQ1765" s="82" t="s">
        <v>3</v>
      </c>
      <c r="TNR1765" s="82" t="s">
        <v>50</v>
      </c>
      <c r="TNS1765" s="82" t="s">
        <v>52</v>
      </c>
      <c r="TNT1765" s="82" t="s">
        <v>13</v>
      </c>
      <c r="TNU1765" s="96" t="s">
        <v>177</v>
      </c>
      <c r="TNV1765" s="82" t="s">
        <v>0</v>
      </c>
      <c r="TNW1765" s="82" t="s">
        <v>1</v>
      </c>
      <c r="TNX1765" s="82" t="s">
        <v>2</v>
      </c>
      <c r="TNY1765" s="82" t="s">
        <v>3</v>
      </c>
      <c r="TNZ1765" s="82" t="s">
        <v>50</v>
      </c>
      <c r="TOA1765" s="82" t="s">
        <v>52</v>
      </c>
      <c r="TOB1765" s="82" t="s">
        <v>13</v>
      </c>
      <c r="TOC1765" s="96" t="s">
        <v>177</v>
      </c>
      <c r="TOD1765" s="82" t="s">
        <v>0</v>
      </c>
      <c r="TOE1765" s="82" t="s">
        <v>1</v>
      </c>
      <c r="TOF1765" s="82" t="s">
        <v>2</v>
      </c>
      <c r="TOG1765" s="82" t="s">
        <v>3</v>
      </c>
      <c r="TOH1765" s="82" t="s">
        <v>50</v>
      </c>
      <c r="TOI1765" s="82" t="s">
        <v>52</v>
      </c>
      <c r="TOJ1765" s="82" t="s">
        <v>13</v>
      </c>
      <c r="TOK1765" s="96" t="s">
        <v>177</v>
      </c>
      <c r="TOL1765" s="82" t="s">
        <v>0</v>
      </c>
      <c r="TOM1765" s="82" t="s">
        <v>1</v>
      </c>
      <c r="TON1765" s="82" t="s">
        <v>2</v>
      </c>
      <c r="TOO1765" s="82" t="s">
        <v>3</v>
      </c>
      <c r="TOP1765" s="82" t="s">
        <v>50</v>
      </c>
      <c r="TOQ1765" s="82" t="s">
        <v>52</v>
      </c>
      <c r="TOR1765" s="82" t="s">
        <v>13</v>
      </c>
      <c r="TOS1765" s="96" t="s">
        <v>177</v>
      </c>
      <c r="TOT1765" s="82" t="s">
        <v>0</v>
      </c>
      <c r="TOU1765" s="82" t="s">
        <v>1</v>
      </c>
      <c r="TOV1765" s="82" t="s">
        <v>2</v>
      </c>
      <c r="TOW1765" s="82" t="s">
        <v>3</v>
      </c>
      <c r="TOX1765" s="82" t="s">
        <v>50</v>
      </c>
      <c r="TOY1765" s="82" t="s">
        <v>52</v>
      </c>
      <c r="TOZ1765" s="82" t="s">
        <v>13</v>
      </c>
      <c r="TPA1765" s="96" t="s">
        <v>177</v>
      </c>
      <c r="TPB1765" s="82" t="s">
        <v>0</v>
      </c>
      <c r="TPC1765" s="82" t="s">
        <v>1</v>
      </c>
      <c r="TPD1765" s="82" t="s">
        <v>2</v>
      </c>
      <c r="TPE1765" s="82" t="s">
        <v>3</v>
      </c>
      <c r="TPF1765" s="82" t="s">
        <v>50</v>
      </c>
      <c r="TPG1765" s="82" t="s">
        <v>52</v>
      </c>
      <c r="TPH1765" s="82" t="s">
        <v>13</v>
      </c>
      <c r="TPI1765" s="96" t="s">
        <v>177</v>
      </c>
      <c r="TPJ1765" s="82" t="s">
        <v>0</v>
      </c>
      <c r="TPK1765" s="82" t="s">
        <v>1</v>
      </c>
      <c r="TPL1765" s="82" t="s">
        <v>2</v>
      </c>
      <c r="TPM1765" s="82" t="s">
        <v>3</v>
      </c>
      <c r="TPN1765" s="82" t="s">
        <v>50</v>
      </c>
      <c r="TPO1765" s="82" t="s">
        <v>52</v>
      </c>
      <c r="TPP1765" s="82" t="s">
        <v>13</v>
      </c>
      <c r="TPQ1765" s="96" t="s">
        <v>177</v>
      </c>
      <c r="TPR1765" s="82" t="s">
        <v>0</v>
      </c>
      <c r="TPS1765" s="82" t="s">
        <v>1</v>
      </c>
      <c r="TPT1765" s="82" t="s">
        <v>2</v>
      </c>
      <c r="TPU1765" s="82" t="s">
        <v>3</v>
      </c>
      <c r="TPV1765" s="82" t="s">
        <v>50</v>
      </c>
      <c r="TPW1765" s="82" t="s">
        <v>52</v>
      </c>
      <c r="TPX1765" s="82" t="s">
        <v>13</v>
      </c>
      <c r="TPY1765" s="96" t="s">
        <v>177</v>
      </c>
      <c r="TPZ1765" s="82" t="s">
        <v>0</v>
      </c>
      <c r="TQA1765" s="82" t="s">
        <v>1</v>
      </c>
      <c r="TQB1765" s="82" t="s">
        <v>2</v>
      </c>
      <c r="TQC1765" s="82" t="s">
        <v>3</v>
      </c>
      <c r="TQD1765" s="82" t="s">
        <v>50</v>
      </c>
      <c r="TQE1765" s="82" t="s">
        <v>52</v>
      </c>
      <c r="TQF1765" s="82" t="s">
        <v>13</v>
      </c>
      <c r="TQG1765" s="96" t="s">
        <v>177</v>
      </c>
      <c r="TQH1765" s="82" t="s">
        <v>0</v>
      </c>
      <c r="TQI1765" s="82" t="s">
        <v>1</v>
      </c>
      <c r="TQJ1765" s="82" t="s">
        <v>2</v>
      </c>
      <c r="TQK1765" s="82" t="s">
        <v>3</v>
      </c>
      <c r="TQL1765" s="82" t="s">
        <v>50</v>
      </c>
      <c r="TQM1765" s="82" t="s">
        <v>52</v>
      </c>
      <c r="TQN1765" s="82" t="s">
        <v>13</v>
      </c>
      <c r="TQO1765" s="96" t="s">
        <v>177</v>
      </c>
      <c r="TQP1765" s="82" t="s">
        <v>0</v>
      </c>
      <c r="TQQ1765" s="82" t="s">
        <v>1</v>
      </c>
      <c r="TQR1765" s="82" t="s">
        <v>2</v>
      </c>
      <c r="TQS1765" s="82" t="s">
        <v>3</v>
      </c>
      <c r="TQT1765" s="82" t="s">
        <v>50</v>
      </c>
      <c r="TQU1765" s="82" t="s">
        <v>52</v>
      </c>
      <c r="TQV1765" s="82" t="s">
        <v>13</v>
      </c>
      <c r="TQW1765" s="96" t="s">
        <v>177</v>
      </c>
      <c r="TQX1765" s="82" t="s">
        <v>0</v>
      </c>
      <c r="TQY1765" s="82" t="s">
        <v>1</v>
      </c>
      <c r="TQZ1765" s="82" t="s">
        <v>2</v>
      </c>
      <c r="TRA1765" s="82" t="s">
        <v>3</v>
      </c>
      <c r="TRB1765" s="82" t="s">
        <v>50</v>
      </c>
      <c r="TRC1765" s="82" t="s">
        <v>52</v>
      </c>
      <c r="TRD1765" s="82" t="s">
        <v>13</v>
      </c>
      <c r="TRE1765" s="96" t="s">
        <v>177</v>
      </c>
      <c r="TRF1765" s="82" t="s">
        <v>0</v>
      </c>
      <c r="TRG1765" s="82" t="s">
        <v>1</v>
      </c>
      <c r="TRH1765" s="82" t="s">
        <v>2</v>
      </c>
      <c r="TRI1765" s="82" t="s">
        <v>3</v>
      </c>
      <c r="TRJ1765" s="82" t="s">
        <v>50</v>
      </c>
      <c r="TRK1765" s="82" t="s">
        <v>52</v>
      </c>
      <c r="TRL1765" s="82" t="s">
        <v>13</v>
      </c>
      <c r="TRM1765" s="96" t="s">
        <v>177</v>
      </c>
      <c r="TRN1765" s="82" t="s">
        <v>0</v>
      </c>
      <c r="TRO1765" s="82" t="s">
        <v>1</v>
      </c>
      <c r="TRP1765" s="82" t="s">
        <v>2</v>
      </c>
      <c r="TRQ1765" s="82" t="s">
        <v>3</v>
      </c>
      <c r="TRR1765" s="82" t="s">
        <v>50</v>
      </c>
      <c r="TRS1765" s="82" t="s">
        <v>52</v>
      </c>
      <c r="TRT1765" s="82" t="s">
        <v>13</v>
      </c>
      <c r="TRU1765" s="96" t="s">
        <v>177</v>
      </c>
      <c r="TRV1765" s="82" t="s">
        <v>0</v>
      </c>
      <c r="TRW1765" s="82" t="s">
        <v>1</v>
      </c>
      <c r="TRX1765" s="82" t="s">
        <v>2</v>
      </c>
      <c r="TRY1765" s="82" t="s">
        <v>3</v>
      </c>
      <c r="TRZ1765" s="82" t="s">
        <v>50</v>
      </c>
      <c r="TSA1765" s="82" t="s">
        <v>52</v>
      </c>
      <c r="TSB1765" s="82" t="s">
        <v>13</v>
      </c>
      <c r="TSC1765" s="96" t="s">
        <v>177</v>
      </c>
      <c r="TSD1765" s="82" t="s">
        <v>0</v>
      </c>
      <c r="TSE1765" s="82" t="s">
        <v>1</v>
      </c>
      <c r="TSF1765" s="82" t="s">
        <v>2</v>
      </c>
      <c r="TSG1765" s="82" t="s">
        <v>3</v>
      </c>
      <c r="TSH1765" s="82" t="s">
        <v>50</v>
      </c>
      <c r="TSI1765" s="82" t="s">
        <v>52</v>
      </c>
      <c r="TSJ1765" s="82" t="s">
        <v>13</v>
      </c>
      <c r="TSK1765" s="96" t="s">
        <v>177</v>
      </c>
      <c r="TSL1765" s="82" t="s">
        <v>0</v>
      </c>
      <c r="TSM1765" s="82" t="s">
        <v>1</v>
      </c>
      <c r="TSN1765" s="82" t="s">
        <v>2</v>
      </c>
      <c r="TSO1765" s="82" t="s">
        <v>3</v>
      </c>
      <c r="TSP1765" s="82" t="s">
        <v>50</v>
      </c>
      <c r="TSQ1765" s="82" t="s">
        <v>52</v>
      </c>
      <c r="TSR1765" s="82" t="s">
        <v>13</v>
      </c>
      <c r="TSS1765" s="96" t="s">
        <v>177</v>
      </c>
      <c r="TST1765" s="82" t="s">
        <v>0</v>
      </c>
      <c r="TSU1765" s="82" t="s">
        <v>1</v>
      </c>
      <c r="TSV1765" s="82" t="s">
        <v>2</v>
      </c>
      <c r="TSW1765" s="82" t="s">
        <v>3</v>
      </c>
      <c r="TSX1765" s="82" t="s">
        <v>50</v>
      </c>
      <c r="TSY1765" s="82" t="s">
        <v>52</v>
      </c>
      <c r="TSZ1765" s="82" t="s">
        <v>13</v>
      </c>
      <c r="TTA1765" s="96" t="s">
        <v>177</v>
      </c>
      <c r="TTB1765" s="82" t="s">
        <v>0</v>
      </c>
      <c r="TTC1765" s="82" t="s">
        <v>1</v>
      </c>
      <c r="TTD1765" s="82" t="s">
        <v>2</v>
      </c>
      <c r="TTE1765" s="82" t="s">
        <v>3</v>
      </c>
      <c r="TTF1765" s="82" t="s">
        <v>50</v>
      </c>
      <c r="TTG1765" s="82" t="s">
        <v>52</v>
      </c>
      <c r="TTH1765" s="82" t="s">
        <v>13</v>
      </c>
      <c r="TTI1765" s="96" t="s">
        <v>177</v>
      </c>
      <c r="TTJ1765" s="82" t="s">
        <v>0</v>
      </c>
      <c r="TTK1765" s="82" t="s">
        <v>1</v>
      </c>
      <c r="TTL1765" s="82" t="s">
        <v>2</v>
      </c>
      <c r="TTM1765" s="82" t="s">
        <v>3</v>
      </c>
      <c r="TTN1765" s="82" t="s">
        <v>50</v>
      </c>
      <c r="TTO1765" s="82" t="s">
        <v>52</v>
      </c>
      <c r="TTP1765" s="82" t="s">
        <v>13</v>
      </c>
      <c r="TTQ1765" s="96" t="s">
        <v>177</v>
      </c>
      <c r="TTR1765" s="82" t="s">
        <v>0</v>
      </c>
      <c r="TTS1765" s="82" t="s">
        <v>1</v>
      </c>
      <c r="TTT1765" s="82" t="s">
        <v>2</v>
      </c>
      <c r="TTU1765" s="82" t="s">
        <v>3</v>
      </c>
      <c r="TTV1765" s="82" t="s">
        <v>50</v>
      </c>
      <c r="TTW1765" s="82" t="s">
        <v>52</v>
      </c>
      <c r="TTX1765" s="82" t="s">
        <v>13</v>
      </c>
      <c r="TTY1765" s="96" t="s">
        <v>177</v>
      </c>
      <c r="TTZ1765" s="82" t="s">
        <v>0</v>
      </c>
      <c r="TUA1765" s="82" t="s">
        <v>1</v>
      </c>
      <c r="TUB1765" s="82" t="s">
        <v>2</v>
      </c>
      <c r="TUC1765" s="82" t="s">
        <v>3</v>
      </c>
      <c r="TUD1765" s="82" t="s">
        <v>50</v>
      </c>
      <c r="TUE1765" s="82" t="s">
        <v>52</v>
      </c>
      <c r="TUF1765" s="82" t="s">
        <v>13</v>
      </c>
      <c r="TUG1765" s="96" t="s">
        <v>177</v>
      </c>
      <c r="TUH1765" s="82" t="s">
        <v>0</v>
      </c>
      <c r="TUI1765" s="82" t="s">
        <v>1</v>
      </c>
      <c r="TUJ1765" s="82" t="s">
        <v>2</v>
      </c>
      <c r="TUK1765" s="82" t="s">
        <v>3</v>
      </c>
      <c r="TUL1765" s="82" t="s">
        <v>50</v>
      </c>
      <c r="TUM1765" s="82" t="s">
        <v>52</v>
      </c>
      <c r="TUN1765" s="82" t="s">
        <v>13</v>
      </c>
      <c r="TUO1765" s="96" t="s">
        <v>177</v>
      </c>
      <c r="TUP1765" s="82" t="s">
        <v>0</v>
      </c>
      <c r="TUQ1765" s="82" t="s">
        <v>1</v>
      </c>
      <c r="TUR1765" s="82" t="s">
        <v>2</v>
      </c>
      <c r="TUS1765" s="82" t="s">
        <v>3</v>
      </c>
      <c r="TUT1765" s="82" t="s">
        <v>50</v>
      </c>
      <c r="TUU1765" s="82" t="s">
        <v>52</v>
      </c>
      <c r="TUV1765" s="82" t="s">
        <v>13</v>
      </c>
      <c r="TUW1765" s="96" t="s">
        <v>177</v>
      </c>
      <c r="TUX1765" s="82" t="s">
        <v>0</v>
      </c>
      <c r="TUY1765" s="82" t="s">
        <v>1</v>
      </c>
      <c r="TUZ1765" s="82" t="s">
        <v>2</v>
      </c>
      <c r="TVA1765" s="82" t="s">
        <v>3</v>
      </c>
      <c r="TVB1765" s="82" t="s">
        <v>50</v>
      </c>
      <c r="TVC1765" s="82" t="s">
        <v>52</v>
      </c>
      <c r="TVD1765" s="82" t="s">
        <v>13</v>
      </c>
      <c r="TVE1765" s="96" t="s">
        <v>177</v>
      </c>
      <c r="TVF1765" s="82" t="s">
        <v>0</v>
      </c>
      <c r="TVG1765" s="82" t="s">
        <v>1</v>
      </c>
      <c r="TVH1765" s="82" t="s">
        <v>2</v>
      </c>
      <c r="TVI1765" s="82" t="s">
        <v>3</v>
      </c>
      <c r="TVJ1765" s="82" t="s">
        <v>50</v>
      </c>
      <c r="TVK1765" s="82" t="s">
        <v>52</v>
      </c>
      <c r="TVL1765" s="82" t="s">
        <v>13</v>
      </c>
      <c r="TVM1765" s="96" t="s">
        <v>177</v>
      </c>
      <c r="TVN1765" s="82" t="s">
        <v>0</v>
      </c>
      <c r="TVO1765" s="82" t="s">
        <v>1</v>
      </c>
      <c r="TVP1765" s="82" t="s">
        <v>2</v>
      </c>
      <c r="TVQ1765" s="82" t="s">
        <v>3</v>
      </c>
      <c r="TVR1765" s="82" t="s">
        <v>50</v>
      </c>
      <c r="TVS1765" s="82" t="s">
        <v>52</v>
      </c>
      <c r="TVT1765" s="82" t="s">
        <v>13</v>
      </c>
      <c r="TVU1765" s="96" t="s">
        <v>177</v>
      </c>
      <c r="TVV1765" s="82" t="s">
        <v>0</v>
      </c>
      <c r="TVW1765" s="82" t="s">
        <v>1</v>
      </c>
      <c r="TVX1765" s="82" t="s">
        <v>2</v>
      </c>
      <c r="TVY1765" s="82" t="s">
        <v>3</v>
      </c>
      <c r="TVZ1765" s="82" t="s">
        <v>50</v>
      </c>
      <c r="TWA1765" s="82" t="s">
        <v>52</v>
      </c>
      <c r="TWB1765" s="82" t="s">
        <v>13</v>
      </c>
      <c r="TWC1765" s="96" t="s">
        <v>177</v>
      </c>
      <c r="TWD1765" s="82" t="s">
        <v>0</v>
      </c>
      <c r="TWE1765" s="82" t="s">
        <v>1</v>
      </c>
      <c r="TWF1765" s="82" t="s">
        <v>2</v>
      </c>
      <c r="TWG1765" s="82" t="s">
        <v>3</v>
      </c>
      <c r="TWH1765" s="82" t="s">
        <v>50</v>
      </c>
      <c r="TWI1765" s="82" t="s">
        <v>52</v>
      </c>
      <c r="TWJ1765" s="82" t="s">
        <v>13</v>
      </c>
      <c r="TWK1765" s="96" t="s">
        <v>177</v>
      </c>
      <c r="TWL1765" s="82" t="s">
        <v>0</v>
      </c>
      <c r="TWM1765" s="82" t="s">
        <v>1</v>
      </c>
      <c r="TWN1765" s="82" t="s">
        <v>2</v>
      </c>
      <c r="TWO1765" s="82" t="s">
        <v>3</v>
      </c>
      <c r="TWP1765" s="82" t="s">
        <v>50</v>
      </c>
      <c r="TWQ1765" s="82" t="s">
        <v>52</v>
      </c>
      <c r="TWR1765" s="82" t="s">
        <v>13</v>
      </c>
      <c r="TWS1765" s="96" t="s">
        <v>177</v>
      </c>
      <c r="TWT1765" s="82" t="s">
        <v>0</v>
      </c>
      <c r="TWU1765" s="82" t="s">
        <v>1</v>
      </c>
      <c r="TWV1765" s="82" t="s">
        <v>2</v>
      </c>
      <c r="TWW1765" s="82" t="s">
        <v>3</v>
      </c>
      <c r="TWX1765" s="82" t="s">
        <v>50</v>
      </c>
      <c r="TWY1765" s="82" t="s">
        <v>52</v>
      </c>
      <c r="TWZ1765" s="82" t="s">
        <v>13</v>
      </c>
      <c r="TXA1765" s="96" t="s">
        <v>177</v>
      </c>
      <c r="TXB1765" s="82" t="s">
        <v>0</v>
      </c>
      <c r="TXC1765" s="82" t="s">
        <v>1</v>
      </c>
      <c r="TXD1765" s="82" t="s">
        <v>2</v>
      </c>
      <c r="TXE1765" s="82" t="s">
        <v>3</v>
      </c>
      <c r="TXF1765" s="82" t="s">
        <v>50</v>
      </c>
      <c r="TXG1765" s="82" t="s">
        <v>52</v>
      </c>
      <c r="TXH1765" s="82" t="s">
        <v>13</v>
      </c>
      <c r="TXI1765" s="96" t="s">
        <v>177</v>
      </c>
      <c r="TXJ1765" s="82" t="s">
        <v>0</v>
      </c>
      <c r="TXK1765" s="82" t="s">
        <v>1</v>
      </c>
      <c r="TXL1765" s="82" t="s">
        <v>2</v>
      </c>
      <c r="TXM1765" s="82" t="s">
        <v>3</v>
      </c>
      <c r="TXN1765" s="82" t="s">
        <v>50</v>
      </c>
      <c r="TXO1765" s="82" t="s">
        <v>52</v>
      </c>
      <c r="TXP1765" s="82" t="s">
        <v>13</v>
      </c>
      <c r="TXQ1765" s="96" t="s">
        <v>177</v>
      </c>
      <c r="TXR1765" s="82" t="s">
        <v>0</v>
      </c>
      <c r="TXS1765" s="82" t="s">
        <v>1</v>
      </c>
      <c r="TXT1765" s="82" t="s">
        <v>2</v>
      </c>
      <c r="TXU1765" s="82" t="s">
        <v>3</v>
      </c>
      <c r="TXV1765" s="82" t="s">
        <v>50</v>
      </c>
      <c r="TXW1765" s="82" t="s">
        <v>52</v>
      </c>
      <c r="TXX1765" s="82" t="s">
        <v>13</v>
      </c>
      <c r="TXY1765" s="96" t="s">
        <v>177</v>
      </c>
      <c r="TXZ1765" s="82" t="s">
        <v>0</v>
      </c>
      <c r="TYA1765" s="82" t="s">
        <v>1</v>
      </c>
      <c r="TYB1765" s="82" t="s">
        <v>2</v>
      </c>
      <c r="TYC1765" s="82" t="s">
        <v>3</v>
      </c>
      <c r="TYD1765" s="82" t="s">
        <v>50</v>
      </c>
      <c r="TYE1765" s="82" t="s">
        <v>52</v>
      </c>
      <c r="TYF1765" s="82" t="s">
        <v>13</v>
      </c>
      <c r="TYG1765" s="96" t="s">
        <v>177</v>
      </c>
      <c r="TYH1765" s="82" t="s">
        <v>0</v>
      </c>
      <c r="TYI1765" s="82" t="s">
        <v>1</v>
      </c>
      <c r="TYJ1765" s="82" t="s">
        <v>2</v>
      </c>
      <c r="TYK1765" s="82" t="s">
        <v>3</v>
      </c>
      <c r="TYL1765" s="82" t="s">
        <v>50</v>
      </c>
      <c r="TYM1765" s="82" t="s">
        <v>52</v>
      </c>
      <c r="TYN1765" s="82" t="s">
        <v>13</v>
      </c>
      <c r="TYO1765" s="96" t="s">
        <v>177</v>
      </c>
      <c r="TYP1765" s="82" t="s">
        <v>0</v>
      </c>
      <c r="TYQ1765" s="82" t="s">
        <v>1</v>
      </c>
      <c r="TYR1765" s="82" t="s">
        <v>2</v>
      </c>
      <c r="TYS1765" s="82" t="s">
        <v>3</v>
      </c>
      <c r="TYT1765" s="82" t="s">
        <v>50</v>
      </c>
      <c r="TYU1765" s="82" t="s">
        <v>52</v>
      </c>
      <c r="TYV1765" s="82" t="s">
        <v>13</v>
      </c>
      <c r="TYW1765" s="96" t="s">
        <v>177</v>
      </c>
      <c r="TYX1765" s="82" t="s">
        <v>0</v>
      </c>
      <c r="TYY1765" s="82" t="s">
        <v>1</v>
      </c>
      <c r="TYZ1765" s="82" t="s">
        <v>2</v>
      </c>
      <c r="TZA1765" s="82" t="s">
        <v>3</v>
      </c>
      <c r="TZB1765" s="82" t="s">
        <v>50</v>
      </c>
      <c r="TZC1765" s="82" t="s">
        <v>52</v>
      </c>
      <c r="TZD1765" s="82" t="s">
        <v>13</v>
      </c>
      <c r="TZE1765" s="96" t="s">
        <v>177</v>
      </c>
      <c r="TZF1765" s="82" t="s">
        <v>0</v>
      </c>
      <c r="TZG1765" s="82" t="s">
        <v>1</v>
      </c>
      <c r="TZH1765" s="82" t="s">
        <v>2</v>
      </c>
      <c r="TZI1765" s="82" t="s">
        <v>3</v>
      </c>
      <c r="TZJ1765" s="82" t="s">
        <v>50</v>
      </c>
      <c r="TZK1765" s="82" t="s">
        <v>52</v>
      </c>
      <c r="TZL1765" s="82" t="s">
        <v>13</v>
      </c>
      <c r="TZM1765" s="96" t="s">
        <v>177</v>
      </c>
      <c r="TZN1765" s="82" t="s">
        <v>0</v>
      </c>
      <c r="TZO1765" s="82" t="s">
        <v>1</v>
      </c>
      <c r="TZP1765" s="82" t="s">
        <v>2</v>
      </c>
      <c r="TZQ1765" s="82" t="s">
        <v>3</v>
      </c>
      <c r="TZR1765" s="82" t="s">
        <v>50</v>
      </c>
      <c r="TZS1765" s="82" t="s">
        <v>52</v>
      </c>
      <c r="TZT1765" s="82" t="s">
        <v>13</v>
      </c>
      <c r="TZU1765" s="96" t="s">
        <v>177</v>
      </c>
      <c r="TZV1765" s="82" t="s">
        <v>0</v>
      </c>
      <c r="TZW1765" s="82" t="s">
        <v>1</v>
      </c>
      <c r="TZX1765" s="82" t="s">
        <v>2</v>
      </c>
      <c r="TZY1765" s="82" t="s">
        <v>3</v>
      </c>
      <c r="TZZ1765" s="82" t="s">
        <v>50</v>
      </c>
      <c r="UAA1765" s="82" t="s">
        <v>52</v>
      </c>
      <c r="UAB1765" s="82" t="s">
        <v>13</v>
      </c>
      <c r="UAC1765" s="96" t="s">
        <v>177</v>
      </c>
      <c r="UAD1765" s="82" t="s">
        <v>0</v>
      </c>
      <c r="UAE1765" s="82" t="s">
        <v>1</v>
      </c>
      <c r="UAF1765" s="82" t="s">
        <v>2</v>
      </c>
      <c r="UAG1765" s="82" t="s">
        <v>3</v>
      </c>
      <c r="UAH1765" s="82" t="s">
        <v>50</v>
      </c>
      <c r="UAI1765" s="82" t="s">
        <v>52</v>
      </c>
      <c r="UAJ1765" s="82" t="s">
        <v>13</v>
      </c>
      <c r="UAK1765" s="96" t="s">
        <v>177</v>
      </c>
      <c r="UAL1765" s="82" t="s">
        <v>0</v>
      </c>
      <c r="UAM1765" s="82" t="s">
        <v>1</v>
      </c>
      <c r="UAN1765" s="82" t="s">
        <v>2</v>
      </c>
      <c r="UAO1765" s="82" t="s">
        <v>3</v>
      </c>
      <c r="UAP1765" s="82" t="s">
        <v>50</v>
      </c>
      <c r="UAQ1765" s="82" t="s">
        <v>52</v>
      </c>
      <c r="UAR1765" s="82" t="s">
        <v>13</v>
      </c>
      <c r="UAS1765" s="96" t="s">
        <v>177</v>
      </c>
      <c r="UAT1765" s="82" t="s">
        <v>0</v>
      </c>
      <c r="UAU1765" s="82" t="s">
        <v>1</v>
      </c>
      <c r="UAV1765" s="82" t="s">
        <v>2</v>
      </c>
      <c r="UAW1765" s="82" t="s">
        <v>3</v>
      </c>
      <c r="UAX1765" s="82" t="s">
        <v>50</v>
      </c>
      <c r="UAY1765" s="82" t="s">
        <v>52</v>
      </c>
      <c r="UAZ1765" s="82" t="s">
        <v>13</v>
      </c>
      <c r="UBA1765" s="96" t="s">
        <v>177</v>
      </c>
      <c r="UBB1765" s="82" t="s">
        <v>0</v>
      </c>
      <c r="UBC1765" s="82" t="s">
        <v>1</v>
      </c>
      <c r="UBD1765" s="82" t="s">
        <v>2</v>
      </c>
      <c r="UBE1765" s="82" t="s">
        <v>3</v>
      </c>
      <c r="UBF1765" s="82" t="s">
        <v>50</v>
      </c>
      <c r="UBG1765" s="82" t="s">
        <v>52</v>
      </c>
      <c r="UBH1765" s="82" t="s">
        <v>13</v>
      </c>
      <c r="UBI1765" s="96" t="s">
        <v>177</v>
      </c>
      <c r="UBJ1765" s="82" t="s">
        <v>0</v>
      </c>
      <c r="UBK1765" s="82" t="s">
        <v>1</v>
      </c>
      <c r="UBL1765" s="82" t="s">
        <v>2</v>
      </c>
      <c r="UBM1765" s="82" t="s">
        <v>3</v>
      </c>
      <c r="UBN1765" s="82" t="s">
        <v>50</v>
      </c>
      <c r="UBO1765" s="82" t="s">
        <v>52</v>
      </c>
      <c r="UBP1765" s="82" t="s">
        <v>13</v>
      </c>
      <c r="UBQ1765" s="96" t="s">
        <v>177</v>
      </c>
      <c r="UBR1765" s="82" t="s">
        <v>0</v>
      </c>
      <c r="UBS1765" s="82" t="s">
        <v>1</v>
      </c>
      <c r="UBT1765" s="82" t="s">
        <v>2</v>
      </c>
      <c r="UBU1765" s="82" t="s">
        <v>3</v>
      </c>
      <c r="UBV1765" s="82" t="s">
        <v>50</v>
      </c>
      <c r="UBW1765" s="82" t="s">
        <v>52</v>
      </c>
      <c r="UBX1765" s="82" t="s">
        <v>13</v>
      </c>
      <c r="UBY1765" s="96" t="s">
        <v>177</v>
      </c>
      <c r="UBZ1765" s="82" t="s">
        <v>0</v>
      </c>
      <c r="UCA1765" s="82" t="s">
        <v>1</v>
      </c>
      <c r="UCB1765" s="82" t="s">
        <v>2</v>
      </c>
      <c r="UCC1765" s="82" t="s">
        <v>3</v>
      </c>
      <c r="UCD1765" s="82" t="s">
        <v>50</v>
      </c>
      <c r="UCE1765" s="82" t="s">
        <v>52</v>
      </c>
      <c r="UCF1765" s="82" t="s">
        <v>13</v>
      </c>
      <c r="UCG1765" s="96" t="s">
        <v>177</v>
      </c>
      <c r="UCH1765" s="82" t="s">
        <v>0</v>
      </c>
      <c r="UCI1765" s="82" t="s">
        <v>1</v>
      </c>
      <c r="UCJ1765" s="82" t="s">
        <v>2</v>
      </c>
      <c r="UCK1765" s="82" t="s">
        <v>3</v>
      </c>
      <c r="UCL1765" s="82" t="s">
        <v>50</v>
      </c>
      <c r="UCM1765" s="82" t="s">
        <v>52</v>
      </c>
      <c r="UCN1765" s="82" t="s">
        <v>13</v>
      </c>
      <c r="UCO1765" s="96" t="s">
        <v>177</v>
      </c>
      <c r="UCP1765" s="82" t="s">
        <v>0</v>
      </c>
      <c r="UCQ1765" s="82" t="s">
        <v>1</v>
      </c>
      <c r="UCR1765" s="82" t="s">
        <v>2</v>
      </c>
      <c r="UCS1765" s="82" t="s">
        <v>3</v>
      </c>
      <c r="UCT1765" s="82" t="s">
        <v>50</v>
      </c>
      <c r="UCU1765" s="82" t="s">
        <v>52</v>
      </c>
      <c r="UCV1765" s="82" t="s">
        <v>13</v>
      </c>
      <c r="UCW1765" s="96" t="s">
        <v>177</v>
      </c>
      <c r="UCX1765" s="82" t="s">
        <v>0</v>
      </c>
      <c r="UCY1765" s="82" t="s">
        <v>1</v>
      </c>
      <c r="UCZ1765" s="82" t="s">
        <v>2</v>
      </c>
      <c r="UDA1765" s="82" t="s">
        <v>3</v>
      </c>
      <c r="UDB1765" s="82" t="s">
        <v>50</v>
      </c>
      <c r="UDC1765" s="82" t="s">
        <v>52</v>
      </c>
      <c r="UDD1765" s="82" t="s">
        <v>13</v>
      </c>
      <c r="UDE1765" s="96" t="s">
        <v>177</v>
      </c>
      <c r="UDF1765" s="82" t="s">
        <v>0</v>
      </c>
      <c r="UDG1765" s="82" t="s">
        <v>1</v>
      </c>
      <c r="UDH1765" s="82" t="s">
        <v>2</v>
      </c>
      <c r="UDI1765" s="82" t="s">
        <v>3</v>
      </c>
      <c r="UDJ1765" s="82" t="s">
        <v>50</v>
      </c>
      <c r="UDK1765" s="82" t="s">
        <v>52</v>
      </c>
      <c r="UDL1765" s="82" t="s">
        <v>13</v>
      </c>
      <c r="UDM1765" s="96" t="s">
        <v>177</v>
      </c>
      <c r="UDN1765" s="82" t="s">
        <v>0</v>
      </c>
      <c r="UDO1765" s="82" t="s">
        <v>1</v>
      </c>
      <c r="UDP1765" s="82" t="s">
        <v>2</v>
      </c>
      <c r="UDQ1765" s="82" t="s">
        <v>3</v>
      </c>
      <c r="UDR1765" s="82" t="s">
        <v>50</v>
      </c>
      <c r="UDS1765" s="82" t="s">
        <v>52</v>
      </c>
      <c r="UDT1765" s="82" t="s">
        <v>13</v>
      </c>
      <c r="UDU1765" s="96" t="s">
        <v>177</v>
      </c>
      <c r="UDV1765" s="82" t="s">
        <v>0</v>
      </c>
      <c r="UDW1765" s="82" t="s">
        <v>1</v>
      </c>
      <c r="UDX1765" s="82" t="s">
        <v>2</v>
      </c>
      <c r="UDY1765" s="82" t="s">
        <v>3</v>
      </c>
      <c r="UDZ1765" s="82" t="s">
        <v>50</v>
      </c>
      <c r="UEA1765" s="82" t="s">
        <v>52</v>
      </c>
      <c r="UEB1765" s="82" t="s">
        <v>13</v>
      </c>
      <c r="UEC1765" s="96" t="s">
        <v>177</v>
      </c>
      <c r="UED1765" s="82" t="s">
        <v>0</v>
      </c>
      <c r="UEE1765" s="82" t="s">
        <v>1</v>
      </c>
      <c r="UEF1765" s="82" t="s">
        <v>2</v>
      </c>
      <c r="UEG1765" s="82" t="s">
        <v>3</v>
      </c>
      <c r="UEH1765" s="82" t="s">
        <v>50</v>
      </c>
      <c r="UEI1765" s="82" t="s">
        <v>52</v>
      </c>
      <c r="UEJ1765" s="82" t="s">
        <v>13</v>
      </c>
      <c r="UEK1765" s="96" t="s">
        <v>177</v>
      </c>
      <c r="UEL1765" s="82" t="s">
        <v>0</v>
      </c>
      <c r="UEM1765" s="82" t="s">
        <v>1</v>
      </c>
      <c r="UEN1765" s="82" t="s">
        <v>2</v>
      </c>
      <c r="UEO1765" s="82" t="s">
        <v>3</v>
      </c>
      <c r="UEP1765" s="82" t="s">
        <v>50</v>
      </c>
      <c r="UEQ1765" s="82" t="s">
        <v>52</v>
      </c>
      <c r="UER1765" s="82" t="s">
        <v>13</v>
      </c>
      <c r="UES1765" s="96" t="s">
        <v>177</v>
      </c>
      <c r="UET1765" s="82" t="s">
        <v>0</v>
      </c>
      <c r="UEU1765" s="82" t="s">
        <v>1</v>
      </c>
      <c r="UEV1765" s="82" t="s">
        <v>2</v>
      </c>
      <c r="UEW1765" s="82" t="s">
        <v>3</v>
      </c>
      <c r="UEX1765" s="82" t="s">
        <v>50</v>
      </c>
      <c r="UEY1765" s="82" t="s">
        <v>52</v>
      </c>
      <c r="UEZ1765" s="82" t="s">
        <v>13</v>
      </c>
      <c r="UFA1765" s="96" t="s">
        <v>177</v>
      </c>
      <c r="UFB1765" s="82" t="s">
        <v>0</v>
      </c>
      <c r="UFC1765" s="82" t="s">
        <v>1</v>
      </c>
      <c r="UFD1765" s="82" t="s">
        <v>2</v>
      </c>
      <c r="UFE1765" s="82" t="s">
        <v>3</v>
      </c>
      <c r="UFF1765" s="82" t="s">
        <v>50</v>
      </c>
      <c r="UFG1765" s="82" t="s">
        <v>52</v>
      </c>
      <c r="UFH1765" s="82" t="s">
        <v>13</v>
      </c>
      <c r="UFI1765" s="96" t="s">
        <v>177</v>
      </c>
      <c r="UFJ1765" s="82" t="s">
        <v>0</v>
      </c>
      <c r="UFK1765" s="82" t="s">
        <v>1</v>
      </c>
      <c r="UFL1765" s="82" t="s">
        <v>2</v>
      </c>
      <c r="UFM1765" s="82" t="s">
        <v>3</v>
      </c>
      <c r="UFN1765" s="82" t="s">
        <v>50</v>
      </c>
      <c r="UFO1765" s="82" t="s">
        <v>52</v>
      </c>
      <c r="UFP1765" s="82" t="s">
        <v>13</v>
      </c>
      <c r="UFQ1765" s="96" t="s">
        <v>177</v>
      </c>
      <c r="UFR1765" s="82" t="s">
        <v>0</v>
      </c>
      <c r="UFS1765" s="82" t="s">
        <v>1</v>
      </c>
      <c r="UFT1765" s="82" t="s">
        <v>2</v>
      </c>
      <c r="UFU1765" s="82" t="s">
        <v>3</v>
      </c>
      <c r="UFV1765" s="82" t="s">
        <v>50</v>
      </c>
      <c r="UFW1765" s="82" t="s">
        <v>52</v>
      </c>
      <c r="UFX1765" s="82" t="s">
        <v>13</v>
      </c>
      <c r="UFY1765" s="96" t="s">
        <v>177</v>
      </c>
      <c r="UFZ1765" s="82" t="s">
        <v>0</v>
      </c>
      <c r="UGA1765" s="82" t="s">
        <v>1</v>
      </c>
      <c r="UGB1765" s="82" t="s">
        <v>2</v>
      </c>
      <c r="UGC1765" s="82" t="s">
        <v>3</v>
      </c>
      <c r="UGD1765" s="82" t="s">
        <v>50</v>
      </c>
      <c r="UGE1765" s="82" t="s">
        <v>52</v>
      </c>
      <c r="UGF1765" s="82" t="s">
        <v>13</v>
      </c>
      <c r="UGG1765" s="96" t="s">
        <v>177</v>
      </c>
      <c r="UGH1765" s="82" t="s">
        <v>0</v>
      </c>
      <c r="UGI1765" s="82" t="s">
        <v>1</v>
      </c>
      <c r="UGJ1765" s="82" t="s">
        <v>2</v>
      </c>
      <c r="UGK1765" s="82" t="s">
        <v>3</v>
      </c>
      <c r="UGL1765" s="82" t="s">
        <v>50</v>
      </c>
      <c r="UGM1765" s="82" t="s">
        <v>52</v>
      </c>
      <c r="UGN1765" s="82" t="s">
        <v>13</v>
      </c>
      <c r="UGO1765" s="96" t="s">
        <v>177</v>
      </c>
      <c r="UGP1765" s="82" t="s">
        <v>0</v>
      </c>
      <c r="UGQ1765" s="82" t="s">
        <v>1</v>
      </c>
      <c r="UGR1765" s="82" t="s">
        <v>2</v>
      </c>
      <c r="UGS1765" s="82" t="s">
        <v>3</v>
      </c>
      <c r="UGT1765" s="82" t="s">
        <v>50</v>
      </c>
      <c r="UGU1765" s="82" t="s">
        <v>52</v>
      </c>
      <c r="UGV1765" s="82" t="s">
        <v>13</v>
      </c>
      <c r="UGW1765" s="96" t="s">
        <v>177</v>
      </c>
      <c r="UGX1765" s="82" t="s">
        <v>0</v>
      </c>
      <c r="UGY1765" s="82" t="s">
        <v>1</v>
      </c>
      <c r="UGZ1765" s="82" t="s">
        <v>2</v>
      </c>
      <c r="UHA1765" s="82" t="s">
        <v>3</v>
      </c>
      <c r="UHB1765" s="82" t="s">
        <v>50</v>
      </c>
      <c r="UHC1765" s="82" t="s">
        <v>52</v>
      </c>
      <c r="UHD1765" s="82" t="s">
        <v>13</v>
      </c>
      <c r="UHE1765" s="96" t="s">
        <v>177</v>
      </c>
      <c r="UHF1765" s="82" t="s">
        <v>0</v>
      </c>
      <c r="UHG1765" s="82" t="s">
        <v>1</v>
      </c>
      <c r="UHH1765" s="82" t="s">
        <v>2</v>
      </c>
      <c r="UHI1765" s="82" t="s">
        <v>3</v>
      </c>
      <c r="UHJ1765" s="82" t="s">
        <v>50</v>
      </c>
      <c r="UHK1765" s="82" t="s">
        <v>52</v>
      </c>
      <c r="UHL1765" s="82" t="s">
        <v>13</v>
      </c>
      <c r="UHM1765" s="96" t="s">
        <v>177</v>
      </c>
      <c r="UHN1765" s="82" t="s">
        <v>0</v>
      </c>
      <c r="UHO1765" s="82" t="s">
        <v>1</v>
      </c>
      <c r="UHP1765" s="82" t="s">
        <v>2</v>
      </c>
      <c r="UHQ1765" s="82" t="s">
        <v>3</v>
      </c>
      <c r="UHR1765" s="82" t="s">
        <v>50</v>
      </c>
      <c r="UHS1765" s="82" t="s">
        <v>52</v>
      </c>
      <c r="UHT1765" s="82" t="s">
        <v>13</v>
      </c>
      <c r="UHU1765" s="96" t="s">
        <v>177</v>
      </c>
      <c r="UHV1765" s="82" t="s">
        <v>0</v>
      </c>
      <c r="UHW1765" s="82" t="s">
        <v>1</v>
      </c>
      <c r="UHX1765" s="82" t="s">
        <v>2</v>
      </c>
      <c r="UHY1765" s="82" t="s">
        <v>3</v>
      </c>
      <c r="UHZ1765" s="82" t="s">
        <v>50</v>
      </c>
      <c r="UIA1765" s="82" t="s">
        <v>52</v>
      </c>
      <c r="UIB1765" s="82" t="s">
        <v>13</v>
      </c>
      <c r="UIC1765" s="96" t="s">
        <v>177</v>
      </c>
      <c r="UID1765" s="82" t="s">
        <v>0</v>
      </c>
      <c r="UIE1765" s="82" t="s">
        <v>1</v>
      </c>
      <c r="UIF1765" s="82" t="s">
        <v>2</v>
      </c>
      <c r="UIG1765" s="82" t="s">
        <v>3</v>
      </c>
      <c r="UIH1765" s="82" t="s">
        <v>50</v>
      </c>
      <c r="UII1765" s="82" t="s">
        <v>52</v>
      </c>
      <c r="UIJ1765" s="82" t="s">
        <v>13</v>
      </c>
      <c r="UIK1765" s="96" t="s">
        <v>177</v>
      </c>
      <c r="UIL1765" s="82" t="s">
        <v>0</v>
      </c>
      <c r="UIM1765" s="82" t="s">
        <v>1</v>
      </c>
      <c r="UIN1765" s="82" t="s">
        <v>2</v>
      </c>
      <c r="UIO1765" s="82" t="s">
        <v>3</v>
      </c>
      <c r="UIP1765" s="82" t="s">
        <v>50</v>
      </c>
      <c r="UIQ1765" s="82" t="s">
        <v>52</v>
      </c>
      <c r="UIR1765" s="82" t="s">
        <v>13</v>
      </c>
      <c r="UIS1765" s="96" t="s">
        <v>177</v>
      </c>
      <c r="UIT1765" s="82" t="s">
        <v>0</v>
      </c>
      <c r="UIU1765" s="82" t="s">
        <v>1</v>
      </c>
      <c r="UIV1765" s="82" t="s">
        <v>2</v>
      </c>
      <c r="UIW1765" s="82" t="s">
        <v>3</v>
      </c>
      <c r="UIX1765" s="82" t="s">
        <v>50</v>
      </c>
      <c r="UIY1765" s="82" t="s">
        <v>52</v>
      </c>
      <c r="UIZ1765" s="82" t="s">
        <v>13</v>
      </c>
      <c r="UJA1765" s="96" t="s">
        <v>177</v>
      </c>
      <c r="UJB1765" s="82" t="s">
        <v>0</v>
      </c>
      <c r="UJC1765" s="82" t="s">
        <v>1</v>
      </c>
      <c r="UJD1765" s="82" t="s">
        <v>2</v>
      </c>
      <c r="UJE1765" s="82" t="s">
        <v>3</v>
      </c>
      <c r="UJF1765" s="82" t="s">
        <v>50</v>
      </c>
      <c r="UJG1765" s="82" t="s">
        <v>52</v>
      </c>
      <c r="UJH1765" s="82" t="s">
        <v>13</v>
      </c>
      <c r="UJI1765" s="96" t="s">
        <v>177</v>
      </c>
      <c r="UJJ1765" s="82" t="s">
        <v>0</v>
      </c>
      <c r="UJK1765" s="82" t="s">
        <v>1</v>
      </c>
      <c r="UJL1765" s="82" t="s">
        <v>2</v>
      </c>
      <c r="UJM1765" s="82" t="s">
        <v>3</v>
      </c>
      <c r="UJN1765" s="82" t="s">
        <v>50</v>
      </c>
      <c r="UJO1765" s="82" t="s">
        <v>52</v>
      </c>
      <c r="UJP1765" s="82" t="s">
        <v>13</v>
      </c>
      <c r="UJQ1765" s="96" t="s">
        <v>177</v>
      </c>
      <c r="UJR1765" s="82" t="s">
        <v>0</v>
      </c>
      <c r="UJS1765" s="82" t="s">
        <v>1</v>
      </c>
      <c r="UJT1765" s="82" t="s">
        <v>2</v>
      </c>
      <c r="UJU1765" s="82" t="s">
        <v>3</v>
      </c>
      <c r="UJV1765" s="82" t="s">
        <v>50</v>
      </c>
      <c r="UJW1765" s="82" t="s">
        <v>52</v>
      </c>
      <c r="UJX1765" s="82" t="s">
        <v>13</v>
      </c>
      <c r="UJY1765" s="96" t="s">
        <v>177</v>
      </c>
      <c r="UJZ1765" s="82" t="s">
        <v>0</v>
      </c>
      <c r="UKA1765" s="82" t="s">
        <v>1</v>
      </c>
      <c r="UKB1765" s="82" t="s">
        <v>2</v>
      </c>
      <c r="UKC1765" s="82" t="s">
        <v>3</v>
      </c>
      <c r="UKD1765" s="82" t="s">
        <v>50</v>
      </c>
      <c r="UKE1765" s="82" t="s">
        <v>52</v>
      </c>
      <c r="UKF1765" s="82" t="s">
        <v>13</v>
      </c>
      <c r="UKG1765" s="96" t="s">
        <v>177</v>
      </c>
      <c r="UKH1765" s="82" t="s">
        <v>0</v>
      </c>
      <c r="UKI1765" s="82" t="s">
        <v>1</v>
      </c>
      <c r="UKJ1765" s="82" t="s">
        <v>2</v>
      </c>
      <c r="UKK1765" s="82" t="s">
        <v>3</v>
      </c>
      <c r="UKL1765" s="82" t="s">
        <v>50</v>
      </c>
      <c r="UKM1765" s="82" t="s">
        <v>52</v>
      </c>
      <c r="UKN1765" s="82" t="s">
        <v>13</v>
      </c>
      <c r="UKO1765" s="96" t="s">
        <v>177</v>
      </c>
      <c r="UKP1765" s="82" t="s">
        <v>0</v>
      </c>
      <c r="UKQ1765" s="82" t="s">
        <v>1</v>
      </c>
      <c r="UKR1765" s="82" t="s">
        <v>2</v>
      </c>
      <c r="UKS1765" s="82" t="s">
        <v>3</v>
      </c>
      <c r="UKT1765" s="82" t="s">
        <v>50</v>
      </c>
      <c r="UKU1765" s="82" t="s">
        <v>52</v>
      </c>
      <c r="UKV1765" s="82" t="s">
        <v>13</v>
      </c>
      <c r="UKW1765" s="96" t="s">
        <v>177</v>
      </c>
      <c r="UKX1765" s="82" t="s">
        <v>0</v>
      </c>
      <c r="UKY1765" s="82" t="s">
        <v>1</v>
      </c>
      <c r="UKZ1765" s="82" t="s">
        <v>2</v>
      </c>
      <c r="ULA1765" s="82" t="s">
        <v>3</v>
      </c>
      <c r="ULB1765" s="82" t="s">
        <v>50</v>
      </c>
      <c r="ULC1765" s="82" t="s">
        <v>52</v>
      </c>
      <c r="ULD1765" s="82" t="s">
        <v>13</v>
      </c>
      <c r="ULE1765" s="96" t="s">
        <v>177</v>
      </c>
      <c r="ULF1765" s="82" t="s">
        <v>0</v>
      </c>
      <c r="ULG1765" s="82" t="s">
        <v>1</v>
      </c>
      <c r="ULH1765" s="82" t="s">
        <v>2</v>
      </c>
      <c r="ULI1765" s="82" t="s">
        <v>3</v>
      </c>
      <c r="ULJ1765" s="82" t="s">
        <v>50</v>
      </c>
      <c r="ULK1765" s="82" t="s">
        <v>52</v>
      </c>
      <c r="ULL1765" s="82" t="s">
        <v>13</v>
      </c>
      <c r="ULM1765" s="96" t="s">
        <v>177</v>
      </c>
      <c r="ULN1765" s="82" t="s">
        <v>0</v>
      </c>
      <c r="ULO1765" s="82" t="s">
        <v>1</v>
      </c>
      <c r="ULP1765" s="82" t="s">
        <v>2</v>
      </c>
      <c r="ULQ1765" s="82" t="s">
        <v>3</v>
      </c>
      <c r="ULR1765" s="82" t="s">
        <v>50</v>
      </c>
      <c r="ULS1765" s="82" t="s">
        <v>52</v>
      </c>
      <c r="ULT1765" s="82" t="s">
        <v>13</v>
      </c>
      <c r="ULU1765" s="96" t="s">
        <v>177</v>
      </c>
      <c r="ULV1765" s="82" t="s">
        <v>0</v>
      </c>
      <c r="ULW1765" s="82" t="s">
        <v>1</v>
      </c>
      <c r="ULX1765" s="82" t="s">
        <v>2</v>
      </c>
      <c r="ULY1765" s="82" t="s">
        <v>3</v>
      </c>
      <c r="ULZ1765" s="82" t="s">
        <v>50</v>
      </c>
      <c r="UMA1765" s="82" t="s">
        <v>52</v>
      </c>
      <c r="UMB1765" s="82" t="s">
        <v>13</v>
      </c>
      <c r="UMC1765" s="96" t="s">
        <v>177</v>
      </c>
      <c r="UMD1765" s="82" t="s">
        <v>0</v>
      </c>
      <c r="UME1765" s="82" t="s">
        <v>1</v>
      </c>
      <c r="UMF1765" s="82" t="s">
        <v>2</v>
      </c>
      <c r="UMG1765" s="82" t="s">
        <v>3</v>
      </c>
      <c r="UMH1765" s="82" t="s">
        <v>50</v>
      </c>
      <c r="UMI1765" s="82" t="s">
        <v>52</v>
      </c>
      <c r="UMJ1765" s="82" t="s">
        <v>13</v>
      </c>
      <c r="UMK1765" s="96" t="s">
        <v>177</v>
      </c>
      <c r="UML1765" s="82" t="s">
        <v>0</v>
      </c>
      <c r="UMM1765" s="82" t="s">
        <v>1</v>
      </c>
      <c r="UMN1765" s="82" t="s">
        <v>2</v>
      </c>
      <c r="UMO1765" s="82" t="s">
        <v>3</v>
      </c>
      <c r="UMP1765" s="82" t="s">
        <v>50</v>
      </c>
      <c r="UMQ1765" s="82" t="s">
        <v>52</v>
      </c>
      <c r="UMR1765" s="82" t="s">
        <v>13</v>
      </c>
      <c r="UMS1765" s="96" t="s">
        <v>177</v>
      </c>
      <c r="UMT1765" s="82" t="s">
        <v>0</v>
      </c>
      <c r="UMU1765" s="82" t="s">
        <v>1</v>
      </c>
      <c r="UMV1765" s="82" t="s">
        <v>2</v>
      </c>
      <c r="UMW1765" s="82" t="s">
        <v>3</v>
      </c>
      <c r="UMX1765" s="82" t="s">
        <v>50</v>
      </c>
      <c r="UMY1765" s="82" t="s">
        <v>52</v>
      </c>
      <c r="UMZ1765" s="82" t="s">
        <v>13</v>
      </c>
      <c r="UNA1765" s="96" t="s">
        <v>177</v>
      </c>
      <c r="UNB1765" s="82" t="s">
        <v>0</v>
      </c>
      <c r="UNC1765" s="82" t="s">
        <v>1</v>
      </c>
      <c r="UND1765" s="82" t="s">
        <v>2</v>
      </c>
      <c r="UNE1765" s="82" t="s">
        <v>3</v>
      </c>
      <c r="UNF1765" s="82" t="s">
        <v>50</v>
      </c>
      <c r="UNG1765" s="82" t="s">
        <v>52</v>
      </c>
      <c r="UNH1765" s="82" t="s">
        <v>13</v>
      </c>
      <c r="UNI1765" s="96" t="s">
        <v>177</v>
      </c>
      <c r="UNJ1765" s="82" t="s">
        <v>0</v>
      </c>
      <c r="UNK1765" s="82" t="s">
        <v>1</v>
      </c>
      <c r="UNL1765" s="82" t="s">
        <v>2</v>
      </c>
      <c r="UNM1765" s="82" t="s">
        <v>3</v>
      </c>
      <c r="UNN1765" s="82" t="s">
        <v>50</v>
      </c>
      <c r="UNO1765" s="82" t="s">
        <v>52</v>
      </c>
      <c r="UNP1765" s="82" t="s">
        <v>13</v>
      </c>
      <c r="UNQ1765" s="96" t="s">
        <v>177</v>
      </c>
      <c r="UNR1765" s="82" t="s">
        <v>0</v>
      </c>
      <c r="UNS1765" s="82" t="s">
        <v>1</v>
      </c>
      <c r="UNT1765" s="82" t="s">
        <v>2</v>
      </c>
      <c r="UNU1765" s="82" t="s">
        <v>3</v>
      </c>
      <c r="UNV1765" s="82" t="s">
        <v>50</v>
      </c>
      <c r="UNW1765" s="82" t="s">
        <v>52</v>
      </c>
      <c r="UNX1765" s="82" t="s">
        <v>13</v>
      </c>
      <c r="UNY1765" s="96" t="s">
        <v>177</v>
      </c>
      <c r="UNZ1765" s="82" t="s">
        <v>0</v>
      </c>
      <c r="UOA1765" s="82" t="s">
        <v>1</v>
      </c>
      <c r="UOB1765" s="82" t="s">
        <v>2</v>
      </c>
      <c r="UOC1765" s="82" t="s">
        <v>3</v>
      </c>
      <c r="UOD1765" s="82" t="s">
        <v>50</v>
      </c>
      <c r="UOE1765" s="82" t="s">
        <v>52</v>
      </c>
      <c r="UOF1765" s="82" t="s">
        <v>13</v>
      </c>
      <c r="UOG1765" s="96" t="s">
        <v>177</v>
      </c>
      <c r="UOH1765" s="82" t="s">
        <v>0</v>
      </c>
      <c r="UOI1765" s="82" t="s">
        <v>1</v>
      </c>
      <c r="UOJ1765" s="82" t="s">
        <v>2</v>
      </c>
      <c r="UOK1765" s="82" t="s">
        <v>3</v>
      </c>
      <c r="UOL1765" s="82" t="s">
        <v>50</v>
      </c>
      <c r="UOM1765" s="82" t="s">
        <v>52</v>
      </c>
      <c r="UON1765" s="82" t="s">
        <v>13</v>
      </c>
      <c r="UOO1765" s="96" t="s">
        <v>177</v>
      </c>
      <c r="UOP1765" s="82" t="s">
        <v>0</v>
      </c>
      <c r="UOQ1765" s="82" t="s">
        <v>1</v>
      </c>
      <c r="UOR1765" s="82" t="s">
        <v>2</v>
      </c>
      <c r="UOS1765" s="82" t="s">
        <v>3</v>
      </c>
      <c r="UOT1765" s="82" t="s">
        <v>50</v>
      </c>
      <c r="UOU1765" s="82" t="s">
        <v>52</v>
      </c>
      <c r="UOV1765" s="82" t="s">
        <v>13</v>
      </c>
      <c r="UOW1765" s="96" t="s">
        <v>177</v>
      </c>
      <c r="UOX1765" s="82" t="s">
        <v>0</v>
      </c>
      <c r="UOY1765" s="82" t="s">
        <v>1</v>
      </c>
      <c r="UOZ1765" s="82" t="s">
        <v>2</v>
      </c>
      <c r="UPA1765" s="82" t="s">
        <v>3</v>
      </c>
      <c r="UPB1765" s="82" t="s">
        <v>50</v>
      </c>
      <c r="UPC1765" s="82" t="s">
        <v>52</v>
      </c>
      <c r="UPD1765" s="82" t="s">
        <v>13</v>
      </c>
      <c r="UPE1765" s="96" t="s">
        <v>177</v>
      </c>
      <c r="UPF1765" s="82" t="s">
        <v>0</v>
      </c>
      <c r="UPG1765" s="82" t="s">
        <v>1</v>
      </c>
      <c r="UPH1765" s="82" t="s">
        <v>2</v>
      </c>
      <c r="UPI1765" s="82" t="s">
        <v>3</v>
      </c>
      <c r="UPJ1765" s="82" t="s">
        <v>50</v>
      </c>
      <c r="UPK1765" s="82" t="s">
        <v>52</v>
      </c>
      <c r="UPL1765" s="82" t="s">
        <v>13</v>
      </c>
      <c r="UPM1765" s="96" t="s">
        <v>177</v>
      </c>
      <c r="UPN1765" s="82" t="s">
        <v>0</v>
      </c>
      <c r="UPO1765" s="82" t="s">
        <v>1</v>
      </c>
      <c r="UPP1765" s="82" t="s">
        <v>2</v>
      </c>
      <c r="UPQ1765" s="82" t="s">
        <v>3</v>
      </c>
      <c r="UPR1765" s="82" t="s">
        <v>50</v>
      </c>
      <c r="UPS1765" s="82" t="s">
        <v>52</v>
      </c>
      <c r="UPT1765" s="82" t="s">
        <v>13</v>
      </c>
      <c r="UPU1765" s="96" t="s">
        <v>177</v>
      </c>
      <c r="UPV1765" s="82" t="s">
        <v>0</v>
      </c>
      <c r="UPW1765" s="82" t="s">
        <v>1</v>
      </c>
      <c r="UPX1765" s="82" t="s">
        <v>2</v>
      </c>
      <c r="UPY1765" s="82" t="s">
        <v>3</v>
      </c>
      <c r="UPZ1765" s="82" t="s">
        <v>50</v>
      </c>
      <c r="UQA1765" s="82" t="s">
        <v>52</v>
      </c>
      <c r="UQB1765" s="82" t="s">
        <v>13</v>
      </c>
      <c r="UQC1765" s="96" t="s">
        <v>177</v>
      </c>
      <c r="UQD1765" s="82" t="s">
        <v>0</v>
      </c>
      <c r="UQE1765" s="82" t="s">
        <v>1</v>
      </c>
      <c r="UQF1765" s="82" t="s">
        <v>2</v>
      </c>
      <c r="UQG1765" s="82" t="s">
        <v>3</v>
      </c>
      <c r="UQH1765" s="82" t="s">
        <v>50</v>
      </c>
      <c r="UQI1765" s="82" t="s">
        <v>52</v>
      </c>
      <c r="UQJ1765" s="82" t="s">
        <v>13</v>
      </c>
      <c r="UQK1765" s="96" t="s">
        <v>177</v>
      </c>
      <c r="UQL1765" s="82" t="s">
        <v>0</v>
      </c>
      <c r="UQM1765" s="82" t="s">
        <v>1</v>
      </c>
      <c r="UQN1765" s="82" t="s">
        <v>2</v>
      </c>
      <c r="UQO1765" s="82" t="s">
        <v>3</v>
      </c>
      <c r="UQP1765" s="82" t="s">
        <v>50</v>
      </c>
      <c r="UQQ1765" s="82" t="s">
        <v>52</v>
      </c>
      <c r="UQR1765" s="82" t="s">
        <v>13</v>
      </c>
      <c r="UQS1765" s="96" t="s">
        <v>177</v>
      </c>
      <c r="UQT1765" s="82" t="s">
        <v>0</v>
      </c>
      <c r="UQU1765" s="82" t="s">
        <v>1</v>
      </c>
      <c r="UQV1765" s="82" t="s">
        <v>2</v>
      </c>
      <c r="UQW1765" s="82" t="s">
        <v>3</v>
      </c>
      <c r="UQX1765" s="82" t="s">
        <v>50</v>
      </c>
      <c r="UQY1765" s="82" t="s">
        <v>52</v>
      </c>
      <c r="UQZ1765" s="82" t="s">
        <v>13</v>
      </c>
      <c r="URA1765" s="96" t="s">
        <v>177</v>
      </c>
      <c r="URB1765" s="82" t="s">
        <v>0</v>
      </c>
      <c r="URC1765" s="82" t="s">
        <v>1</v>
      </c>
      <c r="URD1765" s="82" t="s">
        <v>2</v>
      </c>
      <c r="URE1765" s="82" t="s">
        <v>3</v>
      </c>
      <c r="URF1765" s="82" t="s">
        <v>50</v>
      </c>
      <c r="URG1765" s="82" t="s">
        <v>52</v>
      </c>
      <c r="URH1765" s="82" t="s">
        <v>13</v>
      </c>
      <c r="URI1765" s="96" t="s">
        <v>177</v>
      </c>
      <c r="URJ1765" s="82" t="s">
        <v>0</v>
      </c>
      <c r="URK1765" s="82" t="s">
        <v>1</v>
      </c>
      <c r="URL1765" s="82" t="s">
        <v>2</v>
      </c>
      <c r="URM1765" s="82" t="s">
        <v>3</v>
      </c>
      <c r="URN1765" s="82" t="s">
        <v>50</v>
      </c>
      <c r="URO1765" s="82" t="s">
        <v>52</v>
      </c>
      <c r="URP1765" s="82" t="s">
        <v>13</v>
      </c>
      <c r="URQ1765" s="96" t="s">
        <v>177</v>
      </c>
      <c r="URR1765" s="82" t="s">
        <v>0</v>
      </c>
      <c r="URS1765" s="82" t="s">
        <v>1</v>
      </c>
      <c r="URT1765" s="82" t="s">
        <v>2</v>
      </c>
      <c r="URU1765" s="82" t="s">
        <v>3</v>
      </c>
      <c r="URV1765" s="82" t="s">
        <v>50</v>
      </c>
      <c r="URW1765" s="82" t="s">
        <v>52</v>
      </c>
      <c r="URX1765" s="82" t="s">
        <v>13</v>
      </c>
      <c r="URY1765" s="96" t="s">
        <v>177</v>
      </c>
      <c r="URZ1765" s="82" t="s">
        <v>0</v>
      </c>
      <c r="USA1765" s="82" t="s">
        <v>1</v>
      </c>
      <c r="USB1765" s="82" t="s">
        <v>2</v>
      </c>
      <c r="USC1765" s="82" t="s">
        <v>3</v>
      </c>
      <c r="USD1765" s="82" t="s">
        <v>50</v>
      </c>
      <c r="USE1765" s="82" t="s">
        <v>52</v>
      </c>
      <c r="USF1765" s="82" t="s">
        <v>13</v>
      </c>
      <c r="USG1765" s="96" t="s">
        <v>177</v>
      </c>
      <c r="USH1765" s="82" t="s">
        <v>0</v>
      </c>
      <c r="USI1765" s="82" t="s">
        <v>1</v>
      </c>
      <c r="USJ1765" s="82" t="s">
        <v>2</v>
      </c>
      <c r="USK1765" s="82" t="s">
        <v>3</v>
      </c>
      <c r="USL1765" s="82" t="s">
        <v>50</v>
      </c>
      <c r="USM1765" s="82" t="s">
        <v>52</v>
      </c>
      <c r="USN1765" s="82" t="s">
        <v>13</v>
      </c>
      <c r="USO1765" s="96" t="s">
        <v>177</v>
      </c>
      <c r="USP1765" s="82" t="s">
        <v>0</v>
      </c>
      <c r="USQ1765" s="82" t="s">
        <v>1</v>
      </c>
      <c r="USR1765" s="82" t="s">
        <v>2</v>
      </c>
      <c r="USS1765" s="82" t="s">
        <v>3</v>
      </c>
      <c r="UST1765" s="82" t="s">
        <v>50</v>
      </c>
      <c r="USU1765" s="82" t="s">
        <v>52</v>
      </c>
      <c r="USV1765" s="82" t="s">
        <v>13</v>
      </c>
      <c r="USW1765" s="96" t="s">
        <v>177</v>
      </c>
      <c r="USX1765" s="82" t="s">
        <v>0</v>
      </c>
      <c r="USY1765" s="82" t="s">
        <v>1</v>
      </c>
      <c r="USZ1765" s="82" t="s">
        <v>2</v>
      </c>
      <c r="UTA1765" s="82" t="s">
        <v>3</v>
      </c>
      <c r="UTB1765" s="82" t="s">
        <v>50</v>
      </c>
      <c r="UTC1765" s="82" t="s">
        <v>52</v>
      </c>
      <c r="UTD1765" s="82" t="s">
        <v>13</v>
      </c>
      <c r="UTE1765" s="96" t="s">
        <v>177</v>
      </c>
      <c r="UTF1765" s="82" t="s">
        <v>0</v>
      </c>
      <c r="UTG1765" s="82" t="s">
        <v>1</v>
      </c>
      <c r="UTH1765" s="82" t="s">
        <v>2</v>
      </c>
      <c r="UTI1765" s="82" t="s">
        <v>3</v>
      </c>
      <c r="UTJ1765" s="82" t="s">
        <v>50</v>
      </c>
      <c r="UTK1765" s="82" t="s">
        <v>52</v>
      </c>
      <c r="UTL1765" s="82" t="s">
        <v>13</v>
      </c>
      <c r="UTM1765" s="96" t="s">
        <v>177</v>
      </c>
      <c r="UTN1765" s="82" t="s">
        <v>0</v>
      </c>
      <c r="UTO1765" s="82" t="s">
        <v>1</v>
      </c>
      <c r="UTP1765" s="82" t="s">
        <v>2</v>
      </c>
      <c r="UTQ1765" s="82" t="s">
        <v>3</v>
      </c>
      <c r="UTR1765" s="82" t="s">
        <v>50</v>
      </c>
      <c r="UTS1765" s="82" t="s">
        <v>52</v>
      </c>
      <c r="UTT1765" s="82" t="s">
        <v>13</v>
      </c>
      <c r="UTU1765" s="96" t="s">
        <v>177</v>
      </c>
      <c r="UTV1765" s="82" t="s">
        <v>0</v>
      </c>
      <c r="UTW1765" s="82" t="s">
        <v>1</v>
      </c>
      <c r="UTX1765" s="82" t="s">
        <v>2</v>
      </c>
      <c r="UTY1765" s="82" t="s">
        <v>3</v>
      </c>
      <c r="UTZ1765" s="82" t="s">
        <v>50</v>
      </c>
      <c r="UUA1765" s="82" t="s">
        <v>52</v>
      </c>
      <c r="UUB1765" s="82" t="s">
        <v>13</v>
      </c>
      <c r="UUC1765" s="96" t="s">
        <v>177</v>
      </c>
      <c r="UUD1765" s="82" t="s">
        <v>0</v>
      </c>
      <c r="UUE1765" s="82" t="s">
        <v>1</v>
      </c>
      <c r="UUF1765" s="82" t="s">
        <v>2</v>
      </c>
      <c r="UUG1765" s="82" t="s">
        <v>3</v>
      </c>
      <c r="UUH1765" s="82" t="s">
        <v>50</v>
      </c>
      <c r="UUI1765" s="82" t="s">
        <v>52</v>
      </c>
      <c r="UUJ1765" s="82" t="s">
        <v>13</v>
      </c>
      <c r="UUK1765" s="96" t="s">
        <v>177</v>
      </c>
      <c r="UUL1765" s="82" t="s">
        <v>0</v>
      </c>
      <c r="UUM1765" s="82" t="s">
        <v>1</v>
      </c>
      <c r="UUN1765" s="82" t="s">
        <v>2</v>
      </c>
      <c r="UUO1765" s="82" t="s">
        <v>3</v>
      </c>
      <c r="UUP1765" s="82" t="s">
        <v>50</v>
      </c>
      <c r="UUQ1765" s="82" t="s">
        <v>52</v>
      </c>
      <c r="UUR1765" s="82" t="s">
        <v>13</v>
      </c>
      <c r="UUS1765" s="96" t="s">
        <v>177</v>
      </c>
      <c r="UUT1765" s="82" t="s">
        <v>0</v>
      </c>
      <c r="UUU1765" s="82" t="s">
        <v>1</v>
      </c>
      <c r="UUV1765" s="82" t="s">
        <v>2</v>
      </c>
      <c r="UUW1765" s="82" t="s">
        <v>3</v>
      </c>
      <c r="UUX1765" s="82" t="s">
        <v>50</v>
      </c>
      <c r="UUY1765" s="82" t="s">
        <v>52</v>
      </c>
      <c r="UUZ1765" s="82" t="s">
        <v>13</v>
      </c>
      <c r="UVA1765" s="96" t="s">
        <v>177</v>
      </c>
      <c r="UVB1765" s="82" t="s">
        <v>0</v>
      </c>
      <c r="UVC1765" s="82" t="s">
        <v>1</v>
      </c>
      <c r="UVD1765" s="82" t="s">
        <v>2</v>
      </c>
      <c r="UVE1765" s="82" t="s">
        <v>3</v>
      </c>
      <c r="UVF1765" s="82" t="s">
        <v>50</v>
      </c>
      <c r="UVG1765" s="82" t="s">
        <v>52</v>
      </c>
      <c r="UVH1765" s="82" t="s">
        <v>13</v>
      </c>
      <c r="UVI1765" s="96" t="s">
        <v>177</v>
      </c>
      <c r="UVJ1765" s="82" t="s">
        <v>0</v>
      </c>
      <c r="UVK1765" s="82" t="s">
        <v>1</v>
      </c>
      <c r="UVL1765" s="82" t="s">
        <v>2</v>
      </c>
      <c r="UVM1765" s="82" t="s">
        <v>3</v>
      </c>
      <c r="UVN1765" s="82" t="s">
        <v>50</v>
      </c>
      <c r="UVO1765" s="82" t="s">
        <v>52</v>
      </c>
      <c r="UVP1765" s="82" t="s">
        <v>13</v>
      </c>
      <c r="UVQ1765" s="96" t="s">
        <v>177</v>
      </c>
      <c r="UVR1765" s="82" t="s">
        <v>0</v>
      </c>
      <c r="UVS1765" s="82" t="s">
        <v>1</v>
      </c>
      <c r="UVT1765" s="82" t="s">
        <v>2</v>
      </c>
      <c r="UVU1765" s="82" t="s">
        <v>3</v>
      </c>
      <c r="UVV1765" s="82" t="s">
        <v>50</v>
      </c>
      <c r="UVW1765" s="82" t="s">
        <v>52</v>
      </c>
      <c r="UVX1765" s="82" t="s">
        <v>13</v>
      </c>
      <c r="UVY1765" s="96" t="s">
        <v>177</v>
      </c>
      <c r="UVZ1765" s="82" t="s">
        <v>0</v>
      </c>
      <c r="UWA1765" s="82" t="s">
        <v>1</v>
      </c>
      <c r="UWB1765" s="82" t="s">
        <v>2</v>
      </c>
      <c r="UWC1765" s="82" t="s">
        <v>3</v>
      </c>
      <c r="UWD1765" s="82" t="s">
        <v>50</v>
      </c>
      <c r="UWE1765" s="82" t="s">
        <v>52</v>
      </c>
      <c r="UWF1765" s="82" t="s">
        <v>13</v>
      </c>
      <c r="UWG1765" s="96" t="s">
        <v>177</v>
      </c>
      <c r="UWH1765" s="82" t="s">
        <v>0</v>
      </c>
      <c r="UWI1765" s="82" t="s">
        <v>1</v>
      </c>
      <c r="UWJ1765" s="82" t="s">
        <v>2</v>
      </c>
      <c r="UWK1765" s="82" t="s">
        <v>3</v>
      </c>
      <c r="UWL1765" s="82" t="s">
        <v>50</v>
      </c>
      <c r="UWM1765" s="82" t="s">
        <v>52</v>
      </c>
      <c r="UWN1765" s="82" t="s">
        <v>13</v>
      </c>
      <c r="UWO1765" s="96" t="s">
        <v>177</v>
      </c>
      <c r="UWP1765" s="82" t="s">
        <v>0</v>
      </c>
      <c r="UWQ1765" s="82" t="s">
        <v>1</v>
      </c>
      <c r="UWR1765" s="82" t="s">
        <v>2</v>
      </c>
      <c r="UWS1765" s="82" t="s">
        <v>3</v>
      </c>
      <c r="UWT1765" s="82" t="s">
        <v>50</v>
      </c>
      <c r="UWU1765" s="82" t="s">
        <v>52</v>
      </c>
      <c r="UWV1765" s="82" t="s">
        <v>13</v>
      </c>
      <c r="UWW1765" s="96" t="s">
        <v>177</v>
      </c>
      <c r="UWX1765" s="82" t="s">
        <v>0</v>
      </c>
      <c r="UWY1765" s="82" t="s">
        <v>1</v>
      </c>
      <c r="UWZ1765" s="82" t="s">
        <v>2</v>
      </c>
      <c r="UXA1765" s="82" t="s">
        <v>3</v>
      </c>
      <c r="UXB1765" s="82" t="s">
        <v>50</v>
      </c>
      <c r="UXC1765" s="82" t="s">
        <v>52</v>
      </c>
      <c r="UXD1765" s="82" t="s">
        <v>13</v>
      </c>
      <c r="UXE1765" s="96" t="s">
        <v>177</v>
      </c>
      <c r="UXF1765" s="82" t="s">
        <v>0</v>
      </c>
      <c r="UXG1765" s="82" t="s">
        <v>1</v>
      </c>
      <c r="UXH1765" s="82" t="s">
        <v>2</v>
      </c>
      <c r="UXI1765" s="82" t="s">
        <v>3</v>
      </c>
      <c r="UXJ1765" s="82" t="s">
        <v>50</v>
      </c>
      <c r="UXK1765" s="82" t="s">
        <v>52</v>
      </c>
      <c r="UXL1765" s="82" t="s">
        <v>13</v>
      </c>
      <c r="UXM1765" s="96" t="s">
        <v>177</v>
      </c>
      <c r="UXN1765" s="82" t="s">
        <v>0</v>
      </c>
      <c r="UXO1765" s="82" t="s">
        <v>1</v>
      </c>
      <c r="UXP1765" s="82" t="s">
        <v>2</v>
      </c>
      <c r="UXQ1765" s="82" t="s">
        <v>3</v>
      </c>
      <c r="UXR1765" s="82" t="s">
        <v>50</v>
      </c>
      <c r="UXS1765" s="82" t="s">
        <v>52</v>
      </c>
      <c r="UXT1765" s="82" t="s">
        <v>13</v>
      </c>
      <c r="UXU1765" s="96" t="s">
        <v>177</v>
      </c>
      <c r="UXV1765" s="82" t="s">
        <v>0</v>
      </c>
      <c r="UXW1765" s="82" t="s">
        <v>1</v>
      </c>
      <c r="UXX1765" s="82" t="s">
        <v>2</v>
      </c>
      <c r="UXY1765" s="82" t="s">
        <v>3</v>
      </c>
      <c r="UXZ1765" s="82" t="s">
        <v>50</v>
      </c>
      <c r="UYA1765" s="82" t="s">
        <v>52</v>
      </c>
      <c r="UYB1765" s="82" t="s">
        <v>13</v>
      </c>
      <c r="UYC1765" s="96" t="s">
        <v>177</v>
      </c>
      <c r="UYD1765" s="82" t="s">
        <v>0</v>
      </c>
      <c r="UYE1765" s="82" t="s">
        <v>1</v>
      </c>
      <c r="UYF1765" s="82" t="s">
        <v>2</v>
      </c>
      <c r="UYG1765" s="82" t="s">
        <v>3</v>
      </c>
      <c r="UYH1765" s="82" t="s">
        <v>50</v>
      </c>
      <c r="UYI1765" s="82" t="s">
        <v>52</v>
      </c>
      <c r="UYJ1765" s="82" t="s">
        <v>13</v>
      </c>
      <c r="UYK1765" s="96" t="s">
        <v>177</v>
      </c>
      <c r="UYL1765" s="82" t="s">
        <v>0</v>
      </c>
      <c r="UYM1765" s="82" t="s">
        <v>1</v>
      </c>
      <c r="UYN1765" s="82" t="s">
        <v>2</v>
      </c>
      <c r="UYO1765" s="82" t="s">
        <v>3</v>
      </c>
      <c r="UYP1765" s="82" t="s">
        <v>50</v>
      </c>
      <c r="UYQ1765" s="82" t="s">
        <v>52</v>
      </c>
      <c r="UYR1765" s="82" t="s">
        <v>13</v>
      </c>
      <c r="UYS1765" s="96" t="s">
        <v>177</v>
      </c>
      <c r="UYT1765" s="82" t="s">
        <v>0</v>
      </c>
      <c r="UYU1765" s="82" t="s">
        <v>1</v>
      </c>
      <c r="UYV1765" s="82" t="s">
        <v>2</v>
      </c>
      <c r="UYW1765" s="82" t="s">
        <v>3</v>
      </c>
      <c r="UYX1765" s="82" t="s">
        <v>50</v>
      </c>
      <c r="UYY1765" s="82" t="s">
        <v>52</v>
      </c>
      <c r="UYZ1765" s="82" t="s">
        <v>13</v>
      </c>
      <c r="UZA1765" s="96" t="s">
        <v>177</v>
      </c>
      <c r="UZB1765" s="82" t="s">
        <v>0</v>
      </c>
      <c r="UZC1765" s="82" t="s">
        <v>1</v>
      </c>
      <c r="UZD1765" s="82" t="s">
        <v>2</v>
      </c>
      <c r="UZE1765" s="82" t="s">
        <v>3</v>
      </c>
      <c r="UZF1765" s="82" t="s">
        <v>50</v>
      </c>
      <c r="UZG1765" s="82" t="s">
        <v>52</v>
      </c>
      <c r="UZH1765" s="82" t="s">
        <v>13</v>
      </c>
      <c r="UZI1765" s="96" t="s">
        <v>177</v>
      </c>
      <c r="UZJ1765" s="82" t="s">
        <v>0</v>
      </c>
      <c r="UZK1765" s="82" t="s">
        <v>1</v>
      </c>
      <c r="UZL1765" s="82" t="s">
        <v>2</v>
      </c>
      <c r="UZM1765" s="82" t="s">
        <v>3</v>
      </c>
      <c r="UZN1765" s="82" t="s">
        <v>50</v>
      </c>
      <c r="UZO1765" s="82" t="s">
        <v>52</v>
      </c>
      <c r="UZP1765" s="82" t="s">
        <v>13</v>
      </c>
      <c r="UZQ1765" s="96" t="s">
        <v>177</v>
      </c>
      <c r="UZR1765" s="82" t="s">
        <v>0</v>
      </c>
      <c r="UZS1765" s="82" t="s">
        <v>1</v>
      </c>
      <c r="UZT1765" s="82" t="s">
        <v>2</v>
      </c>
      <c r="UZU1765" s="82" t="s">
        <v>3</v>
      </c>
      <c r="UZV1765" s="82" t="s">
        <v>50</v>
      </c>
      <c r="UZW1765" s="82" t="s">
        <v>52</v>
      </c>
      <c r="UZX1765" s="82" t="s">
        <v>13</v>
      </c>
      <c r="UZY1765" s="96" t="s">
        <v>177</v>
      </c>
      <c r="UZZ1765" s="82" t="s">
        <v>0</v>
      </c>
      <c r="VAA1765" s="82" t="s">
        <v>1</v>
      </c>
      <c r="VAB1765" s="82" t="s">
        <v>2</v>
      </c>
      <c r="VAC1765" s="82" t="s">
        <v>3</v>
      </c>
      <c r="VAD1765" s="82" t="s">
        <v>50</v>
      </c>
      <c r="VAE1765" s="82" t="s">
        <v>52</v>
      </c>
      <c r="VAF1765" s="82" t="s">
        <v>13</v>
      </c>
      <c r="VAG1765" s="96" t="s">
        <v>177</v>
      </c>
      <c r="VAH1765" s="82" t="s">
        <v>0</v>
      </c>
      <c r="VAI1765" s="82" t="s">
        <v>1</v>
      </c>
      <c r="VAJ1765" s="82" t="s">
        <v>2</v>
      </c>
      <c r="VAK1765" s="82" t="s">
        <v>3</v>
      </c>
      <c r="VAL1765" s="82" t="s">
        <v>50</v>
      </c>
      <c r="VAM1765" s="82" t="s">
        <v>52</v>
      </c>
      <c r="VAN1765" s="82" t="s">
        <v>13</v>
      </c>
      <c r="VAO1765" s="96" t="s">
        <v>177</v>
      </c>
      <c r="VAP1765" s="82" t="s">
        <v>0</v>
      </c>
      <c r="VAQ1765" s="82" t="s">
        <v>1</v>
      </c>
      <c r="VAR1765" s="82" t="s">
        <v>2</v>
      </c>
      <c r="VAS1765" s="82" t="s">
        <v>3</v>
      </c>
      <c r="VAT1765" s="82" t="s">
        <v>50</v>
      </c>
      <c r="VAU1765" s="82" t="s">
        <v>52</v>
      </c>
      <c r="VAV1765" s="82" t="s">
        <v>13</v>
      </c>
      <c r="VAW1765" s="96" t="s">
        <v>177</v>
      </c>
      <c r="VAX1765" s="82" t="s">
        <v>0</v>
      </c>
      <c r="VAY1765" s="82" t="s">
        <v>1</v>
      </c>
      <c r="VAZ1765" s="82" t="s">
        <v>2</v>
      </c>
      <c r="VBA1765" s="82" t="s">
        <v>3</v>
      </c>
      <c r="VBB1765" s="82" t="s">
        <v>50</v>
      </c>
      <c r="VBC1765" s="82" t="s">
        <v>52</v>
      </c>
      <c r="VBD1765" s="82" t="s">
        <v>13</v>
      </c>
      <c r="VBE1765" s="96" t="s">
        <v>177</v>
      </c>
      <c r="VBF1765" s="82" t="s">
        <v>0</v>
      </c>
      <c r="VBG1765" s="82" t="s">
        <v>1</v>
      </c>
      <c r="VBH1765" s="82" t="s">
        <v>2</v>
      </c>
      <c r="VBI1765" s="82" t="s">
        <v>3</v>
      </c>
      <c r="VBJ1765" s="82" t="s">
        <v>50</v>
      </c>
      <c r="VBK1765" s="82" t="s">
        <v>52</v>
      </c>
      <c r="VBL1765" s="82" t="s">
        <v>13</v>
      </c>
      <c r="VBM1765" s="96" t="s">
        <v>177</v>
      </c>
      <c r="VBN1765" s="82" t="s">
        <v>0</v>
      </c>
      <c r="VBO1765" s="82" t="s">
        <v>1</v>
      </c>
      <c r="VBP1765" s="82" t="s">
        <v>2</v>
      </c>
      <c r="VBQ1765" s="82" t="s">
        <v>3</v>
      </c>
      <c r="VBR1765" s="82" t="s">
        <v>50</v>
      </c>
      <c r="VBS1765" s="82" t="s">
        <v>52</v>
      </c>
      <c r="VBT1765" s="82" t="s">
        <v>13</v>
      </c>
      <c r="VBU1765" s="96" t="s">
        <v>177</v>
      </c>
      <c r="VBV1765" s="82" t="s">
        <v>0</v>
      </c>
      <c r="VBW1765" s="82" t="s">
        <v>1</v>
      </c>
      <c r="VBX1765" s="82" t="s">
        <v>2</v>
      </c>
      <c r="VBY1765" s="82" t="s">
        <v>3</v>
      </c>
      <c r="VBZ1765" s="82" t="s">
        <v>50</v>
      </c>
      <c r="VCA1765" s="82" t="s">
        <v>52</v>
      </c>
      <c r="VCB1765" s="82" t="s">
        <v>13</v>
      </c>
      <c r="VCC1765" s="96" t="s">
        <v>177</v>
      </c>
      <c r="VCD1765" s="82" t="s">
        <v>0</v>
      </c>
      <c r="VCE1765" s="82" t="s">
        <v>1</v>
      </c>
      <c r="VCF1765" s="82" t="s">
        <v>2</v>
      </c>
      <c r="VCG1765" s="82" t="s">
        <v>3</v>
      </c>
      <c r="VCH1765" s="82" t="s">
        <v>50</v>
      </c>
      <c r="VCI1765" s="82" t="s">
        <v>52</v>
      </c>
      <c r="VCJ1765" s="82" t="s">
        <v>13</v>
      </c>
      <c r="VCK1765" s="96" t="s">
        <v>177</v>
      </c>
      <c r="VCL1765" s="82" t="s">
        <v>0</v>
      </c>
      <c r="VCM1765" s="82" t="s">
        <v>1</v>
      </c>
      <c r="VCN1765" s="82" t="s">
        <v>2</v>
      </c>
      <c r="VCO1765" s="82" t="s">
        <v>3</v>
      </c>
      <c r="VCP1765" s="82" t="s">
        <v>50</v>
      </c>
      <c r="VCQ1765" s="82" t="s">
        <v>52</v>
      </c>
      <c r="VCR1765" s="82" t="s">
        <v>13</v>
      </c>
      <c r="VCS1765" s="96" t="s">
        <v>177</v>
      </c>
      <c r="VCT1765" s="82" t="s">
        <v>0</v>
      </c>
      <c r="VCU1765" s="82" t="s">
        <v>1</v>
      </c>
      <c r="VCV1765" s="82" t="s">
        <v>2</v>
      </c>
      <c r="VCW1765" s="82" t="s">
        <v>3</v>
      </c>
      <c r="VCX1765" s="82" t="s">
        <v>50</v>
      </c>
      <c r="VCY1765" s="82" t="s">
        <v>52</v>
      </c>
      <c r="VCZ1765" s="82" t="s">
        <v>13</v>
      </c>
      <c r="VDA1765" s="96" t="s">
        <v>177</v>
      </c>
      <c r="VDB1765" s="82" t="s">
        <v>0</v>
      </c>
      <c r="VDC1765" s="82" t="s">
        <v>1</v>
      </c>
      <c r="VDD1765" s="82" t="s">
        <v>2</v>
      </c>
      <c r="VDE1765" s="82" t="s">
        <v>3</v>
      </c>
      <c r="VDF1765" s="82" t="s">
        <v>50</v>
      </c>
      <c r="VDG1765" s="82" t="s">
        <v>52</v>
      </c>
      <c r="VDH1765" s="82" t="s">
        <v>13</v>
      </c>
      <c r="VDI1765" s="96" t="s">
        <v>177</v>
      </c>
      <c r="VDJ1765" s="82" t="s">
        <v>0</v>
      </c>
      <c r="VDK1765" s="82" t="s">
        <v>1</v>
      </c>
      <c r="VDL1765" s="82" t="s">
        <v>2</v>
      </c>
      <c r="VDM1765" s="82" t="s">
        <v>3</v>
      </c>
      <c r="VDN1765" s="82" t="s">
        <v>50</v>
      </c>
      <c r="VDO1765" s="82" t="s">
        <v>52</v>
      </c>
      <c r="VDP1765" s="82" t="s">
        <v>13</v>
      </c>
      <c r="VDQ1765" s="96" t="s">
        <v>177</v>
      </c>
      <c r="VDR1765" s="82" t="s">
        <v>0</v>
      </c>
      <c r="VDS1765" s="82" t="s">
        <v>1</v>
      </c>
      <c r="VDT1765" s="82" t="s">
        <v>2</v>
      </c>
      <c r="VDU1765" s="82" t="s">
        <v>3</v>
      </c>
      <c r="VDV1765" s="82" t="s">
        <v>50</v>
      </c>
      <c r="VDW1765" s="82" t="s">
        <v>52</v>
      </c>
      <c r="VDX1765" s="82" t="s">
        <v>13</v>
      </c>
      <c r="VDY1765" s="96" t="s">
        <v>177</v>
      </c>
      <c r="VDZ1765" s="82" t="s">
        <v>0</v>
      </c>
      <c r="VEA1765" s="82" t="s">
        <v>1</v>
      </c>
      <c r="VEB1765" s="82" t="s">
        <v>2</v>
      </c>
      <c r="VEC1765" s="82" t="s">
        <v>3</v>
      </c>
      <c r="VED1765" s="82" t="s">
        <v>50</v>
      </c>
      <c r="VEE1765" s="82" t="s">
        <v>52</v>
      </c>
      <c r="VEF1765" s="82" t="s">
        <v>13</v>
      </c>
      <c r="VEG1765" s="96" t="s">
        <v>177</v>
      </c>
      <c r="VEH1765" s="82" t="s">
        <v>0</v>
      </c>
      <c r="VEI1765" s="82" t="s">
        <v>1</v>
      </c>
      <c r="VEJ1765" s="82" t="s">
        <v>2</v>
      </c>
      <c r="VEK1765" s="82" t="s">
        <v>3</v>
      </c>
      <c r="VEL1765" s="82" t="s">
        <v>50</v>
      </c>
      <c r="VEM1765" s="82" t="s">
        <v>52</v>
      </c>
      <c r="VEN1765" s="82" t="s">
        <v>13</v>
      </c>
      <c r="VEO1765" s="96" t="s">
        <v>177</v>
      </c>
      <c r="VEP1765" s="82" t="s">
        <v>0</v>
      </c>
      <c r="VEQ1765" s="82" t="s">
        <v>1</v>
      </c>
      <c r="VER1765" s="82" t="s">
        <v>2</v>
      </c>
      <c r="VES1765" s="82" t="s">
        <v>3</v>
      </c>
      <c r="VET1765" s="82" t="s">
        <v>50</v>
      </c>
      <c r="VEU1765" s="82" t="s">
        <v>52</v>
      </c>
      <c r="VEV1765" s="82" t="s">
        <v>13</v>
      </c>
      <c r="VEW1765" s="96" t="s">
        <v>177</v>
      </c>
      <c r="VEX1765" s="82" t="s">
        <v>0</v>
      </c>
      <c r="VEY1765" s="82" t="s">
        <v>1</v>
      </c>
      <c r="VEZ1765" s="82" t="s">
        <v>2</v>
      </c>
      <c r="VFA1765" s="82" t="s">
        <v>3</v>
      </c>
      <c r="VFB1765" s="82" t="s">
        <v>50</v>
      </c>
      <c r="VFC1765" s="82" t="s">
        <v>52</v>
      </c>
      <c r="VFD1765" s="82" t="s">
        <v>13</v>
      </c>
      <c r="VFE1765" s="96" t="s">
        <v>177</v>
      </c>
      <c r="VFF1765" s="82" t="s">
        <v>0</v>
      </c>
      <c r="VFG1765" s="82" t="s">
        <v>1</v>
      </c>
      <c r="VFH1765" s="82" t="s">
        <v>2</v>
      </c>
      <c r="VFI1765" s="82" t="s">
        <v>3</v>
      </c>
      <c r="VFJ1765" s="82" t="s">
        <v>50</v>
      </c>
      <c r="VFK1765" s="82" t="s">
        <v>52</v>
      </c>
      <c r="VFL1765" s="82" t="s">
        <v>13</v>
      </c>
      <c r="VFM1765" s="96" t="s">
        <v>177</v>
      </c>
      <c r="VFN1765" s="82" t="s">
        <v>0</v>
      </c>
      <c r="VFO1765" s="82" t="s">
        <v>1</v>
      </c>
      <c r="VFP1765" s="82" t="s">
        <v>2</v>
      </c>
      <c r="VFQ1765" s="82" t="s">
        <v>3</v>
      </c>
      <c r="VFR1765" s="82" t="s">
        <v>50</v>
      </c>
      <c r="VFS1765" s="82" t="s">
        <v>52</v>
      </c>
      <c r="VFT1765" s="82" t="s">
        <v>13</v>
      </c>
      <c r="VFU1765" s="96" t="s">
        <v>177</v>
      </c>
      <c r="VFV1765" s="82" t="s">
        <v>0</v>
      </c>
      <c r="VFW1765" s="82" t="s">
        <v>1</v>
      </c>
      <c r="VFX1765" s="82" t="s">
        <v>2</v>
      </c>
      <c r="VFY1765" s="82" t="s">
        <v>3</v>
      </c>
      <c r="VFZ1765" s="82" t="s">
        <v>50</v>
      </c>
      <c r="VGA1765" s="82" t="s">
        <v>52</v>
      </c>
      <c r="VGB1765" s="82" t="s">
        <v>13</v>
      </c>
      <c r="VGC1765" s="96" t="s">
        <v>177</v>
      </c>
      <c r="VGD1765" s="82" t="s">
        <v>0</v>
      </c>
      <c r="VGE1765" s="82" t="s">
        <v>1</v>
      </c>
      <c r="VGF1765" s="82" t="s">
        <v>2</v>
      </c>
      <c r="VGG1765" s="82" t="s">
        <v>3</v>
      </c>
      <c r="VGH1765" s="82" t="s">
        <v>50</v>
      </c>
      <c r="VGI1765" s="82" t="s">
        <v>52</v>
      </c>
      <c r="VGJ1765" s="82" t="s">
        <v>13</v>
      </c>
      <c r="VGK1765" s="96" t="s">
        <v>177</v>
      </c>
      <c r="VGL1765" s="82" t="s">
        <v>0</v>
      </c>
      <c r="VGM1765" s="82" t="s">
        <v>1</v>
      </c>
      <c r="VGN1765" s="82" t="s">
        <v>2</v>
      </c>
      <c r="VGO1765" s="82" t="s">
        <v>3</v>
      </c>
      <c r="VGP1765" s="82" t="s">
        <v>50</v>
      </c>
      <c r="VGQ1765" s="82" t="s">
        <v>52</v>
      </c>
      <c r="VGR1765" s="82" t="s">
        <v>13</v>
      </c>
      <c r="VGS1765" s="96" t="s">
        <v>177</v>
      </c>
      <c r="VGT1765" s="82" t="s">
        <v>0</v>
      </c>
      <c r="VGU1765" s="82" t="s">
        <v>1</v>
      </c>
      <c r="VGV1765" s="82" t="s">
        <v>2</v>
      </c>
      <c r="VGW1765" s="82" t="s">
        <v>3</v>
      </c>
      <c r="VGX1765" s="82" t="s">
        <v>50</v>
      </c>
      <c r="VGY1765" s="82" t="s">
        <v>52</v>
      </c>
      <c r="VGZ1765" s="82" t="s">
        <v>13</v>
      </c>
      <c r="VHA1765" s="96" t="s">
        <v>177</v>
      </c>
      <c r="VHB1765" s="82" t="s">
        <v>0</v>
      </c>
      <c r="VHC1765" s="82" t="s">
        <v>1</v>
      </c>
      <c r="VHD1765" s="82" t="s">
        <v>2</v>
      </c>
      <c r="VHE1765" s="82" t="s">
        <v>3</v>
      </c>
      <c r="VHF1765" s="82" t="s">
        <v>50</v>
      </c>
      <c r="VHG1765" s="82" t="s">
        <v>52</v>
      </c>
      <c r="VHH1765" s="82" t="s">
        <v>13</v>
      </c>
      <c r="VHI1765" s="96" t="s">
        <v>177</v>
      </c>
      <c r="VHJ1765" s="82" t="s">
        <v>0</v>
      </c>
      <c r="VHK1765" s="82" t="s">
        <v>1</v>
      </c>
      <c r="VHL1765" s="82" t="s">
        <v>2</v>
      </c>
      <c r="VHM1765" s="82" t="s">
        <v>3</v>
      </c>
      <c r="VHN1765" s="82" t="s">
        <v>50</v>
      </c>
      <c r="VHO1765" s="82" t="s">
        <v>52</v>
      </c>
      <c r="VHP1765" s="82" t="s">
        <v>13</v>
      </c>
      <c r="VHQ1765" s="96" t="s">
        <v>177</v>
      </c>
      <c r="VHR1765" s="82" t="s">
        <v>0</v>
      </c>
      <c r="VHS1765" s="82" t="s">
        <v>1</v>
      </c>
      <c r="VHT1765" s="82" t="s">
        <v>2</v>
      </c>
      <c r="VHU1765" s="82" t="s">
        <v>3</v>
      </c>
      <c r="VHV1765" s="82" t="s">
        <v>50</v>
      </c>
      <c r="VHW1765" s="82" t="s">
        <v>52</v>
      </c>
      <c r="VHX1765" s="82" t="s">
        <v>13</v>
      </c>
      <c r="VHY1765" s="96" t="s">
        <v>177</v>
      </c>
      <c r="VHZ1765" s="82" t="s">
        <v>0</v>
      </c>
      <c r="VIA1765" s="82" t="s">
        <v>1</v>
      </c>
      <c r="VIB1765" s="82" t="s">
        <v>2</v>
      </c>
      <c r="VIC1765" s="82" t="s">
        <v>3</v>
      </c>
      <c r="VID1765" s="82" t="s">
        <v>50</v>
      </c>
      <c r="VIE1765" s="82" t="s">
        <v>52</v>
      </c>
      <c r="VIF1765" s="82" t="s">
        <v>13</v>
      </c>
      <c r="VIG1765" s="96" t="s">
        <v>177</v>
      </c>
      <c r="VIH1765" s="82" t="s">
        <v>0</v>
      </c>
      <c r="VII1765" s="82" t="s">
        <v>1</v>
      </c>
      <c r="VIJ1765" s="82" t="s">
        <v>2</v>
      </c>
      <c r="VIK1765" s="82" t="s">
        <v>3</v>
      </c>
      <c r="VIL1765" s="82" t="s">
        <v>50</v>
      </c>
      <c r="VIM1765" s="82" t="s">
        <v>52</v>
      </c>
      <c r="VIN1765" s="82" t="s">
        <v>13</v>
      </c>
      <c r="VIO1765" s="96" t="s">
        <v>177</v>
      </c>
      <c r="VIP1765" s="82" t="s">
        <v>0</v>
      </c>
      <c r="VIQ1765" s="82" t="s">
        <v>1</v>
      </c>
      <c r="VIR1765" s="82" t="s">
        <v>2</v>
      </c>
      <c r="VIS1765" s="82" t="s">
        <v>3</v>
      </c>
      <c r="VIT1765" s="82" t="s">
        <v>50</v>
      </c>
      <c r="VIU1765" s="82" t="s">
        <v>52</v>
      </c>
      <c r="VIV1765" s="82" t="s">
        <v>13</v>
      </c>
      <c r="VIW1765" s="96" t="s">
        <v>177</v>
      </c>
      <c r="VIX1765" s="82" t="s">
        <v>0</v>
      </c>
      <c r="VIY1765" s="82" t="s">
        <v>1</v>
      </c>
      <c r="VIZ1765" s="82" t="s">
        <v>2</v>
      </c>
      <c r="VJA1765" s="82" t="s">
        <v>3</v>
      </c>
      <c r="VJB1765" s="82" t="s">
        <v>50</v>
      </c>
      <c r="VJC1765" s="82" t="s">
        <v>52</v>
      </c>
      <c r="VJD1765" s="82" t="s">
        <v>13</v>
      </c>
      <c r="VJE1765" s="96" t="s">
        <v>177</v>
      </c>
      <c r="VJF1765" s="82" t="s">
        <v>0</v>
      </c>
      <c r="VJG1765" s="82" t="s">
        <v>1</v>
      </c>
      <c r="VJH1765" s="82" t="s">
        <v>2</v>
      </c>
      <c r="VJI1765" s="82" t="s">
        <v>3</v>
      </c>
      <c r="VJJ1765" s="82" t="s">
        <v>50</v>
      </c>
      <c r="VJK1765" s="82" t="s">
        <v>52</v>
      </c>
      <c r="VJL1765" s="82" t="s">
        <v>13</v>
      </c>
      <c r="VJM1765" s="96" t="s">
        <v>177</v>
      </c>
      <c r="VJN1765" s="82" t="s">
        <v>0</v>
      </c>
      <c r="VJO1765" s="82" t="s">
        <v>1</v>
      </c>
      <c r="VJP1765" s="82" t="s">
        <v>2</v>
      </c>
      <c r="VJQ1765" s="82" t="s">
        <v>3</v>
      </c>
      <c r="VJR1765" s="82" t="s">
        <v>50</v>
      </c>
      <c r="VJS1765" s="82" t="s">
        <v>52</v>
      </c>
      <c r="VJT1765" s="82" t="s">
        <v>13</v>
      </c>
      <c r="VJU1765" s="96" t="s">
        <v>177</v>
      </c>
      <c r="VJV1765" s="82" t="s">
        <v>0</v>
      </c>
      <c r="VJW1765" s="82" t="s">
        <v>1</v>
      </c>
      <c r="VJX1765" s="82" t="s">
        <v>2</v>
      </c>
      <c r="VJY1765" s="82" t="s">
        <v>3</v>
      </c>
      <c r="VJZ1765" s="82" t="s">
        <v>50</v>
      </c>
      <c r="VKA1765" s="82" t="s">
        <v>52</v>
      </c>
      <c r="VKB1765" s="82" t="s">
        <v>13</v>
      </c>
      <c r="VKC1765" s="96" t="s">
        <v>177</v>
      </c>
      <c r="VKD1765" s="82" t="s">
        <v>0</v>
      </c>
      <c r="VKE1765" s="82" t="s">
        <v>1</v>
      </c>
      <c r="VKF1765" s="82" t="s">
        <v>2</v>
      </c>
      <c r="VKG1765" s="82" t="s">
        <v>3</v>
      </c>
      <c r="VKH1765" s="82" t="s">
        <v>50</v>
      </c>
      <c r="VKI1765" s="82" t="s">
        <v>52</v>
      </c>
      <c r="VKJ1765" s="82" t="s">
        <v>13</v>
      </c>
      <c r="VKK1765" s="96" t="s">
        <v>177</v>
      </c>
      <c r="VKL1765" s="82" t="s">
        <v>0</v>
      </c>
      <c r="VKM1765" s="82" t="s">
        <v>1</v>
      </c>
      <c r="VKN1765" s="82" t="s">
        <v>2</v>
      </c>
      <c r="VKO1765" s="82" t="s">
        <v>3</v>
      </c>
      <c r="VKP1765" s="82" t="s">
        <v>50</v>
      </c>
      <c r="VKQ1765" s="82" t="s">
        <v>52</v>
      </c>
      <c r="VKR1765" s="82" t="s">
        <v>13</v>
      </c>
      <c r="VKS1765" s="96" t="s">
        <v>177</v>
      </c>
      <c r="VKT1765" s="82" t="s">
        <v>0</v>
      </c>
      <c r="VKU1765" s="82" t="s">
        <v>1</v>
      </c>
      <c r="VKV1765" s="82" t="s">
        <v>2</v>
      </c>
      <c r="VKW1765" s="82" t="s">
        <v>3</v>
      </c>
      <c r="VKX1765" s="82" t="s">
        <v>50</v>
      </c>
      <c r="VKY1765" s="82" t="s">
        <v>52</v>
      </c>
      <c r="VKZ1765" s="82" t="s">
        <v>13</v>
      </c>
      <c r="VLA1765" s="96" t="s">
        <v>177</v>
      </c>
      <c r="VLB1765" s="82" t="s">
        <v>0</v>
      </c>
      <c r="VLC1765" s="82" t="s">
        <v>1</v>
      </c>
      <c r="VLD1765" s="82" t="s">
        <v>2</v>
      </c>
      <c r="VLE1765" s="82" t="s">
        <v>3</v>
      </c>
      <c r="VLF1765" s="82" t="s">
        <v>50</v>
      </c>
      <c r="VLG1765" s="82" t="s">
        <v>52</v>
      </c>
      <c r="VLH1765" s="82" t="s">
        <v>13</v>
      </c>
      <c r="VLI1765" s="96" t="s">
        <v>177</v>
      </c>
      <c r="VLJ1765" s="82" t="s">
        <v>0</v>
      </c>
      <c r="VLK1765" s="82" t="s">
        <v>1</v>
      </c>
      <c r="VLL1765" s="82" t="s">
        <v>2</v>
      </c>
      <c r="VLM1765" s="82" t="s">
        <v>3</v>
      </c>
      <c r="VLN1765" s="82" t="s">
        <v>50</v>
      </c>
      <c r="VLO1765" s="82" t="s">
        <v>52</v>
      </c>
      <c r="VLP1765" s="82" t="s">
        <v>13</v>
      </c>
      <c r="VLQ1765" s="96" t="s">
        <v>177</v>
      </c>
      <c r="VLR1765" s="82" t="s">
        <v>0</v>
      </c>
      <c r="VLS1765" s="82" t="s">
        <v>1</v>
      </c>
      <c r="VLT1765" s="82" t="s">
        <v>2</v>
      </c>
      <c r="VLU1765" s="82" t="s">
        <v>3</v>
      </c>
      <c r="VLV1765" s="82" t="s">
        <v>50</v>
      </c>
      <c r="VLW1765" s="82" t="s">
        <v>52</v>
      </c>
      <c r="VLX1765" s="82" t="s">
        <v>13</v>
      </c>
      <c r="VLY1765" s="96" t="s">
        <v>177</v>
      </c>
      <c r="VLZ1765" s="82" t="s">
        <v>0</v>
      </c>
      <c r="VMA1765" s="82" t="s">
        <v>1</v>
      </c>
      <c r="VMB1765" s="82" t="s">
        <v>2</v>
      </c>
      <c r="VMC1765" s="82" t="s">
        <v>3</v>
      </c>
      <c r="VMD1765" s="82" t="s">
        <v>50</v>
      </c>
      <c r="VME1765" s="82" t="s">
        <v>52</v>
      </c>
      <c r="VMF1765" s="82" t="s">
        <v>13</v>
      </c>
      <c r="VMG1765" s="96" t="s">
        <v>177</v>
      </c>
      <c r="VMH1765" s="82" t="s">
        <v>0</v>
      </c>
      <c r="VMI1765" s="82" t="s">
        <v>1</v>
      </c>
      <c r="VMJ1765" s="82" t="s">
        <v>2</v>
      </c>
      <c r="VMK1765" s="82" t="s">
        <v>3</v>
      </c>
      <c r="VML1765" s="82" t="s">
        <v>50</v>
      </c>
      <c r="VMM1765" s="82" t="s">
        <v>52</v>
      </c>
      <c r="VMN1765" s="82" t="s">
        <v>13</v>
      </c>
      <c r="VMO1765" s="96" t="s">
        <v>177</v>
      </c>
      <c r="VMP1765" s="82" t="s">
        <v>0</v>
      </c>
      <c r="VMQ1765" s="82" t="s">
        <v>1</v>
      </c>
      <c r="VMR1765" s="82" t="s">
        <v>2</v>
      </c>
      <c r="VMS1765" s="82" t="s">
        <v>3</v>
      </c>
      <c r="VMT1765" s="82" t="s">
        <v>50</v>
      </c>
      <c r="VMU1765" s="82" t="s">
        <v>52</v>
      </c>
      <c r="VMV1765" s="82" t="s">
        <v>13</v>
      </c>
      <c r="VMW1765" s="96" t="s">
        <v>177</v>
      </c>
      <c r="VMX1765" s="82" t="s">
        <v>0</v>
      </c>
      <c r="VMY1765" s="82" t="s">
        <v>1</v>
      </c>
      <c r="VMZ1765" s="82" t="s">
        <v>2</v>
      </c>
      <c r="VNA1765" s="82" t="s">
        <v>3</v>
      </c>
      <c r="VNB1765" s="82" t="s">
        <v>50</v>
      </c>
      <c r="VNC1765" s="82" t="s">
        <v>52</v>
      </c>
      <c r="VND1765" s="82" t="s">
        <v>13</v>
      </c>
      <c r="VNE1765" s="96" t="s">
        <v>177</v>
      </c>
      <c r="VNF1765" s="82" t="s">
        <v>0</v>
      </c>
      <c r="VNG1765" s="82" t="s">
        <v>1</v>
      </c>
      <c r="VNH1765" s="82" t="s">
        <v>2</v>
      </c>
      <c r="VNI1765" s="82" t="s">
        <v>3</v>
      </c>
      <c r="VNJ1765" s="82" t="s">
        <v>50</v>
      </c>
      <c r="VNK1765" s="82" t="s">
        <v>52</v>
      </c>
      <c r="VNL1765" s="82" t="s">
        <v>13</v>
      </c>
      <c r="VNM1765" s="96" t="s">
        <v>177</v>
      </c>
      <c r="VNN1765" s="82" t="s">
        <v>0</v>
      </c>
      <c r="VNO1765" s="82" t="s">
        <v>1</v>
      </c>
      <c r="VNP1765" s="82" t="s">
        <v>2</v>
      </c>
      <c r="VNQ1765" s="82" t="s">
        <v>3</v>
      </c>
      <c r="VNR1765" s="82" t="s">
        <v>50</v>
      </c>
      <c r="VNS1765" s="82" t="s">
        <v>52</v>
      </c>
      <c r="VNT1765" s="82" t="s">
        <v>13</v>
      </c>
      <c r="VNU1765" s="96" t="s">
        <v>177</v>
      </c>
      <c r="VNV1765" s="82" t="s">
        <v>0</v>
      </c>
      <c r="VNW1765" s="82" t="s">
        <v>1</v>
      </c>
      <c r="VNX1765" s="82" t="s">
        <v>2</v>
      </c>
      <c r="VNY1765" s="82" t="s">
        <v>3</v>
      </c>
      <c r="VNZ1765" s="82" t="s">
        <v>50</v>
      </c>
      <c r="VOA1765" s="82" t="s">
        <v>52</v>
      </c>
      <c r="VOB1765" s="82" t="s">
        <v>13</v>
      </c>
      <c r="VOC1765" s="96" t="s">
        <v>177</v>
      </c>
      <c r="VOD1765" s="82" t="s">
        <v>0</v>
      </c>
      <c r="VOE1765" s="82" t="s">
        <v>1</v>
      </c>
      <c r="VOF1765" s="82" t="s">
        <v>2</v>
      </c>
      <c r="VOG1765" s="82" t="s">
        <v>3</v>
      </c>
      <c r="VOH1765" s="82" t="s">
        <v>50</v>
      </c>
      <c r="VOI1765" s="82" t="s">
        <v>52</v>
      </c>
      <c r="VOJ1765" s="82" t="s">
        <v>13</v>
      </c>
      <c r="VOK1765" s="96" t="s">
        <v>177</v>
      </c>
      <c r="VOL1765" s="82" t="s">
        <v>0</v>
      </c>
      <c r="VOM1765" s="82" t="s">
        <v>1</v>
      </c>
      <c r="VON1765" s="82" t="s">
        <v>2</v>
      </c>
      <c r="VOO1765" s="82" t="s">
        <v>3</v>
      </c>
      <c r="VOP1765" s="82" t="s">
        <v>50</v>
      </c>
      <c r="VOQ1765" s="82" t="s">
        <v>52</v>
      </c>
      <c r="VOR1765" s="82" t="s">
        <v>13</v>
      </c>
      <c r="VOS1765" s="96" t="s">
        <v>177</v>
      </c>
      <c r="VOT1765" s="82" t="s">
        <v>0</v>
      </c>
      <c r="VOU1765" s="82" t="s">
        <v>1</v>
      </c>
      <c r="VOV1765" s="82" t="s">
        <v>2</v>
      </c>
      <c r="VOW1765" s="82" t="s">
        <v>3</v>
      </c>
      <c r="VOX1765" s="82" t="s">
        <v>50</v>
      </c>
      <c r="VOY1765" s="82" t="s">
        <v>52</v>
      </c>
      <c r="VOZ1765" s="82" t="s">
        <v>13</v>
      </c>
      <c r="VPA1765" s="96" t="s">
        <v>177</v>
      </c>
      <c r="VPB1765" s="82" t="s">
        <v>0</v>
      </c>
      <c r="VPC1765" s="82" t="s">
        <v>1</v>
      </c>
      <c r="VPD1765" s="82" t="s">
        <v>2</v>
      </c>
      <c r="VPE1765" s="82" t="s">
        <v>3</v>
      </c>
      <c r="VPF1765" s="82" t="s">
        <v>50</v>
      </c>
      <c r="VPG1765" s="82" t="s">
        <v>52</v>
      </c>
      <c r="VPH1765" s="82" t="s">
        <v>13</v>
      </c>
      <c r="VPI1765" s="96" t="s">
        <v>177</v>
      </c>
      <c r="VPJ1765" s="82" t="s">
        <v>0</v>
      </c>
      <c r="VPK1765" s="82" t="s">
        <v>1</v>
      </c>
      <c r="VPL1765" s="82" t="s">
        <v>2</v>
      </c>
      <c r="VPM1765" s="82" t="s">
        <v>3</v>
      </c>
      <c r="VPN1765" s="82" t="s">
        <v>50</v>
      </c>
      <c r="VPO1765" s="82" t="s">
        <v>52</v>
      </c>
      <c r="VPP1765" s="82" t="s">
        <v>13</v>
      </c>
      <c r="VPQ1765" s="96" t="s">
        <v>177</v>
      </c>
      <c r="VPR1765" s="82" t="s">
        <v>0</v>
      </c>
      <c r="VPS1765" s="82" t="s">
        <v>1</v>
      </c>
      <c r="VPT1765" s="82" t="s">
        <v>2</v>
      </c>
      <c r="VPU1765" s="82" t="s">
        <v>3</v>
      </c>
      <c r="VPV1765" s="82" t="s">
        <v>50</v>
      </c>
      <c r="VPW1765" s="82" t="s">
        <v>52</v>
      </c>
      <c r="VPX1765" s="82" t="s">
        <v>13</v>
      </c>
      <c r="VPY1765" s="96" t="s">
        <v>177</v>
      </c>
      <c r="VPZ1765" s="82" t="s">
        <v>0</v>
      </c>
      <c r="VQA1765" s="82" t="s">
        <v>1</v>
      </c>
      <c r="VQB1765" s="82" t="s">
        <v>2</v>
      </c>
      <c r="VQC1765" s="82" t="s">
        <v>3</v>
      </c>
      <c r="VQD1765" s="82" t="s">
        <v>50</v>
      </c>
      <c r="VQE1765" s="82" t="s">
        <v>52</v>
      </c>
      <c r="VQF1765" s="82" t="s">
        <v>13</v>
      </c>
      <c r="VQG1765" s="96" t="s">
        <v>177</v>
      </c>
      <c r="VQH1765" s="82" t="s">
        <v>0</v>
      </c>
      <c r="VQI1765" s="82" t="s">
        <v>1</v>
      </c>
      <c r="VQJ1765" s="82" t="s">
        <v>2</v>
      </c>
      <c r="VQK1765" s="82" t="s">
        <v>3</v>
      </c>
      <c r="VQL1765" s="82" t="s">
        <v>50</v>
      </c>
      <c r="VQM1765" s="82" t="s">
        <v>52</v>
      </c>
      <c r="VQN1765" s="82" t="s">
        <v>13</v>
      </c>
      <c r="VQO1765" s="96" t="s">
        <v>177</v>
      </c>
      <c r="VQP1765" s="82" t="s">
        <v>0</v>
      </c>
      <c r="VQQ1765" s="82" t="s">
        <v>1</v>
      </c>
      <c r="VQR1765" s="82" t="s">
        <v>2</v>
      </c>
      <c r="VQS1765" s="82" t="s">
        <v>3</v>
      </c>
      <c r="VQT1765" s="82" t="s">
        <v>50</v>
      </c>
      <c r="VQU1765" s="82" t="s">
        <v>52</v>
      </c>
      <c r="VQV1765" s="82" t="s">
        <v>13</v>
      </c>
      <c r="VQW1765" s="96" t="s">
        <v>177</v>
      </c>
      <c r="VQX1765" s="82" t="s">
        <v>0</v>
      </c>
      <c r="VQY1765" s="82" t="s">
        <v>1</v>
      </c>
      <c r="VQZ1765" s="82" t="s">
        <v>2</v>
      </c>
      <c r="VRA1765" s="82" t="s">
        <v>3</v>
      </c>
      <c r="VRB1765" s="82" t="s">
        <v>50</v>
      </c>
      <c r="VRC1765" s="82" t="s">
        <v>52</v>
      </c>
      <c r="VRD1765" s="82" t="s">
        <v>13</v>
      </c>
      <c r="VRE1765" s="96" t="s">
        <v>177</v>
      </c>
      <c r="VRF1765" s="82" t="s">
        <v>0</v>
      </c>
      <c r="VRG1765" s="82" t="s">
        <v>1</v>
      </c>
      <c r="VRH1765" s="82" t="s">
        <v>2</v>
      </c>
      <c r="VRI1765" s="82" t="s">
        <v>3</v>
      </c>
      <c r="VRJ1765" s="82" t="s">
        <v>50</v>
      </c>
      <c r="VRK1765" s="82" t="s">
        <v>52</v>
      </c>
      <c r="VRL1765" s="82" t="s">
        <v>13</v>
      </c>
      <c r="VRM1765" s="96" t="s">
        <v>177</v>
      </c>
      <c r="VRN1765" s="82" t="s">
        <v>0</v>
      </c>
      <c r="VRO1765" s="82" t="s">
        <v>1</v>
      </c>
      <c r="VRP1765" s="82" t="s">
        <v>2</v>
      </c>
      <c r="VRQ1765" s="82" t="s">
        <v>3</v>
      </c>
      <c r="VRR1765" s="82" t="s">
        <v>50</v>
      </c>
      <c r="VRS1765" s="82" t="s">
        <v>52</v>
      </c>
      <c r="VRT1765" s="82" t="s">
        <v>13</v>
      </c>
      <c r="VRU1765" s="96" t="s">
        <v>177</v>
      </c>
      <c r="VRV1765" s="82" t="s">
        <v>0</v>
      </c>
      <c r="VRW1765" s="82" t="s">
        <v>1</v>
      </c>
      <c r="VRX1765" s="82" t="s">
        <v>2</v>
      </c>
      <c r="VRY1765" s="82" t="s">
        <v>3</v>
      </c>
      <c r="VRZ1765" s="82" t="s">
        <v>50</v>
      </c>
      <c r="VSA1765" s="82" t="s">
        <v>52</v>
      </c>
      <c r="VSB1765" s="82" t="s">
        <v>13</v>
      </c>
      <c r="VSC1765" s="96" t="s">
        <v>177</v>
      </c>
      <c r="VSD1765" s="82" t="s">
        <v>0</v>
      </c>
      <c r="VSE1765" s="82" t="s">
        <v>1</v>
      </c>
      <c r="VSF1765" s="82" t="s">
        <v>2</v>
      </c>
      <c r="VSG1765" s="82" t="s">
        <v>3</v>
      </c>
      <c r="VSH1765" s="82" t="s">
        <v>50</v>
      </c>
      <c r="VSI1765" s="82" t="s">
        <v>52</v>
      </c>
      <c r="VSJ1765" s="82" t="s">
        <v>13</v>
      </c>
      <c r="VSK1765" s="96" t="s">
        <v>177</v>
      </c>
      <c r="VSL1765" s="82" t="s">
        <v>0</v>
      </c>
      <c r="VSM1765" s="82" t="s">
        <v>1</v>
      </c>
      <c r="VSN1765" s="82" t="s">
        <v>2</v>
      </c>
      <c r="VSO1765" s="82" t="s">
        <v>3</v>
      </c>
      <c r="VSP1765" s="82" t="s">
        <v>50</v>
      </c>
      <c r="VSQ1765" s="82" t="s">
        <v>52</v>
      </c>
      <c r="VSR1765" s="82" t="s">
        <v>13</v>
      </c>
      <c r="VSS1765" s="96" t="s">
        <v>177</v>
      </c>
      <c r="VST1765" s="82" t="s">
        <v>0</v>
      </c>
      <c r="VSU1765" s="82" t="s">
        <v>1</v>
      </c>
      <c r="VSV1765" s="82" t="s">
        <v>2</v>
      </c>
      <c r="VSW1765" s="82" t="s">
        <v>3</v>
      </c>
      <c r="VSX1765" s="82" t="s">
        <v>50</v>
      </c>
      <c r="VSY1765" s="82" t="s">
        <v>52</v>
      </c>
      <c r="VSZ1765" s="82" t="s">
        <v>13</v>
      </c>
      <c r="VTA1765" s="96" t="s">
        <v>177</v>
      </c>
      <c r="VTB1765" s="82" t="s">
        <v>0</v>
      </c>
      <c r="VTC1765" s="82" t="s">
        <v>1</v>
      </c>
      <c r="VTD1765" s="82" t="s">
        <v>2</v>
      </c>
      <c r="VTE1765" s="82" t="s">
        <v>3</v>
      </c>
      <c r="VTF1765" s="82" t="s">
        <v>50</v>
      </c>
      <c r="VTG1765" s="82" t="s">
        <v>52</v>
      </c>
      <c r="VTH1765" s="82" t="s">
        <v>13</v>
      </c>
      <c r="VTI1765" s="96" t="s">
        <v>177</v>
      </c>
      <c r="VTJ1765" s="82" t="s">
        <v>0</v>
      </c>
      <c r="VTK1765" s="82" t="s">
        <v>1</v>
      </c>
      <c r="VTL1765" s="82" t="s">
        <v>2</v>
      </c>
      <c r="VTM1765" s="82" t="s">
        <v>3</v>
      </c>
      <c r="VTN1765" s="82" t="s">
        <v>50</v>
      </c>
      <c r="VTO1765" s="82" t="s">
        <v>52</v>
      </c>
      <c r="VTP1765" s="82" t="s">
        <v>13</v>
      </c>
      <c r="VTQ1765" s="96" t="s">
        <v>177</v>
      </c>
      <c r="VTR1765" s="82" t="s">
        <v>0</v>
      </c>
      <c r="VTS1765" s="82" t="s">
        <v>1</v>
      </c>
      <c r="VTT1765" s="82" t="s">
        <v>2</v>
      </c>
      <c r="VTU1765" s="82" t="s">
        <v>3</v>
      </c>
      <c r="VTV1765" s="82" t="s">
        <v>50</v>
      </c>
      <c r="VTW1765" s="82" t="s">
        <v>52</v>
      </c>
      <c r="VTX1765" s="82" t="s">
        <v>13</v>
      </c>
      <c r="VTY1765" s="96" t="s">
        <v>177</v>
      </c>
      <c r="VTZ1765" s="82" t="s">
        <v>0</v>
      </c>
      <c r="VUA1765" s="82" t="s">
        <v>1</v>
      </c>
      <c r="VUB1765" s="82" t="s">
        <v>2</v>
      </c>
      <c r="VUC1765" s="82" t="s">
        <v>3</v>
      </c>
      <c r="VUD1765" s="82" t="s">
        <v>50</v>
      </c>
      <c r="VUE1765" s="82" t="s">
        <v>52</v>
      </c>
      <c r="VUF1765" s="82" t="s">
        <v>13</v>
      </c>
      <c r="VUG1765" s="96" t="s">
        <v>177</v>
      </c>
      <c r="VUH1765" s="82" t="s">
        <v>0</v>
      </c>
      <c r="VUI1765" s="82" t="s">
        <v>1</v>
      </c>
      <c r="VUJ1765" s="82" t="s">
        <v>2</v>
      </c>
      <c r="VUK1765" s="82" t="s">
        <v>3</v>
      </c>
      <c r="VUL1765" s="82" t="s">
        <v>50</v>
      </c>
      <c r="VUM1765" s="82" t="s">
        <v>52</v>
      </c>
      <c r="VUN1765" s="82" t="s">
        <v>13</v>
      </c>
      <c r="VUO1765" s="96" t="s">
        <v>177</v>
      </c>
      <c r="VUP1765" s="82" t="s">
        <v>0</v>
      </c>
      <c r="VUQ1765" s="82" t="s">
        <v>1</v>
      </c>
      <c r="VUR1765" s="82" t="s">
        <v>2</v>
      </c>
      <c r="VUS1765" s="82" t="s">
        <v>3</v>
      </c>
      <c r="VUT1765" s="82" t="s">
        <v>50</v>
      </c>
      <c r="VUU1765" s="82" t="s">
        <v>52</v>
      </c>
      <c r="VUV1765" s="82" t="s">
        <v>13</v>
      </c>
      <c r="VUW1765" s="96" t="s">
        <v>177</v>
      </c>
      <c r="VUX1765" s="82" t="s">
        <v>0</v>
      </c>
      <c r="VUY1765" s="82" t="s">
        <v>1</v>
      </c>
      <c r="VUZ1765" s="82" t="s">
        <v>2</v>
      </c>
      <c r="VVA1765" s="82" t="s">
        <v>3</v>
      </c>
      <c r="VVB1765" s="82" t="s">
        <v>50</v>
      </c>
      <c r="VVC1765" s="82" t="s">
        <v>52</v>
      </c>
      <c r="VVD1765" s="82" t="s">
        <v>13</v>
      </c>
      <c r="VVE1765" s="96" t="s">
        <v>177</v>
      </c>
      <c r="VVF1765" s="82" t="s">
        <v>0</v>
      </c>
      <c r="VVG1765" s="82" t="s">
        <v>1</v>
      </c>
      <c r="VVH1765" s="82" t="s">
        <v>2</v>
      </c>
      <c r="VVI1765" s="82" t="s">
        <v>3</v>
      </c>
      <c r="VVJ1765" s="82" t="s">
        <v>50</v>
      </c>
      <c r="VVK1765" s="82" t="s">
        <v>52</v>
      </c>
      <c r="VVL1765" s="82" t="s">
        <v>13</v>
      </c>
      <c r="VVM1765" s="96" t="s">
        <v>177</v>
      </c>
      <c r="VVN1765" s="82" t="s">
        <v>0</v>
      </c>
      <c r="VVO1765" s="82" t="s">
        <v>1</v>
      </c>
      <c r="VVP1765" s="82" t="s">
        <v>2</v>
      </c>
      <c r="VVQ1765" s="82" t="s">
        <v>3</v>
      </c>
      <c r="VVR1765" s="82" t="s">
        <v>50</v>
      </c>
      <c r="VVS1765" s="82" t="s">
        <v>52</v>
      </c>
      <c r="VVT1765" s="82" t="s">
        <v>13</v>
      </c>
      <c r="VVU1765" s="96" t="s">
        <v>177</v>
      </c>
      <c r="VVV1765" s="82" t="s">
        <v>0</v>
      </c>
      <c r="VVW1765" s="82" t="s">
        <v>1</v>
      </c>
      <c r="VVX1765" s="82" t="s">
        <v>2</v>
      </c>
      <c r="VVY1765" s="82" t="s">
        <v>3</v>
      </c>
      <c r="VVZ1765" s="82" t="s">
        <v>50</v>
      </c>
      <c r="VWA1765" s="82" t="s">
        <v>52</v>
      </c>
      <c r="VWB1765" s="82" t="s">
        <v>13</v>
      </c>
      <c r="VWC1765" s="96" t="s">
        <v>177</v>
      </c>
      <c r="VWD1765" s="82" t="s">
        <v>0</v>
      </c>
      <c r="VWE1765" s="82" t="s">
        <v>1</v>
      </c>
      <c r="VWF1765" s="82" t="s">
        <v>2</v>
      </c>
      <c r="VWG1765" s="82" t="s">
        <v>3</v>
      </c>
      <c r="VWH1765" s="82" t="s">
        <v>50</v>
      </c>
      <c r="VWI1765" s="82" t="s">
        <v>52</v>
      </c>
      <c r="VWJ1765" s="82" t="s">
        <v>13</v>
      </c>
      <c r="VWK1765" s="96" t="s">
        <v>177</v>
      </c>
      <c r="VWL1765" s="82" t="s">
        <v>0</v>
      </c>
      <c r="VWM1765" s="82" t="s">
        <v>1</v>
      </c>
      <c r="VWN1765" s="82" t="s">
        <v>2</v>
      </c>
      <c r="VWO1765" s="82" t="s">
        <v>3</v>
      </c>
      <c r="VWP1765" s="82" t="s">
        <v>50</v>
      </c>
      <c r="VWQ1765" s="82" t="s">
        <v>52</v>
      </c>
      <c r="VWR1765" s="82" t="s">
        <v>13</v>
      </c>
      <c r="VWS1765" s="96" t="s">
        <v>177</v>
      </c>
      <c r="VWT1765" s="82" t="s">
        <v>0</v>
      </c>
      <c r="VWU1765" s="82" t="s">
        <v>1</v>
      </c>
      <c r="VWV1765" s="82" t="s">
        <v>2</v>
      </c>
      <c r="VWW1765" s="82" t="s">
        <v>3</v>
      </c>
      <c r="VWX1765" s="82" t="s">
        <v>50</v>
      </c>
      <c r="VWY1765" s="82" t="s">
        <v>52</v>
      </c>
      <c r="VWZ1765" s="82" t="s">
        <v>13</v>
      </c>
      <c r="VXA1765" s="96" t="s">
        <v>177</v>
      </c>
      <c r="VXB1765" s="82" t="s">
        <v>0</v>
      </c>
      <c r="VXC1765" s="82" t="s">
        <v>1</v>
      </c>
      <c r="VXD1765" s="82" t="s">
        <v>2</v>
      </c>
      <c r="VXE1765" s="82" t="s">
        <v>3</v>
      </c>
      <c r="VXF1765" s="82" t="s">
        <v>50</v>
      </c>
      <c r="VXG1765" s="82" t="s">
        <v>52</v>
      </c>
      <c r="VXH1765" s="82" t="s">
        <v>13</v>
      </c>
      <c r="VXI1765" s="96" t="s">
        <v>177</v>
      </c>
      <c r="VXJ1765" s="82" t="s">
        <v>0</v>
      </c>
      <c r="VXK1765" s="82" t="s">
        <v>1</v>
      </c>
      <c r="VXL1765" s="82" t="s">
        <v>2</v>
      </c>
      <c r="VXM1765" s="82" t="s">
        <v>3</v>
      </c>
      <c r="VXN1765" s="82" t="s">
        <v>50</v>
      </c>
      <c r="VXO1765" s="82" t="s">
        <v>52</v>
      </c>
      <c r="VXP1765" s="82" t="s">
        <v>13</v>
      </c>
      <c r="VXQ1765" s="96" t="s">
        <v>177</v>
      </c>
      <c r="VXR1765" s="82" t="s">
        <v>0</v>
      </c>
      <c r="VXS1765" s="82" t="s">
        <v>1</v>
      </c>
      <c r="VXT1765" s="82" t="s">
        <v>2</v>
      </c>
      <c r="VXU1765" s="82" t="s">
        <v>3</v>
      </c>
      <c r="VXV1765" s="82" t="s">
        <v>50</v>
      </c>
      <c r="VXW1765" s="82" t="s">
        <v>52</v>
      </c>
      <c r="VXX1765" s="82" t="s">
        <v>13</v>
      </c>
      <c r="VXY1765" s="96" t="s">
        <v>177</v>
      </c>
      <c r="VXZ1765" s="82" t="s">
        <v>0</v>
      </c>
      <c r="VYA1765" s="82" t="s">
        <v>1</v>
      </c>
      <c r="VYB1765" s="82" t="s">
        <v>2</v>
      </c>
      <c r="VYC1765" s="82" t="s">
        <v>3</v>
      </c>
      <c r="VYD1765" s="82" t="s">
        <v>50</v>
      </c>
      <c r="VYE1765" s="82" t="s">
        <v>52</v>
      </c>
      <c r="VYF1765" s="82" t="s">
        <v>13</v>
      </c>
      <c r="VYG1765" s="96" t="s">
        <v>177</v>
      </c>
      <c r="VYH1765" s="82" t="s">
        <v>0</v>
      </c>
      <c r="VYI1765" s="82" t="s">
        <v>1</v>
      </c>
      <c r="VYJ1765" s="82" t="s">
        <v>2</v>
      </c>
      <c r="VYK1765" s="82" t="s">
        <v>3</v>
      </c>
      <c r="VYL1765" s="82" t="s">
        <v>50</v>
      </c>
      <c r="VYM1765" s="82" t="s">
        <v>52</v>
      </c>
      <c r="VYN1765" s="82" t="s">
        <v>13</v>
      </c>
      <c r="VYO1765" s="96" t="s">
        <v>177</v>
      </c>
      <c r="VYP1765" s="82" t="s">
        <v>0</v>
      </c>
      <c r="VYQ1765" s="82" t="s">
        <v>1</v>
      </c>
      <c r="VYR1765" s="82" t="s">
        <v>2</v>
      </c>
      <c r="VYS1765" s="82" t="s">
        <v>3</v>
      </c>
      <c r="VYT1765" s="82" t="s">
        <v>50</v>
      </c>
      <c r="VYU1765" s="82" t="s">
        <v>52</v>
      </c>
      <c r="VYV1765" s="82" t="s">
        <v>13</v>
      </c>
      <c r="VYW1765" s="96" t="s">
        <v>177</v>
      </c>
      <c r="VYX1765" s="82" t="s">
        <v>0</v>
      </c>
      <c r="VYY1765" s="82" t="s">
        <v>1</v>
      </c>
      <c r="VYZ1765" s="82" t="s">
        <v>2</v>
      </c>
      <c r="VZA1765" s="82" t="s">
        <v>3</v>
      </c>
      <c r="VZB1765" s="82" t="s">
        <v>50</v>
      </c>
      <c r="VZC1765" s="82" t="s">
        <v>52</v>
      </c>
      <c r="VZD1765" s="82" t="s">
        <v>13</v>
      </c>
      <c r="VZE1765" s="96" t="s">
        <v>177</v>
      </c>
      <c r="VZF1765" s="82" t="s">
        <v>0</v>
      </c>
      <c r="VZG1765" s="82" t="s">
        <v>1</v>
      </c>
      <c r="VZH1765" s="82" t="s">
        <v>2</v>
      </c>
      <c r="VZI1765" s="82" t="s">
        <v>3</v>
      </c>
      <c r="VZJ1765" s="82" t="s">
        <v>50</v>
      </c>
      <c r="VZK1765" s="82" t="s">
        <v>52</v>
      </c>
      <c r="VZL1765" s="82" t="s">
        <v>13</v>
      </c>
      <c r="VZM1765" s="96" t="s">
        <v>177</v>
      </c>
      <c r="VZN1765" s="82" t="s">
        <v>0</v>
      </c>
      <c r="VZO1765" s="82" t="s">
        <v>1</v>
      </c>
      <c r="VZP1765" s="82" t="s">
        <v>2</v>
      </c>
      <c r="VZQ1765" s="82" t="s">
        <v>3</v>
      </c>
      <c r="VZR1765" s="82" t="s">
        <v>50</v>
      </c>
      <c r="VZS1765" s="82" t="s">
        <v>52</v>
      </c>
      <c r="VZT1765" s="82" t="s">
        <v>13</v>
      </c>
      <c r="VZU1765" s="96" t="s">
        <v>177</v>
      </c>
      <c r="VZV1765" s="82" t="s">
        <v>0</v>
      </c>
      <c r="VZW1765" s="82" t="s">
        <v>1</v>
      </c>
      <c r="VZX1765" s="82" t="s">
        <v>2</v>
      </c>
      <c r="VZY1765" s="82" t="s">
        <v>3</v>
      </c>
      <c r="VZZ1765" s="82" t="s">
        <v>50</v>
      </c>
      <c r="WAA1765" s="82" t="s">
        <v>52</v>
      </c>
      <c r="WAB1765" s="82" t="s">
        <v>13</v>
      </c>
      <c r="WAC1765" s="96" t="s">
        <v>177</v>
      </c>
      <c r="WAD1765" s="82" t="s">
        <v>0</v>
      </c>
      <c r="WAE1765" s="82" t="s">
        <v>1</v>
      </c>
      <c r="WAF1765" s="82" t="s">
        <v>2</v>
      </c>
      <c r="WAG1765" s="82" t="s">
        <v>3</v>
      </c>
      <c r="WAH1765" s="82" t="s">
        <v>50</v>
      </c>
      <c r="WAI1765" s="82" t="s">
        <v>52</v>
      </c>
      <c r="WAJ1765" s="82" t="s">
        <v>13</v>
      </c>
      <c r="WAK1765" s="96" t="s">
        <v>177</v>
      </c>
      <c r="WAL1765" s="82" t="s">
        <v>0</v>
      </c>
      <c r="WAM1765" s="82" t="s">
        <v>1</v>
      </c>
      <c r="WAN1765" s="82" t="s">
        <v>2</v>
      </c>
      <c r="WAO1765" s="82" t="s">
        <v>3</v>
      </c>
      <c r="WAP1765" s="82" t="s">
        <v>50</v>
      </c>
      <c r="WAQ1765" s="82" t="s">
        <v>52</v>
      </c>
      <c r="WAR1765" s="82" t="s">
        <v>13</v>
      </c>
      <c r="WAS1765" s="96" t="s">
        <v>177</v>
      </c>
      <c r="WAT1765" s="82" t="s">
        <v>0</v>
      </c>
      <c r="WAU1765" s="82" t="s">
        <v>1</v>
      </c>
      <c r="WAV1765" s="82" t="s">
        <v>2</v>
      </c>
      <c r="WAW1765" s="82" t="s">
        <v>3</v>
      </c>
      <c r="WAX1765" s="82" t="s">
        <v>50</v>
      </c>
      <c r="WAY1765" s="82" t="s">
        <v>52</v>
      </c>
      <c r="WAZ1765" s="82" t="s">
        <v>13</v>
      </c>
      <c r="WBA1765" s="96" t="s">
        <v>177</v>
      </c>
      <c r="WBB1765" s="82" t="s">
        <v>0</v>
      </c>
      <c r="WBC1765" s="82" t="s">
        <v>1</v>
      </c>
      <c r="WBD1765" s="82" t="s">
        <v>2</v>
      </c>
      <c r="WBE1765" s="82" t="s">
        <v>3</v>
      </c>
      <c r="WBF1765" s="82" t="s">
        <v>50</v>
      </c>
      <c r="WBG1765" s="82" t="s">
        <v>52</v>
      </c>
      <c r="WBH1765" s="82" t="s">
        <v>13</v>
      </c>
      <c r="WBI1765" s="96" t="s">
        <v>177</v>
      </c>
      <c r="WBJ1765" s="82" t="s">
        <v>0</v>
      </c>
      <c r="WBK1765" s="82" t="s">
        <v>1</v>
      </c>
      <c r="WBL1765" s="82" t="s">
        <v>2</v>
      </c>
      <c r="WBM1765" s="82" t="s">
        <v>3</v>
      </c>
      <c r="WBN1765" s="82" t="s">
        <v>50</v>
      </c>
      <c r="WBO1765" s="82" t="s">
        <v>52</v>
      </c>
      <c r="WBP1765" s="82" t="s">
        <v>13</v>
      </c>
      <c r="WBQ1765" s="96" t="s">
        <v>177</v>
      </c>
      <c r="WBR1765" s="82" t="s">
        <v>0</v>
      </c>
      <c r="WBS1765" s="82" t="s">
        <v>1</v>
      </c>
      <c r="WBT1765" s="82" t="s">
        <v>2</v>
      </c>
      <c r="WBU1765" s="82" t="s">
        <v>3</v>
      </c>
      <c r="WBV1765" s="82" t="s">
        <v>50</v>
      </c>
      <c r="WBW1765" s="82" t="s">
        <v>52</v>
      </c>
      <c r="WBX1765" s="82" t="s">
        <v>13</v>
      </c>
      <c r="WBY1765" s="96" t="s">
        <v>177</v>
      </c>
      <c r="WBZ1765" s="82" t="s">
        <v>0</v>
      </c>
      <c r="WCA1765" s="82" t="s">
        <v>1</v>
      </c>
      <c r="WCB1765" s="82" t="s">
        <v>2</v>
      </c>
      <c r="WCC1765" s="82" t="s">
        <v>3</v>
      </c>
      <c r="WCD1765" s="82" t="s">
        <v>50</v>
      </c>
      <c r="WCE1765" s="82" t="s">
        <v>52</v>
      </c>
      <c r="WCF1765" s="82" t="s">
        <v>13</v>
      </c>
      <c r="WCG1765" s="96" t="s">
        <v>177</v>
      </c>
      <c r="WCH1765" s="82" t="s">
        <v>0</v>
      </c>
      <c r="WCI1765" s="82" t="s">
        <v>1</v>
      </c>
      <c r="WCJ1765" s="82" t="s">
        <v>2</v>
      </c>
      <c r="WCK1765" s="82" t="s">
        <v>3</v>
      </c>
      <c r="WCL1765" s="82" t="s">
        <v>50</v>
      </c>
      <c r="WCM1765" s="82" t="s">
        <v>52</v>
      </c>
      <c r="WCN1765" s="82" t="s">
        <v>13</v>
      </c>
      <c r="WCO1765" s="96" t="s">
        <v>177</v>
      </c>
      <c r="WCP1765" s="82" t="s">
        <v>0</v>
      </c>
      <c r="WCQ1765" s="82" t="s">
        <v>1</v>
      </c>
      <c r="WCR1765" s="82" t="s">
        <v>2</v>
      </c>
      <c r="WCS1765" s="82" t="s">
        <v>3</v>
      </c>
      <c r="WCT1765" s="82" t="s">
        <v>50</v>
      </c>
      <c r="WCU1765" s="82" t="s">
        <v>52</v>
      </c>
      <c r="WCV1765" s="82" t="s">
        <v>13</v>
      </c>
      <c r="WCW1765" s="96" t="s">
        <v>177</v>
      </c>
      <c r="WCX1765" s="82" t="s">
        <v>0</v>
      </c>
      <c r="WCY1765" s="82" t="s">
        <v>1</v>
      </c>
      <c r="WCZ1765" s="82" t="s">
        <v>2</v>
      </c>
      <c r="WDA1765" s="82" t="s">
        <v>3</v>
      </c>
      <c r="WDB1765" s="82" t="s">
        <v>50</v>
      </c>
      <c r="WDC1765" s="82" t="s">
        <v>52</v>
      </c>
      <c r="WDD1765" s="82" t="s">
        <v>13</v>
      </c>
      <c r="WDE1765" s="96" t="s">
        <v>177</v>
      </c>
      <c r="WDF1765" s="82" t="s">
        <v>0</v>
      </c>
      <c r="WDG1765" s="82" t="s">
        <v>1</v>
      </c>
      <c r="WDH1765" s="82" t="s">
        <v>2</v>
      </c>
      <c r="WDI1765" s="82" t="s">
        <v>3</v>
      </c>
      <c r="WDJ1765" s="82" t="s">
        <v>50</v>
      </c>
      <c r="WDK1765" s="82" t="s">
        <v>52</v>
      </c>
      <c r="WDL1765" s="82" t="s">
        <v>13</v>
      </c>
      <c r="WDM1765" s="96" t="s">
        <v>177</v>
      </c>
      <c r="WDN1765" s="82" t="s">
        <v>0</v>
      </c>
      <c r="WDO1765" s="82" t="s">
        <v>1</v>
      </c>
      <c r="WDP1765" s="82" t="s">
        <v>2</v>
      </c>
      <c r="WDQ1765" s="82" t="s">
        <v>3</v>
      </c>
      <c r="WDR1765" s="82" t="s">
        <v>50</v>
      </c>
      <c r="WDS1765" s="82" t="s">
        <v>52</v>
      </c>
      <c r="WDT1765" s="82" t="s">
        <v>13</v>
      </c>
      <c r="WDU1765" s="96" t="s">
        <v>177</v>
      </c>
      <c r="WDV1765" s="82" t="s">
        <v>0</v>
      </c>
      <c r="WDW1765" s="82" t="s">
        <v>1</v>
      </c>
      <c r="WDX1765" s="82" t="s">
        <v>2</v>
      </c>
      <c r="WDY1765" s="82" t="s">
        <v>3</v>
      </c>
      <c r="WDZ1765" s="82" t="s">
        <v>50</v>
      </c>
      <c r="WEA1765" s="82" t="s">
        <v>52</v>
      </c>
      <c r="WEB1765" s="82" t="s">
        <v>13</v>
      </c>
      <c r="WEC1765" s="96" t="s">
        <v>177</v>
      </c>
      <c r="WED1765" s="82" t="s">
        <v>0</v>
      </c>
      <c r="WEE1765" s="82" t="s">
        <v>1</v>
      </c>
      <c r="WEF1765" s="82" t="s">
        <v>2</v>
      </c>
      <c r="WEG1765" s="82" t="s">
        <v>3</v>
      </c>
      <c r="WEH1765" s="82" t="s">
        <v>50</v>
      </c>
      <c r="WEI1765" s="82" t="s">
        <v>52</v>
      </c>
      <c r="WEJ1765" s="82" t="s">
        <v>13</v>
      </c>
      <c r="WEK1765" s="96" t="s">
        <v>177</v>
      </c>
      <c r="WEL1765" s="82" t="s">
        <v>0</v>
      </c>
      <c r="WEM1765" s="82" t="s">
        <v>1</v>
      </c>
      <c r="WEN1765" s="82" t="s">
        <v>2</v>
      </c>
      <c r="WEO1765" s="82" t="s">
        <v>3</v>
      </c>
      <c r="WEP1765" s="82" t="s">
        <v>50</v>
      </c>
      <c r="WEQ1765" s="82" t="s">
        <v>52</v>
      </c>
      <c r="WER1765" s="82" t="s">
        <v>13</v>
      </c>
      <c r="WES1765" s="96" t="s">
        <v>177</v>
      </c>
      <c r="WET1765" s="82" t="s">
        <v>0</v>
      </c>
      <c r="WEU1765" s="82" t="s">
        <v>1</v>
      </c>
      <c r="WEV1765" s="82" t="s">
        <v>2</v>
      </c>
      <c r="WEW1765" s="82" t="s">
        <v>3</v>
      </c>
      <c r="WEX1765" s="82" t="s">
        <v>50</v>
      </c>
      <c r="WEY1765" s="82" t="s">
        <v>52</v>
      </c>
      <c r="WEZ1765" s="82" t="s">
        <v>13</v>
      </c>
      <c r="WFA1765" s="96" t="s">
        <v>177</v>
      </c>
      <c r="WFB1765" s="82" t="s">
        <v>0</v>
      </c>
      <c r="WFC1765" s="82" t="s">
        <v>1</v>
      </c>
      <c r="WFD1765" s="82" t="s">
        <v>2</v>
      </c>
      <c r="WFE1765" s="82" t="s">
        <v>3</v>
      </c>
      <c r="WFF1765" s="82" t="s">
        <v>50</v>
      </c>
      <c r="WFG1765" s="82" t="s">
        <v>52</v>
      </c>
      <c r="WFH1765" s="82" t="s">
        <v>13</v>
      </c>
      <c r="WFI1765" s="96" t="s">
        <v>177</v>
      </c>
      <c r="WFJ1765" s="82" t="s">
        <v>0</v>
      </c>
      <c r="WFK1765" s="82" t="s">
        <v>1</v>
      </c>
      <c r="WFL1765" s="82" t="s">
        <v>2</v>
      </c>
      <c r="WFM1765" s="82" t="s">
        <v>3</v>
      </c>
      <c r="WFN1765" s="82" t="s">
        <v>50</v>
      </c>
      <c r="WFO1765" s="82" t="s">
        <v>52</v>
      </c>
      <c r="WFP1765" s="82" t="s">
        <v>13</v>
      </c>
      <c r="WFQ1765" s="96" t="s">
        <v>177</v>
      </c>
      <c r="WFR1765" s="82" t="s">
        <v>0</v>
      </c>
      <c r="WFS1765" s="82" t="s">
        <v>1</v>
      </c>
      <c r="WFT1765" s="82" t="s">
        <v>2</v>
      </c>
      <c r="WFU1765" s="82" t="s">
        <v>3</v>
      </c>
      <c r="WFV1765" s="82" t="s">
        <v>50</v>
      </c>
      <c r="WFW1765" s="82" t="s">
        <v>52</v>
      </c>
      <c r="WFX1765" s="82" t="s">
        <v>13</v>
      </c>
      <c r="WFY1765" s="96" t="s">
        <v>177</v>
      </c>
      <c r="WFZ1765" s="82" t="s">
        <v>0</v>
      </c>
      <c r="WGA1765" s="82" t="s">
        <v>1</v>
      </c>
      <c r="WGB1765" s="82" t="s">
        <v>2</v>
      </c>
      <c r="WGC1765" s="82" t="s">
        <v>3</v>
      </c>
      <c r="WGD1765" s="82" t="s">
        <v>50</v>
      </c>
      <c r="WGE1765" s="82" t="s">
        <v>52</v>
      </c>
      <c r="WGF1765" s="82" t="s">
        <v>13</v>
      </c>
      <c r="WGG1765" s="96" t="s">
        <v>177</v>
      </c>
      <c r="WGH1765" s="82" t="s">
        <v>0</v>
      </c>
      <c r="WGI1765" s="82" t="s">
        <v>1</v>
      </c>
      <c r="WGJ1765" s="82" t="s">
        <v>2</v>
      </c>
      <c r="WGK1765" s="82" t="s">
        <v>3</v>
      </c>
      <c r="WGL1765" s="82" t="s">
        <v>50</v>
      </c>
      <c r="WGM1765" s="82" t="s">
        <v>52</v>
      </c>
      <c r="WGN1765" s="82" t="s">
        <v>13</v>
      </c>
      <c r="WGO1765" s="96" t="s">
        <v>177</v>
      </c>
      <c r="WGP1765" s="82" t="s">
        <v>0</v>
      </c>
      <c r="WGQ1765" s="82" t="s">
        <v>1</v>
      </c>
      <c r="WGR1765" s="82" t="s">
        <v>2</v>
      </c>
      <c r="WGS1765" s="82" t="s">
        <v>3</v>
      </c>
      <c r="WGT1765" s="82" t="s">
        <v>50</v>
      </c>
      <c r="WGU1765" s="82" t="s">
        <v>52</v>
      </c>
      <c r="WGV1765" s="82" t="s">
        <v>13</v>
      </c>
      <c r="WGW1765" s="96" t="s">
        <v>177</v>
      </c>
      <c r="WGX1765" s="82" t="s">
        <v>0</v>
      </c>
      <c r="WGY1765" s="82" t="s">
        <v>1</v>
      </c>
      <c r="WGZ1765" s="82" t="s">
        <v>2</v>
      </c>
      <c r="WHA1765" s="82" t="s">
        <v>3</v>
      </c>
      <c r="WHB1765" s="82" t="s">
        <v>50</v>
      </c>
      <c r="WHC1765" s="82" t="s">
        <v>52</v>
      </c>
      <c r="WHD1765" s="82" t="s">
        <v>13</v>
      </c>
      <c r="WHE1765" s="96" t="s">
        <v>177</v>
      </c>
      <c r="WHF1765" s="82" t="s">
        <v>0</v>
      </c>
      <c r="WHG1765" s="82" t="s">
        <v>1</v>
      </c>
      <c r="WHH1765" s="82" t="s">
        <v>2</v>
      </c>
      <c r="WHI1765" s="82" t="s">
        <v>3</v>
      </c>
      <c r="WHJ1765" s="82" t="s">
        <v>50</v>
      </c>
      <c r="WHK1765" s="82" t="s">
        <v>52</v>
      </c>
      <c r="WHL1765" s="82" t="s">
        <v>13</v>
      </c>
      <c r="WHM1765" s="96" t="s">
        <v>177</v>
      </c>
      <c r="WHN1765" s="82" t="s">
        <v>0</v>
      </c>
      <c r="WHO1765" s="82" t="s">
        <v>1</v>
      </c>
      <c r="WHP1765" s="82" t="s">
        <v>2</v>
      </c>
      <c r="WHQ1765" s="82" t="s">
        <v>3</v>
      </c>
      <c r="WHR1765" s="82" t="s">
        <v>50</v>
      </c>
      <c r="WHS1765" s="82" t="s">
        <v>52</v>
      </c>
      <c r="WHT1765" s="82" t="s">
        <v>13</v>
      </c>
      <c r="WHU1765" s="96" t="s">
        <v>177</v>
      </c>
      <c r="WHV1765" s="82" t="s">
        <v>0</v>
      </c>
      <c r="WHW1765" s="82" t="s">
        <v>1</v>
      </c>
      <c r="WHX1765" s="82" t="s">
        <v>2</v>
      </c>
      <c r="WHY1765" s="82" t="s">
        <v>3</v>
      </c>
      <c r="WHZ1765" s="82" t="s">
        <v>50</v>
      </c>
      <c r="WIA1765" s="82" t="s">
        <v>52</v>
      </c>
      <c r="WIB1765" s="82" t="s">
        <v>13</v>
      </c>
      <c r="WIC1765" s="96" t="s">
        <v>177</v>
      </c>
      <c r="WID1765" s="82" t="s">
        <v>0</v>
      </c>
      <c r="WIE1765" s="82" t="s">
        <v>1</v>
      </c>
      <c r="WIF1765" s="82" t="s">
        <v>2</v>
      </c>
      <c r="WIG1765" s="82" t="s">
        <v>3</v>
      </c>
      <c r="WIH1765" s="82" t="s">
        <v>50</v>
      </c>
      <c r="WII1765" s="82" t="s">
        <v>52</v>
      </c>
      <c r="WIJ1765" s="82" t="s">
        <v>13</v>
      </c>
      <c r="WIK1765" s="96" t="s">
        <v>177</v>
      </c>
      <c r="WIL1765" s="82" t="s">
        <v>0</v>
      </c>
      <c r="WIM1765" s="82" t="s">
        <v>1</v>
      </c>
      <c r="WIN1765" s="82" t="s">
        <v>2</v>
      </c>
      <c r="WIO1765" s="82" t="s">
        <v>3</v>
      </c>
      <c r="WIP1765" s="82" t="s">
        <v>50</v>
      </c>
      <c r="WIQ1765" s="82" t="s">
        <v>52</v>
      </c>
      <c r="WIR1765" s="82" t="s">
        <v>13</v>
      </c>
      <c r="WIS1765" s="96" t="s">
        <v>177</v>
      </c>
      <c r="WIT1765" s="82" t="s">
        <v>0</v>
      </c>
      <c r="WIU1765" s="82" t="s">
        <v>1</v>
      </c>
      <c r="WIV1765" s="82" t="s">
        <v>2</v>
      </c>
      <c r="WIW1765" s="82" t="s">
        <v>3</v>
      </c>
      <c r="WIX1765" s="82" t="s">
        <v>50</v>
      </c>
      <c r="WIY1765" s="82" t="s">
        <v>52</v>
      </c>
      <c r="WIZ1765" s="82" t="s">
        <v>13</v>
      </c>
      <c r="WJA1765" s="96" t="s">
        <v>177</v>
      </c>
      <c r="WJB1765" s="82" t="s">
        <v>0</v>
      </c>
      <c r="WJC1765" s="82" t="s">
        <v>1</v>
      </c>
      <c r="WJD1765" s="82" t="s">
        <v>2</v>
      </c>
      <c r="WJE1765" s="82" t="s">
        <v>3</v>
      </c>
      <c r="WJF1765" s="82" t="s">
        <v>50</v>
      </c>
      <c r="WJG1765" s="82" t="s">
        <v>52</v>
      </c>
      <c r="WJH1765" s="82" t="s">
        <v>13</v>
      </c>
      <c r="WJI1765" s="96" t="s">
        <v>177</v>
      </c>
      <c r="WJJ1765" s="82" t="s">
        <v>0</v>
      </c>
      <c r="WJK1765" s="82" t="s">
        <v>1</v>
      </c>
      <c r="WJL1765" s="82" t="s">
        <v>2</v>
      </c>
      <c r="WJM1765" s="82" t="s">
        <v>3</v>
      </c>
      <c r="WJN1765" s="82" t="s">
        <v>50</v>
      </c>
      <c r="WJO1765" s="82" t="s">
        <v>52</v>
      </c>
      <c r="WJP1765" s="82" t="s">
        <v>13</v>
      </c>
      <c r="WJQ1765" s="96" t="s">
        <v>177</v>
      </c>
      <c r="WJR1765" s="82" t="s">
        <v>0</v>
      </c>
      <c r="WJS1765" s="82" t="s">
        <v>1</v>
      </c>
      <c r="WJT1765" s="82" t="s">
        <v>2</v>
      </c>
      <c r="WJU1765" s="82" t="s">
        <v>3</v>
      </c>
      <c r="WJV1765" s="82" t="s">
        <v>50</v>
      </c>
      <c r="WJW1765" s="82" t="s">
        <v>52</v>
      </c>
      <c r="WJX1765" s="82" t="s">
        <v>13</v>
      </c>
      <c r="WJY1765" s="96" t="s">
        <v>177</v>
      </c>
      <c r="WJZ1765" s="82" t="s">
        <v>0</v>
      </c>
      <c r="WKA1765" s="82" t="s">
        <v>1</v>
      </c>
      <c r="WKB1765" s="82" t="s">
        <v>2</v>
      </c>
      <c r="WKC1765" s="82" t="s">
        <v>3</v>
      </c>
      <c r="WKD1765" s="82" t="s">
        <v>50</v>
      </c>
      <c r="WKE1765" s="82" t="s">
        <v>52</v>
      </c>
      <c r="WKF1765" s="82" t="s">
        <v>13</v>
      </c>
      <c r="WKG1765" s="96" t="s">
        <v>177</v>
      </c>
      <c r="WKH1765" s="82" t="s">
        <v>0</v>
      </c>
      <c r="WKI1765" s="82" t="s">
        <v>1</v>
      </c>
      <c r="WKJ1765" s="82" t="s">
        <v>2</v>
      </c>
      <c r="WKK1765" s="82" t="s">
        <v>3</v>
      </c>
      <c r="WKL1765" s="82" t="s">
        <v>50</v>
      </c>
      <c r="WKM1765" s="82" t="s">
        <v>52</v>
      </c>
      <c r="WKN1765" s="82" t="s">
        <v>13</v>
      </c>
      <c r="WKO1765" s="96" t="s">
        <v>177</v>
      </c>
      <c r="WKP1765" s="82" t="s">
        <v>0</v>
      </c>
      <c r="WKQ1765" s="82" t="s">
        <v>1</v>
      </c>
      <c r="WKR1765" s="82" t="s">
        <v>2</v>
      </c>
      <c r="WKS1765" s="82" t="s">
        <v>3</v>
      </c>
      <c r="WKT1765" s="82" t="s">
        <v>50</v>
      </c>
      <c r="WKU1765" s="82" t="s">
        <v>52</v>
      </c>
      <c r="WKV1765" s="82" t="s">
        <v>13</v>
      </c>
      <c r="WKW1765" s="96" t="s">
        <v>177</v>
      </c>
      <c r="WKX1765" s="82" t="s">
        <v>0</v>
      </c>
      <c r="WKY1765" s="82" t="s">
        <v>1</v>
      </c>
      <c r="WKZ1765" s="82" t="s">
        <v>2</v>
      </c>
      <c r="WLA1765" s="82" t="s">
        <v>3</v>
      </c>
      <c r="WLB1765" s="82" t="s">
        <v>50</v>
      </c>
      <c r="WLC1765" s="82" t="s">
        <v>52</v>
      </c>
      <c r="WLD1765" s="82" t="s">
        <v>13</v>
      </c>
      <c r="WLE1765" s="96" t="s">
        <v>177</v>
      </c>
      <c r="WLF1765" s="82" t="s">
        <v>0</v>
      </c>
      <c r="WLG1765" s="82" t="s">
        <v>1</v>
      </c>
      <c r="WLH1765" s="82" t="s">
        <v>2</v>
      </c>
      <c r="WLI1765" s="82" t="s">
        <v>3</v>
      </c>
      <c r="WLJ1765" s="82" t="s">
        <v>50</v>
      </c>
      <c r="WLK1765" s="82" t="s">
        <v>52</v>
      </c>
      <c r="WLL1765" s="82" t="s">
        <v>13</v>
      </c>
      <c r="WLM1765" s="96" t="s">
        <v>177</v>
      </c>
      <c r="WLN1765" s="82" t="s">
        <v>0</v>
      </c>
      <c r="WLO1765" s="82" t="s">
        <v>1</v>
      </c>
      <c r="WLP1765" s="82" t="s">
        <v>2</v>
      </c>
      <c r="WLQ1765" s="82" t="s">
        <v>3</v>
      </c>
      <c r="WLR1765" s="82" t="s">
        <v>50</v>
      </c>
      <c r="WLS1765" s="82" t="s">
        <v>52</v>
      </c>
      <c r="WLT1765" s="82" t="s">
        <v>13</v>
      </c>
      <c r="WLU1765" s="96" t="s">
        <v>177</v>
      </c>
      <c r="WLV1765" s="82" t="s">
        <v>0</v>
      </c>
      <c r="WLW1765" s="82" t="s">
        <v>1</v>
      </c>
      <c r="WLX1765" s="82" t="s">
        <v>2</v>
      </c>
      <c r="WLY1765" s="82" t="s">
        <v>3</v>
      </c>
      <c r="WLZ1765" s="82" t="s">
        <v>50</v>
      </c>
      <c r="WMA1765" s="82" t="s">
        <v>52</v>
      </c>
      <c r="WMB1765" s="82" t="s">
        <v>13</v>
      </c>
      <c r="WMC1765" s="96" t="s">
        <v>177</v>
      </c>
      <c r="WMD1765" s="82" t="s">
        <v>0</v>
      </c>
      <c r="WME1765" s="82" t="s">
        <v>1</v>
      </c>
      <c r="WMF1765" s="82" t="s">
        <v>2</v>
      </c>
      <c r="WMG1765" s="82" t="s">
        <v>3</v>
      </c>
      <c r="WMH1765" s="82" t="s">
        <v>50</v>
      </c>
      <c r="WMI1765" s="82" t="s">
        <v>52</v>
      </c>
      <c r="WMJ1765" s="82" t="s">
        <v>13</v>
      </c>
      <c r="WMK1765" s="96" t="s">
        <v>177</v>
      </c>
      <c r="WML1765" s="82" t="s">
        <v>0</v>
      </c>
      <c r="WMM1765" s="82" t="s">
        <v>1</v>
      </c>
      <c r="WMN1765" s="82" t="s">
        <v>2</v>
      </c>
      <c r="WMO1765" s="82" t="s">
        <v>3</v>
      </c>
      <c r="WMP1765" s="82" t="s">
        <v>50</v>
      </c>
      <c r="WMQ1765" s="82" t="s">
        <v>52</v>
      </c>
      <c r="WMR1765" s="82" t="s">
        <v>13</v>
      </c>
      <c r="WMS1765" s="96" t="s">
        <v>177</v>
      </c>
      <c r="WMT1765" s="82" t="s">
        <v>0</v>
      </c>
      <c r="WMU1765" s="82" t="s">
        <v>1</v>
      </c>
      <c r="WMV1765" s="82" t="s">
        <v>2</v>
      </c>
      <c r="WMW1765" s="82" t="s">
        <v>3</v>
      </c>
      <c r="WMX1765" s="82" t="s">
        <v>50</v>
      </c>
      <c r="WMY1765" s="82" t="s">
        <v>52</v>
      </c>
      <c r="WMZ1765" s="82" t="s">
        <v>13</v>
      </c>
      <c r="WNA1765" s="96" t="s">
        <v>177</v>
      </c>
      <c r="WNB1765" s="82" t="s">
        <v>0</v>
      </c>
      <c r="WNC1765" s="82" t="s">
        <v>1</v>
      </c>
      <c r="WND1765" s="82" t="s">
        <v>2</v>
      </c>
      <c r="WNE1765" s="82" t="s">
        <v>3</v>
      </c>
      <c r="WNF1765" s="82" t="s">
        <v>50</v>
      </c>
      <c r="WNG1765" s="82" t="s">
        <v>52</v>
      </c>
      <c r="WNH1765" s="82" t="s">
        <v>13</v>
      </c>
      <c r="WNI1765" s="96" t="s">
        <v>177</v>
      </c>
      <c r="WNJ1765" s="82" t="s">
        <v>0</v>
      </c>
      <c r="WNK1765" s="82" t="s">
        <v>1</v>
      </c>
      <c r="WNL1765" s="82" t="s">
        <v>2</v>
      </c>
      <c r="WNM1765" s="82" t="s">
        <v>3</v>
      </c>
      <c r="WNN1765" s="82" t="s">
        <v>50</v>
      </c>
      <c r="WNO1765" s="82" t="s">
        <v>52</v>
      </c>
      <c r="WNP1765" s="82" t="s">
        <v>13</v>
      </c>
      <c r="WNQ1765" s="96" t="s">
        <v>177</v>
      </c>
      <c r="WNR1765" s="82" t="s">
        <v>0</v>
      </c>
      <c r="WNS1765" s="82" t="s">
        <v>1</v>
      </c>
      <c r="WNT1765" s="82" t="s">
        <v>2</v>
      </c>
      <c r="WNU1765" s="82" t="s">
        <v>3</v>
      </c>
      <c r="WNV1765" s="82" t="s">
        <v>50</v>
      </c>
      <c r="WNW1765" s="82" t="s">
        <v>52</v>
      </c>
      <c r="WNX1765" s="82" t="s">
        <v>13</v>
      </c>
      <c r="WNY1765" s="96" t="s">
        <v>177</v>
      </c>
      <c r="WNZ1765" s="82" t="s">
        <v>0</v>
      </c>
      <c r="WOA1765" s="82" t="s">
        <v>1</v>
      </c>
      <c r="WOB1765" s="82" t="s">
        <v>2</v>
      </c>
      <c r="WOC1765" s="82" t="s">
        <v>3</v>
      </c>
      <c r="WOD1765" s="82" t="s">
        <v>50</v>
      </c>
      <c r="WOE1765" s="82" t="s">
        <v>52</v>
      </c>
      <c r="WOF1765" s="82" t="s">
        <v>13</v>
      </c>
      <c r="WOG1765" s="96" t="s">
        <v>177</v>
      </c>
      <c r="WOH1765" s="82" t="s">
        <v>0</v>
      </c>
      <c r="WOI1765" s="82" t="s">
        <v>1</v>
      </c>
      <c r="WOJ1765" s="82" t="s">
        <v>2</v>
      </c>
      <c r="WOK1765" s="82" t="s">
        <v>3</v>
      </c>
      <c r="WOL1765" s="82" t="s">
        <v>50</v>
      </c>
      <c r="WOM1765" s="82" t="s">
        <v>52</v>
      </c>
      <c r="WON1765" s="82" t="s">
        <v>13</v>
      </c>
      <c r="WOO1765" s="96" t="s">
        <v>177</v>
      </c>
      <c r="WOP1765" s="82" t="s">
        <v>0</v>
      </c>
      <c r="WOQ1765" s="82" t="s">
        <v>1</v>
      </c>
      <c r="WOR1765" s="82" t="s">
        <v>2</v>
      </c>
      <c r="WOS1765" s="82" t="s">
        <v>3</v>
      </c>
      <c r="WOT1765" s="82" t="s">
        <v>50</v>
      </c>
      <c r="WOU1765" s="82" t="s">
        <v>52</v>
      </c>
      <c r="WOV1765" s="82" t="s">
        <v>13</v>
      </c>
      <c r="WOW1765" s="96" t="s">
        <v>177</v>
      </c>
      <c r="WOX1765" s="82" t="s">
        <v>0</v>
      </c>
      <c r="WOY1765" s="82" t="s">
        <v>1</v>
      </c>
      <c r="WOZ1765" s="82" t="s">
        <v>2</v>
      </c>
      <c r="WPA1765" s="82" t="s">
        <v>3</v>
      </c>
      <c r="WPB1765" s="82" t="s">
        <v>50</v>
      </c>
      <c r="WPC1765" s="82" t="s">
        <v>52</v>
      </c>
      <c r="WPD1765" s="82" t="s">
        <v>13</v>
      </c>
      <c r="WPE1765" s="96" t="s">
        <v>177</v>
      </c>
      <c r="WPF1765" s="82" t="s">
        <v>0</v>
      </c>
      <c r="WPG1765" s="82" t="s">
        <v>1</v>
      </c>
      <c r="WPH1765" s="82" t="s">
        <v>2</v>
      </c>
      <c r="WPI1765" s="82" t="s">
        <v>3</v>
      </c>
      <c r="WPJ1765" s="82" t="s">
        <v>50</v>
      </c>
      <c r="WPK1765" s="82" t="s">
        <v>52</v>
      </c>
      <c r="WPL1765" s="82" t="s">
        <v>13</v>
      </c>
      <c r="WPM1765" s="96" t="s">
        <v>177</v>
      </c>
      <c r="WPN1765" s="82" t="s">
        <v>0</v>
      </c>
      <c r="WPO1765" s="82" t="s">
        <v>1</v>
      </c>
      <c r="WPP1765" s="82" t="s">
        <v>2</v>
      </c>
      <c r="WPQ1765" s="82" t="s">
        <v>3</v>
      </c>
      <c r="WPR1765" s="82" t="s">
        <v>50</v>
      </c>
      <c r="WPS1765" s="82" t="s">
        <v>52</v>
      </c>
      <c r="WPT1765" s="82" t="s">
        <v>13</v>
      </c>
      <c r="WPU1765" s="96" t="s">
        <v>177</v>
      </c>
      <c r="WPV1765" s="82" t="s">
        <v>0</v>
      </c>
      <c r="WPW1765" s="82" t="s">
        <v>1</v>
      </c>
      <c r="WPX1765" s="82" t="s">
        <v>2</v>
      </c>
      <c r="WPY1765" s="82" t="s">
        <v>3</v>
      </c>
      <c r="WPZ1765" s="82" t="s">
        <v>50</v>
      </c>
      <c r="WQA1765" s="82" t="s">
        <v>52</v>
      </c>
      <c r="WQB1765" s="82" t="s">
        <v>13</v>
      </c>
      <c r="WQC1765" s="96" t="s">
        <v>177</v>
      </c>
      <c r="WQD1765" s="82" t="s">
        <v>0</v>
      </c>
      <c r="WQE1765" s="82" t="s">
        <v>1</v>
      </c>
      <c r="WQF1765" s="82" t="s">
        <v>2</v>
      </c>
      <c r="WQG1765" s="82" t="s">
        <v>3</v>
      </c>
      <c r="WQH1765" s="82" t="s">
        <v>50</v>
      </c>
      <c r="WQI1765" s="82" t="s">
        <v>52</v>
      </c>
      <c r="WQJ1765" s="82" t="s">
        <v>13</v>
      </c>
      <c r="WQK1765" s="96" t="s">
        <v>177</v>
      </c>
      <c r="WQL1765" s="82" t="s">
        <v>0</v>
      </c>
      <c r="WQM1765" s="82" t="s">
        <v>1</v>
      </c>
      <c r="WQN1765" s="82" t="s">
        <v>2</v>
      </c>
      <c r="WQO1765" s="82" t="s">
        <v>3</v>
      </c>
      <c r="WQP1765" s="82" t="s">
        <v>50</v>
      </c>
      <c r="WQQ1765" s="82" t="s">
        <v>52</v>
      </c>
      <c r="WQR1765" s="82" t="s">
        <v>13</v>
      </c>
      <c r="WQS1765" s="96" t="s">
        <v>177</v>
      </c>
      <c r="WQT1765" s="82" t="s">
        <v>0</v>
      </c>
      <c r="WQU1765" s="82" t="s">
        <v>1</v>
      </c>
      <c r="WQV1765" s="82" t="s">
        <v>2</v>
      </c>
      <c r="WQW1765" s="82" t="s">
        <v>3</v>
      </c>
      <c r="WQX1765" s="82" t="s">
        <v>50</v>
      </c>
      <c r="WQY1765" s="82" t="s">
        <v>52</v>
      </c>
      <c r="WQZ1765" s="82" t="s">
        <v>13</v>
      </c>
      <c r="WRA1765" s="96" t="s">
        <v>177</v>
      </c>
      <c r="WRB1765" s="82" t="s">
        <v>0</v>
      </c>
      <c r="WRC1765" s="82" t="s">
        <v>1</v>
      </c>
      <c r="WRD1765" s="82" t="s">
        <v>2</v>
      </c>
      <c r="WRE1765" s="82" t="s">
        <v>3</v>
      </c>
      <c r="WRF1765" s="82" t="s">
        <v>50</v>
      </c>
      <c r="WRG1765" s="82" t="s">
        <v>52</v>
      </c>
      <c r="WRH1765" s="82" t="s">
        <v>13</v>
      </c>
      <c r="WRI1765" s="96" t="s">
        <v>177</v>
      </c>
      <c r="WRJ1765" s="82" t="s">
        <v>0</v>
      </c>
      <c r="WRK1765" s="82" t="s">
        <v>1</v>
      </c>
      <c r="WRL1765" s="82" t="s">
        <v>2</v>
      </c>
      <c r="WRM1765" s="82" t="s">
        <v>3</v>
      </c>
      <c r="WRN1765" s="82" t="s">
        <v>50</v>
      </c>
      <c r="WRO1765" s="82" t="s">
        <v>52</v>
      </c>
      <c r="WRP1765" s="82" t="s">
        <v>13</v>
      </c>
      <c r="WRQ1765" s="96" t="s">
        <v>177</v>
      </c>
      <c r="WRR1765" s="82" t="s">
        <v>0</v>
      </c>
      <c r="WRS1765" s="82" t="s">
        <v>1</v>
      </c>
      <c r="WRT1765" s="82" t="s">
        <v>2</v>
      </c>
      <c r="WRU1765" s="82" t="s">
        <v>3</v>
      </c>
      <c r="WRV1765" s="82" t="s">
        <v>50</v>
      </c>
      <c r="WRW1765" s="82" t="s">
        <v>52</v>
      </c>
      <c r="WRX1765" s="82" t="s">
        <v>13</v>
      </c>
      <c r="WRY1765" s="96" t="s">
        <v>177</v>
      </c>
      <c r="WRZ1765" s="82" t="s">
        <v>0</v>
      </c>
      <c r="WSA1765" s="82" t="s">
        <v>1</v>
      </c>
      <c r="WSB1765" s="82" t="s">
        <v>2</v>
      </c>
      <c r="WSC1765" s="82" t="s">
        <v>3</v>
      </c>
      <c r="WSD1765" s="82" t="s">
        <v>50</v>
      </c>
      <c r="WSE1765" s="82" t="s">
        <v>52</v>
      </c>
      <c r="WSF1765" s="82" t="s">
        <v>13</v>
      </c>
      <c r="WSG1765" s="96" t="s">
        <v>177</v>
      </c>
      <c r="WSH1765" s="82" t="s">
        <v>0</v>
      </c>
      <c r="WSI1765" s="82" t="s">
        <v>1</v>
      </c>
      <c r="WSJ1765" s="82" t="s">
        <v>2</v>
      </c>
      <c r="WSK1765" s="82" t="s">
        <v>3</v>
      </c>
      <c r="WSL1765" s="82" t="s">
        <v>50</v>
      </c>
      <c r="WSM1765" s="82" t="s">
        <v>52</v>
      </c>
      <c r="WSN1765" s="82" t="s">
        <v>13</v>
      </c>
      <c r="WSO1765" s="96" t="s">
        <v>177</v>
      </c>
      <c r="WSP1765" s="82" t="s">
        <v>0</v>
      </c>
      <c r="WSQ1765" s="82" t="s">
        <v>1</v>
      </c>
      <c r="WSR1765" s="82" t="s">
        <v>2</v>
      </c>
      <c r="WSS1765" s="82" t="s">
        <v>3</v>
      </c>
      <c r="WST1765" s="82" t="s">
        <v>50</v>
      </c>
      <c r="WSU1765" s="82" t="s">
        <v>52</v>
      </c>
      <c r="WSV1765" s="82" t="s">
        <v>13</v>
      </c>
      <c r="WSW1765" s="96" t="s">
        <v>177</v>
      </c>
      <c r="WSX1765" s="82" t="s">
        <v>0</v>
      </c>
      <c r="WSY1765" s="82" t="s">
        <v>1</v>
      </c>
      <c r="WSZ1765" s="82" t="s">
        <v>2</v>
      </c>
      <c r="WTA1765" s="82" t="s">
        <v>3</v>
      </c>
      <c r="WTB1765" s="82" t="s">
        <v>50</v>
      </c>
      <c r="WTC1765" s="82" t="s">
        <v>52</v>
      </c>
      <c r="WTD1765" s="82" t="s">
        <v>13</v>
      </c>
      <c r="WTE1765" s="96" t="s">
        <v>177</v>
      </c>
      <c r="WTF1765" s="82" t="s">
        <v>0</v>
      </c>
      <c r="WTG1765" s="82" t="s">
        <v>1</v>
      </c>
      <c r="WTH1765" s="82" t="s">
        <v>2</v>
      </c>
      <c r="WTI1765" s="82" t="s">
        <v>3</v>
      </c>
      <c r="WTJ1765" s="82" t="s">
        <v>50</v>
      </c>
      <c r="WTK1765" s="82" t="s">
        <v>52</v>
      </c>
      <c r="WTL1765" s="82" t="s">
        <v>13</v>
      </c>
      <c r="WTM1765" s="96" t="s">
        <v>177</v>
      </c>
      <c r="WTN1765" s="82" t="s">
        <v>0</v>
      </c>
      <c r="WTO1765" s="82" t="s">
        <v>1</v>
      </c>
      <c r="WTP1765" s="82" t="s">
        <v>2</v>
      </c>
      <c r="WTQ1765" s="82" t="s">
        <v>3</v>
      </c>
      <c r="WTR1765" s="82" t="s">
        <v>50</v>
      </c>
      <c r="WTS1765" s="82" t="s">
        <v>52</v>
      </c>
      <c r="WTT1765" s="82" t="s">
        <v>13</v>
      </c>
      <c r="WTU1765" s="96" t="s">
        <v>177</v>
      </c>
      <c r="WTV1765" s="82" t="s">
        <v>0</v>
      </c>
      <c r="WTW1765" s="82" t="s">
        <v>1</v>
      </c>
      <c r="WTX1765" s="82" t="s">
        <v>2</v>
      </c>
      <c r="WTY1765" s="82" t="s">
        <v>3</v>
      </c>
      <c r="WTZ1765" s="82" t="s">
        <v>50</v>
      </c>
      <c r="WUA1765" s="82" t="s">
        <v>52</v>
      </c>
      <c r="WUB1765" s="82" t="s">
        <v>13</v>
      </c>
      <c r="WUC1765" s="96" t="s">
        <v>177</v>
      </c>
      <c r="WUD1765" s="82" t="s">
        <v>0</v>
      </c>
      <c r="WUE1765" s="82" t="s">
        <v>1</v>
      </c>
      <c r="WUF1765" s="82" t="s">
        <v>2</v>
      </c>
      <c r="WUG1765" s="82" t="s">
        <v>3</v>
      </c>
      <c r="WUH1765" s="82" t="s">
        <v>50</v>
      </c>
      <c r="WUI1765" s="82" t="s">
        <v>52</v>
      </c>
      <c r="WUJ1765" s="82" t="s">
        <v>13</v>
      </c>
      <c r="WUK1765" s="96" t="s">
        <v>177</v>
      </c>
      <c r="WUL1765" s="82" t="s">
        <v>0</v>
      </c>
      <c r="WUM1765" s="82" t="s">
        <v>1</v>
      </c>
      <c r="WUN1765" s="82" t="s">
        <v>2</v>
      </c>
      <c r="WUO1765" s="82" t="s">
        <v>3</v>
      </c>
      <c r="WUP1765" s="82" t="s">
        <v>50</v>
      </c>
      <c r="WUQ1765" s="82" t="s">
        <v>52</v>
      </c>
      <c r="WUR1765" s="82" t="s">
        <v>13</v>
      </c>
      <c r="WUS1765" s="96" t="s">
        <v>177</v>
      </c>
      <c r="WUT1765" s="82" t="s">
        <v>0</v>
      </c>
      <c r="WUU1765" s="82" t="s">
        <v>1</v>
      </c>
      <c r="WUV1765" s="82" t="s">
        <v>2</v>
      </c>
      <c r="WUW1765" s="82" t="s">
        <v>3</v>
      </c>
      <c r="WUX1765" s="82" t="s">
        <v>50</v>
      </c>
      <c r="WUY1765" s="82" t="s">
        <v>52</v>
      </c>
      <c r="WUZ1765" s="82" t="s">
        <v>13</v>
      </c>
      <c r="WVA1765" s="96" t="s">
        <v>177</v>
      </c>
      <c r="WVB1765" s="82" t="s">
        <v>0</v>
      </c>
      <c r="WVC1765" s="82" t="s">
        <v>1</v>
      </c>
      <c r="WVD1765" s="82" t="s">
        <v>2</v>
      </c>
      <c r="WVE1765" s="82" t="s">
        <v>3</v>
      </c>
      <c r="WVF1765" s="82" t="s">
        <v>50</v>
      </c>
      <c r="WVG1765" s="82" t="s">
        <v>52</v>
      </c>
      <c r="WVH1765" s="82" t="s">
        <v>13</v>
      </c>
      <c r="WVI1765" s="96" t="s">
        <v>177</v>
      </c>
      <c r="WVJ1765" s="82" t="s">
        <v>0</v>
      </c>
      <c r="WVK1765" s="82" t="s">
        <v>1</v>
      </c>
      <c r="WVL1765" s="82" t="s">
        <v>2</v>
      </c>
      <c r="WVM1765" s="82" t="s">
        <v>3</v>
      </c>
      <c r="WVN1765" s="82" t="s">
        <v>50</v>
      </c>
      <c r="WVO1765" s="82" t="s">
        <v>52</v>
      </c>
      <c r="WVP1765" s="82" t="s">
        <v>13</v>
      </c>
      <c r="WVQ1765" s="96" t="s">
        <v>177</v>
      </c>
      <c r="WVR1765" s="82" t="s">
        <v>0</v>
      </c>
      <c r="WVS1765" s="82" t="s">
        <v>1</v>
      </c>
      <c r="WVT1765" s="82" t="s">
        <v>2</v>
      </c>
      <c r="WVU1765" s="82" t="s">
        <v>3</v>
      </c>
      <c r="WVV1765" s="82" t="s">
        <v>50</v>
      </c>
      <c r="WVW1765" s="82" t="s">
        <v>52</v>
      </c>
      <c r="WVX1765" s="82" t="s">
        <v>13</v>
      </c>
      <c r="WVY1765" s="96" t="s">
        <v>177</v>
      </c>
      <c r="WVZ1765" s="82" t="s">
        <v>0</v>
      </c>
      <c r="WWA1765" s="82" t="s">
        <v>1</v>
      </c>
      <c r="WWB1765" s="82" t="s">
        <v>2</v>
      </c>
      <c r="WWC1765" s="82" t="s">
        <v>3</v>
      </c>
      <c r="WWD1765" s="82" t="s">
        <v>50</v>
      </c>
      <c r="WWE1765" s="82" t="s">
        <v>52</v>
      </c>
      <c r="WWF1765" s="82" t="s">
        <v>13</v>
      </c>
      <c r="WWG1765" s="96" t="s">
        <v>177</v>
      </c>
      <c r="WWH1765" s="82" t="s">
        <v>0</v>
      </c>
      <c r="WWI1765" s="82" t="s">
        <v>1</v>
      </c>
      <c r="WWJ1765" s="82" t="s">
        <v>2</v>
      </c>
      <c r="WWK1765" s="82" t="s">
        <v>3</v>
      </c>
      <c r="WWL1765" s="82" t="s">
        <v>50</v>
      </c>
      <c r="WWM1765" s="82" t="s">
        <v>52</v>
      </c>
      <c r="WWN1765" s="82" t="s">
        <v>13</v>
      </c>
      <c r="WWO1765" s="96" t="s">
        <v>177</v>
      </c>
      <c r="WWP1765" s="82" t="s">
        <v>0</v>
      </c>
      <c r="WWQ1765" s="82" t="s">
        <v>1</v>
      </c>
      <c r="WWR1765" s="82" t="s">
        <v>2</v>
      </c>
      <c r="WWS1765" s="82" t="s">
        <v>3</v>
      </c>
      <c r="WWT1765" s="82" t="s">
        <v>50</v>
      </c>
      <c r="WWU1765" s="82" t="s">
        <v>52</v>
      </c>
      <c r="WWV1765" s="82" t="s">
        <v>13</v>
      </c>
      <c r="WWW1765" s="96" t="s">
        <v>177</v>
      </c>
      <c r="WWX1765" s="82" t="s">
        <v>0</v>
      </c>
      <c r="WWY1765" s="82" t="s">
        <v>1</v>
      </c>
      <c r="WWZ1765" s="82" t="s">
        <v>2</v>
      </c>
      <c r="WXA1765" s="82" t="s">
        <v>3</v>
      </c>
      <c r="WXB1765" s="82" t="s">
        <v>50</v>
      </c>
      <c r="WXC1765" s="82" t="s">
        <v>52</v>
      </c>
      <c r="WXD1765" s="82" t="s">
        <v>13</v>
      </c>
      <c r="WXE1765" s="96" t="s">
        <v>177</v>
      </c>
      <c r="WXF1765" s="82" t="s">
        <v>0</v>
      </c>
      <c r="WXG1765" s="82" t="s">
        <v>1</v>
      </c>
      <c r="WXH1765" s="82" t="s">
        <v>2</v>
      </c>
      <c r="WXI1765" s="82" t="s">
        <v>3</v>
      </c>
      <c r="WXJ1765" s="82" t="s">
        <v>50</v>
      </c>
      <c r="WXK1765" s="82" t="s">
        <v>52</v>
      </c>
      <c r="WXL1765" s="82" t="s">
        <v>13</v>
      </c>
      <c r="WXM1765" s="96" t="s">
        <v>177</v>
      </c>
      <c r="WXN1765" s="82" t="s">
        <v>0</v>
      </c>
      <c r="WXO1765" s="82" t="s">
        <v>1</v>
      </c>
      <c r="WXP1765" s="82" t="s">
        <v>2</v>
      </c>
      <c r="WXQ1765" s="82" t="s">
        <v>3</v>
      </c>
      <c r="WXR1765" s="82" t="s">
        <v>50</v>
      </c>
      <c r="WXS1765" s="82" t="s">
        <v>52</v>
      </c>
      <c r="WXT1765" s="82" t="s">
        <v>13</v>
      </c>
      <c r="WXU1765" s="96" t="s">
        <v>177</v>
      </c>
      <c r="WXV1765" s="82" t="s">
        <v>0</v>
      </c>
      <c r="WXW1765" s="82" t="s">
        <v>1</v>
      </c>
      <c r="WXX1765" s="82" t="s">
        <v>2</v>
      </c>
      <c r="WXY1765" s="82" t="s">
        <v>3</v>
      </c>
      <c r="WXZ1765" s="82" t="s">
        <v>50</v>
      </c>
      <c r="WYA1765" s="82" t="s">
        <v>52</v>
      </c>
      <c r="WYB1765" s="82" t="s">
        <v>13</v>
      </c>
      <c r="WYC1765" s="96" t="s">
        <v>177</v>
      </c>
      <c r="WYD1765" s="82" t="s">
        <v>0</v>
      </c>
      <c r="WYE1765" s="82" t="s">
        <v>1</v>
      </c>
      <c r="WYF1765" s="82" t="s">
        <v>2</v>
      </c>
      <c r="WYG1765" s="82" t="s">
        <v>3</v>
      </c>
      <c r="WYH1765" s="82" t="s">
        <v>50</v>
      </c>
      <c r="WYI1765" s="82" t="s">
        <v>52</v>
      </c>
      <c r="WYJ1765" s="82" t="s">
        <v>13</v>
      </c>
      <c r="WYK1765" s="96" t="s">
        <v>177</v>
      </c>
      <c r="WYL1765" s="82" t="s">
        <v>0</v>
      </c>
      <c r="WYM1765" s="82" t="s">
        <v>1</v>
      </c>
      <c r="WYN1765" s="82" t="s">
        <v>2</v>
      </c>
      <c r="WYO1765" s="82" t="s">
        <v>3</v>
      </c>
      <c r="WYP1765" s="82" t="s">
        <v>50</v>
      </c>
      <c r="WYQ1765" s="82" t="s">
        <v>52</v>
      </c>
      <c r="WYR1765" s="82" t="s">
        <v>13</v>
      </c>
      <c r="WYS1765" s="96" t="s">
        <v>177</v>
      </c>
      <c r="WYT1765" s="82" t="s">
        <v>0</v>
      </c>
      <c r="WYU1765" s="82" t="s">
        <v>1</v>
      </c>
      <c r="WYV1765" s="82" t="s">
        <v>2</v>
      </c>
      <c r="WYW1765" s="82" t="s">
        <v>3</v>
      </c>
      <c r="WYX1765" s="82" t="s">
        <v>50</v>
      </c>
      <c r="WYY1765" s="82" t="s">
        <v>52</v>
      </c>
      <c r="WYZ1765" s="82" t="s">
        <v>13</v>
      </c>
      <c r="WZA1765" s="96" t="s">
        <v>177</v>
      </c>
      <c r="WZB1765" s="82" t="s">
        <v>0</v>
      </c>
      <c r="WZC1765" s="82" t="s">
        <v>1</v>
      </c>
      <c r="WZD1765" s="82" t="s">
        <v>2</v>
      </c>
      <c r="WZE1765" s="82" t="s">
        <v>3</v>
      </c>
      <c r="WZF1765" s="82" t="s">
        <v>50</v>
      </c>
      <c r="WZG1765" s="82" t="s">
        <v>52</v>
      </c>
      <c r="WZH1765" s="82" t="s">
        <v>13</v>
      </c>
      <c r="WZI1765" s="96" t="s">
        <v>177</v>
      </c>
      <c r="WZJ1765" s="82" t="s">
        <v>0</v>
      </c>
      <c r="WZK1765" s="82" t="s">
        <v>1</v>
      </c>
      <c r="WZL1765" s="82" t="s">
        <v>2</v>
      </c>
      <c r="WZM1765" s="82" t="s">
        <v>3</v>
      </c>
      <c r="WZN1765" s="82" t="s">
        <v>50</v>
      </c>
      <c r="WZO1765" s="82" t="s">
        <v>52</v>
      </c>
      <c r="WZP1765" s="82" t="s">
        <v>13</v>
      </c>
      <c r="WZQ1765" s="96" t="s">
        <v>177</v>
      </c>
      <c r="WZR1765" s="82" t="s">
        <v>0</v>
      </c>
      <c r="WZS1765" s="82" t="s">
        <v>1</v>
      </c>
      <c r="WZT1765" s="82" t="s">
        <v>2</v>
      </c>
      <c r="WZU1765" s="82" t="s">
        <v>3</v>
      </c>
      <c r="WZV1765" s="82" t="s">
        <v>50</v>
      </c>
      <c r="WZW1765" s="82" t="s">
        <v>52</v>
      </c>
      <c r="WZX1765" s="82" t="s">
        <v>13</v>
      </c>
      <c r="WZY1765" s="96" t="s">
        <v>177</v>
      </c>
      <c r="WZZ1765" s="82" t="s">
        <v>0</v>
      </c>
      <c r="XAA1765" s="82" t="s">
        <v>1</v>
      </c>
      <c r="XAB1765" s="82" t="s">
        <v>2</v>
      </c>
      <c r="XAC1765" s="82" t="s">
        <v>3</v>
      </c>
      <c r="XAD1765" s="82" t="s">
        <v>50</v>
      </c>
      <c r="XAE1765" s="82" t="s">
        <v>52</v>
      </c>
      <c r="XAF1765" s="82" t="s">
        <v>13</v>
      </c>
      <c r="XAG1765" s="96" t="s">
        <v>177</v>
      </c>
      <c r="XAH1765" s="82" t="s">
        <v>0</v>
      </c>
      <c r="XAI1765" s="82" t="s">
        <v>1</v>
      </c>
      <c r="XAJ1765" s="82" t="s">
        <v>2</v>
      </c>
      <c r="XAK1765" s="82" t="s">
        <v>3</v>
      </c>
      <c r="XAL1765" s="82" t="s">
        <v>50</v>
      </c>
      <c r="XAM1765" s="82" t="s">
        <v>52</v>
      </c>
      <c r="XAN1765" s="82" t="s">
        <v>13</v>
      </c>
      <c r="XAO1765" s="96" t="s">
        <v>177</v>
      </c>
      <c r="XAP1765" s="82" t="s">
        <v>0</v>
      </c>
      <c r="XAQ1765" s="82" t="s">
        <v>1</v>
      </c>
      <c r="XAR1765" s="82" t="s">
        <v>2</v>
      </c>
      <c r="XAS1765" s="82" t="s">
        <v>3</v>
      </c>
      <c r="XAT1765" s="82" t="s">
        <v>50</v>
      </c>
      <c r="XAU1765" s="82" t="s">
        <v>52</v>
      </c>
      <c r="XAV1765" s="82" t="s">
        <v>13</v>
      </c>
      <c r="XAW1765" s="96" t="s">
        <v>177</v>
      </c>
      <c r="XAX1765" s="82" t="s">
        <v>0</v>
      </c>
      <c r="XAY1765" s="82" t="s">
        <v>1</v>
      </c>
      <c r="XAZ1765" s="82" t="s">
        <v>2</v>
      </c>
      <c r="XBA1765" s="82" t="s">
        <v>3</v>
      </c>
      <c r="XBB1765" s="82" t="s">
        <v>50</v>
      </c>
      <c r="XBC1765" s="82" t="s">
        <v>52</v>
      </c>
      <c r="XBD1765" s="82" t="s">
        <v>13</v>
      </c>
      <c r="XBE1765" s="96" t="s">
        <v>177</v>
      </c>
      <c r="XBF1765" s="82" t="s">
        <v>0</v>
      </c>
      <c r="XBG1765" s="82" t="s">
        <v>1</v>
      </c>
      <c r="XBH1765" s="82" t="s">
        <v>2</v>
      </c>
      <c r="XBI1765" s="82" t="s">
        <v>3</v>
      </c>
      <c r="XBJ1765" s="82" t="s">
        <v>50</v>
      </c>
      <c r="XBK1765" s="82" t="s">
        <v>52</v>
      </c>
      <c r="XBL1765" s="82" t="s">
        <v>13</v>
      </c>
      <c r="XBM1765" s="96" t="s">
        <v>177</v>
      </c>
      <c r="XBN1765" s="82" t="s">
        <v>0</v>
      </c>
      <c r="XBO1765" s="82" t="s">
        <v>1</v>
      </c>
      <c r="XBP1765" s="82" t="s">
        <v>2</v>
      </c>
      <c r="XBQ1765" s="82" t="s">
        <v>3</v>
      </c>
      <c r="XBR1765" s="82" t="s">
        <v>50</v>
      </c>
      <c r="XBS1765" s="82" t="s">
        <v>52</v>
      </c>
      <c r="XBT1765" s="82" t="s">
        <v>13</v>
      </c>
      <c r="XBU1765" s="96" t="s">
        <v>177</v>
      </c>
      <c r="XBV1765" s="82" t="s">
        <v>0</v>
      </c>
      <c r="XBW1765" s="82" t="s">
        <v>1</v>
      </c>
      <c r="XBX1765" s="82" t="s">
        <v>2</v>
      </c>
      <c r="XBY1765" s="82" t="s">
        <v>3</v>
      </c>
      <c r="XBZ1765" s="82" t="s">
        <v>50</v>
      </c>
      <c r="XCA1765" s="82" t="s">
        <v>52</v>
      </c>
      <c r="XCB1765" s="82" t="s">
        <v>13</v>
      </c>
      <c r="XCC1765" s="96" t="s">
        <v>177</v>
      </c>
      <c r="XCD1765" s="82" t="s">
        <v>0</v>
      </c>
      <c r="XCE1765" s="82" t="s">
        <v>1</v>
      </c>
      <c r="XCF1765" s="82" t="s">
        <v>2</v>
      </c>
      <c r="XCG1765" s="82" t="s">
        <v>3</v>
      </c>
      <c r="XCH1765" s="82" t="s">
        <v>50</v>
      </c>
      <c r="XCI1765" s="82" t="s">
        <v>52</v>
      </c>
      <c r="XCJ1765" s="82" t="s">
        <v>13</v>
      </c>
      <c r="XCK1765" s="96" t="s">
        <v>177</v>
      </c>
      <c r="XCL1765" s="82" t="s">
        <v>0</v>
      </c>
      <c r="XCM1765" s="82" t="s">
        <v>1</v>
      </c>
      <c r="XCN1765" s="82" t="s">
        <v>2</v>
      </c>
      <c r="XCO1765" s="82" t="s">
        <v>3</v>
      </c>
      <c r="XCP1765" s="82" t="s">
        <v>50</v>
      </c>
      <c r="XCQ1765" s="82" t="s">
        <v>52</v>
      </c>
      <c r="XCR1765" s="82" t="s">
        <v>13</v>
      </c>
      <c r="XCS1765" s="96" t="s">
        <v>177</v>
      </c>
      <c r="XCT1765" s="82" t="s">
        <v>0</v>
      </c>
      <c r="XCU1765" s="82" t="s">
        <v>1</v>
      </c>
      <c r="XCV1765" s="82" t="s">
        <v>2</v>
      </c>
      <c r="XCW1765" s="82" t="s">
        <v>3</v>
      </c>
      <c r="XCX1765" s="82" t="s">
        <v>50</v>
      </c>
      <c r="XCY1765" s="82" t="s">
        <v>52</v>
      </c>
      <c r="XCZ1765" s="82" t="s">
        <v>13</v>
      </c>
      <c r="XDA1765" s="96" t="s">
        <v>177</v>
      </c>
      <c r="XDB1765" s="82" t="s">
        <v>0</v>
      </c>
      <c r="XDC1765" s="82" t="s">
        <v>1</v>
      </c>
      <c r="XDD1765" s="82" t="s">
        <v>2</v>
      </c>
      <c r="XDE1765" s="82" t="s">
        <v>3</v>
      </c>
      <c r="XDF1765" s="82" t="s">
        <v>50</v>
      </c>
      <c r="XDG1765" s="82" t="s">
        <v>52</v>
      </c>
      <c r="XDH1765" s="82" t="s">
        <v>13</v>
      </c>
      <c r="XDI1765" s="96" t="s">
        <v>177</v>
      </c>
      <c r="XDJ1765" s="82" t="s">
        <v>0</v>
      </c>
      <c r="XDK1765" s="82" t="s">
        <v>1</v>
      </c>
      <c r="XDL1765" s="82" t="s">
        <v>2</v>
      </c>
      <c r="XDM1765" s="82" t="s">
        <v>3</v>
      </c>
      <c r="XDN1765" s="82" t="s">
        <v>50</v>
      </c>
      <c r="XDO1765" s="82" t="s">
        <v>52</v>
      </c>
      <c r="XDP1765" s="82" t="s">
        <v>13</v>
      </c>
      <c r="XDQ1765" s="96" t="s">
        <v>177</v>
      </c>
      <c r="XDR1765" s="82" t="s">
        <v>0</v>
      </c>
      <c r="XDS1765" s="82" t="s">
        <v>1</v>
      </c>
      <c r="XDT1765" s="82" t="s">
        <v>2</v>
      </c>
      <c r="XDU1765" s="82" t="s">
        <v>3</v>
      </c>
      <c r="XDV1765" s="82" t="s">
        <v>50</v>
      </c>
      <c r="XDW1765" s="82" t="s">
        <v>52</v>
      </c>
      <c r="XDX1765" s="82" t="s">
        <v>13</v>
      </c>
      <c r="XDY1765" s="96" t="s">
        <v>177</v>
      </c>
      <c r="XDZ1765" s="82" t="s">
        <v>0</v>
      </c>
      <c r="XEA1765" s="82" t="s">
        <v>1</v>
      </c>
      <c r="XEB1765" s="82" t="s">
        <v>2</v>
      </c>
      <c r="XEC1765" s="82" t="s">
        <v>3</v>
      </c>
      <c r="XED1765" s="82" t="s">
        <v>50</v>
      </c>
      <c r="XEE1765" s="82" t="s">
        <v>52</v>
      </c>
      <c r="XEF1765" s="82" t="s">
        <v>13</v>
      </c>
      <c r="XEG1765" s="96" t="s">
        <v>177</v>
      </c>
      <c r="XEH1765" s="82" t="s">
        <v>0</v>
      </c>
      <c r="XEI1765" s="82" t="s">
        <v>1</v>
      </c>
      <c r="XEJ1765" s="82" t="s">
        <v>2</v>
      </c>
      <c r="XEK1765" s="82" t="s">
        <v>3</v>
      </c>
      <c r="XEL1765" s="82" t="s">
        <v>50</v>
      </c>
      <c r="XEM1765" s="82" t="s">
        <v>52</v>
      </c>
      <c r="XEN1765" s="82" t="s">
        <v>13</v>
      </c>
      <c r="XEO1765" s="96" t="s">
        <v>177</v>
      </c>
      <c r="XEP1765" s="82" t="s">
        <v>0</v>
      </c>
      <c r="XEQ1765" s="82" t="s">
        <v>1</v>
      </c>
      <c r="XER1765" s="82" t="s">
        <v>2</v>
      </c>
      <c r="XES1765" s="82" t="s">
        <v>3</v>
      </c>
      <c r="XET1765" s="82" t="s">
        <v>50</v>
      </c>
      <c r="XEU1765" s="82" t="s">
        <v>52</v>
      </c>
      <c r="XEV1765" s="82" t="s">
        <v>13</v>
      </c>
      <c r="XEW1765" s="96" t="s">
        <v>177</v>
      </c>
      <c r="XEX1765" s="82" t="s">
        <v>0</v>
      </c>
      <c r="XEY1765" s="82" t="s">
        <v>1</v>
      </c>
      <c r="XEZ1765" s="82" t="s">
        <v>2</v>
      </c>
      <c r="XFA1765" s="82" t="s">
        <v>3</v>
      </c>
      <c r="XFB1765" s="82" t="s">
        <v>50</v>
      </c>
      <c r="XFC1765" s="82" t="s">
        <v>52</v>
      </c>
      <c r="XFD1765" s="82" t="s">
        <v>13</v>
      </c>
    </row>
    <row r="1766" spans="1:16384" ht="15" customHeight="1" x14ac:dyDescent="0.25">
      <c r="A1766" s="225" t="s">
        <v>259</v>
      </c>
      <c r="B1766" s="217">
        <v>8637066</v>
      </c>
      <c r="C1766" s="217">
        <v>4023485</v>
      </c>
      <c r="D1766" s="217">
        <v>931793</v>
      </c>
      <c r="E1766" s="217">
        <v>928942</v>
      </c>
      <c r="F1766" s="217">
        <v>2571337</v>
      </c>
      <c r="G1766" s="217">
        <v>574089</v>
      </c>
      <c r="H1766" s="235">
        <v>17666712</v>
      </c>
      <c r="I1766" s="136"/>
      <c r="J1766" s="225" t="s">
        <v>866</v>
      </c>
      <c r="K1766" s="217">
        <v>10901996</v>
      </c>
      <c r="L1766" s="217">
        <v>2675607</v>
      </c>
      <c r="M1766" s="217">
        <v>854795</v>
      </c>
      <c r="N1766" s="217">
        <v>1680701</v>
      </c>
      <c r="O1766" s="217">
        <v>2081222</v>
      </c>
      <c r="P1766" s="217">
        <v>756795</v>
      </c>
      <c r="Q1766" s="235">
        <v>18951116</v>
      </c>
      <c r="R1766" s="136"/>
      <c r="S1766" s="136"/>
      <c r="T1766" s="136"/>
      <c r="U1766" s="136"/>
      <c r="V1766" s="136"/>
      <c r="W1766" s="136"/>
      <c r="X1766" s="136"/>
      <c r="Y1766" s="136"/>
      <c r="Z1766" s="136"/>
      <c r="AA1766" s="136"/>
      <c r="AB1766" s="136"/>
      <c r="AC1766" s="136"/>
      <c r="AD1766" s="136"/>
      <c r="AE1766" s="136"/>
      <c r="AF1766" s="136"/>
      <c r="AG1766" s="136"/>
      <c r="AH1766" s="136"/>
      <c r="AI1766" s="136"/>
      <c r="AJ1766" s="136"/>
      <c r="AK1766" s="136"/>
      <c r="AL1766" s="136"/>
      <c r="AM1766" s="136"/>
      <c r="AN1766" s="136"/>
      <c r="AO1766" s="136"/>
      <c r="AP1766" s="136"/>
      <c r="AQ1766" s="136"/>
      <c r="AR1766" s="136"/>
      <c r="AS1766" s="136"/>
      <c r="AT1766" s="136"/>
      <c r="AU1766" s="136"/>
      <c r="AV1766" s="136"/>
      <c r="AW1766" s="136"/>
      <c r="AX1766" s="136"/>
      <c r="AY1766" s="136"/>
      <c r="AZ1766" s="136"/>
      <c r="BA1766" s="136"/>
      <c r="BB1766" s="136"/>
      <c r="BC1766" s="136"/>
      <c r="BD1766" s="136"/>
      <c r="BE1766" s="136"/>
      <c r="BF1766" s="136"/>
      <c r="BG1766" s="136"/>
      <c r="BH1766" s="136"/>
      <c r="BI1766" s="136"/>
      <c r="BJ1766" s="136"/>
      <c r="BK1766" s="136"/>
      <c r="BL1766" s="136"/>
      <c r="BM1766" s="136"/>
      <c r="BN1766" s="136"/>
      <c r="BO1766" s="136"/>
      <c r="BP1766" s="136"/>
      <c r="BQ1766" s="136"/>
      <c r="BR1766" s="136"/>
      <c r="BS1766" s="136"/>
      <c r="BT1766" s="136"/>
      <c r="BU1766" s="136"/>
      <c r="BV1766" s="136"/>
      <c r="BW1766" s="136"/>
      <c r="BX1766" s="136"/>
      <c r="BY1766" s="136"/>
      <c r="BZ1766" s="136"/>
      <c r="CA1766" s="136"/>
      <c r="CB1766" s="136"/>
      <c r="CC1766" s="136"/>
      <c r="CD1766" s="136"/>
      <c r="CE1766" s="136"/>
      <c r="CF1766" s="136"/>
      <c r="CG1766" s="136"/>
      <c r="CH1766" s="136"/>
      <c r="CI1766" s="136"/>
      <c r="CJ1766" s="136"/>
      <c r="CK1766" s="136"/>
      <c r="CL1766" s="136"/>
      <c r="CM1766" s="136"/>
      <c r="CN1766" s="136"/>
      <c r="CO1766" s="136"/>
      <c r="CP1766" s="136"/>
      <c r="CQ1766" s="136"/>
      <c r="CR1766" s="136"/>
      <c r="CS1766" s="136"/>
      <c r="CT1766" s="136"/>
      <c r="CU1766" s="136"/>
      <c r="CV1766" s="136"/>
      <c r="CW1766" s="136"/>
      <c r="CX1766" s="136"/>
      <c r="CY1766" s="136"/>
      <c r="CZ1766" s="136"/>
      <c r="DA1766" s="136"/>
      <c r="DB1766" s="136"/>
      <c r="DC1766" s="136"/>
      <c r="DD1766" s="136"/>
      <c r="DE1766" s="136"/>
      <c r="DF1766" s="136"/>
      <c r="DG1766" s="136"/>
      <c r="DH1766" s="136"/>
      <c r="DI1766" s="136"/>
      <c r="DJ1766" s="136"/>
      <c r="DK1766" s="136"/>
      <c r="DL1766" s="136"/>
      <c r="DM1766" s="136"/>
      <c r="DN1766" s="136"/>
      <c r="DO1766" s="136"/>
      <c r="DP1766" s="136"/>
      <c r="DQ1766" s="136"/>
      <c r="DR1766" s="136"/>
      <c r="DS1766" s="136"/>
      <c r="DT1766" s="136"/>
      <c r="DU1766" s="136"/>
      <c r="DV1766" s="136"/>
      <c r="DW1766" s="136"/>
      <c r="DX1766" s="136"/>
      <c r="DY1766" s="136"/>
      <c r="DZ1766" s="136"/>
      <c r="EA1766" s="136"/>
      <c r="EB1766" s="136"/>
      <c r="EC1766" s="136"/>
      <c r="ED1766" s="136"/>
      <c r="EE1766" s="136"/>
      <c r="EF1766" s="136"/>
      <c r="EG1766" s="136"/>
      <c r="EH1766" s="136"/>
      <c r="EI1766" s="136"/>
      <c r="EJ1766" s="136"/>
      <c r="EK1766" s="136"/>
      <c r="EL1766" s="136"/>
      <c r="EM1766" s="136"/>
      <c r="EN1766" s="136"/>
      <c r="EO1766" s="136"/>
      <c r="EP1766" s="136"/>
      <c r="EQ1766" s="136"/>
      <c r="ER1766" s="136"/>
      <c r="ES1766" s="136"/>
      <c r="ET1766" s="136"/>
      <c r="EU1766" s="136"/>
      <c r="EV1766" s="136"/>
      <c r="EW1766" s="136"/>
      <c r="EX1766" s="136"/>
      <c r="EY1766" s="136"/>
      <c r="EZ1766" s="136"/>
      <c r="FA1766" s="136"/>
      <c r="FB1766" s="136"/>
      <c r="FC1766" s="136"/>
      <c r="FD1766" s="136"/>
      <c r="FE1766" s="136"/>
      <c r="FF1766" s="136"/>
      <c r="FG1766" s="136"/>
      <c r="FH1766" s="136"/>
      <c r="FI1766" s="136"/>
      <c r="FJ1766" s="136"/>
      <c r="FK1766" s="136"/>
      <c r="FL1766" s="136"/>
      <c r="FM1766" s="136"/>
      <c r="FN1766" s="136"/>
      <c r="FO1766" s="136"/>
      <c r="FP1766" s="136"/>
      <c r="FQ1766" s="136"/>
      <c r="FR1766" s="136"/>
      <c r="FS1766" s="136"/>
      <c r="FT1766" s="136"/>
      <c r="FU1766" s="136"/>
      <c r="FV1766" s="136"/>
      <c r="FW1766" s="136"/>
      <c r="FX1766" s="136"/>
      <c r="FY1766" s="136"/>
      <c r="FZ1766" s="136"/>
      <c r="GA1766" s="136"/>
      <c r="GB1766" s="136"/>
      <c r="GC1766" s="136"/>
      <c r="GD1766" s="136"/>
      <c r="GE1766" s="136"/>
      <c r="GF1766" s="136"/>
      <c r="GG1766" s="136"/>
      <c r="GH1766" s="136"/>
      <c r="GI1766" s="136"/>
      <c r="GJ1766" s="136"/>
      <c r="GK1766" s="136"/>
      <c r="GL1766" s="136"/>
      <c r="GM1766" s="136"/>
      <c r="GN1766" s="136"/>
      <c r="GO1766" s="136"/>
      <c r="GP1766" s="136"/>
      <c r="GQ1766" s="136"/>
      <c r="GR1766" s="136"/>
      <c r="GS1766" s="136"/>
      <c r="GT1766" s="136"/>
      <c r="GU1766" s="136"/>
      <c r="GV1766" s="136"/>
      <c r="GW1766" s="136"/>
      <c r="GX1766" s="136"/>
      <c r="GY1766" s="136"/>
      <c r="GZ1766" s="136"/>
      <c r="HA1766" s="136"/>
      <c r="HB1766" s="136"/>
      <c r="HC1766" s="136"/>
      <c r="HD1766" s="136"/>
      <c r="HE1766" s="136"/>
      <c r="HF1766" s="136"/>
      <c r="HG1766" s="136"/>
      <c r="HH1766" s="136"/>
      <c r="HI1766" s="136"/>
      <c r="HJ1766" s="136"/>
      <c r="HK1766" s="136"/>
      <c r="HL1766" s="136"/>
      <c r="HM1766" s="136"/>
      <c r="HN1766" s="136"/>
      <c r="HO1766" s="136"/>
      <c r="HP1766" s="136"/>
      <c r="HQ1766" s="136"/>
      <c r="HR1766" s="136"/>
      <c r="HS1766" s="136"/>
      <c r="HT1766" s="136"/>
      <c r="HU1766" s="136"/>
      <c r="HV1766" s="136"/>
      <c r="HW1766" s="136"/>
      <c r="HX1766" s="136"/>
      <c r="HY1766" s="136"/>
      <c r="HZ1766" s="136"/>
      <c r="IA1766" s="136"/>
      <c r="IB1766" s="136"/>
      <c r="IC1766" s="136"/>
      <c r="ID1766" s="136"/>
      <c r="IE1766" s="136"/>
      <c r="IF1766" s="136"/>
      <c r="IG1766" s="136"/>
      <c r="IH1766" s="136"/>
      <c r="II1766" s="136"/>
      <c r="IJ1766" s="136"/>
      <c r="IK1766" s="136"/>
      <c r="IL1766" s="136"/>
      <c r="IM1766" s="136"/>
      <c r="IN1766" s="136"/>
      <c r="IO1766" s="136"/>
      <c r="IP1766" s="136"/>
      <c r="IQ1766" s="136"/>
      <c r="IR1766" s="136"/>
      <c r="IS1766" s="136"/>
      <c r="IT1766" s="136"/>
      <c r="IU1766" s="136"/>
      <c r="IV1766" s="136"/>
      <c r="IW1766" s="136"/>
      <c r="IX1766" s="136"/>
      <c r="IY1766" s="136"/>
      <c r="IZ1766" s="136"/>
      <c r="JA1766" s="136"/>
      <c r="JB1766" s="136"/>
      <c r="JC1766" s="136"/>
      <c r="JD1766" s="136"/>
      <c r="JE1766" s="136"/>
      <c r="JF1766" s="136"/>
      <c r="JG1766" s="136"/>
      <c r="JH1766" s="136"/>
      <c r="JI1766" s="136"/>
      <c r="JJ1766" s="136"/>
      <c r="JK1766" s="136"/>
      <c r="JL1766" s="136"/>
      <c r="JM1766" s="136"/>
      <c r="JN1766" s="136"/>
      <c r="JO1766" s="136"/>
      <c r="JP1766" s="136"/>
      <c r="JQ1766" s="136"/>
      <c r="JR1766" s="136"/>
      <c r="JS1766" s="136"/>
      <c r="JT1766" s="136"/>
      <c r="JU1766" s="136"/>
      <c r="JV1766" s="136"/>
      <c r="JW1766" s="136"/>
      <c r="JX1766" s="136"/>
      <c r="JY1766" s="136"/>
      <c r="JZ1766" s="136"/>
      <c r="KA1766" s="136"/>
      <c r="KB1766" s="136"/>
      <c r="KC1766" s="136"/>
      <c r="KD1766" s="136"/>
      <c r="KE1766" s="136"/>
      <c r="KF1766" s="136"/>
      <c r="KG1766" s="136"/>
      <c r="KH1766" s="136"/>
      <c r="KI1766" s="136"/>
      <c r="KJ1766" s="136"/>
      <c r="KK1766" s="136"/>
      <c r="KL1766" s="136"/>
      <c r="KM1766" s="136"/>
      <c r="KN1766" s="136"/>
      <c r="KO1766" s="136"/>
      <c r="KP1766" s="136"/>
      <c r="KQ1766" s="136"/>
      <c r="KR1766" s="136"/>
    </row>
    <row r="1767" spans="1:16384" ht="15" customHeight="1" x14ac:dyDescent="0.25">
      <c r="A1767" s="225" t="s">
        <v>373</v>
      </c>
      <c r="B1767" s="217">
        <v>17461948</v>
      </c>
      <c r="C1767" s="217">
        <v>4385393</v>
      </c>
      <c r="D1767" s="217">
        <v>1105359</v>
      </c>
      <c r="E1767" s="217">
        <v>770724</v>
      </c>
      <c r="F1767" s="217">
        <v>2201655</v>
      </c>
      <c r="G1767" s="217">
        <v>594205</v>
      </c>
      <c r="H1767" s="235">
        <v>26519284</v>
      </c>
      <c r="I1767" s="136"/>
      <c r="J1767" s="225" t="s">
        <v>218</v>
      </c>
      <c r="K1767" s="217">
        <v>6570921</v>
      </c>
      <c r="L1767" s="217">
        <v>3665789</v>
      </c>
      <c r="M1767" s="217">
        <v>679349</v>
      </c>
      <c r="N1767" s="217">
        <v>1132968</v>
      </c>
      <c r="O1767" s="217">
        <v>1683987</v>
      </c>
      <c r="P1767" s="217">
        <v>611035</v>
      </c>
      <c r="Q1767" s="235">
        <v>14344049</v>
      </c>
      <c r="R1767" s="136"/>
      <c r="S1767" s="136"/>
      <c r="T1767" s="136"/>
      <c r="U1767" s="136"/>
      <c r="V1767" s="136"/>
      <c r="W1767" s="136"/>
      <c r="X1767" s="136"/>
      <c r="Y1767" s="136"/>
      <c r="Z1767" s="136"/>
      <c r="AA1767" s="136"/>
      <c r="AB1767" s="136"/>
      <c r="AC1767" s="136"/>
      <c r="AD1767" s="136"/>
      <c r="AE1767" s="136"/>
      <c r="AF1767" s="136"/>
      <c r="AG1767" s="136"/>
      <c r="AH1767" s="136"/>
      <c r="AI1767" s="136"/>
      <c r="AJ1767" s="136"/>
      <c r="AK1767" s="136"/>
      <c r="AL1767" s="136"/>
      <c r="AM1767" s="136"/>
      <c r="AN1767" s="136"/>
      <c r="AO1767" s="136"/>
      <c r="AP1767" s="136"/>
      <c r="AQ1767" s="136"/>
      <c r="AR1767" s="136"/>
      <c r="AS1767" s="136"/>
      <c r="AT1767" s="136"/>
      <c r="AU1767" s="136"/>
      <c r="AV1767" s="136"/>
      <c r="AW1767" s="136"/>
      <c r="AX1767" s="136"/>
      <c r="AY1767" s="136"/>
      <c r="AZ1767" s="136"/>
      <c r="BA1767" s="136"/>
      <c r="BB1767" s="136"/>
      <c r="BC1767" s="136"/>
      <c r="BD1767" s="136"/>
      <c r="BE1767" s="136"/>
      <c r="BF1767" s="136"/>
      <c r="BG1767" s="136"/>
      <c r="BH1767" s="136"/>
      <c r="BI1767" s="136"/>
      <c r="BJ1767" s="136"/>
      <c r="BK1767" s="136"/>
      <c r="BL1767" s="136"/>
      <c r="BM1767" s="136"/>
      <c r="BN1767" s="136"/>
      <c r="BO1767" s="136"/>
      <c r="BP1767" s="136"/>
      <c r="BQ1767" s="136"/>
      <c r="BR1767" s="136"/>
      <c r="BS1767" s="136"/>
      <c r="BT1767" s="136"/>
      <c r="BU1767" s="136"/>
      <c r="BV1767" s="136"/>
      <c r="BW1767" s="136"/>
      <c r="BX1767" s="136"/>
      <c r="BY1767" s="136"/>
      <c r="BZ1767" s="136"/>
      <c r="CA1767" s="136"/>
      <c r="CB1767" s="136"/>
      <c r="CC1767" s="136"/>
      <c r="CD1767" s="136"/>
      <c r="CE1767" s="136"/>
      <c r="CF1767" s="136"/>
      <c r="CG1767" s="136"/>
      <c r="CH1767" s="136"/>
      <c r="CI1767" s="136"/>
      <c r="CJ1767" s="136"/>
      <c r="CK1767" s="136"/>
      <c r="CL1767" s="136"/>
      <c r="CM1767" s="136"/>
      <c r="CN1767" s="136"/>
      <c r="CO1767" s="136"/>
      <c r="CP1767" s="136"/>
      <c r="CQ1767" s="136"/>
      <c r="CR1767" s="136"/>
      <c r="CS1767" s="136"/>
      <c r="CT1767" s="136"/>
      <c r="CU1767" s="136"/>
      <c r="CV1767" s="136"/>
      <c r="CW1767" s="136"/>
      <c r="CX1767" s="136"/>
      <c r="CY1767" s="136"/>
      <c r="CZ1767" s="136"/>
      <c r="DA1767" s="136"/>
      <c r="DB1767" s="136"/>
      <c r="DC1767" s="136"/>
      <c r="DD1767" s="136"/>
      <c r="DE1767" s="136"/>
      <c r="DF1767" s="136"/>
      <c r="DG1767" s="136"/>
      <c r="DH1767" s="136"/>
      <c r="DI1767" s="136"/>
      <c r="DJ1767" s="136"/>
      <c r="DK1767" s="136"/>
      <c r="DL1767" s="136"/>
      <c r="DM1767" s="136"/>
      <c r="DN1767" s="136"/>
      <c r="DO1767" s="136"/>
      <c r="DP1767" s="136"/>
      <c r="DQ1767" s="136"/>
      <c r="DR1767" s="136"/>
      <c r="DS1767" s="136"/>
      <c r="DT1767" s="136"/>
      <c r="DU1767" s="136"/>
      <c r="DV1767" s="136"/>
      <c r="DW1767" s="136"/>
      <c r="DX1767" s="136"/>
      <c r="DY1767" s="136"/>
      <c r="DZ1767" s="136"/>
      <c r="EA1767" s="136"/>
      <c r="EB1767" s="136"/>
      <c r="EC1767" s="136"/>
      <c r="ED1767" s="136"/>
      <c r="EE1767" s="136"/>
      <c r="EF1767" s="136"/>
      <c r="EG1767" s="136"/>
      <c r="EH1767" s="136"/>
      <c r="EI1767" s="136"/>
      <c r="EJ1767" s="136"/>
      <c r="EK1767" s="136"/>
      <c r="EL1767" s="136"/>
      <c r="EM1767" s="136"/>
      <c r="EN1767" s="136"/>
      <c r="EO1767" s="136"/>
      <c r="EP1767" s="136"/>
      <c r="EQ1767" s="136"/>
      <c r="ER1767" s="136"/>
      <c r="ES1767" s="136"/>
      <c r="ET1767" s="136"/>
      <c r="EU1767" s="136"/>
      <c r="EV1767" s="136"/>
      <c r="EW1767" s="136"/>
      <c r="EX1767" s="136"/>
      <c r="EY1767" s="136"/>
      <c r="EZ1767" s="136"/>
      <c r="FA1767" s="136"/>
      <c r="FB1767" s="136"/>
      <c r="FC1767" s="136"/>
      <c r="FD1767" s="136"/>
      <c r="FE1767" s="136"/>
      <c r="FF1767" s="136"/>
      <c r="FG1767" s="136"/>
      <c r="FH1767" s="136"/>
      <c r="FI1767" s="136"/>
      <c r="FJ1767" s="136"/>
      <c r="FK1767" s="136"/>
      <c r="FL1767" s="136"/>
      <c r="FM1767" s="136"/>
      <c r="FN1767" s="136"/>
      <c r="FO1767" s="136"/>
      <c r="FP1767" s="136"/>
      <c r="FQ1767" s="136"/>
      <c r="FR1767" s="136"/>
      <c r="FS1767" s="136"/>
      <c r="FT1767" s="136"/>
      <c r="FU1767" s="136"/>
      <c r="FV1767" s="136"/>
      <c r="FW1767" s="136"/>
      <c r="FX1767" s="136"/>
      <c r="FY1767" s="136"/>
      <c r="FZ1767" s="136"/>
      <c r="GA1767" s="136"/>
      <c r="GB1767" s="136"/>
      <c r="GC1767" s="136"/>
      <c r="GD1767" s="136"/>
      <c r="GE1767" s="136"/>
      <c r="GF1767" s="136"/>
      <c r="GG1767" s="136"/>
      <c r="GH1767" s="136"/>
      <c r="GI1767" s="136"/>
      <c r="GJ1767" s="136"/>
      <c r="GK1767" s="136"/>
      <c r="GL1767" s="136"/>
      <c r="GM1767" s="136"/>
      <c r="GN1767" s="136"/>
      <c r="GO1767" s="136"/>
      <c r="GP1767" s="136"/>
      <c r="GQ1767" s="136"/>
      <c r="GR1767" s="136"/>
      <c r="GS1767" s="136"/>
      <c r="GT1767" s="136"/>
      <c r="GU1767" s="136"/>
      <c r="GV1767" s="136"/>
      <c r="GW1767" s="136"/>
      <c r="GX1767" s="136"/>
      <c r="GY1767" s="136"/>
      <c r="GZ1767" s="136"/>
      <c r="HA1767" s="136"/>
      <c r="HB1767" s="136"/>
      <c r="HC1767" s="136"/>
      <c r="HD1767" s="136"/>
      <c r="HE1767" s="136"/>
      <c r="HF1767" s="136"/>
      <c r="HG1767" s="136"/>
      <c r="HH1767" s="136"/>
      <c r="HI1767" s="136"/>
      <c r="HJ1767" s="136"/>
      <c r="HK1767" s="136"/>
      <c r="HL1767" s="136"/>
      <c r="HM1767" s="136"/>
      <c r="HN1767" s="136"/>
      <c r="HO1767" s="136"/>
      <c r="HP1767" s="136"/>
      <c r="HQ1767" s="136"/>
      <c r="HR1767" s="136"/>
      <c r="HS1767" s="136"/>
      <c r="HT1767" s="136"/>
      <c r="HU1767" s="136"/>
      <c r="HV1767" s="136"/>
      <c r="HW1767" s="136"/>
      <c r="HX1767" s="136"/>
      <c r="HY1767" s="136"/>
      <c r="HZ1767" s="136"/>
      <c r="IA1767" s="136"/>
      <c r="IB1767" s="136"/>
      <c r="IC1767" s="136"/>
      <c r="ID1767" s="136"/>
      <c r="IE1767" s="136"/>
      <c r="IF1767" s="136"/>
      <c r="IG1767" s="136"/>
      <c r="IH1767" s="136"/>
      <c r="II1767" s="136"/>
      <c r="IJ1767" s="136"/>
      <c r="IK1767" s="136"/>
      <c r="IL1767" s="136"/>
      <c r="IM1767" s="136"/>
      <c r="IN1767" s="136"/>
      <c r="IO1767" s="136"/>
      <c r="IP1767" s="136"/>
      <c r="IQ1767" s="136"/>
      <c r="IR1767" s="136"/>
      <c r="IS1767" s="136"/>
      <c r="IT1767" s="136"/>
      <c r="IU1767" s="136"/>
      <c r="IV1767" s="136"/>
      <c r="IW1767" s="136"/>
      <c r="IX1767" s="136"/>
      <c r="IY1767" s="136"/>
      <c r="IZ1767" s="136"/>
      <c r="JA1767" s="136"/>
      <c r="JB1767" s="136"/>
      <c r="JC1767" s="136"/>
      <c r="JD1767" s="136"/>
      <c r="JE1767" s="136"/>
      <c r="JF1767" s="136"/>
      <c r="JG1767" s="136"/>
      <c r="JH1767" s="136"/>
      <c r="JI1767" s="136"/>
      <c r="JJ1767" s="136"/>
      <c r="JK1767" s="136"/>
      <c r="JL1767" s="136"/>
      <c r="JM1767" s="136"/>
      <c r="JN1767" s="136"/>
      <c r="JO1767" s="136"/>
      <c r="JP1767" s="136"/>
      <c r="JQ1767" s="136"/>
      <c r="JR1767" s="136"/>
      <c r="JS1767" s="136"/>
      <c r="JT1767" s="136"/>
      <c r="JU1767" s="136"/>
      <c r="JV1767" s="136"/>
      <c r="JW1767" s="136"/>
      <c r="JX1767" s="136"/>
      <c r="JY1767" s="136"/>
      <c r="JZ1767" s="136"/>
      <c r="KA1767" s="136"/>
      <c r="KB1767" s="136"/>
      <c r="KC1767" s="136"/>
      <c r="KD1767" s="136"/>
      <c r="KE1767" s="136"/>
      <c r="KF1767" s="136"/>
      <c r="KG1767" s="136"/>
      <c r="KH1767" s="136"/>
      <c r="KI1767" s="136"/>
      <c r="KJ1767" s="136"/>
      <c r="KK1767" s="136"/>
      <c r="KL1767" s="136"/>
      <c r="KM1767" s="136"/>
      <c r="KN1767" s="136"/>
      <c r="KO1767" s="136"/>
      <c r="KP1767" s="136"/>
      <c r="KQ1767" s="136"/>
      <c r="KR1767" s="136"/>
    </row>
    <row r="1768" spans="1:16384" ht="15" customHeight="1" x14ac:dyDescent="0.25">
      <c r="A1768" s="225" t="s">
        <v>372</v>
      </c>
      <c r="B1768" s="217">
        <v>15717676</v>
      </c>
      <c r="C1768" s="217">
        <v>4677049</v>
      </c>
      <c r="D1768" s="217">
        <v>1030802</v>
      </c>
      <c r="E1768" s="217">
        <v>985389</v>
      </c>
      <c r="F1768" s="217">
        <v>2366571</v>
      </c>
      <c r="G1768" s="217">
        <v>681208</v>
      </c>
      <c r="H1768" s="235">
        <v>25458695</v>
      </c>
      <c r="I1768" s="136"/>
      <c r="J1768" s="225" t="s">
        <v>217</v>
      </c>
      <c r="K1768" s="217">
        <v>6739444</v>
      </c>
      <c r="L1768" s="217">
        <v>2456948</v>
      </c>
      <c r="M1768" s="217">
        <v>747471</v>
      </c>
      <c r="N1768" s="217">
        <v>906716</v>
      </c>
      <c r="O1768" s="217">
        <v>1671936</v>
      </c>
      <c r="P1768" s="217">
        <v>482178</v>
      </c>
      <c r="Q1768" s="235">
        <v>13004693</v>
      </c>
      <c r="R1768" s="136"/>
      <c r="S1768" s="136"/>
      <c r="T1768" s="136"/>
      <c r="U1768" s="136"/>
      <c r="V1768" s="136"/>
      <c r="W1768" s="136"/>
      <c r="X1768" s="136"/>
      <c r="Y1768" s="136"/>
      <c r="Z1768" s="136"/>
      <c r="AA1768" s="136"/>
      <c r="AB1768" s="136"/>
      <c r="AC1768" s="136"/>
      <c r="AD1768" s="136"/>
      <c r="AE1768" s="136"/>
      <c r="AF1768" s="136"/>
      <c r="AG1768" s="136"/>
      <c r="AH1768" s="136"/>
      <c r="AI1768" s="136"/>
      <c r="AJ1768" s="136"/>
      <c r="AK1768" s="136"/>
      <c r="AL1768" s="136"/>
      <c r="AM1768" s="136"/>
      <c r="AN1768" s="136"/>
      <c r="AO1768" s="136"/>
      <c r="AP1768" s="136"/>
      <c r="AQ1768" s="136"/>
      <c r="AR1768" s="136"/>
      <c r="AS1768" s="136"/>
      <c r="AT1768" s="136"/>
      <c r="AU1768" s="136"/>
      <c r="AV1768" s="136"/>
      <c r="AW1768" s="136"/>
      <c r="AX1768" s="136"/>
      <c r="AY1768" s="136"/>
      <c r="AZ1768" s="136"/>
      <c r="BA1768" s="136"/>
      <c r="BB1768" s="136"/>
      <c r="BC1768" s="136"/>
      <c r="BD1768" s="136"/>
      <c r="BE1768" s="136"/>
      <c r="BF1768" s="136"/>
      <c r="BG1768" s="136"/>
      <c r="BH1768" s="136"/>
      <c r="BI1768" s="136"/>
      <c r="BJ1768" s="136"/>
      <c r="BK1768" s="136"/>
      <c r="BL1768" s="136"/>
      <c r="BM1768" s="136"/>
      <c r="BN1768" s="136"/>
      <c r="BO1768" s="136"/>
      <c r="BP1768" s="136"/>
      <c r="BQ1768" s="136"/>
      <c r="BR1768" s="136"/>
      <c r="BS1768" s="136"/>
      <c r="BT1768" s="136"/>
      <c r="BU1768" s="136"/>
      <c r="BV1768" s="136"/>
      <c r="BW1768" s="136"/>
      <c r="BX1768" s="136"/>
      <c r="BY1768" s="136"/>
      <c r="BZ1768" s="136"/>
      <c r="CA1768" s="136"/>
      <c r="CB1768" s="136"/>
      <c r="CC1768" s="136"/>
      <c r="CD1768" s="136"/>
      <c r="CE1768" s="136"/>
      <c r="CF1768" s="136"/>
      <c r="CG1768" s="136"/>
      <c r="CH1768" s="136"/>
      <c r="CI1768" s="136"/>
      <c r="CJ1768" s="136"/>
      <c r="CK1768" s="136"/>
      <c r="CL1768" s="136"/>
      <c r="CM1768" s="136"/>
      <c r="CN1768" s="136"/>
      <c r="CO1768" s="136"/>
      <c r="CP1768" s="136"/>
      <c r="CQ1768" s="136"/>
      <c r="CR1768" s="136"/>
      <c r="CS1768" s="136"/>
      <c r="CT1768" s="136"/>
      <c r="CU1768" s="136"/>
      <c r="CV1768" s="136"/>
      <c r="CW1768" s="136"/>
      <c r="CX1768" s="136"/>
      <c r="CY1768" s="136"/>
      <c r="CZ1768" s="136"/>
      <c r="DA1768" s="136"/>
      <c r="DB1768" s="136"/>
      <c r="DC1768" s="136"/>
      <c r="DD1768" s="136"/>
      <c r="DE1768" s="136"/>
      <c r="DF1768" s="136"/>
      <c r="DG1768" s="136"/>
      <c r="DH1768" s="136"/>
      <c r="DI1768" s="136"/>
      <c r="DJ1768" s="136"/>
      <c r="DK1768" s="136"/>
      <c r="DL1768" s="136"/>
      <c r="DM1768" s="136"/>
      <c r="DN1768" s="136"/>
      <c r="DO1768" s="136"/>
      <c r="DP1768" s="136"/>
      <c r="DQ1768" s="136"/>
      <c r="DR1768" s="136"/>
      <c r="DS1768" s="136"/>
      <c r="DT1768" s="136"/>
      <c r="DU1768" s="136"/>
      <c r="DV1768" s="136"/>
      <c r="DW1768" s="136"/>
      <c r="DX1768" s="136"/>
      <c r="DY1768" s="136"/>
      <c r="DZ1768" s="136"/>
      <c r="EA1768" s="136"/>
      <c r="EB1768" s="136"/>
      <c r="EC1768" s="136"/>
      <c r="ED1768" s="136"/>
      <c r="EE1768" s="136"/>
      <c r="EF1768" s="136"/>
      <c r="EG1768" s="136"/>
      <c r="EH1768" s="136"/>
      <c r="EI1768" s="136"/>
      <c r="EJ1768" s="136"/>
      <c r="EK1768" s="136"/>
      <c r="EL1768" s="136"/>
      <c r="EM1768" s="136"/>
      <c r="EN1768" s="136"/>
      <c r="EO1768" s="136"/>
      <c r="EP1768" s="136"/>
      <c r="EQ1768" s="136"/>
      <c r="ER1768" s="136"/>
      <c r="ES1768" s="136"/>
      <c r="ET1768" s="136"/>
      <c r="EU1768" s="136"/>
      <c r="EV1768" s="136"/>
      <c r="EW1768" s="136"/>
      <c r="EX1768" s="136"/>
      <c r="EY1768" s="136"/>
      <c r="EZ1768" s="136"/>
      <c r="FA1768" s="136"/>
      <c r="FB1768" s="136"/>
      <c r="FC1768" s="136"/>
      <c r="FD1768" s="136"/>
      <c r="FE1768" s="136"/>
      <c r="FF1768" s="136"/>
      <c r="FG1768" s="136"/>
      <c r="FH1768" s="136"/>
      <c r="FI1768" s="136"/>
      <c r="FJ1768" s="136"/>
      <c r="FK1768" s="136"/>
      <c r="FL1768" s="136"/>
      <c r="FM1768" s="136"/>
      <c r="FN1768" s="136"/>
      <c r="FO1768" s="136"/>
      <c r="FP1768" s="136"/>
      <c r="FQ1768" s="136"/>
      <c r="FR1768" s="136"/>
      <c r="FS1768" s="136"/>
      <c r="FT1768" s="136"/>
      <c r="FU1768" s="136"/>
      <c r="FV1768" s="136"/>
      <c r="FW1768" s="136"/>
      <c r="FX1768" s="136"/>
      <c r="FY1768" s="136"/>
      <c r="FZ1768" s="136"/>
      <c r="GA1768" s="136"/>
      <c r="GB1768" s="136"/>
      <c r="GC1768" s="136"/>
      <c r="GD1768" s="136"/>
      <c r="GE1768" s="136"/>
      <c r="GF1768" s="136"/>
      <c r="GG1768" s="136"/>
      <c r="GH1768" s="136"/>
      <c r="GI1768" s="136"/>
      <c r="GJ1768" s="136"/>
      <c r="GK1768" s="136"/>
      <c r="GL1768" s="136"/>
      <c r="GM1768" s="136"/>
      <c r="GN1768" s="136"/>
      <c r="GO1768" s="136"/>
      <c r="GP1768" s="136"/>
      <c r="GQ1768" s="136"/>
      <c r="GR1768" s="136"/>
      <c r="GS1768" s="136"/>
      <c r="GT1768" s="136"/>
      <c r="GU1768" s="136"/>
      <c r="GV1768" s="136"/>
      <c r="GW1768" s="136"/>
      <c r="GX1768" s="136"/>
      <c r="GY1768" s="136"/>
      <c r="GZ1768" s="136"/>
      <c r="HA1768" s="136"/>
      <c r="HB1768" s="136"/>
      <c r="HC1768" s="136"/>
      <c r="HD1768" s="136"/>
      <c r="HE1768" s="136"/>
      <c r="HF1768" s="136"/>
      <c r="HG1768" s="136"/>
      <c r="HH1768" s="136"/>
      <c r="HI1768" s="136"/>
      <c r="HJ1768" s="136"/>
      <c r="HK1768" s="136"/>
      <c r="HL1768" s="136"/>
      <c r="HM1768" s="136"/>
      <c r="HN1768" s="136"/>
      <c r="HO1768" s="136"/>
      <c r="HP1768" s="136"/>
      <c r="HQ1768" s="136"/>
      <c r="HR1768" s="136"/>
      <c r="HS1768" s="136"/>
      <c r="HT1768" s="136"/>
      <c r="HU1768" s="136"/>
      <c r="HV1768" s="136"/>
      <c r="HW1768" s="136"/>
      <c r="HX1768" s="136"/>
      <c r="HY1768" s="136"/>
      <c r="HZ1768" s="136"/>
      <c r="IA1768" s="136"/>
      <c r="IB1768" s="136"/>
      <c r="IC1768" s="136"/>
      <c r="ID1768" s="136"/>
      <c r="IE1768" s="136"/>
      <c r="IF1768" s="136"/>
      <c r="IG1768" s="136"/>
      <c r="IH1768" s="136"/>
      <c r="II1768" s="136"/>
      <c r="IJ1768" s="136"/>
      <c r="IK1768" s="136"/>
      <c r="IL1768" s="136"/>
      <c r="IM1768" s="136"/>
      <c r="IN1768" s="136"/>
      <c r="IO1768" s="136"/>
      <c r="IP1768" s="136"/>
      <c r="IQ1768" s="136"/>
      <c r="IR1768" s="136"/>
      <c r="IS1768" s="136"/>
      <c r="IT1768" s="136"/>
      <c r="IU1768" s="136"/>
      <c r="IV1768" s="136"/>
      <c r="IW1768" s="136"/>
      <c r="IX1768" s="136"/>
      <c r="IY1768" s="136"/>
      <c r="IZ1768" s="136"/>
      <c r="JA1768" s="136"/>
      <c r="JB1768" s="136"/>
      <c r="JC1768" s="136"/>
      <c r="JD1768" s="136"/>
      <c r="JE1768" s="136"/>
      <c r="JF1768" s="136"/>
      <c r="JG1768" s="136"/>
      <c r="JH1768" s="136"/>
      <c r="JI1768" s="136"/>
      <c r="JJ1768" s="136"/>
      <c r="JK1768" s="136"/>
      <c r="JL1768" s="136"/>
      <c r="JM1768" s="136"/>
      <c r="JN1768" s="136"/>
      <c r="JO1768" s="136"/>
      <c r="JP1768" s="136"/>
      <c r="JQ1768" s="136"/>
      <c r="JR1768" s="136"/>
      <c r="JS1768" s="136"/>
      <c r="JT1768" s="136"/>
      <c r="JU1768" s="136"/>
      <c r="JV1768" s="136"/>
      <c r="JW1768" s="136"/>
      <c r="JX1768" s="136"/>
      <c r="JY1768" s="136"/>
      <c r="JZ1768" s="136"/>
      <c r="KA1768" s="136"/>
      <c r="KB1768" s="136"/>
      <c r="KC1768" s="136"/>
      <c r="KD1768" s="136"/>
      <c r="KE1768" s="136"/>
      <c r="KF1768" s="136"/>
      <c r="KG1768" s="136"/>
      <c r="KH1768" s="136"/>
      <c r="KI1768" s="136"/>
      <c r="KJ1768" s="136"/>
      <c r="KK1768" s="136"/>
      <c r="KL1768" s="136"/>
      <c r="KM1768" s="136"/>
      <c r="KN1768" s="136"/>
      <c r="KO1768" s="136"/>
      <c r="KP1768" s="136"/>
      <c r="KQ1768" s="136"/>
      <c r="KR1768" s="136"/>
    </row>
    <row r="1769" spans="1:16384" ht="15" customHeight="1" x14ac:dyDescent="0.25">
      <c r="A1769" s="225" t="s">
        <v>256</v>
      </c>
      <c r="B1769" s="217">
        <v>10682125</v>
      </c>
      <c r="C1769" s="217">
        <v>3327702</v>
      </c>
      <c r="D1769" s="217">
        <v>785845</v>
      </c>
      <c r="E1769" s="217">
        <v>817813</v>
      </c>
      <c r="F1769" s="217">
        <v>2296321</v>
      </c>
      <c r="G1769" s="217">
        <v>425288</v>
      </c>
      <c r="H1769" s="235">
        <v>18335094</v>
      </c>
      <c r="I1769" s="136"/>
      <c r="J1769" s="225" t="s">
        <v>216</v>
      </c>
      <c r="K1769" s="217">
        <v>8275886</v>
      </c>
      <c r="L1769" s="217">
        <v>3225057</v>
      </c>
      <c r="M1769" s="217">
        <v>857298</v>
      </c>
      <c r="N1769" s="217">
        <v>1060207</v>
      </c>
      <c r="O1769" s="217">
        <v>2074057</v>
      </c>
      <c r="P1769" s="217">
        <v>427537</v>
      </c>
      <c r="Q1769" s="235">
        <v>15920042</v>
      </c>
      <c r="R1769" s="136"/>
      <c r="S1769" s="136"/>
      <c r="T1769" s="136"/>
      <c r="U1769" s="136"/>
      <c r="V1769" s="136"/>
      <c r="W1769" s="136"/>
      <c r="X1769" s="136"/>
      <c r="Y1769" s="136"/>
      <c r="Z1769" s="136"/>
      <c r="AA1769" s="136"/>
      <c r="AB1769" s="136"/>
      <c r="AC1769" s="136"/>
      <c r="AD1769" s="136"/>
      <c r="AE1769" s="136"/>
      <c r="AF1769" s="136"/>
      <c r="AG1769" s="136"/>
      <c r="AH1769" s="136"/>
      <c r="AI1769" s="136"/>
      <c r="AJ1769" s="136"/>
      <c r="AK1769" s="136"/>
      <c r="AL1769" s="136"/>
      <c r="AM1769" s="136"/>
      <c r="AN1769" s="136"/>
      <c r="AO1769" s="136"/>
      <c r="AP1769" s="136"/>
      <c r="AQ1769" s="136"/>
      <c r="AR1769" s="136"/>
      <c r="AS1769" s="136"/>
      <c r="AT1769" s="136"/>
      <c r="AU1769" s="136"/>
      <c r="AV1769" s="136"/>
      <c r="AW1769" s="136"/>
      <c r="AX1769" s="136"/>
      <c r="AY1769" s="136"/>
      <c r="AZ1769" s="136"/>
      <c r="BA1769" s="136"/>
      <c r="BB1769" s="136"/>
      <c r="BC1769" s="136"/>
      <c r="BD1769" s="136"/>
      <c r="BE1769" s="136"/>
      <c r="BF1769" s="136"/>
      <c r="BG1769" s="136"/>
      <c r="BH1769" s="136"/>
      <c r="BI1769" s="136"/>
      <c r="BJ1769" s="136"/>
      <c r="BK1769" s="136"/>
      <c r="BL1769" s="136"/>
      <c r="BM1769" s="136"/>
      <c r="BN1769" s="136"/>
      <c r="BO1769" s="136"/>
      <c r="BP1769" s="136"/>
      <c r="BQ1769" s="136"/>
      <c r="BR1769" s="136"/>
      <c r="BS1769" s="136"/>
      <c r="BT1769" s="136"/>
      <c r="BU1769" s="136"/>
      <c r="BV1769" s="136"/>
      <c r="BW1769" s="136"/>
      <c r="BX1769" s="136"/>
      <c r="BY1769" s="136"/>
      <c r="BZ1769" s="136"/>
      <c r="CA1769" s="136"/>
      <c r="CB1769" s="136"/>
      <c r="CC1769" s="136"/>
      <c r="CD1769" s="136"/>
      <c r="CE1769" s="136"/>
      <c r="CF1769" s="136"/>
      <c r="CG1769" s="136"/>
      <c r="CH1769" s="136"/>
      <c r="CI1769" s="136"/>
      <c r="CJ1769" s="136"/>
      <c r="CK1769" s="136"/>
      <c r="CL1769" s="136"/>
      <c r="CM1769" s="136"/>
      <c r="CN1769" s="136"/>
      <c r="CO1769" s="136"/>
      <c r="CP1769" s="136"/>
      <c r="CQ1769" s="136"/>
      <c r="CR1769" s="136"/>
      <c r="CS1769" s="136"/>
      <c r="CT1769" s="136"/>
      <c r="CU1769" s="136"/>
      <c r="CV1769" s="136"/>
      <c r="CW1769" s="136"/>
      <c r="CX1769" s="136"/>
      <c r="CY1769" s="136"/>
      <c r="CZ1769" s="136"/>
      <c r="DA1769" s="136"/>
      <c r="DB1769" s="136"/>
      <c r="DC1769" s="136"/>
      <c r="DD1769" s="136"/>
      <c r="DE1769" s="136"/>
      <c r="DF1769" s="136"/>
      <c r="DG1769" s="136"/>
      <c r="DH1769" s="136"/>
      <c r="DI1769" s="136"/>
      <c r="DJ1769" s="136"/>
      <c r="DK1769" s="136"/>
      <c r="DL1769" s="136"/>
      <c r="DM1769" s="136"/>
      <c r="DN1769" s="136"/>
      <c r="DO1769" s="136"/>
      <c r="DP1769" s="136"/>
      <c r="DQ1769" s="136"/>
      <c r="DR1769" s="136"/>
      <c r="DS1769" s="136"/>
      <c r="DT1769" s="136"/>
      <c r="DU1769" s="136"/>
      <c r="DV1769" s="136"/>
      <c r="DW1769" s="136"/>
      <c r="DX1769" s="136"/>
      <c r="DY1769" s="136"/>
      <c r="DZ1769" s="136"/>
      <c r="EA1769" s="136"/>
      <c r="EB1769" s="136"/>
      <c r="EC1769" s="136"/>
      <c r="ED1769" s="136"/>
      <c r="EE1769" s="136"/>
      <c r="EF1769" s="136"/>
      <c r="EG1769" s="136"/>
      <c r="EH1769" s="136"/>
      <c r="EI1769" s="136"/>
      <c r="EJ1769" s="136"/>
      <c r="EK1769" s="136"/>
      <c r="EL1769" s="136"/>
      <c r="EM1769" s="136"/>
      <c r="EN1769" s="136"/>
      <c r="EO1769" s="136"/>
      <c r="EP1769" s="136"/>
      <c r="EQ1769" s="136"/>
      <c r="ER1769" s="136"/>
      <c r="ES1769" s="136"/>
      <c r="ET1769" s="136"/>
      <c r="EU1769" s="136"/>
      <c r="EV1769" s="136"/>
      <c r="EW1769" s="136"/>
      <c r="EX1769" s="136"/>
      <c r="EY1769" s="136"/>
      <c r="EZ1769" s="136"/>
      <c r="FA1769" s="136"/>
      <c r="FB1769" s="136"/>
      <c r="FC1769" s="136"/>
      <c r="FD1769" s="136"/>
      <c r="FE1769" s="136"/>
      <c r="FF1769" s="136"/>
      <c r="FG1769" s="136"/>
      <c r="FH1769" s="136"/>
      <c r="FI1769" s="136"/>
      <c r="FJ1769" s="136"/>
      <c r="FK1769" s="136"/>
      <c r="FL1769" s="136"/>
      <c r="FM1769" s="136"/>
      <c r="FN1769" s="136"/>
      <c r="FO1769" s="136"/>
      <c r="FP1769" s="136"/>
      <c r="FQ1769" s="136"/>
      <c r="FR1769" s="136"/>
      <c r="FS1769" s="136"/>
      <c r="FT1769" s="136"/>
      <c r="FU1769" s="136"/>
      <c r="FV1769" s="136"/>
      <c r="FW1769" s="136"/>
      <c r="FX1769" s="136"/>
      <c r="FY1769" s="136"/>
      <c r="FZ1769" s="136"/>
      <c r="GA1769" s="136"/>
      <c r="GB1769" s="136"/>
      <c r="GC1769" s="136"/>
      <c r="GD1769" s="136"/>
      <c r="GE1769" s="136"/>
      <c r="GF1769" s="136"/>
      <c r="GG1769" s="136"/>
      <c r="GH1769" s="136"/>
      <c r="GI1769" s="136"/>
      <c r="GJ1769" s="136"/>
      <c r="GK1769" s="136"/>
      <c r="GL1769" s="136"/>
      <c r="GM1769" s="136"/>
      <c r="GN1769" s="136"/>
      <c r="GO1769" s="136"/>
      <c r="GP1769" s="136"/>
      <c r="GQ1769" s="136"/>
      <c r="GR1769" s="136"/>
      <c r="GS1769" s="136"/>
      <c r="GT1769" s="136"/>
      <c r="GU1769" s="136"/>
      <c r="GV1769" s="136"/>
      <c r="GW1769" s="136"/>
      <c r="GX1769" s="136"/>
      <c r="GY1769" s="136"/>
      <c r="GZ1769" s="136"/>
      <c r="HA1769" s="136"/>
      <c r="HB1769" s="136"/>
      <c r="HC1769" s="136"/>
      <c r="HD1769" s="136"/>
      <c r="HE1769" s="136"/>
      <c r="HF1769" s="136"/>
      <c r="HG1769" s="136"/>
      <c r="HH1769" s="136"/>
      <c r="HI1769" s="136"/>
      <c r="HJ1769" s="136"/>
      <c r="HK1769" s="136"/>
      <c r="HL1769" s="136"/>
      <c r="HM1769" s="136"/>
      <c r="HN1769" s="136"/>
      <c r="HO1769" s="136"/>
      <c r="HP1769" s="136"/>
      <c r="HQ1769" s="136"/>
      <c r="HR1769" s="136"/>
      <c r="HS1769" s="136"/>
      <c r="HT1769" s="136"/>
      <c r="HU1769" s="136"/>
      <c r="HV1769" s="136"/>
      <c r="HW1769" s="136"/>
      <c r="HX1769" s="136"/>
      <c r="HY1769" s="136"/>
      <c r="HZ1769" s="136"/>
      <c r="IA1769" s="136"/>
      <c r="IB1769" s="136"/>
      <c r="IC1769" s="136"/>
      <c r="ID1769" s="136"/>
      <c r="IE1769" s="136"/>
      <c r="IF1769" s="136"/>
      <c r="IG1769" s="136"/>
      <c r="IH1769" s="136"/>
      <c r="II1769" s="136"/>
      <c r="IJ1769" s="136"/>
      <c r="IK1769" s="136"/>
      <c r="IL1769" s="136"/>
      <c r="IM1769" s="136"/>
      <c r="IN1769" s="136"/>
      <c r="IO1769" s="136"/>
      <c r="IP1769" s="136"/>
      <c r="IQ1769" s="136"/>
      <c r="IR1769" s="136"/>
      <c r="IS1769" s="136"/>
      <c r="IT1769" s="136"/>
      <c r="IU1769" s="136"/>
      <c r="IV1769" s="136"/>
      <c r="IW1769" s="136"/>
      <c r="IX1769" s="136"/>
      <c r="IY1769" s="136"/>
      <c r="IZ1769" s="136"/>
      <c r="JA1769" s="136"/>
      <c r="JB1769" s="136"/>
      <c r="JC1769" s="136"/>
      <c r="JD1769" s="136"/>
      <c r="JE1769" s="136"/>
      <c r="JF1769" s="136"/>
      <c r="JG1769" s="136"/>
      <c r="JH1769" s="136"/>
      <c r="JI1769" s="136"/>
      <c r="JJ1769" s="136"/>
      <c r="JK1769" s="136"/>
      <c r="JL1769" s="136"/>
      <c r="JM1769" s="136"/>
      <c r="JN1769" s="136"/>
      <c r="JO1769" s="136"/>
      <c r="JP1769" s="136"/>
      <c r="JQ1769" s="136"/>
      <c r="JR1769" s="136"/>
      <c r="JS1769" s="136"/>
      <c r="JT1769" s="136"/>
      <c r="JU1769" s="136"/>
      <c r="JV1769" s="136"/>
      <c r="JW1769" s="136"/>
      <c r="JX1769" s="136"/>
      <c r="JY1769" s="136"/>
      <c r="JZ1769" s="136"/>
      <c r="KA1769" s="136"/>
      <c r="KB1769" s="136"/>
      <c r="KC1769" s="136"/>
      <c r="KD1769" s="136"/>
      <c r="KE1769" s="136"/>
      <c r="KF1769" s="136"/>
      <c r="KG1769" s="136"/>
      <c r="KH1769" s="136"/>
      <c r="KI1769" s="136"/>
      <c r="KJ1769" s="136"/>
      <c r="KK1769" s="136"/>
      <c r="KL1769" s="136"/>
      <c r="KM1769" s="136"/>
      <c r="KN1769" s="136"/>
      <c r="KO1769" s="136"/>
      <c r="KP1769" s="136"/>
      <c r="KQ1769" s="136"/>
      <c r="KR1769" s="136"/>
    </row>
    <row r="1770" spans="1:16384" ht="15" customHeight="1" x14ac:dyDescent="0.25">
      <c r="A1770" s="225" t="s">
        <v>255</v>
      </c>
      <c r="B1770" s="217">
        <v>10936858</v>
      </c>
      <c r="C1770" s="217">
        <v>3219558</v>
      </c>
      <c r="D1770" s="217">
        <v>746523</v>
      </c>
      <c r="E1770" s="217">
        <v>1322611</v>
      </c>
      <c r="F1770" s="217">
        <v>2640468</v>
      </c>
      <c r="G1770" s="217">
        <v>535727</v>
      </c>
      <c r="H1770" s="235">
        <v>19401745</v>
      </c>
      <c r="I1770" s="136"/>
      <c r="J1770" s="225" t="s">
        <v>353</v>
      </c>
      <c r="K1770" s="217">
        <v>8987415</v>
      </c>
      <c r="L1770" s="217">
        <v>4780189</v>
      </c>
      <c r="M1770" s="217">
        <v>1268304</v>
      </c>
      <c r="N1770" s="217">
        <v>1702681</v>
      </c>
      <c r="O1770" s="217">
        <v>2062795</v>
      </c>
      <c r="P1770" s="217">
        <v>584613</v>
      </c>
      <c r="Q1770" s="235">
        <v>19385997</v>
      </c>
      <c r="R1770" s="136"/>
      <c r="S1770" s="136"/>
      <c r="T1770" s="136"/>
      <c r="U1770" s="136"/>
      <c r="V1770" s="136"/>
      <c r="W1770" s="136"/>
      <c r="X1770" s="136"/>
      <c r="Y1770" s="136"/>
      <c r="Z1770" s="136"/>
      <c r="AA1770" s="136"/>
      <c r="AB1770" s="136"/>
      <c r="AC1770" s="136"/>
      <c r="AD1770" s="136"/>
      <c r="AE1770" s="136"/>
      <c r="AF1770" s="136"/>
      <c r="AG1770" s="136"/>
      <c r="AH1770" s="136"/>
      <c r="AI1770" s="136"/>
      <c r="AJ1770" s="136"/>
      <c r="AK1770" s="136"/>
      <c r="AL1770" s="136"/>
      <c r="AM1770" s="136"/>
      <c r="AN1770" s="136"/>
      <c r="AO1770" s="136"/>
      <c r="AP1770" s="136"/>
      <c r="AQ1770" s="136"/>
      <c r="AR1770" s="136"/>
      <c r="AS1770" s="136"/>
      <c r="AT1770" s="136"/>
      <c r="AU1770" s="136"/>
      <c r="AV1770" s="136"/>
      <c r="AW1770" s="136"/>
      <c r="AX1770" s="136"/>
      <c r="AY1770" s="136"/>
      <c r="AZ1770" s="136"/>
      <c r="BA1770" s="136"/>
      <c r="BB1770" s="136"/>
      <c r="BC1770" s="136"/>
      <c r="BD1770" s="136"/>
      <c r="BE1770" s="136"/>
      <c r="BF1770" s="136"/>
      <c r="BG1770" s="136"/>
      <c r="BH1770" s="136"/>
      <c r="BI1770" s="136"/>
      <c r="BJ1770" s="136"/>
      <c r="BK1770" s="136"/>
      <c r="BL1770" s="136"/>
      <c r="BM1770" s="136"/>
      <c r="BN1770" s="136"/>
      <c r="BO1770" s="136"/>
      <c r="BP1770" s="136"/>
      <c r="BQ1770" s="136"/>
      <c r="BR1770" s="136"/>
      <c r="BS1770" s="136"/>
      <c r="BT1770" s="136"/>
      <c r="BU1770" s="136"/>
      <c r="BV1770" s="136"/>
      <c r="BW1770" s="136"/>
      <c r="BX1770" s="136"/>
      <c r="BY1770" s="136"/>
      <c r="BZ1770" s="136"/>
      <c r="CA1770" s="136"/>
      <c r="CB1770" s="136"/>
      <c r="CC1770" s="136"/>
      <c r="CD1770" s="136"/>
      <c r="CE1770" s="136"/>
      <c r="CF1770" s="136"/>
      <c r="CG1770" s="136"/>
      <c r="CH1770" s="136"/>
      <c r="CI1770" s="136"/>
      <c r="CJ1770" s="136"/>
      <c r="CK1770" s="136"/>
      <c r="CL1770" s="136"/>
      <c r="CM1770" s="136"/>
      <c r="CN1770" s="136"/>
      <c r="CO1770" s="136"/>
      <c r="CP1770" s="136"/>
      <c r="CQ1770" s="136"/>
      <c r="CR1770" s="136"/>
      <c r="CS1770" s="136"/>
      <c r="CT1770" s="136"/>
      <c r="CU1770" s="136"/>
      <c r="CV1770" s="136"/>
      <c r="CW1770" s="136"/>
      <c r="CX1770" s="136"/>
      <c r="CY1770" s="136"/>
      <c r="CZ1770" s="136"/>
      <c r="DA1770" s="136"/>
      <c r="DB1770" s="136"/>
      <c r="DC1770" s="136"/>
      <c r="DD1770" s="136"/>
      <c r="DE1770" s="136"/>
      <c r="DF1770" s="136"/>
      <c r="DG1770" s="136"/>
      <c r="DH1770" s="136"/>
      <c r="DI1770" s="136"/>
      <c r="DJ1770" s="136"/>
      <c r="DK1770" s="136"/>
      <c r="DL1770" s="136"/>
      <c r="DM1770" s="136"/>
      <c r="DN1770" s="136"/>
      <c r="DO1770" s="136"/>
      <c r="DP1770" s="136"/>
      <c r="DQ1770" s="136"/>
      <c r="DR1770" s="136"/>
      <c r="DS1770" s="136"/>
      <c r="DT1770" s="136"/>
      <c r="DU1770" s="136"/>
      <c r="DV1770" s="136"/>
      <c r="DW1770" s="136"/>
      <c r="DX1770" s="136"/>
      <c r="DY1770" s="136"/>
      <c r="DZ1770" s="136"/>
      <c r="EA1770" s="136"/>
      <c r="EB1770" s="136"/>
      <c r="EC1770" s="136"/>
      <c r="ED1770" s="136"/>
      <c r="EE1770" s="136"/>
      <c r="EF1770" s="136"/>
      <c r="EG1770" s="136"/>
      <c r="EH1770" s="136"/>
      <c r="EI1770" s="136"/>
      <c r="EJ1770" s="136"/>
      <c r="EK1770" s="136"/>
      <c r="EL1770" s="136"/>
      <c r="EM1770" s="136"/>
      <c r="EN1770" s="136"/>
      <c r="EO1770" s="136"/>
      <c r="EP1770" s="136"/>
      <c r="EQ1770" s="136"/>
      <c r="ER1770" s="136"/>
      <c r="ES1770" s="136"/>
      <c r="ET1770" s="136"/>
      <c r="EU1770" s="136"/>
      <c r="EV1770" s="136"/>
      <c r="EW1770" s="136"/>
      <c r="EX1770" s="136"/>
      <c r="EY1770" s="136"/>
      <c r="EZ1770" s="136"/>
      <c r="FA1770" s="136"/>
      <c r="FB1770" s="136"/>
      <c r="FC1770" s="136"/>
      <c r="FD1770" s="136"/>
      <c r="FE1770" s="136"/>
      <c r="FF1770" s="136"/>
      <c r="FG1770" s="136"/>
      <c r="FH1770" s="136"/>
      <c r="FI1770" s="136"/>
      <c r="FJ1770" s="136"/>
      <c r="FK1770" s="136"/>
      <c r="FL1770" s="136"/>
      <c r="FM1770" s="136"/>
      <c r="FN1770" s="136"/>
      <c r="FO1770" s="136"/>
      <c r="FP1770" s="136"/>
      <c r="FQ1770" s="136"/>
      <c r="FR1770" s="136"/>
      <c r="FS1770" s="136"/>
      <c r="FT1770" s="136"/>
      <c r="FU1770" s="136"/>
      <c r="FV1770" s="136"/>
      <c r="FW1770" s="136"/>
      <c r="FX1770" s="136"/>
      <c r="FY1770" s="136"/>
      <c r="FZ1770" s="136"/>
      <c r="GA1770" s="136"/>
      <c r="GB1770" s="136"/>
      <c r="GC1770" s="136"/>
      <c r="GD1770" s="136"/>
      <c r="GE1770" s="136"/>
      <c r="GF1770" s="136"/>
      <c r="GG1770" s="136"/>
      <c r="GH1770" s="136"/>
      <c r="GI1770" s="136"/>
      <c r="GJ1770" s="136"/>
      <c r="GK1770" s="136"/>
      <c r="GL1770" s="136"/>
      <c r="GM1770" s="136"/>
      <c r="GN1770" s="136"/>
      <c r="GO1770" s="136"/>
      <c r="GP1770" s="136"/>
      <c r="GQ1770" s="136"/>
      <c r="GR1770" s="136"/>
      <c r="GS1770" s="136"/>
      <c r="GT1770" s="136"/>
      <c r="GU1770" s="136"/>
      <c r="GV1770" s="136"/>
      <c r="GW1770" s="136"/>
      <c r="GX1770" s="136"/>
      <c r="GY1770" s="136"/>
      <c r="GZ1770" s="136"/>
      <c r="HA1770" s="136"/>
      <c r="HB1770" s="136"/>
      <c r="HC1770" s="136"/>
      <c r="HD1770" s="136"/>
      <c r="HE1770" s="136"/>
      <c r="HF1770" s="136"/>
      <c r="HG1770" s="136"/>
      <c r="HH1770" s="136"/>
      <c r="HI1770" s="136"/>
      <c r="HJ1770" s="136"/>
      <c r="HK1770" s="136"/>
      <c r="HL1770" s="136"/>
      <c r="HM1770" s="136"/>
      <c r="HN1770" s="136"/>
      <c r="HO1770" s="136"/>
      <c r="HP1770" s="136"/>
      <c r="HQ1770" s="136"/>
      <c r="HR1770" s="136"/>
      <c r="HS1770" s="136"/>
      <c r="HT1770" s="136"/>
      <c r="HU1770" s="136"/>
      <c r="HV1770" s="136"/>
      <c r="HW1770" s="136"/>
      <c r="HX1770" s="136"/>
      <c r="HY1770" s="136"/>
      <c r="HZ1770" s="136"/>
      <c r="IA1770" s="136"/>
      <c r="IB1770" s="136"/>
      <c r="IC1770" s="136"/>
      <c r="ID1770" s="136"/>
      <c r="IE1770" s="136"/>
      <c r="IF1770" s="136"/>
      <c r="IG1770" s="136"/>
    </row>
    <row r="1771" spans="1:16384" ht="15" customHeight="1" x14ac:dyDescent="0.25">
      <c r="A1771" s="225" t="s">
        <v>254</v>
      </c>
      <c r="B1771" s="217">
        <v>10622404</v>
      </c>
      <c r="C1771" s="217">
        <v>3249690</v>
      </c>
      <c r="D1771" s="217">
        <v>984659</v>
      </c>
      <c r="E1771" s="217">
        <v>1280728</v>
      </c>
      <c r="F1771" s="217">
        <v>2976574</v>
      </c>
      <c r="G1771" s="217">
        <v>588054</v>
      </c>
      <c r="H1771" s="235">
        <v>19702109</v>
      </c>
      <c r="I1771" s="136"/>
      <c r="J1771" s="225" t="s">
        <v>867</v>
      </c>
      <c r="K1771" s="217">
        <v>9372925</v>
      </c>
      <c r="L1771" s="217">
        <v>5434009</v>
      </c>
      <c r="M1771" s="217">
        <v>1196521</v>
      </c>
      <c r="N1771" s="217">
        <v>1588610</v>
      </c>
      <c r="O1771" s="217">
        <v>2552463</v>
      </c>
      <c r="P1771" s="217">
        <v>610848</v>
      </c>
      <c r="Q1771" s="235">
        <v>20755376</v>
      </c>
      <c r="R1771" s="136"/>
      <c r="S1771" s="136"/>
      <c r="T1771" s="136"/>
      <c r="U1771" s="136"/>
      <c r="V1771" s="136"/>
      <c r="W1771" s="136"/>
      <c r="X1771" s="136"/>
      <c r="Y1771" s="136"/>
      <c r="Z1771" s="136"/>
      <c r="AA1771" s="136"/>
      <c r="AB1771" s="136"/>
      <c r="AC1771" s="136"/>
      <c r="AD1771" s="136"/>
      <c r="AE1771" s="136"/>
      <c r="AF1771" s="136"/>
      <c r="AG1771" s="136"/>
      <c r="AH1771" s="136"/>
      <c r="AI1771" s="136"/>
      <c r="AJ1771" s="136"/>
      <c r="AK1771" s="136"/>
      <c r="AL1771" s="136"/>
      <c r="AM1771" s="136"/>
      <c r="AN1771" s="136"/>
      <c r="AO1771" s="136"/>
      <c r="AP1771" s="136"/>
      <c r="AQ1771" s="136"/>
      <c r="AR1771" s="136"/>
      <c r="AS1771" s="136"/>
      <c r="AT1771" s="136"/>
      <c r="AU1771" s="136"/>
      <c r="AV1771" s="136"/>
      <c r="AW1771" s="136"/>
      <c r="AX1771" s="136"/>
      <c r="AY1771" s="136"/>
      <c r="AZ1771" s="136"/>
      <c r="BA1771" s="136"/>
      <c r="BB1771" s="136"/>
      <c r="BC1771" s="136"/>
      <c r="BD1771" s="136"/>
      <c r="BE1771" s="136"/>
      <c r="BF1771" s="136"/>
      <c r="BG1771" s="136"/>
      <c r="BH1771" s="136"/>
      <c r="BI1771" s="136"/>
      <c r="BJ1771" s="136"/>
      <c r="BK1771" s="136"/>
      <c r="BL1771" s="136"/>
      <c r="BM1771" s="136"/>
      <c r="BN1771" s="136"/>
      <c r="BO1771" s="136"/>
      <c r="BP1771" s="136"/>
      <c r="BQ1771" s="136"/>
      <c r="BR1771" s="136"/>
      <c r="BS1771" s="136"/>
      <c r="BT1771" s="136"/>
      <c r="BU1771" s="136"/>
      <c r="BV1771" s="136"/>
      <c r="BW1771" s="136"/>
      <c r="BX1771" s="136"/>
      <c r="BY1771" s="136"/>
      <c r="BZ1771" s="136"/>
      <c r="CA1771" s="136"/>
      <c r="CB1771" s="136"/>
      <c r="CC1771" s="136"/>
      <c r="CD1771" s="136"/>
      <c r="CE1771" s="136"/>
      <c r="CF1771" s="136"/>
      <c r="CG1771" s="136"/>
      <c r="CH1771" s="136"/>
      <c r="CI1771" s="136"/>
      <c r="CJ1771" s="136"/>
      <c r="CK1771" s="136"/>
      <c r="CL1771" s="136"/>
      <c r="CM1771" s="136"/>
      <c r="CN1771" s="136"/>
      <c r="CO1771" s="136"/>
      <c r="CP1771" s="136"/>
      <c r="CQ1771" s="136"/>
      <c r="CR1771" s="136"/>
      <c r="CS1771" s="136"/>
      <c r="CT1771" s="136"/>
      <c r="CU1771" s="136"/>
      <c r="CV1771" s="136"/>
      <c r="CW1771" s="136"/>
      <c r="CX1771" s="136"/>
      <c r="CY1771" s="136"/>
      <c r="CZ1771" s="136"/>
      <c r="DA1771" s="136"/>
      <c r="DB1771" s="136"/>
      <c r="DC1771" s="136"/>
      <c r="DD1771" s="136"/>
      <c r="DE1771" s="136"/>
      <c r="DF1771" s="136"/>
      <c r="DG1771" s="136"/>
      <c r="DH1771" s="136"/>
      <c r="DI1771" s="136"/>
      <c r="DJ1771" s="136"/>
      <c r="DK1771" s="136"/>
      <c r="DL1771" s="136"/>
      <c r="DM1771" s="136"/>
      <c r="DN1771" s="136"/>
      <c r="DO1771" s="136"/>
      <c r="DP1771" s="136"/>
      <c r="DQ1771" s="136"/>
      <c r="DR1771" s="136"/>
      <c r="DS1771" s="136"/>
      <c r="DT1771" s="136"/>
      <c r="DU1771" s="136"/>
      <c r="DV1771" s="136"/>
      <c r="DW1771" s="136"/>
      <c r="DX1771" s="136"/>
      <c r="DY1771" s="136"/>
      <c r="DZ1771" s="136"/>
      <c r="EA1771" s="136"/>
      <c r="EB1771" s="136"/>
      <c r="EC1771" s="136"/>
      <c r="ED1771" s="136"/>
      <c r="EE1771" s="136"/>
      <c r="EF1771" s="136"/>
      <c r="EG1771" s="136"/>
      <c r="EH1771" s="136"/>
      <c r="EI1771" s="136"/>
      <c r="EJ1771" s="136"/>
      <c r="EK1771" s="136"/>
      <c r="EL1771" s="136"/>
      <c r="EM1771" s="136"/>
      <c r="EN1771" s="136"/>
      <c r="EO1771" s="136"/>
      <c r="EP1771" s="136"/>
      <c r="EQ1771" s="136"/>
      <c r="ER1771" s="136"/>
      <c r="ES1771" s="136"/>
      <c r="ET1771" s="136"/>
      <c r="EU1771" s="136"/>
      <c r="EV1771" s="136"/>
      <c r="EW1771" s="136"/>
      <c r="EX1771" s="136"/>
      <c r="EY1771" s="136"/>
      <c r="EZ1771" s="136"/>
      <c r="FA1771" s="136"/>
      <c r="FB1771" s="136"/>
      <c r="FC1771" s="136"/>
      <c r="FD1771" s="136"/>
      <c r="FE1771" s="136"/>
      <c r="FF1771" s="136"/>
      <c r="FG1771" s="136"/>
      <c r="FH1771" s="136"/>
      <c r="FI1771" s="136"/>
      <c r="FJ1771" s="136"/>
      <c r="FK1771" s="136"/>
      <c r="FL1771" s="136"/>
      <c r="FM1771" s="136"/>
      <c r="FN1771" s="136"/>
      <c r="FO1771" s="136"/>
      <c r="FP1771" s="136"/>
      <c r="FQ1771" s="136"/>
      <c r="FR1771" s="136"/>
      <c r="FS1771" s="136"/>
      <c r="FT1771" s="136"/>
      <c r="FU1771" s="136"/>
      <c r="FV1771" s="136"/>
      <c r="FW1771" s="136"/>
      <c r="FX1771" s="136"/>
      <c r="FY1771" s="136"/>
      <c r="FZ1771" s="136"/>
      <c r="GA1771" s="136"/>
      <c r="GB1771" s="136"/>
      <c r="GC1771" s="136"/>
      <c r="GD1771" s="136"/>
      <c r="GE1771" s="136"/>
      <c r="GF1771" s="136"/>
      <c r="GG1771" s="136"/>
      <c r="GH1771" s="136"/>
      <c r="GI1771" s="136"/>
      <c r="GJ1771" s="136"/>
      <c r="GK1771" s="136"/>
      <c r="GL1771" s="136"/>
      <c r="GM1771" s="136"/>
      <c r="GN1771" s="136"/>
      <c r="GO1771" s="136"/>
      <c r="GP1771" s="136"/>
      <c r="GQ1771" s="136"/>
      <c r="GR1771" s="136"/>
      <c r="GS1771" s="136"/>
      <c r="GT1771" s="136"/>
      <c r="GU1771" s="136"/>
      <c r="GV1771" s="136"/>
      <c r="GW1771" s="136"/>
      <c r="GX1771" s="136"/>
      <c r="GY1771" s="136"/>
      <c r="GZ1771" s="136"/>
      <c r="HA1771" s="136"/>
      <c r="HB1771" s="136"/>
      <c r="HC1771" s="136"/>
      <c r="HD1771" s="136"/>
      <c r="HE1771" s="136"/>
      <c r="HF1771" s="136"/>
      <c r="HG1771" s="136"/>
      <c r="HH1771" s="136"/>
      <c r="HI1771" s="136"/>
      <c r="HJ1771" s="136"/>
      <c r="HK1771" s="136"/>
      <c r="HL1771" s="136"/>
      <c r="HM1771" s="136"/>
      <c r="HN1771" s="136"/>
      <c r="HO1771" s="136"/>
      <c r="HP1771" s="136"/>
      <c r="HQ1771" s="136"/>
      <c r="HR1771" s="136"/>
      <c r="HS1771" s="136"/>
      <c r="HT1771" s="136"/>
      <c r="HU1771" s="136"/>
      <c r="HV1771" s="136"/>
      <c r="HW1771" s="136"/>
      <c r="HX1771" s="136"/>
      <c r="HY1771" s="136"/>
      <c r="HZ1771" s="136"/>
      <c r="IA1771" s="136"/>
      <c r="IB1771" s="136"/>
      <c r="IC1771" s="136"/>
      <c r="ID1771" s="136"/>
      <c r="IE1771" s="136"/>
      <c r="IF1771" s="136"/>
      <c r="IG1771" s="136"/>
    </row>
    <row r="1772" spans="1:16384" ht="15" customHeight="1" x14ac:dyDescent="0.25">
      <c r="A1772" s="225" t="s">
        <v>371</v>
      </c>
      <c r="B1772" s="217">
        <v>8525110</v>
      </c>
      <c r="C1772" s="217">
        <v>3072694</v>
      </c>
      <c r="D1772" s="217">
        <v>810117</v>
      </c>
      <c r="E1772" s="217">
        <v>1314400</v>
      </c>
      <c r="F1772" s="217">
        <v>2725202</v>
      </c>
      <c r="G1772" s="217">
        <v>533723</v>
      </c>
      <c r="H1772" s="235">
        <v>16981246</v>
      </c>
      <c r="I1772" s="136"/>
      <c r="J1772" s="225" t="s">
        <v>213</v>
      </c>
      <c r="K1772" s="217">
        <v>6281037</v>
      </c>
      <c r="L1772" s="217">
        <v>5562955</v>
      </c>
      <c r="M1772" s="217">
        <v>1265234</v>
      </c>
      <c r="N1772" s="217">
        <v>1315783</v>
      </c>
      <c r="O1772" s="217">
        <v>2257859</v>
      </c>
      <c r="P1772" s="217">
        <v>431883</v>
      </c>
      <c r="Q1772" s="235">
        <v>17114751</v>
      </c>
      <c r="R1772" s="136"/>
      <c r="S1772" s="136"/>
      <c r="T1772" s="136"/>
      <c r="U1772" s="136"/>
      <c r="V1772" s="136"/>
      <c r="W1772" s="136"/>
      <c r="X1772" s="136"/>
      <c r="Y1772" s="136"/>
      <c r="Z1772" s="136"/>
      <c r="AA1772" s="136"/>
      <c r="AB1772" s="136"/>
      <c r="AC1772" s="136"/>
      <c r="AD1772" s="136"/>
      <c r="AE1772" s="136"/>
      <c r="AF1772" s="136"/>
      <c r="AG1772" s="136"/>
      <c r="AH1772" s="136"/>
      <c r="AI1772" s="136"/>
      <c r="AJ1772" s="136"/>
      <c r="AK1772" s="136"/>
      <c r="AL1772" s="136"/>
      <c r="AM1772" s="136"/>
      <c r="AN1772" s="136"/>
      <c r="AO1772" s="136"/>
      <c r="AP1772" s="136"/>
      <c r="AQ1772" s="136"/>
      <c r="AR1772" s="136"/>
      <c r="AS1772" s="136"/>
      <c r="AT1772" s="136"/>
      <c r="AU1772" s="136"/>
      <c r="AV1772" s="136"/>
      <c r="AW1772" s="136"/>
      <c r="AX1772" s="136"/>
      <c r="AY1772" s="136"/>
      <c r="AZ1772" s="136"/>
      <c r="BA1772" s="136"/>
      <c r="BB1772" s="136"/>
      <c r="BC1772" s="136"/>
      <c r="BD1772" s="136"/>
      <c r="BE1772" s="136"/>
      <c r="BF1772" s="136"/>
      <c r="BG1772" s="136"/>
      <c r="BH1772" s="136"/>
      <c r="BI1772" s="136"/>
      <c r="BJ1772" s="136"/>
      <c r="BK1772" s="136"/>
      <c r="BL1772" s="136"/>
      <c r="BM1772" s="136"/>
      <c r="BN1772" s="136"/>
      <c r="BO1772" s="136"/>
      <c r="BP1772" s="136"/>
      <c r="BQ1772" s="136"/>
      <c r="BR1772" s="136"/>
      <c r="BS1772" s="136"/>
      <c r="BT1772" s="136"/>
      <c r="BU1772" s="136"/>
      <c r="BV1772" s="136"/>
      <c r="BW1772" s="136"/>
      <c r="BX1772" s="136"/>
      <c r="BY1772" s="136"/>
      <c r="BZ1772" s="136"/>
      <c r="CA1772" s="136"/>
      <c r="CB1772" s="136"/>
      <c r="CC1772" s="136"/>
      <c r="CD1772" s="136"/>
      <c r="CE1772" s="136"/>
      <c r="CF1772" s="136"/>
      <c r="CG1772" s="136"/>
      <c r="CH1772" s="136"/>
      <c r="CI1772" s="136"/>
      <c r="CJ1772" s="136"/>
      <c r="CK1772" s="136"/>
      <c r="CL1772" s="136"/>
      <c r="CM1772" s="136"/>
      <c r="CN1772" s="136"/>
      <c r="CO1772" s="136"/>
      <c r="CP1772" s="136"/>
      <c r="CQ1772" s="136"/>
      <c r="CR1772" s="136"/>
      <c r="CS1772" s="136"/>
      <c r="CT1772" s="136"/>
      <c r="CU1772" s="136"/>
      <c r="CV1772" s="136"/>
      <c r="CW1772" s="136"/>
      <c r="CX1772" s="136"/>
      <c r="CY1772" s="136"/>
      <c r="CZ1772" s="136"/>
      <c r="DA1772" s="136"/>
      <c r="DB1772" s="136"/>
      <c r="DC1772" s="136"/>
      <c r="DD1772" s="136"/>
      <c r="DE1772" s="136"/>
      <c r="DF1772" s="136"/>
      <c r="DG1772" s="136"/>
      <c r="DH1772" s="136"/>
      <c r="DI1772" s="136"/>
      <c r="DJ1772" s="136"/>
      <c r="DK1772" s="136"/>
      <c r="DL1772" s="136"/>
      <c r="DM1772" s="136"/>
      <c r="DN1772" s="136"/>
      <c r="DO1772" s="136"/>
      <c r="DP1772" s="136"/>
      <c r="DQ1772" s="136"/>
      <c r="DR1772" s="136"/>
      <c r="DS1772" s="136"/>
      <c r="DT1772" s="136"/>
      <c r="DU1772" s="136"/>
      <c r="DV1772" s="136"/>
      <c r="DW1772" s="136"/>
      <c r="DX1772" s="136"/>
      <c r="DY1772" s="136"/>
      <c r="DZ1772" s="136"/>
      <c r="EA1772" s="136"/>
      <c r="EB1772" s="136"/>
      <c r="EC1772" s="136"/>
      <c r="ED1772" s="136"/>
      <c r="EE1772" s="136"/>
      <c r="EF1772" s="136"/>
      <c r="EG1772" s="136"/>
      <c r="EH1772" s="136"/>
      <c r="EI1772" s="136"/>
      <c r="EJ1772" s="136"/>
      <c r="EK1772" s="136"/>
      <c r="EL1772" s="136"/>
      <c r="EM1772" s="136"/>
      <c r="EN1772" s="136"/>
      <c r="EO1772" s="136"/>
      <c r="EP1772" s="136"/>
      <c r="EQ1772" s="136"/>
      <c r="ER1772" s="136"/>
      <c r="ES1772" s="136"/>
      <c r="ET1772" s="136"/>
      <c r="EU1772" s="136"/>
      <c r="EV1772" s="136"/>
      <c r="EW1772" s="136"/>
      <c r="EX1772" s="136"/>
      <c r="EY1772" s="136"/>
      <c r="EZ1772" s="136"/>
      <c r="FA1772" s="136"/>
      <c r="FB1772" s="136"/>
      <c r="FC1772" s="136"/>
      <c r="FD1772" s="136"/>
      <c r="FE1772" s="136"/>
      <c r="FF1772" s="136"/>
      <c r="FG1772" s="136"/>
      <c r="FH1772" s="136"/>
      <c r="FI1772" s="136"/>
      <c r="FJ1772" s="136"/>
      <c r="FK1772" s="136"/>
      <c r="FL1772" s="136"/>
      <c r="FM1772" s="136"/>
      <c r="FN1772" s="136"/>
      <c r="FO1772" s="136"/>
      <c r="FP1772" s="136"/>
      <c r="FQ1772" s="136"/>
      <c r="FR1772" s="136"/>
      <c r="FS1772" s="136"/>
      <c r="FT1772" s="136"/>
      <c r="FU1772" s="136"/>
      <c r="FV1772" s="136"/>
      <c r="FW1772" s="136"/>
      <c r="FX1772" s="136"/>
      <c r="FY1772" s="136"/>
      <c r="FZ1772" s="136"/>
      <c r="GA1772" s="136"/>
      <c r="GB1772" s="136"/>
      <c r="GC1772" s="136"/>
      <c r="GD1772" s="136"/>
      <c r="GE1772" s="136"/>
      <c r="GF1772" s="136"/>
      <c r="GG1772" s="136"/>
      <c r="GH1772" s="136"/>
      <c r="GI1772" s="136"/>
      <c r="GJ1772" s="136"/>
      <c r="GK1772" s="136"/>
      <c r="GL1772" s="136"/>
      <c r="GM1772" s="136"/>
      <c r="GN1772" s="136"/>
      <c r="GO1772" s="136"/>
      <c r="GP1772" s="136"/>
      <c r="GQ1772" s="136"/>
      <c r="GR1772" s="136"/>
      <c r="GS1772" s="136"/>
      <c r="GT1772" s="136"/>
      <c r="GU1772" s="136"/>
      <c r="GV1772" s="136"/>
      <c r="GW1772" s="136"/>
      <c r="GX1772" s="136"/>
      <c r="GY1772" s="136"/>
      <c r="GZ1772" s="136"/>
      <c r="HA1772" s="136"/>
      <c r="HB1772" s="136"/>
      <c r="HC1772" s="136"/>
      <c r="HD1772" s="136"/>
      <c r="HE1772" s="136"/>
      <c r="HF1772" s="136"/>
      <c r="HG1772" s="136"/>
      <c r="HH1772" s="136"/>
      <c r="HI1772" s="136"/>
      <c r="HJ1772" s="136"/>
      <c r="HK1772" s="136"/>
      <c r="HL1772" s="136"/>
      <c r="HM1772" s="136"/>
      <c r="HN1772" s="136"/>
      <c r="HO1772" s="136"/>
      <c r="HP1772" s="136"/>
      <c r="HQ1772" s="136"/>
      <c r="HR1772" s="136"/>
      <c r="HS1772" s="136"/>
      <c r="HT1772" s="136"/>
      <c r="HU1772" s="136"/>
      <c r="HV1772" s="136"/>
      <c r="HW1772" s="136"/>
      <c r="HX1772" s="136"/>
      <c r="HY1772" s="136"/>
      <c r="HZ1772" s="136"/>
      <c r="IA1772" s="136"/>
      <c r="IB1772" s="136"/>
      <c r="IC1772" s="136"/>
      <c r="ID1772" s="136"/>
      <c r="IE1772" s="136"/>
      <c r="IF1772" s="136"/>
      <c r="IG1772" s="136"/>
    </row>
    <row r="1773" spans="1:16384" ht="15" customHeight="1" x14ac:dyDescent="0.25">
      <c r="A1773" s="225" t="s">
        <v>370</v>
      </c>
      <c r="B1773" s="217">
        <v>7891927</v>
      </c>
      <c r="C1773" s="217">
        <v>2576237</v>
      </c>
      <c r="D1773" s="217">
        <v>853178</v>
      </c>
      <c r="E1773" s="217">
        <v>1130435</v>
      </c>
      <c r="F1773" s="217">
        <v>2498913</v>
      </c>
      <c r="G1773" s="217">
        <v>507262</v>
      </c>
      <c r="H1773" s="235">
        <v>15457952</v>
      </c>
      <c r="I1773" s="136"/>
      <c r="J1773" s="225" t="s">
        <v>212</v>
      </c>
      <c r="K1773" s="217">
        <v>8771984</v>
      </c>
      <c r="L1773" s="217">
        <v>4672719</v>
      </c>
      <c r="M1773" s="217">
        <v>1733161</v>
      </c>
      <c r="N1773" s="217">
        <v>1751422</v>
      </c>
      <c r="O1773" s="217">
        <v>2291778</v>
      </c>
      <c r="P1773" s="217">
        <v>496232</v>
      </c>
      <c r="Q1773" s="235">
        <v>19717296</v>
      </c>
      <c r="R1773" s="136"/>
      <c r="S1773" s="136"/>
      <c r="T1773" s="136"/>
      <c r="U1773" s="136"/>
      <c r="V1773" s="136"/>
      <c r="W1773" s="136"/>
      <c r="X1773" s="136"/>
      <c r="Y1773" s="136"/>
      <c r="Z1773" s="136"/>
      <c r="AA1773" s="136"/>
      <c r="AB1773" s="136"/>
      <c r="AC1773" s="136"/>
      <c r="AD1773" s="136"/>
      <c r="AE1773" s="136"/>
      <c r="AF1773" s="136"/>
      <c r="AG1773" s="136"/>
      <c r="AH1773" s="136"/>
      <c r="AI1773" s="136"/>
      <c r="AJ1773" s="136"/>
      <c r="AK1773" s="136"/>
      <c r="AL1773" s="136"/>
      <c r="AM1773" s="136"/>
      <c r="AN1773" s="136"/>
      <c r="AO1773" s="136"/>
      <c r="AP1773" s="136"/>
      <c r="AQ1773" s="136"/>
      <c r="AR1773" s="136"/>
      <c r="AS1773" s="136"/>
      <c r="AT1773" s="136"/>
      <c r="AU1773" s="136"/>
      <c r="AV1773" s="136"/>
      <c r="AW1773" s="136"/>
      <c r="AX1773" s="136"/>
      <c r="AY1773" s="136"/>
      <c r="AZ1773" s="136"/>
      <c r="BA1773" s="136"/>
      <c r="BB1773" s="136"/>
      <c r="BC1773" s="136"/>
      <c r="BD1773" s="136"/>
      <c r="BE1773" s="136"/>
      <c r="BF1773" s="136"/>
      <c r="BG1773" s="136"/>
      <c r="BH1773" s="136"/>
      <c r="BI1773" s="136"/>
      <c r="BJ1773" s="136"/>
      <c r="BK1773" s="136"/>
      <c r="BL1773" s="136"/>
      <c r="BM1773" s="136"/>
      <c r="BN1773" s="136"/>
      <c r="BO1773" s="136"/>
      <c r="BP1773" s="136"/>
      <c r="BQ1773" s="136"/>
      <c r="BR1773" s="136"/>
      <c r="BS1773" s="136"/>
      <c r="BT1773" s="136"/>
      <c r="BU1773" s="136"/>
      <c r="BV1773" s="136"/>
      <c r="BW1773" s="136"/>
      <c r="BX1773" s="136"/>
      <c r="BY1773" s="136"/>
      <c r="BZ1773" s="136"/>
      <c r="CA1773" s="136"/>
      <c r="CB1773" s="136"/>
      <c r="CC1773" s="136"/>
      <c r="CD1773" s="136"/>
      <c r="CE1773" s="136"/>
      <c r="CF1773" s="136"/>
      <c r="CG1773" s="136"/>
      <c r="CH1773" s="136"/>
      <c r="CI1773" s="136"/>
      <c r="CJ1773" s="136"/>
      <c r="CK1773" s="136"/>
      <c r="CL1773" s="136"/>
      <c r="CM1773" s="136"/>
      <c r="CN1773" s="136"/>
      <c r="CO1773" s="136"/>
      <c r="CP1773" s="136"/>
      <c r="CQ1773" s="136"/>
      <c r="CR1773" s="136"/>
      <c r="CS1773" s="136"/>
      <c r="CT1773" s="136"/>
      <c r="CU1773" s="136"/>
      <c r="CV1773" s="136"/>
      <c r="CW1773" s="136"/>
      <c r="CX1773" s="136"/>
      <c r="CY1773" s="136"/>
      <c r="CZ1773" s="136"/>
      <c r="DA1773" s="136"/>
      <c r="DB1773" s="136"/>
      <c r="DC1773" s="136"/>
      <c r="DD1773" s="136"/>
      <c r="DE1773" s="136"/>
      <c r="DF1773" s="136"/>
      <c r="DG1773" s="136"/>
      <c r="DH1773" s="136"/>
      <c r="DI1773" s="136"/>
      <c r="DJ1773" s="136"/>
      <c r="DK1773" s="136"/>
      <c r="DL1773" s="136"/>
      <c r="DM1773" s="136"/>
      <c r="DN1773" s="136"/>
      <c r="DO1773" s="136"/>
      <c r="DP1773" s="136"/>
      <c r="DQ1773" s="136"/>
      <c r="DR1773" s="136"/>
      <c r="DS1773" s="136"/>
      <c r="DT1773" s="136"/>
      <c r="DU1773" s="136"/>
      <c r="DV1773" s="136"/>
      <c r="DW1773" s="136"/>
      <c r="DX1773" s="136"/>
      <c r="DY1773" s="136"/>
      <c r="DZ1773" s="136"/>
      <c r="EA1773" s="136"/>
      <c r="EB1773" s="136"/>
      <c r="EC1773" s="136"/>
      <c r="ED1773" s="136"/>
      <c r="EE1773" s="136"/>
      <c r="EF1773" s="136"/>
      <c r="EG1773" s="136"/>
      <c r="EH1773" s="136"/>
      <c r="EI1773" s="136"/>
      <c r="EJ1773" s="136"/>
      <c r="EK1773" s="136"/>
      <c r="EL1773" s="136"/>
      <c r="EM1773" s="136"/>
      <c r="EN1773" s="136"/>
      <c r="EO1773" s="136"/>
      <c r="EP1773" s="136"/>
      <c r="EQ1773" s="136"/>
      <c r="ER1773" s="136"/>
      <c r="ES1773" s="136"/>
      <c r="ET1773" s="136"/>
      <c r="EU1773" s="136"/>
      <c r="EV1773" s="136"/>
      <c r="EW1773" s="136"/>
      <c r="EX1773" s="136"/>
      <c r="EY1773" s="136"/>
      <c r="EZ1773" s="136"/>
      <c r="FA1773" s="136"/>
      <c r="FB1773" s="136"/>
      <c r="FC1773" s="136"/>
      <c r="FD1773" s="136"/>
      <c r="FE1773" s="136"/>
      <c r="FF1773" s="136"/>
      <c r="FG1773" s="136"/>
      <c r="FH1773" s="136"/>
      <c r="FI1773" s="136"/>
      <c r="FJ1773" s="136"/>
      <c r="FK1773" s="136"/>
      <c r="FL1773" s="136"/>
      <c r="FM1773" s="136"/>
      <c r="FN1773" s="136"/>
      <c r="FO1773" s="136"/>
      <c r="FP1773" s="136"/>
      <c r="FQ1773" s="136"/>
      <c r="FR1773" s="136"/>
      <c r="FS1773" s="136"/>
      <c r="FT1773" s="136"/>
      <c r="FU1773" s="136"/>
      <c r="FV1773" s="136"/>
      <c r="FW1773" s="136"/>
      <c r="FX1773" s="136"/>
      <c r="FY1773" s="136"/>
      <c r="FZ1773" s="136"/>
      <c r="GA1773" s="136"/>
      <c r="GB1773" s="136"/>
      <c r="GC1773" s="136"/>
      <c r="GD1773" s="136"/>
      <c r="GE1773" s="136"/>
      <c r="GF1773" s="136"/>
      <c r="GG1773" s="136"/>
      <c r="GH1773" s="136"/>
      <c r="GI1773" s="136"/>
      <c r="GJ1773" s="136"/>
      <c r="GK1773" s="136"/>
      <c r="GL1773" s="136"/>
      <c r="GM1773" s="136"/>
      <c r="GN1773" s="136"/>
      <c r="GO1773" s="136"/>
      <c r="GP1773" s="136"/>
      <c r="GQ1773" s="136"/>
      <c r="GR1773" s="136"/>
      <c r="GS1773" s="136"/>
      <c r="GT1773" s="136"/>
      <c r="GU1773" s="136"/>
      <c r="GV1773" s="136"/>
      <c r="GW1773" s="136"/>
      <c r="GX1773" s="136"/>
      <c r="GY1773" s="136"/>
      <c r="GZ1773" s="136"/>
      <c r="HA1773" s="136"/>
      <c r="HB1773" s="136"/>
      <c r="HC1773" s="136"/>
      <c r="HD1773" s="136"/>
      <c r="HE1773" s="136"/>
      <c r="HF1773" s="136"/>
      <c r="HG1773" s="136"/>
      <c r="HH1773" s="136"/>
      <c r="HI1773" s="136"/>
      <c r="HJ1773" s="136"/>
      <c r="HK1773" s="136"/>
      <c r="HL1773" s="136"/>
      <c r="HM1773" s="136"/>
      <c r="HN1773" s="136"/>
      <c r="HO1773" s="136"/>
      <c r="HP1773" s="136"/>
      <c r="HQ1773" s="136"/>
      <c r="HR1773" s="136"/>
      <c r="HS1773" s="136"/>
      <c r="HT1773" s="136"/>
      <c r="HU1773" s="136"/>
      <c r="HV1773" s="136"/>
      <c r="HW1773" s="136"/>
      <c r="HX1773" s="136"/>
      <c r="HY1773" s="136"/>
      <c r="HZ1773" s="136"/>
      <c r="IA1773" s="136"/>
      <c r="IB1773" s="136"/>
      <c r="IC1773" s="136"/>
      <c r="ID1773" s="136"/>
      <c r="IE1773" s="136"/>
      <c r="IF1773" s="136"/>
      <c r="IG1773" s="136"/>
    </row>
    <row r="1774" spans="1:16384" ht="15" customHeight="1" x14ac:dyDescent="0.25">
      <c r="A1774" s="225" t="s">
        <v>251</v>
      </c>
      <c r="B1774" s="217">
        <v>6508479</v>
      </c>
      <c r="C1774" s="217">
        <v>2445494</v>
      </c>
      <c r="D1774" s="217">
        <v>666859</v>
      </c>
      <c r="E1774" s="217">
        <v>1043328</v>
      </c>
      <c r="F1774" s="217">
        <v>2929347</v>
      </c>
      <c r="G1774" s="217">
        <v>493611</v>
      </c>
      <c r="H1774" s="235">
        <v>14087118</v>
      </c>
      <c r="I1774" s="136"/>
      <c r="J1774" s="225" t="s">
        <v>211</v>
      </c>
      <c r="K1774" s="217">
        <v>6370068</v>
      </c>
      <c r="L1774" s="217">
        <v>3991330</v>
      </c>
      <c r="M1774" s="217">
        <v>1951370</v>
      </c>
      <c r="N1774" s="217">
        <v>1275385</v>
      </c>
      <c r="O1774" s="217">
        <v>2612030</v>
      </c>
      <c r="P1774" s="217">
        <v>482986</v>
      </c>
      <c r="Q1774" s="235">
        <v>16683169</v>
      </c>
      <c r="R1774" s="136"/>
      <c r="S1774" s="136"/>
      <c r="T1774" s="136"/>
      <c r="U1774" s="136"/>
      <c r="V1774" s="136"/>
      <c r="W1774" s="136"/>
      <c r="X1774" s="136"/>
      <c r="Y1774" s="136"/>
      <c r="Z1774" s="136"/>
      <c r="AA1774" s="136"/>
      <c r="AB1774" s="136"/>
      <c r="AC1774" s="136"/>
      <c r="AD1774" s="136"/>
      <c r="AE1774" s="136"/>
      <c r="AF1774" s="136"/>
      <c r="AG1774" s="136"/>
      <c r="AH1774" s="136"/>
      <c r="AI1774" s="136"/>
      <c r="AJ1774" s="136"/>
      <c r="AK1774" s="136"/>
      <c r="AL1774" s="136"/>
      <c r="AM1774" s="136"/>
      <c r="AN1774" s="136"/>
      <c r="AO1774" s="136"/>
      <c r="AP1774" s="136"/>
      <c r="AQ1774" s="136"/>
      <c r="AR1774" s="136"/>
      <c r="AS1774" s="136"/>
      <c r="AT1774" s="136"/>
      <c r="AU1774" s="136"/>
      <c r="AV1774" s="136"/>
      <c r="AW1774" s="136"/>
      <c r="AX1774" s="136"/>
      <c r="AY1774" s="136"/>
      <c r="AZ1774" s="136"/>
      <c r="BA1774" s="136"/>
      <c r="BB1774" s="136"/>
      <c r="BC1774" s="136"/>
      <c r="BD1774" s="136"/>
      <c r="BE1774" s="136"/>
      <c r="BF1774" s="136"/>
      <c r="BG1774" s="136"/>
      <c r="BH1774" s="136"/>
      <c r="BI1774" s="136"/>
      <c r="BJ1774" s="136"/>
      <c r="BK1774" s="136"/>
      <c r="BL1774" s="136"/>
      <c r="BM1774" s="136"/>
      <c r="BN1774" s="136"/>
      <c r="BO1774" s="136"/>
      <c r="BP1774" s="136"/>
      <c r="BQ1774" s="136"/>
      <c r="BR1774" s="136"/>
      <c r="BS1774" s="136"/>
      <c r="BT1774" s="136"/>
      <c r="BU1774" s="136"/>
      <c r="BV1774" s="136"/>
      <c r="BW1774" s="136"/>
      <c r="BX1774" s="136"/>
      <c r="BY1774" s="136"/>
      <c r="BZ1774" s="136"/>
      <c r="CA1774" s="136"/>
      <c r="CB1774" s="136"/>
      <c r="CC1774" s="136"/>
      <c r="CD1774" s="136"/>
      <c r="CE1774" s="136"/>
      <c r="CF1774" s="136"/>
      <c r="CG1774" s="136"/>
      <c r="CH1774" s="136"/>
      <c r="CI1774" s="136"/>
      <c r="CJ1774" s="136"/>
      <c r="CK1774" s="136"/>
      <c r="CL1774" s="136"/>
      <c r="CM1774" s="136"/>
      <c r="CN1774" s="136"/>
      <c r="CO1774" s="136"/>
      <c r="CP1774" s="136"/>
      <c r="CQ1774" s="136"/>
      <c r="CR1774" s="136"/>
      <c r="CS1774" s="136"/>
      <c r="CT1774" s="136"/>
      <c r="CU1774" s="136"/>
      <c r="CV1774" s="136"/>
      <c r="CW1774" s="136"/>
      <c r="CX1774" s="136"/>
      <c r="CY1774" s="136"/>
      <c r="CZ1774" s="136"/>
      <c r="DA1774" s="136"/>
      <c r="DB1774" s="136"/>
      <c r="DC1774" s="136"/>
      <c r="DD1774" s="136"/>
      <c r="DE1774" s="136"/>
      <c r="DF1774" s="136"/>
      <c r="DG1774" s="136"/>
      <c r="DH1774" s="136"/>
      <c r="DI1774" s="136"/>
      <c r="DJ1774" s="136"/>
      <c r="DK1774" s="136"/>
      <c r="DL1774" s="136"/>
      <c r="DM1774" s="136"/>
      <c r="DN1774" s="136"/>
      <c r="DO1774" s="136"/>
      <c r="DP1774" s="136"/>
      <c r="DQ1774" s="136"/>
      <c r="DR1774" s="136"/>
      <c r="DS1774" s="136"/>
      <c r="DT1774" s="136"/>
      <c r="DU1774" s="136"/>
      <c r="DV1774" s="136"/>
      <c r="DW1774" s="136"/>
      <c r="DX1774" s="136"/>
      <c r="DY1774" s="136"/>
      <c r="DZ1774" s="136"/>
      <c r="EA1774" s="136"/>
      <c r="EB1774" s="136"/>
      <c r="EC1774" s="136"/>
      <c r="ED1774" s="136"/>
      <c r="EE1774" s="136"/>
      <c r="EF1774" s="136"/>
      <c r="EG1774" s="136"/>
      <c r="EH1774" s="136"/>
      <c r="EI1774" s="136"/>
      <c r="EJ1774" s="136"/>
      <c r="EK1774" s="136"/>
      <c r="EL1774" s="136"/>
      <c r="EM1774" s="136"/>
      <c r="EN1774" s="136"/>
      <c r="EO1774" s="136"/>
      <c r="EP1774" s="136"/>
      <c r="EQ1774" s="136"/>
      <c r="ER1774" s="136"/>
      <c r="ES1774" s="136"/>
      <c r="ET1774" s="136"/>
      <c r="EU1774" s="136"/>
      <c r="EV1774" s="136"/>
      <c r="EW1774" s="136"/>
      <c r="EX1774" s="136"/>
      <c r="EY1774" s="136"/>
      <c r="EZ1774" s="136"/>
      <c r="FA1774" s="136"/>
      <c r="FB1774" s="136"/>
      <c r="FC1774" s="136"/>
      <c r="FD1774" s="136"/>
      <c r="FE1774" s="136"/>
      <c r="FF1774" s="136"/>
      <c r="FG1774" s="136"/>
      <c r="FH1774" s="136"/>
      <c r="FI1774" s="136"/>
      <c r="FJ1774" s="136"/>
      <c r="FK1774" s="136"/>
      <c r="FL1774" s="136"/>
      <c r="FM1774" s="136"/>
      <c r="FN1774" s="136"/>
      <c r="FO1774" s="136"/>
      <c r="FP1774" s="136"/>
      <c r="FQ1774" s="136"/>
      <c r="FR1774" s="136"/>
      <c r="FS1774" s="136"/>
      <c r="FT1774" s="136"/>
      <c r="FU1774" s="136"/>
      <c r="FV1774" s="136"/>
      <c r="FW1774" s="136"/>
      <c r="FX1774" s="136"/>
      <c r="FY1774" s="136"/>
      <c r="FZ1774" s="136"/>
      <c r="GA1774" s="136"/>
      <c r="GB1774" s="136"/>
      <c r="GC1774" s="136"/>
      <c r="GD1774" s="136"/>
      <c r="GE1774" s="136"/>
      <c r="GF1774" s="136"/>
      <c r="GG1774" s="136"/>
      <c r="GH1774" s="136"/>
      <c r="GI1774" s="136"/>
      <c r="GJ1774" s="136"/>
      <c r="GK1774" s="136"/>
      <c r="GL1774" s="136"/>
      <c r="GM1774" s="136"/>
      <c r="GN1774" s="136"/>
      <c r="GO1774" s="136"/>
      <c r="GP1774" s="136"/>
      <c r="GQ1774" s="136"/>
      <c r="GR1774" s="136"/>
      <c r="GS1774" s="136"/>
      <c r="GT1774" s="136"/>
      <c r="GU1774" s="136"/>
      <c r="GV1774" s="136"/>
      <c r="GW1774" s="136"/>
      <c r="GX1774" s="136"/>
      <c r="GY1774" s="136"/>
      <c r="GZ1774" s="136"/>
      <c r="HA1774" s="136"/>
      <c r="HB1774" s="136"/>
      <c r="HC1774" s="136"/>
      <c r="HD1774" s="136"/>
      <c r="HE1774" s="136"/>
      <c r="HF1774" s="136"/>
      <c r="HG1774" s="136"/>
      <c r="HH1774" s="136"/>
      <c r="HI1774" s="136"/>
      <c r="HJ1774" s="136"/>
      <c r="HK1774" s="136"/>
      <c r="HL1774" s="136"/>
      <c r="HM1774" s="136"/>
      <c r="HN1774" s="136"/>
      <c r="HO1774" s="136"/>
      <c r="HP1774" s="136"/>
      <c r="HQ1774" s="136"/>
      <c r="HR1774" s="136"/>
      <c r="HS1774" s="136"/>
      <c r="HT1774" s="136"/>
      <c r="HU1774" s="136"/>
      <c r="HV1774" s="136"/>
      <c r="HW1774" s="136"/>
      <c r="HX1774" s="136"/>
      <c r="HY1774" s="136"/>
      <c r="HZ1774" s="136"/>
      <c r="IA1774" s="136"/>
      <c r="IB1774" s="136"/>
      <c r="IC1774" s="136"/>
      <c r="ID1774" s="136"/>
      <c r="IE1774" s="136"/>
      <c r="IF1774" s="136"/>
      <c r="IG1774" s="136"/>
    </row>
    <row r="1775" spans="1:16384" ht="15" customHeight="1" x14ac:dyDescent="0.25">
      <c r="A1775" s="225" t="s">
        <v>250</v>
      </c>
      <c r="B1775" s="217">
        <v>9334646</v>
      </c>
      <c r="C1775" s="217">
        <v>3109294</v>
      </c>
      <c r="D1775" s="217">
        <v>959001</v>
      </c>
      <c r="E1775" s="217">
        <v>1388811</v>
      </c>
      <c r="F1775" s="217">
        <v>2531630</v>
      </c>
      <c r="G1775" s="217">
        <v>493537</v>
      </c>
      <c r="H1775" s="235">
        <v>17816919</v>
      </c>
      <c r="I1775" s="136"/>
      <c r="J1775" s="225" t="s">
        <v>352</v>
      </c>
      <c r="K1775" s="217">
        <v>7632017</v>
      </c>
      <c r="L1775" s="217">
        <v>2930318</v>
      </c>
      <c r="M1775" s="217">
        <v>1702234</v>
      </c>
      <c r="N1775" s="217">
        <v>1266005</v>
      </c>
      <c r="O1775" s="217">
        <v>2207273</v>
      </c>
      <c r="P1775" s="217">
        <v>565558</v>
      </c>
      <c r="Q1775" s="235">
        <v>16303405</v>
      </c>
      <c r="R1775" s="136"/>
      <c r="S1775" s="136"/>
      <c r="T1775" s="136"/>
      <c r="U1775" s="136"/>
      <c r="V1775" s="136"/>
      <c r="W1775" s="136"/>
      <c r="X1775" s="136"/>
      <c r="Y1775" s="136"/>
      <c r="Z1775" s="136"/>
      <c r="AA1775" s="136"/>
      <c r="AB1775" s="136"/>
      <c r="AC1775" s="136"/>
      <c r="AD1775" s="136"/>
      <c r="AE1775" s="136"/>
      <c r="AF1775" s="136"/>
      <c r="AG1775" s="136"/>
      <c r="AH1775" s="136"/>
      <c r="AI1775" s="136"/>
      <c r="AJ1775" s="136"/>
      <c r="AK1775" s="136"/>
      <c r="AL1775" s="136"/>
      <c r="AM1775" s="136"/>
      <c r="AN1775" s="136"/>
      <c r="AO1775" s="136"/>
      <c r="AP1775" s="136"/>
      <c r="AQ1775" s="136"/>
      <c r="AR1775" s="136"/>
      <c r="AS1775" s="136"/>
      <c r="AT1775" s="136"/>
      <c r="AU1775" s="136"/>
      <c r="AV1775" s="136"/>
      <c r="AW1775" s="136"/>
      <c r="AX1775" s="136"/>
      <c r="AY1775" s="136"/>
      <c r="AZ1775" s="136"/>
      <c r="BA1775" s="136"/>
      <c r="BB1775" s="136"/>
      <c r="BC1775" s="136"/>
      <c r="BD1775" s="136"/>
      <c r="BE1775" s="136"/>
      <c r="BF1775" s="136"/>
      <c r="BG1775" s="136"/>
      <c r="BH1775" s="136"/>
      <c r="BI1775" s="136"/>
      <c r="BJ1775" s="136"/>
      <c r="BK1775" s="136"/>
      <c r="BL1775" s="136"/>
      <c r="BM1775" s="136"/>
      <c r="BN1775" s="136"/>
      <c r="BO1775" s="136"/>
      <c r="BP1775" s="136"/>
      <c r="BQ1775" s="136"/>
      <c r="BR1775" s="136"/>
      <c r="BS1775" s="136"/>
      <c r="BT1775" s="136"/>
      <c r="BU1775" s="136"/>
      <c r="BV1775" s="136"/>
      <c r="BW1775" s="136"/>
      <c r="BX1775" s="136"/>
      <c r="BY1775" s="136"/>
      <c r="BZ1775" s="136"/>
      <c r="CA1775" s="136"/>
      <c r="CB1775" s="136"/>
      <c r="CC1775" s="136"/>
      <c r="CD1775" s="136"/>
      <c r="CE1775" s="136"/>
      <c r="CF1775" s="136"/>
      <c r="CG1775" s="136"/>
      <c r="CH1775" s="136"/>
      <c r="CI1775" s="136"/>
      <c r="CJ1775" s="136"/>
      <c r="CK1775" s="136"/>
      <c r="CL1775" s="136"/>
      <c r="CM1775" s="136"/>
      <c r="CN1775" s="136"/>
      <c r="CO1775" s="136"/>
      <c r="CP1775" s="136"/>
      <c r="CQ1775" s="136"/>
      <c r="CR1775" s="136"/>
      <c r="CS1775" s="136"/>
      <c r="CT1775" s="136"/>
      <c r="CU1775" s="136"/>
      <c r="CV1775" s="136"/>
      <c r="CW1775" s="136"/>
      <c r="CX1775" s="136"/>
      <c r="CY1775" s="136"/>
      <c r="CZ1775" s="136"/>
      <c r="DA1775" s="136"/>
      <c r="DB1775" s="136"/>
      <c r="DC1775" s="136"/>
      <c r="DD1775" s="136"/>
      <c r="DE1775" s="136"/>
      <c r="DF1775" s="136"/>
      <c r="DG1775" s="136"/>
      <c r="DH1775" s="136"/>
      <c r="DI1775" s="136"/>
      <c r="DJ1775" s="136"/>
      <c r="DK1775" s="136"/>
      <c r="DL1775" s="136"/>
      <c r="DM1775" s="136"/>
      <c r="DN1775" s="136"/>
      <c r="DO1775" s="136"/>
      <c r="DP1775" s="136"/>
      <c r="DQ1775" s="136"/>
      <c r="DR1775" s="136"/>
      <c r="DS1775" s="136"/>
      <c r="DT1775" s="136"/>
      <c r="DU1775" s="136"/>
      <c r="DV1775" s="136"/>
      <c r="DW1775" s="136"/>
      <c r="DX1775" s="136"/>
      <c r="DY1775" s="136"/>
      <c r="DZ1775" s="136"/>
      <c r="EA1775" s="136"/>
      <c r="EB1775" s="136"/>
      <c r="EC1775" s="136"/>
      <c r="ED1775" s="136"/>
      <c r="EE1775" s="136"/>
      <c r="EF1775" s="136"/>
      <c r="EG1775" s="136"/>
      <c r="EH1775" s="136"/>
      <c r="EI1775" s="136"/>
      <c r="EJ1775" s="136"/>
      <c r="EK1775" s="136"/>
      <c r="EL1775" s="136"/>
      <c r="EM1775" s="136"/>
      <c r="EN1775" s="136"/>
      <c r="EO1775" s="136"/>
      <c r="EP1775" s="136"/>
      <c r="EQ1775" s="136"/>
      <c r="ER1775" s="136"/>
      <c r="ES1775" s="136"/>
      <c r="ET1775" s="136"/>
      <c r="EU1775" s="136"/>
      <c r="EV1775" s="136"/>
      <c r="EW1775" s="136"/>
      <c r="EX1775" s="136"/>
      <c r="EY1775" s="136"/>
      <c r="EZ1775" s="136"/>
      <c r="FA1775" s="136"/>
      <c r="FB1775" s="136"/>
      <c r="FC1775" s="136"/>
      <c r="FD1775" s="136"/>
      <c r="FE1775" s="136"/>
      <c r="FF1775" s="136"/>
      <c r="FG1775" s="136"/>
      <c r="FH1775" s="136"/>
      <c r="FI1775" s="136"/>
      <c r="FJ1775" s="136"/>
      <c r="FK1775" s="136"/>
      <c r="FL1775" s="136"/>
      <c r="FM1775" s="136"/>
      <c r="FN1775" s="136"/>
      <c r="FO1775" s="136"/>
      <c r="FP1775" s="136"/>
      <c r="FQ1775" s="136"/>
      <c r="FR1775" s="136"/>
      <c r="FS1775" s="136"/>
      <c r="FT1775" s="136"/>
      <c r="FU1775" s="136"/>
      <c r="FV1775" s="136"/>
      <c r="FW1775" s="136"/>
      <c r="FX1775" s="136"/>
      <c r="FY1775" s="136"/>
      <c r="FZ1775" s="136"/>
      <c r="GA1775" s="136"/>
      <c r="GB1775" s="136"/>
      <c r="GC1775" s="136"/>
      <c r="GD1775" s="136"/>
      <c r="GE1775" s="136"/>
      <c r="GF1775" s="136"/>
      <c r="GG1775" s="136"/>
      <c r="GH1775" s="136"/>
      <c r="GI1775" s="136"/>
      <c r="GJ1775" s="136"/>
      <c r="GK1775" s="136"/>
      <c r="GL1775" s="136"/>
      <c r="GM1775" s="136"/>
      <c r="GN1775" s="136"/>
      <c r="GO1775" s="136"/>
      <c r="GP1775" s="136"/>
      <c r="GQ1775" s="136"/>
      <c r="GR1775" s="136"/>
      <c r="GS1775" s="136"/>
      <c r="GT1775" s="136"/>
      <c r="GU1775" s="136"/>
      <c r="GV1775" s="136"/>
      <c r="GW1775" s="136"/>
      <c r="GX1775" s="136"/>
      <c r="GY1775" s="136"/>
      <c r="GZ1775" s="136"/>
      <c r="HA1775" s="136"/>
      <c r="HB1775" s="136"/>
      <c r="HC1775" s="136"/>
      <c r="HD1775" s="136"/>
      <c r="HE1775" s="136"/>
      <c r="HF1775" s="136"/>
      <c r="HG1775" s="136"/>
      <c r="HH1775" s="136"/>
      <c r="HI1775" s="136"/>
      <c r="HJ1775" s="136"/>
      <c r="HK1775" s="136"/>
      <c r="HL1775" s="136"/>
      <c r="HM1775" s="136"/>
      <c r="HN1775" s="136"/>
      <c r="HO1775" s="136"/>
      <c r="HP1775" s="136"/>
      <c r="HQ1775" s="136"/>
      <c r="HR1775" s="136"/>
      <c r="HS1775" s="136"/>
      <c r="HT1775" s="136"/>
      <c r="HU1775" s="136"/>
      <c r="HV1775" s="136"/>
      <c r="HW1775" s="136"/>
      <c r="HX1775" s="136"/>
      <c r="HY1775" s="136"/>
      <c r="HZ1775" s="136"/>
      <c r="IA1775" s="136"/>
      <c r="IB1775" s="136"/>
      <c r="IC1775" s="136"/>
      <c r="ID1775" s="136"/>
      <c r="IE1775" s="136"/>
      <c r="IF1775" s="136"/>
      <c r="IG1775" s="136"/>
    </row>
    <row r="1776" spans="1:16384" ht="15" customHeight="1" x14ac:dyDescent="0.25">
      <c r="A1776" s="225" t="s">
        <v>249</v>
      </c>
      <c r="B1776" s="217">
        <v>7522506</v>
      </c>
      <c r="C1776" s="217">
        <v>2839011</v>
      </c>
      <c r="D1776" s="217">
        <v>695588</v>
      </c>
      <c r="E1776" s="217">
        <v>1016436</v>
      </c>
      <c r="F1776" s="217">
        <v>2746949</v>
      </c>
      <c r="G1776" s="217">
        <v>420310</v>
      </c>
      <c r="H1776" s="235">
        <v>15240800</v>
      </c>
      <c r="I1776" s="136"/>
      <c r="J1776" s="225" t="s">
        <v>868</v>
      </c>
      <c r="K1776" s="217">
        <v>7614662</v>
      </c>
      <c r="L1776" s="217">
        <v>2833688</v>
      </c>
      <c r="M1776" s="217">
        <v>1104006</v>
      </c>
      <c r="N1776" s="217">
        <v>1375785</v>
      </c>
      <c r="O1776" s="217">
        <v>1904426</v>
      </c>
      <c r="P1776" s="217">
        <v>542354</v>
      </c>
      <c r="Q1776" s="235">
        <v>15374921</v>
      </c>
      <c r="R1776" s="136"/>
      <c r="S1776" s="136"/>
      <c r="T1776" s="136"/>
      <c r="U1776" s="136"/>
      <c r="V1776" s="136"/>
      <c r="W1776" s="136"/>
      <c r="X1776" s="136"/>
      <c r="Y1776" s="136"/>
      <c r="Z1776" s="136"/>
      <c r="AA1776" s="136"/>
      <c r="AB1776" s="136"/>
      <c r="AC1776" s="136"/>
      <c r="AD1776" s="136"/>
      <c r="AE1776" s="136"/>
      <c r="AF1776" s="136"/>
      <c r="AG1776" s="136"/>
      <c r="AH1776" s="136"/>
      <c r="AI1776" s="136"/>
      <c r="AJ1776" s="136"/>
      <c r="AK1776" s="136"/>
      <c r="AL1776" s="136"/>
      <c r="AM1776" s="136"/>
      <c r="AN1776" s="136"/>
      <c r="AO1776" s="136"/>
      <c r="AP1776" s="136"/>
      <c r="AQ1776" s="136"/>
      <c r="AR1776" s="136"/>
      <c r="AS1776" s="136"/>
      <c r="AT1776" s="136"/>
      <c r="AU1776" s="136"/>
      <c r="AV1776" s="136"/>
      <c r="AW1776" s="136"/>
      <c r="AX1776" s="136"/>
      <c r="AY1776" s="136"/>
      <c r="AZ1776" s="136"/>
      <c r="BA1776" s="136"/>
      <c r="BB1776" s="136"/>
      <c r="BC1776" s="136"/>
      <c r="BD1776" s="136"/>
      <c r="BE1776" s="136"/>
      <c r="BF1776" s="136"/>
      <c r="BG1776" s="136"/>
      <c r="BH1776" s="136"/>
      <c r="BI1776" s="136"/>
      <c r="BJ1776" s="136"/>
      <c r="BK1776" s="136"/>
      <c r="BL1776" s="136"/>
      <c r="BM1776" s="136"/>
      <c r="BN1776" s="136"/>
      <c r="BO1776" s="136"/>
      <c r="BP1776" s="136"/>
      <c r="BQ1776" s="136"/>
      <c r="BR1776" s="136"/>
      <c r="BS1776" s="136"/>
      <c r="BT1776" s="136"/>
      <c r="BU1776" s="136"/>
      <c r="BV1776" s="136"/>
      <c r="BW1776" s="136"/>
      <c r="BX1776" s="136"/>
      <c r="BY1776" s="136"/>
      <c r="BZ1776" s="136"/>
      <c r="CA1776" s="136"/>
      <c r="CB1776" s="136"/>
      <c r="CC1776" s="136"/>
      <c r="CD1776" s="136"/>
      <c r="CE1776" s="136"/>
      <c r="CF1776" s="136"/>
      <c r="CG1776" s="136"/>
      <c r="CH1776" s="136"/>
      <c r="CI1776" s="136"/>
      <c r="CJ1776" s="136"/>
      <c r="CK1776" s="136"/>
      <c r="CL1776" s="136"/>
      <c r="CM1776" s="136"/>
      <c r="CN1776" s="136"/>
      <c r="CO1776" s="136"/>
      <c r="CP1776" s="136"/>
      <c r="CQ1776" s="136"/>
      <c r="CR1776" s="136"/>
      <c r="CS1776" s="136"/>
      <c r="CT1776" s="136"/>
      <c r="CU1776" s="136"/>
      <c r="CV1776" s="136"/>
      <c r="CW1776" s="136"/>
      <c r="CX1776" s="136"/>
      <c r="CY1776" s="136"/>
      <c r="CZ1776" s="136"/>
      <c r="DA1776" s="136"/>
      <c r="DB1776" s="136"/>
      <c r="DC1776" s="136"/>
      <c r="DD1776" s="136"/>
      <c r="DE1776" s="136"/>
      <c r="DF1776" s="136"/>
      <c r="DG1776" s="136"/>
      <c r="DH1776" s="136"/>
      <c r="DI1776" s="136"/>
      <c r="DJ1776" s="136"/>
      <c r="DK1776" s="136"/>
      <c r="DL1776" s="136"/>
      <c r="DM1776" s="136"/>
      <c r="DN1776" s="136"/>
      <c r="DO1776" s="136"/>
      <c r="DP1776" s="136"/>
      <c r="DQ1776" s="136"/>
      <c r="DR1776" s="136"/>
      <c r="DS1776" s="136"/>
      <c r="DT1776" s="136"/>
      <c r="DU1776" s="136"/>
      <c r="DV1776" s="136"/>
      <c r="DW1776" s="136"/>
      <c r="DX1776" s="136"/>
      <c r="DY1776" s="136"/>
      <c r="DZ1776" s="136"/>
      <c r="EA1776" s="136"/>
      <c r="EB1776" s="136"/>
      <c r="EC1776" s="136"/>
      <c r="ED1776" s="136"/>
      <c r="EE1776" s="136"/>
      <c r="EF1776" s="136"/>
      <c r="EG1776" s="136"/>
      <c r="EH1776" s="136"/>
      <c r="EI1776" s="136"/>
      <c r="EJ1776" s="136"/>
      <c r="EK1776" s="136"/>
      <c r="EL1776" s="136"/>
      <c r="EM1776" s="136"/>
      <c r="EN1776" s="136"/>
      <c r="EO1776" s="136"/>
      <c r="EP1776" s="136"/>
      <c r="EQ1776" s="136"/>
      <c r="ER1776" s="136"/>
      <c r="ES1776" s="136"/>
      <c r="ET1776" s="136"/>
      <c r="EU1776" s="136"/>
      <c r="EV1776" s="136"/>
      <c r="EW1776" s="136"/>
      <c r="EX1776" s="136"/>
      <c r="EY1776" s="136"/>
      <c r="EZ1776" s="136"/>
      <c r="FA1776" s="136"/>
      <c r="FB1776" s="136"/>
      <c r="FC1776" s="136"/>
      <c r="FD1776" s="136"/>
      <c r="FE1776" s="136"/>
      <c r="FF1776" s="136"/>
      <c r="FG1776" s="136"/>
      <c r="FH1776" s="136"/>
      <c r="FI1776" s="136"/>
      <c r="FJ1776" s="136"/>
      <c r="FK1776" s="136"/>
      <c r="FL1776" s="136"/>
      <c r="FM1776" s="136"/>
      <c r="FN1776" s="136"/>
      <c r="FO1776" s="136"/>
      <c r="FP1776" s="136"/>
      <c r="FQ1776" s="136"/>
      <c r="FR1776" s="136"/>
      <c r="FS1776" s="136"/>
      <c r="FT1776" s="136"/>
      <c r="FU1776" s="136"/>
      <c r="FV1776" s="136"/>
      <c r="FW1776" s="136"/>
      <c r="FX1776" s="136"/>
      <c r="FY1776" s="136"/>
      <c r="FZ1776" s="136"/>
      <c r="GA1776" s="136"/>
      <c r="GB1776" s="136"/>
      <c r="GC1776" s="136"/>
      <c r="GD1776" s="136"/>
      <c r="GE1776" s="136"/>
      <c r="GF1776" s="136"/>
      <c r="GG1776" s="136"/>
      <c r="GH1776" s="136"/>
      <c r="GI1776" s="136"/>
      <c r="GJ1776" s="136"/>
      <c r="GK1776" s="136"/>
      <c r="GL1776" s="136"/>
      <c r="GM1776" s="136"/>
      <c r="GN1776" s="136"/>
      <c r="GO1776" s="136"/>
      <c r="GP1776" s="136"/>
      <c r="GQ1776" s="136"/>
      <c r="GR1776" s="136"/>
      <c r="GS1776" s="136"/>
      <c r="GT1776" s="136"/>
      <c r="GU1776" s="136"/>
      <c r="GV1776" s="136"/>
      <c r="GW1776" s="136"/>
      <c r="GX1776" s="136"/>
      <c r="GY1776" s="136"/>
      <c r="GZ1776" s="136"/>
      <c r="HA1776" s="136"/>
      <c r="HB1776" s="136"/>
      <c r="HC1776" s="136"/>
      <c r="HD1776" s="136"/>
      <c r="HE1776" s="136"/>
      <c r="HF1776" s="136"/>
      <c r="HG1776" s="136"/>
      <c r="HH1776" s="136"/>
      <c r="HI1776" s="136"/>
      <c r="HJ1776" s="136"/>
      <c r="HK1776" s="136"/>
      <c r="HL1776" s="136"/>
      <c r="HM1776" s="136"/>
      <c r="HN1776" s="136"/>
      <c r="HO1776" s="136"/>
      <c r="HP1776" s="136"/>
      <c r="HQ1776" s="136"/>
      <c r="HR1776" s="136"/>
      <c r="HS1776" s="136"/>
      <c r="HT1776" s="136"/>
      <c r="HU1776" s="136"/>
      <c r="HV1776" s="136"/>
      <c r="HW1776" s="136"/>
      <c r="HX1776" s="136"/>
      <c r="HY1776" s="136"/>
      <c r="HZ1776" s="136"/>
      <c r="IA1776" s="136"/>
      <c r="IB1776" s="136"/>
      <c r="IC1776" s="136"/>
      <c r="ID1776" s="136"/>
      <c r="IE1776" s="136"/>
      <c r="IF1776" s="136"/>
      <c r="IG1776" s="136"/>
    </row>
    <row r="1777" spans="1:241" ht="15" customHeight="1" x14ac:dyDescent="0.25">
      <c r="A1777" s="225" t="s">
        <v>369</v>
      </c>
      <c r="B1777" s="217">
        <v>8071627</v>
      </c>
      <c r="C1777" s="217">
        <v>3066230</v>
      </c>
      <c r="D1777" s="217">
        <v>820652</v>
      </c>
      <c r="E1777" s="217">
        <v>1298115</v>
      </c>
      <c r="F1777" s="217">
        <v>2348944</v>
      </c>
      <c r="G1777" s="217">
        <v>431644</v>
      </c>
      <c r="H1777" s="235">
        <v>16037212</v>
      </c>
      <c r="I1777" s="136"/>
      <c r="J1777" s="225" t="s">
        <v>208</v>
      </c>
      <c r="K1777" s="217">
        <v>6218430</v>
      </c>
      <c r="L1777" s="217">
        <v>2196428</v>
      </c>
      <c r="M1777" s="217">
        <v>617634</v>
      </c>
      <c r="N1777" s="217">
        <v>1149715</v>
      </c>
      <c r="O1777" s="217">
        <v>2043851</v>
      </c>
      <c r="P1777" s="217">
        <v>419286</v>
      </c>
      <c r="Q1777" s="235">
        <v>12645344</v>
      </c>
      <c r="R1777" s="136"/>
      <c r="S1777" s="136"/>
      <c r="T1777" s="136"/>
      <c r="U1777" s="136"/>
      <c r="V1777" s="136"/>
      <c r="W1777" s="136"/>
      <c r="X1777" s="136"/>
      <c r="Y1777" s="136"/>
      <c r="Z1777" s="136"/>
      <c r="AA1777" s="136"/>
      <c r="AB1777" s="136"/>
      <c r="AC1777" s="136"/>
      <c r="AD1777" s="136"/>
      <c r="AE1777" s="136"/>
      <c r="AF1777" s="136"/>
      <c r="AG1777" s="136"/>
      <c r="AH1777" s="136"/>
      <c r="AI1777" s="136"/>
      <c r="AJ1777" s="136"/>
      <c r="AK1777" s="136"/>
      <c r="AL1777" s="136"/>
      <c r="AM1777" s="136"/>
      <c r="AN1777" s="136"/>
      <c r="AO1777" s="136"/>
      <c r="AP1777" s="136"/>
      <c r="AQ1777" s="136"/>
      <c r="AR1777" s="136"/>
      <c r="AS1777" s="136"/>
      <c r="AT1777" s="136"/>
      <c r="AU1777" s="136"/>
      <c r="AV1777" s="136"/>
      <c r="AW1777" s="136"/>
      <c r="AX1777" s="136"/>
      <c r="AY1777" s="136"/>
      <c r="AZ1777" s="136"/>
      <c r="BA1777" s="136"/>
      <c r="BB1777" s="136"/>
      <c r="BC1777" s="136"/>
      <c r="BD1777" s="136"/>
      <c r="BE1777" s="136"/>
      <c r="BF1777" s="136"/>
      <c r="BG1777" s="136"/>
      <c r="BH1777" s="136"/>
      <c r="BI1777" s="136"/>
      <c r="BJ1777" s="136"/>
      <c r="BK1777" s="136"/>
      <c r="BL1777" s="136"/>
      <c r="BM1777" s="136"/>
      <c r="BN1777" s="136"/>
      <c r="BO1777" s="136"/>
      <c r="BP1777" s="136"/>
      <c r="BQ1777" s="136"/>
      <c r="BR1777" s="136"/>
      <c r="BS1777" s="136"/>
      <c r="BT1777" s="136"/>
      <c r="BU1777" s="136"/>
      <c r="BV1777" s="136"/>
      <c r="BW1777" s="136"/>
      <c r="BX1777" s="136"/>
      <c r="BY1777" s="136"/>
      <c r="BZ1777" s="136"/>
      <c r="CA1777" s="136"/>
      <c r="CB1777" s="136"/>
      <c r="CC1777" s="136"/>
      <c r="CD1777" s="136"/>
      <c r="CE1777" s="136"/>
      <c r="CF1777" s="136"/>
      <c r="CG1777" s="136"/>
      <c r="CH1777" s="136"/>
      <c r="CI1777" s="136"/>
      <c r="CJ1777" s="136"/>
      <c r="CK1777" s="136"/>
      <c r="CL1777" s="136"/>
      <c r="CM1777" s="136"/>
      <c r="CN1777" s="136"/>
      <c r="CO1777" s="136"/>
      <c r="CP1777" s="136"/>
      <c r="CQ1777" s="136"/>
      <c r="CR1777" s="136"/>
      <c r="CS1777" s="136"/>
      <c r="CT1777" s="136"/>
      <c r="CU1777" s="136"/>
      <c r="CV1777" s="136"/>
      <c r="CW1777" s="136"/>
      <c r="CX1777" s="136"/>
      <c r="CY1777" s="136"/>
      <c r="CZ1777" s="136"/>
      <c r="DA1777" s="136"/>
      <c r="DB1777" s="136"/>
      <c r="DC1777" s="136"/>
      <c r="DD1777" s="136"/>
      <c r="DE1777" s="136"/>
      <c r="DF1777" s="136"/>
      <c r="DG1777" s="136"/>
      <c r="DH1777" s="136"/>
      <c r="DI1777" s="136"/>
      <c r="DJ1777" s="136"/>
      <c r="DK1777" s="136"/>
      <c r="DL1777" s="136"/>
      <c r="DM1777" s="136"/>
      <c r="DN1777" s="136"/>
      <c r="DO1777" s="136"/>
      <c r="DP1777" s="136"/>
      <c r="DQ1777" s="136"/>
      <c r="DR1777" s="136"/>
      <c r="DS1777" s="136"/>
      <c r="DT1777" s="136"/>
      <c r="DU1777" s="136"/>
      <c r="DV1777" s="136"/>
      <c r="DW1777" s="136"/>
      <c r="DX1777" s="136"/>
      <c r="DY1777" s="136"/>
      <c r="DZ1777" s="136"/>
      <c r="EA1777" s="136"/>
      <c r="EB1777" s="136"/>
      <c r="EC1777" s="136"/>
      <c r="ED1777" s="136"/>
      <c r="EE1777" s="136"/>
      <c r="EF1777" s="136"/>
      <c r="EG1777" s="136"/>
      <c r="EH1777" s="136"/>
      <c r="EI1777" s="136"/>
      <c r="EJ1777" s="136"/>
      <c r="EK1777" s="136"/>
      <c r="EL1777" s="136"/>
      <c r="EM1777" s="136"/>
      <c r="EN1777" s="136"/>
      <c r="EO1777" s="136"/>
      <c r="EP1777" s="136"/>
      <c r="EQ1777" s="136"/>
      <c r="ER1777" s="136"/>
      <c r="ES1777" s="136"/>
      <c r="ET1777" s="136"/>
      <c r="EU1777" s="136"/>
      <c r="EV1777" s="136"/>
      <c r="EW1777" s="136"/>
      <c r="EX1777" s="136"/>
      <c r="EY1777" s="136"/>
      <c r="EZ1777" s="136"/>
      <c r="FA1777" s="136"/>
      <c r="FB1777" s="136"/>
      <c r="FC1777" s="136"/>
      <c r="FD1777" s="136"/>
      <c r="FE1777" s="136"/>
      <c r="FF1777" s="136"/>
      <c r="FG1777" s="136"/>
      <c r="FH1777" s="136"/>
      <c r="FI1777" s="136"/>
      <c r="FJ1777" s="136"/>
      <c r="FK1777" s="136"/>
      <c r="FL1777" s="136"/>
      <c r="FM1777" s="136"/>
      <c r="FN1777" s="136"/>
      <c r="FO1777" s="136"/>
      <c r="FP1777" s="136"/>
      <c r="FQ1777" s="136"/>
      <c r="FR1777" s="136"/>
      <c r="FS1777" s="136"/>
      <c r="FT1777" s="136"/>
      <c r="FU1777" s="136"/>
      <c r="FV1777" s="136"/>
      <c r="FW1777" s="136"/>
      <c r="FX1777" s="136"/>
      <c r="FY1777" s="136"/>
      <c r="FZ1777" s="136"/>
      <c r="GA1777" s="136"/>
      <c r="GB1777" s="136"/>
      <c r="GC1777" s="136"/>
      <c r="GD1777" s="136"/>
      <c r="GE1777" s="136"/>
      <c r="GF1777" s="136"/>
      <c r="GG1777" s="136"/>
      <c r="GH1777" s="136"/>
      <c r="GI1777" s="136"/>
      <c r="GJ1777" s="136"/>
      <c r="GK1777" s="136"/>
      <c r="GL1777" s="136"/>
      <c r="GM1777" s="136"/>
      <c r="GN1777" s="136"/>
      <c r="GO1777" s="136"/>
      <c r="GP1777" s="136"/>
      <c r="GQ1777" s="136"/>
      <c r="GR1777" s="136"/>
      <c r="GS1777" s="136"/>
      <c r="GT1777" s="136"/>
      <c r="GU1777" s="136"/>
      <c r="GV1777" s="136"/>
      <c r="GW1777" s="136"/>
      <c r="GX1777" s="136"/>
      <c r="GY1777" s="136"/>
      <c r="GZ1777" s="136"/>
      <c r="HA1777" s="136"/>
      <c r="HB1777" s="136"/>
      <c r="HC1777" s="136"/>
      <c r="HD1777" s="136"/>
      <c r="HE1777" s="136"/>
      <c r="HF1777" s="136"/>
      <c r="HG1777" s="136"/>
      <c r="HH1777" s="136"/>
      <c r="HI1777" s="136"/>
      <c r="HJ1777" s="136"/>
      <c r="HK1777" s="136"/>
      <c r="HL1777" s="136"/>
      <c r="HM1777" s="136"/>
      <c r="HN1777" s="136"/>
      <c r="HO1777" s="136"/>
      <c r="HP1777" s="136"/>
      <c r="HQ1777" s="136"/>
      <c r="HR1777" s="136"/>
      <c r="HS1777" s="136"/>
      <c r="HT1777" s="136"/>
      <c r="HU1777" s="136"/>
      <c r="HV1777" s="136"/>
      <c r="HW1777" s="136"/>
      <c r="HX1777" s="136"/>
      <c r="HY1777" s="136"/>
      <c r="HZ1777" s="136"/>
      <c r="IA1777" s="136"/>
      <c r="IB1777" s="136"/>
      <c r="IC1777" s="136"/>
      <c r="ID1777" s="136"/>
      <c r="IE1777" s="136"/>
      <c r="IF1777" s="136"/>
      <c r="IG1777" s="136"/>
    </row>
    <row r="1778" spans="1:241" ht="15" customHeight="1" x14ac:dyDescent="0.25">
      <c r="A1778" s="225" t="s">
        <v>368</v>
      </c>
      <c r="B1778" s="217">
        <v>9601048</v>
      </c>
      <c r="C1778" s="217">
        <v>3760405</v>
      </c>
      <c r="D1778" s="217">
        <v>700440</v>
      </c>
      <c r="E1778" s="217">
        <v>1313471</v>
      </c>
      <c r="F1778" s="217">
        <v>2530551</v>
      </c>
      <c r="G1778" s="217">
        <v>515344</v>
      </c>
      <c r="H1778" s="235">
        <v>18421259</v>
      </c>
      <c r="I1778" s="136"/>
      <c r="J1778" s="225" t="s">
        <v>207</v>
      </c>
      <c r="K1778" s="217">
        <v>7193850</v>
      </c>
      <c r="L1778" s="217">
        <v>2867302</v>
      </c>
      <c r="M1778" s="217">
        <v>612930</v>
      </c>
      <c r="N1778" s="217">
        <v>1187580</v>
      </c>
      <c r="O1778" s="217">
        <v>2074835</v>
      </c>
      <c r="P1778" s="217">
        <v>476223</v>
      </c>
      <c r="Q1778" s="235">
        <v>14412720</v>
      </c>
      <c r="R1778" s="136"/>
      <c r="S1778" s="136"/>
      <c r="T1778" s="136"/>
      <c r="U1778" s="136"/>
      <c r="V1778" s="136"/>
      <c r="W1778" s="136"/>
      <c r="X1778" s="136"/>
      <c r="Y1778" s="136"/>
      <c r="Z1778" s="136"/>
      <c r="AA1778" s="136"/>
      <c r="AB1778" s="136"/>
      <c r="AC1778" s="136"/>
      <c r="AD1778" s="136"/>
      <c r="AE1778" s="136"/>
      <c r="AF1778" s="136"/>
      <c r="AG1778" s="136"/>
      <c r="AH1778" s="136"/>
      <c r="AI1778" s="136"/>
      <c r="AJ1778" s="136"/>
      <c r="AK1778" s="136"/>
      <c r="AL1778" s="136"/>
      <c r="AM1778" s="136"/>
      <c r="AN1778" s="136"/>
      <c r="AO1778" s="136"/>
      <c r="AP1778" s="136"/>
      <c r="AQ1778" s="136"/>
      <c r="AR1778" s="136"/>
      <c r="AS1778" s="136"/>
      <c r="AT1778" s="136"/>
      <c r="AU1778" s="136"/>
      <c r="AV1778" s="136"/>
      <c r="AW1778" s="136"/>
      <c r="AX1778" s="136"/>
      <c r="AY1778" s="136"/>
      <c r="AZ1778" s="136"/>
      <c r="BA1778" s="136"/>
      <c r="BB1778" s="136"/>
      <c r="BC1778" s="136"/>
      <c r="BD1778" s="136"/>
      <c r="BE1778" s="136"/>
      <c r="BF1778" s="136"/>
      <c r="BG1778" s="136"/>
      <c r="BH1778" s="136"/>
      <c r="BI1778" s="136"/>
      <c r="BJ1778" s="136"/>
      <c r="BK1778" s="136"/>
      <c r="BL1778" s="136"/>
      <c r="BM1778" s="136"/>
      <c r="BN1778" s="136"/>
      <c r="BO1778" s="136"/>
      <c r="BP1778" s="136"/>
      <c r="BQ1778" s="136"/>
      <c r="BR1778" s="136"/>
      <c r="BS1778" s="136"/>
      <c r="BT1778" s="136"/>
      <c r="BU1778" s="136"/>
      <c r="BV1778" s="136"/>
      <c r="BW1778" s="136"/>
      <c r="BX1778" s="136"/>
      <c r="BY1778" s="136"/>
      <c r="BZ1778" s="136"/>
      <c r="CA1778" s="136"/>
      <c r="CB1778" s="136"/>
      <c r="CC1778" s="136"/>
      <c r="CD1778" s="136"/>
      <c r="CE1778" s="136"/>
      <c r="CF1778" s="136"/>
      <c r="CG1778" s="136"/>
      <c r="CH1778" s="136"/>
      <c r="CI1778" s="136"/>
      <c r="CJ1778" s="136"/>
      <c r="CK1778" s="136"/>
      <c r="CL1778" s="136"/>
      <c r="CM1778" s="136"/>
      <c r="CN1778" s="136"/>
      <c r="CO1778" s="136"/>
      <c r="CP1778" s="136"/>
      <c r="CQ1778" s="136"/>
      <c r="CR1778" s="136"/>
      <c r="CS1778" s="136"/>
      <c r="CT1778" s="136"/>
      <c r="CU1778" s="136"/>
      <c r="CV1778" s="136"/>
      <c r="CW1778" s="136"/>
      <c r="CX1778" s="136"/>
      <c r="CY1778" s="136"/>
      <c r="CZ1778" s="136"/>
      <c r="DA1778" s="136"/>
      <c r="DB1778" s="136"/>
      <c r="DC1778" s="136"/>
      <c r="DD1778" s="136"/>
      <c r="DE1778" s="136"/>
      <c r="DF1778" s="136"/>
      <c r="DG1778" s="136"/>
      <c r="DH1778" s="136"/>
      <c r="DI1778" s="136"/>
      <c r="DJ1778" s="136"/>
      <c r="DK1778" s="136"/>
      <c r="DL1778" s="136"/>
      <c r="DM1778" s="136"/>
      <c r="DN1778" s="136"/>
      <c r="DO1778" s="136"/>
      <c r="DP1778" s="136"/>
      <c r="DQ1778" s="136"/>
      <c r="DR1778" s="136"/>
      <c r="DS1778" s="136"/>
      <c r="DT1778" s="136"/>
      <c r="DU1778" s="136"/>
      <c r="DV1778" s="136"/>
      <c r="DW1778" s="136"/>
      <c r="DX1778" s="136"/>
      <c r="DY1778" s="136"/>
      <c r="DZ1778" s="136"/>
      <c r="EA1778" s="136"/>
      <c r="EB1778" s="136"/>
      <c r="EC1778" s="136"/>
      <c r="ED1778" s="136"/>
      <c r="EE1778" s="136"/>
      <c r="EF1778" s="136"/>
      <c r="EG1778" s="136"/>
      <c r="EH1778" s="136"/>
      <c r="EI1778" s="136"/>
      <c r="EJ1778" s="136"/>
      <c r="EK1778" s="136"/>
      <c r="EL1778" s="136"/>
      <c r="EM1778" s="136"/>
      <c r="EN1778" s="136"/>
      <c r="EO1778" s="136"/>
      <c r="EP1778" s="136"/>
      <c r="EQ1778" s="136"/>
      <c r="ER1778" s="136"/>
      <c r="ES1778" s="136"/>
      <c r="ET1778" s="136"/>
      <c r="EU1778" s="136"/>
      <c r="EV1778" s="136"/>
      <c r="EW1778" s="136"/>
      <c r="EX1778" s="136"/>
      <c r="EY1778" s="136"/>
      <c r="EZ1778" s="136"/>
      <c r="FA1778" s="136"/>
      <c r="FB1778" s="136"/>
      <c r="FC1778" s="136"/>
      <c r="FD1778" s="136"/>
      <c r="FE1778" s="136"/>
      <c r="FF1778" s="136"/>
      <c r="FG1778" s="136"/>
      <c r="FH1778" s="136"/>
      <c r="FI1778" s="136"/>
      <c r="FJ1778" s="136"/>
      <c r="FK1778" s="136"/>
      <c r="FL1778" s="136"/>
      <c r="FM1778" s="136"/>
      <c r="FN1778" s="136"/>
      <c r="FO1778" s="136"/>
      <c r="FP1778" s="136"/>
      <c r="FQ1778" s="136"/>
      <c r="FR1778" s="136"/>
      <c r="FS1778" s="136"/>
      <c r="FT1778" s="136"/>
      <c r="FU1778" s="136"/>
      <c r="FV1778" s="136"/>
      <c r="FW1778" s="136"/>
      <c r="FX1778" s="136"/>
      <c r="FY1778" s="136"/>
      <c r="FZ1778" s="136"/>
      <c r="GA1778" s="136"/>
      <c r="GB1778" s="136"/>
      <c r="GC1778" s="136"/>
      <c r="GD1778" s="136"/>
      <c r="GE1778" s="136"/>
      <c r="GF1778" s="136"/>
      <c r="GG1778" s="136"/>
      <c r="GH1778" s="136"/>
      <c r="GI1778" s="136"/>
      <c r="GJ1778" s="136"/>
      <c r="GK1778" s="136"/>
      <c r="GL1778" s="136"/>
      <c r="GM1778" s="136"/>
      <c r="GN1778" s="136"/>
      <c r="GO1778" s="136"/>
      <c r="GP1778" s="136"/>
      <c r="GQ1778" s="136"/>
      <c r="GR1778" s="136"/>
      <c r="GS1778" s="136"/>
      <c r="GT1778" s="136"/>
      <c r="GU1778" s="136"/>
      <c r="GV1778" s="136"/>
      <c r="GW1778" s="136"/>
      <c r="GX1778" s="136"/>
      <c r="GY1778" s="136"/>
      <c r="GZ1778" s="136"/>
      <c r="HA1778" s="136"/>
      <c r="HB1778" s="136"/>
      <c r="HC1778" s="136"/>
      <c r="HD1778" s="136"/>
      <c r="HE1778" s="136"/>
      <c r="HF1778" s="136"/>
      <c r="HG1778" s="136"/>
      <c r="HH1778" s="136"/>
      <c r="HI1778" s="136"/>
      <c r="HJ1778" s="136"/>
      <c r="HK1778" s="136"/>
      <c r="HL1778" s="136"/>
      <c r="HM1778" s="136"/>
      <c r="HN1778" s="136"/>
      <c r="HO1778" s="136"/>
      <c r="HP1778" s="136"/>
      <c r="HQ1778" s="136"/>
      <c r="HR1778" s="136"/>
      <c r="HS1778" s="136"/>
      <c r="HT1778" s="136"/>
      <c r="HU1778" s="136"/>
      <c r="HV1778" s="136"/>
      <c r="HW1778" s="136"/>
      <c r="HX1778" s="136"/>
      <c r="HY1778" s="136"/>
      <c r="HZ1778" s="136"/>
      <c r="IA1778" s="136"/>
      <c r="IB1778" s="136"/>
      <c r="IC1778" s="136"/>
      <c r="ID1778" s="136"/>
      <c r="IE1778" s="136"/>
      <c r="IF1778" s="136"/>
      <c r="IG1778" s="136"/>
    </row>
    <row r="1779" spans="1:241" ht="15" customHeight="1" x14ac:dyDescent="0.25">
      <c r="A1779" s="225" t="s">
        <v>246</v>
      </c>
      <c r="B1779" s="217">
        <v>8906092</v>
      </c>
      <c r="C1779" s="217">
        <v>3840587</v>
      </c>
      <c r="D1779" s="217">
        <v>906245</v>
      </c>
      <c r="E1779" s="217">
        <v>1236158</v>
      </c>
      <c r="F1779" s="217">
        <v>2876564</v>
      </c>
      <c r="G1779" s="217">
        <v>749500</v>
      </c>
      <c r="H1779" s="235">
        <v>18515146</v>
      </c>
      <c r="I1779" s="136"/>
      <c r="J1779" s="225" t="s">
        <v>206</v>
      </c>
      <c r="K1779" s="217">
        <v>12228157</v>
      </c>
      <c r="L1779" s="217">
        <v>3246164</v>
      </c>
      <c r="M1779" s="217">
        <v>944068</v>
      </c>
      <c r="N1779" s="217">
        <v>960500</v>
      </c>
      <c r="O1779" s="217">
        <v>2568350</v>
      </c>
      <c r="P1779" s="217">
        <v>719755</v>
      </c>
      <c r="Q1779" s="235">
        <v>20666994</v>
      </c>
      <c r="R1779" s="136"/>
      <c r="S1779" s="136"/>
      <c r="T1779" s="136"/>
      <c r="U1779" s="136"/>
      <c r="V1779" s="136"/>
      <c r="W1779" s="136"/>
      <c r="X1779" s="136"/>
      <c r="Y1779" s="136"/>
      <c r="Z1779" s="136"/>
      <c r="AA1779" s="136"/>
      <c r="AB1779" s="136"/>
      <c r="AC1779" s="136"/>
      <c r="AD1779" s="136"/>
      <c r="AE1779" s="136"/>
      <c r="AF1779" s="136"/>
      <c r="AG1779" s="136"/>
      <c r="AH1779" s="136"/>
      <c r="AI1779" s="136"/>
      <c r="AJ1779" s="136"/>
      <c r="AK1779" s="136"/>
      <c r="AL1779" s="136"/>
      <c r="AM1779" s="136"/>
      <c r="AN1779" s="136"/>
      <c r="AO1779" s="136"/>
      <c r="AP1779" s="136"/>
      <c r="AQ1779" s="136"/>
      <c r="AR1779" s="136"/>
      <c r="AS1779" s="136"/>
      <c r="AT1779" s="136"/>
      <c r="AU1779" s="136"/>
      <c r="AV1779" s="136"/>
      <c r="AW1779" s="136"/>
      <c r="AX1779" s="136"/>
      <c r="AY1779" s="136"/>
      <c r="AZ1779" s="136"/>
      <c r="BA1779" s="136"/>
      <c r="BB1779" s="136"/>
      <c r="BC1779" s="136"/>
      <c r="BD1779" s="136"/>
      <c r="BE1779" s="136"/>
      <c r="BF1779" s="136"/>
      <c r="BG1779" s="136"/>
      <c r="BH1779" s="136"/>
      <c r="BI1779" s="136"/>
      <c r="BJ1779" s="136"/>
      <c r="BK1779" s="136"/>
      <c r="BL1779" s="136"/>
      <c r="BM1779" s="136"/>
      <c r="BN1779" s="136"/>
      <c r="BO1779" s="136"/>
      <c r="BP1779" s="136"/>
      <c r="BQ1779" s="136"/>
      <c r="BR1779" s="136"/>
      <c r="BS1779" s="136"/>
      <c r="BT1779" s="136"/>
      <c r="BU1779" s="136"/>
      <c r="BV1779" s="136"/>
      <c r="BW1779" s="136"/>
      <c r="BX1779" s="136"/>
      <c r="BY1779" s="136"/>
      <c r="BZ1779" s="136"/>
      <c r="CA1779" s="136"/>
      <c r="CB1779" s="136"/>
      <c r="CC1779" s="136"/>
      <c r="CD1779" s="136"/>
      <c r="CE1779" s="136"/>
      <c r="CF1779" s="136"/>
      <c r="CG1779" s="136"/>
      <c r="CH1779" s="136"/>
      <c r="CI1779" s="136"/>
      <c r="CJ1779" s="136"/>
      <c r="CK1779" s="136"/>
      <c r="CL1779" s="136"/>
      <c r="CM1779" s="136"/>
      <c r="CN1779" s="136"/>
      <c r="CO1779" s="136"/>
      <c r="CP1779" s="136"/>
      <c r="CQ1779" s="136"/>
      <c r="CR1779" s="136"/>
      <c r="CS1779" s="136"/>
      <c r="CT1779" s="136"/>
      <c r="CU1779" s="136"/>
      <c r="CV1779" s="136"/>
      <c r="CW1779" s="136"/>
      <c r="CX1779" s="136"/>
      <c r="CY1779" s="136"/>
      <c r="CZ1779" s="136"/>
      <c r="DA1779" s="136"/>
      <c r="DB1779" s="136"/>
      <c r="DC1779" s="136"/>
      <c r="DD1779" s="136"/>
      <c r="DE1779" s="136"/>
      <c r="DF1779" s="136"/>
      <c r="DG1779" s="136"/>
      <c r="DH1779" s="136"/>
      <c r="DI1779" s="136"/>
      <c r="DJ1779" s="136"/>
      <c r="DK1779" s="136"/>
      <c r="DL1779" s="136"/>
      <c r="DM1779" s="136"/>
      <c r="DN1779" s="136"/>
      <c r="DO1779" s="136"/>
      <c r="DP1779" s="136"/>
      <c r="DQ1779" s="136"/>
      <c r="DR1779" s="136"/>
      <c r="DS1779" s="136"/>
      <c r="DT1779" s="136"/>
      <c r="DU1779" s="136"/>
      <c r="DV1779" s="136"/>
      <c r="DW1779" s="136"/>
      <c r="DX1779" s="136"/>
      <c r="DY1779" s="136"/>
      <c r="DZ1779" s="136"/>
      <c r="EA1779" s="136"/>
      <c r="EB1779" s="136"/>
      <c r="EC1779" s="136"/>
      <c r="ED1779" s="136"/>
      <c r="EE1779" s="136"/>
      <c r="EF1779" s="136"/>
      <c r="EG1779" s="136"/>
      <c r="EH1779" s="136"/>
      <c r="EI1779" s="136"/>
      <c r="EJ1779" s="136"/>
      <c r="EK1779" s="136"/>
      <c r="EL1779" s="136"/>
      <c r="EM1779" s="136"/>
      <c r="EN1779" s="136"/>
      <c r="EO1779" s="136"/>
      <c r="EP1779" s="136"/>
      <c r="EQ1779" s="136"/>
      <c r="ER1779" s="136"/>
      <c r="ES1779" s="136"/>
      <c r="ET1779" s="136"/>
      <c r="EU1779" s="136"/>
      <c r="EV1779" s="136"/>
      <c r="EW1779" s="136"/>
      <c r="EX1779" s="136"/>
      <c r="EY1779" s="136"/>
      <c r="EZ1779" s="136"/>
      <c r="FA1779" s="136"/>
      <c r="FB1779" s="136"/>
      <c r="FC1779" s="136"/>
      <c r="FD1779" s="136"/>
      <c r="FE1779" s="136"/>
      <c r="FF1779" s="136"/>
      <c r="FG1779" s="136"/>
      <c r="FH1779" s="136"/>
      <c r="FI1779" s="136"/>
      <c r="FJ1779" s="136"/>
      <c r="FK1779" s="136"/>
      <c r="FL1779" s="136"/>
      <c r="FM1779" s="136"/>
      <c r="FN1779" s="136"/>
      <c r="FO1779" s="136"/>
      <c r="FP1779" s="136"/>
      <c r="FQ1779" s="136"/>
      <c r="FR1779" s="136"/>
      <c r="FS1779" s="136"/>
      <c r="FT1779" s="136"/>
      <c r="FU1779" s="136"/>
      <c r="FV1779" s="136"/>
      <c r="FW1779" s="136"/>
      <c r="FX1779" s="136"/>
      <c r="FY1779" s="136"/>
      <c r="FZ1779" s="136"/>
      <c r="GA1779" s="136"/>
      <c r="GB1779" s="136"/>
      <c r="GC1779" s="136"/>
      <c r="GD1779" s="136"/>
      <c r="GE1779" s="136"/>
      <c r="GF1779" s="136"/>
      <c r="GG1779" s="136"/>
      <c r="GH1779" s="136"/>
      <c r="GI1779" s="136"/>
      <c r="GJ1779" s="136"/>
      <c r="GK1779" s="136"/>
      <c r="GL1779" s="136"/>
      <c r="GM1779" s="136"/>
      <c r="GN1779" s="136"/>
      <c r="GO1779" s="136"/>
      <c r="GP1779" s="136"/>
      <c r="GQ1779" s="136"/>
      <c r="GR1779" s="136"/>
      <c r="GS1779" s="136"/>
      <c r="GT1779" s="136"/>
      <c r="GU1779" s="136"/>
      <c r="GV1779" s="136"/>
      <c r="GW1779" s="136"/>
      <c r="GX1779" s="136"/>
      <c r="GY1779" s="136"/>
      <c r="GZ1779" s="136"/>
      <c r="HA1779" s="136"/>
      <c r="HB1779" s="136"/>
      <c r="HC1779" s="136"/>
      <c r="HD1779" s="136"/>
      <c r="HE1779" s="136"/>
      <c r="HF1779" s="136"/>
      <c r="HG1779" s="136"/>
      <c r="HH1779" s="136"/>
      <c r="HI1779" s="136"/>
      <c r="HJ1779" s="136"/>
      <c r="HK1779" s="136"/>
      <c r="HL1779" s="136"/>
      <c r="HM1779" s="136"/>
      <c r="HN1779" s="136"/>
      <c r="HO1779" s="136"/>
      <c r="HP1779" s="136"/>
      <c r="HQ1779" s="136"/>
      <c r="HR1779" s="136"/>
      <c r="HS1779" s="136"/>
      <c r="HT1779" s="136"/>
      <c r="HU1779" s="136"/>
      <c r="HV1779" s="136"/>
      <c r="HW1779" s="136"/>
      <c r="HX1779" s="136"/>
      <c r="HY1779" s="136"/>
      <c r="HZ1779" s="136"/>
      <c r="IA1779" s="136"/>
      <c r="IB1779" s="136"/>
      <c r="IC1779" s="136"/>
      <c r="ID1779" s="136"/>
      <c r="IE1779" s="136"/>
      <c r="IF1779" s="136"/>
      <c r="IG1779" s="136"/>
    </row>
    <row r="1780" spans="1:241" ht="15" customHeight="1" x14ac:dyDescent="0.25">
      <c r="A1780" s="225" t="s">
        <v>245</v>
      </c>
      <c r="B1780" s="217">
        <v>6722943</v>
      </c>
      <c r="C1780" s="217">
        <v>3158074</v>
      </c>
      <c r="D1780" s="217">
        <v>666106</v>
      </c>
      <c r="E1780" s="217">
        <v>917328</v>
      </c>
      <c r="F1780" s="217">
        <v>2345133</v>
      </c>
      <c r="G1780" s="217">
        <v>500126</v>
      </c>
      <c r="H1780" s="235">
        <v>14309710</v>
      </c>
      <c r="I1780" s="136"/>
      <c r="J1780" s="225" t="s">
        <v>869</v>
      </c>
      <c r="K1780" s="217">
        <v>10127480</v>
      </c>
      <c r="L1780" s="217">
        <v>3210477</v>
      </c>
      <c r="M1780" s="217">
        <v>1038263</v>
      </c>
      <c r="N1780" s="217">
        <v>1453070</v>
      </c>
      <c r="O1780" s="217">
        <v>2194376</v>
      </c>
      <c r="P1780" s="217">
        <v>750420</v>
      </c>
      <c r="Q1780" s="235">
        <v>18774086</v>
      </c>
      <c r="R1780" s="136"/>
      <c r="S1780" s="136"/>
      <c r="T1780" s="136"/>
      <c r="U1780" s="136"/>
      <c r="V1780" s="136"/>
      <c r="W1780" s="136"/>
      <c r="X1780" s="136"/>
      <c r="Y1780" s="136"/>
      <c r="Z1780" s="136"/>
      <c r="AA1780" s="136"/>
      <c r="AB1780" s="136"/>
      <c r="AC1780" s="136"/>
      <c r="AD1780" s="136"/>
      <c r="AE1780" s="136"/>
      <c r="AF1780" s="136"/>
      <c r="AG1780" s="136"/>
      <c r="AH1780" s="136"/>
      <c r="AI1780" s="136"/>
      <c r="AJ1780" s="136"/>
      <c r="AK1780" s="136"/>
      <c r="AL1780" s="136"/>
      <c r="AM1780" s="136"/>
      <c r="AN1780" s="136"/>
      <c r="AO1780" s="136"/>
      <c r="AP1780" s="136"/>
      <c r="AQ1780" s="136"/>
      <c r="AR1780" s="136"/>
      <c r="AS1780" s="136"/>
      <c r="AT1780" s="136"/>
      <c r="AU1780" s="136"/>
      <c r="AV1780" s="136"/>
      <c r="AW1780" s="136"/>
      <c r="AX1780" s="136"/>
      <c r="AY1780" s="136"/>
      <c r="AZ1780" s="136"/>
      <c r="BA1780" s="136"/>
      <c r="BB1780" s="136"/>
      <c r="BC1780" s="136"/>
      <c r="BD1780" s="136"/>
      <c r="BE1780" s="136"/>
      <c r="BF1780" s="136"/>
      <c r="BG1780" s="136"/>
      <c r="BH1780" s="136"/>
      <c r="BI1780" s="136"/>
      <c r="BJ1780" s="136"/>
      <c r="BK1780" s="136"/>
      <c r="BL1780" s="136"/>
      <c r="BM1780" s="136"/>
      <c r="BN1780" s="136"/>
      <c r="BO1780" s="136"/>
      <c r="BP1780" s="136"/>
      <c r="BQ1780" s="136"/>
      <c r="BR1780" s="136"/>
      <c r="BS1780" s="136"/>
      <c r="BT1780" s="136"/>
      <c r="BU1780" s="136"/>
      <c r="BV1780" s="136"/>
      <c r="BW1780" s="136"/>
      <c r="BX1780" s="136"/>
      <c r="BY1780" s="136"/>
      <c r="BZ1780" s="136"/>
      <c r="CA1780" s="136"/>
      <c r="CB1780" s="136"/>
      <c r="CC1780" s="136"/>
      <c r="CD1780" s="136"/>
      <c r="CE1780" s="136"/>
      <c r="CF1780" s="136"/>
      <c r="CG1780" s="136"/>
      <c r="CH1780" s="136"/>
      <c r="CI1780" s="136"/>
      <c r="CJ1780" s="136"/>
      <c r="CK1780" s="136"/>
      <c r="CL1780" s="136"/>
      <c r="CM1780" s="136"/>
      <c r="CN1780" s="136"/>
      <c r="CO1780" s="136"/>
      <c r="CP1780" s="136"/>
      <c r="CQ1780" s="136"/>
      <c r="CR1780" s="136"/>
      <c r="CS1780" s="136"/>
      <c r="CT1780" s="136"/>
      <c r="CU1780" s="136"/>
      <c r="CV1780" s="136"/>
      <c r="CW1780" s="136"/>
      <c r="CX1780" s="136"/>
      <c r="CY1780" s="136"/>
      <c r="CZ1780" s="136"/>
      <c r="DA1780" s="136"/>
      <c r="DB1780" s="136"/>
      <c r="DC1780" s="136"/>
      <c r="DD1780" s="136"/>
      <c r="DE1780" s="136"/>
      <c r="DF1780" s="136"/>
      <c r="DG1780" s="136"/>
      <c r="DH1780" s="136"/>
      <c r="DI1780" s="136"/>
      <c r="DJ1780" s="136"/>
      <c r="DK1780" s="136"/>
      <c r="DL1780" s="136"/>
      <c r="DM1780" s="136"/>
      <c r="DN1780" s="136"/>
      <c r="DO1780" s="136"/>
      <c r="DP1780" s="136"/>
      <c r="DQ1780" s="136"/>
      <c r="DR1780" s="136"/>
      <c r="DS1780" s="136"/>
      <c r="DT1780" s="136"/>
      <c r="DU1780" s="136"/>
      <c r="DV1780" s="136"/>
      <c r="DW1780" s="136"/>
      <c r="DX1780" s="136"/>
      <c r="DY1780" s="136"/>
      <c r="DZ1780" s="136"/>
      <c r="EA1780" s="136"/>
      <c r="EB1780" s="136"/>
      <c r="EC1780" s="136"/>
      <c r="ED1780" s="136"/>
      <c r="EE1780" s="136"/>
      <c r="EF1780" s="136"/>
      <c r="EG1780" s="136"/>
      <c r="EH1780" s="136"/>
      <c r="EI1780" s="136"/>
      <c r="EJ1780" s="136"/>
      <c r="EK1780" s="136"/>
      <c r="EL1780" s="136"/>
      <c r="EM1780" s="136"/>
      <c r="EN1780" s="136"/>
      <c r="EO1780" s="136"/>
      <c r="EP1780" s="136"/>
      <c r="EQ1780" s="136"/>
      <c r="ER1780" s="136"/>
      <c r="ES1780" s="136"/>
      <c r="ET1780" s="136"/>
      <c r="EU1780" s="136"/>
      <c r="EV1780" s="136"/>
      <c r="EW1780" s="136"/>
      <c r="EX1780" s="136"/>
      <c r="EY1780" s="136"/>
      <c r="EZ1780" s="136"/>
      <c r="FA1780" s="136"/>
      <c r="FB1780" s="136"/>
      <c r="FC1780" s="136"/>
      <c r="FD1780" s="136"/>
      <c r="FE1780" s="136"/>
      <c r="FF1780" s="136"/>
      <c r="FG1780" s="136"/>
      <c r="FH1780" s="136"/>
      <c r="FI1780" s="136"/>
      <c r="FJ1780" s="136"/>
      <c r="FK1780" s="136"/>
      <c r="FL1780" s="136"/>
      <c r="FM1780" s="136"/>
      <c r="FN1780" s="136"/>
      <c r="FO1780" s="136"/>
      <c r="FP1780" s="136"/>
      <c r="FQ1780" s="136"/>
      <c r="FR1780" s="136"/>
      <c r="FS1780" s="136"/>
      <c r="FT1780" s="136"/>
      <c r="FU1780" s="136"/>
      <c r="FV1780" s="136"/>
      <c r="FW1780" s="136"/>
      <c r="FX1780" s="136"/>
      <c r="FY1780" s="136"/>
      <c r="FZ1780" s="136"/>
      <c r="GA1780" s="136"/>
      <c r="GB1780" s="136"/>
      <c r="GC1780" s="136"/>
      <c r="GD1780" s="136"/>
      <c r="GE1780" s="136"/>
      <c r="GF1780" s="136"/>
      <c r="GG1780" s="136"/>
      <c r="GH1780" s="136"/>
      <c r="GI1780" s="136"/>
      <c r="GJ1780" s="136"/>
      <c r="GK1780" s="136"/>
      <c r="GL1780" s="136"/>
      <c r="GM1780" s="136"/>
      <c r="GN1780" s="136"/>
      <c r="GO1780" s="136"/>
      <c r="GP1780" s="136"/>
      <c r="GQ1780" s="136"/>
      <c r="GR1780" s="136"/>
      <c r="GS1780" s="136"/>
      <c r="GT1780" s="136"/>
      <c r="GU1780" s="136"/>
      <c r="GV1780" s="136"/>
      <c r="GW1780" s="136"/>
      <c r="GX1780" s="136"/>
      <c r="GY1780" s="136"/>
      <c r="GZ1780" s="136"/>
      <c r="HA1780" s="136"/>
      <c r="HB1780" s="136"/>
      <c r="HC1780" s="136"/>
      <c r="HD1780" s="136"/>
      <c r="HE1780" s="136"/>
      <c r="HF1780" s="136"/>
      <c r="HG1780" s="136"/>
      <c r="HH1780" s="136"/>
      <c r="HI1780" s="136"/>
      <c r="HJ1780" s="136"/>
      <c r="HK1780" s="136"/>
      <c r="HL1780" s="136"/>
      <c r="HM1780" s="136"/>
      <c r="HN1780" s="136"/>
      <c r="HO1780" s="136"/>
      <c r="HP1780" s="136"/>
      <c r="HQ1780" s="136"/>
      <c r="HR1780" s="136"/>
      <c r="HS1780" s="136"/>
      <c r="HT1780" s="136"/>
      <c r="HU1780" s="136"/>
      <c r="HV1780" s="136"/>
      <c r="HW1780" s="136"/>
      <c r="HX1780" s="136"/>
      <c r="HY1780" s="136"/>
      <c r="HZ1780" s="136"/>
      <c r="IA1780" s="136"/>
      <c r="IB1780" s="136"/>
      <c r="IC1780" s="136"/>
      <c r="ID1780" s="136"/>
      <c r="IE1780" s="136"/>
      <c r="IF1780" s="136"/>
      <c r="IG1780" s="136"/>
    </row>
    <row r="1781" spans="1:241" ht="15" customHeight="1" x14ac:dyDescent="0.25">
      <c r="A1781" s="225" t="s">
        <v>367</v>
      </c>
      <c r="B1781" s="217">
        <v>7319784</v>
      </c>
      <c r="C1781" s="217">
        <v>2576204</v>
      </c>
      <c r="D1781" s="217">
        <v>858258</v>
      </c>
      <c r="E1781" s="217">
        <v>878841</v>
      </c>
      <c r="F1781" s="217">
        <v>2310148</v>
      </c>
      <c r="G1781" s="217">
        <v>501673</v>
      </c>
      <c r="H1781" s="235">
        <v>14444908</v>
      </c>
      <c r="I1781" s="136"/>
      <c r="J1781" s="225" t="s">
        <v>870</v>
      </c>
      <c r="K1781" s="217">
        <v>17611893</v>
      </c>
      <c r="L1781" s="217">
        <v>4547272</v>
      </c>
      <c r="M1781" s="217">
        <v>1101152</v>
      </c>
      <c r="N1781" s="217">
        <v>1606204</v>
      </c>
      <c r="O1781" s="217">
        <v>2390558</v>
      </c>
      <c r="P1781" s="217">
        <v>670850</v>
      </c>
      <c r="Q1781" s="235">
        <v>27927929</v>
      </c>
      <c r="R1781" s="136"/>
      <c r="S1781" s="136"/>
      <c r="T1781" s="136"/>
      <c r="U1781" s="136"/>
      <c r="V1781" s="136"/>
      <c r="W1781" s="136"/>
      <c r="X1781" s="136"/>
      <c r="Y1781" s="136"/>
      <c r="Z1781" s="136"/>
      <c r="AA1781" s="136"/>
      <c r="AB1781" s="136"/>
      <c r="AC1781" s="136"/>
      <c r="AD1781" s="136"/>
      <c r="AE1781" s="136"/>
      <c r="AF1781" s="136"/>
      <c r="AG1781" s="136"/>
      <c r="AH1781" s="136"/>
      <c r="AI1781" s="136"/>
      <c r="AJ1781" s="136"/>
      <c r="AK1781" s="136"/>
      <c r="AL1781" s="136"/>
      <c r="AM1781" s="136"/>
      <c r="AN1781" s="136"/>
      <c r="AO1781" s="136"/>
      <c r="AP1781" s="136"/>
      <c r="AQ1781" s="136"/>
      <c r="AR1781" s="136"/>
      <c r="AS1781" s="136"/>
      <c r="AT1781" s="136"/>
      <c r="AU1781" s="136"/>
      <c r="AV1781" s="136"/>
      <c r="AW1781" s="136"/>
      <c r="AX1781" s="136"/>
      <c r="AY1781" s="136"/>
      <c r="AZ1781" s="136"/>
      <c r="BA1781" s="136"/>
      <c r="BB1781" s="136"/>
      <c r="BC1781" s="136"/>
      <c r="BD1781" s="136"/>
      <c r="BE1781" s="136"/>
      <c r="BF1781" s="136"/>
      <c r="BG1781" s="136"/>
      <c r="BH1781" s="136"/>
      <c r="BI1781" s="136"/>
      <c r="BJ1781" s="136"/>
      <c r="BK1781" s="136"/>
      <c r="BL1781" s="136"/>
      <c r="BM1781" s="136"/>
      <c r="BN1781" s="136"/>
      <c r="BO1781" s="136"/>
      <c r="BP1781" s="136"/>
      <c r="BQ1781" s="136"/>
      <c r="BR1781" s="136"/>
      <c r="BS1781" s="136"/>
      <c r="BT1781" s="136"/>
      <c r="BU1781" s="136"/>
      <c r="BV1781" s="136"/>
      <c r="BW1781" s="136"/>
      <c r="BX1781" s="136"/>
      <c r="BY1781" s="136"/>
      <c r="BZ1781" s="136"/>
      <c r="CA1781" s="136"/>
      <c r="CB1781" s="136"/>
      <c r="CC1781" s="136"/>
      <c r="CD1781" s="136"/>
      <c r="CE1781" s="136"/>
      <c r="CF1781" s="136"/>
      <c r="CG1781" s="136"/>
      <c r="CH1781" s="136"/>
      <c r="CI1781" s="136"/>
      <c r="CJ1781" s="136"/>
      <c r="CK1781" s="136"/>
      <c r="CL1781" s="136"/>
      <c r="CM1781" s="136"/>
      <c r="CN1781" s="136"/>
      <c r="CO1781" s="136"/>
      <c r="CP1781" s="136"/>
      <c r="CQ1781" s="136"/>
      <c r="CR1781" s="136"/>
      <c r="CS1781" s="136"/>
      <c r="CT1781" s="136"/>
      <c r="CU1781" s="136"/>
      <c r="CV1781" s="136"/>
      <c r="CW1781" s="136"/>
      <c r="CX1781" s="136"/>
      <c r="CY1781" s="136"/>
      <c r="CZ1781" s="136"/>
      <c r="DA1781" s="136"/>
      <c r="DB1781" s="136"/>
      <c r="DC1781" s="136"/>
      <c r="DD1781" s="136"/>
      <c r="DE1781" s="136"/>
      <c r="DF1781" s="136"/>
      <c r="DG1781" s="136"/>
      <c r="DH1781" s="136"/>
      <c r="DI1781" s="136"/>
      <c r="DJ1781" s="136"/>
      <c r="DK1781" s="136"/>
      <c r="DL1781" s="136"/>
      <c r="DM1781" s="136"/>
      <c r="DN1781" s="136"/>
      <c r="DO1781" s="136"/>
      <c r="DP1781" s="136"/>
      <c r="DQ1781" s="136"/>
      <c r="DR1781" s="136"/>
      <c r="DS1781" s="136"/>
      <c r="DT1781" s="136"/>
      <c r="DU1781" s="136"/>
      <c r="DV1781" s="136"/>
      <c r="DW1781" s="136"/>
      <c r="DX1781" s="136"/>
      <c r="DY1781" s="136"/>
      <c r="DZ1781" s="136"/>
      <c r="EA1781" s="136"/>
      <c r="EB1781" s="136"/>
      <c r="EC1781" s="136"/>
      <c r="ED1781" s="136"/>
      <c r="EE1781" s="136"/>
      <c r="EF1781" s="136"/>
      <c r="EG1781" s="136"/>
      <c r="EH1781" s="136"/>
      <c r="EI1781" s="136"/>
      <c r="EJ1781" s="136"/>
      <c r="EK1781" s="136"/>
      <c r="EL1781" s="136"/>
      <c r="EM1781" s="136"/>
      <c r="EN1781" s="136"/>
      <c r="EO1781" s="136"/>
      <c r="EP1781" s="136"/>
      <c r="EQ1781" s="136"/>
      <c r="ER1781" s="136"/>
      <c r="ES1781" s="136"/>
      <c r="ET1781" s="136"/>
      <c r="EU1781" s="136"/>
      <c r="EV1781" s="136"/>
      <c r="EW1781" s="136"/>
      <c r="EX1781" s="136"/>
      <c r="EY1781" s="136"/>
      <c r="EZ1781" s="136"/>
      <c r="FA1781" s="136"/>
      <c r="FB1781" s="136"/>
      <c r="FC1781" s="136"/>
      <c r="FD1781" s="136"/>
      <c r="FE1781" s="136"/>
      <c r="FF1781" s="136"/>
      <c r="FG1781" s="136"/>
      <c r="FH1781" s="136"/>
      <c r="FI1781" s="136"/>
      <c r="FJ1781" s="136"/>
      <c r="FK1781" s="136"/>
      <c r="FL1781" s="136"/>
      <c r="FM1781" s="136"/>
      <c r="FN1781" s="136"/>
      <c r="FO1781" s="136"/>
      <c r="FP1781" s="136"/>
      <c r="FQ1781" s="136"/>
      <c r="FR1781" s="136"/>
      <c r="FS1781" s="136"/>
      <c r="FT1781" s="136"/>
      <c r="FU1781" s="136"/>
      <c r="FV1781" s="136"/>
      <c r="FW1781" s="136"/>
      <c r="FX1781" s="136"/>
      <c r="FY1781" s="136"/>
      <c r="FZ1781" s="136"/>
      <c r="GA1781" s="136"/>
      <c r="GB1781" s="136"/>
      <c r="GC1781" s="136"/>
      <c r="GD1781" s="136"/>
      <c r="GE1781" s="136"/>
      <c r="GF1781" s="136"/>
      <c r="GG1781" s="136"/>
      <c r="GH1781" s="136"/>
      <c r="GI1781" s="136"/>
      <c r="GJ1781" s="136"/>
      <c r="GK1781" s="136"/>
      <c r="GL1781" s="136"/>
      <c r="GM1781" s="136"/>
      <c r="GN1781" s="136"/>
      <c r="GO1781" s="136"/>
      <c r="GP1781" s="136"/>
      <c r="GQ1781" s="136"/>
      <c r="GR1781" s="136"/>
      <c r="GS1781" s="136"/>
      <c r="GT1781" s="136"/>
      <c r="GU1781" s="136"/>
      <c r="GV1781" s="136"/>
      <c r="GW1781" s="136"/>
      <c r="GX1781" s="136"/>
      <c r="GY1781" s="136"/>
      <c r="GZ1781" s="136"/>
      <c r="HA1781" s="136"/>
      <c r="HB1781" s="136"/>
      <c r="HC1781" s="136"/>
      <c r="HD1781" s="136"/>
      <c r="HE1781" s="136"/>
      <c r="HF1781" s="136"/>
      <c r="HG1781" s="136"/>
      <c r="HH1781" s="136"/>
      <c r="HI1781" s="136"/>
      <c r="HJ1781" s="136"/>
      <c r="HK1781" s="136"/>
      <c r="HL1781" s="136"/>
      <c r="HM1781" s="136"/>
      <c r="HN1781" s="136"/>
      <c r="HO1781" s="136"/>
      <c r="HP1781" s="136"/>
      <c r="HQ1781" s="136"/>
      <c r="HR1781" s="136"/>
      <c r="HS1781" s="136"/>
      <c r="HT1781" s="136"/>
      <c r="HU1781" s="136"/>
      <c r="HV1781" s="136"/>
      <c r="HW1781" s="136"/>
      <c r="HX1781" s="136"/>
      <c r="HY1781" s="136"/>
      <c r="HZ1781" s="136"/>
      <c r="IA1781" s="136"/>
      <c r="IB1781" s="136"/>
      <c r="IC1781" s="136"/>
      <c r="ID1781" s="136"/>
      <c r="IE1781" s="136"/>
      <c r="IF1781" s="136"/>
      <c r="IG1781" s="136"/>
    </row>
    <row r="1782" spans="1:241" ht="15" customHeight="1" x14ac:dyDescent="0.25">
      <c r="A1782" s="225" t="s">
        <v>366</v>
      </c>
      <c r="B1782" s="217">
        <v>8130877</v>
      </c>
      <c r="C1782" s="217">
        <v>2982715</v>
      </c>
      <c r="D1782" s="217">
        <v>901210</v>
      </c>
      <c r="E1782" s="217">
        <v>1166254</v>
      </c>
      <c r="F1782" s="217">
        <v>1971847</v>
      </c>
      <c r="G1782" s="217">
        <v>768209</v>
      </c>
      <c r="H1782" s="235">
        <v>15921112</v>
      </c>
      <c r="I1782" s="136"/>
      <c r="J1782" s="225" t="s">
        <v>203</v>
      </c>
      <c r="K1782" s="217">
        <v>17864054</v>
      </c>
      <c r="L1782" s="217">
        <v>3488661</v>
      </c>
      <c r="M1782" s="217">
        <v>718827</v>
      </c>
      <c r="N1782" s="217">
        <v>1097533</v>
      </c>
      <c r="O1782" s="217">
        <v>2102491</v>
      </c>
      <c r="P1782" s="217">
        <v>606190</v>
      </c>
      <c r="Q1782" s="235">
        <v>25877756</v>
      </c>
      <c r="R1782" s="136"/>
      <c r="S1782" s="136"/>
      <c r="T1782" s="136"/>
      <c r="U1782" s="136"/>
      <c r="V1782" s="136"/>
      <c r="W1782" s="136"/>
      <c r="X1782" s="136"/>
      <c r="Y1782" s="136"/>
      <c r="Z1782" s="136"/>
      <c r="AA1782" s="136"/>
      <c r="AB1782" s="136"/>
      <c r="AC1782" s="136"/>
      <c r="AD1782" s="136"/>
      <c r="AE1782" s="136"/>
      <c r="AF1782" s="136"/>
      <c r="AG1782" s="136"/>
      <c r="AH1782" s="136"/>
      <c r="AI1782" s="136"/>
      <c r="AJ1782" s="136"/>
      <c r="AK1782" s="136"/>
      <c r="AL1782" s="136"/>
      <c r="AM1782" s="136"/>
      <c r="AN1782" s="136"/>
      <c r="AO1782" s="136"/>
      <c r="AP1782" s="136"/>
      <c r="AQ1782" s="136"/>
      <c r="AR1782" s="136"/>
      <c r="AS1782" s="136"/>
      <c r="AT1782" s="136"/>
      <c r="AU1782" s="136"/>
      <c r="AV1782" s="136"/>
      <c r="AW1782" s="136"/>
      <c r="AX1782" s="136"/>
      <c r="AY1782" s="136"/>
      <c r="AZ1782" s="136"/>
      <c r="BA1782" s="136"/>
      <c r="BB1782" s="136"/>
      <c r="BC1782" s="136"/>
      <c r="BD1782" s="136"/>
      <c r="BE1782" s="136"/>
      <c r="BF1782" s="136"/>
      <c r="BG1782" s="136"/>
      <c r="BH1782" s="136"/>
      <c r="BI1782" s="136"/>
      <c r="BJ1782" s="136"/>
      <c r="BK1782" s="136"/>
      <c r="BL1782" s="136"/>
      <c r="BM1782" s="136"/>
      <c r="BN1782" s="136"/>
      <c r="BO1782" s="136"/>
      <c r="BP1782" s="136"/>
      <c r="BQ1782" s="136"/>
      <c r="BR1782" s="136"/>
      <c r="BS1782" s="136"/>
      <c r="BT1782" s="136"/>
      <c r="BU1782" s="136"/>
      <c r="BV1782" s="136"/>
      <c r="BW1782" s="136"/>
      <c r="BX1782" s="136"/>
      <c r="BY1782" s="136"/>
      <c r="BZ1782" s="136"/>
      <c r="CA1782" s="136"/>
      <c r="CB1782" s="136"/>
      <c r="CC1782" s="136"/>
      <c r="CD1782" s="136"/>
      <c r="CE1782" s="136"/>
      <c r="CF1782" s="136"/>
      <c r="CG1782" s="136"/>
      <c r="CH1782" s="136"/>
      <c r="CI1782" s="136"/>
      <c r="CJ1782" s="136"/>
      <c r="CK1782" s="136"/>
      <c r="CL1782" s="136"/>
      <c r="CM1782" s="136"/>
      <c r="CN1782" s="136"/>
      <c r="CO1782" s="136"/>
      <c r="CP1782" s="136"/>
      <c r="CQ1782" s="136"/>
      <c r="CR1782" s="136"/>
      <c r="CS1782" s="136"/>
      <c r="CT1782" s="136"/>
      <c r="CU1782" s="136"/>
      <c r="CV1782" s="136"/>
      <c r="CW1782" s="136"/>
      <c r="CX1782" s="136"/>
      <c r="CY1782" s="136"/>
      <c r="CZ1782" s="136"/>
      <c r="DA1782" s="136"/>
      <c r="DB1782" s="136"/>
      <c r="DC1782" s="136"/>
      <c r="DD1782" s="136"/>
      <c r="DE1782" s="136"/>
      <c r="DF1782" s="136"/>
      <c r="DG1782" s="136"/>
      <c r="DH1782" s="136"/>
      <c r="DI1782" s="136"/>
      <c r="DJ1782" s="136"/>
      <c r="DK1782" s="136"/>
      <c r="DL1782" s="136"/>
      <c r="DM1782" s="136"/>
      <c r="DN1782" s="136"/>
      <c r="DO1782" s="136"/>
      <c r="DP1782" s="136"/>
      <c r="DQ1782" s="136"/>
      <c r="DR1782" s="136"/>
      <c r="DS1782" s="136"/>
      <c r="DT1782" s="136"/>
      <c r="DU1782" s="136"/>
      <c r="DV1782" s="136"/>
      <c r="DW1782" s="136"/>
      <c r="DX1782" s="136"/>
      <c r="DY1782" s="136"/>
      <c r="DZ1782" s="136"/>
      <c r="EA1782" s="136"/>
      <c r="EB1782" s="136"/>
      <c r="EC1782" s="136"/>
      <c r="ED1782" s="136"/>
      <c r="EE1782" s="136"/>
      <c r="EF1782" s="136"/>
      <c r="EG1782" s="136"/>
      <c r="EH1782" s="136"/>
      <c r="EI1782" s="136"/>
      <c r="EJ1782" s="136"/>
      <c r="EK1782" s="136"/>
      <c r="EL1782" s="136"/>
      <c r="EM1782" s="136"/>
      <c r="EN1782" s="136"/>
      <c r="EO1782" s="136"/>
      <c r="EP1782" s="136"/>
      <c r="EQ1782" s="136"/>
      <c r="ER1782" s="136"/>
      <c r="ES1782" s="136"/>
      <c r="ET1782" s="136"/>
      <c r="EU1782" s="136"/>
      <c r="EV1782" s="136"/>
      <c r="EW1782" s="136"/>
      <c r="EX1782" s="136"/>
      <c r="EY1782" s="136"/>
      <c r="EZ1782" s="136"/>
      <c r="FA1782" s="136"/>
      <c r="FB1782" s="136"/>
      <c r="FC1782" s="136"/>
      <c r="FD1782" s="136"/>
      <c r="FE1782" s="136"/>
      <c r="FF1782" s="136"/>
      <c r="FG1782" s="136"/>
      <c r="FH1782" s="136"/>
      <c r="FI1782" s="136"/>
      <c r="FJ1782" s="136"/>
      <c r="FK1782" s="136"/>
      <c r="FL1782" s="136"/>
      <c r="FM1782" s="136"/>
      <c r="FN1782" s="136"/>
      <c r="FO1782" s="136"/>
      <c r="FP1782" s="136"/>
      <c r="FQ1782" s="136"/>
      <c r="FR1782" s="136"/>
      <c r="FS1782" s="136"/>
      <c r="FT1782" s="136"/>
      <c r="FU1782" s="136"/>
      <c r="FV1782" s="136"/>
      <c r="FW1782" s="136"/>
      <c r="FX1782" s="136"/>
      <c r="FY1782" s="136"/>
      <c r="FZ1782" s="136"/>
      <c r="GA1782" s="136"/>
      <c r="GB1782" s="136"/>
      <c r="GC1782" s="136"/>
      <c r="GD1782" s="136"/>
      <c r="GE1782" s="136"/>
      <c r="GF1782" s="136"/>
      <c r="GG1782" s="136"/>
      <c r="GH1782" s="136"/>
      <c r="GI1782" s="136"/>
      <c r="GJ1782" s="136"/>
      <c r="GK1782" s="136"/>
      <c r="GL1782" s="136"/>
      <c r="GM1782" s="136"/>
      <c r="GN1782" s="136"/>
      <c r="GO1782" s="136"/>
      <c r="GP1782" s="136"/>
      <c r="GQ1782" s="136"/>
      <c r="GR1782" s="136"/>
      <c r="GS1782" s="136"/>
      <c r="GT1782" s="136"/>
      <c r="GU1782" s="136"/>
      <c r="GV1782" s="136"/>
      <c r="GW1782" s="136"/>
      <c r="GX1782" s="136"/>
      <c r="GY1782" s="136"/>
      <c r="GZ1782" s="136"/>
      <c r="HA1782" s="136"/>
      <c r="HB1782" s="136"/>
      <c r="HC1782" s="136"/>
      <c r="HD1782" s="136"/>
      <c r="HE1782" s="136"/>
      <c r="HF1782" s="136"/>
      <c r="HG1782" s="136"/>
      <c r="HH1782" s="136"/>
      <c r="HI1782" s="136"/>
      <c r="HJ1782" s="136"/>
      <c r="HK1782" s="136"/>
      <c r="HL1782" s="136"/>
      <c r="HM1782" s="136"/>
      <c r="HN1782" s="136"/>
      <c r="HO1782" s="136"/>
      <c r="HP1782" s="136"/>
      <c r="HQ1782" s="136"/>
      <c r="HR1782" s="136"/>
      <c r="HS1782" s="136"/>
      <c r="HT1782" s="136"/>
      <c r="HU1782" s="136"/>
      <c r="HV1782" s="136"/>
      <c r="HW1782" s="136"/>
      <c r="HX1782" s="136"/>
      <c r="HY1782" s="136"/>
      <c r="HZ1782" s="136"/>
      <c r="IA1782" s="136"/>
      <c r="IB1782" s="136"/>
      <c r="IC1782" s="136"/>
      <c r="ID1782" s="136"/>
      <c r="IE1782" s="136"/>
      <c r="IF1782" s="136"/>
      <c r="IG1782" s="136"/>
    </row>
    <row r="1783" spans="1:241" ht="15" customHeight="1" x14ac:dyDescent="0.25">
      <c r="A1783" s="225" t="s">
        <v>242</v>
      </c>
      <c r="B1783" s="217">
        <v>6590550</v>
      </c>
      <c r="C1783" s="217">
        <v>2845186</v>
      </c>
      <c r="D1783" s="217">
        <v>595359</v>
      </c>
      <c r="E1783" s="217">
        <v>767566</v>
      </c>
      <c r="F1783" s="217">
        <v>2204263</v>
      </c>
      <c r="G1783" s="217">
        <v>632974</v>
      </c>
      <c r="H1783" s="235">
        <v>13635898</v>
      </c>
      <c r="I1783" s="136"/>
      <c r="J1783" s="225" t="s">
        <v>202</v>
      </c>
      <c r="K1783" s="217">
        <v>14214638</v>
      </c>
      <c r="L1783" s="217">
        <v>2903198</v>
      </c>
      <c r="M1783" s="217">
        <v>742544</v>
      </c>
      <c r="N1783" s="217">
        <v>1168241</v>
      </c>
      <c r="O1783" s="217">
        <v>2391200</v>
      </c>
      <c r="P1783" s="217">
        <v>656732</v>
      </c>
      <c r="Q1783" s="235">
        <v>22076553</v>
      </c>
      <c r="R1783" s="136"/>
      <c r="S1783" s="136"/>
      <c r="T1783" s="136"/>
      <c r="U1783" s="136"/>
      <c r="V1783" s="136"/>
      <c r="W1783" s="136"/>
      <c r="X1783" s="136"/>
      <c r="Y1783" s="136"/>
      <c r="Z1783" s="136"/>
      <c r="AA1783" s="136"/>
      <c r="AB1783" s="136"/>
      <c r="AC1783" s="136"/>
      <c r="AD1783" s="136"/>
      <c r="AE1783" s="136"/>
      <c r="AF1783" s="136"/>
      <c r="AG1783" s="136"/>
      <c r="AH1783" s="136"/>
      <c r="AI1783" s="136"/>
      <c r="AJ1783" s="136"/>
      <c r="AK1783" s="136"/>
      <c r="AL1783" s="136"/>
      <c r="AM1783" s="136"/>
      <c r="AN1783" s="136"/>
      <c r="AO1783" s="136"/>
      <c r="AP1783" s="136"/>
      <c r="AQ1783" s="136"/>
      <c r="AR1783" s="136"/>
      <c r="AS1783" s="136"/>
      <c r="AT1783" s="136"/>
      <c r="AU1783" s="136"/>
      <c r="AV1783" s="136"/>
      <c r="AW1783" s="136"/>
      <c r="AX1783" s="136"/>
      <c r="AY1783" s="136"/>
      <c r="AZ1783" s="136"/>
      <c r="BA1783" s="136"/>
      <c r="BB1783" s="136"/>
      <c r="BC1783" s="136"/>
      <c r="BD1783" s="136"/>
      <c r="BE1783" s="136"/>
      <c r="BF1783" s="136"/>
      <c r="BG1783" s="136"/>
      <c r="BH1783" s="136"/>
      <c r="BI1783" s="136"/>
      <c r="BJ1783" s="136"/>
      <c r="BK1783" s="136"/>
      <c r="BL1783" s="136"/>
      <c r="BM1783" s="136"/>
      <c r="BN1783" s="136"/>
      <c r="BO1783" s="136"/>
      <c r="BP1783" s="136"/>
      <c r="BQ1783" s="136"/>
      <c r="BR1783" s="136"/>
      <c r="BS1783" s="136"/>
      <c r="BT1783" s="136"/>
      <c r="BU1783" s="136"/>
      <c r="BV1783" s="136"/>
      <c r="BW1783" s="136"/>
      <c r="BX1783" s="136"/>
      <c r="BY1783" s="136"/>
      <c r="BZ1783" s="136"/>
      <c r="CA1783" s="136"/>
      <c r="CB1783" s="136"/>
      <c r="CC1783" s="136"/>
      <c r="CD1783" s="136"/>
      <c r="CE1783" s="136"/>
      <c r="CF1783" s="136"/>
      <c r="CG1783" s="136"/>
      <c r="CH1783" s="136"/>
      <c r="CI1783" s="136"/>
      <c r="CJ1783" s="136"/>
      <c r="CK1783" s="136"/>
      <c r="CL1783" s="136"/>
      <c r="CM1783" s="136"/>
      <c r="CN1783" s="136"/>
      <c r="CO1783" s="136"/>
      <c r="CP1783" s="136"/>
      <c r="CQ1783" s="136"/>
      <c r="CR1783" s="136"/>
      <c r="CS1783" s="136"/>
      <c r="CT1783" s="136"/>
      <c r="CU1783" s="136"/>
      <c r="CV1783" s="136"/>
      <c r="CW1783" s="136"/>
      <c r="CX1783" s="136"/>
      <c r="CY1783" s="136"/>
      <c r="CZ1783" s="136"/>
      <c r="DA1783" s="136"/>
      <c r="DB1783" s="136"/>
      <c r="DC1783" s="136"/>
      <c r="DD1783" s="136"/>
      <c r="DE1783" s="136"/>
      <c r="DF1783" s="136"/>
      <c r="DG1783" s="136"/>
      <c r="DH1783" s="136"/>
      <c r="DI1783" s="136"/>
      <c r="DJ1783" s="136"/>
      <c r="DK1783" s="136"/>
      <c r="DL1783" s="136"/>
      <c r="DM1783" s="136"/>
      <c r="DN1783" s="136"/>
      <c r="DO1783" s="136"/>
      <c r="DP1783" s="136"/>
      <c r="DQ1783" s="136"/>
      <c r="DR1783" s="136"/>
      <c r="DS1783" s="136"/>
      <c r="DT1783" s="136"/>
      <c r="DU1783" s="136"/>
      <c r="DV1783" s="136"/>
      <c r="DW1783" s="136"/>
      <c r="DX1783" s="136"/>
      <c r="DY1783" s="136"/>
      <c r="DZ1783" s="136"/>
      <c r="EA1783" s="136"/>
      <c r="EB1783" s="136"/>
      <c r="EC1783" s="136"/>
      <c r="ED1783" s="136"/>
      <c r="EE1783" s="136"/>
      <c r="EF1783" s="136"/>
      <c r="EG1783" s="136"/>
      <c r="EH1783" s="136"/>
      <c r="EI1783" s="136"/>
      <c r="EJ1783" s="136"/>
      <c r="EK1783" s="136"/>
      <c r="EL1783" s="136"/>
      <c r="EM1783" s="136"/>
      <c r="EN1783" s="136"/>
      <c r="EO1783" s="136"/>
      <c r="EP1783" s="136"/>
      <c r="EQ1783" s="136"/>
      <c r="ER1783" s="136"/>
      <c r="ES1783" s="136"/>
      <c r="ET1783" s="136"/>
      <c r="EU1783" s="136"/>
      <c r="EV1783" s="136"/>
      <c r="EW1783" s="136"/>
      <c r="EX1783" s="136"/>
      <c r="EY1783" s="136"/>
      <c r="EZ1783" s="136"/>
      <c r="FA1783" s="136"/>
      <c r="FB1783" s="136"/>
      <c r="FC1783" s="136"/>
      <c r="FD1783" s="136"/>
      <c r="FE1783" s="136"/>
      <c r="FF1783" s="136"/>
      <c r="FG1783" s="136"/>
      <c r="FH1783" s="136"/>
      <c r="FI1783" s="136"/>
      <c r="FJ1783" s="136"/>
      <c r="FK1783" s="136"/>
      <c r="FL1783" s="136"/>
      <c r="FM1783" s="136"/>
      <c r="FN1783" s="136"/>
      <c r="FO1783" s="136"/>
      <c r="FP1783" s="136"/>
      <c r="FQ1783" s="136"/>
      <c r="FR1783" s="136"/>
      <c r="FS1783" s="136"/>
      <c r="FT1783" s="136"/>
      <c r="FU1783" s="136"/>
      <c r="FV1783" s="136"/>
      <c r="FW1783" s="136"/>
      <c r="FX1783" s="136"/>
      <c r="FY1783" s="136"/>
      <c r="FZ1783" s="136"/>
      <c r="GA1783" s="136"/>
      <c r="GB1783" s="136"/>
      <c r="GC1783" s="136"/>
      <c r="GD1783" s="136"/>
      <c r="GE1783" s="136"/>
      <c r="GF1783" s="136"/>
      <c r="GG1783" s="136"/>
      <c r="GH1783" s="136"/>
      <c r="GI1783" s="136"/>
      <c r="GJ1783" s="136"/>
      <c r="GK1783" s="136"/>
      <c r="GL1783" s="136"/>
      <c r="GM1783" s="136"/>
      <c r="GN1783" s="136"/>
      <c r="GO1783" s="136"/>
      <c r="GP1783" s="136"/>
      <c r="GQ1783" s="136"/>
      <c r="GR1783" s="136"/>
      <c r="GS1783" s="136"/>
      <c r="GT1783" s="136"/>
      <c r="GU1783" s="136"/>
      <c r="GV1783" s="136"/>
      <c r="GW1783" s="136"/>
      <c r="GX1783" s="136"/>
      <c r="GY1783" s="136"/>
      <c r="GZ1783" s="136"/>
      <c r="HA1783" s="136"/>
      <c r="HB1783" s="136"/>
      <c r="HC1783" s="136"/>
      <c r="HD1783" s="136"/>
      <c r="HE1783" s="136"/>
      <c r="HF1783" s="136"/>
      <c r="HG1783" s="136"/>
      <c r="HH1783" s="136"/>
      <c r="HI1783" s="136"/>
      <c r="HJ1783" s="136"/>
      <c r="HK1783" s="136"/>
      <c r="HL1783" s="136"/>
      <c r="HM1783" s="136"/>
      <c r="HN1783" s="136"/>
      <c r="HO1783" s="136"/>
      <c r="HP1783" s="136"/>
      <c r="HQ1783" s="136"/>
      <c r="HR1783" s="136"/>
      <c r="HS1783" s="136"/>
      <c r="HT1783" s="136"/>
      <c r="HU1783" s="136"/>
      <c r="HV1783" s="136"/>
      <c r="HW1783" s="136"/>
      <c r="HX1783" s="136"/>
      <c r="HY1783" s="136"/>
      <c r="HZ1783" s="136"/>
      <c r="IA1783" s="136"/>
      <c r="IB1783" s="136"/>
      <c r="IC1783" s="136"/>
      <c r="ID1783" s="136"/>
      <c r="IE1783" s="136"/>
      <c r="IF1783" s="136"/>
      <c r="IG1783" s="136"/>
    </row>
    <row r="1784" spans="1:241" ht="15" customHeight="1" x14ac:dyDescent="0.25">
      <c r="A1784" s="225" t="s">
        <v>241</v>
      </c>
      <c r="B1784" s="217">
        <v>6479940</v>
      </c>
      <c r="C1784" s="217">
        <v>2365689</v>
      </c>
      <c r="D1784" s="217">
        <v>715663</v>
      </c>
      <c r="E1784" s="217">
        <v>1090364</v>
      </c>
      <c r="F1784" s="217">
        <v>2189329</v>
      </c>
      <c r="G1784" s="217">
        <v>679476</v>
      </c>
      <c r="H1784" s="235">
        <v>13520461</v>
      </c>
      <c r="I1784" s="136"/>
      <c r="J1784" s="225" t="s">
        <v>201</v>
      </c>
      <c r="K1784" s="217">
        <v>19125971</v>
      </c>
      <c r="L1784" s="217">
        <v>3380063</v>
      </c>
      <c r="M1784" s="217">
        <v>959216</v>
      </c>
      <c r="N1784" s="217">
        <v>1280907</v>
      </c>
      <c r="O1784" s="217">
        <v>2364815</v>
      </c>
      <c r="P1784" s="217">
        <v>671565</v>
      </c>
      <c r="Q1784" s="235">
        <v>27782537</v>
      </c>
      <c r="R1784" s="136"/>
      <c r="S1784" s="136"/>
      <c r="T1784" s="136"/>
      <c r="U1784" s="136"/>
      <c r="V1784" s="136"/>
      <c r="W1784" s="136"/>
      <c r="X1784" s="136"/>
      <c r="Y1784" s="136"/>
      <c r="Z1784" s="136"/>
      <c r="AA1784" s="136"/>
      <c r="AB1784" s="136"/>
      <c r="AC1784" s="136"/>
      <c r="AD1784" s="136"/>
      <c r="AE1784" s="136"/>
      <c r="AF1784" s="136"/>
      <c r="AG1784" s="136"/>
      <c r="AH1784" s="136"/>
      <c r="AI1784" s="136"/>
      <c r="AJ1784" s="136"/>
      <c r="AK1784" s="136"/>
      <c r="AL1784" s="136"/>
      <c r="AM1784" s="136"/>
      <c r="AN1784" s="136"/>
      <c r="AO1784" s="136"/>
      <c r="AP1784" s="136"/>
      <c r="AQ1784" s="136"/>
      <c r="AR1784" s="136"/>
      <c r="AS1784" s="136"/>
      <c r="AT1784" s="136"/>
      <c r="AU1784" s="136"/>
      <c r="AV1784" s="136"/>
      <c r="AW1784" s="136"/>
      <c r="AX1784" s="136"/>
      <c r="AY1784" s="136"/>
      <c r="AZ1784" s="136"/>
      <c r="BA1784" s="136"/>
      <c r="BB1784" s="136"/>
      <c r="BC1784" s="136"/>
      <c r="BD1784" s="136"/>
      <c r="BE1784" s="136"/>
      <c r="BF1784" s="136"/>
      <c r="BG1784" s="136"/>
      <c r="BH1784" s="136"/>
      <c r="BI1784" s="136"/>
      <c r="BJ1784" s="136"/>
      <c r="BK1784" s="136"/>
      <c r="BL1784" s="136"/>
      <c r="BM1784" s="136"/>
      <c r="BN1784" s="136"/>
      <c r="BO1784" s="136"/>
      <c r="BP1784" s="136"/>
      <c r="BQ1784" s="136"/>
      <c r="BR1784" s="136"/>
      <c r="BS1784" s="136"/>
      <c r="BT1784" s="136"/>
      <c r="BU1784" s="136"/>
      <c r="BV1784" s="136"/>
      <c r="BW1784" s="136"/>
      <c r="BX1784" s="136"/>
      <c r="BY1784" s="136"/>
      <c r="BZ1784" s="136"/>
      <c r="CA1784" s="136"/>
      <c r="CB1784" s="136"/>
      <c r="CC1784" s="136"/>
      <c r="CD1784" s="136"/>
      <c r="CE1784" s="136"/>
      <c r="CF1784" s="136"/>
      <c r="CG1784" s="136"/>
      <c r="CH1784" s="136"/>
      <c r="CI1784" s="136"/>
      <c r="CJ1784" s="136"/>
      <c r="CK1784" s="136"/>
      <c r="CL1784" s="136"/>
      <c r="CM1784" s="136"/>
      <c r="CN1784" s="136"/>
      <c r="CO1784" s="136"/>
      <c r="CP1784" s="136"/>
      <c r="CQ1784" s="136"/>
      <c r="CR1784" s="136"/>
      <c r="CS1784" s="136"/>
      <c r="CT1784" s="136"/>
      <c r="CU1784" s="136"/>
      <c r="CV1784" s="136"/>
      <c r="CW1784" s="136"/>
      <c r="CX1784" s="136"/>
      <c r="CY1784" s="136"/>
      <c r="CZ1784" s="136"/>
      <c r="DA1784" s="136"/>
      <c r="DB1784" s="136"/>
      <c r="DC1784" s="136"/>
      <c r="DD1784" s="136"/>
      <c r="DE1784" s="136"/>
      <c r="DF1784" s="136"/>
      <c r="DG1784" s="136"/>
      <c r="DH1784" s="136"/>
      <c r="DI1784" s="136"/>
      <c r="DJ1784" s="136"/>
      <c r="DK1784" s="136"/>
      <c r="DL1784" s="136"/>
      <c r="DM1784" s="136"/>
      <c r="DN1784" s="136"/>
      <c r="DO1784" s="136"/>
      <c r="DP1784" s="136"/>
      <c r="DQ1784" s="136"/>
      <c r="DR1784" s="136"/>
      <c r="DS1784" s="136"/>
      <c r="DT1784" s="136"/>
      <c r="DU1784" s="136"/>
      <c r="DV1784" s="136"/>
      <c r="DW1784" s="136"/>
      <c r="DX1784" s="136"/>
      <c r="DY1784" s="136"/>
      <c r="DZ1784" s="136"/>
      <c r="EA1784" s="136"/>
      <c r="EB1784" s="136"/>
      <c r="EC1784" s="136"/>
      <c r="ED1784" s="136"/>
      <c r="EE1784" s="136"/>
      <c r="EF1784" s="136"/>
      <c r="EG1784" s="136"/>
      <c r="EH1784" s="136"/>
      <c r="EI1784" s="136"/>
      <c r="EJ1784" s="136"/>
      <c r="EK1784" s="136"/>
      <c r="EL1784" s="136"/>
      <c r="EM1784" s="136"/>
      <c r="EN1784" s="136"/>
      <c r="EO1784" s="136"/>
      <c r="EP1784" s="136"/>
      <c r="EQ1784" s="136"/>
      <c r="ER1784" s="136"/>
      <c r="ES1784" s="136"/>
      <c r="ET1784" s="136"/>
      <c r="EU1784" s="136"/>
      <c r="EV1784" s="136"/>
      <c r="EW1784" s="136"/>
      <c r="EX1784" s="136"/>
      <c r="EY1784" s="136"/>
      <c r="EZ1784" s="136"/>
      <c r="FA1784" s="136"/>
      <c r="FB1784" s="136"/>
      <c r="FC1784" s="136"/>
      <c r="FD1784" s="136"/>
      <c r="FE1784" s="136"/>
      <c r="FF1784" s="136"/>
      <c r="FG1784" s="136"/>
      <c r="FH1784" s="136"/>
      <c r="FI1784" s="136"/>
      <c r="FJ1784" s="136"/>
      <c r="FK1784" s="136"/>
      <c r="FL1784" s="136"/>
      <c r="FM1784" s="136"/>
      <c r="FN1784" s="136"/>
      <c r="FO1784" s="136"/>
      <c r="FP1784" s="136"/>
      <c r="FQ1784" s="136"/>
      <c r="FR1784" s="136"/>
      <c r="FS1784" s="136"/>
      <c r="FT1784" s="136"/>
      <c r="FU1784" s="136"/>
      <c r="FV1784" s="136"/>
      <c r="FW1784" s="136"/>
      <c r="FX1784" s="136"/>
      <c r="FY1784" s="136"/>
      <c r="FZ1784" s="136"/>
      <c r="GA1784" s="136"/>
      <c r="GB1784" s="136"/>
      <c r="GC1784" s="136"/>
      <c r="GD1784" s="136"/>
      <c r="GE1784" s="136"/>
      <c r="GF1784" s="136"/>
      <c r="GG1784" s="136"/>
      <c r="GH1784" s="136"/>
      <c r="GI1784" s="136"/>
      <c r="GJ1784" s="136"/>
      <c r="GK1784" s="136"/>
      <c r="GL1784" s="136"/>
      <c r="GM1784" s="136"/>
      <c r="GN1784" s="136"/>
      <c r="GO1784" s="136"/>
      <c r="GP1784" s="136"/>
      <c r="GQ1784" s="136"/>
      <c r="GR1784" s="136"/>
      <c r="GS1784" s="136"/>
      <c r="GT1784" s="136"/>
      <c r="GU1784" s="136"/>
      <c r="GV1784" s="136"/>
      <c r="GW1784" s="136"/>
      <c r="GX1784" s="136"/>
      <c r="GY1784" s="136"/>
      <c r="GZ1784" s="136"/>
      <c r="HA1784" s="136"/>
      <c r="HB1784" s="136"/>
      <c r="HC1784" s="136"/>
      <c r="HD1784" s="136"/>
      <c r="HE1784" s="136"/>
      <c r="HF1784" s="136"/>
      <c r="HG1784" s="136"/>
      <c r="HH1784" s="136"/>
      <c r="HI1784" s="136"/>
      <c r="HJ1784" s="136"/>
      <c r="HK1784" s="136"/>
      <c r="HL1784" s="136"/>
      <c r="HM1784" s="136"/>
      <c r="HN1784" s="136"/>
      <c r="HO1784" s="136"/>
      <c r="HP1784" s="136"/>
      <c r="HQ1784" s="136"/>
      <c r="HR1784" s="136"/>
      <c r="HS1784" s="136"/>
      <c r="HT1784" s="136"/>
      <c r="HU1784" s="136"/>
      <c r="HV1784" s="136"/>
      <c r="HW1784" s="136"/>
      <c r="HX1784" s="136"/>
      <c r="HY1784" s="136"/>
      <c r="HZ1784" s="136"/>
      <c r="IA1784" s="136"/>
      <c r="IB1784" s="136"/>
      <c r="IC1784" s="136"/>
      <c r="ID1784" s="136"/>
      <c r="IE1784" s="136"/>
      <c r="IF1784" s="136"/>
      <c r="IG1784" s="136"/>
    </row>
    <row r="1785" spans="1:241" ht="15" customHeight="1" x14ac:dyDescent="0.25">
      <c r="A1785" s="225" t="s">
        <v>240</v>
      </c>
      <c r="B1785" s="217">
        <v>11782505</v>
      </c>
      <c r="C1785" s="217">
        <v>3156636</v>
      </c>
      <c r="D1785" s="217">
        <v>924805</v>
      </c>
      <c r="E1785" s="217">
        <v>1014072</v>
      </c>
      <c r="F1785" s="217">
        <v>2443168</v>
      </c>
      <c r="G1785" s="217">
        <v>663099</v>
      </c>
      <c r="H1785" s="235">
        <v>19984285</v>
      </c>
      <c r="I1785" s="136"/>
      <c r="J1785" s="225" t="s">
        <v>351</v>
      </c>
      <c r="K1785" s="217">
        <v>12936540</v>
      </c>
      <c r="L1785" s="217">
        <v>2445722</v>
      </c>
      <c r="M1785" s="217">
        <v>875741</v>
      </c>
      <c r="N1785" s="217">
        <v>946092</v>
      </c>
      <c r="O1785" s="217">
        <v>1966735</v>
      </c>
      <c r="P1785" s="217">
        <v>901417</v>
      </c>
      <c r="Q1785" s="235">
        <v>20072247</v>
      </c>
      <c r="R1785" s="136"/>
      <c r="S1785" s="136"/>
      <c r="T1785" s="136"/>
      <c r="U1785" s="136"/>
      <c r="V1785" s="136"/>
      <c r="W1785" s="136"/>
      <c r="X1785" s="136"/>
      <c r="Y1785" s="136"/>
      <c r="Z1785" s="136"/>
      <c r="AA1785" s="136"/>
      <c r="AB1785" s="136"/>
      <c r="AC1785" s="136"/>
      <c r="AD1785" s="136"/>
      <c r="AE1785" s="136"/>
      <c r="AF1785" s="136"/>
      <c r="AG1785" s="136"/>
      <c r="AH1785" s="136"/>
      <c r="AI1785" s="136"/>
      <c r="AJ1785" s="136"/>
      <c r="AK1785" s="136"/>
      <c r="AL1785" s="136"/>
      <c r="AM1785" s="136"/>
      <c r="AN1785" s="136"/>
      <c r="AO1785" s="136"/>
      <c r="AP1785" s="136"/>
      <c r="AQ1785" s="136"/>
      <c r="AR1785" s="136"/>
      <c r="AS1785" s="136"/>
      <c r="AT1785" s="136"/>
      <c r="AU1785" s="136"/>
      <c r="AV1785" s="136"/>
      <c r="AW1785" s="136"/>
      <c r="AX1785" s="136"/>
      <c r="AY1785" s="136"/>
      <c r="AZ1785" s="136"/>
      <c r="BA1785" s="136"/>
      <c r="BB1785" s="136"/>
      <c r="BC1785" s="136"/>
      <c r="BD1785" s="136"/>
      <c r="BE1785" s="136"/>
      <c r="BF1785" s="136"/>
      <c r="BG1785" s="136"/>
      <c r="BH1785" s="136"/>
      <c r="BI1785" s="136"/>
      <c r="BJ1785" s="136"/>
      <c r="BK1785" s="136"/>
      <c r="BL1785" s="136"/>
      <c r="BM1785" s="136"/>
      <c r="BN1785" s="136"/>
      <c r="BO1785" s="136"/>
      <c r="BP1785" s="136"/>
      <c r="BQ1785" s="136"/>
      <c r="BR1785" s="136"/>
      <c r="BS1785" s="136"/>
      <c r="BT1785" s="136"/>
      <c r="BU1785" s="136"/>
      <c r="BV1785" s="136"/>
      <c r="BW1785" s="136"/>
      <c r="BX1785" s="136"/>
      <c r="BY1785" s="136"/>
      <c r="BZ1785" s="136"/>
      <c r="CA1785" s="136"/>
      <c r="CB1785" s="136"/>
      <c r="CC1785" s="136"/>
      <c r="CD1785" s="136"/>
      <c r="CE1785" s="136"/>
      <c r="CF1785" s="136"/>
      <c r="CG1785" s="136"/>
      <c r="CH1785" s="136"/>
      <c r="CI1785" s="136"/>
      <c r="CJ1785" s="136"/>
      <c r="CK1785" s="136"/>
      <c r="CL1785" s="136"/>
      <c r="CM1785" s="136"/>
      <c r="CN1785" s="136"/>
      <c r="CO1785" s="136"/>
      <c r="CP1785" s="136"/>
      <c r="CQ1785" s="136"/>
      <c r="CR1785" s="136"/>
      <c r="CS1785" s="136"/>
      <c r="CT1785" s="136"/>
      <c r="CU1785" s="136"/>
      <c r="CV1785" s="136"/>
      <c r="CW1785" s="136"/>
      <c r="CX1785" s="136"/>
      <c r="CY1785" s="136"/>
      <c r="CZ1785" s="136"/>
      <c r="DA1785" s="136"/>
      <c r="DB1785" s="136"/>
      <c r="DC1785" s="136"/>
      <c r="DD1785" s="136"/>
      <c r="DE1785" s="136"/>
      <c r="DF1785" s="136"/>
      <c r="DG1785" s="136"/>
      <c r="DH1785" s="136"/>
      <c r="DI1785" s="136"/>
      <c r="DJ1785" s="136"/>
      <c r="DK1785" s="136"/>
      <c r="DL1785" s="136"/>
      <c r="DM1785" s="136"/>
      <c r="DN1785" s="136"/>
      <c r="DO1785" s="136"/>
      <c r="DP1785" s="136"/>
      <c r="DQ1785" s="136"/>
      <c r="DR1785" s="136"/>
      <c r="DS1785" s="136"/>
      <c r="DT1785" s="136"/>
      <c r="DU1785" s="136"/>
      <c r="DV1785" s="136"/>
      <c r="DW1785" s="136"/>
      <c r="DX1785" s="136"/>
      <c r="DY1785" s="136"/>
      <c r="DZ1785" s="136"/>
      <c r="EA1785" s="136"/>
      <c r="EB1785" s="136"/>
      <c r="EC1785" s="136"/>
      <c r="ED1785" s="136"/>
      <c r="EE1785" s="136"/>
      <c r="EF1785" s="136"/>
      <c r="EG1785" s="136"/>
      <c r="EH1785" s="136"/>
      <c r="EI1785" s="136"/>
      <c r="EJ1785" s="136"/>
      <c r="EK1785" s="136"/>
      <c r="EL1785" s="136"/>
      <c r="EM1785" s="136"/>
      <c r="EN1785" s="136"/>
      <c r="EO1785" s="136"/>
      <c r="EP1785" s="136"/>
      <c r="EQ1785" s="136"/>
      <c r="ER1785" s="136"/>
      <c r="ES1785" s="136"/>
      <c r="ET1785" s="136"/>
      <c r="EU1785" s="136"/>
      <c r="EV1785" s="136"/>
      <c r="EW1785" s="136"/>
      <c r="EX1785" s="136"/>
      <c r="EY1785" s="136"/>
      <c r="EZ1785" s="136"/>
      <c r="FA1785" s="136"/>
      <c r="FB1785" s="136"/>
      <c r="FC1785" s="136"/>
      <c r="FD1785" s="136"/>
      <c r="FE1785" s="136"/>
      <c r="FF1785" s="136"/>
      <c r="FG1785" s="136"/>
      <c r="FH1785" s="136"/>
      <c r="FI1785" s="136"/>
      <c r="FJ1785" s="136"/>
      <c r="FK1785" s="136"/>
      <c r="FL1785" s="136"/>
      <c r="FM1785" s="136"/>
      <c r="FN1785" s="136"/>
      <c r="FO1785" s="136"/>
      <c r="FP1785" s="136"/>
      <c r="FQ1785" s="136"/>
      <c r="FR1785" s="136"/>
      <c r="FS1785" s="136"/>
      <c r="FT1785" s="136"/>
      <c r="FU1785" s="136"/>
      <c r="FV1785" s="136"/>
      <c r="FW1785" s="136"/>
      <c r="FX1785" s="136"/>
      <c r="FY1785" s="136"/>
      <c r="FZ1785" s="136"/>
      <c r="GA1785" s="136"/>
      <c r="GB1785" s="136"/>
      <c r="GC1785" s="136"/>
      <c r="GD1785" s="136"/>
      <c r="GE1785" s="136"/>
      <c r="GF1785" s="136"/>
      <c r="GG1785" s="136"/>
      <c r="GH1785" s="136"/>
      <c r="GI1785" s="136"/>
      <c r="GJ1785" s="136"/>
      <c r="GK1785" s="136"/>
      <c r="GL1785" s="136"/>
      <c r="GM1785" s="136"/>
      <c r="GN1785" s="136"/>
      <c r="GO1785" s="136"/>
      <c r="GP1785" s="136"/>
      <c r="GQ1785" s="136"/>
      <c r="GR1785" s="136"/>
      <c r="GS1785" s="136"/>
      <c r="GT1785" s="136"/>
      <c r="GU1785" s="136"/>
      <c r="GV1785" s="136"/>
      <c r="GW1785" s="136"/>
      <c r="GX1785" s="136"/>
      <c r="GY1785" s="136"/>
      <c r="GZ1785" s="136"/>
      <c r="HA1785" s="136"/>
      <c r="HB1785" s="136"/>
      <c r="HC1785" s="136"/>
      <c r="HD1785" s="136"/>
      <c r="HE1785" s="136"/>
      <c r="HF1785" s="136"/>
      <c r="HG1785" s="136"/>
      <c r="HH1785" s="136"/>
      <c r="HI1785" s="136"/>
      <c r="HJ1785" s="136"/>
      <c r="HK1785" s="136"/>
      <c r="HL1785" s="136"/>
      <c r="HM1785" s="136"/>
      <c r="HN1785" s="136"/>
      <c r="HO1785" s="136"/>
      <c r="HP1785" s="136"/>
      <c r="HQ1785" s="136"/>
      <c r="HR1785" s="136"/>
      <c r="HS1785" s="136"/>
      <c r="HT1785" s="136"/>
      <c r="HU1785" s="136"/>
      <c r="HV1785" s="136"/>
      <c r="HW1785" s="136"/>
      <c r="HX1785" s="136"/>
      <c r="HY1785" s="136"/>
      <c r="HZ1785" s="136"/>
      <c r="IA1785" s="136"/>
      <c r="IB1785" s="136"/>
      <c r="IC1785" s="136"/>
      <c r="ID1785" s="136"/>
      <c r="IE1785" s="136"/>
      <c r="IF1785" s="136"/>
      <c r="IG1785" s="136"/>
    </row>
    <row r="1786" spans="1:241" ht="15" customHeight="1" x14ac:dyDescent="0.25">
      <c r="A1786" s="225" t="s">
        <v>365</v>
      </c>
      <c r="B1786" s="217">
        <v>13828808</v>
      </c>
      <c r="C1786" s="217">
        <v>3779388</v>
      </c>
      <c r="D1786" s="217">
        <v>939723</v>
      </c>
      <c r="E1786" s="217">
        <v>1322479</v>
      </c>
      <c r="F1786" s="217">
        <v>2595994</v>
      </c>
      <c r="G1786" s="217">
        <v>547842</v>
      </c>
      <c r="H1786" s="235">
        <v>23014234</v>
      </c>
      <c r="I1786" s="136"/>
      <c r="J1786" s="225" t="s">
        <v>871</v>
      </c>
      <c r="K1786" s="217">
        <v>13421888</v>
      </c>
      <c r="L1786" s="217">
        <v>2960958</v>
      </c>
      <c r="M1786" s="217">
        <v>921977</v>
      </c>
      <c r="N1786" s="217">
        <v>2453064</v>
      </c>
      <c r="O1786" s="217">
        <v>2175270</v>
      </c>
      <c r="P1786" s="217">
        <v>561451</v>
      </c>
      <c r="Q1786" s="235">
        <v>22494608</v>
      </c>
      <c r="R1786" s="136"/>
      <c r="S1786" s="136"/>
      <c r="T1786" s="136"/>
      <c r="U1786" s="136"/>
      <c r="V1786" s="136"/>
      <c r="W1786" s="136"/>
      <c r="X1786" s="136"/>
      <c r="Y1786" s="136"/>
      <c r="Z1786" s="136"/>
      <c r="AA1786" s="136"/>
      <c r="AB1786" s="136"/>
      <c r="AC1786" s="136"/>
      <c r="AD1786" s="136"/>
      <c r="AE1786" s="136"/>
      <c r="AF1786" s="136"/>
      <c r="AG1786" s="136"/>
      <c r="AH1786" s="136"/>
      <c r="AI1786" s="136"/>
      <c r="AJ1786" s="136"/>
      <c r="AK1786" s="136"/>
      <c r="AL1786" s="136"/>
      <c r="AM1786" s="136"/>
      <c r="AN1786" s="136"/>
      <c r="AO1786" s="136"/>
      <c r="AP1786" s="136"/>
      <c r="AQ1786" s="136"/>
      <c r="AR1786" s="136"/>
      <c r="AS1786" s="136"/>
      <c r="AT1786" s="136"/>
      <c r="AU1786" s="136"/>
      <c r="AV1786" s="136"/>
      <c r="AW1786" s="136"/>
      <c r="AX1786" s="136"/>
      <c r="AY1786" s="136"/>
      <c r="AZ1786" s="136"/>
      <c r="BA1786" s="136"/>
      <c r="BB1786" s="136"/>
      <c r="BC1786" s="136"/>
      <c r="BD1786" s="136"/>
      <c r="BE1786" s="136"/>
      <c r="BF1786" s="136"/>
      <c r="BG1786" s="136"/>
      <c r="BH1786" s="136"/>
      <c r="BI1786" s="136"/>
      <c r="BJ1786" s="136"/>
      <c r="BK1786" s="136"/>
      <c r="BL1786" s="136"/>
      <c r="BM1786" s="136"/>
      <c r="BN1786" s="136"/>
      <c r="BO1786" s="136"/>
      <c r="BP1786" s="136"/>
      <c r="BQ1786" s="136"/>
      <c r="BR1786" s="136"/>
      <c r="BS1786" s="136"/>
      <c r="BT1786" s="136"/>
      <c r="BU1786" s="136"/>
      <c r="BV1786" s="136"/>
      <c r="BW1786" s="136"/>
      <c r="BX1786" s="136"/>
      <c r="BY1786" s="136"/>
      <c r="BZ1786" s="136"/>
      <c r="CA1786" s="136"/>
      <c r="CB1786" s="136"/>
      <c r="CC1786" s="136"/>
      <c r="CD1786" s="136"/>
      <c r="CE1786" s="136"/>
      <c r="CF1786" s="136"/>
      <c r="CG1786" s="136"/>
      <c r="CH1786" s="136"/>
      <c r="CI1786" s="136"/>
      <c r="CJ1786" s="136"/>
      <c r="CK1786" s="136"/>
      <c r="CL1786" s="136"/>
      <c r="CM1786" s="136"/>
      <c r="CN1786" s="136"/>
      <c r="CO1786" s="136"/>
      <c r="CP1786" s="136"/>
      <c r="CQ1786" s="136"/>
      <c r="CR1786" s="136"/>
      <c r="CS1786" s="136"/>
      <c r="CT1786" s="136"/>
      <c r="CU1786" s="136"/>
      <c r="CV1786" s="136"/>
      <c r="CW1786" s="136"/>
      <c r="CX1786" s="136"/>
      <c r="CY1786" s="136"/>
      <c r="CZ1786" s="136"/>
      <c r="DA1786" s="136"/>
      <c r="DB1786" s="136"/>
      <c r="DC1786" s="136"/>
      <c r="DD1786" s="136"/>
      <c r="DE1786" s="136"/>
      <c r="DF1786" s="136"/>
      <c r="DG1786" s="136"/>
      <c r="DH1786" s="136"/>
      <c r="DI1786" s="136"/>
      <c r="DJ1786" s="136"/>
      <c r="DK1786" s="136"/>
      <c r="DL1786" s="136"/>
      <c r="DM1786" s="136"/>
      <c r="DN1786" s="136"/>
      <c r="DO1786" s="136"/>
      <c r="DP1786" s="136"/>
      <c r="DQ1786" s="136"/>
      <c r="DR1786" s="136"/>
      <c r="DS1786" s="136"/>
      <c r="DT1786" s="136"/>
      <c r="DU1786" s="136"/>
      <c r="DV1786" s="136"/>
      <c r="DW1786" s="136"/>
      <c r="DX1786" s="136"/>
      <c r="DY1786" s="136"/>
      <c r="DZ1786" s="136"/>
      <c r="EA1786" s="136"/>
      <c r="EB1786" s="136"/>
      <c r="EC1786" s="136"/>
      <c r="ED1786" s="136"/>
      <c r="EE1786" s="136"/>
      <c r="EF1786" s="136"/>
      <c r="EG1786" s="136"/>
      <c r="EH1786" s="136"/>
      <c r="EI1786" s="136"/>
      <c r="EJ1786" s="136"/>
      <c r="EK1786" s="136"/>
      <c r="EL1786" s="136"/>
      <c r="EM1786" s="136"/>
      <c r="EN1786" s="136"/>
      <c r="EO1786" s="136"/>
      <c r="EP1786" s="136"/>
      <c r="EQ1786" s="136"/>
      <c r="ER1786" s="136"/>
      <c r="ES1786" s="136"/>
      <c r="ET1786" s="136"/>
      <c r="EU1786" s="136"/>
      <c r="EV1786" s="136"/>
      <c r="EW1786" s="136"/>
      <c r="EX1786" s="136"/>
      <c r="EY1786" s="136"/>
      <c r="EZ1786" s="136"/>
      <c r="FA1786" s="136"/>
      <c r="FB1786" s="136"/>
      <c r="FC1786" s="136"/>
      <c r="FD1786" s="136"/>
      <c r="FE1786" s="136"/>
      <c r="FF1786" s="136"/>
      <c r="FG1786" s="136"/>
      <c r="FH1786" s="136"/>
      <c r="FI1786" s="136"/>
      <c r="FJ1786" s="136"/>
      <c r="FK1786" s="136"/>
      <c r="FL1786" s="136"/>
      <c r="FM1786" s="136"/>
      <c r="FN1786" s="136"/>
      <c r="FO1786" s="136"/>
      <c r="FP1786" s="136"/>
      <c r="FQ1786" s="136"/>
      <c r="FR1786" s="136"/>
      <c r="FS1786" s="136"/>
      <c r="FT1786" s="136"/>
      <c r="FU1786" s="136"/>
      <c r="FV1786" s="136"/>
      <c r="FW1786" s="136"/>
      <c r="FX1786" s="136"/>
      <c r="FY1786" s="136"/>
      <c r="FZ1786" s="136"/>
      <c r="GA1786" s="136"/>
      <c r="GB1786" s="136"/>
      <c r="GC1786" s="136"/>
      <c r="GD1786" s="136"/>
      <c r="GE1786" s="136"/>
      <c r="GF1786" s="136"/>
      <c r="GG1786" s="136"/>
      <c r="GH1786" s="136"/>
      <c r="GI1786" s="136"/>
      <c r="GJ1786" s="136"/>
      <c r="GK1786" s="136"/>
      <c r="GL1786" s="136"/>
      <c r="GM1786" s="136"/>
      <c r="GN1786" s="136"/>
      <c r="GO1786" s="136"/>
      <c r="GP1786" s="136"/>
      <c r="GQ1786" s="136"/>
      <c r="GR1786" s="136"/>
      <c r="GS1786" s="136"/>
      <c r="GT1786" s="136"/>
      <c r="GU1786" s="136"/>
      <c r="GV1786" s="136"/>
      <c r="GW1786" s="136"/>
      <c r="GX1786" s="136"/>
      <c r="GY1786" s="136"/>
      <c r="GZ1786" s="136"/>
      <c r="HA1786" s="136"/>
      <c r="HB1786" s="136"/>
      <c r="HC1786" s="136"/>
      <c r="HD1786" s="136"/>
      <c r="HE1786" s="136"/>
      <c r="HF1786" s="136"/>
      <c r="HG1786" s="136"/>
      <c r="HH1786" s="136"/>
      <c r="HI1786" s="136"/>
      <c r="HJ1786" s="136"/>
      <c r="HK1786" s="136"/>
      <c r="HL1786" s="136"/>
      <c r="HM1786" s="136"/>
      <c r="HN1786" s="136"/>
      <c r="HO1786" s="136"/>
      <c r="HP1786" s="136"/>
      <c r="HQ1786" s="136"/>
      <c r="HR1786" s="136"/>
      <c r="HS1786" s="136"/>
      <c r="HT1786" s="136"/>
      <c r="HU1786" s="136"/>
      <c r="HV1786" s="136"/>
      <c r="HW1786" s="136"/>
      <c r="HX1786" s="136"/>
      <c r="HY1786" s="136"/>
      <c r="HZ1786" s="136"/>
      <c r="IA1786" s="136"/>
      <c r="IB1786" s="136"/>
      <c r="IC1786" s="136"/>
      <c r="ID1786" s="136"/>
      <c r="IE1786" s="136"/>
      <c r="IF1786" s="136"/>
      <c r="IG1786" s="136"/>
    </row>
    <row r="1787" spans="1:241" ht="15" customHeight="1" x14ac:dyDescent="0.25">
      <c r="A1787" s="232" t="s">
        <v>1142</v>
      </c>
      <c r="B1787" s="199">
        <v>201274919</v>
      </c>
      <c r="C1787" s="199">
        <v>68456721</v>
      </c>
      <c r="D1787" s="199">
        <v>17598185</v>
      </c>
      <c r="E1787" s="199">
        <v>23004265</v>
      </c>
      <c r="F1787" s="199">
        <v>52300908</v>
      </c>
      <c r="G1787" s="199">
        <v>11836901</v>
      </c>
      <c r="H1787" s="240">
        <v>374471899</v>
      </c>
      <c r="I1787" s="233"/>
      <c r="J1787" s="232" t="s">
        <v>1144</v>
      </c>
      <c r="K1787" s="199">
        <v>218461256</v>
      </c>
      <c r="L1787" s="199">
        <v>73474854</v>
      </c>
      <c r="M1787" s="199">
        <v>21892095</v>
      </c>
      <c r="N1787" s="199">
        <v>28359169</v>
      </c>
      <c r="O1787" s="199">
        <v>45672307</v>
      </c>
      <c r="P1787" s="199">
        <v>12425908</v>
      </c>
      <c r="Q1787" s="240">
        <v>400285589</v>
      </c>
      <c r="R1787" s="136"/>
      <c r="S1787" s="136"/>
      <c r="T1787" s="136"/>
      <c r="U1787" s="136"/>
      <c r="V1787" s="136"/>
      <c r="W1787" s="136"/>
      <c r="X1787" s="136"/>
      <c r="Y1787" s="136"/>
      <c r="Z1787" s="136"/>
      <c r="AA1787" s="136"/>
      <c r="AB1787" s="136"/>
      <c r="AC1787" s="136"/>
      <c r="AD1787" s="136"/>
      <c r="AE1787" s="136"/>
      <c r="AF1787" s="136"/>
      <c r="AG1787" s="136"/>
      <c r="AH1787" s="136"/>
      <c r="AI1787" s="136"/>
      <c r="AJ1787" s="136"/>
      <c r="AK1787" s="136"/>
      <c r="AL1787" s="136"/>
      <c r="AM1787" s="136"/>
      <c r="AN1787" s="136"/>
      <c r="AO1787" s="136"/>
      <c r="AP1787" s="136"/>
      <c r="AQ1787" s="136"/>
      <c r="AR1787" s="136"/>
      <c r="AS1787" s="136"/>
      <c r="AT1787" s="136"/>
      <c r="AU1787" s="136"/>
      <c r="AV1787" s="136"/>
      <c r="AW1787" s="136"/>
      <c r="AX1787" s="136"/>
      <c r="AY1787" s="136"/>
      <c r="AZ1787" s="136"/>
      <c r="BA1787" s="136"/>
      <c r="BB1787" s="136"/>
      <c r="BC1787" s="136"/>
      <c r="BD1787" s="136"/>
      <c r="BE1787" s="136"/>
      <c r="BF1787" s="136"/>
      <c r="BG1787" s="136"/>
      <c r="BH1787" s="136"/>
      <c r="BI1787" s="136"/>
      <c r="BJ1787" s="136"/>
      <c r="BK1787" s="136"/>
      <c r="BL1787" s="136"/>
      <c r="BM1787" s="136"/>
      <c r="BN1787" s="136"/>
      <c r="BO1787" s="136"/>
      <c r="BP1787" s="136"/>
      <c r="BQ1787" s="136"/>
      <c r="BR1787" s="136"/>
      <c r="BS1787" s="136"/>
      <c r="BT1787" s="136"/>
      <c r="BU1787" s="136"/>
      <c r="BV1787" s="136"/>
      <c r="BW1787" s="136"/>
      <c r="BX1787" s="136"/>
      <c r="BY1787" s="136"/>
      <c r="BZ1787" s="136"/>
      <c r="CA1787" s="136"/>
      <c r="CB1787" s="136"/>
      <c r="CC1787" s="136"/>
      <c r="CD1787" s="136"/>
      <c r="CE1787" s="136"/>
      <c r="CF1787" s="136"/>
      <c r="CG1787" s="136"/>
      <c r="CH1787" s="136"/>
      <c r="CI1787" s="136"/>
      <c r="CJ1787" s="136"/>
      <c r="CK1787" s="136"/>
      <c r="CL1787" s="136"/>
      <c r="CM1787" s="136"/>
      <c r="CN1787" s="136"/>
      <c r="CO1787" s="136"/>
      <c r="CP1787" s="136"/>
      <c r="CQ1787" s="136"/>
      <c r="CR1787" s="136"/>
      <c r="CS1787" s="136"/>
      <c r="CT1787" s="136"/>
      <c r="CU1787" s="136"/>
      <c r="CV1787" s="136"/>
      <c r="CW1787" s="136"/>
      <c r="CX1787" s="136"/>
      <c r="CY1787" s="136"/>
      <c r="CZ1787" s="136"/>
      <c r="DA1787" s="136"/>
      <c r="DB1787" s="136"/>
      <c r="DC1787" s="136"/>
      <c r="DD1787" s="136"/>
      <c r="DE1787" s="136"/>
      <c r="DF1787" s="136"/>
      <c r="DG1787" s="136"/>
      <c r="DH1787" s="136"/>
      <c r="DI1787" s="136"/>
      <c r="DJ1787" s="136"/>
      <c r="DK1787" s="136"/>
      <c r="DL1787" s="136"/>
      <c r="DM1787" s="136"/>
      <c r="DN1787" s="136"/>
      <c r="DO1787" s="136"/>
      <c r="DP1787" s="136"/>
      <c r="DQ1787" s="136"/>
      <c r="DR1787" s="136"/>
      <c r="DS1787" s="136"/>
      <c r="DT1787" s="136"/>
      <c r="DU1787" s="136"/>
      <c r="DV1787" s="136"/>
      <c r="DW1787" s="136"/>
      <c r="DX1787" s="136"/>
      <c r="DY1787" s="136"/>
      <c r="DZ1787" s="136"/>
      <c r="EA1787" s="136"/>
      <c r="EB1787" s="136"/>
      <c r="EC1787" s="136"/>
      <c r="ED1787" s="136"/>
      <c r="EE1787" s="136"/>
      <c r="EF1787" s="136"/>
      <c r="EG1787" s="136"/>
      <c r="EH1787" s="136"/>
      <c r="EI1787" s="136"/>
      <c r="EJ1787" s="136"/>
      <c r="EK1787" s="136"/>
      <c r="EL1787" s="136"/>
      <c r="EM1787" s="136"/>
      <c r="EN1787" s="136"/>
      <c r="EO1787" s="136"/>
      <c r="EP1787" s="136"/>
      <c r="EQ1787" s="136"/>
      <c r="ER1787" s="136"/>
      <c r="ES1787" s="136"/>
      <c r="ET1787" s="136"/>
      <c r="EU1787" s="136"/>
      <c r="EV1787" s="136"/>
      <c r="EW1787" s="136"/>
      <c r="EX1787" s="136"/>
      <c r="EY1787" s="136"/>
      <c r="EZ1787" s="136"/>
      <c r="FA1787" s="136"/>
      <c r="FB1787" s="136"/>
      <c r="FC1787" s="136"/>
      <c r="FD1787" s="136"/>
      <c r="FE1787" s="136"/>
      <c r="FF1787" s="136"/>
      <c r="FG1787" s="136"/>
      <c r="FH1787" s="136"/>
      <c r="FI1787" s="136"/>
      <c r="FJ1787" s="136"/>
      <c r="FK1787" s="136"/>
      <c r="FL1787" s="136"/>
      <c r="FM1787" s="136"/>
      <c r="FN1787" s="136"/>
      <c r="FO1787" s="136"/>
      <c r="FP1787" s="136"/>
      <c r="FQ1787" s="136"/>
      <c r="FR1787" s="136"/>
      <c r="FS1787" s="136"/>
      <c r="FT1787" s="136"/>
      <c r="FU1787" s="136"/>
      <c r="FV1787" s="136"/>
      <c r="FW1787" s="136"/>
      <c r="FX1787" s="136"/>
      <c r="FY1787" s="136"/>
      <c r="FZ1787" s="136"/>
      <c r="GA1787" s="136"/>
      <c r="GB1787" s="136"/>
      <c r="GC1787" s="136"/>
      <c r="GD1787" s="136"/>
      <c r="GE1787" s="136"/>
      <c r="GF1787" s="136"/>
      <c r="GG1787" s="136"/>
      <c r="GH1787" s="136"/>
      <c r="GI1787" s="136"/>
      <c r="GJ1787" s="136"/>
      <c r="GK1787" s="136"/>
      <c r="GL1787" s="136"/>
      <c r="GM1787" s="136"/>
      <c r="GN1787" s="136"/>
      <c r="GO1787" s="136"/>
      <c r="GP1787" s="136"/>
      <c r="GQ1787" s="136"/>
      <c r="GR1787" s="136"/>
      <c r="GS1787" s="136"/>
      <c r="GT1787" s="136"/>
      <c r="GU1787" s="136"/>
      <c r="GV1787" s="136"/>
      <c r="GW1787" s="136"/>
      <c r="GX1787" s="136"/>
      <c r="GY1787" s="136"/>
      <c r="GZ1787" s="136"/>
      <c r="HA1787" s="136"/>
      <c r="HB1787" s="136"/>
      <c r="HC1787" s="136"/>
      <c r="HD1787" s="136"/>
      <c r="HE1787" s="136"/>
      <c r="HF1787" s="136"/>
      <c r="HG1787" s="136"/>
      <c r="HH1787" s="136"/>
      <c r="HI1787" s="136"/>
      <c r="HJ1787" s="136"/>
      <c r="HK1787" s="136"/>
      <c r="HL1787" s="136"/>
      <c r="HM1787" s="136"/>
      <c r="HN1787" s="136"/>
      <c r="HO1787" s="136"/>
      <c r="HP1787" s="136"/>
      <c r="HQ1787" s="136"/>
      <c r="HR1787" s="136"/>
      <c r="HS1787" s="136"/>
      <c r="HT1787" s="136"/>
      <c r="HU1787" s="136"/>
      <c r="HV1787" s="136"/>
      <c r="HW1787" s="136"/>
      <c r="HX1787" s="136"/>
      <c r="HY1787" s="136"/>
      <c r="HZ1787" s="136"/>
      <c r="IA1787" s="136"/>
      <c r="IB1787" s="136"/>
      <c r="IC1787" s="136"/>
      <c r="ID1787" s="136"/>
      <c r="IE1787" s="136"/>
      <c r="IF1787" s="136"/>
      <c r="IG1787" s="136"/>
    </row>
    <row r="1788" spans="1:241" ht="15" customHeight="1" x14ac:dyDescent="0.25">
      <c r="A1788" s="234" t="s">
        <v>1143</v>
      </c>
      <c r="B1788" s="200">
        <v>9584519.9523809515</v>
      </c>
      <c r="C1788" s="200">
        <v>3259843.8571428573</v>
      </c>
      <c r="D1788" s="200">
        <v>838008.80952380947</v>
      </c>
      <c r="E1788" s="200">
        <v>1095441.1904761905</v>
      </c>
      <c r="F1788" s="200">
        <v>2490519.4285714286</v>
      </c>
      <c r="G1788" s="200">
        <v>563661.95238095243</v>
      </c>
      <c r="H1788" s="200">
        <v>17831995.19047619</v>
      </c>
      <c r="I1788" s="136"/>
      <c r="J1788" s="234" t="s">
        <v>1145</v>
      </c>
      <c r="K1788" s="200">
        <v>10402916.952380951</v>
      </c>
      <c r="L1788" s="200">
        <v>3498802.5714285714</v>
      </c>
      <c r="M1788" s="200">
        <v>1042480.7142857143</v>
      </c>
      <c r="N1788" s="200">
        <v>1350436.6190476189</v>
      </c>
      <c r="O1788" s="200">
        <v>2174871.7619047621</v>
      </c>
      <c r="P1788" s="200">
        <v>591709.90476190473</v>
      </c>
      <c r="Q1788" s="200">
        <v>19061218.523809522</v>
      </c>
      <c r="R1788" s="136"/>
      <c r="S1788" s="136"/>
      <c r="T1788" s="136"/>
      <c r="U1788" s="136"/>
      <c r="V1788" s="136"/>
      <c r="W1788" s="136"/>
      <c r="X1788" s="136"/>
      <c r="Y1788" s="136"/>
      <c r="Z1788" s="136"/>
      <c r="AA1788" s="136"/>
      <c r="AB1788" s="136"/>
      <c r="AC1788" s="136"/>
      <c r="AD1788" s="136"/>
      <c r="AE1788" s="136"/>
      <c r="AF1788" s="136"/>
      <c r="AG1788" s="136"/>
      <c r="AH1788" s="136"/>
      <c r="AI1788" s="136"/>
      <c r="AJ1788" s="136"/>
      <c r="AK1788" s="136"/>
      <c r="AL1788" s="136"/>
      <c r="AM1788" s="136"/>
      <c r="AN1788" s="136"/>
      <c r="AO1788" s="136"/>
      <c r="AP1788" s="136"/>
      <c r="AQ1788" s="136"/>
      <c r="AR1788" s="136"/>
      <c r="AS1788" s="136"/>
      <c r="AT1788" s="136"/>
      <c r="AU1788" s="136"/>
      <c r="AV1788" s="136"/>
      <c r="AW1788" s="136"/>
      <c r="AX1788" s="136"/>
      <c r="AY1788" s="136"/>
      <c r="AZ1788" s="136"/>
      <c r="BA1788" s="136"/>
      <c r="BB1788" s="136"/>
      <c r="BC1788" s="136"/>
      <c r="BD1788" s="136"/>
      <c r="BE1788" s="136"/>
      <c r="BF1788" s="136"/>
      <c r="BG1788" s="136"/>
      <c r="BH1788" s="136"/>
      <c r="BI1788" s="136"/>
      <c r="BJ1788" s="136"/>
      <c r="BK1788" s="136"/>
      <c r="BL1788" s="136"/>
      <c r="BM1788" s="136"/>
      <c r="BN1788" s="136"/>
      <c r="BO1788" s="136"/>
      <c r="BP1788" s="136"/>
      <c r="BQ1788" s="136"/>
      <c r="BR1788" s="136"/>
      <c r="BS1788" s="136"/>
      <c r="BT1788" s="136"/>
      <c r="BU1788" s="136"/>
      <c r="BV1788" s="136"/>
      <c r="BW1788" s="136"/>
      <c r="BX1788" s="136"/>
      <c r="BY1788" s="136"/>
      <c r="BZ1788" s="136"/>
      <c r="CA1788" s="136"/>
      <c r="CB1788" s="136"/>
      <c r="CC1788" s="136"/>
      <c r="CD1788" s="136"/>
      <c r="CE1788" s="136"/>
      <c r="CF1788" s="136"/>
      <c r="CG1788" s="136"/>
      <c r="CH1788" s="136"/>
      <c r="CI1788" s="136"/>
      <c r="CJ1788" s="136"/>
      <c r="CK1788" s="136"/>
      <c r="CL1788" s="136"/>
      <c r="CM1788" s="136"/>
      <c r="CN1788" s="136"/>
      <c r="CO1788" s="136"/>
      <c r="CP1788" s="136"/>
      <c r="CQ1788" s="136"/>
      <c r="CR1788" s="136"/>
      <c r="CS1788" s="136"/>
      <c r="CT1788" s="136"/>
      <c r="CU1788" s="136"/>
      <c r="CV1788" s="136"/>
      <c r="CW1788" s="136"/>
      <c r="CX1788" s="136"/>
      <c r="CY1788" s="136"/>
      <c r="CZ1788" s="136"/>
      <c r="DA1788" s="136"/>
      <c r="DB1788" s="136"/>
      <c r="DC1788" s="136"/>
      <c r="DD1788" s="136"/>
      <c r="DE1788" s="136"/>
      <c r="DF1788" s="136"/>
      <c r="DG1788" s="136"/>
      <c r="DH1788" s="136"/>
      <c r="DI1788" s="136"/>
      <c r="DJ1788" s="136"/>
      <c r="DK1788" s="136"/>
      <c r="DL1788" s="136"/>
      <c r="DM1788" s="136"/>
      <c r="DN1788" s="136"/>
      <c r="DO1788" s="136"/>
      <c r="DP1788" s="136"/>
      <c r="DQ1788" s="136"/>
      <c r="DR1788" s="136"/>
      <c r="DS1788" s="136"/>
      <c r="DT1788" s="136"/>
      <c r="DU1788" s="136"/>
      <c r="DV1788" s="136"/>
      <c r="DW1788" s="136"/>
      <c r="DX1788" s="136"/>
      <c r="DY1788" s="136"/>
      <c r="DZ1788" s="136"/>
      <c r="EA1788" s="136"/>
      <c r="EB1788" s="136"/>
      <c r="EC1788" s="136"/>
      <c r="ED1788" s="136"/>
      <c r="EE1788" s="136"/>
      <c r="EF1788" s="136"/>
      <c r="EG1788" s="136"/>
      <c r="EH1788" s="136"/>
      <c r="EI1788" s="136"/>
      <c r="EJ1788" s="136"/>
      <c r="EK1788" s="136"/>
      <c r="EL1788" s="136"/>
      <c r="EM1788" s="136"/>
      <c r="EN1788" s="136"/>
      <c r="EO1788" s="136"/>
      <c r="EP1788" s="136"/>
      <c r="EQ1788" s="136"/>
      <c r="ER1788" s="136"/>
      <c r="ES1788" s="136"/>
      <c r="ET1788" s="136"/>
      <c r="EU1788" s="136"/>
      <c r="EV1788" s="136"/>
      <c r="EW1788" s="136"/>
      <c r="EX1788" s="136"/>
      <c r="EY1788" s="136"/>
      <c r="EZ1788" s="136"/>
      <c r="FA1788" s="136"/>
      <c r="FB1788" s="136"/>
      <c r="FC1788" s="136"/>
      <c r="FD1788" s="136"/>
      <c r="FE1788" s="136"/>
      <c r="FF1788" s="136"/>
      <c r="FG1788" s="136"/>
      <c r="FH1788" s="136"/>
      <c r="FI1788" s="136"/>
      <c r="FJ1788" s="136"/>
      <c r="FK1788" s="136"/>
      <c r="FL1788" s="136"/>
      <c r="FM1788" s="136"/>
      <c r="FN1788" s="136"/>
      <c r="FO1788" s="136"/>
      <c r="FP1788" s="136"/>
      <c r="FQ1788" s="136"/>
      <c r="FR1788" s="136"/>
      <c r="FS1788" s="136"/>
      <c r="FT1788" s="136"/>
      <c r="FU1788" s="136"/>
      <c r="FV1788" s="136"/>
      <c r="FW1788" s="136"/>
      <c r="FX1788" s="136"/>
      <c r="FY1788" s="136"/>
      <c r="FZ1788" s="136"/>
      <c r="GA1788" s="136"/>
      <c r="GB1788" s="136"/>
      <c r="GC1788" s="136"/>
      <c r="GD1788" s="136"/>
      <c r="GE1788" s="136"/>
      <c r="GF1788" s="136"/>
      <c r="GG1788" s="136"/>
      <c r="GH1788" s="136"/>
      <c r="GI1788" s="136"/>
      <c r="GJ1788" s="136"/>
      <c r="GK1788" s="136"/>
      <c r="GL1788" s="136"/>
      <c r="GM1788" s="136"/>
      <c r="GN1788" s="136"/>
      <c r="GO1788" s="136"/>
      <c r="GP1788" s="136"/>
      <c r="GQ1788" s="136"/>
      <c r="GR1788" s="136"/>
      <c r="GS1788" s="136"/>
      <c r="GT1788" s="136"/>
      <c r="GU1788" s="136"/>
      <c r="GV1788" s="136"/>
      <c r="GW1788" s="136"/>
      <c r="GX1788" s="136"/>
      <c r="GY1788" s="136"/>
      <c r="GZ1788" s="136"/>
      <c r="HA1788" s="136"/>
      <c r="HB1788" s="136"/>
      <c r="HC1788" s="136"/>
      <c r="HD1788" s="136"/>
      <c r="HE1788" s="136"/>
      <c r="HF1788" s="136"/>
      <c r="HG1788" s="136"/>
      <c r="HH1788" s="136"/>
      <c r="HI1788" s="136"/>
      <c r="HJ1788" s="136"/>
      <c r="HK1788" s="136"/>
      <c r="HL1788" s="136"/>
      <c r="HM1788" s="136"/>
      <c r="HN1788" s="136"/>
      <c r="HO1788" s="136"/>
      <c r="HP1788" s="136"/>
      <c r="HQ1788" s="136"/>
      <c r="HR1788" s="136"/>
      <c r="HS1788" s="136"/>
      <c r="HT1788" s="136"/>
      <c r="HU1788" s="136"/>
      <c r="HV1788" s="136"/>
      <c r="HW1788" s="136"/>
      <c r="HX1788" s="136"/>
      <c r="HY1788" s="136"/>
      <c r="HZ1788" s="136"/>
      <c r="IA1788" s="136"/>
      <c r="IB1788" s="136"/>
      <c r="IC1788" s="136"/>
      <c r="ID1788" s="136"/>
      <c r="IE1788" s="136"/>
      <c r="IF1788" s="136"/>
      <c r="IG1788" s="136"/>
    </row>
    <row r="1789" spans="1:241" ht="15" customHeight="1" x14ac:dyDescent="0.25">
      <c r="A1789" s="135"/>
      <c r="B1789" s="135"/>
      <c r="C1789" s="135"/>
      <c r="D1789" s="135"/>
      <c r="E1789" s="135"/>
      <c r="F1789" s="135"/>
      <c r="G1789" s="135"/>
      <c r="H1789" s="135"/>
      <c r="I1789" s="136"/>
      <c r="J1789" s="136"/>
      <c r="K1789" s="136"/>
      <c r="L1789" s="136"/>
      <c r="M1789" s="136"/>
      <c r="N1789" s="136"/>
      <c r="O1789" s="136"/>
      <c r="P1789" s="136"/>
      <c r="Q1789" s="136"/>
      <c r="R1789" s="136"/>
      <c r="S1789" s="136"/>
      <c r="T1789" s="136"/>
      <c r="U1789" s="136"/>
      <c r="V1789" s="136"/>
      <c r="W1789" s="136"/>
      <c r="X1789" s="136"/>
      <c r="Y1789" s="136"/>
      <c r="Z1789" s="136"/>
      <c r="AA1789" s="136"/>
      <c r="AB1789" s="136"/>
      <c r="AC1789" s="136"/>
      <c r="AD1789" s="136"/>
      <c r="AE1789" s="136"/>
      <c r="AF1789" s="136"/>
      <c r="AG1789" s="136"/>
      <c r="AH1789" s="136"/>
      <c r="AI1789" s="136"/>
      <c r="AJ1789" s="136"/>
      <c r="AK1789" s="136"/>
      <c r="AL1789" s="136"/>
      <c r="AM1789" s="136"/>
      <c r="AN1789" s="136"/>
      <c r="AO1789" s="136"/>
      <c r="AP1789" s="136"/>
      <c r="AQ1789" s="136"/>
      <c r="AR1789" s="136"/>
      <c r="AS1789" s="136"/>
      <c r="AT1789" s="136"/>
      <c r="AU1789" s="136"/>
      <c r="AV1789" s="136"/>
      <c r="AW1789" s="136"/>
      <c r="AX1789" s="136"/>
      <c r="AY1789" s="136"/>
      <c r="AZ1789" s="136"/>
      <c r="BA1789" s="136"/>
      <c r="BB1789" s="136"/>
      <c r="BC1789" s="136"/>
      <c r="BD1789" s="136"/>
      <c r="BE1789" s="136"/>
      <c r="BF1789" s="136"/>
      <c r="BG1789" s="136"/>
      <c r="BH1789" s="136"/>
      <c r="BI1789" s="136"/>
      <c r="BJ1789" s="136"/>
      <c r="BK1789" s="136"/>
      <c r="BL1789" s="136"/>
      <c r="BM1789" s="136"/>
      <c r="BN1789" s="136"/>
      <c r="BO1789" s="136"/>
      <c r="BP1789" s="136"/>
      <c r="BQ1789" s="136"/>
      <c r="BR1789" s="136"/>
      <c r="BS1789" s="136"/>
      <c r="BT1789" s="136"/>
      <c r="BU1789" s="136"/>
      <c r="BV1789" s="136"/>
      <c r="BW1789" s="136"/>
      <c r="BX1789" s="136"/>
      <c r="BY1789" s="136"/>
      <c r="BZ1789" s="136"/>
      <c r="CA1789" s="136"/>
      <c r="CB1789" s="136"/>
      <c r="CC1789" s="136"/>
      <c r="CD1789" s="136"/>
      <c r="CE1789" s="136"/>
      <c r="CF1789" s="136"/>
      <c r="CG1789" s="136"/>
      <c r="CH1789" s="136"/>
      <c r="CI1789" s="136"/>
      <c r="CJ1789" s="136"/>
      <c r="CK1789" s="136"/>
      <c r="CL1789" s="136"/>
      <c r="CM1789" s="136"/>
      <c r="CN1789" s="136"/>
      <c r="CO1789" s="136"/>
      <c r="CP1789" s="136"/>
      <c r="CQ1789" s="136"/>
      <c r="CR1789" s="136"/>
      <c r="CS1789" s="136"/>
      <c r="CT1789" s="136"/>
      <c r="CU1789" s="136"/>
      <c r="CV1789" s="136"/>
      <c r="CW1789" s="136"/>
      <c r="CX1789" s="136"/>
      <c r="CY1789" s="136"/>
      <c r="CZ1789" s="136"/>
      <c r="DA1789" s="136"/>
      <c r="DB1789" s="136"/>
      <c r="DC1789" s="136"/>
      <c r="DD1789" s="136"/>
      <c r="DE1789" s="136"/>
      <c r="DF1789" s="136"/>
      <c r="DG1789" s="136"/>
      <c r="DH1789" s="136"/>
      <c r="DI1789" s="136"/>
      <c r="DJ1789" s="136"/>
      <c r="DK1789" s="136"/>
      <c r="DL1789" s="136"/>
      <c r="DM1789" s="136"/>
      <c r="DN1789" s="136"/>
      <c r="DO1789" s="136"/>
      <c r="DP1789" s="136"/>
      <c r="DQ1789" s="136"/>
      <c r="DR1789" s="136"/>
      <c r="DS1789" s="136"/>
      <c r="DT1789" s="136"/>
      <c r="DU1789" s="136"/>
      <c r="DV1789" s="136"/>
      <c r="DW1789" s="136"/>
      <c r="DX1789" s="136"/>
      <c r="DY1789" s="136"/>
      <c r="DZ1789" s="136"/>
      <c r="EA1789" s="136"/>
      <c r="EB1789" s="136"/>
      <c r="EC1789" s="136"/>
      <c r="ED1789" s="136"/>
      <c r="EE1789" s="136"/>
      <c r="EF1789" s="136"/>
      <c r="EG1789" s="136"/>
      <c r="EH1789" s="136"/>
      <c r="EI1789" s="136"/>
      <c r="EJ1789" s="136"/>
      <c r="EK1789" s="136"/>
      <c r="EL1789" s="136"/>
      <c r="EM1789" s="136"/>
      <c r="EN1789" s="136"/>
      <c r="EO1789" s="136"/>
      <c r="EP1789" s="136"/>
      <c r="EQ1789" s="136"/>
      <c r="ER1789" s="136"/>
      <c r="ES1789" s="136"/>
      <c r="ET1789" s="136"/>
      <c r="EU1789" s="136"/>
      <c r="EV1789" s="136"/>
      <c r="EW1789" s="136"/>
      <c r="EX1789" s="136"/>
      <c r="EY1789" s="136"/>
      <c r="EZ1789" s="136"/>
      <c r="FA1789" s="136"/>
      <c r="FB1789" s="136"/>
      <c r="FC1789" s="136"/>
      <c r="FD1789" s="136"/>
      <c r="FE1789" s="136"/>
      <c r="FF1789" s="136"/>
      <c r="FG1789" s="136"/>
      <c r="FH1789" s="136"/>
      <c r="FI1789" s="136"/>
      <c r="FJ1789" s="136"/>
      <c r="FK1789" s="136"/>
      <c r="FL1789" s="136"/>
      <c r="FM1789" s="136"/>
      <c r="FN1789" s="136"/>
      <c r="FO1789" s="136"/>
      <c r="FP1789" s="136"/>
      <c r="FQ1789" s="136"/>
      <c r="FR1789" s="136"/>
      <c r="FS1789" s="136"/>
      <c r="FT1789" s="136"/>
      <c r="FU1789" s="136"/>
      <c r="FV1789" s="136"/>
      <c r="FW1789" s="136"/>
      <c r="FX1789" s="136"/>
      <c r="FY1789" s="136"/>
      <c r="FZ1789" s="136"/>
      <c r="GA1789" s="136"/>
      <c r="GB1789" s="136"/>
      <c r="GC1789" s="136"/>
      <c r="GD1789" s="136"/>
      <c r="GE1789" s="136"/>
      <c r="GF1789" s="136"/>
      <c r="GG1789" s="136"/>
      <c r="GH1789" s="136"/>
      <c r="GI1789" s="136"/>
      <c r="GJ1789" s="136"/>
      <c r="GK1789" s="136"/>
      <c r="GL1789" s="136"/>
      <c r="GM1789" s="136"/>
      <c r="GN1789" s="136"/>
      <c r="GO1789" s="136"/>
      <c r="GP1789" s="136"/>
      <c r="GQ1789" s="136"/>
      <c r="GR1789" s="136"/>
      <c r="GS1789" s="136"/>
      <c r="GT1789" s="136"/>
      <c r="GU1789" s="136"/>
      <c r="GV1789" s="136"/>
      <c r="GW1789" s="136"/>
      <c r="GX1789" s="136"/>
      <c r="GY1789" s="136"/>
      <c r="GZ1789" s="136"/>
      <c r="HA1789" s="136"/>
      <c r="HB1789" s="136"/>
      <c r="HC1789" s="136"/>
      <c r="HD1789" s="136"/>
      <c r="HE1789" s="136"/>
      <c r="HF1789" s="136"/>
      <c r="HG1789" s="136"/>
      <c r="HH1789" s="136"/>
      <c r="HI1789" s="136"/>
      <c r="HJ1789" s="136"/>
      <c r="HK1789" s="136"/>
      <c r="HL1789" s="136"/>
      <c r="HM1789" s="136"/>
      <c r="HN1789" s="136"/>
      <c r="HO1789" s="136"/>
      <c r="HP1789" s="136"/>
      <c r="HQ1789" s="136"/>
      <c r="HR1789" s="136"/>
      <c r="HS1789" s="136"/>
      <c r="HT1789" s="136"/>
      <c r="HU1789" s="136"/>
      <c r="HV1789" s="136"/>
      <c r="HW1789" s="136"/>
      <c r="HX1789" s="136"/>
      <c r="HY1789" s="136"/>
      <c r="HZ1789" s="136"/>
      <c r="IA1789" s="136"/>
      <c r="IB1789" s="136"/>
      <c r="IC1789" s="136"/>
      <c r="ID1789" s="136"/>
      <c r="IE1789" s="136"/>
      <c r="IF1789" s="136"/>
      <c r="IG1789" s="136"/>
    </row>
    <row r="1790" spans="1:241" ht="15" customHeight="1" x14ac:dyDescent="0.25">
      <c r="A1790" s="225" t="s">
        <v>425</v>
      </c>
      <c r="B1790" s="217">
        <v>12304807</v>
      </c>
      <c r="C1790" s="217">
        <v>3020425</v>
      </c>
      <c r="D1790" s="217">
        <v>787858</v>
      </c>
      <c r="E1790" s="217">
        <v>1468504</v>
      </c>
      <c r="F1790" s="217">
        <v>2246294</v>
      </c>
      <c r="G1790" s="217">
        <v>459799</v>
      </c>
      <c r="H1790" s="235">
        <v>20287687</v>
      </c>
      <c r="I1790" s="136"/>
      <c r="J1790" s="225" t="s">
        <v>469</v>
      </c>
      <c r="K1790" s="217">
        <v>10980716</v>
      </c>
      <c r="L1790" s="217">
        <v>2628817</v>
      </c>
      <c r="M1790" s="217">
        <v>785038</v>
      </c>
      <c r="N1790" s="217">
        <v>1648055</v>
      </c>
      <c r="O1790" s="217">
        <v>2418891</v>
      </c>
      <c r="P1790" s="217">
        <v>496204</v>
      </c>
      <c r="Q1790" s="235">
        <v>18957721</v>
      </c>
      <c r="R1790" s="136"/>
      <c r="S1790" s="136"/>
      <c r="T1790" s="136"/>
      <c r="U1790" s="136"/>
      <c r="V1790" s="136"/>
      <c r="W1790" s="136"/>
      <c r="X1790" s="136"/>
      <c r="Y1790" s="136"/>
      <c r="Z1790" s="136"/>
      <c r="AA1790" s="136"/>
      <c r="AB1790" s="136"/>
      <c r="AC1790" s="136"/>
      <c r="AD1790" s="136"/>
      <c r="AE1790" s="136"/>
      <c r="AF1790" s="136"/>
      <c r="AG1790" s="136"/>
      <c r="AH1790" s="136"/>
      <c r="AI1790" s="136"/>
      <c r="AJ1790" s="136"/>
      <c r="AK1790" s="136"/>
      <c r="AL1790" s="136"/>
      <c r="AM1790" s="136"/>
      <c r="AN1790" s="136"/>
      <c r="AO1790" s="136"/>
      <c r="AP1790" s="136"/>
      <c r="AQ1790" s="136"/>
      <c r="AR1790" s="136"/>
      <c r="AS1790" s="136"/>
      <c r="AT1790" s="136"/>
      <c r="AU1790" s="136"/>
      <c r="AV1790" s="136"/>
      <c r="AW1790" s="136"/>
      <c r="AX1790" s="136"/>
      <c r="AY1790" s="136"/>
      <c r="AZ1790" s="136"/>
      <c r="BA1790" s="136"/>
      <c r="BB1790" s="136"/>
      <c r="BC1790" s="136"/>
      <c r="BD1790" s="136"/>
      <c r="BE1790" s="136"/>
      <c r="BF1790" s="136"/>
      <c r="BG1790" s="136"/>
      <c r="BH1790" s="136"/>
      <c r="BI1790" s="136"/>
      <c r="BJ1790" s="136"/>
      <c r="BK1790" s="136"/>
      <c r="BL1790" s="136"/>
      <c r="BM1790" s="136"/>
      <c r="BN1790" s="136"/>
      <c r="BO1790" s="136"/>
      <c r="BP1790" s="136"/>
      <c r="BQ1790" s="136"/>
      <c r="BR1790" s="136"/>
      <c r="BS1790" s="136"/>
      <c r="BT1790" s="136"/>
      <c r="BU1790" s="136"/>
      <c r="BV1790" s="136"/>
      <c r="BW1790" s="136"/>
      <c r="BX1790" s="136"/>
      <c r="BY1790" s="136"/>
      <c r="BZ1790" s="136"/>
      <c r="CA1790" s="136"/>
      <c r="CB1790" s="136"/>
      <c r="CC1790" s="136"/>
      <c r="CD1790" s="136"/>
      <c r="CE1790" s="136"/>
      <c r="CF1790" s="136"/>
      <c r="CG1790" s="136"/>
      <c r="CH1790" s="136"/>
      <c r="CI1790" s="136"/>
      <c r="CJ1790" s="136"/>
      <c r="CK1790" s="136"/>
      <c r="CL1790" s="136"/>
      <c r="CM1790" s="136"/>
      <c r="CN1790" s="136"/>
      <c r="CO1790" s="136"/>
      <c r="CP1790" s="136"/>
      <c r="CQ1790" s="136"/>
      <c r="CR1790" s="136"/>
      <c r="CS1790" s="136"/>
      <c r="CT1790" s="136"/>
      <c r="CU1790" s="136"/>
      <c r="CV1790" s="136"/>
      <c r="CW1790" s="136"/>
      <c r="CX1790" s="136"/>
      <c r="CY1790" s="136"/>
      <c r="CZ1790" s="136"/>
      <c r="DA1790" s="136"/>
      <c r="DB1790" s="136"/>
      <c r="DC1790" s="136"/>
      <c r="DD1790" s="136"/>
      <c r="DE1790" s="136"/>
      <c r="DF1790" s="136"/>
      <c r="DG1790" s="136"/>
      <c r="DH1790" s="136"/>
      <c r="DI1790" s="136"/>
      <c r="DJ1790" s="136"/>
      <c r="DK1790" s="136"/>
      <c r="DL1790" s="136"/>
      <c r="DM1790" s="136"/>
      <c r="DN1790" s="136"/>
      <c r="DO1790" s="136"/>
      <c r="DP1790" s="136"/>
      <c r="DQ1790" s="136"/>
      <c r="DR1790" s="136"/>
      <c r="DS1790" s="136"/>
      <c r="DT1790" s="136"/>
      <c r="DU1790" s="136"/>
      <c r="DV1790" s="136"/>
      <c r="DW1790" s="136"/>
      <c r="DX1790" s="136"/>
      <c r="DY1790" s="136"/>
      <c r="DZ1790" s="136"/>
      <c r="EA1790" s="136"/>
      <c r="EB1790" s="136"/>
      <c r="EC1790" s="136"/>
      <c r="ED1790" s="136"/>
      <c r="EE1790" s="136"/>
      <c r="EF1790" s="136"/>
      <c r="EG1790" s="136"/>
      <c r="EH1790" s="136"/>
      <c r="EI1790" s="136"/>
      <c r="EJ1790" s="136"/>
      <c r="EK1790" s="136"/>
      <c r="EL1790" s="136"/>
      <c r="EM1790" s="136"/>
      <c r="EN1790" s="136"/>
      <c r="EO1790" s="136"/>
      <c r="EP1790" s="136"/>
      <c r="EQ1790" s="136"/>
      <c r="ER1790" s="136"/>
      <c r="ES1790" s="136"/>
      <c r="ET1790" s="136"/>
      <c r="EU1790" s="136"/>
      <c r="EV1790" s="136"/>
      <c r="EW1790" s="136"/>
      <c r="EX1790" s="136"/>
      <c r="EY1790" s="136"/>
      <c r="EZ1790" s="136"/>
      <c r="FA1790" s="136"/>
      <c r="FB1790" s="136"/>
      <c r="FC1790" s="136"/>
      <c r="FD1790" s="136"/>
      <c r="FE1790" s="136"/>
      <c r="FF1790" s="136"/>
      <c r="FG1790" s="136"/>
      <c r="FH1790" s="136"/>
      <c r="FI1790" s="136"/>
      <c r="FJ1790" s="136"/>
      <c r="FK1790" s="136"/>
      <c r="FL1790" s="136"/>
      <c r="FM1790" s="136"/>
      <c r="FN1790" s="136"/>
      <c r="FO1790" s="136"/>
      <c r="FP1790" s="136"/>
      <c r="FQ1790" s="136"/>
      <c r="FR1790" s="136"/>
      <c r="FS1790" s="136"/>
      <c r="FT1790" s="136"/>
      <c r="FU1790" s="136"/>
      <c r="FV1790" s="136"/>
      <c r="FW1790" s="136"/>
      <c r="FX1790" s="136"/>
      <c r="FY1790" s="136"/>
      <c r="FZ1790" s="136"/>
      <c r="GA1790" s="136"/>
      <c r="GB1790" s="136"/>
      <c r="GC1790" s="136"/>
      <c r="GD1790" s="136"/>
      <c r="GE1790" s="136"/>
      <c r="GF1790" s="136"/>
      <c r="GG1790" s="136"/>
      <c r="GH1790" s="136"/>
      <c r="GI1790" s="136"/>
      <c r="GJ1790" s="136"/>
      <c r="GK1790" s="136"/>
      <c r="GL1790" s="136"/>
      <c r="GM1790" s="136"/>
      <c r="GN1790" s="136"/>
      <c r="GO1790" s="136"/>
      <c r="GP1790" s="136"/>
      <c r="GQ1790" s="136"/>
      <c r="GR1790" s="136"/>
      <c r="GS1790" s="136"/>
      <c r="GT1790" s="136"/>
      <c r="GU1790" s="136"/>
      <c r="GV1790" s="136"/>
      <c r="GW1790" s="136"/>
      <c r="GX1790" s="136"/>
      <c r="GY1790" s="136"/>
      <c r="GZ1790" s="136"/>
      <c r="HA1790" s="136"/>
      <c r="HB1790" s="136"/>
      <c r="HC1790" s="136"/>
      <c r="HD1790" s="136"/>
      <c r="HE1790" s="136"/>
      <c r="HF1790" s="136"/>
      <c r="HG1790" s="136"/>
      <c r="HH1790" s="136"/>
      <c r="HI1790" s="136"/>
      <c r="HJ1790" s="136"/>
      <c r="HK1790" s="136"/>
      <c r="HL1790" s="136"/>
      <c r="HM1790" s="136"/>
      <c r="HN1790" s="136"/>
      <c r="HO1790" s="136"/>
      <c r="HP1790" s="136"/>
      <c r="HQ1790" s="136"/>
      <c r="HR1790" s="136"/>
      <c r="HS1790" s="136"/>
      <c r="HT1790" s="136"/>
      <c r="HU1790" s="136"/>
      <c r="HV1790" s="136"/>
      <c r="HW1790" s="136"/>
      <c r="HX1790" s="136"/>
      <c r="HY1790" s="136"/>
      <c r="HZ1790" s="136"/>
      <c r="IA1790" s="136"/>
      <c r="IB1790" s="136"/>
      <c r="IC1790" s="136"/>
      <c r="ID1790" s="136"/>
      <c r="IE1790" s="136"/>
      <c r="IF1790" s="136"/>
      <c r="IG1790" s="136"/>
    </row>
    <row r="1791" spans="1:241" ht="15" customHeight="1" x14ac:dyDescent="0.25">
      <c r="A1791" s="225" t="s">
        <v>428</v>
      </c>
      <c r="B1791" s="217">
        <v>6665838</v>
      </c>
      <c r="C1791" s="217">
        <v>2129825</v>
      </c>
      <c r="D1791" s="217">
        <v>553777</v>
      </c>
      <c r="E1791" s="217">
        <v>1173841</v>
      </c>
      <c r="F1791" s="217">
        <v>2201315</v>
      </c>
      <c r="G1791" s="217">
        <v>401615</v>
      </c>
      <c r="H1791" s="235">
        <v>13126211</v>
      </c>
      <c r="I1791" s="136"/>
      <c r="J1791" s="225" t="s">
        <v>470</v>
      </c>
      <c r="K1791" s="217">
        <v>7828023</v>
      </c>
      <c r="L1791" s="217">
        <v>1883419</v>
      </c>
      <c r="M1791" s="217">
        <v>769568</v>
      </c>
      <c r="N1791" s="217">
        <v>1223521</v>
      </c>
      <c r="O1791" s="217">
        <v>2721192</v>
      </c>
      <c r="P1791" s="217">
        <v>443723</v>
      </c>
      <c r="Q1791" s="235">
        <v>14869446</v>
      </c>
      <c r="R1791" s="136"/>
      <c r="S1791" s="136"/>
      <c r="T1791" s="136"/>
      <c r="U1791" s="136"/>
      <c r="V1791" s="136"/>
      <c r="W1791" s="136"/>
      <c r="X1791" s="136"/>
      <c r="Y1791" s="136"/>
      <c r="Z1791" s="136"/>
      <c r="AA1791" s="136"/>
      <c r="AB1791" s="136"/>
      <c r="AC1791" s="136"/>
      <c r="AD1791" s="136"/>
      <c r="AE1791" s="136"/>
      <c r="AF1791" s="136"/>
      <c r="AG1791" s="136"/>
      <c r="AH1791" s="136"/>
      <c r="AI1791" s="136"/>
      <c r="AJ1791" s="136"/>
      <c r="AK1791" s="136"/>
      <c r="AL1791" s="136"/>
      <c r="AM1791" s="136"/>
      <c r="AN1791" s="136"/>
      <c r="AO1791" s="136"/>
      <c r="AP1791" s="136"/>
      <c r="AQ1791" s="136"/>
      <c r="AR1791" s="136"/>
      <c r="AS1791" s="136"/>
      <c r="AT1791" s="136"/>
      <c r="AU1791" s="136"/>
      <c r="AV1791" s="136"/>
      <c r="AW1791" s="136"/>
      <c r="AX1791" s="136"/>
      <c r="AY1791" s="136"/>
      <c r="AZ1791" s="136"/>
      <c r="BA1791" s="136"/>
      <c r="BB1791" s="136"/>
      <c r="BC1791" s="136"/>
      <c r="BD1791" s="136"/>
      <c r="BE1791" s="136"/>
      <c r="BF1791" s="136"/>
      <c r="BG1791" s="136"/>
      <c r="BH1791" s="136"/>
      <c r="BI1791" s="136"/>
      <c r="BJ1791" s="136"/>
      <c r="BK1791" s="136"/>
      <c r="BL1791" s="136"/>
      <c r="BM1791" s="136"/>
      <c r="BN1791" s="136"/>
      <c r="BO1791" s="136"/>
      <c r="BP1791" s="136"/>
      <c r="BQ1791" s="136"/>
      <c r="BR1791" s="136"/>
      <c r="BS1791" s="136"/>
      <c r="BT1791" s="136"/>
      <c r="BU1791" s="136"/>
      <c r="BV1791" s="136"/>
      <c r="BW1791" s="136"/>
      <c r="BX1791" s="136"/>
      <c r="BY1791" s="136"/>
      <c r="BZ1791" s="136"/>
      <c r="CA1791" s="136"/>
      <c r="CB1791" s="136"/>
      <c r="CC1791" s="136"/>
      <c r="CD1791" s="136"/>
      <c r="CE1791" s="136"/>
      <c r="CF1791" s="136"/>
      <c r="CG1791" s="136"/>
      <c r="CH1791" s="136"/>
      <c r="CI1791" s="136"/>
      <c r="CJ1791" s="136"/>
      <c r="CK1791" s="136"/>
      <c r="CL1791" s="136"/>
      <c r="CM1791" s="136"/>
      <c r="CN1791" s="136"/>
      <c r="CO1791" s="136"/>
      <c r="CP1791" s="136"/>
      <c r="CQ1791" s="136"/>
      <c r="CR1791" s="136"/>
      <c r="CS1791" s="136"/>
      <c r="CT1791" s="136"/>
      <c r="CU1791" s="136"/>
      <c r="CV1791" s="136"/>
      <c r="CW1791" s="136"/>
      <c r="CX1791" s="136"/>
      <c r="CY1791" s="136"/>
      <c r="CZ1791" s="136"/>
      <c r="DA1791" s="136"/>
      <c r="DB1791" s="136"/>
      <c r="DC1791" s="136"/>
      <c r="DD1791" s="136"/>
      <c r="DE1791" s="136"/>
      <c r="DF1791" s="136"/>
      <c r="DG1791" s="136"/>
      <c r="DH1791" s="136"/>
      <c r="DI1791" s="136"/>
      <c r="DJ1791" s="136"/>
      <c r="DK1791" s="136"/>
      <c r="DL1791" s="136"/>
      <c r="DM1791" s="136"/>
      <c r="DN1791" s="136"/>
      <c r="DO1791" s="136"/>
      <c r="DP1791" s="136"/>
      <c r="DQ1791" s="136"/>
      <c r="DR1791" s="136"/>
      <c r="DS1791" s="136"/>
      <c r="DT1791" s="136"/>
      <c r="DU1791" s="136"/>
      <c r="DV1791" s="136"/>
      <c r="DW1791" s="136"/>
      <c r="DX1791" s="136"/>
      <c r="DY1791" s="136"/>
      <c r="DZ1791" s="136"/>
      <c r="EA1791" s="136"/>
      <c r="EB1791" s="136"/>
      <c r="EC1791" s="136"/>
      <c r="ED1791" s="136"/>
      <c r="EE1791" s="136"/>
      <c r="EF1791" s="136"/>
      <c r="EG1791" s="136"/>
      <c r="EH1791" s="136"/>
      <c r="EI1791" s="136"/>
      <c r="EJ1791" s="136"/>
      <c r="EK1791" s="136"/>
      <c r="EL1791" s="136"/>
      <c r="EM1791" s="136"/>
      <c r="EN1791" s="136"/>
      <c r="EO1791" s="136"/>
      <c r="EP1791" s="136"/>
      <c r="EQ1791" s="136"/>
      <c r="ER1791" s="136"/>
      <c r="ES1791" s="136"/>
      <c r="ET1791" s="136"/>
      <c r="EU1791" s="136"/>
      <c r="EV1791" s="136"/>
      <c r="EW1791" s="136"/>
      <c r="EX1791" s="136"/>
      <c r="EY1791" s="136"/>
      <c r="EZ1791" s="136"/>
      <c r="FA1791" s="136"/>
      <c r="FB1791" s="136"/>
      <c r="FC1791" s="136"/>
      <c r="FD1791" s="136"/>
      <c r="FE1791" s="136"/>
      <c r="FF1791" s="136"/>
      <c r="FG1791" s="136"/>
      <c r="FH1791" s="136"/>
      <c r="FI1791" s="136"/>
      <c r="FJ1791" s="136"/>
      <c r="FK1791" s="136"/>
      <c r="FL1791" s="136"/>
      <c r="FM1791" s="136"/>
      <c r="FN1791" s="136"/>
      <c r="FO1791" s="136"/>
      <c r="FP1791" s="136"/>
      <c r="FQ1791" s="136"/>
      <c r="FR1791" s="136"/>
      <c r="FS1791" s="136"/>
      <c r="FT1791" s="136"/>
      <c r="FU1791" s="136"/>
      <c r="FV1791" s="136"/>
      <c r="FW1791" s="136"/>
      <c r="FX1791" s="136"/>
      <c r="FY1791" s="136"/>
      <c r="FZ1791" s="136"/>
      <c r="GA1791" s="136"/>
      <c r="GB1791" s="136"/>
      <c r="GC1791" s="136"/>
      <c r="GD1791" s="136"/>
      <c r="GE1791" s="136"/>
      <c r="GF1791" s="136"/>
      <c r="GG1791" s="136"/>
      <c r="GH1791" s="136"/>
      <c r="GI1791" s="136"/>
      <c r="GJ1791" s="136"/>
      <c r="GK1791" s="136"/>
      <c r="GL1791" s="136"/>
      <c r="GM1791" s="136"/>
      <c r="GN1791" s="136"/>
      <c r="GO1791" s="136"/>
      <c r="GP1791" s="136"/>
      <c r="GQ1791" s="136"/>
      <c r="GR1791" s="136"/>
      <c r="GS1791" s="136"/>
      <c r="GT1791" s="136"/>
      <c r="GU1791" s="136"/>
      <c r="GV1791" s="136"/>
      <c r="GW1791" s="136"/>
      <c r="GX1791" s="136"/>
      <c r="GY1791" s="136"/>
      <c r="GZ1791" s="136"/>
      <c r="HA1791" s="136"/>
      <c r="HB1791" s="136"/>
      <c r="HC1791" s="136"/>
      <c r="HD1791" s="136"/>
      <c r="HE1791" s="136"/>
      <c r="HF1791" s="136"/>
      <c r="HG1791" s="136"/>
      <c r="HH1791" s="136"/>
      <c r="HI1791" s="136"/>
      <c r="HJ1791" s="136"/>
      <c r="HK1791" s="136"/>
      <c r="HL1791" s="136"/>
      <c r="HM1791" s="136"/>
      <c r="HN1791" s="136"/>
      <c r="HO1791" s="136"/>
      <c r="HP1791" s="136"/>
      <c r="HQ1791" s="136"/>
      <c r="HR1791" s="136"/>
      <c r="HS1791" s="136"/>
      <c r="HT1791" s="136"/>
      <c r="HU1791" s="136"/>
      <c r="HV1791" s="136"/>
      <c r="HW1791" s="136"/>
      <c r="HX1791" s="136"/>
      <c r="HY1791" s="136"/>
      <c r="HZ1791" s="136"/>
      <c r="IA1791" s="136"/>
      <c r="IB1791" s="136"/>
      <c r="IC1791" s="136"/>
      <c r="ID1791" s="136"/>
      <c r="IE1791" s="136"/>
      <c r="IF1791" s="136"/>
      <c r="IG1791" s="136"/>
    </row>
    <row r="1792" spans="1:241" ht="15" customHeight="1" x14ac:dyDescent="0.25">
      <c r="A1792" s="225" t="s">
        <v>429</v>
      </c>
      <c r="B1792" s="217">
        <v>7079152</v>
      </c>
      <c r="C1792" s="217">
        <v>2552572</v>
      </c>
      <c r="D1792" s="217">
        <v>599534</v>
      </c>
      <c r="E1792" s="217">
        <v>1241075</v>
      </c>
      <c r="F1792" s="217">
        <v>2067254</v>
      </c>
      <c r="G1792" s="217">
        <v>339448</v>
      </c>
      <c r="H1792" s="235">
        <v>13879035</v>
      </c>
      <c r="I1792" s="136"/>
      <c r="J1792" s="225" t="s">
        <v>715</v>
      </c>
      <c r="K1792" s="217">
        <v>8935931</v>
      </c>
      <c r="L1792" s="217">
        <v>2687588</v>
      </c>
      <c r="M1792" s="217">
        <v>784756</v>
      </c>
      <c r="N1792" s="217">
        <v>1104477</v>
      </c>
      <c r="O1792" s="217">
        <v>2600201</v>
      </c>
      <c r="P1792" s="217">
        <v>429979</v>
      </c>
      <c r="Q1792" s="235">
        <v>16542932</v>
      </c>
      <c r="R1792" s="136"/>
      <c r="S1792" s="136"/>
      <c r="T1792" s="136"/>
      <c r="U1792" s="136"/>
      <c r="V1792" s="136"/>
      <c r="W1792" s="136"/>
      <c r="X1792" s="136"/>
      <c r="Y1792" s="136"/>
      <c r="Z1792" s="136"/>
      <c r="AA1792" s="136"/>
      <c r="AB1792" s="136"/>
      <c r="AC1792" s="136"/>
      <c r="AD1792" s="136"/>
      <c r="AE1792" s="136"/>
      <c r="AF1792" s="136"/>
      <c r="AG1792" s="136"/>
      <c r="AH1792" s="136"/>
      <c r="AI1792" s="136"/>
      <c r="AJ1792" s="136"/>
      <c r="AK1792" s="136"/>
      <c r="AL1792" s="136"/>
      <c r="AM1792" s="136"/>
      <c r="AN1792" s="136"/>
      <c r="AO1792" s="136"/>
      <c r="AP1792" s="136"/>
      <c r="AQ1792" s="136"/>
      <c r="AR1792" s="136"/>
      <c r="AS1792" s="136"/>
      <c r="AT1792" s="136"/>
      <c r="AU1792" s="136"/>
      <c r="AV1792" s="136"/>
      <c r="AW1792" s="136"/>
      <c r="AX1792" s="136"/>
      <c r="AY1792" s="136"/>
      <c r="AZ1792" s="136"/>
      <c r="BA1792" s="136"/>
      <c r="BB1792" s="136"/>
      <c r="BC1792" s="136"/>
      <c r="BD1792" s="136"/>
      <c r="BE1792" s="136"/>
      <c r="BF1792" s="136"/>
      <c r="BG1792" s="136"/>
      <c r="BH1792" s="136"/>
      <c r="BI1792" s="136"/>
      <c r="BJ1792" s="136"/>
      <c r="BK1792" s="136"/>
      <c r="BL1792" s="136"/>
      <c r="BM1792" s="136"/>
      <c r="BN1792" s="136"/>
      <c r="BO1792" s="136"/>
      <c r="BP1792" s="136"/>
      <c r="BQ1792" s="136"/>
      <c r="BR1792" s="136"/>
      <c r="BS1792" s="136"/>
      <c r="BT1792" s="136"/>
      <c r="BU1792" s="136"/>
      <c r="BV1792" s="136"/>
      <c r="BW1792" s="136"/>
      <c r="BX1792" s="136"/>
      <c r="BY1792" s="136"/>
      <c r="BZ1792" s="136"/>
      <c r="CA1792" s="136"/>
      <c r="CB1792" s="136"/>
      <c r="CC1792" s="136"/>
      <c r="CD1792" s="136"/>
      <c r="CE1792" s="136"/>
      <c r="CF1792" s="136"/>
      <c r="CG1792" s="136"/>
      <c r="CH1792" s="136"/>
      <c r="CI1792" s="136"/>
      <c r="CJ1792" s="136"/>
      <c r="CK1792" s="136"/>
      <c r="CL1792" s="136"/>
      <c r="CM1792" s="136"/>
      <c r="CN1792" s="136"/>
      <c r="CO1792" s="136"/>
      <c r="CP1792" s="136"/>
      <c r="CQ1792" s="136"/>
      <c r="CR1792" s="136"/>
      <c r="CS1792" s="136"/>
      <c r="CT1792" s="136"/>
      <c r="CU1792" s="136"/>
      <c r="CV1792" s="136"/>
      <c r="CW1792" s="136"/>
      <c r="CX1792" s="136"/>
      <c r="CY1792" s="136"/>
      <c r="CZ1792" s="136"/>
      <c r="DA1792" s="136"/>
      <c r="DB1792" s="136"/>
      <c r="DC1792" s="136"/>
      <c r="DD1792" s="136"/>
      <c r="DE1792" s="136"/>
      <c r="DF1792" s="136"/>
      <c r="DG1792" s="136"/>
      <c r="DH1792" s="136"/>
      <c r="DI1792" s="136"/>
      <c r="DJ1792" s="136"/>
      <c r="DK1792" s="136"/>
      <c r="DL1792" s="136"/>
      <c r="DM1792" s="136"/>
      <c r="DN1792" s="136"/>
      <c r="DO1792" s="136"/>
      <c r="DP1792" s="136"/>
      <c r="DQ1792" s="136"/>
      <c r="DR1792" s="136"/>
      <c r="DS1792" s="136"/>
      <c r="DT1792" s="136"/>
      <c r="DU1792" s="136"/>
      <c r="DV1792" s="136"/>
      <c r="DW1792" s="136"/>
      <c r="DX1792" s="136"/>
      <c r="DY1792" s="136"/>
      <c r="DZ1792" s="136"/>
      <c r="EA1792" s="136"/>
      <c r="EB1792" s="136"/>
      <c r="EC1792" s="136"/>
      <c r="ED1792" s="136"/>
      <c r="EE1792" s="136"/>
      <c r="EF1792" s="136"/>
      <c r="EG1792" s="136"/>
      <c r="EH1792" s="136"/>
      <c r="EI1792" s="136"/>
      <c r="EJ1792" s="136"/>
      <c r="EK1792" s="136"/>
      <c r="EL1792" s="136"/>
      <c r="EM1792" s="136"/>
      <c r="EN1792" s="136"/>
      <c r="EO1792" s="136"/>
      <c r="EP1792" s="136"/>
      <c r="EQ1792" s="136"/>
      <c r="ER1792" s="136"/>
      <c r="ES1792" s="136"/>
      <c r="ET1792" s="136"/>
      <c r="EU1792" s="136"/>
      <c r="EV1792" s="136"/>
      <c r="EW1792" s="136"/>
      <c r="EX1792" s="136"/>
      <c r="EY1792" s="136"/>
      <c r="EZ1792" s="136"/>
      <c r="FA1792" s="136"/>
      <c r="FB1792" s="136"/>
      <c r="FC1792" s="136"/>
      <c r="FD1792" s="136"/>
      <c r="FE1792" s="136"/>
      <c r="FF1792" s="136"/>
      <c r="FG1792" s="136"/>
      <c r="FH1792" s="136"/>
      <c r="FI1792" s="136"/>
      <c r="FJ1792" s="136"/>
      <c r="FK1792" s="136"/>
      <c r="FL1792" s="136"/>
      <c r="FM1792" s="136"/>
      <c r="FN1792" s="136"/>
      <c r="FO1792" s="136"/>
      <c r="FP1792" s="136"/>
      <c r="FQ1792" s="136"/>
      <c r="FR1792" s="136"/>
      <c r="FS1792" s="136"/>
      <c r="FT1792" s="136"/>
      <c r="FU1792" s="136"/>
      <c r="FV1792" s="136"/>
      <c r="FW1792" s="136"/>
      <c r="FX1792" s="136"/>
      <c r="FY1792" s="136"/>
      <c r="FZ1792" s="136"/>
      <c r="GA1792" s="136"/>
      <c r="GB1792" s="136"/>
      <c r="GC1792" s="136"/>
      <c r="GD1792" s="136"/>
      <c r="GE1792" s="136"/>
      <c r="GF1792" s="136"/>
      <c r="GG1792" s="136"/>
      <c r="GH1792" s="136"/>
      <c r="GI1792" s="136"/>
      <c r="GJ1792" s="136"/>
      <c r="GK1792" s="136"/>
      <c r="GL1792" s="136"/>
      <c r="GM1792" s="136"/>
      <c r="GN1792" s="136"/>
      <c r="GO1792" s="136"/>
      <c r="GP1792" s="136"/>
      <c r="GQ1792" s="136"/>
      <c r="GR1792" s="136"/>
      <c r="GS1792" s="136"/>
      <c r="GT1792" s="136"/>
      <c r="GU1792" s="136"/>
      <c r="GV1792" s="136"/>
      <c r="GW1792" s="136"/>
      <c r="GX1792" s="136"/>
      <c r="GY1792" s="136"/>
      <c r="GZ1792" s="136"/>
      <c r="HA1792" s="136"/>
      <c r="HB1792" s="136"/>
      <c r="HC1792" s="136"/>
      <c r="HD1792" s="136"/>
      <c r="HE1792" s="136"/>
      <c r="HF1792" s="136"/>
      <c r="HG1792" s="136"/>
      <c r="HH1792" s="136"/>
      <c r="HI1792" s="136"/>
      <c r="HJ1792" s="136"/>
      <c r="HK1792" s="136"/>
      <c r="HL1792" s="136"/>
      <c r="HM1792" s="136"/>
      <c r="HN1792" s="136"/>
      <c r="HO1792" s="136"/>
      <c r="HP1792" s="136"/>
      <c r="HQ1792" s="136"/>
      <c r="HR1792" s="136"/>
      <c r="HS1792" s="136"/>
      <c r="HT1792" s="136"/>
      <c r="HU1792" s="136"/>
      <c r="HV1792" s="136"/>
      <c r="HW1792" s="136"/>
      <c r="HX1792" s="136"/>
      <c r="HY1792" s="136"/>
      <c r="HZ1792" s="136"/>
      <c r="IA1792" s="136"/>
      <c r="IB1792" s="136"/>
      <c r="IC1792" s="136"/>
      <c r="ID1792" s="136"/>
      <c r="IE1792" s="136"/>
      <c r="IF1792" s="136"/>
      <c r="IG1792" s="136"/>
    </row>
    <row r="1793" spans="1:241" ht="15" customHeight="1" x14ac:dyDescent="0.25">
      <c r="A1793" s="225" t="s">
        <v>706</v>
      </c>
      <c r="B1793" s="217">
        <v>6826890</v>
      </c>
      <c r="C1793" s="217">
        <v>2284307</v>
      </c>
      <c r="D1793" s="217">
        <v>677971</v>
      </c>
      <c r="E1793" s="217">
        <v>1307418</v>
      </c>
      <c r="F1793" s="217">
        <v>2145157</v>
      </c>
      <c r="G1793" s="217">
        <v>358317</v>
      </c>
      <c r="H1793" s="235">
        <v>13600060</v>
      </c>
      <c r="I1793" s="136"/>
      <c r="J1793" s="225" t="s">
        <v>642</v>
      </c>
      <c r="K1793" s="217">
        <v>7904914</v>
      </c>
      <c r="L1793" s="217">
        <v>2185500</v>
      </c>
      <c r="M1793" s="217">
        <v>599448</v>
      </c>
      <c r="N1793" s="217">
        <v>1405133</v>
      </c>
      <c r="O1793" s="217">
        <v>2307149</v>
      </c>
      <c r="P1793" s="217">
        <v>578579</v>
      </c>
      <c r="Q1793" s="235">
        <v>14980723</v>
      </c>
      <c r="R1793" s="136"/>
      <c r="S1793" s="136"/>
      <c r="T1793" s="136"/>
      <c r="U1793" s="136"/>
      <c r="V1793" s="136"/>
      <c r="W1793" s="136"/>
      <c r="X1793" s="136"/>
      <c r="Y1793" s="136"/>
      <c r="Z1793" s="136"/>
      <c r="AA1793" s="136"/>
      <c r="AB1793" s="136"/>
      <c r="AC1793" s="136"/>
      <c r="AD1793" s="136"/>
      <c r="AE1793" s="136"/>
      <c r="AF1793" s="136"/>
      <c r="AG1793" s="136"/>
      <c r="AH1793" s="136"/>
      <c r="AI1793" s="136"/>
      <c r="AJ1793" s="136"/>
      <c r="AK1793" s="136"/>
      <c r="AL1793" s="136"/>
      <c r="AM1793" s="136"/>
      <c r="AN1793" s="136"/>
      <c r="AO1793" s="136"/>
      <c r="AP1793" s="136"/>
      <c r="AQ1793" s="136"/>
      <c r="AR1793" s="136"/>
      <c r="AS1793" s="136"/>
      <c r="AT1793" s="136"/>
      <c r="AU1793" s="136"/>
      <c r="AV1793" s="136"/>
      <c r="AW1793" s="136"/>
      <c r="AX1793" s="136"/>
      <c r="AY1793" s="136"/>
      <c r="AZ1793" s="136"/>
      <c r="BA1793" s="136"/>
      <c r="BB1793" s="136"/>
      <c r="BC1793" s="136"/>
      <c r="BD1793" s="136"/>
      <c r="BE1793" s="136"/>
      <c r="BF1793" s="136"/>
      <c r="BG1793" s="136"/>
      <c r="BH1793" s="136"/>
      <c r="BI1793" s="136"/>
      <c r="BJ1793" s="136"/>
      <c r="BK1793" s="136"/>
      <c r="BL1793" s="136"/>
      <c r="BM1793" s="136"/>
      <c r="BN1793" s="136"/>
      <c r="BO1793" s="136"/>
      <c r="BP1793" s="136"/>
      <c r="BQ1793" s="136"/>
      <c r="BR1793" s="136"/>
      <c r="BS1793" s="136"/>
      <c r="BT1793" s="136"/>
      <c r="BU1793" s="136"/>
      <c r="BV1793" s="136"/>
      <c r="BW1793" s="136"/>
      <c r="BX1793" s="136"/>
      <c r="BY1793" s="136"/>
      <c r="BZ1793" s="136"/>
      <c r="CA1793" s="136"/>
      <c r="CB1793" s="136"/>
      <c r="CC1793" s="136"/>
      <c r="CD1793" s="136"/>
      <c r="CE1793" s="136"/>
      <c r="CF1793" s="136"/>
      <c r="CG1793" s="136"/>
      <c r="CH1793" s="136"/>
      <c r="CI1793" s="136"/>
      <c r="CJ1793" s="136"/>
      <c r="CK1793" s="136"/>
      <c r="CL1793" s="136"/>
      <c r="CM1793" s="136"/>
      <c r="CN1793" s="136"/>
      <c r="CO1793" s="136"/>
      <c r="CP1793" s="136"/>
      <c r="CQ1793" s="136"/>
      <c r="CR1793" s="136"/>
      <c r="CS1793" s="136"/>
      <c r="CT1793" s="136"/>
      <c r="CU1793" s="136"/>
      <c r="CV1793" s="136"/>
      <c r="CW1793" s="136"/>
      <c r="CX1793" s="136"/>
      <c r="CY1793" s="136"/>
      <c r="CZ1793" s="136"/>
      <c r="DA1793" s="136"/>
      <c r="DB1793" s="136"/>
      <c r="DC1793" s="136"/>
      <c r="DD1793" s="136"/>
      <c r="DE1793" s="136"/>
      <c r="DF1793" s="136"/>
      <c r="DG1793" s="136"/>
      <c r="DH1793" s="136"/>
      <c r="DI1793" s="136"/>
      <c r="DJ1793" s="136"/>
      <c r="DK1793" s="136"/>
      <c r="DL1793" s="136"/>
      <c r="DM1793" s="136"/>
      <c r="DN1793" s="136"/>
      <c r="DO1793" s="136"/>
      <c r="DP1793" s="136"/>
      <c r="DQ1793" s="136"/>
      <c r="DR1793" s="136"/>
      <c r="DS1793" s="136"/>
      <c r="DT1793" s="136"/>
      <c r="DU1793" s="136"/>
      <c r="DV1793" s="136"/>
      <c r="DW1793" s="136"/>
      <c r="DX1793" s="136"/>
      <c r="DY1793" s="136"/>
      <c r="DZ1793" s="136"/>
      <c r="EA1793" s="136"/>
      <c r="EB1793" s="136"/>
      <c r="EC1793" s="136"/>
      <c r="ED1793" s="136"/>
      <c r="EE1793" s="136"/>
      <c r="EF1793" s="136"/>
      <c r="EG1793" s="136"/>
      <c r="EH1793" s="136"/>
      <c r="EI1793" s="136"/>
      <c r="EJ1793" s="136"/>
      <c r="EK1793" s="136"/>
      <c r="EL1793" s="136"/>
      <c r="EM1793" s="136"/>
      <c r="EN1793" s="136"/>
      <c r="EO1793" s="136"/>
      <c r="EP1793" s="136"/>
      <c r="EQ1793" s="136"/>
      <c r="ER1793" s="136"/>
      <c r="ES1793" s="136"/>
      <c r="ET1793" s="136"/>
      <c r="EU1793" s="136"/>
      <c r="EV1793" s="136"/>
      <c r="EW1793" s="136"/>
      <c r="EX1793" s="136"/>
      <c r="EY1793" s="136"/>
      <c r="EZ1793" s="136"/>
      <c r="FA1793" s="136"/>
      <c r="FB1793" s="136"/>
      <c r="FC1793" s="136"/>
      <c r="FD1793" s="136"/>
      <c r="FE1793" s="136"/>
      <c r="FF1793" s="136"/>
      <c r="FG1793" s="136"/>
      <c r="FH1793" s="136"/>
      <c r="FI1793" s="136"/>
      <c r="FJ1793" s="136"/>
      <c r="FK1793" s="136"/>
      <c r="FL1793" s="136"/>
      <c r="FM1793" s="136"/>
      <c r="FN1793" s="136"/>
      <c r="FO1793" s="136"/>
      <c r="FP1793" s="136"/>
      <c r="FQ1793" s="136"/>
      <c r="FR1793" s="136"/>
      <c r="FS1793" s="136"/>
      <c r="FT1793" s="136"/>
      <c r="FU1793" s="136"/>
      <c r="FV1793" s="136"/>
      <c r="FW1793" s="136"/>
      <c r="FX1793" s="136"/>
      <c r="FY1793" s="136"/>
      <c r="FZ1793" s="136"/>
      <c r="GA1793" s="136"/>
      <c r="GB1793" s="136"/>
      <c r="GC1793" s="136"/>
      <c r="GD1793" s="136"/>
      <c r="GE1793" s="136"/>
      <c r="GF1793" s="136"/>
      <c r="GG1793" s="136"/>
      <c r="GH1793" s="136"/>
      <c r="GI1793" s="136"/>
      <c r="GJ1793" s="136"/>
      <c r="GK1793" s="136"/>
      <c r="GL1793" s="136"/>
      <c r="GM1793" s="136"/>
      <c r="GN1793" s="136"/>
      <c r="GO1793" s="136"/>
      <c r="GP1793" s="136"/>
      <c r="GQ1793" s="136"/>
      <c r="GR1793" s="136"/>
      <c r="GS1793" s="136"/>
      <c r="GT1793" s="136"/>
      <c r="GU1793" s="136"/>
      <c r="GV1793" s="136"/>
      <c r="GW1793" s="136"/>
      <c r="GX1793" s="136"/>
      <c r="GY1793" s="136"/>
      <c r="GZ1793" s="136"/>
      <c r="HA1793" s="136"/>
      <c r="HB1793" s="136"/>
      <c r="HC1793" s="136"/>
      <c r="HD1793" s="136"/>
      <c r="HE1793" s="136"/>
      <c r="HF1793" s="136"/>
      <c r="HG1793" s="136"/>
      <c r="HH1793" s="136"/>
      <c r="HI1793" s="136"/>
      <c r="HJ1793" s="136"/>
      <c r="HK1793" s="136"/>
      <c r="HL1793" s="136"/>
      <c r="HM1793" s="136"/>
      <c r="HN1793" s="136"/>
      <c r="HO1793" s="136"/>
      <c r="HP1793" s="136"/>
      <c r="HQ1793" s="136"/>
      <c r="HR1793" s="136"/>
      <c r="HS1793" s="136"/>
      <c r="HT1793" s="136"/>
      <c r="HU1793" s="136"/>
      <c r="HV1793" s="136"/>
      <c r="HW1793" s="136"/>
      <c r="HX1793" s="136"/>
      <c r="HY1793" s="136"/>
      <c r="HZ1793" s="136"/>
      <c r="IA1793" s="136"/>
      <c r="IB1793" s="136"/>
      <c r="IC1793" s="136"/>
      <c r="ID1793" s="136"/>
      <c r="IE1793" s="136"/>
      <c r="IF1793" s="136"/>
      <c r="IG1793" s="136"/>
    </row>
    <row r="1794" spans="1:241" ht="15" customHeight="1" x14ac:dyDescent="0.25">
      <c r="A1794" s="225" t="s">
        <v>634</v>
      </c>
      <c r="B1794" s="217">
        <v>10322557</v>
      </c>
      <c r="C1794" s="217">
        <v>3674232</v>
      </c>
      <c r="D1794" s="217">
        <v>799563</v>
      </c>
      <c r="E1794" s="217">
        <v>1904225</v>
      </c>
      <c r="F1794" s="217">
        <v>3024980</v>
      </c>
      <c r="G1794" s="217">
        <v>470150</v>
      </c>
      <c r="H1794" s="235">
        <v>20195707</v>
      </c>
      <c r="I1794" s="136"/>
      <c r="J1794" s="225" t="s">
        <v>471</v>
      </c>
      <c r="K1794" s="217">
        <v>9062165</v>
      </c>
      <c r="L1794" s="217">
        <v>2425508</v>
      </c>
      <c r="M1794" s="217">
        <v>668854</v>
      </c>
      <c r="N1794" s="217">
        <v>1689256</v>
      </c>
      <c r="O1794" s="217">
        <v>2462820</v>
      </c>
      <c r="P1794" s="217">
        <v>505169</v>
      </c>
      <c r="Q1794" s="235">
        <v>16813772</v>
      </c>
      <c r="R1794" s="136"/>
      <c r="S1794" s="136"/>
      <c r="T1794" s="136"/>
      <c r="U1794" s="136"/>
      <c r="V1794" s="136"/>
      <c r="W1794" s="136"/>
      <c r="X1794" s="136"/>
      <c r="Y1794" s="136"/>
      <c r="Z1794" s="136"/>
      <c r="AA1794" s="136"/>
      <c r="AB1794" s="136"/>
      <c r="AC1794" s="136"/>
      <c r="AD1794" s="136"/>
      <c r="AE1794" s="136"/>
      <c r="AF1794" s="136"/>
      <c r="AG1794" s="136"/>
      <c r="AH1794" s="136"/>
      <c r="AI1794" s="136"/>
      <c r="AJ1794" s="136"/>
      <c r="AK1794" s="136"/>
      <c r="AL1794" s="136"/>
      <c r="AM1794" s="136"/>
      <c r="AN1794" s="136"/>
      <c r="AO1794" s="136"/>
      <c r="AP1794" s="136"/>
      <c r="AQ1794" s="136"/>
      <c r="AR1794" s="136"/>
      <c r="AS1794" s="136"/>
      <c r="AT1794" s="136"/>
      <c r="AU1794" s="136"/>
      <c r="AV1794" s="136"/>
      <c r="AW1794" s="136"/>
      <c r="AX1794" s="136"/>
      <c r="AY1794" s="136"/>
      <c r="AZ1794" s="136"/>
      <c r="BA1794" s="136"/>
      <c r="BB1794" s="136"/>
      <c r="BC1794" s="136"/>
      <c r="BD1794" s="136"/>
      <c r="BE1794" s="136"/>
      <c r="BF1794" s="136"/>
      <c r="BG1794" s="136"/>
      <c r="BH1794" s="136"/>
      <c r="BI1794" s="136"/>
      <c r="BJ1794" s="136"/>
      <c r="BK1794" s="136"/>
      <c r="BL1794" s="136"/>
      <c r="BM1794" s="136"/>
      <c r="BN1794" s="136"/>
      <c r="BO1794" s="136"/>
      <c r="BP1794" s="136"/>
      <c r="BQ1794" s="136"/>
      <c r="BR1794" s="136"/>
      <c r="BS1794" s="136"/>
      <c r="BT1794" s="136"/>
      <c r="BU1794" s="136"/>
      <c r="BV1794" s="136"/>
      <c r="BW1794" s="136"/>
      <c r="BX1794" s="136"/>
      <c r="BY1794" s="136"/>
      <c r="BZ1794" s="136"/>
      <c r="CA1794" s="136"/>
      <c r="CB1794" s="136"/>
      <c r="CC1794" s="136"/>
      <c r="CD1794" s="136"/>
      <c r="CE1794" s="136"/>
      <c r="CF1794" s="136"/>
      <c r="CG1794" s="136"/>
      <c r="CH1794" s="136"/>
      <c r="CI1794" s="136"/>
      <c r="CJ1794" s="136"/>
      <c r="CK1794" s="136"/>
      <c r="CL1794" s="136"/>
      <c r="CM1794" s="136"/>
      <c r="CN1794" s="136"/>
      <c r="CO1794" s="136"/>
      <c r="CP1794" s="136"/>
      <c r="CQ1794" s="136"/>
      <c r="CR1794" s="136"/>
      <c r="CS1794" s="136"/>
      <c r="CT1794" s="136"/>
      <c r="CU1794" s="136"/>
      <c r="CV1794" s="136"/>
      <c r="CW1794" s="136"/>
      <c r="CX1794" s="136"/>
      <c r="CY1794" s="136"/>
      <c r="CZ1794" s="136"/>
      <c r="DA1794" s="136"/>
      <c r="DB1794" s="136"/>
      <c r="DC1794" s="136"/>
      <c r="DD1794" s="136"/>
      <c r="DE1794" s="136"/>
      <c r="DF1794" s="136"/>
      <c r="DG1794" s="136"/>
      <c r="DH1794" s="136"/>
      <c r="DI1794" s="136"/>
      <c r="DJ1794" s="136"/>
      <c r="DK1794" s="136"/>
      <c r="DL1794" s="136"/>
      <c r="DM1794" s="136"/>
      <c r="DN1794" s="136"/>
      <c r="DO1794" s="136"/>
      <c r="DP1794" s="136"/>
      <c r="DQ1794" s="136"/>
      <c r="DR1794" s="136"/>
      <c r="DS1794" s="136"/>
      <c r="DT1794" s="136"/>
      <c r="DU1794" s="136"/>
      <c r="DV1794" s="136"/>
      <c r="DW1794" s="136"/>
      <c r="DX1794" s="136"/>
      <c r="DY1794" s="136"/>
      <c r="DZ1794" s="136"/>
      <c r="EA1794" s="136"/>
      <c r="EB1794" s="136"/>
      <c r="EC1794" s="136"/>
      <c r="ED1794" s="136"/>
      <c r="EE1794" s="136"/>
      <c r="EF1794" s="136"/>
      <c r="EG1794" s="136"/>
      <c r="EH1794" s="136"/>
      <c r="EI1794" s="136"/>
      <c r="EJ1794" s="136"/>
      <c r="EK1794" s="136"/>
      <c r="EL1794" s="136"/>
      <c r="EM1794" s="136"/>
      <c r="EN1794" s="136"/>
      <c r="EO1794" s="136"/>
      <c r="EP1794" s="136"/>
      <c r="EQ1794" s="136"/>
      <c r="ER1794" s="136"/>
      <c r="ES1794" s="136"/>
      <c r="ET1794" s="136"/>
      <c r="EU1794" s="136"/>
      <c r="EV1794" s="136"/>
      <c r="EW1794" s="136"/>
      <c r="EX1794" s="136"/>
      <c r="EY1794" s="136"/>
      <c r="EZ1794" s="136"/>
      <c r="FA1794" s="136"/>
      <c r="FB1794" s="136"/>
      <c r="FC1794" s="136"/>
      <c r="FD1794" s="136"/>
      <c r="FE1794" s="136"/>
      <c r="FF1794" s="136"/>
      <c r="FG1794" s="136"/>
      <c r="FH1794" s="136"/>
      <c r="FI1794" s="136"/>
      <c r="FJ1794" s="136"/>
      <c r="FK1794" s="136"/>
      <c r="FL1794" s="136"/>
      <c r="FM1794" s="136"/>
      <c r="FN1794" s="136"/>
      <c r="FO1794" s="136"/>
      <c r="FP1794" s="136"/>
      <c r="FQ1794" s="136"/>
      <c r="FR1794" s="136"/>
      <c r="FS1794" s="136"/>
      <c r="FT1794" s="136"/>
      <c r="FU1794" s="136"/>
      <c r="FV1794" s="136"/>
      <c r="FW1794" s="136"/>
      <c r="FX1794" s="136"/>
      <c r="FY1794" s="136"/>
      <c r="FZ1794" s="136"/>
      <c r="GA1794" s="136"/>
      <c r="GB1794" s="136"/>
      <c r="GC1794" s="136"/>
      <c r="GD1794" s="136"/>
      <c r="GE1794" s="136"/>
      <c r="GF1794" s="136"/>
      <c r="GG1794" s="136"/>
      <c r="GH1794" s="136"/>
      <c r="GI1794" s="136"/>
      <c r="GJ1794" s="136"/>
      <c r="GK1794" s="136"/>
      <c r="GL1794" s="136"/>
      <c r="GM1794" s="136"/>
      <c r="GN1794" s="136"/>
      <c r="GO1794" s="136"/>
      <c r="GP1794" s="136"/>
      <c r="GQ1794" s="136"/>
      <c r="GR1794" s="136"/>
      <c r="GS1794" s="136"/>
      <c r="GT1794" s="136"/>
      <c r="GU1794" s="136"/>
      <c r="GV1794" s="136"/>
      <c r="GW1794" s="136"/>
      <c r="GX1794" s="136"/>
      <c r="GY1794" s="136"/>
      <c r="GZ1794" s="136"/>
      <c r="HA1794" s="136"/>
      <c r="HB1794" s="136"/>
      <c r="HC1794" s="136"/>
      <c r="HD1794" s="136"/>
      <c r="HE1794" s="136"/>
      <c r="HF1794" s="136"/>
      <c r="HG1794" s="136"/>
      <c r="HH1794" s="136"/>
      <c r="HI1794" s="136"/>
      <c r="HJ1794" s="136"/>
      <c r="HK1794" s="136"/>
      <c r="HL1794" s="136"/>
      <c r="HM1794" s="136"/>
      <c r="HN1794" s="136"/>
      <c r="HO1794" s="136"/>
      <c r="HP1794" s="136"/>
      <c r="HQ1794" s="136"/>
      <c r="HR1794" s="136"/>
      <c r="HS1794" s="136"/>
      <c r="HT1794" s="136"/>
      <c r="HU1794" s="136"/>
      <c r="HV1794" s="136"/>
      <c r="HW1794" s="136"/>
      <c r="HX1794" s="136"/>
      <c r="HY1794" s="136"/>
      <c r="HZ1794" s="136"/>
      <c r="IA1794" s="136"/>
      <c r="IB1794" s="136"/>
      <c r="IC1794" s="136"/>
      <c r="ID1794" s="136"/>
      <c r="IE1794" s="136"/>
      <c r="IF1794" s="136"/>
      <c r="IG1794" s="136"/>
    </row>
    <row r="1795" spans="1:241" ht="15" customHeight="1" x14ac:dyDescent="0.25">
      <c r="A1795" s="225" t="s">
        <v>430</v>
      </c>
      <c r="B1795" s="217">
        <v>8264381</v>
      </c>
      <c r="C1795" s="217">
        <v>3075756</v>
      </c>
      <c r="D1795" s="217">
        <v>658136</v>
      </c>
      <c r="E1795" s="217">
        <v>2086114</v>
      </c>
      <c r="F1795" s="217">
        <v>2446398</v>
      </c>
      <c r="G1795" s="217">
        <v>389848</v>
      </c>
      <c r="H1795" s="235">
        <v>16920633</v>
      </c>
      <c r="I1795" s="136"/>
      <c r="J1795" s="225" t="s">
        <v>474</v>
      </c>
      <c r="K1795" s="217">
        <v>5437459</v>
      </c>
      <c r="L1795" s="217">
        <v>1919877</v>
      </c>
      <c r="M1795" s="217">
        <v>609028</v>
      </c>
      <c r="N1795" s="217">
        <v>1711981</v>
      </c>
      <c r="O1795" s="217">
        <v>3217503</v>
      </c>
      <c r="P1795" s="217">
        <v>479730</v>
      </c>
      <c r="Q1795" s="235">
        <v>13375578</v>
      </c>
      <c r="R1795" s="136"/>
      <c r="S1795" s="136"/>
      <c r="T1795" s="136"/>
      <c r="U1795" s="136"/>
      <c r="V1795" s="136"/>
      <c r="W1795" s="136"/>
      <c r="X1795" s="136"/>
      <c r="Y1795" s="136"/>
      <c r="Z1795" s="136"/>
      <c r="AA1795" s="136"/>
      <c r="AB1795" s="136"/>
      <c r="AC1795" s="136"/>
      <c r="AD1795" s="136"/>
      <c r="AE1795" s="136"/>
      <c r="AF1795" s="136"/>
      <c r="AG1795" s="136"/>
      <c r="AH1795" s="136"/>
      <c r="AI1795" s="136"/>
      <c r="AJ1795" s="136"/>
      <c r="AK1795" s="136"/>
      <c r="AL1795" s="136"/>
      <c r="AM1795" s="136"/>
      <c r="AN1795" s="136"/>
      <c r="AO1795" s="136"/>
      <c r="AP1795" s="136"/>
      <c r="AQ1795" s="136"/>
      <c r="AR1795" s="136"/>
      <c r="AS1795" s="136"/>
      <c r="AT1795" s="136"/>
      <c r="AU1795" s="136"/>
      <c r="AV1795" s="136"/>
      <c r="AW1795" s="136"/>
      <c r="AX1795" s="136"/>
      <c r="AY1795" s="136"/>
      <c r="AZ1795" s="136"/>
      <c r="BA1795" s="136"/>
      <c r="BB1795" s="136"/>
      <c r="BC1795" s="136"/>
      <c r="BD1795" s="136"/>
      <c r="BE1795" s="136"/>
      <c r="BF1795" s="136"/>
      <c r="BG1795" s="136"/>
      <c r="BH1795" s="136"/>
      <c r="BI1795" s="136"/>
      <c r="BJ1795" s="136"/>
      <c r="BK1795" s="136"/>
      <c r="BL1795" s="136"/>
      <c r="BM1795" s="136"/>
      <c r="BN1795" s="136"/>
      <c r="BO1795" s="136"/>
      <c r="BP1795" s="136"/>
      <c r="BQ1795" s="136"/>
      <c r="BR1795" s="136"/>
      <c r="BS1795" s="136"/>
      <c r="BT1795" s="136"/>
      <c r="BU1795" s="136"/>
      <c r="BV1795" s="136"/>
      <c r="BW1795" s="136"/>
      <c r="BX1795" s="136"/>
      <c r="BY1795" s="136"/>
      <c r="BZ1795" s="136"/>
      <c r="CA1795" s="136"/>
      <c r="CB1795" s="136"/>
      <c r="CC1795" s="136"/>
      <c r="CD1795" s="136"/>
      <c r="CE1795" s="136"/>
      <c r="CF1795" s="136"/>
      <c r="CG1795" s="136"/>
      <c r="CH1795" s="136"/>
      <c r="CI1795" s="136"/>
      <c r="CJ1795" s="136"/>
      <c r="CK1795" s="136"/>
      <c r="CL1795" s="136"/>
      <c r="CM1795" s="136"/>
      <c r="CN1795" s="136"/>
      <c r="CO1795" s="136"/>
      <c r="CP1795" s="136"/>
      <c r="CQ1795" s="136"/>
      <c r="CR1795" s="136"/>
      <c r="CS1795" s="136"/>
      <c r="CT1795" s="136"/>
      <c r="CU1795" s="136"/>
      <c r="CV1795" s="136"/>
      <c r="CW1795" s="136"/>
      <c r="CX1795" s="136"/>
      <c r="CY1795" s="136"/>
      <c r="CZ1795" s="136"/>
      <c r="DA1795" s="136"/>
      <c r="DB1795" s="136"/>
      <c r="DC1795" s="136"/>
      <c r="DD1795" s="136"/>
      <c r="DE1795" s="136"/>
      <c r="DF1795" s="136"/>
      <c r="DG1795" s="136"/>
      <c r="DH1795" s="136"/>
      <c r="DI1795" s="136"/>
      <c r="DJ1795" s="136"/>
      <c r="DK1795" s="136"/>
      <c r="DL1795" s="136"/>
      <c r="DM1795" s="136"/>
      <c r="DN1795" s="136"/>
      <c r="DO1795" s="136"/>
      <c r="DP1795" s="136"/>
      <c r="DQ1795" s="136"/>
      <c r="DR1795" s="136"/>
      <c r="DS1795" s="136"/>
      <c r="DT1795" s="136"/>
      <c r="DU1795" s="136"/>
      <c r="DV1795" s="136"/>
      <c r="DW1795" s="136"/>
      <c r="DX1795" s="136"/>
      <c r="DY1795" s="136"/>
      <c r="DZ1795" s="136"/>
      <c r="EA1795" s="136"/>
      <c r="EB1795" s="136"/>
      <c r="EC1795" s="136"/>
      <c r="ED1795" s="136"/>
      <c r="EE1795" s="136"/>
      <c r="EF1795" s="136"/>
      <c r="EG1795" s="136"/>
      <c r="EH1795" s="136"/>
      <c r="EI1795" s="136"/>
      <c r="EJ1795" s="136"/>
      <c r="EK1795" s="136"/>
      <c r="EL1795" s="136"/>
      <c r="EM1795" s="136"/>
      <c r="EN1795" s="136"/>
      <c r="EO1795" s="136"/>
      <c r="EP1795" s="136"/>
      <c r="EQ1795" s="136"/>
      <c r="ER1795" s="136"/>
      <c r="ES1795" s="136"/>
      <c r="ET1795" s="136"/>
      <c r="EU1795" s="136"/>
      <c r="EV1795" s="136"/>
      <c r="EW1795" s="136"/>
      <c r="EX1795" s="136"/>
      <c r="EY1795" s="136"/>
      <c r="EZ1795" s="136"/>
      <c r="FA1795" s="136"/>
      <c r="FB1795" s="136"/>
      <c r="FC1795" s="136"/>
      <c r="FD1795" s="136"/>
      <c r="FE1795" s="136"/>
      <c r="FF1795" s="136"/>
      <c r="FG1795" s="136"/>
      <c r="FH1795" s="136"/>
      <c r="FI1795" s="136"/>
      <c r="FJ1795" s="136"/>
      <c r="FK1795" s="136"/>
      <c r="FL1795" s="136"/>
      <c r="FM1795" s="136"/>
      <c r="FN1795" s="136"/>
      <c r="FO1795" s="136"/>
      <c r="FP1795" s="136"/>
      <c r="FQ1795" s="136"/>
      <c r="FR1795" s="136"/>
      <c r="FS1795" s="136"/>
      <c r="FT1795" s="136"/>
      <c r="FU1795" s="136"/>
      <c r="FV1795" s="136"/>
      <c r="FW1795" s="136"/>
      <c r="FX1795" s="136"/>
      <c r="FY1795" s="136"/>
      <c r="FZ1795" s="136"/>
      <c r="GA1795" s="136"/>
      <c r="GB1795" s="136"/>
      <c r="GC1795" s="136"/>
      <c r="GD1795" s="136"/>
      <c r="GE1795" s="136"/>
      <c r="GF1795" s="136"/>
      <c r="GG1795" s="136"/>
      <c r="GH1795" s="136"/>
      <c r="GI1795" s="136"/>
      <c r="GJ1795" s="136"/>
      <c r="GK1795" s="136"/>
      <c r="GL1795" s="136"/>
      <c r="GM1795" s="136"/>
      <c r="GN1795" s="136"/>
      <c r="GO1795" s="136"/>
      <c r="GP1795" s="136"/>
      <c r="GQ1795" s="136"/>
      <c r="GR1795" s="136"/>
      <c r="GS1795" s="136"/>
      <c r="GT1795" s="136"/>
      <c r="GU1795" s="136"/>
      <c r="GV1795" s="136"/>
      <c r="GW1795" s="136"/>
      <c r="GX1795" s="136"/>
      <c r="GY1795" s="136"/>
      <c r="GZ1795" s="136"/>
      <c r="HA1795" s="136"/>
      <c r="HB1795" s="136"/>
      <c r="HC1795" s="136"/>
      <c r="HD1795" s="136"/>
      <c r="HE1795" s="136"/>
      <c r="HF1795" s="136"/>
      <c r="HG1795" s="136"/>
      <c r="HH1795" s="136"/>
      <c r="HI1795" s="136"/>
      <c r="HJ1795" s="136"/>
      <c r="HK1795" s="136"/>
      <c r="HL1795" s="136"/>
      <c r="HM1795" s="136"/>
      <c r="HN1795" s="136"/>
      <c r="HO1795" s="136"/>
      <c r="HP1795" s="136"/>
      <c r="HQ1795" s="136"/>
      <c r="HR1795" s="136"/>
      <c r="HS1795" s="136"/>
      <c r="HT1795" s="136"/>
      <c r="HU1795" s="136"/>
      <c r="HV1795" s="136"/>
      <c r="HW1795" s="136"/>
      <c r="HX1795" s="136"/>
      <c r="HY1795" s="136"/>
      <c r="HZ1795" s="136"/>
      <c r="IA1795" s="136"/>
      <c r="IB1795" s="136"/>
      <c r="IC1795" s="136"/>
      <c r="ID1795" s="136"/>
      <c r="IE1795" s="136"/>
      <c r="IF1795" s="136"/>
      <c r="IG1795" s="136"/>
    </row>
    <row r="1796" spans="1:241" ht="15" customHeight="1" x14ac:dyDescent="0.25">
      <c r="A1796" s="225" t="s">
        <v>433</v>
      </c>
      <c r="B1796" s="217">
        <v>6352185</v>
      </c>
      <c r="C1796" s="217">
        <v>2284662</v>
      </c>
      <c r="D1796" s="217">
        <v>729271</v>
      </c>
      <c r="E1796" s="217">
        <v>1764267</v>
      </c>
      <c r="F1796" s="217">
        <v>2854097</v>
      </c>
      <c r="G1796" s="217">
        <v>417885</v>
      </c>
      <c r="H1796" s="235">
        <v>14402367</v>
      </c>
      <c r="I1796" s="136"/>
      <c r="J1796" s="225" t="s">
        <v>475</v>
      </c>
      <c r="K1796" s="217">
        <v>7436634</v>
      </c>
      <c r="L1796" s="217">
        <v>2235006</v>
      </c>
      <c r="M1796" s="217">
        <v>655583</v>
      </c>
      <c r="N1796" s="217">
        <v>1740694</v>
      </c>
      <c r="O1796" s="217">
        <v>2694269</v>
      </c>
      <c r="P1796" s="217">
        <v>478015</v>
      </c>
      <c r="Q1796" s="235">
        <v>15240201</v>
      </c>
      <c r="R1796" s="136"/>
      <c r="S1796" s="136"/>
      <c r="T1796" s="136"/>
      <c r="U1796" s="136"/>
      <c r="V1796" s="136"/>
      <c r="W1796" s="136"/>
      <c r="X1796" s="136"/>
      <c r="Y1796" s="136"/>
      <c r="Z1796" s="136"/>
      <c r="AA1796" s="136"/>
      <c r="AB1796" s="136"/>
      <c r="AC1796" s="136"/>
      <c r="AD1796" s="136"/>
      <c r="AE1796" s="136"/>
      <c r="AF1796" s="136"/>
      <c r="AG1796" s="136"/>
      <c r="AH1796" s="136"/>
      <c r="AI1796" s="136"/>
      <c r="AJ1796" s="136"/>
      <c r="AK1796" s="136"/>
      <c r="AL1796" s="136"/>
      <c r="AM1796" s="136"/>
      <c r="AN1796" s="136"/>
      <c r="AO1796" s="136"/>
      <c r="AP1796" s="136"/>
      <c r="AQ1796" s="136"/>
      <c r="AR1796" s="136"/>
      <c r="AS1796" s="136"/>
      <c r="AT1796" s="136"/>
      <c r="AU1796" s="136"/>
      <c r="AV1796" s="136"/>
      <c r="AW1796" s="136"/>
      <c r="AX1796" s="136"/>
      <c r="AY1796" s="136"/>
      <c r="AZ1796" s="136"/>
      <c r="BA1796" s="136"/>
      <c r="BB1796" s="136"/>
      <c r="BC1796" s="136"/>
      <c r="BD1796" s="136"/>
      <c r="BE1796" s="136"/>
      <c r="BF1796" s="136"/>
      <c r="BG1796" s="136"/>
      <c r="BH1796" s="136"/>
      <c r="BI1796" s="136"/>
      <c r="BJ1796" s="136"/>
      <c r="BK1796" s="136"/>
      <c r="BL1796" s="136"/>
      <c r="BM1796" s="136"/>
      <c r="BN1796" s="136"/>
      <c r="BO1796" s="136"/>
      <c r="BP1796" s="136"/>
      <c r="BQ1796" s="136"/>
      <c r="BR1796" s="136"/>
      <c r="BS1796" s="136"/>
      <c r="BT1796" s="136"/>
      <c r="BU1796" s="136"/>
      <c r="BV1796" s="136"/>
      <c r="BW1796" s="136"/>
      <c r="BX1796" s="136"/>
      <c r="BY1796" s="136"/>
      <c r="BZ1796" s="136"/>
      <c r="CA1796" s="136"/>
      <c r="CB1796" s="136"/>
      <c r="CC1796" s="136"/>
      <c r="CD1796" s="136"/>
      <c r="CE1796" s="136"/>
      <c r="CF1796" s="136"/>
      <c r="CG1796" s="136"/>
      <c r="CH1796" s="136"/>
      <c r="CI1796" s="136"/>
      <c r="CJ1796" s="136"/>
      <c r="CK1796" s="136"/>
      <c r="CL1796" s="136"/>
      <c r="CM1796" s="136"/>
      <c r="CN1796" s="136"/>
      <c r="CO1796" s="136"/>
      <c r="CP1796" s="136"/>
      <c r="CQ1796" s="136"/>
      <c r="CR1796" s="136"/>
      <c r="CS1796" s="136"/>
      <c r="CT1796" s="136"/>
      <c r="CU1796" s="136"/>
      <c r="CV1796" s="136"/>
      <c r="CW1796" s="136"/>
      <c r="CX1796" s="136"/>
      <c r="CY1796" s="136"/>
      <c r="CZ1796" s="136"/>
      <c r="DA1796" s="136"/>
      <c r="DB1796" s="136"/>
      <c r="DC1796" s="136"/>
      <c r="DD1796" s="136"/>
      <c r="DE1796" s="136"/>
      <c r="DF1796" s="136"/>
      <c r="DG1796" s="136"/>
      <c r="DH1796" s="136"/>
      <c r="DI1796" s="136"/>
      <c r="DJ1796" s="136"/>
      <c r="DK1796" s="136"/>
      <c r="DL1796" s="136"/>
      <c r="DM1796" s="136"/>
      <c r="DN1796" s="136"/>
      <c r="DO1796" s="136"/>
      <c r="DP1796" s="136"/>
      <c r="DQ1796" s="136"/>
      <c r="DR1796" s="136"/>
      <c r="DS1796" s="136"/>
      <c r="DT1796" s="136"/>
      <c r="DU1796" s="136"/>
      <c r="DV1796" s="136"/>
      <c r="DW1796" s="136"/>
      <c r="DX1796" s="136"/>
      <c r="DY1796" s="136"/>
      <c r="DZ1796" s="136"/>
      <c r="EA1796" s="136"/>
      <c r="EB1796" s="136"/>
      <c r="EC1796" s="136"/>
      <c r="ED1796" s="136"/>
      <c r="EE1796" s="136"/>
      <c r="EF1796" s="136"/>
      <c r="EG1796" s="136"/>
      <c r="EH1796" s="136"/>
      <c r="EI1796" s="136"/>
      <c r="EJ1796" s="136"/>
      <c r="EK1796" s="136"/>
      <c r="EL1796" s="136"/>
      <c r="EM1796" s="136"/>
      <c r="EN1796" s="136"/>
      <c r="EO1796" s="136"/>
      <c r="EP1796" s="136"/>
      <c r="EQ1796" s="136"/>
      <c r="ER1796" s="136"/>
      <c r="ES1796" s="136"/>
      <c r="ET1796" s="136"/>
      <c r="EU1796" s="136"/>
      <c r="EV1796" s="136"/>
      <c r="EW1796" s="136"/>
      <c r="EX1796" s="136"/>
      <c r="EY1796" s="136"/>
      <c r="EZ1796" s="136"/>
      <c r="FA1796" s="136"/>
      <c r="FB1796" s="136"/>
      <c r="FC1796" s="136"/>
      <c r="FD1796" s="136"/>
      <c r="FE1796" s="136"/>
      <c r="FF1796" s="136"/>
      <c r="FG1796" s="136"/>
      <c r="FH1796" s="136"/>
      <c r="FI1796" s="136"/>
      <c r="FJ1796" s="136"/>
      <c r="FK1796" s="136"/>
      <c r="FL1796" s="136"/>
      <c r="FM1796" s="136"/>
      <c r="FN1796" s="136"/>
      <c r="FO1796" s="136"/>
      <c r="FP1796" s="136"/>
      <c r="FQ1796" s="136"/>
      <c r="FR1796" s="136"/>
      <c r="FS1796" s="136"/>
      <c r="FT1796" s="136"/>
      <c r="FU1796" s="136"/>
      <c r="FV1796" s="136"/>
      <c r="FW1796" s="136"/>
      <c r="FX1796" s="136"/>
      <c r="FY1796" s="136"/>
      <c r="FZ1796" s="136"/>
      <c r="GA1796" s="136"/>
      <c r="GB1796" s="136"/>
      <c r="GC1796" s="136"/>
      <c r="GD1796" s="136"/>
      <c r="GE1796" s="136"/>
      <c r="GF1796" s="136"/>
      <c r="GG1796" s="136"/>
      <c r="GH1796" s="136"/>
      <c r="GI1796" s="136"/>
      <c r="GJ1796" s="136"/>
      <c r="GK1796" s="136"/>
      <c r="GL1796" s="136"/>
      <c r="GM1796" s="136"/>
      <c r="GN1796" s="136"/>
      <c r="GO1796" s="136"/>
      <c r="GP1796" s="136"/>
      <c r="GQ1796" s="136"/>
      <c r="GR1796" s="136"/>
      <c r="GS1796" s="136"/>
      <c r="GT1796" s="136"/>
      <c r="GU1796" s="136"/>
      <c r="GV1796" s="136"/>
      <c r="GW1796" s="136"/>
      <c r="GX1796" s="136"/>
      <c r="GY1796" s="136"/>
      <c r="GZ1796" s="136"/>
      <c r="HA1796" s="136"/>
      <c r="HB1796" s="136"/>
      <c r="HC1796" s="136"/>
      <c r="HD1796" s="136"/>
      <c r="HE1796" s="136"/>
      <c r="HF1796" s="136"/>
      <c r="HG1796" s="136"/>
      <c r="HH1796" s="136"/>
      <c r="HI1796" s="136"/>
      <c r="HJ1796" s="136"/>
      <c r="HK1796" s="136"/>
      <c r="HL1796" s="136"/>
      <c r="HM1796" s="136"/>
      <c r="HN1796" s="136"/>
      <c r="HO1796" s="136"/>
      <c r="HP1796" s="136"/>
      <c r="HQ1796" s="136"/>
      <c r="HR1796" s="136"/>
      <c r="HS1796" s="136"/>
      <c r="HT1796" s="136"/>
      <c r="HU1796" s="136"/>
      <c r="HV1796" s="136"/>
      <c r="HW1796" s="136"/>
      <c r="HX1796" s="136"/>
      <c r="HY1796" s="136"/>
      <c r="HZ1796" s="136"/>
      <c r="IA1796" s="136"/>
      <c r="IB1796" s="136"/>
      <c r="IC1796" s="136"/>
      <c r="ID1796" s="136"/>
      <c r="IE1796" s="136"/>
      <c r="IF1796" s="136"/>
      <c r="IG1796" s="136"/>
    </row>
    <row r="1797" spans="1:241" ht="15" customHeight="1" x14ac:dyDescent="0.25">
      <c r="A1797" s="225" t="s">
        <v>434</v>
      </c>
      <c r="B1797" s="217">
        <v>5965077</v>
      </c>
      <c r="C1797" s="217">
        <v>2670946</v>
      </c>
      <c r="D1797" s="217">
        <v>692764</v>
      </c>
      <c r="E1797" s="217">
        <v>1708322</v>
      </c>
      <c r="F1797" s="217">
        <v>2644887</v>
      </c>
      <c r="G1797" s="217">
        <v>401680</v>
      </c>
      <c r="H1797" s="235">
        <v>14083676</v>
      </c>
      <c r="I1797" s="136"/>
      <c r="J1797" s="225" t="s">
        <v>716</v>
      </c>
      <c r="K1797" s="217">
        <v>8534254</v>
      </c>
      <c r="L1797" s="217">
        <v>1951489</v>
      </c>
      <c r="M1797" s="217">
        <v>733027</v>
      </c>
      <c r="N1797" s="217">
        <v>1592418</v>
      </c>
      <c r="O1797" s="217">
        <v>2901748</v>
      </c>
      <c r="P1797" s="217">
        <v>485450</v>
      </c>
      <c r="Q1797" s="235">
        <v>16198386</v>
      </c>
      <c r="R1797" s="136"/>
      <c r="S1797" s="136"/>
      <c r="T1797" s="136"/>
      <c r="U1797" s="136"/>
      <c r="V1797" s="136"/>
      <c r="W1797" s="136"/>
      <c r="X1797" s="136"/>
      <c r="Y1797" s="136"/>
      <c r="Z1797" s="136"/>
      <c r="AA1797" s="136"/>
      <c r="AB1797" s="136"/>
      <c r="AC1797" s="136"/>
      <c r="AD1797" s="136"/>
      <c r="AE1797" s="136"/>
      <c r="AF1797" s="136"/>
      <c r="AG1797" s="136"/>
      <c r="AH1797" s="136"/>
      <c r="AI1797" s="136"/>
      <c r="AJ1797" s="136"/>
      <c r="AK1797" s="136"/>
      <c r="AL1797" s="136"/>
      <c r="AM1797" s="136"/>
      <c r="AN1797" s="136"/>
      <c r="AO1797" s="136"/>
      <c r="AP1797" s="136"/>
      <c r="AQ1797" s="136"/>
      <c r="AR1797" s="136"/>
      <c r="AS1797" s="136"/>
      <c r="AT1797" s="136"/>
      <c r="AU1797" s="136"/>
      <c r="AV1797" s="136"/>
      <c r="AW1797" s="136"/>
      <c r="AX1797" s="136"/>
      <c r="AY1797" s="136"/>
      <c r="AZ1797" s="136"/>
      <c r="BA1797" s="136"/>
      <c r="BB1797" s="136"/>
      <c r="BC1797" s="136"/>
      <c r="BD1797" s="136"/>
      <c r="BE1797" s="136"/>
      <c r="BF1797" s="136"/>
      <c r="BG1797" s="136"/>
      <c r="BH1797" s="136"/>
      <c r="BI1797" s="136"/>
      <c r="BJ1797" s="136"/>
      <c r="BK1797" s="136"/>
      <c r="BL1797" s="136"/>
      <c r="BM1797" s="136"/>
      <c r="BN1797" s="136"/>
      <c r="BO1797" s="136"/>
      <c r="BP1797" s="136"/>
      <c r="BQ1797" s="136"/>
      <c r="BR1797" s="136"/>
      <c r="BS1797" s="136"/>
      <c r="BT1797" s="136"/>
      <c r="BU1797" s="136"/>
      <c r="BV1797" s="136"/>
      <c r="BW1797" s="136"/>
      <c r="BX1797" s="136"/>
      <c r="BY1797" s="136"/>
      <c r="BZ1797" s="136"/>
      <c r="CA1797" s="136"/>
      <c r="CB1797" s="136"/>
      <c r="CC1797" s="136"/>
      <c r="CD1797" s="136"/>
      <c r="CE1797" s="136"/>
      <c r="CF1797" s="136"/>
      <c r="CG1797" s="136"/>
      <c r="CH1797" s="136"/>
      <c r="CI1797" s="136"/>
      <c r="CJ1797" s="136"/>
      <c r="CK1797" s="136"/>
      <c r="CL1797" s="136"/>
      <c r="CM1797" s="136"/>
      <c r="CN1797" s="136"/>
      <c r="CO1797" s="136"/>
      <c r="CP1797" s="136"/>
      <c r="CQ1797" s="136"/>
      <c r="CR1797" s="136"/>
      <c r="CS1797" s="136"/>
      <c r="CT1797" s="136"/>
      <c r="CU1797" s="136"/>
      <c r="CV1797" s="136"/>
      <c r="CW1797" s="136"/>
      <c r="CX1797" s="136"/>
      <c r="CY1797" s="136"/>
      <c r="CZ1797" s="136"/>
      <c r="DA1797" s="136"/>
      <c r="DB1797" s="136"/>
      <c r="DC1797" s="136"/>
      <c r="DD1797" s="136"/>
      <c r="DE1797" s="136"/>
      <c r="DF1797" s="136"/>
      <c r="DG1797" s="136"/>
      <c r="DH1797" s="136"/>
      <c r="DI1797" s="136"/>
      <c r="DJ1797" s="136"/>
      <c r="DK1797" s="136"/>
      <c r="DL1797" s="136"/>
      <c r="DM1797" s="136"/>
      <c r="DN1797" s="136"/>
      <c r="DO1797" s="136"/>
      <c r="DP1797" s="136"/>
      <c r="DQ1797" s="136"/>
      <c r="DR1797" s="136"/>
      <c r="DS1797" s="136"/>
      <c r="DT1797" s="136"/>
      <c r="DU1797" s="136"/>
      <c r="DV1797" s="136"/>
      <c r="DW1797" s="136"/>
      <c r="DX1797" s="136"/>
      <c r="DY1797" s="136"/>
      <c r="DZ1797" s="136"/>
      <c r="EA1797" s="136"/>
      <c r="EB1797" s="136"/>
      <c r="EC1797" s="136"/>
      <c r="ED1797" s="136"/>
      <c r="EE1797" s="136"/>
      <c r="EF1797" s="136"/>
      <c r="EG1797" s="136"/>
      <c r="EH1797" s="136"/>
      <c r="EI1797" s="136"/>
      <c r="EJ1797" s="136"/>
      <c r="EK1797" s="136"/>
      <c r="EL1797" s="136"/>
      <c r="EM1797" s="136"/>
      <c r="EN1797" s="136"/>
      <c r="EO1797" s="136"/>
      <c r="EP1797" s="136"/>
      <c r="EQ1797" s="136"/>
      <c r="ER1797" s="136"/>
      <c r="ES1797" s="136"/>
      <c r="ET1797" s="136"/>
      <c r="EU1797" s="136"/>
      <c r="EV1797" s="136"/>
      <c r="EW1797" s="136"/>
      <c r="EX1797" s="136"/>
      <c r="EY1797" s="136"/>
      <c r="EZ1797" s="136"/>
      <c r="FA1797" s="136"/>
      <c r="FB1797" s="136"/>
      <c r="FC1797" s="136"/>
      <c r="FD1797" s="136"/>
      <c r="FE1797" s="136"/>
      <c r="FF1797" s="136"/>
      <c r="FG1797" s="136"/>
      <c r="FH1797" s="136"/>
      <c r="FI1797" s="136"/>
      <c r="FJ1797" s="136"/>
      <c r="FK1797" s="136"/>
      <c r="FL1797" s="136"/>
      <c r="FM1797" s="136"/>
      <c r="FN1797" s="136"/>
      <c r="FO1797" s="136"/>
      <c r="FP1797" s="136"/>
      <c r="FQ1797" s="136"/>
      <c r="FR1797" s="136"/>
      <c r="FS1797" s="136"/>
      <c r="FT1797" s="136"/>
      <c r="FU1797" s="136"/>
      <c r="FV1797" s="136"/>
      <c r="FW1797" s="136"/>
      <c r="FX1797" s="136"/>
      <c r="FY1797" s="136"/>
      <c r="FZ1797" s="136"/>
      <c r="GA1797" s="136"/>
      <c r="GB1797" s="136"/>
      <c r="GC1797" s="136"/>
      <c r="GD1797" s="136"/>
      <c r="GE1797" s="136"/>
      <c r="GF1797" s="136"/>
      <c r="GG1797" s="136"/>
      <c r="GH1797" s="136"/>
      <c r="GI1797" s="136"/>
      <c r="GJ1797" s="136"/>
      <c r="GK1797" s="136"/>
      <c r="GL1797" s="136"/>
      <c r="GM1797" s="136"/>
      <c r="GN1797" s="136"/>
      <c r="GO1797" s="136"/>
      <c r="GP1797" s="136"/>
      <c r="GQ1797" s="136"/>
      <c r="GR1797" s="136"/>
      <c r="GS1797" s="136"/>
      <c r="GT1797" s="136"/>
      <c r="GU1797" s="136"/>
      <c r="GV1797" s="136"/>
      <c r="GW1797" s="136"/>
      <c r="GX1797" s="136"/>
      <c r="GY1797" s="136"/>
      <c r="GZ1797" s="136"/>
      <c r="HA1797" s="136"/>
      <c r="HB1797" s="136"/>
      <c r="HC1797" s="136"/>
      <c r="HD1797" s="136"/>
      <c r="HE1797" s="136"/>
      <c r="HF1797" s="136"/>
      <c r="HG1797" s="136"/>
      <c r="HH1797" s="136"/>
      <c r="HI1797" s="136"/>
      <c r="HJ1797" s="136"/>
      <c r="HK1797" s="136"/>
      <c r="HL1797" s="136"/>
      <c r="HM1797" s="136"/>
      <c r="HN1797" s="136"/>
      <c r="HO1797" s="136"/>
      <c r="HP1797" s="136"/>
      <c r="HQ1797" s="136"/>
      <c r="HR1797" s="136"/>
      <c r="HS1797" s="136"/>
      <c r="HT1797" s="136"/>
      <c r="HU1797" s="136"/>
      <c r="HV1797" s="136"/>
      <c r="HW1797" s="136"/>
      <c r="HX1797" s="136"/>
      <c r="HY1797" s="136"/>
      <c r="HZ1797" s="136"/>
      <c r="IA1797" s="136"/>
      <c r="IB1797" s="136"/>
      <c r="IC1797" s="136"/>
      <c r="ID1797" s="136"/>
      <c r="IE1797" s="136"/>
      <c r="IF1797" s="136"/>
      <c r="IG1797" s="136"/>
    </row>
    <row r="1798" spans="1:241" ht="15" customHeight="1" x14ac:dyDescent="0.25">
      <c r="A1798" s="225" t="s">
        <v>707</v>
      </c>
      <c r="B1798" s="217">
        <v>8340414</v>
      </c>
      <c r="C1798" s="217">
        <v>2459787</v>
      </c>
      <c r="D1798" s="217">
        <v>805796</v>
      </c>
      <c r="E1798" s="217">
        <v>1637625</v>
      </c>
      <c r="F1798" s="217">
        <v>2887145</v>
      </c>
      <c r="G1798" s="217">
        <v>506809</v>
      </c>
      <c r="H1798" s="235">
        <v>16637576</v>
      </c>
      <c r="I1798" s="136"/>
      <c r="J1798" s="225" t="s">
        <v>643</v>
      </c>
      <c r="K1798" s="217">
        <v>7033607</v>
      </c>
      <c r="L1798" s="217">
        <v>1949036</v>
      </c>
      <c r="M1798" s="217">
        <v>659175</v>
      </c>
      <c r="N1798" s="217">
        <v>1720089</v>
      </c>
      <c r="O1798" s="217">
        <v>2906660</v>
      </c>
      <c r="P1798" s="217">
        <v>723168</v>
      </c>
      <c r="Q1798" s="235">
        <v>14991735</v>
      </c>
      <c r="R1798" s="136"/>
      <c r="S1798" s="136"/>
      <c r="T1798" s="136"/>
      <c r="U1798" s="136"/>
      <c r="V1798" s="136"/>
      <c r="W1798" s="136"/>
      <c r="X1798" s="136"/>
      <c r="Y1798" s="136"/>
      <c r="Z1798" s="136"/>
      <c r="AA1798" s="136"/>
      <c r="AB1798" s="136"/>
      <c r="AC1798" s="136"/>
      <c r="AD1798" s="136"/>
      <c r="AE1798" s="136"/>
      <c r="AF1798" s="136"/>
      <c r="AG1798" s="136"/>
      <c r="AH1798" s="136"/>
      <c r="AI1798" s="136"/>
      <c r="AJ1798" s="136"/>
      <c r="AK1798" s="136"/>
      <c r="AL1798" s="136"/>
      <c r="AM1798" s="136"/>
      <c r="AN1798" s="136"/>
      <c r="AO1798" s="136"/>
      <c r="AP1798" s="136"/>
      <c r="AQ1798" s="136"/>
      <c r="AR1798" s="136"/>
      <c r="AS1798" s="136"/>
      <c r="AT1798" s="136"/>
      <c r="AU1798" s="136"/>
      <c r="AV1798" s="136"/>
      <c r="AW1798" s="136"/>
      <c r="AX1798" s="136"/>
      <c r="AY1798" s="136"/>
      <c r="AZ1798" s="136"/>
      <c r="BA1798" s="136"/>
      <c r="BB1798" s="136"/>
      <c r="BC1798" s="136"/>
      <c r="BD1798" s="136"/>
      <c r="BE1798" s="136"/>
      <c r="BF1798" s="136"/>
      <c r="BG1798" s="136"/>
      <c r="BH1798" s="136"/>
      <c r="BI1798" s="136"/>
      <c r="BJ1798" s="136"/>
      <c r="BK1798" s="136"/>
      <c r="BL1798" s="136"/>
      <c r="BM1798" s="136"/>
      <c r="BN1798" s="136"/>
      <c r="BO1798" s="136"/>
      <c r="BP1798" s="136"/>
      <c r="BQ1798" s="136"/>
      <c r="BR1798" s="136"/>
      <c r="BS1798" s="136"/>
      <c r="BT1798" s="136"/>
      <c r="BU1798" s="136"/>
      <c r="BV1798" s="136"/>
      <c r="BW1798" s="136"/>
      <c r="BX1798" s="136"/>
      <c r="BY1798" s="136"/>
      <c r="BZ1798" s="136"/>
      <c r="CA1798" s="136"/>
      <c r="CB1798" s="136"/>
      <c r="CC1798" s="136"/>
      <c r="CD1798" s="136"/>
      <c r="CE1798" s="136"/>
      <c r="CF1798" s="136"/>
      <c r="CG1798" s="136"/>
      <c r="CH1798" s="136"/>
      <c r="CI1798" s="136"/>
      <c r="CJ1798" s="136"/>
      <c r="CK1798" s="136"/>
      <c r="CL1798" s="136"/>
      <c r="CM1798" s="136"/>
      <c r="CN1798" s="136"/>
      <c r="CO1798" s="136"/>
      <c r="CP1798" s="136"/>
      <c r="CQ1798" s="136"/>
      <c r="CR1798" s="136"/>
      <c r="CS1798" s="136"/>
      <c r="CT1798" s="136"/>
      <c r="CU1798" s="136"/>
      <c r="CV1798" s="136"/>
      <c r="CW1798" s="136"/>
      <c r="CX1798" s="136"/>
      <c r="CY1798" s="136"/>
      <c r="CZ1798" s="136"/>
      <c r="DA1798" s="136"/>
      <c r="DB1798" s="136"/>
      <c r="DC1798" s="136"/>
      <c r="DD1798" s="136"/>
      <c r="DE1798" s="136"/>
      <c r="DF1798" s="136"/>
      <c r="DG1798" s="136"/>
      <c r="DH1798" s="136"/>
      <c r="DI1798" s="136"/>
      <c r="DJ1798" s="136"/>
      <c r="DK1798" s="136"/>
      <c r="DL1798" s="136"/>
      <c r="DM1798" s="136"/>
      <c r="DN1798" s="136"/>
      <c r="DO1798" s="136"/>
      <c r="DP1798" s="136"/>
      <c r="DQ1798" s="136"/>
      <c r="DR1798" s="136"/>
      <c r="DS1798" s="136"/>
      <c r="DT1798" s="136"/>
      <c r="DU1798" s="136"/>
      <c r="DV1798" s="136"/>
      <c r="DW1798" s="136"/>
      <c r="DX1798" s="136"/>
      <c r="DY1798" s="136"/>
      <c r="DZ1798" s="136"/>
      <c r="EA1798" s="136"/>
      <c r="EB1798" s="136"/>
      <c r="EC1798" s="136"/>
      <c r="ED1798" s="136"/>
      <c r="EE1798" s="136"/>
      <c r="EF1798" s="136"/>
      <c r="EG1798" s="136"/>
      <c r="EH1798" s="136"/>
      <c r="EI1798" s="136"/>
      <c r="EJ1798" s="136"/>
      <c r="EK1798" s="136"/>
      <c r="EL1798" s="136"/>
      <c r="EM1798" s="136"/>
      <c r="EN1798" s="136"/>
      <c r="EO1798" s="136"/>
      <c r="EP1798" s="136"/>
      <c r="EQ1798" s="136"/>
      <c r="ER1798" s="136"/>
      <c r="ES1798" s="136"/>
      <c r="ET1798" s="136"/>
      <c r="EU1798" s="136"/>
      <c r="EV1798" s="136"/>
      <c r="EW1798" s="136"/>
      <c r="EX1798" s="136"/>
      <c r="EY1798" s="136"/>
      <c r="EZ1798" s="136"/>
      <c r="FA1798" s="136"/>
      <c r="FB1798" s="136"/>
      <c r="FC1798" s="136"/>
      <c r="FD1798" s="136"/>
      <c r="FE1798" s="136"/>
      <c r="FF1798" s="136"/>
      <c r="FG1798" s="136"/>
      <c r="FH1798" s="136"/>
      <c r="FI1798" s="136"/>
      <c r="FJ1798" s="136"/>
      <c r="FK1798" s="136"/>
      <c r="FL1798" s="136"/>
      <c r="FM1798" s="136"/>
      <c r="FN1798" s="136"/>
      <c r="FO1798" s="136"/>
      <c r="FP1798" s="136"/>
      <c r="FQ1798" s="136"/>
      <c r="FR1798" s="136"/>
      <c r="FS1798" s="136"/>
      <c r="FT1798" s="136"/>
      <c r="FU1798" s="136"/>
      <c r="FV1798" s="136"/>
      <c r="FW1798" s="136"/>
      <c r="FX1798" s="136"/>
      <c r="FY1798" s="136"/>
      <c r="FZ1798" s="136"/>
      <c r="GA1798" s="136"/>
      <c r="GB1798" s="136"/>
      <c r="GC1798" s="136"/>
      <c r="GD1798" s="136"/>
      <c r="GE1798" s="136"/>
      <c r="GF1798" s="136"/>
      <c r="GG1798" s="136"/>
      <c r="GH1798" s="136"/>
      <c r="GI1798" s="136"/>
      <c r="GJ1798" s="136"/>
      <c r="GK1798" s="136"/>
      <c r="GL1798" s="136"/>
      <c r="GM1798" s="136"/>
      <c r="GN1798" s="136"/>
      <c r="GO1798" s="136"/>
      <c r="GP1798" s="136"/>
      <c r="GQ1798" s="136"/>
      <c r="GR1798" s="136"/>
      <c r="GS1798" s="136"/>
      <c r="GT1798" s="136"/>
      <c r="GU1798" s="136"/>
      <c r="GV1798" s="136"/>
      <c r="GW1798" s="136"/>
      <c r="GX1798" s="136"/>
      <c r="GY1798" s="136"/>
      <c r="GZ1798" s="136"/>
      <c r="HA1798" s="136"/>
      <c r="HB1798" s="136"/>
      <c r="HC1798" s="136"/>
      <c r="HD1798" s="136"/>
      <c r="HE1798" s="136"/>
      <c r="HF1798" s="136"/>
      <c r="HG1798" s="136"/>
      <c r="HH1798" s="136"/>
      <c r="HI1798" s="136"/>
      <c r="HJ1798" s="136"/>
      <c r="HK1798" s="136"/>
      <c r="HL1798" s="136"/>
      <c r="HM1798" s="136"/>
      <c r="HN1798" s="136"/>
      <c r="HO1798" s="136"/>
      <c r="HP1798" s="136"/>
      <c r="HQ1798" s="136"/>
      <c r="HR1798" s="136"/>
      <c r="HS1798" s="136"/>
      <c r="HT1798" s="136"/>
      <c r="HU1798" s="136"/>
      <c r="HV1798" s="136"/>
      <c r="HW1798" s="136"/>
      <c r="HX1798" s="136"/>
      <c r="HY1798" s="136"/>
      <c r="HZ1798" s="136"/>
      <c r="IA1798" s="136"/>
      <c r="IB1798" s="136"/>
      <c r="IC1798" s="136"/>
      <c r="ID1798" s="136"/>
      <c r="IE1798" s="136"/>
      <c r="IF1798" s="136"/>
      <c r="IG1798" s="136"/>
    </row>
    <row r="1799" spans="1:241" ht="15" customHeight="1" x14ac:dyDescent="0.25">
      <c r="A1799" s="225" t="s">
        <v>635</v>
      </c>
      <c r="B1799" s="217">
        <v>8970667</v>
      </c>
      <c r="C1799" s="217">
        <v>3224769</v>
      </c>
      <c r="D1799" s="217">
        <v>838900</v>
      </c>
      <c r="E1799" s="217">
        <v>1639647</v>
      </c>
      <c r="F1799" s="217">
        <v>2676121</v>
      </c>
      <c r="G1799" s="217">
        <v>509197</v>
      </c>
      <c r="H1799" s="235">
        <v>17859301</v>
      </c>
      <c r="I1799" s="136"/>
      <c r="J1799" s="225" t="s">
        <v>476</v>
      </c>
      <c r="K1799" s="217">
        <v>10489158</v>
      </c>
      <c r="L1799" s="217">
        <v>2518850</v>
      </c>
      <c r="M1799" s="217">
        <v>862950</v>
      </c>
      <c r="N1799" s="217">
        <v>1046137</v>
      </c>
      <c r="O1799" s="217">
        <v>2181259</v>
      </c>
      <c r="P1799" s="217">
        <v>467227</v>
      </c>
      <c r="Q1799" s="235">
        <v>17565581</v>
      </c>
      <c r="R1799" s="136"/>
      <c r="S1799" s="136"/>
      <c r="T1799" s="136"/>
      <c r="U1799" s="136"/>
      <c r="V1799" s="136"/>
      <c r="W1799" s="136"/>
      <c r="X1799" s="136"/>
      <c r="Y1799" s="136"/>
      <c r="Z1799" s="136"/>
      <c r="AA1799" s="136"/>
      <c r="AB1799" s="136"/>
      <c r="AC1799" s="136"/>
      <c r="AD1799" s="136"/>
      <c r="AE1799" s="136"/>
      <c r="AF1799" s="136"/>
      <c r="AG1799" s="136"/>
      <c r="AH1799" s="136"/>
      <c r="AI1799" s="136"/>
      <c r="AJ1799" s="136"/>
      <c r="AK1799" s="136"/>
      <c r="AL1799" s="136"/>
      <c r="AM1799" s="136"/>
      <c r="AN1799" s="136"/>
      <c r="AO1799" s="136"/>
      <c r="AP1799" s="136"/>
      <c r="AQ1799" s="136"/>
      <c r="AR1799" s="136"/>
      <c r="AS1799" s="136"/>
      <c r="AT1799" s="136"/>
      <c r="AU1799" s="136"/>
      <c r="AV1799" s="136"/>
      <c r="AW1799" s="136"/>
      <c r="AX1799" s="136"/>
      <c r="AY1799" s="136"/>
      <c r="AZ1799" s="136"/>
      <c r="BA1799" s="136"/>
      <c r="BB1799" s="136"/>
      <c r="BC1799" s="136"/>
      <c r="BD1799" s="136"/>
      <c r="BE1799" s="136"/>
      <c r="BF1799" s="136"/>
      <c r="BG1799" s="136"/>
      <c r="BH1799" s="136"/>
      <c r="BI1799" s="136"/>
      <c r="BJ1799" s="136"/>
      <c r="BK1799" s="136"/>
      <c r="BL1799" s="136"/>
      <c r="BM1799" s="136"/>
      <c r="BN1799" s="136"/>
      <c r="BO1799" s="136"/>
      <c r="BP1799" s="136"/>
      <c r="BQ1799" s="136"/>
      <c r="BR1799" s="136"/>
      <c r="BS1799" s="136"/>
      <c r="BT1799" s="136"/>
      <c r="BU1799" s="136"/>
      <c r="BV1799" s="136"/>
      <c r="BW1799" s="136"/>
      <c r="BX1799" s="136"/>
      <c r="BY1799" s="136"/>
      <c r="BZ1799" s="136"/>
      <c r="CA1799" s="136"/>
      <c r="CB1799" s="136"/>
      <c r="CC1799" s="136"/>
      <c r="CD1799" s="136"/>
      <c r="CE1799" s="136"/>
      <c r="CF1799" s="136"/>
      <c r="CG1799" s="136"/>
      <c r="CH1799" s="136"/>
      <c r="CI1799" s="136"/>
      <c r="CJ1799" s="136"/>
      <c r="CK1799" s="136"/>
      <c r="CL1799" s="136"/>
      <c r="CM1799" s="136"/>
      <c r="CN1799" s="136"/>
      <c r="CO1799" s="136"/>
      <c r="CP1799" s="136"/>
      <c r="CQ1799" s="136"/>
      <c r="CR1799" s="136"/>
      <c r="CS1799" s="136"/>
      <c r="CT1799" s="136"/>
      <c r="CU1799" s="136"/>
      <c r="CV1799" s="136"/>
      <c r="CW1799" s="136"/>
      <c r="CX1799" s="136"/>
      <c r="CY1799" s="136"/>
      <c r="CZ1799" s="136"/>
      <c r="DA1799" s="136"/>
      <c r="DB1799" s="136"/>
      <c r="DC1799" s="136"/>
      <c r="DD1799" s="136"/>
      <c r="DE1799" s="136"/>
      <c r="DF1799" s="136"/>
      <c r="DG1799" s="136"/>
      <c r="DH1799" s="136"/>
      <c r="DI1799" s="136"/>
      <c r="DJ1799" s="136"/>
      <c r="DK1799" s="136"/>
      <c r="DL1799" s="136"/>
      <c r="DM1799" s="136"/>
      <c r="DN1799" s="136"/>
      <c r="DO1799" s="136"/>
      <c r="DP1799" s="136"/>
      <c r="DQ1799" s="136"/>
      <c r="DR1799" s="136"/>
      <c r="DS1799" s="136"/>
      <c r="DT1799" s="136"/>
      <c r="DU1799" s="136"/>
      <c r="DV1799" s="136"/>
      <c r="DW1799" s="136"/>
      <c r="DX1799" s="136"/>
      <c r="DY1799" s="136"/>
      <c r="DZ1799" s="136"/>
      <c r="EA1799" s="136"/>
      <c r="EB1799" s="136"/>
      <c r="EC1799" s="136"/>
      <c r="ED1799" s="136"/>
      <c r="EE1799" s="136"/>
      <c r="EF1799" s="136"/>
      <c r="EG1799" s="136"/>
      <c r="EH1799" s="136"/>
      <c r="EI1799" s="136"/>
      <c r="EJ1799" s="136"/>
      <c r="EK1799" s="136"/>
      <c r="EL1799" s="136"/>
      <c r="EM1799" s="136"/>
      <c r="EN1799" s="136"/>
      <c r="EO1799" s="136"/>
      <c r="EP1799" s="136"/>
      <c r="EQ1799" s="136"/>
      <c r="ER1799" s="136"/>
      <c r="ES1799" s="136"/>
      <c r="ET1799" s="136"/>
      <c r="EU1799" s="136"/>
      <c r="EV1799" s="136"/>
      <c r="EW1799" s="136"/>
      <c r="EX1799" s="136"/>
      <c r="EY1799" s="136"/>
      <c r="EZ1799" s="136"/>
      <c r="FA1799" s="136"/>
      <c r="FB1799" s="136"/>
      <c r="FC1799" s="136"/>
      <c r="FD1799" s="136"/>
      <c r="FE1799" s="136"/>
      <c r="FF1799" s="136"/>
      <c r="FG1799" s="136"/>
      <c r="FH1799" s="136"/>
      <c r="FI1799" s="136"/>
      <c r="FJ1799" s="136"/>
      <c r="FK1799" s="136"/>
      <c r="FL1799" s="136"/>
      <c r="FM1799" s="136"/>
      <c r="FN1799" s="136"/>
      <c r="FO1799" s="136"/>
      <c r="FP1799" s="136"/>
      <c r="FQ1799" s="136"/>
      <c r="FR1799" s="136"/>
      <c r="FS1799" s="136"/>
      <c r="FT1799" s="136"/>
      <c r="FU1799" s="136"/>
      <c r="FV1799" s="136"/>
      <c r="FW1799" s="136"/>
      <c r="FX1799" s="136"/>
      <c r="FY1799" s="136"/>
      <c r="FZ1799" s="136"/>
      <c r="GA1799" s="136"/>
      <c r="GB1799" s="136"/>
      <c r="GC1799" s="136"/>
      <c r="GD1799" s="136"/>
      <c r="GE1799" s="136"/>
      <c r="GF1799" s="136"/>
      <c r="GG1799" s="136"/>
      <c r="GH1799" s="136"/>
      <c r="GI1799" s="136"/>
      <c r="GJ1799" s="136"/>
      <c r="GK1799" s="136"/>
      <c r="GL1799" s="136"/>
      <c r="GM1799" s="136"/>
      <c r="GN1799" s="136"/>
      <c r="GO1799" s="136"/>
      <c r="GP1799" s="136"/>
      <c r="GQ1799" s="136"/>
      <c r="GR1799" s="136"/>
      <c r="GS1799" s="136"/>
      <c r="GT1799" s="136"/>
      <c r="GU1799" s="136"/>
      <c r="GV1799" s="136"/>
      <c r="GW1799" s="136"/>
      <c r="GX1799" s="136"/>
      <c r="GY1799" s="136"/>
      <c r="GZ1799" s="136"/>
      <c r="HA1799" s="136"/>
      <c r="HB1799" s="136"/>
      <c r="HC1799" s="136"/>
      <c r="HD1799" s="136"/>
      <c r="HE1799" s="136"/>
      <c r="HF1799" s="136"/>
      <c r="HG1799" s="136"/>
      <c r="HH1799" s="136"/>
      <c r="HI1799" s="136"/>
      <c r="HJ1799" s="136"/>
      <c r="HK1799" s="136"/>
      <c r="HL1799" s="136"/>
      <c r="HM1799" s="136"/>
      <c r="HN1799" s="136"/>
      <c r="HO1799" s="136"/>
      <c r="HP1799" s="136"/>
      <c r="HQ1799" s="136"/>
      <c r="HR1799" s="136"/>
      <c r="HS1799" s="136"/>
      <c r="HT1799" s="136"/>
      <c r="HU1799" s="136"/>
      <c r="HV1799" s="136"/>
      <c r="HW1799" s="136"/>
      <c r="HX1799" s="136"/>
      <c r="HY1799" s="136"/>
      <c r="HZ1799" s="136"/>
      <c r="IA1799" s="136"/>
      <c r="IB1799" s="136"/>
      <c r="IC1799" s="136"/>
      <c r="ID1799" s="136"/>
      <c r="IE1799" s="136"/>
      <c r="IF1799" s="136"/>
      <c r="IG1799" s="136"/>
    </row>
    <row r="1800" spans="1:241" ht="15" customHeight="1" x14ac:dyDescent="0.25">
      <c r="A1800" s="225" t="s">
        <v>636</v>
      </c>
      <c r="B1800" s="217">
        <v>6486656</v>
      </c>
      <c r="C1800" s="217">
        <v>3058229</v>
      </c>
      <c r="D1800" s="217">
        <v>740387</v>
      </c>
      <c r="E1800" s="217">
        <v>1438531</v>
      </c>
      <c r="F1800" s="217">
        <v>2454871</v>
      </c>
      <c r="G1800" s="217">
        <v>516370</v>
      </c>
      <c r="H1800" s="235">
        <v>14695044</v>
      </c>
      <c r="I1800" s="136"/>
      <c r="J1800" s="225" t="s">
        <v>479</v>
      </c>
      <c r="K1800" s="217">
        <v>7083050</v>
      </c>
      <c r="L1800" s="217">
        <v>1911871</v>
      </c>
      <c r="M1800" s="217">
        <v>603711</v>
      </c>
      <c r="N1800" s="217">
        <v>1429431</v>
      </c>
      <c r="O1800" s="217">
        <v>2141709</v>
      </c>
      <c r="P1800" s="217">
        <v>503158</v>
      </c>
      <c r="Q1800" s="235">
        <v>13672930</v>
      </c>
      <c r="R1800" s="136"/>
      <c r="S1800" s="136"/>
      <c r="T1800" s="136"/>
      <c r="U1800" s="136"/>
      <c r="V1800" s="136"/>
      <c r="W1800" s="136"/>
      <c r="X1800" s="136"/>
      <c r="Y1800" s="136"/>
      <c r="Z1800" s="136"/>
      <c r="AA1800" s="136"/>
      <c r="AB1800" s="136"/>
      <c r="AC1800" s="136"/>
      <c r="AD1800" s="136"/>
      <c r="AE1800" s="136"/>
      <c r="AF1800" s="136"/>
      <c r="AG1800" s="136"/>
      <c r="AH1800" s="136"/>
      <c r="AI1800" s="136"/>
      <c r="AJ1800" s="136"/>
      <c r="AK1800" s="136"/>
      <c r="AL1800" s="136"/>
      <c r="AM1800" s="136"/>
      <c r="AN1800" s="136"/>
      <c r="AO1800" s="136"/>
      <c r="AP1800" s="136"/>
      <c r="AQ1800" s="136"/>
      <c r="AR1800" s="136"/>
      <c r="AS1800" s="136"/>
      <c r="AT1800" s="136"/>
      <c r="AU1800" s="136"/>
      <c r="AV1800" s="136"/>
      <c r="AW1800" s="136"/>
      <c r="AX1800" s="136"/>
      <c r="AY1800" s="136"/>
      <c r="AZ1800" s="136"/>
      <c r="BA1800" s="136"/>
      <c r="BB1800" s="136"/>
      <c r="BC1800" s="136"/>
      <c r="BD1800" s="136"/>
      <c r="BE1800" s="136"/>
      <c r="BF1800" s="136"/>
      <c r="BG1800" s="136"/>
      <c r="BH1800" s="136"/>
      <c r="BI1800" s="136"/>
      <c r="BJ1800" s="136"/>
      <c r="BK1800" s="136"/>
      <c r="BL1800" s="136"/>
      <c r="BM1800" s="136"/>
      <c r="BN1800" s="136"/>
      <c r="BO1800" s="136"/>
      <c r="BP1800" s="136"/>
      <c r="BQ1800" s="136"/>
      <c r="BR1800" s="136"/>
      <c r="BS1800" s="136"/>
      <c r="BT1800" s="136"/>
      <c r="BU1800" s="136"/>
      <c r="BV1800" s="136"/>
      <c r="BW1800" s="136"/>
      <c r="BX1800" s="136"/>
      <c r="BY1800" s="136"/>
      <c r="BZ1800" s="136"/>
      <c r="CA1800" s="136"/>
      <c r="CB1800" s="136"/>
      <c r="CC1800" s="136"/>
      <c r="CD1800" s="136"/>
      <c r="CE1800" s="136"/>
      <c r="CF1800" s="136"/>
      <c r="CG1800" s="136"/>
      <c r="CH1800" s="136"/>
      <c r="CI1800" s="136"/>
      <c r="CJ1800" s="136"/>
      <c r="CK1800" s="136"/>
      <c r="CL1800" s="136"/>
      <c r="CM1800" s="136"/>
      <c r="CN1800" s="136"/>
      <c r="CO1800" s="136"/>
      <c r="CP1800" s="136"/>
      <c r="CQ1800" s="136"/>
      <c r="CR1800" s="136"/>
      <c r="CS1800" s="136"/>
      <c r="CT1800" s="136"/>
      <c r="CU1800" s="136"/>
      <c r="CV1800" s="136"/>
      <c r="CW1800" s="136"/>
      <c r="CX1800" s="136"/>
      <c r="CY1800" s="136"/>
      <c r="CZ1800" s="136"/>
      <c r="DA1800" s="136"/>
      <c r="DB1800" s="136"/>
      <c r="DC1800" s="136"/>
      <c r="DD1800" s="136"/>
      <c r="DE1800" s="136"/>
      <c r="DF1800" s="136"/>
      <c r="DG1800" s="136"/>
      <c r="DH1800" s="136"/>
      <c r="DI1800" s="136"/>
      <c r="DJ1800" s="136"/>
      <c r="DK1800" s="136"/>
      <c r="DL1800" s="136"/>
      <c r="DM1800" s="136"/>
      <c r="DN1800" s="136"/>
      <c r="DO1800" s="136"/>
      <c r="DP1800" s="136"/>
      <c r="DQ1800" s="136"/>
      <c r="DR1800" s="136"/>
      <c r="DS1800" s="136"/>
      <c r="DT1800" s="136"/>
      <c r="DU1800" s="136"/>
      <c r="DV1800" s="136"/>
      <c r="DW1800" s="136"/>
      <c r="DX1800" s="136"/>
      <c r="DY1800" s="136"/>
      <c r="DZ1800" s="136"/>
      <c r="EA1800" s="136"/>
      <c r="EB1800" s="136"/>
      <c r="EC1800" s="136"/>
      <c r="ED1800" s="136"/>
      <c r="EE1800" s="136"/>
      <c r="EF1800" s="136"/>
      <c r="EG1800" s="136"/>
      <c r="EH1800" s="136"/>
      <c r="EI1800" s="136"/>
      <c r="EJ1800" s="136"/>
      <c r="EK1800" s="136"/>
      <c r="EL1800" s="136"/>
      <c r="EM1800" s="136"/>
      <c r="EN1800" s="136"/>
      <c r="EO1800" s="136"/>
      <c r="EP1800" s="136"/>
      <c r="EQ1800" s="136"/>
      <c r="ER1800" s="136"/>
      <c r="ES1800" s="136"/>
      <c r="ET1800" s="136"/>
      <c r="EU1800" s="136"/>
      <c r="EV1800" s="136"/>
      <c r="EW1800" s="136"/>
      <c r="EX1800" s="136"/>
      <c r="EY1800" s="136"/>
      <c r="EZ1800" s="136"/>
      <c r="FA1800" s="136"/>
      <c r="FB1800" s="136"/>
      <c r="FC1800" s="136"/>
      <c r="FD1800" s="136"/>
      <c r="FE1800" s="136"/>
      <c r="FF1800" s="136"/>
      <c r="FG1800" s="136"/>
      <c r="FH1800" s="136"/>
      <c r="FI1800" s="136"/>
      <c r="FJ1800" s="136"/>
      <c r="FK1800" s="136"/>
      <c r="FL1800" s="136"/>
      <c r="FM1800" s="136"/>
      <c r="FN1800" s="136"/>
      <c r="FO1800" s="136"/>
      <c r="FP1800" s="136"/>
      <c r="FQ1800" s="136"/>
      <c r="FR1800" s="136"/>
      <c r="FS1800" s="136"/>
      <c r="FT1800" s="136"/>
      <c r="FU1800" s="136"/>
      <c r="FV1800" s="136"/>
      <c r="FW1800" s="136"/>
      <c r="FX1800" s="136"/>
      <c r="FY1800" s="136"/>
      <c r="FZ1800" s="136"/>
      <c r="GA1800" s="136"/>
      <c r="GB1800" s="136"/>
      <c r="GC1800" s="136"/>
      <c r="GD1800" s="136"/>
      <c r="GE1800" s="136"/>
      <c r="GF1800" s="136"/>
      <c r="GG1800" s="136"/>
      <c r="GH1800" s="136"/>
      <c r="GI1800" s="136"/>
      <c r="GJ1800" s="136"/>
      <c r="GK1800" s="136"/>
      <c r="GL1800" s="136"/>
      <c r="GM1800" s="136"/>
      <c r="GN1800" s="136"/>
      <c r="GO1800" s="136"/>
      <c r="GP1800" s="136"/>
      <c r="GQ1800" s="136"/>
      <c r="GR1800" s="136"/>
      <c r="GS1800" s="136"/>
      <c r="GT1800" s="136"/>
      <c r="GU1800" s="136"/>
      <c r="GV1800" s="136"/>
      <c r="GW1800" s="136"/>
      <c r="GX1800" s="136"/>
      <c r="GY1800" s="136"/>
      <c r="GZ1800" s="136"/>
      <c r="HA1800" s="136"/>
      <c r="HB1800" s="136"/>
      <c r="HC1800" s="136"/>
      <c r="HD1800" s="136"/>
      <c r="HE1800" s="136"/>
      <c r="HF1800" s="136"/>
      <c r="HG1800" s="136"/>
      <c r="HH1800" s="136"/>
      <c r="HI1800" s="136"/>
      <c r="HJ1800" s="136"/>
      <c r="HK1800" s="136"/>
      <c r="HL1800" s="136"/>
      <c r="HM1800" s="136"/>
      <c r="HN1800" s="136"/>
      <c r="HO1800" s="136"/>
      <c r="HP1800" s="136"/>
      <c r="HQ1800" s="136"/>
      <c r="HR1800" s="136"/>
      <c r="HS1800" s="136"/>
      <c r="HT1800" s="136"/>
      <c r="HU1800" s="136"/>
      <c r="HV1800" s="136"/>
      <c r="HW1800" s="136"/>
      <c r="HX1800" s="136"/>
      <c r="HY1800" s="136"/>
      <c r="HZ1800" s="136"/>
      <c r="IA1800" s="136"/>
      <c r="IB1800" s="136"/>
      <c r="IC1800" s="136"/>
      <c r="ID1800" s="136"/>
      <c r="IE1800" s="136"/>
      <c r="IF1800" s="136"/>
      <c r="IG1800" s="136"/>
    </row>
    <row r="1801" spans="1:241" ht="15" customHeight="1" x14ac:dyDescent="0.25">
      <c r="A1801" s="225" t="s">
        <v>438</v>
      </c>
      <c r="B1801" s="217">
        <v>10074476</v>
      </c>
      <c r="C1801" s="217">
        <v>2560037</v>
      </c>
      <c r="D1801" s="217">
        <v>1061192</v>
      </c>
      <c r="E1801" s="217">
        <v>1788066</v>
      </c>
      <c r="F1801" s="217">
        <v>2665721</v>
      </c>
      <c r="G1801" s="217">
        <v>921741</v>
      </c>
      <c r="H1801" s="235">
        <v>19071233</v>
      </c>
      <c r="I1801" s="136"/>
      <c r="J1801" s="225" t="s">
        <v>480</v>
      </c>
      <c r="K1801" s="217">
        <v>7703200</v>
      </c>
      <c r="L1801" s="217">
        <v>2341870</v>
      </c>
      <c r="M1801" s="217">
        <v>762030</v>
      </c>
      <c r="N1801" s="217">
        <v>1634033</v>
      </c>
      <c r="O1801" s="217">
        <v>2169358</v>
      </c>
      <c r="P1801" s="217">
        <v>641169</v>
      </c>
      <c r="Q1801" s="235">
        <v>15251660</v>
      </c>
      <c r="R1801" s="136"/>
      <c r="S1801" s="136"/>
      <c r="T1801" s="136"/>
      <c r="U1801" s="136"/>
      <c r="V1801" s="136"/>
      <c r="W1801" s="136"/>
      <c r="X1801" s="136"/>
      <c r="Y1801" s="136"/>
      <c r="Z1801" s="136"/>
      <c r="AA1801" s="136"/>
      <c r="AB1801" s="136"/>
      <c r="AC1801" s="136"/>
      <c r="AD1801" s="136"/>
      <c r="AE1801" s="136"/>
      <c r="AF1801" s="136"/>
      <c r="AG1801" s="136"/>
      <c r="AH1801" s="136"/>
      <c r="AI1801" s="136"/>
      <c r="AJ1801" s="136"/>
      <c r="AK1801" s="136"/>
      <c r="AL1801" s="136"/>
      <c r="AM1801" s="136"/>
      <c r="AN1801" s="136"/>
      <c r="AO1801" s="136"/>
      <c r="AP1801" s="136"/>
      <c r="AQ1801" s="136"/>
      <c r="AR1801" s="136"/>
      <c r="AS1801" s="136"/>
      <c r="AT1801" s="136"/>
      <c r="AU1801" s="136"/>
      <c r="AV1801" s="136"/>
      <c r="AW1801" s="136"/>
      <c r="AX1801" s="136"/>
      <c r="AY1801" s="136"/>
      <c r="AZ1801" s="136"/>
      <c r="BA1801" s="136"/>
      <c r="BB1801" s="136"/>
      <c r="BC1801" s="136"/>
      <c r="BD1801" s="136"/>
      <c r="BE1801" s="136"/>
      <c r="BF1801" s="136"/>
      <c r="BG1801" s="136"/>
      <c r="BH1801" s="136"/>
      <c r="BI1801" s="136"/>
      <c r="BJ1801" s="136"/>
      <c r="BK1801" s="136"/>
      <c r="BL1801" s="136"/>
      <c r="BM1801" s="136"/>
      <c r="BN1801" s="136"/>
      <c r="BO1801" s="136"/>
      <c r="BP1801" s="136"/>
      <c r="BQ1801" s="136"/>
      <c r="BR1801" s="136"/>
      <c r="BS1801" s="136"/>
      <c r="BT1801" s="136"/>
      <c r="BU1801" s="136"/>
      <c r="BV1801" s="136"/>
      <c r="BW1801" s="136"/>
      <c r="BX1801" s="136"/>
      <c r="BY1801" s="136"/>
      <c r="BZ1801" s="136"/>
      <c r="CA1801" s="136"/>
      <c r="CB1801" s="136"/>
      <c r="CC1801" s="136"/>
      <c r="CD1801" s="136"/>
      <c r="CE1801" s="136"/>
      <c r="CF1801" s="136"/>
      <c r="CG1801" s="136"/>
      <c r="CH1801" s="136"/>
      <c r="CI1801" s="136"/>
      <c r="CJ1801" s="136"/>
      <c r="CK1801" s="136"/>
      <c r="CL1801" s="136"/>
      <c r="CM1801" s="136"/>
      <c r="CN1801" s="136"/>
      <c r="CO1801" s="136"/>
      <c r="CP1801" s="136"/>
      <c r="CQ1801" s="136"/>
      <c r="CR1801" s="136"/>
      <c r="CS1801" s="136"/>
      <c r="CT1801" s="136"/>
      <c r="CU1801" s="136"/>
      <c r="CV1801" s="136"/>
      <c r="CW1801" s="136"/>
      <c r="CX1801" s="136"/>
      <c r="CY1801" s="136"/>
      <c r="CZ1801" s="136"/>
      <c r="DA1801" s="136"/>
      <c r="DB1801" s="136"/>
      <c r="DC1801" s="136"/>
      <c r="DD1801" s="136"/>
      <c r="DE1801" s="136"/>
      <c r="DF1801" s="136"/>
      <c r="DG1801" s="136"/>
      <c r="DH1801" s="136"/>
      <c r="DI1801" s="136"/>
      <c r="DJ1801" s="136"/>
      <c r="DK1801" s="136"/>
      <c r="DL1801" s="136"/>
      <c r="DM1801" s="136"/>
      <c r="DN1801" s="136"/>
      <c r="DO1801" s="136"/>
      <c r="DP1801" s="136"/>
      <c r="DQ1801" s="136"/>
      <c r="DR1801" s="136"/>
      <c r="DS1801" s="136"/>
      <c r="DT1801" s="136"/>
      <c r="DU1801" s="136"/>
      <c r="DV1801" s="136"/>
      <c r="DW1801" s="136"/>
      <c r="DX1801" s="136"/>
      <c r="DY1801" s="136"/>
      <c r="DZ1801" s="136"/>
      <c r="EA1801" s="136"/>
      <c r="EB1801" s="136"/>
      <c r="EC1801" s="136"/>
      <c r="ED1801" s="136"/>
      <c r="EE1801" s="136"/>
      <c r="EF1801" s="136"/>
      <c r="EG1801" s="136"/>
      <c r="EH1801" s="136"/>
      <c r="EI1801" s="136"/>
      <c r="EJ1801" s="136"/>
      <c r="EK1801" s="136"/>
      <c r="EL1801" s="136"/>
      <c r="EM1801" s="136"/>
      <c r="EN1801" s="136"/>
      <c r="EO1801" s="136"/>
      <c r="EP1801" s="136"/>
      <c r="EQ1801" s="136"/>
      <c r="ER1801" s="136"/>
      <c r="ES1801" s="136"/>
      <c r="ET1801" s="136"/>
      <c r="EU1801" s="136"/>
      <c r="EV1801" s="136"/>
      <c r="EW1801" s="136"/>
      <c r="EX1801" s="136"/>
      <c r="EY1801" s="136"/>
      <c r="EZ1801" s="136"/>
      <c r="FA1801" s="136"/>
      <c r="FB1801" s="136"/>
      <c r="FC1801" s="136"/>
      <c r="FD1801" s="136"/>
      <c r="FE1801" s="136"/>
      <c r="FF1801" s="136"/>
      <c r="FG1801" s="136"/>
      <c r="FH1801" s="136"/>
      <c r="FI1801" s="136"/>
      <c r="FJ1801" s="136"/>
      <c r="FK1801" s="136"/>
      <c r="FL1801" s="136"/>
      <c r="FM1801" s="136"/>
      <c r="FN1801" s="136"/>
      <c r="FO1801" s="136"/>
      <c r="FP1801" s="136"/>
      <c r="FQ1801" s="136"/>
      <c r="FR1801" s="136"/>
      <c r="FS1801" s="136"/>
      <c r="FT1801" s="136"/>
      <c r="FU1801" s="136"/>
      <c r="FV1801" s="136"/>
      <c r="FW1801" s="136"/>
      <c r="FX1801" s="136"/>
      <c r="FY1801" s="136"/>
      <c r="FZ1801" s="136"/>
      <c r="GA1801" s="136"/>
      <c r="GB1801" s="136"/>
      <c r="GC1801" s="136"/>
      <c r="GD1801" s="136"/>
      <c r="GE1801" s="136"/>
      <c r="GF1801" s="136"/>
      <c r="GG1801" s="136"/>
      <c r="GH1801" s="136"/>
      <c r="GI1801" s="136"/>
      <c r="GJ1801" s="136"/>
      <c r="GK1801" s="136"/>
      <c r="GL1801" s="136"/>
      <c r="GM1801" s="136"/>
      <c r="GN1801" s="136"/>
      <c r="GO1801" s="136"/>
      <c r="GP1801" s="136"/>
      <c r="GQ1801" s="136"/>
      <c r="GR1801" s="136"/>
      <c r="GS1801" s="136"/>
      <c r="GT1801" s="136"/>
      <c r="GU1801" s="136"/>
      <c r="GV1801" s="136"/>
      <c r="GW1801" s="136"/>
      <c r="GX1801" s="136"/>
      <c r="GY1801" s="136"/>
      <c r="GZ1801" s="136"/>
      <c r="HA1801" s="136"/>
      <c r="HB1801" s="136"/>
      <c r="HC1801" s="136"/>
      <c r="HD1801" s="136"/>
      <c r="HE1801" s="136"/>
      <c r="HF1801" s="136"/>
      <c r="HG1801" s="136"/>
      <c r="HH1801" s="136"/>
      <c r="HI1801" s="136"/>
      <c r="HJ1801" s="136"/>
      <c r="HK1801" s="136"/>
      <c r="HL1801" s="136"/>
      <c r="HM1801" s="136"/>
      <c r="HN1801" s="136"/>
      <c r="HO1801" s="136"/>
      <c r="HP1801" s="136"/>
      <c r="HQ1801" s="136"/>
      <c r="HR1801" s="136"/>
      <c r="HS1801" s="136"/>
      <c r="HT1801" s="136"/>
      <c r="HU1801" s="136"/>
      <c r="HV1801" s="136"/>
      <c r="HW1801" s="136"/>
      <c r="HX1801" s="136"/>
      <c r="HY1801" s="136"/>
      <c r="HZ1801" s="136"/>
      <c r="IA1801" s="136"/>
      <c r="IB1801" s="136"/>
      <c r="IC1801" s="136"/>
      <c r="ID1801" s="136"/>
      <c r="IE1801" s="136"/>
      <c r="IF1801" s="136"/>
      <c r="IG1801" s="136"/>
    </row>
    <row r="1802" spans="1:241" ht="15" customHeight="1" x14ac:dyDescent="0.25">
      <c r="A1802" s="225" t="s">
        <v>760</v>
      </c>
      <c r="B1802" s="217">
        <v>11207047</v>
      </c>
      <c r="C1802" s="217">
        <v>2528592</v>
      </c>
      <c r="D1802" s="217">
        <v>762566</v>
      </c>
      <c r="E1802" s="217">
        <v>2202672</v>
      </c>
      <c r="F1802" s="217">
        <v>2280892</v>
      </c>
      <c r="G1802" s="217">
        <v>730470</v>
      </c>
      <c r="H1802" s="235">
        <v>19712239</v>
      </c>
      <c r="I1802" s="136"/>
      <c r="J1802" s="225" t="s">
        <v>717</v>
      </c>
      <c r="K1802" s="217">
        <v>7754256</v>
      </c>
      <c r="L1802" s="217">
        <v>2930601</v>
      </c>
      <c r="M1802" s="217">
        <v>792783</v>
      </c>
      <c r="N1802" s="217">
        <v>1493760</v>
      </c>
      <c r="O1802" s="217">
        <v>2413003</v>
      </c>
      <c r="P1802" s="217">
        <v>582688</v>
      </c>
      <c r="Q1802" s="235">
        <v>15967091</v>
      </c>
      <c r="R1802" s="136"/>
      <c r="S1802" s="136"/>
      <c r="T1802" s="136"/>
      <c r="U1802" s="136"/>
      <c r="V1802" s="136"/>
      <c r="W1802" s="136"/>
      <c r="X1802" s="136"/>
      <c r="Y1802" s="136"/>
      <c r="Z1802" s="136"/>
      <c r="AA1802" s="136"/>
      <c r="AB1802" s="136"/>
      <c r="AC1802" s="136"/>
      <c r="AD1802" s="136"/>
      <c r="AE1802" s="136"/>
      <c r="AF1802" s="136"/>
      <c r="AG1802" s="136"/>
      <c r="AH1802" s="136"/>
      <c r="AI1802" s="136"/>
      <c r="AJ1802" s="136"/>
      <c r="AK1802" s="136"/>
      <c r="AL1802" s="136"/>
      <c r="AM1802" s="136"/>
      <c r="AN1802" s="136"/>
      <c r="AO1802" s="136"/>
      <c r="AP1802" s="136"/>
      <c r="AQ1802" s="136"/>
      <c r="AR1802" s="136"/>
      <c r="AS1802" s="136"/>
      <c r="AT1802" s="136"/>
      <c r="AU1802" s="136"/>
      <c r="AV1802" s="136"/>
      <c r="AW1802" s="136"/>
      <c r="AX1802" s="136"/>
      <c r="AY1802" s="136"/>
      <c r="AZ1802" s="136"/>
      <c r="BA1802" s="136"/>
      <c r="BB1802" s="136"/>
      <c r="BC1802" s="136"/>
      <c r="BD1802" s="136"/>
      <c r="BE1802" s="136"/>
      <c r="BF1802" s="136"/>
      <c r="BG1802" s="136"/>
      <c r="BH1802" s="136"/>
      <c r="BI1802" s="136"/>
      <c r="BJ1802" s="136"/>
      <c r="BK1802" s="136"/>
      <c r="BL1802" s="136"/>
      <c r="BM1802" s="136"/>
      <c r="BN1802" s="136"/>
      <c r="BO1802" s="136"/>
      <c r="BP1802" s="136"/>
      <c r="BQ1802" s="136"/>
      <c r="BR1802" s="136"/>
      <c r="BS1802" s="136"/>
      <c r="BT1802" s="136"/>
      <c r="BU1802" s="136"/>
      <c r="BV1802" s="136"/>
      <c r="BW1802" s="136"/>
      <c r="BX1802" s="136"/>
      <c r="BY1802" s="136"/>
      <c r="BZ1802" s="136"/>
      <c r="CA1802" s="136"/>
      <c r="CB1802" s="136"/>
      <c r="CC1802" s="136"/>
      <c r="CD1802" s="136"/>
      <c r="CE1802" s="136"/>
      <c r="CF1802" s="136"/>
      <c r="CG1802" s="136"/>
      <c r="CH1802" s="136"/>
      <c r="CI1802" s="136"/>
      <c r="CJ1802" s="136"/>
      <c r="CK1802" s="136"/>
      <c r="CL1802" s="136"/>
      <c r="CM1802" s="136"/>
      <c r="CN1802" s="136"/>
      <c r="CO1802" s="136"/>
      <c r="CP1802" s="136"/>
      <c r="CQ1802" s="136"/>
      <c r="CR1802" s="136"/>
      <c r="CS1802" s="136"/>
      <c r="CT1802" s="136"/>
      <c r="CU1802" s="136"/>
      <c r="CV1802" s="136"/>
      <c r="CW1802" s="136"/>
      <c r="CX1802" s="136"/>
      <c r="CY1802" s="136"/>
      <c r="CZ1802" s="136"/>
      <c r="DA1802" s="136"/>
      <c r="DB1802" s="136"/>
      <c r="DC1802" s="136"/>
      <c r="DD1802" s="136"/>
      <c r="DE1802" s="136"/>
      <c r="DF1802" s="136"/>
      <c r="DG1802" s="136"/>
      <c r="DH1802" s="136"/>
      <c r="DI1802" s="136"/>
      <c r="DJ1802" s="136"/>
      <c r="DK1802" s="136"/>
      <c r="DL1802" s="136"/>
      <c r="DM1802" s="136"/>
      <c r="DN1802" s="136"/>
      <c r="DO1802" s="136"/>
      <c r="DP1802" s="136"/>
      <c r="DQ1802" s="136"/>
      <c r="DR1802" s="136"/>
      <c r="DS1802" s="136"/>
      <c r="DT1802" s="136"/>
      <c r="DU1802" s="136"/>
      <c r="DV1802" s="136"/>
      <c r="DW1802" s="136"/>
      <c r="DX1802" s="136"/>
      <c r="DY1802" s="136"/>
      <c r="DZ1802" s="136"/>
      <c r="EA1802" s="136"/>
      <c r="EB1802" s="136"/>
      <c r="EC1802" s="136"/>
      <c r="ED1802" s="136"/>
      <c r="EE1802" s="136"/>
      <c r="EF1802" s="136"/>
      <c r="EG1802" s="136"/>
      <c r="EH1802" s="136"/>
      <c r="EI1802" s="136"/>
      <c r="EJ1802" s="136"/>
      <c r="EK1802" s="136"/>
      <c r="EL1802" s="136"/>
      <c r="EM1802" s="136"/>
      <c r="EN1802" s="136"/>
      <c r="EO1802" s="136"/>
      <c r="EP1802" s="136"/>
      <c r="EQ1802" s="136"/>
      <c r="ER1802" s="136"/>
      <c r="ES1802" s="136"/>
      <c r="ET1802" s="136"/>
      <c r="EU1802" s="136"/>
      <c r="EV1802" s="136"/>
      <c r="EW1802" s="136"/>
      <c r="EX1802" s="136"/>
      <c r="EY1802" s="136"/>
      <c r="EZ1802" s="136"/>
      <c r="FA1802" s="136"/>
      <c r="FB1802" s="136"/>
      <c r="FC1802" s="136"/>
      <c r="FD1802" s="136"/>
      <c r="FE1802" s="136"/>
      <c r="FF1802" s="136"/>
      <c r="FG1802" s="136"/>
      <c r="FH1802" s="136"/>
      <c r="FI1802" s="136"/>
      <c r="FJ1802" s="136"/>
      <c r="FK1802" s="136"/>
      <c r="FL1802" s="136"/>
      <c r="FM1802" s="136"/>
      <c r="FN1802" s="136"/>
      <c r="FO1802" s="136"/>
      <c r="FP1802" s="136"/>
      <c r="FQ1802" s="136"/>
      <c r="FR1802" s="136"/>
      <c r="FS1802" s="136"/>
      <c r="FT1802" s="136"/>
      <c r="FU1802" s="136"/>
      <c r="FV1802" s="136"/>
      <c r="FW1802" s="136"/>
      <c r="FX1802" s="136"/>
      <c r="FY1802" s="136"/>
      <c r="FZ1802" s="136"/>
      <c r="GA1802" s="136"/>
      <c r="GB1802" s="136"/>
      <c r="GC1802" s="136"/>
      <c r="GD1802" s="136"/>
      <c r="GE1802" s="136"/>
      <c r="GF1802" s="136"/>
      <c r="GG1802" s="136"/>
      <c r="GH1802" s="136"/>
      <c r="GI1802" s="136"/>
      <c r="GJ1802" s="136"/>
      <c r="GK1802" s="136"/>
      <c r="GL1802" s="136"/>
      <c r="GM1802" s="136"/>
      <c r="GN1802" s="136"/>
      <c r="GO1802" s="136"/>
      <c r="GP1802" s="136"/>
      <c r="GQ1802" s="136"/>
      <c r="GR1802" s="136"/>
      <c r="GS1802" s="136"/>
      <c r="GT1802" s="136"/>
      <c r="GU1802" s="136"/>
      <c r="GV1802" s="136"/>
      <c r="GW1802" s="136"/>
      <c r="GX1802" s="136"/>
      <c r="GY1802" s="136"/>
      <c r="GZ1802" s="136"/>
      <c r="HA1802" s="136"/>
      <c r="HB1802" s="136"/>
      <c r="HC1802" s="136"/>
      <c r="HD1802" s="136"/>
      <c r="HE1802" s="136"/>
      <c r="HF1802" s="136"/>
      <c r="HG1802" s="136"/>
      <c r="HH1802" s="136"/>
      <c r="HI1802" s="136"/>
      <c r="HJ1802" s="136"/>
      <c r="HK1802" s="136"/>
      <c r="HL1802" s="136"/>
      <c r="HM1802" s="136"/>
      <c r="HN1802" s="136"/>
      <c r="HO1802" s="136"/>
      <c r="HP1802" s="136"/>
      <c r="HQ1802" s="136"/>
      <c r="HR1802" s="136"/>
      <c r="HS1802" s="136"/>
      <c r="HT1802" s="136"/>
      <c r="HU1802" s="136"/>
      <c r="HV1802" s="136"/>
      <c r="HW1802" s="136"/>
      <c r="HX1802" s="136"/>
      <c r="HY1802" s="136"/>
      <c r="HZ1802" s="136"/>
      <c r="IA1802" s="136"/>
      <c r="IB1802" s="136"/>
      <c r="IC1802" s="136"/>
      <c r="ID1802" s="136"/>
      <c r="IE1802" s="136"/>
      <c r="IF1802" s="136"/>
      <c r="IG1802" s="136"/>
    </row>
    <row r="1803" spans="1:241" ht="15" customHeight="1" x14ac:dyDescent="0.25">
      <c r="A1803" s="225" t="s">
        <v>708</v>
      </c>
      <c r="B1803" s="217">
        <v>15428016</v>
      </c>
      <c r="C1803" s="217">
        <v>2889621</v>
      </c>
      <c r="D1803" s="217">
        <v>886991</v>
      </c>
      <c r="E1803" s="217">
        <v>2222815</v>
      </c>
      <c r="F1803" s="217">
        <v>2127654</v>
      </c>
      <c r="G1803" s="217">
        <v>724066</v>
      </c>
      <c r="H1803" s="235">
        <v>24279163</v>
      </c>
      <c r="I1803" s="136"/>
      <c r="J1803" s="225" t="s">
        <v>644</v>
      </c>
      <c r="K1803" s="217">
        <v>7458055</v>
      </c>
      <c r="L1803" s="217">
        <v>2614544</v>
      </c>
      <c r="M1803" s="217">
        <v>863945</v>
      </c>
      <c r="N1803" s="217">
        <v>1254426</v>
      </c>
      <c r="O1803" s="217">
        <v>2200486</v>
      </c>
      <c r="P1803" s="217">
        <v>517671</v>
      </c>
      <c r="Q1803" s="235">
        <v>14909127</v>
      </c>
      <c r="R1803" s="136"/>
      <c r="S1803" s="136"/>
      <c r="T1803" s="136"/>
      <c r="U1803" s="136"/>
      <c r="V1803" s="136"/>
      <c r="W1803" s="136"/>
      <c r="X1803" s="136"/>
      <c r="Y1803" s="136"/>
      <c r="Z1803" s="136"/>
      <c r="AA1803" s="136"/>
      <c r="AB1803" s="136"/>
      <c r="AC1803" s="136"/>
      <c r="AD1803" s="136"/>
      <c r="AE1803" s="136"/>
      <c r="AF1803" s="136"/>
      <c r="AG1803" s="136"/>
      <c r="AH1803" s="136"/>
      <c r="AI1803" s="136"/>
      <c r="AJ1803" s="136"/>
      <c r="AK1803" s="136"/>
      <c r="AL1803" s="136"/>
      <c r="AM1803" s="136"/>
      <c r="AN1803" s="136"/>
      <c r="AO1803" s="136"/>
      <c r="AP1803" s="136"/>
      <c r="AQ1803" s="136"/>
      <c r="AR1803" s="136"/>
      <c r="AS1803" s="136"/>
      <c r="AT1803" s="136"/>
      <c r="AU1803" s="136"/>
      <c r="AV1803" s="136"/>
      <c r="AW1803" s="136"/>
      <c r="AX1803" s="136"/>
      <c r="AY1803" s="136"/>
      <c r="AZ1803" s="136"/>
      <c r="BA1803" s="136"/>
      <c r="BB1803" s="136"/>
      <c r="BC1803" s="136"/>
      <c r="BD1803" s="136"/>
      <c r="BE1803" s="136"/>
      <c r="BF1803" s="136"/>
      <c r="BG1803" s="136"/>
      <c r="BH1803" s="136"/>
      <c r="BI1803" s="136"/>
      <c r="BJ1803" s="136"/>
      <c r="BK1803" s="136"/>
      <c r="BL1803" s="136"/>
      <c r="BM1803" s="136"/>
      <c r="BN1803" s="136"/>
      <c r="BO1803" s="136"/>
      <c r="BP1803" s="136"/>
      <c r="BQ1803" s="136"/>
      <c r="BR1803" s="136"/>
      <c r="BS1803" s="136"/>
      <c r="BT1803" s="136"/>
      <c r="BU1803" s="136"/>
      <c r="BV1803" s="136"/>
      <c r="BW1803" s="136"/>
      <c r="BX1803" s="136"/>
      <c r="BY1803" s="136"/>
      <c r="BZ1803" s="136"/>
      <c r="CA1803" s="136"/>
      <c r="CB1803" s="136"/>
      <c r="CC1803" s="136"/>
      <c r="CD1803" s="136"/>
      <c r="CE1803" s="136"/>
      <c r="CF1803" s="136"/>
      <c r="CG1803" s="136"/>
      <c r="CH1803" s="136"/>
      <c r="CI1803" s="136"/>
      <c r="CJ1803" s="136"/>
      <c r="CK1803" s="136"/>
      <c r="CL1803" s="136"/>
      <c r="CM1803" s="136"/>
      <c r="CN1803" s="136"/>
      <c r="CO1803" s="136"/>
      <c r="CP1803" s="136"/>
      <c r="CQ1803" s="136"/>
      <c r="CR1803" s="136"/>
      <c r="CS1803" s="136"/>
      <c r="CT1803" s="136"/>
      <c r="CU1803" s="136"/>
      <c r="CV1803" s="136"/>
      <c r="CW1803" s="136"/>
      <c r="CX1803" s="136"/>
      <c r="CY1803" s="136"/>
      <c r="CZ1803" s="136"/>
      <c r="DA1803" s="136"/>
      <c r="DB1803" s="136"/>
      <c r="DC1803" s="136"/>
      <c r="DD1803" s="136"/>
      <c r="DE1803" s="136"/>
      <c r="DF1803" s="136"/>
      <c r="DG1803" s="136"/>
      <c r="DH1803" s="136"/>
      <c r="DI1803" s="136"/>
      <c r="DJ1803" s="136"/>
      <c r="DK1803" s="136"/>
      <c r="DL1803" s="136"/>
      <c r="DM1803" s="136"/>
      <c r="DN1803" s="136"/>
      <c r="DO1803" s="136"/>
      <c r="DP1803" s="136"/>
      <c r="DQ1803" s="136"/>
      <c r="DR1803" s="136"/>
      <c r="DS1803" s="136"/>
      <c r="DT1803" s="136"/>
      <c r="DU1803" s="136"/>
      <c r="DV1803" s="136"/>
      <c r="DW1803" s="136"/>
      <c r="DX1803" s="136"/>
      <c r="DY1803" s="136"/>
      <c r="DZ1803" s="136"/>
      <c r="EA1803" s="136"/>
      <c r="EB1803" s="136"/>
      <c r="EC1803" s="136"/>
      <c r="ED1803" s="136"/>
      <c r="EE1803" s="136"/>
      <c r="EF1803" s="136"/>
      <c r="EG1803" s="136"/>
      <c r="EH1803" s="136"/>
      <c r="EI1803" s="136"/>
      <c r="EJ1803" s="136"/>
      <c r="EK1803" s="136"/>
      <c r="EL1803" s="136"/>
      <c r="EM1803" s="136"/>
      <c r="EN1803" s="136"/>
      <c r="EO1803" s="136"/>
      <c r="EP1803" s="136"/>
      <c r="EQ1803" s="136"/>
      <c r="ER1803" s="136"/>
      <c r="ES1803" s="136"/>
      <c r="ET1803" s="136"/>
      <c r="EU1803" s="136"/>
      <c r="EV1803" s="136"/>
      <c r="EW1803" s="136"/>
      <c r="EX1803" s="136"/>
      <c r="EY1803" s="136"/>
      <c r="EZ1803" s="136"/>
      <c r="FA1803" s="136"/>
      <c r="FB1803" s="136"/>
      <c r="FC1803" s="136"/>
      <c r="FD1803" s="136"/>
      <c r="FE1803" s="136"/>
      <c r="FF1803" s="136"/>
      <c r="FG1803" s="136"/>
      <c r="FH1803" s="136"/>
      <c r="FI1803" s="136"/>
      <c r="FJ1803" s="136"/>
      <c r="FK1803" s="136"/>
      <c r="FL1803" s="136"/>
      <c r="FM1803" s="136"/>
      <c r="FN1803" s="136"/>
      <c r="FO1803" s="136"/>
      <c r="FP1803" s="136"/>
      <c r="FQ1803" s="136"/>
      <c r="FR1803" s="136"/>
      <c r="FS1803" s="136"/>
      <c r="FT1803" s="136"/>
      <c r="FU1803" s="136"/>
      <c r="FV1803" s="136"/>
      <c r="FW1803" s="136"/>
      <c r="FX1803" s="136"/>
      <c r="FY1803" s="136"/>
      <c r="FZ1803" s="136"/>
      <c r="GA1803" s="136"/>
      <c r="GB1803" s="136"/>
      <c r="GC1803" s="136"/>
      <c r="GD1803" s="136"/>
      <c r="GE1803" s="136"/>
      <c r="GF1803" s="136"/>
      <c r="GG1803" s="136"/>
      <c r="GH1803" s="136"/>
      <c r="GI1803" s="136"/>
      <c r="GJ1803" s="136"/>
      <c r="GK1803" s="136"/>
      <c r="GL1803" s="136"/>
      <c r="GM1803" s="136"/>
      <c r="GN1803" s="136"/>
      <c r="GO1803" s="136"/>
      <c r="GP1803" s="136"/>
      <c r="GQ1803" s="136"/>
      <c r="GR1803" s="136"/>
      <c r="GS1803" s="136"/>
      <c r="GT1803" s="136"/>
      <c r="GU1803" s="136"/>
      <c r="GV1803" s="136"/>
      <c r="GW1803" s="136"/>
      <c r="GX1803" s="136"/>
      <c r="GY1803" s="136"/>
      <c r="GZ1803" s="136"/>
      <c r="HA1803" s="136"/>
      <c r="HB1803" s="136"/>
      <c r="HC1803" s="136"/>
      <c r="HD1803" s="136"/>
      <c r="HE1803" s="136"/>
      <c r="HF1803" s="136"/>
      <c r="HG1803" s="136"/>
      <c r="HH1803" s="136"/>
      <c r="HI1803" s="136"/>
      <c r="HJ1803" s="136"/>
      <c r="HK1803" s="136"/>
      <c r="HL1803" s="136"/>
      <c r="HM1803" s="136"/>
      <c r="HN1803" s="136"/>
      <c r="HO1803" s="136"/>
      <c r="HP1803" s="136"/>
      <c r="HQ1803" s="136"/>
      <c r="HR1803" s="136"/>
      <c r="HS1803" s="136"/>
      <c r="HT1803" s="136"/>
      <c r="HU1803" s="136"/>
      <c r="HV1803" s="136"/>
      <c r="HW1803" s="136"/>
      <c r="HX1803" s="136"/>
      <c r="HY1803" s="136"/>
      <c r="HZ1803" s="136"/>
      <c r="IA1803" s="136"/>
      <c r="IB1803" s="136"/>
      <c r="IC1803" s="136"/>
      <c r="ID1803" s="136"/>
      <c r="IE1803" s="136"/>
      <c r="IF1803" s="136"/>
      <c r="IG1803" s="136"/>
    </row>
    <row r="1804" spans="1:241" ht="15" customHeight="1" x14ac:dyDescent="0.25">
      <c r="A1804" s="225" t="s">
        <v>439</v>
      </c>
      <c r="B1804" s="217">
        <v>13916972</v>
      </c>
      <c r="C1804" s="217">
        <v>2504409</v>
      </c>
      <c r="D1804" s="217">
        <v>695362</v>
      </c>
      <c r="E1804" s="217">
        <v>1993651</v>
      </c>
      <c r="F1804" s="217">
        <v>1861661</v>
      </c>
      <c r="G1804" s="217">
        <v>617285</v>
      </c>
      <c r="H1804" s="235">
        <v>21589340</v>
      </c>
      <c r="I1804" s="136"/>
      <c r="J1804" s="225" t="s">
        <v>484</v>
      </c>
      <c r="K1804" s="217">
        <v>5367373</v>
      </c>
      <c r="L1804" s="217">
        <v>1504612</v>
      </c>
      <c r="M1804" s="217">
        <v>333044</v>
      </c>
      <c r="N1804" s="217">
        <v>1280777</v>
      </c>
      <c r="O1804" s="217">
        <v>2745796</v>
      </c>
      <c r="P1804" s="217">
        <v>340615</v>
      </c>
      <c r="Q1804" s="235">
        <v>11572217</v>
      </c>
      <c r="R1804" s="136"/>
      <c r="S1804" s="136"/>
      <c r="T1804" s="136"/>
      <c r="U1804" s="136"/>
      <c r="V1804" s="136"/>
      <c r="W1804" s="136"/>
      <c r="X1804" s="136"/>
      <c r="Y1804" s="136"/>
      <c r="Z1804" s="136"/>
      <c r="AA1804" s="136"/>
      <c r="AB1804" s="136"/>
      <c r="AC1804" s="136"/>
      <c r="AD1804" s="136"/>
      <c r="AE1804" s="136"/>
      <c r="AF1804" s="136"/>
      <c r="AG1804" s="136"/>
      <c r="AH1804" s="136"/>
      <c r="AI1804" s="136"/>
      <c r="AJ1804" s="136"/>
      <c r="AK1804" s="136"/>
      <c r="AL1804" s="136"/>
      <c r="AM1804" s="136"/>
      <c r="AN1804" s="136"/>
      <c r="AO1804" s="136"/>
      <c r="AP1804" s="136"/>
      <c r="AQ1804" s="136"/>
      <c r="AR1804" s="136"/>
      <c r="AS1804" s="136"/>
      <c r="AT1804" s="136"/>
      <c r="AU1804" s="136"/>
      <c r="AV1804" s="136"/>
      <c r="AW1804" s="136"/>
      <c r="AX1804" s="136"/>
      <c r="AY1804" s="136"/>
      <c r="AZ1804" s="136"/>
      <c r="BA1804" s="136"/>
      <c r="BB1804" s="136"/>
      <c r="BC1804" s="136"/>
      <c r="BD1804" s="136"/>
      <c r="BE1804" s="136"/>
      <c r="BF1804" s="136"/>
      <c r="BG1804" s="136"/>
      <c r="BH1804" s="136"/>
      <c r="BI1804" s="136"/>
      <c r="BJ1804" s="136"/>
      <c r="BK1804" s="136"/>
      <c r="BL1804" s="136"/>
      <c r="BM1804" s="136"/>
      <c r="BN1804" s="136"/>
      <c r="BO1804" s="136"/>
      <c r="BP1804" s="136"/>
      <c r="BQ1804" s="136"/>
      <c r="BR1804" s="136"/>
      <c r="BS1804" s="136"/>
      <c r="BT1804" s="136"/>
      <c r="BU1804" s="136"/>
      <c r="BV1804" s="136"/>
      <c r="BW1804" s="136"/>
      <c r="BX1804" s="136"/>
      <c r="BY1804" s="136"/>
      <c r="BZ1804" s="136"/>
      <c r="CA1804" s="136"/>
      <c r="CB1804" s="136"/>
      <c r="CC1804" s="136"/>
      <c r="CD1804" s="136"/>
      <c r="CE1804" s="136"/>
      <c r="CF1804" s="136"/>
      <c r="CG1804" s="136"/>
      <c r="CH1804" s="136"/>
      <c r="CI1804" s="136"/>
      <c r="CJ1804" s="136"/>
      <c r="CK1804" s="136"/>
      <c r="CL1804" s="136"/>
      <c r="CM1804" s="136"/>
      <c r="CN1804" s="136"/>
      <c r="CO1804" s="136"/>
      <c r="CP1804" s="136"/>
      <c r="CQ1804" s="136"/>
      <c r="CR1804" s="136"/>
      <c r="CS1804" s="136"/>
      <c r="CT1804" s="136"/>
      <c r="CU1804" s="136"/>
      <c r="CV1804" s="136"/>
      <c r="CW1804" s="136"/>
      <c r="CX1804" s="136"/>
      <c r="CY1804" s="136"/>
      <c r="CZ1804" s="136"/>
      <c r="DA1804" s="136"/>
      <c r="DB1804" s="136"/>
      <c r="DC1804" s="136"/>
      <c r="DD1804" s="136"/>
      <c r="DE1804" s="136"/>
      <c r="DF1804" s="136"/>
      <c r="DG1804" s="136"/>
      <c r="DH1804" s="136"/>
      <c r="DI1804" s="136"/>
      <c r="DJ1804" s="136"/>
      <c r="DK1804" s="136"/>
      <c r="DL1804" s="136"/>
      <c r="DM1804" s="136"/>
      <c r="DN1804" s="136"/>
      <c r="DO1804" s="136"/>
      <c r="DP1804" s="136"/>
      <c r="DQ1804" s="136"/>
      <c r="DR1804" s="136"/>
      <c r="DS1804" s="136"/>
      <c r="DT1804" s="136"/>
      <c r="DU1804" s="136"/>
      <c r="DV1804" s="136"/>
      <c r="DW1804" s="136"/>
      <c r="DX1804" s="136"/>
      <c r="DY1804" s="136"/>
      <c r="DZ1804" s="136"/>
      <c r="EA1804" s="136"/>
      <c r="EB1804" s="136"/>
      <c r="EC1804" s="136"/>
      <c r="ED1804" s="136"/>
      <c r="EE1804" s="136"/>
      <c r="EF1804" s="136"/>
      <c r="EG1804" s="136"/>
      <c r="EH1804" s="136"/>
      <c r="EI1804" s="136"/>
      <c r="EJ1804" s="136"/>
      <c r="EK1804" s="136"/>
      <c r="EL1804" s="136"/>
      <c r="EM1804" s="136"/>
      <c r="EN1804" s="136"/>
      <c r="EO1804" s="136"/>
      <c r="EP1804" s="136"/>
      <c r="EQ1804" s="136"/>
      <c r="ER1804" s="136"/>
      <c r="ES1804" s="136"/>
      <c r="ET1804" s="136"/>
      <c r="EU1804" s="136"/>
      <c r="EV1804" s="136"/>
      <c r="EW1804" s="136"/>
      <c r="EX1804" s="136"/>
      <c r="EY1804" s="136"/>
      <c r="EZ1804" s="136"/>
      <c r="FA1804" s="136"/>
      <c r="FB1804" s="136"/>
      <c r="FC1804" s="136"/>
      <c r="FD1804" s="136"/>
      <c r="FE1804" s="136"/>
      <c r="FF1804" s="136"/>
      <c r="FG1804" s="136"/>
      <c r="FH1804" s="136"/>
      <c r="FI1804" s="136"/>
      <c r="FJ1804" s="136"/>
      <c r="FK1804" s="136"/>
      <c r="FL1804" s="136"/>
      <c r="FM1804" s="136"/>
      <c r="FN1804" s="136"/>
      <c r="FO1804" s="136"/>
      <c r="FP1804" s="136"/>
      <c r="FQ1804" s="136"/>
      <c r="FR1804" s="136"/>
      <c r="FS1804" s="136"/>
      <c r="FT1804" s="136"/>
      <c r="FU1804" s="136"/>
      <c r="FV1804" s="136"/>
      <c r="FW1804" s="136"/>
      <c r="FX1804" s="136"/>
      <c r="FY1804" s="136"/>
      <c r="FZ1804" s="136"/>
      <c r="GA1804" s="136"/>
      <c r="GB1804" s="136"/>
      <c r="GC1804" s="136"/>
      <c r="GD1804" s="136"/>
      <c r="GE1804" s="136"/>
      <c r="GF1804" s="136"/>
      <c r="GG1804" s="136"/>
      <c r="GH1804" s="136"/>
      <c r="GI1804" s="136"/>
      <c r="GJ1804" s="136"/>
      <c r="GK1804" s="136"/>
      <c r="GL1804" s="136"/>
      <c r="GM1804" s="136"/>
      <c r="GN1804" s="136"/>
      <c r="GO1804" s="136"/>
      <c r="GP1804" s="136"/>
      <c r="GQ1804" s="136"/>
      <c r="GR1804" s="136"/>
      <c r="GS1804" s="136"/>
      <c r="GT1804" s="136"/>
      <c r="GU1804" s="136"/>
      <c r="GV1804" s="136"/>
      <c r="GW1804" s="136"/>
      <c r="GX1804" s="136"/>
      <c r="GY1804" s="136"/>
      <c r="GZ1804" s="136"/>
      <c r="HA1804" s="136"/>
      <c r="HB1804" s="136"/>
      <c r="HC1804" s="136"/>
      <c r="HD1804" s="136"/>
      <c r="HE1804" s="136"/>
      <c r="HF1804" s="136"/>
      <c r="HG1804" s="136"/>
      <c r="HH1804" s="136"/>
      <c r="HI1804" s="136"/>
      <c r="HJ1804" s="136"/>
      <c r="HK1804" s="136"/>
      <c r="HL1804" s="136"/>
      <c r="HM1804" s="136"/>
      <c r="HN1804" s="136"/>
      <c r="HO1804" s="136"/>
      <c r="HP1804" s="136"/>
      <c r="HQ1804" s="136"/>
      <c r="HR1804" s="136"/>
      <c r="HS1804" s="136"/>
      <c r="HT1804" s="136"/>
      <c r="HU1804" s="136"/>
      <c r="HV1804" s="136"/>
      <c r="HW1804" s="136"/>
      <c r="HX1804" s="136"/>
      <c r="HY1804" s="136"/>
      <c r="HZ1804" s="136"/>
      <c r="IA1804" s="136"/>
      <c r="IB1804" s="136"/>
      <c r="IC1804" s="136"/>
      <c r="ID1804" s="136"/>
      <c r="IE1804" s="136"/>
      <c r="IF1804" s="136"/>
      <c r="IG1804" s="136"/>
    </row>
    <row r="1805" spans="1:241" ht="15" customHeight="1" x14ac:dyDescent="0.25">
      <c r="A1805" s="225" t="s">
        <v>442</v>
      </c>
      <c r="B1805" s="217">
        <v>20208601</v>
      </c>
      <c r="C1805" s="217">
        <v>2697508</v>
      </c>
      <c r="D1805" s="217">
        <v>662346</v>
      </c>
      <c r="E1805" s="217">
        <v>2283695</v>
      </c>
      <c r="F1805" s="217">
        <v>2290809</v>
      </c>
      <c r="G1805" s="217">
        <v>549245</v>
      </c>
      <c r="H1805" s="235">
        <v>28692204</v>
      </c>
      <c r="I1805" s="136"/>
      <c r="J1805" s="225" t="s">
        <v>485</v>
      </c>
      <c r="K1805" s="217">
        <v>7288328</v>
      </c>
      <c r="L1805" s="217">
        <v>2484727</v>
      </c>
      <c r="M1805" s="217">
        <v>852593</v>
      </c>
      <c r="N1805" s="217">
        <v>2144901</v>
      </c>
      <c r="O1805" s="217">
        <v>2746273</v>
      </c>
      <c r="P1805" s="217">
        <v>690438</v>
      </c>
      <c r="Q1805" s="235">
        <v>16207260</v>
      </c>
      <c r="R1805" s="136"/>
      <c r="S1805" s="136"/>
      <c r="T1805" s="136"/>
      <c r="U1805" s="136"/>
      <c r="V1805" s="136"/>
      <c r="W1805" s="136"/>
      <c r="X1805" s="136"/>
      <c r="Y1805" s="136"/>
      <c r="Z1805" s="136"/>
      <c r="AA1805" s="136"/>
      <c r="AB1805" s="136"/>
      <c r="AC1805" s="136"/>
      <c r="AD1805" s="136"/>
      <c r="AE1805" s="136"/>
      <c r="AF1805" s="136"/>
      <c r="AG1805" s="136"/>
      <c r="AH1805" s="136"/>
      <c r="AI1805" s="136"/>
      <c r="AJ1805" s="136"/>
      <c r="AK1805" s="136"/>
      <c r="AL1805" s="136"/>
      <c r="AM1805" s="136"/>
      <c r="AN1805" s="136"/>
      <c r="AO1805" s="136"/>
      <c r="AP1805" s="136"/>
      <c r="AQ1805" s="136"/>
      <c r="AR1805" s="136"/>
      <c r="AS1805" s="136"/>
      <c r="AT1805" s="136"/>
      <c r="AU1805" s="136"/>
      <c r="AV1805" s="136"/>
      <c r="AW1805" s="136"/>
      <c r="AX1805" s="136"/>
      <c r="AY1805" s="136"/>
      <c r="AZ1805" s="136"/>
      <c r="BA1805" s="136"/>
      <c r="BB1805" s="136"/>
      <c r="BC1805" s="136"/>
      <c r="BD1805" s="136"/>
      <c r="BE1805" s="136"/>
      <c r="BF1805" s="136"/>
      <c r="BG1805" s="136"/>
      <c r="BH1805" s="136"/>
      <c r="BI1805" s="136"/>
      <c r="BJ1805" s="136"/>
      <c r="BK1805" s="136"/>
      <c r="BL1805" s="136"/>
      <c r="BM1805" s="136"/>
      <c r="BN1805" s="136"/>
      <c r="BO1805" s="136"/>
      <c r="BP1805" s="136"/>
      <c r="BQ1805" s="136"/>
      <c r="BR1805" s="136"/>
      <c r="BS1805" s="136"/>
      <c r="BT1805" s="136"/>
      <c r="BU1805" s="136"/>
      <c r="BV1805" s="136"/>
      <c r="BW1805" s="136"/>
      <c r="BX1805" s="136"/>
      <c r="BY1805" s="136"/>
      <c r="BZ1805" s="136"/>
      <c r="CA1805" s="136"/>
      <c r="CB1805" s="136"/>
      <c r="CC1805" s="136"/>
      <c r="CD1805" s="136"/>
      <c r="CE1805" s="136"/>
      <c r="CF1805" s="136"/>
      <c r="CG1805" s="136"/>
      <c r="CH1805" s="136"/>
      <c r="CI1805" s="136"/>
      <c r="CJ1805" s="136"/>
      <c r="CK1805" s="136"/>
      <c r="CL1805" s="136"/>
      <c r="CM1805" s="136"/>
      <c r="CN1805" s="136"/>
      <c r="CO1805" s="136"/>
      <c r="CP1805" s="136"/>
      <c r="CQ1805" s="136"/>
      <c r="CR1805" s="136"/>
      <c r="CS1805" s="136"/>
      <c r="CT1805" s="136"/>
      <c r="CU1805" s="136"/>
      <c r="CV1805" s="136"/>
      <c r="CW1805" s="136"/>
      <c r="CX1805" s="136"/>
      <c r="CY1805" s="136"/>
      <c r="CZ1805" s="136"/>
      <c r="DA1805" s="136"/>
      <c r="DB1805" s="136"/>
      <c r="DC1805" s="136"/>
      <c r="DD1805" s="136"/>
      <c r="DE1805" s="136"/>
      <c r="DF1805" s="136"/>
      <c r="DG1805" s="136"/>
      <c r="DH1805" s="136"/>
      <c r="DI1805" s="136"/>
      <c r="DJ1805" s="136"/>
      <c r="DK1805" s="136"/>
      <c r="DL1805" s="136"/>
      <c r="DM1805" s="136"/>
      <c r="DN1805" s="136"/>
      <c r="DO1805" s="136"/>
      <c r="DP1805" s="136"/>
      <c r="DQ1805" s="136"/>
      <c r="DR1805" s="136"/>
      <c r="DS1805" s="136"/>
      <c r="DT1805" s="136"/>
      <c r="DU1805" s="136"/>
      <c r="DV1805" s="136"/>
      <c r="DW1805" s="136"/>
      <c r="DX1805" s="136"/>
      <c r="DY1805" s="136"/>
      <c r="DZ1805" s="136"/>
      <c r="EA1805" s="136"/>
      <c r="EB1805" s="136"/>
      <c r="EC1805" s="136"/>
      <c r="ED1805" s="136"/>
      <c r="EE1805" s="136"/>
      <c r="EF1805" s="136"/>
      <c r="EG1805" s="136"/>
      <c r="EH1805" s="136"/>
      <c r="EI1805" s="136"/>
      <c r="EJ1805" s="136"/>
      <c r="EK1805" s="136"/>
      <c r="EL1805" s="136"/>
      <c r="EM1805" s="136"/>
      <c r="EN1805" s="136"/>
      <c r="EO1805" s="136"/>
      <c r="EP1805" s="136"/>
      <c r="EQ1805" s="136"/>
      <c r="ER1805" s="136"/>
      <c r="ES1805" s="136"/>
      <c r="ET1805" s="136"/>
      <c r="EU1805" s="136"/>
      <c r="EV1805" s="136"/>
      <c r="EW1805" s="136"/>
      <c r="EX1805" s="136"/>
      <c r="EY1805" s="136"/>
      <c r="EZ1805" s="136"/>
      <c r="FA1805" s="136"/>
      <c r="FB1805" s="136"/>
      <c r="FC1805" s="136"/>
      <c r="FD1805" s="136"/>
      <c r="FE1805" s="136"/>
      <c r="FF1805" s="136"/>
      <c r="FG1805" s="136"/>
      <c r="FH1805" s="136"/>
      <c r="FI1805" s="136"/>
      <c r="FJ1805" s="136"/>
      <c r="FK1805" s="136"/>
      <c r="FL1805" s="136"/>
      <c r="FM1805" s="136"/>
      <c r="FN1805" s="136"/>
      <c r="FO1805" s="136"/>
      <c r="FP1805" s="136"/>
      <c r="FQ1805" s="136"/>
      <c r="FR1805" s="136"/>
      <c r="FS1805" s="136"/>
      <c r="FT1805" s="136"/>
      <c r="FU1805" s="136"/>
      <c r="FV1805" s="136"/>
      <c r="FW1805" s="136"/>
      <c r="FX1805" s="136"/>
      <c r="FY1805" s="136"/>
      <c r="FZ1805" s="136"/>
      <c r="GA1805" s="136"/>
      <c r="GB1805" s="136"/>
      <c r="GC1805" s="136"/>
      <c r="GD1805" s="136"/>
      <c r="GE1805" s="136"/>
      <c r="GF1805" s="136"/>
      <c r="GG1805" s="136"/>
      <c r="GH1805" s="136"/>
      <c r="GI1805" s="136"/>
      <c r="GJ1805" s="136"/>
      <c r="GK1805" s="136"/>
      <c r="GL1805" s="136"/>
      <c r="GM1805" s="136"/>
      <c r="GN1805" s="136"/>
      <c r="GO1805" s="136"/>
      <c r="GP1805" s="136"/>
      <c r="GQ1805" s="136"/>
      <c r="GR1805" s="136"/>
      <c r="GS1805" s="136"/>
      <c r="GT1805" s="136"/>
      <c r="GU1805" s="136"/>
      <c r="GV1805" s="136"/>
      <c r="GW1805" s="136"/>
      <c r="GX1805" s="136"/>
      <c r="GY1805" s="136"/>
      <c r="GZ1805" s="136"/>
      <c r="HA1805" s="136"/>
      <c r="HB1805" s="136"/>
      <c r="HC1805" s="136"/>
      <c r="HD1805" s="136"/>
      <c r="HE1805" s="136"/>
      <c r="HF1805" s="136"/>
      <c r="HG1805" s="136"/>
      <c r="HH1805" s="136"/>
      <c r="HI1805" s="136"/>
      <c r="HJ1805" s="136"/>
      <c r="HK1805" s="136"/>
      <c r="HL1805" s="136"/>
      <c r="HM1805" s="136"/>
      <c r="HN1805" s="136"/>
      <c r="HO1805" s="136"/>
      <c r="HP1805" s="136"/>
      <c r="HQ1805" s="136"/>
      <c r="HR1805" s="136"/>
      <c r="HS1805" s="136"/>
      <c r="HT1805" s="136"/>
      <c r="HU1805" s="136"/>
      <c r="HV1805" s="136"/>
      <c r="HW1805" s="136"/>
      <c r="HX1805" s="136"/>
      <c r="HY1805" s="136"/>
      <c r="HZ1805" s="136"/>
      <c r="IA1805" s="136"/>
      <c r="IB1805" s="136"/>
      <c r="IC1805" s="136"/>
      <c r="ID1805" s="136"/>
      <c r="IE1805" s="136"/>
      <c r="IF1805" s="136"/>
      <c r="IG1805" s="136"/>
    </row>
    <row r="1806" spans="1:241" ht="15" customHeight="1" x14ac:dyDescent="0.25">
      <c r="A1806" s="225" t="s">
        <v>443</v>
      </c>
      <c r="B1806" s="217">
        <v>21867471</v>
      </c>
      <c r="C1806" s="217">
        <v>2385206</v>
      </c>
      <c r="D1806" s="217">
        <v>866964</v>
      </c>
      <c r="E1806" s="217">
        <v>2100002</v>
      </c>
      <c r="F1806" s="217">
        <v>1765332</v>
      </c>
      <c r="G1806" s="217">
        <v>575037</v>
      </c>
      <c r="H1806" s="235">
        <v>29560012</v>
      </c>
      <c r="I1806" s="136"/>
      <c r="J1806" s="225" t="s">
        <v>718</v>
      </c>
      <c r="K1806" s="217">
        <v>9018559</v>
      </c>
      <c r="L1806" s="217">
        <v>2261354</v>
      </c>
      <c r="M1806" s="217">
        <v>1063142</v>
      </c>
      <c r="N1806" s="217">
        <v>2010879</v>
      </c>
      <c r="O1806" s="217">
        <v>2175206</v>
      </c>
      <c r="P1806" s="217">
        <v>558422</v>
      </c>
      <c r="Q1806" s="235">
        <v>17087562</v>
      </c>
      <c r="R1806" s="136"/>
      <c r="S1806" s="136"/>
      <c r="T1806" s="136"/>
      <c r="U1806" s="136"/>
      <c r="V1806" s="136"/>
      <c r="W1806" s="136"/>
      <c r="X1806" s="136"/>
      <c r="Y1806" s="136"/>
      <c r="Z1806" s="136"/>
      <c r="AA1806" s="136"/>
      <c r="AB1806" s="136"/>
      <c r="AC1806" s="136"/>
      <c r="AD1806" s="136"/>
      <c r="AE1806" s="136"/>
      <c r="AF1806" s="136"/>
      <c r="AG1806" s="136"/>
      <c r="AH1806" s="136"/>
      <c r="AI1806" s="136"/>
      <c r="AJ1806" s="136"/>
      <c r="AK1806" s="136"/>
      <c r="AL1806" s="136"/>
      <c r="AM1806" s="136"/>
      <c r="AN1806" s="136"/>
      <c r="AO1806" s="136"/>
      <c r="AP1806" s="136"/>
      <c r="AQ1806" s="136"/>
      <c r="AR1806" s="136"/>
      <c r="AS1806" s="136"/>
      <c r="AT1806" s="136"/>
      <c r="AU1806" s="136"/>
      <c r="AV1806" s="136"/>
      <c r="AW1806" s="136"/>
      <c r="AX1806" s="136"/>
      <c r="AY1806" s="136"/>
      <c r="AZ1806" s="136"/>
      <c r="BA1806" s="136"/>
      <c r="BB1806" s="136"/>
      <c r="BC1806" s="136"/>
      <c r="BD1806" s="136"/>
      <c r="BE1806" s="136"/>
      <c r="BF1806" s="136"/>
      <c r="BG1806" s="136"/>
      <c r="BH1806" s="136"/>
      <c r="BI1806" s="136"/>
      <c r="BJ1806" s="136"/>
      <c r="BK1806" s="136"/>
      <c r="BL1806" s="136"/>
      <c r="BM1806" s="136"/>
      <c r="BN1806" s="136"/>
      <c r="BO1806" s="136"/>
      <c r="BP1806" s="136"/>
      <c r="BQ1806" s="136"/>
      <c r="BR1806" s="136"/>
      <c r="BS1806" s="136"/>
      <c r="BT1806" s="136"/>
      <c r="BU1806" s="136"/>
      <c r="BV1806" s="136"/>
      <c r="BW1806" s="136"/>
      <c r="BX1806" s="136"/>
      <c r="BY1806" s="136"/>
      <c r="BZ1806" s="136"/>
      <c r="CA1806" s="136"/>
      <c r="CB1806" s="136"/>
      <c r="CC1806" s="136"/>
      <c r="CD1806" s="136"/>
      <c r="CE1806" s="136"/>
      <c r="CF1806" s="136"/>
      <c r="CG1806" s="136"/>
      <c r="CH1806" s="136"/>
      <c r="CI1806" s="136"/>
      <c r="CJ1806" s="136"/>
      <c r="CK1806" s="136"/>
      <c r="CL1806" s="136"/>
      <c r="CM1806" s="136"/>
      <c r="CN1806" s="136"/>
      <c r="CO1806" s="136"/>
      <c r="CP1806" s="136"/>
      <c r="CQ1806" s="136"/>
      <c r="CR1806" s="136"/>
      <c r="CS1806" s="136"/>
      <c r="CT1806" s="136"/>
      <c r="CU1806" s="136"/>
      <c r="CV1806" s="136"/>
      <c r="CW1806" s="136"/>
      <c r="CX1806" s="136"/>
      <c r="CY1806" s="136"/>
      <c r="CZ1806" s="136"/>
      <c r="DA1806" s="136"/>
      <c r="DB1806" s="136"/>
      <c r="DC1806" s="136"/>
      <c r="DD1806" s="136"/>
      <c r="DE1806" s="136"/>
      <c r="DF1806" s="136"/>
      <c r="DG1806" s="136"/>
      <c r="DH1806" s="136"/>
      <c r="DI1806" s="136"/>
      <c r="DJ1806" s="136"/>
      <c r="DK1806" s="136"/>
      <c r="DL1806" s="136"/>
      <c r="DM1806" s="136"/>
      <c r="DN1806" s="136"/>
      <c r="DO1806" s="136"/>
      <c r="DP1806" s="136"/>
      <c r="DQ1806" s="136"/>
      <c r="DR1806" s="136"/>
      <c r="DS1806" s="136"/>
      <c r="DT1806" s="136"/>
      <c r="DU1806" s="136"/>
      <c r="DV1806" s="136"/>
      <c r="DW1806" s="136"/>
      <c r="DX1806" s="136"/>
      <c r="DY1806" s="136"/>
      <c r="DZ1806" s="136"/>
      <c r="EA1806" s="136"/>
      <c r="EB1806" s="136"/>
      <c r="EC1806" s="136"/>
      <c r="ED1806" s="136"/>
      <c r="EE1806" s="136"/>
      <c r="EF1806" s="136"/>
      <c r="EG1806" s="136"/>
      <c r="EH1806" s="136"/>
      <c r="EI1806" s="136"/>
      <c r="EJ1806" s="136"/>
      <c r="EK1806" s="136"/>
      <c r="EL1806" s="136"/>
      <c r="EM1806" s="136"/>
      <c r="EN1806" s="136"/>
      <c r="EO1806" s="136"/>
      <c r="EP1806" s="136"/>
      <c r="EQ1806" s="136"/>
      <c r="ER1806" s="136"/>
      <c r="ES1806" s="136"/>
      <c r="ET1806" s="136"/>
      <c r="EU1806" s="136"/>
      <c r="EV1806" s="136"/>
      <c r="EW1806" s="136"/>
      <c r="EX1806" s="136"/>
      <c r="EY1806" s="136"/>
      <c r="EZ1806" s="136"/>
      <c r="FA1806" s="136"/>
      <c r="FB1806" s="136"/>
      <c r="FC1806" s="136"/>
      <c r="FD1806" s="136"/>
      <c r="FE1806" s="136"/>
      <c r="FF1806" s="136"/>
      <c r="FG1806" s="136"/>
      <c r="FH1806" s="136"/>
      <c r="FI1806" s="136"/>
      <c r="FJ1806" s="136"/>
      <c r="FK1806" s="136"/>
      <c r="FL1806" s="136"/>
      <c r="FM1806" s="136"/>
      <c r="FN1806" s="136"/>
      <c r="FO1806" s="136"/>
      <c r="FP1806" s="136"/>
      <c r="FQ1806" s="136"/>
      <c r="FR1806" s="136"/>
      <c r="FS1806" s="136"/>
      <c r="FT1806" s="136"/>
      <c r="FU1806" s="136"/>
      <c r="FV1806" s="136"/>
      <c r="FW1806" s="136"/>
      <c r="FX1806" s="136"/>
      <c r="FY1806" s="136"/>
      <c r="FZ1806" s="136"/>
      <c r="GA1806" s="136"/>
      <c r="GB1806" s="136"/>
      <c r="GC1806" s="136"/>
      <c r="GD1806" s="136"/>
      <c r="GE1806" s="136"/>
      <c r="GF1806" s="136"/>
      <c r="GG1806" s="136"/>
      <c r="GH1806" s="136"/>
      <c r="GI1806" s="136"/>
      <c r="GJ1806" s="136"/>
      <c r="GK1806" s="136"/>
      <c r="GL1806" s="136"/>
      <c r="GM1806" s="136"/>
      <c r="GN1806" s="136"/>
      <c r="GO1806" s="136"/>
      <c r="GP1806" s="136"/>
      <c r="GQ1806" s="136"/>
      <c r="GR1806" s="136"/>
      <c r="GS1806" s="136"/>
      <c r="GT1806" s="136"/>
      <c r="GU1806" s="136"/>
      <c r="GV1806" s="136"/>
      <c r="GW1806" s="136"/>
      <c r="GX1806" s="136"/>
      <c r="GY1806" s="136"/>
      <c r="GZ1806" s="136"/>
      <c r="HA1806" s="136"/>
      <c r="HB1806" s="136"/>
      <c r="HC1806" s="136"/>
      <c r="HD1806" s="136"/>
      <c r="HE1806" s="136"/>
      <c r="HF1806" s="136"/>
      <c r="HG1806" s="136"/>
      <c r="HH1806" s="136"/>
      <c r="HI1806" s="136"/>
      <c r="HJ1806" s="136"/>
      <c r="HK1806" s="136"/>
      <c r="HL1806" s="136"/>
      <c r="HM1806" s="136"/>
      <c r="HN1806" s="136"/>
      <c r="HO1806" s="136"/>
      <c r="HP1806" s="136"/>
      <c r="HQ1806" s="136"/>
      <c r="HR1806" s="136"/>
      <c r="HS1806" s="136"/>
      <c r="HT1806" s="136"/>
      <c r="HU1806" s="136"/>
      <c r="HV1806" s="136"/>
      <c r="HW1806" s="136"/>
      <c r="HX1806" s="136"/>
      <c r="HY1806" s="136"/>
      <c r="HZ1806" s="136"/>
      <c r="IA1806" s="136"/>
      <c r="IB1806" s="136"/>
      <c r="IC1806" s="136"/>
      <c r="ID1806" s="136"/>
      <c r="IE1806" s="136"/>
      <c r="IF1806" s="136"/>
      <c r="IG1806" s="136"/>
    </row>
    <row r="1807" spans="1:241" ht="15" customHeight="1" x14ac:dyDescent="0.25">
      <c r="A1807" s="225" t="s">
        <v>709</v>
      </c>
      <c r="B1807" s="217">
        <v>16336429</v>
      </c>
      <c r="C1807" s="217">
        <v>2310801</v>
      </c>
      <c r="D1807" s="217">
        <v>748988</v>
      </c>
      <c r="E1807" s="217">
        <v>1754523</v>
      </c>
      <c r="F1807" s="217">
        <v>1856446</v>
      </c>
      <c r="G1807" s="217">
        <v>545365</v>
      </c>
      <c r="H1807" s="235">
        <v>23552552</v>
      </c>
      <c r="I1807" s="136"/>
      <c r="J1807" s="225" t="s">
        <v>645</v>
      </c>
      <c r="K1807" s="217">
        <v>7626841</v>
      </c>
      <c r="L1807" s="217">
        <v>2637521</v>
      </c>
      <c r="M1807" s="217">
        <v>899574</v>
      </c>
      <c r="N1807" s="217">
        <v>2191693</v>
      </c>
      <c r="O1807" s="217">
        <v>2218886</v>
      </c>
      <c r="P1807" s="217">
        <v>608333</v>
      </c>
      <c r="Q1807" s="235">
        <v>16182848</v>
      </c>
      <c r="R1807" s="136"/>
      <c r="S1807" s="136"/>
      <c r="T1807" s="136"/>
      <c r="U1807" s="136"/>
      <c r="V1807" s="136"/>
      <c r="W1807" s="136"/>
      <c r="X1807" s="136"/>
      <c r="Y1807" s="136"/>
      <c r="Z1807" s="136"/>
      <c r="AA1807" s="136"/>
      <c r="AB1807" s="136"/>
      <c r="AC1807" s="136"/>
      <c r="AD1807" s="136"/>
      <c r="AE1807" s="136"/>
      <c r="AF1807" s="136"/>
      <c r="AG1807" s="136"/>
      <c r="AH1807" s="136"/>
      <c r="AI1807" s="136"/>
      <c r="AJ1807" s="136"/>
      <c r="AK1807" s="136"/>
      <c r="AL1807" s="136"/>
      <c r="AM1807" s="136"/>
      <c r="AN1807" s="136"/>
      <c r="AO1807" s="136"/>
      <c r="AP1807" s="136"/>
      <c r="AQ1807" s="136"/>
      <c r="AR1807" s="136"/>
      <c r="AS1807" s="136"/>
      <c r="AT1807" s="136"/>
      <c r="AU1807" s="136"/>
      <c r="AV1807" s="136"/>
      <c r="AW1807" s="136"/>
      <c r="AX1807" s="136"/>
      <c r="AY1807" s="136"/>
      <c r="AZ1807" s="136"/>
      <c r="BA1807" s="136"/>
      <c r="BB1807" s="136"/>
      <c r="BC1807" s="136"/>
      <c r="BD1807" s="136"/>
      <c r="BE1807" s="136"/>
      <c r="BF1807" s="136"/>
      <c r="BG1807" s="136"/>
      <c r="BH1807" s="136"/>
      <c r="BI1807" s="136"/>
      <c r="BJ1807" s="136"/>
      <c r="BK1807" s="136"/>
      <c r="BL1807" s="136"/>
      <c r="BM1807" s="136"/>
      <c r="BN1807" s="136"/>
      <c r="BO1807" s="136"/>
      <c r="BP1807" s="136"/>
      <c r="BQ1807" s="136"/>
      <c r="BR1807" s="136"/>
      <c r="BS1807" s="136"/>
      <c r="BT1807" s="136"/>
      <c r="BU1807" s="136"/>
      <c r="BV1807" s="136"/>
      <c r="BW1807" s="136"/>
      <c r="BX1807" s="136"/>
      <c r="BY1807" s="136"/>
      <c r="BZ1807" s="136"/>
      <c r="CA1807" s="136"/>
      <c r="CB1807" s="136"/>
      <c r="CC1807" s="136"/>
      <c r="CD1807" s="136"/>
      <c r="CE1807" s="136"/>
      <c r="CF1807" s="136"/>
      <c r="CG1807" s="136"/>
      <c r="CH1807" s="136"/>
      <c r="CI1807" s="136"/>
      <c r="CJ1807" s="136"/>
      <c r="CK1807" s="136"/>
      <c r="CL1807" s="136"/>
      <c r="CM1807" s="136"/>
      <c r="CN1807" s="136"/>
      <c r="CO1807" s="136"/>
      <c r="CP1807" s="136"/>
      <c r="CQ1807" s="136"/>
      <c r="CR1807" s="136"/>
      <c r="CS1807" s="136"/>
      <c r="CT1807" s="136"/>
      <c r="CU1807" s="136"/>
      <c r="CV1807" s="136"/>
      <c r="CW1807" s="136"/>
      <c r="CX1807" s="136"/>
      <c r="CY1807" s="136"/>
      <c r="CZ1807" s="136"/>
      <c r="DA1807" s="136"/>
      <c r="DB1807" s="136"/>
      <c r="DC1807" s="136"/>
      <c r="DD1807" s="136"/>
      <c r="DE1807" s="136"/>
      <c r="DF1807" s="136"/>
      <c r="DG1807" s="136"/>
      <c r="DH1807" s="136"/>
      <c r="DI1807" s="136"/>
      <c r="DJ1807" s="136"/>
      <c r="DK1807" s="136"/>
      <c r="DL1807" s="136"/>
      <c r="DM1807" s="136"/>
      <c r="DN1807" s="136"/>
      <c r="DO1807" s="136"/>
      <c r="DP1807" s="136"/>
      <c r="DQ1807" s="136"/>
      <c r="DR1807" s="136"/>
      <c r="DS1807" s="136"/>
      <c r="DT1807" s="136"/>
      <c r="DU1807" s="136"/>
      <c r="DV1807" s="136"/>
      <c r="DW1807" s="136"/>
      <c r="DX1807" s="136"/>
      <c r="DY1807" s="136"/>
      <c r="DZ1807" s="136"/>
      <c r="EA1807" s="136"/>
      <c r="EB1807" s="136"/>
      <c r="EC1807" s="136"/>
      <c r="ED1807" s="136"/>
      <c r="EE1807" s="136"/>
      <c r="EF1807" s="136"/>
      <c r="EG1807" s="136"/>
      <c r="EH1807" s="136"/>
      <c r="EI1807" s="136"/>
      <c r="EJ1807" s="136"/>
      <c r="EK1807" s="136"/>
      <c r="EL1807" s="136"/>
      <c r="EM1807" s="136"/>
      <c r="EN1807" s="136"/>
      <c r="EO1807" s="136"/>
      <c r="EP1807" s="136"/>
      <c r="EQ1807" s="136"/>
      <c r="ER1807" s="136"/>
      <c r="ES1807" s="136"/>
      <c r="ET1807" s="136"/>
      <c r="EU1807" s="136"/>
      <c r="EV1807" s="136"/>
      <c r="EW1807" s="136"/>
      <c r="EX1807" s="136"/>
      <c r="EY1807" s="136"/>
      <c r="EZ1807" s="136"/>
      <c r="FA1807" s="136"/>
      <c r="FB1807" s="136"/>
      <c r="FC1807" s="136"/>
      <c r="FD1807" s="136"/>
      <c r="FE1807" s="136"/>
      <c r="FF1807" s="136"/>
      <c r="FG1807" s="136"/>
      <c r="FH1807" s="136"/>
      <c r="FI1807" s="136"/>
      <c r="FJ1807" s="136"/>
      <c r="FK1807" s="136"/>
      <c r="FL1807" s="136"/>
      <c r="FM1807" s="136"/>
      <c r="FN1807" s="136"/>
      <c r="FO1807" s="136"/>
      <c r="FP1807" s="136"/>
      <c r="FQ1807" s="136"/>
      <c r="FR1807" s="136"/>
      <c r="FS1807" s="136"/>
      <c r="FT1807" s="136"/>
      <c r="FU1807" s="136"/>
      <c r="FV1807" s="136"/>
      <c r="FW1807" s="136"/>
      <c r="FX1807" s="136"/>
      <c r="FY1807" s="136"/>
      <c r="FZ1807" s="136"/>
      <c r="GA1807" s="136"/>
      <c r="GB1807" s="136"/>
      <c r="GC1807" s="136"/>
      <c r="GD1807" s="136"/>
      <c r="GE1807" s="136"/>
      <c r="GF1807" s="136"/>
      <c r="GG1807" s="136"/>
      <c r="GH1807" s="136"/>
      <c r="GI1807" s="136"/>
      <c r="GJ1807" s="136"/>
      <c r="GK1807" s="136"/>
      <c r="GL1807" s="136"/>
      <c r="GM1807" s="136"/>
      <c r="GN1807" s="136"/>
      <c r="GO1807" s="136"/>
      <c r="GP1807" s="136"/>
      <c r="GQ1807" s="136"/>
      <c r="GR1807" s="136"/>
      <c r="GS1807" s="136"/>
      <c r="GT1807" s="136"/>
      <c r="GU1807" s="136"/>
      <c r="GV1807" s="136"/>
      <c r="GW1807" s="136"/>
      <c r="GX1807" s="136"/>
      <c r="GY1807" s="136"/>
      <c r="GZ1807" s="136"/>
      <c r="HA1807" s="136"/>
      <c r="HB1807" s="136"/>
      <c r="HC1807" s="136"/>
      <c r="HD1807" s="136"/>
      <c r="HE1807" s="136"/>
      <c r="HF1807" s="136"/>
      <c r="HG1807" s="136"/>
      <c r="HH1807" s="136"/>
      <c r="HI1807" s="136"/>
      <c r="HJ1807" s="136"/>
      <c r="HK1807" s="136"/>
      <c r="HL1807" s="136"/>
      <c r="HM1807" s="136"/>
      <c r="HN1807" s="136"/>
      <c r="HO1807" s="136"/>
      <c r="HP1807" s="136"/>
      <c r="HQ1807" s="136"/>
      <c r="HR1807" s="136"/>
      <c r="HS1807" s="136"/>
      <c r="HT1807" s="136"/>
      <c r="HU1807" s="136"/>
      <c r="HV1807" s="136"/>
      <c r="HW1807" s="136"/>
      <c r="HX1807" s="136"/>
      <c r="HY1807" s="136"/>
      <c r="HZ1807" s="136"/>
      <c r="IA1807" s="136"/>
      <c r="IB1807" s="136"/>
      <c r="IC1807" s="136"/>
      <c r="ID1807" s="136"/>
      <c r="IE1807" s="136"/>
      <c r="IF1807" s="136"/>
      <c r="IG1807" s="136"/>
    </row>
    <row r="1808" spans="1:241" ht="15" customHeight="1" x14ac:dyDescent="0.25">
      <c r="A1808" s="225" t="s">
        <v>637</v>
      </c>
      <c r="B1808" s="217">
        <v>12766858</v>
      </c>
      <c r="C1808" s="217">
        <v>2584371</v>
      </c>
      <c r="D1808" s="217">
        <v>914367</v>
      </c>
      <c r="E1808" s="217">
        <v>1171124</v>
      </c>
      <c r="F1808" s="217">
        <v>1731019</v>
      </c>
      <c r="G1808" s="217">
        <v>532817</v>
      </c>
      <c r="H1808" s="235">
        <v>19700556</v>
      </c>
      <c r="I1808" s="136"/>
      <c r="J1808" s="225" t="s">
        <v>486</v>
      </c>
      <c r="K1808" s="217">
        <v>9961986</v>
      </c>
      <c r="L1808" s="217">
        <v>2588522</v>
      </c>
      <c r="M1808" s="217">
        <v>941426</v>
      </c>
      <c r="N1808" s="217">
        <v>1975311</v>
      </c>
      <c r="O1808" s="217">
        <v>2815805</v>
      </c>
      <c r="P1808" s="217">
        <v>637647</v>
      </c>
      <c r="Q1808" s="235">
        <v>18920697</v>
      </c>
      <c r="R1808" s="136"/>
      <c r="S1808" s="136"/>
      <c r="T1808" s="136"/>
      <c r="U1808" s="136"/>
      <c r="V1808" s="136"/>
      <c r="W1808" s="136"/>
      <c r="X1808" s="136"/>
      <c r="Y1808" s="136"/>
      <c r="Z1808" s="136"/>
      <c r="AA1808" s="136"/>
      <c r="AB1808" s="136"/>
      <c r="AC1808" s="136"/>
      <c r="AD1808" s="136"/>
      <c r="AE1808" s="136"/>
      <c r="AF1808" s="136"/>
      <c r="AG1808" s="136"/>
      <c r="AH1808" s="136"/>
      <c r="AI1808" s="136"/>
      <c r="AJ1808" s="136"/>
      <c r="AK1808" s="136"/>
      <c r="AL1808" s="136"/>
      <c r="AM1808" s="136"/>
      <c r="AN1808" s="136"/>
      <c r="AO1808" s="136"/>
      <c r="AP1808" s="136"/>
      <c r="AQ1808" s="136"/>
      <c r="AR1808" s="136"/>
      <c r="AS1808" s="136"/>
      <c r="AT1808" s="136"/>
      <c r="AU1808" s="136"/>
      <c r="AV1808" s="136"/>
      <c r="AW1808" s="136"/>
      <c r="AX1808" s="136"/>
      <c r="AY1808" s="136"/>
      <c r="AZ1808" s="136"/>
      <c r="BA1808" s="136"/>
      <c r="BB1808" s="136"/>
      <c r="BC1808" s="136"/>
      <c r="BD1808" s="136"/>
      <c r="BE1808" s="136"/>
      <c r="BF1808" s="136"/>
      <c r="BG1808" s="136"/>
      <c r="BH1808" s="136"/>
      <c r="BI1808" s="136"/>
      <c r="BJ1808" s="136"/>
      <c r="BK1808" s="136"/>
      <c r="BL1808" s="136"/>
      <c r="BM1808" s="136"/>
      <c r="BN1808" s="136"/>
      <c r="BO1808" s="136"/>
      <c r="BP1808" s="136"/>
      <c r="BQ1808" s="136"/>
      <c r="BR1808" s="136"/>
      <c r="BS1808" s="136"/>
      <c r="BT1808" s="136"/>
      <c r="BU1808" s="136"/>
      <c r="BV1808" s="136"/>
      <c r="BW1808" s="136"/>
      <c r="BX1808" s="136"/>
      <c r="BY1808" s="136"/>
      <c r="BZ1808" s="136"/>
      <c r="CA1808" s="136"/>
      <c r="CB1808" s="136"/>
      <c r="CC1808" s="136"/>
      <c r="CD1808" s="136"/>
      <c r="CE1808" s="136"/>
      <c r="CF1808" s="136"/>
      <c r="CG1808" s="136"/>
      <c r="CH1808" s="136"/>
      <c r="CI1808" s="136"/>
      <c r="CJ1808" s="136"/>
      <c r="CK1808" s="136"/>
      <c r="CL1808" s="136"/>
      <c r="CM1808" s="136"/>
      <c r="CN1808" s="136"/>
      <c r="CO1808" s="136"/>
      <c r="CP1808" s="136"/>
      <c r="CQ1808" s="136"/>
      <c r="CR1808" s="136"/>
      <c r="CS1808" s="136"/>
      <c r="CT1808" s="136"/>
      <c r="CU1808" s="136"/>
      <c r="CV1808" s="136"/>
      <c r="CW1808" s="136"/>
      <c r="CX1808" s="136"/>
      <c r="CY1808" s="136"/>
      <c r="CZ1808" s="136"/>
      <c r="DA1808" s="136"/>
      <c r="DB1808" s="136"/>
      <c r="DC1808" s="136"/>
      <c r="DD1808" s="136"/>
      <c r="DE1808" s="136"/>
      <c r="DF1808" s="136"/>
      <c r="DG1808" s="136"/>
      <c r="DH1808" s="136"/>
      <c r="DI1808" s="136"/>
      <c r="DJ1808" s="136"/>
      <c r="DK1808" s="136"/>
      <c r="DL1808" s="136"/>
      <c r="DM1808" s="136"/>
      <c r="DN1808" s="136"/>
      <c r="DO1808" s="136"/>
      <c r="DP1808" s="136"/>
      <c r="DQ1808" s="136"/>
      <c r="DR1808" s="136"/>
      <c r="DS1808" s="136"/>
      <c r="DT1808" s="136"/>
      <c r="DU1808" s="136"/>
      <c r="DV1808" s="136"/>
      <c r="DW1808" s="136"/>
      <c r="DX1808" s="136"/>
      <c r="DY1808" s="136"/>
      <c r="DZ1808" s="136"/>
      <c r="EA1808" s="136"/>
      <c r="EB1808" s="136"/>
      <c r="EC1808" s="136"/>
      <c r="ED1808" s="136"/>
      <c r="EE1808" s="136"/>
      <c r="EF1808" s="136"/>
      <c r="EG1808" s="136"/>
      <c r="EH1808" s="136"/>
      <c r="EI1808" s="136"/>
      <c r="EJ1808" s="136"/>
      <c r="EK1808" s="136"/>
      <c r="EL1808" s="136"/>
      <c r="EM1808" s="136"/>
      <c r="EN1808" s="136"/>
      <c r="EO1808" s="136"/>
      <c r="EP1808" s="136"/>
      <c r="EQ1808" s="136"/>
      <c r="ER1808" s="136"/>
      <c r="ES1808" s="136"/>
      <c r="ET1808" s="136"/>
      <c r="EU1808" s="136"/>
      <c r="EV1808" s="136"/>
      <c r="EW1808" s="136"/>
      <c r="EX1808" s="136"/>
      <c r="EY1808" s="136"/>
      <c r="EZ1808" s="136"/>
      <c r="FA1808" s="136"/>
      <c r="FB1808" s="136"/>
      <c r="FC1808" s="136"/>
      <c r="FD1808" s="136"/>
      <c r="FE1808" s="136"/>
      <c r="FF1808" s="136"/>
      <c r="FG1808" s="136"/>
      <c r="FH1808" s="136"/>
      <c r="FI1808" s="136"/>
      <c r="FJ1808" s="136"/>
      <c r="FK1808" s="136"/>
      <c r="FL1808" s="136"/>
      <c r="FM1808" s="136"/>
      <c r="FN1808" s="136"/>
      <c r="FO1808" s="136"/>
      <c r="FP1808" s="136"/>
      <c r="FQ1808" s="136"/>
      <c r="FR1808" s="136"/>
      <c r="FS1808" s="136"/>
      <c r="FT1808" s="136"/>
      <c r="FU1808" s="136"/>
      <c r="FV1808" s="136"/>
      <c r="FW1808" s="136"/>
      <c r="FX1808" s="136"/>
      <c r="FY1808" s="136"/>
      <c r="FZ1808" s="136"/>
      <c r="GA1808" s="136"/>
      <c r="GB1808" s="136"/>
      <c r="GC1808" s="136"/>
      <c r="GD1808" s="136"/>
      <c r="GE1808" s="136"/>
      <c r="GF1808" s="136"/>
      <c r="GG1808" s="136"/>
      <c r="GH1808" s="136"/>
      <c r="GI1808" s="136"/>
      <c r="GJ1808" s="136"/>
      <c r="GK1808" s="136"/>
      <c r="GL1808" s="136"/>
      <c r="GM1808" s="136"/>
      <c r="GN1808" s="136"/>
      <c r="GO1808" s="136"/>
      <c r="GP1808" s="136"/>
      <c r="GQ1808" s="136"/>
      <c r="GR1808" s="136"/>
      <c r="GS1808" s="136"/>
      <c r="GT1808" s="136"/>
      <c r="GU1808" s="136"/>
      <c r="GV1808" s="136"/>
      <c r="GW1808" s="136"/>
      <c r="GX1808" s="136"/>
      <c r="GY1808" s="136"/>
      <c r="GZ1808" s="136"/>
      <c r="HA1808" s="136"/>
      <c r="HB1808" s="136"/>
      <c r="HC1808" s="136"/>
      <c r="HD1808" s="136"/>
      <c r="HE1808" s="136"/>
      <c r="HF1808" s="136"/>
      <c r="HG1808" s="136"/>
      <c r="HH1808" s="136"/>
      <c r="HI1808" s="136"/>
      <c r="HJ1808" s="136"/>
      <c r="HK1808" s="136"/>
      <c r="HL1808" s="136"/>
      <c r="HM1808" s="136"/>
      <c r="HN1808" s="136"/>
      <c r="HO1808" s="136"/>
      <c r="HP1808" s="136"/>
      <c r="HQ1808" s="136"/>
      <c r="HR1808" s="136"/>
      <c r="HS1808" s="136"/>
      <c r="HT1808" s="136"/>
      <c r="HU1808" s="136"/>
      <c r="HV1808" s="136"/>
      <c r="HW1808" s="136"/>
      <c r="HX1808" s="136"/>
      <c r="HY1808" s="136"/>
      <c r="HZ1808" s="136"/>
      <c r="IA1808" s="136"/>
      <c r="IB1808" s="136"/>
      <c r="IC1808" s="136"/>
      <c r="ID1808" s="136"/>
      <c r="IE1808" s="136"/>
      <c r="IF1808" s="136"/>
      <c r="IG1808" s="136"/>
    </row>
    <row r="1809" spans="1:241" ht="15" customHeight="1" x14ac:dyDescent="0.25">
      <c r="A1809" s="232" t="s">
        <v>1146</v>
      </c>
      <c r="B1809" s="199">
        <v>209384494</v>
      </c>
      <c r="C1809" s="199">
        <v>50896055</v>
      </c>
      <c r="D1809" s="199">
        <v>14482733</v>
      </c>
      <c r="E1809" s="199">
        <v>32886117</v>
      </c>
      <c r="F1809" s="199">
        <v>44228053</v>
      </c>
      <c r="G1809" s="199">
        <v>9967144</v>
      </c>
      <c r="H1809" s="240">
        <v>361844596</v>
      </c>
      <c r="I1809" s="136"/>
      <c r="J1809" s="225" t="s">
        <v>489</v>
      </c>
      <c r="K1809" s="217">
        <v>6998195</v>
      </c>
      <c r="L1809" s="217">
        <v>1929878</v>
      </c>
      <c r="M1809" s="217">
        <v>537350</v>
      </c>
      <c r="N1809" s="217">
        <v>1920110</v>
      </c>
      <c r="O1809" s="217">
        <v>1969522</v>
      </c>
      <c r="P1809" s="217">
        <v>467514</v>
      </c>
      <c r="Q1809" s="235">
        <v>13822569</v>
      </c>
      <c r="R1809" s="136"/>
      <c r="S1809" s="136"/>
      <c r="T1809" s="136"/>
      <c r="U1809" s="136"/>
      <c r="V1809" s="136"/>
      <c r="W1809" s="136"/>
      <c r="X1809" s="136"/>
      <c r="Y1809" s="136"/>
      <c r="Z1809" s="136"/>
      <c r="AA1809" s="136"/>
      <c r="AB1809" s="136"/>
      <c r="AC1809" s="136"/>
      <c r="AD1809" s="136"/>
      <c r="AE1809" s="136"/>
      <c r="AF1809" s="136"/>
      <c r="AG1809" s="136"/>
      <c r="AH1809" s="136"/>
      <c r="AI1809" s="136"/>
      <c r="AJ1809" s="136"/>
      <c r="AK1809" s="136"/>
      <c r="AL1809" s="136"/>
      <c r="AM1809" s="136"/>
      <c r="AN1809" s="136"/>
      <c r="AO1809" s="136"/>
      <c r="AP1809" s="136"/>
      <c r="AQ1809" s="136"/>
      <c r="AR1809" s="136"/>
      <c r="AS1809" s="136"/>
      <c r="AT1809" s="136"/>
      <c r="AU1809" s="136"/>
      <c r="AV1809" s="136"/>
      <c r="AW1809" s="136"/>
      <c r="AX1809" s="136"/>
      <c r="AY1809" s="136"/>
      <c r="AZ1809" s="136"/>
      <c r="BA1809" s="136"/>
      <c r="BB1809" s="136"/>
      <c r="BC1809" s="136"/>
      <c r="BD1809" s="136"/>
      <c r="BE1809" s="136"/>
      <c r="BF1809" s="136"/>
      <c r="BG1809" s="136"/>
      <c r="BH1809" s="136"/>
      <c r="BI1809" s="136"/>
      <c r="BJ1809" s="136"/>
      <c r="BK1809" s="136"/>
      <c r="BL1809" s="136"/>
      <c r="BM1809" s="136"/>
      <c r="BN1809" s="136"/>
      <c r="BO1809" s="136"/>
      <c r="BP1809" s="136"/>
      <c r="BQ1809" s="136"/>
      <c r="BR1809" s="136"/>
      <c r="BS1809" s="136"/>
      <c r="BT1809" s="136"/>
      <c r="BU1809" s="136"/>
      <c r="BV1809" s="136"/>
      <c r="BW1809" s="136"/>
      <c r="BX1809" s="136"/>
      <c r="BY1809" s="136"/>
      <c r="BZ1809" s="136"/>
      <c r="CA1809" s="136"/>
      <c r="CB1809" s="136"/>
      <c r="CC1809" s="136"/>
      <c r="CD1809" s="136"/>
      <c r="CE1809" s="136"/>
      <c r="CF1809" s="136"/>
      <c r="CG1809" s="136"/>
      <c r="CH1809" s="136"/>
      <c r="CI1809" s="136"/>
      <c r="CJ1809" s="136"/>
      <c r="CK1809" s="136"/>
      <c r="CL1809" s="136"/>
      <c r="CM1809" s="136"/>
      <c r="CN1809" s="136"/>
      <c r="CO1809" s="136"/>
      <c r="CP1809" s="136"/>
      <c r="CQ1809" s="136"/>
      <c r="CR1809" s="136"/>
      <c r="CS1809" s="136"/>
      <c r="CT1809" s="136"/>
      <c r="CU1809" s="136"/>
      <c r="CV1809" s="136"/>
      <c r="CW1809" s="136"/>
      <c r="CX1809" s="136"/>
      <c r="CY1809" s="136"/>
      <c r="CZ1809" s="136"/>
      <c r="DA1809" s="136"/>
      <c r="DB1809" s="136"/>
      <c r="DC1809" s="136"/>
      <c r="DD1809" s="136"/>
      <c r="DE1809" s="136"/>
      <c r="DF1809" s="136"/>
      <c r="DG1809" s="136"/>
      <c r="DH1809" s="136"/>
      <c r="DI1809" s="136"/>
      <c r="DJ1809" s="136"/>
      <c r="DK1809" s="136"/>
      <c r="DL1809" s="136"/>
      <c r="DM1809" s="136"/>
      <c r="DN1809" s="136"/>
      <c r="DO1809" s="136"/>
      <c r="DP1809" s="136"/>
      <c r="DQ1809" s="136"/>
      <c r="DR1809" s="136"/>
      <c r="DS1809" s="136"/>
      <c r="DT1809" s="136"/>
      <c r="DU1809" s="136"/>
      <c r="DV1809" s="136"/>
      <c r="DW1809" s="136"/>
      <c r="DX1809" s="136"/>
      <c r="DY1809" s="136"/>
      <c r="DZ1809" s="136"/>
      <c r="EA1809" s="136"/>
      <c r="EB1809" s="136"/>
      <c r="EC1809" s="136"/>
      <c r="ED1809" s="136"/>
      <c r="EE1809" s="136"/>
      <c r="EF1809" s="136"/>
      <c r="EG1809" s="136"/>
      <c r="EH1809" s="136"/>
      <c r="EI1809" s="136"/>
      <c r="EJ1809" s="136"/>
      <c r="EK1809" s="136"/>
      <c r="EL1809" s="136"/>
      <c r="EM1809" s="136"/>
      <c r="EN1809" s="136"/>
      <c r="EO1809" s="136"/>
      <c r="EP1809" s="136"/>
      <c r="EQ1809" s="136"/>
      <c r="ER1809" s="136"/>
      <c r="ES1809" s="136"/>
      <c r="ET1809" s="136"/>
      <c r="EU1809" s="136"/>
      <c r="EV1809" s="136"/>
      <c r="EW1809" s="136"/>
      <c r="EX1809" s="136"/>
      <c r="EY1809" s="136"/>
      <c r="EZ1809" s="136"/>
      <c r="FA1809" s="136"/>
      <c r="FB1809" s="136"/>
      <c r="FC1809" s="136"/>
      <c r="FD1809" s="136"/>
      <c r="FE1809" s="136"/>
      <c r="FF1809" s="136"/>
      <c r="FG1809" s="136"/>
      <c r="FH1809" s="136"/>
      <c r="FI1809" s="136"/>
      <c r="FJ1809" s="136"/>
      <c r="FK1809" s="136"/>
      <c r="FL1809" s="136"/>
      <c r="FM1809" s="136"/>
      <c r="FN1809" s="136"/>
      <c r="FO1809" s="136"/>
      <c r="FP1809" s="136"/>
      <c r="FQ1809" s="136"/>
      <c r="FR1809" s="136"/>
      <c r="FS1809" s="136"/>
      <c r="FT1809" s="136"/>
      <c r="FU1809" s="136"/>
      <c r="FV1809" s="136"/>
      <c r="FW1809" s="136"/>
      <c r="FX1809" s="136"/>
      <c r="FY1809" s="136"/>
      <c r="FZ1809" s="136"/>
      <c r="GA1809" s="136"/>
      <c r="GB1809" s="136"/>
      <c r="GC1809" s="136"/>
      <c r="GD1809" s="136"/>
      <c r="GE1809" s="136"/>
      <c r="GF1809" s="136"/>
      <c r="GG1809" s="136"/>
      <c r="GH1809" s="136"/>
      <c r="GI1809" s="136"/>
      <c r="GJ1809" s="136"/>
      <c r="GK1809" s="136"/>
      <c r="GL1809" s="136"/>
      <c r="GM1809" s="136"/>
      <c r="GN1809" s="136"/>
      <c r="GO1809" s="136"/>
      <c r="GP1809" s="136"/>
      <c r="GQ1809" s="136"/>
      <c r="GR1809" s="136"/>
      <c r="GS1809" s="136"/>
      <c r="GT1809" s="136"/>
      <c r="GU1809" s="136"/>
      <c r="GV1809" s="136"/>
      <c r="GW1809" s="136"/>
      <c r="GX1809" s="136"/>
      <c r="GY1809" s="136"/>
      <c r="GZ1809" s="136"/>
      <c r="HA1809" s="136"/>
      <c r="HB1809" s="136"/>
      <c r="HC1809" s="136"/>
      <c r="HD1809" s="136"/>
      <c r="HE1809" s="136"/>
      <c r="HF1809" s="136"/>
      <c r="HG1809" s="136"/>
      <c r="HH1809" s="136"/>
      <c r="HI1809" s="136"/>
      <c r="HJ1809" s="136"/>
      <c r="HK1809" s="136"/>
      <c r="HL1809" s="136"/>
      <c r="HM1809" s="136"/>
      <c r="HN1809" s="136"/>
      <c r="HO1809" s="136"/>
      <c r="HP1809" s="136"/>
      <c r="HQ1809" s="136"/>
      <c r="HR1809" s="136"/>
      <c r="HS1809" s="136"/>
      <c r="HT1809" s="136"/>
      <c r="HU1809" s="136"/>
      <c r="HV1809" s="136"/>
      <c r="HW1809" s="136"/>
      <c r="HX1809" s="136"/>
      <c r="HY1809" s="136"/>
      <c r="HZ1809" s="136"/>
      <c r="IA1809" s="136"/>
      <c r="IB1809" s="136"/>
      <c r="IC1809" s="136"/>
      <c r="ID1809" s="136"/>
      <c r="IE1809" s="136"/>
      <c r="IF1809" s="136"/>
      <c r="IG1809" s="136"/>
    </row>
    <row r="1810" spans="1:241" ht="15" customHeight="1" x14ac:dyDescent="0.25">
      <c r="A1810" s="234" t="s">
        <v>1147</v>
      </c>
      <c r="B1810" s="200">
        <v>11020236.52631579</v>
      </c>
      <c r="C1810" s="200">
        <v>2678739.7368421052</v>
      </c>
      <c r="D1810" s="200">
        <v>762249.10526315786</v>
      </c>
      <c r="E1810" s="200">
        <v>1730848.2631578948</v>
      </c>
      <c r="F1810" s="200">
        <v>2327792.2631578948</v>
      </c>
      <c r="G1810" s="200">
        <v>524586.52631578944</v>
      </c>
      <c r="H1810" s="200">
        <v>19044452.421052631</v>
      </c>
      <c r="I1810" s="136"/>
      <c r="J1810" s="225" t="s">
        <v>490</v>
      </c>
      <c r="K1810" s="217">
        <v>9235769</v>
      </c>
      <c r="L1810" s="217">
        <v>3106249</v>
      </c>
      <c r="M1810" s="217">
        <v>904390</v>
      </c>
      <c r="N1810" s="217">
        <v>1456044</v>
      </c>
      <c r="O1810" s="217">
        <v>2196311</v>
      </c>
      <c r="P1810" s="217">
        <v>458596</v>
      </c>
      <c r="Q1810" s="235">
        <v>17357359</v>
      </c>
      <c r="R1810" s="136"/>
      <c r="S1810" s="136"/>
      <c r="T1810" s="136"/>
      <c r="U1810" s="136"/>
      <c r="V1810" s="136"/>
      <c r="W1810" s="136"/>
      <c r="X1810" s="136"/>
      <c r="Y1810" s="136"/>
      <c r="Z1810" s="136"/>
      <c r="AA1810" s="136"/>
      <c r="AB1810" s="136"/>
      <c r="AC1810" s="136"/>
      <c r="AD1810" s="136"/>
      <c r="AE1810" s="136"/>
      <c r="AF1810" s="136"/>
      <c r="AG1810" s="136"/>
      <c r="AH1810" s="136"/>
      <c r="AI1810" s="136"/>
      <c r="AJ1810" s="136"/>
      <c r="AK1810" s="136"/>
      <c r="AL1810" s="136"/>
      <c r="AM1810" s="136"/>
      <c r="AN1810" s="136"/>
      <c r="AO1810" s="136"/>
      <c r="AP1810" s="136"/>
      <c r="AQ1810" s="136"/>
      <c r="AR1810" s="136"/>
      <c r="AS1810" s="136"/>
      <c r="AT1810" s="136"/>
      <c r="AU1810" s="136"/>
      <c r="AV1810" s="136"/>
      <c r="AW1810" s="136"/>
      <c r="AX1810" s="136"/>
      <c r="AY1810" s="136"/>
      <c r="AZ1810" s="136"/>
      <c r="BA1810" s="136"/>
      <c r="BB1810" s="136"/>
      <c r="BC1810" s="136"/>
      <c r="BD1810" s="136"/>
      <c r="BE1810" s="136"/>
      <c r="BF1810" s="136"/>
      <c r="BG1810" s="136"/>
      <c r="BH1810" s="136"/>
      <c r="BI1810" s="136"/>
      <c r="BJ1810" s="136"/>
      <c r="BK1810" s="136"/>
      <c r="BL1810" s="136"/>
      <c r="BM1810" s="136"/>
      <c r="BN1810" s="136"/>
      <c r="BO1810" s="136"/>
      <c r="BP1810" s="136"/>
      <c r="BQ1810" s="136"/>
      <c r="BR1810" s="136"/>
      <c r="BS1810" s="136"/>
      <c r="BT1810" s="136"/>
      <c r="BU1810" s="136"/>
      <c r="BV1810" s="136"/>
      <c r="BW1810" s="136"/>
      <c r="BX1810" s="136"/>
      <c r="BY1810" s="136"/>
      <c r="BZ1810" s="136"/>
      <c r="CA1810" s="136"/>
      <c r="CB1810" s="136"/>
      <c r="CC1810" s="136"/>
      <c r="CD1810" s="136"/>
      <c r="CE1810" s="136"/>
      <c r="CF1810" s="136"/>
      <c r="CG1810" s="136"/>
      <c r="CH1810" s="136"/>
      <c r="CI1810" s="136"/>
      <c r="CJ1810" s="136"/>
      <c r="CK1810" s="136"/>
      <c r="CL1810" s="136"/>
      <c r="CM1810" s="136"/>
      <c r="CN1810" s="136"/>
      <c r="CO1810" s="136"/>
      <c r="CP1810" s="136"/>
      <c r="CQ1810" s="136"/>
      <c r="CR1810" s="136"/>
      <c r="CS1810" s="136"/>
      <c r="CT1810" s="136"/>
      <c r="CU1810" s="136"/>
      <c r="CV1810" s="136"/>
      <c r="CW1810" s="136"/>
      <c r="CX1810" s="136"/>
      <c r="CY1810" s="136"/>
      <c r="CZ1810" s="136"/>
      <c r="DA1810" s="136"/>
      <c r="DB1810" s="136"/>
      <c r="DC1810" s="136"/>
      <c r="DD1810" s="136"/>
      <c r="DE1810" s="136"/>
      <c r="DF1810" s="136"/>
      <c r="DG1810" s="136"/>
      <c r="DH1810" s="136"/>
      <c r="DI1810" s="136"/>
      <c r="DJ1810" s="136"/>
      <c r="DK1810" s="136"/>
      <c r="DL1810" s="136"/>
      <c r="DM1810" s="136"/>
      <c r="DN1810" s="136"/>
      <c r="DO1810" s="136"/>
      <c r="DP1810" s="136"/>
      <c r="DQ1810" s="136"/>
      <c r="DR1810" s="136"/>
      <c r="DS1810" s="136"/>
      <c r="DT1810" s="136"/>
      <c r="DU1810" s="136"/>
      <c r="DV1810" s="136"/>
      <c r="DW1810" s="136"/>
      <c r="DX1810" s="136"/>
      <c r="DY1810" s="136"/>
      <c r="DZ1810" s="136"/>
      <c r="EA1810" s="136"/>
      <c r="EB1810" s="136"/>
      <c r="EC1810" s="136"/>
      <c r="ED1810" s="136"/>
      <c r="EE1810" s="136"/>
      <c r="EF1810" s="136"/>
      <c r="EG1810" s="136"/>
      <c r="EH1810" s="136"/>
      <c r="EI1810" s="136"/>
      <c r="EJ1810" s="136"/>
      <c r="EK1810" s="136"/>
      <c r="EL1810" s="136"/>
      <c r="EM1810" s="136"/>
      <c r="EN1810" s="136"/>
      <c r="EO1810" s="136"/>
      <c r="EP1810" s="136"/>
      <c r="EQ1810" s="136"/>
      <c r="ER1810" s="136"/>
      <c r="ES1810" s="136"/>
      <c r="ET1810" s="136"/>
      <c r="EU1810" s="136"/>
      <c r="EV1810" s="136"/>
      <c r="EW1810" s="136"/>
      <c r="EX1810" s="136"/>
      <c r="EY1810" s="136"/>
      <c r="EZ1810" s="136"/>
      <c r="FA1810" s="136"/>
      <c r="FB1810" s="136"/>
      <c r="FC1810" s="136"/>
      <c r="FD1810" s="136"/>
      <c r="FE1810" s="136"/>
      <c r="FF1810" s="136"/>
      <c r="FG1810" s="136"/>
      <c r="FH1810" s="136"/>
      <c r="FI1810" s="136"/>
      <c r="FJ1810" s="136"/>
      <c r="FK1810" s="136"/>
      <c r="FL1810" s="136"/>
      <c r="FM1810" s="136"/>
      <c r="FN1810" s="136"/>
      <c r="FO1810" s="136"/>
      <c r="FP1810" s="136"/>
      <c r="FQ1810" s="136"/>
      <c r="FR1810" s="136"/>
      <c r="FS1810" s="136"/>
      <c r="FT1810" s="136"/>
      <c r="FU1810" s="136"/>
      <c r="FV1810" s="136"/>
      <c r="FW1810" s="136"/>
      <c r="FX1810" s="136"/>
      <c r="FY1810" s="136"/>
      <c r="FZ1810" s="136"/>
      <c r="GA1810" s="136"/>
      <c r="GB1810" s="136"/>
      <c r="GC1810" s="136"/>
      <c r="GD1810" s="136"/>
      <c r="GE1810" s="136"/>
      <c r="GF1810" s="136"/>
      <c r="GG1810" s="136"/>
      <c r="GH1810" s="136"/>
      <c r="GI1810" s="136"/>
      <c r="GJ1810" s="136"/>
      <c r="GK1810" s="136"/>
      <c r="GL1810" s="136"/>
      <c r="GM1810" s="136"/>
      <c r="GN1810" s="136"/>
      <c r="GO1810" s="136"/>
      <c r="GP1810" s="136"/>
      <c r="GQ1810" s="136"/>
      <c r="GR1810" s="136"/>
      <c r="GS1810" s="136"/>
      <c r="GT1810" s="136"/>
      <c r="GU1810" s="136"/>
      <c r="GV1810" s="136"/>
      <c r="GW1810" s="136"/>
      <c r="GX1810" s="136"/>
      <c r="GY1810" s="136"/>
      <c r="GZ1810" s="136"/>
      <c r="HA1810" s="136"/>
      <c r="HB1810" s="136"/>
      <c r="HC1810" s="136"/>
      <c r="HD1810" s="136"/>
      <c r="HE1810" s="136"/>
      <c r="HF1810" s="136"/>
      <c r="HG1810" s="136"/>
      <c r="HH1810" s="136"/>
      <c r="HI1810" s="136"/>
      <c r="HJ1810" s="136"/>
      <c r="HK1810" s="136"/>
      <c r="HL1810" s="136"/>
      <c r="HM1810" s="136"/>
      <c r="HN1810" s="136"/>
      <c r="HO1810" s="136"/>
      <c r="HP1810" s="136"/>
      <c r="HQ1810" s="136"/>
      <c r="HR1810" s="136"/>
      <c r="HS1810" s="136"/>
      <c r="HT1810" s="136"/>
      <c r="HU1810" s="136"/>
      <c r="HV1810" s="136"/>
      <c r="HW1810" s="136"/>
      <c r="HX1810" s="136"/>
      <c r="HY1810" s="136"/>
      <c r="HZ1810" s="136"/>
      <c r="IA1810" s="136"/>
      <c r="IB1810" s="136"/>
      <c r="IC1810" s="136"/>
      <c r="ID1810" s="136"/>
      <c r="IE1810" s="136"/>
      <c r="IF1810" s="136"/>
      <c r="IG1810" s="136"/>
    </row>
    <row r="1811" spans="1:241" ht="15" customHeight="1" x14ac:dyDescent="0.25">
      <c r="C1811" s="135"/>
      <c r="D1811" s="135"/>
      <c r="E1811" s="135"/>
      <c r="F1811" s="135"/>
      <c r="G1811" s="135"/>
      <c r="H1811" s="135"/>
      <c r="I1811" s="136"/>
      <c r="J1811" s="232" t="s">
        <v>1148</v>
      </c>
      <c r="K1811" s="199">
        <v>169138473</v>
      </c>
      <c r="L1811" s="199">
        <v>48696839</v>
      </c>
      <c r="M1811" s="199">
        <v>15681415</v>
      </c>
      <c r="N1811" s="199">
        <v>33673126</v>
      </c>
      <c r="O1811" s="199">
        <v>52204047</v>
      </c>
      <c r="P1811" s="199">
        <v>11093495</v>
      </c>
      <c r="Q1811" s="240">
        <v>330487395</v>
      </c>
      <c r="R1811" s="136"/>
      <c r="S1811" s="136"/>
      <c r="T1811" s="136"/>
      <c r="U1811" s="136"/>
      <c r="V1811" s="136"/>
      <c r="W1811" s="136"/>
      <c r="X1811" s="136"/>
      <c r="Y1811" s="136"/>
      <c r="Z1811" s="136"/>
      <c r="AA1811" s="136"/>
      <c r="AB1811" s="136"/>
      <c r="AC1811" s="136"/>
      <c r="AD1811" s="136"/>
      <c r="AE1811" s="136"/>
      <c r="AF1811" s="136"/>
      <c r="AG1811" s="136"/>
      <c r="AH1811" s="136"/>
      <c r="AI1811" s="136"/>
      <c r="AJ1811" s="136"/>
      <c r="AK1811" s="136"/>
      <c r="AL1811" s="136"/>
      <c r="AM1811" s="136"/>
      <c r="AN1811" s="136"/>
      <c r="AO1811" s="136"/>
      <c r="AP1811" s="136"/>
      <c r="AQ1811" s="136"/>
      <c r="AR1811" s="136"/>
      <c r="AS1811" s="136"/>
      <c r="AT1811" s="136"/>
      <c r="AU1811" s="136"/>
      <c r="AV1811" s="136"/>
      <c r="AW1811" s="136"/>
      <c r="AX1811" s="136"/>
      <c r="AY1811" s="136"/>
      <c r="AZ1811" s="136"/>
      <c r="BA1811" s="136"/>
      <c r="BB1811" s="136"/>
      <c r="BC1811" s="136"/>
      <c r="BD1811" s="136"/>
      <c r="BE1811" s="136"/>
      <c r="BF1811" s="136"/>
      <c r="BG1811" s="136"/>
      <c r="BH1811" s="136"/>
      <c r="BI1811" s="136"/>
      <c r="BJ1811" s="136"/>
      <c r="BK1811" s="136"/>
      <c r="BL1811" s="136"/>
      <c r="BM1811" s="136"/>
      <c r="BN1811" s="136"/>
      <c r="BO1811" s="136"/>
      <c r="BP1811" s="136"/>
      <c r="BQ1811" s="136"/>
      <c r="BR1811" s="136"/>
      <c r="BS1811" s="136"/>
      <c r="BT1811" s="136"/>
      <c r="BU1811" s="136"/>
      <c r="BV1811" s="136"/>
      <c r="BW1811" s="136"/>
      <c r="BX1811" s="136"/>
      <c r="BY1811" s="136"/>
      <c r="BZ1811" s="136"/>
      <c r="CA1811" s="136"/>
      <c r="CB1811" s="136"/>
      <c r="CC1811" s="136"/>
      <c r="CD1811" s="136"/>
      <c r="CE1811" s="136"/>
      <c r="CF1811" s="136"/>
      <c r="CG1811" s="136"/>
      <c r="CH1811" s="136"/>
      <c r="CI1811" s="136"/>
      <c r="CJ1811" s="136"/>
      <c r="CK1811" s="136"/>
      <c r="CL1811" s="136"/>
      <c r="CM1811" s="136"/>
      <c r="CN1811" s="136"/>
      <c r="CO1811" s="136"/>
      <c r="CP1811" s="136"/>
      <c r="CQ1811" s="136"/>
      <c r="CR1811" s="136"/>
      <c r="CS1811" s="136"/>
      <c r="CT1811" s="136"/>
      <c r="CU1811" s="136"/>
      <c r="CV1811" s="136"/>
      <c r="CW1811" s="136"/>
      <c r="CX1811" s="136"/>
      <c r="CY1811" s="136"/>
      <c r="CZ1811" s="136"/>
      <c r="DA1811" s="136"/>
      <c r="DB1811" s="136"/>
      <c r="DC1811" s="136"/>
      <c r="DD1811" s="136"/>
      <c r="DE1811" s="136"/>
      <c r="DF1811" s="136"/>
      <c r="DG1811" s="136"/>
      <c r="DH1811" s="136"/>
      <c r="DI1811" s="136"/>
      <c r="DJ1811" s="136"/>
      <c r="DK1811" s="136"/>
      <c r="DL1811" s="136"/>
      <c r="DM1811" s="136"/>
      <c r="DN1811" s="136"/>
      <c r="DO1811" s="136"/>
      <c r="DP1811" s="136"/>
      <c r="DQ1811" s="136"/>
      <c r="DR1811" s="136"/>
      <c r="DS1811" s="136"/>
      <c r="DT1811" s="136"/>
      <c r="DU1811" s="136"/>
      <c r="DV1811" s="136"/>
      <c r="DW1811" s="136"/>
      <c r="DX1811" s="136"/>
      <c r="DY1811" s="136"/>
      <c r="DZ1811" s="136"/>
      <c r="EA1811" s="136"/>
      <c r="EB1811" s="136"/>
      <c r="EC1811" s="136"/>
      <c r="ED1811" s="136"/>
      <c r="EE1811" s="136"/>
      <c r="EF1811" s="136"/>
      <c r="EG1811" s="136"/>
      <c r="EH1811" s="136"/>
      <c r="EI1811" s="136"/>
      <c r="EJ1811" s="136"/>
      <c r="EK1811" s="136"/>
      <c r="EL1811" s="136"/>
      <c r="EM1811" s="136"/>
      <c r="EN1811" s="136"/>
      <c r="EO1811" s="136"/>
      <c r="EP1811" s="136"/>
      <c r="EQ1811" s="136"/>
      <c r="ER1811" s="136"/>
      <c r="ES1811" s="136"/>
      <c r="ET1811" s="136"/>
      <c r="EU1811" s="136"/>
      <c r="EV1811" s="136"/>
      <c r="EW1811" s="136"/>
      <c r="EX1811" s="136"/>
      <c r="EY1811" s="136"/>
      <c r="EZ1811" s="136"/>
      <c r="FA1811" s="136"/>
      <c r="FB1811" s="136"/>
      <c r="FC1811" s="136"/>
      <c r="FD1811" s="136"/>
      <c r="FE1811" s="136"/>
      <c r="FF1811" s="136"/>
      <c r="FG1811" s="136"/>
      <c r="FH1811" s="136"/>
      <c r="FI1811" s="136"/>
      <c r="FJ1811" s="136"/>
      <c r="FK1811" s="136"/>
      <c r="FL1811" s="136"/>
      <c r="FM1811" s="136"/>
      <c r="FN1811" s="136"/>
      <c r="FO1811" s="136"/>
      <c r="FP1811" s="136"/>
      <c r="FQ1811" s="136"/>
      <c r="FR1811" s="136"/>
      <c r="FS1811" s="136"/>
      <c r="FT1811" s="136"/>
      <c r="FU1811" s="136"/>
      <c r="FV1811" s="136"/>
      <c r="FW1811" s="136"/>
      <c r="FX1811" s="136"/>
      <c r="FY1811" s="136"/>
      <c r="FZ1811" s="136"/>
      <c r="GA1811" s="136"/>
      <c r="GB1811" s="136"/>
      <c r="GC1811" s="136"/>
      <c r="GD1811" s="136"/>
      <c r="GE1811" s="136"/>
      <c r="GF1811" s="136"/>
      <c r="GG1811" s="136"/>
      <c r="GH1811" s="136"/>
      <c r="GI1811" s="136"/>
      <c r="GJ1811" s="136"/>
      <c r="GK1811" s="136"/>
      <c r="GL1811" s="136"/>
      <c r="GM1811" s="136"/>
      <c r="GN1811" s="136"/>
      <c r="GO1811" s="136"/>
      <c r="GP1811" s="136"/>
      <c r="GQ1811" s="136"/>
      <c r="GR1811" s="136"/>
      <c r="GS1811" s="136"/>
      <c r="GT1811" s="136"/>
      <c r="GU1811" s="136"/>
      <c r="GV1811" s="136"/>
      <c r="GW1811" s="136"/>
      <c r="GX1811" s="136"/>
      <c r="GY1811" s="136"/>
      <c r="GZ1811" s="136"/>
      <c r="HA1811" s="136"/>
      <c r="HB1811" s="136"/>
      <c r="HC1811" s="136"/>
      <c r="HD1811" s="136"/>
      <c r="HE1811" s="136"/>
      <c r="HF1811" s="136"/>
      <c r="HG1811" s="136"/>
      <c r="HH1811" s="136"/>
      <c r="HI1811" s="136"/>
      <c r="HJ1811" s="136"/>
      <c r="HK1811" s="136"/>
      <c r="HL1811" s="136"/>
      <c r="HM1811" s="136"/>
      <c r="HN1811" s="136"/>
      <c r="HO1811" s="136"/>
      <c r="HP1811" s="136"/>
      <c r="HQ1811" s="136"/>
      <c r="HR1811" s="136"/>
      <c r="HS1811" s="136"/>
      <c r="HT1811" s="136"/>
      <c r="HU1811" s="136"/>
      <c r="HV1811" s="136"/>
      <c r="HW1811" s="136"/>
      <c r="HX1811" s="136"/>
      <c r="HY1811" s="136"/>
      <c r="HZ1811" s="136"/>
      <c r="IA1811" s="136"/>
      <c r="IB1811" s="136"/>
      <c r="IC1811" s="136"/>
      <c r="ID1811" s="136"/>
      <c r="IE1811" s="136"/>
      <c r="IF1811" s="136"/>
      <c r="IG1811" s="136"/>
    </row>
    <row r="1812" spans="1:241" ht="15" customHeight="1" x14ac:dyDescent="0.25">
      <c r="I1812" s="136"/>
      <c r="J1812" s="234" t="s">
        <v>1149</v>
      </c>
      <c r="K1812" s="200">
        <v>8054213</v>
      </c>
      <c r="L1812" s="200">
        <v>2318897.0952380951</v>
      </c>
      <c r="M1812" s="200">
        <v>746734.04761904757</v>
      </c>
      <c r="N1812" s="200">
        <v>1603482.1904761905</v>
      </c>
      <c r="O1812" s="200">
        <v>2485907</v>
      </c>
      <c r="P1812" s="200">
        <v>528261.66666666663</v>
      </c>
      <c r="Q1812" s="200">
        <v>15737495</v>
      </c>
      <c r="R1812" s="136"/>
      <c r="S1812" s="136"/>
      <c r="T1812" s="136"/>
      <c r="U1812" s="136"/>
      <c r="V1812" s="136"/>
      <c r="W1812" s="136"/>
      <c r="X1812" s="136"/>
      <c r="Y1812" s="136"/>
      <c r="Z1812" s="136"/>
      <c r="AA1812" s="136"/>
      <c r="AB1812" s="136"/>
      <c r="AC1812" s="136"/>
      <c r="AD1812" s="136"/>
      <c r="AE1812" s="136"/>
      <c r="AF1812" s="136"/>
      <c r="AG1812" s="136"/>
      <c r="AH1812" s="136"/>
      <c r="AI1812" s="136"/>
      <c r="AJ1812" s="136"/>
      <c r="AK1812" s="136"/>
      <c r="AL1812" s="136"/>
      <c r="AM1812" s="136"/>
      <c r="AN1812" s="136"/>
      <c r="AO1812" s="136"/>
      <c r="AP1812" s="136"/>
      <c r="AQ1812" s="136"/>
      <c r="AR1812" s="136"/>
      <c r="AS1812" s="136"/>
      <c r="AT1812" s="136"/>
      <c r="AU1812" s="136"/>
      <c r="AV1812" s="136"/>
      <c r="AW1812" s="136"/>
      <c r="AX1812" s="136"/>
      <c r="AY1812" s="136"/>
      <c r="AZ1812" s="136"/>
      <c r="BA1812" s="136"/>
      <c r="BB1812" s="136"/>
      <c r="BC1812" s="136"/>
      <c r="BD1812" s="136"/>
      <c r="BE1812" s="136"/>
      <c r="BF1812" s="136"/>
      <c r="BG1812" s="136"/>
      <c r="BH1812" s="136"/>
      <c r="BI1812" s="136"/>
      <c r="BJ1812" s="136"/>
      <c r="BK1812" s="136"/>
      <c r="BL1812" s="136"/>
      <c r="BM1812" s="136"/>
      <c r="BN1812" s="136"/>
      <c r="BO1812" s="136"/>
      <c r="BP1812" s="136"/>
      <c r="BQ1812" s="136"/>
      <c r="BR1812" s="136"/>
      <c r="BS1812" s="136"/>
      <c r="BT1812" s="136"/>
      <c r="BU1812" s="136"/>
      <c r="BV1812" s="136"/>
      <c r="BW1812" s="136"/>
      <c r="BX1812" s="136"/>
      <c r="BY1812" s="136"/>
      <c r="BZ1812" s="136"/>
      <c r="CA1812" s="136"/>
      <c r="CB1812" s="136"/>
      <c r="CC1812" s="136"/>
      <c r="CD1812" s="136"/>
      <c r="CE1812" s="136"/>
      <c r="CF1812" s="136"/>
      <c r="CG1812" s="136"/>
      <c r="CH1812" s="136"/>
      <c r="CI1812" s="136"/>
      <c r="CJ1812" s="136"/>
      <c r="CK1812" s="136"/>
      <c r="CL1812" s="136"/>
      <c r="CM1812" s="136"/>
      <c r="CN1812" s="136"/>
      <c r="CO1812" s="136"/>
      <c r="CP1812" s="136"/>
      <c r="CQ1812" s="136"/>
      <c r="CR1812" s="136"/>
      <c r="CS1812" s="136"/>
      <c r="CT1812" s="136"/>
      <c r="CU1812" s="136"/>
      <c r="CV1812" s="136"/>
      <c r="CW1812" s="136"/>
      <c r="CX1812" s="136"/>
      <c r="CY1812" s="136"/>
      <c r="CZ1812" s="136"/>
      <c r="DA1812" s="136"/>
      <c r="DB1812" s="136"/>
      <c r="DC1812" s="136"/>
      <c r="DD1812" s="136"/>
      <c r="DE1812" s="136"/>
      <c r="DF1812" s="136"/>
      <c r="DG1812" s="136"/>
      <c r="DH1812" s="136"/>
      <c r="DI1812" s="136"/>
      <c r="DJ1812" s="136"/>
      <c r="DK1812" s="136"/>
      <c r="DL1812" s="136"/>
      <c r="DM1812" s="136"/>
      <c r="DN1812" s="136"/>
      <c r="DO1812" s="136"/>
      <c r="DP1812" s="136"/>
      <c r="DQ1812" s="136"/>
      <c r="DR1812" s="136"/>
      <c r="DS1812" s="136"/>
      <c r="DT1812" s="136"/>
      <c r="DU1812" s="136"/>
      <c r="DV1812" s="136"/>
      <c r="DW1812" s="136"/>
      <c r="DX1812" s="136"/>
      <c r="DY1812" s="136"/>
      <c r="DZ1812" s="136"/>
      <c r="EA1812" s="136"/>
      <c r="EB1812" s="136"/>
      <c r="EC1812" s="136"/>
      <c r="ED1812" s="136"/>
      <c r="EE1812" s="136"/>
      <c r="EF1812" s="136"/>
      <c r="EG1812" s="136"/>
      <c r="EH1812" s="136"/>
      <c r="EI1812" s="136"/>
      <c r="EJ1812" s="136"/>
      <c r="EK1812" s="136"/>
      <c r="EL1812" s="136"/>
      <c r="EM1812" s="136"/>
      <c r="EN1812" s="136"/>
      <c r="EO1812" s="136"/>
      <c r="EP1812" s="136"/>
      <c r="EQ1812" s="136"/>
      <c r="ER1812" s="136"/>
      <c r="ES1812" s="136"/>
      <c r="ET1812" s="136"/>
      <c r="EU1812" s="136"/>
      <c r="EV1812" s="136"/>
      <c r="EW1812" s="136"/>
      <c r="EX1812" s="136"/>
      <c r="EY1812" s="136"/>
      <c r="EZ1812" s="136"/>
      <c r="FA1812" s="136"/>
      <c r="FB1812" s="136"/>
      <c r="FC1812" s="136"/>
      <c r="FD1812" s="136"/>
      <c r="FE1812" s="136"/>
      <c r="FF1812" s="136"/>
      <c r="FG1812" s="136"/>
      <c r="FH1812" s="136"/>
      <c r="FI1812" s="136"/>
      <c r="FJ1812" s="136"/>
      <c r="FK1812" s="136"/>
      <c r="FL1812" s="136"/>
      <c r="FM1812" s="136"/>
      <c r="FN1812" s="136"/>
      <c r="FO1812" s="136"/>
      <c r="FP1812" s="136"/>
      <c r="FQ1812" s="136"/>
      <c r="FR1812" s="136"/>
      <c r="FS1812" s="136"/>
      <c r="FT1812" s="136"/>
      <c r="FU1812" s="136"/>
      <c r="FV1812" s="136"/>
      <c r="FW1812" s="136"/>
      <c r="FX1812" s="136"/>
      <c r="FY1812" s="136"/>
      <c r="FZ1812" s="136"/>
      <c r="GA1812" s="136"/>
      <c r="GB1812" s="136"/>
      <c r="GC1812" s="136"/>
      <c r="GD1812" s="136"/>
      <c r="GE1812" s="136"/>
      <c r="GF1812" s="136"/>
      <c r="GG1812" s="136"/>
      <c r="GH1812" s="136"/>
      <c r="GI1812" s="136"/>
      <c r="GJ1812" s="136"/>
      <c r="GK1812" s="136"/>
      <c r="GL1812" s="136"/>
      <c r="GM1812" s="136"/>
      <c r="GN1812" s="136"/>
      <c r="GO1812" s="136"/>
      <c r="GP1812" s="136"/>
      <c r="GQ1812" s="136"/>
      <c r="GR1812" s="136"/>
      <c r="GS1812" s="136"/>
      <c r="GT1812" s="136"/>
      <c r="GU1812" s="136"/>
      <c r="GV1812" s="136"/>
      <c r="GW1812" s="136"/>
      <c r="GX1812" s="136"/>
      <c r="GY1812" s="136"/>
      <c r="GZ1812" s="136"/>
      <c r="HA1812" s="136"/>
      <c r="HB1812" s="136"/>
      <c r="HC1812" s="136"/>
      <c r="HD1812" s="136"/>
      <c r="HE1812" s="136"/>
      <c r="HF1812" s="136"/>
      <c r="HG1812" s="136"/>
      <c r="HH1812" s="136"/>
      <c r="HI1812" s="136"/>
      <c r="HJ1812" s="136"/>
      <c r="HK1812" s="136"/>
      <c r="HL1812" s="136"/>
      <c r="HM1812" s="136"/>
      <c r="HN1812" s="136"/>
      <c r="HO1812" s="136"/>
      <c r="HP1812" s="136"/>
      <c r="HQ1812" s="136"/>
      <c r="HR1812" s="136"/>
      <c r="HS1812" s="136"/>
      <c r="HT1812" s="136"/>
      <c r="HU1812" s="136"/>
      <c r="HV1812" s="136"/>
      <c r="HW1812" s="136"/>
      <c r="HX1812" s="136"/>
      <c r="HY1812" s="136"/>
      <c r="HZ1812" s="136"/>
      <c r="IA1812" s="136"/>
      <c r="IB1812" s="136"/>
      <c r="IC1812" s="136"/>
      <c r="ID1812" s="136"/>
      <c r="IE1812" s="136"/>
      <c r="IF1812" s="136"/>
      <c r="IG1812" s="136"/>
    </row>
    <row r="1813" spans="1:241" ht="15" customHeight="1" x14ac:dyDescent="0.25">
      <c r="I1813" s="136"/>
      <c r="J1813" s="136"/>
      <c r="K1813" s="136"/>
      <c r="L1813" s="136"/>
      <c r="M1813" s="136"/>
      <c r="N1813" s="136"/>
      <c r="O1813" s="136"/>
      <c r="P1813" s="136"/>
      <c r="Q1813" s="136"/>
      <c r="R1813" s="136"/>
      <c r="S1813" s="136"/>
      <c r="T1813" s="136"/>
      <c r="U1813" s="136"/>
      <c r="V1813" s="136"/>
      <c r="W1813" s="136"/>
      <c r="X1813" s="136"/>
      <c r="Y1813" s="136"/>
      <c r="Z1813" s="136"/>
      <c r="AA1813" s="136"/>
      <c r="AB1813" s="136"/>
      <c r="AC1813" s="136"/>
      <c r="AD1813" s="136"/>
      <c r="AE1813" s="136"/>
      <c r="AF1813" s="136"/>
      <c r="AG1813" s="136"/>
      <c r="AH1813" s="136"/>
      <c r="AI1813" s="136"/>
      <c r="AJ1813" s="136"/>
      <c r="AK1813" s="136"/>
      <c r="AL1813" s="136"/>
      <c r="AM1813" s="136"/>
      <c r="AN1813" s="136"/>
      <c r="AO1813" s="136"/>
      <c r="AP1813" s="136"/>
      <c r="AQ1813" s="136"/>
      <c r="AR1813" s="136"/>
      <c r="AS1813" s="136"/>
      <c r="AT1813" s="136"/>
      <c r="AU1813" s="136"/>
      <c r="AV1813" s="136"/>
      <c r="AW1813" s="136"/>
      <c r="AX1813" s="136"/>
      <c r="AY1813" s="136"/>
      <c r="AZ1813" s="136"/>
      <c r="BA1813" s="136"/>
      <c r="BB1813" s="136"/>
      <c r="BC1813" s="136"/>
      <c r="BD1813" s="136"/>
      <c r="BE1813" s="136"/>
      <c r="BF1813" s="136"/>
      <c r="BG1813" s="136"/>
      <c r="BH1813" s="136"/>
      <c r="BI1813" s="136"/>
      <c r="BJ1813" s="136"/>
      <c r="BK1813" s="136"/>
      <c r="BL1813" s="136"/>
      <c r="BM1813" s="136"/>
      <c r="BN1813" s="136"/>
      <c r="BO1813" s="136"/>
      <c r="BP1813" s="136"/>
      <c r="BQ1813" s="136"/>
      <c r="BR1813" s="136"/>
      <c r="BS1813" s="136"/>
      <c r="BT1813" s="136"/>
      <c r="BU1813" s="136"/>
      <c r="BV1813" s="136"/>
      <c r="BW1813" s="136"/>
      <c r="BX1813" s="136"/>
      <c r="BY1813" s="136"/>
      <c r="BZ1813" s="136"/>
      <c r="CA1813" s="136"/>
      <c r="CB1813" s="136"/>
      <c r="CC1813" s="136"/>
      <c r="CD1813" s="136"/>
      <c r="CE1813" s="136"/>
      <c r="CF1813" s="136"/>
      <c r="CG1813" s="136"/>
      <c r="CH1813" s="136"/>
      <c r="CI1813" s="136"/>
      <c r="CJ1813" s="136"/>
      <c r="CK1813" s="136"/>
      <c r="CL1813" s="136"/>
      <c r="CM1813" s="136"/>
      <c r="CN1813" s="136"/>
      <c r="CO1813" s="136"/>
      <c r="CP1813" s="136"/>
      <c r="CQ1813" s="136"/>
      <c r="CR1813" s="136"/>
      <c r="CS1813" s="136"/>
      <c r="CT1813" s="136"/>
      <c r="CU1813" s="136"/>
      <c r="CV1813" s="136"/>
      <c r="CW1813" s="136"/>
      <c r="CX1813" s="136"/>
      <c r="CY1813" s="136"/>
      <c r="CZ1813" s="136"/>
      <c r="DA1813" s="136"/>
      <c r="DB1813" s="136"/>
      <c r="DC1813" s="136"/>
      <c r="DD1813" s="136"/>
      <c r="DE1813" s="136"/>
      <c r="DF1813" s="136"/>
      <c r="DG1813" s="136"/>
      <c r="DH1813" s="136"/>
      <c r="DI1813" s="136"/>
      <c r="DJ1813" s="136"/>
      <c r="DK1813" s="136"/>
      <c r="DL1813" s="136"/>
      <c r="DM1813" s="136"/>
      <c r="DN1813" s="136"/>
      <c r="DO1813" s="136"/>
      <c r="DP1813" s="136"/>
      <c r="DQ1813" s="136"/>
      <c r="DR1813" s="136"/>
      <c r="DS1813" s="136"/>
      <c r="DT1813" s="136"/>
      <c r="DU1813" s="136"/>
      <c r="DV1813" s="136"/>
      <c r="DW1813" s="136"/>
      <c r="DX1813" s="136"/>
      <c r="DY1813" s="136"/>
      <c r="DZ1813" s="136"/>
      <c r="EA1813" s="136"/>
      <c r="EB1813" s="136"/>
      <c r="EC1813" s="136"/>
      <c r="ED1813" s="136"/>
      <c r="EE1813" s="136"/>
      <c r="EF1813" s="136"/>
      <c r="EG1813" s="136"/>
      <c r="EH1813" s="136"/>
      <c r="EI1813" s="136"/>
      <c r="EJ1813" s="136"/>
      <c r="EK1813" s="136"/>
      <c r="EL1813" s="136"/>
      <c r="EM1813" s="136"/>
      <c r="EN1813" s="136"/>
      <c r="EO1813" s="136"/>
      <c r="EP1813" s="136"/>
      <c r="EQ1813" s="136"/>
      <c r="ER1813" s="136"/>
      <c r="ES1813" s="136"/>
      <c r="ET1813" s="136"/>
      <c r="EU1813" s="136"/>
      <c r="EV1813" s="136"/>
      <c r="EW1813" s="136"/>
      <c r="EX1813" s="136"/>
      <c r="EY1813" s="136"/>
      <c r="EZ1813" s="136"/>
      <c r="FA1813" s="136"/>
      <c r="FB1813" s="136"/>
      <c r="FC1813" s="136"/>
      <c r="FD1813" s="136"/>
      <c r="FE1813" s="136"/>
      <c r="FF1813" s="136"/>
      <c r="FG1813" s="136"/>
      <c r="FH1813" s="136"/>
      <c r="FI1813" s="136"/>
      <c r="FJ1813" s="136"/>
      <c r="FK1813" s="136"/>
      <c r="FL1813" s="136"/>
      <c r="FM1813" s="136"/>
      <c r="FN1813" s="136"/>
      <c r="FO1813" s="136"/>
      <c r="FP1813" s="136"/>
      <c r="FQ1813" s="136"/>
      <c r="FR1813" s="136"/>
      <c r="FS1813" s="136"/>
      <c r="FT1813" s="136"/>
      <c r="FU1813" s="136"/>
      <c r="FV1813" s="136"/>
      <c r="FW1813" s="136"/>
      <c r="FX1813" s="136"/>
      <c r="FY1813" s="136"/>
      <c r="FZ1813" s="136"/>
      <c r="GA1813" s="136"/>
      <c r="GB1813" s="136"/>
      <c r="GC1813" s="136"/>
      <c r="GD1813" s="136"/>
      <c r="GE1813" s="136"/>
      <c r="GF1813" s="136"/>
      <c r="GG1813" s="136"/>
      <c r="GH1813" s="136"/>
      <c r="GI1813" s="136"/>
      <c r="GJ1813" s="136"/>
      <c r="GK1813" s="136"/>
      <c r="GL1813" s="136"/>
      <c r="GM1813" s="136"/>
      <c r="GN1813" s="136"/>
      <c r="GO1813" s="136"/>
      <c r="GP1813" s="136"/>
      <c r="GQ1813" s="136"/>
      <c r="GR1813" s="136"/>
      <c r="GS1813" s="136"/>
      <c r="GT1813" s="136"/>
      <c r="GU1813" s="136"/>
      <c r="GV1813" s="136"/>
      <c r="GW1813" s="136"/>
      <c r="GX1813" s="136"/>
      <c r="GY1813" s="136"/>
      <c r="GZ1813" s="136"/>
      <c r="HA1813" s="136"/>
      <c r="HB1813" s="136"/>
      <c r="HC1813" s="136"/>
      <c r="HD1813" s="136"/>
      <c r="HE1813" s="136"/>
      <c r="HF1813" s="136"/>
      <c r="HG1813" s="136"/>
      <c r="HH1813" s="136"/>
      <c r="HI1813" s="136"/>
      <c r="HJ1813" s="136"/>
      <c r="HK1813" s="136"/>
      <c r="HL1813" s="136"/>
      <c r="HM1813" s="136"/>
      <c r="HN1813" s="136"/>
      <c r="HO1813" s="136"/>
      <c r="HP1813" s="136"/>
      <c r="HQ1813" s="136"/>
      <c r="HR1813" s="136"/>
      <c r="HS1813" s="136"/>
      <c r="HT1813" s="136"/>
      <c r="HU1813" s="136"/>
      <c r="HV1813" s="136"/>
      <c r="HW1813" s="136"/>
      <c r="HX1813" s="136"/>
      <c r="HY1813" s="136"/>
      <c r="HZ1813" s="136"/>
      <c r="IA1813" s="136"/>
      <c r="IB1813" s="136"/>
      <c r="IC1813" s="136"/>
      <c r="ID1813" s="136"/>
      <c r="IE1813" s="136"/>
      <c r="IF1813" s="136"/>
      <c r="IG1813" s="136"/>
    </row>
    <row r="1814" spans="1:241" ht="38.1" customHeight="1" x14ac:dyDescent="0.25">
      <c r="A1814" s="461" t="s">
        <v>1162</v>
      </c>
      <c r="B1814" s="461"/>
      <c r="C1814" s="461"/>
      <c r="D1814" s="461"/>
      <c r="E1814" s="461"/>
      <c r="F1814" s="461"/>
      <c r="G1814" s="461"/>
      <c r="H1814" s="461"/>
      <c r="I1814" s="461"/>
      <c r="J1814" s="461"/>
      <c r="K1814" s="461"/>
      <c r="L1814" s="461"/>
      <c r="M1814" s="461"/>
      <c r="N1814" s="461"/>
      <c r="O1814" s="461"/>
      <c r="P1814" s="461"/>
      <c r="Q1814" s="461"/>
      <c r="R1814" s="136"/>
      <c r="S1814" s="136"/>
      <c r="T1814" s="136"/>
      <c r="U1814" s="136"/>
      <c r="V1814" s="136"/>
      <c r="W1814" s="136"/>
      <c r="X1814" s="136"/>
      <c r="Y1814" s="136"/>
      <c r="Z1814" s="136"/>
      <c r="AA1814" s="136"/>
      <c r="AB1814" s="136"/>
      <c r="AC1814" s="136"/>
      <c r="AD1814" s="136"/>
      <c r="AE1814" s="136"/>
      <c r="AF1814" s="136"/>
      <c r="AG1814" s="136"/>
      <c r="AH1814" s="136"/>
      <c r="AI1814" s="136"/>
      <c r="AJ1814" s="136"/>
      <c r="AK1814" s="136"/>
      <c r="AL1814" s="136"/>
      <c r="AM1814" s="136"/>
      <c r="AN1814" s="136"/>
      <c r="AO1814" s="136"/>
      <c r="AP1814" s="136"/>
      <c r="AQ1814" s="136"/>
      <c r="AR1814" s="136"/>
      <c r="AS1814" s="136"/>
      <c r="AT1814" s="136"/>
      <c r="AU1814" s="136"/>
      <c r="AV1814" s="136"/>
      <c r="AW1814" s="136"/>
      <c r="AX1814" s="136"/>
      <c r="AY1814" s="136"/>
      <c r="AZ1814" s="136"/>
      <c r="BA1814" s="136"/>
      <c r="BB1814" s="136"/>
      <c r="BC1814" s="136"/>
      <c r="BD1814" s="136"/>
      <c r="BE1814" s="136"/>
      <c r="BF1814" s="136"/>
      <c r="BG1814" s="136"/>
      <c r="BH1814" s="136"/>
      <c r="BI1814" s="136"/>
      <c r="BJ1814" s="136"/>
      <c r="BK1814" s="136"/>
      <c r="BL1814" s="136"/>
      <c r="BM1814" s="136"/>
      <c r="BN1814" s="136"/>
      <c r="BO1814" s="136"/>
      <c r="BP1814" s="136"/>
      <c r="BQ1814" s="136"/>
      <c r="BR1814" s="136"/>
      <c r="BS1814" s="136"/>
      <c r="BT1814" s="136"/>
      <c r="BU1814" s="136"/>
      <c r="BV1814" s="136"/>
      <c r="BW1814" s="136"/>
      <c r="BX1814" s="136"/>
      <c r="BY1814" s="136"/>
      <c r="BZ1814" s="136"/>
      <c r="CA1814" s="136"/>
      <c r="CB1814" s="136"/>
      <c r="CC1814" s="136"/>
      <c r="CD1814" s="136"/>
      <c r="CE1814" s="136"/>
      <c r="CF1814" s="136"/>
      <c r="CG1814" s="136"/>
      <c r="CH1814" s="136"/>
      <c r="CI1814" s="136"/>
      <c r="CJ1814" s="136"/>
      <c r="CK1814" s="136"/>
      <c r="CL1814" s="136"/>
      <c r="CM1814" s="136"/>
      <c r="CN1814" s="136"/>
      <c r="CO1814" s="136"/>
      <c r="CP1814" s="136"/>
      <c r="CQ1814" s="136"/>
      <c r="CR1814" s="136"/>
      <c r="CS1814" s="136"/>
      <c r="CT1814" s="136"/>
      <c r="CU1814" s="136"/>
      <c r="CV1814" s="136"/>
      <c r="CW1814" s="136"/>
      <c r="CX1814" s="136"/>
      <c r="CY1814" s="136"/>
      <c r="CZ1814" s="136"/>
      <c r="DA1814" s="136"/>
      <c r="DB1814" s="136"/>
      <c r="DC1814" s="136"/>
      <c r="DD1814" s="136"/>
      <c r="DE1814" s="136"/>
      <c r="DF1814" s="136"/>
      <c r="DG1814" s="136"/>
      <c r="DH1814" s="136"/>
      <c r="DI1814" s="136"/>
      <c r="DJ1814" s="136"/>
      <c r="DK1814" s="136"/>
      <c r="DL1814" s="136"/>
      <c r="DM1814" s="136"/>
      <c r="DN1814" s="136"/>
      <c r="DO1814" s="136"/>
      <c r="DP1814" s="136"/>
      <c r="DQ1814" s="136"/>
      <c r="DR1814" s="136"/>
      <c r="DS1814" s="136"/>
      <c r="DT1814" s="136"/>
      <c r="DU1814" s="136"/>
      <c r="DV1814" s="136"/>
      <c r="DW1814" s="136"/>
      <c r="DX1814" s="136"/>
      <c r="DY1814" s="136"/>
      <c r="DZ1814" s="136"/>
      <c r="EA1814" s="136"/>
      <c r="EB1814" s="136"/>
      <c r="EC1814" s="136"/>
      <c r="ED1814" s="136"/>
      <c r="EE1814" s="136"/>
      <c r="EF1814" s="136"/>
      <c r="EG1814" s="136"/>
      <c r="EH1814" s="136"/>
      <c r="EI1814" s="136"/>
      <c r="EJ1814" s="136"/>
      <c r="EK1814" s="136"/>
      <c r="EL1814" s="136"/>
      <c r="EM1814" s="136"/>
      <c r="EN1814" s="136"/>
      <c r="EO1814" s="136"/>
      <c r="EP1814" s="136"/>
      <c r="EQ1814" s="136"/>
      <c r="ER1814" s="136"/>
      <c r="ES1814" s="136"/>
      <c r="ET1814" s="136"/>
      <c r="EU1814" s="136"/>
      <c r="EV1814" s="136"/>
      <c r="EW1814" s="136"/>
      <c r="EX1814" s="136"/>
      <c r="EY1814" s="136"/>
      <c r="EZ1814" s="136"/>
      <c r="FA1814" s="136"/>
      <c r="FB1814" s="136"/>
      <c r="FC1814" s="136"/>
      <c r="FD1814" s="136"/>
      <c r="FE1814" s="136"/>
      <c r="FF1814" s="136"/>
      <c r="FG1814" s="136"/>
      <c r="FH1814" s="136"/>
      <c r="FI1814" s="136"/>
      <c r="FJ1814" s="136"/>
      <c r="FK1814" s="136"/>
      <c r="FL1814" s="136"/>
      <c r="FM1814" s="136"/>
      <c r="FN1814" s="136"/>
      <c r="FO1814" s="136"/>
      <c r="FP1814" s="136"/>
      <c r="FQ1814" s="136"/>
      <c r="FR1814" s="136"/>
      <c r="FS1814" s="136"/>
      <c r="FT1814" s="136"/>
      <c r="FU1814" s="136"/>
      <c r="FV1814" s="136"/>
      <c r="FW1814" s="136"/>
      <c r="FX1814" s="136"/>
      <c r="FY1814" s="136"/>
      <c r="FZ1814" s="136"/>
      <c r="GA1814" s="136"/>
      <c r="GB1814" s="136"/>
      <c r="GC1814" s="136"/>
      <c r="GD1814" s="136"/>
      <c r="GE1814" s="136"/>
      <c r="GF1814" s="136"/>
      <c r="GG1814" s="136"/>
      <c r="GH1814" s="136"/>
      <c r="GI1814" s="136"/>
      <c r="GJ1814" s="136"/>
      <c r="GK1814" s="136"/>
      <c r="GL1814" s="136"/>
      <c r="GM1814" s="136"/>
      <c r="GN1814" s="136"/>
      <c r="GO1814" s="136"/>
      <c r="GP1814" s="136"/>
      <c r="GQ1814" s="136"/>
      <c r="GR1814" s="136"/>
      <c r="GS1814" s="136"/>
      <c r="GT1814" s="136"/>
      <c r="GU1814" s="136"/>
      <c r="GV1814" s="136"/>
      <c r="GW1814" s="136"/>
      <c r="GX1814" s="136"/>
      <c r="GY1814" s="136"/>
      <c r="GZ1814" s="136"/>
      <c r="HA1814" s="136"/>
      <c r="HB1814" s="136"/>
      <c r="HC1814" s="136"/>
      <c r="HD1814" s="136"/>
      <c r="HE1814" s="136"/>
      <c r="HF1814" s="136"/>
      <c r="HG1814" s="136"/>
      <c r="HH1814" s="136"/>
      <c r="HI1814" s="136"/>
      <c r="HJ1814" s="136"/>
      <c r="HK1814" s="136"/>
      <c r="HL1814" s="136"/>
      <c r="HM1814" s="136"/>
      <c r="HN1814" s="136"/>
      <c r="HO1814" s="136"/>
      <c r="HP1814" s="136"/>
      <c r="HQ1814" s="136"/>
      <c r="HR1814" s="136"/>
      <c r="HS1814" s="136"/>
      <c r="HT1814" s="136"/>
      <c r="HU1814" s="136"/>
      <c r="HV1814" s="136"/>
      <c r="HW1814" s="136"/>
      <c r="HX1814" s="136"/>
      <c r="HY1814" s="136"/>
      <c r="HZ1814" s="136"/>
      <c r="IA1814" s="136"/>
      <c r="IB1814" s="136"/>
      <c r="IC1814" s="136"/>
      <c r="ID1814" s="136"/>
      <c r="IE1814" s="136"/>
      <c r="IF1814" s="136"/>
      <c r="IG1814" s="136"/>
    </row>
    <row r="1815" spans="1:241" ht="12" customHeight="1" x14ac:dyDescent="0.25">
      <c r="I1815" s="136"/>
      <c r="J1815" s="136"/>
      <c r="K1815" s="136"/>
      <c r="L1815" s="136"/>
      <c r="M1815" s="136"/>
      <c r="N1815" s="136"/>
      <c r="O1815" s="136"/>
      <c r="P1815" s="136"/>
      <c r="Q1815" s="136"/>
      <c r="R1815" s="136"/>
      <c r="S1815" s="136"/>
      <c r="T1815" s="136"/>
      <c r="U1815" s="136"/>
      <c r="V1815" s="136"/>
      <c r="W1815" s="136"/>
      <c r="X1815" s="136"/>
      <c r="Y1815" s="136"/>
      <c r="Z1815" s="136"/>
      <c r="AA1815" s="136"/>
      <c r="AB1815" s="136"/>
      <c r="AC1815" s="136"/>
      <c r="AD1815" s="136"/>
      <c r="AE1815" s="136"/>
      <c r="AF1815" s="136"/>
      <c r="AG1815" s="136"/>
      <c r="AH1815" s="136"/>
      <c r="AI1815" s="136"/>
      <c r="AJ1815" s="136"/>
      <c r="AK1815" s="136"/>
      <c r="AL1815" s="136"/>
      <c r="AM1815" s="136"/>
      <c r="AN1815" s="136"/>
      <c r="AO1815" s="136"/>
      <c r="AP1815" s="136"/>
      <c r="AQ1815" s="136"/>
      <c r="AR1815" s="136"/>
      <c r="AS1815" s="136"/>
      <c r="AT1815" s="136"/>
      <c r="AU1815" s="136"/>
      <c r="AV1815" s="136"/>
      <c r="AW1815" s="136"/>
      <c r="AX1815" s="136"/>
      <c r="AY1815" s="136"/>
      <c r="AZ1815" s="136"/>
      <c r="BA1815" s="136"/>
      <c r="BB1815" s="136"/>
      <c r="BC1815" s="136"/>
      <c r="BD1815" s="136"/>
      <c r="BE1815" s="136"/>
      <c r="BF1815" s="136"/>
      <c r="BG1815" s="136"/>
      <c r="BH1815" s="136"/>
      <c r="BI1815" s="136"/>
      <c r="BJ1815" s="136"/>
      <c r="BK1815" s="136"/>
      <c r="BL1815" s="136"/>
      <c r="BM1815" s="136"/>
      <c r="BN1815" s="136"/>
      <c r="BO1815" s="136"/>
      <c r="BP1815" s="136"/>
      <c r="BQ1815" s="136"/>
      <c r="BR1815" s="136"/>
      <c r="BS1815" s="136"/>
      <c r="BT1815" s="136"/>
      <c r="BU1815" s="136"/>
      <c r="BV1815" s="136"/>
      <c r="BW1815" s="136"/>
      <c r="BX1815" s="136"/>
      <c r="BY1815" s="136"/>
      <c r="BZ1815" s="136"/>
      <c r="CA1815" s="136"/>
      <c r="CB1815" s="136"/>
      <c r="CC1815" s="136"/>
      <c r="CD1815" s="136"/>
      <c r="CE1815" s="136"/>
      <c r="CF1815" s="136"/>
      <c r="CG1815" s="136"/>
      <c r="CH1815" s="136"/>
      <c r="CI1815" s="136"/>
      <c r="CJ1815" s="136"/>
      <c r="CK1815" s="136"/>
      <c r="CL1815" s="136"/>
      <c r="CM1815" s="136"/>
      <c r="CN1815" s="136"/>
      <c r="CO1815" s="136"/>
      <c r="CP1815" s="136"/>
      <c r="CQ1815" s="136"/>
      <c r="CR1815" s="136"/>
      <c r="CS1815" s="136"/>
      <c r="CT1815" s="136"/>
      <c r="CU1815" s="136"/>
      <c r="CV1815" s="136"/>
      <c r="CW1815" s="136"/>
      <c r="CX1815" s="136"/>
      <c r="CY1815" s="136"/>
      <c r="CZ1815" s="136"/>
      <c r="DA1815" s="136"/>
      <c r="DB1815" s="136"/>
      <c r="DC1815" s="136"/>
      <c r="DD1815" s="136"/>
      <c r="DE1815" s="136"/>
      <c r="DF1815" s="136"/>
      <c r="DG1815" s="136"/>
      <c r="DH1815" s="136"/>
      <c r="DI1815" s="136"/>
      <c r="DJ1815" s="136"/>
      <c r="DK1815" s="136"/>
      <c r="DL1815" s="136"/>
      <c r="DM1815" s="136"/>
      <c r="DN1815" s="136"/>
      <c r="DO1815" s="136"/>
      <c r="DP1815" s="136"/>
      <c r="DQ1815" s="136"/>
      <c r="DR1815" s="136"/>
      <c r="DS1815" s="136"/>
      <c r="DT1815" s="136"/>
      <c r="DU1815" s="136"/>
      <c r="DV1815" s="136"/>
      <c r="DW1815" s="136"/>
      <c r="DX1815" s="136"/>
      <c r="DY1815" s="136"/>
      <c r="DZ1815" s="136"/>
      <c r="EA1815" s="136"/>
      <c r="EB1815" s="136"/>
      <c r="EC1815" s="136"/>
      <c r="ED1815" s="136"/>
      <c r="EE1815" s="136"/>
      <c r="EF1815" s="136"/>
      <c r="EG1815" s="136"/>
      <c r="EH1815" s="136"/>
      <c r="EI1815" s="136"/>
      <c r="EJ1815" s="136"/>
      <c r="EK1815" s="136"/>
      <c r="EL1815" s="136"/>
      <c r="EM1815" s="136"/>
      <c r="EN1815" s="136"/>
      <c r="EO1815" s="136"/>
      <c r="EP1815" s="136"/>
      <c r="EQ1815" s="136"/>
      <c r="ER1815" s="136"/>
      <c r="ES1815" s="136"/>
      <c r="ET1815" s="136"/>
      <c r="EU1815" s="136"/>
      <c r="EV1815" s="136"/>
      <c r="EW1815" s="136"/>
      <c r="EX1815" s="136"/>
      <c r="EY1815" s="136"/>
      <c r="EZ1815" s="136"/>
      <c r="FA1815" s="136"/>
      <c r="FB1815" s="136"/>
      <c r="FC1815" s="136"/>
      <c r="FD1815" s="136"/>
      <c r="FE1815" s="136"/>
      <c r="FF1815" s="136"/>
      <c r="FG1815" s="136"/>
      <c r="FH1815" s="136"/>
      <c r="FI1815" s="136"/>
      <c r="FJ1815" s="136"/>
      <c r="FK1815" s="136"/>
      <c r="FL1815" s="136"/>
      <c r="FM1815" s="136"/>
      <c r="FN1815" s="136"/>
      <c r="FO1815" s="136"/>
      <c r="FP1815" s="136"/>
      <c r="FQ1815" s="136"/>
      <c r="FR1815" s="136"/>
      <c r="FS1815" s="136"/>
      <c r="FT1815" s="136"/>
      <c r="FU1815" s="136"/>
      <c r="FV1815" s="136"/>
      <c r="FW1815" s="136"/>
      <c r="FX1815" s="136"/>
      <c r="FY1815" s="136"/>
      <c r="FZ1815" s="136"/>
      <c r="GA1815" s="136"/>
      <c r="GB1815" s="136"/>
      <c r="GC1815" s="136"/>
      <c r="GD1815" s="136"/>
      <c r="GE1815" s="136"/>
      <c r="GF1815" s="136"/>
      <c r="GG1815" s="136"/>
      <c r="GH1815" s="136"/>
      <c r="GI1815" s="136"/>
      <c r="GJ1815" s="136"/>
      <c r="GK1815" s="136"/>
      <c r="GL1815" s="136"/>
      <c r="GM1815" s="136"/>
      <c r="GN1815" s="136"/>
      <c r="GO1815" s="136"/>
      <c r="GP1815" s="136"/>
      <c r="GQ1815" s="136"/>
      <c r="GR1815" s="136"/>
      <c r="GS1815" s="136"/>
      <c r="GT1815" s="136"/>
      <c r="GU1815" s="136"/>
      <c r="GV1815" s="136"/>
      <c r="GW1815" s="136"/>
      <c r="GX1815" s="136"/>
      <c r="GY1815" s="136"/>
      <c r="GZ1815" s="136"/>
      <c r="HA1815" s="136"/>
      <c r="HB1815" s="136"/>
      <c r="HC1815" s="136"/>
      <c r="HD1815" s="136"/>
      <c r="HE1815" s="136"/>
      <c r="HF1815" s="136"/>
      <c r="HG1815" s="136"/>
      <c r="HH1815" s="136"/>
      <c r="HI1815" s="136"/>
      <c r="HJ1815" s="136"/>
      <c r="HK1815" s="136"/>
      <c r="HL1815" s="136"/>
      <c r="HM1815" s="136"/>
      <c r="HN1815" s="136"/>
      <c r="HO1815" s="136"/>
      <c r="HP1815" s="136"/>
      <c r="HQ1815" s="136"/>
      <c r="HR1815" s="136"/>
      <c r="HS1815" s="136"/>
      <c r="HT1815" s="136"/>
      <c r="HU1815" s="136"/>
      <c r="HV1815" s="136"/>
      <c r="HW1815" s="136"/>
      <c r="HX1815" s="136"/>
      <c r="HY1815" s="136"/>
      <c r="HZ1815" s="136"/>
      <c r="IA1815" s="136"/>
      <c r="IB1815" s="136"/>
      <c r="IC1815" s="136"/>
      <c r="ID1815" s="136"/>
      <c r="IE1815" s="136"/>
      <c r="IF1815" s="136"/>
      <c r="IG1815" s="136"/>
    </row>
    <row r="1816" spans="1:241" ht="21" customHeight="1" x14ac:dyDescent="0.3">
      <c r="A1816" s="134">
        <v>2019</v>
      </c>
      <c r="B1816" s="135"/>
      <c r="C1816" s="135"/>
      <c r="D1816" s="135"/>
      <c r="E1816" s="135"/>
      <c r="F1816" s="135"/>
      <c r="G1816" s="135"/>
      <c r="H1816" s="135"/>
      <c r="I1816" s="136"/>
      <c r="J1816" s="136"/>
      <c r="K1816" s="136"/>
      <c r="L1816" s="136"/>
      <c r="M1816" s="136"/>
      <c r="N1816" s="136"/>
      <c r="O1816" s="136"/>
      <c r="P1816" s="136"/>
      <c r="Q1816" s="136"/>
      <c r="R1816" s="136"/>
      <c r="S1816" s="136"/>
      <c r="T1816" s="136"/>
      <c r="U1816" s="136"/>
      <c r="V1816" s="136"/>
      <c r="W1816" s="136"/>
      <c r="X1816" s="136"/>
      <c r="Y1816" s="136"/>
      <c r="Z1816" s="136"/>
      <c r="AA1816" s="136"/>
      <c r="AB1816" s="136"/>
      <c r="AC1816" s="136"/>
      <c r="AD1816" s="136"/>
      <c r="AE1816" s="136"/>
      <c r="AF1816" s="136"/>
      <c r="AG1816" s="136"/>
      <c r="AH1816" s="136"/>
      <c r="AI1816" s="136"/>
      <c r="AJ1816" s="136"/>
      <c r="AK1816" s="136"/>
      <c r="AL1816" s="136"/>
      <c r="AM1816" s="136"/>
      <c r="AN1816" s="136"/>
      <c r="AO1816" s="136"/>
      <c r="AP1816" s="136"/>
      <c r="AQ1816" s="136"/>
      <c r="AR1816" s="136"/>
      <c r="AS1816" s="136"/>
      <c r="AT1816" s="136"/>
      <c r="AU1816" s="136"/>
      <c r="AV1816" s="136"/>
      <c r="AW1816" s="136"/>
      <c r="AX1816" s="136"/>
      <c r="AY1816" s="136"/>
      <c r="AZ1816" s="136"/>
      <c r="BA1816" s="136"/>
      <c r="BB1816" s="136"/>
      <c r="BC1816" s="136"/>
      <c r="BD1816" s="136"/>
      <c r="BE1816" s="136"/>
      <c r="BF1816" s="136"/>
      <c r="BG1816" s="136"/>
      <c r="BH1816" s="136"/>
      <c r="BI1816" s="136"/>
      <c r="BJ1816" s="136"/>
      <c r="BK1816" s="136"/>
      <c r="BL1816" s="136"/>
      <c r="BM1816" s="136"/>
      <c r="BN1816" s="136"/>
      <c r="BO1816" s="136"/>
      <c r="BP1816" s="136"/>
      <c r="BQ1816" s="136"/>
      <c r="BR1816" s="136"/>
      <c r="BS1816" s="136"/>
      <c r="BT1816" s="136"/>
      <c r="BU1816" s="136"/>
      <c r="BV1816" s="136"/>
      <c r="BW1816" s="136"/>
      <c r="BX1816" s="136"/>
      <c r="BY1816" s="136"/>
      <c r="BZ1816" s="136"/>
      <c r="CA1816" s="136"/>
      <c r="CB1816" s="136"/>
      <c r="CC1816" s="136"/>
      <c r="CD1816" s="136"/>
      <c r="CE1816" s="136"/>
      <c r="CF1816" s="136"/>
      <c r="CG1816" s="136"/>
      <c r="CH1816" s="136"/>
      <c r="CI1816" s="136"/>
      <c r="CJ1816" s="136"/>
      <c r="CK1816" s="136"/>
      <c r="CL1816" s="136"/>
      <c r="CM1816" s="136"/>
      <c r="CN1816" s="136"/>
      <c r="CO1816" s="136"/>
      <c r="CP1816" s="136"/>
      <c r="CQ1816" s="136"/>
      <c r="CR1816" s="136"/>
      <c r="CS1816" s="136"/>
      <c r="CT1816" s="136"/>
      <c r="CU1816" s="136"/>
      <c r="CV1816" s="136"/>
      <c r="CW1816" s="136"/>
      <c r="CX1816" s="136"/>
      <c r="CY1816" s="136"/>
      <c r="CZ1816" s="136"/>
      <c r="DA1816" s="136"/>
      <c r="DB1816" s="136"/>
      <c r="DC1816" s="136"/>
      <c r="DD1816" s="136"/>
      <c r="DE1816" s="136"/>
      <c r="DF1816" s="136"/>
      <c r="DG1816" s="136"/>
      <c r="DH1816" s="136"/>
      <c r="DI1816" s="136"/>
      <c r="DJ1816" s="136"/>
      <c r="DK1816" s="136"/>
      <c r="DL1816" s="136"/>
      <c r="DM1816" s="136"/>
      <c r="DN1816" s="136"/>
      <c r="DO1816" s="136"/>
      <c r="DP1816" s="136"/>
      <c r="DQ1816" s="136"/>
      <c r="DR1816" s="136"/>
      <c r="DS1816" s="136"/>
      <c r="DT1816" s="136"/>
      <c r="DU1816" s="136"/>
      <c r="DV1816" s="136"/>
      <c r="DW1816" s="136"/>
      <c r="DX1816" s="136"/>
      <c r="DY1816" s="136"/>
      <c r="DZ1816" s="136"/>
      <c r="EA1816" s="136"/>
      <c r="EB1816" s="136"/>
      <c r="EC1816" s="136"/>
      <c r="ED1816" s="136"/>
      <c r="EE1816" s="136"/>
      <c r="EF1816" s="136"/>
      <c r="EG1816" s="136"/>
      <c r="EH1816" s="136"/>
      <c r="EI1816" s="136"/>
      <c r="EJ1816" s="136"/>
      <c r="EK1816" s="136"/>
      <c r="EL1816" s="136"/>
      <c r="EM1816" s="136"/>
      <c r="EN1816" s="136"/>
      <c r="EO1816" s="136"/>
      <c r="EP1816" s="136"/>
      <c r="EQ1816" s="136"/>
      <c r="ER1816" s="136"/>
      <c r="ES1816" s="136"/>
      <c r="ET1816" s="136"/>
      <c r="EU1816" s="136"/>
      <c r="EV1816" s="136"/>
      <c r="EW1816" s="136"/>
      <c r="EX1816" s="136"/>
      <c r="EY1816" s="136"/>
      <c r="EZ1816" s="136"/>
      <c r="FA1816" s="136"/>
      <c r="FB1816" s="136"/>
      <c r="FC1816" s="136"/>
      <c r="FD1816" s="136"/>
      <c r="FE1816" s="136"/>
      <c r="FF1816" s="136"/>
      <c r="FG1816" s="136"/>
      <c r="FH1816" s="136"/>
      <c r="FI1816" s="136"/>
      <c r="FJ1816" s="136"/>
      <c r="FK1816" s="136"/>
      <c r="FL1816" s="136"/>
      <c r="FM1816" s="136"/>
      <c r="FN1816" s="136"/>
      <c r="FO1816" s="136"/>
      <c r="FP1816" s="136"/>
      <c r="FQ1816" s="136"/>
      <c r="FR1816" s="136"/>
      <c r="FS1816" s="136"/>
      <c r="FT1816" s="136"/>
      <c r="FU1816" s="136"/>
      <c r="FV1816" s="136"/>
      <c r="FW1816" s="136"/>
      <c r="FX1816" s="136"/>
      <c r="FY1816" s="136"/>
      <c r="FZ1816" s="136"/>
      <c r="GA1816" s="136"/>
      <c r="GB1816" s="136"/>
      <c r="GC1816" s="136"/>
      <c r="GD1816" s="136"/>
      <c r="GE1816" s="136"/>
      <c r="GF1816" s="136"/>
      <c r="GG1816" s="136"/>
      <c r="GH1816" s="136"/>
      <c r="GI1816" s="136"/>
      <c r="GJ1816" s="136"/>
      <c r="GK1816" s="136"/>
      <c r="GL1816" s="136"/>
      <c r="GM1816" s="136"/>
      <c r="GN1816" s="136"/>
      <c r="GO1816" s="136"/>
      <c r="GP1816" s="136"/>
      <c r="GQ1816" s="136"/>
      <c r="GR1816" s="136"/>
      <c r="GS1816" s="136"/>
      <c r="GT1816" s="136"/>
      <c r="GU1816" s="136"/>
      <c r="GV1816" s="136"/>
      <c r="GW1816" s="136"/>
      <c r="GX1816" s="136"/>
      <c r="GY1816" s="136"/>
      <c r="GZ1816" s="136"/>
      <c r="HA1816" s="136"/>
      <c r="HB1816" s="136"/>
      <c r="HC1816" s="136"/>
      <c r="HD1816" s="136"/>
      <c r="HE1816" s="136"/>
      <c r="HF1816" s="136"/>
      <c r="HG1816" s="136"/>
      <c r="HH1816" s="136"/>
      <c r="HI1816" s="136"/>
      <c r="HJ1816" s="136"/>
      <c r="HK1816" s="136"/>
      <c r="HL1816" s="136"/>
      <c r="HM1816" s="136"/>
      <c r="HN1816" s="136"/>
      <c r="HO1816" s="136"/>
      <c r="HP1816" s="136"/>
      <c r="HQ1816" s="136"/>
      <c r="HR1816" s="136"/>
      <c r="HS1816" s="136"/>
      <c r="HT1816" s="136"/>
      <c r="HU1816" s="136"/>
      <c r="HV1816" s="136"/>
      <c r="HW1816" s="136"/>
      <c r="HX1816" s="136"/>
      <c r="HY1816" s="136"/>
      <c r="HZ1816" s="136"/>
      <c r="IA1816" s="136"/>
      <c r="IB1816" s="136"/>
      <c r="IC1816" s="136"/>
      <c r="ID1816" s="136"/>
      <c r="IE1816" s="136"/>
      <c r="IF1816" s="136"/>
      <c r="IG1816" s="136"/>
    </row>
    <row r="1817" spans="1:241" ht="27.95" customHeight="1" x14ac:dyDescent="0.25">
      <c r="A1817" s="166" t="s">
        <v>177</v>
      </c>
      <c r="B1817" s="167" t="s">
        <v>0</v>
      </c>
      <c r="C1817" s="167" t="s">
        <v>1</v>
      </c>
      <c r="D1817" s="167" t="s">
        <v>2</v>
      </c>
      <c r="E1817" s="167" t="s">
        <v>877</v>
      </c>
      <c r="F1817" s="167" t="s">
        <v>50</v>
      </c>
      <c r="G1817" s="167" t="s">
        <v>52</v>
      </c>
      <c r="H1817" s="167" t="s">
        <v>13</v>
      </c>
      <c r="I1817" s="136"/>
      <c r="J1817" s="166" t="s">
        <v>177</v>
      </c>
      <c r="K1817" s="167" t="s">
        <v>0</v>
      </c>
      <c r="L1817" s="167" t="s">
        <v>1</v>
      </c>
      <c r="M1817" s="167" t="s">
        <v>2</v>
      </c>
      <c r="N1817" s="167" t="s">
        <v>877</v>
      </c>
      <c r="O1817" s="167" t="s">
        <v>50</v>
      </c>
      <c r="P1817" s="167" t="s">
        <v>52</v>
      </c>
      <c r="Q1817" s="167" t="s">
        <v>13</v>
      </c>
      <c r="R1817" s="136"/>
      <c r="S1817" s="136"/>
      <c r="T1817" s="136"/>
      <c r="U1817" s="136"/>
      <c r="V1817" s="136"/>
      <c r="W1817" s="136"/>
      <c r="X1817" s="136"/>
      <c r="Y1817" s="136"/>
      <c r="Z1817" s="136"/>
      <c r="AA1817" s="136"/>
      <c r="AB1817" s="136"/>
      <c r="AC1817" s="136"/>
      <c r="AD1817" s="136"/>
      <c r="AE1817" s="136"/>
      <c r="AF1817" s="136"/>
      <c r="AG1817" s="136"/>
      <c r="AH1817" s="136"/>
      <c r="AI1817" s="136"/>
      <c r="AJ1817" s="136"/>
      <c r="AK1817" s="136"/>
      <c r="AL1817" s="136"/>
      <c r="AM1817" s="136"/>
      <c r="AN1817" s="136"/>
      <c r="AO1817" s="136"/>
      <c r="AP1817" s="136"/>
      <c r="AQ1817" s="136"/>
      <c r="AR1817" s="136"/>
      <c r="AS1817" s="136"/>
      <c r="AT1817" s="136"/>
      <c r="AU1817" s="136"/>
      <c r="AV1817" s="136"/>
      <c r="AW1817" s="136"/>
      <c r="AX1817" s="136"/>
      <c r="AY1817" s="136"/>
      <c r="AZ1817" s="136"/>
      <c r="BA1817" s="136"/>
      <c r="BB1817" s="136"/>
      <c r="BC1817" s="136"/>
      <c r="BD1817" s="136"/>
      <c r="BE1817" s="136"/>
      <c r="BF1817" s="136"/>
      <c r="BG1817" s="136"/>
      <c r="BH1817" s="136"/>
      <c r="BI1817" s="136"/>
      <c r="BJ1817" s="136"/>
      <c r="BK1817" s="136"/>
      <c r="BL1817" s="136"/>
      <c r="BM1817" s="136"/>
      <c r="BN1817" s="136"/>
      <c r="BO1817" s="136"/>
      <c r="BP1817" s="136"/>
      <c r="BQ1817" s="136"/>
      <c r="BR1817" s="136"/>
      <c r="BS1817" s="136"/>
      <c r="BT1817" s="136"/>
      <c r="BU1817" s="136"/>
      <c r="BV1817" s="136"/>
      <c r="BW1817" s="136"/>
      <c r="BX1817" s="136"/>
      <c r="BY1817" s="136"/>
      <c r="BZ1817" s="136"/>
      <c r="CA1817" s="136"/>
      <c r="CB1817" s="136"/>
      <c r="CC1817" s="136"/>
      <c r="CD1817" s="136"/>
      <c r="CE1817" s="136"/>
      <c r="CF1817" s="136"/>
      <c r="CG1817" s="136"/>
      <c r="CH1817" s="136"/>
      <c r="CI1817" s="136"/>
      <c r="CJ1817" s="136"/>
      <c r="CK1817" s="136"/>
      <c r="CL1817" s="136"/>
      <c r="CM1817" s="136"/>
      <c r="CN1817" s="136"/>
      <c r="CO1817" s="136"/>
      <c r="CP1817" s="136"/>
      <c r="CQ1817" s="136"/>
      <c r="CR1817" s="136"/>
      <c r="CS1817" s="136"/>
      <c r="CT1817" s="136"/>
      <c r="CU1817" s="136"/>
      <c r="CV1817" s="136"/>
      <c r="CW1817" s="136"/>
      <c r="CX1817" s="136"/>
      <c r="CY1817" s="136"/>
      <c r="CZ1817" s="136"/>
      <c r="DA1817" s="136"/>
      <c r="DB1817" s="136"/>
      <c r="DC1817" s="136"/>
      <c r="DD1817" s="136"/>
      <c r="DE1817" s="136"/>
      <c r="DF1817" s="136"/>
      <c r="DG1817" s="136"/>
      <c r="DH1817" s="136"/>
      <c r="DI1817" s="136"/>
      <c r="DJ1817" s="136"/>
      <c r="DK1817" s="136"/>
      <c r="DL1817" s="136"/>
      <c r="DM1817" s="136"/>
      <c r="DN1817" s="136"/>
      <c r="DO1817" s="136"/>
      <c r="DP1817" s="136"/>
      <c r="DQ1817" s="136"/>
      <c r="DR1817" s="136"/>
      <c r="DS1817" s="136"/>
      <c r="DT1817" s="136"/>
      <c r="DU1817" s="136"/>
      <c r="DV1817" s="136"/>
      <c r="DW1817" s="136"/>
      <c r="DX1817" s="136"/>
      <c r="DY1817" s="136"/>
      <c r="DZ1817" s="136"/>
      <c r="EA1817" s="136"/>
      <c r="EB1817" s="136"/>
      <c r="EC1817" s="136"/>
      <c r="ED1817" s="136"/>
      <c r="EE1817" s="136"/>
      <c r="EF1817" s="136"/>
      <c r="EG1817" s="136"/>
      <c r="EH1817" s="136"/>
      <c r="EI1817" s="136"/>
      <c r="EJ1817" s="136"/>
      <c r="EK1817" s="136"/>
      <c r="EL1817" s="136"/>
      <c r="EM1817" s="136"/>
      <c r="EN1817" s="136"/>
      <c r="EO1817" s="136"/>
      <c r="EP1817" s="136"/>
      <c r="EQ1817" s="136"/>
      <c r="ER1817" s="136"/>
      <c r="ES1817" s="136"/>
      <c r="ET1817" s="136"/>
      <c r="EU1817" s="136"/>
      <c r="EV1817" s="136"/>
      <c r="EW1817" s="136"/>
      <c r="EX1817" s="136"/>
      <c r="EY1817" s="136"/>
      <c r="EZ1817" s="136"/>
      <c r="FA1817" s="136"/>
      <c r="FB1817" s="136"/>
      <c r="FC1817" s="136"/>
      <c r="FD1817" s="136"/>
      <c r="FE1817" s="136"/>
      <c r="FF1817" s="136"/>
      <c r="FG1817" s="136"/>
      <c r="FH1817" s="136"/>
      <c r="FI1817" s="136"/>
      <c r="FJ1817" s="136"/>
      <c r="FK1817" s="136"/>
      <c r="FL1817" s="136"/>
      <c r="FM1817" s="136"/>
      <c r="FN1817" s="136"/>
      <c r="FO1817" s="136"/>
      <c r="FP1817" s="136"/>
      <c r="FQ1817" s="136"/>
      <c r="FR1817" s="136"/>
      <c r="FS1817" s="136"/>
      <c r="FT1817" s="136"/>
      <c r="FU1817" s="136"/>
      <c r="FV1817" s="136"/>
      <c r="FW1817" s="136"/>
      <c r="FX1817" s="136"/>
      <c r="FY1817" s="136"/>
      <c r="FZ1817" s="136"/>
      <c r="GA1817" s="136"/>
      <c r="GB1817" s="136"/>
      <c r="GC1817" s="136"/>
      <c r="GD1817" s="136"/>
      <c r="GE1817" s="136"/>
      <c r="GF1817" s="136"/>
      <c r="GG1817" s="136"/>
      <c r="GH1817" s="136"/>
      <c r="GI1817" s="136"/>
      <c r="GJ1817" s="136"/>
      <c r="GK1817" s="136"/>
      <c r="GL1817" s="136"/>
      <c r="GM1817" s="136"/>
      <c r="GN1817" s="136"/>
      <c r="GO1817" s="136"/>
      <c r="GP1817" s="136"/>
      <c r="GQ1817" s="136"/>
      <c r="GR1817" s="136"/>
      <c r="GS1817" s="136"/>
      <c r="GT1817" s="136"/>
      <c r="GU1817" s="136"/>
      <c r="GV1817" s="136"/>
      <c r="GW1817" s="136"/>
      <c r="GX1817" s="136"/>
      <c r="GY1817" s="136"/>
      <c r="GZ1817" s="136"/>
      <c r="HA1817" s="136"/>
      <c r="HB1817" s="136"/>
      <c r="HC1817" s="136"/>
      <c r="HD1817" s="136"/>
      <c r="HE1817" s="136"/>
      <c r="HF1817" s="136"/>
      <c r="HG1817" s="136"/>
      <c r="HH1817" s="136"/>
      <c r="HI1817" s="136"/>
      <c r="HJ1817" s="136"/>
      <c r="HK1817" s="136"/>
      <c r="HL1817" s="136"/>
      <c r="HM1817" s="136"/>
      <c r="HN1817" s="136"/>
      <c r="HO1817" s="136"/>
      <c r="HP1817" s="136"/>
      <c r="HQ1817" s="136"/>
      <c r="HR1817" s="136"/>
      <c r="HS1817" s="136"/>
      <c r="HT1817" s="136"/>
      <c r="HU1817" s="136"/>
      <c r="HV1817" s="136"/>
      <c r="HW1817" s="136"/>
      <c r="HX1817" s="136"/>
      <c r="HY1817" s="136"/>
      <c r="HZ1817" s="136"/>
      <c r="IA1817" s="136"/>
      <c r="IB1817" s="136"/>
      <c r="IC1817" s="136"/>
      <c r="ID1817" s="136"/>
      <c r="IE1817" s="136"/>
      <c r="IF1817" s="136"/>
      <c r="IG1817" s="136"/>
    </row>
    <row r="1818" spans="1:241" ht="15" customHeight="1" x14ac:dyDescent="0.25">
      <c r="A1818" s="223" t="s">
        <v>176</v>
      </c>
      <c r="B1818" s="217">
        <v>14721728</v>
      </c>
      <c r="C1818" s="217">
        <v>3004338</v>
      </c>
      <c r="D1818" s="217">
        <v>745612</v>
      </c>
      <c r="E1818" s="217">
        <v>1334419</v>
      </c>
      <c r="F1818" s="217">
        <v>2073072</v>
      </c>
      <c r="G1818" s="217">
        <v>616284</v>
      </c>
      <c r="H1818" s="235">
        <v>22495453</v>
      </c>
      <c r="I1818" s="136"/>
      <c r="J1818" s="223" t="s">
        <v>134</v>
      </c>
      <c r="K1818" s="217">
        <v>9107106</v>
      </c>
      <c r="L1818" s="217">
        <v>3553056</v>
      </c>
      <c r="M1818" s="217">
        <v>823736</v>
      </c>
      <c r="N1818" s="217">
        <v>1719884</v>
      </c>
      <c r="O1818" s="217">
        <v>2195548</v>
      </c>
      <c r="P1818" s="217">
        <v>782418</v>
      </c>
      <c r="Q1818" s="235">
        <v>18181748</v>
      </c>
      <c r="R1818" s="136"/>
      <c r="S1818" s="136"/>
      <c r="T1818" s="136"/>
      <c r="U1818" s="136"/>
      <c r="V1818" s="136"/>
      <c r="W1818" s="136"/>
      <c r="X1818" s="136"/>
      <c r="Y1818" s="136"/>
      <c r="Z1818" s="136"/>
      <c r="AA1818" s="136"/>
      <c r="AB1818" s="136"/>
      <c r="AC1818" s="136"/>
      <c r="AD1818" s="136"/>
      <c r="AE1818" s="136"/>
      <c r="AF1818" s="136"/>
      <c r="AG1818" s="136"/>
      <c r="AH1818" s="136"/>
      <c r="AI1818" s="136"/>
      <c r="AJ1818" s="136"/>
      <c r="AK1818" s="136"/>
      <c r="AL1818" s="136"/>
      <c r="AM1818" s="136"/>
      <c r="AN1818" s="136"/>
      <c r="AO1818" s="136"/>
      <c r="AP1818" s="136"/>
      <c r="AQ1818" s="136"/>
      <c r="AR1818" s="136"/>
      <c r="AS1818" s="136"/>
      <c r="AT1818" s="136"/>
      <c r="AU1818" s="136"/>
      <c r="AV1818" s="136"/>
      <c r="AW1818" s="136"/>
      <c r="AX1818" s="136"/>
      <c r="AY1818" s="136"/>
      <c r="AZ1818" s="136"/>
      <c r="BA1818" s="136"/>
      <c r="BB1818" s="136"/>
      <c r="BC1818" s="136"/>
      <c r="BD1818" s="136"/>
      <c r="BE1818" s="136"/>
      <c r="BF1818" s="136"/>
      <c r="BG1818" s="136"/>
      <c r="BH1818" s="136"/>
      <c r="BI1818" s="136"/>
      <c r="BJ1818" s="136"/>
      <c r="BK1818" s="136"/>
      <c r="BL1818" s="136"/>
      <c r="BM1818" s="136"/>
      <c r="BN1818" s="136"/>
      <c r="BO1818" s="136"/>
      <c r="BP1818" s="136"/>
      <c r="BQ1818" s="136"/>
      <c r="BR1818" s="136"/>
      <c r="BS1818" s="136"/>
      <c r="BT1818" s="136"/>
      <c r="BU1818" s="136"/>
      <c r="BV1818" s="136"/>
      <c r="BW1818" s="136"/>
      <c r="BX1818" s="136"/>
      <c r="BY1818" s="136"/>
      <c r="BZ1818" s="136"/>
      <c r="CA1818" s="136"/>
      <c r="CB1818" s="136"/>
      <c r="CC1818" s="136"/>
      <c r="CD1818" s="136"/>
      <c r="CE1818" s="136"/>
      <c r="CF1818" s="136"/>
      <c r="CG1818" s="136"/>
      <c r="CH1818" s="136"/>
      <c r="CI1818" s="136"/>
      <c r="CJ1818" s="136"/>
      <c r="CK1818" s="136"/>
      <c r="CL1818" s="136"/>
      <c r="CM1818" s="136"/>
      <c r="CN1818" s="136"/>
      <c r="CO1818" s="136"/>
      <c r="CP1818" s="136"/>
      <c r="CQ1818" s="136"/>
      <c r="CR1818" s="136"/>
      <c r="CS1818" s="136"/>
      <c r="CT1818" s="136"/>
      <c r="CU1818" s="136"/>
      <c r="CV1818" s="136"/>
      <c r="CW1818" s="136"/>
      <c r="CX1818" s="136"/>
      <c r="CY1818" s="136"/>
      <c r="CZ1818" s="136"/>
      <c r="DA1818" s="136"/>
      <c r="DB1818" s="136"/>
      <c r="DC1818" s="136"/>
      <c r="DD1818" s="136"/>
      <c r="DE1818" s="136"/>
      <c r="DF1818" s="136"/>
      <c r="DG1818" s="136"/>
      <c r="DH1818" s="136"/>
      <c r="DI1818" s="136"/>
      <c r="DJ1818" s="136"/>
      <c r="DK1818" s="136"/>
      <c r="DL1818" s="136"/>
      <c r="DM1818" s="136"/>
      <c r="DN1818" s="136"/>
      <c r="DO1818" s="136"/>
      <c r="DP1818" s="136"/>
      <c r="DQ1818" s="136"/>
      <c r="DR1818" s="136"/>
      <c r="DS1818" s="136"/>
      <c r="DT1818" s="136"/>
      <c r="DU1818" s="136"/>
      <c r="DV1818" s="136"/>
      <c r="DW1818" s="136"/>
      <c r="DX1818" s="136"/>
      <c r="DY1818" s="136"/>
      <c r="DZ1818" s="136"/>
      <c r="EA1818" s="136"/>
      <c r="EB1818" s="136"/>
      <c r="EC1818" s="136"/>
      <c r="ED1818" s="136"/>
      <c r="EE1818" s="136"/>
      <c r="EF1818" s="136"/>
      <c r="EG1818" s="136"/>
      <c r="EH1818" s="136"/>
      <c r="EI1818" s="136"/>
      <c r="EJ1818" s="136"/>
      <c r="EK1818" s="136"/>
      <c r="EL1818" s="136"/>
      <c r="EM1818" s="136"/>
      <c r="EN1818" s="136"/>
      <c r="EO1818" s="136"/>
      <c r="EP1818" s="136"/>
      <c r="EQ1818" s="136"/>
      <c r="ER1818" s="136"/>
      <c r="ES1818" s="136"/>
      <c r="ET1818" s="136"/>
      <c r="EU1818" s="136"/>
      <c r="EV1818" s="136"/>
      <c r="EW1818" s="136"/>
      <c r="EX1818" s="136"/>
      <c r="EY1818" s="136"/>
      <c r="EZ1818" s="136"/>
      <c r="FA1818" s="136"/>
      <c r="FB1818" s="136"/>
      <c r="FC1818" s="136"/>
      <c r="FD1818" s="136"/>
      <c r="FE1818" s="136"/>
      <c r="FF1818" s="136"/>
      <c r="FG1818" s="136"/>
      <c r="FH1818" s="136"/>
      <c r="FI1818" s="136"/>
      <c r="FJ1818" s="136"/>
      <c r="FK1818" s="136"/>
      <c r="FL1818" s="136"/>
      <c r="FM1818" s="136"/>
      <c r="FN1818" s="136"/>
      <c r="FO1818" s="136"/>
      <c r="FP1818" s="136"/>
      <c r="FQ1818" s="136"/>
      <c r="FR1818" s="136"/>
      <c r="FS1818" s="136"/>
      <c r="FT1818" s="136"/>
      <c r="FU1818" s="136"/>
      <c r="FV1818" s="136"/>
      <c r="FW1818" s="136"/>
      <c r="FX1818" s="136"/>
      <c r="FY1818" s="136"/>
      <c r="FZ1818" s="136"/>
      <c r="GA1818" s="136"/>
      <c r="GB1818" s="136"/>
      <c r="GC1818" s="136"/>
      <c r="GD1818" s="136"/>
      <c r="GE1818" s="136"/>
      <c r="GF1818" s="136"/>
      <c r="GG1818" s="136"/>
      <c r="GH1818" s="136"/>
      <c r="GI1818" s="136"/>
      <c r="GJ1818" s="136"/>
      <c r="GK1818" s="136"/>
      <c r="GL1818" s="136"/>
      <c r="GM1818" s="136"/>
      <c r="GN1818" s="136"/>
      <c r="GO1818" s="136"/>
      <c r="GP1818" s="136"/>
      <c r="GQ1818" s="136"/>
      <c r="GR1818" s="136"/>
      <c r="GS1818" s="136"/>
      <c r="GT1818" s="136"/>
      <c r="GU1818" s="136"/>
      <c r="GV1818" s="136"/>
      <c r="GW1818" s="136"/>
      <c r="GX1818" s="136"/>
      <c r="GY1818" s="136"/>
      <c r="GZ1818" s="136"/>
      <c r="HA1818" s="136"/>
      <c r="HB1818" s="136"/>
      <c r="HC1818" s="136"/>
      <c r="HD1818" s="136"/>
      <c r="HE1818" s="136"/>
      <c r="HF1818" s="136"/>
      <c r="HG1818" s="136"/>
      <c r="HH1818" s="136"/>
      <c r="HI1818" s="136"/>
      <c r="HJ1818" s="136"/>
      <c r="HK1818" s="136"/>
      <c r="HL1818" s="136"/>
      <c r="HM1818" s="136"/>
      <c r="HN1818" s="136"/>
      <c r="HO1818" s="136"/>
      <c r="HP1818" s="136"/>
      <c r="HQ1818" s="136"/>
      <c r="HR1818" s="136"/>
      <c r="HS1818" s="136"/>
      <c r="HT1818" s="136"/>
      <c r="HU1818" s="136"/>
      <c r="HV1818" s="136"/>
      <c r="HW1818" s="136"/>
      <c r="HX1818" s="136"/>
      <c r="HY1818" s="136"/>
      <c r="HZ1818" s="136"/>
      <c r="IA1818" s="136"/>
      <c r="IB1818" s="136"/>
      <c r="IC1818" s="136"/>
      <c r="ID1818" s="136"/>
      <c r="IE1818" s="136"/>
      <c r="IF1818" s="136"/>
      <c r="IG1818" s="136"/>
    </row>
    <row r="1819" spans="1:241" ht="15" customHeight="1" x14ac:dyDescent="0.25">
      <c r="A1819" s="223" t="s">
        <v>345</v>
      </c>
      <c r="B1819" s="217">
        <v>10227818</v>
      </c>
      <c r="C1819" s="217">
        <v>3611557</v>
      </c>
      <c r="D1819" s="217">
        <v>696796</v>
      </c>
      <c r="E1819" s="217">
        <v>1384645</v>
      </c>
      <c r="F1819" s="217">
        <v>2701157</v>
      </c>
      <c r="G1819" s="217">
        <v>599642</v>
      </c>
      <c r="H1819" s="235">
        <v>19221615</v>
      </c>
      <c r="I1819" s="136"/>
      <c r="J1819" s="223" t="s">
        <v>133</v>
      </c>
      <c r="K1819" s="217">
        <v>8013336</v>
      </c>
      <c r="L1819" s="217">
        <v>2689364</v>
      </c>
      <c r="M1819" s="217">
        <v>669636</v>
      </c>
      <c r="N1819" s="217">
        <v>1397713</v>
      </c>
      <c r="O1819" s="217">
        <v>2467432</v>
      </c>
      <c r="P1819" s="217">
        <v>771657</v>
      </c>
      <c r="Q1819" s="235">
        <v>16009138</v>
      </c>
      <c r="R1819" s="136"/>
      <c r="S1819" s="136"/>
      <c r="T1819" s="136"/>
      <c r="U1819" s="136"/>
      <c r="V1819" s="136"/>
      <c r="W1819" s="136"/>
      <c r="X1819" s="136"/>
      <c r="Y1819" s="136"/>
      <c r="Z1819" s="136"/>
      <c r="AA1819" s="136"/>
      <c r="AB1819" s="136"/>
      <c r="AC1819" s="136"/>
      <c r="AD1819" s="136"/>
      <c r="AE1819" s="136"/>
      <c r="AF1819" s="136"/>
      <c r="AG1819" s="136"/>
      <c r="AH1819" s="136"/>
      <c r="AI1819" s="136"/>
      <c r="AJ1819" s="136"/>
      <c r="AK1819" s="136"/>
      <c r="AL1819" s="136"/>
      <c r="AM1819" s="136"/>
      <c r="AN1819" s="136"/>
      <c r="AO1819" s="136"/>
      <c r="AP1819" s="136"/>
      <c r="AQ1819" s="136"/>
      <c r="AR1819" s="136"/>
      <c r="AS1819" s="136"/>
      <c r="AT1819" s="136"/>
      <c r="AU1819" s="136"/>
      <c r="AV1819" s="136"/>
      <c r="AW1819" s="136"/>
      <c r="AX1819" s="136"/>
      <c r="AY1819" s="136"/>
      <c r="AZ1819" s="136"/>
      <c r="BA1819" s="136"/>
      <c r="BB1819" s="136"/>
      <c r="BC1819" s="136"/>
      <c r="BD1819" s="136"/>
      <c r="BE1819" s="136"/>
      <c r="BF1819" s="136"/>
      <c r="BG1819" s="136"/>
      <c r="BH1819" s="136"/>
      <c r="BI1819" s="136"/>
      <c r="BJ1819" s="136"/>
      <c r="BK1819" s="136"/>
      <c r="BL1819" s="136"/>
      <c r="BM1819" s="136"/>
      <c r="BN1819" s="136"/>
      <c r="BO1819" s="136"/>
      <c r="BP1819" s="136"/>
      <c r="BQ1819" s="136"/>
      <c r="BR1819" s="136"/>
      <c r="BS1819" s="136"/>
      <c r="BT1819" s="136"/>
      <c r="BU1819" s="136"/>
      <c r="BV1819" s="136"/>
      <c r="BW1819" s="136"/>
      <c r="BX1819" s="136"/>
      <c r="BY1819" s="136"/>
      <c r="BZ1819" s="136"/>
      <c r="CA1819" s="136"/>
      <c r="CB1819" s="136"/>
      <c r="CC1819" s="136"/>
      <c r="CD1819" s="136"/>
      <c r="CE1819" s="136"/>
      <c r="CF1819" s="136"/>
      <c r="CG1819" s="136"/>
      <c r="CH1819" s="136"/>
      <c r="CI1819" s="136"/>
      <c r="CJ1819" s="136"/>
      <c r="CK1819" s="136"/>
      <c r="CL1819" s="136"/>
      <c r="CM1819" s="136"/>
      <c r="CN1819" s="136"/>
      <c r="CO1819" s="136"/>
      <c r="CP1819" s="136"/>
      <c r="CQ1819" s="136"/>
      <c r="CR1819" s="136"/>
      <c r="CS1819" s="136"/>
      <c r="CT1819" s="136"/>
      <c r="CU1819" s="136"/>
      <c r="CV1819" s="136"/>
      <c r="CW1819" s="136"/>
      <c r="CX1819" s="136"/>
      <c r="CY1819" s="136"/>
      <c r="CZ1819" s="136"/>
      <c r="DA1819" s="136"/>
      <c r="DB1819" s="136"/>
      <c r="DC1819" s="136"/>
      <c r="DD1819" s="136"/>
      <c r="DE1819" s="136"/>
      <c r="DF1819" s="136"/>
      <c r="DG1819" s="136"/>
      <c r="DH1819" s="136"/>
      <c r="DI1819" s="136"/>
      <c r="DJ1819" s="136"/>
      <c r="DK1819" s="136"/>
      <c r="DL1819" s="136"/>
      <c r="DM1819" s="136"/>
      <c r="DN1819" s="136"/>
      <c r="DO1819" s="136"/>
      <c r="DP1819" s="136"/>
      <c r="DQ1819" s="136"/>
      <c r="DR1819" s="136"/>
      <c r="DS1819" s="136"/>
      <c r="DT1819" s="136"/>
      <c r="DU1819" s="136"/>
      <c r="DV1819" s="136"/>
      <c r="DW1819" s="136"/>
      <c r="DX1819" s="136"/>
      <c r="DY1819" s="136"/>
      <c r="DZ1819" s="136"/>
      <c r="EA1819" s="136"/>
      <c r="EB1819" s="136"/>
      <c r="EC1819" s="136"/>
      <c r="ED1819" s="136"/>
      <c r="EE1819" s="136"/>
      <c r="EF1819" s="136"/>
      <c r="EG1819" s="136"/>
      <c r="EH1819" s="136"/>
      <c r="EI1819" s="136"/>
      <c r="EJ1819" s="136"/>
      <c r="EK1819" s="136"/>
      <c r="EL1819" s="136"/>
      <c r="EM1819" s="136"/>
      <c r="EN1819" s="136"/>
      <c r="EO1819" s="136"/>
      <c r="EP1819" s="136"/>
      <c r="EQ1819" s="136"/>
      <c r="ER1819" s="136"/>
      <c r="ES1819" s="136"/>
      <c r="ET1819" s="136"/>
      <c r="EU1819" s="136"/>
      <c r="EV1819" s="136"/>
      <c r="EW1819" s="136"/>
      <c r="EX1819" s="136"/>
      <c r="EY1819" s="136"/>
      <c r="EZ1819" s="136"/>
      <c r="FA1819" s="136"/>
      <c r="FB1819" s="136"/>
      <c r="FC1819" s="136"/>
      <c r="FD1819" s="136"/>
      <c r="FE1819" s="136"/>
      <c r="FF1819" s="136"/>
      <c r="FG1819" s="136"/>
      <c r="FH1819" s="136"/>
      <c r="FI1819" s="136"/>
      <c r="FJ1819" s="136"/>
      <c r="FK1819" s="136"/>
      <c r="FL1819" s="136"/>
      <c r="FM1819" s="136"/>
      <c r="FN1819" s="136"/>
      <c r="FO1819" s="136"/>
      <c r="FP1819" s="136"/>
      <c r="FQ1819" s="136"/>
      <c r="FR1819" s="136"/>
      <c r="FS1819" s="136"/>
      <c r="FT1819" s="136"/>
      <c r="FU1819" s="136"/>
      <c r="FV1819" s="136"/>
      <c r="FW1819" s="136"/>
      <c r="FX1819" s="136"/>
      <c r="FY1819" s="136"/>
      <c r="FZ1819" s="136"/>
      <c r="GA1819" s="136"/>
      <c r="GB1819" s="136"/>
      <c r="GC1819" s="136"/>
      <c r="GD1819" s="136"/>
      <c r="GE1819" s="136"/>
      <c r="GF1819" s="136"/>
      <c r="GG1819" s="136"/>
      <c r="GH1819" s="136"/>
      <c r="GI1819" s="136"/>
      <c r="GJ1819" s="136"/>
      <c r="GK1819" s="136"/>
      <c r="GL1819" s="136"/>
      <c r="GM1819" s="136"/>
      <c r="GN1819" s="136"/>
      <c r="GO1819" s="136"/>
      <c r="GP1819" s="136"/>
      <c r="GQ1819" s="136"/>
      <c r="GR1819" s="136"/>
      <c r="GS1819" s="136"/>
      <c r="GT1819" s="136"/>
      <c r="GU1819" s="136"/>
      <c r="GV1819" s="136"/>
      <c r="GW1819" s="136"/>
      <c r="GX1819" s="136"/>
      <c r="GY1819" s="136"/>
      <c r="GZ1819" s="136"/>
      <c r="HA1819" s="136"/>
      <c r="HB1819" s="136"/>
      <c r="HC1819" s="136"/>
      <c r="HD1819" s="136"/>
      <c r="HE1819" s="136"/>
      <c r="HF1819" s="136"/>
      <c r="HG1819" s="136"/>
      <c r="HH1819" s="136"/>
      <c r="HI1819" s="136"/>
      <c r="HJ1819" s="136"/>
      <c r="HK1819" s="136"/>
      <c r="HL1819" s="136"/>
      <c r="HM1819" s="136"/>
      <c r="HN1819" s="136"/>
      <c r="HO1819" s="136"/>
      <c r="HP1819" s="136"/>
      <c r="HQ1819" s="136"/>
      <c r="HR1819" s="136"/>
      <c r="HS1819" s="136"/>
      <c r="HT1819" s="136"/>
      <c r="HU1819" s="136"/>
      <c r="HV1819" s="136"/>
      <c r="HW1819" s="136"/>
      <c r="HX1819" s="136"/>
      <c r="HY1819" s="136"/>
      <c r="HZ1819" s="136"/>
      <c r="IA1819" s="136"/>
      <c r="IB1819" s="136"/>
      <c r="IC1819" s="136"/>
      <c r="ID1819" s="136"/>
      <c r="IE1819" s="136"/>
      <c r="IF1819" s="136"/>
      <c r="IG1819" s="136"/>
    </row>
    <row r="1820" spans="1:241" ht="15" customHeight="1" x14ac:dyDescent="0.25">
      <c r="A1820" s="223" t="s">
        <v>856</v>
      </c>
      <c r="B1820" s="217">
        <v>9446036</v>
      </c>
      <c r="C1820" s="217">
        <v>2710679</v>
      </c>
      <c r="D1820" s="217">
        <v>845112</v>
      </c>
      <c r="E1820" s="217">
        <v>1099925</v>
      </c>
      <c r="F1820" s="217">
        <v>1984814</v>
      </c>
      <c r="G1820" s="217">
        <v>574227</v>
      </c>
      <c r="H1820" s="235">
        <v>16660793</v>
      </c>
      <c r="I1820" s="136"/>
      <c r="J1820" s="223" t="s">
        <v>336</v>
      </c>
      <c r="K1820" s="217">
        <v>7506338</v>
      </c>
      <c r="L1820" s="217">
        <v>1919765</v>
      </c>
      <c r="M1820" s="217">
        <v>590991</v>
      </c>
      <c r="N1820" s="217">
        <v>1102513</v>
      </c>
      <c r="O1820" s="217">
        <v>1979102</v>
      </c>
      <c r="P1820" s="217">
        <v>732208</v>
      </c>
      <c r="Q1820" s="235">
        <v>13830917</v>
      </c>
      <c r="R1820" s="136"/>
      <c r="S1820" s="136"/>
      <c r="T1820" s="136"/>
      <c r="U1820" s="136"/>
      <c r="V1820" s="136"/>
      <c r="W1820" s="136"/>
      <c r="X1820" s="136"/>
      <c r="Y1820" s="136"/>
      <c r="Z1820" s="136"/>
      <c r="AA1820" s="136"/>
      <c r="AB1820" s="136"/>
      <c r="AC1820" s="136"/>
      <c r="AD1820" s="136"/>
      <c r="AE1820" s="136"/>
      <c r="AF1820" s="136"/>
      <c r="AG1820" s="136"/>
      <c r="AH1820" s="136"/>
      <c r="AI1820" s="136"/>
      <c r="AJ1820" s="136"/>
      <c r="AK1820" s="136"/>
      <c r="AL1820" s="136"/>
      <c r="AM1820" s="136"/>
      <c r="AN1820" s="136"/>
      <c r="AO1820" s="136"/>
      <c r="AP1820" s="136"/>
      <c r="AQ1820" s="136"/>
      <c r="AR1820" s="136"/>
      <c r="AS1820" s="136"/>
      <c r="AT1820" s="136"/>
      <c r="AU1820" s="136"/>
      <c r="AV1820" s="136"/>
      <c r="AW1820" s="136"/>
      <c r="AX1820" s="136"/>
      <c r="AY1820" s="136"/>
      <c r="AZ1820" s="136"/>
      <c r="BA1820" s="136"/>
      <c r="BB1820" s="136"/>
      <c r="BC1820" s="136"/>
      <c r="BD1820" s="136"/>
      <c r="BE1820" s="136"/>
      <c r="BF1820" s="136"/>
      <c r="BG1820" s="136"/>
      <c r="BH1820" s="136"/>
      <c r="BI1820" s="136"/>
      <c r="BJ1820" s="136"/>
      <c r="BK1820" s="136"/>
      <c r="BL1820" s="136"/>
      <c r="BM1820" s="136"/>
      <c r="BN1820" s="136"/>
      <c r="BO1820" s="136"/>
      <c r="BP1820" s="136"/>
      <c r="BQ1820" s="136"/>
      <c r="BR1820" s="136"/>
      <c r="BS1820" s="136"/>
      <c r="BT1820" s="136"/>
      <c r="BU1820" s="136"/>
      <c r="BV1820" s="136"/>
      <c r="BW1820" s="136"/>
      <c r="BX1820" s="136"/>
      <c r="BY1820" s="136"/>
      <c r="BZ1820" s="136"/>
      <c r="CA1820" s="136"/>
      <c r="CB1820" s="136"/>
      <c r="CC1820" s="136"/>
      <c r="CD1820" s="136"/>
      <c r="CE1820" s="136"/>
      <c r="CF1820" s="136"/>
      <c r="CG1820" s="136"/>
      <c r="CH1820" s="136"/>
      <c r="CI1820" s="136"/>
      <c r="CJ1820" s="136"/>
      <c r="CK1820" s="136"/>
      <c r="CL1820" s="136"/>
      <c r="CM1820" s="136"/>
      <c r="CN1820" s="136"/>
      <c r="CO1820" s="136"/>
      <c r="CP1820" s="136"/>
      <c r="CQ1820" s="136"/>
      <c r="CR1820" s="136"/>
      <c r="CS1820" s="136"/>
      <c r="CT1820" s="136"/>
      <c r="CU1820" s="136"/>
      <c r="CV1820" s="136"/>
      <c r="CW1820" s="136"/>
      <c r="CX1820" s="136"/>
      <c r="CY1820" s="136"/>
      <c r="CZ1820" s="136"/>
      <c r="DA1820" s="136"/>
      <c r="DB1820" s="136"/>
      <c r="DC1820" s="136"/>
      <c r="DD1820" s="136"/>
      <c r="DE1820" s="136"/>
      <c r="DF1820" s="136"/>
      <c r="DG1820" s="136"/>
      <c r="DH1820" s="136"/>
      <c r="DI1820" s="136"/>
      <c r="DJ1820" s="136"/>
      <c r="DK1820" s="136"/>
      <c r="DL1820" s="136"/>
      <c r="DM1820" s="136"/>
      <c r="DN1820" s="136"/>
      <c r="DO1820" s="136"/>
      <c r="DP1820" s="136"/>
      <c r="DQ1820" s="136"/>
      <c r="DR1820" s="136"/>
      <c r="DS1820" s="136"/>
      <c r="DT1820" s="136"/>
      <c r="DU1820" s="136"/>
      <c r="DV1820" s="136"/>
      <c r="DW1820" s="136"/>
      <c r="DX1820" s="136"/>
      <c r="DY1820" s="136"/>
      <c r="DZ1820" s="136"/>
      <c r="EA1820" s="136"/>
      <c r="EB1820" s="136"/>
      <c r="EC1820" s="136"/>
      <c r="ED1820" s="136"/>
      <c r="EE1820" s="136"/>
      <c r="EF1820" s="136"/>
      <c r="EG1820" s="136"/>
      <c r="EH1820" s="136"/>
      <c r="EI1820" s="136"/>
      <c r="EJ1820" s="136"/>
      <c r="EK1820" s="136"/>
      <c r="EL1820" s="136"/>
      <c r="EM1820" s="136"/>
      <c r="EN1820" s="136"/>
      <c r="EO1820" s="136"/>
      <c r="EP1820" s="136"/>
      <c r="EQ1820" s="136"/>
      <c r="ER1820" s="136"/>
      <c r="ES1820" s="136"/>
      <c r="ET1820" s="136"/>
      <c r="EU1820" s="136"/>
      <c r="EV1820" s="136"/>
      <c r="EW1820" s="136"/>
      <c r="EX1820" s="136"/>
      <c r="EY1820" s="136"/>
      <c r="EZ1820" s="136"/>
      <c r="FA1820" s="136"/>
      <c r="FB1820" s="136"/>
      <c r="FC1820" s="136"/>
      <c r="FD1820" s="136"/>
      <c r="FE1820" s="136"/>
      <c r="FF1820" s="136"/>
      <c r="FG1820" s="136"/>
      <c r="FH1820" s="136"/>
      <c r="FI1820" s="136"/>
      <c r="FJ1820" s="136"/>
      <c r="FK1820" s="136"/>
      <c r="FL1820" s="136"/>
      <c r="FM1820" s="136"/>
      <c r="FN1820" s="136"/>
      <c r="FO1820" s="136"/>
      <c r="FP1820" s="136"/>
      <c r="FQ1820" s="136"/>
      <c r="FR1820" s="136"/>
      <c r="FS1820" s="136"/>
      <c r="FT1820" s="136"/>
      <c r="FU1820" s="136"/>
      <c r="FV1820" s="136"/>
      <c r="FW1820" s="136"/>
      <c r="FX1820" s="136"/>
      <c r="FY1820" s="136"/>
      <c r="FZ1820" s="136"/>
      <c r="GA1820" s="136"/>
      <c r="GB1820" s="136"/>
      <c r="GC1820" s="136"/>
      <c r="GD1820" s="136"/>
      <c r="GE1820" s="136"/>
      <c r="GF1820" s="136"/>
      <c r="GG1820" s="136"/>
      <c r="GH1820" s="136"/>
      <c r="GI1820" s="136"/>
      <c r="GJ1820" s="136"/>
      <c r="GK1820" s="136"/>
      <c r="GL1820" s="136"/>
      <c r="GM1820" s="136"/>
      <c r="GN1820" s="136"/>
      <c r="GO1820" s="136"/>
      <c r="GP1820" s="136"/>
      <c r="GQ1820" s="136"/>
      <c r="GR1820" s="136"/>
      <c r="GS1820" s="136"/>
      <c r="GT1820" s="136"/>
      <c r="GU1820" s="136"/>
      <c r="GV1820" s="136"/>
      <c r="GW1820" s="136"/>
      <c r="GX1820" s="136"/>
      <c r="GY1820" s="136"/>
      <c r="GZ1820" s="136"/>
      <c r="HA1820" s="136"/>
      <c r="HB1820" s="136"/>
      <c r="HC1820" s="136"/>
      <c r="HD1820" s="136"/>
      <c r="HE1820" s="136"/>
      <c r="HF1820" s="136"/>
      <c r="HG1820" s="136"/>
      <c r="HH1820" s="136"/>
      <c r="HI1820" s="136"/>
      <c r="HJ1820" s="136"/>
      <c r="HK1820" s="136"/>
      <c r="HL1820" s="136"/>
      <c r="HM1820" s="136"/>
      <c r="HN1820" s="136"/>
      <c r="HO1820" s="136"/>
      <c r="HP1820" s="136"/>
      <c r="HQ1820" s="136"/>
      <c r="HR1820" s="136"/>
      <c r="HS1820" s="136"/>
      <c r="HT1820" s="136"/>
      <c r="HU1820" s="136"/>
      <c r="HV1820" s="136"/>
      <c r="HW1820" s="136"/>
      <c r="HX1820" s="136"/>
      <c r="HY1820" s="136"/>
      <c r="HZ1820" s="136"/>
      <c r="IA1820" s="136"/>
      <c r="IB1820" s="136"/>
      <c r="IC1820" s="136"/>
      <c r="ID1820" s="136"/>
      <c r="IE1820" s="136"/>
      <c r="IF1820" s="136"/>
      <c r="IG1820" s="136"/>
    </row>
    <row r="1821" spans="1:241" ht="15" customHeight="1" x14ac:dyDescent="0.25">
      <c r="A1821" s="223" t="s">
        <v>173</v>
      </c>
      <c r="B1821" s="217">
        <v>7203927</v>
      </c>
      <c r="C1821" s="217">
        <v>4602810</v>
      </c>
      <c r="D1821" s="217">
        <v>676657</v>
      </c>
      <c r="E1821" s="217">
        <v>1689926</v>
      </c>
      <c r="F1821" s="217">
        <v>2075592</v>
      </c>
      <c r="G1821" s="217">
        <v>483371</v>
      </c>
      <c r="H1821" s="235">
        <v>16732283</v>
      </c>
      <c r="I1821" s="136"/>
      <c r="J1821" s="223" t="s">
        <v>862</v>
      </c>
      <c r="K1821" s="217">
        <v>13633927</v>
      </c>
      <c r="L1821" s="217">
        <v>3165362</v>
      </c>
      <c r="M1821" s="217">
        <v>947468</v>
      </c>
      <c r="N1821" s="217">
        <v>936710</v>
      </c>
      <c r="O1821" s="217">
        <v>2110533</v>
      </c>
      <c r="P1821" s="217">
        <v>1008462</v>
      </c>
      <c r="Q1821" s="235">
        <v>21802462</v>
      </c>
      <c r="R1821" s="136"/>
      <c r="S1821" s="136"/>
      <c r="T1821" s="136"/>
      <c r="U1821" s="136"/>
      <c r="V1821" s="136"/>
      <c r="W1821" s="136"/>
      <c r="X1821" s="136"/>
      <c r="Y1821" s="136"/>
      <c r="Z1821" s="136"/>
      <c r="AA1821" s="136"/>
      <c r="AB1821" s="136"/>
      <c r="AC1821" s="136"/>
      <c r="AD1821" s="136"/>
      <c r="AE1821" s="136"/>
      <c r="AF1821" s="136"/>
      <c r="AG1821" s="136"/>
      <c r="AH1821" s="136"/>
      <c r="AI1821" s="136"/>
      <c r="AJ1821" s="136"/>
      <c r="AK1821" s="136"/>
      <c r="AL1821" s="136"/>
      <c r="AM1821" s="136"/>
      <c r="AN1821" s="136"/>
      <c r="AO1821" s="136"/>
      <c r="AP1821" s="136"/>
      <c r="AQ1821" s="136"/>
      <c r="AR1821" s="136"/>
      <c r="AS1821" s="136"/>
      <c r="AT1821" s="136"/>
      <c r="AU1821" s="136"/>
      <c r="AV1821" s="136"/>
      <c r="AW1821" s="136"/>
      <c r="AX1821" s="136"/>
      <c r="AY1821" s="136"/>
      <c r="AZ1821" s="136"/>
      <c r="BA1821" s="136"/>
      <c r="BB1821" s="136"/>
      <c r="BC1821" s="136"/>
      <c r="BD1821" s="136"/>
      <c r="BE1821" s="136"/>
      <c r="BF1821" s="136"/>
      <c r="BG1821" s="136"/>
      <c r="BH1821" s="136"/>
      <c r="BI1821" s="136"/>
      <c r="BJ1821" s="136"/>
      <c r="BK1821" s="136"/>
      <c r="BL1821" s="136"/>
      <c r="BM1821" s="136"/>
      <c r="BN1821" s="136"/>
      <c r="BO1821" s="136"/>
      <c r="BP1821" s="136"/>
      <c r="BQ1821" s="136"/>
      <c r="BR1821" s="136"/>
      <c r="BS1821" s="136"/>
      <c r="BT1821" s="136"/>
      <c r="BU1821" s="136"/>
      <c r="BV1821" s="136"/>
      <c r="BW1821" s="136"/>
      <c r="BX1821" s="136"/>
      <c r="BY1821" s="136"/>
      <c r="BZ1821" s="136"/>
      <c r="CA1821" s="136"/>
      <c r="CB1821" s="136"/>
      <c r="CC1821" s="136"/>
      <c r="CD1821" s="136"/>
      <c r="CE1821" s="136"/>
      <c r="CF1821" s="136"/>
      <c r="CG1821" s="136"/>
      <c r="CH1821" s="136"/>
      <c r="CI1821" s="136"/>
      <c r="CJ1821" s="136"/>
      <c r="CK1821" s="136"/>
      <c r="CL1821" s="136"/>
      <c r="CM1821" s="136"/>
      <c r="CN1821" s="136"/>
      <c r="CO1821" s="136"/>
      <c r="CP1821" s="136"/>
      <c r="CQ1821" s="136"/>
      <c r="CR1821" s="136"/>
      <c r="CS1821" s="136"/>
      <c r="CT1821" s="136"/>
      <c r="CU1821" s="136"/>
      <c r="CV1821" s="136"/>
      <c r="CW1821" s="136"/>
      <c r="CX1821" s="136"/>
      <c r="CY1821" s="136"/>
      <c r="CZ1821" s="136"/>
      <c r="DA1821" s="136"/>
      <c r="DB1821" s="136"/>
      <c r="DC1821" s="136"/>
      <c r="DD1821" s="136"/>
      <c r="DE1821" s="136"/>
      <c r="DF1821" s="136"/>
      <c r="DG1821" s="136"/>
      <c r="DH1821" s="136"/>
      <c r="DI1821" s="136"/>
      <c r="DJ1821" s="136"/>
      <c r="DK1821" s="136"/>
      <c r="DL1821" s="136"/>
      <c r="DM1821" s="136"/>
      <c r="DN1821" s="136"/>
      <c r="DO1821" s="136"/>
      <c r="DP1821" s="136"/>
      <c r="DQ1821" s="136"/>
      <c r="DR1821" s="136"/>
      <c r="DS1821" s="136"/>
      <c r="DT1821" s="136"/>
      <c r="DU1821" s="136"/>
      <c r="DV1821" s="136"/>
      <c r="DW1821" s="136"/>
      <c r="DX1821" s="136"/>
      <c r="DY1821" s="136"/>
      <c r="DZ1821" s="136"/>
      <c r="EA1821" s="136"/>
      <c r="EB1821" s="136"/>
      <c r="EC1821" s="136"/>
      <c r="ED1821" s="136"/>
      <c r="EE1821" s="136"/>
      <c r="EF1821" s="136"/>
      <c r="EG1821" s="136"/>
      <c r="EH1821" s="136"/>
      <c r="EI1821" s="136"/>
      <c r="EJ1821" s="136"/>
      <c r="EK1821" s="136"/>
      <c r="EL1821" s="136"/>
      <c r="EM1821" s="136"/>
      <c r="EN1821" s="136"/>
      <c r="EO1821" s="136"/>
      <c r="EP1821" s="136"/>
      <c r="EQ1821" s="136"/>
      <c r="ER1821" s="136"/>
      <c r="ES1821" s="136"/>
      <c r="ET1821" s="136"/>
      <c r="EU1821" s="136"/>
      <c r="EV1821" s="136"/>
      <c r="EW1821" s="136"/>
      <c r="EX1821" s="136"/>
      <c r="EY1821" s="136"/>
      <c r="EZ1821" s="136"/>
      <c r="FA1821" s="136"/>
      <c r="FB1821" s="136"/>
      <c r="FC1821" s="136"/>
      <c r="FD1821" s="136"/>
      <c r="FE1821" s="136"/>
      <c r="FF1821" s="136"/>
      <c r="FG1821" s="136"/>
      <c r="FH1821" s="136"/>
      <c r="FI1821" s="136"/>
      <c r="FJ1821" s="136"/>
      <c r="FK1821" s="136"/>
      <c r="FL1821" s="136"/>
      <c r="FM1821" s="136"/>
      <c r="FN1821" s="136"/>
      <c r="FO1821" s="136"/>
      <c r="FP1821" s="136"/>
      <c r="FQ1821" s="136"/>
      <c r="FR1821" s="136"/>
      <c r="FS1821" s="136"/>
      <c r="FT1821" s="136"/>
      <c r="FU1821" s="136"/>
      <c r="FV1821" s="136"/>
      <c r="FW1821" s="136"/>
      <c r="FX1821" s="136"/>
      <c r="FY1821" s="136"/>
      <c r="FZ1821" s="136"/>
      <c r="GA1821" s="136"/>
      <c r="GB1821" s="136"/>
      <c r="GC1821" s="136"/>
      <c r="GD1821" s="136"/>
      <c r="GE1821" s="136"/>
      <c r="GF1821" s="136"/>
      <c r="GG1821" s="136"/>
      <c r="GH1821" s="136"/>
      <c r="GI1821" s="136"/>
      <c r="GJ1821" s="136"/>
      <c r="GK1821" s="136"/>
      <c r="GL1821" s="136"/>
      <c r="GM1821" s="136"/>
      <c r="GN1821" s="136"/>
      <c r="GO1821" s="136"/>
      <c r="GP1821" s="136"/>
      <c r="GQ1821" s="136"/>
      <c r="GR1821" s="136"/>
      <c r="GS1821" s="136"/>
      <c r="GT1821" s="136"/>
      <c r="GU1821" s="136"/>
      <c r="GV1821" s="136"/>
      <c r="GW1821" s="136"/>
      <c r="GX1821" s="136"/>
      <c r="GY1821" s="136"/>
      <c r="GZ1821" s="136"/>
      <c r="HA1821" s="136"/>
      <c r="HB1821" s="136"/>
      <c r="HC1821" s="136"/>
      <c r="HD1821" s="136"/>
      <c r="HE1821" s="136"/>
      <c r="HF1821" s="136"/>
      <c r="HG1821" s="136"/>
      <c r="HH1821" s="136"/>
      <c r="HI1821" s="136"/>
      <c r="HJ1821" s="136"/>
      <c r="HK1821" s="136"/>
      <c r="HL1821" s="136"/>
      <c r="HM1821" s="136"/>
      <c r="HN1821" s="136"/>
      <c r="HO1821" s="136"/>
      <c r="HP1821" s="136"/>
      <c r="HQ1821" s="136"/>
      <c r="HR1821" s="136"/>
      <c r="HS1821" s="136"/>
      <c r="HT1821" s="136"/>
      <c r="HU1821" s="136"/>
      <c r="HV1821" s="136"/>
      <c r="HW1821" s="136"/>
      <c r="HX1821" s="136"/>
      <c r="HY1821" s="136"/>
      <c r="HZ1821" s="136"/>
      <c r="IA1821" s="136"/>
      <c r="IB1821" s="136"/>
      <c r="IC1821" s="136"/>
      <c r="ID1821" s="136"/>
      <c r="IE1821" s="136"/>
      <c r="IF1821" s="136"/>
      <c r="IG1821" s="136"/>
    </row>
    <row r="1822" spans="1:241" ht="15" customHeight="1" x14ac:dyDescent="0.25">
      <c r="A1822" s="223" t="s">
        <v>172</v>
      </c>
      <c r="B1822" s="217">
        <v>9916217</v>
      </c>
      <c r="C1822" s="217">
        <v>5956004</v>
      </c>
      <c r="D1822" s="217">
        <v>837897</v>
      </c>
      <c r="E1822" s="217">
        <v>1359721</v>
      </c>
      <c r="F1822" s="217">
        <v>2526934</v>
      </c>
      <c r="G1822" s="217">
        <v>556485</v>
      </c>
      <c r="H1822" s="235">
        <v>21153258</v>
      </c>
      <c r="I1822" s="136"/>
      <c r="J1822" s="223" t="s">
        <v>130</v>
      </c>
      <c r="K1822" s="217">
        <v>7945213</v>
      </c>
      <c r="L1822" s="217">
        <v>2436197</v>
      </c>
      <c r="M1822" s="217">
        <v>528086</v>
      </c>
      <c r="N1822" s="217">
        <v>1242127</v>
      </c>
      <c r="O1822" s="217">
        <v>1957087</v>
      </c>
      <c r="P1822" s="217">
        <v>639952</v>
      </c>
      <c r="Q1822" s="235">
        <v>14748662</v>
      </c>
      <c r="R1822" s="136"/>
      <c r="S1822" s="136"/>
      <c r="T1822" s="136"/>
      <c r="U1822" s="136"/>
      <c r="V1822" s="136"/>
      <c r="W1822" s="136"/>
      <c r="X1822" s="136"/>
      <c r="Y1822" s="136"/>
      <c r="Z1822" s="136"/>
      <c r="AA1822" s="136"/>
      <c r="AB1822" s="136"/>
      <c r="AC1822" s="136"/>
      <c r="AD1822" s="136"/>
      <c r="AE1822" s="136"/>
      <c r="AF1822" s="136"/>
      <c r="AG1822" s="136"/>
      <c r="AH1822" s="136"/>
      <c r="AI1822" s="136"/>
      <c r="AJ1822" s="136"/>
      <c r="AK1822" s="136"/>
      <c r="AL1822" s="136"/>
      <c r="AM1822" s="136"/>
      <c r="AN1822" s="136"/>
      <c r="AO1822" s="136"/>
      <c r="AP1822" s="136"/>
      <c r="AQ1822" s="136"/>
      <c r="AR1822" s="136"/>
      <c r="AS1822" s="136"/>
      <c r="AT1822" s="136"/>
      <c r="AU1822" s="136"/>
      <c r="AV1822" s="136"/>
      <c r="AW1822" s="136"/>
      <c r="AX1822" s="136"/>
      <c r="AY1822" s="136"/>
      <c r="AZ1822" s="136"/>
      <c r="BA1822" s="136"/>
      <c r="BB1822" s="136"/>
      <c r="BC1822" s="136"/>
      <c r="BD1822" s="136"/>
      <c r="BE1822" s="136"/>
      <c r="BF1822" s="136"/>
      <c r="BG1822" s="136"/>
      <c r="BH1822" s="136"/>
      <c r="BI1822" s="136"/>
      <c r="BJ1822" s="136"/>
      <c r="BK1822" s="136"/>
      <c r="BL1822" s="136"/>
      <c r="BM1822" s="136"/>
      <c r="BN1822" s="136"/>
      <c r="BO1822" s="136"/>
      <c r="BP1822" s="136"/>
      <c r="BQ1822" s="136"/>
      <c r="BR1822" s="136"/>
      <c r="BS1822" s="136"/>
      <c r="BT1822" s="136"/>
      <c r="BU1822" s="136"/>
      <c r="BV1822" s="136"/>
      <c r="BW1822" s="136"/>
      <c r="BX1822" s="136"/>
      <c r="BY1822" s="136"/>
      <c r="BZ1822" s="136"/>
      <c r="CA1822" s="136"/>
      <c r="CB1822" s="136"/>
      <c r="CC1822" s="136"/>
      <c r="CD1822" s="136"/>
      <c r="CE1822" s="136"/>
      <c r="CF1822" s="136"/>
      <c r="CG1822" s="136"/>
      <c r="CH1822" s="136"/>
      <c r="CI1822" s="136"/>
      <c r="CJ1822" s="136"/>
      <c r="CK1822" s="136"/>
      <c r="CL1822" s="136"/>
      <c r="CM1822" s="136"/>
      <c r="CN1822" s="136"/>
      <c r="CO1822" s="136"/>
      <c r="CP1822" s="136"/>
      <c r="CQ1822" s="136"/>
      <c r="CR1822" s="136"/>
      <c r="CS1822" s="136"/>
      <c r="CT1822" s="136"/>
      <c r="CU1822" s="136"/>
      <c r="CV1822" s="136"/>
      <c r="CW1822" s="136"/>
      <c r="CX1822" s="136"/>
      <c r="CY1822" s="136"/>
      <c r="CZ1822" s="136"/>
      <c r="DA1822" s="136"/>
      <c r="DB1822" s="136"/>
      <c r="DC1822" s="136"/>
      <c r="DD1822" s="136"/>
      <c r="DE1822" s="136"/>
      <c r="DF1822" s="136"/>
      <c r="DG1822" s="136"/>
      <c r="DH1822" s="136"/>
      <c r="DI1822" s="136"/>
      <c r="DJ1822" s="136"/>
      <c r="DK1822" s="136"/>
      <c r="DL1822" s="136"/>
      <c r="DM1822" s="136"/>
      <c r="DN1822" s="136"/>
      <c r="DO1822" s="136"/>
      <c r="DP1822" s="136"/>
      <c r="DQ1822" s="136"/>
      <c r="DR1822" s="136"/>
      <c r="DS1822" s="136"/>
      <c r="DT1822" s="136"/>
      <c r="DU1822" s="136"/>
      <c r="DV1822" s="136"/>
      <c r="DW1822" s="136"/>
      <c r="DX1822" s="136"/>
      <c r="DY1822" s="136"/>
      <c r="DZ1822" s="136"/>
      <c r="EA1822" s="136"/>
      <c r="EB1822" s="136"/>
      <c r="EC1822" s="136"/>
      <c r="ED1822" s="136"/>
      <c r="EE1822" s="136"/>
      <c r="EF1822" s="136"/>
      <c r="EG1822" s="136"/>
      <c r="EH1822" s="136"/>
      <c r="EI1822" s="136"/>
      <c r="EJ1822" s="136"/>
      <c r="EK1822" s="136"/>
      <c r="EL1822" s="136"/>
      <c r="EM1822" s="136"/>
      <c r="EN1822" s="136"/>
      <c r="EO1822" s="136"/>
      <c r="EP1822" s="136"/>
      <c r="EQ1822" s="136"/>
      <c r="ER1822" s="136"/>
      <c r="ES1822" s="136"/>
      <c r="ET1822" s="136"/>
      <c r="EU1822" s="136"/>
      <c r="EV1822" s="136"/>
      <c r="EW1822" s="136"/>
      <c r="EX1822" s="136"/>
      <c r="EY1822" s="136"/>
      <c r="EZ1822" s="136"/>
      <c r="FA1822" s="136"/>
      <c r="FB1822" s="136"/>
      <c r="FC1822" s="136"/>
      <c r="FD1822" s="136"/>
      <c r="FE1822" s="136"/>
      <c r="FF1822" s="136"/>
      <c r="FG1822" s="136"/>
      <c r="FH1822" s="136"/>
      <c r="FI1822" s="136"/>
      <c r="FJ1822" s="136"/>
      <c r="FK1822" s="136"/>
      <c r="FL1822" s="136"/>
      <c r="FM1822" s="136"/>
      <c r="FN1822" s="136"/>
      <c r="FO1822" s="136"/>
      <c r="FP1822" s="136"/>
      <c r="FQ1822" s="136"/>
      <c r="FR1822" s="136"/>
      <c r="FS1822" s="136"/>
      <c r="FT1822" s="136"/>
      <c r="FU1822" s="136"/>
      <c r="FV1822" s="136"/>
      <c r="FW1822" s="136"/>
      <c r="FX1822" s="136"/>
      <c r="FY1822" s="136"/>
      <c r="FZ1822" s="136"/>
      <c r="GA1822" s="136"/>
      <c r="GB1822" s="136"/>
      <c r="GC1822" s="136"/>
      <c r="GD1822" s="136"/>
      <c r="GE1822" s="136"/>
      <c r="GF1822" s="136"/>
      <c r="GG1822" s="136"/>
      <c r="GH1822" s="136"/>
      <c r="GI1822" s="136"/>
      <c r="GJ1822" s="136"/>
      <c r="GK1822" s="136"/>
      <c r="GL1822" s="136"/>
      <c r="GM1822" s="136"/>
      <c r="GN1822" s="136"/>
      <c r="GO1822" s="136"/>
      <c r="GP1822" s="136"/>
      <c r="GQ1822" s="136"/>
      <c r="GR1822" s="136"/>
      <c r="GS1822" s="136"/>
      <c r="GT1822" s="136"/>
      <c r="GU1822" s="136"/>
      <c r="GV1822" s="136"/>
      <c r="GW1822" s="136"/>
      <c r="GX1822" s="136"/>
      <c r="GY1822" s="136"/>
      <c r="GZ1822" s="136"/>
      <c r="HA1822" s="136"/>
      <c r="HB1822" s="136"/>
      <c r="HC1822" s="136"/>
      <c r="HD1822" s="136"/>
      <c r="HE1822" s="136"/>
      <c r="HF1822" s="136"/>
      <c r="HG1822" s="136"/>
      <c r="HH1822" s="136"/>
      <c r="HI1822" s="136"/>
      <c r="HJ1822" s="136"/>
      <c r="HK1822" s="136"/>
      <c r="HL1822" s="136"/>
      <c r="HM1822" s="136"/>
      <c r="HN1822" s="136"/>
      <c r="HO1822" s="136"/>
      <c r="HP1822" s="136"/>
      <c r="HQ1822" s="136"/>
      <c r="HR1822" s="136"/>
      <c r="HS1822" s="136"/>
      <c r="HT1822" s="136"/>
      <c r="HU1822" s="136"/>
      <c r="HV1822" s="136"/>
      <c r="HW1822" s="136"/>
      <c r="HX1822" s="136"/>
      <c r="HY1822" s="136"/>
      <c r="HZ1822" s="136"/>
      <c r="IA1822" s="136"/>
      <c r="IB1822" s="136"/>
      <c r="IC1822" s="136"/>
      <c r="ID1822" s="136"/>
      <c r="IE1822" s="136"/>
      <c r="IF1822" s="136"/>
      <c r="IG1822" s="136"/>
    </row>
    <row r="1823" spans="1:241" ht="15" customHeight="1" x14ac:dyDescent="0.25">
      <c r="A1823" s="223" t="s">
        <v>171</v>
      </c>
      <c r="B1823" s="217">
        <v>10519078</v>
      </c>
      <c r="C1823" s="217">
        <v>4549412</v>
      </c>
      <c r="D1823" s="217">
        <v>888065</v>
      </c>
      <c r="E1823" s="217">
        <v>1299577</v>
      </c>
      <c r="F1823" s="217">
        <v>2535195</v>
      </c>
      <c r="G1823" s="217">
        <v>602604</v>
      </c>
      <c r="H1823" s="235">
        <v>20393931</v>
      </c>
      <c r="I1823" s="136"/>
      <c r="J1823" s="223" t="s">
        <v>129</v>
      </c>
      <c r="K1823" s="217">
        <v>8039758</v>
      </c>
      <c r="L1823" s="217">
        <v>2393942</v>
      </c>
      <c r="M1823" s="217">
        <v>607200</v>
      </c>
      <c r="N1823" s="217">
        <v>1212006</v>
      </c>
      <c r="O1823" s="217">
        <v>2149792</v>
      </c>
      <c r="P1823" s="217">
        <v>608509</v>
      </c>
      <c r="Q1823" s="235">
        <v>15011207</v>
      </c>
      <c r="R1823" s="136"/>
      <c r="S1823" s="136"/>
      <c r="T1823" s="136"/>
      <c r="U1823" s="136"/>
      <c r="V1823" s="136"/>
      <c r="W1823" s="136"/>
      <c r="X1823" s="136"/>
      <c r="Y1823" s="136"/>
      <c r="Z1823" s="136"/>
      <c r="AA1823" s="136"/>
      <c r="AB1823" s="136"/>
      <c r="AC1823" s="136"/>
      <c r="AD1823" s="136"/>
      <c r="AE1823" s="136"/>
      <c r="AF1823" s="136"/>
      <c r="AG1823" s="136"/>
      <c r="AH1823" s="136"/>
      <c r="AI1823" s="136"/>
      <c r="AJ1823" s="136"/>
      <c r="AK1823" s="136"/>
      <c r="AL1823" s="136"/>
      <c r="AM1823" s="136"/>
      <c r="AN1823" s="136"/>
      <c r="AO1823" s="136"/>
      <c r="AP1823" s="136"/>
      <c r="AQ1823" s="136"/>
      <c r="AR1823" s="136"/>
      <c r="AS1823" s="136"/>
      <c r="AT1823" s="136"/>
      <c r="AU1823" s="136"/>
      <c r="AV1823" s="136"/>
      <c r="AW1823" s="136"/>
      <c r="AX1823" s="136"/>
      <c r="AY1823" s="136"/>
      <c r="AZ1823" s="136"/>
      <c r="BA1823" s="136"/>
      <c r="BB1823" s="136"/>
      <c r="BC1823" s="136"/>
      <c r="BD1823" s="136"/>
      <c r="BE1823" s="136"/>
      <c r="BF1823" s="136"/>
      <c r="BG1823" s="136"/>
      <c r="BH1823" s="136"/>
      <c r="BI1823" s="136"/>
      <c r="BJ1823" s="136"/>
      <c r="BK1823" s="136"/>
      <c r="BL1823" s="136"/>
      <c r="BM1823" s="136"/>
      <c r="BN1823" s="136"/>
      <c r="BO1823" s="136"/>
      <c r="BP1823" s="136"/>
      <c r="BQ1823" s="136"/>
      <c r="BR1823" s="136"/>
      <c r="BS1823" s="136"/>
      <c r="BT1823" s="136"/>
      <c r="BU1823" s="136"/>
      <c r="BV1823" s="136"/>
      <c r="BW1823" s="136"/>
      <c r="BX1823" s="136"/>
      <c r="BY1823" s="136"/>
      <c r="BZ1823" s="136"/>
      <c r="CA1823" s="136"/>
      <c r="CB1823" s="136"/>
      <c r="CC1823" s="136"/>
      <c r="CD1823" s="136"/>
      <c r="CE1823" s="136"/>
      <c r="CF1823" s="136"/>
      <c r="CG1823" s="136"/>
      <c r="CH1823" s="136"/>
      <c r="CI1823" s="136"/>
      <c r="CJ1823" s="136"/>
      <c r="CK1823" s="136"/>
      <c r="CL1823" s="136"/>
      <c r="CM1823" s="136"/>
      <c r="CN1823" s="136"/>
      <c r="CO1823" s="136"/>
      <c r="CP1823" s="136"/>
      <c r="CQ1823" s="136"/>
      <c r="CR1823" s="136"/>
      <c r="CS1823" s="136"/>
      <c r="CT1823" s="136"/>
      <c r="CU1823" s="136"/>
      <c r="CV1823" s="136"/>
      <c r="CW1823" s="136"/>
      <c r="CX1823" s="136"/>
      <c r="CY1823" s="136"/>
      <c r="CZ1823" s="136"/>
      <c r="DA1823" s="136"/>
      <c r="DB1823" s="136"/>
      <c r="DC1823" s="136"/>
      <c r="DD1823" s="136"/>
      <c r="DE1823" s="136"/>
      <c r="DF1823" s="136"/>
      <c r="DG1823" s="136"/>
      <c r="DH1823" s="136"/>
      <c r="DI1823" s="136"/>
      <c r="DJ1823" s="136"/>
      <c r="DK1823" s="136"/>
      <c r="DL1823" s="136"/>
      <c r="DM1823" s="136"/>
      <c r="DN1823" s="136"/>
      <c r="DO1823" s="136"/>
      <c r="DP1823" s="136"/>
      <c r="DQ1823" s="136"/>
      <c r="DR1823" s="136"/>
      <c r="DS1823" s="136"/>
      <c r="DT1823" s="136"/>
      <c r="DU1823" s="136"/>
      <c r="DV1823" s="136"/>
      <c r="DW1823" s="136"/>
      <c r="DX1823" s="136"/>
      <c r="DY1823" s="136"/>
      <c r="DZ1823" s="136"/>
      <c r="EA1823" s="136"/>
      <c r="EB1823" s="136"/>
      <c r="EC1823" s="136"/>
      <c r="ED1823" s="136"/>
      <c r="EE1823" s="136"/>
      <c r="EF1823" s="136"/>
      <c r="EG1823" s="136"/>
      <c r="EH1823" s="136"/>
      <c r="EI1823" s="136"/>
      <c r="EJ1823" s="136"/>
      <c r="EK1823" s="136"/>
      <c r="EL1823" s="136"/>
      <c r="EM1823" s="136"/>
      <c r="EN1823" s="136"/>
      <c r="EO1823" s="136"/>
      <c r="EP1823" s="136"/>
      <c r="EQ1823" s="136"/>
      <c r="ER1823" s="136"/>
      <c r="ES1823" s="136"/>
      <c r="ET1823" s="136"/>
      <c r="EU1823" s="136"/>
      <c r="EV1823" s="136"/>
      <c r="EW1823" s="136"/>
      <c r="EX1823" s="136"/>
      <c r="EY1823" s="136"/>
      <c r="EZ1823" s="136"/>
      <c r="FA1823" s="136"/>
      <c r="FB1823" s="136"/>
      <c r="FC1823" s="136"/>
      <c r="FD1823" s="136"/>
      <c r="FE1823" s="136"/>
      <c r="FF1823" s="136"/>
      <c r="FG1823" s="136"/>
      <c r="FH1823" s="136"/>
      <c r="FI1823" s="136"/>
      <c r="FJ1823" s="136"/>
      <c r="FK1823" s="136"/>
      <c r="FL1823" s="136"/>
      <c r="FM1823" s="136"/>
      <c r="FN1823" s="136"/>
      <c r="FO1823" s="136"/>
      <c r="FP1823" s="136"/>
      <c r="FQ1823" s="136"/>
      <c r="FR1823" s="136"/>
      <c r="FS1823" s="136"/>
      <c r="FT1823" s="136"/>
      <c r="FU1823" s="136"/>
      <c r="FV1823" s="136"/>
      <c r="FW1823" s="136"/>
      <c r="FX1823" s="136"/>
      <c r="FY1823" s="136"/>
      <c r="FZ1823" s="136"/>
      <c r="GA1823" s="136"/>
      <c r="GB1823" s="136"/>
      <c r="GC1823" s="136"/>
      <c r="GD1823" s="136"/>
      <c r="GE1823" s="136"/>
      <c r="GF1823" s="136"/>
      <c r="GG1823" s="136"/>
      <c r="GH1823" s="136"/>
      <c r="GI1823" s="136"/>
      <c r="GJ1823" s="136"/>
      <c r="GK1823" s="136"/>
      <c r="GL1823" s="136"/>
      <c r="GM1823" s="136"/>
      <c r="GN1823" s="136"/>
      <c r="GO1823" s="136"/>
      <c r="GP1823" s="136"/>
      <c r="GQ1823" s="136"/>
      <c r="GR1823" s="136"/>
      <c r="GS1823" s="136"/>
      <c r="GT1823" s="136"/>
      <c r="GU1823" s="136"/>
      <c r="GV1823" s="136"/>
      <c r="GW1823" s="136"/>
      <c r="GX1823" s="136"/>
      <c r="GY1823" s="136"/>
      <c r="GZ1823" s="136"/>
      <c r="HA1823" s="136"/>
      <c r="HB1823" s="136"/>
      <c r="HC1823" s="136"/>
      <c r="HD1823" s="136"/>
      <c r="HE1823" s="136"/>
      <c r="HF1823" s="136"/>
      <c r="HG1823" s="136"/>
      <c r="HH1823" s="136"/>
      <c r="HI1823" s="136"/>
      <c r="HJ1823" s="136"/>
      <c r="HK1823" s="136"/>
      <c r="HL1823" s="136"/>
      <c r="HM1823" s="136"/>
      <c r="HN1823" s="136"/>
      <c r="HO1823" s="136"/>
      <c r="HP1823" s="136"/>
      <c r="HQ1823" s="136"/>
      <c r="HR1823" s="136"/>
      <c r="HS1823" s="136"/>
      <c r="HT1823" s="136"/>
      <c r="HU1823" s="136"/>
      <c r="HV1823" s="136"/>
      <c r="HW1823" s="136"/>
      <c r="HX1823" s="136"/>
      <c r="HY1823" s="136"/>
      <c r="HZ1823" s="136"/>
      <c r="IA1823" s="136"/>
      <c r="IB1823" s="136"/>
      <c r="IC1823" s="136"/>
      <c r="ID1823" s="136"/>
      <c r="IE1823" s="136"/>
      <c r="IF1823" s="136"/>
      <c r="IG1823" s="136"/>
    </row>
    <row r="1824" spans="1:241" ht="15" customHeight="1" x14ac:dyDescent="0.25">
      <c r="A1824" s="223" t="s">
        <v>344</v>
      </c>
      <c r="B1824" s="217">
        <v>11393162</v>
      </c>
      <c r="C1824" s="217">
        <v>5833811</v>
      </c>
      <c r="D1824" s="217">
        <v>981920</v>
      </c>
      <c r="E1824" s="217">
        <v>1959500</v>
      </c>
      <c r="F1824" s="217">
        <v>2358319</v>
      </c>
      <c r="G1824" s="217">
        <v>627015</v>
      </c>
      <c r="H1824" s="235">
        <v>23153727</v>
      </c>
      <c r="I1824" s="136"/>
      <c r="J1824" s="223" t="s">
        <v>128</v>
      </c>
      <c r="K1824" s="217">
        <v>14400135</v>
      </c>
      <c r="L1824" s="217">
        <v>3403630</v>
      </c>
      <c r="M1824" s="217">
        <v>823963</v>
      </c>
      <c r="N1824" s="217">
        <v>1219109</v>
      </c>
      <c r="O1824" s="217">
        <v>2841333</v>
      </c>
      <c r="P1824" s="217">
        <v>843852</v>
      </c>
      <c r="Q1824" s="235">
        <v>23532022</v>
      </c>
      <c r="R1824" s="136"/>
      <c r="S1824" s="136"/>
      <c r="T1824" s="136"/>
      <c r="U1824" s="136"/>
      <c r="V1824" s="136"/>
      <c r="W1824" s="136"/>
      <c r="X1824" s="136"/>
      <c r="Y1824" s="136"/>
      <c r="Z1824" s="136"/>
      <c r="AA1824" s="136"/>
      <c r="AB1824" s="136"/>
      <c r="AC1824" s="136"/>
      <c r="AD1824" s="136"/>
      <c r="AE1824" s="136"/>
      <c r="AF1824" s="136"/>
      <c r="AG1824" s="136"/>
      <c r="AH1824" s="136"/>
      <c r="AI1824" s="136"/>
      <c r="AJ1824" s="136"/>
      <c r="AK1824" s="136"/>
      <c r="AL1824" s="136"/>
      <c r="AM1824" s="136"/>
      <c r="AN1824" s="136"/>
      <c r="AO1824" s="136"/>
      <c r="AP1824" s="136"/>
      <c r="AQ1824" s="136"/>
      <c r="AR1824" s="136"/>
      <c r="AS1824" s="136"/>
      <c r="AT1824" s="136"/>
      <c r="AU1824" s="136"/>
      <c r="AV1824" s="136"/>
      <c r="AW1824" s="136"/>
      <c r="AX1824" s="136"/>
      <c r="AY1824" s="136"/>
      <c r="AZ1824" s="136"/>
      <c r="BA1824" s="136"/>
      <c r="BB1824" s="136"/>
      <c r="BC1824" s="136"/>
      <c r="BD1824" s="136"/>
      <c r="BE1824" s="136"/>
      <c r="BF1824" s="136"/>
      <c r="BG1824" s="136"/>
      <c r="BH1824" s="136"/>
      <c r="BI1824" s="136"/>
      <c r="BJ1824" s="136"/>
      <c r="BK1824" s="136"/>
      <c r="BL1824" s="136"/>
      <c r="BM1824" s="136"/>
      <c r="BN1824" s="136"/>
      <c r="BO1824" s="136"/>
      <c r="BP1824" s="136"/>
      <c r="BQ1824" s="136"/>
      <c r="BR1824" s="136"/>
      <c r="BS1824" s="136"/>
      <c r="BT1824" s="136"/>
      <c r="BU1824" s="136"/>
      <c r="BV1824" s="136"/>
      <c r="BW1824" s="136"/>
      <c r="BX1824" s="136"/>
      <c r="BY1824" s="136"/>
      <c r="BZ1824" s="136"/>
      <c r="CA1824" s="136"/>
      <c r="CB1824" s="136"/>
      <c r="CC1824" s="136"/>
      <c r="CD1824" s="136"/>
      <c r="CE1824" s="136"/>
      <c r="CF1824" s="136"/>
      <c r="CG1824" s="136"/>
      <c r="CH1824" s="136"/>
      <c r="CI1824" s="136"/>
      <c r="CJ1824" s="136"/>
      <c r="CK1824" s="136"/>
      <c r="CL1824" s="136"/>
      <c r="CM1824" s="136"/>
      <c r="CN1824" s="136"/>
      <c r="CO1824" s="136"/>
      <c r="CP1824" s="136"/>
      <c r="CQ1824" s="136"/>
      <c r="CR1824" s="136"/>
      <c r="CS1824" s="136"/>
      <c r="CT1824" s="136"/>
      <c r="CU1824" s="136"/>
      <c r="CV1824" s="136"/>
      <c r="CW1824" s="136"/>
      <c r="CX1824" s="136"/>
      <c r="CY1824" s="136"/>
      <c r="CZ1824" s="136"/>
      <c r="DA1824" s="136"/>
      <c r="DB1824" s="136"/>
      <c r="DC1824" s="136"/>
      <c r="DD1824" s="136"/>
      <c r="DE1824" s="136"/>
      <c r="DF1824" s="136"/>
      <c r="DG1824" s="136"/>
      <c r="DH1824" s="136"/>
      <c r="DI1824" s="136"/>
      <c r="DJ1824" s="136"/>
      <c r="DK1824" s="136"/>
      <c r="DL1824" s="136"/>
      <c r="DM1824" s="136"/>
      <c r="DN1824" s="136"/>
      <c r="DO1824" s="136"/>
      <c r="DP1824" s="136"/>
      <c r="DQ1824" s="136"/>
      <c r="DR1824" s="136"/>
      <c r="DS1824" s="136"/>
      <c r="DT1824" s="136"/>
      <c r="DU1824" s="136"/>
      <c r="DV1824" s="136"/>
      <c r="DW1824" s="136"/>
      <c r="DX1824" s="136"/>
      <c r="DY1824" s="136"/>
      <c r="DZ1824" s="136"/>
      <c r="EA1824" s="136"/>
      <c r="EB1824" s="136"/>
      <c r="EC1824" s="136"/>
      <c r="ED1824" s="136"/>
      <c r="EE1824" s="136"/>
      <c r="EF1824" s="136"/>
      <c r="EG1824" s="136"/>
      <c r="EH1824" s="136"/>
      <c r="EI1824" s="136"/>
      <c r="EJ1824" s="136"/>
      <c r="EK1824" s="136"/>
      <c r="EL1824" s="136"/>
      <c r="EM1824" s="136"/>
      <c r="EN1824" s="136"/>
      <c r="EO1824" s="136"/>
      <c r="EP1824" s="136"/>
      <c r="EQ1824" s="136"/>
      <c r="ER1824" s="136"/>
      <c r="ES1824" s="136"/>
      <c r="ET1824" s="136"/>
      <c r="EU1824" s="136"/>
      <c r="EV1824" s="136"/>
      <c r="EW1824" s="136"/>
      <c r="EX1824" s="136"/>
      <c r="EY1824" s="136"/>
      <c r="EZ1824" s="136"/>
      <c r="FA1824" s="136"/>
      <c r="FB1824" s="136"/>
      <c r="FC1824" s="136"/>
      <c r="FD1824" s="136"/>
      <c r="FE1824" s="136"/>
      <c r="FF1824" s="136"/>
      <c r="FG1824" s="136"/>
      <c r="FH1824" s="136"/>
      <c r="FI1824" s="136"/>
      <c r="FJ1824" s="136"/>
      <c r="FK1824" s="136"/>
      <c r="FL1824" s="136"/>
      <c r="FM1824" s="136"/>
      <c r="FN1824" s="136"/>
      <c r="FO1824" s="136"/>
      <c r="FP1824" s="136"/>
      <c r="FQ1824" s="136"/>
      <c r="FR1824" s="136"/>
      <c r="FS1824" s="136"/>
      <c r="FT1824" s="136"/>
      <c r="FU1824" s="136"/>
      <c r="FV1824" s="136"/>
      <c r="FW1824" s="136"/>
      <c r="FX1824" s="136"/>
      <c r="FY1824" s="136"/>
      <c r="FZ1824" s="136"/>
      <c r="GA1824" s="136"/>
      <c r="GB1824" s="136"/>
      <c r="GC1824" s="136"/>
      <c r="GD1824" s="136"/>
      <c r="GE1824" s="136"/>
      <c r="GF1824" s="136"/>
      <c r="GG1824" s="136"/>
      <c r="GH1824" s="136"/>
      <c r="GI1824" s="136"/>
      <c r="GJ1824" s="136"/>
      <c r="GK1824" s="136"/>
      <c r="GL1824" s="136"/>
      <c r="GM1824" s="136"/>
      <c r="GN1824" s="136"/>
      <c r="GO1824" s="136"/>
      <c r="GP1824" s="136"/>
      <c r="GQ1824" s="136"/>
      <c r="GR1824" s="136"/>
      <c r="GS1824" s="136"/>
      <c r="GT1824" s="136"/>
      <c r="GU1824" s="136"/>
      <c r="GV1824" s="136"/>
      <c r="GW1824" s="136"/>
      <c r="GX1824" s="136"/>
      <c r="GY1824" s="136"/>
      <c r="GZ1824" s="136"/>
      <c r="HA1824" s="136"/>
      <c r="HB1824" s="136"/>
      <c r="HC1824" s="136"/>
      <c r="HD1824" s="136"/>
      <c r="HE1824" s="136"/>
      <c r="HF1824" s="136"/>
      <c r="HG1824" s="136"/>
      <c r="HH1824" s="136"/>
      <c r="HI1824" s="136"/>
      <c r="HJ1824" s="136"/>
      <c r="HK1824" s="136"/>
      <c r="HL1824" s="136"/>
      <c r="HM1824" s="136"/>
      <c r="HN1824" s="136"/>
      <c r="HO1824" s="136"/>
      <c r="HP1824" s="136"/>
      <c r="HQ1824" s="136"/>
      <c r="HR1824" s="136"/>
      <c r="HS1824" s="136"/>
      <c r="HT1824" s="136"/>
      <c r="HU1824" s="136"/>
      <c r="HV1824" s="136"/>
      <c r="HW1824" s="136"/>
      <c r="HX1824" s="136"/>
      <c r="HY1824" s="136"/>
      <c r="HZ1824" s="136"/>
      <c r="IA1824" s="136"/>
      <c r="IB1824" s="136"/>
      <c r="IC1824" s="136"/>
      <c r="ID1824" s="136"/>
      <c r="IE1824" s="136"/>
      <c r="IF1824" s="136"/>
      <c r="IG1824" s="136"/>
    </row>
    <row r="1825" spans="1:241" ht="15" customHeight="1" x14ac:dyDescent="0.25">
      <c r="A1825" s="223" t="s">
        <v>857</v>
      </c>
      <c r="B1825" s="217">
        <v>11159828</v>
      </c>
      <c r="C1825" s="217">
        <v>6232123</v>
      </c>
      <c r="D1825" s="217">
        <v>901128</v>
      </c>
      <c r="E1825" s="217">
        <v>1855998</v>
      </c>
      <c r="F1825" s="217">
        <v>2429752</v>
      </c>
      <c r="G1825" s="217">
        <v>512182</v>
      </c>
      <c r="H1825" s="235">
        <v>23091011</v>
      </c>
      <c r="I1825" s="136"/>
      <c r="J1825" s="223" t="s">
        <v>335</v>
      </c>
      <c r="K1825" s="217">
        <v>11885411</v>
      </c>
      <c r="L1825" s="217">
        <v>2896922</v>
      </c>
      <c r="M1825" s="217">
        <v>712013</v>
      </c>
      <c r="N1825" s="217">
        <v>1610781</v>
      </c>
      <c r="O1825" s="217">
        <v>2483463</v>
      </c>
      <c r="P1825" s="217">
        <v>737390</v>
      </c>
      <c r="Q1825" s="235">
        <v>20325980</v>
      </c>
      <c r="R1825" s="136"/>
      <c r="S1825" s="136"/>
      <c r="T1825" s="136"/>
      <c r="U1825" s="136"/>
      <c r="V1825" s="136"/>
      <c r="W1825" s="136"/>
      <c r="X1825" s="136"/>
      <c r="Y1825" s="136"/>
      <c r="Z1825" s="136"/>
      <c r="AA1825" s="136"/>
      <c r="AB1825" s="136"/>
      <c r="AC1825" s="136"/>
      <c r="AD1825" s="136"/>
      <c r="AE1825" s="136"/>
      <c r="AF1825" s="136"/>
      <c r="AG1825" s="136"/>
      <c r="AH1825" s="136"/>
      <c r="AI1825" s="136"/>
      <c r="AJ1825" s="136"/>
      <c r="AK1825" s="136"/>
      <c r="AL1825" s="136"/>
      <c r="AM1825" s="136"/>
      <c r="AN1825" s="136"/>
      <c r="AO1825" s="136"/>
      <c r="AP1825" s="136"/>
      <c r="AQ1825" s="136"/>
      <c r="AR1825" s="136"/>
      <c r="AS1825" s="136"/>
      <c r="AT1825" s="136"/>
      <c r="AU1825" s="136"/>
      <c r="AV1825" s="136"/>
      <c r="AW1825" s="136"/>
      <c r="AX1825" s="136"/>
      <c r="AY1825" s="136"/>
      <c r="AZ1825" s="136"/>
      <c r="BA1825" s="136"/>
      <c r="BB1825" s="136"/>
      <c r="BC1825" s="136"/>
      <c r="BD1825" s="136"/>
      <c r="BE1825" s="136"/>
      <c r="BF1825" s="136"/>
      <c r="BG1825" s="136"/>
      <c r="BH1825" s="136"/>
      <c r="BI1825" s="136"/>
      <c r="BJ1825" s="136"/>
      <c r="BK1825" s="136"/>
      <c r="BL1825" s="136"/>
      <c r="BM1825" s="136"/>
      <c r="BN1825" s="136"/>
      <c r="BO1825" s="136"/>
      <c r="BP1825" s="136"/>
      <c r="BQ1825" s="136"/>
      <c r="BR1825" s="136"/>
      <c r="BS1825" s="136"/>
      <c r="BT1825" s="136"/>
      <c r="BU1825" s="136"/>
      <c r="BV1825" s="136"/>
      <c r="BW1825" s="136"/>
      <c r="BX1825" s="136"/>
      <c r="BY1825" s="136"/>
      <c r="BZ1825" s="136"/>
      <c r="CA1825" s="136"/>
      <c r="CB1825" s="136"/>
      <c r="CC1825" s="136"/>
      <c r="CD1825" s="136"/>
      <c r="CE1825" s="136"/>
      <c r="CF1825" s="136"/>
      <c r="CG1825" s="136"/>
      <c r="CH1825" s="136"/>
      <c r="CI1825" s="136"/>
      <c r="CJ1825" s="136"/>
      <c r="CK1825" s="136"/>
      <c r="CL1825" s="136"/>
      <c r="CM1825" s="136"/>
      <c r="CN1825" s="136"/>
      <c r="CO1825" s="136"/>
      <c r="CP1825" s="136"/>
      <c r="CQ1825" s="136"/>
      <c r="CR1825" s="136"/>
      <c r="CS1825" s="136"/>
      <c r="CT1825" s="136"/>
      <c r="CU1825" s="136"/>
      <c r="CV1825" s="136"/>
      <c r="CW1825" s="136"/>
      <c r="CX1825" s="136"/>
      <c r="CY1825" s="136"/>
      <c r="CZ1825" s="136"/>
      <c r="DA1825" s="136"/>
      <c r="DB1825" s="136"/>
      <c r="DC1825" s="136"/>
      <c r="DD1825" s="136"/>
      <c r="DE1825" s="136"/>
      <c r="DF1825" s="136"/>
      <c r="DG1825" s="136"/>
      <c r="DH1825" s="136"/>
      <c r="DI1825" s="136"/>
      <c r="DJ1825" s="136"/>
      <c r="DK1825" s="136"/>
      <c r="DL1825" s="136"/>
      <c r="DM1825" s="136"/>
      <c r="DN1825" s="136"/>
      <c r="DO1825" s="136"/>
      <c r="DP1825" s="136"/>
      <c r="DQ1825" s="136"/>
      <c r="DR1825" s="136"/>
      <c r="DS1825" s="136"/>
      <c r="DT1825" s="136"/>
      <c r="DU1825" s="136"/>
      <c r="DV1825" s="136"/>
      <c r="DW1825" s="136"/>
      <c r="DX1825" s="136"/>
      <c r="DY1825" s="136"/>
      <c r="DZ1825" s="136"/>
      <c r="EA1825" s="136"/>
      <c r="EB1825" s="136"/>
      <c r="EC1825" s="136"/>
      <c r="ED1825" s="136"/>
      <c r="EE1825" s="136"/>
      <c r="EF1825" s="136"/>
      <c r="EG1825" s="136"/>
      <c r="EH1825" s="136"/>
      <c r="EI1825" s="136"/>
      <c r="EJ1825" s="136"/>
      <c r="EK1825" s="136"/>
      <c r="EL1825" s="136"/>
      <c r="EM1825" s="136"/>
      <c r="EN1825" s="136"/>
      <c r="EO1825" s="136"/>
      <c r="EP1825" s="136"/>
      <c r="EQ1825" s="136"/>
      <c r="ER1825" s="136"/>
      <c r="ES1825" s="136"/>
      <c r="ET1825" s="136"/>
      <c r="EU1825" s="136"/>
      <c r="EV1825" s="136"/>
      <c r="EW1825" s="136"/>
      <c r="EX1825" s="136"/>
      <c r="EY1825" s="136"/>
      <c r="EZ1825" s="136"/>
      <c r="FA1825" s="136"/>
      <c r="FB1825" s="136"/>
      <c r="FC1825" s="136"/>
      <c r="FD1825" s="136"/>
      <c r="FE1825" s="136"/>
      <c r="FF1825" s="136"/>
      <c r="FG1825" s="136"/>
      <c r="FH1825" s="136"/>
      <c r="FI1825" s="136"/>
      <c r="FJ1825" s="136"/>
      <c r="FK1825" s="136"/>
      <c r="FL1825" s="136"/>
      <c r="FM1825" s="136"/>
      <c r="FN1825" s="136"/>
      <c r="FO1825" s="136"/>
      <c r="FP1825" s="136"/>
      <c r="FQ1825" s="136"/>
      <c r="FR1825" s="136"/>
      <c r="FS1825" s="136"/>
      <c r="FT1825" s="136"/>
      <c r="FU1825" s="136"/>
      <c r="FV1825" s="136"/>
      <c r="FW1825" s="136"/>
      <c r="FX1825" s="136"/>
      <c r="FY1825" s="136"/>
      <c r="FZ1825" s="136"/>
      <c r="GA1825" s="136"/>
      <c r="GB1825" s="136"/>
      <c r="GC1825" s="136"/>
      <c r="GD1825" s="136"/>
      <c r="GE1825" s="136"/>
      <c r="GF1825" s="136"/>
      <c r="GG1825" s="136"/>
      <c r="GH1825" s="136"/>
      <c r="GI1825" s="136"/>
      <c r="GJ1825" s="136"/>
      <c r="GK1825" s="136"/>
      <c r="GL1825" s="136"/>
      <c r="GM1825" s="136"/>
      <c r="GN1825" s="136"/>
      <c r="GO1825" s="136"/>
      <c r="GP1825" s="136"/>
      <c r="GQ1825" s="136"/>
      <c r="GR1825" s="136"/>
      <c r="GS1825" s="136"/>
      <c r="GT1825" s="136"/>
      <c r="GU1825" s="136"/>
      <c r="GV1825" s="136"/>
      <c r="GW1825" s="136"/>
      <c r="GX1825" s="136"/>
      <c r="GY1825" s="136"/>
      <c r="GZ1825" s="136"/>
      <c r="HA1825" s="136"/>
      <c r="HB1825" s="136"/>
      <c r="HC1825" s="136"/>
      <c r="HD1825" s="136"/>
      <c r="HE1825" s="136"/>
      <c r="HF1825" s="136"/>
      <c r="HG1825" s="136"/>
      <c r="HH1825" s="136"/>
      <c r="HI1825" s="136"/>
      <c r="HJ1825" s="136"/>
      <c r="HK1825" s="136"/>
      <c r="HL1825" s="136"/>
      <c r="HM1825" s="136"/>
      <c r="HN1825" s="136"/>
      <c r="HO1825" s="136"/>
      <c r="HP1825" s="136"/>
      <c r="HQ1825" s="136"/>
      <c r="HR1825" s="136"/>
      <c r="HS1825" s="136"/>
      <c r="HT1825" s="136"/>
      <c r="HU1825" s="136"/>
      <c r="HV1825" s="136"/>
      <c r="HW1825" s="136"/>
      <c r="HX1825" s="136"/>
      <c r="HY1825" s="136"/>
      <c r="HZ1825" s="136"/>
      <c r="IA1825" s="136"/>
      <c r="IB1825" s="136"/>
      <c r="IC1825" s="136"/>
      <c r="ID1825" s="136"/>
      <c r="IE1825" s="136"/>
      <c r="IF1825" s="136"/>
      <c r="IG1825" s="136"/>
    </row>
    <row r="1826" spans="1:241" ht="15" customHeight="1" x14ac:dyDescent="0.25">
      <c r="A1826" s="223" t="s">
        <v>168</v>
      </c>
      <c r="B1826" s="217">
        <v>13595488</v>
      </c>
      <c r="C1826" s="217">
        <v>5968491</v>
      </c>
      <c r="D1826" s="217">
        <v>793926</v>
      </c>
      <c r="E1826" s="217">
        <v>1761956</v>
      </c>
      <c r="F1826" s="217">
        <v>2802394</v>
      </c>
      <c r="G1826" s="217">
        <v>731044</v>
      </c>
      <c r="H1826" s="235">
        <v>25653299</v>
      </c>
      <c r="I1826" s="136"/>
      <c r="J1826" s="223" t="s">
        <v>863</v>
      </c>
      <c r="K1826" s="217">
        <v>7315449</v>
      </c>
      <c r="L1826" s="217">
        <v>2491460</v>
      </c>
      <c r="M1826" s="217">
        <v>597336</v>
      </c>
      <c r="N1826" s="217">
        <v>1526060</v>
      </c>
      <c r="O1826" s="217">
        <v>2052175</v>
      </c>
      <c r="P1826" s="217">
        <v>552713</v>
      </c>
      <c r="Q1826" s="235">
        <v>14535193</v>
      </c>
      <c r="R1826" s="136"/>
      <c r="S1826" s="136"/>
      <c r="T1826" s="136"/>
      <c r="U1826" s="136"/>
      <c r="V1826" s="136"/>
      <c r="W1826" s="136"/>
      <c r="X1826" s="136"/>
      <c r="Y1826" s="136"/>
      <c r="Z1826" s="136"/>
      <c r="AA1826" s="136"/>
      <c r="AB1826" s="136"/>
      <c r="AC1826" s="136"/>
      <c r="AD1826" s="136"/>
      <c r="AE1826" s="136"/>
      <c r="AF1826" s="136"/>
      <c r="AG1826" s="136"/>
      <c r="AH1826" s="136"/>
      <c r="AI1826" s="136"/>
      <c r="AJ1826" s="136"/>
      <c r="AK1826" s="136"/>
      <c r="AL1826" s="136"/>
      <c r="AM1826" s="136"/>
      <c r="AN1826" s="136"/>
      <c r="AO1826" s="136"/>
      <c r="AP1826" s="136"/>
      <c r="AQ1826" s="136"/>
      <c r="AR1826" s="136"/>
      <c r="AS1826" s="136"/>
      <c r="AT1826" s="136"/>
      <c r="AU1826" s="136"/>
      <c r="AV1826" s="136"/>
      <c r="AW1826" s="136"/>
      <c r="AX1826" s="136"/>
      <c r="AY1826" s="136"/>
      <c r="AZ1826" s="136"/>
      <c r="BA1826" s="136"/>
      <c r="BB1826" s="136"/>
      <c r="BC1826" s="136"/>
      <c r="BD1826" s="136"/>
      <c r="BE1826" s="136"/>
      <c r="BF1826" s="136"/>
      <c r="BG1826" s="136"/>
      <c r="BH1826" s="136"/>
      <c r="BI1826" s="136"/>
      <c r="BJ1826" s="136"/>
      <c r="BK1826" s="136"/>
      <c r="BL1826" s="136"/>
      <c r="BM1826" s="136"/>
      <c r="BN1826" s="136"/>
      <c r="BO1826" s="136"/>
      <c r="BP1826" s="136"/>
      <c r="BQ1826" s="136"/>
      <c r="BR1826" s="136"/>
      <c r="BS1826" s="136"/>
      <c r="BT1826" s="136"/>
      <c r="BU1826" s="136"/>
      <c r="BV1826" s="136"/>
      <c r="BW1826" s="136"/>
      <c r="BX1826" s="136"/>
      <c r="BY1826" s="136"/>
      <c r="BZ1826" s="136"/>
      <c r="CA1826" s="136"/>
      <c r="CB1826" s="136"/>
      <c r="CC1826" s="136"/>
      <c r="CD1826" s="136"/>
      <c r="CE1826" s="136"/>
      <c r="CF1826" s="136"/>
      <c r="CG1826" s="136"/>
      <c r="CH1826" s="136"/>
      <c r="CI1826" s="136"/>
      <c r="CJ1826" s="136"/>
      <c r="CK1826" s="136"/>
      <c r="CL1826" s="136"/>
      <c r="CM1826" s="136"/>
      <c r="CN1826" s="136"/>
      <c r="CO1826" s="136"/>
      <c r="CP1826" s="136"/>
      <c r="CQ1826" s="136"/>
      <c r="CR1826" s="136"/>
      <c r="CS1826" s="136"/>
      <c r="CT1826" s="136"/>
      <c r="CU1826" s="136"/>
      <c r="CV1826" s="136"/>
      <c r="CW1826" s="136"/>
      <c r="CX1826" s="136"/>
      <c r="CY1826" s="136"/>
      <c r="CZ1826" s="136"/>
      <c r="DA1826" s="136"/>
      <c r="DB1826" s="136"/>
      <c r="DC1826" s="136"/>
      <c r="DD1826" s="136"/>
      <c r="DE1826" s="136"/>
      <c r="DF1826" s="136"/>
      <c r="DG1826" s="136"/>
      <c r="DH1826" s="136"/>
      <c r="DI1826" s="136"/>
      <c r="DJ1826" s="136"/>
      <c r="DK1826" s="136"/>
      <c r="DL1826" s="136"/>
      <c r="DM1826" s="136"/>
      <c r="DN1826" s="136"/>
      <c r="DO1826" s="136"/>
      <c r="DP1826" s="136"/>
      <c r="DQ1826" s="136"/>
      <c r="DR1826" s="136"/>
      <c r="DS1826" s="136"/>
      <c r="DT1826" s="136"/>
      <c r="DU1826" s="136"/>
      <c r="DV1826" s="136"/>
      <c r="DW1826" s="136"/>
      <c r="DX1826" s="136"/>
      <c r="DY1826" s="136"/>
      <c r="DZ1826" s="136"/>
      <c r="EA1826" s="136"/>
      <c r="EB1826" s="136"/>
      <c r="EC1826" s="136"/>
      <c r="ED1826" s="136"/>
      <c r="EE1826" s="136"/>
      <c r="EF1826" s="136"/>
      <c r="EG1826" s="136"/>
      <c r="EH1826" s="136"/>
      <c r="EI1826" s="136"/>
      <c r="EJ1826" s="136"/>
      <c r="EK1826" s="136"/>
      <c r="EL1826" s="136"/>
      <c r="EM1826" s="136"/>
      <c r="EN1826" s="136"/>
      <c r="EO1826" s="136"/>
      <c r="EP1826" s="136"/>
      <c r="EQ1826" s="136"/>
      <c r="ER1826" s="136"/>
      <c r="ES1826" s="136"/>
      <c r="ET1826" s="136"/>
      <c r="EU1826" s="136"/>
      <c r="EV1826" s="136"/>
      <c r="EW1826" s="136"/>
      <c r="EX1826" s="136"/>
      <c r="EY1826" s="136"/>
      <c r="EZ1826" s="136"/>
      <c r="FA1826" s="136"/>
      <c r="FB1826" s="136"/>
      <c r="FC1826" s="136"/>
      <c r="FD1826" s="136"/>
      <c r="FE1826" s="136"/>
      <c r="FF1826" s="136"/>
      <c r="FG1826" s="136"/>
      <c r="FH1826" s="136"/>
      <c r="FI1826" s="136"/>
      <c r="FJ1826" s="136"/>
      <c r="FK1826" s="136"/>
      <c r="FL1826" s="136"/>
      <c r="FM1826" s="136"/>
      <c r="FN1826" s="136"/>
      <c r="FO1826" s="136"/>
      <c r="FP1826" s="136"/>
      <c r="FQ1826" s="136"/>
      <c r="FR1826" s="136"/>
      <c r="FS1826" s="136"/>
      <c r="FT1826" s="136"/>
      <c r="FU1826" s="136"/>
      <c r="FV1826" s="136"/>
      <c r="FW1826" s="136"/>
      <c r="FX1826" s="136"/>
      <c r="FY1826" s="136"/>
      <c r="FZ1826" s="136"/>
      <c r="GA1826" s="136"/>
      <c r="GB1826" s="136"/>
      <c r="GC1826" s="136"/>
      <c r="GD1826" s="136"/>
      <c r="GE1826" s="136"/>
      <c r="GF1826" s="136"/>
      <c r="GG1826" s="136"/>
      <c r="GH1826" s="136"/>
      <c r="GI1826" s="136"/>
      <c r="GJ1826" s="136"/>
      <c r="GK1826" s="136"/>
      <c r="GL1826" s="136"/>
      <c r="GM1826" s="136"/>
      <c r="GN1826" s="136"/>
      <c r="GO1826" s="136"/>
      <c r="GP1826" s="136"/>
      <c r="GQ1826" s="136"/>
      <c r="GR1826" s="136"/>
      <c r="GS1826" s="136"/>
      <c r="GT1826" s="136"/>
      <c r="GU1826" s="136"/>
      <c r="GV1826" s="136"/>
      <c r="GW1826" s="136"/>
      <c r="GX1826" s="136"/>
      <c r="GY1826" s="136"/>
      <c r="GZ1826" s="136"/>
      <c r="HA1826" s="136"/>
      <c r="HB1826" s="136"/>
      <c r="HC1826" s="136"/>
      <c r="HD1826" s="136"/>
      <c r="HE1826" s="136"/>
      <c r="HF1826" s="136"/>
      <c r="HG1826" s="136"/>
      <c r="HH1826" s="136"/>
      <c r="HI1826" s="136"/>
      <c r="HJ1826" s="136"/>
      <c r="HK1826" s="136"/>
      <c r="HL1826" s="136"/>
      <c r="HM1826" s="136"/>
      <c r="HN1826" s="136"/>
      <c r="HO1826" s="136"/>
      <c r="HP1826" s="136"/>
      <c r="HQ1826" s="136"/>
      <c r="HR1826" s="136"/>
      <c r="HS1826" s="136"/>
      <c r="HT1826" s="136"/>
      <c r="HU1826" s="136"/>
      <c r="HV1826" s="136"/>
      <c r="HW1826" s="136"/>
      <c r="HX1826" s="136"/>
      <c r="HY1826" s="136"/>
      <c r="HZ1826" s="136"/>
      <c r="IA1826" s="136"/>
      <c r="IB1826" s="136"/>
      <c r="IC1826" s="136"/>
      <c r="ID1826" s="136"/>
      <c r="IE1826" s="136"/>
      <c r="IF1826" s="136"/>
      <c r="IG1826" s="136"/>
    </row>
    <row r="1827" spans="1:241" ht="15" customHeight="1" x14ac:dyDescent="0.25">
      <c r="A1827" s="223" t="s">
        <v>167</v>
      </c>
      <c r="B1827" s="217">
        <v>9760590</v>
      </c>
      <c r="C1827" s="217">
        <v>3913868</v>
      </c>
      <c r="D1827" s="217">
        <v>681644</v>
      </c>
      <c r="E1827" s="217">
        <v>2309666</v>
      </c>
      <c r="F1827" s="217">
        <v>2317918</v>
      </c>
      <c r="G1827" s="217">
        <v>454617</v>
      </c>
      <c r="H1827" s="235">
        <v>19438303</v>
      </c>
      <c r="I1827" s="136"/>
      <c r="J1827" s="223" t="s">
        <v>125</v>
      </c>
      <c r="K1827" s="217">
        <v>5576215</v>
      </c>
      <c r="L1827" s="217">
        <v>2087013</v>
      </c>
      <c r="M1827" s="217">
        <v>460527</v>
      </c>
      <c r="N1827" s="217">
        <v>1340235</v>
      </c>
      <c r="O1827" s="217">
        <v>2106096</v>
      </c>
      <c r="P1827" s="217">
        <v>500432</v>
      </c>
      <c r="Q1827" s="235">
        <v>12070518</v>
      </c>
      <c r="R1827" s="136"/>
      <c r="S1827" s="136"/>
      <c r="T1827" s="136"/>
      <c r="U1827" s="136"/>
      <c r="V1827" s="136"/>
      <c r="W1827" s="136"/>
      <c r="X1827" s="136"/>
      <c r="Y1827" s="136"/>
      <c r="Z1827" s="136"/>
      <c r="AA1827" s="136"/>
      <c r="AB1827" s="136"/>
      <c r="AC1827" s="136"/>
      <c r="AD1827" s="136"/>
      <c r="AE1827" s="136"/>
      <c r="AF1827" s="136"/>
      <c r="AG1827" s="136"/>
      <c r="AH1827" s="136"/>
      <c r="AI1827" s="136"/>
      <c r="AJ1827" s="136"/>
      <c r="AK1827" s="136"/>
      <c r="AL1827" s="136"/>
      <c r="AM1827" s="136"/>
      <c r="AN1827" s="136"/>
      <c r="AO1827" s="136"/>
      <c r="AP1827" s="136"/>
      <c r="AQ1827" s="136"/>
      <c r="AR1827" s="136"/>
      <c r="AS1827" s="136"/>
      <c r="AT1827" s="136"/>
      <c r="AU1827" s="136"/>
      <c r="AV1827" s="136"/>
      <c r="AW1827" s="136"/>
      <c r="AX1827" s="136"/>
      <c r="AY1827" s="136"/>
      <c r="AZ1827" s="136"/>
      <c r="BA1827" s="136"/>
      <c r="BB1827" s="136"/>
      <c r="BC1827" s="136"/>
      <c r="BD1827" s="136"/>
      <c r="BE1827" s="136"/>
      <c r="BF1827" s="136"/>
      <c r="BG1827" s="136"/>
      <c r="BH1827" s="136"/>
      <c r="BI1827" s="136"/>
      <c r="BJ1827" s="136"/>
      <c r="BK1827" s="136"/>
      <c r="BL1827" s="136"/>
      <c r="BM1827" s="136"/>
      <c r="BN1827" s="136"/>
      <c r="BO1827" s="136"/>
      <c r="BP1827" s="136"/>
      <c r="BQ1827" s="136"/>
      <c r="BR1827" s="136"/>
      <c r="BS1827" s="136"/>
      <c r="BT1827" s="136"/>
      <c r="BU1827" s="136"/>
      <c r="BV1827" s="136"/>
      <c r="BW1827" s="136"/>
      <c r="BX1827" s="136"/>
      <c r="BY1827" s="136"/>
      <c r="BZ1827" s="136"/>
      <c r="CA1827" s="136"/>
      <c r="CB1827" s="136"/>
      <c r="CC1827" s="136"/>
      <c r="CD1827" s="136"/>
      <c r="CE1827" s="136"/>
      <c r="CF1827" s="136"/>
      <c r="CG1827" s="136"/>
      <c r="CH1827" s="136"/>
      <c r="CI1827" s="136"/>
      <c r="CJ1827" s="136"/>
      <c r="CK1827" s="136"/>
      <c r="CL1827" s="136"/>
      <c r="CM1827" s="136"/>
      <c r="CN1827" s="136"/>
      <c r="CO1827" s="136"/>
      <c r="CP1827" s="136"/>
      <c r="CQ1827" s="136"/>
      <c r="CR1827" s="136"/>
      <c r="CS1827" s="136"/>
      <c r="CT1827" s="136"/>
      <c r="CU1827" s="136"/>
      <c r="CV1827" s="136"/>
      <c r="CW1827" s="136"/>
      <c r="CX1827" s="136"/>
      <c r="CY1827" s="136"/>
      <c r="CZ1827" s="136"/>
      <c r="DA1827" s="136"/>
      <c r="DB1827" s="136"/>
      <c r="DC1827" s="136"/>
      <c r="DD1827" s="136"/>
      <c r="DE1827" s="136"/>
      <c r="DF1827" s="136"/>
      <c r="DG1827" s="136"/>
      <c r="DH1827" s="136"/>
      <c r="DI1827" s="136"/>
      <c r="DJ1827" s="136"/>
      <c r="DK1827" s="136"/>
      <c r="DL1827" s="136"/>
      <c r="DM1827" s="136"/>
      <c r="DN1827" s="136"/>
      <c r="DO1827" s="136"/>
      <c r="DP1827" s="136"/>
      <c r="DQ1827" s="136"/>
      <c r="DR1827" s="136"/>
      <c r="DS1827" s="136"/>
      <c r="DT1827" s="136"/>
      <c r="DU1827" s="136"/>
      <c r="DV1827" s="136"/>
      <c r="DW1827" s="136"/>
      <c r="DX1827" s="136"/>
      <c r="DY1827" s="136"/>
      <c r="DZ1827" s="136"/>
      <c r="EA1827" s="136"/>
      <c r="EB1827" s="136"/>
      <c r="EC1827" s="136"/>
      <c r="ED1827" s="136"/>
      <c r="EE1827" s="136"/>
      <c r="EF1827" s="136"/>
      <c r="EG1827" s="136"/>
      <c r="EH1827" s="136"/>
      <c r="EI1827" s="136"/>
      <c r="EJ1827" s="136"/>
      <c r="EK1827" s="136"/>
      <c r="EL1827" s="136"/>
      <c r="EM1827" s="136"/>
      <c r="EN1827" s="136"/>
      <c r="EO1827" s="136"/>
      <c r="EP1827" s="136"/>
      <c r="EQ1827" s="136"/>
      <c r="ER1827" s="136"/>
      <c r="ES1827" s="136"/>
      <c r="ET1827" s="136"/>
      <c r="EU1827" s="136"/>
      <c r="EV1827" s="136"/>
      <c r="EW1827" s="136"/>
      <c r="EX1827" s="136"/>
      <c r="EY1827" s="136"/>
      <c r="EZ1827" s="136"/>
      <c r="FA1827" s="136"/>
      <c r="FB1827" s="136"/>
      <c r="FC1827" s="136"/>
      <c r="FD1827" s="136"/>
      <c r="FE1827" s="136"/>
      <c r="FF1827" s="136"/>
      <c r="FG1827" s="136"/>
      <c r="FH1827" s="136"/>
      <c r="FI1827" s="136"/>
      <c r="FJ1827" s="136"/>
      <c r="FK1827" s="136"/>
      <c r="FL1827" s="136"/>
      <c r="FM1827" s="136"/>
      <c r="FN1827" s="136"/>
      <c r="FO1827" s="136"/>
      <c r="FP1827" s="136"/>
      <c r="FQ1827" s="136"/>
      <c r="FR1827" s="136"/>
      <c r="FS1827" s="136"/>
      <c r="FT1827" s="136"/>
      <c r="FU1827" s="136"/>
      <c r="FV1827" s="136"/>
      <c r="FW1827" s="136"/>
      <c r="FX1827" s="136"/>
      <c r="FY1827" s="136"/>
      <c r="FZ1827" s="136"/>
      <c r="GA1827" s="136"/>
      <c r="GB1827" s="136"/>
      <c r="GC1827" s="136"/>
      <c r="GD1827" s="136"/>
      <c r="GE1827" s="136"/>
      <c r="GF1827" s="136"/>
      <c r="GG1827" s="136"/>
      <c r="GH1827" s="136"/>
      <c r="GI1827" s="136"/>
      <c r="GJ1827" s="136"/>
      <c r="GK1827" s="136"/>
      <c r="GL1827" s="136"/>
      <c r="GM1827" s="136"/>
      <c r="GN1827" s="136"/>
      <c r="GO1827" s="136"/>
      <c r="GP1827" s="136"/>
      <c r="GQ1827" s="136"/>
      <c r="GR1827" s="136"/>
      <c r="GS1827" s="136"/>
      <c r="GT1827" s="136"/>
      <c r="GU1827" s="136"/>
      <c r="GV1827" s="136"/>
      <c r="GW1827" s="136"/>
      <c r="GX1827" s="136"/>
      <c r="GY1827" s="136"/>
      <c r="GZ1827" s="136"/>
      <c r="HA1827" s="136"/>
      <c r="HB1827" s="136"/>
      <c r="HC1827" s="136"/>
      <c r="HD1827" s="136"/>
      <c r="HE1827" s="136"/>
      <c r="HF1827" s="136"/>
      <c r="HG1827" s="136"/>
      <c r="HH1827" s="136"/>
      <c r="HI1827" s="136"/>
      <c r="HJ1827" s="136"/>
      <c r="HK1827" s="136"/>
      <c r="HL1827" s="136"/>
      <c r="HM1827" s="136"/>
      <c r="HN1827" s="136"/>
      <c r="HO1827" s="136"/>
      <c r="HP1827" s="136"/>
      <c r="HQ1827" s="136"/>
      <c r="HR1827" s="136"/>
      <c r="HS1827" s="136"/>
      <c r="HT1827" s="136"/>
      <c r="HU1827" s="136"/>
      <c r="HV1827" s="136"/>
      <c r="HW1827" s="136"/>
      <c r="HX1827" s="136"/>
      <c r="HY1827" s="136"/>
      <c r="HZ1827" s="136"/>
      <c r="IA1827" s="136"/>
      <c r="IB1827" s="136"/>
      <c r="IC1827" s="136"/>
      <c r="ID1827" s="136"/>
      <c r="IE1827" s="136"/>
      <c r="IF1827" s="136"/>
      <c r="IG1827" s="136"/>
    </row>
    <row r="1828" spans="1:241" ht="15" customHeight="1" x14ac:dyDescent="0.25">
      <c r="A1828" s="223" t="s">
        <v>166</v>
      </c>
      <c r="B1828" s="217">
        <v>13502537</v>
      </c>
      <c r="C1828" s="217">
        <v>3872974</v>
      </c>
      <c r="D1828" s="217">
        <v>811597</v>
      </c>
      <c r="E1828" s="217">
        <v>2077151</v>
      </c>
      <c r="F1828" s="217">
        <v>2509442</v>
      </c>
      <c r="G1828" s="217">
        <v>493925</v>
      </c>
      <c r="H1828" s="235">
        <v>23267626</v>
      </c>
      <c r="I1828" s="136"/>
      <c r="J1828" s="223" t="s">
        <v>124</v>
      </c>
      <c r="K1828" s="217">
        <v>8366860</v>
      </c>
      <c r="L1828" s="217">
        <v>2437900</v>
      </c>
      <c r="M1828" s="217">
        <v>640794</v>
      </c>
      <c r="N1828" s="217">
        <v>1404753</v>
      </c>
      <c r="O1828" s="217">
        <v>2741621</v>
      </c>
      <c r="P1828" s="217">
        <v>724009</v>
      </c>
      <c r="Q1828" s="235">
        <v>16315937</v>
      </c>
      <c r="R1828" s="136"/>
      <c r="S1828" s="136"/>
      <c r="T1828" s="136"/>
      <c r="U1828" s="136"/>
      <c r="V1828" s="136"/>
      <c r="W1828" s="136"/>
      <c r="X1828" s="136"/>
      <c r="Y1828" s="136"/>
      <c r="Z1828" s="136"/>
      <c r="AA1828" s="136"/>
      <c r="AB1828" s="136"/>
      <c r="AC1828" s="136"/>
      <c r="AD1828" s="136"/>
      <c r="AE1828" s="136"/>
      <c r="AF1828" s="136"/>
      <c r="AG1828" s="136"/>
      <c r="AH1828" s="136"/>
      <c r="AI1828" s="136"/>
      <c r="AJ1828" s="136"/>
      <c r="AK1828" s="136"/>
      <c r="AL1828" s="136"/>
      <c r="AM1828" s="136"/>
      <c r="AN1828" s="136"/>
      <c r="AO1828" s="136"/>
      <c r="AP1828" s="136"/>
      <c r="AQ1828" s="136"/>
      <c r="AR1828" s="136"/>
      <c r="AS1828" s="136"/>
      <c r="AT1828" s="136"/>
      <c r="AU1828" s="136"/>
      <c r="AV1828" s="136"/>
      <c r="AW1828" s="136"/>
      <c r="AX1828" s="136"/>
      <c r="AY1828" s="136"/>
      <c r="AZ1828" s="136"/>
      <c r="BA1828" s="136"/>
      <c r="BB1828" s="136"/>
      <c r="BC1828" s="136"/>
      <c r="BD1828" s="136"/>
      <c r="BE1828" s="136"/>
      <c r="BF1828" s="136"/>
      <c r="BG1828" s="136"/>
      <c r="BH1828" s="136"/>
      <c r="BI1828" s="136"/>
      <c r="BJ1828" s="136"/>
      <c r="BK1828" s="136"/>
      <c r="BL1828" s="136"/>
      <c r="BM1828" s="136"/>
      <c r="BN1828" s="136"/>
      <c r="BO1828" s="136"/>
      <c r="BP1828" s="136"/>
      <c r="BQ1828" s="136"/>
      <c r="BR1828" s="136"/>
      <c r="BS1828" s="136"/>
      <c r="BT1828" s="136"/>
      <c r="BU1828" s="136"/>
      <c r="BV1828" s="136"/>
      <c r="BW1828" s="136"/>
      <c r="BX1828" s="136"/>
      <c r="BY1828" s="136"/>
      <c r="BZ1828" s="136"/>
      <c r="CA1828" s="136"/>
      <c r="CB1828" s="136"/>
      <c r="CC1828" s="136"/>
      <c r="CD1828" s="136"/>
      <c r="CE1828" s="136"/>
      <c r="CF1828" s="136"/>
      <c r="CG1828" s="136"/>
      <c r="CH1828" s="136"/>
      <c r="CI1828" s="136"/>
      <c r="CJ1828" s="136"/>
      <c r="CK1828" s="136"/>
      <c r="CL1828" s="136"/>
      <c r="CM1828" s="136"/>
      <c r="CN1828" s="136"/>
      <c r="CO1828" s="136"/>
      <c r="CP1828" s="136"/>
      <c r="CQ1828" s="136"/>
      <c r="CR1828" s="136"/>
      <c r="CS1828" s="136"/>
      <c r="CT1828" s="136"/>
      <c r="CU1828" s="136"/>
      <c r="CV1828" s="136"/>
      <c r="CW1828" s="136"/>
      <c r="CX1828" s="136"/>
      <c r="CY1828" s="136"/>
      <c r="CZ1828" s="136"/>
      <c r="DA1828" s="136"/>
      <c r="DB1828" s="136"/>
      <c r="DC1828" s="136"/>
      <c r="DD1828" s="136"/>
      <c r="DE1828" s="136"/>
      <c r="DF1828" s="136"/>
      <c r="DG1828" s="136"/>
      <c r="DH1828" s="136"/>
      <c r="DI1828" s="136"/>
      <c r="DJ1828" s="136"/>
      <c r="DK1828" s="136"/>
      <c r="DL1828" s="136"/>
      <c r="DM1828" s="136"/>
      <c r="DN1828" s="136"/>
      <c r="DO1828" s="136"/>
      <c r="DP1828" s="136"/>
      <c r="DQ1828" s="136"/>
      <c r="DR1828" s="136"/>
      <c r="DS1828" s="136"/>
      <c r="DT1828" s="136"/>
      <c r="DU1828" s="136"/>
      <c r="DV1828" s="136"/>
      <c r="DW1828" s="136"/>
      <c r="DX1828" s="136"/>
      <c r="DY1828" s="136"/>
      <c r="DZ1828" s="136"/>
      <c r="EA1828" s="136"/>
      <c r="EB1828" s="136"/>
      <c r="EC1828" s="136"/>
      <c r="ED1828" s="136"/>
      <c r="EE1828" s="136"/>
      <c r="EF1828" s="136"/>
      <c r="EG1828" s="136"/>
      <c r="EH1828" s="136"/>
      <c r="EI1828" s="136"/>
      <c r="EJ1828" s="136"/>
      <c r="EK1828" s="136"/>
      <c r="EL1828" s="136"/>
      <c r="EM1828" s="136"/>
      <c r="EN1828" s="136"/>
      <c r="EO1828" s="136"/>
      <c r="EP1828" s="136"/>
      <c r="EQ1828" s="136"/>
      <c r="ER1828" s="136"/>
      <c r="ES1828" s="136"/>
      <c r="ET1828" s="136"/>
      <c r="EU1828" s="136"/>
      <c r="EV1828" s="136"/>
      <c r="EW1828" s="136"/>
      <c r="EX1828" s="136"/>
      <c r="EY1828" s="136"/>
      <c r="EZ1828" s="136"/>
      <c r="FA1828" s="136"/>
      <c r="FB1828" s="136"/>
      <c r="FC1828" s="136"/>
      <c r="FD1828" s="136"/>
      <c r="FE1828" s="136"/>
      <c r="FF1828" s="136"/>
      <c r="FG1828" s="136"/>
      <c r="FH1828" s="136"/>
      <c r="FI1828" s="136"/>
      <c r="FJ1828" s="136"/>
      <c r="FK1828" s="136"/>
      <c r="FL1828" s="136"/>
      <c r="FM1828" s="136"/>
      <c r="FN1828" s="136"/>
      <c r="FO1828" s="136"/>
      <c r="FP1828" s="136"/>
      <c r="FQ1828" s="136"/>
      <c r="FR1828" s="136"/>
      <c r="FS1828" s="136"/>
      <c r="FT1828" s="136"/>
      <c r="FU1828" s="136"/>
      <c r="FV1828" s="136"/>
      <c r="FW1828" s="136"/>
      <c r="FX1828" s="136"/>
      <c r="FY1828" s="136"/>
      <c r="FZ1828" s="136"/>
      <c r="GA1828" s="136"/>
      <c r="GB1828" s="136"/>
      <c r="GC1828" s="136"/>
      <c r="GD1828" s="136"/>
      <c r="GE1828" s="136"/>
      <c r="GF1828" s="136"/>
      <c r="GG1828" s="136"/>
      <c r="GH1828" s="136"/>
      <c r="GI1828" s="136"/>
      <c r="GJ1828" s="136"/>
      <c r="GK1828" s="136"/>
      <c r="GL1828" s="136"/>
      <c r="GM1828" s="136"/>
      <c r="GN1828" s="136"/>
      <c r="GO1828" s="136"/>
      <c r="GP1828" s="136"/>
      <c r="GQ1828" s="136"/>
      <c r="GR1828" s="136"/>
      <c r="GS1828" s="136"/>
      <c r="GT1828" s="136"/>
      <c r="GU1828" s="136"/>
      <c r="GV1828" s="136"/>
      <c r="GW1828" s="136"/>
      <c r="GX1828" s="136"/>
      <c r="GY1828" s="136"/>
      <c r="GZ1828" s="136"/>
      <c r="HA1828" s="136"/>
      <c r="HB1828" s="136"/>
      <c r="HC1828" s="136"/>
      <c r="HD1828" s="136"/>
      <c r="HE1828" s="136"/>
      <c r="HF1828" s="136"/>
      <c r="HG1828" s="136"/>
      <c r="HH1828" s="136"/>
      <c r="HI1828" s="136"/>
      <c r="HJ1828" s="136"/>
      <c r="HK1828" s="136"/>
      <c r="HL1828" s="136"/>
      <c r="HM1828" s="136"/>
      <c r="HN1828" s="136"/>
      <c r="HO1828" s="136"/>
      <c r="HP1828" s="136"/>
      <c r="HQ1828" s="136"/>
      <c r="HR1828" s="136"/>
      <c r="HS1828" s="136"/>
      <c r="HT1828" s="136"/>
      <c r="HU1828" s="136"/>
      <c r="HV1828" s="136"/>
      <c r="HW1828" s="136"/>
      <c r="HX1828" s="136"/>
      <c r="HY1828" s="136"/>
      <c r="HZ1828" s="136"/>
      <c r="IA1828" s="136"/>
      <c r="IB1828" s="136"/>
      <c r="IC1828" s="136"/>
      <c r="ID1828" s="136"/>
      <c r="IE1828" s="136"/>
      <c r="IF1828" s="136"/>
      <c r="IG1828" s="136"/>
    </row>
    <row r="1829" spans="1:241" ht="15" customHeight="1" x14ac:dyDescent="0.25">
      <c r="A1829" s="223" t="s">
        <v>343</v>
      </c>
      <c r="B1829" s="217">
        <v>10467302</v>
      </c>
      <c r="C1829" s="217">
        <v>3870570</v>
      </c>
      <c r="D1829" s="217">
        <v>672021</v>
      </c>
      <c r="E1829" s="217">
        <v>1614482</v>
      </c>
      <c r="F1829" s="217">
        <v>2521992</v>
      </c>
      <c r="G1829" s="217">
        <v>546895</v>
      </c>
      <c r="H1829" s="235">
        <v>19693262</v>
      </c>
      <c r="I1829" s="136"/>
      <c r="J1829" s="223" t="s">
        <v>123</v>
      </c>
      <c r="K1829" s="217">
        <v>7989910</v>
      </c>
      <c r="L1829" s="217">
        <v>2649083</v>
      </c>
      <c r="M1829" s="217">
        <v>531082</v>
      </c>
      <c r="N1829" s="217">
        <v>1122021</v>
      </c>
      <c r="O1829" s="217">
        <v>2481143</v>
      </c>
      <c r="P1829" s="217">
        <v>731563</v>
      </c>
      <c r="Q1829" s="235">
        <v>15504802</v>
      </c>
      <c r="R1829" s="136"/>
      <c r="S1829" s="136"/>
      <c r="T1829" s="136"/>
      <c r="U1829" s="136"/>
      <c r="V1829" s="136"/>
      <c r="W1829" s="136"/>
      <c r="X1829" s="136"/>
      <c r="Y1829" s="136"/>
      <c r="Z1829" s="136"/>
      <c r="AA1829" s="136"/>
      <c r="AB1829" s="136"/>
      <c r="AC1829" s="136"/>
      <c r="AD1829" s="136"/>
      <c r="AE1829" s="136"/>
      <c r="AF1829" s="136"/>
      <c r="AG1829" s="136"/>
      <c r="AH1829" s="136"/>
      <c r="AI1829" s="136"/>
      <c r="AJ1829" s="136"/>
      <c r="AK1829" s="136"/>
      <c r="AL1829" s="136"/>
      <c r="AM1829" s="136"/>
      <c r="AN1829" s="136"/>
      <c r="AO1829" s="136"/>
      <c r="AP1829" s="136"/>
      <c r="AQ1829" s="136"/>
      <c r="AR1829" s="136"/>
      <c r="AS1829" s="136"/>
      <c r="AT1829" s="136"/>
      <c r="AU1829" s="136"/>
      <c r="AV1829" s="136"/>
      <c r="AW1829" s="136"/>
      <c r="AX1829" s="136"/>
      <c r="AY1829" s="136"/>
      <c r="AZ1829" s="136"/>
      <c r="BA1829" s="136"/>
      <c r="BB1829" s="136"/>
      <c r="BC1829" s="136"/>
      <c r="BD1829" s="136"/>
      <c r="BE1829" s="136"/>
      <c r="BF1829" s="136"/>
      <c r="BG1829" s="136"/>
      <c r="BH1829" s="136"/>
      <c r="BI1829" s="136"/>
      <c r="BJ1829" s="136"/>
      <c r="BK1829" s="136"/>
      <c r="BL1829" s="136"/>
      <c r="BM1829" s="136"/>
      <c r="BN1829" s="136"/>
      <c r="BO1829" s="136"/>
      <c r="BP1829" s="136"/>
      <c r="BQ1829" s="136"/>
      <c r="BR1829" s="136"/>
      <c r="BS1829" s="136"/>
      <c r="BT1829" s="136"/>
      <c r="BU1829" s="136"/>
      <c r="BV1829" s="136"/>
      <c r="BW1829" s="136"/>
      <c r="BX1829" s="136"/>
      <c r="BY1829" s="136"/>
      <c r="BZ1829" s="136"/>
      <c r="CA1829" s="136"/>
      <c r="CB1829" s="136"/>
      <c r="CC1829" s="136"/>
      <c r="CD1829" s="136"/>
      <c r="CE1829" s="136"/>
      <c r="CF1829" s="136"/>
      <c r="CG1829" s="136"/>
      <c r="CH1829" s="136"/>
      <c r="CI1829" s="136"/>
      <c r="CJ1829" s="136"/>
      <c r="CK1829" s="136"/>
      <c r="CL1829" s="136"/>
      <c r="CM1829" s="136"/>
      <c r="CN1829" s="136"/>
      <c r="CO1829" s="136"/>
      <c r="CP1829" s="136"/>
      <c r="CQ1829" s="136"/>
      <c r="CR1829" s="136"/>
      <c r="CS1829" s="136"/>
      <c r="CT1829" s="136"/>
      <c r="CU1829" s="136"/>
      <c r="CV1829" s="136"/>
      <c r="CW1829" s="136"/>
      <c r="CX1829" s="136"/>
      <c r="CY1829" s="136"/>
      <c r="CZ1829" s="136"/>
      <c r="DA1829" s="136"/>
      <c r="DB1829" s="136"/>
      <c r="DC1829" s="136"/>
      <c r="DD1829" s="136"/>
      <c r="DE1829" s="136"/>
      <c r="DF1829" s="136"/>
      <c r="DG1829" s="136"/>
      <c r="DH1829" s="136"/>
      <c r="DI1829" s="136"/>
      <c r="DJ1829" s="136"/>
      <c r="DK1829" s="136"/>
      <c r="DL1829" s="136"/>
      <c r="DM1829" s="136"/>
      <c r="DN1829" s="136"/>
      <c r="DO1829" s="136"/>
      <c r="DP1829" s="136"/>
      <c r="DQ1829" s="136"/>
      <c r="DR1829" s="136"/>
      <c r="DS1829" s="136"/>
      <c r="DT1829" s="136"/>
      <c r="DU1829" s="136"/>
      <c r="DV1829" s="136"/>
      <c r="DW1829" s="136"/>
      <c r="DX1829" s="136"/>
      <c r="DY1829" s="136"/>
      <c r="DZ1829" s="136"/>
      <c r="EA1829" s="136"/>
      <c r="EB1829" s="136"/>
      <c r="EC1829" s="136"/>
      <c r="ED1829" s="136"/>
      <c r="EE1829" s="136"/>
      <c r="EF1829" s="136"/>
      <c r="EG1829" s="136"/>
      <c r="EH1829" s="136"/>
      <c r="EI1829" s="136"/>
      <c r="EJ1829" s="136"/>
      <c r="EK1829" s="136"/>
      <c r="EL1829" s="136"/>
      <c r="EM1829" s="136"/>
      <c r="EN1829" s="136"/>
      <c r="EO1829" s="136"/>
      <c r="EP1829" s="136"/>
      <c r="EQ1829" s="136"/>
      <c r="ER1829" s="136"/>
      <c r="ES1829" s="136"/>
      <c r="ET1829" s="136"/>
      <c r="EU1829" s="136"/>
      <c r="EV1829" s="136"/>
      <c r="EW1829" s="136"/>
      <c r="EX1829" s="136"/>
      <c r="EY1829" s="136"/>
      <c r="EZ1829" s="136"/>
      <c r="FA1829" s="136"/>
      <c r="FB1829" s="136"/>
      <c r="FC1829" s="136"/>
      <c r="FD1829" s="136"/>
      <c r="FE1829" s="136"/>
      <c r="FF1829" s="136"/>
      <c r="FG1829" s="136"/>
      <c r="FH1829" s="136"/>
      <c r="FI1829" s="136"/>
      <c r="FJ1829" s="136"/>
      <c r="FK1829" s="136"/>
      <c r="FL1829" s="136"/>
      <c r="FM1829" s="136"/>
      <c r="FN1829" s="136"/>
      <c r="FO1829" s="136"/>
      <c r="FP1829" s="136"/>
      <c r="FQ1829" s="136"/>
      <c r="FR1829" s="136"/>
      <c r="FS1829" s="136"/>
      <c r="FT1829" s="136"/>
      <c r="FU1829" s="136"/>
      <c r="FV1829" s="136"/>
      <c r="FW1829" s="136"/>
      <c r="FX1829" s="136"/>
      <c r="FY1829" s="136"/>
      <c r="FZ1829" s="136"/>
      <c r="GA1829" s="136"/>
      <c r="GB1829" s="136"/>
      <c r="GC1829" s="136"/>
      <c r="GD1829" s="136"/>
      <c r="GE1829" s="136"/>
      <c r="GF1829" s="136"/>
      <c r="GG1829" s="136"/>
      <c r="GH1829" s="136"/>
      <c r="GI1829" s="136"/>
      <c r="GJ1829" s="136"/>
      <c r="GK1829" s="136"/>
      <c r="GL1829" s="136"/>
      <c r="GM1829" s="136"/>
      <c r="GN1829" s="136"/>
      <c r="GO1829" s="136"/>
      <c r="GP1829" s="136"/>
      <c r="GQ1829" s="136"/>
      <c r="GR1829" s="136"/>
      <c r="GS1829" s="136"/>
      <c r="GT1829" s="136"/>
      <c r="GU1829" s="136"/>
      <c r="GV1829" s="136"/>
      <c r="GW1829" s="136"/>
      <c r="GX1829" s="136"/>
      <c r="GY1829" s="136"/>
      <c r="GZ1829" s="136"/>
      <c r="HA1829" s="136"/>
      <c r="HB1829" s="136"/>
      <c r="HC1829" s="136"/>
      <c r="HD1829" s="136"/>
      <c r="HE1829" s="136"/>
      <c r="HF1829" s="136"/>
      <c r="HG1829" s="136"/>
      <c r="HH1829" s="136"/>
      <c r="HI1829" s="136"/>
      <c r="HJ1829" s="136"/>
      <c r="HK1829" s="136"/>
      <c r="HL1829" s="136"/>
      <c r="HM1829" s="136"/>
      <c r="HN1829" s="136"/>
      <c r="HO1829" s="136"/>
      <c r="HP1829" s="136"/>
      <c r="HQ1829" s="136"/>
      <c r="HR1829" s="136"/>
      <c r="HS1829" s="136"/>
      <c r="HT1829" s="136"/>
      <c r="HU1829" s="136"/>
      <c r="HV1829" s="136"/>
      <c r="HW1829" s="136"/>
      <c r="HX1829" s="136"/>
      <c r="HY1829" s="136"/>
      <c r="HZ1829" s="136"/>
      <c r="IA1829" s="136"/>
      <c r="IB1829" s="136"/>
      <c r="IC1829" s="136"/>
      <c r="ID1829" s="136"/>
      <c r="IE1829" s="136"/>
      <c r="IF1829" s="136"/>
      <c r="IG1829" s="136"/>
    </row>
    <row r="1830" spans="1:241" ht="15" customHeight="1" x14ac:dyDescent="0.25">
      <c r="A1830" s="223" t="s">
        <v>858</v>
      </c>
      <c r="B1830" s="217">
        <v>9567028</v>
      </c>
      <c r="C1830" s="217">
        <v>4488190</v>
      </c>
      <c r="D1830" s="217">
        <v>777249</v>
      </c>
      <c r="E1830" s="217">
        <v>1871910</v>
      </c>
      <c r="F1830" s="217">
        <v>2034644</v>
      </c>
      <c r="G1830" s="217">
        <v>531011</v>
      </c>
      <c r="H1830" s="235">
        <v>19270032</v>
      </c>
      <c r="I1830" s="136"/>
      <c r="J1830" s="223" t="s">
        <v>334</v>
      </c>
      <c r="K1830" s="217">
        <v>10914553</v>
      </c>
      <c r="L1830" s="217">
        <v>3324579</v>
      </c>
      <c r="M1830" s="217">
        <v>837287</v>
      </c>
      <c r="N1830" s="217">
        <v>1401232</v>
      </c>
      <c r="O1830" s="217">
        <v>2729658</v>
      </c>
      <c r="P1830" s="217">
        <v>972070</v>
      </c>
      <c r="Q1830" s="235">
        <v>20179379</v>
      </c>
      <c r="R1830" s="136"/>
      <c r="S1830" s="136"/>
      <c r="T1830" s="136"/>
      <c r="U1830" s="136"/>
      <c r="V1830" s="136"/>
      <c r="W1830" s="136"/>
      <c r="X1830" s="136"/>
      <c r="Y1830" s="136"/>
      <c r="Z1830" s="136"/>
      <c r="AA1830" s="136"/>
      <c r="AB1830" s="136"/>
      <c r="AC1830" s="136"/>
      <c r="AD1830" s="136"/>
      <c r="AE1830" s="136"/>
      <c r="AF1830" s="136"/>
      <c r="AG1830" s="136"/>
      <c r="AH1830" s="136"/>
      <c r="AI1830" s="136"/>
      <c r="AJ1830" s="136"/>
      <c r="AK1830" s="136"/>
      <c r="AL1830" s="136"/>
      <c r="AM1830" s="136"/>
      <c r="AN1830" s="136"/>
      <c r="AO1830" s="136"/>
      <c r="AP1830" s="136"/>
      <c r="AQ1830" s="136"/>
      <c r="AR1830" s="136"/>
      <c r="AS1830" s="136"/>
      <c r="AT1830" s="136"/>
      <c r="AU1830" s="136"/>
      <c r="AV1830" s="136"/>
      <c r="AW1830" s="136"/>
      <c r="AX1830" s="136"/>
      <c r="AY1830" s="136"/>
      <c r="AZ1830" s="136"/>
      <c r="BA1830" s="136"/>
      <c r="BB1830" s="136"/>
      <c r="BC1830" s="136"/>
      <c r="BD1830" s="136"/>
      <c r="BE1830" s="136"/>
      <c r="BF1830" s="136"/>
      <c r="BG1830" s="136"/>
      <c r="BH1830" s="136"/>
      <c r="BI1830" s="136"/>
      <c r="BJ1830" s="136"/>
      <c r="BK1830" s="136"/>
      <c r="BL1830" s="136"/>
      <c r="BM1830" s="136"/>
      <c r="BN1830" s="136"/>
      <c r="BO1830" s="136"/>
      <c r="BP1830" s="136"/>
      <c r="BQ1830" s="136"/>
      <c r="BR1830" s="136"/>
      <c r="BS1830" s="136"/>
      <c r="BT1830" s="136"/>
      <c r="BU1830" s="136"/>
      <c r="BV1830" s="136"/>
      <c r="BW1830" s="136"/>
      <c r="BX1830" s="136"/>
      <c r="BY1830" s="136"/>
      <c r="BZ1830" s="136"/>
      <c r="CA1830" s="136"/>
      <c r="CB1830" s="136"/>
      <c r="CC1830" s="136"/>
      <c r="CD1830" s="136"/>
      <c r="CE1830" s="136"/>
      <c r="CF1830" s="136"/>
      <c r="CG1830" s="136"/>
      <c r="CH1830" s="136"/>
      <c r="CI1830" s="136"/>
      <c r="CJ1830" s="136"/>
      <c r="CK1830" s="136"/>
      <c r="CL1830" s="136"/>
      <c r="CM1830" s="136"/>
      <c r="CN1830" s="136"/>
      <c r="CO1830" s="136"/>
      <c r="CP1830" s="136"/>
      <c r="CQ1830" s="136"/>
      <c r="CR1830" s="136"/>
      <c r="CS1830" s="136"/>
      <c r="CT1830" s="136"/>
      <c r="CU1830" s="136"/>
      <c r="CV1830" s="136"/>
      <c r="CW1830" s="136"/>
      <c r="CX1830" s="136"/>
      <c r="CY1830" s="136"/>
      <c r="CZ1830" s="136"/>
      <c r="DA1830" s="136"/>
      <c r="DB1830" s="136"/>
      <c r="DC1830" s="136"/>
      <c r="DD1830" s="136"/>
      <c r="DE1830" s="136"/>
      <c r="DF1830" s="136"/>
      <c r="DG1830" s="136"/>
      <c r="DH1830" s="136"/>
      <c r="DI1830" s="136"/>
      <c r="DJ1830" s="136"/>
      <c r="DK1830" s="136"/>
      <c r="DL1830" s="136"/>
      <c r="DM1830" s="136"/>
      <c r="DN1830" s="136"/>
      <c r="DO1830" s="136"/>
      <c r="DP1830" s="136"/>
      <c r="DQ1830" s="136"/>
      <c r="DR1830" s="136"/>
      <c r="DS1830" s="136"/>
      <c r="DT1830" s="136"/>
      <c r="DU1830" s="136"/>
      <c r="DV1830" s="136"/>
      <c r="DW1830" s="136"/>
      <c r="DX1830" s="136"/>
      <c r="DY1830" s="136"/>
      <c r="DZ1830" s="136"/>
      <c r="EA1830" s="136"/>
      <c r="EB1830" s="136"/>
      <c r="EC1830" s="136"/>
      <c r="ED1830" s="136"/>
      <c r="EE1830" s="136"/>
      <c r="EF1830" s="136"/>
      <c r="EG1830" s="136"/>
      <c r="EH1830" s="136"/>
      <c r="EI1830" s="136"/>
      <c r="EJ1830" s="136"/>
      <c r="EK1830" s="136"/>
      <c r="EL1830" s="136"/>
      <c r="EM1830" s="136"/>
      <c r="EN1830" s="136"/>
      <c r="EO1830" s="136"/>
      <c r="EP1830" s="136"/>
      <c r="EQ1830" s="136"/>
      <c r="ER1830" s="136"/>
      <c r="ES1830" s="136"/>
      <c r="ET1830" s="136"/>
      <c r="EU1830" s="136"/>
      <c r="EV1830" s="136"/>
      <c r="EW1830" s="136"/>
      <c r="EX1830" s="136"/>
      <c r="EY1830" s="136"/>
      <c r="EZ1830" s="136"/>
      <c r="FA1830" s="136"/>
      <c r="FB1830" s="136"/>
      <c r="FC1830" s="136"/>
      <c r="FD1830" s="136"/>
      <c r="FE1830" s="136"/>
      <c r="FF1830" s="136"/>
      <c r="FG1830" s="136"/>
      <c r="FH1830" s="136"/>
      <c r="FI1830" s="136"/>
      <c r="FJ1830" s="136"/>
      <c r="FK1830" s="136"/>
      <c r="FL1830" s="136"/>
      <c r="FM1830" s="136"/>
      <c r="FN1830" s="136"/>
      <c r="FO1830" s="136"/>
      <c r="FP1830" s="136"/>
      <c r="FQ1830" s="136"/>
      <c r="FR1830" s="136"/>
      <c r="FS1830" s="136"/>
      <c r="FT1830" s="136"/>
      <c r="FU1830" s="136"/>
      <c r="FV1830" s="136"/>
      <c r="FW1830" s="136"/>
      <c r="FX1830" s="136"/>
      <c r="FY1830" s="136"/>
      <c r="FZ1830" s="136"/>
      <c r="GA1830" s="136"/>
      <c r="GB1830" s="136"/>
      <c r="GC1830" s="136"/>
      <c r="GD1830" s="136"/>
      <c r="GE1830" s="136"/>
      <c r="GF1830" s="136"/>
      <c r="GG1830" s="136"/>
      <c r="GH1830" s="136"/>
      <c r="GI1830" s="136"/>
      <c r="GJ1830" s="136"/>
      <c r="GK1830" s="136"/>
      <c r="GL1830" s="136"/>
      <c r="GM1830" s="136"/>
      <c r="GN1830" s="136"/>
      <c r="GO1830" s="136"/>
      <c r="GP1830" s="136"/>
      <c r="GQ1830" s="136"/>
      <c r="GR1830" s="136"/>
      <c r="GS1830" s="136"/>
      <c r="GT1830" s="136"/>
      <c r="GU1830" s="136"/>
      <c r="GV1830" s="136"/>
      <c r="GW1830" s="136"/>
      <c r="GX1830" s="136"/>
      <c r="GY1830" s="136"/>
      <c r="GZ1830" s="136"/>
      <c r="HA1830" s="136"/>
      <c r="HB1830" s="136"/>
      <c r="HC1830" s="136"/>
      <c r="HD1830" s="136"/>
      <c r="HE1830" s="136"/>
      <c r="HF1830" s="136"/>
      <c r="HG1830" s="136"/>
      <c r="HH1830" s="136"/>
      <c r="HI1830" s="136"/>
      <c r="HJ1830" s="136"/>
      <c r="HK1830" s="136"/>
      <c r="HL1830" s="136"/>
      <c r="HM1830" s="136"/>
      <c r="HN1830" s="136"/>
      <c r="HO1830" s="136"/>
      <c r="HP1830" s="136"/>
      <c r="HQ1830" s="136"/>
      <c r="HR1830" s="136"/>
      <c r="HS1830" s="136"/>
      <c r="HT1830" s="136"/>
      <c r="HU1830" s="136"/>
      <c r="HV1830" s="136"/>
      <c r="HW1830" s="136"/>
      <c r="HX1830" s="136"/>
      <c r="HY1830" s="136"/>
      <c r="HZ1830" s="136"/>
      <c r="IA1830" s="136"/>
      <c r="IB1830" s="136"/>
      <c r="IC1830" s="136"/>
      <c r="ID1830" s="136"/>
      <c r="IE1830" s="136"/>
      <c r="IF1830" s="136"/>
      <c r="IG1830" s="136"/>
    </row>
    <row r="1831" spans="1:241" ht="15" customHeight="1" x14ac:dyDescent="0.25">
      <c r="A1831" s="223" t="s">
        <v>163</v>
      </c>
      <c r="B1831" s="217">
        <v>9636892</v>
      </c>
      <c r="C1831" s="217">
        <v>3883514</v>
      </c>
      <c r="D1831" s="217">
        <v>595301</v>
      </c>
      <c r="E1831" s="217">
        <v>1851620</v>
      </c>
      <c r="F1831" s="217">
        <v>2141754</v>
      </c>
      <c r="G1831" s="217">
        <v>448687</v>
      </c>
      <c r="H1831" s="235">
        <v>18557768</v>
      </c>
      <c r="I1831" s="136"/>
      <c r="J1831" s="223" t="s">
        <v>864</v>
      </c>
      <c r="K1831" s="217">
        <v>9081183</v>
      </c>
      <c r="L1831" s="217">
        <v>3616456</v>
      </c>
      <c r="M1831" s="217">
        <v>745467</v>
      </c>
      <c r="N1831" s="217">
        <v>1315969</v>
      </c>
      <c r="O1831" s="217">
        <v>2170264</v>
      </c>
      <c r="P1831" s="217">
        <v>1197151</v>
      </c>
      <c r="Q1831" s="235">
        <v>18126490</v>
      </c>
      <c r="R1831" s="136"/>
      <c r="S1831" s="136"/>
      <c r="T1831" s="136"/>
      <c r="U1831" s="136"/>
      <c r="V1831" s="136"/>
      <c r="W1831" s="136"/>
      <c r="X1831" s="136"/>
      <c r="Y1831" s="136"/>
      <c r="Z1831" s="136"/>
      <c r="AA1831" s="136"/>
      <c r="AB1831" s="136"/>
      <c r="AC1831" s="136"/>
      <c r="AD1831" s="136"/>
      <c r="AE1831" s="136"/>
      <c r="AF1831" s="136"/>
      <c r="AG1831" s="136"/>
      <c r="AH1831" s="136"/>
      <c r="AI1831" s="136"/>
      <c r="AJ1831" s="136"/>
      <c r="AK1831" s="136"/>
      <c r="AL1831" s="136"/>
      <c r="AM1831" s="136"/>
      <c r="AN1831" s="136"/>
      <c r="AO1831" s="136"/>
      <c r="AP1831" s="136"/>
      <c r="AQ1831" s="136"/>
      <c r="AR1831" s="136"/>
      <c r="AS1831" s="136"/>
      <c r="AT1831" s="136"/>
      <c r="AU1831" s="136"/>
      <c r="AV1831" s="136"/>
      <c r="AW1831" s="136"/>
      <c r="AX1831" s="136"/>
      <c r="AY1831" s="136"/>
      <c r="AZ1831" s="136"/>
      <c r="BA1831" s="136"/>
      <c r="BB1831" s="136"/>
      <c r="BC1831" s="136"/>
      <c r="BD1831" s="136"/>
      <c r="BE1831" s="136"/>
      <c r="BF1831" s="136"/>
      <c r="BG1831" s="136"/>
      <c r="BH1831" s="136"/>
      <c r="BI1831" s="136"/>
      <c r="BJ1831" s="136"/>
      <c r="BK1831" s="136"/>
      <c r="BL1831" s="136"/>
      <c r="BM1831" s="136"/>
      <c r="BN1831" s="136"/>
      <c r="BO1831" s="136"/>
      <c r="BP1831" s="136"/>
      <c r="BQ1831" s="136"/>
      <c r="BR1831" s="136"/>
      <c r="BS1831" s="136"/>
      <c r="BT1831" s="136"/>
      <c r="BU1831" s="136"/>
      <c r="BV1831" s="136"/>
      <c r="BW1831" s="136"/>
      <c r="BX1831" s="136"/>
      <c r="BY1831" s="136"/>
      <c r="BZ1831" s="136"/>
      <c r="CA1831" s="136"/>
      <c r="CB1831" s="136"/>
      <c r="CC1831" s="136"/>
      <c r="CD1831" s="136"/>
      <c r="CE1831" s="136"/>
      <c r="CF1831" s="136"/>
      <c r="CG1831" s="136"/>
      <c r="CH1831" s="136"/>
      <c r="CI1831" s="136"/>
      <c r="CJ1831" s="136"/>
      <c r="CK1831" s="136"/>
      <c r="CL1831" s="136"/>
      <c r="CM1831" s="136"/>
      <c r="CN1831" s="136"/>
      <c r="CO1831" s="136"/>
      <c r="CP1831" s="136"/>
      <c r="CQ1831" s="136"/>
      <c r="CR1831" s="136"/>
      <c r="CS1831" s="136"/>
      <c r="CT1831" s="136"/>
      <c r="CU1831" s="136"/>
      <c r="CV1831" s="136"/>
      <c r="CW1831" s="136"/>
      <c r="CX1831" s="136"/>
      <c r="CY1831" s="136"/>
      <c r="CZ1831" s="136"/>
      <c r="DA1831" s="136"/>
      <c r="DB1831" s="136"/>
      <c r="DC1831" s="136"/>
      <c r="DD1831" s="136"/>
      <c r="DE1831" s="136"/>
      <c r="DF1831" s="136"/>
      <c r="DG1831" s="136"/>
      <c r="DH1831" s="136"/>
      <c r="DI1831" s="136"/>
      <c r="DJ1831" s="136"/>
      <c r="DK1831" s="136"/>
      <c r="DL1831" s="136"/>
      <c r="DM1831" s="136"/>
      <c r="DN1831" s="136"/>
      <c r="DO1831" s="136"/>
      <c r="DP1831" s="136"/>
      <c r="DQ1831" s="136"/>
      <c r="DR1831" s="136"/>
      <c r="DS1831" s="136"/>
      <c r="DT1831" s="136"/>
      <c r="DU1831" s="136"/>
      <c r="DV1831" s="136"/>
      <c r="DW1831" s="136"/>
      <c r="DX1831" s="136"/>
      <c r="DY1831" s="136"/>
      <c r="DZ1831" s="136"/>
      <c r="EA1831" s="136"/>
      <c r="EB1831" s="136"/>
      <c r="EC1831" s="136"/>
      <c r="ED1831" s="136"/>
      <c r="EE1831" s="136"/>
      <c r="EF1831" s="136"/>
      <c r="EG1831" s="136"/>
      <c r="EH1831" s="136"/>
      <c r="EI1831" s="136"/>
      <c r="EJ1831" s="136"/>
      <c r="EK1831" s="136"/>
      <c r="EL1831" s="136"/>
      <c r="EM1831" s="136"/>
      <c r="EN1831" s="136"/>
      <c r="EO1831" s="136"/>
      <c r="EP1831" s="136"/>
      <c r="EQ1831" s="136"/>
      <c r="ER1831" s="136"/>
      <c r="ES1831" s="136"/>
      <c r="ET1831" s="136"/>
      <c r="EU1831" s="136"/>
      <c r="EV1831" s="136"/>
      <c r="EW1831" s="136"/>
      <c r="EX1831" s="136"/>
      <c r="EY1831" s="136"/>
      <c r="EZ1831" s="136"/>
      <c r="FA1831" s="136"/>
      <c r="FB1831" s="136"/>
      <c r="FC1831" s="136"/>
      <c r="FD1831" s="136"/>
      <c r="FE1831" s="136"/>
      <c r="FF1831" s="136"/>
      <c r="FG1831" s="136"/>
      <c r="FH1831" s="136"/>
      <c r="FI1831" s="136"/>
      <c r="FJ1831" s="136"/>
      <c r="FK1831" s="136"/>
      <c r="FL1831" s="136"/>
      <c r="FM1831" s="136"/>
      <c r="FN1831" s="136"/>
      <c r="FO1831" s="136"/>
      <c r="FP1831" s="136"/>
      <c r="FQ1831" s="136"/>
      <c r="FR1831" s="136"/>
      <c r="FS1831" s="136"/>
      <c r="FT1831" s="136"/>
      <c r="FU1831" s="136"/>
      <c r="FV1831" s="136"/>
      <c r="FW1831" s="136"/>
      <c r="FX1831" s="136"/>
      <c r="FY1831" s="136"/>
      <c r="FZ1831" s="136"/>
      <c r="GA1831" s="136"/>
      <c r="GB1831" s="136"/>
      <c r="GC1831" s="136"/>
      <c r="GD1831" s="136"/>
      <c r="GE1831" s="136"/>
      <c r="GF1831" s="136"/>
      <c r="GG1831" s="136"/>
      <c r="GH1831" s="136"/>
      <c r="GI1831" s="136"/>
      <c r="GJ1831" s="136"/>
      <c r="GK1831" s="136"/>
      <c r="GL1831" s="136"/>
      <c r="GM1831" s="136"/>
      <c r="GN1831" s="136"/>
      <c r="GO1831" s="136"/>
      <c r="GP1831" s="136"/>
      <c r="GQ1831" s="136"/>
      <c r="GR1831" s="136"/>
      <c r="GS1831" s="136"/>
      <c r="GT1831" s="136"/>
      <c r="GU1831" s="136"/>
      <c r="GV1831" s="136"/>
      <c r="GW1831" s="136"/>
      <c r="GX1831" s="136"/>
      <c r="GY1831" s="136"/>
      <c r="GZ1831" s="136"/>
      <c r="HA1831" s="136"/>
      <c r="HB1831" s="136"/>
      <c r="HC1831" s="136"/>
      <c r="HD1831" s="136"/>
      <c r="HE1831" s="136"/>
      <c r="HF1831" s="136"/>
      <c r="HG1831" s="136"/>
      <c r="HH1831" s="136"/>
      <c r="HI1831" s="136"/>
      <c r="HJ1831" s="136"/>
      <c r="HK1831" s="136"/>
      <c r="HL1831" s="136"/>
      <c r="HM1831" s="136"/>
      <c r="HN1831" s="136"/>
      <c r="HO1831" s="136"/>
      <c r="HP1831" s="136"/>
      <c r="HQ1831" s="136"/>
      <c r="HR1831" s="136"/>
      <c r="HS1831" s="136"/>
      <c r="HT1831" s="136"/>
      <c r="HU1831" s="136"/>
      <c r="HV1831" s="136"/>
      <c r="HW1831" s="136"/>
      <c r="HX1831" s="136"/>
      <c r="HY1831" s="136"/>
      <c r="HZ1831" s="136"/>
      <c r="IA1831" s="136"/>
      <c r="IB1831" s="136"/>
      <c r="IC1831" s="136"/>
      <c r="ID1831" s="136"/>
      <c r="IE1831" s="136"/>
      <c r="IF1831" s="136"/>
      <c r="IG1831" s="136"/>
    </row>
    <row r="1832" spans="1:241" ht="15" customHeight="1" x14ac:dyDescent="0.25">
      <c r="A1832" s="223" t="s">
        <v>162</v>
      </c>
      <c r="B1832" s="217">
        <v>9788177</v>
      </c>
      <c r="C1832" s="217">
        <v>2911283</v>
      </c>
      <c r="D1832" s="217">
        <v>881300</v>
      </c>
      <c r="E1832" s="217">
        <v>2557742</v>
      </c>
      <c r="F1832" s="217">
        <v>2066066</v>
      </c>
      <c r="G1832" s="217">
        <v>478821</v>
      </c>
      <c r="H1832" s="235">
        <v>18683389</v>
      </c>
      <c r="I1832" s="136"/>
      <c r="J1832" s="223" t="s">
        <v>120</v>
      </c>
      <c r="K1832" s="217">
        <v>5472350</v>
      </c>
      <c r="L1832" s="217">
        <v>2685216</v>
      </c>
      <c r="M1832" s="217">
        <v>490102</v>
      </c>
      <c r="N1832" s="217">
        <v>1124168</v>
      </c>
      <c r="O1832" s="217">
        <v>1941465</v>
      </c>
      <c r="P1832" s="217">
        <v>606586</v>
      </c>
      <c r="Q1832" s="235">
        <v>12319887</v>
      </c>
      <c r="R1832" s="136"/>
      <c r="S1832" s="136"/>
      <c r="T1832" s="136"/>
      <c r="U1832" s="136"/>
      <c r="V1832" s="136"/>
      <c r="W1832" s="136"/>
      <c r="X1832" s="136"/>
      <c r="Y1832" s="136"/>
      <c r="Z1832" s="136"/>
      <c r="AA1832" s="136"/>
      <c r="AB1832" s="136"/>
      <c r="AC1832" s="136"/>
      <c r="AD1832" s="136"/>
      <c r="AE1832" s="136"/>
      <c r="AF1832" s="136"/>
      <c r="AG1832" s="136"/>
      <c r="AH1832" s="136"/>
      <c r="AI1832" s="136"/>
      <c r="AJ1832" s="136"/>
      <c r="AK1832" s="136"/>
      <c r="AL1832" s="136"/>
      <c r="AM1832" s="136"/>
      <c r="AN1832" s="136"/>
      <c r="AO1832" s="136"/>
      <c r="AP1832" s="136"/>
      <c r="AQ1832" s="136"/>
      <c r="AR1832" s="136"/>
      <c r="AS1832" s="136"/>
      <c r="AT1832" s="136"/>
      <c r="AU1832" s="136"/>
      <c r="AV1832" s="136"/>
      <c r="AW1832" s="136"/>
      <c r="AX1832" s="136"/>
      <c r="AY1832" s="136"/>
      <c r="AZ1832" s="136"/>
      <c r="BA1832" s="136"/>
      <c r="BB1832" s="136"/>
      <c r="BC1832" s="136"/>
      <c r="BD1832" s="136"/>
      <c r="BE1832" s="136"/>
      <c r="BF1832" s="136"/>
      <c r="BG1832" s="136"/>
      <c r="BH1832" s="136"/>
      <c r="BI1832" s="136"/>
      <c r="BJ1832" s="136"/>
      <c r="BK1832" s="136"/>
      <c r="BL1832" s="136"/>
      <c r="BM1832" s="136"/>
      <c r="BN1832" s="136"/>
      <c r="BO1832" s="136"/>
      <c r="BP1832" s="136"/>
      <c r="BQ1832" s="136"/>
      <c r="BR1832" s="136"/>
      <c r="BS1832" s="136"/>
      <c r="BT1832" s="136"/>
      <c r="BU1832" s="136"/>
      <c r="BV1832" s="136"/>
      <c r="BW1832" s="136"/>
      <c r="BX1832" s="136"/>
      <c r="BY1832" s="136"/>
      <c r="BZ1832" s="136"/>
      <c r="CA1832" s="136"/>
      <c r="CB1832" s="136"/>
      <c r="CC1832" s="136"/>
      <c r="CD1832" s="136"/>
      <c r="CE1832" s="136"/>
      <c r="CF1832" s="136"/>
      <c r="CG1832" s="136"/>
      <c r="CH1832" s="136"/>
      <c r="CI1832" s="136"/>
      <c r="CJ1832" s="136"/>
      <c r="CK1832" s="136"/>
      <c r="CL1832" s="136"/>
      <c r="CM1832" s="136"/>
      <c r="CN1832" s="136"/>
      <c r="CO1832" s="136"/>
      <c r="CP1832" s="136"/>
      <c r="CQ1832" s="136"/>
      <c r="CR1832" s="136"/>
      <c r="CS1832" s="136"/>
      <c r="CT1832" s="136"/>
      <c r="CU1832" s="136"/>
      <c r="CV1832" s="136"/>
      <c r="CW1832" s="136"/>
      <c r="CX1832" s="136"/>
      <c r="CY1832" s="136"/>
      <c r="CZ1832" s="136"/>
      <c r="DA1832" s="136"/>
      <c r="DB1832" s="136"/>
      <c r="DC1832" s="136"/>
      <c r="DD1832" s="136"/>
      <c r="DE1832" s="136"/>
      <c r="DF1832" s="136"/>
      <c r="DG1832" s="136"/>
      <c r="DH1832" s="136"/>
      <c r="DI1832" s="136"/>
      <c r="DJ1832" s="136"/>
      <c r="DK1832" s="136"/>
      <c r="DL1832" s="136"/>
      <c r="DM1832" s="136"/>
      <c r="DN1832" s="136"/>
      <c r="DO1832" s="136"/>
      <c r="DP1832" s="136"/>
      <c r="DQ1832" s="136"/>
      <c r="DR1832" s="136"/>
      <c r="DS1832" s="136"/>
      <c r="DT1832" s="136"/>
      <c r="DU1832" s="136"/>
      <c r="DV1832" s="136"/>
      <c r="DW1832" s="136"/>
      <c r="DX1832" s="136"/>
      <c r="DY1832" s="136"/>
      <c r="DZ1832" s="136"/>
      <c r="EA1832" s="136"/>
      <c r="EB1832" s="136"/>
      <c r="EC1832" s="136"/>
      <c r="ED1832" s="136"/>
      <c r="EE1832" s="136"/>
      <c r="EF1832" s="136"/>
      <c r="EG1832" s="136"/>
      <c r="EH1832" s="136"/>
      <c r="EI1832" s="136"/>
      <c r="EJ1832" s="136"/>
      <c r="EK1832" s="136"/>
      <c r="EL1832" s="136"/>
      <c r="EM1832" s="136"/>
      <c r="EN1832" s="136"/>
      <c r="EO1832" s="136"/>
      <c r="EP1832" s="136"/>
      <c r="EQ1832" s="136"/>
      <c r="ER1832" s="136"/>
      <c r="ES1832" s="136"/>
      <c r="ET1832" s="136"/>
      <c r="EU1832" s="136"/>
      <c r="EV1832" s="136"/>
      <c r="EW1832" s="136"/>
      <c r="EX1832" s="136"/>
      <c r="EY1832" s="136"/>
      <c r="EZ1832" s="136"/>
      <c r="FA1832" s="136"/>
      <c r="FB1832" s="136"/>
      <c r="FC1832" s="136"/>
      <c r="FD1832" s="136"/>
      <c r="FE1832" s="136"/>
      <c r="FF1832" s="136"/>
      <c r="FG1832" s="136"/>
      <c r="FH1832" s="136"/>
      <c r="FI1832" s="136"/>
      <c r="FJ1832" s="136"/>
      <c r="FK1832" s="136"/>
      <c r="FL1832" s="136"/>
      <c r="FM1832" s="136"/>
      <c r="FN1832" s="136"/>
      <c r="FO1832" s="136"/>
      <c r="FP1832" s="136"/>
      <c r="FQ1832" s="136"/>
      <c r="FR1832" s="136"/>
      <c r="FS1832" s="136"/>
      <c r="FT1832" s="136"/>
      <c r="FU1832" s="136"/>
      <c r="FV1832" s="136"/>
      <c r="FW1832" s="136"/>
      <c r="FX1832" s="136"/>
      <c r="FY1832" s="136"/>
      <c r="FZ1832" s="136"/>
      <c r="GA1832" s="136"/>
      <c r="GB1832" s="136"/>
      <c r="GC1832" s="136"/>
      <c r="GD1832" s="136"/>
      <c r="GE1832" s="136"/>
      <c r="GF1832" s="136"/>
      <c r="GG1832" s="136"/>
      <c r="GH1832" s="136"/>
      <c r="GI1832" s="136"/>
      <c r="GJ1832" s="136"/>
      <c r="GK1832" s="136"/>
      <c r="GL1832" s="136"/>
      <c r="GM1832" s="136"/>
      <c r="GN1832" s="136"/>
      <c r="GO1832" s="136"/>
      <c r="GP1832" s="136"/>
      <c r="GQ1832" s="136"/>
      <c r="GR1832" s="136"/>
      <c r="GS1832" s="136"/>
      <c r="GT1832" s="136"/>
      <c r="GU1832" s="136"/>
      <c r="GV1832" s="136"/>
      <c r="GW1832" s="136"/>
      <c r="GX1832" s="136"/>
      <c r="GY1832" s="136"/>
      <c r="GZ1832" s="136"/>
      <c r="HA1832" s="136"/>
      <c r="HB1832" s="136"/>
      <c r="HC1832" s="136"/>
      <c r="HD1832" s="136"/>
      <c r="HE1832" s="136"/>
      <c r="HF1832" s="136"/>
      <c r="HG1832" s="136"/>
      <c r="HH1832" s="136"/>
      <c r="HI1832" s="136"/>
      <c r="HJ1832" s="136"/>
      <c r="HK1832" s="136"/>
      <c r="HL1832" s="136"/>
      <c r="HM1832" s="136"/>
      <c r="HN1832" s="136"/>
      <c r="HO1832" s="136"/>
      <c r="HP1832" s="136"/>
      <c r="HQ1832" s="136"/>
      <c r="HR1832" s="136"/>
      <c r="HS1832" s="136"/>
      <c r="HT1832" s="136"/>
      <c r="HU1832" s="136"/>
      <c r="HV1832" s="136"/>
      <c r="HW1832" s="136"/>
      <c r="HX1832" s="136"/>
      <c r="HY1832" s="136"/>
      <c r="HZ1832" s="136"/>
      <c r="IA1832" s="136"/>
      <c r="IB1832" s="136"/>
      <c r="IC1832" s="136"/>
      <c r="ID1832" s="136"/>
      <c r="IE1832" s="136"/>
      <c r="IF1832" s="136"/>
      <c r="IG1832" s="136"/>
    </row>
    <row r="1833" spans="1:241" ht="15" customHeight="1" x14ac:dyDescent="0.25">
      <c r="A1833" s="223" t="s">
        <v>161</v>
      </c>
      <c r="B1833" s="217">
        <v>12435927</v>
      </c>
      <c r="C1833" s="217">
        <v>3000282</v>
      </c>
      <c r="D1833" s="217">
        <v>722203</v>
      </c>
      <c r="E1833" s="217">
        <v>1587415</v>
      </c>
      <c r="F1833" s="217">
        <v>2630631</v>
      </c>
      <c r="G1833" s="217">
        <v>464151</v>
      </c>
      <c r="H1833" s="235">
        <v>20840609</v>
      </c>
      <c r="I1833" s="136"/>
      <c r="J1833" s="223" t="s">
        <v>119</v>
      </c>
      <c r="K1833" s="217">
        <v>6824088</v>
      </c>
      <c r="L1833" s="217">
        <v>2623058</v>
      </c>
      <c r="M1833" s="217">
        <v>663226</v>
      </c>
      <c r="N1833" s="217">
        <v>1249458</v>
      </c>
      <c r="O1833" s="217">
        <v>1688886</v>
      </c>
      <c r="P1833" s="217">
        <v>824641</v>
      </c>
      <c r="Q1833" s="235">
        <v>13873357</v>
      </c>
      <c r="R1833" s="136"/>
      <c r="S1833" s="136"/>
      <c r="T1833" s="136"/>
      <c r="U1833" s="136"/>
      <c r="V1833" s="136"/>
      <c r="W1833" s="136"/>
      <c r="X1833" s="136"/>
      <c r="Y1833" s="136"/>
      <c r="Z1833" s="136"/>
      <c r="AA1833" s="136"/>
      <c r="AB1833" s="136"/>
      <c r="AC1833" s="136"/>
      <c r="AD1833" s="136"/>
      <c r="AE1833" s="136"/>
      <c r="AF1833" s="136"/>
      <c r="AG1833" s="136"/>
      <c r="AH1833" s="136"/>
      <c r="AI1833" s="136"/>
      <c r="AJ1833" s="136"/>
      <c r="AK1833" s="136"/>
      <c r="AL1833" s="136"/>
      <c r="AM1833" s="136"/>
      <c r="AN1833" s="136"/>
      <c r="AO1833" s="136"/>
      <c r="AP1833" s="136"/>
      <c r="AQ1833" s="136"/>
      <c r="AR1833" s="136"/>
      <c r="AS1833" s="136"/>
      <c r="AT1833" s="136"/>
      <c r="AU1833" s="136"/>
      <c r="AV1833" s="136"/>
      <c r="AW1833" s="136"/>
      <c r="AX1833" s="136"/>
      <c r="AY1833" s="136"/>
      <c r="AZ1833" s="136"/>
      <c r="BA1833" s="136"/>
      <c r="BB1833" s="136"/>
      <c r="BC1833" s="136"/>
      <c r="BD1833" s="136"/>
      <c r="BE1833" s="136"/>
      <c r="BF1833" s="136"/>
      <c r="BG1833" s="136"/>
      <c r="BH1833" s="136"/>
      <c r="BI1833" s="136"/>
      <c r="BJ1833" s="136"/>
      <c r="BK1833" s="136"/>
      <c r="BL1833" s="136"/>
      <c r="BM1833" s="136"/>
      <c r="BN1833" s="136"/>
      <c r="BO1833" s="136"/>
      <c r="BP1833" s="136"/>
      <c r="BQ1833" s="136"/>
      <c r="BR1833" s="136"/>
      <c r="BS1833" s="136"/>
      <c r="BT1833" s="136"/>
      <c r="BU1833" s="136"/>
      <c r="BV1833" s="136"/>
      <c r="BW1833" s="136"/>
      <c r="BX1833" s="136"/>
      <c r="BY1833" s="136"/>
      <c r="BZ1833" s="136"/>
      <c r="CA1833" s="136"/>
      <c r="CB1833" s="136"/>
      <c r="CC1833" s="136"/>
      <c r="CD1833" s="136"/>
      <c r="CE1833" s="136"/>
      <c r="CF1833" s="136"/>
      <c r="CG1833" s="136"/>
      <c r="CH1833" s="136"/>
      <c r="CI1833" s="136"/>
      <c r="CJ1833" s="136"/>
      <c r="CK1833" s="136"/>
      <c r="CL1833" s="136"/>
      <c r="CM1833" s="136"/>
      <c r="CN1833" s="136"/>
      <c r="CO1833" s="136"/>
      <c r="CP1833" s="136"/>
      <c r="CQ1833" s="136"/>
      <c r="CR1833" s="136"/>
      <c r="CS1833" s="136"/>
      <c r="CT1833" s="136"/>
      <c r="CU1833" s="136"/>
      <c r="CV1833" s="136"/>
      <c r="CW1833" s="136"/>
      <c r="CX1833" s="136"/>
      <c r="CY1833" s="136"/>
      <c r="CZ1833" s="136"/>
      <c r="DA1833" s="136"/>
      <c r="DB1833" s="136"/>
      <c r="DC1833" s="136"/>
      <c r="DD1833" s="136"/>
      <c r="DE1833" s="136"/>
      <c r="DF1833" s="136"/>
      <c r="DG1833" s="136"/>
      <c r="DH1833" s="136"/>
      <c r="DI1833" s="136"/>
      <c r="DJ1833" s="136"/>
      <c r="DK1833" s="136"/>
      <c r="DL1833" s="136"/>
      <c r="DM1833" s="136"/>
      <c r="DN1833" s="136"/>
      <c r="DO1833" s="136"/>
      <c r="DP1833" s="136"/>
      <c r="DQ1833" s="136"/>
      <c r="DR1833" s="136"/>
      <c r="DS1833" s="136"/>
      <c r="DT1833" s="136"/>
      <c r="DU1833" s="136"/>
      <c r="DV1833" s="136"/>
      <c r="DW1833" s="136"/>
      <c r="DX1833" s="136"/>
      <c r="DY1833" s="136"/>
      <c r="DZ1833" s="136"/>
      <c r="EA1833" s="136"/>
      <c r="EB1833" s="136"/>
      <c r="EC1833" s="136"/>
      <c r="ED1833" s="136"/>
      <c r="EE1833" s="136"/>
      <c r="EF1833" s="136"/>
      <c r="EG1833" s="136"/>
      <c r="EH1833" s="136"/>
      <c r="EI1833" s="136"/>
      <c r="EJ1833" s="136"/>
      <c r="EK1833" s="136"/>
      <c r="EL1833" s="136"/>
      <c r="EM1833" s="136"/>
      <c r="EN1833" s="136"/>
      <c r="EO1833" s="136"/>
      <c r="EP1833" s="136"/>
      <c r="EQ1833" s="136"/>
      <c r="ER1833" s="136"/>
      <c r="ES1833" s="136"/>
      <c r="ET1833" s="136"/>
      <c r="EU1833" s="136"/>
      <c r="EV1833" s="136"/>
      <c r="EW1833" s="136"/>
      <c r="EX1833" s="136"/>
      <c r="EY1833" s="136"/>
      <c r="EZ1833" s="136"/>
      <c r="FA1833" s="136"/>
      <c r="FB1833" s="136"/>
      <c r="FC1833" s="136"/>
      <c r="FD1833" s="136"/>
      <c r="FE1833" s="136"/>
      <c r="FF1833" s="136"/>
      <c r="FG1833" s="136"/>
      <c r="FH1833" s="136"/>
      <c r="FI1833" s="136"/>
      <c r="FJ1833" s="136"/>
      <c r="FK1833" s="136"/>
      <c r="FL1833" s="136"/>
      <c r="FM1833" s="136"/>
      <c r="FN1833" s="136"/>
      <c r="FO1833" s="136"/>
      <c r="FP1833" s="136"/>
      <c r="FQ1833" s="136"/>
      <c r="FR1833" s="136"/>
      <c r="FS1833" s="136"/>
      <c r="FT1833" s="136"/>
      <c r="FU1833" s="136"/>
      <c r="FV1833" s="136"/>
      <c r="FW1833" s="136"/>
      <c r="FX1833" s="136"/>
      <c r="FY1833" s="136"/>
      <c r="FZ1833" s="136"/>
      <c r="GA1833" s="136"/>
      <c r="GB1833" s="136"/>
      <c r="GC1833" s="136"/>
      <c r="GD1833" s="136"/>
      <c r="GE1833" s="136"/>
      <c r="GF1833" s="136"/>
      <c r="GG1833" s="136"/>
      <c r="GH1833" s="136"/>
      <c r="GI1833" s="136"/>
      <c r="GJ1833" s="136"/>
      <c r="GK1833" s="136"/>
      <c r="GL1833" s="136"/>
      <c r="GM1833" s="136"/>
      <c r="GN1833" s="136"/>
      <c r="GO1833" s="136"/>
      <c r="GP1833" s="136"/>
      <c r="GQ1833" s="136"/>
      <c r="GR1833" s="136"/>
      <c r="GS1833" s="136"/>
      <c r="GT1833" s="136"/>
      <c r="GU1833" s="136"/>
      <c r="GV1833" s="136"/>
      <c r="GW1833" s="136"/>
      <c r="GX1833" s="136"/>
      <c r="GY1833" s="136"/>
      <c r="GZ1833" s="136"/>
      <c r="HA1833" s="136"/>
      <c r="HB1833" s="136"/>
      <c r="HC1833" s="136"/>
      <c r="HD1833" s="136"/>
      <c r="HE1833" s="136"/>
      <c r="HF1833" s="136"/>
      <c r="HG1833" s="136"/>
      <c r="HH1833" s="136"/>
      <c r="HI1833" s="136"/>
      <c r="HJ1833" s="136"/>
      <c r="HK1833" s="136"/>
      <c r="HL1833" s="136"/>
      <c r="HM1833" s="136"/>
      <c r="HN1833" s="136"/>
      <c r="HO1833" s="136"/>
      <c r="HP1833" s="136"/>
      <c r="HQ1833" s="136"/>
      <c r="HR1833" s="136"/>
      <c r="HS1833" s="136"/>
      <c r="HT1833" s="136"/>
      <c r="HU1833" s="136"/>
      <c r="HV1833" s="136"/>
      <c r="HW1833" s="136"/>
      <c r="HX1833" s="136"/>
      <c r="HY1833" s="136"/>
      <c r="HZ1833" s="136"/>
      <c r="IA1833" s="136"/>
      <c r="IB1833" s="136"/>
      <c r="IC1833" s="136"/>
      <c r="ID1833" s="136"/>
      <c r="IE1833" s="136"/>
      <c r="IF1833" s="136"/>
      <c r="IG1833" s="136"/>
    </row>
    <row r="1834" spans="1:241" ht="15" customHeight="1" x14ac:dyDescent="0.25">
      <c r="A1834" s="223" t="s">
        <v>342</v>
      </c>
      <c r="B1834" s="217">
        <v>23367123</v>
      </c>
      <c r="C1834" s="217">
        <v>5025038</v>
      </c>
      <c r="D1834" s="217">
        <v>939158</v>
      </c>
      <c r="E1834" s="217">
        <v>1942058</v>
      </c>
      <c r="F1834" s="217">
        <v>3393757</v>
      </c>
      <c r="G1834" s="217">
        <v>704346</v>
      </c>
      <c r="H1834" s="235">
        <v>35371480</v>
      </c>
      <c r="I1834" s="136"/>
      <c r="J1834" s="223" t="s">
        <v>118</v>
      </c>
      <c r="K1834" s="217">
        <v>5700206</v>
      </c>
      <c r="L1834" s="217">
        <v>2708671</v>
      </c>
      <c r="M1834" s="217">
        <v>605923</v>
      </c>
      <c r="N1834" s="217">
        <v>1170082</v>
      </c>
      <c r="O1834" s="217">
        <v>2478501</v>
      </c>
      <c r="P1834" s="217">
        <v>695191</v>
      </c>
      <c r="Q1834" s="235">
        <v>13358574</v>
      </c>
      <c r="R1834" s="136"/>
      <c r="S1834" s="136"/>
      <c r="T1834" s="136"/>
      <c r="U1834" s="136"/>
      <c r="V1834" s="136"/>
      <c r="W1834" s="136"/>
      <c r="X1834" s="136"/>
      <c r="Y1834" s="136"/>
      <c r="Z1834" s="136"/>
      <c r="AA1834" s="136"/>
      <c r="AB1834" s="136"/>
      <c r="AC1834" s="136"/>
      <c r="AD1834" s="136"/>
      <c r="AE1834" s="136"/>
      <c r="AF1834" s="136"/>
      <c r="AG1834" s="136"/>
      <c r="AH1834" s="136"/>
      <c r="AI1834" s="136"/>
      <c r="AJ1834" s="136"/>
      <c r="AK1834" s="136"/>
      <c r="AL1834" s="136"/>
      <c r="AM1834" s="136"/>
      <c r="AN1834" s="136"/>
      <c r="AO1834" s="136"/>
      <c r="AP1834" s="136"/>
      <c r="AQ1834" s="136"/>
      <c r="AR1834" s="136"/>
      <c r="AS1834" s="136"/>
      <c r="AT1834" s="136"/>
      <c r="AU1834" s="136"/>
      <c r="AV1834" s="136"/>
      <c r="AW1834" s="136"/>
      <c r="AX1834" s="136"/>
      <c r="AY1834" s="136"/>
      <c r="AZ1834" s="136"/>
      <c r="BA1834" s="136"/>
      <c r="BB1834" s="136"/>
      <c r="BC1834" s="136"/>
      <c r="BD1834" s="136"/>
      <c r="BE1834" s="136"/>
      <c r="BF1834" s="136"/>
      <c r="BG1834" s="136"/>
      <c r="BH1834" s="136"/>
      <c r="BI1834" s="136"/>
      <c r="BJ1834" s="136"/>
      <c r="BK1834" s="136"/>
      <c r="BL1834" s="136"/>
      <c r="BM1834" s="136"/>
      <c r="BN1834" s="136"/>
      <c r="BO1834" s="136"/>
      <c r="BP1834" s="136"/>
      <c r="BQ1834" s="136"/>
      <c r="BR1834" s="136"/>
      <c r="BS1834" s="136"/>
      <c r="BT1834" s="136"/>
      <c r="BU1834" s="136"/>
      <c r="BV1834" s="136"/>
      <c r="BW1834" s="136"/>
      <c r="BX1834" s="136"/>
      <c r="BY1834" s="136"/>
      <c r="BZ1834" s="136"/>
      <c r="CA1834" s="136"/>
      <c r="CB1834" s="136"/>
      <c r="CC1834" s="136"/>
      <c r="CD1834" s="136"/>
      <c r="CE1834" s="136"/>
      <c r="CF1834" s="136"/>
      <c r="CG1834" s="136"/>
      <c r="CH1834" s="136"/>
      <c r="CI1834" s="136"/>
      <c r="CJ1834" s="136"/>
      <c r="CK1834" s="136"/>
      <c r="CL1834" s="136"/>
      <c r="CM1834" s="136"/>
      <c r="CN1834" s="136"/>
      <c r="CO1834" s="136"/>
      <c r="CP1834" s="136"/>
      <c r="CQ1834" s="136"/>
      <c r="CR1834" s="136"/>
      <c r="CS1834" s="136"/>
      <c r="CT1834" s="136"/>
      <c r="CU1834" s="136"/>
      <c r="CV1834" s="136"/>
      <c r="CW1834" s="136"/>
      <c r="CX1834" s="136"/>
      <c r="CY1834" s="136"/>
      <c r="CZ1834" s="136"/>
      <c r="DA1834" s="136"/>
      <c r="DB1834" s="136"/>
      <c r="DC1834" s="136"/>
      <c r="DD1834" s="136"/>
      <c r="DE1834" s="136"/>
      <c r="DF1834" s="136"/>
      <c r="DG1834" s="136"/>
      <c r="DH1834" s="136"/>
      <c r="DI1834" s="136"/>
      <c r="DJ1834" s="136"/>
      <c r="DK1834" s="136"/>
      <c r="DL1834" s="136"/>
      <c r="DM1834" s="136"/>
      <c r="DN1834" s="136"/>
      <c r="DO1834" s="136"/>
      <c r="DP1834" s="136"/>
      <c r="DQ1834" s="136"/>
      <c r="DR1834" s="136"/>
      <c r="DS1834" s="136"/>
      <c r="DT1834" s="136"/>
      <c r="DU1834" s="136"/>
      <c r="DV1834" s="136"/>
      <c r="DW1834" s="136"/>
      <c r="DX1834" s="136"/>
      <c r="DY1834" s="136"/>
      <c r="DZ1834" s="136"/>
      <c r="EA1834" s="136"/>
      <c r="EB1834" s="136"/>
      <c r="EC1834" s="136"/>
      <c r="ED1834" s="136"/>
      <c r="EE1834" s="136"/>
      <c r="EF1834" s="136"/>
      <c r="EG1834" s="136"/>
      <c r="EH1834" s="136"/>
      <c r="EI1834" s="136"/>
      <c r="EJ1834" s="136"/>
      <c r="EK1834" s="136"/>
      <c r="EL1834" s="136"/>
      <c r="EM1834" s="136"/>
      <c r="EN1834" s="136"/>
      <c r="EO1834" s="136"/>
      <c r="EP1834" s="136"/>
      <c r="EQ1834" s="136"/>
      <c r="ER1834" s="136"/>
      <c r="ES1834" s="136"/>
      <c r="ET1834" s="136"/>
      <c r="EU1834" s="136"/>
      <c r="EV1834" s="136"/>
      <c r="EW1834" s="136"/>
      <c r="EX1834" s="136"/>
      <c r="EY1834" s="136"/>
      <c r="EZ1834" s="136"/>
      <c r="FA1834" s="136"/>
      <c r="FB1834" s="136"/>
      <c r="FC1834" s="136"/>
      <c r="FD1834" s="136"/>
      <c r="FE1834" s="136"/>
      <c r="FF1834" s="136"/>
      <c r="FG1834" s="136"/>
      <c r="FH1834" s="136"/>
      <c r="FI1834" s="136"/>
      <c r="FJ1834" s="136"/>
      <c r="FK1834" s="136"/>
      <c r="FL1834" s="136"/>
      <c r="FM1834" s="136"/>
      <c r="FN1834" s="136"/>
      <c r="FO1834" s="136"/>
      <c r="FP1834" s="136"/>
      <c r="FQ1834" s="136"/>
      <c r="FR1834" s="136"/>
      <c r="FS1834" s="136"/>
      <c r="FT1834" s="136"/>
      <c r="FU1834" s="136"/>
      <c r="FV1834" s="136"/>
      <c r="FW1834" s="136"/>
      <c r="FX1834" s="136"/>
      <c r="FY1834" s="136"/>
      <c r="FZ1834" s="136"/>
      <c r="GA1834" s="136"/>
      <c r="GB1834" s="136"/>
      <c r="GC1834" s="136"/>
      <c r="GD1834" s="136"/>
      <c r="GE1834" s="136"/>
      <c r="GF1834" s="136"/>
      <c r="GG1834" s="136"/>
      <c r="GH1834" s="136"/>
      <c r="GI1834" s="136"/>
      <c r="GJ1834" s="136"/>
      <c r="GK1834" s="136"/>
      <c r="GL1834" s="136"/>
      <c r="GM1834" s="136"/>
      <c r="GN1834" s="136"/>
      <c r="GO1834" s="136"/>
      <c r="GP1834" s="136"/>
      <c r="GQ1834" s="136"/>
      <c r="GR1834" s="136"/>
      <c r="GS1834" s="136"/>
      <c r="GT1834" s="136"/>
      <c r="GU1834" s="136"/>
      <c r="GV1834" s="136"/>
      <c r="GW1834" s="136"/>
      <c r="GX1834" s="136"/>
      <c r="GY1834" s="136"/>
      <c r="GZ1834" s="136"/>
      <c r="HA1834" s="136"/>
      <c r="HB1834" s="136"/>
      <c r="HC1834" s="136"/>
      <c r="HD1834" s="136"/>
      <c r="HE1834" s="136"/>
      <c r="HF1834" s="136"/>
      <c r="HG1834" s="136"/>
      <c r="HH1834" s="136"/>
      <c r="HI1834" s="136"/>
      <c r="HJ1834" s="136"/>
      <c r="HK1834" s="136"/>
      <c r="HL1834" s="136"/>
      <c r="HM1834" s="136"/>
      <c r="HN1834" s="136"/>
      <c r="HO1834" s="136"/>
      <c r="HP1834" s="136"/>
      <c r="HQ1834" s="136"/>
      <c r="HR1834" s="136"/>
      <c r="HS1834" s="136"/>
      <c r="HT1834" s="136"/>
      <c r="HU1834" s="136"/>
      <c r="HV1834" s="136"/>
      <c r="HW1834" s="136"/>
      <c r="HX1834" s="136"/>
      <c r="HY1834" s="136"/>
      <c r="HZ1834" s="136"/>
      <c r="IA1834" s="136"/>
      <c r="IB1834" s="136"/>
      <c r="IC1834" s="136"/>
      <c r="ID1834" s="136"/>
      <c r="IE1834" s="136"/>
      <c r="IF1834" s="136"/>
      <c r="IG1834" s="136"/>
    </row>
    <row r="1835" spans="1:241" ht="15" customHeight="1" x14ac:dyDescent="0.25">
      <c r="A1835" s="223" t="s">
        <v>859</v>
      </c>
      <c r="B1835" s="217">
        <v>15737409</v>
      </c>
      <c r="C1835" s="217">
        <v>2919940</v>
      </c>
      <c r="D1835" s="217">
        <v>749472</v>
      </c>
      <c r="E1835" s="217">
        <v>1752005</v>
      </c>
      <c r="F1835" s="217">
        <v>2332426</v>
      </c>
      <c r="G1835" s="217">
        <v>486931</v>
      </c>
      <c r="H1835" s="235">
        <v>23978183</v>
      </c>
      <c r="I1835" s="136"/>
      <c r="J1835" s="223" t="s">
        <v>333</v>
      </c>
      <c r="K1835" s="217">
        <v>9755416</v>
      </c>
      <c r="L1835" s="217">
        <v>3290957</v>
      </c>
      <c r="M1835" s="217">
        <v>922070</v>
      </c>
      <c r="N1835" s="217">
        <v>1410716</v>
      </c>
      <c r="O1835" s="217">
        <v>1766354</v>
      </c>
      <c r="P1835" s="217">
        <v>1022709</v>
      </c>
      <c r="Q1835" s="235">
        <v>18168222</v>
      </c>
      <c r="R1835" s="136"/>
      <c r="S1835" s="136"/>
      <c r="T1835" s="136"/>
      <c r="U1835" s="136"/>
      <c r="V1835" s="136"/>
      <c r="W1835" s="136"/>
      <c r="X1835" s="136"/>
      <c r="Y1835" s="136"/>
      <c r="Z1835" s="136"/>
      <c r="AA1835" s="136"/>
      <c r="AB1835" s="136"/>
      <c r="AC1835" s="136"/>
      <c r="AD1835" s="136"/>
      <c r="AE1835" s="136"/>
      <c r="AF1835" s="136"/>
      <c r="AG1835" s="136"/>
      <c r="AH1835" s="136"/>
      <c r="AI1835" s="136"/>
      <c r="AJ1835" s="136"/>
      <c r="AK1835" s="136"/>
      <c r="AL1835" s="136"/>
      <c r="AM1835" s="136"/>
      <c r="AN1835" s="136"/>
      <c r="AO1835" s="136"/>
      <c r="AP1835" s="136"/>
      <c r="AQ1835" s="136"/>
      <c r="AR1835" s="136"/>
      <c r="AS1835" s="136"/>
      <c r="AT1835" s="136"/>
      <c r="AU1835" s="136"/>
      <c r="AV1835" s="136"/>
      <c r="AW1835" s="136"/>
      <c r="AX1835" s="136"/>
      <c r="AY1835" s="136"/>
      <c r="AZ1835" s="136"/>
      <c r="BA1835" s="136"/>
      <c r="BB1835" s="136"/>
      <c r="BC1835" s="136"/>
      <c r="BD1835" s="136"/>
      <c r="BE1835" s="136"/>
      <c r="BF1835" s="136"/>
      <c r="BG1835" s="136"/>
      <c r="BH1835" s="136"/>
      <c r="BI1835" s="136"/>
      <c r="BJ1835" s="136"/>
      <c r="BK1835" s="136"/>
      <c r="BL1835" s="136"/>
      <c r="BM1835" s="136"/>
      <c r="BN1835" s="136"/>
      <c r="BO1835" s="136"/>
      <c r="BP1835" s="136"/>
      <c r="BQ1835" s="136"/>
      <c r="BR1835" s="136"/>
      <c r="BS1835" s="136"/>
      <c r="BT1835" s="136"/>
      <c r="BU1835" s="136"/>
      <c r="BV1835" s="136"/>
      <c r="BW1835" s="136"/>
      <c r="BX1835" s="136"/>
      <c r="BY1835" s="136"/>
      <c r="BZ1835" s="136"/>
      <c r="CA1835" s="136"/>
      <c r="CB1835" s="136"/>
      <c r="CC1835" s="136"/>
      <c r="CD1835" s="136"/>
      <c r="CE1835" s="136"/>
      <c r="CF1835" s="136"/>
      <c r="CG1835" s="136"/>
      <c r="CH1835" s="136"/>
      <c r="CI1835" s="136"/>
      <c r="CJ1835" s="136"/>
      <c r="CK1835" s="136"/>
      <c r="CL1835" s="136"/>
      <c r="CM1835" s="136"/>
      <c r="CN1835" s="136"/>
      <c r="CO1835" s="136"/>
      <c r="CP1835" s="136"/>
      <c r="CQ1835" s="136"/>
      <c r="CR1835" s="136"/>
      <c r="CS1835" s="136"/>
      <c r="CT1835" s="136"/>
      <c r="CU1835" s="136"/>
      <c r="CV1835" s="136"/>
      <c r="CW1835" s="136"/>
      <c r="CX1835" s="136"/>
      <c r="CY1835" s="136"/>
      <c r="CZ1835" s="136"/>
      <c r="DA1835" s="136"/>
      <c r="DB1835" s="136"/>
      <c r="DC1835" s="136"/>
      <c r="DD1835" s="136"/>
      <c r="DE1835" s="136"/>
      <c r="DF1835" s="136"/>
      <c r="DG1835" s="136"/>
      <c r="DH1835" s="136"/>
      <c r="DI1835" s="136"/>
      <c r="DJ1835" s="136"/>
      <c r="DK1835" s="136"/>
      <c r="DL1835" s="136"/>
      <c r="DM1835" s="136"/>
      <c r="DN1835" s="136"/>
      <c r="DO1835" s="136"/>
      <c r="DP1835" s="136"/>
      <c r="DQ1835" s="136"/>
      <c r="DR1835" s="136"/>
      <c r="DS1835" s="136"/>
      <c r="DT1835" s="136"/>
      <c r="DU1835" s="136"/>
      <c r="DV1835" s="136"/>
      <c r="DW1835" s="136"/>
      <c r="DX1835" s="136"/>
      <c r="DY1835" s="136"/>
      <c r="DZ1835" s="136"/>
      <c r="EA1835" s="136"/>
      <c r="EB1835" s="136"/>
      <c r="EC1835" s="136"/>
      <c r="ED1835" s="136"/>
      <c r="EE1835" s="136"/>
      <c r="EF1835" s="136"/>
      <c r="EG1835" s="136"/>
      <c r="EH1835" s="136"/>
      <c r="EI1835" s="136"/>
      <c r="EJ1835" s="136"/>
      <c r="EK1835" s="136"/>
      <c r="EL1835" s="136"/>
      <c r="EM1835" s="136"/>
      <c r="EN1835" s="136"/>
      <c r="EO1835" s="136"/>
      <c r="EP1835" s="136"/>
      <c r="EQ1835" s="136"/>
      <c r="ER1835" s="136"/>
      <c r="ES1835" s="136"/>
      <c r="ET1835" s="136"/>
      <c r="EU1835" s="136"/>
      <c r="EV1835" s="136"/>
      <c r="EW1835" s="136"/>
      <c r="EX1835" s="136"/>
      <c r="EY1835" s="136"/>
      <c r="EZ1835" s="136"/>
      <c r="FA1835" s="136"/>
      <c r="FB1835" s="136"/>
      <c r="FC1835" s="136"/>
      <c r="FD1835" s="136"/>
      <c r="FE1835" s="136"/>
      <c r="FF1835" s="136"/>
      <c r="FG1835" s="136"/>
      <c r="FH1835" s="136"/>
      <c r="FI1835" s="136"/>
      <c r="FJ1835" s="136"/>
      <c r="FK1835" s="136"/>
      <c r="FL1835" s="136"/>
      <c r="FM1835" s="136"/>
      <c r="FN1835" s="136"/>
      <c r="FO1835" s="136"/>
      <c r="FP1835" s="136"/>
      <c r="FQ1835" s="136"/>
      <c r="FR1835" s="136"/>
      <c r="FS1835" s="136"/>
      <c r="FT1835" s="136"/>
      <c r="FU1835" s="136"/>
      <c r="FV1835" s="136"/>
      <c r="FW1835" s="136"/>
      <c r="FX1835" s="136"/>
      <c r="FY1835" s="136"/>
      <c r="FZ1835" s="136"/>
      <c r="GA1835" s="136"/>
      <c r="GB1835" s="136"/>
      <c r="GC1835" s="136"/>
      <c r="GD1835" s="136"/>
      <c r="GE1835" s="136"/>
      <c r="GF1835" s="136"/>
      <c r="GG1835" s="136"/>
      <c r="GH1835" s="136"/>
      <c r="GI1835" s="136"/>
      <c r="GJ1835" s="136"/>
      <c r="GK1835" s="136"/>
      <c r="GL1835" s="136"/>
      <c r="GM1835" s="136"/>
      <c r="GN1835" s="136"/>
      <c r="GO1835" s="136"/>
      <c r="GP1835" s="136"/>
      <c r="GQ1835" s="136"/>
      <c r="GR1835" s="136"/>
      <c r="GS1835" s="136"/>
      <c r="GT1835" s="136"/>
      <c r="GU1835" s="136"/>
      <c r="GV1835" s="136"/>
      <c r="GW1835" s="136"/>
      <c r="GX1835" s="136"/>
      <c r="GY1835" s="136"/>
      <c r="GZ1835" s="136"/>
      <c r="HA1835" s="136"/>
      <c r="HB1835" s="136"/>
      <c r="HC1835" s="136"/>
      <c r="HD1835" s="136"/>
      <c r="HE1835" s="136"/>
      <c r="HF1835" s="136"/>
      <c r="HG1835" s="136"/>
      <c r="HH1835" s="136"/>
      <c r="HI1835" s="136"/>
      <c r="HJ1835" s="136"/>
      <c r="HK1835" s="136"/>
      <c r="HL1835" s="136"/>
      <c r="HM1835" s="136"/>
      <c r="HN1835" s="136"/>
      <c r="HO1835" s="136"/>
      <c r="HP1835" s="136"/>
      <c r="HQ1835" s="136"/>
      <c r="HR1835" s="136"/>
      <c r="HS1835" s="136"/>
      <c r="HT1835" s="136"/>
      <c r="HU1835" s="136"/>
      <c r="HV1835" s="136"/>
      <c r="HW1835" s="136"/>
      <c r="HX1835" s="136"/>
      <c r="HY1835" s="136"/>
      <c r="HZ1835" s="136"/>
      <c r="IA1835" s="136"/>
      <c r="IB1835" s="136"/>
      <c r="IC1835" s="136"/>
      <c r="ID1835" s="136"/>
      <c r="IE1835" s="136"/>
      <c r="IF1835" s="136"/>
      <c r="IG1835" s="136"/>
    </row>
    <row r="1836" spans="1:241" ht="15" customHeight="1" x14ac:dyDescent="0.25">
      <c r="A1836" s="223" t="s">
        <v>158</v>
      </c>
      <c r="B1836" s="217">
        <v>27953306</v>
      </c>
      <c r="C1836" s="217">
        <v>3732466</v>
      </c>
      <c r="D1836" s="217">
        <v>982840</v>
      </c>
      <c r="E1836" s="217">
        <v>2663635</v>
      </c>
      <c r="F1836" s="217">
        <v>2915015</v>
      </c>
      <c r="G1836" s="217">
        <v>883297</v>
      </c>
      <c r="H1836" s="235">
        <v>39130559</v>
      </c>
      <c r="I1836" s="136"/>
      <c r="J1836" s="223" t="s">
        <v>865</v>
      </c>
      <c r="K1836" s="217">
        <v>6956584</v>
      </c>
      <c r="L1836" s="217">
        <v>2450225</v>
      </c>
      <c r="M1836" s="217">
        <v>631310</v>
      </c>
      <c r="N1836" s="217">
        <v>1144706</v>
      </c>
      <c r="O1836" s="217">
        <v>1731689</v>
      </c>
      <c r="P1836" s="217">
        <v>727334</v>
      </c>
      <c r="Q1836" s="235">
        <v>13641848</v>
      </c>
      <c r="R1836" s="136"/>
      <c r="S1836" s="136"/>
      <c r="T1836" s="136"/>
      <c r="U1836" s="136"/>
      <c r="V1836" s="136"/>
      <c r="W1836" s="136"/>
      <c r="X1836" s="136"/>
      <c r="Y1836" s="136"/>
      <c r="Z1836" s="136"/>
      <c r="AA1836" s="136"/>
      <c r="AB1836" s="136"/>
      <c r="AC1836" s="136"/>
      <c r="AD1836" s="136"/>
      <c r="AE1836" s="136"/>
      <c r="AF1836" s="136"/>
      <c r="AG1836" s="136"/>
      <c r="AH1836" s="136"/>
      <c r="AI1836" s="136"/>
      <c r="AJ1836" s="136"/>
      <c r="AK1836" s="136"/>
      <c r="AL1836" s="136"/>
      <c r="AM1836" s="136"/>
      <c r="AN1836" s="136"/>
      <c r="AO1836" s="136"/>
      <c r="AP1836" s="136"/>
      <c r="AQ1836" s="136"/>
      <c r="AR1836" s="136"/>
      <c r="AS1836" s="136"/>
      <c r="AT1836" s="136"/>
      <c r="AU1836" s="136"/>
      <c r="AV1836" s="136"/>
      <c r="AW1836" s="136"/>
      <c r="AX1836" s="136"/>
      <c r="AY1836" s="136"/>
      <c r="AZ1836" s="136"/>
      <c r="BA1836" s="136"/>
      <c r="BB1836" s="136"/>
      <c r="BC1836" s="136"/>
      <c r="BD1836" s="136"/>
      <c r="BE1836" s="136"/>
      <c r="BF1836" s="136"/>
      <c r="BG1836" s="136"/>
      <c r="BH1836" s="136"/>
      <c r="BI1836" s="136"/>
      <c r="BJ1836" s="136"/>
      <c r="BK1836" s="136"/>
      <c r="BL1836" s="136"/>
      <c r="BM1836" s="136"/>
      <c r="BN1836" s="136"/>
      <c r="BO1836" s="136"/>
      <c r="BP1836" s="136"/>
      <c r="BQ1836" s="136"/>
      <c r="BR1836" s="136"/>
      <c r="BS1836" s="136"/>
      <c r="BT1836" s="136"/>
      <c r="BU1836" s="136"/>
      <c r="BV1836" s="136"/>
      <c r="BW1836" s="136"/>
      <c r="BX1836" s="136"/>
      <c r="BY1836" s="136"/>
      <c r="BZ1836" s="136"/>
      <c r="CA1836" s="136"/>
      <c r="CB1836" s="136"/>
      <c r="CC1836" s="136"/>
      <c r="CD1836" s="136"/>
      <c r="CE1836" s="136"/>
      <c r="CF1836" s="136"/>
      <c r="CG1836" s="136"/>
      <c r="CH1836" s="136"/>
      <c r="CI1836" s="136"/>
      <c r="CJ1836" s="136"/>
      <c r="CK1836" s="136"/>
      <c r="CL1836" s="136"/>
      <c r="CM1836" s="136"/>
      <c r="CN1836" s="136"/>
      <c r="CO1836" s="136"/>
      <c r="CP1836" s="136"/>
      <c r="CQ1836" s="136"/>
      <c r="CR1836" s="136"/>
      <c r="CS1836" s="136"/>
      <c r="CT1836" s="136"/>
      <c r="CU1836" s="136"/>
      <c r="CV1836" s="136"/>
      <c r="CW1836" s="136"/>
      <c r="CX1836" s="136"/>
      <c r="CY1836" s="136"/>
      <c r="CZ1836" s="136"/>
      <c r="DA1836" s="136"/>
      <c r="DB1836" s="136"/>
      <c r="DC1836" s="136"/>
      <c r="DD1836" s="136"/>
      <c r="DE1836" s="136"/>
      <c r="DF1836" s="136"/>
      <c r="DG1836" s="136"/>
      <c r="DH1836" s="136"/>
      <c r="DI1836" s="136"/>
      <c r="DJ1836" s="136"/>
      <c r="DK1836" s="136"/>
      <c r="DL1836" s="136"/>
      <c r="DM1836" s="136"/>
      <c r="DN1836" s="136"/>
      <c r="DO1836" s="136"/>
      <c r="DP1836" s="136"/>
      <c r="DQ1836" s="136"/>
      <c r="DR1836" s="136"/>
      <c r="DS1836" s="136"/>
      <c r="DT1836" s="136"/>
      <c r="DU1836" s="136"/>
      <c r="DV1836" s="136"/>
      <c r="DW1836" s="136"/>
      <c r="DX1836" s="136"/>
      <c r="DY1836" s="136"/>
      <c r="DZ1836" s="136"/>
      <c r="EA1836" s="136"/>
      <c r="EB1836" s="136"/>
      <c r="EC1836" s="136"/>
      <c r="ED1836" s="136"/>
      <c r="EE1836" s="136"/>
      <c r="EF1836" s="136"/>
      <c r="EG1836" s="136"/>
      <c r="EH1836" s="136"/>
      <c r="EI1836" s="136"/>
      <c r="EJ1836" s="136"/>
      <c r="EK1836" s="136"/>
      <c r="EL1836" s="136"/>
      <c r="EM1836" s="136"/>
      <c r="EN1836" s="136"/>
      <c r="EO1836" s="136"/>
      <c r="EP1836" s="136"/>
      <c r="EQ1836" s="136"/>
      <c r="ER1836" s="136"/>
      <c r="ES1836" s="136"/>
      <c r="ET1836" s="136"/>
      <c r="EU1836" s="136"/>
      <c r="EV1836" s="136"/>
      <c r="EW1836" s="136"/>
      <c r="EX1836" s="136"/>
      <c r="EY1836" s="136"/>
      <c r="EZ1836" s="136"/>
      <c r="FA1836" s="136"/>
      <c r="FB1836" s="136"/>
      <c r="FC1836" s="136"/>
      <c r="FD1836" s="136"/>
      <c r="FE1836" s="136"/>
      <c r="FF1836" s="136"/>
      <c r="FG1836" s="136"/>
      <c r="FH1836" s="136"/>
      <c r="FI1836" s="136"/>
      <c r="FJ1836" s="136"/>
      <c r="FK1836" s="136"/>
      <c r="FL1836" s="136"/>
      <c r="FM1836" s="136"/>
      <c r="FN1836" s="136"/>
      <c r="FO1836" s="136"/>
      <c r="FP1836" s="136"/>
      <c r="FQ1836" s="136"/>
      <c r="FR1836" s="136"/>
      <c r="FS1836" s="136"/>
      <c r="FT1836" s="136"/>
      <c r="FU1836" s="136"/>
      <c r="FV1836" s="136"/>
      <c r="FW1836" s="136"/>
      <c r="FX1836" s="136"/>
      <c r="FY1836" s="136"/>
      <c r="FZ1836" s="136"/>
      <c r="GA1836" s="136"/>
      <c r="GB1836" s="136"/>
      <c r="GC1836" s="136"/>
      <c r="GD1836" s="136"/>
      <c r="GE1836" s="136"/>
      <c r="GF1836" s="136"/>
      <c r="GG1836" s="136"/>
      <c r="GH1836" s="136"/>
      <c r="GI1836" s="136"/>
      <c r="GJ1836" s="136"/>
      <c r="GK1836" s="136"/>
      <c r="GL1836" s="136"/>
      <c r="GM1836" s="136"/>
      <c r="GN1836" s="136"/>
      <c r="GO1836" s="136"/>
      <c r="GP1836" s="136"/>
      <c r="GQ1836" s="136"/>
      <c r="GR1836" s="136"/>
      <c r="GS1836" s="136"/>
      <c r="GT1836" s="136"/>
      <c r="GU1836" s="136"/>
      <c r="GV1836" s="136"/>
      <c r="GW1836" s="136"/>
      <c r="GX1836" s="136"/>
      <c r="GY1836" s="136"/>
      <c r="GZ1836" s="136"/>
      <c r="HA1836" s="136"/>
      <c r="HB1836" s="136"/>
      <c r="HC1836" s="136"/>
      <c r="HD1836" s="136"/>
      <c r="HE1836" s="136"/>
      <c r="HF1836" s="136"/>
      <c r="HG1836" s="136"/>
      <c r="HH1836" s="136"/>
      <c r="HI1836" s="136"/>
      <c r="HJ1836" s="136"/>
      <c r="HK1836" s="136"/>
      <c r="HL1836" s="136"/>
      <c r="HM1836" s="136"/>
      <c r="HN1836" s="136"/>
      <c r="HO1836" s="136"/>
      <c r="HP1836" s="136"/>
      <c r="HQ1836" s="136"/>
      <c r="HR1836" s="136"/>
      <c r="HS1836" s="136"/>
      <c r="HT1836" s="136"/>
      <c r="HU1836" s="136"/>
      <c r="HV1836" s="136"/>
      <c r="HW1836" s="136"/>
      <c r="HX1836" s="136"/>
      <c r="HY1836" s="136"/>
      <c r="HZ1836" s="136"/>
      <c r="IA1836" s="136"/>
      <c r="IB1836" s="136"/>
      <c r="IC1836" s="136"/>
      <c r="ID1836" s="136"/>
      <c r="IE1836" s="136"/>
      <c r="IF1836" s="136"/>
      <c r="IG1836" s="136"/>
    </row>
    <row r="1837" spans="1:241" ht="15" customHeight="1" x14ac:dyDescent="0.25">
      <c r="A1837" s="223" t="s">
        <v>157</v>
      </c>
      <c r="B1837" s="217">
        <v>25318198</v>
      </c>
      <c r="C1837" s="217">
        <v>4833123</v>
      </c>
      <c r="D1837" s="217">
        <v>901301</v>
      </c>
      <c r="E1837" s="217">
        <v>3228143</v>
      </c>
      <c r="F1837" s="217">
        <v>3338701</v>
      </c>
      <c r="G1837" s="217">
        <v>651865</v>
      </c>
      <c r="H1837" s="235">
        <v>38271331</v>
      </c>
      <c r="I1837" s="136"/>
      <c r="J1837" s="223" t="s">
        <v>115</v>
      </c>
      <c r="K1837" s="217">
        <v>6171452</v>
      </c>
      <c r="L1837" s="217">
        <v>2129917</v>
      </c>
      <c r="M1837" s="217">
        <v>611833</v>
      </c>
      <c r="N1837" s="217">
        <v>1148675</v>
      </c>
      <c r="O1837" s="217">
        <v>1702803</v>
      </c>
      <c r="P1837" s="217">
        <v>636766</v>
      </c>
      <c r="Q1837" s="235">
        <v>12401446</v>
      </c>
      <c r="R1837" s="136"/>
      <c r="S1837" s="136"/>
      <c r="T1837" s="136"/>
      <c r="U1837" s="136"/>
      <c r="V1837" s="136"/>
      <c r="W1837" s="136"/>
      <c r="X1837" s="136"/>
      <c r="Y1837" s="136"/>
      <c r="Z1837" s="136"/>
      <c r="AA1837" s="136"/>
      <c r="AB1837" s="136"/>
      <c r="AC1837" s="136"/>
      <c r="AD1837" s="136"/>
      <c r="AE1837" s="136"/>
      <c r="AF1837" s="136"/>
      <c r="AG1837" s="136"/>
      <c r="AH1837" s="136"/>
      <c r="AI1837" s="136"/>
      <c r="AJ1837" s="136"/>
      <c r="AK1837" s="136"/>
      <c r="AL1837" s="136"/>
      <c r="AM1837" s="136"/>
      <c r="AN1837" s="136"/>
      <c r="AO1837" s="136"/>
      <c r="AP1837" s="136"/>
      <c r="AQ1837" s="136"/>
      <c r="AR1837" s="136"/>
      <c r="AS1837" s="136"/>
      <c r="AT1837" s="136"/>
      <c r="AU1837" s="136"/>
      <c r="AV1837" s="136"/>
      <c r="AW1837" s="136"/>
      <c r="AX1837" s="136"/>
      <c r="AY1837" s="136"/>
      <c r="AZ1837" s="136"/>
      <c r="BA1837" s="136"/>
      <c r="BB1837" s="136"/>
      <c r="BC1837" s="136"/>
      <c r="BD1837" s="136"/>
      <c r="BE1837" s="136"/>
      <c r="BF1837" s="136"/>
      <c r="BG1837" s="136"/>
      <c r="BH1837" s="136"/>
      <c r="BI1837" s="136"/>
      <c r="BJ1837" s="136"/>
      <c r="BK1837" s="136"/>
      <c r="BL1837" s="136"/>
      <c r="BM1837" s="136"/>
      <c r="BN1837" s="136"/>
      <c r="BO1837" s="136"/>
      <c r="BP1837" s="136"/>
      <c r="BQ1837" s="136"/>
      <c r="BR1837" s="136"/>
      <c r="BS1837" s="136"/>
      <c r="BT1837" s="136"/>
      <c r="BU1837" s="136"/>
      <c r="BV1837" s="136"/>
      <c r="BW1837" s="136"/>
      <c r="BX1837" s="136"/>
      <c r="BY1837" s="136"/>
      <c r="BZ1837" s="136"/>
      <c r="CA1837" s="136"/>
      <c r="CB1837" s="136"/>
      <c r="CC1837" s="136"/>
      <c r="CD1837" s="136"/>
      <c r="CE1837" s="136"/>
      <c r="CF1837" s="136"/>
      <c r="CG1837" s="136"/>
      <c r="CH1837" s="136"/>
      <c r="CI1837" s="136"/>
      <c r="CJ1837" s="136"/>
      <c r="CK1837" s="136"/>
      <c r="CL1837" s="136"/>
      <c r="CM1837" s="136"/>
      <c r="CN1837" s="136"/>
      <c r="CO1837" s="136"/>
      <c r="CP1837" s="136"/>
      <c r="CQ1837" s="136"/>
      <c r="CR1837" s="136"/>
      <c r="CS1837" s="136"/>
      <c r="CT1837" s="136"/>
      <c r="CU1837" s="136"/>
      <c r="CV1837" s="136"/>
      <c r="CW1837" s="136"/>
      <c r="CX1837" s="136"/>
      <c r="CY1837" s="136"/>
      <c r="CZ1837" s="136"/>
      <c r="DA1837" s="136"/>
      <c r="DB1837" s="136"/>
      <c r="DC1837" s="136"/>
      <c r="DD1837" s="136"/>
      <c r="DE1837" s="136"/>
      <c r="DF1837" s="136"/>
      <c r="DG1837" s="136"/>
      <c r="DH1837" s="136"/>
      <c r="DI1837" s="136"/>
      <c r="DJ1837" s="136"/>
      <c r="DK1837" s="136"/>
      <c r="DL1837" s="136"/>
      <c r="DM1837" s="136"/>
      <c r="DN1837" s="136"/>
      <c r="DO1837" s="136"/>
      <c r="DP1837" s="136"/>
      <c r="DQ1837" s="136"/>
      <c r="DR1837" s="136"/>
      <c r="DS1837" s="136"/>
      <c r="DT1837" s="136"/>
      <c r="DU1837" s="136"/>
      <c r="DV1837" s="136"/>
      <c r="DW1837" s="136"/>
      <c r="DX1837" s="136"/>
      <c r="DY1837" s="136"/>
      <c r="DZ1837" s="136"/>
      <c r="EA1837" s="136"/>
      <c r="EB1837" s="136"/>
      <c r="EC1837" s="136"/>
      <c r="ED1837" s="136"/>
      <c r="EE1837" s="136"/>
      <c r="EF1837" s="136"/>
      <c r="EG1837" s="136"/>
      <c r="EH1837" s="136"/>
      <c r="EI1837" s="136"/>
      <c r="EJ1837" s="136"/>
      <c r="EK1837" s="136"/>
      <c r="EL1837" s="136"/>
      <c r="EM1837" s="136"/>
      <c r="EN1837" s="136"/>
      <c r="EO1837" s="136"/>
      <c r="EP1837" s="136"/>
      <c r="EQ1837" s="136"/>
      <c r="ER1837" s="136"/>
      <c r="ES1837" s="136"/>
      <c r="ET1837" s="136"/>
      <c r="EU1837" s="136"/>
      <c r="EV1837" s="136"/>
      <c r="EW1837" s="136"/>
      <c r="EX1837" s="136"/>
      <c r="EY1837" s="136"/>
      <c r="EZ1837" s="136"/>
      <c r="FA1837" s="136"/>
      <c r="FB1837" s="136"/>
      <c r="FC1837" s="136"/>
      <c r="FD1837" s="136"/>
      <c r="FE1837" s="136"/>
      <c r="FF1837" s="136"/>
      <c r="FG1837" s="136"/>
      <c r="FH1837" s="136"/>
      <c r="FI1837" s="136"/>
      <c r="FJ1837" s="136"/>
      <c r="FK1837" s="136"/>
      <c r="FL1837" s="136"/>
      <c r="FM1837" s="136"/>
      <c r="FN1837" s="136"/>
      <c r="FO1837" s="136"/>
      <c r="FP1837" s="136"/>
      <c r="FQ1837" s="136"/>
      <c r="FR1837" s="136"/>
      <c r="FS1837" s="136"/>
      <c r="FT1837" s="136"/>
      <c r="FU1837" s="136"/>
      <c r="FV1837" s="136"/>
      <c r="FW1837" s="136"/>
      <c r="FX1837" s="136"/>
      <c r="FY1837" s="136"/>
      <c r="FZ1837" s="136"/>
      <c r="GA1837" s="136"/>
      <c r="GB1837" s="136"/>
      <c r="GC1837" s="136"/>
      <c r="GD1837" s="136"/>
      <c r="GE1837" s="136"/>
      <c r="GF1837" s="136"/>
      <c r="GG1837" s="136"/>
      <c r="GH1837" s="136"/>
      <c r="GI1837" s="136"/>
      <c r="GJ1837" s="136"/>
      <c r="GK1837" s="136"/>
      <c r="GL1837" s="136"/>
      <c r="GM1837" s="136"/>
      <c r="GN1837" s="136"/>
      <c r="GO1837" s="136"/>
      <c r="GP1837" s="136"/>
      <c r="GQ1837" s="136"/>
      <c r="GR1837" s="136"/>
      <c r="GS1837" s="136"/>
      <c r="GT1837" s="136"/>
      <c r="GU1837" s="136"/>
      <c r="GV1837" s="136"/>
      <c r="GW1837" s="136"/>
      <c r="GX1837" s="136"/>
      <c r="GY1837" s="136"/>
      <c r="GZ1837" s="136"/>
      <c r="HA1837" s="136"/>
      <c r="HB1837" s="136"/>
      <c r="HC1837" s="136"/>
      <c r="HD1837" s="136"/>
      <c r="HE1837" s="136"/>
      <c r="HF1837" s="136"/>
      <c r="HG1837" s="136"/>
      <c r="HH1837" s="136"/>
      <c r="HI1837" s="136"/>
      <c r="HJ1837" s="136"/>
      <c r="HK1837" s="136"/>
      <c r="HL1837" s="136"/>
      <c r="HM1837" s="136"/>
      <c r="HN1837" s="136"/>
      <c r="HO1837" s="136"/>
      <c r="HP1837" s="136"/>
      <c r="HQ1837" s="136"/>
      <c r="HR1837" s="136"/>
      <c r="HS1837" s="136"/>
      <c r="HT1837" s="136"/>
      <c r="HU1837" s="136"/>
      <c r="HV1837" s="136"/>
      <c r="HW1837" s="136"/>
      <c r="HX1837" s="136"/>
      <c r="HY1837" s="136"/>
      <c r="HZ1837" s="136"/>
      <c r="IA1837" s="136"/>
      <c r="IB1837" s="136"/>
      <c r="IC1837" s="136"/>
      <c r="ID1837" s="136"/>
      <c r="IE1837" s="136"/>
      <c r="IF1837" s="136"/>
      <c r="IG1837" s="136"/>
    </row>
    <row r="1838" spans="1:241" ht="15" customHeight="1" x14ac:dyDescent="0.25">
      <c r="A1838" s="223" t="s">
        <v>341</v>
      </c>
      <c r="B1838" s="217">
        <v>14881240</v>
      </c>
      <c r="C1838" s="217">
        <v>3150135</v>
      </c>
      <c r="D1838" s="217">
        <v>687314</v>
      </c>
      <c r="E1838" s="217">
        <v>2352189</v>
      </c>
      <c r="F1838" s="217">
        <v>2637099</v>
      </c>
      <c r="G1838" s="217">
        <v>602522</v>
      </c>
      <c r="H1838" s="235">
        <v>24310499</v>
      </c>
      <c r="I1838" s="136"/>
      <c r="J1838" s="223" t="s">
        <v>114</v>
      </c>
      <c r="K1838" s="217">
        <v>8362409</v>
      </c>
      <c r="L1838" s="217">
        <v>2857287</v>
      </c>
      <c r="M1838" s="217">
        <v>636056</v>
      </c>
      <c r="N1838" s="217">
        <v>1279097</v>
      </c>
      <c r="O1838" s="217">
        <v>1812137</v>
      </c>
      <c r="P1838" s="217">
        <v>594209</v>
      </c>
      <c r="Q1838" s="235">
        <v>15541195</v>
      </c>
      <c r="R1838" s="136"/>
      <c r="S1838" s="136"/>
      <c r="T1838" s="136"/>
      <c r="U1838" s="136"/>
      <c r="V1838" s="136"/>
      <c r="W1838" s="136"/>
      <c r="X1838" s="136"/>
      <c r="Y1838" s="136"/>
      <c r="Z1838" s="136"/>
      <c r="AA1838" s="136"/>
      <c r="AB1838" s="136"/>
      <c r="AC1838" s="136"/>
      <c r="AD1838" s="136"/>
      <c r="AE1838" s="136"/>
      <c r="AF1838" s="136"/>
      <c r="AG1838" s="136"/>
      <c r="AH1838" s="136"/>
      <c r="AI1838" s="136"/>
      <c r="AJ1838" s="136"/>
      <c r="AK1838" s="136"/>
      <c r="AL1838" s="136"/>
      <c r="AM1838" s="136"/>
      <c r="AN1838" s="136"/>
      <c r="AO1838" s="136"/>
      <c r="AP1838" s="136"/>
      <c r="AQ1838" s="136"/>
      <c r="AR1838" s="136"/>
      <c r="AS1838" s="136"/>
      <c r="AT1838" s="136"/>
      <c r="AU1838" s="136"/>
      <c r="AV1838" s="136"/>
      <c r="AW1838" s="136"/>
      <c r="AX1838" s="136"/>
      <c r="AY1838" s="136"/>
      <c r="AZ1838" s="136"/>
      <c r="BA1838" s="136"/>
      <c r="BB1838" s="136"/>
      <c r="BC1838" s="136"/>
      <c r="BD1838" s="136"/>
      <c r="BE1838" s="136"/>
      <c r="BF1838" s="136"/>
      <c r="BG1838" s="136"/>
      <c r="BH1838" s="136"/>
      <c r="BI1838" s="136"/>
      <c r="BJ1838" s="136"/>
      <c r="BK1838" s="136"/>
      <c r="BL1838" s="136"/>
      <c r="BM1838" s="136"/>
      <c r="BN1838" s="136"/>
      <c r="BO1838" s="136"/>
      <c r="BP1838" s="136"/>
      <c r="BQ1838" s="136"/>
      <c r="BR1838" s="136"/>
      <c r="BS1838" s="136"/>
      <c r="BT1838" s="136"/>
      <c r="BU1838" s="136"/>
      <c r="BV1838" s="136"/>
      <c r="BW1838" s="136"/>
      <c r="BX1838" s="136"/>
      <c r="BY1838" s="136"/>
      <c r="BZ1838" s="136"/>
      <c r="CA1838" s="136"/>
      <c r="CB1838" s="136"/>
      <c r="CC1838" s="136"/>
      <c r="CD1838" s="136"/>
      <c r="CE1838" s="136"/>
      <c r="CF1838" s="136"/>
      <c r="CG1838" s="136"/>
      <c r="CH1838" s="136"/>
      <c r="CI1838" s="136"/>
      <c r="CJ1838" s="136"/>
      <c r="CK1838" s="136"/>
      <c r="CL1838" s="136"/>
      <c r="CM1838" s="136"/>
      <c r="CN1838" s="136"/>
      <c r="CO1838" s="136"/>
      <c r="CP1838" s="136"/>
      <c r="CQ1838" s="136"/>
      <c r="CR1838" s="136"/>
      <c r="CS1838" s="136"/>
      <c r="CT1838" s="136"/>
      <c r="CU1838" s="136"/>
      <c r="CV1838" s="136"/>
      <c r="CW1838" s="136"/>
      <c r="CX1838" s="136"/>
      <c r="CY1838" s="136"/>
      <c r="CZ1838" s="136"/>
      <c r="DA1838" s="136"/>
      <c r="DB1838" s="136"/>
      <c r="DC1838" s="136"/>
      <c r="DD1838" s="136"/>
      <c r="DE1838" s="136"/>
      <c r="DF1838" s="136"/>
      <c r="DG1838" s="136"/>
      <c r="DH1838" s="136"/>
      <c r="DI1838" s="136"/>
      <c r="DJ1838" s="136"/>
      <c r="DK1838" s="136"/>
      <c r="DL1838" s="136"/>
      <c r="DM1838" s="136"/>
      <c r="DN1838" s="136"/>
      <c r="DO1838" s="136"/>
      <c r="DP1838" s="136"/>
      <c r="DQ1838" s="136"/>
      <c r="DR1838" s="136"/>
      <c r="DS1838" s="136"/>
      <c r="DT1838" s="136"/>
      <c r="DU1838" s="136"/>
      <c r="DV1838" s="136"/>
      <c r="DW1838" s="136"/>
      <c r="DX1838" s="136"/>
      <c r="DY1838" s="136"/>
      <c r="DZ1838" s="136"/>
      <c r="EA1838" s="136"/>
      <c r="EB1838" s="136"/>
      <c r="EC1838" s="136"/>
      <c r="ED1838" s="136"/>
      <c r="EE1838" s="136"/>
      <c r="EF1838" s="136"/>
      <c r="EG1838" s="136"/>
      <c r="EH1838" s="136"/>
      <c r="EI1838" s="136"/>
      <c r="EJ1838" s="136"/>
      <c r="EK1838" s="136"/>
      <c r="EL1838" s="136"/>
      <c r="EM1838" s="136"/>
      <c r="EN1838" s="136"/>
      <c r="EO1838" s="136"/>
      <c r="EP1838" s="136"/>
      <c r="EQ1838" s="136"/>
      <c r="ER1838" s="136"/>
      <c r="ES1838" s="136"/>
      <c r="ET1838" s="136"/>
      <c r="EU1838" s="136"/>
      <c r="EV1838" s="136"/>
      <c r="EW1838" s="136"/>
      <c r="EX1838" s="136"/>
      <c r="EY1838" s="136"/>
      <c r="EZ1838" s="136"/>
      <c r="FA1838" s="136"/>
      <c r="FB1838" s="136"/>
      <c r="FC1838" s="136"/>
      <c r="FD1838" s="136"/>
      <c r="FE1838" s="136"/>
      <c r="FF1838" s="136"/>
      <c r="FG1838" s="136"/>
      <c r="FH1838" s="136"/>
      <c r="FI1838" s="136"/>
      <c r="FJ1838" s="136"/>
      <c r="FK1838" s="136"/>
      <c r="FL1838" s="136"/>
      <c r="FM1838" s="136"/>
      <c r="FN1838" s="136"/>
      <c r="FO1838" s="136"/>
      <c r="FP1838" s="136"/>
      <c r="FQ1838" s="136"/>
      <c r="FR1838" s="136"/>
      <c r="FS1838" s="136"/>
      <c r="FT1838" s="136"/>
      <c r="FU1838" s="136"/>
      <c r="FV1838" s="136"/>
      <c r="FW1838" s="136"/>
      <c r="FX1838" s="136"/>
      <c r="FY1838" s="136"/>
      <c r="FZ1838" s="136"/>
      <c r="GA1838" s="136"/>
      <c r="GB1838" s="136"/>
      <c r="GC1838" s="136"/>
      <c r="GD1838" s="136"/>
      <c r="GE1838" s="136"/>
      <c r="GF1838" s="136"/>
      <c r="GG1838" s="136"/>
      <c r="GH1838" s="136"/>
      <c r="GI1838" s="136"/>
      <c r="GJ1838" s="136"/>
      <c r="GK1838" s="136"/>
      <c r="GL1838" s="136"/>
      <c r="GM1838" s="136"/>
      <c r="GN1838" s="136"/>
      <c r="GO1838" s="136"/>
      <c r="GP1838" s="136"/>
      <c r="GQ1838" s="136"/>
      <c r="GR1838" s="136"/>
      <c r="GS1838" s="136"/>
      <c r="GT1838" s="136"/>
      <c r="GU1838" s="136"/>
      <c r="GV1838" s="136"/>
      <c r="GW1838" s="136"/>
      <c r="GX1838" s="136"/>
      <c r="GY1838" s="136"/>
      <c r="GZ1838" s="136"/>
      <c r="HA1838" s="136"/>
      <c r="HB1838" s="136"/>
      <c r="HC1838" s="136"/>
      <c r="HD1838" s="136"/>
      <c r="HE1838" s="136"/>
      <c r="HF1838" s="136"/>
      <c r="HG1838" s="136"/>
      <c r="HH1838" s="136"/>
      <c r="HI1838" s="136"/>
      <c r="HJ1838" s="136"/>
      <c r="HK1838" s="136"/>
      <c r="HL1838" s="136"/>
      <c r="HM1838" s="136"/>
      <c r="HN1838" s="136"/>
      <c r="HO1838" s="136"/>
      <c r="HP1838" s="136"/>
      <c r="HQ1838" s="136"/>
      <c r="HR1838" s="136"/>
      <c r="HS1838" s="136"/>
      <c r="HT1838" s="136"/>
      <c r="HU1838" s="136"/>
      <c r="HV1838" s="136"/>
      <c r="HW1838" s="136"/>
      <c r="HX1838" s="136"/>
      <c r="HY1838" s="136"/>
      <c r="HZ1838" s="136"/>
      <c r="IA1838" s="136"/>
      <c r="IB1838" s="136"/>
      <c r="IC1838" s="136"/>
      <c r="ID1838" s="136"/>
      <c r="IE1838" s="136"/>
      <c r="IF1838" s="136"/>
      <c r="IG1838" s="136"/>
    </row>
    <row r="1839" spans="1:241" ht="15" customHeight="1" x14ac:dyDescent="0.25">
      <c r="A1839" s="223" t="s">
        <v>861</v>
      </c>
      <c r="B1839" s="217">
        <v>23588435</v>
      </c>
      <c r="C1839" s="217">
        <v>5056791</v>
      </c>
      <c r="D1839" s="217">
        <v>1323832</v>
      </c>
      <c r="E1839" s="217">
        <v>2132482</v>
      </c>
      <c r="F1839" s="217">
        <v>3327564</v>
      </c>
      <c r="G1839" s="217">
        <v>746513</v>
      </c>
      <c r="H1839" s="235">
        <v>36175617</v>
      </c>
      <c r="I1839" s="136"/>
      <c r="J1839" s="223" t="s">
        <v>113</v>
      </c>
      <c r="K1839" s="217">
        <v>15189836</v>
      </c>
      <c r="L1839" s="217">
        <v>4912461</v>
      </c>
      <c r="M1839" s="217">
        <v>1078985</v>
      </c>
      <c r="N1839" s="217">
        <v>1603688</v>
      </c>
      <c r="O1839" s="217">
        <v>2428233</v>
      </c>
      <c r="P1839" s="217">
        <v>804813</v>
      </c>
      <c r="Q1839" s="235">
        <v>26018016</v>
      </c>
      <c r="R1839" s="136"/>
      <c r="S1839" s="136"/>
      <c r="T1839" s="136"/>
      <c r="U1839" s="136"/>
      <c r="V1839" s="136"/>
      <c r="W1839" s="136"/>
      <c r="X1839" s="136"/>
      <c r="Y1839" s="136"/>
      <c r="Z1839" s="136"/>
      <c r="AA1839" s="136"/>
      <c r="AB1839" s="136"/>
      <c r="AC1839" s="136"/>
      <c r="AD1839" s="136"/>
      <c r="AE1839" s="136"/>
      <c r="AF1839" s="136"/>
      <c r="AG1839" s="136"/>
      <c r="AH1839" s="136"/>
      <c r="AI1839" s="136"/>
      <c r="AJ1839" s="136"/>
      <c r="AK1839" s="136"/>
      <c r="AL1839" s="136"/>
      <c r="AM1839" s="136"/>
      <c r="AN1839" s="136"/>
      <c r="AO1839" s="136"/>
      <c r="AP1839" s="136"/>
      <c r="AQ1839" s="136"/>
      <c r="AR1839" s="136"/>
      <c r="AS1839" s="136"/>
      <c r="AT1839" s="136"/>
      <c r="AU1839" s="136"/>
      <c r="AV1839" s="136"/>
      <c r="AW1839" s="136"/>
      <c r="AX1839" s="136"/>
      <c r="AY1839" s="136"/>
      <c r="AZ1839" s="136"/>
      <c r="BA1839" s="136"/>
      <c r="BB1839" s="136"/>
      <c r="BC1839" s="136"/>
      <c r="BD1839" s="136"/>
      <c r="BE1839" s="136"/>
      <c r="BF1839" s="136"/>
      <c r="BG1839" s="136"/>
      <c r="BH1839" s="136"/>
      <c r="BI1839" s="136"/>
      <c r="BJ1839" s="136"/>
      <c r="BK1839" s="136"/>
      <c r="BL1839" s="136"/>
      <c r="BM1839" s="136"/>
      <c r="BN1839" s="136"/>
      <c r="BO1839" s="136"/>
      <c r="BP1839" s="136"/>
      <c r="BQ1839" s="136"/>
      <c r="BR1839" s="136"/>
      <c r="BS1839" s="136"/>
      <c r="BT1839" s="136"/>
      <c r="BU1839" s="136"/>
      <c r="BV1839" s="136"/>
      <c r="BW1839" s="136"/>
      <c r="BX1839" s="136"/>
      <c r="BY1839" s="136"/>
      <c r="BZ1839" s="136"/>
      <c r="CA1839" s="136"/>
      <c r="CB1839" s="136"/>
      <c r="CC1839" s="136"/>
      <c r="CD1839" s="136"/>
      <c r="CE1839" s="136"/>
      <c r="CF1839" s="136"/>
      <c r="CG1839" s="136"/>
      <c r="CH1839" s="136"/>
      <c r="CI1839" s="136"/>
      <c r="CJ1839" s="136"/>
      <c r="CK1839" s="136"/>
      <c r="CL1839" s="136"/>
      <c r="CM1839" s="136"/>
      <c r="CN1839" s="136"/>
      <c r="CO1839" s="136"/>
      <c r="CP1839" s="136"/>
      <c r="CQ1839" s="136"/>
      <c r="CR1839" s="136"/>
      <c r="CS1839" s="136"/>
      <c r="CT1839" s="136"/>
      <c r="CU1839" s="136"/>
      <c r="CV1839" s="136"/>
      <c r="CW1839" s="136"/>
      <c r="CX1839" s="136"/>
      <c r="CY1839" s="136"/>
      <c r="CZ1839" s="136"/>
      <c r="DA1839" s="136"/>
      <c r="DB1839" s="136"/>
      <c r="DC1839" s="136"/>
      <c r="DD1839" s="136"/>
      <c r="DE1839" s="136"/>
      <c r="DF1839" s="136"/>
      <c r="DG1839" s="136"/>
      <c r="DH1839" s="136"/>
      <c r="DI1839" s="136"/>
      <c r="DJ1839" s="136"/>
      <c r="DK1839" s="136"/>
      <c r="DL1839" s="136"/>
      <c r="DM1839" s="136"/>
      <c r="DN1839" s="136"/>
      <c r="DO1839" s="136"/>
      <c r="DP1839" s="136"/>
      <c r="DQ1839" s="136"/>
      <c r="DR1839" s="136"/>
      <c r="DS1839" s="136"/>
      <c r="DT1839" s="136"/>
      <c r="DU1839" s="136"/>
      <c r="DV1839" s="136"/>
      <c r="DW1839" s="136"/>
      <c r="DX1839" s="136"/>
      <c r="DY1839" s="136"/>
      <c r="DZ1839" s="136"/>
      <c r="EA1839" s="136"/>
      <c r="EB1839" s="136"/>
      <c r="EC1839" s="136"/>
      <c r="ED1839" s="136"/>
      <c r="EE1839" s="136"/>
      <c r="EF1839" s="136"/>
      <c r="EG1839" s="136"/>
      <c r="EH1839" s="136"/>
      <c r="EI1839" s="136"/>
      <c r="EJ1839" s="136"/>
      <c r="EK1839" s="136"/>
      <c r="EL1839" s="136"/>
      <c r="EM1839" s="136"/>
      <c r="EN1839" s="136"/>
      <c r="EO1839" s="136"/>
      <c r="EP1839" s="136"/>
      <c r="EQ1839" s="136"/>
      <c r="ER1839" s="136"/>
      <c r="ES1839" s="136"/>
      <c r="ET1839" s="136"/>
      <c r="EU1839" s="136"/>
      <c r="EV1839" s="136"/>
      <c r="EW1839" s="136"/>
      <c r="EX1839" s="136"/>
      <c r="EY1839" s="136"/>
      <c r="EZ1839" s="136"/>
      <c r="FA1839" s="136"/>
      <c r="FB1839" s="136"/>
      <c r="FC1839" s="136"/>
      <c r="FD1839" s="136"/>
      <c r="FE1839" s="136"/>
      <c r="FF1839" s="136"/>
      <c r="FG1839" s="136"/>
      <c r="FH1839" s="136"/>
      <c r="FI1839" s="136"/>
      <c r="FJ1839" s="136"/>
      <c r="FK1839" s="136"/>
      <c r="FL1839" s="136"/>
      <c r="FM1839" s="136"/>
      <c r="FN1839" s="136"/>
      <c r="FO1839" s="136"/>
      <c r="FP1839" s="136"/>
      <c r="FQ1839" s="136"/>
      <c r="FR1839" s="136"/>
      <c r="FS1839" s="136"/>
      <c r="FT1839" s="136"/>
      <c r="FU1839" s="136"/>
      <c r="FV1839" s="136"/>
      <c r="FW1839" s="136"/>
      <c r="FX1839" s="136"/>
      <c r="FY1839" s="136"/>
      <c r="FZ1839" s="136"/>
      <c r="GA1839" s="136"/>
      <c r="GB1839" s="136"/>
      <c r="GC1839" s="136"/>
      <c r="GD1839" s="136"/>
      <c r="GE1839" s="136"/>
      <c r="GF1839" s="136"/>
      <c r="GG1839" s="136"/>
      <c r="GH1839" s="136"/>
      <c r="GI1839" s="136"/>
      <c r="GJ1839" s="136"/>
      <c r="GK1839" s="136"/>
      <c r="GL1839" s="136"/>
      <c r="GM1839" s="136"/>
      <c r="GN1839" s="136"/>
      <c r="GO1839" s="136"/>
      <c r="GP1839" s="136"/>
      <c r="GQ1839" s="136"/>
      <c r="GR1839" s="136"/>
      <c r="GS1839" s="136"/>
      <c r="GT1839" s="136"/>
      <c r="GU1839" s="136"/>
      <c r="GV1839" s="136"/>
      <c r="GW1839" s="136"/>
      <c r="GX1839" s="136"/>
      <c r="GY1839" s="136"/>
      <c r="GZ1839" s="136"/>
      <c r="HA1839" s="136"/>
      <c r="HB1839" s="136"/>
      <c r="HC1839" s="136"/>
      <c r="HD1839" s="136"/>
      <c r="HE1839" s="136"/>
      <c r="HF1839" s="136"/>
      <c r="HG1839" s="136"/>
      <c r="HH1839" s="136"/>
      <c r="HI1839" s="136"/>
      <c r="HJ1839" s="136"/>
      <c r="HK1839" s="136"/>
      <c r="HL1839" s="136"/>
      <c r="HM1839" s="136"/>
      <c r="HN1839" s="136"/>
      <c r="HO1839" s="136"/>
      <c r="HP1839" s="136"/>
      <c r="HQ1839" s="136"/>
      <c r="HR1839" s="136"/>
      <c r="HS1839" s="136"/>
      <c r="HT1839" s="136"/>
      <c r="HU1839" s="136"/>
      <c r="HV1839" s="136"/>
      <c r="HW1839" s="136"/>
      <c r="HX1839" s="136"/>
      <c r="HY1839" s="136"/>
      <c r="HZ1839" s="136"/>
      <c r="IA1839" s="136"/>
      <c r="IB1839" s="136"/>
      <c r="IC1839" s="136"/>
      <c r="ID1839" s="136"/>
      <c r="IE1839" s="136"/>
      <c r="IF1839" s="136"/>
      <c r="IG1839" s="136"/>
    </row>
    <row r="1840" spans="1:241" ht="15" customHeight="1" x14ac:dyDescent="0.25">
      <c r="A1840" s="232" t="s">
        <v>1150</v>
      </c>
      <c r="B1840" s="199">
        <v>304187446</v>
      </c>
      <c r="C1840" s="199">
        <v>93127399</v>
      </c>
      <c r="D1840" s="199">
        <v>18092345</v>
      </c>
      <c r="E1840" s="199">
        <v>41686165</v>
      </c>
      <c r="F1840" s="199">
        <v>55654238</v>
      </c>
      <c r="G1840" s="199">
        <v>12796435</v>
      </c>
      <c r="H1840" s="240">
        <v>525544028</v>
      </c>
      <c r="I1840" s="136"/>
      <c r="J1840" s="232" t="s">
        <v>1152</v>
      </c>
      <c r="K1840" s="199">
        <v>194207735</v>
      </c>
      <c r="L1840" s="199">
        <v>62722521</v>
      </c>
      <c r="M1840" s="199">
        <v>15155091</v>
      </c>
      <c r="N1840" s="199">
        <v>28681703</v>
      </c>
      <c r="O1840" s="199">
        <v>48015315</v>
      </c>
      <c r="P1840" s="199">
        <v>16714635</v>
      </c>
      <c r="Q1840" s="240">
        <v>365497000</v>
      </c>
      <c r="R1840" s="136"/>
      <c r="S1840" s="136"/>
      <c r="T1840" s="136"/>
      <c r="U1840" s="136"/>
      <c r="V1840" s="136"/>
      <c r="W1840" s="136"/>
      <c r="X1840" s="136"/>
      <c r="Y1840" s="136"/>
      <c r="Z1840" s="136"/>
      <c r="AA1840" s="136"/>
      <c r="AB1840" s="136"/>
      <c r="AC1840" s="136"/>
      <c r="AD1840" s="136"/>
      <c r="AE1840" s="136"/>
      <c r="AF1840" s="136"/>
      <c r="AG1840" s="136"/>
      <c r="AH1840" s="136"/>
      <c r="AI1840" s="136"/>
      <c r="AJ1840" s="136"/>
      <c r="AK1840" s="136"/>
      <c r="AL1840" s="136"/>
      <c r="AM1840" s="136"/>
      <c r="AN1840" s="136"/>
      <c r="AO1840" s="136"/>
      <c r="AP1840" s="136"/>
      <c r="AQ1840" s="136"/>
      <c r="AR1840" s="136"/>
      <c r="AS1840" s="136"/>
      <c r="AT1840" s="136"/>
      <c r="AU1840" s="136"/>
      <c r="AV1840" s="136"/>
      <c r="AW1840" s="136"/>
      <c r="AX1840" s="136"/>
      <c r="AY1840" s="136"/>
      <c r="AZ1840" s="136"/>
      <c r="BA1840" s="136"/>
      <c r="BB1840" s="136"/>
      <c r="BC1840" s="136"/>
      <c r="BD1840" s="136"/>
      <c r="BE1840" s="136"/>
      <c r="BF1840" s="136"/>
      <c r="BG1840" s="136"/>
      <c r="BH1840" s="136"/>
      <c r="BI1840" s="136"/>
      <c r="BJ1840" s="136"/>
      <c r="BK1840" s="136"/>
      <c r="BL1840" s="136"/>
      <c r="BM1840" s="136"/>
      <c r="BN1840" s="136"/>
      <c r="BO1840" s="136"/>
      <c r="BP1840" s="136"/>
      <c r="BQ1840" s="136"/>
      <c r="BR1840" s="136"/>
      <c r="BS1840" s="136"/>
      <c r="BT1840" s="136"/>
      <c r="BU1840" s="136"/>
      <c r="BV1840" s="136"/>
      <c r="BW1840" s="136"/>
      <c r="BX1840" s="136"/>
      <c r="BY1840" s="136"/>
      <c r="BZ1840" s="136"/>
      <c r="CA1840" s="136"/>
      <c r="CB1840" s="136"/>
      <c r="CC1840" s="136"/>
      <c r="CD1840" s="136"/>
      <c r="CE1840" s="136"/>
      <c r="CF1840" s="136"/>
      <c r="CG1840" s="136"/>
      <c r="CH1840" s="136"/>
      <c r="CI1840" s="136"/>
      <c r="CJ1840" s="136"/>
      <c r="CK1840" s="136"/>
      <c r="CL1840" s="136"/>
      <c r="CM1840" s="136"/>
      <c r="CN1840" s="136"/>
      <c r="CO1840" s="136"/>
      <c r="CP1840" s="136"/>
      <c r="CQ1840" s="136"/>
      <c r="CR1840" s="136"/>
      <c r="CS1840" s="136"/>
      <c r="CT1840" s="136"/>
      <c r="CU1840" s="136"/>
      <c r="CV1840" s="136"/>
      <c r="CW1840" s="136"/>
      <c r="CX1840" s="136"/>
      <c r="CY1840" s="136"/>
      <c r="CZ1840" s="136"/>
      <c r="DA1840" s="136"/>
      <c r="DB1840" s="136"/>
      <c r="DC1840" s="136"/>
      <c r="DD1840" s="136"/>
      <c r="DE1840" s="136"/>
      <c r="DF1840" s="136"/>
      <c r="DG1840" s="136"/>
      <c r="DH1840" s="136"/>
      <c r="DI1840" s="136"/>
      <c r="DJ1840" s="136"/>
      <c r="DK1840" s="136"/>
      <c r="DL1840" s="136"/>
      <c r="DM1840" s="136"/>
      <c r="DN1840" s="136"/>
      <c r="DO1840" s="136"/>
      <c r="DP1840" s="136"/>
      <c r="DQ1840" s="136"/>
      <c r="DR1840" s="136"/>
      <c r="DS1840" s="136"/>
      <c r="DT1840" s="136"/>
      <c r="DU1840" s="136"/>
      <c r="DV1840" s="136"/>
      <c r="DW1840" s="136"/>
      <c r="DX1840" s="136"/>
      <c r="DY1840" s="136"/>
      <c r="DZ1840" s="136"/>
      <c r="EA1840" s="136"/>
      <c r="EB1840" s="136"/>
      <c r="EC1840" s="136"/>
      <c r="ED1840" s="136"/>
      <c r="EE1840" s="136"/>
      <c r="EF1840" s="136"/>
      <c r="EG1840" s="136"/>
      <c r="EH1840" s="136"/>
      <c r="EI1840" s="136"/>
      <c r="EJ1840" s="136"/>
      <c r="EK1840" s="136"/>
      <c r="EL1840" s="136"/>
      <c r="EM1840" s="136"/>
      <c r="EN1840" s="136"/>
      <c r="EO1840" s="136"/>
      <c r="EP1840" s="136"/>
      <c r="EQ1840" s="136"/>
      <c r="ER1840" s="136"/>
      <c r="ES1840" s="136"/>
      <c r="ET1840" s="136"/>
      <c r="EU1840" s="136"/>
      <c r="EV1840" s="136"/>
      <c r="EW1840" s="136"/>
      <c r="EX1840" s="136"/>
      <c r="EY1840" s="136"/>
      <c r="EZ1840" s="136"/>
      <c r="FA1840" s="136"/>
      <c r="FB1840" s="136"/>
      <c r="FC1840" s="136"/>
      <c r="FD1840" s="136"/>
      <c r="FE1840" s="136"/>
      <c r="FF1840" s="136"/>
      <c r="FG1840" s="136"/>
      <c r="FH1840" s="136"/>
      <c r="FI1840" s="136"/>
      <c r="FJ1840" s="136"/>
      <c r="FK1840" s="136"/>
      <c r="FL1840" s="136"/>
      <c r="FM1840" s="136"/>
      <c r="FN1840" s="136"/>
      <c r="FO1840" s="136"/>
      <c r="FP1840" s="136"/>
      <c r="FQ1840" s="136"/>
      <c r="FR1840" s="136"/>
      <c r="FS1840" s="136"/>
      <c r="FT1840" s="136"/>
      <c r="FU1840" s="136"/>
      <c r="FV1840" s="136"/>
      <c r="FW1840" s="136"/>
      <c r="FX1840" s="136"/>
      <c r="FY1840" s="136"/>
      <c r="FZ1840" s="136"/>
      <c r="GA1840" s="136"/>
      <c r="GB1840" s="136"/>
      <c r="GC1840" s="136"/>
      <c r="GD1840" s="136"/>
      <c r="GE1840" s="136"/>
      <c r="GF1840" s="136"/>
      <c r="GG1840" s="136"/>
      <c r="GH1840" s="136"/>
      <c r="GI1840" s="136"/>
      <c r="GJ1840" s="136"/>
      <c r="GK1840" s="136"/>
      <c r="GL1840" s="136"/>
      <c r="GM1840" s="136"/>
      <c r="GN1840" s="136"/>
      <c r="GO1840" s="136"/>
      <c r="GP1840" s="136"/>
      <c r="GQ1840" s="136"/>
      <c r="GR1840" s="136"/>
      <c r="GS1840" s="136"/>
      <c r="GT1840" s="136"/>
      <c r="GU1840" s="136"/>
      <c r="GV1840" s="136"/>
      <c r="GW1840" s="136"/>
      <c r="GX1840" s="136"/>
      <c r="GY1840" s="136"/>
      <c r="GZ1840" s="136"/>
      <c r="HA1840" s="136"/>
      <c r="HB1840" s="136"/>
      <c r="HC1840" s="136"/>
      <c r="HD1840" s="136"/>
      <c r="HE1840" s="136"/>
      <c r="HF1840" s="136"/>
      <c r="HG1840" s="136"/>
      <c r="HH1840" s="136"/>
      <c r="HI1840" s="136"/>
      <c r="HJ1840" s="136"/>
      <c r="HK1840" s="136"/>
      <c r="HL1840" s="136"/>
      <c r="HM1840" s="136"/>
      <c r="HN1840" s="136"/>
      <c r="HO1840" s="136"/>
      <c r="HP1840" s="136"/>
      <c r="HQ1840" s="136"/>
      <c r="HR1840" s="136"/>
      <c r="HS1840" s="136"/>
      <c r="HT1840" s="136"/>
      <c r="HU1840" s="136"/>
      <c r="HV1840" s="136"/>
      <c r="HW1840" s="136"/>
      <c r="HX1840" s="136"/>
      <c r="HY1840" s="136"/>
      <c r="HZ1840" s="136"/>
      <c r="IA1840" s="136"/>
      <c r="IB1840" s="136"/>
      <c r="IC1840" s="136"/>
      <c r="ID1840" s="136"/>
      <c r="IE1840" s="136"/>
      <c r="IF1840" s="136"/>
      <c r="IG1840" s="136"/>
    </row>
    <row r="1841" spans="1:241" ht="15" customHeight="1" x14ac:dyDescent="0.25">
      <c r="A1841" s="215" t="s">
        <v>1151</v>
      </c>
      <c r="B1841" s="224">
        <v>13826702.090909092</v>
      </c>
      <c r="C1841" s="224">
        <v>4233063.5909090908</v>
      </c>
      <c r="D1841" s="224">
        <v>822379.31818181823</v>
      </c>
      <c r="E1841" s="224">
        <v>1894825.6818181819</v>
      </c>
      <c r="F1841" s="224">
        <v>2529738.0909090908</v>
      </c>
      <c r="G1841" s="224">
        <v>581656.13636363635</v>
      </c>
      <c r="H1841" s="224">
        <v>23888364.90909091</v>
      </c>
      <c r="I1841" s="136"/>
      <c r="J1841" s="215" t="s">
        <v>1153</v>
      </c>
      <c r="K1841" s="224">
        <v>8827624.3181818184</v>
      </c>
      <c r="L1841" s="224">
        <v>2851023.6818181816</v>
      </c>
      <c r="M1841" s="224">
        <v>688867.77272727271</v>
      </c>
      <c r="N1841" s="224">
        <v>1303713.7727272727</v>
      </c>
      <c r="O1841" s="224">
        <v>2182514.3181818184</v>
      </c>
      <c r="P1841" s="224">
        <v>759756.13636363635</v>
      </c>
      <c r="Q1841" s="224">
        <v>16613500</v>
      </c>
      <c r="R1841" s="136"/>
      <c r="S1841" s="136"/>
      <c r="T1841" s="136"/>
      <c r="U1841" s="136"/>
      <c r="V1841" s="136"/>
      <c r="W1841" s="136"/>
      <c r="X1841" s="136"/>
      <c r="Y1841" s="136"/>
      <c r="Z1841" s="136"/>
      <c r="AA1841" s="136"/>
      <c r="AB1841" s="136"/>
      <c r="AC1841" s="136"/>
      <c r="AD1841" s="136"/>
      <c r="AE1841" s="136"/>
      <c r="AF1841" s="136"/>
      <c r="AG1841" s="136"/>
      <c r="AH1841" s="136"/>
      <c r="AI1841" s="136"/>
      <c r="AJ1841" s="136"/>
      <c r="AK1841" s="136"/>
      <c r="AL1841" s="136"/>
      <c r="AM1841" s="136"/>
      <c r="AN1841" s="136"/>
      <c r="AO1841" s="136"/>
      <c r="AP1841" s="136"/>
      <c r="AQ1841" s="136"/>
      <c r="AR1841" s="136"/>
      <c r="AS1841" s="136"/>
      <c r="AT1841" s="136"/>
      <c r="AU1841" s="136"/>
      <c r="AV1841" s="136"/>
      <c r="AW1841" s="136"/>
      <c r="AX1841" s="136"/>
      <c r="AY1841" s="136"/>
      <c r="AZ1841" s="136"/>
      <c r="BA1841" s="136"/>
      <c r="BB1841" s="136"/>
      <c r="BC1841" s="136"/>
      <c r="BD1841" s="136"/>
      <c r="BE1841" s="136"/>
      <c r="BF1841" s="136"/>
      <c r="BG1841" s="136"/>
      <c r="BH1841" s="136"/>
      <c r="BI1841" s="136"/>
      <c r="BJ1841" s="136"/>
      <c r="BK1841" s="136"/>
      <c r="BL1841" s="136"/>
      <c r="BM1841" s="136"/>
      <c r="BN1841" s="136"/>
      <c r="BO1841" s="136"/>
      <c r="BP1841" s="136"/>
      <c r="BQ1841" s="136"/>
      <c r="BR1841" s="136"/>
      <c r="BS1841" s="136"/>
      <c r="BT1841" s="136"/>
      <c r="BU1841" s="136"/>
      <c r="BV1841" s="136"/>
      <c r="BW1841" s="136"/>
      <c r="BX1841" s="136"/>
      <c r="BY1841" s="136"/>
      <c r="BZ1841" s="136"/>
      <c r="CA1841" s="136"/>
      <c r="CB1841" s="136"/>
      <c r="CC1841" s="136"/>
      <c r="CD1841" s="136"/>
      <c r="CE1841" s="136"/>
      <c r="CF1841" s="136"/>
      <c r="CG1841" s="136"/>
      <c r="CH1841" s="136"/>
      <c r="CI1841" s="136"/>
      <c r="CJ1841" s="136"/>
      <c r="CK1841" s="136"/>
      <c r="CL1841" s="136"/>
      <c r="CM1841" s="136"/>
      <c r="CN1841" s="136"/>
      <c r="CO1841" s="136"/>
      <c r="CP1841" s="136"/>
      <c r="CQ1841" s="136"/>
      <c r="CR1841" s="136"/>
      <c r="CS1841" s="136"/>
      <c r="CT1841" s="136"/>
      <c r="CU1841" s="136"/>
      <c r="CV1841" s="136"/>
      <c r="CW1841" s="136"/>
      <c r="CX1841" s="136"/>
      <c r="CY1841" s="136"/>
      <c r="CZ1841" s="136"/>
      <c r="DA1841" s="136"/>
      <c r="DB1841" s="136"/>
      <c r="DC1841" s="136"/>
      <c r="DD1841" s="136"/>
      <c r="DE1841" s="136"/>
      <c r="DF1841" s="136"/>
      <c r="DG1841" s="136"/>
      <c r="DH1841" s="136"/>
      <c r="DI1841" s="136"/>
      <c r="DJ1841" s="136"/>
      <c r="DK1841" s="136"/>
      <c r="DL1841" s="136"/>
      <c r="DM1841" s="136"/>
      <c r="DN1841" s="136"/>
      <c r="DO1841" s="136"/>
      <c r="DP1841" s="136"/>
      <c r="DQ1841" s="136"/>
      <c r="DR1841" s="136"/>
      <c r="DS1841" s="136"/>
      <c r="DT1841" s="136"/>
      <c r="DU1841" s="136"/>
      <c r="DV1841" s="136"/>
      <c r="DW1841" s="136"/>
      <c r="DX1841" s="136"/>
      <c r="DY1841" s="136"/>
      <c r="DZ1841" s="136"/>
      <c r="EA1841" s="136"/>
      <c r="EB1841" s="136"/>
      <c r="EC1841" s="136"/>
      <c r="ED1841" s="136"/>
      <c r="EE1841" s="136"/>
      <c r="EF1841" s="136"/>
      <c r="EG1841" s="136"/>
      <c r="EH1841" s="136"/>
      <c r="EI1841" s="136"/>
      <c r="EJ1841" s="136"/>
      <c r="EK1841" s="136"/>
      <c r="EL1841" s="136"/>
      <c r="EM1841" s="136"/>
      <c r="EN1841" s="136"/>
      <c r="EO1841" s="136"/>
      <c r="EP1841" s="136"/>
      <c r="EQ1841" s="136"/>
      <c r="ER1841" s="136"/>
      <c r="ES1841" s="136"/>
      <c r="ET1841" s="136"/>
      <c r="EU1841" s="136"/>
      <c r="EV1841" s="136"/>
      <c r="EW1841" s="136"/>
      <c r="EX1841" s="136"/>
      <c r="EY1841" s="136"/>
      <c r="EZ1841" s="136"/>
      <c r="FA1841" s="136"/>
      <c r="FB1841" s="136"/>
      <c r="FC1841" s="136"/>
      <c r="FD1841" s="136"/>
      <c r="FE1841" s="136"/>
      <c r="FF1841" s="136"/>
      <c r="FG1841" s="136"/>
      <c r="FH1841" s="136"/>
      <c r="FI1841" s="136"/>
      <c r="FJ1841" s="136"/>
      <c r="FK1841" s="136"/>
      <c r="FL1841" s="136"/>
      <c r="FM1841" s="136"/>
      <c r="FN1841" s="136"/>
      <c r="FO1841" s="136"/>
      <c r="FP1841" s="136"/>
      <c r="FQ1841" s="136"/>
      <c r="FR1841" s="136"/>
      <c r="FS1841" s="136"/>
      <c r="FT1841" s="136"/>
      <c r="FU1841" s="136"/>
      <c r="FV1841" s="136"/>
      <c r="FW1841" s="136"/>
      <c r="FX1841" s="136"/>
      <c r="FY1841" s="136"/>
      <c r="FZ1841" s="136"/>
      <c r="GA1841" s="136"/>
      <c r="GB1841" s="136"/>
      <c r="GC1841" s="136"/>
      <c r="GD1841" s="136"/>
      <c r="GE1841" s="136"/>
      <c r="GF1841" s="136"/>
      <c r="GG1841" s="136"/>
      <c r="GH1841" s="136"/>
      <c r="GI1841" s="136"/>
      <c r="GJ1841" s="136"/>
      <c r="GK1841" s="136"/>
      <c r="GL1841" s="136"/>
      <c r="GM1841" s="136"/>
      <c r="GN1841" s="136"/>
      <c r="GO1841" s="136"/>
      <c r="GP1841" s="136"/>
      <c r="GQ1841" s="136"/>
      <c r="GR1841" s="136"/>
      <c r="GS1841" s="136"/>
      <c r="GT1841" s="136"/>
      <c r="GU1841" s="136"/>
      <c r="GV1841" s="136"/>
      <c r="GW1841" s="136"/>
      <c r="GX1841" s="136"/>
      <c r="GY1841" s="136"/>
      <c r="GZ1841" s="136"/>
      <c r="HA1841" s="136"/>
      <c r="HB1841" s="136"/>
      <c r="HC1841" s="136"/>
      <c r="HD1841" s="136"/>
      <c r="HE1841" s="136"/>
      <c r="HF1841" s="136"/>
      <c r="HG1841" s="136"/>
      <c r="HH1841" s="136"/>
      <c r="HI1841" s="136"/>
      <c r="HJ1841" s="136"/>
      <c r="HK1841" s="136"/>
      <c r="HL1841" s="136"/>
      <c r="HM1841" s="136"/>
      <c r="HN1841" s="136"/>
      <c r="HO1841" s="136"/>
      <c r="HP1841" s="136"/>
      <c r="HQ1841" s="136"/>
      <c r="HR1841" s="136"/>
      <c r="HS1841" s="136"/>
      <c r="HT1841" s="136"/>
      <c r="HU1841" s="136"/>
      <c r="HV1841" s="136"/>
      <c r="HW1841" s="136"/>
      <c r="HX1841" s="136"/>
      <c r="HY1841" s="136"/>
      <c r="HZ1841" s="136"/>
      <c r="IA1841" s="136"/>
      <c r="IB1841" s="136"/>
      <c r="IC1841" s="136"/>
      <c r="ID1841" s="136"/>
      <c r="IE1841" s="136"/>
      <c r="IF1841" s="136"/>
      <c r="IG1841" s="136"/>
    </row>
    <row r="1842" spans="1:241" ht="15" customHeight="1" x14ac:dyDescent="0.25">
      <c r="A1842" s="135"/>
      <c r="B1842" s="135"/>
      <c r="C1842" s="135"/>
      <c r="D1842" s="135"/>
      <c r="E1842" s="135"/>
      <c r="F1842" s="135"/>
      <c r="G1842" s="135"/>
      <c r="H1842" s="135"/>
      <c r="I1842" s="136"/>
      <c r="J1842" s="136"/>
      <c r="K1842" s="136"/>
      <c r="L1842" s="136"/>
      <c r="M1842" s="136"/>
      <c r="N1842" s="136"/>
      <c r="O1842" s="136"/>
      <c r="P1842" s="136"/>
      <c r="Q1842" s="136"/>
      <c r="R1842" s="136"/>
      <c r="S1842" s="136"/>
      <c r="T1842" s="136"/>
      <c r="U1842" s="136"/>
      <c r="V1842" s="136"/>
      <c r="W1842" s="136"/>
      <c r="X1842" s="136"/>
      <c r="Y1842" s="136"/>
      <c r="Z1842" s="136"/>
      <c r="AA1842" s="136"/>
      <c r="AB1842" s="136"/>
      <c r="AC1842" s="136"/>
      <c r="AD1842" s="136"/>
      <c r="AE1842" s="136"/>
      <c r="AF1842" s="136"/>
      <c r="AG1842" s="136"/>
      <c r="AH1842" s="136"/>
      <c r="AI1842" s="136"/>
      <c r="AJ1842" s="136"/>
      <c r="AK1842" s="136"/>
      <c r="AL1842" s="136"/>
      <c r="AM1842" s="136"/>
      <c r="AN1842" s="136"/>
      <c r="AO1842" s="136"/>
      <c r="AP1842" s="136"/>
      <c r="AQ1842" s="136"/>
      <c r="AR1842" s="136"/>
      <c r="AS1842" s="136"/>
      <c r="AT1842" s="136"/>
      <c r="AU1842" s="136"/>
      <c r="AV1842" s="136"/>
      <c r="AW1842" s="136"/>
      <c r="AX1842" s="136"/>
      <c r="AY1842" s="136"/>
      <c r="AZ1842" s="136"/>
      <c r="BA1842" s="136"/>
      <c r="BB1842" s="136"/>
      <c r="BC1842" s="136"/>
      <c r="BD1842" s="136"/>
      <c r="BE1842" s="136"/>
      <c r="BF1842" s="136"/>
      <c r="BG1842" s="136"/>
      <c r="BH1842" s="136"/>
      <c r="BI1842" s="136"/>
      <c r="BJ1842" s="136"/>
      <c r="BK1842" s="136"/>
      <c r="BL1842" s="136"/>
      <c r="BM1842" s="136"/>
      <c r="BN1842" s="136"/>
      <c r="BO1842" s="136"/>
      <c r="BP1842" s="136"/>
      <c r="BQ1842" s="136"/>
      <c r="BR1842" s="136"/>
      <c r="BS1842" s="136"/>
      <c r="BT1842" s="136"/>
      <c r="BU1842" s="136"/>
      <c r="BV1842" s="136"/>
      <c r="BW1842" s="136"/>
      <c r="BX1842" s="136"/>
      <c r="BY1842" s="136"/>
      <c r="BZ1842" s="136"/>
      <c r="CA1842" s="136"/>
      <c r="CB1842" s="136"/>
      <c r="CC1842" s="136"/>
      <c r="CD1842" s="136"/>
      <c r="CE1842" s="136"/>
      <c r="CF1842" s="136"/>
      <c r="CG1842" s="136"/>
      <c r="CH1842" s="136"/>
      <c r="CI1842" s="136"/>
      <c r="CJ1842" s="136"/>
      <c r="CK1842" s="136"/>
      <c r="CL1842" s="136"/>
      <c r="CM1842" s="136"/>
      <c r="CN1842" s="136"/>
      <c r="CO1842" s="136"/>
      <c r="CP1842" s="136"/>
      <c r="CQ1842" s="136"/>
      <c r="CR1842" s="136"/>
      <c r="CS1842" s="136"/>
      <c r="CT1842" s="136"/>
      <c r="CU1842" s="136"/>
      <c r="CV1842" s="136"/>
      <c r="CW1842" s="136"/>
      <c r="CX1842" s="136"/>
      <c r="CY1842" s="136"/>
      <c r="CZ1842" s="136"/>
      <c r="DA1842" s="136"/>
      <c r="DB1842" s="136"/>
      <c r="DC1842" s="136"/>
      <c r="DD1842" s="136"/>
      <c r="DE1842" s="136"/>
      <c r="DF1842" s="136"/>
      <c r="DG1842" s="136"/>
      <c r="DH1842" s="136"/>
      <c r="DI1842" s="136"/>
      <c r="DJ1842" s="136"/>
      <c r="DK1842" s="136"/>
      <c r="DL1842" s="136"/>
      <c r="DM1842" s="136"/>
      <c r="DN1842" s="136"/>
      <c r="DO1842" s="136"/>
      <c r="DP1842" s="136"/>
      <c r="DQ1842" s="136"/>
      <c r="DR1842" s="136"/>
      <c r="DS1842" s="136"/>
      <c r="DT1842" s="136"/>
      <c r="DU1842" s="136"/>
      <c r="DV1842" s="136"/>
      <c r="DW1842" s="136"/>
      <c r="DX1842" s="136"/>
      <c r="DY1842" s="136"/>
      <c r="DZ1842" s="136"/>
      <c r="EA1842" s="136"/>
      <c r="EB1842" s="136"/>
      <c r="EC1842" s="136"/>
      <c r="ED1842" s="136"/>
      <c r="EE1842" s="136"/>
      <c r="EF1842" s="136"/>
      <c r="EG1842" s="136"/>
      <c r="EH1842" s="136"/>
      <c r="EI1842" s="136"/>
      <c r="EJ1842" s="136"/>
      <c r="EK1842" s="136"/>
      <c r="EL1842" s="136"/>
      <c r="EM1842" s="136"/>
      <c r="EN1842" s="136"/>
      <c r="EO1842" s="136"/>
      <c r="EP1842" s="136"/>
      <c r="EQ1842" s="136"/>
      <c r="ER1842" s="136"/>
      <c r="ES1842" s="136"/>
      <c r="ET1842" s="136"/>
      <c r="EU1842" s="136"/>
      <c r="EV1842" s="136"/>
      <c r="EW1842" s="136"/>
      <c r="EX1842" s="136"/>
      <c r="EY1842" s="136"/>
      <c r="EZ1842" s="136"/>
      <c r="FA1842" s="136"/>
      <c r="FB1842" s="136"/>
      <c r="FC1842" s="136"/>
      <c r="FD1842" s="136"/>
      <c r="FE1842" s="136"/>
      <c r="FF1842" s="136"/>
      <c r="FG1842" s="136"/>
      <c r="FH1842" s="136"/>
      <c r="FI1842" s="136"/>
      <c r="FJ1842" s="136"/>
      <c r="FK1842" s="136"/>
      <c r="FL1842" s="136"/>
      <c r="FM1842" s="136"/>
      <c r="FN1842" s="136"/>
      <c r="FO1842" s="136"/>
      <c r="FP1842" s="136"/>
      <c r="FQ1842" s="136"/>
      <c r="FR1842" s="136"/>
      <c r="FS1842" s="136"/>
      <c r="FT1842" s="136"/>
      <c r="FU1842" s="136"/>
      <c r="FV1842" s="136"/>
      <c r="FW1842" s="136"/>
      <c r="FX1842" s="136"/>
      <c r="FY1842" s="136"/>
      <c r="FZ1842" s="136"/>
      <c r="GA1842" s="136"/>
      <c r="GB1842" s="136"/>
      <c r="GC1842" s="136"/>
      <c r="GD1842" s="136"/>
      <c r="GE1842" s="136"/>
      <c r="GF1842" s="136"/>
      <c r="GG1842" s="136"/>
      <c r="GH1842" s="136"/>
      <c r="GI1842" s="136"/>
      <c r="GJ1842" s="136"/>
      <c r="GK1842" s="136"/>
      <c r="GL1842" s="136"/>
      <c r="GM1842" s="136"/>
      <c r="GN1842" s="136"/>
      <c r="GO1842" s="136"/>
      <c r="GP1842" s="136"/>
      <c r="GQ1842" s="136"/>
      <c r="GR1842" s="136"/>
      <c r="GS1842" s="136"/>
      <c r="GT1842" s="136"/>
      <c r="GU1842" s="136"/>
      <c r="GV1842" s="136"/>
      <c r="GW1842" s="136"/>
      <c r="GX1842" s="136"/>
      <c r="GY1842" s="136"/>
      <c r="GZ1842" s="136"/>
      <c r="HA1842" s="136"/>
      <c r="HB1842" s="136"/>
      <c r="HC1842" s="136"/>
      <c r="HD1842" s="136"/>
      <c r="HE1842" s="136"/>
      <c r="HF1842" s="136"/>
      <c r="HG1842" s="136"/>
      <c r="HH1842" s="136"/>
      <c r="HI1842" s="136"/>
      <c r="HJ1842" s="136"/>
      <c r="HK1842" s="136"/>
      <c r="HL1842" s="136"/>
      <c r="HM1842" s="136"/>
      <c r="HN1842" s="136"/>
      <c r="HO1842" s="136"/>
      <c r="HP1842" s="136"/>
      <c r="HQ1842" s="136"/>
      <c r="HR1842" s="136"/>
      <c r="HS1842" s="136"/>
      <c r="HT1842" s="136"/>
      <c r="HU1842" s="136"/>
      <c r="HV1842" s="136"/>
      <c r="HW1842" s="136"/>
      <c r="HX1842" s="136"/>
      <c r="HY1842" s="136"/>
      <c r="HZ1842" s="136"/>
      <c r="IA1842" s="136"/>
      <c r="IB1842" s="136"/>
      <c r="IC1842" s="136"/>
      <c r="ID1842" s="136"/>
      <c r="IE1842" s="136"/>
      <c r="IF1842" s="136"/>
      <c r="IG1842" s="136"/>
    </row>
    <row r="1843" spans="1:241" ht="15" customHeight="1" x14ac:dyDescent="0.25">
      <c r="A1843" s="223" t="s">
        <v>514</v>
      </c>
      <c r="B1843" s="217">
        <v>24426286</v>
      </c>
      <c r="C1843" s="217">
        <v>5553288</v>
      </c>
      <c r="D1843" s="217">
        <v>1155885</v>
      </c>
      <c r="E1843" s="217">
        <v>1842220</v>
      </c>
      <c r="F1843" s="217">
        <v>3057881</v>
      </c>
      <c r="G1843" s="217">
        <v>815890</v>
      </c>
      <c r="H1843" s="235">
        <v>36851450</v>
      </c>
      <c r="I1843" s="136"/>
      <c r="J1843" s="223" t="s">
        <v>659</v>
      </c>
      <c r="K1843" s="217">
        <v>19724436</v>
      </c>
      <c r="L1843" s="217">
        <v>6869469</v>
      </c>
      <c r="M1843" s="217">
        <v>1256403</v>
      </c>
      <c r="N1843" s="217">
        <v>1868521</v>
      </c>
      <c r="O1843" s="217">
        <v>3103573</v>
      </c>
      <c r="P1843" s="217">
        <v>1135356</v>
      </c>
      <c r="Q1843" s="235">
        <v>33957758</v>
      </c>
      <c r="R1843" s="136"/>
      <c r="S1843" s="136"/>
      <c r="T1843" s="136"/>
      <c r="U1843" s="136"/>
      <c r="V1843" s="136"/>
      <c r="W1843" s="136"/>
      <c r="X1843" s="136"/>
      <c r="Y1843" s="136"/>
      <c r="Z1843" s="136"/>
      <c r="AA1843" s="136"/>
      <c r="AB1843" s="136"/>
      <c r="AC1843" s="136"/>
      <c r="AD1843" s="136"/>
      <c r="AE1843" s="136"/>
      <c r="AF1843" s="136"/>
      <c r="AG1843" s="136"/>
      <c r="AH1843" s="136"/>
      <c r="AI1843" s="136"/>
      <c r="AJ1843" s="136"/>
      <c r="AK1843" s="136"/>
      <c r="AL1843" s="136"/>
      <c r="AM1843" s="136"/>
      <c r="AN1843" s="136"/>
      <c r="AO1843" s="136"/>
      <c r="AP1843" s="136"/>
      <c r="AQ1843" s="136"/>
      <c r="AR1843" s="136"/>
      <c r="AS1843" s="136"/>
      <c r="AT1843" s="136"/>
      <c r="AU1843" s="136"/>
      <c r="AV1843" s="136"/>
      <c r="AW1843" s="136"/>
      <c r="AX1843" s="136"/>
      <c r="AY1843" s="136"/>
      <c r="AZ1843" s="136"/>
      <c r="BA1843" s="136"/>
      <c r="BB1843" s="136"/>
      <c r="BC1843" s="136"/>
      <c r="BD1843" s="136"/>
      <c r="BE1843" s="136"/>
      <c r="BF1843" s="136"/>
      <c r="BG1843" s="136"/>
      <c r="BH1843" s="136"/>
      <c r="BI1843" s="136"/>
      <c r="BJ1843" s="136"/>
      <c r="BK1843" s="136"/>
      <c r="BL1843" s="136"/>
      <c r="BM1843" s="136"/>
      <c r="BN1843" s="136"/>
      <c r="BO1843" s="136"/>
      <c r="BP1843" s="136"/>
      <c r="BQ1843" s="136"/>
      <c r="BR1843" s="136"/>
      <c r="BS1843" s="136"/>
      <c r="BT1843" s="136"/>
      <c r="BU1843" s="136"/>
      <c r="BV1843" s="136"/>
      <c r="BW1843" s="136"/>
      <c r="BX1843" s="136"/>
      <c r="BY1843" s="136"/>
      <c r="BZ1843" s="136"/>
      <c r="CA1843" s="136"/>
      <c r="CB1843" s="136"/>
      <c r="CC1843" s="136"/>
      <c r="CD1843" s="136"/>
      <c r="CE1843" s="136"/>
      <c r="CF1843" s="136"/>
      <c r="CG1843" s="136"/>
      <c r="CH1843" s="136"/>
      <c r="CI1843" s="136"/>
      <c r="CJ1843" s="136"/>
      <c r="CK1843" s="136"/>
      <c r="CL1843" s="136"/>
      <c r="CM1843" s="136"/>
      <c r="CN1843" s="136"/>
      <c r="CO1843" s="136"/>
      <c r="CP1843" s="136"/>
      <c r="CQ1843" s="136"/>
      <c r="CR1843" s="136"/>
      <c r="CS1843" s="136"/>
      <c r="CT1843" s="136"/>
      <c r="CU1843" s="136"/>
      <c r="CV1843" s="136"/>
      <c r="CW1843" s="136"/>
      <c r="CX1843" s="136"/>
      <c r="CY1843" s="136"/>
      <c r="CZ1843" s="136"/>
      <c r="DA1843" s="136"/>
      <c r="DB1843" s="136"/>
      <c r="DC1843" s="136"/>
      <c r="DD1843" s="136"/>
      <c r="DE1843" s="136"/>
      <c r="DF1843" s="136"/>
      <c r="DG1843" s="136"/>
      <c r="DH1843" s="136"/>
      <c r="DI1843" s="136"/>
      <c r="DJ1843" s="136"/>
      <c r="DK1843" s="136"/>
      <c r="DL1843" s="136"/>
      <c r="DM1843" s="136"/>
      <c r="DN1843" s="136"/>
      <c r="DO1843" s="136"/>
      <c r="DP1843" s="136"/>
      <c r="DQ1843" s="136"/>
      <c r="DR1843" s="136"/>
      <c r="DS1843" s="136"/>
      <c r="DT1843" s="136"/>
      <c r="DU1843" s="136"/>
      <c r="DV1843" s="136"/>
      <c r="DW1843" s="136"/>
      <c r="DX1843" s="136"/>
      <c r="DY1843" s="136"/>
      <c r="DZ1843" s="136"/>
      <c r="EA1843" s="136"/>
      <c r="EB1843" s="136"/>
      <c r="EC1843" s="136"/>
      <c r="ED1843" s="136"/>
      <c r="EE1843" s="136"/>
      <c r="EF1843" s="136"/>
      <c r="EG1843" s="136"/>
      <c r="EH1843" s="136"/>
      <c r="EI1843" s="136"/>
      <c r="EJ1843" s="136"/>
      <c r="EK1843" s="136"/>
      <c r="EL1843" s="136"/>
      <c r="EM1843" s="136"/>
      <c r="EN1843" s="136"/>
      <c r="EO1843" s="136"/>
      <c r="EP1843" s="136"/>
      <c r="EQ1843" s="136"/>
      <c r="ER1843" s="136"/>
      <c r="ES1843" s="136"/>
      <c r="ET1843" s="136"/>
      <c r="EU1843" s="136"/>
      <c r="EV1843" s="136"/>
      <c r="EW1843" s="136"/>
      <c r="EX1843" s="136"/>
      <c r="EY1843" s="136"/>
      <c r="EZ1843" s="136"/>
      <c r="FA1843" s="136"/>
      <c r="FB1843" s="136"/>
      <c r="FC1843" s="136"/>
      <c r="FD1843" s="136"/>
      <c r="FE1843" s="136"/>
      <c r="FF1843" s="136"/>
      <c r="FG1843" s="136"/>
      <c r="FH1843" s="136"/>
      <c r="FI1843" s="136"/>
      <c r="FJ1843" s="136"/>
      <c r="FK1843" s="136"/>
      <c r="FL1843" s="136"/>
      <c r="FM1843" s="136"/>
      <c r="FN1843" s="136"/>
      <c r="FO1843" s="136"/>
      <c r="FP1843" s="136"/>
      <c r="FQ1843" s="136"/>
      <c r="FR1843" s="136"/>
      <c r="FS1843" s="136"/>
      <c r="FT1843" s="136"/>
      <c r="FU1843" s="136"/>
      <c r="FV1843" s="136"/>
      <c r="FW1843" s="136"/>
      <c r="FX1843" s="136"/>
      <c r="FY1843" s="136"/>
      <c r="FZ1843" s="136"/>
      <c r="GA1843" s="136"/>
      <c r="GB1843" s="136"/>
      <c r="GC1843" s="136"/>
      <c r="GD1843" s="136"/>
      <c r="GE1843" s="136"/>
      <c r="GF1843" s="136"/>
      <c r="GG1843" s="136"/>
      <c r="GH1843" s="136"/>
      <c r="GI1843" s="136"/>
      <c r="GJ1843" s="136"/>
      <c r="GK1843" s="136"/>
      <c r="GL1843" s="136"/>
      <c r="GM1843" s="136"/>
      <c r="GN1843" s="136"/>
      <c r="GO1843" s="136"/>
      <c r="GP1843" s="136"/>
      <c r="GQ1843" s="136"/>
      <c r="GR1843" s="136"/>
      <c r="GS1843" s="136"/>
      <c r="GT1843" s="136"/>
      <c r="GU1843" s="136"/>
      <c r="GV1843" s="136"/>
      <c r="GW1843" s="136"/>
      <c r="GX1843" s="136"/>
      <c r="GY1843" s="136"/>
      <c r="GZ1843" s="136"/>
      <c r="HA1843" s="136"/>
      <c r="HB1843" s="136"/>
      <c r="HC1843" s="136"/>
      <c r="HD1843" s="136"/>
      <c r="HE1843" s="136"/>
      <c r="HF1843" s="136"/>
      <c r="HG1843" s="136"/>
      <c r="HH1843" s="136"/>
      <c r="HI1843" s="136"/>
      <c r="HJ1843" s="136"/>
      <c r="HK1843" s="136"/>
      <c r="HL1843" s="136"/>
      <c r="HM1843" s="136"/>
      <c r="HN1843" s="136"/>
      <c r="HO1843" s="136"/>
      <c r="HP1843" s="136"/>
      <c r="HQ1843" s="136"/>
      <c r="HR1843" s="136"/>
      <c r="HS1843" s="136"/>
      <c r="HT1843" s="136"/>
      <c r="HU1843" s="136"/>
      <c r="HV1843" s="136"/>
      <c r="HW1843" s="136"/>
      <c r="HX1843" s="136"/>
      <c r="HY1843" s="136"/>
      <c r="HZ1843" s="136"/>
      <c r="IA1843" s="136"/>
      <c r="IB1843" s="136"/>
      <c r="IC1843" s="136"/>
      <c r="ID1843" s="136"/>
      <c r="IE1843" s="136"/>
      <c r="IF1843" s="136"/>
      <c r="IG1843" s="136"/>
    </row>
    <row r="1844" spans="1:241" ht="15" customHeight="1" x14ac:dyDescent="0.25">
      <c r="A1844" s="223" t="s">
        <v>515</v>
      </c>
      <c r="B1844" s="217">
        <v>16360732</v>
      </c>
      <c r="C1844" s="217">
        <v>4168804</v>
      </c>
      <c r="D1844" s="217">
        <v>1184650</v>
      </c>
      <c r="E1844" s="217">
        <v>2118222</v>
      </c>
      <c r="F1844" s="217">
        <v>2617129</v>
      </c>
      <c r="G1844" s="217">
        <v>663844</v>
      </c>
      <c r="H1844" s="235">
        <v>27113381</v>
      </c>
      <c r="I1844" s="136"/>
      <c r="J1844" s="223" t="s">
        <v>555</v>
      </c>
      <c r="K1844" s="217">
        <v>15871119</v>
      </c>
      <c r="L1844" s="217">
        <v>6209995</v>
      </c>
      <c r="M1844" s="217">
        <v>1032760</v>
      </c>
      <c r="N1844" s="217">
        <v>1310296</v>
      </c>
      <c r="O1844" s="217">
        <v>2468104</v>
      </c>
      <c r="P1844" s="217">
        <v>939195</v>
      </c>
      <c r="Q1844" s="235">
        <v>27831469</v>
      </c>
      <c r="R1844" s="136"/>
      <c r="S1844" s="136"/>
      <c r="T1844" s="136"/>
      <c r="U1844" s="136"/>
      <c r="V1844" s="136"/>
      <c r="W1844" s="136"/>
      <c r="X1844" s="136"/>
      <c r="Y1844" s="136"/>
      <c r="Z1844" s="136"/>
      <c r="AA1844" s="136"/>
      <c r="AB1844" s="136"/>
      <c r="AC1844" s="136"/>
      <c r="AD1844" s="136"/>
      <c r="AE1844" s="136"/>
      <c r="AF1844" s="136"/>
      <c r="AG1844" s="136"/>
      <c r="AH1844" s="136"/>
      <c r="AI1844" s="136"/>
      <c r="AJ1844" s="136"/>
      <c r="AK1844" s="136"/>
      <c r="AL1844" s="136"/>
      <c r="AM1844" s="136"/>
      <c r="AN1844" s="136"/>
      <c r="AO1844" s="136"/>
      <c r="AP1844" s="136"/>
      <c r="AQ1844" s="136"/>
      <c r="AR1844" s="136"/>
      <c r="AS1844" s="136"/>
      <c r="AT1844" s="136"/>
      <c r="AU1844" s="136"/>
      <c r="AV1844" s="136"/>
      <c r="AW1844" s="136"/>
      <c r="AX1844" s="136"/>
      <c r="AY1844" s="136"/>
      <c r="AZ1844" s="136"/>
      <c r="BA1844" s="136"/>
      <c r="BB1844" s="136"/>
      <c r="BC1844" s="136"/>
      <c r="BD1844" s="136"/>
      <c r="BE1844" s="136"/>
      <c r="BF1844" s="136"/>
      <c r="BG1844" s="136"/>
      <c r="BH1844" s="136"/>
      <c r="BI1844" s="136"/>
      <c r="BJ1844" s="136"/>
      <c r="BK1844" s="136"/>
      <c r="BL1844" s="136"/>
      <c r="BM1844" s="136"/>
      <c r="BN1844" s="136"/>
      <c r="BO1844" s="136"/>
      <c r="BP1844" s="136"/>
      <c r="BQ1844" s="136"/>
      <c r="BR1844" s="136"/>
      <c r="BS1844" s="136"/>
      <c r="BT1844" s="136"/>
      <c r="BU1844" s="136"/>
      <c r="BV1844" s="136"/>
      <c r="BW1844" s="136"/>
      <c r="BX1844" s="136"/>
      <c r="BY1844" s="136"/>
      <c r="BZ1844" s="136"/>
      <c r="CA1844" s="136"/>
      <c r="CB1844" s="136"/>
      <c r="CC1844" s="136"/>
      <c r="CD1844" s="136"/>
      <c r="CE1844" s="136"/>
      <c r="CF1844" s="136"/>
      <c r="CG1844" s="136"/>
      <c r="CH1844" s="136"/>
      <c r="CI1844" s="136"/>
      <c r="CJ1844" s="136"/>
      <c r="CK1844" s="136"/>
      <c r="CL1844" s="136"/>
      <c r="CM1844" s="136"/>
      <c r="CN1844" s="136"/>
      <c r="CO1844" s="136"/>
      <c r="CP1844" s="136"/>
      <c r="CQ1844" s="136"/>
      <c r="CR1844" s="136"/>
      <c r="CS1844" s="136"/>
      <c r="CT1844" s="136"/>
      <c r="CU1844" s="136"/>
      <c r="CV1844" s="136"/>
      <c r="CW1844" s="136"/>
      <c r="CX1844" s="136"/>
      <c r="CY1844" s="136"/>
      <c r="CZ1844" s="136"/>
      <c r="DA1844" s="136"/>
      <c r="DB1844" s="136"/>
      <c r="DC1844" s="136"/>
      <c r="DD1844" s="136"/>
      <c r="DE1844" s="136"/>
      <c r="DF1844" s="136"/>
      <c r="DG1844" s="136"/>
      <c r="DH1844" s="136"/>
      <c r="DI1844" s="136"/>
      <c r="DJ1844" s="136"/>
      <c r="DK1844" s="136"/>
      <c r="DL1844" s="136"/>
      <c r="DM1844" s="136"/>
      <c r="DN1844" s="136"/>
      <c r="DO1844" s="136"/>
      <c r="DP1844" s="136"/>
      <c r="DQ1844" s="136"/>
      <c r="DR1844" s="136"/>
      <c r="DS1844" s="136"/>
      <c r="DT1844" s="136"/>
      <c r="DU1844" s="136"/>
      <c r="DV1844" s="136"/>
      <c r="DW1844" s="136"/>
      <c r="DX1844" s="136"/>
      <c r="DY1844" s="136"/>
      <c r="DZ1844" s="136"/>
      <c r="EA1844" s="136"/>
      <c r="EB1844" s="136"/>
      <c r="EC1844" s="136"/>
      <c r="ED1844" s="136"/>
      <c r="EE1844" s="136"/>
      <c r="EF1844" s="136"/>
      <c r="EG1844" s="136"/>
      <c r="EH1844" s="136"/>
      <c r="EI1844" s="136"/>
      <c r="EJ1844" s="136"/>
      <c r="EK1844" s="136"/>
      <c r="EL1844" s="136"/>
      <c r="EM1844" s="136"/>
      <c r="EN1844" s="136"/>
      <c r="EO1844" s="136"/>
      <c r="EP1844" s="136"/>
      <c r="EQ1844" s="136"/>
      <c r="ER1844" s="136"/>
      <c r="ES1844" s="136"/>
      <c r="ET1844" s="136"/>
      <c r="EU1844" s="136"/>
      <c r="EV1844" s="136"/>
      <c r="EW1844" s="136"/>
      <c r="EX1844" s="136"/>
      <c r="EY1844" s="136"/>
      <c r="EZ1844" s="136"/>
      <c r="FA1844" s="136"/>
      <c r="FB1844" s="136"/>
      <c r="FC1844" s="136"/>
      <c r="FD1844" s="136"/>
      <c r="FE1844" s="136"/>
      <c r="FF1844" s="136"/>
      <c r="FG1844" s="136"/>
      <c r="FH1844" s="136"/>
      <c r="FI1844" s="136"/>
      <c r="FJ1844" s="136"/>
      <c r="FK1844" s="136"/>
      <c r="FL1844" s="136"/>
      <c r="FM1844" s="136"/>
      <c r="FN1844" s="136"/>
      <c r="FO1844" s="136"/>
      <c r="FP1844" s="136"/>
      <c r="FQ1844" s="136"/>
      <c r="FR1844" s="136"/>
      <c r="FS1844" s="136"/>
      <c r="FT1844" s="136"/>
      <c r="FU1844" s="136"/>
      <c r="FV1844" s="136"/>
      <c r="FW1844" s="136"/>
      <c r="FX1844" s="136"/>
      <c r="FY1844" s="136"/>
      <c r="FZ1844" s="136"/>
      <c r="GA1844" s="136"/>
      <c r="GB1844" s="136"/>
      <c r="GC1844" s="136"/>
      <c r="GD1844" s="136"/>
      <c r="GE1844" s="136"/>
      <c r="GF1844" s="136"/>
      <c r="GG1844" s="136"/>
      <c r="GH1844" s="136"/>
      <c r="GI1844" s="136"/>
      <c r="GJ1844" s="136"/>
      <c r="GK1844" s="136"/>
      <c r="GL1844" s="136"/>
      <c r="GM1844" s="136"/>
      <c r="GN1844" s="136"/>
      <c r="GO1844" s="136"/>
      <c r="GP1844" s="136"/>
      <c r="GQ1844" s="136"/>
      <c r="GR1844" s="136"/>
      <c r="GS1844" s="136"/>
      <c r="GT1844" s="136"/>
      <c r="GU1844" s="136"/>
      <c r="GV1844" s="136"/>
      <c r="GW1844" s="136"/>
      <c r="GX1844" s="136"/>
      <c r="GY1844" s="136"/>
      <c r="GZ1844" s="136"/>
      <c r="HA1844" s="136"/>
      <c r="HB1844" s="136"/>
      <c r="HC1844" s="136"/>
      <c r="HD1844" s="136"/>
      <c r="HE1844" s="136"/>
      <c r="HF1844" s="136"/>
      <c r="HG1844" s="136"/>
      <c r="HH1844" s="136"/>
      <c r="HI1844" s="136"/>
      <c r="HJ1844" s="136"/>
      <c r="HK1844" s="136"/>
      <c r="HL1844" s="136"/>
      <c r="HM1844" s="136"/>
      <c r="HN1844" s="136"/>
      <c r="HO1844" s="136"/>
      <c r="HP1844" s="136"/>
      <c r="HQ1844" s="136"/>
      <c r="HR1844" s="136"/>
      <c r="HS1844" s="136"/>
      <c r="HT1844" s="136"/>
      <c r="HU1844" s="136"/>
      <c r="HV1844" s="136"/>
      <c r="HW1844" s="136"/>
      <c r="HX1844" s="136"/>
      <c r="HY1844" s="136"/>
      <c r="HZ1844" s="136"/>
      <c r="IA1844" s="136"/>
      <c r="IB1844" s="136"/>
      <c r="IC1844" s="136"/>
      <c r="ID1844" s="136"/>
      <c r="IE1844" s="136"/>
      <c r="IF1844" s="136"/>
      <c r="IG1844" s="136"/>
    </row>
    <row r="1845" spans="1:241" ht="15" customHeight="1" x14ac:dyDescent="0.25">
      <c r="A1845" s="223" t="s">
        <v>725</v>
      </c>
      <c r="B1845" s="217">
        <v>18724304</v>
      </c>
      <c r="C1845" s="217">
        <v>4246823</v>
      </c>
      <c r="D1845" s="217">
        <v>1218852</v>
      </c>
      <c r="E1845" s="217">
        <v>1830140</v>
      </c>
      <c r="F1845" s="217">
        <v>2818066</v>
      </c>
      <c r="G1845" s="217">
        <v>893653</v>
      </c>
      <c r="H1845" s="235">
        <v>29731838</v>
      </c>
      <c r="I1845" s="136"/>
      <c r="J1845" s="223" t="s">
        <v>558</v>
      </c>
      <c r="K1845" s="217">
        <v>17707655</v>
      </c>
      <c r="L1845" s="217">
        <v>7669455</v>
      </c>
      <c r="M1845" s="217">
        <v>1067303</v>
      </c>
      <c r="N1845" s="217">
        <v>1567751</v>
      </c>
      <c r="O1845" s="217">
        <v>2691893</v>
      </c>
      <c r="P1845" s="217">
        <v>1027268</v>
      </c>
      <c r="Q1845" s="235">
        <v>31731325</v>
      </c>
      <c r="R1845" s="136"/>
      <c r="S1845" s="136"/>
      <c r="T1845" s="136"/>
      <c r="U1845" s="136"/>
      <c r="V1845" s="136"/>
      <c r="W1845" s="136"/>
      <c r="X1845" s="136"/>
      <c r="Y1845" s="136"/>
      <c r="Z1845" s="136"/>
      <c r="AA1845" s="136"/>
      <c r="AB1845" s="136"/>
      <c r="AC1845" s="136"/>
      <c r="AD1845" s="136"/>
      <c r="AE1845" s="136"/>
      <c r="AF1845" s="136"/>
      <c r="AG1845" s="136"/>
      <c r="AH1845" s="136"/>
      <c r="AI1845" s="136"/>
      <c r="AJ1845" s="136"/>
      <c r="AK1845" s="136"/>
      <c r="AL1845" s="136"/>
      <c r="AM1845" s="136"/>
      <c r="AN1845" s="136"/>
      <c r="AO1845" s="136"/>
      <c r="AP1845" s="136"/>
      <c r="AQ1845" s="136"/>
      <c r="AR1845" s="136"/>
      <c r="AS1845" s="136"/>
      <c r="AT1845" s="136"/>
      <c r="AU1845" s="136"/>
      <c r="AV1845" s="136"/>
      <c r="AW1845" s="136"/>
      <c r="AX1845" s="136"/>
      <c r="AY1845" s="136"/>
      <c r="AZ1845" s="136"/>
      <c r="BA1845" s="136"/>
      <c r="BB1845" s="136"/>
      <c r="BC1845" s="136"/>
      <c r="BD1845" s="136"/>
      <c r="BE1845" s="136"/>
      <c r="BF1845" s="136"/>
      <c r="BG1845" s="136"/>
      <c r="BH1845" s="136"/>
      <c r="BI1845" s="136"/>
      <c r="BJ1845" s="136"/>
      <c r="BK1845" s="136"/>
      <c r="BL1845" s="136"/>
      <c r="BM1845" s="136"/>
      <c r="BN1845" s="136"/>
      <c r="BO1845" s="136"/>
      <c r="BP1845" s="136"/>
      <c r="BQ1845" s="136"/>
      <c r="BR1845" s="136"/>
      <c r="BS1845" s="136"/>
      <c r="BT1845" s="136"/>
      <c r="BU1845" s="136"/>
      <c r="BV1845" s="136"/>
      <c r="BW1845" s="136"/>
      <c r="BX1845" s="136"/>
      <c r="BY1845" s="136"/>
      <c r="BZ1845" s="136"/>
      <c r="CA1845" s="136"/>
      <c r="CB1845" s="136"/>
      <c r="CC1845" s="136"/>
      <c r="CD1845" s="136"/>
      <c r="CE1845" s="136"/>
      <c r="CF1845" s="136"/>
      <c r="CG1845" s="136"/>
      <c r="CH1845" s="136"/>
      <c r="CI1845" s="136"/>
      <c r="CJ1845" s="136"/>
      <c r="CK1845" s="136"/>
      <c r="CL1845" s="136"/>
      <c r="CM1845" s="136"/>
      <c r="CN1845" s="136"/>
      <c r="CO1845" s="136"/>
      <c r="CP1845" s="136"/>
      <c r="CQ1845" s="136"/>
      <c r="CR1845" s="136"/>
      <c r="CS1845" s="136"/>
      <c r="CT1845" s="136"/>
      <c r="CU1845" s="136"/>
      <c r="CV1845" s="136"/>
      <c r="CW1845" s="136"/>
      <c r="CX1845" s="136"/>
      <c r="CY1845" s="136"/>
      <c r="CZ1845" s="136"/>
      <c r="DA1845" s="136"/>
      <c r="DB1845" s="136"/>
      <c r="DC1845" s="136"/>
      <c r="DD1845" s="136"/>
      <c r="DE1845" s="136"/>
      <c r="DF1845" s="136"/>
      <c r="DG1845" s="136"/>
      <c r="DH1845" s="136"/>
      <c r="DI1845" s="136"/>
      <c r="DJ1845" s="136"/>
      <c r="DK1845" s="136"/>
      <c r="DL1845" s="136"/>
      <c r="DM1845" s="136"/>
      <c r="DN1845" s="136"/>
      <c r="DO1845" s="136"/>
      <c r="DP1845" s="136"/>
      <c r="DQ1845" s="136"/>
      <c r="DR1845" s="136"/>
      <c r="DS1845" s="136"/>
      <c r="DT1845" s="136"/>
      <c r="DU1845" s="136"/>
      <c r="DV1845" s="136"/>
      <c r="DW1845" s="136"/>
      <c r="DX1845" s="136"/>
      <c r="DY1845" s="136"/>
      <c r="DZ1845" s="136"/>
      <c r="EA1845" s="136"/>
      <c r="EB1845" s="136"/>
      <c r="EC1845" s="136"/>
      <c r="ED1845" s="136"/>
      <c r="EE1845" s="136"/>
      <c r="EF1845" s="136"/>
      <c r="EG1845" s="136"/>
      <c r="EH1845" s="136"/>
      <c r="EI1845" s="136"/>
      <c r="EJ1845" s="136"/>
      <c r="EK1845" s="136"/>
      <c r="EL1845" s="136"/>
      <c r="EM1845" s="136"/>
      <c r="EN1845" s="136"/>
      <c r="EO1845" s="136"/>
      <c r="EP1845" s="136"/>
      <c r="EQ1845" s="136"/>
      <c r="ER1845" s="136"/>
      <c r="ES1845" s="136"/>
      <c r="ET1845" s="136"/>
      <c r="EU1845" s="136"/>
      <c r="EV1845" s="136"/>
      <c r="EW1845" s="136"/>
      <c r="EX1845" s="136"/>
      <c r="EY1845" s="136"/>
      <c r="EZ1845" s="136"/>
      <c r="FA1845" s="136"/>
      <c r="FB1845" s="136"/>
      <c r="FC1845" s="136"/>
      <c r="FD1845" s="136"/>
      <c r="FE1845" s="136"/>
      <c r="FF1845" s="136"/>
      <c r="FG1845" s="136"/>
      <c r="FH1845" s="136"/>
      <c r="FI1845" s="136"/>
      <c r="FJ1845" s="136"/>
      <c r="FK1845" s="136"/>
      <c r="FL1845" s="136"/>
      <c r="FM1845" s="136"/>
      <c r="FN1845" s="136"/>
      <c r="FO1845" s="136"/>
      <c r="FP1845" s="136"/>
      <c r="FQ1845" s="136"/>
      <c r="FR1845" s="136"/>
      <c r="FS1845" s="136"/>
      <c r="FT1845" s="136"/>
      <c r="FU1845" s="136"/>
      <c r="FV1845" s="136"/>
      <c r="FW1845" s="136"/>
      <c r="FX1845" s="136"/>
      <c r="FY1845" s="136"/>
      <c r="FZ1845" s="136"/>
      <c r="GA1845" s="136"/>
      <c r="GB1845" s="136"/>
      <c r="GC1845" s="136"/>
      <c r="GD1845" s="136"/>
      <c r="GE1845" s="136"/>
      <c r="GF1845" s="136"/>
      <c r="GG1845" s="136"/>
      <c r="GH1845" s="136"/>
      <c r="GI1845" s="136"/>
      <c r="GJ1845" s="136"/>
      <c r="GK1845" s="136"/>
      <c r="GL1845" s="136"/>
      <c r="GM1845" s="136"/>
      <c r="GN1845" s="136"/>
      <c r="GO1845" s="136"/>
      <c r="GP1845" s="136"/>
      <c r="GQ1845" s="136"/>
      <c r="GR1845" s="136"/>
      <c r="GS1845" s="136"/>
      <c r="GT1845" s="136"/>
      <c r="GU1845" s="136"/>
      <c r="GV1845" s="136"/>
      <c r="GW1845" s="136"/>
      <c r="GX1845" s="136"/>
      <c r="GY1845" s="136"/>
      <c r="GZ1845" s="136"/>
      <c r="HA1845" s="136"/>
      <c r="HB1845" s="136"/>
      <c r="HC1845" s="136"/>
      <c r="HD1845" s="136"/>
      <c r="HE1845" s="136"/>
      <c r="HF1845" s="136"/>
      <c r="HG1845" s="136"/>
      <c r="HH1845" s="136"/>
      <c r="HI1845" s="136"/>
      <c r="HJ1845" s="136"/>
      <c r="HK1845" s="136"/>
      <c r="HL1845" s="136"/>
      <c r="HM1845" s="136"/>
      <c r="HN1845" s="136"/>
      <c r="HO1845" s="136"/>
      <c r="HP1845" s="136"/>
      <c r="HQ1845" s="136"/>
      <c r="HR1845" s="136"/>
      <c r="HS1845" s="136"/>
      <c r="HT1845" s="136"/>
      <c r="HU1845" s="136"/>
      <c r="HV1845" s="136"/>
      <c r="HW1845" s="136"/>
      <c r="HX1845" s="136"/>
      <c r="HY1845" s="136"/>
      <c r="HZ1845" s="136"/>
      <c r="IA1845" s="136"/>
      <c r="IB1845" s="136"/>
      <c r="IC1845" s="136"/>
      <c r="ID1845" s="136"/>
      <c r="IE1845" s="136"/>
      <c r="IF1845" s="136"/>
      <c r="IG1845" s="136"/>
    </row>
    <row r="1846" spans="1:241" ht="15" customHeight="1" x14ac:dyDescent="0.25">
      <c r="A1846" s="223" t="s">
        <v>651</v>
      </c>
      <c r="B1846" s="217">
        <v>14499955</v>
      </c>
      <c r="C1846" s="217">
        <v>3641975</v>
      </c>
      <c r="D1846" s="217">
        <v>1105169</v>
      </c>
      <c r="E1846" s="217">
        <v>2016747</v>
      </c>
      <c r="F1846" s="217">
        <v>2704603</v>
      </c>
      <c r="G1846" s="217">
        <v>574621</v>
      </c>
      <c r="H1846" s="235">
        <v>24543070</v>
      </c>
      <c r="I1846" s="136"/>
      <c r="J1846" s="223" t="s">
        <v>559</v>
      </c>
      <c r="K1846" s="217">
        <v>14643591</v>
      </c>
      <c r="L1846" s="217">
        <v>6454805</v>
      </c>
      <c r="M1846" s="217">
        <v>1050232</v>
      </c>
      <c r="N1846" s="217">
        <v>1262821</v>
      </c>
      <c r="O1846" s="217">
        <v>2336087</v>
      </c>
      <c r="P1846" s="217">
        <v>748734</v>
      </c>
      <c r="Q1846" s="235">
        <v>26496270</v>
      </c>
      <c r="R1846" s="136"/>
      <c r="S1846" s="136"/>
      <c r="T1846" s="136"/>
      <c r="U1846" s="136"/>
      <c r="V1846" s="136"/>
      <c r="W1846" s="136"/>
      <c r="X1846" s="136"/>
      <c r="Y1846" s="136"/>
      <c r="Z1846" s="136"/>
      <c r="AA1846" s="136"/>
      <c r="AB1846" s="136"/>
      <c r="AC1846" s="136"/>
      <c r="AD1846" s="136"/>
      <c r="AE1846" s="136"/>
      <c r="AF1846" s="136"/>
      <c r="AG1846" s="136"/>
      <c r="AH1846" s="136"/>
      <c r="AI1846" s="136"/>
      <c r="AJ1846" s="136"/>
      <c r="AK1846" s="136"/>
      <c r="AL1846" s="136"/>
      <c r="AM1846" s="136"/>
      <c r="AN1846" s="136"/>
      <c r="AO1846" s="136"/>
      <c r="AP1846" s="136"/>
      <c r="AQ1846" s="136"/>
      <c r="AR1846" s="136"/>
      <c r="AS1846" s="136"/>
      <c r="AT1846" s="136"/>
      <c r="AU1846" s="136"/>
      <c r="AV1846" s="136"/>
      <c r="AW1846" s="136"/>
      <c r="AX1846" s="136"/>
      <c r="AY1846" s="136"/>
      <c r="AZ1846" s="136"/>
      <c r="BA1846" s="136"/>
      <c r="BB1846" s="136"/>
      <c r="BC1846" s="136"/>
      <c r="BD1846" s="136"/>
      <c r="BE1846" s="136"/>
      <c r="BF1846" s="136"/>
      <c r="BG1846" s="136"/>
      <c r="BH1846" s="136"/>
      <c r="BI1846" s="136"/>
      <c r="BJ1846" s="136"/>
      <c r="BK1846" s="136"/>
      <c r="BL1846" s="136"/>
      <c r="BM1846" s="136"/>
      <c r="BN1846" s="136"/>
      <c r="BO1846" s="136"/>
      <c r="BP1846" s="136"/>
      <c r="BQ1846" s="136"/>
      <c r="BR1846" s="136"/>
      <c r="BS1846" s="136"/>
      <c r="BT1846" s="136"/>
      <c r="BU1846" s="136"/>
      <c r="BV1846" s="136"/>
      <c r="BW1846" s="136"/>
      <c r="BX1846" s="136"/>
      <c r="BY1846" s="136"/>
      <c r="BZ1846" s="136"/>
      <c r="CA1846" s="136"/>
      <c r="CB1846" s="136"/>
      <c r="CC1846" s="136"/>
      <c r="CD1846" s="136"/>
      <c r="CE1846" s="136"/>
      <c r="CF1846" s="136"/>
      <c r="CG1846" s="136"/>
      <c r="CH1846" s="136"/>
      <c r="CI1846" s="136"/>
      <c r="CJ1846" s="136"/>
      <c r="CK1846" s="136"/>
      <c r="CL1846" s="136"/>
      <c r="CM1846" s="136"/>
      <c r="CN1846" s="136"/>
      <c r="CO1846" s="136"/>
      <c r="CP1846" s="136"/>
      <c r="CQ1846" s="136"/>
      <c r="CR1846" s="136"/>
      <c r="CS1846" s="136"/>
      <c r="CT1846" s="136"/>
      <c r="CU1846" s="136"/>
      <c r="CV1846" s="136"/>
      <c r="CW1846" s="136"/>
      <c r="CX1846" s="136"/>
      <c r="CY1846" s="136"/>
      <c r="CZ1846" s="136"/>
      <c r="DA1846" s="136"/>
      <c r="DB1846" s="136"/>
      <c r="DC1846" s="136"/>
      <c r="DD1846" s="136"/>
      <c r="DE1846" s="136"/>
      <c r="DF1846" s="136"/>
      <c r="DG1846" s="136"/>
      <c r="DH1846" s="136"/>
      <c r="DI1846" s="136"/>
      <c r="DJ1846" s="136"/>
      <c r="DK1846" s="136"/>
      <c r="DL1846" s="136"/>
      <c r="DM1846" s="136"/>
      <c r="DN1846" s="136"/>
      <c r="DO1846" s="136"/>
      <c r="DP1846" s="136"/>
      <c r="DQ1846" s="136"/>
      <c r="DR1846" s="136"/>
      <c r="DS1846" s="136"/>
      <c r="DT1846" s="136"/>
      <c r="DU1846" s="136"/>
      <c r="DV1846" s="136"/>
      <c r="DW1846" s="136"/>
      <c r="DX1846" s="136"/>
      <c r="DY1846" s="136"/>
      <c r="DZ1846" s="136"/>
      <c r="EA1846" s="136"/>
      <c r="EB1846" s="136"/>
      <c r="EC1846" s="136"/>
      <c r="ED1846" s="136"/>
      <c r="EE1846" s="136"/>
      <c r="EF1846" s="136"/>
      <c r="EG1846" s="136"/>
      <c r="EH1846" s="136"/>
      <c r="EI1846" s="136"/>
      <c r="EJ1846" s="136"/>
      <c r="EK1846" s="136"/>
      <c r="EL1846" s="136"/>
      <c r="EM1846" s="136"/>
      <c r="EN1846" s="136"/>
      <c r="EO1846" s="136"/>
      <c r="EP1846" s="136"/>
      <c r="EQ1846" s="136"/>
      <c r="ER1846" s="136"/>
      <c r="ES1846" s="136"/>
      <c r="ET1846" s="136"/>
      <c r="EU1846" s="136"/>
      <c r="EV1846" s="136"/>
      <c r="EW1846" s="136"/>
      <c r="EX1846" s="136"/>
      <c r="EY1846" s="136"/>
      <c r="EZ1846" s="136"/>
      <c r="FA1846" s="136"/>
      <c r="FB1846" s="136"/>
      <c r="FC1846" s="136"/>
      <c r="FD1846" s="136"/>
      <c r="FE1846" s="136"/>
      <c r="FF1846" s="136"/>
      <c r="FG1846" s="136"/>
      <c r="FH1846" s="136"/>
      <c r="FI1846" s="136"/>
      <c r="FJ1846" s="136"/>
      <c r="FK1846" s="136"/>
      <c r="FL1846" s="136"/>
      <c r="FM1846" s="136"/>
      <c r="FN1846" s="136"/>
      <c r="FO1846" s="136"/>
      <c r="FP1846" s="136"/>
      <c r="FQ1846" s="136"/>
      <c r="FR1846" s="136"/>
      <c r="FS1846" s="136"/>
      <c r="FT1846" s="136"/>
      <c r="FU1846" s="136"/>
      <c r="FV1846" s="136"/>
      <c r="FW1846" s="136"/>
      <c r="FX1846" s="136"/>
      <c r="FY1846" s="136"/>
      <c r="FZ1846" s="136"/>
      <c r="GA1846" s="136"/>
      <c r="GB1846" s="136"/>
      <c r="GC1846" s="136"/>
      <c r="GD1846" s="136"/>
      <c r="GE1846" s="136"/>
      <c r="GF1846" s="136"/>
      <c r="GG1846" s="136"/>
      <c r="GH1846" s="136"/>
      <c r="GI1846" s="136"/>
      <c r="GJ1846" s="136"/>
      <c r="GK1846" s="136"/>
      <c r="GL1846" s="136"/>
      <c r="GM1846" s="136"/>
      <c r="GN1846" s="136"/>
      <c r="GO1846" s="136"/>
      <c r="GP1846" s="136"/>
      <c r="GQ1846" s="136"/>
      <c r="GR1846" s="136"/>
      <c r="GS1846" s="136"/>
      <c r="GT1846" s="136"/>
      <c r="GU1846" s="136"/>
      <c r="GV1846" s="136"/>
      <c r="GW1846" s="136"/>
      <c r="GX1846" s="136"/>
      <c r="GY1846" s="136"/>
      <c r="GZ1846" s="136"/>
      <c r="HA1846" s="136"/>
      <c r="HB1846" s="136"/>
      <c r="HC1846" s="136"/>
      <c r="HD1846" s="136"/>
      <c r="HE1846" s="136"/>
      <c r="HF1846" s="136"/>
      <c r="HG1846" s="136"/>
      <c r="HH1846" s="136"/>
      <c r="HI1846" s="136"/>
      <c r="HJ1846" s="136"/>
      <c r="HK1846" s="136"/>
      <c r="HL1846" s="136"/>
      <c r="HM1846" s="136"/>
      <c r="HN1846" s="136"/>
      <c r="HO1846" s="136"/>
      <c r="HP1846" s="136"/>
      <c r="HQ1846" s="136"/>
      <c r="HR1846" s="136"/>
      <c r="HS1846" s="136"/>
      <c r="HT1846" s="136"/>
      <c r="HU1846" s="136"/>
      <c r="HV1846" s="136"/>
      <c r="HW1846" s="136"/>
      <c r="HX1846" s="136"/>
      <c r="HY1846" s="136"/>
      <c r="HZ1846" s="136"/>
      <c r="IA1846" s="136"/>
      <c r="IB1846" s="136"/>
      <c r="IC1846" s="136"/>
      <c r="ID1846" s="136"/>
      <c r="IE1846" s="136"/>
      <c r="IF1846" s="136"/>
      <c r="IG1846" s="136"/>
    </row>
    <row r="1847" spans="1:241" ht="15" customHeight="1" x14ac:dyDescent="0.25">
      <c r="A1847" s="223" t="s">
        <v>516</v>
      </c>
      <c r="B1847" s="217">
        <v>15204935</v>
      </c>
      <c r="C1847" s="217">
        <v>4060007</v>
      </c>
      <c r="D1847" s="217">
        <v>1146606</v>
      </c>
      <c r="E1847" s="217">
        <v>1608648</v>
      </c>
      <c r="F1847" s="217">
        <v>2666540</v>
      </c>
      <c r="G1847" s="217">
        <v>759252</v>
      </c>
      <c r="H1847" s="235">
        <v>25445988</v>
      </c>
      <c r="I1847" s="136"/>
      <c r="J1847" s="223" t="s">
        <v>734</v>
      </c>
      <c r="K1847" s="217">
        <v>18205156</v>
      </c>
      <c r="L1847" s="217">
        <v>6549273</v>
      </c>
      <c r="M1847" s="217">
        <v>1053932</v>
      </c>
      <c r="N1847" s="217">
        <v>1477692</v>
      </c>
      <c r="O1847" s="217">
        <v>3589492</v>
      </c>
      <c r="P1847" s="217">
        <v>1385211</v>
      </c>
      <c r="Q1847" s="235">
        <v>32260756</v>
      </c>
      <c r="R1847" s="136"/>
      <c r="S1847" s="136"/>
      <c r="T1847" s="136"/>
      <c r="U1847" s="136"/>
      <c r="V1847" s="136"/>
      <c r="W1847" s="136"/>
      <c r="X1847" s="136"/>
      <c r="Y1847" s="136"/>
      <c r="Z1847" s="136"/>
      <c r="AA1847" s="136"/>
      <c r="AB1847" s="136"/>
      <c r="AC1847" s="136"/>
      <c r="AD1847" s="136"/>
      <c r="AE1847" s="136"/>
      <c r="AF1847" s="136"/>
      <c r="AG1847" s="136"/>
      <c r="AH1847" s="136"/>
      <c r="AI1847" s="136"/>
      <c r="AJ1847" s="136"/>
      <c r="AK1847" s="136"/>
      <c r="AL1847" s="136"/>
      <c r="AM1847" s="136"/>
      <c r="AN1847" s="136"/>
      <c r="AO1847" s="136"/>
      <c r="AP1847" s="136"/>
      <c r="AQ1847" s="136"/>
      <c r="AR1847" s="136"/>
      <c r="AS1847" s="136"/>
      <c r="AT1847" s="136"/>
      <c r="AU1847" s="136"/>
      <c r="AV1847" s="136"/>
      <c r="AW1847" s="136"/>
      <c r="AX1847" s="136"/>
      <c r="AY1847" s="136"/>
      <c r="AZ1847" s="136"/>
      <c r="BA1847" s="136"/>
      <c r="BB1847" s="136"/>
      <c r="BC1847" s="136"/>
      <c r="BD1847" s="136"/>
      <c r="BE1847" s="136"/>
      <c r="BF1847" s="136"/>
      <c r="BG1847" s="136"/>
      <c r="BH1847" s="136"/>
      <c r="BI1847" s="136"/>
      <c r="BJ1847" s="136"/>
      <c r="BK1847" s="136"/>
      <c r="BL1847" s="136"/>
      <c r="BM1847" s="136"/>
      <c r="BN1847" s="136"/>
      <c r="BO1847" s="136"/>
      <c r="BP1847" s="136"/>
      <c r="BQ1847" s="136"/>
      <c r="BR1847" s="136"/>
      <c r="BS1847" s="136"/>
      <c r="BT1847" s="136"/>
      <c r="BU1847" s="136"/>
      <c r="BV1847" s="136"/>
      <c r="BW1847" s="136"/>
      <c r="BX1847" s="136"/>
      <c r="BY1847" s="136"/>
      <c r="BZ1847" s="136"/>
      <c r="CA1847" s="136"/>
      <c r="CB1847" s="136"/>
      <c r="CC1847" s="136"/>
      <c r="CD1847" s="136"/>
      <c r="CE1847" s="136"/>
      <c r="CF1847" s="136"/>
      <c r="CG1847" s="136"/>
      <c r="CH1847" s="136"/>
      <c r="CI1847" s="136"/>
      <c r="CJ1847" s="136"/>
      <c r="CK1847" s="136"/>
      <c r="CL1847" s="136"/>
      <c r="CM1847" s="136"/>
      <c r="CN1847" s="136"/>
      <c r="CO1847" s="136"/>
      <c r="CP1847" s="136"/>
      <c r="CQ1847" s="136"/>
      <c r="CR1847" s="136"/>
      <c r="CS1847" s="136"/>
      <c r="CT1847" s="136"/>
      <c r="CU1847" s="136"/>
      <c r="CV1847" s="136"/>
      <c r="CW1847" s="136"/>
      <c r="CX1847" s="136"/>
      <c r="CY1847" s="136"/>
      <c r="CZ1847" s="136"/>
      <c r="DA1847" s="136"/>
      <c r="DB1847" s="136"/>
      <c r="DC1847" s="136"/>
      <c r="DD1847" s="136"/>
      <c r="DE1847" s="136"/>
      <c r="DF1847" s="136"/>
      <c r="DG1847" s="136"/>
      <c r="DH1847" s="136"/>
      <c r="DI1847" s="136"/>
      <c r="DJ1847" s="136"/>
      <c r="DK1847" s="136"/>
      <c r="DL1847" s="136"/>
      <c r="DM1847" s="136"/>
      <c r="DN1847" s="136"/>
      <c r="DO1847" s="136"/>
      <c r="DP1847" s="136"/>
      <c r="DQ1847" s="136"/>
      <c r="DR1847" s="136"/>
      <c r="DS1847" s="136"/>
      <c r="DT1847" s="136"/>
      <c r="DU1847" s="136"/>
      <c r="DV1847" s="136"/>
      <c r="DW1847" s="136"/>
      <c r="DX1847" s="136"/>
      <c r="DY1847" s="136"/>
      <c r="DZ1847" s="136"/>
      <c r="EA1847" s="136"/>
      <c r="EB1847" s="136"/>
      <c r="EC1847" s="136"/>
      <c r="ED1847" s="136"/>
      <c r="EE1847" s="136"/>
      <c r="EF1847" s="136"/>
      <c r="EG1847" s="136"/>
      <c r="EH1847" s="136"/>
      <c r="EI1847" s="136"/>
      <c r="EJ1847" s="136"/>
      <c r="EK1847" s="136"/>
      <c r="EL1847" s="136"/>
      <c r="EM1847" s="136"/>
      <c r="EN1847" s="136"/>
      <c r="EO1847" s="136"/>
      <c r="EP1847" s="136"/>
      <c r="EQ1847" s="136"/>
      <c r="ER1847" s="136"/>
      <c r="ES1847" s="136"/>
      <c r="ET1847" s="136"/>
      <c r="EU1847" s="136"/>
      <c r="EV1847" s="136"/>
      <c r="EW1847" s="136"/>
      <c r="EX1847" s="136"/>
      <c r="EY1847" s="136"/>
      <c r="EZ1847" s="136"/>
      <c r="FA1847" s="136"/>
      <c r="FB1847" s="136"/>
      <c r="FC1847" s="136"/>
      <c r="FD1847" s="136"/>
      <c r="FE1847" s="136"/>
      <c r="FF1847" s="136"/>
      <c r="FG1847" s="136"/>
      <c r="FH1847" s="136"/>
      <c r="FI1847" s="136"/>
      <c r="FJ1847" s="136"/>
      <c r="FK1847" s="136"/>
      <c r="FL1847" s="136"/>
      <c r="FM1847" s="136"/>
      <c r="FN1847" s="136"/>
      <c r="FO1847" s="136"/>
      <c r="FP1847" s="136"/>
      <c r="FQ1847" s="136"/>
      <c r="FR1847" s="136"/>
      <c r="FS1847" s="136"/>
      <c r="FT1847" s="136"/>
      <c r="FU1847" s="136"/>
      <c r="FV1847" s="136"/>
      <c r="FW1847" s="136"/>
      <c r="FX1847" s="136"/>
      <c r="FY1847" s="136"/>
      <c r="FZ1847" s="136"/>
      <c r="GA1847" s="136"/>
      <c r="GB1847" s="136"/>
      <c r="GC1847" s="136"/>
      <c r="GD1847" s="136"/>
      <c r="GE1847" s="136"/>
      <c r="GF1847" s="136"/>
      <c r="GG1847" s="136"/>
      <c r="GH1847" s="136"/>
      <c r="GI1847" s="136"/>
      <c r="GJ1847" s="136"/>
      <c r="GK1847" s="136"/>
      <c r="GL1847" s="136"/>
      <c r="GM1847" s="136"/>
      <c r="GN1847" s="136"/>
      <c r="GO1847" s="136"/>
      <c r="GP1847" s="136"/>
      <c r="GQ1847" s="136"/>
      <c r="GR1847" s="136"/>
      <c r="GS1847" s="136"/>
      <c r="GT1847" s="136"/>
      <c r="GU1847" s="136"/>
      <c r="GV1847" s="136"/>
      <c r="GW1847" s="136"/>
      <c r="GX1847" s="136"/>
      <c r="GY1847" s="136"/>
      <c r="GZ1847" s="136"/>
      <c r="HA1847" s="136"/>
      <c r="HB1847" s="136"/>
      <c r="HC1847" s="136"/>
      <c r="HD1847" s="136"/>
      <c r="HE1847" s="136"/>
      <c r="HF1847" s="136"/>
      <c r="HG1847" s="136"/>
      <c r="HH1847" s="136"/>
      <c r="HI1847" s="136"/>
      <c r="HJ1847" s="136"/>
      <c r="HK1847" s="136"/>
      <c r="HL1847" s="136"/>
      <c r="HM1847" s="136"/>
      <c r="HN1847" s="136"/>
      <c r="HO1847" s="136"/>
      <c r="HP1847" s="136"/>
      <c r="HQ1847" s="136"/>
      <c r="HR1847" s="136"/>
      <c r="HS1847" s="136"/>
      <c r="HT1847" s="136"/>
      <c r="HU1847" s="136"/>
      <c r="HV1847" s="136"/>
      <c r="HW1847" s="136"/>
      <c r="HX1847" s="136"/>
      <c r="HY1847" s="136"/>
      <c r="HZ1847" s="136"/>
      <c r="IA1847" s="136"/>
      <c r="IB1847" s="136"/>
      <c r="IC1847" s="136"/>
      <c r="ID1847" s="136"/>
      <c r="IE1847" s="136"/>
      <c r="IF1847" s="136"/>
      <c r="IG1847" s="136"/>
    </row>
    <row r="1848" spans="1:241" ht="15" customHeight="1" x14ac:dyDescent="0.25">
      <c r="A1848" s="223" t="s">
        <v>519</v>
      </c>
      <c r="B1848" s="217">
        <v>10202754</v>
      </c>
      <c r="C1848" s="217">
        <v>3314507</v>
      </c>
      <c r="D1848" s="217">
        <v>1293491</v>
      </c>
      <c r="E1848" s="217">
        <v>1796849</v>
      </c>
      <c r="F1848" s="217">
        <v>2215041</v>
      </c>
      <c r="G1848" s="217">
        <v>567920</v>
      </c>
      <c r="H1848" s="235">
        <v>19390562</v>
      </c>
      <c r="I1848" s="136"/>
      <c r="J1848" s="223" t="s">
        <v>660</v>
      </c>
      <c r="K1848" s="217">
        <v>11102258</v>
      </c>
      <c r="L1848" s="217">
        <v>4487012</v>
      </c>
      <c r="M1848" s="217">
        <v>821698</v>
      </c>
      <c r="N1848" s="217">
        <v>1674996</v>
      </c>
      <c r="O1848" s="217">
        <v>2786350</v>
      </c>
      <c r="P1848" s="217">
        <v>874897</v>
      </c>
      <c r="Q1848" s="235">
        <v>21747211</v>
      </c>
      <c r="R1848" s="136"/>
      <c r="S1848" s="136"/>
      <c r="T1848" s="136"/>
      <c r="U1848" s="136"/>
      <c r="V1848" s="136"/>
      <c r="W1848" s="136"/>
      <c r="X1848" s="136"/>
      <c r="Y1848" s="136"/>
      <c r="Z1848" s="136"/>
      <c r="AA1848" s="136"/>
      <c r="AB1848" s="136"/>
      <c r="AC1848" s="136"/>
      <c r="AD1848" s="136"/>
      <c r="AE1848" s="136"/>
      <c r="AF1848" s="136"/>
      <c r="AG1848" s="136"/>
      <c r="AH1848" s="136"/>
      <c r="AI1848" s="136"/>
      <c r="AJ1848" s="136"/>
      <c r="AK1848" s="136"/>
      <c r="AL1848" s="136"/>
      <c r="AM1848" s="136"/>
      <c r="AN1848" s="136"/>
      <c r="AO1848" s="136"/>
      <c r="AP1848" s="136"/>
      <c r="AQ1848" s="136"/>
      <c r="AR1848" s="136"/>
      <c r="AS1848" s="136"/>
      <c r="AT1848" s="136"/>
      <c r="AU1848" s="136"/>
      <c r="AV1848" s="136"/>
      <c r="AW1848" s="136"/>
      <c r="AX1848" s="136"/>
      <c r="AY1848" s="136"/>
      <c r="AZ1848" s="136"/>
      <c r="BA1848" s="136"/>
      <c r="BB1848" s="136"/>
      <c r="BC1848" s="136"/>
      <c r="BD1848" s="136"/>
      <c r="BE1848" s="136"/>
      <c r="BF1848" s="136"/>
      <c r="BG1848" s="136"/>
      <c r="BH1848" s="136"/>
      <c r="BI1848" s="136"/>
      <c r="BJ1848" s="136"/>
      <c r="BK1848" s="136"/>
      <c r="BL1848" s="136"/>
      <c r="BM1848" s="136"/>
      <c r="BN1848" s="136"/>
      <c r="BO1848" s="136"/>
      <c r="BP1848" s="136"/>
      <c r="BQ1848" s="136"/>
      <c r="BR1848" s="136"/>
      <c r="BS1848" s="136"/>
      <c r="BT1848" s="136"/>
      <c r="BU1848" s="136"/>
      <c r="BV1848" s="136"/>
      <c r="BW1848" s="136"/>
      <c r="BX1848" s="136"/>
      <c r="BY1848" s="136"/>
      <c r="BZ1848" s="136"/>
      <c r="CA1848" s="136"/>
      <c r="CB1848" s="136"/>
      <c r="CC1848" s="136"/>
      <c r="CD1848" s="136"/>
      <c r="CE1848" s="136"/>
      <c r="CF1848" s="136"/>
      <c r="CG1848" s="136"/>
      <c r="CH1848" s="136"/>
      <c r="CI1848" s="136"/>
      <c r="CJ1848" s="136"/>
      <c r="CK1848" s="136"/>
      <c r="CL1848" s="136"/>
      <c r="CM1848" s="136"/>
      <c r="CN1848" s="136"/>
      <c r="CO1848" s="136"/>
      <c r="CP1848" s="136"/>
      <c r="CQ1848" s="136"/>
      <c r="CR1848" s="136"/>
      <c r="CS1848" s="136"/>
      <c r="CT1848" s="136"/>
      <c r="CU1848" s="136"/>
      <c r="CV1848" s="136"/>
      <c r="CW1848" s="136"/>
      <c r="CX1848" s="136"/>
      <c r="CY1848" s="136"/>
      <c r="CZ1848" s="136"/>
      <c r="DA1848" s="136"/>
      <c r="DB1848" s="136"/>
      <c r="DC1848" s="136"/>
      <c r="DD1848" s="136"/>
      <c r="DE1848" s="136"/>
      <c r="DF1848" s="136"/>
      <c r="DG1848" s="136"/>
      <c r="DH1848" s="136"/>
      <c r="DI1848" s="136"/>
      <c r="DJ1848" s="136"/>
      <c r="DK1848" s="136"/>
      <c r="DL1848" s="136"/>
      <c r="DM1848" s="136"/>
      <c r="DN1848" s="136"/>
      <c r="DO1848" s="136"/>
      <c r="DP1848" s="136"/>
      <c r="DQ1848" s="136"/>
      <c r="DR1848" s="136"/>
      <c r="DS1848" s="136"/>
      <c r="DT1848" s="136"/>
      <c r="DU1848" s="136"/>
      <c r="DV1848" s="136"/>
      <c r="DW1848" s="136"/>
      <c r="DX1848" s="136"/>
      <c r="DY1848" s="136"/>
      <c r="DZ1848" s="136"/>
      <c r="EA1848" s="136"/>
      <c r="EB1848" s="136"/>
      <c r="EC1848" s="136"/>
      <c r="ED1848" s="136"/>
      <c r="EE1848" s="136"/>
      <c r="EF1848" s="136"/>
      <c r="EG1848" s="136"/>
      <c r="EH1848" s="136"/>
      <c r="EI1848" s="136"/>
      <c r="EJ1848" s="136"/>
      <c r="EK1848" s="136"/>
      <c r="EL1848" s="136"/>
      <c r="EM1848" s="136"/>
      <c r="EN1848" s="136"/>
      <c r="EO1848" s="136"/>
      <c r="EP1848" s="136"/>
      <c r="EQ1848" s="136"/>
      <c r="ER1848" s="136"/>
      <c r="ES1848" s="136"/>
      <c r="ET1848" s="136"/>
      <c r="EU1848" s="136"/>
      <c r="EV1848" s="136"/>
      <c r="EW1848" s="136"/>
      <c r="EX1848" s="136"/>
      <c r="EY1848" s="136"/>
      <c r="EZ1848" s="136"/>
      <c r="FA1848" s="136"/>
      <c r="FB1848" s="136"/>
      <c r="FC1848" s="136"/>
      <c r="FD1848" s="136"/>
      <c r="FE1848" s="136"/>
      <c r="FF1848" s="136"/>
      <c r="FG1848" s="136"/>
      <c r="FH1848" s="136"/>
      <c r="FI1848" s="136"/>
      <c r="FJ1848" s="136"/>
      <c r="FK1848" s="136"/>
      <c r="FL1848" s="136"/>
      <c r="FM1848" s="136"/>
      <c r="FN1848" s="136"/>
      <c r="FO1848" s="136"/>
      <c r="FP1848" s="136"/>
      <c r="FQ1848" s="136"/>
      <c r="FR1848" s="136"/>
      <c r="FS1848" s="136"/>
      <c r="FT1848" s="136"/>
      <c r="FU1848" s="136"/>
      <c r="FV1848" s="136"/>
      <c r="FW1848" s="136"/>
      <c r="FX1848" s="136"/>
      <c r="FY1848" s="136"/>
      <c r="FZ1848" s="136"/>
      <c r="GA1848" s="136"/>
      <c r="GB1848" s="136"/>
      <c r="GC1848" s="136"/>
      <c r="GD1848" s="136"/>
      <c r="GE1848" s="136"/>
      <c r="GF1848" s="136"/>
      <c r="GG1848" s="136"/>
      <c r="GH1848" s="136"/>
      <c r="GI1848" s="136"/>
      <c r="GJ1848" s="136"/>
      <c r="GK1848" s="136"/>
      <c r="GL1848" s="136"/>
      <c r="GM1848" s="136"/>
      <c r="GN1848" s="136"/>
      <c r="GO1848" s="136"/>
      <c r="GP1848" s="136"/>
      <c r="GQ1848" s="136"/>
      <c r="GR1848" s="136"/>
      <c r="GS1848" s="136"/>
      <c r="GT1848" s="136"/>
      <c r="GU1848" s="136"/>
      <c r="GV1848" s="136"/>
      <c r="GW1848" s="136"/>
      <c r="GX1848" s="136"/>
      <c r="GY1848" s="136"/>
      <c r="GZ1848" s="136"/>
      <c r="HA1848" s="136"/>
      <c r="HB1848" s="136"/>
      <c r="HC1848" s="136"/>
      <c r="HD1848" s="136"/>
      <c r="HE1848" s="136"/>
      <c r="HF1848" s="136"/>
      <c r="HG1848" s="136"/>
      <c r="HH1848" s="136"/>
      <c r="HI1848" s="136"/>
      <c r="HJ1848" s="136"/>
      <c r="HK1848" s="136"/>
      <c r="HL1848" s="136"/>
      <c r="HM1848" s="136"/>
      <c r="HN1848" s="136"/>
      <c r="HO1848" s="136"/>
      <c r="HP1848" s="136"/>
      <c r="HQ1848" s="136"/>
      <c r="HR1848" s="136"/>
      <c r="HS1848" s="136"/>
      <c r="HT1848" s="136"/>
      <c r="HU1848" s="136"/>
      <c r="HV1848" s="136"/>
      <c r="HW1848" s="136"/>
      <c r="HX1848" s="136"/>
      <c r="HY1848" s="136"/>
      <c r="HZ1848" s="136"/>
      <c r="IA1848" s="136"/>
      <c r="IB1848" s="136"/>
      <c r="IC1848" s="136"/>
      <c r="ID1848" s="136"/>
      <c r="IE1848" s="136"/>
      <c r="IF1848" s="136"/>
      <c r="IG1848" s="136"/>
    </row>
    <row r="1849" spans="1:241" ht="15" customHeight="1" x14ac:dyDescent="0.25">
      <c r="A1849" s="223" t="s">
        <v>520</v>
      </c>
      <c r="B1849" s="217">
        <v>10708194</v>
      </c>
      <c r="C1849" s="217">
        <v>3387887</v>
      </c>
      <c r="D1849" s="217">
        <v>1519222</v>
      </c>
      <c r="E1849" s="217">
        <v>2435835</v>
      </c>
      <c r="F1849" s="217">
        <v>2422541</v>
      </c>
      <c r="G1849" s="217">
        <v>567828</v>
      </c>
      <c r="H1849" s="235">
        <v>21041507</v>
      </c>
      <c r="I1849" s="136"/>
      <c r="J1849" s="223" t="s">
        <v>560</v>
      </c>
      <c r="K1849" s="217">
        <v>8618884</v>
      </c>
      <c r="L1849" s="217">
        <v>4978243</v>
      </c>
      <c r="M1849" s="217">
        <v>707478</v>
      </c>
      <c r="N1849" s="217">
        <v>1667622</v>
      </c>
      <c r="O1849" s="217">
        <v>2805177</v>
      </c>
      <c r="P1849" s="217">
        <v>735862</v>
      </c>
      <c r="Q1849" s="235">
        <v>19513266</v>
      </c>
      <c r="R1849" s="136"/>
      <c r="S1849" s="136"/>
      <c r="T1849" s="136"/>
      <c r="U1849" s="136"/>
      <c r="V1849" s="136"/>
      <c r="W1849" s="136"/>
      <c r="X1849" s="136"/>
      <c r="Y1849" s="136"/>
      <c r="Z1849" s="136"/>
      <c r="AA1849" s="136"/>
      <c r="AB1849" s="136"/>
      <c r="AC1849" s="136"/>
      <c r="AD1849" s="136"/>
      <c r="AE1849" s="136"/>
      <c r="AF1849" s="136"/>
      <c r="AG1849" s="136"/>
      <c r="AH1849" s="136"/>
      <c r="AI1849" s="136"/>
      <c r="AJ1849" s="136"/>
      <c r="AK1849" s="136"/>
      <c r="AL1849" s="136"/>
      <c r="AM1849" s="136"/>
      <c r="AN1849" s="136"/>
      <c r="AO1849" s="136"/>
      <c r="AP1849" s="136"/>
      <c r="AQ1849" s="136"/>
      <c r="AR1849" s="136"/>
      <c r="AS1849" s="136"/>
      <c r="AT1849" s="136"/>
      <c r="AU1849" s="136"/>
      <c r="AV1849" s="136"/>
      <c r="AW1849" s="136"/>
      <c r="AX1849" s="136"/>
      <c r="AY1849" s="136"/>
      <c r="AZ1849" s="136"/>
      <c r="BA1849" s="136"/>
      <c r="BB1849" s="136"/>
      <c r="BC1849" s="136"/>
      <c r="BD1849" s="136"/>
      <c r="BE1849" s="136"/>
      <c r="BF1849" s="136"/>
      <c r="BG1849" s="136"/>
      <c r="BH1849" s="136"/>
      <c r="BI1849" s="136"/>
      <c r="BJ1849" s="136"/>
      <c r="BK1849" s="136"/>
      <c r="BL1849" s="136"/>
      <c r="BM1849" s="136"/>
      <c r="BN1849" s="136"/>
      <c r="BO1849" s="136"/>
      <c r="BP1849" s="136"/>
      <c r="BQ1849" s="136"/>
      <c r="BR1849" s="136"/>
      <c r="BS1849" s="136"/>
      <c r="BT1849" s="136"/>
      <c r="BU1849" s="136"/>
      <c r="BV1849" s="136"/>
      <c r="BW1849" s="136"/>
      <c r="BX1849" s="136"/>
      <c r="BY1849" s="136"/>
      <c r="BZ1849" s="136"/>
      <c r="CA1849" s="136"/>
      <c r="CB1849" s="136"/>
      <c r="CC1849" s="136"/>
      <c r="CD1849" s="136"/>
      <c r="CE1849" s="136"/>
      <c r="CF1849" s="136"/>
      <c r="CG1849" s="136"/>
      <c r="CH1849" s="136"/>
      <c r="CI1849" s="136"/>
      <c r="CJ1849" s="136"/>
      <c r="CK1849" s="136"/>
      <c r="CL1849" s="136"/>
      <c r="CM1849" s="136"/>
      <c r="CN1849" s="136"/>
      <c r="CO1849" s="136"/>
      <c r="CP1849" s="136"/>
      <c r="CQ1849" s="136"/>
      <c r="CR1849" s="136"/>
      <c r="CS1849" s="136"/>
      <c r="CT1849" s="136"/>
      <c r="CU1849" s="136"/>
      <c r="CV1849" s="136"/>
      <c r="CW1849" s="136"/>
      <c r="CX1849" s="136"/>
      <c r="CY1849" s="136"/>
      <c r="CZ1849" s="136"/>
      <c r="DA1849" s="136"/>
      <c r="DB1849" s="136"/>
      <c r="DC1849" s="136"/>
      <c r="DD1849" s="136"/>
      <c r="DE1849" s="136"/>
      <c r="DF1849" s="136"/>
      <c r="DG1849" s="136"/>
      <c r="DH1849" s="136"/>
      <c r="DI1849" s="136"/>
      <c r="DJ1849" s="136"/>
      <c r="DK1849" s="136"/>
      <c r="DL1849" s="136"/>
      <c r="DM1849" s="136"/>
      <c r="DN1849" s="136"/>
      <c r="DO1849" s="136"/>
      <c r="DP1849" s="136"/>
      <c r="DQ1849" s="136"/>
      <c r="DR1849" s="136"/>
      <c r="DS1849" s="136"/>
      <c r="DT1849" s="136"/>
      <c r="DU1849" s="136"/>
      <c r="DV1849" s="136"/>
      <c r="DW1849" s="136"/>
      <c r="DX1849" s="136"/>
      <c r="DY1849" s="136"/>
      <c r="DZ1849" s="136"/>
      <c r="EA1849" s="136"/>
      <c r="EB1849" s="136"/>
      <c r="EC1849" s="136"/>
      <c r="ED1849" s="136"/>
      <c r="EE1849" s="136"/>
      <c r="EF1849" s="136"/>
      <c r="EG1849" s="136"/>
      <c r="EH1849" s="136"/>
      <c r="EI1849" s="136"/>
      <c r="EJ1849" s="136"/>
      <c r="EK1849" s="136"/>
      <c r="EL1849" s="136"/>
      <c r="EM1849" s="136"/>
      <c r="EN1849" s="136"/>
      <c r="EO1849" s="136"/>
      <c r="EP1849" s="136"/>
      <c r="EQ1849" s="136"/>
      <c r="ER1849" s="136"/>
      <c r="ES1849" s="136"/>
      <c r="ET1849" s="136"/>
      <c r="EU1849" s="136"/>
      <c r="EV1849" s="136"/>
      <c r="EW1849" s="136"/>
      <c r="EX1849" s="136"/>
      <c r="EY1849" s="136"/>
      <c r="EZ1849" s="136"/>
      <c r="FA1849" s="136"/>
      <c r="FB1849" s="136"/>
      <c r="FC1849" s="136"/>
      <c r="FD1849" s="136"/>
      <c r="FE1849" s="136"/>
      <c r="FF1849" s="136"/>
      <c r="FG1849" s="136"/>
      <c r="FH1849" s="136"/>
      <c r="FI1849" s="136"/>
      <c r="FJ1849" s="136"/>
      <c r="FK1849" s="136"/>
      <c r="FL1849" s="136"/>
      <c r="FM1849" s="136"/>
      <c r="FN1849" s="136"/>
      <c r="FO1849" s="136"/>
      <c r="FP1849" s="136"/>
      <c r="FQ1849" s="136"/>
      <c r="FR1849" s="136"/>
      <c r="FS1849" s="136"/>
      <c r="FT1849" s="136"/>
      <c r="FU1849" s="136"/>
      <c r="FV1849" s="136"/>
      <c r="FW1849" s="136"/>
      <c r="FX1849" s="136"/>
      <c r="FY1849" s="136"/>
      <c r="FZ1849" s="136"/>
      <c r="GA1849" s="136"/>
      <c r="GB1849" s="136"/>
      <c r="GC1849" s="136"/>
      <c r="GD1849" s="136"/>
      <c r="GE1849" s="136"/>
      <c r="GF1849" s="136"/>
      <c r="GG1849" s="136"/>
      <c r="GH1849" s="136"/>
      <c r="GI1849" s="136"/>
      <c r="GJ1849" s="136"/>
      <c r="GK1849" s="136"/>
      <c r="GL1849" s="136"/>
      <c r="GM1849" s="136"/>
      <c r="GN1849" s="136"/>
      <c r="GO1849" s="136"/>
      <c r="GP1849" s="136"/>
      <c r="GQ1849" s="136"/>
      <c r="GR1849" s="136"/>
      <c r="GS1849" s="136"/>
      <c r="GT1849" s="136"/>
      <c r="GU1849" s="136"/>
      <c r="GV1849" s="136"/>
      <c r="GW1849" s="136"/>
      <c r="GX1849" s="136"/>
      <c r="GY1849" s="136"/>
      <c r="GZ1849" s="136"/>
      <c r="HA1849" s="136"/>
      <c r="HB1849" s="136"/>
      <c r="HC1849" s="136"/>
      <c r="HD1849" s="136"/>
      <c r="HE1849" s="136"/>
      <c r="HF1849" s="136"/>
      <c r="HG1849" s="136"/>
      <c r="HH1849" s="136"/>
      <c r="HI1849" s="136"/>
      <c r="HJ1849" s="136"/>
      <c r="HK1849" s="136"/>
      <c r="HL1849" s="136"/>
      <c r="HM1849" s="136"/>
      <c r="HN1849" s="136"/>
      <c r="HO1849" s="136"/>
      <c r="HP1849" s="136"/>
      <c r="HQ1849" s="136"/>
      <c r="HR1849" s="136"/>
      <c r="HS1849" s="136"/>
      <c r="HT1849" s="136"/>
      <c r="HU1849" s="136"/>
      <c r="HV1849" s="136"/>
      <c r="HW1849" s="136"/>
      <c r="HX1849" s="136"/>
      <c r="HY1849" s="136"/>
      <c r="HZ1849" s="136"/>
      <c r="IA1849" s="136"/>
      <c r="IB1849" s="136"/>
      <c r="IC1849" s="136"/>
      <c r="ID1849" s="136"/>
      <c r="IE1849" s="136"/>
      <c r="IF1849" s="136"/>
      <c r="IG1849" s="136"/>
    </row>
    <row r="1850" spans="1:241" ht="15" customHeight="1" x14ac:dyDescent="0.25">
      <c r="A1850" s="223" t="s">
        <v>726</v>
      </c>
      <c r="B1850" s="217">
        <v>10361998</v>
      </c>
      <c r="C1850" s="217">
        <v>2818220</v>
      </c>
      <c r="D1850" s="217">
        <v>2067359</v>
      </c>
      <c r="E1850" s="217">
        <v>2389006</v>
      </c>
      <c r="F1850" s="217">
        <v>2814388</v>
      </c>
      <c r="G1850" s="217">
        <v>538079</v>
      </c>
      <c r="H1850" s="235">
        <v>20989050</v>
      </c>
      <c r="I1850" s="136"/>
      <c r="J1850" s="223" t="s">
        <v>563</v>
      </c>
      <c r="K1850" s="217">
        <v>7872769</v>
      </c>
      <c r="L1850" s="217">
        <v>4251915</v>
      </c>
      <c r="M1850" s="217">
        <v>612178</v>
      </c>
      <c r="N1850" s="217">
        <v>2362237</v>
      </c>
      <c r="O1850" s="217">
        <v>2349466</v>
      </c>
      <c r="P1850" s="217">
        <v>733082</v>
      </c>
      <c r="Q1850" s="235">
        <v>18181647</v>
      </c>
      <c r="R1850" s="136"/>
      <c r="S1850" s="136"/>
      <c r="T1850" s="136"/>
      <c r="U1850" s="136"/>
      <c r="V1850" s="136"/>
      <c r="W1850" s="136"/>
      <c r="X1850" s="136"/>
      <c r="Y1850" s="136"/>
      <c r="Z1850" s="136"/>
      <c r="AA1850" s="136"/>
      <c r="AB1850" s="136"/>
      <c r="AC1850" s="136"/>
      <c r="AD1850" s="136"/>
      <c r="AE1850" s="136"/>
      <c r="AF1850" s="136"/>
      <c r="AG1850" s="136"/>
      <c r="AH1850" s="136"/>
      <c r="AI1850" s="136"/>
      <c r="AJ1850" s="136"/>
      <c r="AK1850" s="136"/>
      <c r="AL1850" s="136"/>
      <c r="AM1850" s="136"/>
      <c r="AN1850" s="136"/>
      <c r="AO1850" s="136"/>
      <c r="AP1850" s="136"/>
      <c r="AQ1850" s="136"/>
      <c r="AR1850" s="136"/>
      <c r="AS1850" s="136"/>
      <c r="AT1850" s="136"/>
      <c r="AU1850" s="136"/>
      <c r="AV1850" s="136"/>
      <c r="AW1850" s="136"/>
      <c r="AX1850" s="136"/>
      <c r="AY1850" s="136"/>
      <c r="AZ1850" s="136"/>
      <c r="BA1850" s="136"/>
      <c r="BB1850" s="136"/>
      <c r="BC1850" s="136"/>
      <c r="BD1850" s="136"/>
      <c r="BE1850" s="136"/>
      <c r="BF1850" s="136"/>
      <c r="BG1850" s="136"/>
      <c r="BH1850" s="136"/>
      <c r="BI1850" s="136"/>
      <c r="BJ1850" s="136"/>
      <c r="BK1850" s="136"/>
      <c r="BL1850" s="136"/>
      <c r="BM1850" s="136"/>
      <c r="BN1850" s="136"/>
      <c r="BO1850" s="136"/>
      <c r="BP1850" s="136"/>
      <c r="BQ1850" s="136"/>
      <c r="BR1850" s="136"/>
      <c r="BS1850" s="136"/>
      <c r="BT1850" s="136"/>
      <c r="BU1850" s="136"/>
      <c r="BV1850" s="136"/>
      <c r="BW1850" s="136"/>
      <c r="BX1850" s="136"/>
      <c r="BY1850" s="136"/>
      <c r="BZ1850" s="136"/>
      <c r="CA1850" s="136"/>
      <c r="CB1850" s="136"/>
      <c r="CC1850" s="136"/>
      <c r="CD1850" s="136"/>
      <c r="CE1850" s="136"/>
      <c r="CF1850" s="136"/>
      <c r="CG1850" s="136"/>
      <c r="CH1850" s="136"/>
      <c r="CI1850" s="136"/>
      <c r="CJ1850" s="136"/>
      <c r="CK1850" s="136"/>
      <c r="CL1850" s="136"/>
      <c r="CM1850" s="136"/>
      <c r="CN1850" s="136"/>
      <c r="CO1850" s="136"/>
      <c r="CP1850" s="136"/>
      <c r="CQ1850" s="136"/>
      <c r="CR1850" s="136"/>
      <c r="CS1850" s="136"/>
      <c r="CT1850" s="136"/>
      <c r="CU1850" s="136"/>
      <c r="CV1850" s="136"/>
      <c r="CW1850" s="136"/>
      <c r="CX1850" s="136"/>
      <c r="CY1850" s="136"/>
      <c r="CZ1850" s="136"/>
      <c r="DA1850" s="136"/>
      <c r="DB1850" s="136"/>
      <c r="DC1850" s="136"/>
      <c r="DD1850" s="136"/>
      <c r="DE1850" s="136"/>
      <c r="DF1850" s="136"/>
      <c r="DG1850" s="136"/>
      <c r="DH1850" s="136"/>
      <c r="DI1850" s="136"/>
      <c r="DJ1850" s="136"/>
      <c r="DK1850" s="136"/>
      <c r="DL1850" s="136"/>
      <c r="DM1850" s="136"/>
      <c r="DN1850" s="136"/>
      <c r="DO1850" s="136"/>
      <c r="DP1850" s="136"/>
      <c r="DQ1850" s="136"/>
      <c r="DR1850" s="136"/>
      <c r="DS1850" s="136"/>
      <c r="DT1850" s="136"/>
      <c r="DU1850" s="136"/>
      <c r="DV1850" s="136"/>
      <c r="DW1850" s="136"/>
      <c r="DX1850" s="136"/>
      <c r="DY1850" s="136"/>
      <c r="DZ1850" s="136"/>
      <c r="EA1850" s="136"/>
      <c r="EB1850" s="136"/>
      <c r="EC1850" s="136"/>
      <c r="ED1850" s="136"/>
      <c r="EE1850" s="136"/>
      <c r="EF1850" s="136"/>
      <c r="EG1850" s="136"/>
      <c r="EH1850" s="136"/>
      <c r="EI1850" s="136"/>
      <c r="EJ1850" s="136"/>
      <c r="EK1850" s="136"/>
      <c r="EL1850" s="136"/>
      <c r="EM1850" s="136"/>
      <c r="EN1850" s="136"/>
      <c r="EO1850" s="136"/>
      <c r="EP1850" s="136"/>
      <c r="EQ1850" s="136"/>
      <c r="ER1850" s="136"/>
      <c r="ES1850" s="136"/>
      <c r="ET1850" s="136"/>
      <c r="EU1850" s="136"/>
      <c r="EV1850" s="136"/>
      <c r="EW1850" s="136"/>
      <c r="EX1850" s="136"/>
      <c r="EY1850" s="136"/>
      <c r="EZ1850" s="136"/>
      <c r="FA1850" s="136"/>
      <c r="FB1850" s="136"/>
      <c r="FC1850" s="136"/>
      <c r="FD1850" s="136"/>
      <c r="FE1850" s="136"/>
      <c r="FF1850" s="136"/>
      <c r="FG1850" s="136"/>
      <c r="FH1850" s="136"/>
      <c r="FI1850" s="136"/>
      <c r="FJ1850" s="136"/>
      <c r="FK1850" s="136"/>
      <c r="FL1850" s="136"/>
      <c r="FM1850" s="136"/>
      <c r="FN1850" s="136"/>
      <c r="FO1850" s="136"/>
      <c r="FP1850" s="136"/>
      <c r="FQ1850" s="136"/>
      <c r="FR1850" s="136"/>
      <c r="FS1850" s="136"/>
      <c r="FT1850" s="136"/>
      <c r="FU1850" s="136"/>
      <c r="FV1850" s="136"/>
      <c r="FW1850" s="136"/>
      <c r="FX1850" s="136"/>
      <c r="FY1850" s="136"/>
      <c r="FZ1850" s="136"/>
      <c r="GA1850" s="136"/>
      <c r="GB1850" s="136"/>
      <c r="GC1850" s="136"/>
      <c r="GD1850" s="136"/>
      <c r="GE1850" s="136"/>
      <c r="GF1850" s="136"/>
      <c r="GG1850" s="136"/>
      <c r="GH1850" s="136"/>
      <c r="GI1850" s="136"/>
      <c r="GJ1850" s="136"/>
      <c r="GK1850" s="136"/>
      <c r="GL1850" s="136"/>
      <c r="GM1850" s="136"/>
      <c r="GN1850" s="136"/>
      <c r="GO1850" s="136"/>
      <c r="GP1850" s="136"/>
      <c r="GQ1850" s="136"/>
      <c r="GR1850" s="136"/>
      <c r="GS1850" s="136"/>
      <c r="GT1850" s="136"/>
      <c r="GU1850" s="136"/>
      <c r="GV1850" s="136"/>
      <c r="GW1850" s="136"/>
      <c r="GX1850" s="136"/>
      <c r="GY1850" s="136"/>
      <c r="GZ1850" s="136"/>
      <c r="HA1850" s="136"/>
      <c r="HB1850" s="136"/>
      <c r="HC1850" s="136"/>
      <c r="HD1850" s="136"/>
      <c r="HE1850" s="136"/>
      <c r="HF1850" s="136"/>
      <c r="HG1850" s="136"/>
      <c r="HH1850" s="136"/>
      <c r="HI1850" s="136"/>
      <c r="HJ1850" s="136"/>
      <c r="HK1850" s="136"/>
      <c r="HL1850" s="136"/>
      <c r="HM1850" s="136"/>
      <c r="HN1850" s="136"/>
      <c r="HO1850" s="136"/>
      <c r="HP1850" s="136"/>
      <c r="HQ1850" s="136"/>
      <c r="HR1850" s="136"/>
      <c r="HS1850" s="136"/>
      <c r="HT1850" s="136"/>
      <c r="HU1850" s="136"/>
      <c r="HV1850" s="136"/>
      <c r="HW1850" s="136"/>
      <c r="HX1850" s="136"/>
      <c r="HY1850" s="136"/>
      <c r="HZ1850" s="136"/>
      <c r="IA1850" s="136"/>
      <c r="IB1850" s="136"/>
      <c r="IC1850" s="136"/>
      <c r="ID1850" s="136"/>
      <c r="IE1850" s="136"/>
      <c r="IF1850" s="136"/>
      <c r="IG1850" s="136"/>
    </row>
    <row r="1851" spans="1:241" ht="15" customHeight="1" x14ac:dyDescent="0.25">
      <c r="A1851" s="223" t="s">
        <v>652</v>
      </c>
      <c r="B1851" s="217">
        <v>10404284</v>
      </c>
      <c r="C1851" s="217">
        <v>3769458</v>
      </c>
      <c r="D1851" s="217">
        <v>1600291</v>
      </c>
      <c r="E1851" s="217">
        <v>2385822</v>
      </c>
      <c r="F1851" s="217">
        <v>3079882</v>
      </c>
      <c r="G1851" s="217">
        <v>568870</v>
      </c>
      <c r="H1851" s="235">
        <v>21808607</v>
      </c>
      <c r="I1851" s="136"/>
      <c r="J1851" s="223" t="s">
        <v>564</v>
      </c>
      <c r="K1851" s="217">
        <v>12752146</v>
      </c>
      <c r="L1851" s="217">
        <v>5198365</v>
      </c>
      <c r="M1851" s="217">
        <v>934322</v>
      </c>
      <c r="N1851" s="217">
        <v>2588096</v>
      </c>
      <c r="O1851" s="217">
        <v>3020981</v>
      </c>
      <c r="P1851" s="217">
        <v>1311588</v>
      </c>
      <c r="Q1851" s="235">
        <v>25805498</v>
      </c>
      <c r="R1851" s="136"/>
      <c r="S1851" s="136"/>
      <c r="T1851" s="136"/>
      <c r="U1851" s="136"/>
      <c r="V1851" s="136"/>
      <c r="W1851" s="136"/>
      <c r="X1851" s="136"/>
      <c r="Y1851" s="136"/>
      <c r="Z1851" s="136"/>
      <c r="AA1851" s="136"/>
      <c r="AB1851" s="136"/>
      <c r="AC1851" s="136"/>
      <c r="AD1851" s="136"/>
      <c r="AE1851" s="136"/>
      <c r="AF1851" s="136"/>
      <c r="AG1851" s="136"/>
      <c r="AH1851" s="136"/>
      <c r="AI1851" s="136"/>
      <c r="AJ1851" s="136"/>
      <c r="AK1851" s="136"/>
      <c r="AL1851" s="136"/>
      <c r="AM1851" s="136"/>
      <c r="AN1851" s="136"/>
      <c r="AO1851" s="136"/>
      <c r="AP1851" s="136"/>
      <c r="AQ1851" s="136"/>
      <c r="AR1851" s="136"/>
      <c r="AS1851" s="136"/>
      <c r="AT1851" s="136"/>
      <c r="AU1851" s="136"/>
      <c r="AV1851" s="136"/>
      <c r="AW1851" s="136"/>
      <c r="AX1851" s="136"/>
      <c r="AY1851" s="136"/>
      <c r="AZ1851" s="136"/>
      <c r="BA1851" s="136"/>
      <c r="BB1851" s="136"/>
      <c r="BC1851" s="136"/>
      <c r="BD1851" s="136"/>
      <c r="BE1851" s="136"/>
      <c r="BF1851" s="136"/>
      <c r="BG1851" s="136"/>
      <c r="BH1851" s="136"/>
      <c r="BI1851" s="136"/>
      <c r="BJ1851" s="136"/>
      <c r="BK1851" s="136"/>
      <c r="BL1851" s="136"/>
      <c r="BM1851" s="136"/>
      <c r="BN1851" s="136"/>
      <c r="BO1851" s="136"/>
      <c r="BP1851" s="136"/>
      <c r="BQ1851" s="136"/>
      <c r="BR1851" s="136"/>
      <c r="BS1851" s="136"/>
      <c r="BT1851" s="136"/>
      <c r="BU1851" s="136"/>
      <c r="BV1851" s="136"/>
      <c r="BW1851" s="136"/>
      <c r="BX1851" s="136"/>
      <c r="BY1851" s="136"/>
      <c r="BZ1851" s="136"/>
      <c r="CA1851" s="136"/>
      <c r="CB1851" s="136"/>
      <c r="CC1851" s="136"/>
      <c r="CD1851" s="136"/>
      <c r="CE1851" s="136"/>
      <c r="CF1851" s="136"/>
      <c r="CG1851" s="136"/>
      <c r="CH1851" s="136"/>
      <c r="CI1851" s="136"/>
      <c r="CJ1851" s="136"/>
      <c r="CK1851" s="136"/>
      <c r="CL1851" s="136"/>
      <c r="CM1851" s="136"/>
      <c r="CN1851" s="136"/>
      <c r="CO1851" s="136"/>
      <c r="CP1851" s="136"/>
      <c r="CQ1851" s="136"/>
      <c r="CR1851" s="136"/>
      <c r="CS1851" s="136"/>
      <c r="CT1851" s="136"/>
      <c r="CU1851" s="136"/>
      <c r="CV1851" s="136"/>
      <c r="CW1851" s="136"/>
      <c r="CX1851" s="136"/>
      <c r="CY1851" s="136"/>
      <c r="CZ1851" s="136"/>
      <c r="DA1851" s="136"/>
      <c r="DB1851" s="136"/>
      <c r="DC1851" s="136"/>
      <c r="DD1851" s="136"/>
      <c r="DE1851" s="136"/>
      <c r="DF1851" s="136"/>
      <c r="DG1851" s="136"/>
      <c r="DH1851" s="136"/>
      <c r="DI1851" s="136"/>
      <c r="DJ1851" s="136"/>
      <c r="DK1851" s="136"/>
      <c r="DL1851" s="136"/>
      <c r="DM1851" s="136"/>
      <c r="DN1851" s="136"/>
      <c r="DO1851" s="136"/>
      <c r="DP1851" s="136"/>
      <c r="DQ1851" s="136"/>
      <c r="DR1851" s="136"/>
      <c r="DS1851" s="136"/>
      <c r="DT1851" s="136"/>
      <c r="DU1851" s="136"/>
      <c r="DV1851" s="136"/>
      <c r="DW1851" s="136"/>
      <c r="DX1851" s="136"/>
      <c r="DY1851" s="136"/>
      <c r="DZ1851" s="136"/>
      <c r="EA1851" s="136"/>
      <c r="EB1851" s="136"/>
      <c r="EC1851" s="136"/>
      <c r="ED1851" s="136"/>
      <c r="EE1851" s="136"/>
      <c r="EF1851" s="136"/>
      <c r="EG1851" s="136"/>
      <c r="EH1851" s="136"/>
      <c r="EI1851" s="136"/>
      <c r="EJ1851" s="136"/>
      <c r="EK1851" s="136"/>
      <c r="EL1851" s="136"/>
      <c r="EM1851" s="136"/>
      <c r="EN1851" s="136"/>
      <c r="EO1851" s="136"/>
      <c r="EP1851" s="136"/>
      <c r="EQ1851" s="136"/>
      <c r="ER1851" s="136"/>
      <c r="ES1851" s="136"/>
      <c r="ET1851" s="136"/>
      <c r="EU1851" s="136"/>
      <c r="EV1851" s="136"/>
      <c r="EW1851" s="136"/>
      <c r="EX1851" s="136"/>
      <c r="EY1851" s="136"/>
      <c r="EZ1851" s="136"/>
      <c r="FA1851" s="136"/>
      <c r="FB1851" s="136"/>
      <c r="FC1851" s="136"/>
      <c r="FD1851" s="136"/>
      <c r="FE1851" s="136"/>
      <c r="FF1851" s="136"/>
      <c r="FG1851" s="136"/>
      <c r="FH1851" s="136"/>
      <c r="FI1851" s="136"/>
      <c r="FJ1851" s="136"/>
      <c r="FK1851" s="136"/>
      <c r="FL1851" s="136"/>
      <c r="FM1851" s="136"/>
      <c r="FN1851" s="136"/>
      <c r="FO1851" s="136"/>
      <c r="FP1851" s="136"/>
      <c r="FQ1851" s="136"/>
      <c r="FR1851" s="136"/>
      <c r="FS1851" s="136"/>
      <c r="FT1851" s="136"/>
      <c r="FU1851" s="136"/>
      <c r="FV1851" s="136"/>
      <c r="FW1851" s="136"/>
      <c r="FX1851" s="136"/>
      <c r="FY1851" s="136"/>
      <c r="FZ1851" s="136"/>
      <c r="GA1851" s="136"/>
      <c r="GB1851" s="136"/>
      <c r="GC1851" s="136"/>
      <c r="GD1851" s="136"/>
      <c r="GE1851" s="136"/>
      <c r="GF1851" s="136"/>
      <c r="GG1851" s="136"/>
      <c r="GH1851" s="136"/>
      <c r="GI1851" s="136"/>
      <c r="GJ1851" s="136"/>
      <c r="GK1851" s="136"/>
      <c r="GL1851" s="136"/>
      <c r="GM1851" s="136"/>
      <c r="GN1851" s="136"/>
      <c r="GO1851" s="136"/>
      <c r="GP1851" s="136"/>
      <c r="GQ1851" s="136"/>
      <c r="GR1851" s="136"/>
      <c r="GS1851" s="136"/>
      <c r="GT1851" s="136"/>
      <c r="GU1851" s="136"/>
      <c r="GV1851" s="136"/>
      <c r="GW1851" s="136"/>
      <c r="GX1851" s="136"/>
      <c r="GY1851" s="136"/>
      <c r="GZ1851" s="136"/>
      <c r="HA1851" s="136"/>
      <c r="HB1851" s="136"/>
      <c r="HC1851" s="136"/>
      <c r="HD1851" s="136"/>
      <c r="HE1851" s="136"/>
      <c r="HF1851" s="136"/>
      <c r="HG1851" s="136"/>
      <c r="HH1851" s="136"/>
      <c r="HI1851" s="136"/>
      <c r="HJ1851" s="136"/>
      <c r="HK1851" s="136"/>
      <c r="HL1851" s="136"/>
      <c r="HM1851" s="136"/>
      <c r="HN1851" s="136"/>
      <c r="HO1851" s="136"/>
      <c r="HP1851" s="136"/>
      <c r="HQ1851" s="136"/>
      <c r="HR1851" s="136"/>
      <c r="HS1851" s="136"/>
      <c r="HT1851" s="136"/>
      <c r="HU1851" s="136"/>
      <c r="HV1851" s="136"/>
      <c r="HW1851" s="136"/>
      <c r="HX1851" s="136"/>
      <c r="HY1851" s="136"/>
      <c r="HZ1851" s="136"/>
      <c r="IA1851" s="136"/>
      <c r="IB1851" s="136"/>
      <c r="IC1851" s="136"/>
      <c r="ID1851" s="136"/>
      <c r="IE1851" s="136"/>
      <c r="IF1851" s="136"/>
      <c r="IG1851" s="136"/>
    </row>
    <row r="1852" spans="1:241" ht="15" customHeight="1" x14ac:dyDescent="0.25">
      <c r="A1852" s="223" t="s">
        <v>521</v>
      </c>
      <c r="B1852" s="217">
        <v>12693175</v>
      </c>
      <c r="C1852" s="217">
        <v>4682382</v>
      </c>
      <c r="D1852" s="217">
        <v>1191896</v>
      </c>
      <c r="E1852" s="217">
        <v>2497760</v>
      </c>
      <c r="F1852" s="217">
        <v>2077508</v>
      </c>
      <c r="G1852" s="217">
        <v>811408</v>
      </c>
      <c r="H1852" s="235">
        <v>23954129</v>
      </c>
      <c r="I1852" s="136"/>
      <c r="J1852" s="223" t="s">
        <v>735</v>
      </c>
      <c r="K1852" s="217">
        <v>13798252</v>
      </c>
      <c r="L1852" s="217">
        <v>6697191</v>
      </c>
      <c r="M1852" s="217">
        <v>829941</v>
      </c>
      <c r="N1852" s="217">
        <v>1739416</v>
      </c>
      <c r="O1852" s="217">
        <v>2619361</v>
      </c>
      <c r="P1852" s="217">
        <v>975561</v>
      </c>
      <c r="Q1852" s="235">
        <v>26659722</v>
      </c>
      <c r="R1852" s="136"/>
      <c r="S1852" s="136"/>
      <c r="T1852" s="136"/>
      <c r="U1852" s="136"/>
      <c r="V1852" s="136"/>
      <c r="W1852" s="136"/>
      <c r="X1852" s="136"/>
      <c r="Y1852" s="136"/>
      <c r="Z1852" s="136"/>
      <c r="AA1852" s="136"/>
      <c r="AB1852" s="136"/>
      <c r="AC1852" s="136"/>
      <c r="AD1852" s="136"/>
      <c r="AE1852" s="136"/>
      <c r="AF1852" s="136"/>
      <c r="AG1852" s="136"/>
      <c r="AH1852" s="136"/>
      <c r="AI1852" s="136"/>
      <c r="AJ1852" s="136"/>
      <c r="AK1852" s="136"/>
      <c r="AL1852" s="136"/>
      <c r="AM1852" s="136"/>
      <c r="AN1852" s="136"/>
      <c r="AO1852" s="136"/>
      <c r="AP1852" s="136"/>
      <c r="AQ1852" s="136"/>
      <c r="AR1852" s="136"/>
      <c r="AS1852" s="136"/>
      <c r="AT1852" s="136"/>
      <c r="AU1852" s="136"/>
      <c r="AV1852" s="136"/>
      <c r="AW1852" s="136"/>
      <c r="AX1852" s="136"/>
      <c r="AY1852" s="136"/>
      <c r="AZ1852" s="136"/>
      <c r="BA1852" s="136"/>
      <c r="BB1852" s="136"/>
      <c r="BC1852" s="136"/>
      <c r="BD1852" s="136"/>
      <c r="BE1852" s="136"/>
      <c r="BF1852" s="136"/>
      <c r="BG1852" s="136"/>
      <c r="BH1852" s="136"/>
      <c r="BI1852" s="136"/>
      <c r="BJ1852" s="136"/>
      <c r="BK1852" s="136"/>
      <c r="BL1852" s="136"/>
      <c r="BM1852" s="136"/>
      <c r="BN1852" s="136"/>
      <c r="BO1852" s="136"/>
      <c r="BP1852" s="136"/>
      <c r="BQ1852" s="136"/>
      <c r="BR1852" s="136"/>
      <c r="BS1852" s="136"/>
      <c r="BT1852" s="136"/>
      <c r="BU1852" s="136"/>
      <c r="BV1852" s="136"/>
      <c r="BW1852" s="136"/>
      <c r="BX1852" s="136"/>
      <c r="BY1852" s="136"/>
      <c r="BZ1852" s="136"/>
      <c r="CA1852" s="136"/>
      <c r="CB1852" s="136"/>
      <c r="CC1852" s="136"/>
      <c r="CD1852" s="136"/>
      <c r="CE1852" s="136"/>
      <c r="CF1852" s="136"/>
      <c r="CG1852" s="136"/>
      <c r="CH1852" s="136"/>
      <c r="CI1852" s="136"/>
      <c r="CJ1852" s="136"/>
      <c r="CK1852" s="136"/>
      <c r="CL1852" s="136"/>
      <c r="CM1852" s="136"/>
      <c r="CN1852" s="136"/>
      <c r="CO1852" s="136"/>
      <c r="CP1852" s="136"/>
      <c r="CQ1852" s="136"/>
      <c r="CR1852" s="136"/>
      <c r="CS1852" s="136"/>
      <c r="CT1852" s="136"/>
      <c r="CU1852" s="136"/>
      <c r="CV1852" s="136"/>
      <c r="CW1852" s="136"/>
      <c r="CX1852" s="136"/>
      <c r="CY1852" s="136"/>
      <c r="CZ1852" s="136"/>
      <c r="DA1852" s="136"/>
      <c r="DB1852" s="136"/>
      <c r="DC1852" s="136"/>
      <c r="DD1852" s="136"/>
      <c r="DE1852" s="136"/>
      <c r="DF1852" s="136"/>
      <c r="DG1852" s="136"/>
      <c r="DH1852" s="136"/>
      <c r="DI1852" s="136"/>
      <c r="DJ1852" s="136"/>
      <c r="DK1852" s="136"/>
      <c r="DL1852" s="136"/>
      <c r="DM1852" s="136"/>
      <c r="DN1852" s="136"/>
      <c r="DO1852" s="136"/>
      <c r="DP1852" s="136"/>
      <c r="DQ1852" s="136"/>
      <c r="DR1852" s="136"/>
      <c r="DS1852" s="136"/>
      <c r="DT1852" s="136"/>
      <c r="DU1852" s="136"/>
      <c r="DV1852" s="136"/>
      <c r="DW1852" s="136"/>
      <c r="DX1852" s="136"/>
      <c r="DY1852" s="136"/>
      <c r="DZ1852" s="136"/>
      <c r="EA1852" s="136"/>
      <c r="EB1852" s="136"/>
      <c r="EC1852" s="136"/>
      <c r="ED1852" s="136"/>
      <c r="EE1852" s="136"/>
      <c r="EF1852" s="136"/>
      <c r="EG1852" s="136"/>
      <c r="EH1852" s="136"/>
      <c r="EI1852" s="136"/>
      <c r="EJ1852" s="136"/>
      <c r="EK1852" s="136"/>
      <c r="EL1852" s="136"/>
      <c r="EM1852" s="136"/>
      <c r="EN1852" s="136"/>
      <c r="EO1852" s="136"/>
      <c r="EP1852" s="136"/>
      <c r="EQ1852" s="136"/>
      <c r="ER1852" s="136"/>
      <c r="ES1852" s="136"/>
      <c r="ET1852" s="136"/>
      <c r="EU1852" s="136"/>
      <c r="EV1852" s="136"/>
      <c r="EW1852" s="136"/>
      <c r="EX1852" s="136"/>
      <c r="EY1852" s="136"/>
      <c r="EZ1852" s="136"/>
      <c r="FA1852" s="136"/>
      <c r="FB1852" s="136"/>
      <c r="FC1852" s="136"/>
      <c r="FD1852" s="136"/>
      <c r="FE1852" s="136"/>
      <c r="FF1852" s="136"/>
      <c r="FG1852" s="136"/>
      <c r="FH1852" s="136"/>
      <c r="FI1852" s="136"/>
      <c r="FJ1852" s="136"/>
      <c r="FK1852" s="136"/>
      <c r="FL1852" s="136"/>
      <c r="FM1852" s="136"/>
      <c r="FN1852" s="136"/>
      <c r="FO1852" s="136"/>
      <c r="FP1852" s="136"/>
      <c r="FQ1852" s="136"/>
      <c r="FR1852" s="136"/>
      <c r="FS1852" s="136"/>
      <c r="FT1852" s="136"/>
      <c r="FU1852" s="136"/>
      <c r="FV1852" s="136"/>
      <c r="FW1852" s="136"/>
      <c r="FX1852" s="136"/>
      <c r="FY1852" s="136"/>
      <c r="FZ1852" s="136"/>
      <c r="GA1852" s="136"/>
      <c r="GB1852" s="136"/>
      <c r="GC1852" s="136"/>
      <c r="GD1852" s="136"/>
      <c r="GE1852" s="136"/>
      <c r="GF1852" s="136"/>
      <c r="GG1852" s="136"/>
      <c r="GH1852" s="136"/>
      <c r="GI1852" s="136"/>
      <c r="GJ1852" s="136"/>
      <c r="GK1852" s="136"/>
      <c r="GL1852" s="136"/>
      <c r="GM1852" s="136"/>
      <c r="GN1852" s="136"/>
      <c r="GO1852" s="136"/>
      <c r="GP1852" s="136"/>
      <c r="GQ1852" s="136"/>
      <c r="GR1852" s="136"/>
      <c r="GS1852" s="136"/>
      <c r="GT1852" s="136"/>
      <c r="GU1852" s="136"/>
      <c r="GV1852" s="136"/>
      <c r="GW1852" s="136"/>
      <c r="GX1852" s="136"/>
      <c r="GY1852" s="136"/>
      <c r="GZ1852" s="136"/>
      <c r="HA1852" s="136"/>
      <c r="HB1852" s="136"/>
      <c r="HC1852" s="136"/>
      <c r="HD1852" s="136"/>
      <c r="HE1852" s="136"/>
      <c r="HF1852" s="136"/>
      <c r="HG1852" s="136"/>
      <c r="HH1852" s="136"/>
      <c r="HI1852" s="136"/>
      <c r="HJ1852" s="136"/>
      <c r="HK1852" s="136"/>
      <c r="HL1852" s="136"/>
      <c r="HM1852" s="136"/>
      <c r="HN1852" s="136"/>
      <c r="HO1852" s="136"/>
      <c r="HP1852" s="136"/>
      <c r="HQ1852" s="136"/>
      <c r="HR1852" s="136"/>
      <c r="HS1852" s="136"/>
      <c r="HT1852" s="136"/>
      <c r="HU1852" s="136"/>
      <c r="HV1852" s="136"/>
      <c r="HW1852" s="136"/>
      <c r="HX1852" s="136"/>
      <c r="HY1852" s="136"/>
      <c r="HZ1852" s="136"/>
      <c r="IA1852" s="136"/>
      <c r="IB1852" s="136"/>
      <c r="IC1852" s="136"/>
      <c r="ID1852" s="136"/>
      <c r="IE1852" s="136"/>
      <c r="IF1852" s="136"/>
      <c r="IG1852" s="136"/>
    </row>
    <row r="1853" spans="1:241" ht="15" customHeight="1" x14ac:dyDescent="0.25">
      <c r="A1853" s="223" t="s">
        <v>524</v>
      </c>
      <c r="B1853" s="217">
        <v>8245097</v>
      </c>
      <c r="C1853" s="217">
        <v>4855579</v>
      </c>
      <c r="D1853" s="217">
        <v>555197</v>
      </c>
      <c r="E1853" s="217">
        <v>2176891</v>
      </c>
      <c r="F1853" s="217">
        <v>1841196</v>
      </c>
      <c r="G1853" s="217">
        <v>551437</v>
      </c>
      <c r="H1853" s="235">
        <v>18225397</v>
      </c>
      <c r="I1853" s="136"/>
      <c r="J1853" s="223" t="s">
        <v>661</v>
      </c>
      <c r="K1853" s="217">
        <v>15217645</v>
      </c>
      <c r="L1853" s="217">
        <v>6383979</v>
      </c>
      <c r="M1853" s="217">
        <v>918973</v>
      </c>
      <c r="N1853" s="217">
        <v>1244721</v>
      </c>
      <c r="O1853" s="217">
        <v>2614312</v>
      </c>
      <c r="P1853" s="217">
        <v>856832</v>
      </c>
      <c r="Q1853" s="235">
        <v>27236462</v>
      </c>
      <c r="R1853" s="136"/>
      <c r="S1853" s="136"/>
      <c r="T1853" s="136"/>
      <c r="U1853" s="136"/>
      <c r="V1853" s="136"/>
      <c r="W1853" s="136"/>
      <c r="X1853" s="136"/>
      <c r="Y1853" s="136"/>
      <c r="Z1853" s="136"/>
      <c r="AA1853" s="136"/>
      <c r="AB1853" s="136"/>
      <c r="AC1853" s="136"/>
      <c r="AD1853" s="136"/>
      <c r="AE1853" s="136"/>
      <c r="AF1853" s="136"/>
      <c r="AG1853" s="136"/>
      <c r="AH1853" s="136"/>
      <c r="AI1853" s="136"/>
      <c r="AJ1853" s="136"/>
      <c r="AK1853" s="136"/>
      <c r="AL1853" s="136"/>
      <c r="AM1853" s="136"/>
      <c r="AN1853" s="136"/>
      <c r="AO1853" s="136"/>
      <c r="AP1853" s="136"/>
      <c r="AQ1853" s="136"/>
      <c r="AR1853" s="136"/>
      <c r="AS1853" s="136"/>
      <c r="AT1853" s="136"/>
      <c r="AU1853" s="136"/>
      <c r="AV1853" s="136"/>
      <c r="AW1853" s="136"/>
      <c r="AX1853" s="136"/>
      <c r="AY1853" s="136"/>
      <c r="AZ1853" s="136"/>
      <c r="BA1853" s="136"/>
      <c r="BB1853" s="136"/>
      <c r="BC1853" s="136"/>
      <c r="BD1853" s="136"/>
      <c r="BE1853" s="136"/>
      <c r="BF1853" s="136"/>
      <c r="BG1853" s="136"/>
      <c r="BH1853" s="136"/>
      <c r="BI1853" s="136"/>
      <c r="BJ1853" s="136"/>
      <c r="BK1853" s="136"/>
      <c r="BL1853" s="136"/>
      <c r="BM1853" s="136"/>
      <c r="BN1853" s="136"/>
      <c r="BO1853" s="136"/>
      <c r="BP1853" s="136"/>
      <c r="BQ1853" s="136"/>
      <c r="BR1853" s="136"/>
      <c r="BS1853" s="136"/>
      <c r="BT1853" s="136"/>
      <c r="BU1853" s="136"/>
      <c r="BV1853" s="136"/>
      <c r="BW1853" s="136"/>
      <c r="BX1853" s="136"/>
      <c r="BY1853" s="136"/>
      <c r="BZ1853" s="136"/>
      <c r="CA1853" s="136"/>
      <c r="CB1853" s="136"/>
      <c r="CC1853" s="136"/>
      <c r="CD1853" s="136"/>
      <c r="CE1853" s="136"/>
      <c r="CF1853" s="136"/>
      <c r="CG1853" s="136"/>
      <c r="CH1853" s="136"/>
      <c r="CI1853" s="136"/>
      <c r="CJ1853" s="136"/>
      <c r="CK1853" s="136"/>
      <c r="CL1853" s="136"/>
      <c r="CM1853" s="136"/>
      <c r="CN1853" s="136"/>
      <c r="CO1853" s="136"/>
      <c r="CP1853" s="136"/>
      <c r="CQ1853" s="136"/>
      <c r="CR1853" s="136"/>
      <c r="CS1853" s="136"/>
      <c r="CT1853" s="136"/>
      <c r="CU1853" s="136"/>
      <c r="CV1853" s="136"/>
      <c r="CW1853" s="136"/>
      <c r="CX1853" s="136"/>
      <c r="CY1853" s="136"/>
      <c r="CZ1853" s="136"/>
      <c r="DA1853" s="136"/>
      <c r="DB1853" s="136"/>
      <c r="DC1853" s="136"/>
      <c r="DD1853" s="136"/>
      <c r="DE1853" s="136"/>
      <c r="DF1853" s="136"/>
      <c r="DG1853" s="136"/>
      <c r="DH1853" s="136"/>
      <c r="DI1853" s="136"/>
      <c r="DJ1853" s="136"/>
      <c r="DK1853" s="136"/>
      <c r="DL1853" s="136"/>
      <c r="DM1853" s="136"/>
      <c r="DN1853" s="136"/>
      <c r="DO1853" s="136"/>
      <c r="DP1853" s="136"/>
      <c r="DQ1853" s="136"/>
      <c r="DR1853" s="136"/>
      <c r="DS1853" s="136"/>
      <c r="DT1853" s="136"/>
      <c r="DU1853" s="136"/>
      <c r="DV1853" s="136"/>
      <c r="DW1853" s="136"/>
      <c r="DX1853" s="136"/>
      <c r="DY1853" s="136"/>
      <c r="DZ1853" s="136"/>
      <c r="EA1853" s="136"/>
      <c r="EB1853" s="136"/>
      <c r="EC1853" s="136"/>
      <c r="ED1853" s="136"/>
      <c r="EE1853" s="136"/>
      <c r="EF1853" s="136"/>
      <c r="EG1853" s="136"/>
      <c r="EH1853" s="136"/>
      <c r="EI1853" s="136"/>
      <c r="EJ1853" s="136"/>
      <c r="EK1853" s="136"/>
      <c r="EL1853" s="136"/>
      <c r="EM1853" s="136"/>
      <c r="EN1853" s="136"/>
      <c r="EO1853" s="136"/>
      <c r="EP1853" s="136"/>
      <c r="EQ1853" s="136"/>
      <c r="ER1853" s="136"/>
      <c r="ES1853" s="136"/>
      <c r="ET1853" s="136"/>
      <c r="EU1853" s="136"/>
      <c r="EV1853" s="136"/>
      <c r="EW1853" s="136"/>
      <c r="EX1853" s="136"/>
      <c r="EY1853" s="136"/>
      <c r="EZ1853" s="136"/>
      <c r="FA1853" s="136"/>
      <c r="FB1853" s="136"/>
      <c r="FC1853" s="136"/>
      <c r="FD1853" s="136"/>
      <c r="FE1853" s="136"/>
      <c r="FF1853" s="136"/>
      <c r="FG1853" s="136"/>
      <c r="FH1853" s="136"/>
      <c r="FI1853" s="136"/>
      <c r="FJ1853" s="136"/>
      <c r="FK1853" s="136"/>
      <c r="FL1853" s="136"/>
      <c r="FM1853" s="136"/>
      <c r="FN1853" s="136"/>
      <c r="FO1853" s="136"/>
      <c r="FP1853" s="136"/>
      <c r="FQ1853" s="136"/>
      <c r="FR1853" s="136"/>
      <c r="FS1853" s="136"/>
      <c r="FT1853" s="136"/>
      <c r="FU1853" s="136"/>
      <c r="FV1853" s="136"/>
      <c r="FW1853" s="136"/>
      <c r="FX1853" s="136"/>
      <c r="FY1853" s="136"/>
      <c r="FZ1853" s="136"/>
      <c r="GA1853" s="136"/>
      <c r="GB1853" s="136"/>
      <c r="GC1853" s="136"/>
      <c r="GD1853" s="136"/>
      <c r="GE1853" s="136"/>
      <c r="GF1853" s="136"/>
      <c r="GG1853" s="136"/>
      <c r="GH1853" s="136"/>
      <c r="GI1853" s="136"/>
      <c r="GJ1853" s="136"/>
      <c r="GK1853" s="136"/>
      <c r="GL1853" s="136"/>
      <c r="GM1853" s="136"/>
      <c r="GN1853" s="136"/>
      <c r="GO1853" s="136"/>
      <c r="GP1853" s="136"/>
      <c r="GQ1853" s="136"/>
      <c r="GR1853" s="136"/>
      <c r="GS1853" s="136"/>
      <c r="GT1853" s="136"/>
      <c r="GU1853" s="136"/>
      <c r="GV1853" s="136"/>
      <c r="GW1853" s="136"/>
      <c r="GX1853" s="136"/>
      <c r="GY1853" s="136"/>
      <c r="GZ1853" s="136"/>
      <c r="HA1853" s="136"/>
      <c r="HB1853" s="136"/>
      <c r="HC1853" s="136"/>
      <c r="HD1853" s="136"/>
      <c r="HE1853" s="136"/>
      <c r="HF1853" s="136"/>
      <c r="HG1853" s="136"/>
      <c r="HH1853" s="136"/>
      <c r="HI1853" s="136"/>
      <c r="HJ1853" s="136"/>
      <c r="HK1853" s="136"/>
      <c r="HL1853" s="136"/>
      <c r="HM1853" s="136"/>
      <c r="HN1853" s="136"/>
      <c r="HO1853" s="136"/>
      <c r="HP1853" s="136"/>
      <c r="HQ1853" s="136"/>
      <c r="HR1853" s="136"/>
      <c r="HS1853" s="136"/>
      <c r="HT1853" s="136"/>
      <c r="HU1853" s="136"/>
      <c r="HV1853" s="136"/>
      <c r="HW1853" s="136"/>
      <c r="HX1853" s="136"/>
      <c r="HY1853" s="136"/>
      <c r="HZ1853" s="136"/>
      <c r="IA1853" s="136"/>
      <c r="IB1853" s="136"/>
      <c r="IC1853" s="136"/>
      <c r="ID1853" s="136"/>
      <c r="IE1853" s="136"/>
      <c r="IF1853" s="136"/>
      <c r="IG1853" s="136"/>
    </row>
    <row r="1854" spans="1:241" ht="15" customHeight="1" x14ac:dyDescent="0.25">
      <c r="A1854" s="223" t="s">
        <v>525</v>
      </c>
      <c r="B1854" s="217">
        <v>14079008</v>
      </c>
      <c r="C1854" s="217">
        <v>6207298</v>
      </c>
      <c r="D1854" s="217">
        <v>917193</v>
      </c>
      <c r="E1854" s="217">
        <v>1961686</v>
      </c>
      <c r="F1854" s="217">
        <v>2308516</v>
      </c>
      <c r="G1854" s="217">
        <v>845950</v>
      </c>
      <c r="H1854" s="235">
        <v>26319651</v>
      </c>
      <c r="I1854" s="136"/>
      <c r="J1854" s="223" t="s">
        <v>565</v>
      </c>
      <c r="K1854" s="217">
        <v>9434227</v>
      </c>
      <c r="L1854" s="217">
        <v>4021245</v>
      </c>
      <c r="M1854" s="217">
        <v>582586</v>
      </c>
      <c r="N1854" s="217">
        <v>1152071</v>
      </c>
      <c r="O1854" s="217">
        <v>1653592</v>
      </c>
      <c r="P1854" s="217">
        <v>646919</v>
      </c>
      <c r="Q1854" s="235">
        <v>17490640</v>
      </c>
      <c r="R1854" s="136"/>
      <c r="S1854" s="136"/>
      <c r="T1854" s="136"/>
      <c r="U1854" s="136"/>
      <c r="V1854" s="136"/>
      <c r="W1854" s="136"/>
      <c r="X1854" s="136"/>
      <c r="Y1854" s="136"/>
      <c r="Z1854" s="136"/>
      <c r="AA1854" s="136"/>
      <c r="AB1854" s="136"/>
      <c r="AC1854" s="136"/>
      <c r="AD1854" s="136"/>
      <c r="AE1854" s="136"/>
      <c r="AF1854" s="136"/>
      <c r="AG1854" s="136"/>
      <c r="AH1854" s="136"/>
      <c r="AI1854" s="136"/>
      <c r="AJ1854" s="136"/>
      <c r="AK1854" s="136"/>
      <c r="AL1854" s="136"/>
      <c r="AM1854" s="136"/>
      <c r="AN1854" s="136"/>
      <c r="AO1854" s="136"/>
      <c r="AP1854" s="136"/>
      <c r="AQ1854" s="136"/>
      <c r="AR1854" s="136"/>
      <c r="AS1854" s="136"/>
      <c r="AT1854" s="136"/>
      <c r="AU1854" s="136"/>
      <c r="AV1854" s="136"/>
      <c r="AW1854" s="136"/>
      <c r="AX1854" s="136"/>
      <c r="AY1854" s="136"/>
      <c r="AZ1854" s="136"/>
      <c r="BA1854" s="136"/>
      <c r="BB1854" s="136"/>
      <c r="BC1854" s="136"/>
      <c r="BD1854" s="136"/>
      <c r="BE1854" s="136"/>
      <c r="BF1854" s="136"/>
      <c r="BG1854" s="136"/>
      <c r="BH1854" s="136"/>
      <c r="BI1854" s="136"/>
      <c r="BJ1854" s="136"/>
      <c r="BK1854" s="136"/>
      <c r="BL1854" s="136"/>
      <c r="BM1854" s="136"/>
      <c r="BN1854" s="136"/>
      <c r="BO1854" s="136"/>
      <c r="BP1854" s="136"/>
      <c r="BQ1854" s="136"/>
      <c r="BR1854" s="136"/>
      <c r="BS1854" s="136"/>
      <c r="BT1854" s="136"/>
      <c r="BU1854" s="136"/>
      <c r="BV1854" s="136"/>
      <c r="BW1854" s="136"/>
      <c r="BX1854" s="136"/>
      <c r="BY1854" s="136"/>
      <c r="BZ1854" s="136"/>
      <c r="CA1854" s="136"/>
      <c r="CB1854" s="136"/>
      <c r="CC1854" s="136"/>
      <c r="CD1854" s="136"/>
      <c r="CE1854" s="136"/>
      <c r="CF1854" s="136"/>
      <c r="CG1854" s="136"/>
      <c r="CH1854" s="136"/>
      <c r="CI1854" s="136"/>
      <c r="CJ1854" s="136"/>
      <c r="CK1854" s="136"/>
      <c r="CL1854" s="136"/>
      <c r="CM1854" s="136"/>
      <c r="CN1854" s="136"/>
      <c r="CO1854" s="136"/>
      <c r="CP1854" s="136"/>
      <c r="CQ1854" s="136"/>
      <c r="CR1854" s="136"/>
      <c r="CS1854" s="136"/>
      <c r="CT1854" s="136"/>
      <c r="CU1854" s="136"/>
      <c r="CV1854" s="136"/>
      <c r="CW1854" s="136"/>
      <c r="CX1854" s="136"/>
      <c r="CY1854" s="136"/>
      <c r="CZ1854" s="136"/>
      <c r="DA1854" s="136"/>
      <c r="DB1854" s="136"/>
      <c r="DC1854" s="136"/>
      <c r="DD1854" s="136"/>
      <c r="DE1854" s="136"/>
      <c r="DF1854" s="136"/>
      <c r="DG1854" s="136"/>
      <c r="DH1854" s="136"/>
      <c r="DI1854" s="136"/>
      <c r="DJ1854" s="136"/>
      <c r="DK1854" s="136"/>
      <c r="DL1854" s="136"/>
      <c r="DM1854" s="136"/>
      <c r="DN1854" s="136"/>
      <c r="DO1854" s="136"/>
      <c r="DP1854" s="136"/>
      <c r="DQ1854" s="136"/>
      <c r="DR1854" s="136"/>
      <c r="DS1854" s="136"/>
      <c r="DT1854" s="136"/>
      <c r="DU1854" s="136"/>
      <c r="DV1854" s="136"/>
      <c r="DW1854" s="136"/>
      <c r="DX1854" s="136"/>
      <c r="DY1854" s="136"/>
      <c r="DZ1854" s="136"/>
      <c r="EA1854" s="136"/>
      <c r="EB1854" s="136"/>
      <c r="EC1854" s="136"/>
      <c r="ED1854" s="136"/>
      <c r="EE1854" s="136"/>
      <c r="EF1854" s="136"/>
      <c r="EG1854" s="136"/>
      <c r="EH1854" s="136"/>
      <c r="EI1854" s="136"/>
      <c r="EJ1854" s="136"/>
      <c r="EK1854" s="136"/>
      <c r="EL1854" s="136"/>
      <c r="EM1854" s="136"/>
      <c r="EN1854" s="136"/>
      <c r="EO1854" s="136"/>
      <c r="EP1854" s="136"/>
      <c r="EQ1854" s="136"/>
      <c r="ER1854" s="136"/>
      <c r="ES1854" s="136"/>
      <c r="ET1854" s="136"/>
      <c r="EU1854" s="136"/>
      <c r="EV1854" s="136"/>
      <c r="EW1854" s="136"/>
      <c r="EX1854" s="136"/>
      <c r="EY1854" s="136"/>
      <c r="EZ1854" s="136"/>
      <c r="FA1854" s="136"/>
      <c r="FB1854" s="136"/>
      <c r="FC1854" s="136"/>
      <c r="FD1854" s="136"/>
      <c r="FE1854" s="136"/>
      <c r="FF1854" s="136"/>
      <c r="FG1854" s="136"/>
      <c r="FH1854" s="136"/>
      <c r="FI1854" s="136"/>
      <c r="FJ1854" s="136"/>
      <c r="FK1854" s="136"/>
      <c r="FL1854" s="136"/>
      <c r="FM1854" s="136"/>
      <c r="FN1854" s="136"/>
      <c r="FO1854" s="136"/>
      <c r="FP1854" s="136"/>
      <c r="FQ1854" s="136"/>
      <c r="FR1854" s="136"/>
      <c r="FS1854" s="136"/>
      <c r="FT1854" s="136"/>
      <c r="FU1854" s="136"/>
      <c r="FV1854" s="136"/>
      <c r="FW1854" s="136"/>
      <c r="FX1854" s="136"/>
      <c r="FY1854" s="136"/>
      <c r="FZ1854" s="136"/>
      <c r="GA1854" s="136"/>
      <c r="GB1854" s="136"/>
      <c r="GC1854" s="136"/>
      <c r="GD1854" s="136"/>
      <c r="GE1854" s="136"/>
      <c r="GF1854" s="136"/>
      <c r="GG1854" s="136"/>
      <c r="GH1854" s="136"/>
      <c r="GI1854" s="136"/>
      <c r="GJ1854" s="136"/>
      <c r="GK1854" s="136"/>
      <c r="GL1854" s="136"/>
      <c r="GM1854" s="136"/>
      <c r="GN1854" s="136"/>
      <c r="GO1854" s="136"/>
      <c r="GP1854" s="136"/>
      <c r="GQ1854" s="136"/>
      <c r="GR1854" s="136"/>
      <c r="GS1854" s="136"/>
      <c r="GT1854" s="136"/>
      <c r="GU1854" s="136"/>
      <c r="GV1854" s="136"/>
      <c r="GW1854" s="136"/>
      <c r="GX1854" s="136"/>
      <c r="GY1854" s="136"/>
      <c r="GZ1854" s="136"/>
      <c r="HA1854" s="136"/>
      <c r="HB1854" s="136"/>
      <c r="HC1854" s="136"/>
      <c r="HD1854" s="136"/>
      <c r="HE1854" s="136"/>
      <c r="HF1854" s="136"/>
      <c r="HG1854" s="136"/>
      <c r="HH1854" s="136"/>
      <c r="HI1854" s="136"/>
      <c r="HJ1854" s="136"/>
      <c r="HK1854" s="136"/>
      <c r="HL1854" s="136"/>
      <c r="HM1854" s="136"/>
      <c r="HN1854" s="136"/>
      <c r="HO1854" s="136"/>
      <c r="HP1854" s="136"/>
      <c r="HQ1854" s="136"/>
      <c r="HR1854" s="136"/>
      <c r="HS1854" s="136"/>
      <c r="HT1854" s="136"/>
      <c r="HU1854" s="136"/>
      <c r="HV1854" s="136"/>
      <c r="HW1854" s="136"/>
      <c r="HX1854" s="136"/>
      <c r="HY1854" s="136"/>
      <c r="HZ1854" s="136"/>
      <c r="IA1854" s="136"/>
      <c r="IB1854" s="136"/>
      <c r="IC1854" s="136"/>
      <c r="ID1854" s="136"/>
      <c r="IE1854" s="136"/>
      <c r="IF1854" s="136"/>
      <c r="IG1854" s="136"/>
    </row>
    <row r="1855" spans="1:241" ht="15" customHeight="1" x14ac:dyDescent="0.25">
      <c r="A1855" s="223" t="s">
        <v>727</v>
      </c>
      <c r="B1855" s="217">
        <v>16764930</v>
      </c>
      <c r="C1855" s="217">
        <v>4408057</v>
      </c>
      <c r="D1855" s="217">
        <v>812055</v>
      </c>
      <c r="E1855" s="217">
        <v>2101491</v>
      </c>
      <c r="F1855" s="217">
        <v>2382183</v>
      </c>
      <c r="G1855" s="217">
        <v>792951</v>
      </c>
      <c r="H1855" s="235">
        <v>27261667</v>
      </c>
      <c r="I1855" s="136"/>
      <c r="J1855" s="223" t="s">
        <v>568</v>
      </c>
      <c r="K1855" s="217">
        <v>7818300</v>
      </c>
      <c r="L1855" s="217">
        <v>3258123</v>
      </c>
      <c r="M1855" s="217">
        <v>506242</v>
      </c>
      <c r="N1855" s="217">
        <v>1020575</v>
      </c>
      <c r="O1855" s="217">
        <v>2040023</v>
      </c>
      <c r="P1855" s="217">
        <v>659300</v>
      </c>
      <c r="Q1855" s="235">
        <v>15302563</v>
      </c>
      <c r="R1855" s="136"/>
      <c r="S1855" s="136"/>
      <c r="T1855" s="136"/>
      <c r="U1855" s="136"/>
      <c r="V1855" s="136"/>
      <c r="W1855" s="136"/>
      <c r="X1855" s="136"/>
      <c r="Y1855" s="136"/>
      <c r="Z1855" s="136"/>
      <c r="AA1855" s="136"/>
      <c r="AB1855" s="136"/>
      <c r="AC1855" s="136"/>
      <c r="AD1855" s="136"/>
      <c r="AE1855" s="136"/>
      <c r="AF1855" s="136"/>
      <c r="AG1855" s="136"/>
      <c r="AH1855" s="136"/>
      <c r="AI1855" s="136"/>
      <c r="AJ1855" s="136"/>
      <c r="AK1855" s="136"/>
      <c r="AL1855" s="136"/>
      <c r="AM1855" s="136"/>
      <c r="AN1855" s="136"/>
      <c r="AO1855" s="136"/>
      <c r="AP1855" s="136"/>
      <c r="AQ1855" s="136"/>
      <c r="AR1855" s="136"/>
      <c r="AS1855" s="136"/>
      <c r="AT1855" s="136"/>
      <c r="AU1855" s="136"/>
      <c r="AV1855" s="136"/>
      <c r="AW1855" s="136"/>
      <c r="AX1855" s="136"/>
      <c r="AY1855" s="136"/>
      <c r="AZ1855" s="136"/>
      <c r="BA1855" s="136"/>
      <c r="BB1855" s="136"/>
      <c r="BC1855" s="136"/>
      <c r="BD1855" s="136"/>
      <c r="BE1855" s="136"/>
      <c r="BF1855" s="136"/>
      <c r="BG1855" s="136"/>
      <c r="BH1855" s="136"/>
      <c r="BI1855" s="136"/>
      <c r="BJ1855" s="136"/>
      <c r="BK1855" s="136"/>
      <c r="BL1855" s="136"/>
      <c r="BM1855" s="136"/>
      <c r="BN1855" s="136"/>
      <c r="BO1855" s="136"/>
      <c r="BP1855" s="136"/>
      <c r="BQ1855" s="136"/>
      <c r="BR1855" s="136"/>
      <c r="BS1855" s="136"/>
      <c r="BT1855" s="136"/>
      <c r="BU1855" s="136"/>
      <c r="BV1855" s="136"/>
      <c r="BW1855" s="136"/>
      <c r="BX1855" s="136"/>
      <c r="BY1855" s="136"/>
      <c r="BZ1855" s="136"/>
      <c r="CA1855" s="136"/>
      <c r="CB1855" s="136"/>
      <c r="CC1855" s="136"/>
      <c r="CD1855" s="136"/>
      <c r="CE1855" s="136"/>
      <c r="CF1855" s="136"/>
      <c r="CG1855" s="136"/>
      <c r="CH1855" s="136"/>
      <c r="CI1855" s="136"/>
      <c r="CJ1855" s="136"/>
      <c r="CK1855" s="136"/>
      <c r="CL1855" s="136"/>
      <c r="CM1855" s="136"/>
      <c r="CN1855" s="136"/>
      <c r="CO1855" s="136"/>
      <c r="CP1855" s="136"/>
      <c r="CQ1855" s="136"/>
      <c r="CR1855" s="136"/>
      <c r="CS1855" s="136"/>
      <c r="CT1855" s="136"/>
      <c r="CU1855" s="136"/>
      <c r="CV1855" s="136"/>
      <c r="CW1855" s="136"/>
      <c r="CX1855" s="136"/>
      <c r="CY1855" s="136"/>
      <c r="CZ1855" s="136"/>
      <c r="DA1855" s="136"/>
      <c r="DB1855" s="136"/>
      <c r="DC1855" s="136"/>
      <c r="DD1855" s="136"/>
      <c r="DE1855" s="136"/>
      <c r="DF1855" s="136"/>
      <c r="DG1855" s="136"/>
      <c r="DH1855" s="136"/>
      <c r="DI1855" s="136"/>
      <c r="DJ1855" s="136"/>
      <c r="DK1855" s="136"/>
      <c r="DL1855" s="136"/>
      <c r="DM1855" s="136"/>
      <c r="DN1855" s="136"/>
      <c r="DO1855" s="136"/>
      <c r="DP1855" s="136"/>
      <c r="DQ1855" s="136"/>
      <c r="DR1855" s="136"/>
      <c r="DS1855" s="136"/>
      <c r="DT1855" s="136"/>
      <c r="DU1855" s="136"/>
      <c r="DV1855" s="136"/>
      <c r="DW1855" s="136"/>
      <c r="DX1855" s="136"/>
      <c r="DY1855" s="136"/>
      <c r="DZ1855" s="136"/>
      <c r="EA1855" s="136"/>
      <c r="EB1855" s="136"/>
      <c r="EC1855" s="136"/>
      <c r="ED1855" s="136"/>
      <c r="EE1855" s="136"/>
      <c r="EF1855" s="136"/>
      <c r="EG1855" s="136"/>
      <c r="EH1855" s="136"/>
      <c r="EI1855" s="136"/>
      <c r="EJ1855" s="136"/>
      <c r="EK1855" s="136"/>
      <c r="EL1855" s="136"/>
      <c r="EM1855" s="136"/>
      <c r="EN1855" s="136"/>
      <c r="EO1855" s="136"/>
      <c r="EP1855" s="136"/>
      <c r="EQ1855" s="136"/>
      <c r="ER1855" s="136"/>
      <c r="ES1855" s="136"/>
      <c r="ET1855" s="136"/>
      <c r="EU1855" s="136"/>
      <c r="EV1855" s="136"/>
      <c r="EW1855" s="136"/>
      <c r="EX1855" s="136"/>
      <c r="EY1855" s="136"/>
      <c r="EZ1855" s="136"/>
      <c r="FA1855" s="136"/>
      <c r="FB1855" s="136"/>
      <c r="FC1855" s="136"/>
      <c r="FD1855" s="136"/>
      <c r="FE1855" s="136"/>
      <c r="FF1855" s="136"/>
      <c r="FG1855" s="136"/>
      <c r="FH1855" s="136"/>
      <c r="FI1855" s="136"/>
      <c r="FJ1855" s="136"/>
      <c r="FK1855" s="136"/>
      <c r="FL1855" s="136"/>
      <c r="FM1855" s="136"/>
      <c r="FN1855" s="136"/>
      <c r="FO1855" s="136"/>
      <c r="FP1855" s="136"/>
      <c r="FQ1855" s="136"/>
      <c r="FR1855" s="136"/>
      <c r="FS1855" s="136"/>
      <c r="FT1855" s="136"/>
      <c r="FU1855" s="136"/>
      <c r="FV1855" s="136"/>
      <c r="FW1855" s="136"/>
      <c r="FX1855" s="136"/>
      <c r="FY1855" s="136"/>
      <c r="FZ1855" s="136"/>
      <c r="GA1855" s="136"/>
      <c r="GB1855" s="136"/>
      <c r="GC1855" s="136"/>
      <c r="GD1855" s="136"/>
      <c r="GE1855" s="136"/>
      <c r="GF1855" s="136"/>
      <c r="GG1855" s="136"/>
      <c r="GH1855" s="136"/>
      <c r="GI1855" s="136"/>
      <c r="GJ1855" s="136"/>
      <c r="GK1855" s="136"/>
      <c r="GL1855" s="136"/>
      <c r="GM1855" s="136"/>
      <c r="GN1855" s="136"/>
      <c r="GO1855" s="136"/>
      <c r="GP1855" s="136"/>
      <c r="GQ1855" s="136"/>
      <c r="GR1855" s="136"/>
      <c r="GS1855" s="136"/>
      <c r="GT1855" s="136"/>
      <c r="GU1855" s="136"/>
      <c r="GV1855" s="136"/>
      <c r="GW1855" s="136"/>
      <c r="GX1855" s="136"/>
      <c r="GY1855" s="136"/>
      <c r="GZ1855" s="136"/>
      <c r="HA1855" s="136"/>
      <c r="HB1855" s="136"/>
      <c r="HC1855" s="136"/>
      <c r="HD1855" s="136"/>
      <c r="HE1855" s="136"/>
      <c r="HF1855" s="136"/>
      <c r="HG1855" s="136"/>
      <c r="HH1855" s="136"/>
      <c r="HI1855" s="136"/>
      <c r="HJ1855" s="136"/>
      <c r="HK1855" s="136"/>
      <c r="HL1855" s="136"/>
      <c r="HM1855" s="136"/>
      <c r="HN1855" s="136"/>
      <c r="HO1855" s="136"/>
      <c r="HP1855" s="136"/>
      <c r="HQ1855" s="136"/>
      <c r="HR1855" s="136"/>
      <c r="HS1855" s="136"/>
      <c r="HT1855" s="136"/>
      <c r="HU1855" s="136"/>
      <c r="HV1855" s="136"/>
      <c r="HW1855" s="136"/>
      <c r="HX1855" s="136"/>
      <c r="HY1855" s="136"/>
      <c r="HZ1855" s="136"/>
      <c r="IA1855" s="136"/>
      <c r="IB1855" s="136"/>
      <c r="IC1855" s="136"/>
      <c r="ID1855" s="136"/>
      <c r="IE1855" s="136"/>
      <c r="IF1855" s="136"/>
      <c r="IG1855" s="136"/>
    </row>
    <row r="1856" spans="1:241" ht="15" customHeight="1" x14ac:dyDescent="0.25">
      <c r="A1856" s="223" t="s">
        <v>653</v>
      </c>
      <c r="B1856" s="217">
        <v>18983917</v>
      </c>
      <c r="C1856" s="217">
        <v>4876151</v>
      </c>
      <c r="D1856" s="217">
        <v>1034909</v>
      </c>
      <c r="E1856" s="217">
        <v>1790858</v>
      </c>
      <c r="F1856" s="217">
        <v>3269707</v>
      </c>
      <c r="G1856" s="217">
        <v>1298211</v>
      </c>
      <c r="H1856" s="235">
        <v>31253753</v>
      </c>
      <c r="I1856" s="136"/>
      <c r="J1856" s="223" t="s">
        <v>569</v>
      </c>
      <c r="K1856" s="217">
        <v>8183217</v>
      </c>
      <c r="L1856" s="217">
        <v>3201131</v>
      </c>
      <c r="M1856" s="217">
        <v>599933</v>
      </c>
      <c r="N1856" s="217">
        <v>1192888</v>
      </c>
      <c r="O1856" s="217">
        <v>2091426</v>
      </c>
      <c r="P1856" s="217">
        <v>569790</v>
      </c>
      <c r="Q1856" s="235">
        <v>15838385</v>
      </c>
      <c r="R1856" s="136"/>
      <c r="S1856" s="136"/>
      <c r="T1856" s="136"/>
      <c r="U1856" s="136"/>
      <c r="V1856" s="136"/>
      <c r="W1856" s="136"/>
      <c r="X1856" s="136"/>
      <c r="Y1856" s="136"/>
      <c r="Z1856" s="136"/>
      <c r="AA1856" s="136"/>
      <c r="AB1856" s="136"/>
      <c r="AC1856" s="136"/>
      <c r="AD1856" s="136"/>
      <c r="AE1856" s="136"/>
      <c r="AF1856" s="136"/>
      <c r="AG1856" s="136"/>
      <c r="AH1856" s="136"/>
      <c r="AI1856" s="136"/>
      <c r="AJ1856" s="136"/>
      <c r="AK1856" s="136"/>
      <c r="AL1856" s="136"/>
      <c r="AM1856" s="136"/>
      <c r="AN1856" s="136"/>
      <c r="AO1856" s="136"/>
      <c r="AP1856" s="136"/>
      <c r="AQ1856" s="136"/>
      <c r="AR1856" s="136"/>
      <c r="AS1856" s="136"/>
      <c r="AT1856" s="136"/>
      <c r="AU1856" s="136"/>
      <c r="AV1856" s="136"/>
      <c r="AW1856" s="136"/>
      <c r="AX1856" s="136"/>
      <c r="AY1856" s="136"/>
      <c r="AZ1856" s="136"/>
      <c r="BA1856" s="136"/>
      <c r="BB1856" s="136"/>
      <c r="BC1856" s="136"/>
      <c r="BD1856" s="136"/>
      <c r="BE1856" s="136"/>
      <c r="BF1856" s="136"/>
      <c r="BG1856" s="136"/>
      <c r="BH1856" s="136"/>
      <c r="BI1856" s="136"/>
      <c r="BJ1856" s="136"/>
      <c r="BK1856" s="136"/>
      <c r="BL1856" s="136"/>
      <c r="BM1856" s="136"/>
      <c r="BN1856" s="136"/>
      <c r="BO1856" s="136"/>
      <c r="BP1856" s="136"/>
      <c r="BQ1856" s="136"/>
      <c r="BR1856" s="136"/>
      <c r="BS1856" s="136"/>
      <c r="BT1856" s="136"/>
      <c r="BU1856" s="136"/>
      <c r="BV1856" s="136"/>
      <c r="BW1856" s="136"/>
      <c r="BX1856" s="136"/>
      <c r="BY1856" s="136"/>
      <c r="BZ1856" s="136"/>
      <c r="CA1856" s="136"/>
      <c r="CB1856" s="136"/>
      <c r="CC1856" s="136"/>
      <c r="CD1856" s="136"/>
      <c r="CE1856" s="136"/>
      <c r="CF1856" s="136"/>
      <c r="CG1856" s="136"/>
      <c r="CH1856" s="136"/>
      <c r="CI1856" s="136"/>
      <c r="CJ1856" s="136"/>
      <c r="CK1856" s="136"/>
      <c r="CL1856" s="136"/>
      <c r="CM1856" s="136"/>
      <c r="CN1856" s="136"/>
      <c r="CO1856" s="136"/>
      <c r="CP1856" s="136"/>
      <c r="CQ1856" s="136"/>
      <c r="CR1856" s="136"/>
      <c r="CS1856" s="136"/>
      <c r="CT1856" s="136"/>
      <c r="CU1856" s="136"/>
      <c r="CV1856" s="136"/>
      <c r="CW1856" s="136"/>
      <c r="CX1856" s="136"/>
      <c r="CY1856" s="136"/>
      <c r="CZ1856" s="136"/>
      <c r="DA1856" s="136"/>
      <c r="DB1856" s="136"/>
      <c r="DC1856" s="136"/>
      <c r="DD1856" s="136"/>
      <c r="DE1856" s="136"/>
      <c r="DF1856" s="136"/>
      <c r="DG1856" s="136"/>
      <c r="DH1856" s="136"/>
      <c r="DI1856" s="136"/>
      <c r="DJ1856" s="136"/>
      <c r="DK1856" s="136"/>
      <c r="DL1856" s="136"/>
      <c r="DM1856" s="136"/>
      <c r="DN1856" s="136"/>
      <c r="DO1856" s="136"/>
      <c r="DP1856" s="136"/>
      <c r="DQ1856" s="136"/>
      <c r="DR1856" s="136"/>
      <c r="DS1856" s="136"/>
      <c r="DT1856" s="136"/>
      <c r="DU1856" s="136"/>
      <c r="DV1856" s="136"/>
      <c r="DW1856" s="136"/>
      <c r="DX1856" s="136"/>
      <c r="DY1856" s="136"/>
      <c r="DZ1856" s="136"/>
      <c r="EA1856" s="136"/>
      <c r="EB1856" s="136"/>
      <c r="EC1856" s="136"/>
      <c r="ED1856" s="136"/>
      <c r="EE1856" s="136"/>
      <c r="EF1856" s="136"/>
      <c r="EG1856" s="136"/>
      <c r="EH1856" s="136"/>
      <c r="EI1856" s="136"/>
      <c r="EJ1856" s="136"/>
      <c r="EK1856" s="136"/>
      <c r="EL1856" s="136"/>
      <c r="EM1856" s="136"/>
      <c r="EN1856" s="136"/>
      <c r="EO1856" s="136"/>
      <c r="EP1856" s="136"/>
      <c r="EQ1856" s="136"/>
      <c r="ER1856" s="136"/>
      <c r="ES1856" s="136"/>
      <c r="ET1856" s="136"/>
      <c r="EU1856" s="136"/>
      <c r="EV1856" s="136"/>
      <c r="EW1856" s="136"/>
      <c r="EX1856" s="136"/>
      <c r="EY1856" s="136"/>
      <c r="EZ1856" s="136"/>
      <c r="FA1856" s="136"/>
      <c r="FB1856" s="136"/>
      <c r="FC1856" s="136"/>
      <c r="FD1856" s="136"/>
      <c r="FE1856" s="136"/>
      <c r="FF1856" s="136"/>
      <c r="FG1856" s="136"/>
      <c r="FH1856" s="136"/>
      <c r="FI1856" s="136"/>
      <c r="FJ1856" s="136"/>
      <c r="FK1856" s="136"/>
      <c r="FL1856" s="136"/>
      <c r="FM1856" s="136"/>
      <c r="FN1856" s="136"/>
      <c r="FO1856" s="136"/>
      <c r="FP1856" s="136"/>
      <c r="FQ1856" s="136"/>
      <c r="FR1856" s="136"/>
      <c r="FS1856" s="136"/>
      <c r="FT1856" s="136"/>
      <c r="FU1856" s="136"/>
      <c r="FV1856" s="136"/>
      <c r="FW1856" s="136"/>
      <c r="FX1856" s="136"/>
      <c r="FY1856" s="136"/>
      <c r="FZ1856" s="136"/>
      <c r="GA1856" s="136"/>
      <c r="GB1856" s="136"/>
      <c r="GC1856" s="136"/>
      <c r="GD1856" s="136"/>
      <c r="GE1856" s="136"/>
      <c r="GF1856" s="136"/>
      <c r="GG1856" s="136"/>
      <c r="GH1856" s="136"/>
      <c r="GI1856" s="136"/>
      <c r="GJ1856" s="136"/>
      <c r="GK1856" s="136"/>
      <c r="GL1856" s="136"/>
      <c r="GM1856" s="136"/>
      <c r="GN1856" s="136"/>
      <c r="GO1856" s="136"/>
      <c r="GP1856" s="136"/>
      <c r="GQ1856" s="136"/>
      <c r="GR1856" s="136"/>
      <c r="GS1856" s="136"/>
      <c r="GT1856" s="136"/>
      <c r="GU1856" s="136"/>
      <c r="GV1856" s="136"/>
      <c r="GW1856" s="136"/>
      <c r="GX1856" s="136"/>
      <c r="GY1856" s="136"/>
      <c r="GZ1856" s="136"/>
      <c r="HA1856" s="136"/>
      <c r="HB1856" s="136"/>
      <c r="HC1856" s="136"/>
      <c r="HD1856" s="136"/>
      <c r="HE1856" s="136"/>
      <c r="HF1856" s="136"/>
      <c r="HG1856" s="136"/>
      <c r="HH1856" s="136"/>
      <c r="HI1856" s="136"/>
      <c r="HJ1856" s="136"/>
      <c r="HK1856" s="136"/>
      <c r="HL1856" s="136"/>
      <c r="HM1856" s="136"/>
      <c r="HN1856" s="136"/>
      <c r="HO1856" s="136"/>
      <c r="HP1856" s="136"/>
      <c r="HQ1856" s="136"/>
      <c r="HR1856" s="136"/>
      <c r="HS1856" s="136"/>
      <c r="HT1856" s="136"/>
      <c r="HU1856" s="136"/>
      <c r="HV1856" s="136"/>
      <c r="HW1856" s="136"/>
      <c r="HX1856" s="136"/>
      <c r="HY1856" s="136"/>
      <c r="HZ1856" s="136"/>
      <c r="IA1856" s="136"/>
      <c r="IB1856" s="136"/>
      <c r="IC1856" s="136"/>
      <c r="ID1856" s="136"/>
      <c r="IE1856" s="136"/>
      <c r="IF1856" s="136"/>
      <c r="IG1856" s="136"/>
    </row>
    <row r="1857" spans="1:241" ht="15" customHeight="1" x14ac:dyDescent="0.25">
      <c r="A1857" s="223" t="s">
        <v>526</v>
      </c>
      <c r="B1857" s="217">
        <v>10988406</v>
      </c>
      <c r="C1857" s="217">
        <v>3502309</v>
      </c>
      <c r="D1857" s="217">
        <v>910830</v>
      </c>
      <c r="E1857" s="217">
        <v>1843324</v>
      </c>
      <c r="F1857" s="217">
        <v>2582840</v>
      </c>
      <c r="G1857" s="217">
        <v>1148464</v>
      </c>
      <c r="H1857" s="235">
        <v>20976173</v>
      </c>
      <c r="I1857" s="136"/>
      <c r="J1857" s="223" t="s">
        <v>736</v>
      </c>
      <c r="K1857" s="217">
        <v>10568225</v>
      </c>
      <c r="L1857" s="217">
        <v>2763991</v>
      </c>
      <c r="M1857" s="217">
        <v>513983</v>
      </c>
      <c r="N1857" s="217">
        <v>1138893</v>
      </c>
      <c r="O1857" s="217">
        <v>2494518</v>
      </c>
      <c r="P1857" s="217">
        <v>597353</v>
      </c>
      <c r="Q1857" s="235">
        <v>18076963</v>
      </c>
      <c r="R1857" s="136"/>
      <c r="S1857" s="136"/>
      <c r="T1857" s="136"/>
      <c r="U1857" s="136"/>
      <c r="V1857" s="136"/>
      <c r="W1857" s="136"/>
      <c r="X1857" s="136"/>
      <c r="Y1857" s="136"/>
      <c r="Z1857" s="136"/>
      <c r="AA1857" s="136"/>
      <c r="AB1857" s="136"/>
      <c r="AC1857" s="136"/>
      <c r="AD1857" s="136"/>
      <c r="AE1857" s="136"/>
      <c r="AF1857" s="136"/>
      <c r="AG1857" s="136"/>
      <c r="AH1857" s="136"/>
      <c r="AI1857" s="136"/>
      <c r="AJ1857" s="136"/>
      <c r="AK1857" s="136"/>
      <c r="AL1857" s="136"/>
      <c r="AM1857" s="136"/>
      <c r="AN1857" s="136"/>
      <c r="AO1857" s="136"/>
      <c r="AP1857" s="136"/>
      <c r="AQ1857" s="136"/>
      <c r="AR1857" s="136"/>
      <c r="AS1857" s="136"/>
      <c r="AT1857" s="136"/>
      <c r="AU1857" s="136"/>
      <c r="AV1857" s="136"/>
      <c r="AW1857" s="136"/>
      <c r="AX1857" s="136"/>
      <c r="AY1857" s="136"/>
      <c r="AZ1857" s="136"/>
      <c r="BA1857" s="136"/>
      <c r="BB1857" s="136"/>
      <c r="BC1857" s="136"/>
      <c r="BD1857" s="136"/>
      <c r="BE1857" s="136"/>
      <c r="BF1857" s="136"/>
      <c r="BG1857" s="136"/>
      <c r="BH1857" s="136"/>
      <c r="BI1857" s="136"/>
      <c r="BJ1857" s="136"/>
      <c r="BK1857" s="136"/>
      <c r="BL1857" s="136"/>
      <c r="BM1857" s="136"/>
      <c r="BN1857" s="136"/>
      <c r="BO1857" s="136"/>
      <c r="BP1857" s="136"/>
      <c r="BQ1857" s="136"/>
      <c r="BR1857" s="136"/>
      <c r="BS1857" s="136"/>
      <c r="BT1857" s="136"/>
      <c r="BU1857" s="136"/>
      <c r="BV1857" s="136"/>
      <c r="BW1857" s="136"/>
      <c r="BX1857" s="136"/>
      <c r="BY1857" s="136"/>
      <c r="BZ1857" s="136"/>
      <c r="CA1857" s="136"/>
      <c r="CB1857" s="136"/>
      <c r="CC1857" s="136"/>
      <c r="CD1857" s="136"/>
      <c r="CE1857" s="136"/>
      <c r="CF1857" s="136"/>
      <c r="CG1857" s="136"/>
      <c r="CH1857" s="136"/>
      <c r="CI1857" s="136"/>
      <c r="CJ1857" s="136"/>
      <c r="CK1857" s="136"/>
      <c r="CL1857" s="136"/>
      <c r="CM1857" s="136"/>
      <c r="CN1857" s="136"/>
      <c r="CO1857" s="136"/>
      <c r="CP1857" s="136"/>
      <c r="CQ1857" s="136"/>
      <c r="CR1857" s="136"/>
      <c r="CS1857" s="136"/>
      <c r="CT1857" s="136"/>
      <c r="CU1857" s="136"/>
      <c r="CV1857" s="136"/>
      <c r="CW1857" s="136"/>
      <c r="CX1857" s="136"/>
      <c r="CY1857" s="136"/>
      <c r="CZ1857" s="136"/>
      <c r="DA1857" s="136"/>
      <c r="DB1857" s="136"/>
      <c r="DC1857" s="136"/>
      <c r="DD1857" s="136"/>
      <c r="DE1857" s="136"/>
      <c r="DF1857" s="136"/>
      <c r="DG1857" s="136"/>
      <c r="DH1857" s="136"/>
      <c r="DI1857" s="136"/>
      <c r="DJ1857" s="136"/>
      <c r="DK1857" s="136"/>
      <c r="DL1857" s="136"/>
      <c r="DM1857" s="136"/>
      <c r="DN1857" s="136"/>
      <c r="DO1857" s="136"/>
      <c r="DP1857" s="136"/>
      <c r="DQ1857" s="136"/>
      <c r="DR1857" s="136"/>
      <c r="DS1857" s="136"/>
      <c r="DT1857" s="136"/>
      <c r="DU1857" s="136"/>
      <c r="DV1857" s="136"/>
      <c r="DW1857" s="136"/>
      <c r="DX1857" s="136"/>
      <c r="DY1857" s="136"/>
      <c r="DZ1857" s="136"/>
      <c r="EA1857" s="136"/>
      <c r="EB1857" s="136"/>
      <c r="EC1857" s="136"/>
      <c r="ED1857" s="136"/>
      <c r="EE1857" s="136"/>
      <c r="EF1857" s="136"/>
      <c r="EG1857" s="136"/>
      <c r="EH1857" s="136"/>
      <c r="EI1857" s="136"/>
      <c r="EJ1857" s="136"/>
      <c r="EK1857" s="136"/>
      <c r="EL1857" s="136"/>
      <c r="EM1857" s="136"/>
      <c r="EN1857" s="136"/>
      <c r="EO1857" s="136"/>
      <c r="EP1857" s="136"/>
      <c r="EQ1857" s="136"/>
      <c r="ER1857" s="136"/>
      <c r="ES1857" s="136"/>
      <c r="ET1857" s="136"/>
      <c r="EU1857" s="136"/>
      <c r="EV1857" s="136"/>
      <c r="EW1857" s="136"/>
      <c r="EX1857" s="136"/>
      <c r="EY1857" s="136"/>
      <c r="EZ1857" s="136"/>
      <c r="FA1857" s="136"/>
      <c r="FB1857" s="136"/>
      <c r="FC1857" s="136"/>
      <c r="FD1857" s="136"/>
      <c r="FE1857" s="136"/>
      <c r="FF1857" s="136"/>
      <c r="FG1857" s="136"/>
      <c r="FH1857" s="136"/>
      <c r="FI1857" s="136"/>
      <c r="FJ1857" s="136"/>
      <c r="FK1857" s="136"/>
      <c r="FL1857" s="136"/>
      <c r="FM1857" s="136"/>
      <c r="FN1857" s="136"/>
      <c r="FO1857" s="136"/>
      <c r="FP1857" s="136"/>
      <c r="FQ1857" s="136"/>
      <c r="FR1857" s="136"/>
      <c r="FS1857" s="136"/>
      <c r="FT1857" s="136"/>
      <c r="FU1857" s="136"/>
      <c r="FV1857" s="136"/>
      <c r="FW1857" s="136"/>
      <c r="FX1857" s="136"/>
      <c r="FY1857" s="136"/>
      <c r="FZ1857" s="136"/>
      <c r="GA1857" s="136"/>
      <c r="GB1857" s="136"/>
      <c r="GC1857" s="136"/>
      <c r="GD1857" s="136"/>
      <c r="GE1857" s="136"/>
      <c r="GF1857" s="136"/>
      <c r="GG1857" s="136"/>
      <c r="GH1857" s="136"/>
      <c r="GI1857" s="136"/>
      <c r="GJ1857" s="136"/>
      <c r="GK1857" s="136"/>
      <c r="GL1857" s="136"/>
      <c r="GM1857" s="136"/>
      <c r="GN1857" s="136"/>
      <c r="GO1857" s="136"/>
      <c r="GP1857" s="136"/>
      <c r="GQ1857" s="136"/>
      <c r="GR1857" s="136"/>
      <c r="GS1857" s="136"/>
      <c r="GT1857" s="136"/>
      <c r="GU1857" s="136"/>
      <c r="GV1857" s="136"/>
      <c r="GW1857" s="136"/>
      <c r="GX1857" s="136"/>
      <c r="GY1857" s="136"/>
      <c r="GZ1857" s="136"/>
      <c r="HA1857" s="136"/>
      <c r="HB1857" s="136"/>
      <c r="HC1857" s="136"/>
      <c r="HD1857" s="136"/>
      <c r="HE1857" s="136"/>
      <c r="HF1857" s="136"/>
      <c r="HG1857" s="136"/>
      <c r="HH1857" s="136"/>
      <c r="HI1857" s="136"/>
      <c r="HJ1857" s="136"/>
      <c r="HK1857" s="136"/>
      <c r="HL1857" s="136"/>
      <c r="HM1857" s="136"/>
      <c r="HN1857" s="136"/>
      <c r="HO1857" s="136"/>
      <c r="HP1857" s="136"/>
      <c r="HQ1857" s="136"/>
      <c r="HR1857" s="136"/>
      <c r="HS1857" s="136"/>
      <c r="HT1857" s="136"/>
      <c r="HU1857" s="136"/>
      <c r="HV1857" s="136"/>
      <c r="HW1857" s="136"/>
      <c r="HX1857" s="136"/>
      <c r="HY1857" s="136"/>
      <c r="HZ1857" s="136"/>
      <c r="IA1857" s="136"/>
      <c r="IB1857" s="136"/>
      <c r="IC1857" s="136"/>
      <c r="ID1857" s="136"/>
      <c r="IE1857" s="136"/>
      <c r="IF1857" s="136"/>
      <c r="IG1857" s="136"/>
    </row>
    <row r="1858" spans="1:241" ht="15" customHeight="1" x14ac:dyDescent="0.25">
      <c r="A1858" s="223" t="s">
        <v>529</v>
      </c>
      <c r="B1858" s="217">
        <v>7582386</v>
      </c>
      <c r="C1858" s="217">
        <v>2223133</v>
      </c>
      <c r="D1858" s="217">
        <v>630511</v>
      </c>
      <c r="E1858" s="217">
        <v>1665413</v>
      </c>
      <c r="F1858" s="217">
        <v>2109070</v>
      </c>
      <c r="G1858" s="217">
        <v>952073</v>
      </c>
      <c r="H1858" s="235">
        <v>15162586</v>
      </c>
      <c r="I1858" s="136"/>
      <c r="J1858" s="223" t="s">
        <v>662</v>
      </c>
      <c r="K1858" s="217">
        <v>12118684</v>
      </c>
      <c r="L1858" s="217">
        <v>3426814</v>
      </c>
      <c r="M1858" s="217">
        <v>763736</v>
      </c>
      <c r="N1858" s="217">
        <v>1180089</v>
      </c>
      <c r="O1858" s="217">
        <v>1918455</v>
      </c>
      <c r="P1858" s="217">
        <v>681202</v>
      </c>
      <c r="Q1858" s="235">
        <v>20088980</v>
      </c>
      <c r="R1858" s="136"/>
      <c r="S1858" s="136"/>
      <c r="T1858" s="136"/>
      <c r="U1858" s="136"/>
      <c r="V1858" s="136"/>
      <c r="W1858" s="136"/>
      <c r="X1858" s="136"/>
      <c r="Y1858" s="136"/>
      <c r="Z1858" s="136"/>
      <c r="AA1858" s="136"/>
      <c r="AB1858" s="136"/>
      <c r="AC1858" s="136"/>
      <c r="AD1858" s="136"/>
      <c r="AE1858" s="136"/>
      <c r="AF1858" s="136"/>
      <c r="AG1858" s="136"/>
      <c r="AH1858" s="136"/>
      <c r="AI1858" s="136"/>
      <c r="AJ1858" s="136"/>
      <c r="AK1858" s="136"/>
      <c r="AL1858" s="136"/>
      <c r="AM1858" s="136"/>
      <c r="AN1858" s="136"/>
      <c r="AO1858" s="136"/>
      <c r="AP1858" s="136"/>
      <c r="AQ1858" s="136"/>
      <c r="AR1858" s="136"/>
      <c r="AS1858" s="136"/>
      <c r="AT1858" s="136"/>
      <c r="AU1858" s="136"/>
      <c r="AV1858" s="136"/>
      <c r="AW1858" s="136"/>
      <c r="AX1858" s="136"/>
      <c r="AY1858" s="136"/>
      <c r="AZ1858" s="136"/>
      <c r="BA1858" s="136"/>
      <c r="BB1858" s="136"/>
      <c r="BC1858" s="136"/>
      <c r="BD1858" s="136"/>
      <c r="BE1858" s="136"/>
      <c r="BF1858" s="136"/>
      <c r="BG1858" s="136"/>
      <c r="BH1858" s="136"/>
      <c r="BI1858" s="136"/>
      <c r="BJ1858" s="136"/>
      <c r="BK1858" s="136"/>
      <c r="BL1858" s="136"/>
      <c r="BM1858" s="136"/>
      <c r="BN1858" s="136"/>
      <c r="BO1858" s="136"/>
      <c r="BP1858" s="136"/>
      <c r="BQ1858" s="136"/>
      <c r="BR1858" s="136"/>
      <c r="BS1858" s="136"/>
      <c r="BT1858" s="136"/>
      <c r="BU1858" s="136"/>
      <c r="BV1858" s="136"/>
      <c r="BW1858" s="136"/>
      <c r="BX1858" s="136"/>
      <c r="BY1858" s="136"/>
      <c r="BZ1858" s="136"/>
      <c r="CA1858" s="136"/>
      <c r="CB1858" s="136"/>
      <c r="CC1858" s="136"/>
      <c r="CD1858" s="136"/>
      <c r="CE1858" s="136"/>
      <c r="CF1858" s="136"/>
      <c r="CG1858" s="136"/>
      <c r="CH1858" s="136"/>
      <c r="CI1858" s="136"/>
      <c r="CJ1858" s="136"/>
      <c r="CK1858" s="136"/>
      <c r="CL1858" s="136"/>
      <c r="CM1858" s="136"/>
      <c r="CN1858" s="136"/>
      <c r="CO1858" s="136"/>
      <c r="CP1858" s="136"/>
      <c r="CQ1858" s="136"/>
      <c r="CR1858" s="136"/>
      <c r="CS1858" s="136"/>
      <c r="CT1858" s="136"/>
      <c r="CU1858" s="136"/>
      <c r="CV1858" s="136"/>
      <c r="CW1858" s="136"/>
      <c r="CX1858" s="136"/>
      <c r="CY1858" s="136"/>
      <c r="CZ1858" s="136"/>
      <c r="DA1858" s="136"/>
      <c r="DB1858" s="136"/>
      <c r="DC1858" s="136"/>
      <c r="DD1858" s="136"/>
      <c r="DE1858" s="136"/>
      <c r="DF1858" s="136"/>
      <c r="DG1858" s="136"/>
      <c r="DH1858" s="136"/>
      <c r="DI1858" s="136"/>
      <c r="DJ1858" s="136"/>
      <c r="DK1858" s="136"/>
      <c r="DL1858" s="136"/>
      <c r="DM1858" s="136"/>
      <c r="DN1858" s="136"/>
      <c r="DO1858" s="136"/>
      <c r="DP1858" s="136"/>
      <c r="DQ1858" s="136"/>
      <c r="DR1858" s="136"/>
      <c r="DS1858" s="136"/>
      <c r="DT1858" s="136"/>
      <c r="DU1858" s="136"/>
      <c r="DV1858" s="136"/>
      <c r="DW1858" s="136"/>
      <c r="DX1858" s="136"/>
      <c r="DY1858" s="136"/>
      <c r="DZ1858" s="136"/>
      <c r="EA1858" s="136"/>
      <c r="EB1858" s="136"/>
      <c r="EC1858" s="136"/>
      <c r="ED1858" s="136"/>
      <c r="EE1858" s="136"/>
      <c r="EF1858" s="136"/>
      <c r="EG1858" s="136"/>
      <c r="EH1858" s="136"/>
      <c r="EI1858" s="136"/>
      <c r="EJ1858" s="136"/>
      <c r="EK1858" s="136"/>
      <c r="EL1858" s="136"/>
      <c r="EM1858" s="136"/>
      <c r="EN1858" s="136"/>
      <c r="EO1858" s="136"/>
      <c r="EP1858" s="136"/>
      <c r="EQ1858" s="136"/>
      <c r="ER1858" s="136"/>
      <c r="ES1858" s="136"/>
      <c r="ET1858" s="136"/>
      <c r="EU1858" s="136"/>
      <c r="EV1858" s="136"/>
      <c r="EW1858" s="136"/>
      <c r="EX1858" s="136"/>
      <c r="EY1858" s="136"/>
      <c r="EZ1858" s="136"/>
      <c r="FA1858" s="136"/>
      <c r="FB1858" s="136"/>
      <c r="FC1858" s="136"/>
      <c r="FD1858" s="136"/>
      <c r="FE1858" s="136"/>
      <c r="FF1858" s="136"/>
      <c r="FG1858" s="136"/>
      <c r="FH1858" s="136"/>
      <c r="FI1858" s="136"/>
      <c r="FJ1858" s="136"/>
      <c r="FK1858" s="136"/>
      <c r="FL1858" s="136"/>
      <c r="FM1858" s="136"/>
      <c r="FN1858" s="136"/>
      <c r="FO1858" s="136"/>
      <c r="FP1858" s="136"/>
      <c r="FQ1858" s="136"/>
      <c r="FR1858" s="136"/>
      <c r="FS1858" s="136"/>
      <c r="FT1858" s="136"/>
      <c r="FU1858" s="136"/>
      <c r="FV1858" s="136"/>
      <c r="FW1858" s="136"/>
      <c r="FX1858" s="136"/>
      <c r="FY1858" s="136"/>
      <c r="FZ1858" s="136"/>
      <c r="GA1858" s="136"/>
      <c r="GB1858" s="136"/>
      <c r="GC1858" s="136"/>
      <c r="GD1858" s="136"/>
      <c r="GE1858" s="136"/>
      <c r="GF1858" s="136"/>
      <c r="GG1858" s="136"/>
      <c r="GH1858" s="136"/>
      <c r="GI1858" s="136"/>
      <c r="GJ1858" s="136"/>
      <c r="GK1858" s="136"/>
      <c r="GL1858" s="136"/>
      <c r="GM1858" s="136"/>
      <c r="GN1858" s="136"/>
      <c r="GO1858" s="136"/>
      <c r="GP1858" s="136"/>
      <c r="GQ1858" s="136"/>
      <c r="GR1858" s="136"/>
      <c r="GS1858" s="136"/>
      <c r="GT1858" s="136"/>
      <c r="GU1858" s="136"/>
      <c r="GV1858" s="136"/>
      <c r="GW1858" s="136"/>
      <c r="GX1858" s="136"/>
      <c r="GY1858" s="136"/>
      <c r="GZ1858" s="136"/>
      <c r="HA1858" s="136"/>
      <c r="HB1858" s="136"/>
      <c r="HC1858" s="136"/>
      <c r="HD1858" s="136"/>
      <c r="HE1858" s="136"/>
      <c r="HF1858" s="136"/>
      <c r="HG1858" s="136"/>
      <c r="HH1858" s="136"/>
      <c r="HI1858" s="136"/>
      <c r="HJ1858" s="136"/>
      <c r="HK1858" s="136"/>
      <c r="HL1858" s="136"/>
      <c r="HM1858" s="136"/>
      <c r="HN1858" s="136"/>
      <c r="HO1858" s="136"/>
      <c r="HP1858" s="136"/>
      <c r="HQ1858" s="136"/>
      <c r="HR1858" s="136"/>
      <c r="HS1858" s="136"/>
      <c r="HT1858" s="136"/>
      <c r="HU1858" s="136"/>
      <c r="HV1858" s="136"/>
      <c r="HW1858" s="136"/>
      <c r="HX1858" s="136"/>
      <c r="HY1858" s="136"/>
      <c r="HZ1858" s="136"/>
      <c r="IA1858" s="136"/>
      <c r="IB1858" s="136"/>
      <c r="IC1858" s="136"/>
      <c r="ID1858" s="136"/>
      <c r="IE1858" s="136"/>
      <c r="IF1858" s="136"/>
      <c r="IG1858" s="136"/>
    </row>
    <row r="1859" spans="1:241" ht="15" customHeight="1" x14ac:dyDescent="0.25">
      <c r="A1859" s="223" t="s">
        <v>530</v>
      </c>
      <c r="B1859" s="217">
        <v>10907328</v>
      </c>
      <c r="C1859" s="217">
        <v>3267647</v>
      </c>
      <c r="D1859" s="217">
        <v>917848</v>
      </c>
      <c r="E1859" s="217">
        <v>1897636</v>
      </c>
      <c r="F1859" s="217">
        <v>2155769</v>
      </c>
      <c r="G1859" s="217">
        <v>1401947</v>
      </c>
      <c r="H1859" s="235">
        <v>20548175</v>
      </c>
      <c r="I1859" s="136"/>
      <c r="J1859" s="223" t="s">
        <v>570</v>
      </c>
      <c r="K1859" s="217">
        <v>19619657</v>
      </c>
      <c r="L1859" s="217">
        <v>6699632</v>
      </c>
      <c r="M1859" s="217">
        <v>1022210</v>
      </c>
      <c r="N1859" s="217">
        <v>1597913</v>
      </c>
      <c r="O1859" s="217">
        <v>2295770</v>
      </c>
      <c r="P1859" s="217">
        <v>1097442</v>
      </c>
      <c r="Q1859" s="235">
        <v>32332624</v>
      </c>
      <c r="R1859" s="136"/>
      <c r="S1859" s="136"/>
      <c r="T1859" s="136"/>
      <c r="U1859" s="136"/>
      <c r="V1859" s="136"/>
      <c r="W1859" s="136"/>
      <c r="X1859" s="136"/>
      <c r="Y1859" s="136"/>
      <c r="Z1859" s="136"/>
      <c r="AA1859" s="136"/>
      <c r="AB1859" s="136"/>
      <c r="AC1859" s="136"/>
      <c r="AD1859" s="136"/>
      <c r="AE1859" s="136"/>
      <c r="AF1859" s="136"/>
      <c r="AG1859" s="136"/>
      <c r="AH1859" s="136"/>
      <c r="AI1859" s="136"/>
      <c r="AJ1859" s="136"/>
      <c r="AK1859" s="136"/>
      <c r="AL1859" s="136"/>
      <c r="AM1859" s="136"/>
      <c r="AN1859" s="136"/>
      <c r="AO1859" s="136"/>
      <c r="AP1859" s="136"/>
      <c r="AQ1859" s="136"/>
      <c r="AR1859" s="136"/>
      <c r="AS1859" s="136"/>
      <c r="AT1859" s="136"/>
      <c r="AU1859" s="136"/>
      <c r="AV1859" s="136"/>
      <c r="AW1859" s="136"/>
      <c r="AX1859" s="136"/>
      <c r="AY1859" s="136"/>
      <c r="AZ1859" s="136"/>
      <c r="BA1859" s="136"/>
      <c r="BB1859" s="136"/>
      <c r="BC1859" s="136"/>
      <c r="BD1859" s="136"/>
      <c r="BE1859" s="136"/>
      <c r="BF1859" s="136"/>
      <c r="BG1859" s="136"/>
      <c r="BH1859" s="136"/>
      <c r="BI1859" s="136"/>
      <c r="BJ1859" s="136"/>
      <c r="BK1859" s="136"/>
      <c r="BL1859" s="136"/>
      <c r="BM1859" s="136"/>
      <c r="BN1859" s="136"/>
      <c r="BO1859" s="136"/>
      <c r="BP1859" s="136"/>
      <c r="BQ1859" s="136"/>
      <c r="BR1859" s="136"/>
      <c r="BS1859" s="136"/>
      <c r="BT1859" s="136"/>
      <c r="BU1859" s="136"/>
      <c r="BV1859" s="136"/>
      <c r="BW1859" s="136"/>
      <c r="BX1859" s="136"/>
      <c r="BY1859" s="136"/>
      <c r="BZ1859" s="136"/>
      <c r="CA1859" s="136"/>
      <c r="CB1859" s="136"/>
      <c r="CC1859" s="136"/>
      <c r="CD1859" s="136"/>
      <c r="CE1859" s="136"/>
      <c r="CF1859" s="136"/>
      <c r="CG1859" s="136"/>
      <c r="CH1859" s="136"/>
      <c r="CI1859" s="136"/>
      <c r="CJ1859" s="136"/>
      <c r="CK1859" s="136"/>
      <c r="CL1859" s="136"/>
      <c r="CM1859" s="136"/>
      <c r="CN1859" s="136"/>
      <c r="CO1859" s="136"/>
      <c r="CP1859" s="136"/>
      <c r="CQ1859" s="136"/>
      <c r="CR1859" s="136"/>
      <c r="CS1859" s="136"/>
      <c r="CT1859" s="136"/>
      <c r="CU1859" s="136"/>
      <c r="CV1859" s="136"/>
      <c r="CW1859" s="136"/>
      <c r="CX1859" s="136"/>
      <c r="CY1859" s="136"/>
      <c r="CZ1859" s="136"/>
      <c r="DA1859" s="136"/>
      <c r="DB1859" s="136"/>
      <c r="DC1859" s="136"/>
      <c r="DD1859" s="136"/>
      <c r="DE1859" s="136"/>
      <c r="DF1859" s="136"/>
      <c r="DG1859" s="136"/>
      <c r="DH1859" s="136"/>
      <c r="DI1859" s="136"/>
      <c r="DJ1859" s="136"/>
      <c r="DK1859" s="136"/>
      <c r="DL1859" s="136"/>
      <c r="DM1859" s="136"/>
      <c r="DN1859" s="136"/>
      <c r="DO1859" s="136"/>
      <c r="DP1859" s="136"/>
      <c r="DQ1859" s="136"/>
      <c r="DR1859" s="136"/>
      <c r="DS1859" s="136"/>
      <c r="DT1859" s="136"/>
      <c r="DU1859" s="136"/>
      <c r="DV1859" s="136"/>
      <c r="DW1859" s="136"/>
      <c r="DX1859" s="136"/>
      <c r="DY1859" s="136"/>
      <c r="DZ1859" s="136"/>
      <c r="EA1859" s="136"/>
      <c r="EB1859" s="136"/>
      <c r="EC1859" s="136"/>
      <c r="ED1859" s="136"/>
      <c r="EE1859" s="136"/>
      <c r="EF1859" s="136"/>
      <c r="EG1859" s="136"/>
      <c r="EH1859" s="136"/>
      <c r="EI1859" s="136"/>
      <c r="EJ1859" s="136"/>
      <c r="EK1859" s="136"/>
      <c r="EL1859" s="136"/>
      <c r="EM1859" s="136"/>
      <c r="EN1859" s="136"/>
      <c r="EO1859" s="136"/>
      <c r="EP1859" s="136"/>
      <c r="EQ1859" s="136"/>
      <c r="ER1859" s="136"/>
      <c r="ES1859" s="136"/>
      <c r="ET1859" s="136"/>
      <c r="EU1859" s="136"/>
      <c r="EV1859" s="136"/>
      <c r="EW1859" s="136"/>
      <c r="EX1859" s="136"/>
      <c r="EY1859" s="136"/>
      <c r="EZ1859" s="136"/>
      <c r="FA1859" s="136"/>
      <c r="FB1859" s="136"/>
      <c r="FC1859" s="136"/>
      <c r="FD1859" s="136"/>
      <c r="FE1859" s="136"/>
      <c r="FF1859" s="136"/>
      <c r="FG1859" s="136"/>
      <c r="FH1859" s="136"/>
      <c r="FI1859" s="136"/>
      <c r="FJ1859" s="136"/>
      <c r="FK1859" s="136"/>
      <c r="FL1859" s="136"/>
      <c r="FM1859" s="136"/>
      <c r="FN1859" s="136"/>
      <c r="FO1859" s="136"/>
      <c r="FP1859" s="136"/>
      <c r="FQ1859" s="136"/>
      <c r="FR1859" s="136"/>
      <c r="FS1859" s="136"/>
      <c r="FT1859" s="136"/>
      <c r="FU1859" s="136"/>
      <c r="FV1859" s="136"/>
      <c r="FW1859" s="136"/>
      <c r="FX1859" s="136"/>
      <c r="FY1859" s="136"/>
      <c r="FZ1859" s="136"/>
      <c r="GA1859" s="136"/>
      <c r="GB1859" s="136"/>
      <c r="GC1859" s="136"/>
      <c r="GD1859" s="136"/>
      <c r="GE1859" s="136"/>
      <c r="GF1859" s="136"/>
      <c r="GG1859" s="136"/>
      <c r="GH1859" s="136"/>
      <c r="GI1859" s="136"/>
      <c r="GJ1859" s="136"/>
      <c r="GK1859" s="136"/>
      <c r="GL1859" s="136"/>
      <c r="GM1859" s="136"/>
      <c r="GN1859" s="136"/>
      <c r="GO1859" s="136"/>
      <c r="GP1859" s="136"/>
      <c r="GQ1859" s="136"/>
      <c r="GR1859" s="136"/>
      <c r="GS1859" s="136"/>
      <c r="GT1859" s="136"/>
      <c r="GU1859" s="136"/>
      <c r="GV1859" s="136"/>
      <c r="GW1859" s="136"/>
      <c r="GX1859" s="136"/>
      <c r="GY1859" s="136"/>
      <c r="GZ1859" s="136"/>
      <c r="HA1859" s="136"/>
      <c r="HB1859" s="136"/>
      <c r="HC1859" s="136"/>
      <c r="HD1859" s="136"/>
      <c r="HE1859" s="136"/>
      <c r="HF1859" s="136"/>
      <c r="HG1859" s="136"/>
      <c r="HH1859" s="136"/>
      <c r="HI1859" s="136"/>
      <c r="HJ1859" s="136"/>
      <c r="HK1859" s="136"/>
      <c r="HL1859" s="136"/>
      <c r="HM1859" s="136"/>
      <c r="HN1859" s="136"/>
      <c r="HO1859" s="136"/>
      <c r="HP1859" s="136"/>
      <c r="HQ1859" s="136"/>
      <c r="HR1859" s="136"/>
      <c r="HS1859" s="136"/>
      <c r="HT1859" s="136"/>
      <c r="HU1859" s="136"/>
      <c r="HV1859" s="136"/>
      <c r="HW1859" s="136"/>
      <c r="HX1859" s="136"/>
      <c r="HY1859" s="136"/>
      <c r="HZ1859" s="136"/>
      <c r="IA1859" s="136"/>
      <c r="IB1859" s="136"/>
      <c r="IC1859" s="136"/>
      <c r="ID1859" s="136"/>
      <c r="IE1859" s="136"/>
      <c r="IF1859" s="136"/>
      <c r="IG1859" s="136"/>
    </row>
    <row r="1860" spans="1:241" ht="15" customHeight="1" x14ac:dyDescent="0.25">
      <c r="A1860" s="223" t="s">
        <v>728</v>
      </c>
      <c r="B1860" s="217">
        <v>9444312</v>
      </c>
      <c r="C1860" s="217">
        <v>2829249</v>
      </c>
      <c r="D1860" s="217">
        <v>703082</v>
      </c>
      <c r="E1860" s="217">
        <v>1789093</v>
      </c>
      <c r="F1860" s="217">
        <v>2810312</v>
      </c>
      <c r="G1860" s="217">
        <v>932613</v>
      </c>
      <c r="H1860" s="235">
        <v>18508661</v>
      </c>
      <c r="I1860" s="136"/>
      <c r="J1860" s="223" t="s">
        <v>573</v>
      </c>
      <c r="K1860" s="217">
        <v>18699080</v>
      </c>
      <c r="L1860" s="217">
        <v>4722073</v>
      </c>
      <c r="M1860" s="217">
        <v>820460</v>
      </c>
      <c r="N1860" s="217">
        <v>1229541</v>
      </c>
      <c r="O1860" s="217">
        <v>1911494</v>
      </c>
      <c r="P1860" s="217">
        <v>896680</v>
      </c>
      <c r="Q1860" s="235">
        <v>28279328</v>
      </c>
      <c r="R1860" s="136"/>
      <c r="S1860" s="136"/>
      <c r="T1860" s="136"/>
      <c r="U1860" s="136"/>
      <c r="V1860" s="136"/>
      <c r="W1860" s="136"/>
      <c r="X1860" s="136"/>
      <c r="Y1860" s="136"/>
      <c r="Z1860" s="136"/>
      <c r="AA1860" s="136"/>
      <c r="AB1860" s="136"/>
      <c r="AC1860" s="136"/>
      <c r="AD1860" s="136"/>
      <c r="AE1860" s="136"/>
      <c r="AF1860" s="136"/>
      <c r="AG1860" s="136"/>
      <c r="AH1860" s="136"/>
      <c r="AI1860" s="136"/>
      <c r="AJ1860" s="136"/>
      <c r="AK1860" s="136"/>
      <c r="AL1860" s="136"/>
      <c r="AM1860" s="136"/>
      <c r="AN1860" s="136"/>
      <c r="AO1860" s="136"/>
      <c r="AP1860" s="136"/>
      <c r="AQ1860" s="136"/>
      <c r="AR1860" s="136"/>
      <c r="AS1860" s="136"/>
      <c r="AT1860" s="136"/>
      <c r="AU1860" s="136"/>
      <c r="AV1860" s="136"/>
      <c r="AW1860" s="136"/>
      <c r="AX1860" s="136"/>
      <c r="AY1860" s="136"/>
      <c r="AZ1860" s="136"/>
      <c r="BA1860" s="136"/>
      <c r="BB1860" s="136"/>
      <c r="BC1860" s="136"/>
      <c r="BD1860" s="136"/>
      <c r="BE1860" s="136"/>
      <c r="BF1860" s="136"/>
      <c r="BG1860" s="136"/>
      <c r="BH1860" s="136"/>
      <c r="BI1860" s="136"/>
      <c r="BJ1860" s="136"/>
      <c r="BK1860" s="136"/>
      <c r="BL1860" s="136"/>
      <c r="BM1860" s="136"/>
      <c r="BN1860" s="136"/>
      <c r="BO1860" s="136"/>
      <c r="BP1860" s="136"/>
      <c r="BQ1860" s="136"/>
      <c r="BR1860" s="136"/>
      <c r="BS1860" s="136"/>
      <c r="BT1860" s="136"/>
      <c r="BU1860" s="136"/>
      <c r="BV1860" s="136"/>
      <c r="BW1860" s="136"/>
      <c r="BX1860" s="136"/>
      <c r="BY1860" s="136"/>
      <c r="BZ1860" s="136"/>
      <c r="CA1860" s="136"/>
      <c r="CB1860" s="136"/>
      <c r="CC1860" s="136"/>
      <c r="CD1860" s="136"/>
      <c r="CE1860" s="136"/>
      <c r="CF1860" s="136"/>
      <c r="CG1860" s="136"/>
      <c r="CH1860" s="136"/>
      <c r="CI1860" s="136"/>
      <c r="CJ1860" s="136"/>
      <c r="CK1860" s="136"/>
      <c r="CL1860" s="136"/>
      <c r="CM1860" s="136"/>
      <c r="CN1860" s="136"/>
      <c r="CO1860" s="136"/>
      <c r="CP1860" s="136"/>
      <c r="CQ1860" s="136"/>
      <c r="CR1860" s="136"/>
      <c r="CS1860" s="136"/>
      <c r="CT1860" s="136"/>
      <c r="CU1860" s="136"/>
      <c r="CV1860" s="136"/>
      <c r="CW1860" s="136"/>
      <c r="CX1860" s="136"/>
      <c r="CY1860" s="136"/>
      <c r="CZ1860" s="136"/>
      <c r="DA1860" s="136"/>
      <c r="DB1860" s="136"/>
      <c r="DC1860" s="136"/>
      <c r="DD1860" s="136"/>
      <c r="DE1860" s="136"/>
      <c r="DF1860" s="136"/>
      <c r="DG1860" s="136"/>
      <c r="DH1860" s="136"/>
      <c r="DI1860" s="136"/>
      <c r="DJ1860" s="136"/>
      <c r="DK1860" s="136"/>
      <c r="DL1860" s="136"/>
      <c r="DM1860" s="136"/>
      <c r="DN1860" s="136"/>
      <c r="DO1860" s="136"/>
      <c r="DP1860" s="136"/>
      <c r="DQ1860" s="136"/>
      <c r="DR1860" s="136"/>
      <c r="DS1860" s="136"/>
      <c r="DT1860" s="136"/>
      <c r="DU1860" s="136"/>
      <c r="DV1860" s="136"/>
      <c r="DW1860" s="136"/>
      <c r="DX1860" s="136"/>
      <c r="DY1860" s="136"/>
      <c r="DZ1860" s="136"/>
      <c r="EA1860" s="136"/>
      <c r="EB1860" s="136"/>
      <c r="EC1860" s="136"/>
      <c r="ED1860" s="136"/>
      <c r="EE1860" s="136"/>
      <c r="EF1860" s="136"/>
      <c r="EG1860" s="136"/>
      <c r="EH1860" s="136"/>
      <c r="EI1860" s="136"/>
      <c r="EJ1860" s="136"/>
      <c r="EK1860" s="136"/>
      <c r="EL1860" s="136"/>
      <c r="EM1860" s="136"/>
      <c r="EN1860" s="136"/>
      <c r="EO1860" s="136"/>
      <c r="EP1860" s="136"/>
      <c r="EQ1860" s="136"/>
      <c r="ER1860" s="136"/>
      <c r="ES1860" s="136"/>
      <c r="ET1860" s="136"/>
      <c r="EU1860" s="136"/>
      <c r="EV1860" s="136"/>
      <c r="EW1860" s="136"/>
      <c r="EX1860" s="136"/>
      <c r="EY1860" s="136"/>
      <c r="EZ1860" s="136"/>
      <c r="FA1860" s="136"/>
      <c r="FB1860" s="136"/>
      <c r="FC1860" s="136"/>
      <c r="FD1860" s="136"/>
      <c r="FE1860" s="136"/>
      <c r="FF1860" s="136"/>
      <c r="FG1860" s="136"/>
      <c r="FH1860" s="136"/>
      <c r="FI1860" s="136"/>
      <c r="FJ1860" s="136"/>
      <c r="FK1860" s="136"/>
      <c r="FL1860" s="136"/>
      <c r="FM1860" s="136"/>
      <c r="FN1860" s="136"/>
      <c r="FO1860" s="136"/>
      <c r="FP1860" s="136"/>
      <c r="FQ1860" s="136"/>
      <c r="FR1860" s="136"/>
      <c r="FS1860" s="136"/>
      <c r="FT1860" s="136"/>
      <c r="FU1860" s="136"/>
      <c r="FV1860" s="136"/>
      <c r="FW1860" s="136"/>
      <c r="FX1860" s="136"/>
      <c r="FY1860" s="136"/>
      <c r="FZ1860" s="136"/>
      <c r="GA1860" s="136"/>
      <c r="GB1860" s="136"/>
      <c r="GC1860" s="136"/>
      <c r="GD1860" s="136"/>
      <c r="GE1860" s="136"/>
      <c r="GF1860" s="136"/>
      <c r="GG1860" s="136"/>
      <c r="GH1860" s="136"/>
      <c r="GI1860" s="136"/>
      <c r="GJ1860" s="136"/>
      <c r="GK1860" s="136"/>
      <c r="GL1860" s="136"/>
      <c r="GM1860" s="136"/>
      <c r="GN1860" s="136"/>
      <c r="GO1860" s="136"/>
      <c r="GP1860" s="136"/>
      <c r="GQ1860" s="136"/>
      <c r="GR1860" s="136"/>
      <c r="GS1860" s="136"/>
      <c r="GT1860" s="136"/>
      <c r="GU1860" s="136"/>
      <c r="GV1860" s="136"/>
      <c r="GW1860" s="136"/>
      <c r="GX1860" s="136"/>
      <c r="GY1860" s="136"/>
      <c r="GZ1860" s="136"/>
      <c r="HA1860" s="136"/>
      <c r="HB1860" s="136"/>
      <c r="HC1860" s="136"/>
      <c r="HD1860" s="136"/>
      <c r="HE1860" s="136"/>
      <c r="HF1860" s="136"/>
      <c r="HG1860" s="136"/>
      <c r="HH1860" s="136"/>
      <c r="HI1860" s="136"/>
      <c r="HJ1860" s="136"/>
      <c r="HK1860" s="136"/>
      <c r="HL1860" s="136"/>
      <c r="HM1860" s="136"/>
      <c r="HN1860" s="136"/>
      <c r="HO1860" s="136"/>
      <c r="HP1860" s="136"/>
      <c r="HQ1860" s="136"/>
      <c r="HR1860" s="136"/>
      <c r="HS1860" s="136"/>
      <c r="HT1860" s="136"/>
      <c r="HU1860" s="136"/>
      <c r="HV1860" s="136"/>
      <c r="HW1860" s="136"/>
      <c r="HX1860" s="136"/>
      <c r="HY1860" s="136"/>
      <c r="HZ1860" s="136"/>
      <c r="IA1860" s="136"/>
      <c r="IB1860" s="136"/>
      <c r="IC1860" s="136"/>
      <c r="ID1860" s="136"/>
      <c r="IE1860" s="136"/>
      <c r="IF1860" s="136"/>
      <c r="IG1860" s="136"/>
    </row>
    <row r="1861" spans="1:241" ht="15" customHeight="1" x14ac:dyDescent="0.25">
      <c r="A1861" s="223" t="s">
        <v>654</v>
      </c>
      <c r="B1861" s="217">
        <v>7953284</v>
      </c>
      <c r="C1861" s="217">
        <v>2537699</v>
      </c>
      <c r="D1861" s="217">
        <v>649417</v>
      </c>
      <c r="E1861" s="217">
        <v>1716423</v>
      </c>
      <c r="F1861" s="217">
        <v>1840080</v>
      </c>
      <c r="G1861" s="217">
        <v>737264</v>
      </c>
      <c r="H1861" s="235">
        <v>15434167</v>
      </c>
      <c r="I1861" s="136"/>
      <c r="J1861" s="223" t="s">
        <v>574</v>
      </c>
      <c r="K1861" s="217">
        <v>23639604</v>
      </c>
      <c r="L1861" s="217">
        <v>3974061</v>
      </c>
      <c r="M1861" s="217">
        <v>721618</v>
      </c>
      <c r="N1861" s="217">
        <v>1266523</v>
      </c>
      <c r="O1861" s="217">
        <v>2004691</v>
      </c>
      <c r="P1861" s="217">
        <v>943716</v>
      </c>
      <c r="Q1861" s="235">
        <v>32550213</v>
      </c>
      <c r="R1861" s="136"/>
      <c r="S1861" s="136"/>
      <c r="T1861" s="136"/>
      <c r="U1861" s="136"/>
      <c r="V1861" s="136"/>
      <c r="W1861" s="136"/>
      <c r="X1861" s="136"/>
      <c r="Y1861" s="136"/>
      <c r="Z1861" s="136"/>
      <c r="AA1861" s="136"/>
      <c r="AB1861" s="136"/>
      <c r="AC1861" s="136"/>
      <c r="AD1861" s="136"/>
      <c r="AE1861" s="136"/>
      <c r="AF1861" s="136"/>
      <c r="AG1861" s="136"/>
      <c r="AH1861" s="136"/>
      <c r="AI1861" s="136"/>
      <c r="AJ1861" s="136"/>
      <c r="AK1861" s="136"/>
      <c r="AL1861" s="136"/>
      <c r="AM1861" s="136"/>
      <c r="AN1861" s="136"/>
      <c r="AO1861" s="136"/>
      <c r="AP1861" s="136"/>
      <c r="AQ1861" s="136"/>
      <c r="AR1861" s="136"/>
      <c r="AS1861" s="136"/>
      <c r="AT1861" s="136"/>
      <c r="AU1861" s="136"/>
      <c r="AV1861" s="136"/>
      <c r="AW1861" s="136"/>
      <c r="AX1861" s="136"/>
      <c r="AY1861" s="136"/>
      <c r="AZ1861" s="136"/>
      <c r="BA1861" s="136"/>
      <c r="BB1861" s="136"/>
      <c r="BC1861" s="136"/>
      <c r="BD1861" s="136"/>
      <c r="BE1861" s="136"/>
      <c r="BF1861" s="136"/>
      <c r="BG1861" s="136"/>
      <c r="BH1861" s="136"/>
      <c r="BI1861" s="136"/>
      <c r="BJ1861" s="136"/>
      <c r="BK1861" s="136"/>
      <c r="BL1861" s="136"/>
      <c r="BM1861" s="136"/>
      <c r="BN1861" s="136"/>
      <c r="BO1861" s="136"/>
      <c r="BP1861" s="136"/>
      <c r="BQ1861" s="136"/>
      <c r="BR1861" s="136"/>
      <c r="BS1861" s="136"/>
      <c r="BT1861" s="136"/>
      <c r="BU1861" s="136"/>
      <c r="BV1861" s="136"/>
      <c r="BW1861" s="136"/>
      <c r="BX1861" s="136"/>
      <c r="BY1861" s="136"/>
      <c r="BZ1861" s="136"/>
      <c r="CA1861" s="136"/>
      <c r="CB1861" s="136"/>
      <c r="CC1861" s="136"/>
      <c r="CD1861" s="136"/>
      <c r="CE1861" s="136"/>
      <c r="CF1861" s="136"/>
      <c r="CG1861" s="136"/>
      <c r="CH1861" s="136"/>
      <c r="CI1861" s="136"/>
      <c r="CJ1861" s="136"/>
      <c r="CK1861" s="136"/>
      <c r="CL1861" s="136"/>
      <c r="CM1861" s="136"/>
      <c r="CN1861" s="136"/>
      <c r="CO1861" s="136"/>
      <c r="CP1861" s="136"/>
      <c r="CQ1861" s="136"/>
      <c r="CR1861" s="136"/>
      <c r="CS1861" s="136"/>
      <c r="CT1861" s="136"/>
      <c r="CU1861" s="136"/>
      <c r="CV1861" s="136"/>
      <c r="CW1861" s="136"/>
      <c r="CX1861" s="136"/>
      <c r="CY1861" s="136"/>
      <c r="CZ1861" s="136"/>
      <c r="DA1861" s="136"/>
      <c r="DB1861" s="136"/>
      <c r="DC1861" s="136"/>
      <c r="DD1861" s="136"/>
      <c r="DE1861" s="136"/>
      <c r="DF1861" s="136"/>
      <c r="DG1861" s="136"/>
      <c r="DH1861" s="136"/>
      <c r="DI1861" s="136"/>
      <c r="DJ1861" s="136"/>
      <c r="DK1861" s="136"/>
      <c r="DL1861" s="136"/>
      <c r="DM1861" s="136"/>
      <c r="DN1861" s="136"/>
      <c r="DO1861" s="136"/>
      <c r="DP1861" s="136"/>
      <c r="DQ1861" s="136"/>
      <c r="DR1861" s="136"/>
      <c r="DS1861" s="136"/>
      <c r="DT1861" s="136"/>
      <c r="DU1861" s="136"/>
      <c r="DV1861" s="136"/>
      <c r="DW1861" s="136"/>
      <c r="DX1861" s="136"/>
      <c r="DY1861" s="136"/>
      <c r="DZ1861" s="136"/>
      <c r="EA1861" s="136"/>
      <c r="EB1861" s="136"/>
      <c r="EC1861" s="136"/>
      <c r="ED1861" s="136"/>
      <c r="EE1861" s="136"/>
      <c r="EF1861" s="136"/>
      <c r="EG1861" s="136"/>
      <c r="EH1861" s="136"/>
      <c r="EI1861" s="136"/>
      <c r="EJ1861" s="136"/>
      <c r="EK1861" s="136"/>
      <c r="EL1861" s="136"/>
      <c r="EM1861" s="136"/>
      <c r="EN1861" s="136"/>
      <c r="EO1861" s="136"/>
      <c r="EP1861" s="136"/>
      <c r="EQ1861" s="136"/>
      <c r="ER1861" s="136"/>
      <c r="ES1861" s="136"/>
      <c r="ET1861" s="136"/>
      <c r="EU1861" s="136"/>
      <c r="EV1861" s="136"/>
      <c r="EW1861" s="136"/>
      <c r="EX1861" s="136"/>
      <c r="EY1861" s="136"/>
      <c r="EZ1861" s="136"/>
      <c r="FA1861" s="136"/>
      <c r="FB1861" s="136"/>
      <c r="FC1861" s="136"/>
      <c r="FD1861" s="136"/>
      <c r="FE1861" s="136"/>
      <c r="FF1861" s="136"/>
      <c r="FG1861" s="136"/>
      <c r="FH1861" s="136"/>
      <c r="FI1861" s="136"/>
      <c r="FJ1861" s="136"/>
      <c r="FK1861" s="136"/>
      <c r="FL1861" s="136"/>
      <c r="FM1861" s="136"/>
      <c r="FN1861" s="136"/>
      <c r="FO1861" s="136"/>
      <c r="FP1861" s="136"/>
      <c r="FQ1861" s="136"/>
      <c r="FR1861" s="136"/>
      <c r="FS1861" s="136"/>
      <c r="FT1861" s="136"/>
      <c r="FU1861" s="136"/>
      <c r="FV1861" s="136"/>
      <c r="FW1861" s="136"/>
      <c r="FX1861" s="136"/>
      <c r="FY1861" s="136"/>
      <c r="FZ1861" s="136"/>
      <c r="GA1861" s="136"/>
      <c r="GB1861" s="136"/>
      <c r="GC1861" s="136"/>
      <c r="GD1861" s="136"/>
      <c r="GE1861" s="136"/>
      <c r="GF1861" s="136"/>
      <c r="GG1861" s="136"/>
      <c r="GH1861" s="136"/>
      <c r="GI1861" s="136"/>
      <c r="GJ1861" s="136"/>
      <c r="GK1861" s="136"/>
      <c r="GL1861" s="136"/>
      <c r="GM1861" s="136"/>
      <c r="GN1861" s="136"/>
      <c r="GO1861" s="136"/>
      <c r="GP1861" s="136"/>
      <c r="GQ1861" s="136"/>
      <c r="GR1861" s="136"/>
      <c r="GS1861" s="136"/>
      <c r="GT1861" s="136"/>
      <c r="GU1861" s="136"/>
      <c r="GV1861" s="136"/>
      <c r="GW1861" s="136"/>
      <c r="GX1861" s="136"/>
      <c r="GY1861" s="136"/>
      <c r="GZ1861" s="136"/>
      <c r="HA1861" s="136"/>
      <c r="HB1861" s="136"/>
      <c r="HC1861" s="136"/>
      <c r="HD1861" s="136"/>
      <c r="HE1861" s="136"/>
      <c r="HF1861" s="136"/>
      <c r="HG1861" s="136"/>
      <c r="HH1861" s="136"/>
      <c r="HI1861" s="136"/>
      <c r="HJ1861" s="136"/>
      <c r="HK1861" s="136"/>
      <c r="HL1861" s="136"/>
      <c r="HM1861" s="136"/>
      <c r="HN1861" s="136"/>
      <c r="HO1861" s="136"/>
      <c r="HP1861" s="136"/>
      <c r="HQ1861" s="136"/>
      <c r="HR1861" s="136"/>
      <c r="HS1861" s="136"/>
      <c r="HT1861" s="136"/>
      <c r="HU1861" s="136"/>
      <c r="HV1861" s="136"/>
      <c r="HW1861" s="136"/>
      <c r="HX1861" s="136"/>
      <c r="HY1861" s="136"/>
      <c r="HZ1861" s="136"/>
      <c r="IA1861" s="136"/>
      <c r="IB1861" s="136"/>
      <c r="IC1861" s="136"/>
      <c r="ID1861" s="136"/>
      <c r="IE1861" s="136"/>
      <c r="IF1861" s="136"/>
      <c r="IG1861" s="136"/>
    </row>
    <row r="1862" spans="1:241" ht="15" customHeight="1" x14ac:dyDescent="0.25">
      <c r="A1862" s="223" t="s">
        <v>531</v>
      </c>
      <c r="B1862" s="217">
        <v>8499025</v>
      </c>
      <c r="C1862" s="217">
        <v>3055418</v>
      </c>
      <c r="D1862" s="217">
        <v>695324</v>
      </c>
      <c r="E1862" s="217">
        <v>2602565</v>
      </c>
      <c r="F1862" s="217">
        <v>1768369</v>
      </c>
      <c r="G1862" s="217">
        <v>590697</v>
      </c>
      <c r="H1862" s="235">
        <v>17211398</v>
      </c>
      <c r="I1862" s="136"/>
      <c r="J1862" s="223" t="s">
        <v>737</v>
      </c>
      <c r="K1862" s="217">
        <v>17323283</v>
      </c>
      <c r="L1862" s="217">
        <v>3694556</v>
      </c>
      <c r="M1862" s="217">
        <v>693014</v>
      </c>
      <c r="N1862" s="217">
        <v>1552776</v>
      </c>
      <c r="O1862" s="217">
        <v>2320948</v>
      </c>
      <c r="P1862" s="217">
        <v>930817</v>
      </c>
      <c r="Q1862" s="235">
        <v>26515394</v>
      </c>
      <c r="R1862" s="136"/>
      <c r="S1862" s="136"/>
      <c r="T1862" s="136"/>
      <c r="U1862" s="136"/>
      <c r="V1862" s="136"/>
      <c r="W1862" s="136"/>
      <c r="X1862" s="136"/>
      <c r="Y1862" s="136"/>
      <c r="Z1862" s="136"/>
      <c r="AA1862" s="136"/>
      <c r="AB1862" s="136"/>
      <c r="AC1862" s="136"/>
      <c r="AD1862" s="136"/>
      <c r="AE1862" s="136"/>
      <c r="AF1862" s="136"/>
      <c r="AG1862" s="136"/>
      <c r="AH1862" s="136"/>
      <c r="AI1862" s="136"/>
      <c r="AJ1862" s="136"/>
      <c r="AK1862" s="136"/>
      <c r="AL1862" s="136"/>
      <c r="AM1862" s="136"/>
      <c r="AN1862" s="136"/>
      <c r="AO1862" s="136"/>
      <c r="AP1862" s="136"/>
      <c r="AQ1862" s="136"/>
      <c r="AR1862" s="136"/>
      <c r="AS1862" s="136"/>
      <c r="AT1862" s="136"/>
      <c r="AU1862" s="136"/>
      <c r="AV1862" s="136"/>
      <c r="AW1862" s="136"/>
      <c r="AX1862" s="136"/>
      <c r="AY1862" s="136"/>
      <c r="AZ1862" s="136"/>
      <c r="BA1862" s="136"/>
      <c r="BB1862" s="136"/>
      <c r="BC1862" s="136"/>
      <c r="BD1862" s="136"/>
      <c r="BE1862" s="136"/>
      <c r="BF1862" s="136"/>
      <c r="BG1862" s="136"/>
      <c r="BH1862" s="136"/>
      <c r="BI1862" s="136"/>
      <c r="BJ1862" s="136"/>
      <c r="BK1862" s="136"/>
      <c r="BL1862" s="136"/>
      <c r="BM1862" s="136"/>
      <c r="BN1862" s="136"/>
      <c r="BO1862" s="136"/>
      <c r="BP1862" s="136"/>
      <c r="BQ1862" s="136"/>
      <c r="BR1862" s="136"/>
      <c r="BS1862" s="136"/>
      <c r="BT1862" s="136"/>
      <c r="BU1862" s="136"/>
      <c r="BV1862" s="136"/>
      <c r="BW1862" s="136"/>
      <c r="BX1862" s="136"/>
      <c r="BY1862" s="136"/>
      <c r="BZ1862" s="136"/>
      <c r="CA1862" s="136"/>
      <c r="CB1862" s="136"/>
      <c r="CC1862" s="136"/>
      <c r="CD1862" s="136"/>
      <c r="CE1862" s="136"/>
      <c r="CF1862" s="136"/>
      <c r="CG1862" s="136"/>
      <c r="CH1862" s="136"/>
      <c r="CI1862" s="136"/>
      <c r="CJ1862" s="136"/>
      <c r="CK1862" s="136"/>
      <c r="CL1862" s="136"/>
      <c r="CM1862" s="136"/>
      <c r="CN1862" s="136"/>
      <c r="CO1862" s="136"/>
      <c r="CP1862" s="136"/>
      <c r="CQ1862" s="136"/>
      <c r="CR1862" s="136"/>
      <c r="CS1862" s="136"/>
      <c r="CT1862" s="136"/>
      <c r="CU1862" s="136"/>
      <c r="CV1862" s="136"/>
      <c r="CW1862" s="136"/>
      <c r="CX1862" s="136"/>
      <c r="CY1862" s="136"/>
      <c r="CZ1862" s="136"/>
      <c r="DA1862" s="136"/>
      <c r="DB1862" s="136"/>
      <c r="DC1862" s="136"/>
      <c r="DD1862" s="136"/>
      <c r="DE1862" s="136"/>
      <c r="DF1862" s="136"/>
      <c r="DG1862" s="136"/>
      <c r="DH1862" s="136"/>
      <c r="DI1862" s="136"/>
      <c r="DJ1862" s="136"/>
      <c r="DK1862" s="136"/>
      <c r="DL1862" s="136"/>
      <c r="DM1862" s="136"/>
      <c r="DN1862" s="136"/>
      <c r="DO1862" s="136"/>
      <c r="DP1862" s="136"/>
      <c r="DQ1862" s="136"/>
      <c r="DR1862" s="136"/>
      <c r="DS1862" s="136"/>
      <c r="DT1862" s="136"/>
      <c r="DU1862" s="136"/>
      <c r="DV1862" s="136"/>
      <c r="DW1862" s="136"/>
      <c r="DX1862" s="136"/>
      <c r="DY1862" s="136"/>
      <c r="DZ1862" s="136"/>
      <c r="EA1862" s="136"/>
      <c r="EB1862" s="136"/>
      <c r="EC1862" s="136"/>
      <c r="ED1862" s="136"/>
      <c r="EE1862" s="136"/>
      <c r="EF1862" s="136"/>
      <c r="EG1862" s="136"/>
      <c r="EH1862" s="136"/>
      <c r="EI1862" s="136"/>
      <c r="EJ1862" s="136"/>
      <c r="EK1862" s="136"/>
      <c r="EL1862" s="136"/>
      <c r="EM1862" s="136"/>
      <c r="EN1862" s="136"/>
      <c r="EO1862" s="136"/>
      <c r="EP1862" s="136"/>
      <c r="EQ1862" s="136"/>
      <c r="ER1862" s="136"/>
      <c r="ES1862" s="136"/>
      <c r="ET1862" s="136"/>
      <c r="EU1862" s="136"/>
      <c r="EV1862" s="136"/>
      <c r="EW1862" s="136"/>
      <c r="EX1862" s="136"/>
      <c r="EY1862" s="136"/>
      <c r="EZ1862" s="136"/>
      <c r="FA1862" s="136"/>
      <c r="FB1862" s="136"/>
      <c r="FC1862" s="136"/>
      <c r="FD1862" s="136"/>
      <c r="FE1862" s="136"/>
      <c r="FF1862" s="136"/>
      <c r="FG1862" s="136"/>
      <c r="FH1862" s="136"/>
      <c r="FI1862" s="136"/>
      <c r="FJ1862" s="136"/>
      <c r="FK1862" s="136"/>
      <c r="FL1862" s="136"/>
      <c r="FM1862" s="136"/>
      <c r="FN1862" s="136"/>
      <c r="FO1862" s="136"/>
      <c r="FP1862" s="136"/>
      <c r="FQ1862" s="136"/>
      <c r="FR1862" s="136"/>
      <c r="FS1862" s="136"/>
      <c r="FT1862" s="136"/>
      <c r="FU1862" s="136"/>
      <c r="FV1862" s="136"/>
      <c r="FW1862" s="136"/>
      <c r="FX1862" s="136"/>
      <c r="FY1862" s="136"/>
      <c r="FZ1862" s="136"/>
      <c r="GA1862" s="136"/>
      <c r="GB1862" s="136"/>
      <c r="GC1862" s="136"/>
      <c r="GD1862" s="136"/>
      <c r="GE1862" s="136"/>
      <c r="GF1862" s="136"/>
      <c r="GG1862" s="136"/>
      <c r="GH1862" s="136"/>
      <c r="GI1862" s="136"/>
      <c r="GJ1862" s="136"/>
      <c r="GK1862" s="136"/>
      <c r="GL1862" s="136"/>
      <c r="GM1862" s="136"/>
      <c r="GN1862" s="136"/>
      <c r="GO1862" s="136"/>
      <c r="GP1862" s="136"/>
      <c r="GQ1862" s="136"/>
      <c r="GR1862" s="136"/>
      <c r="GS1862" s="136"/>
      <c r="GT1862" s="136"/>
      <c r="GU1862" s="136"/>
      <c r="GV1862" s="136"/>
      <c r="GW1862" s="136"/>
      <c r="GX1862" s="136"/>
      <c r="GY1862" s="136"/>
      <c r="GZ1862" s="136"/>
      <c r="HA1862" s="136"/>
      <c r="HB1862" s="136"/>
      <c r="HC1862" s="136"/>
      <c r="HD1862" s="136"/>
      <c r="HE1862" s="136"/>
      <c r="HF1862" s="136"/>
      <c r="HG1862" s="136"/>
      <c r="HH1862" s="136"/>
      <c r="HI1862" s="136"/>
      <c r="HJ1862" s="136"/>
      <c r="HK1862" s="136"/>
      <c r="HL1862" s="136"/>
      <c r="HM1862" s="136"/>
      <c r="HN1862" s="136"/>
      <c r="HO1862" s="136"/>
      <c r="HP1862" s="136"/>
      <c r="HQ1862" s="136"/>
      <c r="HR1862" s="136"/>
      <c r="HS1862" s="136"/>
      <c r="HT1862" s="136"/>
      <c r="HU1862" s="136"/>
      <c r="HV1862" s="136"/>
      <c r="HW1862" s="136"/>
      <c r="HX1862" s="136"/>
      <c r="HY1862" s="136"/>
      <c r="HZ1862" s="136"/>
      <c r="IA1862" s="136"/>
      <c r="IB1862" s="136"/>
      <c r="IC1862" s="136"/>
      <c r="ID1862" s="136"/>
      <c r="IE1862" s="136"/>
      <c r="IF1862" s="136"/>
      <c r="IG1862" s="136"/>
    </row>
    <row r="1863" spans="1:241" ht="15" customHeight="1" x14ac:dyDescent="0.25">
      <c r="A1863" s="214" t="s">
        <v>1154</v>
      </c>
      <c r="B1863" s="199">
        <v>257034310</v>
      </c>
      <c r="C1863" s="199">
        <v>77405891</v>
      </c>
      <c r="D1863" s="199">
        <v>21309787</v>
      </c>
      <c r="E1863" s="199">
        <v>40466629</v>
      </c>
      <c r="F1863" s="199">
        <v>49541621</v>
      </c>
      <c r="G1863" s="199">
        <v>16012972</v>
      </c>
      <c r="H1863" s="240">
        <v>461771210</v>
      </c>
      <c r="I1863" s="136"/>
      <c r="J1863" s="223" t="s">
        <v>663</v>
      </c>
      <c r="K1863" s="217">
        <v>11793007</v>
      </c>
      <c r="L1863" s="217">
        <v>3791623</v>
      </c>
      <c r="M1863" s="217">
        <v>743012</v>
      </c>
      <c r="N1863" s="217">
        <v>1379129</v>
      </c>
      <c r="O1863" s="217">
        <v>2373812</v>
      </c>
      <c r="P1863" s="217">
        <v>1022121</v>
      </c>
      <c r="Q1863" s="235">
        <v>21102704</v>
      </c>
      <c r="R1863" s="136"/>
      <c r="S1863" s="136"/>
      <c r="T1863" s="136"/>
      <c r="U1863" s="136"/>
      <c r="V1863" s="136"/>
      <c r="W1863" s="136"/>
      <c r="X1863" s="136"/>
      <c r="Y1863" s="136"/>
      <c r="Z1863" s="136"/>
      <c r="AA1863" s="136"/>
      <c r="AB1863" s="136"/>
      <c r="AC1863" s="136"/>
      <c r="AD1863" s="136"/>
      <c r="AE1863" s="136"/>
      <c r="AF1863" s="136"/>
      <c r="AG1863" s="136"/>
      <c r="AH1863" s="136"/>
      <c r="AI1863" s="136"/>
      <c r="AJ1863" s="136"/>
      <c r="AK1863" s="136"/>
      <c r="AL1863" s="136"/>
      <c r="AM1863" s="136"/>
      <c r="AN1863" s="136"/>
      <c r="AO1863" s="136"/>
      <c r="AP1863" s="136"/>
      <c r="AQ1863" s="136"/>
      <c r="AR1863" s="136"/>
      <c r="AS1863" s="136"/>
      <c r="AT1863" s="136"/>
      <c r="AU1863" s="136"/>
      <c r="AV1863" s="136"/>
      <c r="AW1863" s="136"/>
      <c r="AX1863" s="136"/>
      <c r="AY1863" s="136"/>
      <c r="AZ1863" s="136"/>
      <c r="BA1863" s="136"/>
      <c r="BB1863" s="136"/>
      <c r="BC1863" s="136"/>
      <c r="BD1863" s="136"/>
      <c r="BE1863" s="136"/>
      <c r="BF1863" s="136"/>
      <c r="BG1863" s="136"/>
      <c r="BH1863" s="136"/>
      <c r="BI1863" s="136"/>
      <c r="BJ1863" s="136"/>
      <c r="BK1863" s="136"/>
      <c r="BL1863" s="136"/>
      <c r="BM1863" s="136"/>
      <c r="BN1863" s="136"/>
      <c r="BO1863" s="136"/>
      <c r="BP1863" s="136"/>
      <c r="BQ1863" s="136"/>
      <c r="BR1863" s="136"/>
      <c r="BS1863" s="136"/>
      <c r="BT1863" s="136"/>
      <c r="BU1863" s="136"/>
      <c r="BV1863" s="136"/>
      <c r="BW1863" s="136"/>
      <c r="BX1863" s="136"/>
      <c r="BY1863" s="136"/>
      <c r="BZ1863" s="136"/>
      <c r="CA1863" s="136"/>
      <c r="CB1863" s="136"/>
      <c r="CC1863" s="136"/>
      <c r="CD1863" s="136"/>
      <c r="CE1863" s="136"/>
      <c r="CF1863" s="136"/>
      <c r="CG1863" s="136"/>
      <c r="CH1863" s="136"/>
      <c r="CI1863" s="136"/>
      <c r="CJ1863" s="136"/>
      <c r="CK1863" s="136"/>
      <c r="CL1863" s="136"/>
      <c r="CM1863" s="136"/>
      <c r="CN1863" s="136"/>
      <c r="CO1863" s="136"/>
      <c r="CP1863" s="136"/>
      <c r="CQ1863" s="136"/>
      <c r="CR1863" s="136"/>
      <c r="CS1863" s="136"/>
      <c r="CT1863" s="136"/>
      <c r="CU1863" s="136"/>
      <c r="CV1863" s="136"/>
      <c r="CW1863" s="136"/>
      <c r="CX1863" s="136"/>
      <c r="CY1863" s="136"/>
      <c r="CZ1863" s="136"/>
      <c r="DA1863" s="136"/>
      <c r="DB1863" s="136"/>
      <c r="DC1863" s="136"/>
      <c r="DD1863" s="136"/>
      <c r="DE1863" s="136"/>
      <c r="DF1863" s="136"/>
      <c r="DG1863" s="136"/>
      <c r="DH1863" s="136"/>
      <c r="DI1863" s="136"/>
      <c r="DJ1863" s="136"/>
      <c r="DK1863" s="136"/>
      <c r="DL1863" s="136"/>
      <c r="DM1863" s="136"/>
      <c r="DN1863" s="136"/>
      <c r="DO1863" s="136"/>
      <c r="DP1863" s="136"/>
      <c r="DQ1863" s="136"/>
      <c r="DR1863" s="136"/>
      <c r="DS1863" s="136"/>
      <c r="DT1863" s="136"/>
      <c r="DU1863" s="136"/>
      <c r="DV1863" s="136"/>
      <c r="DW1863" s="136"/>
      <c r="DX1863" s="136"/>
      <c r="DY1863" s="136"/>
      <c r="DZ1863" s="136"/>
      <c r="EA1863" s="136"/>
      <c r="EB1863" s="136"/>
      <c r="EC1863" s="136"/>
      <c r="ED1863" s="136"/>
      <c r="EE1863" s="136"/>
      <c r="EF1863" s="136"/>
      <c r="EG1863" s="136"/>
      <c r="EH1863" s="136"/>
      <c r="EI1863" s="136"/>
      <c r="EJ1863" s="136"/>
      <c r="EK1863" s="136"/>
      <c r="EL1863" s="136"/>
      <c r="EM1863" s="136"/>
      <c r="EN1863" s="136"/>
      <c r="EO1863" s="136"/>
      <c r="EP1863" s="136"/>
      <c r="EQ1863" s="136"/>
      <c r="ER1863" s="136"/>
      <c r="ES1863" s="136"/>
      <c r="ET1863" s="136"/>
      <c r="EU1863" s="136"/>
      <c r="EV1863" s="136"/>
      <c r="EW1863" s="136"/>
      <c r="EX1863" s="136"/>
      <c r="EY1863" s="136"/>
      <c r="EZ1863" s="136"/>
      <c r="FA1863" s="136"/>
      <c r="FB1863" s="136"/>
      <c r="FC1863" s="136"/>
      <c r="FD1863" s="136"/>
      <c r="FE1863" s="136"/>
      <c r="FF1863" s="136"/>
      <c r="FG1863" s="136"/>
      <c r="FH1863" s="136"/>
      <c r="FI1863" s="136"/>
      <c r="FJ1863" s="136"/>
      <c r="FK1863" s="136"/>
      <c r="FL1863" s="136"/>
      <c r="FM1863" s="136"/>
      <c r="FN1863" s="136"/>
      <c r="FO1863" s="136"/>
      <c r="FP1863" s="136"/>
      <c r="FQ1863" s="136"/>
      <c r="FR1863" s="136"/>
      <c r="FS1863" s="136"/>
      <c r="FT1863" s="136"/>
      <c r="FU1863" s="136"/>
      <c r="FV1863" s="136"/>
      <c r="FW1863" s="136"/>
      <c r="FX1863" s="136"/>
      <c r="FY1863" s="136"/>
      <c r="FZ1863" s="136"/>
      <c r="GA1863" s="136"/>
      <c r="GB1863" s="136"/>
      <c r="GC1863" s="136"/>
      <c r="GD1863" s="136"/>
      <c r="GE1863" s="136"/>
      <c r="GF1863" s="136"/>
      <c r="GG1863" s="136"/>
      <c r="GH1863" s="136"/>
      <c r="GI1863" s="136"/>
      <c r="GJ1863" s="136"/>
      <c r="GK1863" s="136"/>
      <c r="GL1863" s="136"/>
      <c r="GM1863" s="136"/>
      <c r="GN1863" s="136"/>
      <c r="GO1863" s="136"/>
      <c r="GP1863" s="136"/>
      <c r="GQ1863" s="136"/>
      <c r="GR1863" s="136"/>
      <c r="GS1863" s="136"/>
      <c r="GT1863" s="136"/>
      <c r="GU1863" s="136"/>
      <c r="GV1863" s="136"/>
      <c r="GW1863" s="136"/>
      <c r="GX1863" s="136"/>
      <c r="GY1863" s="136"/>
      <c r="GZ1863" s="136"/>
      <c r="HA1863" s="136"/>
      <c r="HB1863" s="136"/>
      <c r="HC1863" s="136"/>
      <c r="HD1863" s="136"/>
      <c r="HE1863" s="136"/>
      <c r="HF1863" s="136"/>
      <c r="HG1863" s="136"/>
      <c r="HH1863" s="136"/>
      <c r="HI1863" s="136"/>
      <c r="HJ1863" s="136"/>
      <c r="HK1863" s="136"/>
      <c r="HL1863" s="136"/>
      <c r="HM1863" s="136"/>
      <c r="HN1863" s="136"/>
      <c r="HO1863" s="136"/>
      <c r="HP1863" s="136"/>
      <c r="HQ1863" s="136"/>
      <c r="HR1863" s="136"/>
      <c r="HS1863" s="136"/>
      <c r="HT1863" s="136"/>
      <c r="HU1863" s="136"/>
      <c r="HV1863" s="136"/>
      <c r="HW1863" s="136"/>
      <c r="HX1863" s="136"/>
      <c r="HY1863" s="136"/>
      <c r="HZ1863" s="136"/>
      <c r="IA1863" s="136"/>
      <c r="IB1863" s="136"/>
      <c r="IC1863" s="136"/>
      <c r="ID1863" s="136"/>
      <c r="IE1863" s="136"/>
      <c r="IF1863" s="136"/>
      <c r="IG1863" s="136"/>
    </row>
    <row r="1864" spans="1:241" ht="15" customHeight="1" x14ac:dyDescent="0.25">
      <c r="A1864" s="215" t="s">
        <v>1155</v>
      </c>
      <c r="B1864" s="224">
        <v>12851715.5</v>
      </c>
      <c r="C1864" s="224">
        <v>3870294.55</v>
      </c>
      <c r="D1864" s="224">
        <v>1065489.3500000001</v>
      </c>
      <c r="E1864" s="224">
        <v>2023331.45</v>
      </c>
      <c r="F1864" s="224">
        <v>2477081.0499999998</v>
      </c>
      <c r="G1864" s="224">
        <v>800648.6</v>
      </c>
      <c r="H1864" s="224">
        <v>23088560.5</v>
      </c>
      <c r="I1864" s="136"/>
      <c r="J1864" s="223" t="s">
        <v>575</v>
      </c>
      <c r="K1864" s="217">
        <v>7701963</v>
      </c>
      <c r="L1864" s="217">
        <v>3895124</v>
      </c>
      <c r="M1864" s="217">
        <v>815520</v>
      </c>
      <c r="N1864" s="217">
        <v>1120525</v>
      </c>
      <c r="O1864" s="217">
        <v>2155117</v>
      </c>
      <c r="P1864" s="217">
        <v>702472</v>
      </c>
      <c r="Q1864" s="235">
        <v>16390721</v>
      </c>
      <c r="R1864" s="136"/>
      <c r="S1864" s="136"/>
      <c r="T1864" s="136"/>
      <c r="U1864" s="136"/>
      <c r="V1864" s="136"/>
      <c r="W1864" s="136"/>
      <c r="X1864" s="136"/>
      <c r="Y1864" s="136"/>
      <c r="Z1864" s="136"/>
      <c r="AA1864" s="136"/>
      <c r="AB1864" s="136"/>
      <c r="AC1864" s="136"/>
      <c r="AD1864" s="136"/>
      <c r="AE1864" s="136"/>
      <c r="AF1864" s="136"/>
      <c r="AG1864" s="136"/>
      <c r="AH1864" s="136"/>
      <c r="AI1864" s="136"/>
      <c r="AJ1864" s="136"/>
      <c r="AK1864" s="136"/>
      <c r="AL1864" s="136"/>
      <c r="AM1864" s="136"/>
      <c r="AN1864" s="136"/>
      <c r="AO1864" s="136"/>
      <c r="AP1864" s="136"/>
      <c r="AQ1864" s="136"/>
      <c r="AR1864" s="136"/>
      <c r="AS1864" s="136"/>
      <c r="AT1864" s="136"/>
      <c r="AU1864" s="136"/>
      <c r="AV1864" s="136"/>
      <c r="AW1864" s="136"/>
      <c r="AX1864" s="136"/>
      <c r="AY1864" s="136"/>
      <c r="AZ1864" s="136"/>
      <c r="BA1864" s="136"/>
      <c r="BB1864" s="136"/>
      <c r="BC1864" s="136"/>
      <c r="BD1864" s="136"/>
      <c r="BE1864" s="136"/>
      <c r="BF1864" s="136"/>
      <c r="BG1864" s="136"/>
      <c r="BH1864" s="136"/>
      <c r="BI1864" s="136"/>
      <c r="BJ1864" s="136"/>
      <c r="BK1864" s="136"/>
      <c r="BL1864" s="136"/>
      <c r="BM1864" s="136"/>
      <c r="BN1864" s="136"/>
      <c r="BO1864" s="136"/>
      <c r="BP1864" s="136"/>
      <c r="BQ1864" s="136"/>
      <c r="BR1864" s="136"/>
      <c r="BS1864" s="136"/>
      <c r="BT1864" s="136"/>
      <c r="BU1864" s="136"/>
      <c r="BV1864" s="136"/>
      <c r="BW1864" s="136"/>
      <c r="BX1864" s="136"/>
      <c r="BY1864" s="136"/>
      <c r="BZ1864" s="136"/>
      <c r="CA1864" s="136"/>
      <c r="CB1864" s="136"/>
      <c r="CC1864" s="136"/>
      <c r="CD1864" s="136"/>
      <c r="CE1864" s="136"/>
      <c r="CF1864" s="136"/>
      <c r="CG1864" s="136"/>
      <c r="CH1864" s="136"/>
      <c r="CI1864" s="136"/>
      <c r="CJ1864" s="136"/>
      <c r="CK1864" s="136"/>
      <c r="CL1864" s="136"/>
      <c r="CM1864" s="136"/>
      <c r="CN1864" s="136"/>
      <c r="CO1864" s="136"/>
      <c r="CP1864" s="136"/>
      <c r="CQ1864" s="136"/>
      <c r="CR1864" s="136"/>
      <c r="CS1864" s="136"/>
      <c r="CT1864" s="136"/>
      <c r="CU1864" s="136"/>
      <c r="CV1864" s="136"/>
      <c r="CW1864" s="136"/>
      <c r="CX1864" s="136"/>
      <c r="CY1864" s="136"/>
      <c r="CZ1864" s="136"/>
      <c r="DA1864" s="136"/>
      <c r="DB1864" s="136"/>
      <c r="DC1864" s="136"/>
      <c r="DD1864" s="136"/>
      <c r="DE1864" s="136"/>
      <c r="DF1864" s="136"/>
      <c r="DG1864" s="136"/>
      <c r="DH1864" s="136"/>
      <c r="DI1864" s="136"/>
      <c r="DJ1864" s="136"/>
      <c r="DK1864" s="136"/>
      <c r="DL1864" s="136"/>
      <c r="DM1864" s="136"/>
      <c r="DN1864" s="136"/>
      <c r="DO1864" s="136"/>
      <c r="DP1864" s="136"/>
      <c r="DQ1864" s="136"/>
      <c r="DR1864" s="136"/>
      <c r="DS1864" s="136"/>
      <c r="DT1864" s="136"/>
      <c r="DU1864" s="136"/>
      <c r="DV1864" s="136"/>
      <c r="DW1864" s="136"/>
      <c r="DX1864" s="136"/>
      <c r="DY1864" s="136"/>
      <c r="DZ1864" s="136"/>
      <c r="EA1864" s="136"/>
      <c r="EB1864" s="136"/>
      <c r="EC1864" s="136"/>
      <c r="ED1864" s="136"/>
      <c r="EE1864" s="136"/>
      <c r="EF1864" s="136"/>
      <c r="EG1864" s="136"/>
      <c r="EH1864" s="136"/>
      <c r="EI1864" s="136"/>
      <c r="EJ1864" s="136"/>
      <c r="EK1864" s="136"/>
      <c r="EL1864" s="136"/>
      <c r="EM1864" s="136"/>
      <c r="EN1864" s="136"/>
      <c r="EO1864" s="136"/>
      <c r="EP1864" s="136"/>
      <c r="EQ1864" s="136"/>
      <c r="ER1864" s="136"/>
      <c r="ES1864" s="136"/>
      <c r="ET1864" s="136"/>
      <c r="EU1864" s="136"/>
      <c r="EV1864" s="136"/>
      <c r="EW1864" s="136"/>
      <c r="EX1864" s="136"/>
      <c r="EY1864" s="136"/>
      <c r="EZ1864" s="136"/>
      <c r="FA1864" s="136"/>
      <c r="FB1864" s="136"/>
      <c r="FC1864" s="136"/>
      <c r="FD1864" s="136"/>
      <c r="FE1864" s="136"/>
      <c r="FF1864" s="136"/>
      <c r="FG1864" s="136"/>
      <c r="FH1864" s="136"/>
      <c r="FI1864" s="136"/>
      <c r="FJ1864" s="136"/>
      <c r="FK1864" s="136"/>
      <c r="FL1864" s="136"/>
      <c r="FM1864" s="136"/>
      <c r="FN1864" s="136"/>
      <c r="FO1864" s="136"/>
      <c r="FP1864" s="136"/>
      <c r="FQ1864" s="136"/>
      <c r="FR1864" s="136"/>
      <c r="FS1864" s="136"/>
      <c r="FT1864" s="136"/>
      <c r="FU1864" s="136"/>
      <c r="FV1864" s="136"/>
      <c r="FW1864" s="136"/>
      <c r="FX1864" s="136"/>
      <c r="FY1864" s="136"/>
      <c r="FZ1864" s="136"/>
      <c r="GA1864" s="136"/>
      <c r="GB1864" s="136"/>
      <c r="GC1864" s="136"/>
      <c r="GD1864" s="136"/>
      <c r="GE1864" s="136"/>
      <c r="GF1864" s="136"/>
      <c r="GG1864" s="136"/>
      <c r="GH1864" s="136"/>
      <c r="GI1864" s="136"/>
      <c r="GJ1864" s="136"/>
      <c r="GK1864" s="136"/>
      <c r="GL1864" s="136"/>
      <c r="GM1864" s="136"/>
      <c r="GN1864" s="136"/>
      <c r="GO1864" s="136"/>
      <c r="GP1864" s="136"/>
      <c r="GQ1864" s="136"/>
      <c r="GR1864" s="136"/>
      <c r="GS1864" s="136"/>
      <c r="GT1864" s="136"/>
      <c r="GU1864" s="136"/>
      <c r="GV1864" s="136"/>
      <c r="GW1864" s="136"/>
      <c r="GX1864" s="136"/>
      <c r="GY1864" s="136"/>
      <c r="GZ1864" s="136"/>
      <c r="HA1864" s="136"/>
      <c r="HB1864" s="136"/>
      <c r="HC1864" s="136"/>
      <c r="HD1864" s="136"/>
      <c r="HE1864" s="136"/>
      <c r="HF1864" s="136"/>
      <c r="HG1864" s="136"/>
      <c r="HH1864" s="136"/>
      <c r="HI1864" s="136"/>
      <c r="HJ1864" s="136"/>
      <c r="HK1864" s="136"/>
      <c r="HL1864" s="136"/>
      <c r="HM1864" s="136"/>
      <c r="HN1864" s="136"/>
      <c r="HO1864" s="136"/>
      <c r="HP1864" s="136"/>
      <c r="HQ1864" s="136"/>
      <c r="HR1864" s="136"/>
      <c r="HS1864" s="136"/>
      <c r="HT1864" s="136"/>
      <c r="HU1864" s="136"/>
      <c r="HV1864" s="136"/>
      <c r="HW1864" s="136"/>
      <c r="HX1864" s="136"/>
      <c r="HY1864" s="136"/>
      <c r="HZ1864" s="136"/>
      <c r="IA1864" s="136"/>
      <c r="IB1864" s="136"/>
      <c r="IC1864" s="136"/>
      <c r="ID1864" s="136"/>
      <c r="IE1864" s="136"/>
      <c r="IF1864" s="136"/>
      <c r="IG1864" s="136"/>
    </row>
    <row r="1865" spans="1:241" ht="15" customHeight="1" x14ac:dyDescent="0.25">
      <c r="A1865" s="135"/>
      <c r="B1865" s="135"/>
      <c r="C1865" s="135"/>
      <c r="D1865" s="135"/>
      <c r="E1865" s="135"/>
      <c r="F1865" s="135"/>
      <c r="G1865" s="135"/>
      <c r="H1865" s="135"/>
      <c r="I1865" s="136"/>
      <c r="J1865" s="232" t="s">
        <v>1156</v>
      </c>
      <c r="K1865" s="199">
        <v>302413158</v>
      </c>
      <c r="L1865" s="199">
        <v>109198075</v>
      </c>
      <c r="M1865" s="199">
        <v>18067534</v>
      </c>
      <c r="N1865" s="199">
        <v>32595092</v>
      </c>
      <c r="O1865" s="199">
        <v>53644642</v>
      </c>
      <c r="P1865" s="199">
        <v>19471398</v>
      </c>
      <c r="Q1865" s="240">
        <v>535389899</v>
      </c>
      <c r="R1865" s="136"/>
      <c r="S1865" s="136"/>
      <c r="T1865" s="136"/>
      <c r="U1865" s="136"/>
      <c r="V1865" s="136"/>
      <c r="W1865" s="136"/>
      <c r="X1865" s="136"/>
      <c r="Y1865" s="136"/>
      <c r="Z1865" s="136"/>
      <c r="AA1865" s="136"/>
      <c r="AB1865" s="136"/>
      <c r="AC1865" s="136"/>
      <c r="AD1865" s="136"/>
      <c r="AE1865" s="136"/>
      <c r="AF1865" s="136"/>
      <c r="AG1865" s="136"/>
      <c r="AH1865" s="136"/>
      <c r="AI1865" s="136"/>
      <c r="AJ1865" s="136"/>
      <c r="AK1865" s="136"/>
      <c r="AL1865" s="136"/>
      <c r="AM1865" s="136"/>
      <c r="AN1865" s="136"/>
      <c r="AO1865" s="136"/>
      <c r="AP1865" s="136"/>
      <c r="AQ1865" s="136"/>
      <c r="AR1865" s="136"/>
      <c r="AS1865" s="136"/>
      <c r="AT1865" s="136"/>
      <c r="AU1865" s="136"/>
      <c r="AV1865" s="136"/>
      <c r="AW1865" s="136"/>
      <c r="AX1865" s="136"/>
      <c r="AY1865" s="136"/>
      <c r="AZ1865" s="136"/>
      <c r="BA1865" s="136"/>
      <c r="BB1865" s="136"/>
      <c r="BC1865" s="136"/>
      <c r="BD1865" s="136"/>
      <c r="BE1865" s="136"/>
      <c r="BF1865" s="136"/>
      <c r="BG1865" s="136"/>
      <c r="BH1865" s="136"/>
      <c r="BI1865" s="136"/>
      <c r="BJ1865" s="136"/>
      <c r="BK1865" s="136"/>
      <c r="BL1865" s="136"/>
      <c r="BM1865" s="136"/>
      <c r="BN1865" s="136"/>
      <c r="BO1865" s="136"/>
      <c r="BP1865" s="136"/>
      <c r="BQ1865" s="136"/>
      <c r="BR1865" s="136"/>
      <c r="BS1865" s="136"/>
      <c r="BT1865" s="136"/>
      <c r="BU1865" s="136"/>
      <c r="BV1865" s="136"/>
      <c r="BW1865" s="136"/>
      <c r="BX1865" s="136"/>
      <c r="BY1865" s="136"/>
      <c r="BZ1865" s="136"/>
      <c r="CA1865" s="136"/>
      <c r="CB1865" s="136"/>
      <c r="CC1865" s="136"/>
      <c r="CD1865" s="136"/>
      <c r="CE1865" s="136"/>
      <c r="CF1865" s="136"/>
      <c r="CG1865" s="136"/>
      <c r="CH1865" s="136"/>
      <c r="CI1865" s="136"/>
      <c r="CJ1865" s="136"/>
      <c r="CK1865" s="136"/>
      <c r="CL1865" s="136"/>
      <c r="CM1865" s="136"/>
      <c r="CN1865" s="136"/>
      <c r="CO1865" s="136"/>
      <c r="CP1865" s="136"/>
      <c r="CQ1865" s="136"/>
      <c r="CR1865" s="136"/>
      <c r="CS1865" s="136"/>
      <c r="CT1865" s="136"/>
      <c r="CU1865" s="136"/>
      <c r="CV1865" s="136"/>
      <c r="CW1865" s="136"/>
      <c r="CX1865" s="136"/>
      <c r="CY1865" s="136"/>
      <c r="CZ1865" s="136"/>
      <c r="DA1865" s="136"/>
      <c r="DB1865" s="136"/>
      <c r="DC1865" s="136"/>
      <c r="DD1865" s="136"/>
      <c r="DE1865" s="136"/>
      <c r="DF1865" s="136"/>
      <c r="DG1865" s="136"/>
      <c r="DH1865" s="136"/>
      <c r="DI1865" s="136"/>
      <c r="DJ1865" s="136"/>
      <c r="DK1865" s="136"/>
      <c r="DL1865" s="136"/>
      <c r="DM1865" s="136"/>
      <c r="DN1865" s="136"/>
      <c r="DO1865" s="136"/>
      <c r="DP1865" s="136"/>
      <c r="DQ1865" s="136"/>
      <c r="DR1865" s="136"/>
      <c r="DS1865" s="136"/>
      <c r="DT1865" s="136"/>
      <c r="DU1865" s="136"/>
      <c r="DV1865" s="136"/>
      <c r="DW1865" s="136"/>
      <c r="DX1865" s="136"/>
      <c r="DY1865" s="136"/>
      <c r="DZ1865" s="136"/>
      <c r="EA1865" s="136"/>
      <c r="EB1865" s="136"/>
      <c r="EC1865" s="136"/>
      <c r="ED1865" s="136"/>
      <c r="EE1865" s="136"/>
      <c r="EF1865" s="136"/>
      <c r="EG1865" s="136"/>
      <c r="EH1865" s="136"/>
      <c r="EI1865" s="136"/>
      <c r="EJ1865" s="136"/>
      <c r="EK1865" s="136"/>
      <c r="EL1865" s="136"/>
      <c r="EM1865" s="136"/>
      <c r="EN1865" s="136"/>
      <c r="EO1865" s="136"/>
      <c r="EP1865" s="136"/>
      <c r="EQ1865" s="136"/>
      <c r="ER1865" s="136"/>
      <c r="ES1865" s="136"/>
      <c r="ET1865" s="136"/>
      <c r="EU1865" s="136"/>
      <c r="EV1865" s="136"/>
      <c r="EW1865" s="136"/>
      <c r="EX1865" s="136"/>
      <c r="EY1865" s="136"/>
      <c r="EZ1865" s="136"/>
      <c r="FA1865" s="136"/>
      <c r="FB1865" s="136"/>
      <c r="FC1865" s="136"/>
      <c r="FD1865" s="136"/>
      <c r="FE1865" s="136"/>
      <c r="FF1865" s="136"/>
      <c r="FG1865" s="136"/>
      <c r="FH1865" s="136"/>
      <c r="FI1865" s="136"/>
      <c r="FJ1865" s="136"/>
      <c r="FK1865" s="136"/>
      <c r="FL1865" s="136"/>
      <c r="FM1865" s="136"/>
      <c r="FN1865" s="136"/>
      <c r="FO1865" s="136"/>
      <c r="FP1865" s="136"/>
      <c r="FQ1865" s="136"/>
      <c r="FR1865" s="136"/>
      <c r="FS1865" s="136"/>
      <c r="FT1865" s="136"/>
      <c r="FU1865" s="136"/>
      <c r="FV1865" s="136"/>
      <c r="FW1865" s="136"/>
      <c r="FX1865" s="136"/>
      <c r="FY1865" s="136"/>
      <c r="FZ1865" s="136"/>
      <c r="GA1865" s="136"/>
      <c r="GB1865" s="136"/>
      <c r="GC1865" s="136"/>
      <c r="GD1865" s="136"/>
      <c r="GE1865" s="136"/>
      <c r="GF1865" s="136"/>
      <c r="GG1865" s="136"/>
      <c r="GH1865" s="136"/>
      <c r="GI1865" s="136"/>
      <c r="GJ1865" s="136"/>
      <c r="GK1865" s="136"/>
      <c r="GL1865" s="136"/>
      <c r="GM1865" s="136"/>
      <c r="GN1865" s="136"/>
      <c r="GO1865" s="136"/>
      <c r="GP1865" s="136"/>
      <c r="GQ1865" s="136"/>
      <c r="GR1865" s="136"/>
      <c r="GS1865" s="136"/>
      <c r="GT1865" s="136"/>
      <c r="GU1865" s="136"/>
      <c r="GV1865" s="136"/>
      <c r="GW1865" s="136"/>
      <c r="GX1865" s="136"/>
      <c r="GY1865" s="136"/>
      <c r="GZ1865" s="136"/>
      <c r="HA1865" s="136"/>
      <c r="HB1865" s="136"/>
      <c r="HC1865" s="136"/>
      <c r="HD1865" s="136"/>
      <c r="HE1865" s="136"/>
      <c r="HF1865" s="136"/>
      <c r="HG1865" s="136"/>
      <c r="HH1865" s="136"/>
      <c r="HI1865" s="136"/>
      <c r="HJ1865" s="136"/>
      <c r="HK1865" s="136"/>
      <c r="HL1865" s="136"/>
      <c r="HM1865" s="136"/>
      <c r="HN1865" s="136"/>
      <c r="HO1865" s="136"/>
      <c r="HP1865" s="136"/>
      <c r="HQ1865" s="136"/>
      <c r="HR1865" s="136"/>
      <c r="HS1865" s="136"/>
      <c r="HT1865" s="136"/>
      <c r="HU1865" s="136"/>
      <c r="HV1865" s="136"/>
      <c r="HW1865" s="136"/>
      <c r="HX1865" s="136"/>
      <c r="HY1865" s="136"/>
      <c r="HZ1865" s="136"/>
      <c r="IA1865" s="136"/>
      <c r="IB1865" s="136"/>
      <c r="IC1865" s="136"/>
      <c r="ID1865" s="136"/>
      <c r="IE1865" s="136"/>
      <c r="IF1865" s="136"/>
      <c r="IG1865" s="136"/>
    </row>
    <row r="1866" spans="1:241" ht="15" customHeight="1" x14ac:dyDescent="0.25">
      <c r="A1866" s="135"/>
      <c r="B1866" s="135"/>
      <c r="C1866" s="135"/>
      <c r="I1866" s="136"/>
      <c r="J1866" s="215" t="s">
        <v>1157</v>
      </c>
      <c r="K1866" s="224">
        <v>13746052.636363637</v>
      </c>
      <c r="L1866" s="224">
        <v>4963548.8636363633</v>
      </c>
      <c r="M1866" s="224">
        <v>821251.54545454541</v>
      </c>
      <c r="N1866" s="224">
        <v>1481595.0909090908</v>
      </c>
      <c r="O1866" s="224">
        <v>2438392.8181818184</v>
      </c>
      <c r="P1866" s="224">
        <v>885063.54545454541</v>
      </c>
      <c r="Q1866" s="224">
        <v>24335904.5</v>
      </c>
      <c r="R1866" s="136"/>
      <c r="S1866" s="136"/>
      <c r="T1866" s="136"/>
      <c r="U1866" s="136"/>
      <c r="V1866" s="136"/>
      <c r="W1866" s="136"/>
      <c r="X1866" s="136"/>
      <c r="Y1866" s="136"/>
      <c r="Z1866" s="136"/>
      <c r="AA1866" s="136"/>
      <c r="AB1866" s="136"/>
      <c r="AC1866" s="136"/>
      <c r="AD1866" s="136"/>
      <c r="AE1866" s="136"/>
      <c r="AF1866" s="136"/>
      <c r="AG1866" s="136"/>
      <c r="AH1866" s="136"/>
      <c r="AI1866" s="136"/>
      <c r="AJ1866" s="136"/>
      <c r="AK1866" s="136"/>
      <c r="AL1866" s="136"/>
      <c r="AM1866" s="136"/>
      <c r="AN1866" s="136"/>
      <c r="AO1866" s="136"/>
      <c r="AP1866" s="136"/>
      <c r="AQ1866" s="136"/>
      <c r="AR1866" s="136"/>
      <c r="AS1866" s="136"/>
      <c r="AT1866" s="136"/>
      <c r="AU1866" s="136"/>
      <c r="AV1866" s="136"/>
      <c r="AW1866" s="136"/>
      <c r="AX1866" s="136"/>
      <c r="AY1866" s="136"/>
      <c r="AZ1866" s="136"/>
      <c r="BA1866" s="136"/>
      <c r="BB1866" s="136"/>
      <c r="BC1866" s="136"/>
      <c r="BD1866" s="136"/>
      <c r="BE1866" s="136"/>
      <c r="BF1866" s="136"/>
      <c r="BG1866" s="136"/>
      <c r="BH1866" s="136"/>
      <c r="BI1866" s="136"/>
      <c r="BJ1866" s="136"/>
      <c r="BK1866" s="136"/>
      <c r="BL1866" s="136"/>
      <c r="BM1866" s="136"/>
      <c r="BN1866" s="136"/>
      <c r="BO1866" s="136"/>
      <c r="BP1866" s="136"/>
      <c r="BQ1866" s="136"/>
      <c r="BR1866" s="136"/>
      <c r="BS1866" s="136"/>
      <c r="BT1866" s="136"/>
      <c r="BU1866" s="136"/>
      <c r="BV1866" s="136"/>
      <c r="BW1866" s="136"/>
      <c r="BX1866" s="136"/>
      <c r="BY1866" s="136"/>
      <c r="BZ1866" s="136"/>
      <c r="CA1866" s="136"/>
      <c r="CB1866" s="136"/>
      <c r="CC1866" s="136"/>
      <c r="CD1866" s="136"/>
      <c r="CE1866" s="136"/>
      <c r="CF1866" s="136"/>
      <c r="CG1866" s="136"/>
      <c r="CH1866" s="136"/>
      <c r="CI1866" s="136"/>
      <c r="CJ1866" s="136"/>
      <c r="CK1866" s="136"/>
      <c r="CL1866" s="136"/>
      <c r="CM1866" s="136"/>
      <c r="CN1866" s="136"/>
      <c r="CO1866" s="136"/>
      <c r="CP1866" s="136"/>
      <c r="CQ1866" s="136"/>
      <c r="CR1866" s="136"/>
      <c r="CS1866" s="136"/>
      <c r="CT1866" s="136"/>
      <c r="CU1866" s="136"/>
      <c r="CV1866" s="136"/>
      <c r="CW1866" s="136"/>
      <c r="CX1866" s="136"/>
      <c r="CY1866" s="136"/>
      <c r="CZ1866" s="136"/>
      <c r="DA1866" s="136"/>
      <c r="DB1866" s="136"/>
      <c r="DC1866" s="136"/>
      <c r="DD1866" s="136"/>
      <c r="DE1866" s="136"/>
      <c r="DF1866" s="136"/>
      <c r="DG1866" s="136"/>
      <c r="DH1866" s="136"/>
      <c r="DI1866" s="136"/>
      <c r="DJ1866" s="136"/>
      <c r="DK1866" s="136"/>
      <c r="DL1866" s="136"/>
      <c r="DM1866" s="136"/>
      <c r="DN1866" s="136"/>
      <c r="DO1866" s="136"/>
      <c r="DP1866" s="136"/>
      <c r="DQ1866" s="136"/>
      <c r="DR1866" s="136"/>
      <c r="DS1866" s="136"/>
      <c r="DT1866" s="136"/>
      <c r="DU1866" s="136"/>
      <c r="DV1866" s="136"/>
      <c r="DW1866" s="136"/>
      <c r="DX1866" s="136"/>
      <c r="DY1866" s="136"/>
      <c r="DZ1866" s="136"/>
      <c r="EA1866" s="136"/>
      <c r="EB1866" s="136"/>
      <c r="EC1866" s="136"/>
      <c r="ED1866" s="136"/>
      <c r="EE1866" s="136"/>
      <c r="EF1866" s="136"/>
      <c r="EG1866" s="136"/>
      <c r="EH1866" s="136"/>
      <c r="EI1866" s="136"/>
      <c r="EJ1866" s="136"/>
      <c r="EK1866" s="136"/>
      <c r="EL1866" s="136"/>
      <c r="EM1866" s="136"/>
      <c r="EN1866" s="136"/>
      <c r="EO1866" s="136"/>
      <c r="EP1866" s="136"/>
      <c r="EQ1866" s="136"/>
      <c r="ER1866" s="136"/>
      <c r="ES1866" s="136"/>
      <c r="ET1866" s="136"/>
      <c r="EU1866" s="136"/>
      <c r="EV1866" s="136"/>
      <c r="EW1866" s="136"/>
      <c r="EX1866" s="136"/>
      <c r="EY1866" s="136"/>
      <c r="EZ1866" s="136"/>
      <c r="FA1866" s="136"/>
      <c r="FB1866" s="136"/>
      <c r="FC1866" s="136"/>
      <c r="FD1866" s="136"/>
      <c r="FE1866" s="136"/>
      <c r="FF1866" s="136"/>
      <c r="FG1866" s="136"/>
      <c r="FH1866" s="136"/>
      <c r="FI1866" s="136"/>
      <c r="FJ1866" s="136"/>
      <c r="FK1866" s="136"/>
      <c r="FL1866" s="136"/>
      <c r="FM1866" s="136"/>
      <c r="FN1866" s="136"/>
      <c r="FO1866" s="136"/>
      <c r="FP1866" s="136"/>
      <c r="FQ1866" s="136"/>
      <c r="FR1866" s="136"/>
      <c r="FS1866" s="136"/>
      <c r="FT1866" s="136"/>
      <c r="FU1866" s="136"/>
      <c r="FV1866" s="136"/>
      <c r="FW1866" s="136"/>
      <c r="FX1866" s="136"/>
      <c r="FY1866" s="136"/>
      <c r="FZ1866" s="136"/>
      <c r="GA1866" s="136"/>
      <c r="GB1866" s="136"/>
      <c r="GC1866" s="136"/>
      <c r="GD1866" s="136"/>
      <c r="GE1866" s="136"/>
      <c r="GF1866" s="136"/>
      <c r="GG1866" s="136"/>
      <c r="GH1866" s="136"/>
      <c r="GI1866" s="136"/>
      <c r="GJ1866" s="136"/>
      <c r="GK1866" s="136"/>
      <c r="GL1866" s="136"/>
      <c r="GM1866" s="136"/>
      <c r="GN1866" s="136"/>
      <c r="GO1866" s="136"/>
      <c r="GP1866" s="136"/>
      <c r="GQ1866" s="136"/>
      <c r="GR1866" s="136"/>
      <c r="GS1866" s="136"/>
      <c r="GT1866" s="136"/>
      <c r="GU1866" s="136"/>
      <c r="GV1866" s="136"/>
      <c r="GW1866" s="136"/>
      <c r="GX1866" s="136"/>
      <c r="GY1866" s="136"/>
      <c r="GZ1866" s="136"/>
      <c r="HA1866" s="136"/>
      <c r="HB1866" s="136"/>
      <c r="HC1866" s="136"/>
      <c r="HD1866" s="136"/>
      <c r="HE1866" s="136"/>
      <c r="HF1866" s="136"/>
      <c r="HG1866" s="136"/>
      <c r="HH1866" s="136"/>
      <c r="HI1866" s="136"/>
      <c r="HJ1866" s="136"/>
      <c r="HK1866" s="136"/>
      <c r="HL1866" s="136"/>
      <c r="HM1866" s="136"/>
      <c r="HN1866" s="136"/>
      <c r="HO1866" s="136"/>
      <c r="HP1866" s="136"/>
      <c r="HQ1866" s="136"/>
      <c r="HR1866" s="136"/>
      <c r="HS1866" s="136"/>
      <c r="HT1866" s="136"/>
      <c r="HU1866" s="136"/>
      <c r="HV1866" s="136"/>
      <c r="HW1866" s="136"/>
      <c r="HX1866" s="136"/>
      <c r="HY1866" s="136"/>
      <c r="HZ1866" s="136"/>
      <c r="IA1866" s="136"/>
      <c r="IB1866" s="136"/>
      <c r="IC1866" s="136"/>
      <c r="ID1866" s="136"/>
      <c r="IE1866" s="136"/>
      <c r="IF1866" s="136"/>
      <c r="IG1866" s="136"/>
    </row>
    <row r="1867" spans="1:241" ht="15" customHeight="1" x14ac:dyDescent="0.25">
      <c r="A1867" s="135"/>
      <c r="B1867" s="135"/>
      <c r="C1867" s="135"/>
      <c r="I1867" s="136"/>
      <c r="J1867" s="135"/>
      <c r="K1867" s="135"/>
      <c r="L1867" s="135"/>
      <c r="R1867" s="136"/>
      <c r="S1867" s="136"/>
      <c r="T1867" s="136"/>
      <c r="U1867" s="136"/>
      <c r="V1867" s="136"/>
      <c r="W1867" s="136"/>
      <c r="X1867" s="136"/>
      <c r="Y1867" s="136"/>
      <c r="Z1867" s="136"/>
      <c r="AA1867" s="136"/>
      <c r="AB1867" s="136"/>
      <c r="AC1867" s="136"/>
      <c r="AD1867" s="136"/>
      <c r="AE1867" s="136"/>
      <c r="AF1867" s="136"/>
      <c r="AG1867" s="136"/>
      <c r="AH1867" s="136"/>
      <c r="AI1867" s="136"/>
      <c r="AJ1867" s="136"/>
      <c r="AK1867" s="136"/>
      <c r="AL1867" s="136"/>
      <c r="AM1867" s="136"/>
      <c r="AN1867" s="136"/>
      <c r="AO1867" s="136"/>
      <c r="AP1867" s="136"/>
      <c r="AQ1867" s="136"/>
      <c r="AR1867" s="136"/>
      <c r="AS1867" s="136"/>
      <c r="AT1867" s="136"/>
      <c r="AU1867" s="136"/>
      <c r="AV1867" s="136"/>
      <c r="AW1867" s="136"/>
      <c r="AX1867" s="136"/>
      <c r="AY1867" s="136"/>
      <c r="AZ1867" s="136"/>
      <c r="BA1867" s="136"/>
      <c r="BB1867" s="136"/>
      <c r="BC1867" s="136"/>
      <c r="BD1867" s="136"/>
      <c r="BE1867" s="136"/>
      <c r="BF1867" s="136"/>
      <c r="BG1867" s="136"/>
      <c r="BH1867" s="136"/>
      <c r="BI1867" s="136"/>
      <c r="BJ1867" s="136"/>
      <c r="BK1867" s="136"/>
      <c r="BL1867" s="136"/>
      <c r="BM1867" s="136"/>
      <c r="BN1867" s="136"/>
      <c r="BO1867" s="136"/>
      <c r="BP1867" s="136"/>
      <c r="BQ1867" s="136"/>
      <c r="BR1867" s="136"/>
      <c r="BS1867" s="136"/>
      <c r="BT1867" s="136"/>
      <c r="BU1867" s="136"/>
      <c r="BV1867" s="136"/>
      <c r="BW1867" s="136"/>
      <c r="BX1867" s="136"/>
      <c r="BY1867" s="136"/>
      <c r="BZ1867" s="136"/>
      <c r="CA1867" s="136"/>
      <c r="CB1867" s="136"/>
      <c r="CC1867" s="136"/>
      <c r="CD1867" s="136"/>
      <c r="CE1867" s="136"/>
      <c r="CF1867" s="136"/>
      <c r="CG1867" s="136"/>
      <c r="CH1867" s="136"/>
      <c r="CI1867" s="136"/>
      <c r="CJ1867" s="136"/>
      <c r="CK1867" s="136"/>
      <c r="CL1867" s="136"/>
      <c r="CM1867" s="136"/>
      <c r="CN1867" s="136"/>
      <c r="CO1867" s="136"/>
      <c r="CP1867" s="136"/>
      <c r="CQ1867" s="136"/>
      <c r="CR1867" s="136"/>
      <c r="CS1867" s="136"/>
      <c r="CT1867" s="136"/>
      <c r="CU1867" s="136"/>
      <c r="CV1867" s="136"/>
      <c r="CW1867" s="136"/>
      <c r="CX1867" s="136"/>
      <c r="CY1867" s="136"/>
      <c r="CZ1867" s="136"/>
      <c r="DA1867" s="136"/>
      <c r="DB1867" s="136"/>
      <c r="DC1867" s="136"/>
      <c r="DD1867" s="136"/>
      <c r="DE1867" s="136"/>
      <c r="DF1867" s="136"/>
      <c r="DG1867" s="136"/>
      <c r="DH1867" s="136"/>
      <c r="DI1867" s="136"/>
      <c r="DJ1867" s="136"/>
      <c r="DK1867" s="136"/>
      <c r="DL1867" s="136"/>
      <c r="DM1867" s="136"/>
      <c r="DN1867" s="136"/>
      <c r="DO1867" s="136"/>
      <c r="DP1867" s="136"/>
      <c r="DQ1867" s="136"/>
      <c r="DR1867" s="136"/>
      <c r="DS1867" s="136"/>
      <c r="DT1867" s="136"/>
      <c r="DU1867" s="136"/>
      <c r="DV1867" s="136"/>
      <c r="DW1867" s="136"/>
      <c r="DX1867" s="136"/>
      <c r="DY1867" s="136"/>
      <c r="DZ1867" s="136"/>
      <c r="EA1867" s="136"/>
      <c r="EB1867" s="136"/>
      <c r="EC1867" s="136"/>
      <c r="ED1867" s="136"/>
      <c r="EE1867" s="136"/>
      <c r="EF1867" s="136"/>
      <c r="EG1867" s="136"/>
      <c r="EH1867" s="136"/>
      <c r="EI1867" s="136"/>
      <c r="EJ1867" s="136"/>
      <c r="EK1867" s="136"/>
      <c r="EL1867" s="136"/>
      <c r="EM1867" s="136"/>
      <c r="EN1867" s="136"/>
      <c r="EO1867" s="136"/>
      <c r="EP1867" s="136"/>
      <c r="EQ1867" s="136"/>
      <c r="ER1867" s="136"/>
      <c r="ES1867" s="136"/>
      <c r="ET1867" s="136"/>
      <c r="EU1867" s="136"/>
      <c r="EV1867" s="136"/>
      <c r="EW1867" s="136"/>
      <c r="EX1867" s="136"/>
      <c r="EY1867" s="136"/>
      <c r="EZ1867" s="136"/>
      <c r="FA1867" s="136"/>
      <c r="FB1867" s="136"/>
      <c r="FC1867" s="136"/>
      <c r="FD1867" s="136"/>
      <c r="FE1867" s="136"/>
      <c r="FF1867" s="136"/>
      <c r="FG1867" s="136"/>
      <c r="FH1867" s="136"/>
      <c r="FI1867" s="136"/>
      <c r="FJ1867" s="136"/>
      <c r="FK1867" s="136"/>
      <c r="FL1867" s="136"/>
      <c r="FM1867" s="136"/>
      <c r="FN1867" s="136"/>
      <c r="FO1867" s="136"/>
      <c r="FP1867" s="136"/>
      <c r="FQ1867" s="136"/>
      <c r="FR1867" s="136"/>
      <c r="FS1867" s="136"/>
      <c r="FT1867" s="136"/>
      <c r="FU1867" s="136"/>
      <c r="FV1867" s="136"/>
      <c r="FW1867" s="136"/>
      <c r="FX1867" s="136"/>
      <c r="FY1867" s="136"/>
      <c r="FZ1867" s="136"/>
      <c r="GA1867" s="136"/>
      <c r="GB1867" s="136"/>
      <c r="GC1867" s="136"/>
      <c r="GD1867" s="136"/>
      <c r="GE1867" s="136"/>
      <c r="GF1867" s="136"/>
      <c r="GG1867" s="136"/>
      <c r="GH1867" s="136"/>
      <c r="GI1867" s="136"/>
      <c r="GJ1867" s="136"/>
      <c r="GK1867" s="136"/>
      <c r="GL1867" s="136"/>
      <c r="GM1867" s="136"/>
      <c r="GN1867" s="136"/>
      <c r="GO1867" s="136"/>
      <c r="GP1867" s="136"/>
      <c r="GQ1867" s="136"/>
      <c r="GR1867" s="136"/>
      <c r="GS1867" s="136"/>
      <c r="GT1867" s="136"/>
      <c r="GU1867" s="136"/>
      <c r="GV1867" s="136"/>
      <c r="GW1867" s="136"/>
      <c r="GX1867" s="136"/>
      <c r="GY1867" s="136"/>
      <c r="GZ1867" s="136"/>
      <c r="HA1867" s="136"/>
      <c r="HB1867" s="136"/>
      <c r="HC1867" s="136"/>
      <c r="HD1867" s="136"/>
      <c r="HE1867" s="136"/>
      <c r="HF1867" s="136"/>
      <c r="HG1867" s="136"/>
      <c r="HH1867" s="136"/>
      <c r="HI1867" s="136"/>
      <c r="HJ1867" s="136"/>
      <c r="HK1867" s="136"/>
      <c r="HL1867" s="136"/>
      <c r="HM1867" s="136"/>
      <c r="HN1867" s="136"/>
      <c r="HO1867" s="136"/>
      <c r="HP1867" s="136"/>
      <c r="HQ1867" s="136"/>
      <c r="HR1867" s="136"/>
      <c r="HS1867" s="136"/>
      <c r="HT1867" s="136"/>
      <c r="HU1867" s="136"/>
      <c r="HV1867" s="136"/>
      <c r="HW1867" s="136"/>
      <c r="HX1867" s="136"/>
      <c r="HY1867" s="136"/>
      <c r="HZ1867" s="136"/>
      <c r="IA1867" s="136"/>
      <c r="IB1867" s="136"/>
      <c r="IC1867" s="136"/>
      <c r="ID1867" s="136"/>
      <c r="IE1867" s="136"/>
      <c r="IF1867" s="136"/>
      <c r="IG1867" s="136"/>
    </row>
    <row r="1868" spans="1:241" ht="38.1" customHeight="1" x14ac:dyDescent="0.25">
      <c r="A1868" s="461" t="s">
        <v>1162</v>
      </c>
      <c r="B1868" s="461"/>
      <c r="C1868" s="461"/>
      <c r="D1868" s="461"/>
      <c r="E1868" s="461"/>
      <c r="F1868" s="461"/>
      <c r="G1868" s="461"/>
      <c r="H1868" s="461"/>
      <c r="I1868" s="461"/>
      <c r="J1868" s="461"/>
      <c r="K1868" s="461"/>
      <c r="L1868" s="461"/>
      <c r="M1868" s="461"/>
      <c r="N1868" s="461"/>
      <c r="O1868" s="461"/>
      <c r="P1868" s="461"/>
      <c r="Q1868" s="461"/>
      <c r="R1868" s="136"/>
      <c r="S1868" s="136"/>
      <c r="T1868" s="136"/>
      <c r="U1868" s="136"/>
      <c r="V1868" s="136"/>
      <c r="W1868" s="136"/>
      <c r="X1868" s="136"/>
      <c r="Y1868" s="136"/>
      <c r="Z1868" s="136"/>
      <c r="AA1868" s="136"/>
      <c r="AB1868" s="136"/>
      <c r="AC1868" s="136"/>
      <c r="AD1868" s="136"/>
      <c r="AE1868" s="136"/>
      <c r="AF1868" s="136"/>
      <c r="AG1868" s="136"/>
      <c r="AH1868" s="136"/>
      <c r="AI1868" s="136"/>
      <c r="AJ1868" s="136"/>
      <c r="AK1868" s="136"/>
      <c r="AL1868" s="136"/>
      <c r="AM1868" s="136"/>
      <c r="AN1868" s="136"/>
      <c r="AO1868" s="136"/>
      <c r="AP1868" s="136"/>
      <c r="AQ1868" s="136"/>
      <c r="AR1868" s="136"/>
      <c r="AS1868" s="136"/>
      <c r="AT1868" s="136"/>
      <c r="AU1868" s="136"/>
      <c r="AV1868" s="136"/>
      <c r="AW1868" s="136"/>
      <c r="AX1868" s="136"/>
      <c r="AY1868" s="136"/>
      <c r="AZ1868" s="136"/>
      <c r="BA1868" s="136"/>
      <c r="BB1868" s="136"/>
      <c r="BC1868" s="136"/>
      <c r="BD1868" s="136"/>
      <c r="BE1868" s="136"/>
      <c r="BF1868" s="136"/>
      <c r="BG1868" s="136"/>
      <c r="BH1868" s="136"/>
      <c r="BI1868" s="136"/>
      <c r="BJ1868" s="136"/>
      <c r="BK1868" s="136"/>
      <c r="BL1868" s="136"/>
      <c r="BM1868" s="136"/>
      <c r="BN1868" s="136"/>
      <c r="BO1868" s="136"/>
      <c r="BP1868" s="136"/>
      <c r="BQ1868" s="136"/>
      <c r="BR1868" s="136"/>
      <c r="BS1868" s="136"/>
      <c r="BT1868" s="136"/>
      <c r="BU1868" s="136"/>
      <c r="BV1868" s="136"/>
      <c r="BW1868" s="136"/>
      <c r="BX1868" s="136"/>
      <c r="BY1868" s="136"/>
      <c r="BZ1868" s="136"/>
      <c r="CA1868" s="136"/>
      <c r="CB1868" s="136"/>
      <c r="CC1868" s="136"/>
      <c r="CD1868" s="136"/>
      <c r="CE1868" s="136"/>
      <c r="CF1868" s="136"/>
      <c r="CG1868" s="136"/>
      <c r="CH1868" s="136"/>
      <c r="CI1868" s="136"/>
      <c r="CJ1868" s="136"/>
      <c r="CK1868" s="136"/>
      <c r="CL1868" s="136"/>
      <c r="CM1868" s="136"/>
      <c r="CN1868" s="136"/>
      <c r="CO1868" s="136"/>
      <c r="CP1868" s="136"/>
      <c r="CQ1868" s="136"/>
      <c r="CR1868" s="136"/>
      <c r="CS1868" s="136"/>
      <c r="CT1868" s="136"/>
      <c r="CU1868" s="136"/>
      <c r="CV1868" s="136"/>
      <c r="CW1868" s="136"/>
      <c r="CX1868" s="136"/>
      <c r="CY1868" s="136"/>
      <c r="CZ1868" s="136"/>
      <c r="DA1868" s="136"/>
      <c r="DB1868" s="136"/>
      <c r="DC1868" s="136"/>
      <c r="DD1868" s="136"/>
      <c r="DE1868" s="136"/>
      <c r="DF1868" s="136"/>
      <c r="DG1868" s="136"/>
      <c r="DH1868" s="136"/>
      <c r="DI1868" s="136"/>
      <c r="DJ1868" s="136"/>
      <c r="DK1868" s="136"/>
      <c r="DL1868" s="136"/>
      <c r="DM1868" s="136"/>
      <c r="DN1868" s="136"/>
      <c r="DO1868" s="136"/>
      <c r="DP1868" s="136"/>
      <c r="DQ1868" s="136"/>
      <c r="DR1868" s="136"/>
      <c r="DS1868" s="136"/>
      <c r="DT1868" s="136"/>
      <c r="DU1868" s="136"/>
      <c r="DV1868" s="136"/>
      <c r="DW1868" s="136"/>
      <c r="DX1868" s="136"/>
      <c r="DY1868" s="136"/>
      <c r="DZ1868" s="136"/>
      <c r="EA1868" s="136"/>
      <c r="EB1868" s="136"/>
      <c r="EC1868" s="136"/>
      <c r="ED1868" s="136"/>
      <c r="EE1868" s="136"/>
      <c r="EF1868" s="136"/>
      <c r="EG1868" s="136"/>
      <c r="EH1868" s="136"/>
      <c r="EI1868" s="136"/>
      <c r="EJ1868" s="136"/>
      <c r="EK1868" s="136"/>
      <c r="EL1868" s="136"/>
      <c r="EM1868" s="136"/>
      <c r="EN1868" s="136"/>
      <c r="EO1868" s="136"/>
      <c r="EP1868" s="136"/>
      <c r="EQ1868" s="136"/>
      <c r="ER1868" s="136"/>
      <c r="ES1868" s="136"/>
      <c r="ET1868" s="136"/>
      <c r="EU1868" s="136"/>
      <c r="EV1868" s="136"/>
      <c r="EW1868" s="136"/>
      <c r="EX1868" s="136"/>
      <c r="EY1868" s="136"/>
      <c r="EZ1868" s="136"/>
      <c r="FA1868" s="136"/>
      <c r="FB1868" s="136"/>
      <c r="FC1868" s="136"/>
      <c r="FD1868" s="136"/>
      <c r="FE1868" s="136"/>
      <c r="FF1868" s="136"/>
      <c r="FG1868" s="136"/>
      <c r="FH1868" s="136"/>
      <c r="FI1868" s="136"/>
      <c r="FJ1868" s="136"/>
      <c r="FK1868" s="136"/>
      <c r="FL1868" s="136"/>
      <c r="FM1868" s="136"/>
      <c r="FN1868" s="136"/>
      <c r="FO1868" s="136"/>
      <c r="FP1868" s="136"/>
      <c r="FQ1868" s="136"/>
      <c r="FR1868" s="136"/>
      <c r="FS1868" s="136"/>
      <c r="FT1868" s="136"/>
      <c r="FU1868" s="136"/>
      <c r="FV1868" s="136"/>
      <c r="FW1868" s="136"/>
      <c r="FX1868" s="136"/>
      <c r="FY1868" s="136"/>
      <c r="FZ1868" s="136"/>
      <c r="GA1868" s="136"/>
      <c r="GB1868" s="136"/>
      <c r="GC1868" s="136"/>
      <c r="GD1868" s="136"/>
      <c r="GE1868" s="136"/>
      <c r="GF1868" s="136"/>
      <c r="GG1868" s="136"/>
      <c r="GH1868" s="136"/>
      <c r="GI1868" s="136"/>
      <c r="GJ1868" s="136"/>
      <c r="GK1868" s="136"/>
      <c r="GL1868" s="136"/>
      <c r="GM1868" s="136"/>
      <c r="GN1868" s="136"/>
      <c r="GO1868" s="136"/>
      <c r="GP1868" s="136"/>
      <c r="GQ1868" s="136"/>
      <c r="GR1868" s="136"/>
      <c r="GS1868" s="136"/>
      <c r="GT1868" s="136"/>
      <c r="GU1868" s="136"/>
      <c r="GV1868" s="136"/>
      <c r="GW1868" s="136"/>
      <c r="GX1868" s="136"/>
      <c r="GY1868" s="136"/>
      <c r="GZ1868" s="136"/>
      <c r="HA1868" s="136"/>
      <c r="HB1868" s="136"/>
      <c r="HC1868" s="136"/>
      <c r="HD1868" s="136"/>
      <c r="HE1868" s="136"/>
      <c r="HF1868" s="136"/>
      <c r="HG1868" s="136"/>
      <c r="HH1868" s="136"/>
      <c r="HI1868" s="136"/>
      <c r="HJ1868" s="136"/>
      <c r="HK1868" s="136"/>
      <c r="HL1868" s="136"/>
      <c r="HM1868" s="136"/>
      <c r="HN1868" s="136"/>
      <c r="HO1868" s="136"/>
      <c r="HP1868" s="136"/>
      <c r="HQ1868" s="136"/>
      <c r="HR1868" s="136"/>
      <c r="HS1868" s="136"/>
      <c r="HT1868" s="136"/>
      <c r="HU1868" s="136"/>
      <c r="HV1868" s="136"/>
      <c r="HW1868" s="136"/>
      <c r="HX1868" s="136"/>
      <c r="HY1868" s="136"/>
      <c r="HZ1868" s="136"/>
      <c r="IA1868" s="136"/>
      <c r="IB1868" s="136"/>
      <c r="IC1868" s="136"/>
      <c r="ID1868" s="136"/>
      <c r="IE1868" s="136"/>
      <c r="IF1868" s="136"/>
      <c r="IG1868" s="136"/>
    </row>
    <row r="1869" spans="1:241" ht="12" customHeight="1" x14ac:dyDescent="0.25">
      <c r="A1869" s="135"/>
      <c r="B1869" s="135"/>
      <c r="C1869" s="135"/>
      <c r="I1869" s="136"/>
      <c r="J1869" s="135"/>
      <c r="K1869" s="135"/>
      <c r="L1869" s="135"/>
      <c r="R1869" s="136"/>
      <c r="S1869" s="136"/>
      <c r="T1869" s="136"/>
      <c r="U1869" s="136"/>
      <c r="V1869" s="136"/>
      <c r="W1869" s="136"/>
      <c r="X1869" s="136"/>
      <c r="Y1869" s="136"/>
      <c r="Z1869" s="136"/>
      <c r="AA1869" s="136"/>
      <c r="AB1869" s="136"/>
      <c r="AC1869" s="136"/>
      <c r="AD1869" s="136"/>
      <c r="AE1869" s="136"/>
      <c r="AF1869" s="136"/>
      <c r="AG1869" s="136"/>
      <c r="AH1869" s="136"/>
      <c r="AI1869" s="136"/>
      <c r="AJ1869" s="136"/>
      <c r="AK1869" s="136"/>
      <c r="AL1869" s="136"/>
      <c r="AM1869" s="136"/>
      <c r="AN1869" s="136"/>
      <c r="AO1869" s="136"/>
      <c r="AP1869" s="136"/>
      <c r="AQ1869" s="136"/>
      <c r="AR1869" s="136"/>
      <c r="AS1869" s="136"/>
      <c r="AT1869" s="136"/>
      <c r="AU1869" s="136"/>
      <c r="AV1869" s="136"/>
      <c r="AW1869" s="136"/>
      <c r="AX1869" s="136"/>
      <c r="AY1869" s="136"/>
      <c r="AZ1869" s="136"/>
      <c r="BA1869" s="136"/>
      <c r="BB1869" s="136"/>
      <c r="BC1869" s="136"/>
      <c r="BD1869" s="136"/>
      <c r="BE1869" s="136"/>
      <c r="BF1869" s="136"/>
      <c r="BG1869" s="136"/>
      <c r="BH1869" s="136"/>
      <c r="BI1869" s="136"/>
      <c r="BJ1869" s="136"/>
      <c r="BK1869" s="136"/>
      <c r="BL1869" s="136"/>
      <c r="BM1869" s="136"/>
      <c r="BN1869" s="136"/>
      <c r="BO1869" s="136"/>
      <c r="BP1869" s="136"/>
      <c r="BQ1869" s="136"/>
      <c r="BR1869" s="136"/>
      <c r="BS1869" s="136"/>
      <c r="BT1869" s="136"/>
      <c r="BU1869" s="136"/>
      <c r="BV1869" s="136"/>
      <c r="BW1869" s="136"/>
      <c r="BX1869" s="136"/>
      <c r="BY1869" s="136"/>
      <c r="BZ1869" s="136"/>
      <c r="CA1869" s="136"/>
      <c r="CB1869" s="136"/>
      <c r="CC1869" s="136"/>
      <c r="CD1869" s="136"/>
      <c r="CE1869" s="136"/>
      <c r="CF1869" s="136"/>
      <c r="CG1869" s="136"/>
      <c r="CH1869" s="136"/>
      <c r="CI1869" s="136"/>
      <c r="CJ1869" s="136"/>
      <c r="CK1869" s="136"/>
      <c r="CL1869" s="136"/>
      <c r="CM1869" s="136"/>
      <c r="CN1869" s="136"/>
      <c r="CO1869" s="136"/>
      <c r="CP1869" s="136"/>
      <c r="CQ1869" s="136"/>
      <c r="CR1869" s="136"/>
      <c r="CS1869" s="136"/>
      <c r="CT1869" s="136"/>
      <c r="CU1869" s="136"/>
      <c r="CV1869" s="136"/>
      <c r="CW1869" s="136"/>
      <c r="CX1869" s="136"/>
      <c r="CY1869" s="136"/>
      <c r="CZ1869" s="136"/>
      <c r="DA1869" s="136"/>
      <c r="DB1869" s="136"/>
      <c r="DC1869" s="136"/>
      <c r="DD1869" s="136"/>
      <c r="DE1869" s="136"/>
      <c r="DF1869" s="136"/>
      <c r="DG1869" s="136"/>
      <c r="DH1869" s="136"/>
      <c r="DI1869" s="136"/>
      <c r="DJ1869" s="136"/>
      <c r="DK1869" s="136"/>
      <c r="DL1869" s="136"/>
      <c r="DM1869" s="136"/>
      <c r="DN1869" s="136"/>
      <c r="DO1869" s="136"/>
      <c r="DP1869" s="136"/>
      <c r="DQ1869" s="136"/>
      <c r="DR1869" s="136"/>
      <c r="DS1869" s="136"/>
      <c r="DT1869" s="136"/>
      <c r="DU1869" s="136"/>
      <c r="DV1869" s="136"/>
      <c r="DW1869" s="136"/>
      <c r="DX1869" s="136"/>
      <c r="DY1869" s="136"/>
      <c r="DZ1869" s="136"/>
      <c r="EA1869" s="136"/>
      <c r="EB1869" s="136"/>
      <c r="EC1869" s="136"/>
      <c r="ED1869" s="136"/>
      <c r="EE1869" s="136"/>
      <c r="EF1869" s="136"/>
      <c r="EG1869" s="136"/>
      <c r="EH1869" s="136"/>
      <c r="EI1869" s="136"/>
      <c r="EJ1869" s="136"/>
      <c r="EK1869" s="136"/>
      <c r="EL1869" s="136"/>
      <c r="EM1869" s="136"/>
      <c r="EN1869" s="136"/>
      <c r="EO1869" s="136"/>
      <c r="EP1869" s="136"/>
      <c r="EQ1869" s="136"/>
      <c r="ER1869" s="136"/>
      <c r="ES1869" s="136"/>
      <c r="ET1869" s="136"/>
      <c r="EU1869" s="136"/>
      <c r="EV1869" s="136"/>
      <c r="EW1869" s="136"/>
      <c r="EX1869" s="136"/>
      <c r="EY1869" s="136"/>
      <c r="EZ1869" s="136"/>
      <c r="FA1869" s="136"/>
      <c r="FB1869" s="136"/>
      <c r="FC1869" s="136"/>
      <c r="FD1869" s="136"/>
      <c r="FE1869" s="136"/>
      <c r="FF1869" s="136"/>
      <c r="FG1869" s="136"/>
      <c r="FH1869" s="136"/>
      <c r="FI1869" s="136"/>
      <c r="FJ1869" s="136"/>
      <c r="FK1869" s="136"/>
      <c r="FL1869" s="136"/>
      <c r="FM1869" s="136"/>
      <c r="FN1869" s="136"/>
      <c r="FO1869" s="136"/>
      <c r="FP1869" s="136"/>
      <c r="FQ1869" s="136"/>
      <c r="FR1869" s="136"/>
      <c r="FS1869" s="136"/>
      <c r="FT1869" s="136"/>
      <c r="FU1869" s="136"/>
      <c r="FV1869" s="136"/>
      <c r="FW1869" s="136"/>
      <c r="FX1869" s="136"/>
      <c r="FY1869" s="136"/>
      <c r="FZ1869" s="136"/>
      <c r="GA1869" s="136"/>
      <c r="GB1869" s="136"/>
      <c r="GC1869" s="136"/>
      <c r="GD1869" s="136"/>
      <c r="GE1869" s="136"/>
      <c r="GF1869" s="136"/>
      <c r="GG1869" s="136"/>
      <c r="GH1869" s="136"/>
      <c r="GI1869" s="136"/>
      <c r="GJ1869" s="136"/>
      <c r="GK1869" s="136"/>
      <c r="GL1869" s="136"/>
      <c r="GM1869" s="136"/>
      <c r="GN1869" s="136"/>
      <c r="GO1869" s="136"/>
      <c r="GP1869" s="136"/>
      <c r="GQ1869" s="136"/>
      <c r="GR1869" s="136"/>
      <c r="GS1869" s="136"/>
      <c r="GT1869" s="136"/>
      <c r="GU1869" s="136"/>
      <c r="GV1869" s="136"/>
      <c r="GW1869" s="136"/>
      <c r="GX1869" s="136"/>
      <c r="GY1869" s="136"/>
      <c r="GZ1869" s="136"/>
      <c r="HA1869" s="136"/>
      <c r="HB1869" s="136"/>
      <c r="HC1869" s="136"/>
      <c r="HD1869" s="136"/>
      <c r="HE1869" s="136"/>
      <c r="HF1869" s="136"/>
      <c r="HG1869" s="136"/>
      <c r="HH1869" s="136"/>
      <c r="HI1869" s="136"/>
      <c r="HJ1869" s="136"/>
      <c r="HK1869" s="136"/>
      <c r="HL1869" s="136"/>
      <c r="HM1869" s="136"/>
      <c r="HN1869" s="136"/>
      <c r="HO1869" s="136"/>
      <c r="HP1869" s="136"/>
      <c r="HQ1869" s="136"/>
      <c r="HR1869" s="136"/>
      <c r="HS1869" s="136"/>
      <c r="HT1869" s="136"/>
      <c r="HU1869" s="136"/>
      <c r="HV1869" s="136"/>
      <c r="HW1869" s="136"/>
      <c r="HX1869" s="136"/>
      <c r="HY1869" s="136"/>
      <c r="HZ1869" s="136"/>
      <c r="IA1869" s="136"/>
      <c r="IB1869" s="136"/>
      <c r="IC1869" s="136"/>
      <c r="ID1869" s="136"/>
      <c r="IE1869" s="136"/>
      <c r="IF1869" s="136"/>
      <c r="IG1869" s="136"/>
    </row>
    <row r="1870" spans="1:241" ht="21" customHeight="1" x14ac:dyDescent="0.3">
      <c r="A1870" s="134">
        <v>2019</v>
      </c>
      <c r="B1870" s="135"/>
      <c r="C1870" s="135"/>
      <c r="D1870" s="135"/>
      <c r="E1870" s="135"/>
      <c r="F1870" s="135"/>
      <c r="G1870" s="135"/>
      <c r="H1870" s="135"/>
      <c r="I1870" s="136"/>
      <c r="J1870" s="136"/>
      <c r="K1870" s="136"/>
      <c r="L1870" s="136"/>
      <c r="M1870" s="136"/>
      <c r="N1870" s="136"/>
      <c r="O1870" s="136"/>
      <c r="P1870" s="136"/>
      <c r="Q1870" s="136"/>
      <c r="S1870" s="136"/>
      <c r="T1870" s="136"/>
      <c r="U1870" s="136"/>
      <c r="V1870" s="136"/>
      <c r="W1870" s="136"/>
      <c r="X1870" s="136"/>
      <c r="Y1870" s="136"/>
      <c r="Z1870" s="136"/>
      <c r="AA1870" s="136"/>
      <c r="AB1870" s="136"/>
      <c r="AC1870" s="136"/>
      <c r="AD1870" s="136"/>
      <c r="AE1870" s="136"/>
      <c r="AF1870" s="136"/>
      <c r="AG1870" s="136"/>
      <c r="AH1870" s="136"/>
      <c r="AI1870" s="136"/>
      <c r="AJ1870" s="136"/>
      <c r="AK1870" s="136"/>
      <c r="AL1870" s="136"/>
      <c r="AM1870" s="136"/>
      <c r="AN1870" s="136"/>
      <c r="AO1870" s="136"/>
      <c r="AP1870" s="136"/>
      <c r="AQ1870" s="136"/>
      <c r="AR1870" s="136"/>
      <c r="AS1870" s="136"/>
      <c r="AT1870" s="136"/>
      <c r="AU1870" s="136"/>
      <c r="AV1870" s="136"/>
      <c r="AW1870" s="136"/>
      <c r="AX1870" s="136"/>
      <c r="AY1870" s="136"/>
      <c r="AZ1870" s="136"/>
      <c r="BA1870" s="136"/>
      <c r="BB1870" s="136"/>
      <c r="BC1870" s="136"/>
      <c r="BD1870" s="136"/>
      <c r="BE1870" s="136"/>
      <c r="BF1870" s="136"/>
      <c r="BG1870" s="136"/>
      <c r="BH1870" s="136"/>
      <c r="BI1870" s="136"/>
      <c r="BJ1870" s="136"/>
      <c r="BK1870" s="136"/>
      <c r="BL1870" s="136"/>
      <c r="BM1870" s="136"/>
      <c r="BN1870" s="136"/>
      <c r="BO1870" s="136"/>
      <c r="BP1870" s="136"/>
      <c r="BQ1870" s="136"/>
      <c r="BR1870" s="136"/>
      <c r="BS1870" s="136"/>
      <c r="BT1870" s="136"/>
      <c r="BU1870" s="136"/>
      <c r="BV1870" s="136"/>
      <c r="BW1870" s="136"/>
      <c r="BX1870" s="136"/>
      <c r="BY1870" s="136"/>
      <c r="BZ1870" s="136"/>
      <c r="CA1870" s="136"/>
      <c r="CB1870" s="136"/>
      <c r="CC1870" s="136"/>
      <c r="CD1870" s="136"/>
      <c r="CE1870" s="136"/>
      <c r="CF1870" s="136"/>
      <c r="CG1870" s="136"/>
      <c r="CH1870" s="136"/>
      <c r="CI1870" s="136"/>
      <c r="CJ1870" s="136"/>
      <c r="CK1870" s="136"/>
      <c r="CL1870" s="136"/>
      <c r="CM1870" s="136"/>
      <c r="CN1870" s="136"/>
      <c r="CO1870" s="136"/>
      <c r="CP1870" s="136"/>
      <c r="CQ1870" s="136"/>
      <c r="CR1870" s="136"/>
      <c r="CS1870" s="136"/>
      <c r="CT1870" s="136"/>
      <c r="CU1870" s="136"/>
      <c r="CV1870" s="136"/>
      <c r="CW1870" s="136"/>
      <c r="CX1870" s="136"/>
      <c r="CY1870" s="136"/>
      <c r="CZ1870" s="136"/>
      <c r="DA1870" s="136"/>
      <c r="DB1870" s="136"/>
      <c r="DC1870" s="136"/>
      <c r="DD1870" s="136"/>
      <c r="DE1870" s="136"/>
      <c r="DF1870" s="136"/>
      <c r="DG1870" s="136"/>
      <c r="DH1870" s="136"/>
      <c r="DI1870" s="136"/>
      <c r="DJ1870" s="136"/>
      <c r="DK1870" s="136"/>
      <c r="DL1870" s="136"/>
      <c r="DM1870" s="136"/>
      <c r="DN1870" s="136"/>
      <c r="DO1870" s="136"/>
      <c r="DP1870" s="136"/>
      <c r="DQ1870" s="136"/>
      <c r="DR1870" s="136"/>
      <c r="DS1870" s="136"/>
      <c r="DT1870" s="136"/>
      <c r="DU1870" s="136"/>
      <c r="DV1870" s="136"/>
      <c r="DW1870" s="136"/>
      <c r="DX1870" s="136"/>
      <c r="DY1870" s="136"/>
      <c r="DZ1870" s="136"/>
      <c r="EA1870" s="136"/>
      <c r="EB1870" s="136"/>
      <c r="EC1870" s="136"/>
      <c r="ED1870" s="136"/>
      <c r="EE1870" s="136"/>
      <c r="EF1870" s="136"/>
      <c r="EG1870" s="136"/>
      <c r="EH1870" s="136"/>
      <c r="EI1870" s="136"/>
      <c r="EJ1870" s="136"/>
      <c r="EK1870" s="136"/>
      <c r="EL1870" s="136"/>
      <c r="EM1870" s="136"/>
      <c r="EN1870" s="136"/>
      <c r="EO1870" s="136"/>
      <c r="EP1870" s="136"/>
      <c r="EQ1870" s="136"/>
      <c r="ER1870" s="136"/>
      <c r="ES1870" s="136"/>
      <c r="ET1870" s="136"/>
      <c r="EU1870" s="136"/>
      <c r="EV1870" s="136"/>
      <c r="EW1870" s="136"/>
      <c r="EX1870" s="136"/>
      <c r="EY1870" s="136"/>
      <c r="EZ1870" s="136"/>
      <c r="FA1870" s="136"/>
      <c r="FB1870" s="136"/>
      <c r="FC1870" s="136"/>
      <c r="FD1870" s="136"/>
      <c r="FE1870" s="136"/>
      <c r="FF1870" s="136"/>
      <c r="FG1870" s="136"/>
      <c r="FH1870" s="136"/>
      <c r="FI1870" s="136"/>
      <c r="FJ1870" s="136"/>
      <c r="FK1870" s="136"/>
      <c r="FL1870" s="136"/>
      <c r="FM1870" s="136"/>
      <c r="FN1870" s="136"/>
      <c r="FO1870" s="136"/>
      <c r="FP1870" s="136"/>
      <c r="FQ1870" s="136"/>
      <c r="FR1870" s="136"/>
      <c r="FS1870" s="136"/>
      <c r="FT1870" s="136"/>
      <c r="FU1870" s="136"/>
      <c r="FV1870" s="136"/>
      <c r="FW1870" s="136"/>
      <c r="FX1870" s="136"/>
      <c r="FY1870" s="136"/>
      <c r="FZ1870" s="136"/>
      <c r="GA1870" s="136"/>
      <c r="GB1870" s="136"/>
      <c r="GC1870" s="136"/>
      <c r="GD1870" s="136"/>
      <c r="GE1870" s="136"/>
      <c r="GF1870" s="136"/>
      <c r="GG1870" s="136"/>
      <c r="GH1870" s="136"/>
      <c r="GI1870" s="136"/>
      <c r="GJ1870" s="136"/>
      <c r="GK1870" s="136"/>
      <c r="GL1870" s="136"/>
      <c r="GM1870" s="136"/>
      <c r="GN1870" s="136"/>
      <c r="GO1870" s="136"/>
      <c r="GP1870" s="136"/>
      <c r="GQ1870" s="136"/>
      <c r="GR1870" s="136"/>
      <c r="GS1870" s="136"/>
      <c r="GT1870" s="136"/>
      <c r="GU1870" s="136"/>
      <c r="GV1870" s="136"/>
      <c r="GW1870" s="136"/>
      <c r="GX1870" s="136"/>
      <c r="GY1870" s="136"/>
      <c r="GZ1870" s="136"/>
      <c r="HA1870" s="136"/>
      <c r="HB1870" s="136"/>
      <c r="HC1870" s="136"/>
      <c r="HD1870" s="136"/>
      <c r="HE1870" s="136"/>
      <c r="HF1870" s="136"/>
      <c r="HG1870" s="136"/>
      <c r="HH1870" s="136"/>
      <c r="HI1870" s="136"/>
      <c r="HJ1870" s="136"/>
      <c r="HK1870" s="136"/>
      <c r="HL1870" s="136"/>
      <c r="HM1870" s="136"/>
      <c r="HN1870" s="136"/>
      <c r="HO1870" s="136"/>
      <c r="HP1870" s="136"/>
      <c r="HQ1870" s="136"/>
      <c r="HR1870" s="136"/>
      <c r="HS1870" s="136"/>
      <c r="HT1870" s="136"/>
      <c r="HU1870" s="136"/>
      <c r="HV1870" s="136"/>
      <c r="HW1870" s="136"/>
      <c r="HX1870" s="136"/>
      <c r="HY1870" s="136"/>
      <c r="HZ1870" s="136"/>
      <c r="IA1870" s="136"/>
      <c r="IB1870" s="136"/>
      <c r="IC1870" s="136"/>
      <c r="ID1870" s="136"/>
      <c r="IE1870" s="136"/>
      <c r="IF1870" s="136"/>
      <c r="IG1870" s="136"/>
    </row>
    <row r="1871" spans="1:241" ht="27.95" customHeight="1" x14ac:dyDescent="0.25">
      <c r="A1871" s="166" t="s">
        <v>177</v>
      </c>
      <c r="B1871" s="167" t="s">
        <v>0</v>
      </c>
      <c r="C1871" s="167" t="s">
        <v>1</v>
      </c>
      <c r="D1871" s="167" t="s">
        <v>2</v>
      </c>
      <c r="E1871" s="167" t="s">
        <v>877</v>
      </c>
      <c r="F1871" s="167" t="s">
        <v>50</v>
      </c>
      <c r="G1871" s="167" t="s">
        <v>52</v>
      </c>
      <c r="H1871" s="167" t="s">
        <v>13</v>
      </c>
      <c r="I1871" s="136"/>
      <c r="J1871" s="166" t="s">
        <v>177</v>
      </c>
      <c r="K1871" s="167" t="s">
        <v>0</v>
      </c>
      <c r="L1871" s="167" t="s">
        <v>1</v>
      </c>
      <c r="M1871" s="167" t="s">
        <v>2</v>
      </c>
      <c r="N1871" s="167" t="s">
        <v>877</v>
      </c>
      <c r="O1871" s="167" t="s">
        <v>50</v>
      </c>
      <c r="P1871" s="167" t="s">
        <v>52</v>
      </c>
      <c r="Q1871" s="167" t="s">
        <v>13</v>
      </c>
      <c r="S1871" s="136"/>
      <c r="T1871" s="136"/>
      <c r="U1871" s="136"/>
      <c r="V1871" s="136"/>
      <c r="W1871" s="136"/>
      <c r="X1871" s="136"/>
      <c r="Y1871" s="136"/>
      <c r="Z1871" s="136"/>
      <c r="AA1871" s="136"/>
      <c r="AB1871" s="136"/>
      <c r="AC1871" s="136"/>
      <c r="AD1871" s="136"/>
      <c r="AE1871" s="136"/>
      <c r="AF1871" s="136"/>
      <c r="AG1871" s="136"/>
      <c r="AH1871" s="136"/>
      <c r="AI1871" s="136"/>
      <c r="AJ1871" s="136"/>
      <c r="AK1871" s="136"/>
      <c r="AL1871" s="136"/>
      <c r="AM1871" s="136"/>
      <c r="AN1871" s="136"/>
      <c r="AO1871" s="136"/>
      <c r="AP1871" s="136"/>
      <c r="AQ1871" s="136"/>
      <c r="AR1871" s="136"/>
      <c r="AS1871" s="136"/>
      <c r="AT1871" s="136"/>
      <c r="AU1871" s="136"/>
      <c r="AV1871" s="136"/>
      <c r="AW1871" s="136"/>
      <c r="AX1871" s="136"/>
      <c r="AY1871" s="136"/>
      <c r="AZ1871" s="136"/>
      <c r="BA1871" s="136"/>
      <c r="BB1871" s="136"/>
      <c r="BC1871" s="136"/>
      <c r="BD1871" s="136"/>
      <c r="BE1871" s="136"/>
      <c r="BF1871" s="136"/>
      <c r="BG1871" s="136"/>
      <c r="BH1871" s="136"/>
      <c r="BI1871" s="136"/>
      <c r="BJ1871" s="136"/>
      <c r="BK1871" s="136"/>
      <c r="BL1871" s="136"/>
      <c r="BM1871" s="136"/>
      <c r="BN1871" s="136"/>
      <c r="BO1871" s="136"/>
      <c r="BP1871" s="136"/>
      <c r="BQ1871" s="136"/>
      <c r="BR1871" s="136"/>
      <c r="BS1871" s="136"/>
      <c r="BT1871" s="136"/>
      <c r="BU1871" s="136"/>
      <c r="BV1871" s="136"/>
      <c r="BW1871" s="136"/>
      <c r="BX1871" s="136"/>
      <c r="BY1871" s="136"/>
      <c r="BZ1871" s="136"/>
      <c r="CA1871" s="136"/>
      <c r="CB1871" s="136"/>
      <c r="CC1871" s="136"/>
      <c r="CD1871" s="136"/>
      <c r="CE1871" s="136"/>
      <c r="CF1871" s="136"/>
      <c r="CG1871" s="136"/>
      <c r="CH1871" s="136"/>
      <c r="CI1871" s="136"/>
      <c r="CJ1871" s="136"/>
      <c r="CK1871" s="136"/>
      <c r="CL1871" s="136"/>
      <c r="CM1871" s="136"/>
      <c r="CN1871" s="136"/>
      <c r="CO1871" s="136"/>
      <c r="CP1871" s="136"/>
      <c r="CQ1871" s="136"/>
      <c r="CR1871" s="136"/>
      <c r="CS1871" s="136"/>
      <c r="CT1871" s="136"/>
      <c r="CU1871" s="136"/>
      <c r="CV1871" s="136"/>
      <c r="CW1871" s="136"/>
      <c r="CX1871" s="136"/>
      <c r="CY1871" s="136"/>
      <c r="CZ1871" s="136"/>
      <c r="DA1871" s="136"/>
      <c r="DB1871" s="136"/>
      <c r="DC1871" s="136"/>
      <c r="DD1871" s="136"/>
      <c r="DE1871" s="136"/>
      <c r="DF1871" s="136"/>
      <c r="DG1871" s="136"/>
      <c r="DH1871" s="136"/>
      <c r="DI1871" s="136"/>
      <c r="DJ1871" s="136"/>
      <c r="DK1871" s="136"/>
      <c r="DL1871" s="136"/>
      <c r="DM1871" s="136"/>
      <c r="DN1871" s="136"/>
      <c r="DO1871" s="136"/>
      <c r="DP1871" s="136"/>
      <c r="DQ1871" s="136"/>
      <c r="DR1871" s="136"/>
      <c r="DS1871" s="136"/>
      <c r="DT1871" s="136"/>
      <c r="DU1871" s="136"/>
      <c r="DV1871" s="136"/>
      <c r="DW1871" s="136"/>
      <c r="DX1871" s="136"/>
      <c r="DY1871" s="136"/>
      <c r="DZ1871" s="136"/>
      <c r="EA1871" s="136"/>
      <c r="EB1871" s="136"/>
      <c r="EC1871" s="136"/>
      <c r="ED1871" s="136"/>
      <c r="EE1871" s="136"/>
      <c r="EF1871" s="136"/>
      <c r="EG1871" s="136"/>
      <c r="EH1871" s="136"/>
      <c r="EI1871" s="136"/>
      <c r="EJ1871" s="136"/>
      <c r="EK1871" s="136"/>
      <c r="EL1871" s="136"/>
      <c r="EM1871" s="136"/>
      <c r="EN1871" s="136"/>
      <c r="EO1871" s="136"/>
      <c r="EP1871" s="136"/>
      <c r="EQ1871" s="136"/>
      <c r="ER1871" s="136"/>
      <c r="ES1871" s="136"/>
      <c r="ET1871" s="136"/>
      <c r="EU1871" s="136"/>
      <c r="EV1871" s="136"/>
      <c r="EW1871" s="136"/>
      <c r="EX1871" s="136"/>
      <c r="EY1871" s="136"/>
      <c r="EZ1871" s="136"/>
      <c r="FA1871" s="136"/>
      <c r="FB1871" s="136"/>
      <c r="FC1871" s="136"/>
      <c r="FD1871" s="136"/>
      <c r="FE1871" s="136"/>
      <c r="FF1871" s="136"/>
      <c r="FG1871" s="136"/>
      <c r="FH1871" s="136"/>
      <c r="FI1871" s="136"/>
      <c r="FJ1871" s="136"/>
      <c r="FK1871" s="136"/>
      <c r="FL1871" s="136"/>
      <c r="FM1871" s="136"/>
      <c r="FN1871" s="136"/>
      <c r="FO1871" s="136"/>
      <c r="FP1871" s="136"/>
      <c r="FQ1871" s="136"/>
      <c r="FR1871" s="136"/>
      <c r="FS1871" s="136"/>
      <c r="FT1871" s="136"/>
      <c r="FU1871" s="136"/>
      <c r="FV1871" s="136"/>
      <c r="FW1871" s="136"/>
      <c r="FX1871" s="136"/>
      <c r="FY1871" s="136"/>
      <c r="FZ1871" s="136"/>
      <c r="GA1871" s="136"/>
      <c r="GB1871" s="136"/>
      <c r="GC1871" s="136"/>
      <c r="GD1871" s="136"/>
      <c r="GE1871" s="136"/>
      <c r="GF1871" s="136"/>
      <c r="GG1871" s="136"/>
      <c r="GH1871" s="136"/>
      <c r="GI1871" s="136"/>
      <c r="GJ1871" s="136"/>
      <c r="GK1871" s="136"/>
      <c r="GL1871" s="136"/>
      <c r="GM1871" s="136"/>
      <c r="GN1871" s="136"/>
      <c r="GO1871" s="136"/>
      <c r="GP1871" s="136"/>
      <c r="GQ1871" s="136"/>
      <c r="GR1871" s="136"/>
      <c r="GS1871" s="136"/>
      <c r="GT1871" s="136"/>
      <c r="GU1871" s="136"/>
      <c r="GV1871" s="136"/>
      <c r="GW1871" s="136"/>
      <c r="GX1871" s="136"/>
      <c r="GY1871" s="136"/>
      <c r="GZ1871" s="136"/>
      <c r="HA1871" s="136"/>
      <c r="HB1871" s="136"/>
      <c r="HC1871" s="136"/>
      <c r="HD1871" s="136"/>
      <c r="HE1871" s="136"/>
      <c r="HF1871" s="136"/>
      <c r="HG1871" s="136"/>
      <c r="HH1871" s="136"/>
      <c r="HI1871" s="136"/>
      <c r="HJ1871" s="136"/>
      <c r="HK1871" s="136"/>
      <c r="HL1871" s="136"/>
      <c r="HM1871" s="136"/>
      <c r="HN1871" s="136"/>
      <c r="HO1871" s="136"/>
      <c r="HP1871" s="136"/>
      <c r="HQ1871" s="136"/>
      <c r="HR1871" s="136"/>
      <c r="HS1871" s="136"/>
      <c r="HT1871" s="136"/>
      <c r="HU1871" s="136"/>
      <c r="HV1871" s="136"/>
      <c r="HW1871" s="136"/>
      <c r="HX1871" s="136"/>
      <c r="HY1871" s="136"/>
      <c r="HZ1871" s="136"/>
      <c r="IA1871" s="136"/>
      <c r="IB1871" s="136"/>
      <c r="IC1871" s="136"/>
      <c r="ID1871" s="136"/>
      <c r="IE1871" s="136"/>
      <c r="IF1871" s="136"/>
      <c r="IG1871" s="136"/>
    </row>
    <row r="1872" spans="1:241" ht="15" customHeight="1" x14ac:dyDescent="0.25">
      <c r="A1872" s="223" t="s">
        <v>89</v>
      </c>
      <c r="B1872" s="217">
        <v>11269772</v>
      </c>
      <c r="C1872" s="217">
        <v>4876235</v>
      </c>
      <c r="D1872" s="217">
        <v>1331106</v>
      </c>
      <c r="E1872" s="217">
        <v>1253890</v>
      </c>
      <c r="F1872" s="217">
        <v>2895842</v>
      </c>
      <c r="G1872" s="217">
        <v>1145046</v>
      </c>
      <c r="H1872" s="235">
        <v>22771891</v>
      </c>
      <c r="I1872" s="136"/>
      <c r="J1872" s="321" t="s">
        <v>846</v>
      </c>
      <c r="K1872" s="217">
        <v>10114558</v>
      </c>
      <c r="L1872" s="217">
        <v>3216541</v>
      </c>
      <c r="M1872" s="217">
        <v>775920</v>
      </c>
      <c r="N1872" s="217">
        <v>1091596</v>
      </c>
      <c r="O1872" s="217">
        <v>2180211</v>
      </c>
      <c r="P1872" s="217">
        <v>725432</v>
      </c>
      <c r="Q1872" s="235">
        <v>18104258</v>
      </c>
      <c r="R1872" s="136"/>
      <c r="S1872" s="136"/>
      <c r="T1872" s="136"/>
      <c r="U1872" s="136"/>
      <c r="V1872" s="136"/>
      <c r="W1872" s="136"/>
      <c r="X1872" s="136"/>
      <c r="Y1872" s="136"/>
      <c r="Z1872" s="136"/>
      <c r="AA1872" s="136"/>
      <c r="AB1872" s="136"/>
      <c r="AC1872" s="136"/>
      <c r="AD1872" s="136"/>
      <c r="AE1872" s="136"/>
      <c r="AF1872" s="136"/>
      <c r="AG1872" s="136"/>
      <c r="AH1872" s="136"/>
      <c r="AI1872" s="136"/>
      <c r="AJ1872" s="136"/>
      <c r="AK1872" s="136"/>
      <c r="AL1872" s="136"/>
      <c r="AM1872" s="136"/>
      <c r="AN1872" s="136"/>
      <c r="AO1872" s="136"/>
      <c r="AP1872" s="136"/>
      <c r="AQ1872" s="136"/>
      <c r="AR1872" s="136"/>
      <c r="AS1872" s="136"/>
      <c r="AT1872" s="136"/>
      <c r="AU1872" s="136"/>
      <c r="AV1872" s="136"/>
      <c r="AW1872" s="136"/>
      <c r="AX1872" s="136"/>
      <c r="AY1872" s="136"/>
      <c r="AZ1872" s="136"/>
      <c r="BA1872" s="136"/>
      <c r="BB1872" s="136"/>
      <c r="BC1872" s="136"/>
      <c r="BD1872" s="136"/>
      <c r="BE1872" s="136"/>
      <c r="BF1872" s="136"/>
      <c r="BG1872" s="136"/>
      <c r="BH1872" s="136"/>
      <c r="BI1872" s="136"/>
      <c r="BJ1872" s="136"/>
      <c r="BK1872" s="136"/>
      <c r="BL1872" s="136"/>
      <c r="BM1872" s="136"/>
      <c r="BN1872" s="136"/>
      <c r="BO1872" s="136"/>
      <c r="BP1872" s="136"/>
      <c r="BQ1872" s="136"/>
      <c r="BR1872" s="136"/>
      <c r="BS1872" s="136"/>
      <c r="BT1872" s="136"/>
      <c r="BU1872" s="136"/>
      <c r="BV1872" s="136"/>
      <c r="BW1872" s="136"/>
      <c r="BX1872" s="136"/>
      <c r="BY1872" s="136"/>
      <c r="BZ1872" s="136"/>
      <c r="CA1872" s="136"/>
      <c r="CB1872" s="136"/>
      <c r="CC1872" s="136"/>
      <c r="CD1872" s="136"/>
      <c r="CE1872" s="136"/>
      <c r="CF1872" s="136"/>
      <c r="CG1872" s="136"/>
      <c r="CH1872" s="136"/>
      <c r="CI1872" s="136"/>
      <c r="CJ1872" s="136"/>
      <c r="CK1872" s="136"/>
      <c r="CL1872" s="136"/>
      <c r="CM1872" s="136"/>
      <c r="CN1872" s="136"/>
      <c r="CO1872" s="136"/>
      <c r="CP1872" s="136"/>
      <c r="CQ1872" s="136"/>
      <c r="CR1872" s="136"/>
      <c r="CS1872" s="136"/>
      <c r="CT1872" s="136"/>
      <c r="CU1872" s="136"/>
      <c r="CV1872" s="136"/>
      <c r="CW1872" s="136"/>
      <c r="CX1872" s="136"/>
      <c r="CY1872" s="136"/>
      <c r="CZ1872" s="136"/>
      <c r="DA1872" s="136"/>
      <c r="DB1872" s="136"/>
      <c r="DC1872" s="136"/>
      <c r="DD1872" s="136"/>
      <c r="DE1872" s="136"/>
      <c r="DF1872" s="136"/>
      <c r="DG1872" s="136"/>
      <c r="DH1872" s="136"/>
      <c r="DI1872" s="136"/>
      <c r="DJ1872" s="136"/>
      <c r="DK1872" s="136"/>
      <c r="DL1872" s="136"/>
      <c r="DM1872" s="136"/>
      <c r="DN1872" s="136"/>
      <c r="DO1872" s="136"/>
      <c r="DP1872" s="136"/>
      <c r="DQ1872" s="136"/>
      <c r="DR1872" s="136"/>
      <c r="DS1872" s="136"/>
      <c r="DT1872" s="136"/>
      <c r="DU1872" s="136"/>
      <c r="DV1872" s="136"/>
      <c r="DW1872" s="136"/>
      <c r="DX1872" s="136"/>
      <c r="DY1872" s="136"/>
      <c r="DZ1872" s="136"/>
      <c r="EA1872" s="136"/>
      <c r="EB1872" s="136"/>
      <c r="EC1872" s="136"/>
      <c r="ED1872" s="136"/>
      <c r="EE1872" s="136"/>
      <c r="EF1872" s="136"/>
      <c r="EG1872" s="136"/>
      <c r="EH1872" s="136"/>
      <c r="EI1872" s="136"/>
      <c r="EJ1872" s="136"/>
      <c r="EK1872" s="136"/>
      <c r="EL1872" s="136"/>
      <c r="EM1872" s="136"/>
      <c r="EN1872" s="136"/>
      <c r="EO1872" s="136"/>
      <c r="EP1872" s="136"/>
      <c r="EQ1872" s="136"/>
      <c r="ER1872" s="136"/>
      <c r="ES1872" s="136"/>
      <c r="ET1872" s="136"/>
      <c r="EU1872" s="136"/>
      <c r="EV1872" s="136"/>
      <c r="EW1872" s="136"/>
      <c r="EX1872" s="136"/>
      <c r="EY1872" s="136"/>
      <c r="EZ1872" s="136"/>
      <c r="FA1872" s="136"/>
      <c r="FB1872" s="136"/>
      <c r="FC1872" s="136"/>
      <c r="FD1872" s="136"/>
      <c r="FE1872" s="136"/>
      <c r="FF1872" s="136"/>
      <c r="FG1872" s="136"/>
      <c r="FH1872" s="136"/>
      <c r="FI1872" s="136"/>
      <c r="FJ1872" s="136"/>
      <c r="FK1872" s="136"/>
      <c r="FL1872" s="136"/>
      <c r="FM1872" s="136"/>
      <c r="FN1872" s="136"/>
      <c r="FO1872" s="136"/>
      <c r="FP1872" s="136"/>
      <c r="FQ1872" s="136"/>
      <c r="FR1872" s="136"/>
      <c r="FS1872" s="136"/>
      <c r="FT1872" s="136"/>
      <c r="FU1872" s="136"/>
      <c r="FV1872" s="136"/>
      <c r="FW1872" s="136"/>
      <c r="FX1872" s="136"/>
      <c r="FY1872" s="136"/>
      <c r="FZ1872" s="136"/>
      <c r="GA1872" s="136"/>
      <c r="GB1872" s="136"/>
      <c r="GC1872" s="136"/>
      <c r="GD1872" s="136"/>
      <c r="GE1872" s="136"/>
      <c r="GF1872" s="136"/>
      <c r="GG1872" s="136"/>
      <c r="GH1872" s="136"/>
      <c r="GI1872" s="136"/>
      <c r="GJ1872" s="136"/>
      <c r="GK1872" s="136"/>
      <c r="GL1872" s="136"/>
      <c r="GM1872" s="136"/>
      <c r="GN1872" s="136"/>
      <c r="GO1872" s="136"/>
      <c r="GP1872" s="136"/>
      <c r="GQ1872" s="136"/>
      <c r="GR1872" s="136"/>
      <c r="GS1872" s="136"/>
      <c r="GT1872" s="136"/>
      <c r="GU1872" s="136"/>
      <c r="GV1872" s="136"/>
      <c r="GW1872" s="136"/>
      <c r="GX1872" s="136"/>
      <c r="GY1872" s="136"/>
      <c r="GZ1872" s="136"/>
      <c r="HA1872" s="136"/>
      <c r="HB1872" s="136"/>
      <c r="HC1872" s="136"/>
      <c r="HD1872" s="136"/>
      <c r="HE1872" s="136"/>
      <c r="HF1872" s="136"/>
      <c r="HG1872" s="136"/>
      <c r="HH1872" s="136"/>
      <c r="HI1872" s="136"/>
      <c r="HJ1872" s="136"/>
      <c r="HK1872" s="136"/>
      <c r="HL1872" s="136"/>
      <c r="HM1872" s="136"/>
      <c r="HN1872" s="136"/>
      <c r="HO1872" s="136"/>
      <c r="HP1872" s="136"/>
      <c r="HQ1872" s="136"/>
      <c r="HR1872" s="136"/>
      <c r="HS1872" s="136"/>
      <c r="HT1872" s="136"/>
      <c r="HU1872" s="136"/>
      <c r="HV1872" s="136"/>
      <c r="HW1872" s="136"/>
      <c r="HX1872" s="136"/>
      <c r="HY1872" s="136"/>
      <c r="HZ1872" s="136"/>
      <c r="IA1872" s="136"/>
      <c r="IB1872" s="136"/>
      <c r="IC1872" s="136"/>
      <c r="ID1872" s="136"/>
      <c r="IE1872" s="136"/>
      <c r="IF1872" s="136"/>
      <c r="IG1872" s="136"/>
    </row>
    <row r="1873" spans="1:241" ht="15" customHeight="1" x14ac:dyDescent="0.25">
      <c r="A1873" s="223" t="s">
        <v>88</v>
      </c>
      <c r="B1873" s="217">
        <v>8289328</v>
      </c>
      <c r="C1873" s="217">
        <v>3125114</v>
      </c>
      <c r="D1873" s="217">
        <v>1031416</v>
      </c>
      <c r="E1873" s="217">
        <v>1144813</v>
      </c>
      <c r="F1873" s="217">
        <v>2554942</v>
      </c>
      <c r="G1873" s="217">
        <v>891485</v>
      </c>
      <c r="H1873" s="235">
        <v>17037098</v>
      </c>
      <c r="I1873" s="136"/>
      <c r="J1873" s="321" t="s">
        <v>299</v>
      </c>
      <c r="K1873" s="217">
        <v>6394619</v>
      </c>
      <c r="L1873" s="217">
        <v>3014767</v>
      </c>
      <c r="M1873" s="217">
        <v>601251</v>
      </c>
      <c r="N1873" s="217">
        <v>1050990</v>
      </c>
      <c r="O1873" s="217">
        <v>2326045</v>
      </c>
      <c r="P1873" s="217">
        <v>545877</v>
      </c>
      <c r="Q1873" s="235">
        <v>13933549</v>
      </c>
      <c r="R1873" s="136"/>
      <c r="S1873" s="136"/>
      <c r="T1873" s="136"/>
      <c r="U1873" s="136"/>
      <c r="V1873" s="136"/>
      <c r="W1873" s="136"/>
      <c r="X1873" s="136"/>
      <c r="Y1873" s="136"/>
      <c r="Z1873" s="136"/>
      <c r="AA1873" s="136"/>
      <c r="AB1873" s="136"/>
      <c r="AC1873" s="136"/>
      <c r="AD1873" s="136"/>
      <c r="AE1873" s="136"/>
      <c r="AF1873" s="136"/>
      <c r="AG1873" s="136"/>
      <c r="AH1873" s="136"/>
      <c r="AI1873" s="136"/>
      <c r="AJ1873" s="136"/>
      <c r="AK1873" s="136"/>
      <c r="AL1873" s="136"/>
      <c r="AM1873" s="136"/>
      <c r="AN1873" s="136"/>
      <c r="AO1873" s="136"/>
      <c r="AP1873" s="136"/>
      <c r="AQ1873" s="136"/>
      <c r="AR1873" s="136"/>
      <c r="AS1873" s="136"/>
      <c r="AT1873" s="136"/>
      <c r="AU1873" s="136"/>
      <c r="AV1873" s="136"/>
      <c r="AW1873" s="136"/>
      <c r="AX1873" s="136"/>
      <c r="AY1873" s="136"/>
      <c r="AZ1873" s="136"/>
      <c r="BA1873" s="136"/>
      <c r="BB1873" s="136"/>
      <c r="BC1873" s="136"/>
      <c r="BD1873" s="136"/>
      <c r="BE1873" s="136"/>
      <c r="BF1873" s="136"/>
      <c r="BG1873" s="136"/>
      <c r="BH1873" s="136"/>
      <c r="BI1873" s="136"/>
      <c r="BJ1873" s="136"/>
      <c r="BK1873" s="136"/>
      <c r="BL1873" s="136"/>
      <c r="BM1873" s="136"/>
      <c r="BN1873" s="136"/>
      <c r="BO1873" s="136"/>
      <c r="BP1873" s="136"/>
      <c r="BQ1873" s="136"/>
      <c r="BR1873" s="136"/>
      <c r="BS1873" s="136"/>
      <c r="BT1873" s="136"/>
      <c r="BU1873" s="136"/>
      <c r="BV1873" s="136"/>
      <c r="BW1873" s="136"/>
      <c r="BX1873" s="136"/>
      <c r="BY1873" s="136"/>
      <c r="BZ1873" s="136"/>
      <c r="CA1873" s="136"/>
      <c r="CB1873" s="136"/>
      <c r="CC1873" s="136"/>
      <c r="CD1873" s="136"/>
      <c r="CE1873" s="136"/>
      <c r="CF1873" s="136"/>
      <c r="CG1873" s="136"/>
      <c r="CH1873" s="136"/>
      <c r="CI1873" s="136"/>
      <c r="CJ1873" s="136"/>
      <c r="CK1873" s="136"/>
      <c r="CL1873" s="136"/>
      <c r="CM1873" s="136"/>
      <c r="CN1873" s="136"/>
      <c r="CO1873" s="136"/>
      <c r="CP1873" s="136"/>
      <c r="CQ1873" s="136"/>
      <c r="CR1873" s="136"/>
      <c r="CS1873" s="136"/>
      <c r="CT1873" s="136"/>
      <c r="CU1873" s="136"/>
      <c r="CV1873" s="136"/>
      <c r="CW1873" s="136"/>
      <c r="CX1873" s="136"/>
      <c r="CY1873" s="136"/>
      <c r="CZ1873" s="136"/>
      <c r="DA1873" s="136"/>
      <c r="DB1873" s="136"/>
      <c r="DC1873" s="136"/>
      <c r="DD1873" s="136"/>
      <c r="DE1873" s="136"/>
      <c r="DF1873" s="136"/>
      <c r="DG1873" s="136"/>
      <c r="DH1873" s="136"/>
      <c r="DI1873" s="136"/>
      <c r="DJ1873" s="136"/>
      <c r="DK1873" s="136"/>
      <c r="DL1873" s="136"/>
      <c r="DM1873" s="136"/>
      <c r="DN1873" s="136"/>
      <c r="DO1873" s="136"/>
      <c r="DP1873" s="136"/>
      <c r="DQ1873" s="136"/>
      <c r="DR1873" s="136"/>
      <c r="DS1873" s="136"/>
      <c r="DT1873" s="136"/>
      <c r="DU1873" s="136"/>
      <c r="DV1873" s="136"/>
      <c r="DW1873" s="136"/>
      <c r="DX1873" s="136"/>
      <c r="DY1873" s="136"/>
      <c r="DZ1873" s="136"/>
      <c r="EA1873" s="136"/>
      <c r="EB1873" s="136"/>
      <c r="EC1873" s="136"/>
      <c r="ED1873" s="136"/>
      <c r="EE1873" s="136"/>
      <c r="EF1873" s="136"/>
      <c r="EG1873" s="136"/>
      <c r="EH1873" s="136"/>
      <c r="EI1873" s="136"/>
      <c r="EJ1873" s="136"/>
      <c r="EK1873" s="136"/>
      <c r="EL1873" s="136"/>
      <c r="EM1873" s="136"/>
      <c r="EN1873" s="136"/>
      <c r="EO1873" s="136"/>
      <c r="EP1873" s="136"/>
      <c r="EQ1873" s="136"/>
      <c r="ER1873" s="136"/>
      <c r="ES1873" s="136"/>
      <c r="ET1873" s="136"/>
      <c r="EU1873" s="136"/>
      <c r="EV1873" s="136"/>
      <c r="EW1873" s="136"/>
      <c r="EX1873" s="136"/>
      <c r="EY1873" s="136"/>
      <c r="EZ1873" s="136"/>
      <c r="FA1873" s="136"/>
      <c r="FB1873" s="136"/>
      <c r="FC1873" s="136"/>
      <c r="FD1873" s="136"/>
      <c r="FE1873" s="136"/>
      <c r="FF1873" s="136"/>
      <c r="FG1873" s="136"/>
      <c r="FH1873" s="136"/>
      <c r="FI1873" s="136"/>
      <c r="FJ1873" s="136"/>
      <c r="FK1873" s="136"/>
      <c r="FL1873" s="136"/>
      <c r="FM1873" s="136"/>
      <c r="FN1873" s="136"/>
      <c r="FO1873" s="136"/>
      <c r="FP1873" s="136"/>
      <c r="FQ1873" s="136"/>
      <c r="FR1873" s="136"/>
      <c r="FS1873" s="136"/>
      <c r="FT1873" s="136"/>
      <c r="FU1873" s="136"/>
      <c r="FV1873" s="136"/>
      <c r="FW1873" s="136"/>
      <c r="FX1873" s="136"/>
      <c r="FY1873" s="136"/>
      <c r="FZ1873" s="136"/>
      <c r="GA1873" s="136"/>
      <c r="GB1873" s="136"/>
      <c r="GC1873" s="136"/>
      <c r="GD1873" s="136"/>
      <c r="GE1873" s="136"/>
      <c r="GF1873" s="136"/>
      <c r="GG1873" s="136"/>
      <c r="GH1873" s="136"/>
      <c r="GI1873" s="136"/>
      <c r="GJ1873" s="136"/>
      <c r="GK1873" s="136"/>
      <c r="GL1873" s="136"/>
      <c r="GM1873" s="136"/>
      <c r="GN1873" s="136"/>
      <c r="GO1873" s="136"/>
      <c r="GP1873" s="136"/>
      <c r="GQ1873" s="136"/>
      <c r="GR1873" s="136"/>
      <c r="GS1873" s="136"/>
      <c r="GT1873" s="136"/>
      <c r="GU1873" s="136"/>
      <c r="GV1873" s="136"/>
      <c r="GW1873" s="136"/>
      <c r="GX1873" s="136"/>
      <c r="GY1873" s="136"/>
      <c r="GZ1873" s="136"/>
      <c r="HA1873" s="136"/>
      <c r="HB1873" s="136"/>
      <c r="HC1873" s="136"/>
      <c r="HD1873" s="136"/>
      <c r="HE1873" s="136"/>
      <c r="HF1873" s="136"/>
      <c r="HG1873" s="136"/>
      <c r="HH1873" s="136"/>
      <c r="HI1873" s="136"/>
      <c r="HJ1873" s="136"/>
      <c r="HK1873" s="136"/>
      <c r="HL1873" s="136"/>
      <c r="HM1873" s="136"/>
      <c r="HN1873" s="136"/>
      <c r="HO1873" s="136"/>
      <c r="HP1873" s="136"/>
      <c r="HQ1873" s="136"/>
      <c r="HR1873" s="136"/>
      <c r="HS1873" s="136"/>
      <c r="HT1873" s="136"/>
      <c r="HU1873" s="136"/>
      <c r="HV1873" s="136"/>
      <c r="HW1873" s="136"/>
      <c r="HX1873" s="136"/>
      <c r="HY1873" s="136"/>
      <c r="HZ1873" s="136"/>
      <c r="IA1873" s="136"/>
      <c r="IB1873" s="136"/>
      <c r="IC1873" s="136"/>
      <c r="ID1873" s="136"/>
      <c r="IE1873" s="136"/>
      <c r="IF1873" s="136"/>
      <c r="IG1873" s="136"/>
    </row>
    <row r="1874" spans="1:241" ht="15" customHeight="1" x14ac:dyDescent="0.25">
      <c r="A1874" s="223" t="s">
        <v>327</v>
      </c>
      <c r="B1874" s="217">
        <v>12603048</v>
      </c>
      <c r="C1874" s="217">
        <v>4234785</v>
      </c>
      <c r="D1874" s="217">
        <v>1063723</v>
      </c>
      <c r="E1874" s="217">
        <v>1095511</v>
      </c>
      <c r="F1874" s="217">
        <v>2529042</v>
      </c>
      <c r="G1874" s="217">
        <v>1205767</v>
      </c>
      <c r="H1874" s="235">
        <v>22731876</v>
      </c>
      <c r="I1874" s="136"/>
      <c r="J1874" s="321" t="s">
        <v>298</v>
      </c>
      <c r="K1874" s="217">
        <v>10777389</v>
      </c>
      <c r="L1874" s="217">
        <v>2596374</v>
      </c>
      <c r="M1874" s="217">
        <v>773149</v>
      </c>
      <c r="N1874" s="217">
        <v>1116239</v>
      </c>
      <c r="O1874" s="217">
        <v>2003733</v>
      </c>
      <c r="P1874" s="217">
        <v>1214594</v>
      </c>
      <c r="Q1874" s="235">
        <v>18481478</v>
      </c>
      <c r="R1874" s="136"/>
      <c r="S1874" s="136"/>
      <c r="T1874" s="136"/>
      <c r="U1874" s="136"/>
      <c r="V1874" s="136"/>
      <c r="W1874" s="136"/>
      <c r="X1874" s="136"/>
      <c r="Y1874" s="136"/>
      <c r="Z1874" s="136"/>
      <c r="AA1874" s="136"/>
      <c r="AB1874" s="136"/>
      <c r="AC1874" s="136"/>
      <c r="AD1874" s="136"/>
      <c r="AE1874" s="136"/>
      <c r="AF1874" s="136"/>
      <c r="AG1874" s="136"/>
      <c r="AH1874" s="136"/>
      <c r="AI1874" s="136"/>
      <c r="AJ1874" s="136"/>
      <c r="AK1874" s="136"/>
      <c r="AL1874" s="136"/>
      <c r="AM1874" s="136"/>
      <c r="AN1874" s="136"/>
      <c r="AO1874" s="136"/>
      <c r="AP1874" s="136"/>
      <c r="AQ1874" s="136"/>
      <c r="AR1874" s="136"/>
      <c r="AS1874" s="136"/>
      <c r="AT1874" s="136"/>
      <c r="AU1874" s="136"/>
      <c r="AV1874" s="136"/>
      <c r="AW1874" s="136"/>
      <c r="AX1874" s="136"/>
      <c r="AY1874" s="136"/>
      <c r="AZ1874" s="136"/>
      <c r="BA1874" s="136"/>
      <c r="BB1874" s="136"/>
      <c r="BC1874" s="136"/>
      <c r="BD1874" s="136"/>
      <c r="BE1874" s="136"/>
      <c r="BF1874" s="136"/>
      <c r="BG1874" s="136"/>
      <c r="BH1874" s="136"/>
      <c r="BI1874" s="136"/>
      <c r="BJ1874" s="136"/>
      <c r="BK1874" s="136"/>
      <c r="BL1874" s="136"/>
      <c r="BM1874" s="136"/>
      <c r="BN1874" s="136"/>
      <c r="BO1874" s="136"/>
      <c r="BP1874" s="136"/>
      <c r="BQ1874" s="136"/>
      <c r="BR1874" s="136"/>
      <c r="BS1874" s="136"/>
      <c r="BT1874" s="136"/>
      <c r="BU1874" s="136"/>
      <c r="BV1874" s="136"/>
      <c r="BW1874" s="136"/>
      <c r="BX1874" s="136"/>
      <c r="BY1874" s="136"/>
      <c r="BZ1874" s="136"/>
      <c r="CA1874" s="136"/>
      <c r="CB1874" s="136"/>
      <c r="CC1874" s="136"/>
      <c r="CD1874" s="136"/>
      <c r="CE1874" s="136"/>
      <c r="CF1874" s="136"/>
      <c r="CG1874" s="136"/>
      <c r="CH1874" s="136"/>
      <c r="CI1874" s="136"/>
      <c r="CJ1874" s="136"/>
      <c r="CK1874" s="136"/>
      <c r="CL1874" s="136"/>
      <c r="CM1874" s="136"/>
      <c r="CN1874" s="136"/>
      <c r="CO1874" s="136"/>
      <c r="CP1874" s="136"/>
      <c r="CQ1874" s="136"/>
      <c r="CR1874" s="136"/>
      <c r="CS1874" s="136"/>
      <c r="CT1874" s="136"/>
      <c r="CU1874" s="136"/>
      <c r="CV1874" s="136"/>
      <c r="CW1874" s="136"/>
      <c r="CX1874" s="136"/>
      <c r="CY1874" s="136"/>
      <c r="CZ1874" s="136"/>
      <c r="DA1874" s="136"/>
      <c r="DB1874" s="136"/>
      <c r="DC1874" s="136"/>
      <c r="DD1874" s="136"/>
      <c r="DE1874" s="136"/>
      <c r="DF1874" s="136"/>
      <c r="DG1874" s="136"/>
      <c r="DH1874" s="136"/>
      <c r="DI1874" s="136"/>
      <c r="DJ1874" s="136"/>
      <c r="DK1874" s="136"/>
      <c r="DL1874" s="136"/>
      <c r="DM1874" s="136"/>
      <c r="DN1874" s="136"/>
      <c r="DO1874" s="136"/>
      <c r="DP1874" s="136"/>
      <c r="DQ1874" s="136"/>
      <c r="DR1874" s="136"/>
      <c r="DS1874" s="136"/>
      <c r="DT1874" s="136"/>
      <c r="DU1874" s="136"/>
      <c r="DV1874" s="136"/>
      <c r="DW1874" s="136"/>
      <c r="DX1874" s="136"/>
      <c r="DY1874" s="136"/>
      <c r="DZ1874" s="136"/>
      <c r="EA1874" s="136"/>
      <c r="EB1874" s="136"/>
      <c r="EC1874" s="136"/>
      <c r="ED1874" s="136"/>
      <c r="EE1874" s="136"/>
      <c r="EF1874" s="136"/>
      <c r="EG1874" s="136"/>
      <c r="EH1874" s="136"/>
      <c r="EI1874" s="136"/>
      <c r="EJ1874" s="136"/>
      <c r="EK1874" s="136"/>
      <c r="EL1874" s="136"/>
      <c r="EM1874" s="136"/>
      <c r="EN1874" s="136"/>
      <c r="EO1874" s="136"/>
      <c r="EP1874" s="136"/>
      <c r="EQ1874" s="136"/>
      <c r="ER1874" s="136"/>
      <c r="ES1874" s="136"/>
      <c r="ET1874" s="136"/>
      <c r="EU1874" s="136"/>
      <c r="EV1874" s="136"/>
      <c r="EW1874" s="136"/>
      <c r="EX1874" s="136"/>
      <c r="EY1874" s="136"/>
      <c r="EZ1874" s="136"/>
      <c r="FA1874" s="136"/>
      <c r="FB1874" s="136"/>
      <c r="FC1874" s="136"/>
      <c r="FD1874" s="136"/>
      <c r="FE1874" s="136"/>
      <c r="FF1874" s="136"/>
      <c r="FG1874" s="136"/>
      <c r="FH1874" s="136"/>
      <c r="FI1874" s="136"/>
      <c r="FJ1874" s="136"/>
      <c r="FK1874" s="136"/>
      <c r="FL1874" s="136"/>
      <c r="FM1874" s="136"/>
      <c r="FN1874" s="136"/>
      <c r="FO1874" s="136"/>
      <c r="FP1874" s="136"/>
      <c r="FQ1874" s="136"/>
      <c r="FR1874" s="136"/>
      <c r="FS1874" s="136"/>
      <c r="FT1874" s="136"/>
      <c r="FU1874" s="136"/>
      <c r="FV1874" s="136"/>
      <c r="FW1874" s="136"/>
      <c r="FX1874" s="136"/>
      <c r="FY1874" s="136"/>
      <c r="FZ1874" s="136"/>
      <c r="GA1874" s="136"/>
      <c r="GB1874" s="136"/>
      <c r="GC1874" s="136"/>
      <c r="GD1874" s="136"/>
      <c r="GE1874" s="136"/>
      <c r="GF1874" s="136"/>
      <c r="GG1874" s="136"/>
      <c r="GH1874" s="136"/>
      <c r="GI1874" s="136"/>
      <c r="GJ1874" s="136"/>
      <c r="GK1874" s="136"/>
      <c r="GL1874" s="136"/>
      <c r="GM1874" s="136"/>
      <c r="GN1874" s="136"/>
      <c r="GO1874" s="136"/>
      <c r="GP1874" s="136"/>
      <c r="GQ1874" s="136"/>
      <c r="GR1874" s="136"/>
      <c r="GS1874" s="136"/>
      <c r="GT1874" s="136"/>
      <c r="GU1874" s="136"/>
      <c r="GV1874" s="136"/>
      <c r="GW1874" s="136"/>
      <c r="GX1874" s="136"/>
      <c r="GY1874" s="136"/>
      <c r="GZ1874" s="136"/>
      <c r="HA1874" s="136"/>
      <c r="HB1874" s="136"/>
      <c r="HC1874" s="136"/>
      <c r="HD1874" s="136"/>
      <c r="HE1874" s="136"/>
      <c r="HF1874" s="136"/>
      <c r="HG1874" s="136"/>
      <c r="HH1874" s="136"/>
      <c r="HI1874" s="136"/>
      <c r="HJ1874" s="136"/>
      <c r="HK1874" s="136"/>
      <c r="HL1874" s="136"/>
      <c r="HM1874" s="136"/>
      <c r="HN1874" s="136"/>
      <c r="HO1874" s="136"/>
      <c r="HP1874" s="136"/>
      <c r="HQ1874" s="136"/>
      <c r="HR1874" s="136"/>
      <c r="HS1874" s="136"/>
      <c r="HT1874" s="136"/>
      <c r="HU1874" s="136"/>
      <c r="HV1874" s="136"/>
      <c r="HW1874" s="136"/>
      <c r="HX1874" s="136"/>
      <c r="HY1874" s="136"/>
      <c r="HZ1874" s="136"/>
      <c r="IA1874" s="136"/>
      <c r="IB1874" s="136"/>
      <c r="IC1874" s="136"/>
      <c r="ID1874" s="136"/>
      <c r="IE1874" s="136"/>
      <c r="IF1874" s="136"/>
      <c r="IG1874" s="136"/>
    </row>
    <row r="1875" spans="1:241" ht="15" customHeight="1" x14ac:dyDescent="0.25">
      <c r="A1875" s="223" t="s">
        <v>841</v>
      </c>
      <c r="B1875" s="217">
        <v>10303369</v>
      </c>
      <c r="C1875" s="217">
        <v>3073481</v>
      </c>
      <c r="D1875" s="217">
        <v>1031882</v>
      </c>
      <c r="E1875" s="217">
        <v>1057004</v>
      </c>
      <c r="F1875" s="217">
        <v>2427984</v>
      </c>
      <c r="G1875" s="217">
        <v>1129349</v>
      </c>
      <c r="H1875" s="235">
        <v>19023069</v>
      </c>
      <c r="I1875" s="136"/>
      <c r="J1875" s="321" t="s">
        <v>297</v>
      </c>
      <c r="K1875" s="217">
        <v>7602675</v>
      </c>
      <c r="L1875" s="217">
        <v>2555536</v>
      </c>
      <c r="M1875" s="217">
        <v>611203</v>
      </c>
      <c r="N1875" s="217">
        <v>1317111</v>
      </c>
      <c r="O1875" s="217">
        <v>2352136</v>
      </c>
      <c r="P1875" s="217">
        <v>673111</v>
      </c>
      <c r="Q1875" s="235">
        <v>15111772</v>
      </c>
      <c r="R1875" s="136"/>
      <c r="S1875" s="136"/>
      <c r="T1875" s="136"/>
      <c r="U1875" s="136"/>
      <c r="V1875" s="136"/>
      <c r="W1875" s="136"/>
      <c r="X1875" s="136"/>
      <c r="Y1875" s="136"/>
      <c r="Z1875" s="136"/>
      <c r="AA1875" s="136"/>
      <c r="AB1875" s="136"/>
      <c r="AC1875" s="136"/>
      <c r="AD1875" s="136"/>
      <c r="AE1875" s="136"/>
      <c r="AF1875" s="136"/>
      <c r="AG1875" s="136"/>
      <c r="AH1875" s="136"/>
      <c r="AI1875" s="136"/>
      <c r="AJ1875" s="136"/>
      <c r="AK1875" s="136"/>
      <c r="AL1875" s="136"/>
      <c r="AM1875" s="136"/>
      <c r="AN1875" s="136"/>
      <c r="AO1875" s="136"/>
      <c r="AP1875" s="136"/>
      <c r="AQ1875" s="136"/>
      <c r="AR1875" s="136"/>
      <c r="AS1875" s="136"/>
      <c r="AT1875" s="136"/>
      <c r="AU1875" s="136"/>
      <c r="AV1875" s="136"/>
      <c r="AW1875" s="136"/>
      <c r="AX1875" s="136"/>
      <c r="AY1875" s="136"/>
      <c r="AZ1875" s="136"/>
      <c r="BA1875" s="136"/>
      <c r="BB1875" s="136"/>
      <c r="BC1875" s="136"/>
      <c r="BD1875" s="136"/>
      <c r="BE1875" s="136"/>
      <c r="BF1875" s="136"/>
      <c r="BG1875" s="136"/>
      <c r="BH1875" s="136"/>
      <c r="BI1875" s="136"/>
      <c r="BJ1875" s="136"/>
      <c r="BK1875" s="136"/>
      <c r="BL1875" s="136"/>
      <c r="BM1875" s="136"/>
      <c r="BN1875" s="136"/>
      <c r="BO1875" s="136"/>
      <c r="BP1875" s="136"/>
      <c r="BQ1875" s="136"/>
      <c r="BR1875" s="136"/>
      <c r="BS1875" s="136"/>
      <c r="BT1875" s="136"/>
      <c r="BU1875" s="136"/>
      <c r="BV1875" s="136"/>
      <c r="BW1875" s="136"/>
      <c r="BX1875" s="136"/>
      <c r="BY1875" s="136"/>
      <c r="BZ1875" s="136"/>
      <c r="CA1875" s="136"/>
      <c r="CB1875" s="136"/>
      <c r="CC1875" s="136"/>
      <c r="CD1875" s="136"/>
      <c r="CE1875" s="136"/>
      <c r="CF1875" s="136"/>
      <c r="CG1875" s="136"/>
      <c r="CH1875" s="136"/>
      <c r="CI1875" s="136"/>
      <c r="CJ1875" s="136"/>
      <c r="CK1875" s="136"/>
      <c r="CL1875" s="136"/>
      <c r="CM1875" s="136"/>
      <c r="CN1875" s="136"/>
      <c r="CO1875" s="136"/>
      <c r="CP1875" s="136"/>
      <c r="CQ1875" s="136"/>
      <c r="CR1875" s="136"/>
      <c r="CS1875" s="136"/>
      <c r="CT1875" s="136"/>
      <c r="CU1875" s="136"/>
      <c r="CV1875" s="136"/>
      <c r="CW1875" s="136"/>
      <c r="CX1875" s="136"/>
      <c r="CY1875" s="136"/>
      <c r="CZ1875" s="136"/>
      <c r="DA1875" s="136"/>
      <c r="DB1875" s="136"/>
      <c r="DC1875" s="136"/>
      <c r="DD1875" s="136"/>
      <c r="DE1875" s="136"/>
      <c r="DF1875" s="136"/>
      <c r="DG1875" s="136"/>
      <c r="DH1875" s="136"/>
      <c r="DI1875" s="136"/>
      <c r="DJ1875" s="136"/>
      <c r="DK1875" s="136"/>
      <c r="DL1875" s="136"/>
      <c r="DM1875" s="136"/>
      <c r="DN1875" s="136"/>
      <c r="DO1875" s="136"/>
      <c r="DP1875" s="136"/>
      <c r="DQ1875" s="136"/>
      <c r="DR1875" s="136"/>
      <c r="DS1875" s="136"/>
      <c r="DT1875" s="136"/>
      <c r="DU1875" s="136"/>
      <c r="DV1875" s="136"/>
      <c r="DW1875" s="136"/>
      <c r="DX1875" s="136"/>
      <c r="DY1875" s="136"/>
      <c r="DZ1875" s="136"/>
      <c r="EA1875" s="136"/>
      <c r="EB1875" s="136"/>
      <c r="EC1875" s="136"/>
      <c r="ED1875" s="136"/>
      <c r="EE1875" s="136"/>
      <c r="EF1875" s="136"/>
      <c r="EG1875" s="136"/>
      <c r="EH1875" s="136"/>
      <c r="EI1875" s="136"/>
      <c r="EJ1875" s="136"/>
      <c r="EK1875" s="136"/>
      <c r="EL1875" s="136"/>
      <c r="EM1875" s="136"/>
      <c r="EN1875" s="136"/>
      <c r="EO1875" s="136"/>
      <c r="EP1875" s="136"/>
      <c r="EQ1875" s="136"/>
      <c r="ER1875" s="136"/>
      <c r="ES1875" s="136"/>
      <c r="ET1875" s="136"/>
      <c r="EU1875" s="136"/>
      <c r="EV1875" s="136"/>
      <c r="EW1875" s="136"/>
      <c r="EX1875" s="136"/>
      <c r="EY1875" s="136"/>
      <c r="EZ1875" s="136"/>
      <c r="FA1875" s="136"/>
      <c r="FB1875" s="136"/>
      <c r="FC1875" s="136"/>
      <c r="FD1875" s="136"/>
      <c r="FE1875" s="136"/>
      <c r="FF1875" s="136"/>
      <c r="FG1875" s="136"/>
      <c r="FH1875" s="136"/>
      <c r="FI1875" s="136"/>
      <c r="FJ1875" s="136"/>
      <c r="FK1875" s="136"/>
      <c r="FL1875" s="136"/>
      <c r="FM1875" s="136"/>
      <c r="FN1875" s="136"/>
      <c r="FO1875" s="136"/>
      <c r="FP1875" s="136"/>
      <c r="FQ1875" s="136"/>
      <c r="FR1875" s="136"/>
      <c r="FS1875" s="136"/>
      <c r="FT1875" s="136"/>
      <c r="FU1875" s="136"/>
      <c r="FV1875" s="136"/>
      <c r="FW1875" s="136"/>
      <c r="FX1875" s="136"/>
      <c r="FY1875" s="136"/>
      <c r="FZ1875" s="136"/>
      <c r="GA1875" s="136"/>
      <c r="GB1875" s="136"/>
      <c r="GC1875" s="136"/>
      <c r="GD1875" s="136"/>
      <c r="GE1875" s="136"/>
      <c r="GF1875" s="136"/>
      <c r="GG1875" s="136"/>
      <c r="GH1875" s="136"/>
      <c r="GI1875" s="136"/>
      <c r="GJ1875" s="136"/>
      <c r="GK1875" s="136"/>
      <c r="GL1875" s="136"/>
      <c r="GM1875" s="136"/>
      <c r="GN1875" s="136"/>
      <c r="GO1875" s="136"/>
      <c r="GP1875" s="136"/>
      <c r="GQ1875" s="136"/>
      <c r="GR1875" s="136"/>
      <c r="GS1875" s="136"/>
      <c r="GT1875" s="136"/>
      <c r="GU1875" s="136"/>
      <c r="GV1875" s="136"/>
      <c r="GW1875" s="136"/>
      <c r="GX1875" s="136"/>
      <c r="GY1875" s="136"/>
      <c r="GZ1875" s="136"/>
      <c r="HA1875" s="136"/>
      <c r="HB1875" s="136"/>
      <c r="HC1875" s="136"/>
      <c r="HD1875" s="136"/>
      <c r="HE1875" s="136"/>
      <c r="HF1875" s="136"/>
      <c r="HG1875" s="136"/>
      <c r="HH1875" s="136"/>
      <c r="HI1875" s="136"/>
      <c r="HJ1875" s="136"/>
      <c r="HK1875" s="136"/>
      <c r="HL1875" s="136"/>
      <c r="HM1875" s="136"/>
      <c r="HN1875" s="136"/>
      <c r="HO1875" s="136"/>
      <c r="HP1875" s="136"/>
      <c r="HQ1875" s="136"/>
      <c r="HR1875" s="136"/>
      <c r="HS1875" s="136"/>
      <c r="HT1875" s="136"/>
      <c r="HU1875" s="136"/>
      <c r="HV1875" s="136"/>
      <c r="HW1875" s="136"/>
      <c r="HX1875" s="136"/>
      <c r="HY1875" s="136"/>
      <c r="HZ1875" s="136"/>
      <c r="IA1875" s="136"/>
      <c r="IB1875" s="136"/>
      <c r="IC1875" s="136"/>
      <c r="ID1875" s="136"/>
      <c r="IE1875" s="136"/>
      <c r="IF1875" s="136"/>
      <c r="IG1875" s="136"/>
    </row>
    <row r="1876" spans="1:241" ht="15" customHeight="1" x14ac:dyDescent="0.25">
      <c r="A1876" s="223" t="s">
        <v>86</v>
      </c>
      <c r="B1876" s="217">
        <v>7556810</v>
      </c>
      <c r="C1876" s="217">
        <v>2930907</v>
      </c>
      <c r="D1876" s="217">
        <v>1102743</v>
      </c>
      <c r="E1876" s="217">
        <v>1180750</v>
      </c>
      <c r="F1876" s="217">
        <v>2635393</v>
      </c>
      <c r="G1876" s="217">
        <v>688764</v>
      </c>
      <c r="H1876" s="235">
        <v>16095367</v>
      </c>
      <c r="I1876" s="136"/>
      <c r="J1876" s="321" t="s">
        <v>296</v>
      </c>
      <c r="K1876" s="217">
        <v>15133865</v>
      </c>
      <c r="L1876" s="217">
        <v>3150847</v>
      </c>
      <c r="M1876" s="217">
        <v>875877</v>
      </c>
      <c r="N1876" s="217">
        <v>1728838</v>
      </c>
      <c r="O1876" s="217">
        <v>3020035</v>
      </c>
      <c r="P1876" s="217">
        <v>1411497</v>
      </c>
      <c r="Q1876" s="235">
        <v>25320959</v>
      </c>
      <c r="R1876" s="136"/>
      <c r="S1876" s="136"/>
      <c r="T1876" s="136"/>
      <c r="U1876" s="136"/>
      <c r="V1876" s="136"/>
      <c r="W1876" s="136"/>
      <c r="X1876" s="136"/>
      <c r="Y1876" s="136"/>
      <c r="Z1876" s="136"/>
      <c r="AA1876" s="136"/>
      <c r="AB1876" s="136"/>
      <c r="AC1876" s="136"/>
      <c r="AD1876" s="136"/>
      <c r="AE1876" s="136"/>
      <c r="AF1876" s="136"/>
      <c r="AG1876" s="136"/>
      <c r="AH1876" s="136"/>
      <c r="AI1876" s="136"/>
      <c r="AJ1876" s="136"/>
      <c r="AK1876" s="136"/>
      <c r="AL1876" s="136"/>
      <c r="AM1876" s="136"/>
      <c r="AN1876" s="136"/>
      <c r="AO1876" s="136"/>
      <c r="AP1876" s="136"/>
      <c r="AQ1876" s="136"/>
      <c r="AR1876" s="136"/>
      <c r="AS1876" s="136"/>
      <c r="AT1876" s="136"/>
      <c r="AU1876" s="136"/>
      <c r="AV1876" s="136"/>
      <c r="AW1876" s="136"/>
      <c r="AX1876" s="136"/>
      <c r="AY1876" s="136"/>
      <c r="AZ1876" s="136"/>
      <c r="BA1876" s="136"/>
      <c r="BB1876" s="136"/>
      <c r="BC1876" s="136"/>
      <c r="BD1876" s="136"/>
      <c r="BE1876" s="136"/>
      <c r="BF1876" s="136"/>
      <c r="BG1876" s="136"/>
      <c r="BH1876" s="136"/>
      <c r="BI1876" s="136"/>
      <c r="BJ1876" s="136"/>
      <c r="BK1876" s="136"/>
      <c r="BL1876" s="136"/>
      <c r="BM1876" s="136"/>
      <c r="BN1876" s="136"/>
      <c r="BO1876" s="136"/>
      <c r="BP1876" s="136"/>
      <c r="BQ1876" s="136"/>
      <c r="BR1876" s="136"/>
      <c r="BS1876" s="136"/>
      <c r="BT1876" s="136"/>
      <c r="BU1876" s="136"/>
      <c r="BV1876" s="136"/>
      <c r="BW1876" s="136"/>
      <c r="BX1876" s="136"/>
      <c r="BY1876" s="136"/>
      <c r="BZ1876" s="136"/>
      <c r="CA1876" s="136"/>
      <c r="CB1876" s="136"/>
      <c r="CC1876" s="136"/>
      <c r="CD1876" s="136"/>
      <c r="CE1876" s="136"/>
      <c r="CF1876" s="136"/>
      <c r="CG1876" s="136"/>
      <c r="CH1876" s="136"/>
      <c r="CI1876" s="136"/>
      <c r="CJ1876" s="136"/>
      <c r="CK1876" s="136"/>
      <c r="CL1876" s="136"/>
      <c r="CM1876" s="136"/>
      <c r="CN1876" s="136"/>
      <c r="CO1876" s="136"/>
      <c r="CP1876" s="136"/>
      <c r="CQ1876" s="136"/>
      <c r="CR1876" s="136"/>
      <c r="CS1876" s="136"/>
      <c r="CT1876" s="136"/>
      <c r="CU1876" s="136"/>
      <c r="CV1876" s="136"/>
      <c r="CW1876" s="136"/>
      <c r="CX1876" s="136"/>
      <c r="CY1876" s="136"/>
      <c r="CZ1876" s="136"/>
      <c r="DA1876" s="136"/>
      <c r="DB1876" s="136"/>
      <c r="DC1876" s="136"/>
      <c r="DD1876" s="136"/>
      <c r="DE1876" s="136"/>
      <c r="DF1876" s="136"/>
      <c r="DG1876" s="136"/>
      <c r="DH1876" s="136"/>
      <c r="DI1876" s="136"/>
      <c r="DJ1876" s="136"/>
      <c r="DK1876" s="136"/>
      <c r="DL1876" s="136"/>
      <c r="DM1876" s="136"/>
      <c r="DN1876" s="136"/>
      <c r="DO1876" s="136"/>
      <c r="DP1876" s="136"/>
      <c r="DQ1876" s="136"/>
      <c r="DR1876" s="136"/>
      <c r="DS1876" s="136"/>
      <c r="DT1876" s="136"/>
      <c r="DU1876" s="136"/>
      <c r="DV1876" s="136"/>
      <c r="DW1876" s="136"/>
      <c r="DX1876" s="136"/>
      <c r="DY1876" s="136"/>
      <c r="DZ1876" s="136"/>
      <c r="EA1876" s="136"/>
      <c r="EB1876" s="136"/>
      <c r="EC1876" s="136"/>
      <c r="ED1876" s="136"/>
      <c r="EE1876" s="136"/>
      <c r="EF1876" s="136"/>
      <c r="EG1876" s="136"/>
      <c r="EH1876" s="136"/>
      <c r="EI1876" s="136"/>
      <c r="EJ1876" s="136"/>
      <c r="EK1876" s="136"/>
      <c r="EL1876" s="136"/>
      <c r="EM1876" s="136"/>
      <c r="EN1876" s="136"/>
      <c r="EO1876" s="136"/>
      <c r="EP1876" s="136"/>
      <c r="EQ1876" s="136"/>
      <c r="ER1876" s="136"/>
      <c r="ES1876" s="136"/>
      <c r="ET1876" s="136"/>
      <c r="EU1876" s="136"/>
      <c r="EV1876" s="136"/>
      <c r="EW1876" s="136"/>
      <c r="EX1876" s="136"/>
      <c r="EY1876" s="136"/>
      <c r="EZ1876" s="136"/>
      <c r="FA1876" s="136"/>
      <c r="FB1876" s="136"/>
      <c r="FC1876" s="136"/>
      <c r="FD1876" s="136"/>
      <c r="FE1876" s="136"/>
      <c r="FF1876" s="136"/>
      <c r="FG1876" s="136"/>
      <c r="FH1876" s="136"/>
      <c r="FI1876" s="136"/>
      <c r="FJ1876" s="136"/>
      <c r="FK1876" s="136"/>
      <c r="FL1876" s="136"/>
      <c r="FM1876" s="136"/>
      <c r="FN1876" s="136"/>
      <c r="FO1876" s="136"/>
      <c r="FP1876" s="136"/>
      <c r="FQ1876" s="136"/>
      <c r="FR1876" s="136"/>
      <c r="FS1876" s="136"/>
      <c r="FT1876" s="136"/>
      <c r="FU1876" s="136"/>
      <c r="FV1876" s="136"/>
      <c r="FW1876" s="136"/>
      <c r="FX1876" s="136"/>
      <c r="FY1876" s="136"/>
      <c r="FZ1876" s="136"/>
      <c r="GA1876" s="136"/>
      <c r="GB1876" s="136"/>
      <c r="GC1876" s="136"/>
      <c r="GD1876" s="136"/>
      <c r="GE1876" s="136"/>
      <c r="GF1876" s="136"/>
      <c r="GG1876" s="136"/>
      <c r="GH1876" s="136"/>
      <c r="GI1876" s="136"/>
      <c r="GJ1876" s="136"/>
      <c r="GK1876" s="136"/>
      <c r="GL1876" s="136"/>
      <c r="GM1876" s="136"/>
      <c r="GN1876" s="136"/>
      <c r="GO1876" s="136"/>
      <c r="GP1876" s="136"/>
      <c r="GQ1876" s="136"/>
      <c r="GR1876" s="136"/>
      <c r="GS1876" s="136"/>
      <c r="GT1876" s="136"/>
      <c r="GU1876" s="136"/>
      <c r="GV1876" s="136"/>
      <c r="GW1876" s="136"/>
      <c r="GX1876" s="136"/>
      <c r="GY1876" s="136"/>
      <c r="GZ1876" s="136"/>
      <c r="HA1876" s="136"/>
      <c r="HB1876" s="136"/>
      <c r="HC1876" s="136"/>
      <c r="HD1876" s="136"/>
      <c r="HE1876" s="136"/>
      <c r="HF1876" s="136"/>
      <c r="HG1876" s="136"/>
      <c r="HH1876" s="136"/>
      <c r="HI1876" s="136"/>
      <c r="HJ1876" s="136"/>
      <c r="HK1876" s="136"/>
      <c r="HL1876" s="136"/>
      <c r="HM1876" s="136"/>
      <c r="HN1876" s="136"/>
      <c r="HO1876" s="136"/>
      <c r="HP1876" s="136"/>
      <c r="HQ1876" s="136"/>
      <c r="HR1876" s="136"/>
      <c r="HS1876" s="136"/>
      <c r="HT1876" s="136"/>
      <c r="HU1876" s="136"/>
      <c r="HV1876" s="136"/>
      <c r="HW1876" s="136"/>
      <c r="HX1876" s="136"/>
      <c r="HY1876" s="136"/>
      <c r="HZ1876" s="136"/>
      <c r="IA1876" s="136"/>
      <c r="IB1876" s="136"/>
      <c r="IC1876" s="136"/>
      <c r="ID1876" s="136"/>
      <c r="IE1876" s="136"/>
      <c r="IF1876" s="136"/>
      <c r="IG1876" s="136"/>
    </row>
    <row r="1877" spans="1:241" ht="15" customHeight="1" x14ac:dyDescent="0.25">
      <c r="A1877" s="223" t="s">
        <v>85</v>
      </c>
      <c r="B1877" s="217">
        <v>10875603</v>
      </c>
      <c r="C1877" s="217">
        <v>3641892</v>
      </c>
      <c r="D1877" s="217">
        <v>1700297</v>
      </c>
      <c r="E1877" s="217">
        <v>1342093</v>
      </c>
      <c r="F1877" s="217">
        <v>2965686</v>
      </c>
      <c r="G1877" s="217">
        <v>772212</v>
      </c>
      <c r="H1877" s="235">
        <v>21297783</v>
      </c>
      <c r="I1877" s="136"/>
      <c r="J1877" s="321" t="s">
        <v>847</v>
      </c>
      <c r="K1877" s="217">
        <v>9242591</v>
      </c>
      <c r="L1877" s="217">
        <v>2570236</v>
      </c>
      <c r="M1877" s="217">
        <v>685913</v>
      </c>
      <c r="N1877" s="217">
        <v>2087232</v>
      </c>
      <c r="O1877" s="217">
        <v>2426212</v>
      </c>
      <c r="P1877" s="217">
        <v>975078</v>
      </c>
      <c r="Q1877" s="235">
        <v>17987262</v>
      </c>
      <c r="R1877" s="136"/>
      <c r="S1877" s="136"/>
      <c r="T1877" s="136"/>
      <c r="U1877" s="136"/>
      <c r="V1877" s="136"/>
      <c r="W1877" s="136"/>
      <c r="X1877" s="136"/>
      <c r="Y1877" s="136"/>
      <c r="Z1877" s="136"/>
      <c r="AA1877" s="136"/>
      <c r="AB1877" s="136"/>
      <c r="AC1877" s="136"/>
      <c r="AD1877" s="136"/>
      <c r="AE1877" s="136"/>
      <c r="AF1877" s="136"/>
      <c r="AG1877" s="136"/>
      <c r="AH1877" s="136"/>
      <c r="AI1877" s="136"/>
      <c r="AJ1877" s="136"/>
      <c r="AK1877" s="136"/>
      <c r="AL1877" s="136"/>
      <c r="AM1877" s="136"/>
      <c r="AN1877" s="136"/>
      <c r="AO1877" s="136"/>
      <c r="AP1877" s="136"/>
      <c r="AQ1877" s="136"/>
      <c r="AR1877" s="136"/>
      <c r="AS1877" s="136"/>
      <c r="AT1877" s="136"/>
      <c r="AU1877" s="136"/>
      <c r="AV1877" s="136"/>
      <c r="AW1877" s="136"/>
      <c r="AX1877" s="136"/>
      <c r="AY1877" s="136"/>
      <c r="AZ1877" s="136"/>
      <c r="BA1877" s="136"/>
      <c r="BB1877" s="136"/>
      <c r="BC1877" s="136"/>
      <c r="BD1877" s="136"/>
      <c r="BE1877" s="136"/>
      <c r="BF1877" s="136"/>
      <c r="BG1877" s="136"/>
      <c r="BH1877" s="136"/>
      <c r="BI1877" s="136"/>
      <c r="BJ1877" s="136"/>
      <c r="BK1877" s="136"/>
      <c r="BL1877" s="136"/>
      <c r="BM1877" s="136"/>
      <c r="BN1877" s="136"/>
      <c r="BO1877" s="136"/>
      <c r="BP1877" s="136"/>
      <c r="BQ1877" s="136"/>
      <c r="BR1877" s="136"/>
      <c r="BS1877" s="136"/>
      <c r="BT1877" s="136"/>
      <c r="BU1877" s="136"/>
      <c r="BV1877" s="136"/>
      <c r="BW1877" s="136"/>
      <c r="BX1877" s="136"/>
      <c r="BY1877" s="136"/>
      <c r="BZ1877" s="136"/>
      <c r="CA1877" s="136"/>
      <c r="CB1877" s="136"/>
      <c r="CC1877" s="136"/>
      <c r="CD1877" s="136"/>
      <c r="CE1877" s="136"/>
      <c r="CF1877" s="136"/>
      <c r="CG1877" s="136"/>
      <c r="CH1877" s="136"/>
      <c r="CI1877" s="136"/>
      <c r="CJ1877" s="136"/>
      <c r="CK1877" s="136"/>
      <c r="CL1877" s="136"/>
      <c r="CM1877" s="136"/>
      <c r="CN1877" s="136"/>
      <c r="CO1877" s="136"/>
      <c r="CP1877" s="136"/>
      <c r="CQ1877" s="136"/>
      <c r="CR1877" s="136"/>
      <c r="CS1877" s="136"/>
      <c r="CT1877" s="136"/>
      <c r="CU1877" s="136"/>
      <c r="CV1877" s="136"/>
      <c r="CW1877" s="136"/>
      <c r="CX1877" s="136"/>
      <c r="CY1877" s="136"/>
      <c r="CZ1877" s="136"/>
      <c r="DA1877" s="136"/>
      <c r="DB1877" s="136"/>
      <c r="DC1877" s="136"/>
      <c r="DD1877" s="136"/>
      <c r="DE1877" s="136"/>
      <c r="DF1877" s="136"/>
      <c r="DG1877" s="136"/>
      <c r="DH1877" s="136"/>
      <c r="DI1877" s="136"/>
      <c r="DJ1877" s="136"/>
      <c r="DK1877" s="136"/>
      <c r="DL1877" s="136"/>
      <c r="DM1877" s="136"/>
      <c r="DN1877" s="136"/>
      <c r="DO1877" s="136"/>
      <c r="DP1877" s="136"/>
      <c r="DQ1877" s="136"/>
      <c r="DR1877" s="136"/>
      <c r="DS1877" s="136"/>
      <c r="DT1877" s="136"/>
      <c r="DU1877" s="136"/>
      <c r="DV1877" s="136"/>
      <c r="DW1877" s="136"/>
      <c r="DX1877" s="136"/>
      <c r="DY1877" s="136"/>
      <c r="DZ1877" s="136"/>
      <c r="EA1877" s="136"/>
      <c r="EB1877" s="136"/>
      <c r="EC1877" s="136"/>
      <c r="ED1877" s="136"/>
      <c r="EE1877" s="136"/>
      <c r="EF1877" s="136"/>
      <c r="EG1877" s="136"/>
      <c r="EH1877" s="136"/>
      <c r="EI1877" s="136"/>
      <c r="EJ1877" s="136"/>
      <c r="EK1877" s="136"/>
      <c r="EL1877" s="136"/>
      <c r="EM1877" s="136"/>
      <c r="EN1877" s="136"/>
      <c r="EO1877" s="136"/>
      <c r="EP1877" s="136"/>
      <c r="EQ1877" s="136"/>
      <c r="ER1877" s="136"/>
      <c r="ES1877" s="136"/>
      <c r="ET1877" s="136"/>
      <c r="EU1877" s="136"/>
      <c r="EV1877" s="136"/>
      <c r="EW1877" s="136"/>
      <c r="EX1877" s="136"/>
      <c r="EY1877" s="136"/>
      <c r="EZ1877" s="136"/>
      <c r="FA1877" s="136"/>
      <c r="FB1877" s="136"/>
      <c r="FC1877" s="136"/>
      <c r="FD1877" s="136"/>
      <c r="FE1877" s="136"/>
      <c r="FF1877" s="136"/>
      <c r="FG1877" s="136"/>
      <c r="FH1877" s="136"/>
      <c r="FI1877" s="136"/>
      <c r="FJ1877" s="136"/>
      <c r="FK1877" s="136"/>
      <c r="FL1877" s="136"/>
      <c r="FM1877" s="136"/>
      <c r="FN1877" s="136"/>
      <c r="FO1877" s="136"/>
      <c r="FP1877" s="136"/>
      <c r="FQ1877" s="136"/>
      <c r="FR1877" s="136"/>
      <c r="FS1877" s="136"/>
      <c r="FT1877" s="136"/>
      <c r="FU1877" s="136"/>
      <c r="FV1877" s="136"/>
      <c r="FW1877" s="136"/>
      <c r="FX1877" s="136"/>
      <c r="FY1877" s="136"/>
      <c r="FZ1877" s="136"/>
      <c r="GA1877" s="136"/>
      <c r="GB1877" s="136"/>
      <c r="GC1877" s="136"/>
      <c r="GD1877" s="136"/>
      <c r="GE1877" s="136"/>
      <c r="GF1877" s="136"/>
      <c r="GG1877" s="136"/>
      <c r="GH1877" s="136"/>
      <c r="GI1877" s="136"/>
      <c r="GJ1877" s="136"/>
      <c r="GK1877" s="136"/>
      <c r="GL1877" s="136"/>
      <c r="GM1877" s="136"/>
      <c r="GN1877" s="136"/>
      <c r="GO1877" s="136"/>
      <c r="GP1877" s="136"/>
      <c r="GQ1877" s="136"/>
      <c r="GR1877" s="136"/>
      <c r="GS1877" s="136"/>
      <c r="GT1877" s="136"/>
      <c r="GU1877" s="136"/>
      <c r="GV1877" s="136"/>
      <c r="GW1877" s="136"/>
      <c r="GX1877" s="136"/>
      <c r="GY1877" s="136"/>
      <c r="GZ1877" s="136"/>
      <c r="HA1877" s="136"/>
      <c r="HB1877" s="136"/>
      <c r="HC1877" s="136"/>
      <c r="HD1877" s="136"/>
      <c r="HE1877" s="136"/>
      <c r="HF1877" s="136"/>
      <c r="HG1877" s="136"/>
      <c r="HH1877" s="136"/>
      <c r="HI1877" s="136"/>
      <c r="HJ1877" s="136"/>
      <c r="HK1877" s="136"/>
      <c r="HL1877" s="136"/>
      <c r="HM1877" s="136"/>
      <c r="HN1877" s="136"/>
      <c r="HO1877" s="136"/>
      <c r="HP1877" s="136"/>
      <c r="HQ1877" s="136"/>
      <c r="HR1877" s="136"/>
      <c r="HS1877" s="136"/>
      <c r="HT1877" s="136"/>
      <c r="HU1877" s="136"/>
      <c r="HV1877" s="136"/>
      <c r="HW1877" s="136"/>
      <c r="HX1877" s="136"/>
      <c r="HY1877" s="136"/>
      <c r="HZ1877" s="136"/>
      <c r="IA1877" s="136"/>
      <c r="IB1877" s="136"/>
      <c r="IC1877" s="136"/>
      <c r="ID1877" s="136"/>
      <c r="IE1877" s="136"/>
      <c r="IF1877" s="136"/>
      <c r="IG1877" s="136"/>
    </row>
    <row r="1878" spans="1:241" ht="15" customHeight="1" x14ac:dyDescent="0.25">
      <c r="A1878" s="223" t="s">
        <v>84</v>
      </c>
      <c r="B1878" s="217">
        <v>9007029</v>
      </c>
      <c r="C1878" s="217">
        <v>3628225</v>
      </c>
      <c r="D1878" s="217">
        <v>1991225</v>
      </c>
      <c r="E1878" s="217">
        <v>1259610</v>
      </c>
      <c r="F1878" s="217">
        <v>3035155</v>
      </c>
      <c r="G1878" s="217">
        <v>629786</v>
      </c>
      <c r="H1878" s="235">
        <v>19551030</v>
      </c>
      <c r="I1878" s="136"/>
      <c r="J1878" s="321" t="s">
        <v>294</v>
      </c>
      <c r="K1878" s="217">
        <v>1567972</v>
      </c>
      <c r="L1878" s="217">
        <v>1947199</v>
      </c>
      <c r="M1878" s="217">
        <v>483065</v>
      </c>
      <c r="N1878" s="217">
        <v>1629017</v>
      </c>
      <c r="O1878" s="217">
        <v>2325785</v>
      </c>
      <c r="P1878" s="217">
        <v>706231</v>
      </c>
      <c r="Q1878" s="235">
        <v>8659269</v>
      </c>
      <c r="R1878" s="136"/>
      <c r="S1878" s="136"/>
      <c r="T1878" s="136"/>
      <c r="U1878" s="136"/>
      <c r="V1878" s="136"/>
      <c r="W1878" s="136"/>
      <c r="X1878" s="136"/>
      <c r="Y1878" s="136"/>
      <c r="Z1878" s="136"/>
      <c r="AA1878" s="136"/>
      <c r="AB1878" s="136"/>
      <c r="AC1878" s="136"/>
      <c r="AD1878" s="136"/>
      <c r="AE1878" s="136"/>
      <c r="AF1878" s="136"/>
      <c r="AG1878" s="136"/>
      <c r="AH1878" s="136"/>
      <c r="AI1878" s="136"/>
      <c r="AJ1878" s="136"/>
      <c r="AK1878" s="136"/>
      <c r="AL1878" s="136"/>
      <c r="AM1878" s="136"/>
      <c r="AN1878" s="136"/>
      <c r="AO1878" s="136"/>
      <c r="AP1878" s="136"/>
      <c r="AQ1878" s="136"/>
      <c r="AR1878" s="136"/>
      <c r="AS1878" s="136"/>
      <c r="AT1878" s="136"/>
      <c r="AU1878" s="136"/>
      <c r="AV1878" s="136"/>
      <c r="AW1878" s="136"/>
      <c r="AX1878" s="136"/>
      <c r="AY1878" s="136"/>
      <c r="AZ1878" s="136"/>
      <c r="BA1878" s="136"/>
      <c r="BB1878" s="136"/>
      <c r="BC1878" s="136"/>
      <c r="BD1878" s="136"/>
      <c r="BE1878" s="136"/>
      <c r="BF1878" s="136"/>
      <c r="BG1878" s="136"/>
      <c r="BH1878" s="136"/>
      <c r="BI1878" s="136"/>
      <c r="BJ1878" s="136"/>
      <c r="BK1878" s="136"/>
      <c r="BL1878" s="136"/>
      <c r="BM1878" s="136"/>
      <c r="BN1878" s="136"/>
      <c r="BO1878" s="136"/>
      <c r="BP1878" s="136"/>
      <c r="BQ1878" s="136"/>
      <c r="BR1878" s="136"/>
      <c r="BS1878" s="136"/>
      <c r="BT1878" s="136"/>
      <c r="BU1878" s="136"/>
      <c r="BV1878" s="136"/>
      <c r="BW1878" s="136"/>
      <c r="BX1878" s="136"/>
      <c r="BY1878" s="136"/>
      <c r="BZ1878" s="136"/>
      <c r="CA1878" s="136"/>
      <c r="CB1878" s="136"/>
      <c r="CC1878" s="136"/>
      <c r="CD1878" s="136"/>
      <c r="CE1878" s="136"/>
      <c r="CF1878" s="136"/>
      <c r="CG1878" s="136"/>
      <c r="CH1878" s="136"/>
      <c r="CI1878" s="136"/>
      <c r="CJ1878" s="136"/>
      <c r="CK1878" s="136"/>
      <c r="CL1878" s="136"/>
      <c r="CM1878" s="136"/>
      <c r="CN1878" s="136"/>
      <c r="CO1878" s="136"/>
      <c r="CP1878" s="136"/>
      <c r="CQ1878" s="136"/>
      <c r="CR1878" s="136"/>
      <c r="CS1878" s="136"/>
      <c r="CT1878" s="136"/>
      <c r="CU1878" s="136"/>
      <c r="CV1878" s="136"/>
      <c r="CW1878" s="136"/>
      <c r="CX1878" s="136"/>
      <c r="CY1878" s="136"/>
      <c r="CZ1878" s="136"/>
      <c r="DA1878" s="136"/>
      <c r="DB1878" s="136"/>
      <c r="DC1878" s="136"/>
      <c r="DD1878" s="136"/>
      <c r="DE1878" s="136"/>
      <c r="DF1878" s="136"/>
      <c r="DG1878" s="136"/>
      <c r="DH1878" s="136"/>
      <c r="DI1878" s="136"/>
      <c r="DJ1878" s="136"/>
      <c r="DK1878" s="136"/>
      <c r="DL1878" s="136"/>
      <c r="DM1878" s="136"/>
      <c r="DN1878" s="136"/>
      <c r="DO1878" s="136"/>
      <c r="DP1878" s="136"/>
      <c r="DQ1878" s="136"/>
      <c r="DR1878" s="136"/>
      <c r="DS1878" s="136"/>
      <c r="DT1878" s="136"/>
      <c r="DU1878" s="136"/>
      <c r="DV1878" s="136"/>
      <c r="DW1878" s="136"/>
      <c r="DX1878" s="136"/>
      <c r="DY1878" s="136"/>
      <c r="DZ1878" s="136"/>
      <c r="EA1878" s="136"/>
      <c r="EB1878" s="136"/>
      <c r="EC1878" s="136"/>
      <c r="ED1878" s="136"/>
      <c r="EE1878" s="136"/>
      <c r="EF1878" s="136"/>
      <c r="EG1878" s="136"/>
      <c r="EH1878" s="136"/>
      <c r="EI1878" s="136"/>
      <c r="EJ1878" s="136"/>
      <c r="EK1878" s="136"/>
      <c r="EL1878" s="136"/>
      <c r="EM1878" s="136"/>
      <c r="EN1878" s="136"/>
      <c r="EO1878" s="136"/>
      <c r="EP1878" s="136"/>
      <c r="EQ1878" s="136"/>
      <c r="ER1878" s="136"/>
      <c r="ES1878" s="136"/>
      <c r="ET1878" s="136"/>
      <c r="EU1878" s="136"/>
      <c r="EV1878" s="136"/>
      <c r="EW1878" s="136"/>
      <c r="EX1878" s="136"/>
      <c r="EY1878" s="136"/>
      <c r="EZ1878" s="136"/>
      <c r="FA1878" s="136"/>
      <c r="FB1878" s="136"/>
      <c r="FC1878" s="136"/>
      <c r="FD1878" s="136"/>
      <c r="FE1878" s="136"/>
      <c r="FF1878" s="136"/>
      <c r="FG1878" s="136"/>
      <c r="FH1878" s="136"/>
      <c r="FI1878" s="136"/>
      <c r="FJ1878" s="136"/>
      <c r="FK1878" s="136"/>
      <c r="FL1878" s="136"/>
      <c r="FM1878" s="136"/>
      <c r="FN1878" s="136"/>
      <c r="FO1878" s="136"/>
      <c r="FP1878" s="136"/>
      <c r="FQ1878" s="136"/>
      <c r="FR1878" s="136"/>
      <c r="FS1878" s="136"/>
      <c r="FT1878" s="136"/>
      <c r="FU1878" s="136"/>
      <c r="FV1878" s="136"/>
      <c r="FW1878" s="136"/>
      <c r="FX1878" s="136"/>
      <c r="FY1878" s="136"/>
      <c r="FZ1878" s="136"/>
      <c r="GA1878" s="136"/>
      <c r="GB1878" s="136"/>
      <c r="GC1878" s="136"/>
      <c r="GD1878" s="136"/>
      <c r="GE1878" s="136"/>
      <c r="GF1878" s="136"/>
      <c r="GG1878" s="136"/>
      <c r="GH1878" s="136"/>
      <c r="GI1878" s="136"/>
      <c r="GJ1878" s="136"/>
      <c r="GK1878" s="136"/>
      <c r="GL1878" s="136"/>
      <c r="GM1878" s="136"/>
      <c r="GN1878" s="136"/>
      <c r="GO1878" s="136"/>
      <c r="GP1878" s="136"/>
      <c r="GQ1878" s="136"/>
      <c r="GR1878" s="136"/>
      <c r="GS1878" s="136"/>
      <c r="GT1878" s="136"/>
      <c r="GU1878" s="136"/>
      <c r="GV1878" s="136"/>
      <c r="GW1878" s="136"/>
      <c r="GX1878" s="136"/>
      <c r="GY1878" s="136"/>
      <c r="GZ1878" s="136"/>
      <c r="HA1878" s="136"/>
      <c r="HB1878" s="136"/>
      <c r="HC1878" s="136"/>
      <c r="HD1878" s="136"/>
      <c r="HE1878" s="136"/>
      <c r="HF1878" s="136"/>
      <c r="HG1878" s="136"/>
      <c r="HH1878" s="136"/>
      <c r="HI1878" s="136"/>
      <c r="HJ1878" s="136"/>
      <c r="HK1878" s="136"/>
      <c r="HL1878" s="136"/>
      <c r="HM1878" s="136"/>
      <c r="HN1878" s="136"/>
      <c r="HO1878" s="136"/>
      <c r="HP1878" s="136"/>
      <c r="HQ1878" s="136"/>
      <c r="HR1878" s="136"/>
      <c r="HS1878" s="136"/>
      <c r="HT1878" s="136"/>
      <c r="HU1878" s="136"/>
      <c r="HV1878" s="136"/>
      <c r="HW1878" s="136"/>
      <c r="HX1878" s="136"/>
      <c r="HY1878" s="136"/>
      <c r="HZ1878" s="136"/>
      <c r="IA1878" s="136"/>
      <c r="IB1878" s="136"/>
      <c r="IC1878" s="136"/>
      <c r="ID1878" s="136"/>
      <c r="IE1878" s="136"/>
      <c r="IF1878" s="136"/>
      <c r="IG1878" s="136"/>
    </row>
    <row r="1879" spans="1:241" ht="15" customHeight="1" x14ac:dyDescent="0.25">
      <c r="A1879" s="223" t="s">
        <v>326</v>
      </c>
      <c r="B1879" s="217">
        <v>13986455</v>
      </c>
      <c r="C1879" s="217">
        <v>4999290</v>
      </c>
      <c r="D1879" s="217">
        <v>2502307</v>
      </c>
      <c r="E1879" s="217">
        <v>1989837</v>
      </c>
      <c r="F1879" s="217">
        <v>2989061</v>
      </c>
      <c r="G1879" s="217">
        <v>935163</v>
      </c>
      <c r="H1879" s="235">
        <v>27402113</v>
      </c>
      <c r="I1879" s="136"/>
      <c r="J1879" s="321" t="s">
        <v>293</v>
      </c>
      <c r="K1879" s="217">
        <v>7640580</v>
      </c>
      <c r="L1879" s="217">
        <v>2499659</v>
      </c>
      <c r="M1879" s="217">
        <v>669204</v>
      </c>
      <c r="N1879" s="217">
        <v>1551028</v>
      </c>
      <c r="O1879" s="217">
        <v>2388483</v>
      </c>
      <c r="P1879" s="217">
        <v>900384</v>
      </c>
      <c r="Q1879" s="235">
        <v>15649338</v>
      </c>
      <c r="R1879" s="136"/>
      <c r="S1879" s="136"/>
      <c r="T1879" s="136"/>
      <c r="U1879" s="136"/>
      <c r="V1879" s="136"/>
      <c r="W1879" s="136"/>
      <c r="X1879" s="136"/>
      <c r="Y1879" s="136"/>
      <c r="Z1879" s="136"/>
      <c r="AA1879" s="136"/>
      <c r="AB1879" s="136"/>
      <c r="AC1879" s="136"/>
      <c r="AD1879" s="136"/>
      <c r="AE1879" s="136"/>
      <c r="AF1879" s="136"/>
      <c r="AG1879" s="136"/>
      <c r="AH1879" s="136"/>
      <c r="AI1879" s="136"/>
      <c r="AJ1879" s="136"/>
      <c r="AK1879" s="136"/>
      <c r="AL1879" s="136"/>
      <c r="AM1879" s="136"/>
      <c r="AN1879" s="136"/>
      <c r="AO1879" s="136"/>
      <c r="AP1879" s="136"/>
      <c r="AQ1879" s="136"/>
      <c r="AR1879" s="136"/>
      <c r="AS1879" s="136"/>
      <c r="AT1879" s="136"/>
      <c r="AU1879" s="136"/>
      <c r="AV1879" s="136"/>
      <c r="AW1879" s="136"/>
      <c r="AX1879" s="136"/>
      <c r="AY1879" s="136"/>
      <c r="AZ1879" s="136"/>
      <c r="BA1879" s="136"/>
      <c r="BB1879" s="136"/>
      <c r="BC1879" s="136"/>
      <c r="BD1879" s="136"/>
      <c r="BE1879" s="136"/>
      <c r="BF1879" s="136"/>
      <c r="BG1879" s="136"/>
      <c r="BH1879" s="136"/>
      <c r="BI1879" s="136"/>
      <c r="BJ1879" s="136"/>
      <c r="BK1879" s="136"/>
      <c r="BL1879" s="136"/>
      <c r="BM1879" s="136"/>
      <c r="BN1879" s="136"/>
      <c r="BO1879" s="136"/>
      <c r="BP1879" s="136"/>
      <c r="BQ1879" s="136"/>
      <c r="BR1879" s="136"/>
      <c r="BS1879" s="136"/>
      <c r="BT1879" s="136"/>
      <c r="BU1879" s="136"/>
      <c r="BV1879" s="136"/>
      <c r="BW1879" s="136"/>
      <c r="BX1879" s="136"/>
      <c r="BY1879" s="136"/>
      <c r="BZ1879" s="136"/>
      <c r="CA1879" s="136"/>
      <c r="CB1879" s="136"/>
      <c r="CC1879" s="136"/>
      <c r="CD1879" s="136"/>
      <c r="CE1879" s="136"/>
      <c r="CF1879" s="136"/>
      <c r="CG1879" s="136"/>
      <c r="CH1879" s="136"/>
      <c r="CI1879" s="136"/>
      <c r="CJ1879" s="136"/>
      <c r="CK1879" s="136"/>
      <c r="CL1879" s="136"/>
      <c r="CM1879" s="136"/>
      <c r="CN1879" s="136"/>
      <c r="CO1879" s="136"/>
      <c r="CP1879" s="136"/>
      <c r="CQ1879" s="136"/>
      <c r="CR1879" s="136"/>
      <c r="CS1879" s="136"/>
      <c r="CT1879" s="136"/>
      <c r="CU1879" s="136"/>
      <c r="CV1879" s="136"/>
      <c r="CW1879" s="136"/>
      <c r="CX1879" s="136"/>
      <c r="CY1879" s="136"/>
      <c r="CZ1879" s="136"/>
      <c r="DA1879" s="136"/>
      <c r="DB1879" s="136"/>
      <c r="DC1879" s="136"/>
      <c r="DD1879" s="136"/>
      <c r="DE1879" s="136"/>
      <c r="DF1879" s="136"/>
      <c r="DG1879" s="136"/>
      <c r="DH1879" s="136"/>
      <c r="DI1879" s="136"/>
      <c r="DJ1879" s="136"/>
      <c r="DK1879" s="136"/>
      <c r="DL1879" s="136"/>
      <c r="DM1879" s="136"/>
      <c r="DN1879" s="136"/>
      <c r="DO1879" s="136"/>
      <c r="DP1879" s="136"/>
      <c r="DQ1879" s="136"/>
      <c r="DR1879" s="136"/>
      <c r="DS1879" s="136"/>
      <c r="DT1879" s="136"/>
      <c r="DU1879" s="136"/>
      <c r="DV1879" s="136"/>
      <c r="DW1879" s="136"/>
      <c r="DX1879" s="136"/>
      <c r="DY1879" s="136"/>
      <c r="DZ1879" s="136"/>
      <c r="EA1879" s="136"/>
      <c r="EB1879" s="136"/>
      <c r="EC1879" s="136"/>
      <c r="ED1879" s="136"/>
      <c r="EE1879" s="136"/>
      <c r="EF1879" s="136"/>
      <c r="EG1879" s="136"/>
      <c r="EH1879" s="136"/>
      <c r="EI1879" s="136"/>
      <c r="EJ1879" s="136"/>
      <c r="EK1879" s="136"/>
      <c r="EL1879" s="136"/>
      <c r="EM1879" s="136"/>
      <c r="EN1879" s="136"/>
      <c r="EO1879" s="136"/>
      <c r="EP1879" s="136"/>
      <c r="EQ1879" s="136"/>
      <c r="ER1879" s="136"/>
      <c r="ES1879" s="136"/>
      <c r="ET1879" s="136"/>
      <c r="EU1879" s="136"/>
      <c r="EV1879" s="136"/>
      <c r="EW1879" s="136"/>
      <c r="EX1879" s="136"/>
      <c r="EY1879" s="136"/>
      <c r="EZ1879" s="136"/>
      <c r="FA1879" s="136"/>
      <c r="FB1879" s="136"/>
      <c r="FC1879" s="136"/>
      <c r="FD1879" s="136"/>
      <c r="FE1879" s="136"/>
      <c r="FF1879" s="136"/>
      <c r="FG1879" s="136"/>
      <c r="FH1879" s="136"/>
      <c r="FI1879" s="136"/>
      <c r="FJ1879" s="136"/>
      <c r="FK1879" s="136"/>
      <c r="FL1879" s="136"/>
      <c r="FM1879" s="136"/>
      <c r="FN1879" s="136"/>
      <c r="FO1879" s="136"/>
      <c r="FP1879" s="136"/>
      <c r="FQ1879" s="136"/>
      <c r="FR1879" s="136"/>
      <c r="FS1879" s="136"/>
      <c r="FT1879" s="136"/>
      <c r="FU1879" s="136"/>
      <c r="FV1879" s="136"/>
      <c r="FW1879" s="136"/>
      <c r="FX1879" s="136"/>
      <c r="FY1879" s="136"/>
      <c r="FZ1879" s="136"/>
      <c r="GA1879" s="136"/>
      <c r="GB1879" s="136"/>
      <c r="GC1879" s="136"/>
      <c r="GD1879" s="136"/>
      <c r="GE1879" s="136"/>
      <c r="GF1879" s="136"/>
      <c r="GG1879" s="136"/>
      <c r="GH1879" s="136"/>
      <c r="GI1879" s="136"/>
      <c r="GJ1879" s="136"/>
      <c r="GK1879" s="136"/>
      <c r="GL1879" s="136"/>
      <c r="GM1879" s="136"/>
      <c r="GN1879" s="136"/>
      <c r="GO1879" s="136"/>
      <c r="GP1879" s="136"/>
      <c r="GQ1879" s="136"/>
      <c r="GR1879" s="136"/>
      <c r="GS1879" s="136"/>
      <c r="GT1879" s="136"/>
      <c r="GU1879" s="136"/>
      <c r="GV1879" s="136"/>
      <c r="GW1879" s="136"/>
      <c r="GX1879" s="136"/>
      <c r="GY1879" s="136"/>
      <c r="GZ1879" s="136"/>
      <c r="HA1879" s="136"/>
      <c r="HB1879" s="136"/>
      <c r="HC1879" s="136"/>
      <c r="HD1879" s="136"/>
      <c r="HE1879" s="136"/>
      <c r="HF1879" s="136"/>
      <c r="HG1879" s="136"/>
      <c r="HH1879" s="136"/>
      <c r="HI1879" s="136"/>
      <c r="HJ1879" s="136"/>
      <c r="HK1879" s="136"/>
      <c r="HL1879" s="136"/>
      <c r="HM1879" s="136"/>
      <c r="HN1879" s="136"/>
      <c r="HO1879" s="136"/>
      <c r="HP1879" s="136"/>
      <c r="HQ1879" s="136"/>
      <c r="HR1879" s="136"/>
      <c r="HS1879" s="136"/>
      <c r="HT1879" s="136"/>
      <c r="HU1879" s="136"/>
      <c r="HV1879" s="136"/>
      <c r="HW1879" s="136"/>
      <c r="HX1879" s="136"/>
      <c r="HY1879" s="136"/>
      <c r="HZ1879" s="136"/>
      <c r="IA1879" s="136"/>
      <c r="IB1879" s="136"/>
      <c r="IC1879" s="136"/>
      <c r="ID1879" s="136"/>
      <c r="IE1879" s="136"/>
      <c r="IF1879" s="136"/>
      <c r="IG1879" s="136"/>
    </row>
    <row r="1880" spans="1:241" ht="15" customHeight="1" x14ac:dyDescent="0.25">
      <c r="A1880" s="223" t="s">
        <v>843</v>
      </c>
      <c r="B1880" s="217">
        <v>15257269</v>
      </c>
      <c r="C1880" s="217">
        <v>5013993</v>
      </c>
      <c r="D1880" s="217">
        <v>1235953</v>
      </c>
      <c r="E1880" s="217">
        <v>1204786</v>
      </c>
      <c r="F1880" s="217">
        <v>2230534</v>
      </c>
      <c r="G1880" s="217">
        <v>745472</v>
      </c>
      <c r="H1880" s="235">
        <v>25688007</v>
      </c>
      <c r="I1880" s="136"/>
      <c r="J1880" s="321" t="s">
        <v>292</v>
      </c>
      <c r="K1880" s="217">
        <v>9045439</v>
      </c>
      <c r="L1880" s="217">
        <v>2963540</v>
      </c>
      <c r="M1880" s="217">
        <v>722024</v>
      </c>
      <c r="N1880" s="217">
        <v>1658845</v>
      </c>
      <c r="O1880" s="217">
        <v>2561723</v>
      </c>
      <c r="P1880" s="217">
        <v>770120</v>
      </c>
      <c r="Q1880" s="235">
        <v>17721691</v>
      </c>
      <c r="R1880" s="136"/>
      <c r="S1880" s="136"/>
      <c r="T1880" s="136"/>
      <c r="U1880" s="136"/>
      <c r="V1880" s="136"/>
      <c r="W1880" s="136"/>
      <c r="X1880" s="136"/>
      <c r="Y1880" s="136"/>
      <c r="Z1880" s="136"/>
      <c r="AA1880" s="136"/>
      <c r="AB1880" s="136"/>
      <c r="AC1880" s="136"/>
      <c r="AD1880" s="136"/>
      <c r="AE1880" s="136"/>
      <c r="AF1880" s="136"/>
      <c r="AG1880" s="136"/>
      <c r="AH1880" s="136"/>
      <c r="AI1880" s="136"/>
      <c r="AJ1880" s="136"/>
      <c r="AK1880" s="136"/>
      <c r="AL1880" s="136"/>
      <c r="AM1880" s="136"/>
      <c r="AN1880" s="136"/>
      <c r="AO1880" s="136"/>
      <c r="AP1880" s="136"/>
      <c r="AQ1880" s="136"/>
      <c r="AR1880" s="136"/>
      <c r="AS1880" s="136"/>
      <c r="AT1880" s="136"/>
      <c r="AU1880" s="136"/>
      <c r="AV1880" s="136"/>
      <c r="AW1880" s="136"/>
      <c r="AX1880" s="136"/>
      <c r="AY1880" s="136"/>
      <c r="AZ1880" s="136"/>
      <c r="BA1880" s="136"/>
      <c r="BB1880" s="136"/>
      <c r="BC1880" s="136"/>
      <c r="BD1880" s="136"/>
      <c r="BE1880" s="136"/>
      <c r="BF1880" s="136"/>
      <c r="BG1880" s="136"/>
      <c r="BH1880" s="136"/>
      <c r="BI1880" s="136"/>
      <c r="BJ1880" s="136"/>
      <c r="BK1880" s="136"/>
      <c r="BL1880" s="136"/>
      <c r="BM1880" s="136"/>
      <c r="BN1880" s="136"/>
      <c r="BO1880" s="136"/>
      <c r="BP1880" s="136"/>
      <c r="BQ1880" s="136"/>
      <c r="BR1880" s="136"/>
      <c r="BS1880" s="136"/>
      <c r="BT1880" s="136"/>
      <c r="BU1880" s="136"/>
      <c r="BV1880" s="136"/>
      <c r="BW1880" s="136"/>
      <c r="BX1880" s="136"/>
      <c r="BY1880" s="136"/>
      <c r="BZ1880" s="136"/>
      <c r="CA1880" s="136"/>
      <c r="CB1880" s="136"/>
      <c r="CC1880" s="136"/>
      <c r="CD1880" s="136"/>
      <c r="CE1880" s="136"/>
      <c r="CF1880" s="136"/>
      <c r="CG1880" s="136"/>
      <c r="CH1880" s="136"/>
      <c r="CI1880" s="136"/>
      <c r="CJ1880" s="136"/>
      <c r="CK1880" s="136"/>
      <c r="CL1880" s="136"/>
      <c r="CM1880" s="136"/>
      <c r="CN1880" s="136"/>
      <c r="CO1880" s="136"/>
      <c r="CP1880" s="136"/>
      <c r="CQ1880" s="136"/>
      <c r="CR1880" s="136"/>
      <c r="CS1880" s="136"/>
      <c r="CT1880" s="136"/>
      <c r="CU1880" s="136"/>
      <c r="CV1880" s="136"/>
      <c r="CW1880" s="136"/>
      <c r="CX1880" s="136"/>
      <c r="CY1880" s="136"/>
      <c r="CZ1880" s="136"/>
      <c r="DA1880" s="136"/>
      <c r="DB1880" s="136"/>
      <c r="DC1880" s="136"/>
      <c r="DD1880" s="136"/>
      <c r="DE1880" s="136"/>
      <c r="DF1880" s="136"/>
      <c r="DG1880" s="136"/>
      <c r="DH1880" s="136"/>
      <c r="DI1880" s="136"/>
      <c r="DJ1880" s="136"/>
      <c r="DK1880" s="136"/>
      <c r="DL1880" s="136"/>
      <c r="DM1880" s="136"/>
      <c r="DN1880" s="136"/>
      <c r="DO1880" s="136"/>
      <c r="DP1880" s="136"/>
      <c r="DQ1880" s="136"/>
      <c r="DR1880" s="136"/>
      <c r="DS1880" s="136"/>
      <c r="DT1880" s="136"/>
      <c r="DU1880" s="136"/>
      <c r="DV1880" s="136"/>
      <c r="DW1880" s="136"/>
      <c r="DX1880" s="136"/>
      <c r="DY1880" s="136"/>
      <c r="DZ1880" s="136"/>
      <c r="EA1880" s="136"/>
      <c r="EB1880" s="136"/>
      <c r="EC1880" s="136"/>
      <c r="ED1880" s="136"/>
      <c r="EE1880" s="136"/>
      <c r="EF1880" s="136"/>
      <c r="EG1880" s="136"/>
      <c r="EH1880" s="136"/>
      <c r="EI1880" s="136"/>
      <c r="EJ1880" s="136"/>
      <c r="EK1880" s="136"/>
      <c r="EL1880" s="136"/>
      <c r="EM1880" s="136"/>
      <c r="EN1880" s="136"/>
      <c r="EO1880" s="136"/>
      <c r="EP1880" s="136"/>
      <c r="EQ1880" s="136"/>
      <c r="ER1880" s="136"/>
      <c r="ES1880" s="136"/>
      <c r="ET1880" s="136"/>
      <c r="EU1880" s="136"/>
      <c r="EV1880" s="136"/>
      <c r="EW1880" s="136"/>
      <c r="EX1880" s="136"/>
      <c r="EY1880" s="136"/>
      <c r="EZ1880" s="136"/>
      <c r="FA1880" s="136"/>
      <c r="FB1880" s="136"/>
      <c r="FC1880" s="136"/>
      <c r="FD1880" s="136"/>
      <c r="FE1880" s="136"/>
      <c r="FF1880" s="136"/>
      <c r="FG1880" s="136"/>
      <c r="FH1880" s="136"/>
      <c r="FI1880" s="136"/>
      <c r="FJ1880" s="136"/>
      <c r="FK1880" s="136"/>
      <c r="FL1880" s="136"/>
      <c r="FM1880" s="136"/>
      <c r="FN1880" s="136"/>
      <c r="FO1880" s="136"/>
      <c r="FP1880" s="136"/>
      <c r="FQ1880" s="136"/>
      <c r="FR1880" s="136"/>
      <c r="FS1880" s="136"/>
      <c r="FT1880" s="136"/>
      <c r="FU1880" s="136"/>
      <c r="FV1880" s="136"/>
      <c r="FW1880" s="136"/>
      <c r="FX1880" s="136"/>
      <c r="FY1880" s="136"/>
      <c r="FZ1880" s="136"/>
      <c r="GA1880" s="136"/>
      <c r="GB1880" s="136"/>
      <c r="GC1880" s="136"/>
      <c r="GD1880" s="136"/>
      <c r="GE1880" s="136"/>
      <c r="GF1880" s="136"/>
      <c r="GG1880" s="136"/>
      <c r="GH1880" s="136"/>
      <c r="GI1880" s="136"/>
      <c r="GJ1880" s="136"/>
      <c r="GK1880" s="136"/>
      <c r="GL1880" s="136"/>
      <c r="GM1880" s="136"/>
      <c r="GN1880" s="136"/>
      <c r="GO1880" s="136"/>
      <c r="GP1880" s="136"/>
      <c r="GQ1880" s="136"/>
      <c r="GR1880" s="136"/>
      <c r="GS1880" s="136"/>
      <c r="GT1880" s="136"/>
      <c r="GU1880" s="136"/>
      <c r="GV1880" s="136"/>
      <c r="GW1880" s="136"/>
      <c r="GX1880" s="136"/>
      <c r="GY1880" s="136"/>
      <c r="GZ1880" s="136"/>
      <c r="HA1880" s="136"/>
      <c r="HB1880" s="136"/>
      <c r="HC1880" s="136"/>
      <c r="HD1880" s="136"/>
      <c r="HE1880" s="136"/>
      <c r="HF1880" s="136"/>
      <c r="HG1880" s="136"/>
      <c r="HH1880" s="136"/>
      <c r="HI1880" s="136"/>
      <c r="HJ1880" s="136"/>
      <c r="HK1880" s="136"/>
      <c r="HL1880" s="136"/>
      <c r="HM1880" s="136"/>
      <c r="HN1880" s="136"/>
      <c r="HO1880" s="136"/>
      <c r="HP1880" s="136"/>
      <c r="HQ1880" s="136"/>
      <c r="HR1880" s="136"/>
      <c r="HS1880" s="136"/>
      <c r="HT1880" s="136"/>
      <c r="HU1880" s="136"/>
      <c r="HV1880" s="136"/>
      <c r="HW1880" s="136"/>
      <c r="HX1880" s="136"/>
      <c r="HY1880" s="136"/>
      <c r="HZ1880" s="136"/>
      <c r="IA1880" s="136"/>
      <c r="IB1880" s="136"/>
      <c r="IC1880" s="136"/>
      <c r="ID1880" s="136"/>
      <c r="IE1880" s="136"/>
      <c r="IF1880" s="136"/>
      <c r="IG1880" s="136"/>
    </row>
    <row r="1881" spans="1:241" ht="15" customHeight="1" x14ac:dyDescent="0.25">
      <c r="A1881" s="223" t="s">
        <v>81</v>
      </c>
      <c r="B1881" s="217">
        <v>9744922</v>
      </c>
      <c r="C1881" s="217">
        <v>5390866</v>
      </c>
      <c r="D1881" s="217">
        <v>719111</v>
      </c>
      <c r="E1881" s="217">
        <v>1088496</v>
      </c>
      <c r="F1881" s="217">
        <v>6200771</v>
      </c>
      <c r="G1881" s="217">
        <v>710822</v>
      </c>
      <c r="H1881" s="235">
        <v>23854988</v>
      </c>
      <c r="I1881" s="136"/>
      <c r="J1881" s="321" t="s">
        <v>291</v>
      </c>
      <c r="K1881" s="217">
        <v>8729025</v>
      </c>
      <c r="L1881" s="217">
        <v>2729037</v>
      </c>
      <c r="M1881" s="217">
        <v>699685</v>
      </c>
      <c r="N1881" s="217">
        <v>1254986</v>
      </c>
      <c r="O1881" s="217">
        <v>2306421</v>
      </c>
      <c r="P1881" s="217">
        <v>699892</v>
      </c>
      <c r="Q1881" s="235">
        <v>16419046</v>
      </c>
      <c r="R1881" s="136"/>
      <c r="S1881" s="136"/>
      <c r="T1881" s="136"/>
      <c r="U1881" s="136"/>
      <c r="V1881" s="136"/>
      <c r="W1881" s="136"/>
      <c r="X1881" s="136"/>
      <c r="Y1881" s="136"/>
      <c r="Z1881" s="136"/>
      <c r="AA1881" s="136"/>
      <c r="AB1881" s="136"/>
      <c r="AC1881" s="136"/>
      <c r="AD1881" s="136"/>
      <c r="AE1881" s="136"/>
      <c r="AF1881" s="136"/>
      <c r="AG1881" s="136"/>
      <c r="AH1881" s="136"/>
      <c r="AI1881" s="136"/>
      <c r="AJ1881" s="136"/>
      <c r="AK1881" s="136"/>
      <c r="AL1881" s="136"/>
      <c r="AM1881" s="136"/>
      <c r="AN1881" s="136"/>
      <c r="AO1881" s="136"/>
      <c r="AP1881" s="136"/>
      <c r="AQ1881" s="136"/>
      <c r="AR1881" s="136"/>
      <c r="AS1881" s="136"/>
      <c r="AT1881" s="136"/>
      <c r="AU1881" s="136"/>
      <c r="AV1881" s="136"/>
      <c r="AW1881" s="136"/>
      <c r="AX1881" s="136"/>
      <c r="AY1881" s="136"/>
      <c r="AZ1881" s="136"/>
      <c r="BA1881" s="136"/>
      <c r="BB1881" s="136"/>
      <c r="BC1881" s="136"/>
      <c r="BD1881" s="136"/>
      <c r="BE1881" s="136"/>
      <c r="BF1881" s="136"/>
      <c r="BG1881" s="136"/>
      <c r="BH1881" s="136"/>
      <c r="BI1881" s="136"/>
      <c r="BJ1881" s="136"/>
      <c r="BK1881" s="136"/>
      <c r="BL1881" s="136"/>
      <c r="BM1881" s="136"/>
      <c r="BN1881" s="136"/>
      <c r="BO1881" s="136"/>
      <c r="BP1881" s="136"/>
      <c r="BQ1881" s="136"/>
      <c r="BR1881" s="136"/>
      <c r="BS1881" s="136"/>
      <c r="BT1881" s="136"/>
      <c r="BU1881" s="136"/>
      <c r="BV1881" s="136"/>
      <c r="BW1881" s="136"/>
      <c r="BX1881" s="136"/>
      <c r="BY1881" s="136"/>
      <c r="BZ1881" s="136"/>
      <c r="CA1881" s="136"/>
      <c r="CB1881" s="136"/>
      <c r="CC1881" s="136"/>
      <c r="CD1881" s="136"/>
      <c r="CE1881" s="136"/>
      <c r="CF1881" s="136"/>
      <c r="CG1881" s="136"/>
      <c r="CH1881" s="136"/>
      <c r="CI1881" s="136"/>
      <c r="CJ1881" s="136"/>
      <c r="CK1881" s="136"/>
      <c r="CL1881" s="136"/>
      <c r="CM1881" s="136"/>
      <c r="CN1881" s="136"/>
      <c r="CO1881" s="136"/>
      <c r="CP1881" s="136"/>
      <c r="CQ1881" s="136"/>
      <c r="CR1881" s="136"/>
      <c r="CS1881" s="136"/>
      <c r="CT1881" s="136"/>
      <c r="CU1881" s="136"/>
      <c r="CV1881" s="136"/>
      <c r="CW1881" s="136"/>
      <c r="CX1881" s="136"/>
      <c r="CY1881" s="136"/>
      <c r="CZ1881" s="136"/>
      <c r="DA1881" s="136"/>
      <c r="DB1881" s="136"/>
      <c r="DC1881" s="136"/>
      <c r="DD1881" s="136"/>
      <c r="DE1881" s="136"/>
      <c r="DF1881" s="136"/>
      <c r="DG1881" s="136"/>
      <c r="DH1881" s="136"/>
      <c r="DI1881" s="136"/>
      <c r="DJ1881" s="136"/>
      <c r="DK1881" s="136"/>
      <c r="DL1881" s="136"/>
      <c r="DM1881" s="136"/>
      <c r="DN1881" s="136"/>
      <c r="DO1881" s="136"/>
      <c r="DP1881" s="136"/>
      <c r="DQ1881" s="136"/>
      <c r="DR1881" s="136"/>
      <c r="DS1881" s="136"/>
      <c r="DT1881" s="136"/>
      <c r="DU1881" s="136"/>
      <c r="DV1881" s="136"/>
      <c r="DW1881" s="136"/>
      <c r="DX1881" s="136"/>
      <c r="DY1881" s="136"/>
      <c r="DZ1881" s="136"/>
      <c r="EA1881" s="136"/>
      <c r="EB1881" s="136"/>
      <c r="EC1881" s="136"/>
      <c r="ED1881" s="136"/>
      <c r="EE1881" s="136"/>
      <c r="EF1881" s="136"/>
      <c r="EG1881" s="136"/>
      <c r="EH1881" s="136"/>
      <c r="EI1881" s="136"/>
      <c r="EJ1881" s="136"/>
      <c r="EK1881" s="136"/>
      <c r="EL1881" s="136"/>
      <c r="EM1881" s="136"/>
      <c r="EN1881" s="136"/>
      <c r="EO1881" s="136"/>
      <c r="EP1881" s="136"/>
      <c r="EQ1881" s="136"/>
      <c r="ER1881" s="136"/>
      <c r="ES1881" s="136"/>
      <c r="ET1881" s="136"/>
      <c r="EU1881" s="136"/>
      <c r="EV1881" s="136"/>
      <c r="EW1881" s="136"/>
      <c r="EX1881" s="136"/>
      <c r="EY1881" s="136"/>
      <c r="EZ1881" s="136"/>
      <c r="FA1881" s="136"/>
      <c r="FB1881" s="136"/>
      <c r="FC1881" s="136"/>
      <c r="FD1881" s="136"/>
      <c r="FE1881" s="136"/>
      <c r="FF1881" s="136"/>
      <c r="FG1881" s="136"/>
      <c r="FH1881" s="136"/>
      <c r="FI1881" s="136"/>
      <c r="FJ1881" s="136"/>
      <c r="FK1881" s="136"/>
      <c r="FL1881" s="136"/>
      <c r="FM1881" s="136"/>
      <c r="FN1881" s="136"/>
      <c r="FO1881" s="136"/>
      <c r="FP1881" s="136"/>
      <c r="FQ1881" s="136"/>
      <c r="FR1881" s="136"/>
      <c r="FS1881" s="136"/>
      <c r="FT1881" s="136"/>
      <c r="FU1881" s="136"/>
      <c r="FV1881" s="136"/>
      <c r="FW1881" s="136"/>
      <c r="FX1881" s="136"/>
      <c r="FY1881" s="136"/>
      <c r="FZ1881" s="136"/>
      <c r="GA1881" s="136"/>
      <c r="GB1881" s="136"/>
      <c r="GC1881" s="136"/>
      <c r="GD1881" s="136"/>
      <c r="GE1881" s="136"/>
      <c r="GF1881" s="136"/>
      <c r="GG1881" s="136"/>
      <c r="GH1881" s="136"/>
      <c r="GI1881" s="136"/>
      <c r="GJ1881" s="136"/>
      <c r="GK1881" s="136"/>
      <c r="GL1881" s="136"/>
      <c r="GM1881" s="136"/>
      <c r="GN1881" s="136"/>
      <c r="GO1881" s="136"/>
      <c r="GP1881" s="136"/>
      <c r="GQ1881" s="136"/>
      <c r="GR1881" s="136"/>
      <c r="GS1881" s="136"/>
      <c r="GT1881" s="136"/>
      <c r="GU1881" s="136"/>
      <c r="GV1881" s="136"/>
      <c r="GW1881" s="136"/>
      <c r="GX1881" s="136"/>
      <c r="GY1881" s="136"/>
      <c r="GZ1881" s="136"/>
      <c r="HA1881" s="136"/>
      <c r="HB1881" s="136"/>
      <c r="HC1881" s="136"/>
      <c r="HD1881" s="136"/>
      <c r="HE1881" s="136"/>
      <c r="HF1881" s="136"/>
      <c r="HG1881" s="136"/>
      <c r="HH1881" s="136"/>
      <c r="HI1881" s="136"/>
      <c r="HJ1881" s="136"/>
      <c r="HK1881" s="136"/>
      <c r="HL1881" s="136"/>
      <c r="HM1881" s="136"/>
      <c r="HN1881" s="136"/>
      <c r="HO1881" s="136"/>
      <c r="HP1881" s="136"/>
      <c r="HQ1881" s="136"/>
      <c r="HR1881" s="136"/>
      <c r="HS1881" s="136"/>
      <c r="HT1881" s="136"/>
      <c r="HU1881" s="136"/>
      <c r="HV1881" s="136"/>
      <c r="HW1881" s="136"/>
      <c r="HX1881" s="136"/>
      <c r="HY1881" s="136"/>
      <c r="HZ1881" s="136"/>
      <c r="IA1881" s="136"/>
      <c r="IB1881" s="136"/>
      <c r="IC1881" s="136"/>
      <c r="ID1881" s="136"/>
      <c r="IE1881" s="136"/>
      <c r="IF1881" s="136"/>
      <c r="IG1881" s="136"/>
    </row>
    <row r="1882" spans="1:241" ht="15" customHeight="1" x14ac:dyDescent="0.25">
      <c r="A1882" s="223" t="s">
        <v>80</v>
      </c>
      <c r="B1882" s="217">
        <v>10812369</v>
      </c>
      <c r="C1882" s="217">
        <v>4842877</v>
      </c>
      <c r="D1882" s="217">
        <v>733803</v>
      </c>
      <c r="E1882" s="217">
        <v>1047629</v>
      </c>
      <c r="F1882" s="217">
        <v>4875484</v>
      </c>
      <c r="G1882" s="217">
        <v>653097</v>
      </c>
      <c r="H1882" s="235">
        <v>22965259</v>
      </c>
      <c r="I1882" s="136"/>
      <c r="J1882" s="321" t="s">
        <v>848</v>
      </c>
      <c r="K1882" s="217">
        <v>6245845</v>
      </c>
      <c r="L1882" s="217">
        <v>2957558</v>
      </c>
      <c r="M1882" s="217">
        <v>645356</v>
      </c>
      <c r="N1882" s="217">
        <v>1179108</v>
      </c>
      <c r="O1882" s="217">
        <v>2157843</v>
      </c>
      <c r="P1882" s="217">
        <v>552137</v>
      </c>
      <c r="Q1882" s="235">
        <v>13737847</v>
      </c>
      <c r="R1882" s="136"/>
      <c r="S1882" s="136"/>
      <c r="T1882" s="136"/>
      <c r="U1882" s="136"/>
      <c r="V1882" s="136"/>
      <c r="W1882" s="136"/>
      <c r="X1882" s="136"/>
      <c r="Y1882" s="136"/>
      <c r="Z1882" s="136"/>
      <c r="AA1882" s="136"/>
      <c r="AB1882" s="136"/>
      <c r="AC1882" s="136"/>
      <c r="AD1882" s="136"/>
      <c r="AE1882" s="136"/>
      <c r="AF1882" s="136"/>
      <c r="AG1882" s="136"/>
      <c r="AH1882" s="136"/>
      <c r="AI1882" s="136"/>
      <c r="AJ1882" s="136"/>
      <c r="AK1882" s="136"/>
      <c r="AL1882" s="136"/>
      <c r="AM1882" s="136"/>
      <c r="AN1882" s="136"/>
      <c r="AO1882" s="136"/>
      <c r="AP1882" s="136"/>
      <c r="AQ1882" s="136"/>
      <c r="AR1882" s="136"/>
      <c r="AS1882" s="136"/>
      <c r="AT1882" s="136"/>
      <c r="AU1882" s="136"/>
      <c r="AV1882" s="136"/>
      <c r="AW1882" s="136"/>
      <c r="AX1882" s="136"/>
      <c r="AY1882" s="136"/>
      <c r="AZ1882" s="136"/>
      <c r="BA1882" s="136"/>
      <c r="BB1882" s="136"/>
      <c r="BC1882" s="136"/>
      <c r="BD1882" s="136"/>
      <c r="BE1882" s="136"/>
      <c r="BF1882" s="136"/>
      <c r="BG1882" s="136"/>
      <c r="BH1882" s="136"/>
      <c r="BI1882" s="136"/>
      <c r="BJ1882" s="136"/>
      <c r="BK1882" s="136"/>
      <c r="BL1882" s="136"/>
      <c r="BM1882" s="136"/>
      <c r="BN1882" s="136"/>
      <c r="BO1882" s="136"/>
      <c r="BP1882" s="136"/>
      <c r="BQ1882" s="136"/>
      <c r="BR1882" s="136"/>
      <c r="BS1882" s="136"/>
      <c r="BT1882" s="136"/>
      <c r="BU1882" s="136"/>
      <c r="BV1882" s="136"/>
      <c r="BW1882" s="136"/>
      <c r="BX1882" s="136"/>
      <c r="BY1882" s="136"/>
      <c r="BZ1882" s="136"/>
      <c r="CA1882" s="136"/>
      <c r="CB1882" s="136"/>
      <c r="CC1882" s="136"/>
      <c r="CD1882" s="136"/>
      <c r="CE1882" s="136"/>
      <c r="CF1882" s="136"/>
      <c r="CG1882" s="136"/>
      <c r="CH1882" s="136"/>
      <c r="CI1882" s="136"/>
      <c r="CJ1882" s="136"/>
      <c r="CK1882" s="136"/>
      <c r="CL1882" s="136"/>
      <c r="CM1882" s="136"/>
      <c r="CN1882" s="136"/>
      <c r="CO1882" s="136"/>
      <c r="CP1882" s="136"/>
      <c r="CQ1882" s="136"/>
      <c r="CR1882" s="136"/>
      <c r="CS1882" s="136"/>
      <c r="CT1882" s="136"/>
      <c r="CU1882" s="136"/>
      <c r="CV1882" s="136"/>
      <c r="CW1882" s="136"/>
      <c r="CX1882" s="136"/>
      <c r="CY1882" s="136"/>
      <c r="CZ1882" s="136"/>
      <c r="DA1882" s="136"/>
      <c r="DB1882" s="136"/>
      <c r="DC1882" s="136"/>
      <c r="DD1882" s="136"/>
      <c r="DE1882" s="136"/>
      <c r="DF1882" s="136"/>
      <c r="DG1882" s="136"/>
      <c r="DH1882" s="136"/>
      <c r="DI1882" s="136"/>
      <c r="DJ1882" s="136"/>
      <c r="DK1882" s="136"/>
      <c r="DL1882" s="136"/>
      <c r="DM1882" s="136"/>
      <c r="DN1882" s="136"/>
      <c r="DO1882" s="136"/>
      <c r="DP1882" s="136"/>
      <c r="DQ1882" s="136"/>
      <c r="DR1882" s="136"/>
      <c r="DS1882" s="136"/>
      <c r="DT1882" s="136"/>
      <c r="DU1882" s="136"/>
      <c r="DV1882" s="136"/>
      <c r="DW1882" s="136"/>
      <c r="DX1882" s="136"/>
      <c r="DY1882" s="136"/>
      <c r="DZ1882" s="136"/>
      <c r="EA1882" s="136"/>
      <c r="EB1882" s="136"/>
      <c r="EC1882" s="136"/>
      <c r="ED1882" s="136"/>
      <c r="EE1882" s="136"/>
      <c r="EF1882" s="136"/>
      <c r="EG1882" s="136"/>
      <c r="EH1882" s="136"/>
      <c r="EI1882" s="136"/>
      <c r="EJ1882" s="136"/>
      <c r="EK1882" s="136"/>
      <c r="EL1882" s="136"/>
      <c r="EM1882" s="136"/>
      <c r="EN1882" s="136"/>
      <c r="EO1882" s="136"/>
      <c r="EP1882" s="136"/>
      <c r="EQ1882" s="136"/>
      <c r="ER1882" s="136"/>
      <c r="ES1882" s="136"/>
      <c r="ET1882" s="136"/>
      <c r="EU1882" s="136"/>
      <c r="EV1882" s="136"/>
      <c r="EW1882" s="136"/>
      <c r="EX1882" s="136"/>
      <c r="EY1882" s="136"/>
      <c r="EZ1882" s="136"/>
      <c r="FA1882" s="136"/>
      <c r="FB1882" s="136"/>
      <c r="FC1882" s="136"/>
      <c r="FD1882" s="136"/>
      <c r="FE1882" s="136"/>
      <c r="FF1882" s="136"/>
      <c r="FG1882" s="136"/>
      <c r="FH1882" s="136"/>
      <c r="FI1882" s="136"/>
      <c r="FJ1882" s="136"/>
      <c r="FK1882" s="136"/>
      <c r="FL1882" s="136"/>
      <c r="FM1882" s="136"/>
      <c r="FN1882" s="136"/>
      <c r="FO1882" s="136"/>
      <c r="FP1882" s="136"/>
      <c r="FQ1882" s="136"/>
      <c r="FR1882" s="136"/>
      <c r="FS1882" s="136"/>
      <c r="FT1882" s="136"/>
      <c r="FU1882" s="136"/>
      <c r="FV1882" s="136"/>
      <c r="FW1882" s="136"/>
      <c r="FX1882" s="136"/>
      <c r="FY1882" s="136"/>
      <c r="FZ1882" s="136"/>
      <c r="GA1882" s="136"/>
      <c r="GB1882" s="136"/>
      <c r="GC1882" s="136"/>
      <c r="GD1882" s="136"/>
      <c r="GE1882" s="136"/>
      <c r="GF1882" s="136"/>
      <c r="GG1882" s="136"/>
      <c r="GH1882" s="136"/>
      <c r="GI1882" s="136"/>
      <c r="GJ1882" s="136"/>
      <c r="GK1882" s="136"/>
      <c r="GL1882" s="136"/>
      <c r="GM1882" s="136"/>
      <c r="GN1882" s="136"/>
      <c r="GO1882" s="136"/>
      <c r="GP1882" s="136"/>
      <c r="GQ1882" s="136"/>
      <c r="GR1882" s="136"/>
      <c r="GS1882" s="136"/>
      <c r="GT1882" s="136"/>
      <c r="GU1882" s="136"/>
      <c r="GV1882" s="136"/>
      <c r="GW1882" s="136"/>
      <c r="GX1882" s="136"/>
      <c r="GY1882" s="136"/>
      <c r="GZ1882" s="136"/>
      <c r="HA1882" s="136"/>
      <c r="HB1882" s="136"/>
      <c r="HC1882" s="136"/>
      <c r="HD1882" s="136"/>
      <c r="HE1882" s="136"/>
      <c r="HF1882" s="136"/>
      <c r="HG1882" s="136"/>
      <c r="HH1882" s="136"/>
      <c r="HI1882" s="136"/>
      <c r="HJ1882" s="136"/>
      <c r="HK1882" s="136"/>
      <c r="HL1882" s="136"/>
      <c r="HM1882" s="136"/>
      <c r="HN1882" s="136"/>
      <c r="HO1882" s="136"/>
      <c r="HP1882" s="136"/>
      <c r="HQ1882" s="136"/>
      <c r="HR1882" s="136"/>
      <c r="HS1882" s="136"/>
      <c r="HT1882" s="136"/>
      <c r="HU1882" s="136"/>
      <c r="HV1882" s="136"/>
      <c r="HW1882" s="136"/>
      <c r="HX1882" s="136"/>
      <c r="HY1882" s="136"/>
      <c r="HZ1882" s="136"/>
      <c r="IA1882" s="136"/>
      <c r="IB1882" s="136"/>
      <c r="IC1882" s="136"/>
      <c r="ID1882" s="136"/>
      <c r="IE1882" s="136"/>
      <c r="IF1882" s="136"/>
      <c r="IG1882" s="136"/>
    </row>
    <row r="1883" spans="1:241" ht="15" customHeight="1" x14ac:dyDescent="0.25">
      <c r="A1883" s="223" t="s">
        <v>79</v>
      </c>
      <c r="B1883" s="217">
        <v>12317129</v>
      </c>
      <c r="C1883" s="217">
        <v>4526176</v>
      </c>
      <c r="D1883" s="217">
        <v>728882</v>
      </c>
      <c r="E1883" s="217">
        <v>860768</v>
      </c>
      <c r="F1883" s="217">
        <v>2707923</v>
      </c>
      <c r="G1883" s="217">
        <v>709384</v>
      </c>
      <c r="H1883" s="235">
        <v>21850262</v>
      </c>
      <c r="I1883" s="136"/>
      <c r="J1883" s="321" t="s">
        <v>289</v>
      </c>
      <c r="K1883" s="217">
        <v>7139131</v>
      </c>
      <c r="L1883" s="217">
        <v>2578488</v>
      </c>
      <c r="M1883" s="217">
        <v>643301</v>
      </c>
      <c r="N1883" s="217">
        <v>1497315</v>
      </c>
      <c r="O1883" s="217">
        <v>1928597</v>
      </c>
      <c r="P1883" s="217">
        <v>724247</v>
      </c>
      <c r="Q1883" s="235">
        <v>14511079</v>
      </c>
      <c r="R1883" s="136"/>
      <c r="S1883" s="136"/>
      <c r="T1883" s="136"/>
      <c r="U1883" s="136"/>
      <c r="V1883" s="136"/>
      <c r="W1883" s="136"/>
      <c r="X1883" s="136"/>
      <c r="Y1883" s="136"/>
      <c r="Z1883" s="136"/>
      <c r="AA1883" s="136"/>
      <c r="AB1883" s="136"/>
      <c r="AC1883" s="136"/>
      <c r="AD1883" s="136"/>
      <c r="AE1883" s="136"/>
      <c r="AF1883" s="136"/>
      <c r="AG1883" s="136"/>
      <c r="AH1883" s="136"/>
      <c r="AI1883" s="136"/>
      <c r="AJ1883" s="136"/>
      <c r="AK1883" s="136"/>
      <c r="AL1883" s="136"/>
      <c r="AM1883" s="136"/>
      <c r="AN1883" s="136"/>
      <c r="AO1883" s="136"/>
      <c r="AP1883" s="136"/>
      <c r="AQ1883" s="136"/>
      <c r="AR1883" s="136"/>
      <c r="AS1883" s="136"/>
      <c r="AT1883" s="136"/>
      <c r="AU1883" s="136"/>
      <c r="AV1883" s="136"/>
      <c r="AW1883" s="136"/>
      <c r="AX1883" s="136"/>
      <c r="AY1883" s="136"/>
      <c r="AZ1883" s="136"/>
      <c r="BA1883" s="136"/>
      <c r="BB1883" s="136"/>
      <c r="BC1883" s="136"/>
      <c r="BD1883" s="136"/>
      <c r="BE1883" s="136"/>
      <c r="BF1883" s="136"/>
      <c r="BG1883" s="136"/>
      <c r="BH1883" s="136"/>
      <c r="BI1883" s="136"/>
      <c r="BJ1883" s="136"/>
      <c r="BK1883" s="136"/>
      <c r="BL1883" s="136"/>
      <c r="BM1883" s="136"/>
      <c r="BN1883" s="136"/>
      <c r="BO1883" s="136"/>
      <c r="BP1883" s="136"/>
      <c r="BQ1883" s="136"/>
      <c r="BR1883" s="136"/>
      <c r="BS1883" s="136"/>
      <c r="BT1883" s="136"/>
      <c r="BU1883" s="136"/>
      <c r="BV1883" s="136"/>
      <c r="BW1883" s="136"/>
      <c r="BX1883" s="136"/>
      <c r="BY1883" s="136"/>
      <c r="BZ1883" s="136"/>
      <c r="CA1883" s="136"/>
      <c r="CB1883" s="136"/>
      <c r="CC1883" s="136"/>
      <c r="CD1883" s="136"/>
      <c r="CE1883" s="136"/>
      <c r="CF1883" s="136"/>
      <c r="CG1883" s="136"/>
      <c r="CH1883" s="136"/>
      <c r="CI1883" s="136"/>
      <c r="CJ1883" s="136"/>
      <c r="CK1883" s="136"/>
      <c r="CL1883" s="136"/>
      <c r="CM1883" s="136"/>
      <c r="CN1883" s="136"/>
      <c r="CO1883" s="136"/>
      <c r="CP1883" s="136"/>
      <c r="CQ1883" s="136"/>
      <c r="CR1883" s="136"/>
      <c r="CS1883" s="136"/>
      <c r="CT1883" s="136"/>
      <c r="CU1883" s="136"/>
      <c r="CV1883" s="136"/>
      <c r="CW1883" s="136"/>
      <c r="CX1883" s="136"/>
      <c r="CY1883" s="136"/>
      <c r="CZ1883" s="136"/>
      <c r="DA1883" s="136"/>
      <c r="DB1883" s="136"/>
      <c r="DC1883" s="136"/>
      <c r="DD1883" s="136"/>
      <c r="DE1883" s="136"/>
      <c r="DF1883" s="136"/>
      <c r="DG1883" s="136"/>
      <c r="DH1883" s="136"/>
      <c r="DI1883" s="136"/>
      <c r="DJ1883" s="136"/>
      <c r="DK1883" s="136"/>
      <c r="DL1883" s="136"/>
      <c r="DM1883" s="136"/>
      <c r="DN1883" s="136"/>
      <c r="DO1883" s="136"/>
      <c r="DP1883" s="136"/>
      <c r="DQ1883" s="136"/>
      <c r="DR1883" s="136"/>
      <c r="DS1883" s="136"/>
      <c r="DT1883" s="136"/>
      <c r="DU1883" s="136"/>
      <c r="DV1883" s="136"/>
      <c r="DW1883" s="136"/>
      <c r="DX1883" s="136"/>
      <c r="DY1883" s="136"/>
      <c r="DZ1883" s="136"/>
      <c r="EA1883" s="136"/>
      <c r="EB1883" s="136"/>
      <c r="EC1883" s="136"/>
      <c r="ED1883" s="136"/>
      <c r="EE1883" s="136"/>
      <c r="EF1883" s="136"/>
      <c r="EG1883" s="136"/>
      <c r="EH1883" s="136"/>
      <c r="EI1883" s="136"/>
      <c r="EJ1883" s="136"/>
      <c r="EK1883" s="136"/>
      <c r="EL1883" s="136"/>
      <c r="EM1883" s="136"/>
      <c r="EN1883" s="136"/>
      <c r="EO1883" s="136"/>
      <c r="EP1883" s="136"/>
      <c r="EQ1883" s="136"/>
      <c r="ER1883" s="136"/>
      <c r="ES1883" s="136"/>
      <c r="ET1883" s="136"/>
      <c r="EU1883" s="136"/>
      <c r="EV1883" s="136"/>
      <c r="EW1883" s="136"/>
      <c r="EX1883" s="136"/>
      <c r="EY1883" s="136"/>
      <c r="EZ1883" s="136"/>
      <c r="FA1883" s="136"/>
      <c r="FB1883" s="136"/>
      <c r="FC1883" s="136"/>
      <c r="FD1883" s="136"/>
      <c r="FE1883" s="136"/>
      <c r="FF1883" s="136"/>
      <c r="FG1883" s="136"/>
      <c r="FH1883" s="136"/>
      <c r="FI1883" s="136"/>
      <c r="FJ1883" s="136"/>
      <c r="FK1883" s="136"/>
      <c r="FL1883" s="136"/>
      <c r="FM1883" s="136"/>
      <c r="FN1883" s="136"/>
      <c r="FO1883" s="136"/>
      <c r="FP1883" s="136"/>
      <c r="FQ1883" s="136"/>
      <c r="FR1883" s="136"/>
      <c r="FS1883" s="136"/>
      <c r="FT1883" s="136"/>
      <c r="FU1883" s="136"/>
      <c r="FV1883" s="136"/>
      <c r="FW1883" s="136"/>
      <c r="FX1883" s="136"/>
      <c r="FY1883" s="136"/>
      <c r="FZ1883" s="136"/>
      <c r="GA1883" s="136"/>
      <c r="GB1883" s="136"/>
      <c r="GC1883" s="136"/>
      <c r="GD1883" s="136"/>
      <c r="GE1883" s="136"/>
      <c r="GF1883" s="136"/>
      <c r="GG1883" s="136"/>
      <c r="GH1883" s="136"/>
      <c r="GI1883" s="136"/>
      <c r="GJ1883" s="136"/>
      <c r="GK1883" s="136"/>
      <c r="GL1883" s="136"/>
      <c r="GM1883" s="136"/>
      <c r="GN1883" s="136"/>
      <c r="GO1883" s="136"/>
      <c r="GP1883" s="136"/>
      <c r="GQ1883" s="136"/>
      <c r="GR1883" s="136"/>
      <c r="GS1883" s="136"/>
      <c r="GT1883" s="136"/>
      <c r="GU1883" s="136"/>
      <c r="GV1883" s="136"/>
      <c r="GW1883" s="136"/>
      <c r="GX1883" s="136"/>
      <c r="GY1883" s="136"/>
      <c r="GZ1883" s="136"/>
      <c r="HA1883" s="136"/>
      <c r="HB1883" s="136"/>
      <c r="HC1883" s="136"/>
      <c r="HD1883" s="136"/>
      <c r="HE1883" s="136"/>
      <c r="HF1883" s="136"/>
      <c r="HG1883" s="136"/>
      <c r="HH1883" s="136"/>
      <c r="HI1883" s="136"/>
      <c r="HJ1883" s="136"/>
      <c r="HK1883" s="136"/>
      <c r="HL1883" s="136"/>
      <c r="HM1883" s="136"/>
      <c r="HN1883" s="136"/>
      <c r="HO1883" s="136"/>
      <c r="HP1883" s="136"/>
      <c r="HQ1883" s="136"/>
      <c r="HR1883" s="136"/>
      <c r="HS1883" s="136"/>
      <c r="HT1883" s="136"/>
      <c r="HU1883" s="136"/>
      <c r="HV1883" s="136"/>
      <c r="HW1883" s="136"/>
      <c r="HX1883" s="136"/>
      <c r="HY1883" s="136"/>
      <c r="HZ1883" s="136"/>
      <c r="IA1883" s="136"/>
      <c r="IB1883" s="136"/>
      <c r="IC1883" s="136"/>
      <c r="ID1883" s="136"/>
      <c r="IE1883" s="136"/>
      <c r="IF1883" s="136"/>
      <c r="IG1883" s="136"/>
    </row>
    <row r="1884" spans="1:241" ht="15" customHeight="1" x14ac:dyDescent="0.25">
      <c r="A1884" s="223" t="s">
        <v>325</v>
      </c>
      <c r="B1884" s="217">
        <v>10013551</v>
      </c>
      <c r="C1884" s="217">
        <v>3870467</v>
      </c>
      <c r="D1884" s="217">
        <v>764503</v>
      </c>
      <c r="E1884" s="217">
        <v>994994</v>
      </c>
      <c r="F1884" s="217">
        <v>2971996</v>
      </c>
      <c r="G1884" s="217">
        <v>555377</v>
      </c>
      <c r="H1884" s="235">
        <v>19170888</v>
      </c>
      <c r="I1884" s="136"/>
      <c r="J1884" s="321" t="s">
        <v>288</v>
      </c>
      <c r="K1884" s="217">
        <v>7829216</v>
      </c>
      <c r="L1884" s="217">
        <v>2808263</v>
      </c>
      <c r="M1884" s="217">
        <v>615238</v>
      </c>
      <c r="N1884" s="217">
        <v>1581047</v>
      </c>
      <c r="O1884" s="217">
        <v>2357796</v>
      </c>
      <c r="P1884" s="217">
        <v>711282</v>
      </c>
      <c r="Q1884" s="235">
        <v>15902842</v>
      </c>
      <c r="R1884" s="136"/>
      <c r="S1884" s="136"/>
      <c r="T1884" s="136"/>
      <c r="U1884" s="136"/>
      <c r="V1884" s="136"/>
      <c r="W1884" s="136"/>
      <c r="X1884" s="136"/>
      <c r="Y1884" s="136"/>
      <c r="Z1884" s="136"/>
      <c r="AA1884" s="136"/>
      <c r="AB1884" s="136"/>
      <c r="AC1884" s="136"/>
      <c r="AD1884" s="136"/>
      <c r="AE1884" s="136"/>
      <c r="AF1884" s="136"/>
      <c r="AG1884" s="136"/>
      <c r="AH1884" s="136"/>
      <c r="AI1884" s="136"/>
      <c r="AJ1884" s="136"/>
      <c r="AK1884" s="136"/>
      <c r="AL1884" s="136"/>
      <c r="AM1884" s="136"/>
      <c r="AN1884" s="136"/>
      <c r="AO1884" s="136"/>
      <c r="AP1884" s="136"/>
      <c r="AQ1884" s="136"/>
      <c r="AR1884" s="136"/>
      <c r="AS1884" s="136"/>
      <c r="AT1884" s="136"/>
      <c r="AU1884" s="136"/>
      <c r="AV1884" s="136"/>
      <c r="AW1884" s="136"/>
      <c r="AX1884" s="136"/>
      <c r="AY1884" s="136"/>
      <c r="AZ1884" s="136"/>
      <c r="BA1884" s="136"/>
      <c r="BB1884" s="136"/>
      <c r="BC1884" s="136"/>
      <c r="BD1884" s="136"/>
      <c r="BE1884" s="136"/>
      <c r="BF1884" s="136"/>
      <c r="BG1884" s="136"/>
      <c r="BH1884" s="136"/>
      <c r="BI1884" s="136"/>
      <c r="BJ1884" s="136"/>
      <c r="BK1884" s="136"/>
      <c r="BL1884" s="136"/>
      <c r="BM1884" s="136"/>
      <c r="BN1884" s="136"/>
      <c r="BO1884" s="136"/>
      <c r="BP1884" s="136"/>
      <c r="BQ1884" s="136"/>
      <c r="BR1884" s="136"/>
      <c r="BS1884" s="136"/>
      <c r="BT1884" s="136"/>
      <c r="BU1884" s="136"/>
      <c r="BV1884" s="136"/>
      <c r="BW1884" s="136"/>
      <c r="BX1884" s="136"/>
      <c r="BY1884" s="136"/>
      <c r="BZ1884" s="136"/>
      <c r="CA1884" s="136"/>
      <c r="CB1884" s="136"/>
      <c r="CC1884" s="136"/>
      <c r="CD1884" s="136"/>
      <c r="CE1884" s="136"/>
      <c r="CF1884" s="136"/>
      <c r="CG1884" s="136"/>
      <c r="CH1884" s="136"/>
      <c r="CI1884" s="136"/>
      <c r="CJ1884" s="136"/>
      <c r="CK1884" s="136"/>
      <c r="CL1884" s="136"/>
      <c r="CM1884" s="136"/>
      <c r="CN1884" s="136"/>
      <c r="CO1884" s="136"/>
      <c r="CP1884" s="136"/>
      <c r="CQ1884" s="136"/>
      <c r="CR1884" s="136"/>
      <c r="CS1884" s="136"/>
      <c r="CT1884" s="136"/>
      <c r="CU1884" s="136"/>
      <c r="CV1884" s="136"/>
      <c r="CW1884" s="136"/>
      <c r="CX1884" s="136"/>
      <c r="CY1884" s="136"/>
      <c r="CZ1884" s="136"/>
      <c r="DA1884" s="136"/>
      <c r="DB1884" s="136"/>
      <c r="DC1884" s="136"/>
      <c r="DD1884" s="136"/>
      <c r="DE1884" s="136"/>
      <c r="DF1884" s="136"/>
      <c r="DG1884" s="136"/>
      <c r="DH1884" s="136"/>
      <c r="DI1884" s="136"/>
      <c r="DJ1884" s="136"/>
      <c r="DK1884" s="136"/>
      <c r="DL1884" s="136"/>
      <c r="DM1884" s="136"/>
      <c r="DN1884" s="136"/>
      <c r="DO1884" s="136"/>
      <c r="DP1884" s="136"/>
      <c r="DQ1884" s="136"/>
      <c r="DR1884" s="136"/>
      <c r="DS1884" s="136"/>
      <c r="DT1884" s="136"/>
      <c r="DU1884" s="136"/>
      <c r="DV1884" s="136"/>
      <c r="DW1884" s="136"/>
      <c r="DX1884" s="136"/>
      <c r="DY1884" s="136"/>
      <c r="DZ1884" s="136"/>
      <c r="EA1884" s="136"/>
      <c r="EB1884" s="136"/>
      <c r="EC1884" s="136"/>
      <c r="ED1884" s="136"/>
      <c r="EE1884" s="136"/>
      <c r="EF1884" s="136"/>
      <c r="EG1884" s="136"/>
      <c r="EH1884" s="136"/>
      <c r="EI1884" s="136"/>
      <c r="EJ1884" s="136"/>
      <c r="EK1884" s="136"/>
      <c r="EL1884" s="136"/>
      <c r="EM1884" s="136"/>
      <c r="EN1884" s="136"/>
      <c r="EO1884" s="136"/>
      <c r="EP1884" s="136"/>
      <c r="EQ1884" s="136"/>
      <c r="ER1884" s="136"/>
      <c r="ES1884" s="136"/>
      <c r="ET1884" s="136"/>
      <c r="EU1884" s="136"/>
      <c r="EV1884" s="136"/>
      <c r="EW1884" s="136"/>
      <c r="EX1884" s="136"/>
      <c r="EY1884" s="136"/>
      <c r="EZ1884" s="136"/>
      <c r="FA1884" s="136"/>
      <c r="FB1884" s="136"/>
      <c r="FC1884" s="136"/>
      <c r="FD1884" s="136"/>
      <c r="FE1884" s="136"/>
      <c r="FF1884" s="136"/>
      <c r="FG1884" s="136"/>
      <c r="FH1884" s="136"/>
      <c r="FI1884" s="136"/>
      <c r="FJ1884" s="136"/>
      <c r="FK1884" s="136"/>
      <c r="FL1884" s="136"/>
      <c r="FM1884" s="136"/>
      <c r="FN1884" s="136"/>
      <c r="FO1884" s="136"/>
      <c r="FP1884" s="136"/>
      <c r="FQ1884" s="136"/>
      <c r="FR1884" s="136"/>
      <c r="FS1884" s="136"/>
      <c r="FT1884" s="136"/>
      <c r="FU1884" s="136"/>
      <c r="FV1884" s="136"/>
      <c r="FW1884" s="136"/>
      <c r="FX1884" s="136"/>
      <c r="FY1884" s="136"/>
      <c r="FZ1884" s="136"/>
      <c r="GA1884" s="136"/>
      <c r="GB1884" s="136"/>
      <c r="GC1884" s="136"/>
      <c r="GD1884" s="136"/>
      <c r="GE1884" s="136"/>
      <c r="GF1884" s="136"/>
      <c r="GG1884" s="136"/>
      <c r="GH1884" s="136"/>
      <c r="GI1884" s="136"/>
      <c r="GJ1884" s="136"/>
      <c r="GK1884" s="136"/>
      <c r="GL1884" s="136"/>
      <c r="GM1884" s="136"/>
      <c r="GN1884" s="136"/>
      <c r="GO1884" s="136"/>
      <c r="GP1884" s="136"/>
      <c r="GQ1884" s="136"/>
      <c r="GR1884" s="136"/>
      <c r="GS1884" s="136"/>
      <c r="GT1884" s="136"/>
      <c r="GU1884" s="136"/>
      <c r="GV1884" s="136"/>
      <c r="GW1884" s="136"/>
      <c r="GX1884" s="136"/>
      <c r="GY1884" s="136"/>
      <c r="GZ1884" s="136"/>
      <c r="HA1884" s="136"/>
      <c r="HB1884" s="136"/>
      <c r="HC1884" s="136"/>
      <c r="HD1884" s="136"/>
      <c r="HE1884" s="136"/>
      <c r="HF1884" s="136"/>
      <c r="HG1884" s="136"/>
      <c r="HH1884" s="136"/>
      <c r="HI1884" s="136"/>
      <c r="HJ1884" s="136"/>
      <c r="HK1884" s="136"/>
      <c r="HL1884" s="136"/>
      <c r="HM1884" s="136"/>
      <c r="HN1884" s="136"/>
      <c r="HO1884" s="136"/>
      <c r="HP1884" s="136"/>
      <c r="HQ1884" s="136"/>
      <c r="HR1884" s="136"/>
      <c r="HS1884" s="136"/>
      <c r="HT1884" s="136"/>
      <c r="HU1884" s="136"/>
      <c r="HV1884" s="136"/>
      <c r="HW1884" s="136"/>
      <c r="HX1884" s="136"/>
      <c r="HY1884" s="136"/>
      <c r="HZ1884" s="136"/>
      <c r="IA1884" s="136"/>
      <c r="IB1884" s="136"/>
      <c r="IC1884" s="136"/>
      <c r="ID1884" s="136"/>
      <c r="IE1884" s="136"/>
      <c r="IF1884" s="136"/>
      <c r="IG1884" s="136"/>
    </row>
    <row r="1885" spans="1:241" ht="15" customHeight="1" x14ac:dyDescent="0.25">
      <c r="A1885" s="223" t="s">
        <v>844</v>
      </c>
      <c r="B1885" s="217">
        <v>9102779</v>
      </c>
      <c r="C1885" s="217">
        <v>3634489</v>
      </c>
      <c r="D1885" s="217">
        <v>717490</v>
      </c>
      <c r="E1885" s="217">
        <v>1047609</v>
      </c>
      <c r="F1885" s="217">
        <v>2037290</v>
      </c>
      <c r="G1885" s="217">
        <v>552521</v>
      </c>
      <c r="H1885" s="235">
        <v>17092178</v>
      </c>
      <c r="I1885" s="136"/>
      <c r="J1885" s="321" t="s">
        <v>287</v>
      </c>
      <c r="K1885" s="217">
        <v>12861434</v>
      </c>
      <c r="L1885" s="217">
        <v>4050335</v>
      </c>
      <c r="M1885" s="217">
        <v>749198</v>
      </c>
      <c r="N1885" s="217">
        <v>1705508</v>
      </c>
      <c r="O1885" s="217">
        <v>2361186</v>
      </c>
      <c r="P1885" s="217">
        <v>787486</v>
      </c>
      <c r="Q1885" s="235">
        <v>22515147</v>
      </c>
      <c r="R1885" s="136"/>
      <c r="S1885" s="136"/>
      <c r="T1885" s="136"/>
      <c r="U1885" s="136"/>
      <c r="V1885" s="136"/>
      <c r="W1885" s="136"/>
      <c r="X1885" s="136"/>
      <c r="Y1885" s="136"/>
      <c r="Z1885" s="136"/>
      <c r="AA1885" s="136"/>
      <c r="AB1885" s="136"/>
      <c r="AC1885" s="136"/>
      <c r="AD1885" s="136"/>
      <c r="AE1885" s="136"/>
      <c r="AF1885" s="136"/>
      <c r="AG1885" s="136"/>
      <c r="AH1885" s="136"/>
      <c r="AI1885" s="136"/>
      <c r="AJ1885" s="136"/>
      <c r="AK1885" s="136"/>
      <c r="AL1885" s="136"/>
      <c r="AM1885" s="136"/>
      <c r="AN1885" s="136"/>
      <c r="AO1885" s="136"/>
      <c r="AP1885" s="136"/>
      <c r="AQ1885" s="136"/>
      <c r="AR1885" s="136"/>
      <c r="AS1885" s="136"/>
      <c r="AT1885" s="136"/>
      <c r="AU1885" s="136"/>
      <c r="AV1885" s="136"/>
      <c r="AW1885" s="136"/>
      <c r="AX1885" s="136"/>
      <c r="AY1885" s="136"/>
      <c r="AZ1885" s="136"/>
      <c r="BA1885" s="136"/>
      <c r="BB1885" s="136"/>
      <c r="BC1885" s="136"/>
      <c r="BD1885" s="136"/>
      <c r="BE1885" s="136"/>
      <c r="BF1885" s="136"/>
      <c r="BG1885" s="136"/>
      <c r="BH1885" s="136"/>
      <c r="BI1885" s="136"/>
      <c r="BJ1885" s="136"/>
      <c r="BK1885" s="136"/>
      <c r="BL1885" s="136"/>
      <c r="BM1885" s="136"/>
      <c r="BN1885" s="136"/>
      <c r="BO1885" s="136"/>
      <c r="BP1885" s="136"/>
      <c r="BQ1885" s="136"/>
      <c r="BR1885" s="136"/>
      <c r="BS1885" s="136"/>
      <c r="BT1885" s="136"/>
      <c r="BU1885" s="136"/>
      <c r="BV1885" s="136"/>
      <c r="BW1885" s="136"/>
      <c r="BX1885" s="136"/>
      <c r="BY1885" s="136"/>
      <c r="BZ1885" s="136"/>
      <c r="CA1885" s="136"/>
      <c r="CB1885" s="136"/>
      <c r="CC1885" s="136"/>
      <c r="CD1885" s="136"/>
      <c r="CE1885" s="136"/>
      <c r="CF1885" s="136"/>
      <c r="CG1885" s="136"/>
      <c r="CH1885" s="136"/>
      <c r="CI1885" s="136"/>
      <c r="CJ1885" s="136"/>
      <c r="CK1885" s="136"/>
      <c r="CL1885" s="136"/>
      <c r="CM1885" s="136"/>
      <c r="CN1885" s="136"/>
      <c r="CO1885" s="136"/>
      <c r="CP1885" s="136"/>
      <c r="CQ1885" s="136"/>
      <c r="CR1885" s="136"/>
      <c r="CS1885" s="136"/>
      <c r="CT1885" s="136"/>
      <c r="CU1885" s="136"/>
      <c r="CV1885" s="136"/>
      <c r="CW1885" s="136"/>
      <c r="CX1885" s="136"/>
      <c r="CY1885" s="136"/>
      <c r="CZ1885" s="136"/>
      <c r="DA1885" s="136"/>
      <c r="DB1885" s="136"/>
      <c r="DC1885" s="136"/>
      <c r="DD1885" s="136"/>
      <c r="DE1885" s="136"/>
      <c r="DF1885" s="136"/>
      <c r="DG1885" s="136"/>
      <c r="DH1885" s="136"/>
      <c r="DI1885" s="136"/>
      <c r="DJ1885" s="136"/>
      <c r="DK1885" s="136"/>
      <c r="DL1885" s="136"/>
      <c r="DM1885" s="136"/>
      <c r="DN1885" s="136"/>
      <c r="DO1885" s="136"/>
      <c r="DP1885" s="136"/>
      <c r="DQ1885" s="136"/>
      <c r="DR1885" s="136"/>
      <c r="DS1885" s="136"/>
      <c r="DT1885" s="136"/>
      <c r="DU1885" s="136"/>
      <c r="DV1885" s="136"/>
      <c r="DW1885" s="136"/>
      <c r="DX1885" s="136"/>
      <c r="DY1885" s="136"/>
      <c r="DZ1885" s="136"/>
      <c r="EA1885" s="136"/>
      <c r="EB1885" s="136"/>
      <c r="EC1885" s="136"/>
      <c r="ED1885" s="136"/>
      <c r="EE1885" s="136"/>
      <c r="EF1885" s="136"/>
      <c r="EG1885" s="136"/>
      <c r="EH1885" s="136"/>
      <c r="EI1885" s="136"/>
      <c r="EJ1885" s="136"/>
      <c r="EK1885" s="136"/>
      <c r="EL1885" s="136"/>
      <c r="EM1885" s="136"/>
      <c r="EN1885" s="136"/>
      <c r="EO1885" s="136"/>
      <c r="EP1885" s="136"/>
      <c r="EQ1885" s="136"/>
      <c r="ER1885" s="136"/>
      <c r="ES1885" s="136"/>
      <c r="ET1885" s="136"/>
      <c r="EU1885" s="136"/>
      <c r="EV1885" s="136"/>
      <c r="EW1885" s="136"/>
      <c r="EX1885" s="136"/>
      <c r="EY1885" s="136"/>
      <c r="EZ1885" s="136"/>
      <c r="FA1885" s="136"/>
      <c r="FB1885" s="136"/>
      <c r="FC1885" s="136"/>
      <c r="FD1885" s="136"/>
      <c r="FE1885" s="136"/>
      <c r="FF1885" s="136"/>
      <c r="FG1885" s="136"/>
      <c r="FH1885" s="136"/>
      <c r="FI1885" s="136"/>
      <c r="FJ1885" s="136"/>
      <c r="FK1885" s="136"/>
      <c r="FL1885" s="136"/>
      <c r="FM1885" s="136"/>
      <c r="FN1885" s="136"/>
      <c r="FO1885" s="136"/>
      <c r="FP1885" s="136"/>
      <c r="FQ1885" s="136"/>
      <c r="FR1885" s="136"/>
      <c r="FS1885" s="136"/>
      <c r="FT1885" s="136"/>
      <c r="FU1885" s="136"/>
      <c r="FV1885" s="136"/>
      <c r="FW1885" s="136"/>
      <c r="FX1885" s="136"/>
      <c r="FY1885" s="136"/>
      <c r="FZ1885" s="136"/>
      <c r="GA1885" s="136"/>
      <c r="GB1885" s="136"/>
      <c r="GC1885" s="136"/>
      <c r="GD1885" s="136"/>
      <c r="GE1885" s="136"/>
      <c r="GF1885" s="136"/>
      <c r="GG1885" s="136"/>
      <c r="GH1885" s="136"/>
      <c r="GI1885" s="136"/>
      <c r="GJ1885" s="136"/>
      <c r="GK1885" s="136"/>
      <c r="GL1885" s="136"/>
      <c r="GM1885" s="136"/>
      <c r="GN1885" s="136"/>
      <c r="GO1885" s="136"/>
      <c r="GP1885" s="136"/>
      <c r="GQ1885" s="136"/>
      <c r="GR1885" s="136"/>
      <c r="GS1885" s="136"/>
      <c r="GT1885" s="136"/>
      <c r="GU1885" s="136"/>
      <c r="GV1885" s="136"/>
      <c r="GW1885" s="136"/>
      <c r="GX1885" s="136"/>
      <c r="GY1885" s="136"/>
      <c r="GZ1885" s="136"/>
      <c r="HA1885" s="136"/>
      <c r="HB1885" s="136"/>
      <c r="HC1885" s="136"/>
      <c r="HD1885" s="136"/>
      <c r="HE1885" s="136"/>
      <c r="HF1885" s="136"/>
      <c r="HG1885" s="136"/>
      <c r="HH1885" s="136"/>
      <c r="HI1885" s="136"/>
      <c r="HJ1885" s="136"/>
      <c r="HK1885" s="136"/>
      <c r="HL1885" s="136"/>
      <c r="HM1885" s="136"/>
      <c r="HN1885" s="136"/>
      <c r="HO1885" s="136"/>
      <c r="HP1885" s="136"/>
      <c r="HQ1885" s="136"/>
      <c r="HR1885" s="136"/>
      <c r="HS1885" s="136"/>
      <c r="HT1885" s="136"/>
      <c r="HU1885" s="136"/>
      <c r="HV1885" s="136"/>
      <c r="HW1885" s="136"/>
      <c r="HX1885" s="136"/>
      <c r="HY1885" s="136"/>
      <c r="HZ1885" s="136"/>
      <c r="IA1885" s="136"/>
      <c r="IB1885" s="136"/>
      <c r="IC1885" s="136"/>
      <c r="ID1885" s="136"/>
      <c r="IE1885" s="136"/>
      <c r="IF1885" s="136"/>
      <c r="IG1885" s="136"/>
    </row>
    <row r="1886" spans="1:241" ht="15" customHeight="1" x14ac:dyDescent="0.25">
      <c r="A1886" s="223" t="s">
        <v>76</v>
      </c>
      <c r="B1886" s="217">
        <v>8079297</v>
      </c>
      <c r="C1886" s="217">
        <v>2630153</v>
      </c>
      <c r="D1886" s="217">
        <v>644504</v>
      </c>
      <c r="E1886" s="217">
        <v>925125</v>
      </c>
      <c r="F1886" s="217">
        <v>1919290</v>
      </c>
      <c r="G1886" s="217">
        <v>767881</v>
      </c>
      <c r="H1886" s="235">
        <v>14966250</v>
      </c>
      <c r="I1886" s="136"/>
      <c r="J1886" s="321" t="s">
        <v>286</v>
      </c>
      <c r="K1886" s="217">
        <v>15212616</v>
      </c>
      <c r="L1886" s="217">
        <v>3319630</v>
      </c>
      <c r="M1886" s="217">
        <v>747909</v>
      </c>
      <c r="N1886" s="217">
        <v>1391959</v>
      </c>
      <c r="O1886" s="217">
        <v>2322313</v>
      </c>
      <c r="P1886" s="217">
        <v>849566</v>
      </c>
      <c r="Q1886" s="235">
        <v>23843993</v>
      </c>
      <c r="R1886" s="136"/>
      <c r="S1886" s="136"/>
      <c r="T1886" s="136"/>
      <c r="U1886" s="136"/>
      <c r="V1886" s="136"/>
      <c r="W1886" s="136"/>
      <c r="X1886" s="136"/>
      <c r="Y1886" s="136"/>
      <c r="Z1886" s="136"/>
      <c r="AA1886" s="136"/>
      <c r="AB1886" s="136"/>
      <c r="AC1886" s="136"/>
      <c r="AD1886" s="136"/>
      <c r="AE1886" s="136"/>
      <c r="AF1886" s="136"/>
      <c r="AG1886" s="136"/>
      <c r="AH1886" s="136"/>
      <c r="AI1886" s="136"/>
      <c r="AJ1886" s="136"/>
      <c r="AK1886" s="136"/>
      <c r="AL1886" s="136"/>
      <c r="AM1886" s="136"/>
      <c r="AN1886" s="136"/>
      <c r="AO1886" s="136"/>
      <c r="AP1886" s="136"/>
      <c r="AQ1886" s="136"/>
      <c r="AR1886" s="136"/>
      <c r="AS1886" s="136"/>
      <c r="AT1886" s="136"/>
      <c r="AU1886" s="136"/>
      <c r="AV1886" s="136"/>
      <c r="AW1886" s="136"/>
      <c r="AX1886" s="136"/>
      <c r="AY1886" s="136"/>
      <c r="AZ1886" s="136"/>
      <c r="BA1886" s="136"/>
      <c r="BB1886" s="136"/>
      <c r="BC1886" s="136"/>
      <c r="BD1886" s="136"/>
      <c r="BE1886" s="136"/>
      <c r="BF1886" s="136"/>
      <c r="BG1886" s="136"/>
      <c r="BH1886" s="136"/>
      <c r="BI1886" s="136"/>
      <c r="BJ1886" s="136"/>
      <c r="BK1886" s="136"/>
      <c r="BL1886" s="136"/>
      <c r="BM1886" s="136"/>
      <c r="BN1886" s="136"/>
      <c r="BO1886" s="136"/>
      <c r="BP1886" s="136"/>
      <c r="BQ1886" s="136"/>
      <c r="BR1886" s="136"/>
      <c r="BS1886" s="136"/>
      <c r="BT1886" s="136"/>
      <c r="BU1886" s="136"/>
      <c r="BV1886" s="136"/>
      <c r="BW1886" s="136"/>
      <c r="BX1886" s="136"/>
      <c r="BY1886" s="136"/>
      <c r="BZ1886" s="136"/>
      <c r="CA1886" s="136"/>
      <c r="CB1886" s="136"/>
      <c r="CC1886" s="136"/>
      <c r="CD1886" s="136"/>
      <c r="CE1886" s="136"/>
      <c r="CF1886" s="136"/>
      <c r="CG1886" s="136"/>
      <c r="CH1886" s="136"/>
      <c r="CI1886" s="136"/>
      <c r="CJ1886" s="136"/>
      <c r="CK1886" s="136"/>
      <c r="CL1886" s="136"/>
      <c r="CM1886" s="136"/>
      <c r="CN1886" s="136"/>
      <c r="CO1886" s="136"/>
      <c r="CP1886" s="136"/>
      <c r="CQ1886" s="136"/>
      <c r="CR1886" s="136"/>
      <c r="CS1886" s="136"/>
      <c r="CT1886" s="136"/>
      <c r="CU1886" s="136"/>
      <c r="CV1886" s="136"/>
      <c r="CW1886" s="136"/>
      <c r="CX1886" s="136"/>
      <c r="CY1886" s="136"/>
      <c r="CZ1886" s="136"/>
      <c r="DA1886" s="136"/>
      <c r="DB1886" s="136"/>
      <c r="DC1886" s="136"/>
      <c r="DD1886" s="136"/>
      <c r="DE1886" s="136"/>
      <c r="DF1886" s="136"/>
      <c r="DG1886" s="136"/>
      <c r="DH1886" s="136"/>
      <c r="DI1886" s="136"/>
      <c r="DJ1886" s="136"/>
      <c r="DK1886" s="136"/>
      <c r="DL1886" s="136"/>
      <c r="DM1886" s="136"/>
      <c r="DN1886" s="136"/>
      <c r="DO1886" s="136"/>
      <c r="DP1886" s="136"/>
      <c r="DQ1886" s="136"/>
      <c r="DR1886" s="136"/>
      <c r="DS1886" s="136"/>
      <c r="DT1886" s="136"/>
      <c r="DU1886" s="136"/>
      <c r="DV1886" s="136"/>
      <c r="DW1886" s="136"/>
      <c r="DX1886" s="136"/>
      <c r="DY1886" s="136"/>
      <c r="DZ1886" s="136"/>
      <c r="EA1886" s="136"/>
      <c r="EB1886" s="136"/>
      <c r="EC1886" s="136"/>
      <c r="ED1886" s="136"/>
      <c r="EE1886" s="136"/>
      <c r="EF1886" s="136"/>
      <c r="EG1886" s="136"/>
      <c r="EH1886" s="136"/>
      <c r="EI1886" s="136"/>
      <c r="EJ1886" s="136"/>
      <c r="EK1886" s="136"/>
      <c r="EL1886" s="136"/>
      <c r="EM1886" s="136"/>
      <c r="EN1886" s="136"/>
      <c r="EO1886" s="136"/>
      <c r="EP1886" s="136"/>
      <c r="EQ1886" s="136"/>
      <c r="ER1886" s="136"/>
      <c r="ES1886" s="136"/>
      <c r="ET1886" s="136"/>
      <c r="EU1886" s="136"/>
      <c r="EV1886" s="136"/>
      <c r="EW1886" s="136"/>
      <c r="EX1886" s="136"/>
      <c r="EY1886" s="136"/>
      <c r="EZ1886" s="136"/>
      <c r="FA1886" s="136"/>
      <c r="FB1886" s="136"/>
      <c r="FC1886" s="136"/>
      <c r="FD1886" s="136"/>
      <c r="FE1886" s="136"/>
      <c r="FF1886" s="136"/>
      <c r="FG1886" s="136"/>
      <c r="FH1886" s="136"/>
      <c r="FI1886" s="136"/>
      <c r="FJ1886" s="136"/>
      <c r="FK1886" s="136"/>
      <c r="FL1886" s="136"/>
      <c r="FM1886" s="136"/>
      <c r="FN1886" s="136"/>
      <c r="FO1886" s="136"/>
      <c r="FP1886" s="136"/>
      <c r="FQ1886" s="136"/>
      <c r="FR1886" s="136"/>
      <c r="FS1886" s="136"/>
      <c r="FT1886" s="136"/>
      <c r="FU1886" s="136"/>
      <c r="FV1886" s="136"/>
      <c r="FW1886" s="136"/>
      <c r="FX1886" s="136"/>
      <c r="FY1886" s="136"/>
      <c r="FZ1886" s="136"/>
      <c r="GA1886" s="136"/>
      <c r="GB1886" s="136"/>
      <c r="GC1886" s="136"/>
      <c r="GD1886" s="136"/>
      <c r="GE1886" s="136"/>
      <c r="GF1886" s="136"/>
      <c r="GG1886" s="136"/>
      <c r="GH1886" s="136"/>
      <c r="GI1886" s="136"/>
      <c r="GJ1886" s="136"/>
      <c r="GK1886" s="136"/>
      <c r="GL1886" s="136"/>
      <c r="GM1886" s="136"/>
      <c r="GN1886" s="136"/>
      <c r="GO1886" s="136"/>
      <c r="GP1886" s="136"/>
      <c r="GQ1886" s="136"/>
      <c r="GR1886" s="136"/>
      <c r="GS1886" s="136"/>
      <c r="GT1886" s="136"/>
      <c r="GU1886" s="136"/>
      <c r="GV1886" s="136"/>
      <c r="GW1886" s="136"/>
      <c r="GX1886" s="136"/>
      <c r="GY1886" s="136"/>
      <c r="GZ1886" s="136"/>
      <c r="HA1886" s="136"/>
      <c r="HB1886" s="136"/>
      <c r="HC1886" s="136"/>
      <c r="HD1886" s="136"/>
      <c r="HE1886" s="136"/>
      <c r="HF1886" s="136"/>
      <c r="HG1886" s="136"/>
      <c r="HH1886" s="136"/>
      <c r="HI1886" s="136"/>
      <c r="HJ1886" s="136"/>
      <c r="HK1886" s="136"/>
      <c r="HL1886" s="136"/>
      <c r="HM1886" s="136"/>
      <c r="HN1886" s="136"/>
      <c r="HO1886" s="136"/>
      <c r="HP1886" s="136"/>
      <c r="HQ1886" s="136"/>
      <c r="HR1886" s="136"/>
      <c r="HS1886" s="136"/>
      <c r="HT1886" s="136"/>
      <c r="HU1886" s="136"/>
      <c r="HV1886" s="136"/>
      <c r="HW1886" s="136"/>
      <c r="HX1886" s="136"/>
      <c r="HY1886" s="136"/>
      <c r="HZ1886" s="136"/>
      <c r="IA1886" s="136"/>
      <c r="IB1886" s="136"/>
      <c r="IC1886" s="136"/>
      <c r="ID1886" s="136"/>
      <c r="IE1886" s="136"/>
      <c r="IF1886" s="136"/>
      <c r="IG1886" s="136"/>
    </row>
    <row r="1887" spans="1:241" ht="15" customHeight="1" x14ac:dyDescent="0.25">
      <c r="A1887" s="223" t="s">
        <v>75</v>
      </c>
      <c r="B1887" s="217">
        <v>10136352</v>
      </c>
      <c r="C1887" s="217">
        <v>4901225</v>
      </c>
      <c r="D1887" s="217">
        <v>783600</v>
      </c>
      <c r="E1887" s="217">
        <v>992915</v>
      </c>
      <c r="F1887" s="217">
        <v>2097486</v>
      </c>
      <c r="G1887" s="217">
        <v>857889</v>
      </c>
      <c r="H1887" s="235">
        <v>19769467</v>
      </c>
      <c r="I1887" s="136"/>
      <c r="J1887" s="321" t="s">
        <v>849</v>
      </c>
      <c r="K1887" s="217">
        <v>14481152</v>
      </c>
      <c r="L1887" s="217">
        <v>2495454</v>
      </c>
      <c r="M1887" s="217">
        <v>737655</v>
      </c>
      <c r="N1887" s="217">
        <v>1489486</v>
      </c>
      <c r="O1887" s="217">
        <v>2044084</v>
      </c>
      <c r="P1887" s="217">
        <v>782979</v>
      </c>
      <c r="Q1887" s="235">
        <v>22030810</v>
      </c>
      <c r="R1887" s="136"/>
      <c r="S1887" s="136"/>
      <c r="T1887" s="136"/>
      <c r="U1887" s="136"/>
      <c r="V1887" s="136"/>
      <c r="W1887" s="136"/>
      <c r="X1887" s="136"/>
      <c r="Y1887" s="136"/>
      <c r="Z1887" s="136"/>
      <c r="AA1887" s="136"/>
      <c r="AB1887" s="136"/>
      <c r="AC1887" s="136"/>
      <c r="AD1887" s="136"/>
      <c r="AE1887" s="136"/>
      <c r="AF1887" s="136"/>
      <c r="AG1887" s="136"/>
      <c r="AH1887" s="136"/>
      <c r="AI1887" s="136"/>
      <c r="AJ1887" s="136"/>
      <c r="AK1887" s="136"/>
      <c r="AL1887" s="136"/>
      <c r="AM1887" s="136"/>
      <c r="AN1887" s="136"/>
      <c r="AO1887" s="136"/>
      <c r="AP1887" s="136"/>
      <c r="AQ1887" s="136"/>
      <c r="AR1887" s="136"/>
      <c r="AS1887" s="136"/>
      <c r="AT1887" s="136"/>
      <c r="AU1887" s="136"/>
      <c r="AV1887" s="136"/>
      <c r="AW1887" s="136"/>
      <c r="AX1887" s="136"/>
      <c r="AY1887" s="136"/>
      <c r="AZ1887" s="136"/>
      <c r="BA1887" s="136"/>
      <c r="BB1887" s="136"/>
      <c r="BC1887" s="136"/>
      <c r="BD1887" s="136"/>
      <c r="BE1887" s="136"/>
      <c r="BF1887" s="136"/>
      <c r="BG1887" s="136"/>
      <c r="BH1887" s="136"/>
      <c r="BI1887" s="136"/>
      <c r="BJ1887" s="136"/>
      <c r="BK1887" s="136"/>
      <c r="BL1887" s="136"/>
      <c r="BM1887" s="136"/>
      <c r="BN1887" s="136"/>
      <c r="BO1887" s="136"/>
      <c r="BP1887" s="136"/>
      <c r="BQ1887" s="136"/>
      <c r="BR1887" s="136"/>
      <c r="BS1887" s="136"/>
      <c r="BT1887" s="136"/>
      <c r="BU1887" s="136"/>
      <c r="BV1887" s="136"/>
      <c r="BW1887" s="136"/>
      <c r="BX1887" s="136"/>
      <c r="BY1887" s="136"/>
      <c r="BZ1887" s="136"/>
      <c r="CA1887" s="136"/>
      <c r="CB1887" s="136"/>
      <c r="CC1887" s="136"/>
      <c r="CD1887" s="136"/>
      <c r="CE1887" s="136"/>
      <c r="CF1887" s="136"/>
      <c r="CG1887" s="136"/>
      <c r="CH1887" s="136"/>
      <c r="CI1887" s="136"/>
      <c r="CJ1887" s="136"/>
      <c r="CK1887" s="136"/>
      <c r="CL1887" s="136"/>
      <c r="CM1887" s="136"/>
      <c r="CN1887" s="136"/>
      <c r="CO1887" s="136"/>
      <c r="CP1887" s="136"/>
      <c r="CQ1887" s="136"/>
      <c r="CR1887" s="136"/>
      <c r="CS1887" s="136"/>
      <c r="CT1887" s="136"/>
      <c r="CU1887" s="136"/>
      <c r="CV1887" s="136"/>
      <c r="CW1887" s="136"/>
      <c r="CX1887" s="136"/>
      <c r="CY1887" s="136"/>
      <c r="CZ1887" s="136"/>
      <c r="DA1887" s="136"/>
      <c r="DB1887" s="136"/>
      <c r="DC1887" s="136"/>
      <c r="DD1887" s="136"/>
      <c r="DE1887" s="136"/>
      <c r="DF1887" s="136"/>
      <c r="DG1887" s="136"/>
      <c r="DH1887" s="136"/>
      <c r="DI1887" s="136"/>
      <c r="DJ1887" s="136"/>
      <c r="DK1887" s="136"/>
      <c r="DL1887" s="136"/>
      <c r="DM1887" s="136"/>
      <c r="DN1887" s="136"/>
      <c r="DO1887" s="136"/>
      <c r="DP1887" s="136"/>
      <c r="DQ1887" s="136"/>
      <c r="DR1887" s="136"/>
      <c r="DS1887" s="136"/>
      <c r="DT1887" s="136"/>
      <c r="DU1887" s="136"/>
      <c r="DV1887" s="136"/>
      <c r="DW1887" s="136"/>
      <c r="DX1887" s="136"/>
      <c r="DY1887" s="136"/>
      <c r="DZ1887" s="136"/>
      <c r="EA1887" s="136"/>
      <c r="EB1887" s="136"/>
      <c r="EC1887" s="136"/>
      <c r="ED1887" s="136"/>
      <c r="EE1887" s="136"/>
      <c r="EF1887" s="136"/>
      <c r="EG1887" s="136"/>
      <c r="EH1887" s="136"/>
      <c r="EI1887" s="136"/>
      <c r="EJ1887" s="136"/>
      <c r="EK1887" s="136"/>
      <c r="EL1887" s="136"/>
      <c r="EM1887" s="136"/>
      <c r="EN1887" s="136"/>
      <c r="EO1887" s="136"/>
      <c r="EP1887" s="136"/>
      <c r="EQ1887" s="136"/>
      <c r="ER1887" s="136"/>
      <c r="ES1887" s="136"/>
      <c r="ET1887" s="136"/>
      <c r="EU1887" s="136"/>
      <c r="EV1887" s="136"/>
      <c r="EW1887" s="136"/>
      <c r="EX1887" s="136"/>
      <c r="EY1887" s="136"/>
      <c r="EZ1887" s="136"/>
      <c r="FA1887" s="136"/>
      <c r="FB1887" s="136"/>
      <c r="FC1887" s="136"/>
      <c r="FD1887" s="136"/>
      <c r="FE1887" s="136"/>
      <c r="FF1887" s="136"/>
      <c r="FG1887" s="136"/>
      <c r="FH1887" s="136"/>
      <c r="FI1887" s="136"/>
      <c r="FJ1887" s="136"/>
      <c r="FK1887" s="136"/>
      <c r="FL1887" s="136"/>
      <c r="FM1887" s="136"/>
      <c r="FN1887" s="136"/>
      <c r="FO1887" s="136"/>
      <c r="FP1887" s="136"/>
      <c r="FQ1887" s="136"/>
      <c r="FR1887" s="136"/>
      <c r="FS1887" s="136"/>
      <c r="FT1887" s="136"/>
      <c r="FU1887" s="136"/>
      <c r="FV1887" s="136"/>
      <c r="FW1887" s="136"/>
      <c r="FX1887" s="136"/>
      <c r="FY1887" s="136"/>
      <c r="FZ1887" s="136"/>
      <c r="GA1887" s="136"/>
      <c r="GB1887" s="136"/>
      <c r="GC1887" s="136"/>
      <c r="GD1887" s="136"/>
      <c r="GE1887" s="136"/>
      <c r="GF1887" s="136"/>
      <c r="GG1887" s="136"/>
      <c r="GH1887" s="136"/>
      <c r="GI1887" s="136"/>
      <c r="GJ1887" s="136"/>
      <c r="GK1887" s="136"/>
      <c r="GL1887" s="136"/>
      <c r="GM1887" s="136"/>
      <c r="GN1887" s="136"/>
      <c r="GO1887" s="136"/>
      <c r="GP1887" s="136"/>
      <c r="GQ1887" s="136"/>
      <c r="GR1887" s="136"/>
      <c r="GS1887" s="136"/>
      <c r="GT1887" s="136"/>
      <c r="GU1887" s="136"/>
      <c r="GV1887" s="136"/>
      <c r="GW1887" s="136"/>
      <c r="GX1887" s="136"/>
      <c r="GY1887" s="136"/>
      <c r="GZ1887" s="136"/>
      <c r="HA1887" s="136"/>
      <c r="HB1887" s="136"/>
      <c r="HC1887" s="136"/>
      <c r="HD1887" s="136"/>
      <c r="HE1887" s="136"/>
      <c r="HF1887" s="136"/>
      <c r="HG1887" s="136"/>
      <c r="HH1887" s="136"/>
      <c r="HI1887" s="136"/>
      <c r="HJ1887" s="136"/>
      <c r="HK1887" s="136"/>
      <c r="HL1887" s="136"/>
      <c r="HM1887" s="136"/>
      <c r="HN1887" s="136"/>
      <c r="HO1887" s="136"/>
      <c r="HP1887" s="136"/>
      <c r="HQ1887" s="136"/>
      <c r="HR1887" s="136"/>
      <c r="HS1887" s="136"/>
      <c r="HT1887" s="136"/>
      <c r="HU1887" s="136"/>
      <c r="HV1887" s="136"/>
      <c r="HW1887" s="136"/>
      <c r="HX1887" s="136"/>
      <c r="HY1887" s="136"/>
      <c r="HZ1887" s="136"/>
      <c r="IA1887" s="136"/>
      <c r="IB1887" s="136"/>
      <c r="IC1887" s="136"/>
      <c r="ID1887" s="136"/>
      <c r="IE1887" s="136"/>
      <c r="IF1887" s="136"/>
      <c r="IG1887" s="136"/>
    </row>
    <row r="1888" spans="1:241" ht="15" customHeight="1" x14ac:dyDescent="0.25">
      <c r="A1888" s="223" t="s">
        <v>74</v>
      </c>
      <c r="B1888" s="217">
        <v>9442662</v>
      </c>
      <c r="C1888" s="217">
        <v>3735271</v>
      </c>
      <c r="D1888" s="217">
        <v>824958</v>
      </c>
      <c r="E1888" s="217">
        <v>942570</v>
      </c>
      <c r="F1888" s="217">
        <v>2095603</v>
      </c>
      <c r="G1888" s="217">
        <v>939922</v>
      </c>
      <c r="H1888" s="235">
        <v>17980986</v>
      </c>
      <c r="I1888" s="136"/>
      <c r="J1888" s="321" t="s">
        <v>284</v>
      </c>
      <c r="K1888" s="217">
        <v>21417909</v>
      </c>
      <c r="L1888" s="217">
        <v>2333870</v>
      </c>
      <c r="M1888" s="217">
        <v>594390</v>
      </c>
      <c r="N1888" s="217">
        <v>1581153</v>
      </c>
      <c r="O1888" s="217">
        <v>1919392</v>
      </c>
      <c r="P1888" s="217">
        <v>786492</v>
      </c>
      <c r="Q1888" s="235">
        <v>28633206</v>
      </c>
      <c r="R1888" s="136"/>
      <c r="S1888" s="136"/>
      <c r="T1888" s="136"/>
      <c r="U1888" s="136"/>
      <c r="V1888" s="136"/>
      <c r="W1888" s="136"/>
      <c r="X1888" s="136"/>
      <c r="Y1888" s="136"/>
      <c r="Z1888" s="136"/>
      <c r="AA1888" s="136"/>
      <c r="AB1888" s="136"/>
      <c r="AC1888" s="136"/>
      <c r="AD1888" s="136"/>
      <c r="AE1888" s="136"/>
      <c r="AF1888" s="136"/>
      <c r="AG1888" s="136"/>
      <c r="AH1888" s="136"/>
      <c r="AI1888" s="136"/>
      <c r="AJ1888" s="136"/>
      <c r="AK1888" s="136"/>
      <c r="AL1888" s="136"/>
      <c r="AM1888" s="136"/>
      <c r="AN1888" s="136"/>
      <c r="AO1888" s="136"/>
      <c r="AP1888" s="136"/>
      <c r="AQ1888" s="136"/>
      <c r="AR1888" s="136"/>
      <c r="AS1888" s="136"/>
      <c r="AT1888" s="136"/>
      <c r="AU1888" s="136"/>
      <c r="AV1888" s="136"/>
      <c r="AW1888" s="136"/>
      <c r="AX1888" s="136"/>
      <c r="AY1888" s="136"/>
      <c r="AZ1888" s="136"/>
      <c r="BA1888" s="136"/>
      <c r="BB1888" s="136"/>
      <c r="BC1888" s="136"/>
      <c r="BD1888" s="136"/>
      <c r="BE1888" s="136"/>
      <c r="BF1888" s="136"/>
      <c r="BG1888" s="136"/>
      <c r="BH1888" s="136"/>
      <c r="BI1888" s="136"/>
      <c r="BJ1888" s="136"/>
      <c r="BK1888" s="136"/>
      <c r="BL1888" s="136"/>
      <c r="BM1888" s="136"/>
      <c r="BN1888" s="136"/>
      <c r="BO1888" s="136"/>
      <c r="BP1888" s="136"/>
      <c r="BQ1888" s="136"/>
      <c r="BR1888" s="136"/>
      <c r="BS1888" s="136"/>
      <c r="BT1888" s="136"/>
      <c r="BU1888" s="136"/>
      <c r="BV1888" s="136"/>
      <c r="BW1888" s="136"/>
      <c r="BX1888" s="136"/>
      <c r="BY1888" s="136"/>
      <c r="BZ1888" s="136"/>
      <c r="CA1888" s="136"/>
      <c r="CB1888" s="136"/>
      <c r="CC1888" s="136"/>
      <c r="CD1888" s="136"/>
      <c r="CE1888" s="136"/>
      <c r="CF1888" s="136"/>
      <c r="CG1888" s="136"/>
      <c r="CH1888" s="136"/>
      <c r="CI1888" s="136"/>
      <c r="CJ1888" s="136"/>
      <c r="CK1888" s="136"/>
      <c r="CL1888" s="136"/>
      <c r="CM1888" s="136"/>
      <c r="CN1888" s="136"/>
      <c r="CO1888" s="136"/>
      <c r="CP1888" s="136"/>
      <c r="CQ1888" s="136"/>
      <c r="CR1888" s="136"/>
      <c r="CS1888" s="136"/>
      <c r="CT1888" s="136"/>
      <c r="CU1888" s="136"/>
      <c r="CV1888" s="136"/>
      <c r="CW1888" s="136"/>
      <c r="CX1888" s="136"/>
      <c r="CY1888" s="136"/>
      <c r="CZ1888" s="136"/>
      <c r="DA1888" s="136"/>
      <c r="DB1888" s="136"/>
      <c r="DC1888" s="136"/>
      <c r="DD1888" s="136"/>
      <c r="DE1888" s="136"/>
      <c r="DF1888" s="136"/>
      <c r="DG1888" s="136"/>
      <c r="DH1888" s="136"/>
      <c r="DI1888" s="136"/>
      <c r="DJ1888" s="136"/>
      <c r="DK1888" s="136"/>
      <c r="DL1888" s="136"/>
      <c r="DM1888" s="136"/>
      <c r="DN1888" s="136"/>
      <c r="DO1888" s="136"/>
      <c r="DP1888" s="136"/>
      <c r="DQ1888" s="136"/>
      <c r="DR1888" s="136"/>
      <c r="DS1888" s="136"/>
      <c r="DT1888" s="136"/>
      <c r="DU1888" s="136"/>
      <c r="DV1888" s="136"/>
      <c r="DW1888" s="136"/>
      <c r="DX1888" s="136"/>
      <c r="DY1888" s="136"/>
      <c r="DZ1888" s="136"/>
      <c r="EA1888" s="136"/>
      <c r="EB1888" s="136"/>
      <c r="EC1888" s="136"/>
      <c r="ED1888" s="136"/>
      <c r="EE1888" s="136"/>
      <c r="EF1888" s="136"/>
      <c r="EG1888" s="136"/>
      <c r="EH1888" s="136"/>
      <c r="EI1888" s="136"/>
      <c r="EJ1888" s="136"/>
      <c r="EK1888" s="136"/>
      <c r="EL1888" s="136"/>
      <c r="EM1888" s="136"/>
      <c r="EN1888" s="136"/>
      <c r="EO1888" s="136"/>
      <c r="EP1888" s="136"/>
      <c r="EQ1888" s="136"/>
      <c r="ER1888" s="136"/>
      <c r="ES1888" s="136"/>
      <c r="ET1888" s="136"/>
      <c r="EU1888" s="136"/>
      <c r="EV1888" s="136"/>
      <c r="EW1888" s="136"/>
      <c r="EX1888" s="136"/>
      <c r="EY1888" s="136"/>
      <c r="EZ1888" s="136"/>
      <c r="FA1888" s="136"/>
      <c r="FB1888" s="136"/>
      <c r="FC1888" s="136"/>
      <c r="FD1888" s="136"/>
      <c r="FE1888" s="136"/>
      <c r="FF1888" s="136"/>
      <c r="FG1888" s="136"/>
      <c r="FH1888" s="136"/>
      <c r="FI1888" s="136"/>
      <c r="FJ1888" s="136"/>
      <c r="FK1888" s="136"/>
      <c r="FL1888" s="136"/>
      <c r="FM1888" s="136"/>
      <c r="FN1888" s="136"/>
      <c r="FO1888" s="136"/>
      <c r="FP1888" s="136"/>
      <c r="FQ1888" s="136"/>
      <c r="FR1888" s="136"/>
      <c r="FS1888" s="136"/>
      <c r="FT1888" s="136"/>
      <c r="FU1888" s="136"/>
      <c r="FV1888" s="136"/>
      <c r="FW1888" s="136"/>
      <c r="FX1888" s="136"/>
      <c r="FY1888" s="136"/>
      <c r="FZ1888" s="136"/>
      <c r="GA1888" s="136"/>
      <c r="GB1888" s="136"/>
      <c r="GC1888" s="136"/>
      <c r="GD1888" s="136"/>
      <c r="GE1888" s="136"/>
      <c r="GF1888" s="136"/>
      <c r="GG1888" s="136"/>
      <c r="GH1888" s="136"/>
      <c r="GI1888" s="136"/>
      <c r="GJ1888" s="136"/>
      <c r="GK1888" s="136"/>
      <c r="GL1888" s="136"/>
      <c r="GM1888" s="136"/>
      <c r="GN1888" s="136"/>
      <c r="GO1888" s="136"/>
      <c r="GP1888" s="136"/>
      <c r="GQ1888" s="136"/>
      <c r="GR1888" s="136"/>
      <c r="GS1888" s="136"/>
      <c r="GT1888" s="136"/>
      <c r="GU1888" s="136"/>
      <c r="GV1888" s="136"/>
      <c r="GW1888" s="136"/>
      <c r="GX1888" s="136"/>
      <c r="GY1888" s="136"/>
      <c r="GZ1888" s="136"/>
      <c r="HA1888" s="136"/>
      <c r="HB1888" s="136"/>
      <c r="HC1888" s="136"/>
      <c r="HD1888" s="136"/>
      <c r="HE1888" s="136"/>
      <c r="HF1888" s="136"/>
      <c r="HG1888" s="136"/>
      <c r="HH1888" s="136"/>
      <c r="HI1888" s="136"/>
      <c r="HJ1888" s="136"/>
      <c r="HK1888" s="136"/>
      <c r="HL1888" s="136"/>
      <c r="HM1888" s="136"/>
      <c r="HN1888" s="136"/>
      <c r="HO1888" s="136"/>
      <c r="HP1888" s="136"/>
      <c r="HQ1888" s="136"/>
      <c r="HR1888" s="136"/>
      <c r="HS1888" s="136"/>
      <c r="HT1888" s="136"/>
      <c r="HU1888" s="136"/>
      <c r="HV1888" s="136"/>
      <c r="HW1888" s="136"/>
      <c r="HX1888" s="136"/>
      <c r="HY1888" s="136"/>
      <c r="HZ1888" s="136"/>
      <c r="IA1888" s="136"/>
      <c r="IB1888" s="136"/>
      <c r="IC1888" s="136"/>
      <c r="ID1888" s="136"/>
      <c r="IE1888" s="136"/>
      <c r="IF1888" s="136"/>
      <c r="IG1888" s="136"/>
    </row>
    <row r="1889" spans="1:241" ht="15" customHeight="1" x14ac:dyDescent="0.25">
      <c r="A1889" s="223" t="s">
        <v>324</v>
      </c>
      <c r="B1889" s="217">
        <v>7391917</v>
      </c>
      <c r="C1889" s="217">
        <v>3362839</v>
      </c>
      <c r="D1889" s="217">
        <v>829858</v>
      </c>
      <c r="E1889" s="217">
        <v>1068780</v>
      </c>
      <c r="F1889" s="217">
        <v>2227921</v>
      </c>
      <c r="G1889" s="217">
        <v>760135</v>
      </c>
      <c r="H1889" s="235">
        <v>15641450</v>
      </c>
      <c r="I1889" s="136"/>
      <c r="J1889" s="321" t="s">
        <v>283</v>
      </c>
      <c r="K1889" s="217">
        <v>17910651</v>
      </c>
      <c r="L1889" s="217">
        <v>2498720</v>
      </c>
      <c r="M1889" s="217">
        <v>633001</v>
      </c>
      <c r="N1889" s="217">
        <v>1671709</v>
      </c>
      <c r="O1889" s="217">
        <v>1951232</v>
      </c>
      <c r="P1889" s="217">
        <v>1067500</v>
      </c>
      <c r="Q1889" s="235">
        <v>25732813</v>
      </c>
      <c r="R1889" s="136"/>
      <c r="S1889" s="136"/>
      <c r="T1889" s="136"/>
      <c r="U1889" s="136"/>
      <c r="V1889" s="136"/>
      <c r="W1889" s="136"/>
      <c r="X1889" s="136"/>
      <c r="Y1889" s="136"/>
      <c r="Z1889" s="136"/>
      <c r="AA1889" s="136"/>
      <c r="AB1889" s="136"/>
      <c r="AC1889" s="136"/>
      <c r="AD1889" s="136"/>
      <c r="AE1889" s="136"/>
      <c r="AF1889" s="136"/>
      <c r="AG1889" s="136"/>
      <c r="AH1889" s="136"/>
      <c r="AI1889" s="136"/>
      <c r="AJ1889" s="136"/>
      <c r="AK1889" s="136"/>
      <c r="AL1889" s="136"/>
      <c r="AM1889" s="136"/>
      <c r="AN1889" s="136"/>
      <c r="AO1889" s="136"/>
      <c r="AP1889" s="136"/>
      <c r="AQ1889" s="136"/>
      <c r="AR1889" s="136"/>
      <c r="AS1889" s="136"/>
      <c r="AT1889" s="136"/>
      <c r="AU1889" s="136"/>
      <c r="AV1889" s="136"/>
      <c r="AW1889" s="136"/>
      <c r="AX1889" s="136"/>
      <c r="AY1889" s="136"/>
      <c r="AZ1889" s="136"/>
      <c r="BA1889" s="136"/>
      <c r="BB1889" s="136"/>
      <c r="BC1889" s="136"/>
      <c r="BD1889" s="136"/>
      <c r="BE1889" s="136"/>
      <c r="BF1889" s="136"/>
      <c r="BG1889" s="136"/>
      <c r="BH1889" s="136"/>
      <c r="BI1889" s="136"/>
      <c r="BJ1889" s="136"/>
      <c r="BK1889" s="136"/>
      <c r="BL1889" s="136"/>
      <c r="BM1889" s="136"/>
      <c r="BN1889" s="136"/>
      <c r="BO1889" s="136"/>
      <c r="BP1889" s="136"/>
      <c r="BQ1889" s="136"/>
      <c r="BR1889" s="136"/>
      <c r="BS1889" s="136"/>
      <c r="BT1889" s="136"/>
      <c r="BU1889" s="136"/>
      <c r="BV1889" s="136"/>
      <c r="BW1889" s="136"/>
      <c r="BX1889" s="136"/>
      <c r="BY1889" s="136"/>
      <c r="BZ1889" s="136"/>
      <c r="CA1889" s="136"/>
      <c r="CB1889" s="136"/>
      <c r="CC1889" s="136"/>
      <c r="CD1889" s="136"/>
      <c r="CE1889" s="136"/>
      <c r="CF1889" s="136"/>
      <c r="CG1889" s="136"/>
      <c r="CH1889" s="136"/>
      <c r="CI1889" s="136"/>
      <c r="CJ1889" s="136"/>
      <c r="CK1889" s="136"/>
      <c r="CL1889" s="136"/>
      <c r="CM1889" s="136"/>
      <c r="CN1889" s="136"/>
      <c r="CO1889" s="136"/>
      <c r="CP1889" s="136"/>
      <c r="CQ1889" s="136"/>
      <c r="CR1889" s="136"/>
      <c r="CS1889" s="136"/>
      <c r="CT1889" s="136"/>
      <c r="CU1889" s="136"/>
      <c r="CV1889" s="136"/>
      <c r="CW1889" s="136"/>
      <c r="CX1889" s="136"/>
      <c r="CY1889" s="136"/>
      <c r="CZ1889" s="136"/>
      <c r="DA1889" s="136"/>
      <c r="DB1889" s="136"/>
      <c r="DC1889" s="136"/>
      <c r="DD1889" s="136"/>
      <c r="DE1889" s="136"/>
      <c r="DF1889" s="136"/>
      <c r="DG1889" s="136"/>
      <c r="DH1889" s="136"/>
      <c r="DI1889" s="136"/>
      <c r="DJ1889" s="136"/>
      <c r="DK1889" s="136"/>
      <c r="DL1889" s="136"/>
      <c r="DM1889" s="136"/>
      <c r="DN1889" s="136"/>
      <c r="DO1889" s="136"/>
      <c r="DP1889" s="136"/>
      <c r="DQ1889" s="136"/>
      <c r="DR1889" s="136"/>
      <c r="DS1889" s="136"/>
      <c r="DT1889" s="136"/>
      <c r="DU1889" s="136"/>
      <c r="DV1889" s="136"/>
      <c r="DW1889" s="136"/>
      <c r="DX1889" s="136"/>
      <c r="DY1889" s="136"/>
      <c r="DZ1889" s="136"/>
      <c r="EA1889" s="136"/>
      <c r="EB1889" s="136"/>
      <c r="EC1889" s="136"/>
      <c r="ED1889" s="136"/>
      <c r="EE1889" s="136"/>
      <c r="EF1889" s="136"/>
      <c r="EG1889" s="136"/>
      <c r="EH1889" s="136"/>
      <c r="EI1889" s="136"/>
      <c r="EJ1889" s="136"/>
      <c r="EK1889" s="136"/>
      <c r="EL1889" s="136"/>
      <c r="EM1889" s="136"/>
      <c r="EN1889" s="136"/>
      <c r="EO1889" s="136"/>
      <c r="EP1889" s="136"/>
      <c r="EQ1889" s="136"/>
      <c r="ER1889" s="136"/>
      <c r="ES1889" s="136"/>
      <c r="ET1889" s="136"/>
      <c r="EU1889" s="136"/>
      <c r="EV1889" s="136"/>
      <c r="EW1889" s="136"/>
      <c r="EX1889" s="136"/>
      <c r="EY1889" s="136"/>
      <c r="EZ1889" s="136"/>
      <c r="FA1889" s="136"/>
      <c r="FB1889" s="136"/>
      <c r="FC1889" s="136"/>
      <c r="FD1889" s="136"/>
      <c r="FE1889" s="136"/>
      <c r="FF1889" s="136"/>
      <c r="FG1889" s="136"/>
      <c r="FH1889" s="136"/>
      <c r="FI1889" s="136"/>
      <c r="FJ1889" s="136"/>
      <c r="FK1889" s="136"/>
      <c r="FL1889" s="136"/>
      <c r="FM1889" s="136"/>
      <c r="FN1889" s="136"/>
      <c r="FO1889" s="136"/>
      <c r="FP1889" s="136"/>
      <c r="FQ1889" s="136"/>
      <c r="FR1889" s="136"/>
      <c r="FS1889" s="136"/>
      <c r="FT1889" s="136"/>
      <c r="FU1889" s="136"/>
      <c r="FV1889" s="136"/>
      <c r="FW1889" s="136"/>
      <c r="FX1889" s="136"/>
      <c r="FY1889" s="136"/>
      <c r="FZ1889" s="136"/>
      <c r="GA1889" s="136"/>
      <c r="GB1889" s="136"/>
      <c r="GC1889" s="136"/>
      <c r="GD1889" s="136"/>
      <c r="GE1889" s="136"/>
      <c r="GF1889" s="136"/>
      <c r="GG1889" s="136"/>
      <c r="GH1889" s="136"/>
      <c r="GI1889" s="136"/>
      <c r="GJ1889" s="136"/>
      <c r="GK1889" s="136"/>
      <c r="GL1889" s="136"/>
      <c r="GM1889" s="136"/>
      <c r="GN1889" s="136"/>
      <c r="GO1889" s="136"/>
      <c r="GP1889" s="136"/>
      <c r="GQ1889" s="136"/>
      <c r="GR1889" s="136"/>
      <c r="GS1889" s="136"/>
      <c r="GT1889" s="136"/>
      <c r="GU1889" s="136"/>
      <c r="GV1889" s="136"/>
      <c r="GW1889" s="136"/>
      <c r="GX1889" s="136"/>
      <c r="GY1889" s="136"/>
      <c r="GZ1889" s="136"/>
      <c r="HA1889" s="136"/>
      <c r="HB1889" s="136"/>
      <c r="HC1889" s="136"/>
      <c r="HD1889" s="136"/>
      <c r="HE1889" s="136"/>
      <c r="HF1889" s="136"/>
      <c r="HG1889" s="136"/>
      <c r="HH1889" s="136"/>
      <c r="HI1889" s="136"/>
      <c r="HJ1889" s="136"/>
      <c r="HK1889" s="136"/>
      <c r="HL1889" s="136"/>
      <c r="HM1889" s="136"/>
      <c r="HN1889" s="136"/>
      <c r="HO1889" s="136"/>
      <c r="HP1889" s="136"/>
      <c r="HQ1889" s="136"/>
      <c r="HR1889" s="136"/>
      <c r="HS1889" s="136"/>
      <c r="HT1889" s="136"/>
      <c r="HU1889" s="136"/>
      <c r="HV1889" s="136"/>
      <c r="HW1889" s="136"/>
      <c r="HX1889" s="136"/>
      <c r="HY1889" s="136"/>
      <c r="HZ1889" s="136"/>
      <c r="IA1889" s="136"/>
      <c r="IB1889" s="136"/>
      <c r="IC1889" s="136"/>
      <c r="ID1889" s="136"/>
      <c r="IE1889" s="136"/>
      <c r="IF1889" s="136"/>
      <c r="IG1889" s="136"/>
    </row>
    <row r="1890" spans="1:241" ht="15" customHeight="1" x14ac:dyDescent="0.25">
      <c r="A1890" s="223" t="s">
        <v>845</v>
      </c>
      <c r="B1890" s="217">
        <v>6899385</v>
      </c>
      <c r="C1890" s="217">
        <v>4431553</v>
      </c>
      <c r="D1890" s="217">
        <v>772049</v>
      </c>
      <c r="E1890" s="217">
        <v>931744</v>
      </c>
      <c r="F1890" s="217">
        <v>2217268</v>
      </c>
      <c r="G1890" s="217">
        <v>868039</v>
      </c>
      <c r="H1890" s="235">
        <v>16120038</v>
      </c>
      <c r="I1890" s="136"/>
      <c r="J1890" s="321" t="s">
        <v>382</v>
      </c>
      <c r="K1890" s="217">
        <v>10601835</v>
      </c>
      <c r="L1890" s="217">
        <v>2233789</v>
      </c>
      <c r="M1890" s="217">
        <v>660309</v>
      </c>
      <c r="N1890" s="217">
        <v>1434305</v>
      </c>
      <c r="O1890" s="217">
        <v>1757472</v>
      </c>
      <c r="P1890" s="217">
        <v>653440</v>
      </c>
      <c r="Q1890" s="235">
        <v>17341150</v>
      </c>
      <c r="R1890" s="136"/>
      <c r="S1890" s="136"/>
      <c r="T1890" s="136"/>
      <c r="U1890" s="136"/>
      <c r="V1890" s="136"/>
      <c r="W1890" s="136"/>
      <c r="X1890" s="136"/>
      <c r="Y1890" s="136"/>
      <c r="Z1890" s="136"/>
      <c r="AA1890" s="136"/>
      <c r="AB1890" s="136"/>
      <c r="AC1890" s="136"/>
      <c r="AD1890" s="136"/>
      <c r="AE1890" s="136"/>
      <c r="AF1890" s="136"/>
      <c r="AG1890" s="136"/>
      <c r="AH1890" s="136"/>
      <c r="AI1890" s="136"/>
      <c r="AJ1890" s="136"/>
      <c r="AK1890" s="136"/>
      <c r="AL1890" s="136"/>
      <c r="AM1890" s="136"/>
      <c r="AN1890" s="136"/>
      <c r="AO1890" s="136"/>
      <c r="AP1890" s="136"/>
      <c r="AQ1890" s="136"/>
      <c r="AR1890" s="136"/>
      <c r="AS1890" s="136"/>
      <c r="AT1890" s="136"/>
      <c r="AU1890" s="136"/>
      <c r="AV1890" s="136"/>
      <c r="AW1890" s="136"/>
      <c r="AX1890" s="136"/>
      <c r="AY1890" s="136"/>
      <c r="AZ1890" s="136"/>
      <c r="BA1890" s="136"/>
      <c r="BB1890" s="136"/>
      <c r="BC1890" s="136"/>
      <c r="BD1890" s="136"/>
      <c r="BE1890" s="136"/>
      <c r="BF1890" s="136"/>
      <c r="BG1890" s="136"/>
      <c r="BH1890" s="136"/>
      <c r="BI1890" s="136"/>
      <c r="BJ1890" s="136"/>
      <c r="BK1890" s="136"/>
      <c r="BL1890" s="136"/>
      <c r="BM1890" s="136"/>
      <c r="BN1890" s="136"/>
      <c r="BO1890" s="136"/>
      <c r="BP1890" s="136"/>
      <c r="BQ1890" s="136"/>
      <c r="BR1890" s="136"/>
      <c r="BS1890" s="136"/>
      <c r="BT1890" s="136"/>
      <c r="BU1890" s="136"/>
      <c r="BV1890" s="136"/>
      <c r="BW1890" s="136"/>
      <c r="BX1890" s="136"/>
      <c r="BY1890" s="136"/>
      <c r="BZ1890" s="136"/>
      <c r="CA1890" s="136"/>
      <c r="CB1890" s="136"/>
      <c r="CC1890" s="136"/>
      <c r="CD1890" s="136"/>
      <c r="CE1890" s="136"/>
      <c r="CF1890" s="136"/>
      <c r="CG1890" s="136"/>
      <c r="CH1890" s="136"/>
      <c r="CI1890" s="136"/>
      <c r="CJ1890" s="136"/>
      <c r="CK1890" s="136"/>
      <c r="CL1890" s="136"/>
      <c r="CM1890" s="136"/>
      <c r="CN1890" s="136"/>
      <c r="CO1890" s="136"/>
      <c r="CP1890" s="136"/>
      <c r="CQ1890" s="136"/>
      <c r="CR1890" s="136"/>
      <c r="CS1890" s="136"/>
      <c r="CT1890" s="136"/>
      <c r="CU1890" s="136"/>
      <c r="CV1890" s="136"/>
      <c r="CW1890" s="136"/>
      <c r="CX1890" s="136"/>
      <c r="CY1890" s="136"/>
      <c r="CZ1890" s="136"/>
      <c r="DA1890" s="136"/>
      <c r="DB1890" s="136"/>
      <c r="DC1890" s="136"/>
      <c r="DD1890" s="136"/>
      <c r="DE1890" s="136"/>
      <c r="DF1890" s="136"/>
      <c r="DG1890" s="136"/>
      <c r="DH1890" s="136"/>
      <c r="DI1890" s="136"/>
      <c r="DJ1890" s="136"/>
      <c r="DK1890" s="136"/>
      <c r="DL1890" s="136"/>
      <c r="DM1890" s="136"/>
      <c r="DN1890" s="136"/>
      <c r="DO1890" s="136"/>
      <c r="DP1890" s="136"/>
      <c r="DQ1890" s="136"/>
      <c r="DR1890" s="136"/>
      <c r="DS1890" s="136"/>
      <c r="DT1890" s="136"/>
      <c r="DU1890" s="136"/>
      <c r="DV1890" s="136"/>
      <c r="DW1890" s="136"/>
      <c r="DX1890" s="136"/>
      <c r="DY1890" s="136"/>
      <c r="DZ1890" s="136"/>
      <c r="EA1890" s="136"/>
      <c r="EB1890" s="136"/>
      <c r="EC1890" s="136"/>
      <c r="ED1890" s="136"/>
      <c r="EE1890" s="136"/>
      <c r="EF1890" s="136"/>
      <c r="EG1890" s="136"/>
      <c r="EH1890" s="136"/>
      <c r="EI1890" s="136"/>
      <c r="EJ1890" s="136"/>
      <c r="EK1890" s="136"/>
      <c r="EL1890" s="136"/>
      <c r="EM1890" s="136"/>
      <c r="EN1890" s="136"/>
      <c r="EO1890" s="136"/>
      <c r="EP1890" s="136"/>
      <c r="EQ1890" s="136"/>
      <c r="ER1890" s="136"/>
      <c r="ES1890" s="136"/>
      <c r="ET1890" s="136"/>
      <c r="EU1890" s="136"/>
      <c r="EV1890" s="136"/>
      <c r="EW1890" s="136"/>
      <c r="EX1890" s="136"/>
      <c r="EY1890" s="136"/>
      <c r="EZ1890" s="136"/>
      <c r="FA1890" s="136"/>
      <c r="FB1890" s="136"/>
      <c r="FC1890" s="136"/>
      <c r="FD1890" s="136"/>
      <c r="FE1890" s="136"/>
      <c r="FF1890" s="136"/>
      <c r="FG1890" s="136"/>
      <c r="FH1890" s="136"/>
      <c r="FI1890" s="136"/>
      <c r="FJ1890" s="136"/>
      <c r="FK1890" s="136"/>
      <c r="FL1890" s="136"/>
      <c r="FM1890" s="136"/>
      <c r="FN1890" s="136"/>
      <c r="FO1890" s="136"/>
      <c r="FP1890" s="136"/>
      <c r="FQ1890" s="136"/>
      <c r="FR1890" s="136"/>
      <c r="FS1890" s="136"/>
      <c r="FT1890" s="136"/>
      <c r="FU1890" s="136"/>
      <c r="FV1890" s="136"/>
      <c r="FW1890" s="136"/>
      <c r="FX1890" s="136"/>
      <c r="FY1890" s="136"/>
      <c r="FZ1890" s="136"/>
      <c r="GA1890" s="136"/>
      <c r="GB1890" s="136"/>
      <c r="GC1890" s="136"/>
      <c r="GD1890" s="136"/>
      <c r="GE1890" s="136"/>
      <c r="GF1890" s="136"/>
      <c r="GG1890" s="136"/>
      <c r="GH1890" s="136"/>
      <c r="GI1890" s="136"/>
      <c r="GJ1890" s="136"/>
      <c r="GK1890" s="136"/>
      <c r="GL1890" s="136"/>
      <c r="GM1890" s="136"/>
      <c r="GN1890" s="136"/>
      <c r="GO1890" s="136"/>
      <c r="GP1890" s="136"/>
      <c r="GQ1890" s="136"/>
      <c r="GR1890" s="136"/>
      <c r="GS1890" s="136"/>
      <c r="GT1890" s="136"/>
      <c r="GU1890" s="136"/>
      <c r="GV1890" s="136"/>
      <c r="GW1890" s="136"/>
      <c r="GX1890" s="136"/>
      <c r="GY1890" s="136"/>
      <c r="GZ1890" s="136"/>
      <c r="HA1890" s="136"/>
      <c r="HB1890" s="136"/>
      <c r="HC1890" s="136"/>
      <c r="HD1890" s="136"/>
      <c r="HE1890" s="136"/>
      <c r="HF1890" s="136"/>
      <c r="HG1890" s="136"/>
      <c r="HH1890" s="136"/>
      <c r="HI1890" s="136"/>
      <c r="HJ1890" s="136"/>
      <c r="HK1890" s="136"/>
      <c r="HL1890" s="136"/>
      <c r="HM1890" s="136"/>
      <c r="HN1890" s="136"/>
      <c r="HO1890" s="136"/>
      <c r="HP1890" s="136"/>
      <c r="HQ1890" s="136"/>
      <c r="HR1890" s="136"/>
      <c r="HS1890" s="136"/>
      <c r="HT1890" s="136"/>
      <c r="HU1890" s="136"/>
      <c r="HV1890" s="136"/>
      <c r="HW1890" s="136"/>
      <c r="HX1890" s="136"/>
      <c r="HY1890" s="136"/>
      <c r="HZ1890" s="136"/>
      <c r="IA1890" s="136"/>
      <c r="IB1890" s="136"/>
      <c r="IC1890" s="136"/>
      <c r="ID1890" s="136"/>
      <c r="IE1890" s="136"/>
      <c r="IF1890" s="136"/>
      <c r="IG1890" s="136"/>
    </row>
    <row r="1891" spans="1:241" ht="15" customHeight="1" x14ac:dyDescent="0.25">
      <c r="A1891" s="223" t="s">
        <v>71</v>
      </c>
      <c r="B1891" s="217">
        <v>5813923</v>
      </c>
      <c r="C1891" s="217">
        <v>2844601</v>
      </c>
      <c r="D1891" s="217">
        <v>696563</v>
      </c>
      <c r="E1891" s="217">
        <v>1779223</v>
      </c>
      <c r="F1891" s="217">
        <v>1932584</v>
      </c>
      <c r="G1891" s="217">
        <v>838035</v>
      </c>
      <c r="H1891" s="235">
        <v>13904929</v>
      </c>
      <c r="I1891" s="136"/>
      <c r="J1891" s="321" t="s">
        <v>850</v>
      </c>
      <c r="K1891" s="217">
        <v>5211947</v>
      </c>
      <c r="L1891" s="217">
        <v>2185337</v>
      </c>
      <c r="M1891" s="217">
        <v>842058</v>
      </c>
      <c r="N1891" s="217">
        <v>978622</v>
      </c>
      <c r="O1891" s="217">
        <v>2241802</v>
      </c>
      <c r="P1891" s="217">
        <v>541516</v>
      </c>
      <c r="Q1891" s="235">
        <v>12001282</v>
      </c>
      <c r="R1891" s="136"/>
      <c r="S1891" s="136"/>
      <c r="T1891" s="136"/>
      <c r="U1891" s="136"/>
      <c r="V1891" s="136"/>
      <c r="W1891" s="136"/>
      <c r="X1891" s="136"/>
      <c r="Y1891" s="136"/>
      <c r="Z1891" s="136"/>
      <c r="AA1891" s="136"/>
      <c r="AB1891" s="136"/>
      <c r="AC1891" s="136"/>
      <c r="AD1891" s="136"/>
      <c r="AE1891" s="136"/>
      <c r="AF1891" s="136"/>
      <c r="AG1891" s="136"/>
      <c r="AH1891" s="136"/>
      <c r="AI1891" s="136"/>
      <c r="AJ1891" s="136"/>
      <c r="AK1891" s="136"/>
      <c r="AL1891" s="136"/>
      <c r="AM1891" s="136"/>
      <c r="AN1891" s="136"/>
      <c r="AO1891" s="136"/>
      <c r="AP1891" s="136"/>
      <c r="AQ1891" s="136"/>
      <c r="AR1891" s="136"/>
      <c r="AS1891" s="136"/>
      <c r="AT1891" s="136"/>
      <c r="AU1891" s="136"/>
      <c r="AV1891" s="136"/>
      <c r="AW1891" s="136"/>
      <c r="AX1891" s="136"/>
      <c r="AY1891" s="136"/>
      <c r="AZ1891" s="136"/>
      <c r="BA1891" s="136"/>
      <c r="BB1891" s="136"/>
      <c r="BC1891" s="136"/>
      <c r="BD1891" s="136"/>
      <c r="BE1891" s="136"/>
      <c r="BF1891" s="136"/>
      <c r="BG1891" s="136"/>
      <c r="BH1891" s="136"/>
      <c r="BI1891" s="136"/>
      <c r="BJ1891" s="136"/>
      <c r="BK1891" s="136"/>
      <c r="BL1891" s="136"/>
      <c r="BM1891" s="136"/>
      <c r="BN1891" s="136"/>
      <c r="BO1891" s="136"/>
      <c r="BP1891" s="136"/>
      <c r="BQ1891" s="136"/>
      <c r="BR1891" s="136"/>
      <c r="BS1891" s="136"/>
      <c r="BT1891" s="136"/>
      <c r="BU1891" s="136"/>
      <c r="BV1891" s="136"/>
      <c r="BW1891" s="136"/>
      <c r="BX1891" s="136"/>
      <c r="BY1891" s="136"/>
      <c r="BZ1891" s="136"/>
      <c r="CA1891" s="136"/>
      <c r="CB1891" s="136"/>
      <c r="CC1891" s="136"/>
      <c r="CD1891" s="136"/>
      <c r="CE1891" s="136"/>
      <c r="CF1891" s="136"/>
      <c r="CG1891" s="136"/>
      <c r="CH1891" s="136"/>
      <c r="CI1891" s="136"/>
      <c r="CJ1891" s="136"/>
      <c r="CK1891" s="136"/>
      <c r="CL1891" s="136"/>
      <c r="CM1891" s="136"/>
      <c r="CN1891" s="136"/>
      <c r="CO1891" s="136"/>
      <c r="CP1891" s="136"/>
      <c r="CQ1891" s="136"/>
      <c r="CR1891" s="136"/>
      <c r="CS1891" s="136"/>
      <c r="CT1891" s="136"/>
      <c r="CU1891" s="136"/>
      <c r="CV1891" s="136"/>
      <c r="CW1891" s="136"/>
      <c r="CX1891" s="136"/>
      <c r="CY1891" s="136"/>
      <c r="CZ1891" s="136"/>
      <c r="DA1891" s="136"/>
      <c r="DB1891" s="136"/>
      <c r="DC1891" s="136"/>
      <c r="DD1891" s="136"/>
      <c r="DE1891" s="136"/>
      <c r="DF1891" s="136"/>
      <c r="DG1891" s="136"/>
      <c r="DH1891" s="136"/>
      <c r="DI1891" s="136"/>
      <c r="DJ1891" s="136"/>
      <c r="DK1891" s="136"/>
      <c r="DL1891" s="136"/>
      <c r="DM1891" s="136"/>
      <c r="DN1891" s="136"/>
      <c r="DO1891" s="136"/>
      <c r="DP1891" s="136"/>
      <c r="DQ1891" s="136"/>
      <c r="DR1891" s="136"/>
      <c r="DS1891" s="136"/>
      <c r="DT1891" s="136"/>
      <c r="DU1891" s="136"/>
      <c r="DV1891" s="136"/>
      <c r="DW1891" s="136"/>
      <c r="DX1891" s="136"/>
      <c r="DY1891" s="136"/>
      <c r="DZ1891" s="136"/>
      <c r="EA1891" s="136"/>
      <c r="EB1891" s="136"/>
      <c r="EC1891" s="136"/>
      <c r="ED1891" s="136"/>
      <c r="EE1891" s="136"/>
      <c r="EF1891" s="136"/>
      <c r="EG1891" s="136"/>
      <c r="EH1891" s="136"/>
      <c r="EI1891" s="136"/>
      <c r="EJ1891" s="136"/>
      <c r="EK1891" s="136"/>
      <c r="EL1891" s="136"/>
      <c r="EM1891" s="136"/>
      <c r="EN1891" s="136"/>
      <c r="EO1891" s="136"/>
      <c r="EP1891" s="136"/>
      <c r="EQ1891" s="136"/>
      <c r="ER1891" s="136"/>
      <c r="ES1891" s="136"/>
      <c r="ET1891" s="136"/>
      <c r="EU1891" s="136"/>
      <c r="EV1891" s="136"/>
      <c r="EW1891" s="136"/>
      <c r="EX1891" s="136"/>
      <c r="EY1891" s="136"/>
      <c r="EZ1891" s="136"/>
      <c r="FA1891" s="136"/>
      <c r="FB1891" s="136"/>
      <c r="FC1891" s="136"/>
      <c r="FD1891" s="136"/>
      <c r="FE1891" s="136"/>
      <c r="FF1891" s="136"/>
      <c r="FG1891" s="136"/>
      <c r="FH1891" s="136"/>
      <c r="FI1891" s="136"/>
      <c r="FJ1891" s="136"/>
      <c r="FK1891" s="136"/>
      <c r="FL1891" s="136"/>
      <c r="FM1891" s="136"/>
      <c r="FN1891" s="136"/>
      <c r="FO1891" s="136"/>
      <c r="FP1891" s="136"/>
      <c r="FQ1891" s="136"/>
      <c r="FR1891" s="136"/>
      <c r="FS1891" s="136"/>
      <c r="FT1891" s="136"/>
      <c r="FU1891" s="136"/>
      <c r="FV1891" s="136"/>
      <c r="FW1891" s="136"/>
      <c r="FX1891" s="136"/>
      <c r="FY1891" s="136"/>
      <c r="FZ1891" s="136"/>
      <c r="GA1891" s="136"/>
      <c r="GB1891" s="136"/>
      <c r="GC1891" s="136"/>
      <c r="GD1891" s="136"/>
      <c r="GE1891" s="136"/>
      <c r="GF1891" s="136"/>
      <c r="GG1891" s="136"/>
      <c r="GH1891" s="136"/>
      <c r="GI1891" s="136"/>
      <c r="GJ1891" s="136"/>
      <c r="GK1891" s="136"/>
      <c r="GL1891" s="136"/>
      <c r="GM1891" s="136"/>
      <c r="GN1891" s="136"/>
      <c r="GO1891" s="136"/>
      <c r="GP1891" s="136"/>
      <c r="GQ1891" s="136"/>
      <c r="GR1891" s="136"/>
      <c r="GS1891" s="136"/>
      <c r="GT1891" s="136"/>
      <c r="GU1891" s="136"/>
      <c r="GV1891" s="136"/>
      <c r="GW1891" s="136"/>
      <c r="GX1891" s="136"/>
      <c r="GY1891" s="136"/>
      <c r="GZ1891" s="136"/>
      <c r="HA1891" s="136"/>
      <c r="HB1891" s="136"/>
      <c r="HC1891" s="136"/>
      <c r="HD1891" s="136"/>
      <c r="HE1891" s="136"/>
      <c r="HF1891" s="136"/>
      <c r="HG1891" s="136"/>
      <c r="HH1891" s="136"/>
      <c r="HI1891" s="136"/>
      <c r="HJ1891" s="136"/>
      <c r="HK1891" s="136"/>
      <c r="HL1891" s="136"/>
      <c r="HM1891" s="136"/>
      <c r="HN1891" s="136"/>
      <c r="HO1891" s="136"/>
      <c r="HP1891" s="136"/>
      <c r="HQ1891" s="136"/>
      <c r="HR1891" s="136"/>
      <c r="HS1891" s="136"/>
      <c r="HT1891" s="136"/>
      <c r="HU1891" s="136"/>
      <c r="HV1891" s="136"/>
      <c r="HW1891" s="136"/>
      <c r="HX1891" s="136"/>
      <c r="HY1891" s="136"/>
      <c r="HZ1891" s="136"/>
      <c r="IA1891" s="136"/>
      <c r="IB1891" s="136"/>
      <c r="IC1891" s="136"/>
      <c r="ID1891" s="136"/>
      <c r="IE1891" s="136"/>
      <c r="IF1891" s="136"/>
      <c r="IG1891" s="136"/>
    </row>
    <row r="1892" spans="1:241" ht="15" customHeight="1" x14ac:dyDescent="0.25">
      <c r="A1892" s="214" t="s">
        <v>1176</v>
      </c>
      <c r="B1892" s="199">
        <v>198902969</v>
      </c>
      <c r="C1892" s="199">
        <v>79694439</v>
      </c>
      <c r="D1892" s="199">
        <v>21205973</v>
      </c>
      <c r="E1892" s="199">
        <v>23208147</v>
      </c>
      <c r="F1892" s="199">
        <v>55547255</v>
      </c>
      <c r="G1892" s="199">
        <v>16356146</v>
      </c>
      <c r="H1892" s="240">
        <v>394914929</v>
      </c>
      <c r="I1892" s="135"/>
      <c r="J1892" s="214" t="s">
        <v>1180</v>
      </c>
      <c r="K1892" s="199">
        <v>205160449</v>
      </c>
      <c r="L1892" s="199">
        <v>54705180</v>
      </c>
      <c r="M1892" s="199">
        <v>13765706</v>
      </c>
      <c r="N1892" s="199">
        <v>28996094</v>
      </c>
      <c r="O1892" s="199">
        <v>44932501</v>
      </c>
      <c r="P1892" s="199">
        <v>16078861</v>
      </c>
      <c r="Q1892" s="240">
        <v>363638791</v>
      </c>
      <c r="R1892" s="136"/>
      <c r="S1892" s="136"/>
      <c r="T1892" s="136"/>
      <c r="U1892" s="136"/>
      <c r="V1892" s="136"/>
      <c r="W1892" s="136"/>
      <c r="X1892" s="136"/>
      <c r="Y1892" s="136"/>
      <c r="Z1892" s="136"/>
      <c r="AA1892" s="136"/>
      <c r="AB1892" s="136"/>
      <c r="AC1892" s="136"/>
      <c r="AD1892" s="136"/>
      <c r="AE1892" s="136"/>
      <c r="AF1892" s="136"/>
      <c r="AG1892" s="136"/>
      <c r="AH1892" s="136"/>
      <c r="AI1892" s="136"/>
      <c r="AJ1892" s="136"/>
      <c r="AK1892" s="136"/>
      <c r="AL1892" s="136"/>
      <c r="AM1892" s="136"/>
      <c r="AN1892" s="136"/>
      <c r="AO1892" s="136"/>
      <c r="AP1892" s="136"/>
      <c r="AQ1892" s="136"/>
      <c r="AR1892" s="136"/>
      <c r="AS1892" s="136"/>
      <c r="AT1892" s="136"/>
      <c r="AU1892" s="136"/>
      <c r="AV1892" s="136"/>
      <c r="AW1892" s="136"/>
      <c r="AX1892" s="136"/>
      <c r="AY1892" s="136"/>
      <c r="AZ1892" s="136"/>
      <c r="BA1892" s="136"/>
      <c r="BB1892" s="136"/>
      <c r="BC1892" s="136"/>
      <c r="BD1892" s="136"/>
      <c r="BE1892" s="136"/>
      <c r="BF1892" s="136"/>
      <c r="BG1892" s="136"/>
      <c r="BH1892" s="136"/>
      <c r="BI1892" s="136"/>
      <c r="BJ1892" s="136"/>
      <c r="BK1892" s="136"/>
      <c r="BL1892" s="136"/>
      <c r="BM1892" s="136"/>
      <c r="BN1892" s="136"/>
      <c r="BO1892" s="136"/>
      <c r="BP1892" s="136"/>
      <c r="BQ1892" s="136"/>
      <c r="BR1892" s="136"/>
      <c r="BS1892" s="136"/>
      <c r="BT1892" s="136"/>
      <c r="BU1892" s="136"/>
      <c r="BV1892" s="136"/>
      <c r="BW1892" s="136"/>
      <c r="BX1892" s="136"/>
      <c r="BY1892" s="136"/>
      <c r="BZ1892" s="136"/>
      <c r="CA1892" s="136"/>
      <c r="CB1892" s="136"/>
      <c r="CC1892" s="136"/>
      <c r="CD1892" s="136"/>
      <c r="CE1892" s="136"/>
      <c r="CF1892" s="136"/>
      <c r="CG1892" s="136"/>
      <c r="CH1892" s="136"/>
      <c r="CI1892" s="136"/>
      <c r="CJ1892" s="136"/>
      <c r="CK1892" s="136"/>
      <c r="CL1892" s="136"/>
      <c r="CM1892" s="136"/>
      <c r="CN1892" s="136"/>
      <c r="CO1892" s="136"/>
      <c r="CP1892" s="136"/>
      <c r="CQ1892" s="136"/>
      <c r="CR1892" s="136"/>
      <c r="CS1892" s="136"/>
      <c r="CT1892" s="136"/>
      <c r="CU1892" s="136"/>
      <c r="CV1892" s="136"/>
      <c r="CW1892" s="136"/>
      <c r="CX1892" s="136"/>
      <c r="CY1892" s="136"/>
      <c r="CZ1892" s="136"/>
      <c r="DA1892" s="136"/>
      <c r="DB1892" s="136"/>
      <c r="DC1892" s="136"/>
      <c r="DD1892" s="136"/>
      <c r="DE1892" s="136"/>
      <c r="DF1892" s="136"/>
      <c r="DG1892" s="136"/>
      <c r="DH1892" s="136"/>
      <c r="DI1892" s="136"/>
      <c r="DJ1892" s="136"/>
      <c r="DK1892" s="136"/>
      <c r="DL1892" s="136"/>
      <c r="DM1892" s="136"/>
      <c r="DN1892" s="136"/>
      <c r="DO1892" s="136"/>
      <c r="DP1892" s="136"/>
      <c r="DQ1892" s="136"/>
      <c r="DR1892" s="136"/>
      <c r="DS1892" s="136"/>
      <c r="DT1892" s="136"/>
      <c r="DU1892" s="136"/>
      <c r="DV1892" s="136"/>
      <c r="DW1892" s="136"/>
      <c r="DX1892" s="136"/>
      <c r="DY1892" s="136"/>
      <c r="DZ1892" s="136"/>
      <c r="EA1892" s="136"/>
      <c r="EB1892" s="136"/>
      <c r="EC1892" s="136"/>
      <c r="ED1892" s="136"/>
      <c r="EE1892" s="136"/>
      <c r="EF1892" s="136"/>
      <c r="EG1892" s="136"/>
      <c r="EH1892" s="136"/>
      <c r="EI1892" s="136"/>
      <c r="EJ1892" s="136"/>
      <c r="EK1892" s="136"/>
      <c r="EL1892" s="136"/>
      <c r="EM1892" s="136"/>
      <c r="EN1892" s="136"/>
      <c r="EO1892" s="136"/>
      <c r="EP1892" s="136"/>
      <c r="EQ1892" s="136"/>
      <c r="ER1892" s="136"/>
      <c r="ES1892" s="136"/>
      <c r="ET1892" s="136"/>
      <c r="EU1892" s="136"/>
      <c r="EV1892" s="136"/>
      <c r="EW1892" s="136"/>
      <c r="EX1892" s="136"/>
      <c r="EY1892" s="136"/>
      <c r="EZ1892" s="136"/>
      <c r="FA1892" s="136"/>
      <c r="FB1892" s="136"/>
      <c r="FC1892" s="136"/>
      <c r="FD1892" s="136"/>
      <c r="FE1892" s="136"/>
      <c r="FF1892" s="136"/>
      <c r="FG1892" s="136"/>
      <c r="FH1892" s="136"/>
      <c r="FI1892" s="136"/>
      <c r="FJ1892" s="136"/>
      <c r="FK1892" s="136"/>
      <c r="FL1892" s="136"/>
      <c r="FM1892" s="136"/>
      <c r="FN1892" s="136"/>
      <c r="FO1892" s="136"/>
      <c r="FP1892" s="136"/>
      <c r="FQ1892" s="136"/>
      <c r="FR1892" s="136"/>
      <c r="FS1892" s="136"/>
      <c r="FT1892" s="136"/>
      <c r="FU1892" s="136"/>
      <c r="FV1892" s="136"/>
      <c r="FW1892" s="136"/>
      <c r="FX1892" s="136"/>
      <c r="FY1892" s="136"/>
      <c r="FZ1892" s="136"/>
      <c r="GA1892" s="136"/>
      <c r="GB1892" s="136"/>
      <c r="GC1892" s="136"/>
      <c r="GD1892" s="136"/>
      <c r="GE1892" s="136"/>
      <c r="GF1892" s="136"/>
      <c r="GG1892" s="136"/>
      <c r="GH1892" s="136"/>
      <c r="GI1892" s="136"/>
      <c r="GJ1892" s="136"/>
      <c r="GK1892" s="136"/>
      <c r="GL1892" s="136"/>
      <c r="GM1892" s="136"/>
      <c r="GN1892" s="136"/>
      <c r="GO1892" s="136"/>
      <c r="GP1892" s="136"/>
      <c r="GQ1892" s="136"/>
      <c r="GR1892" s="136"/>
      <c r="GS1892" s="136"/>
      <c r="GT1892" s="136"/>
      <c r="GU1892" s="136"/>
      <c r="GV1892" s="136"/>
      <c r="GW1892" s="136"/>
      <c r="GX1892" s="136"/>
      <c r="GY1892" s="136"/>
      <c r="GZ1892" s="136"/>
      <c r="HA1892" s="136"/>
      <c r="HB1892" s="136"/>
      <c r="HC1892" s="136"/>
      <c r="HD1892" s="136"/>
      <c r="HE1892" s="136"/>
      <c r="HF1892" s="136"/>
      <c r="HG1892" s="136"/>
      <c r="HH1892" s="136"/>
      <c r="HI1892" s="136"/>
      <c r="HJ1892" s="136"/>
      <c r="HK1892" s="136"/>
      <c r="HL1892" s="136"/>
      <c r="HM1892" s="136"/>
      <c r="HN1892" s="136"/>
      <c r="HO1892" s="136"/>
      <c r="HP1892" s="136"/>
      <c r="HQ1892" s="136"/>
      <c r="HR1892" s="136"/>
      <c r="HS1892" s="136"/>
      <c r="HT1892" s="136"/>
      <c r="HU1892" s="136"/>
      <c r="HV1892" s="136"/>
      <c r="HW1892" s="136"/>
      <c r="HX1892" s="136"/>
      <c r="HY1892" s="136"/>
      <c r="HZ1892" s="136"/>
      <c r="IA1892" s="136"/>
      <c r="IB1892" s="136"/>
      <c r="IC1892" s="136"/>
      <c r="ID1892" s="136"/>
      <c r="IE1892" s="136"/>
      <c r="IF1892" s="136"/>
      <c r="IG1892" s="136"/>
    </row>
    <row r="1893" spans="1:241" ht="15" customHeight="1" x14ac:dyDescent="0.25">
      <c r="A1893" s="215" t="s">
        <v>1177</v>
      </c>
      <c r="B1893" s="224">
        <v>9945148.4499999993</v>
      </c>
      <c r="C1893" s="224">
        <v>3984721.95</v>
      </c>
      <c r="D1893" s="224">
        <v>1060298.6499999999</v>
      </c>
      <c r="E1893" s="224">
        <v>1160407.3500000001</v>
      </c>
      <c r="F1893" s="224">
        <v>2777362.75</v>
      </c>
      <c r="G1893" s="224">
        <v>817807.3</v>
      </c>
      <c r="H1893" s="224">
        <v>19745746.449999999</v>
      </c>
      <c r="I1893" s="135"/>
      <c r="J1893" s="215" t="s">
        <v>1181</v>
      </c>
      <c r="K1893" s="200">
        <v>10258022.449999999</v>
      </c>
      <c r="L1893" s="200">
        <v>2735259</v>
      </c>
      <c r="M1893" s="200">
        <v>688285.3</v>
      </c>
      <c r="N1893" s="200">
        <v>1449804.7</v>
      </c>
      <c r="O1893" s="200">
        <v>2246625.0499999998</v>
      </c>
      <c r="P1893" s="200">
        <v>803943.05</v>
      </c>
      <c r="Q1893" s="200">
        <v>18181939.550000001</v>
      </c>
      <c r="R1893" s="136"/>
      <c r="S1893" s="136"/>
      <c r="T1893" s="136"/>
      <c r="U1893" s="136"/>
      <c r="V1893" s="136"/>
      <c r="W1893" s="136"/>
      <c r="X1893" s="136"/>
      <c r="Y1893" s="136"/>
      <c r="Z1893" s="136"/>
      <c r="AA1893" s="136"/>
      <c r="AB1893" s="136"/>
      <c r="AC1893" s="136"/>
      <c r="AD1893" s="136"/>
      <c r="AE1893" s="136"/>
      <c r="AF1893" s="136"/>
      <c r="AG1893" s="136"/>
      <c r="AH1893" s="136"/>
      <c r="AI1893" s="136"/>
      <c r="AJ1893" s="136"/>
      <c r="AK1893" s="136"/>
      <c r="AL1893" s="136"/>
      <c r="AM1893" s="136"/>
      <c r="AN1893" s="136"/>
      <c r="AO1893" s="136"/>
      <c r="AP1893" s="136"/>
      <c r="AQ1893" s="136"/>
      <c r="AR1893" s="136"/>
      <c r="AS1893" s="136"/>
      <c r="AT1893" s="136"/>
      <c r="AU1893" s="136"/>
      <c r="AV1893" s="136"/>
      <c r="AW1893" s="136"/>
      <c r="AX1893" s="136"/>
      <c r="AY1893" s="136"/>
      <c r="AZ1893" s="136"/>
      <c r="BA1893" s="136"/>
      <c r="BB1893" s="136"/>
      <c r="BC1893" s="136"/>
      <c r="BD1893" s="136"/>
      <c r="BE1893" s="136"/>
      <c r="BF1893" s="136"/>
      <c r="BG1893" s="136"/>
      <c r="BH1893" s="136"/>
      <c r="BI1893" s="136"/>
      <c r="BJ1893" s="136"/>
      <c r="BK1893" s="136"/>
      <c r="BL1893" s="136"/>
      <c r="BM1893" s="136"/>
      <c r="BN1893" s="136"/>
      <c r="BO1893" s="136"/>
      <c r="BP1893" s="136"/>
      <c r="BQ1893" s="136"/>
      <c r="BR1893" s="136"/>
      <c r="BS1893" s="136"/>
      <c r="BT1893" s="136"/>
      <c r="BU1893" s="136"/>
      <c r="BV1893" s="136"/>
      <c r="BW1893" s="136"/>
      <c r="BX1893" s="136"/>
      <c r="BY1893" s="136"/>
      <c r="BZ1893" s="136"/>
      <c r="CA1893" s="136"/>
      <c r="CB1893" s="136"/>
      <c r="CC1893" s="136"/>
      <c r="CD1893" s="136"/>
      <c r="CE1893" s="136"/>
      <c r="CF1893" s="136"/>
      <c r="CG1893" s="136"/>
      <c r="CH1893" s="136"/>
      <c r="CI1893" s="136"/>
      <c r="CJ1893" s="136"/>
      <c r="CK1893" s="136"/>
      <c r="CL1893" s="136"/>
      <c r="CM1893" s="136"/>
      <c r="CN1893" s="136"/>
      <c r="CO1893" s="136"/>
      <c r="CP1893" s="136"/>
      <c r="CQ1893" s="136"/>
      <c r="CR1893" s="136"/>
      <c r="CS1893" s="136"/>
      <c r="CT1893" s="136"/>
      <c r="CU1893" s="136"/>
      <c r="CV1893" s="136"/>
      <c r="CW1893" s="136"/>
      <c r="CX1893" s="136"/>
      <c r="CY1893" s="136"/>
      <c r="CZ1893" s="136"/>
      <c r="DA1893" s="136"/>
      <c r="DB1893" s="136"/>
      <c r="DC1893" s="136"/>
      <c r="DD1893" s="136"/>
      <c r="DE1893" s="136"/>
      <c r="DF1893" s="136"/>
      <c r="DG1893" s="136"/>
      <c r="DH1893" s="136"/>
      <c r="DI1893" s="136"/>
      <c r="DJ1893" s="136"/>
      <c r="DK1893" s="136"/>
      <c r="DL1893" s="136"/>
      <c r="DM1893" s="136"/>
      <c r="DN1893" s="136"/>
      <c r="DO1893" s="136"/>
      <c r="DP1893" s="136"/>
      <c r="DQ1893" s="136"/>
      <c r="DR1893" s="136"/>
      <c r="DS1893" s="136"/>
      <c r="DT1893" s="136"/>
      <c r="DU1893" s="136"/>
      <c r="DV1893" s="136"/>
      <c r="DW1893" s="136"/>
      <c r="DX1893" s="136"/>
      <c r="DY1893" s="136"/>
      <c r="DZ1893" s="136"/>
      <c r="EA1893" s="136"/>
      <c r="EB1893" s="136"/>
      <c r="EC1893" s="136"/>
      <c r="ED1893" s="136"/>
      <c r="EE1893" s="136"/>
      <c r="EF1893" s="136"/>
      <c r="EG1893" s="136"/>
      <c r="EH1893" s="136"/>
      <c r="EI1893" s="136"/>
      <c r="EJ1893" s="136"/>
      <c r="EK1893" s="136"/>
      <c r="EL1893" s="136"/>
      <c r="EM1893" s="136"/>
      <c r="EN1893" s="136"/>
      <c r="EO1893" s="136"/>
      <c r="EP1893" s="136"/>
      <c r="EQ1893" s="136"/>
      <c r="ER1893" s="136"/>
      <c r="ES1893" s="136"/>
      <c r="ET1893" s="136"/>
      <c r="EU1893" s="136"/>
      <c r="EV1893" s="136"/>
      <c r="EW1893" s="136"/>
      <c r="EX1893" s="136"/>
      <c r="EY1893" s="136"/>
      <c r="EZ1893" s="136"/>
      <c r="FA1893" s="136"/>
      <c r="FB1893" s="136"/>
      <c r="FC1893" s="136"/>
      <c r="FD1893" s="136"/>
      <c r="FE1893" s="136"/>
      <c r="FF1893" s="136"/>
      <c r="FG1893" s="136"/>
      <c r="FH1893" s="136"/>
      <c r="FI1893" s="136"/>
      <c r="FJ1893" s="136"/>
      <c r="FK1893" s="136"/>
      <c r="FL1893" s="136"/>
      <c r="FM1893" s="136"/>
      <c r="FN1893" s="136"/>
      <c r="FO1893" s="136"/>
      <c r="FP1893" s="136"/>
      <c r="FQ1893" s="136"/>
      <c r="FR1893" s="136"/>
      <c r="FS1893" s="136"/>
      <c r="FT1893" s="136"/>
      <c r="FU1893" s="136"/>
      <c r="FV1893" s="136"/>
      <c r="FW1893" s="136"/>
      <c r="FX1893" s="136"/>
      <c r="FY1893" s="136"/>
      <c r="FZ1893" s="136"/>
      <c r="GA1893" s="136"/>
      <c r="GB1893" s="136"/>
      <c r="GC1893" s="136"/>
      <c r="GD1893" s="136"/>
      <c r="GE1893" s="136"/>
      <c r="GF1893" s="136"/>
      <c r="GG1893" s="136"/>
      <c r="GH1893" s="136"/>
      <c r="GI1893" s="136"/>
      <c r="GJ1893" s="136"/>
      <c r="GK1893" s="136"/>
      <c r="GL1893" s="136"/>
      <c r="GM1893" s="136"/>
      <c r="GN1893" s="136"/>
      <c r="GO1893" s="136"/>
      <c r="GP1893" s="136"/>
      <c r="GQ1893" s="136"/>
      <c r="GR1893" s="136"/>
      <c r="GS1893" s="136"/>
      <c r="GT1893" s="136"/>
      <c r="GU1893" s="136"/>
      <c r="GV1893" s="136"/>
      <c r="GW1893" s="136"/>
      <c r="GX1893" s="136"/>
      <c r="GY1893" s="136"/>
      <c r="GZ1893" s="136"/>
      <c r="HA1893" s="136"/>
      <c r="HB1893" s="136"/>
      <c r="HC1893" s="136"/>
      <c r="HD1893" s="136"/>
      <c r="HE1893" s="136"/>
      <c r="HF1893" s="136"/>
      <c r="HG1893" s="136"/>
      <c r="HH1893" s="136"/>
      <c r="HI1893" s="136"/>
      <c r="HJ1893" s="136"/>
      <c r="HK1893" s="136"/>
      <c r="HL1893" s="136"/>
      <c r="HM1893" s="136"/>
      <c r="HN1893" s="136"/>
      <c r="HO1893" s="136"/>
      <c r="HP1893" s="136"/>
      <c r="HQ1893" s="136"/>
      <c r="HR1893" s="136"/>
      <c r="HS1893" s="136"/>
      <c r="HT1893" s="136"/>
      <c r="HU1893" s="136"/>
      <c r="HV1893" s="136"/>
      <c r="HW1893" s="136"/>
      <c r="HX1893" s="136"/>
      <c r="HY1893" s="136"/>
      <c r="HZ1893" s="136"/>
      <c r="IA1893" s="136"/>
      <c r="IB1893" s="136"/>
      <c r="IC1893" s="136"/>
      <c r="ID1893" s="136"/>
      <c r="IE1893" s="136"/>
      <c r="IF1893" s="136"/>
      <c r="IG1893" s="136"/>
    </row>
    <row r="1894" spans="1:241" ht="15" customHeight="1" x14ac:dyDescent="0.25">
      <c r="A1894" s="135"/>
      <c r="B1894" s="135"/>
      <c r="C1894" s="135"/>
      <c r="I1894" s="136"/>
      <c r="J1894" s="136"/>
      <c r="K1894" s="136"/>
      <c r="L1894" s="136"/>
      <c r="M1894" s="136"/>
      <c r="N1894" s="136"/>
      <c r="O1894" s="136"/>
      <c r="P1894" s="136"/>
      <c r="Q1894" s="136"/>
      <c r="R1894" s="136"/>
      <c r="S1894" s="136"/>
      <c r="T1894" s="136"/>
      <c r="U1894" s="136"/>
      <c r="V1894" s="136"/>
      <c r="W1894" s="136"/>
      <c r="X1894" s="136"/>
      <c r="Y1894" s="136"/>
      <c r="Z1894" s="136"/>
      <c r="AA1894" s="136"/>
      <c r="AB1894" s="136"/>
      <c r="AC1894" s="136"/>
      <c r="AD1894" s="136"/>
      <c r="AE1894" s="136"/>
      <c r="AF1894" s="136"/>
      <c r="AG1894" s="136"/>
      <c r="AH1894" s="136"/>
      <c r="AI1894" s="136"/>
      <c r="AJ1894" s="136"/>
      <c r="AK1894" s="136"/>
      <c r="AL1894" s="136"/>
      <c r="AM1894" s="136"/>
      <c r="AN1894" s="136"/>
      <c r="AO1894" s="136"/>
      <c r="AP1894" s="136"/>
      <c r="AQ1894" s="136"/>
      <c r="AR1894" s="136"/>
      <c r="AS1894" s="136"/>
      <c r="AT1894" s="136"/>
      <c r="AU1894" s="136"/>
      <c r="AV1894" s="136"/>
      <c r="AW1894" s="136"/>
      <c r="AX1894" s="136"/>
      <c r="AY1894" s="136"/>
      <c r="AZ1894" s="136"/>
      <c r="BA1894" s="136"/>
      <c r="BB1894" s="136"/>
      <c r="BC1894" s="136"/>
      <c r="BD1894" s="136"/>
      <c r="BE1894" s="136"/>
      <c r="BF1894" s="136"/>
      <c r="BG1894" s="136"/>
      <c r="BH1894" s="136"/>
      <c r="BI1894" s="136"/>
      <c r="BJ1894" s="136"/>
      <c r="BK1894" s="136"/>
      <c r="BL1894" s="136"/>
      <c r="BM1894" s="136"/>
      <c r="BN1894" s="136"/>
      <c r="BO1894" s="136"/>
      <c r="BP1894" s="136"/>
      <c r="BQ1894" s="136"/>
      <c r="BR1894" s="136"/>
      <c r="BS1894" s="136"/>
      <c r="BT1894" s="136"/>
      <c r="BU1894" s="136"/>
      <c r="BV1894" s="136"/>
      <c r="BW1894" s="136"/>
      <c r="BX1894" s="136"/>
      <c r="BY1894" s="136"/>
      <c r="BZ1894" s="136"/>
      <c r="CA1894" s="136"/>
      <c r="CB1894" s="136"/>
      <c r="CC1894" s="136"/>
      <c r="CD1894" s="136"/>
      <c r="CE1894" s="136"/>
      <c r="CF1894" s="136"/>
      <c r="CG1894" s="136"/>
      <c r="CH1894" s="136"/>
      <c r="CI1894" s="136"/>
      <c r="CJ1894" s="136"/>
      <c r="CK1894" s="136"/>
      <c r="CL1894" s="136"/>
      <c r="CM1894" s="136"/>
      <c r="CN1894" s="136"/>
      <c r="CO1894" s="136"/>
      <c r="CP1894" s="136"/>
      <c r="CQ1894" s="136"/>
      <c r="CR1894" s="136"/>
      <c r="CS1894" s="136"/>
      <c r="CT1894" s="136"/>
      <c r="CU1894" s="136"/>
      <c r="CV1894" s="136"/>
      <c r="CW1894" s="136"/>
      <c r="CX1894" s="136"/>
      <c r="CY1894" s="136"/>
      <c r="CZ1894" s="136"/>
      <c r="DA1894" s="136"/>
      <c r="DB1894" s="136"/>
      <c r="DC1894" s="136"/>
      <c r="DD1894" s="136"/>
      <c r="DE1894" s="136"/>
      <c r="DF1894" s="136"/>
      <c r="DG1894" s="136"/>
      <c r="DH1894" s="136"/>
      <c r="DI1894" s="136"/>
      <c r="DJ1894" s="136"/>
      <c r="DK1894" s="136"/>
      <c r="DL1894" s="136"/>
      <c r="DM1894" s="136"/>
      <c r="DN1894" s="136"/>
      <c r="DO1894" s="136"/>
      <c r="DP1894" s="136"/>
      <c r="DQ1894" s="136"/>
      <c r="DR1894" s="136"/>
      <c r="DS1894" s="136"/>
      <c r="DT1894" s="136"/>
      <c r="DU1894" s="136"/>
      <c r="DV1894" s="136"/>
      <c r="DW1894" s="136"/>
      <c r="DX1894" s="136"/>
      <c r="DY1894" s="136"/>
      <c r="DZ1894" s="136"/>
      <c r="EA1894" s="136"/>
      <c r="EB1894" s="136"/>
      <c r="EC1894" s="136"/>
      <c r="ED1894" s="136"/>
      <c r="EE1894" s="136"/>
      <c r="EF1894" s="136"/>
      <c r="EG1894" s="136"/>
      <c r="EH1894" s="136"/>
      <c r="EI1894" s="136"/>
      <c r="EJ1894" s="136"/>
      <c r="EK1894" s="136"/>
      <c r="EL1894" s="136"/>
      <c r="EM1894" s="136"/>
      <c r="EN1894" s="136"/>
      <c r="EO1894" s="136"/>
      <c r="EP1894" s="136"/>
      <c r="EQ1894" s="136"/>
      <c r="ER1894" s="136"/>
      <c r="ES1894" s="136"/>
      <c r="ET1894" s="136"/>
      <c r="EU1894" s="136"/>
      <c r="EV1894" s="136"/>
      <c r="EW1894" s="136"/>
      <c r="EX1894" s="136"/>
      <c r="EY1894" s="136"/>
      <c r="EZ1894" s="136"/>
      <c r="FA1894" s="136"/>
      <c r="FB1894" s="136"/>
      <c r="FC1894" s="136"/>
      <c r="FD1894" s="136"/>
      <c r="FE1894" s="136"/>
      <c r="FF1894" s="136"/>
      <c r="FG1894" s="136"/>
      <c r="FH1894" s="136"/>
      <c r="FI1894" s="136"/>
      <c r="FJ1894" s="136"/>
      <c r="FK1894" s="136"/>
      <c r="FL1894" s="136"/>
      <c r="FM1894" s="136"/>
      <c r="FN1894" s="136"/>
      <c r="FO1894" s="136"/>
      <c r="FP1894" s="136"/>
      <c r="FQ1894" s="136"/>
      <c r="FR1894" s="136"/>
      <c r="FS1894" s="136"/>
      <c r="FT1894" s="136"/>
      <c r="FU1894" s="136"/>
      <c r="FV1894" s="136"/>
      <c r="FW1894" s="136"/>
      <c r="FX1894" s="136"/>
      <c r="FY1894" s="136"/>
      <c r="FZ1894" s="136"/>
      <c r="GA1894" s="136"/>
      <c r="GB1894" s="136"/>
      <c r="GC1894" s="136"/>
      <c r="GD1894" s="136"/>
      <c r="GE1894" s="136"/>
      <c r="GF1894" s="136"/>
      <c r="GG1894" s="136"/>
      <c r="GH1894" s="136"/>
      <c r="GI1894" s="136"/>
      <c r="GJ1894" s="136"/>
      <c r="GK1894" s="136"/>
      <c r="GL1894" s="136"/>
      <c r="GM1894" s="136"/>
      <c r="GN1894" s="136"/>
      <c r="GO1894" s="136"/>
      <c r="GP1894" s="136"/>
      <c r="GQ1894" s="136"/>
      <c r="GR1894" s="136"/>
      <c r="GS1894" s="136"/>
      <c r="GT1894" s="136"/>
      <c r="GU1894" s="136"/>
      <c r="GV1894" s="136"/>
      <c r="GW1894" s="136"/>
      <c r="GX1894" s="136"/>
      <c r="GY1894" s="136"/>
      <c r="GZ1894" s="136"/>
      <c r="HA1894" s="136"/>
      <c r="HB1894" s="136"/>
      <c r="HC1894" s="136"/>
      <c r="HD1894" s="136"/>
      <c r="HE1894" s="136"/>
      <c r="HF1894" s="136"/>
      <c r="HG1894" s="136"/>
      <c r="HH1894" s="136"/>
      <c r="HI1894" s="136"/>
      <c r="HJ1894" s="136"/>
      <c r="HK1894" s="136"/>
      <c r="HL1894" s="136"/>
      <c r="HM1894" s="136"/>
      <c r="HN1894" s="136"/>
      <c r="HO1894" s="136"/>
      <c r="HP1894" s="136"/>
      <c r="HQ1894" s="136"/>
      <c r="HR1894" s="136"/>
      <c r="HS1894" s="136"/>
      <c r="HT1894" s="136"/>
      <c r="HU1894" s="136"/>
      <c r="HV1894" s="136"/>
      <c r="HW1894" s="136"/>
      <c r="HX1894" s="136"/>
      <c r="HY1894" s="136"/>
      <c r="HZ1894" s="136"/>
      <c r="IA1894" s="136"/>
      <c r="IB1894" s="136"/>
      <c r="IC1894" s="136"/>
      <c r="ID1894" s="136"/>
      <c r="IE1894" s="136"/>
      <c r="IF1894" s="136"/>
      <c r="IG1894" s="136"/>
    </row>
    <row r="1895" spans="1:241" ht="15" customHeight="1" x14ac:dyDescent="0.25">
      <c r="A1895" s="223" t="s">
        <v>743</v>
      </c>
      <c r="B1895" s="217">
        <v>11273522</v>
      </c>
      <c r="C1895" s="217">
        <v>4039960</v>
      </c>
      <c r="D1895" s="217">
        <v>1050491</v>
      </c>
      <c r="E1895" s="217">
        <v>1636070</v>
      </c>
      <c r="F1895" s="217">
        <v>2370666</v>
      </c>
      <c r="G1895" s="217">
        <v>849114</v>
      </c>
      <c r="H1895" s="235">
        <v>21219823</v>
      </c>
      <c r="I1895" s="136"/>
      <c r="J1895" s="321" t="s">
        <v>385</v>
      </c>
      <c r="K1895" s="217">
        <v>9882223</v>
      </c>
      <c r="L1895" s="217">
        <v>4549950</v>
      </c>
      <c r="M1895" s="217">
        <v>974926</v>
      </c>
      <c r="N1895" s="217">
        <v>1290401</v>
      </c>
      <c r="O1895" s="217">
        <v>2191110</v>
      </c>
      <c r="P1895" s="217">
        <v>613866</v>
      </c>
      <c r="Q1895" s="235">
        <v>19502476</v>
      </c>
      <c r="R1895" s="136"/>
      <c r="S1895" s="136"/>
      <c r="T1895" s="136"/>
      <c r="U1895" s="136"/>
      <c r="V1895" s="136"/>
      <c r="W1895" s="136"/>
      <c r="X1895" s="136"/>
      <c r="Y1895" s="136"/>
      <c r="Z1895" s="136"/>
      <c r="AA1895" s="136"/>
      <c r="AB1895" s="136"/>
      <c r="AC1895" s="136"/>
      <c r="AD1895" s="136"/>
      <c r="AE1895" s="136"/>
      <c r="AF1895" s="136"/>
      <c r="AG1895" s="136"/>
      <c r="AH1895" s="136"/>
      <c r="AI1895" s="136"/>
      <c r="AJ1895" s="136"/>
      <c r="AK1895" s="136"/>
      <c r="AL1895" s="136"/>
      <c r="AM1895" s="136"/>
      <c r="AN1895" s="136"/>
      <c r="AO1895" s="136"/>
      <c r="AP1895" s="136"/>
      <c r="AQ1895" s="136"/>
      <c r="AR1895" s="136"/>
      <c r="AS1895" s="136"/>
      <c r="AT1895" s="136"/>
      <c r="AU1895" s="136"/>
      <c r="AV1895" s="136"/>
      <c r="AW1895" s="136"/>
      <c r="AX1895" s="136"/>
      <c r="AY1895" s="136"/>
      <c r="AZ1895" s="136"/>
      <c r="BA1895" s="136"/>
      <c r="BB1895" s="136"/>
      <c r="BC1895" s="136"/>
      <c r="BD1895" s="136"/>
      <c r="BE1895" s="136"/>
      <c r="BF1895" s="136"/>
      <c r="BG1895" s="136"/>
      <c r="BH1895" s="136"/>
      <c r="BI1895" s="136"/>
      <c r="BJ1895" s="136"/>
      <c r="BK1895" s="136"/>
      <c r="BL1895" s="136"/>
      <c r="BM1895" s="136"/>
      <c r="BN1895" s="136"/>
      <c r="BO1895" s="136"/>
      <c r="BP1895" s="136"/>
      <c r="BQ1895" s="136"/>
      <c r="BR1895" s="136"/>
      <c r="BS1895" s="136"/>
      <c r="BT1895" s="136"/>
      <c r="BU1895" s="136"/>
      <c r="BV1895" s="136"/>
      <c r="BW1895" s="136"/>
      <c r="BX1895" s="136"/>
      <c r="BY1895" s="136"/>
      <c r="BZ1895" s="136"/>
      <c r="CA1895" s="136"/>
      <c r="CB1895" s="136"/>
      <c r="CC1895" s="136"/>
      <c r="CD1895" s="136"/>
      <c r="CE1895" s="136"/>
      <c r="CF1895" s="136"/>
      <c r="CG1895" s="136"/>
      <c r="CH1895" s="136"/>
      <c r="CI1895" s="136"/>
      <c r="CJ1895" s="136"/>
      <c r="CK1895" s="136"/>
      <c r="CL1895" s="136"/>
      <c r="CM1895" s="136"/>
      <c r="CN1895" s="136"/>
      <c r="CO1895" s="136"/>
      <c r="CP1895" s="136"/>
      <c r="CQ1895" s="136"/>
      <c r="CR1895" s="136"/>
      <c r="CS1895" s="136"/>
      <c r="CT1895" s="136"/>
      <c r="CU1895" s="136"/>
      <c r="CV1895" s="136"/>
      <c r="CW1895" s="136"/>
      <c r="CX1895" s="136"/>
      <c r="CY1895" s="136"/>
      <c r="CZ1895" s="136"/>
      <c r="DA1895" s="136"/>
      <c r="DB1895" s="136"/>
      <c r="DC1895" s="136"/>
      <c r="DD1895" s="136"/>
      <c r="DE1895" s="136"/>
      <c r="DF1895" s="136"/>
      <c r="DG1895" s="136"/>
      <c r="DH1895" s="136"/>
      <c r="DI1895" s="136"/>
      <c r="DJ1895" s="136"/>
      <c r="DK1895" s="136"/>
      <c r="DL1895" s="136"/>
      <c r="DM1895" s="136"/>
      <c r="DN1895" s="136"/>
      <c r="DO1895" s="136"/>
      <c r="DP1895" s="136"/>
      <c r="DQ1895" s="136"/>
      <c r="DR1895" s="136"/>
      <c r="DS1895" s="136"/>
      <c r="DT1895" s="136"/>
      <c r="DU1895" s="136"/>
      <c r="DV1895" s="136"/>
      <c r="DW1895" s="136"/>
      <c r="DX1895" s="136"/>
      <c r="DY1895" s="136"/>
      <c r="DZ1895" s="136"/>
      <c r="EA1895" s="136"/>
      <c r="EB1895" s="136"/>
      <c r="EC1895" s="136"/>
      <c r="ED1895" s="136"/>
      <c r="EE1895" s="136"/>
      <c r="EF1895" s="136"/>
      <c r="EG1895" s="136"/>
      <c r="EH1895" s="136"/>
      <c r="EI1895" s="136"/>
      <c r="EJ1895" s="136"/>
      <c r="EK1895" s="136"/>
      <c r="EL1895" s="136"/>
      <c r="EM1895" s="136"/>
      <c r="EN1895" s="136"/>
      <c r="EO1895" s="136"/>
      <c r="EP1895" s="136"/>
      <c r="EQ1895" s="136"/>
      <c r="ER1895" s="136"/>
      <c r="ES1895" s="136"/>
      <c r="ET1895" s="136"/>
      <c r="EU1895" s="136"/>
      <c r="EV1895" s="136"/>
      <c r="EW1895" s="136"/>
      <c r="EX1895" s="136"/>
      <c r="EY1895" s="136"/>
      <c r="EZ1895" s="136"/>
      <c r="FA1895" s="136"/>
      <c r="FB1895" s="136"/>
      <c r="FC1895" s="136"/>
      <c r="FD1895" s="136"/>
      <c r="FE1895" s="136"/>
      <c r="FF1895" s="136"/>
      <c r="FG1895" s="136"/>
      <c r="FH1895" s="136"/>
      <c r="FI1895" s="136"/>
      <c r="FJ1895" s="136"/>
      <c r="FK1895" s="136"/>
      <c r="FL1895" s="136"/>
      <c r="FM1895" s="136"/>
      <c r="FN1895" s="136"/>
      <c r="FO1895" s="136"/>
      <c r="FP1895" s="136"/>
      <c r="FQ1895" s="136"/>
      <c r="FR1895" s="136"/>
      <c r="FS1895" s="136"/>
      <c r="FT1895" s="136"/>
      <c r="FU1895" s="136"/>
      <c r="FV1895" s="136"/>
      <c r="FW1895" s="136"/>
      <c r="FX1895" s="136"/>
      <c r="FY1895" s="136"/>
      <c r="FZ1895" s="136"/>
      <c r="GA1895" s="136"/>
      <c r="GB1895" s="136"/>
      <c r="GC1895" s="136"/>
      <c r="GD1895" s="136"/>
      <c r="GE1895" s="136"/>
      <c r="GF1895" s="136"/>
      <c r="GG1895" s="136"/>
      <c r="GH1895" s="136"/>
      <c r="GI1895" s="136"/>
      <c r="GJ1895" s="136"/>
      <c r="GK1895" s="136"/>
      <c r="GL1895" s="136"/>
      <c r="GM1895" s="136"/>
      <c r="GN1895" s="136"/>
      <c r="GO1895" s="136"/>
      <c r="GP1895" s="136"/>
      <c r="GQ1895" s="136"/>
      <c r="GR1895" s="136"/>
      <c r="GS1895" s="136"/>
      <c r="GT1895" s="136"/>
      <c r="GU1895" s="136"/>
      <c r="GV1895" s="136"/>
      <c r="GW1895" s="136"/>
      <c r="GX1895" s="136"/>
      <c r="GY1895" s="136"/>
      <c r="GZ1895" s="136"/>
      <c r="HA1895" s="136"/>
      <c r="HB1895" s="136"/>
      <c r="HC1895" s="136"/>
      <c r="HD1895" s="136"/>
      <c r="HE1895" s="136"/>
      <c r="HF1895" s="136"/>
      <c r="HG1895" s="136"/>
      <c r="HH1895" s="136"/>
      <c r="HI1895" s="136"/>
      <c r="HJ1895" s="136"/>
      <c r="HK1895" s="136"/>
      <c r="HL1895" s="136"/>
      <c r="HM1895" s="136"/>
      <c r="HN1895" s="136"/>
      <c r="HO1895" s="136"/>
      <c r="HP1895" s="136"/>
      <c r="HQ1895" s="136"/>
      <c r="HR1895" s="136"/>
      <c r="HS1895" s="136"/>
      <c r="HT1895" s="136"/>
      <c r="HU1895" s="136"/>
      <c r="HV1895" s="136"/>
      <c r="HW1895" s="136"/>
      <c r="HX1895" s="136"/>
      <c r="HY1895" s="136"/>
      <c r="HZ1895" s="136"/>
      <c r="IA1895" s="136"/>
      <c r="IB1895" s="136"/>
      <c r="IC1895" s="136"/>
      <c r="ID1895" s="136"/>
      <c r="IE1895" s="136"/>
      <c r="IF1895" s="136"/>
      <c r="IG1895" s="136"/>
    </row>
    <row r="1896" spans="1:241" ht="15" customHeight="1" x14ac:dyDescent="0.25">
      <c r="A1896" s="223" t="s">
        <v>744</v>
      </c>
      <c r="B1896" s="217">
        <v>11074121</v>
      </c>
      <c r="C1896" s="217">
        <v>5720188</v>
      </c>
      <c r="D1896" s="217">
        <v>858355</v>
      </c>
      <c r="E1896" s="217">
        <v>1223016</v>
      </c>
      <c r="F1896" s="217">
        <v>2361022</v>
      </c>
      <c r="G1896" s="217">
        <v>729743</v>
      </c>
      <c r="H1896" s="235">
        <v>21966445</v>
      </c>
      <c r="I1896" s="136"/>
      <c r="J1896" s="321" t="s">
        <v>386</v>
      </c>
      <c r="K1896" s="217">
        <v>11889782</v>
      </c>
      <c r="L1896" s="217">
        <v>5152437</v>
      </c>
      <c r="M1896" s="217">
        <v>985733</v>
      </c>
      <c r="N1896" s="217">
        <v>1166485</v>
      </c>
      <c r="O1896" s="217">
        <v>2352046</v>
      </c>
      <c r="P1896" s="217">
        <v>766352</v>
      </c>
      <c r="Q1896" s="235">
        <v>22312835</v>
      </c>
      <c r="R1896" s="136"/>
      <c r="S1896" s="136"/>
      <c r="T1896" s="136"/>
      <c r="U1896" s="136"/>
      <c r="V1896" s="136"/>
      <c r="W1896" s="136"/>
      <c r="X1896" s="136"/>
      <c r="Y1896" s="136"/>
      <c r="Z1896" s="136"/>
      <c r="AA1896" s="136"/>
      <c r="AB1896" s="136"/>
      <c r="AC1896" s="136"/>
      <c r="AD1896" s="136"/>
      <c r="AE1896" s="136"/>
      <c r="AF1896" s="136"/>
      <c r="AG1896" s="136"/>
      <c r="AH1896" s="136"/>
      <c r="AI1896" s="136"/>
      <c r="AJ1896" s="136"/>
      <c r="AK1896" s="136"/>
      <c r="AL1896" s="136"/>
      <c r="AM1896" s="136"/>
      <c r="AN1896" s="136"/>
      <c r="AO1896" s="136"/>
      <c r="AP1896" s="136"/>
      <c r="AQ1896" s="136"/>
      <c r="AR1896" s="136"/>
      <c r="AS1896" s="136"/>
      <c r="AT1896" s="136"/>
      <c r="AU1896" s="136"/>
      <c r="AV1896" s="136"/>
      <c r="AW1896" s="136"/>
      <c r="AX1896" s="136"/>
      <c r="AY1896" s="136"/>
      <c r="AZ1896" s="136"/>
      <c r="BA1896" s="136"/>
      <c r="BB1896" s="136"/>
      <c r="BC1896" s="136"/>
      <c r="BD1896" s="136"/>
      <c r="BE1896" s="136"/>
      <c r="BF1896" s="136"/>
      <c r="BG1896" s="136"/>
      <c r="BH1896" s="136"/>
      <c r="BI1896" s="136"/>
      <c r="BJ1896" s="136"/>
      <c r="BK1896" s="136"/>
      <c r="BL1896" s="136"/>
      <c r="BM1896" s="136"/>
      <c r="BN1896" s="136"/>
      <c r="BO1896" s="136"/>
      <c r="BP1896" s="136"/>
      <c r="BQ1896" s="136"/>
      <c r="BR1896" s="136"/>
      <c r="BS1896" s="136"/>
      <c r="BT1896" s="136"/>
      <c r="BU1896" s="136"/>
      <c r="BV1896" s="136"/>
      <c r="BW1896" s="136"/>
      <c r="BX1896" s="136"/>
      <c r="BY1896" s="136"/>
      <c r="BZ1896" s="136"/>
      <c r="CA1896" s="136"/>
      <c r="CB1896" s="136"/>
      <c r="CC1896" s="136"/>
      <c r="CD1896" s="136"/>
      <c r="CE1896" s="136"/>
      <c r="CF1896" s="136"/>
      <c r="CG1896" s="136"/>
      <c r="CH1896" s="136"/>
      <c r="CI1896" s="136"/>
      <c r="CJ1896" s="136"/>
      <c r="CK1896" s="136"/>
      <c r="CL1896" s="136"/>
      <c r="CM1896" s="136"/>
      <c r="CN1896" s="136"/>
      <c r="CO1896" s="136"/>
      <c r="CP1896" s="136"/>
      <c r="CQ1896" s="136"/>
      <c r="CR1896" s="136"/>
      <c r="CS1896" s="136"/>
      <c r="CT1896" s="136"/>
      <c r="CU1896" s="136"/>
      <c r="CV1896" s="136"/>
      <c r="CW1896" s="136"/>
      <c r="CX1896" s="136"/>
      <c r="CY1896" s="136"/>
      <c r="CZ1896" s="136"/>
      <c r="DA1896" s="136"/>
      <c r="DB1896" s="136"/>
      <c r="DC1896" s="136"/>
      <c r="DD1896" s="136"/>
      <c r="DE1896" s="136"/>
      <c r="DF1896" s="136"/>
      <c r="DG1896" s="136"/>
      <c r="DH1896" s="136"/>
      <c r="DI1896" s="136"/>
      <c r="DJ1896" s="136"/>
      <c r="DK1896" s="136"/>
      <c r="DL1896" s="136"/>
      <c r="DM1896" s="136"/>
      <c r="DN1896" s="136"/>
      <c r="DO1896" s="136"/>
      <c r="DP1896" s="136"/>
      <c r="DQ1896" s="136"/>
      <c r="DR1896" s="136"/>
      <c r="DS1896" s="136"/>
      <c r="DT1896" s="136"/>
      <c r="DU1896" s="136"/>
      <c r="DV1896" s="136"/>
      <c r="DW1896" s="136"/>
      <c r="DX1896" s="136"/>
      <c r="DY1896" s="136"/>
      <c r="DZ1896" s="136"/>
      <c r="EA1896" s="136"/>
      <c r="EB1896" s="136"/>
      <c r="EC1896" s="136"/>
      <c r="ED1896" s="136"/>
      <c r="EE1896" s="136"/>
      <c r="EF1896" s="136"/>
      <c r="EG1896" s="136"/>
      <c r="EH1896" s="136"/>
      <c r="EI1896" s="136"/>
      <c r="EJ1896" s="136"/>
      <c r="EK1896" s="136"/>
      <c r="EL1896" s="136"/>
      <c r="EM1896" s="136"/>
      <c r="EN1896" s="136"/>
      <c r="EO1896" s="136"/>
      <c r="EP1896" s="136"/>
      <c r="EQ1896" s="136"/>
      <c r="ER1896" s="136"/>
      <c r="ES1896" s="136"/>
      <c r="ET1896" s="136"/>
      <c r="EU1896" s="136"/>
      <c r="EV1896" s="136"/>
      <c r="EW1896" s="136"/>
      <c r="EX1896" s="136"/>
      <c r="EY1896" s="136"/>
      <c r="EZ1896" s="136"/>
      <c r="FA1896" s="136"/>
      <c r="FB1896" s="136"/>
      <c r="FC1896" s="136"/>
      <c r="FD1896" s="136"/>
      <c r="FE1896" s="136"/>
      <c r="FF1896" s="136"/>
      <c r="FG1896" s="136"/>
      <c r="FH1896" s="136"/>
      <c r="FI1896" s="136"/>
      <c r="FJ1896" s="136"/>
      <c r="FK1896" s="136"/>
      <c r="FL1896" s="136"/>
      <c r="FM1896" s="136"/>
      <c r="FN1896" s="136"/>
      <c r="FO1896" s="136"/>
      <c r="FP1896" s="136"/>
      <c r="FQ1896" s="136"/>
      <c r="FR1896" s="136"/>
      <c r="FS1896" s="136"/>
      <c r="FT1896" s="136"/>
      <c r="FU1896" s="136"/>
      <c r="FV1896" s="136"/>
      <c r="FW1896" s="136"/>
      <c r="FX1896" s="136"/>
      <c r="FY1896" s="136"/>
      <c r="FZ1896" s="136"/>
      <c r="GA1896" s="136"/>
      <c r="GB1896" s="136"/>
      <c r="GC1896" s="136"/>
      <c r="GD1896" s="136"/>
      <c r="GE1896" s="136"/>
      <c r="GF1896" s="136"/>
      <c r="GG1896" s="136"/>
      <c r="GH1896" s="136"/>
      <c r="GI1896" s="136"/>
      <c r="GJ1896" s="136"/>
      <c r="GK1896" s="136"/>
      <c r="GL1896" s="136"/>
      <c r="GM1896" s="136"/>
      <c r="GN1896" s="136"/>
      <c r="GO1896" s="136"/>
      <c r="GP1896" s="136"/>
      <c r="GQ1896" s="136"/>
      <c r="GR1896" s="136"/>
      <c r="GS1896" s="136"/>
      <c r="GT1896" s="136"/>
      <c r="GU1896" s="136"/>
      <c r="GV1896" s="136"/>
      <c r="GW1896" s="136"/>
      <c r="GX1896" s="136"/>
      <c r="GY1896" s="136"/>
      <c r="GZ1896" s="136"/>
      <c r="HA1896" s="136"/>
      <c r="HB1896" s="136"/>
      <c r="HC1896" s="136"/>
      <c r="HD1896" s="136"/>
      <c r="HE1896" s="136"/>
      <c r="HF1896" s="136"/>
      <c r="HG1896" s="136"/>
      <c r="HH1896" s="136"/>
      <c r="HI1896" s="136"/>
      <c r="HJ1896" s="136"/>
      <c r="HK1896" s="136"/>
      <c r="HL1896" s="136"/>
      <c r="HM1896" s="136"/>
      <c r="HN1896" s="136"/>
      <c r="HO1896" s="136"/>
      <c r="HP1896" s="136"/>
      <c r="HQ1896" s="136"/>
      <c r="HR1896" s="136"/>
      <c r="HS1896" s="136"/>
      <c r="HT1896" s="136"/>
      <c r="HU1896" s="136"/>
      <c r="HV1896" s="136"/>
      <c r="HW1896" s="136"/>
      <c r="HX1896" s="136"/>
      <c r="HY1896" s="136"/>
      <c r="HZ1896" s="136"/>
      <c r="IA1896" s="136"/>
      <c r="IB1896" s="136"/>
      <c r="IC1896" s="136"/>
      <c r="ID1896" s="136"/>
      <c r="IE1896" s="136"/>
      <c r="IF1896" s="136"/>
      <c r="IG1896" s="136"/>
    </row>
    <row r="1897" spans="1:241" ht="15" customHeight="1" x14ac:dyDescent="0.25">
      <c r="A1897" s="223" t="s">
        <v>668</v>
      </c>
      <c r="B1897" s="217">
        <v>13202956</v>
      </c>
      <c r="C1897" s="217">
        <v>4998572</v>
      </c>
      <c r="D1897" s="217">
        <v>950426</v>
      </c>
      <c r="E1897" s="217">
        <v>1020839</v>
      </c>
      <c r="F1897" s="217">
        <v>2766876</v>
      </c>
      <c r="G1897" s="217">
        <v>711824</v>
      </c>
      <c r="H1897" s="235">
        <v>23651493</v>
      </c>
      <c r="I1897" s="136"/>
      <c r="J1897" s="321" t="s">
        <v>387</v>
      </c>
      <c r="K1897" s="217">
        <v>9443972</v>
      </c>
      <c r="L1897" s="217">
        <v>3485500</v>
      </c>
      <c r="M1897" s="217">
        <v>1258958</v>
      </c>
      <c r="N1897" s="217">
        <v>1051910</v>
      </c>
      <c r="O1897" s="217">
        <v>2582165</v>
      </c>
      <c r="P1897" s="217">
        <v>674863</v>
      </c>
      <c r="Q1897" s="235">
        <v>18497368</v>
      </c>
      <c r="R1897" s="136"/>
      <c r="S1897" s="136"/>
      <c r="T1897" s="136"/>
      <c r="U1897" s="136"/>
      <c r="V1897" s="136"/>
      <c r="W1897" s="136"/>
      <c r="X1897" s="136"/>
      <c r="Y1897" s="136"/>
      <c r="Z1897" s="136"/>
      <c r="AA1897" s="136"/>
      <c r="AB1897" s="136"/>
      <c r="AC1897" s="136"/>
      <c r="AD1897" s="136"/>
      <c r="AE1897" s="136"/>
      <c r="AF1897" s="136"/>
      <c r="AG1897" s="136"/>
      <c r="AH1897" s="136"/>
      <c r="AI1897" s="136"/>
      <c r="AJ1897" s="136"/>
      <c r="AK1897" s="136"/>
      <c r="AL1897" s="136"/>
      <c r="AM1897" s="136"/>
      <c r="AN1897" s="136"/>
      <c r="AO1897" s="136"/>
      <c r="AP1897" s="136"/>
      <c r="AQ1897" s="136"/>
      <c r="AR1897" s="136"/>
      <c r="AS1897" s="136"/>
      <c r="AT1897" s="136"/>
      <c r="AU1897" s="136"/>
      <c r="AV1897" s="136"/>
      <c r="AW1897" s="136"/>
      <c r="AX1897" s="136"/>
      <c r="AY1897" s="136"/>
      <c r="AZ1897" s="136"/>
      <c r="BA1897" s="136"/>
      <c r="BB1897" s="136"/>
      <c r="BC1897" s="136"/>
      <c r="BD1897" s="136"/>
      <c r="BE1897" s="136"/>
      <c r="BF1897" s="136"/>
      <c r="BG1897" s="136"/>
      <c r="BH1897" s="136"/>
      <c r="BI1897" s="136"/>
      <c r="BJ1897" s="136"/>
      <c r="BK1897" s="136"/>
      <c r="BL1897" s="136"/>
      <c r="BM1897" s="136"/>
      <c r="BN1897" s="136"/>
      <c r="BO1897" s="136"/>
      <c r="BP1897" s="136"/>
      <c r="BQ1897" s="136"/>
      <c r="BR1897" s="136"/>
      <c r="BS1897" s="136"/>
      <c r="BT1897" s="136"/>
      <c r="BU1897" s="136"/>
      <c r="BV1897" s="136"/>
      <c r="BW1897" s="136"/>
      <c r="BX1897" s="136"/>
      <c r="BY1897" s="136"/>
      <c r="BZ1897" s="136"/>
      <c r="CA1897" s="136"/>
      <c r="CB1897" s="136"/>
      <c r="CC1897" s="136"/>
      <c r="CD1897" s="136"/>
      <c r="CE1897" s="136"/>
      <c r="CF1897" s="136"/>
      <c r="CG1897" s="136"/>
      <c r="CH1897" s="136"/>
      <c r="CI1897" s="136"/>
      <c r="CJ1897" s="136"/>
      <c r="CK1897" s="136"/>
      <c r="CL1897" s="136"/>
      <c r="CM1897" s="136"/>
      <c r="CN1897" s="136"/>
      <c r="CO1897" s="136"/>
      <c r="CP1897" s="136"/>
      <c r="CQ1897" s="136"/>
      <c r="CR1897" s="136"/>
      <c r="CS1897" s="136"/>
      <c r="CT1897" s="136"/>
      <c r="CU1897" s="136"/>
      <c r="CV1897" s="136"/>
      <c r="CW1897" s="136"/>
      <c r="CX1897" s="136"/>
      <c r="CY1897" s="136"/>
      <c r="CZ1897" s="136"/>
      <c r="DA1897" s="136"/>
      <c r="DB1897" s="136"/>
      <c r="DC1897" s="136"/>
      <c r="DD1897" s="136"/>
      <c r="DE1897" s="136"/>
      <c r="DF1897" s="136"/>
      <c r="DG1897" s="136"/>
      <c r="DH1897" s="136"/>
      <c r="DI1897" s="136"/>
      <c r="DJ1897" s="136"/>
      <c r="DK1897" s="136"/>
      <c r="DL1897" s="136"/>
      <c r="DM1897" s="136"/>
      <c r="DN1897" s="136"/>
      <c r="DO1897" s="136"/>
      <c r="DP1897" s="136"/>
      <c r="DQ1897" s="136"/>
      <c r="DR1897" s="136"/>
      <c r="DS1897" s="136"/>
      <c r="DT1897" s="136"/>
      <c r="DU1897" s="136"/>
      <c r="DV1897" s="136"/>
      <c r="DW1897" s="136"/>
      <c r="DX1897" s="136"/>
      <c r="DY1897" s="136"/>
      <c r="DZ1897" s="136"/>
      <c r="EA1897" s="136"/>
      <c r="EB1897" s="136"/>
      <c r="EC1897" s="136"/>
      <c r="ED1897" s="136"/>
      <c r="EE1897" s="136"/>
      <c r="EF1897" s="136"/>
      <c r="EG1897" s="136"/>
      <c r="EH1897" s="136"/>
      <c r="EI1897" s="136"/>
      <c r="EJ1897" s="136"/>
      <c r="EK1897" s="136"/>
      <c r="EL1897" s="136"/>
      <c r="EM1897" s="136"/>
      <c r="EN1897" s="136"/>
      <c r="EO1897" s="136"/>
      <c r="EP1897" s="136"/>
      <c r="EQ1897" s="136"/>
      <c r="ER1897" s="136"/>
      <c r="ES1897" s="136"/>
      <c r="ET1897" s="136"/>
      <c r="EU1897" s="136"/>
      <c r="EV1897" s="136"/>
      <c r="EW1897" s="136"/>
      <c r="EX1897" s="136"/>
      <c r="EY1897" s="136"/>
      <c r="EZ1897" s="136"/>
      <c r="FA1897" s="136"/>
      <c r="FB1897" s="136"/>
      <c r="FC1897" s="136"/>
      <c r="FD1897" s="136"/>
      <c r="FE1897" s="136"/>
      <c r="FF1897" s="136"/>
      <c r="FG1897" s="136"/>
      <c r="FH1897" s="136"/>
      <c r="FI1897" s="136"/>
      <c r="FJ1897" s="136"/>
      <c r="FK1897" s="136"/>
      <c r="FL1897" s="136"/>
      <c r="FM1897" s="136"/>
      <c r="FN1897" s="136"/>
      <c r="FO1897" s="136"/>
      <c r="FP1897" s="136"/>
      <c r="FQ1897" s="136"/>
      <c r="FR1897" s="136"/>
      <c r="FS1897" s="136"/>
      <c r="FT1897" s="136"/>
      <c r="FU1897" s="136"/>
      <c r="FV1897" s="136"/>
      <c r="FW1897" s="136"/>
      <c r="FX1897" s="136"/>
      <c r="FY1897" s="136"/>
      <c r="FZ1897" s="136"/>
      <c r="GA1897" s="136"/>
      <c r="GB1897" s="136"/>
      <c r="GC1897" s="136"/>
      <c r="GD1897" s="136"/>
      <c r="GE1897" s="136"/>
      <c r="GF1897" s="136"/>
      <c r="GG1897" s="136"/>
      <c r="GH1897" s="136"/>
      <c r="GI1897" s="136"/>
      <c r="GJ1897" s="136"/>
      <c r="GK1897" s="136"/>
      <c r="GL1897" s="136"/>
      <c r="GM1897" s="136"/>
      <c r="GN1897" s="136"/>
      <c r="GO1897" s="136"/>
      <c r="GP1897" s="136"/>
      <c r="GQ1897" s="136"/>
      <c r="GR1897" s="136"/>
      <c r="GS1897" s="136"/>
      <c r="GT1897" s="136"/>
      <c r="GU1897" s="136"/>
      <c r="GV1897" s="136"/>
      <c r="GW1897" s="136"/>
      <c r="GX1897" s="136"/>
      <c r="GY1897" s="136"/>
      <c r="GZ1897" s="136"/>
      <c r="HA1897" s="136"/>
      <c r="HB1897" s="136"/>
      <c r="HC1897" s="136"/>
      <c r="HD1897" s="136"/>
      <c r="HE1897" s="136"/>
      <c r="HF1897" s="136"/>
      <c r="HG1897" s="136"/>
      <c r="HH1897" s="136"/>
      <c r="HI1897" s="136"/>
      <c r="HJ1897" s="136"/>
      <c r="HK1897" s="136"/>
      <c r="HL1897" s="136"/>
      <c r="HM1897" s="136"/>
      <c r="HN1897" s="136"/>
      <c r="HO1897" s="136"/>
      <c r="HP1897" s="136"/>
      <c r="HQ1897" s="136"/>
      <c r="HR1897" s="136"/>
      <c r="HS1897" s="136"/>
      <c r="HT1897" s="136"/>
      <c r="HU1897" s="136"/>
      <c r="HV1897" s="136"/>
      <c r="HW1897" s="136"/>
      <c r="HX1897" s="136"/>
      <c r="HY1897" s="136"/>
      <c r="HZ1897" s="136"/>
      <c r="IA1897" s="136"/>
      <c r="IB1897" s="136"/>
      <c r="IC1897" s="136"/>
      <c r="ID1897" s="136"/>
      <c r="IE1897" s="136"/>
      <c r="IF1897" s="136"/>
      <c r="IG1897" s="136"/>
    </row>
    <row r="1898" spans="1:241" ht="15" customHeight="1" x14ac:dyDescent="0.25">
      <c r="A1898" s="223" t="s">
        <v>669</v>
      </c>
      <c r="B1898" s="217">
        <v>11829197</v>
      </c>
      <c r="C1898" s="217">
        <v>3879090</v>
      </c>
      <c r="D1898" s="217">
        <v>776115</v>
      </c>
      <c r="E1898" s="217">
        <v>869505</v>
      </c>
      <c r="F1898" s="217">
        <v>2170304</v>
      </c>
      <c r="G1898" s="217">
        <v>604185</v>
      </c>
      <c r="H1898" s="235">
        <v>20128396</v>
      </c>
      <c r="I1898" s="136"/>
      <c r="J1898" s="321" t="s">
        <v>694</v>
      </c>
      <c r="K1898" s="217">
        <v>8119876</v>
      </c>
      <c r="L1898" s="217">
        <v>3065733</v>
      </c>
      <c r="M1898" s="217">
        <v>945468</v>
      </c>
      <c r="N1898" s="217">
        <v>1108330</v>
      </c>
      <c r="O1898" s="217">
        <v>2254906</v>
      </c>
      <c r="P1898" s="217">
        <v>508528</v>
      </c>
      <c r="Q1898" s="235">
        <v>16002841</v>
      </c>
      <c r="R1898" s="136"/>
      <c r="S1898" s="136"/>
      <c r="T1898" s="136"/>
      <c r="U1898" s="136"/>
      <c r="V1898" s="136"/>
      <c r="W1898" s="136"/>
      <c r="X1898" s="136"/>
      <c r="Y1898" s="136"/>
      <c r="Z1898" s="136"/>
      <c r="AA1898" s="136"/>
      <c r="AB1898" s="136"/>
      <c r="AC1898" s="136"/>
      <c r="AD1898" s="136"/>
      <c r="AE1898" s="136"/>
      <c r="AF1898" s="136"/>
      <c r="AG1898" s="136"/>
      <c r="AH1898" s="136"/>
      <c r="AI1898" s="136"/>
      <c r="AJ1898" s="136"/>
      <c r="AK1898" s="136"/>
      <c r="AL1898" s="136"/>
      <c r="AM1898" s="136"/>
      <c r="AN1898" s="136"/>
      <c r="AO1898" s="136"/>
      <c r="AP1898" s="136"/>
      <c r="AQ1898" s="136"/>
      <c r="AR1898" s="136"/>
      <c r="AS1898" s="136"/>
      <c r="AT1898" s="136"/>
      <c r="AU1898" s="136"/>
      <c r="AV1898" s="136"/>
      <c r="AW1898" s="136"/>
      <c r="AX1898" s="136"/>
      <c r="AY1898" s="136"/>
      <c r="AZ1898" s="136"/>
      <c r="BA1898" s="136"/>
      <c r="BB1898" s="136"/>
      <c r="BC1898" s="136"/>
      <c r="BD1898" s="136"/>
      <c r="BE1898" s="136"/>
      <c r="BF1898" s="136"/>
      <c r="BG1898" s="136"/>
      <c r="BH1898" s="136"/>
      <c r="BI1898" s="136"/>
      <c r="BJ1898" s="136"/>
      <c r="BK1898" s="136"/>
      <c r="BL1898" s="136"/>
      <c r="BM1898" s="136"/>
      <c r="BN1898" s="136"/>
      <c r="BO1898" s="136"/>
      <c r="BP1898" s="136"/>
      <c r="BQ1898" s="136"/>
      <c r="BR1898" s="136"/>
      <c r="BS1898" s="136"/>
      <c r="BT1898" s="136"/>
      <c r="BU1898" s="136"/>
      <c r="BV1898" s="136"/>
      <c r="BW1898" s="136"/>
      <c r="BX1898" s="136"/>
      <c r="BY1898" s="136"/>
      <c r="BZ1898" s="136"/>
      <c r="CA1898" s="136"/>
      <c r="CB1898" s="136"/>
      <c r="CC1898" s="136"/>
      <c r="CD1898" s="136"/>
      <c r="CE1898" s="136"/>
      <c r="CF1898" s="136"/>
      <c r="CG1898" s="136"/>
      <c r="CH1898" s="136"/>
      <c r="CI1898" s="136"/>
      <c r="CJ1898" s="136"/>
      <c r="CK1898" s="136"/>
      <c r="CL1898" s="136"/>
      <c r="CM1898" s="136"/>
      <c r="CN1898" s="136"/>
      <c r="CO1898" s="136"/>
      <c r="CP1898" s="136"/>
      <c r="CQ1898" s="136"/>
      <c r="CR1898" s="136"/>
      <c r="CS1898" s="136"/>
      <c r="CT1898" s="136"/>
      <c r="CU1898" s="136"/>
      <c r="CV1898" s="136"/>
      <c r="CW1898" s="136"/>
      <c r="CX1898" s="136"/>
      <c r="CY1898" s="136"/>
      <c r="CZ1898" s="136"/>
      <c r="DA1898" s="136"/>
      <c r="DB1898" s="136"/>
      <c r="DC1898" s="136"/>
      <c r="DD1898" s="136"/>
      <c r="DE1898" s="136"/>
      <c r="DF1898" s="136"/>
      <c r="DG1898" s="136"/>
      <c r="DH1898" s="136"/>
      <c r="DI1898" s="136"/>
      <c r="DJ1898" s="136"/>
      <c r="DK1898" s="136"/>
      <c r="DL1898" s="136"/>
      <c r="DM1898" s="136"/>
      <c r="DN1898" s="136"/>
      <c r="DO1898" s="136"/>
      <c r="DP1898" s="136"/>
      <c r="DQ1898" s="136"/>
      <c r="DR1898" s="136"/>
      <c r="DS1898" s="136"/>
      <c r="DT1898" s="136"/>
      <c r="DU1898" s="136"/>
      <c r="DV1898" s="136"/>
      <c r="DW1898" s="136"/>
      <c r="DX1898" s="136"/>
      <c r="DY1898" s="136"/>
      <c r="DZ1898" s="136"/>
      <c r="EA1898" s="136"/>
      <c r="EB1898" s="136"/>
      <c r="EC1898" s="136"/>
      <c r="ED1898" s="136"/>
      <c r="EE1898" s="136"/>
      <c r="EF1898" s="136"/>
      <c r="EG1898" s="136"/>
      <c r="EH1898" s="136"/>
      <c r="EI1898" s="136"/>
      <c r="EJ1898" s="136"/>
      <c r="EK1898" s="136"/>
      <c r="EL1898" s="136"/>
      <c r="EM1898" s="136"/>
      <c r="EN1898" s="136"/>
      <c r="EO1898" s="136"/>
      <c r="EP1898" s="136"/>
      <c r="EQ1898" s="136"/>
      <c r="ER1898" s="136"/>
      <c r="ES1898" s="136"/>
      <c r="ET1898" s="136"/>
      <c r="EU1898" s="136"/>
      <c r="EV1898" s="136"/>
      <c r="EW1898" s="136"/>
      <c r="EX1898" s="136"/>
      <c r="EY1898" s="136"/>
      <c r="EZ1898" s="136"/>
      <c r="FA1898" s="136"/>
      <c r="FB1898" s="136"/>
      <c r="FC1898" s="136"/>
      <c r="FD1898" s="136"/>
      <c r="FE1898" s="136"/>
      <c r="FF1898" s="136"/>
      <c r="FG1898" s="136"/>
      <c r="FH1898" s="136"/>
      <c r="FI1898" s="136"/>
      <c r="FJ1898" s="136"/>
      <c r="FK1898" s="136"/>
      <c r="FL1898" s="136"/>
      <c r="FM1898" s="136"/>
      <c r="FN1898" s="136"/>
      <c r="FO1898" s="136"/>
      <c r="FP1898" s="136"/>
      <c r="FQ1898" s="136"/>
      <c r="FR1898" s="136"/>
      <c r="FS1898" s="136"/>
      <c r="FT1898" s="136"/>
      <c r="FU1898" s="136"/>
      <c r="FV1898" s="136"/>
      <c r="FW1898" s="136"/>
      <c r="FX1898" s="136"/>
      <c r="FY1898" s="136"/>
      <c r="FZ1898" s="136"/>
      <c r="GA1898" s="136"/>
      <c r="GB1898" s="136"/>
      <c r="GC1898" s="136"/>
      <c r="GD1898" s="136"/>
      <c r="GE1898" s="136"/>
      <c r="GF1898" s="136"/>
      <c r="GG1898" s="136"/>
      <c r="GH1898" s="136"/>
      <c r="GI1898" s="136"/>
      <c r="GJ1898" s="136"/>
      <c r="GK1898" s="136"/>
      <c r="GL1898" s="136"/>
      <c r="GM1898" s="136"/>
      <c r="GN1898" s="136"/>
      <c r="GO1898" s="136"/>
      <c r="GP1898" s="136"/>
      <c r="GQ1898" s="136"/>
      <c r="GR1898" s="136"/>
      <c r="GS1898" s="136"/>
      <c r="GT1898" s="136"/>
      <c r="GU1898" s="136"/>
      <c r="GV1898" s="136"/>
      <c r="GW1898" s="136"/>
      <c r="GX1898" s="136"/>
      <c r="GY1898" s="136"/>
      <c r="GZ1898" s="136"/>
      <c r="HA1898" s="136"/>
      <c r="HB1898" s="136"/>
      <c r="HC1898" s="136"/>
      <c r="HD1898" s="136"/>
      <c r="HE1898" s="136"/>
      <c r="HF1898" s="136"/>
      <c r="HG1898" s="136"/>
      <c r="HH1898" s="136"/>
      <c r="HI1898" s="136"/>
      <c r="HJ1898" s="136"/>
      <c r="HK1898" s="136"/>
      <c r="HL1898" s="136"/>
      <c r="HM1898" s="136"/>
      <c r="HN1898" s="136"/>
      <c r="HO1898" s="136"/>
      <c r="HP1898" s="136"/>
      <c r="HQ1898" s="136"/>
      <c r="HR1898" s="136"/>
      <c r="HS1898" s="136"/>
      <c r="HT1898" s="136"/>
      <c r="HU1898" s="136"/>
      <c r="HV1898" s="136"/>
      <c r="HW1898" s="136"/>
      <c r="HX1898" s="136"/>
      <c r="HY1898" s="136"/>
      <c r="HZ1898" s="136"/>
      <c r="IA1898" s="136"/>
      <c r="IB1898" s="136"/>
      <c r="IC1898" s="136"/>
      <c r="ID1898" s="136"/>
      <c r="IE1898" s="136"/>
      <c r="IF1898" s="136"/>
      <c r="IG1898" s="136"/>
    </row>
    <row r="1899" spans="1:241" ht="15" customHeight="1" x14ac:dyDescent="0.25">
      <c r="A1899" s="223" t="s">
        <v>672</v>
      </c>
      <c r="B1899" s="217">
        <v>6355290</v>
      </c>
      <c r="C1899" s="217">
        <v>3114446</v>
      </c>
      <c r="D1899" s="217">
        <v>541171</v>
      </c>
      <c r="E1899" s="217">
        <v>1029366</v>
      </c>
      <c r="F1899" s="217">
        <v>2139510</v>
      </c>
      <c r="G1899" s="217">
        <v>480869</v>
      </c>
      <c r="H1899" s="235">
        <v>13660652</v>
      </c>
      <c r="I1899" s="136"/>
      <c r="J1899" s="321" t="s">
        <v>629</v>
      </c>
      <c r="K1899" s="217">
        <v>9710912</v>
      </c>
      <c r="L1899" s="217">
        <v>3288338</v>
      </c>
      <c r="M1899" s="217">
        <v>1119546</v>
      </c>
      <c r="N1899" s="217">
        <v>1278352</v>
      </c>
      <c r="O1899" s="217">
        <v>2805935</v>
      </c>
      <c r="P1899" s="217">
        <v>702421</v>
      </c>
      <c r="Q1899" s="235">
        <v>18905504</v>
      </c>
      <c r="R1899" s="136"/>
      <c r="S1899" s="136"/>
      <c r="T1899" s="136"/>
      <c r="U1899" s="136"/>
      <c r="V1899" s="136"/>
      <c r="W1899" s="136"/>
      <c r="X1899" s="136"/>
      <c r="Y1899" s="136"/>
      <c r="Z1899" s="136"/>
      <c r="AA1899" s="136"/>
      <c r="AB1899" s="136"/>
      <c r="AC1899" s="136"/>
      <c r="AD1899" s="136"/>
      <c r="AE1899" s="136"/>
      <c r="AF1899" s="136"/>
      <c r="AG1899" s="136"/>
      <c r="AH1899" s="136"/>
      <c r="AI1899" s="136"/>
      <c r="AJ1899" s="136"/>
      <c r="AK1899" s="136"/>
      <c r="AL1899" s="136"/>
      <c r="AM1899" s="136"/>
      <c r="AN1899" s="136"/>
      <c r="AO1899" s="136"/>
      <c r="AP1899" s="136"/>
      <c r="AQ1899" s="136"/>
      <c r="AR1899" s="136"/>
      <c r="AS1899" s="136"/>
      <c r="AT1899" s="136"/>
      <c r="AU1899" s="136"/>
      <c r="AV1899" s="136"/>
      <c r="AW1899" s="136"/>
      <c r="AX1899" s="136"/>
      <c r="AY1899" s="136"/>
      <c r="AZ1899" s="136"/>
      <c r="BA1899" s="136"/>
      <c r="BB1899" s="136"/>
      <c r="BC1899" s="136"/>
      <c r="BD1899" s="136"/>
      <c r="BE1899" s="136"/>
      <c r="BF1899" s="136"/>
      <c r="BG1899" s="136"/>
      <c r="BH1899" s="136"/>
      <c r="BI1899" s="136"/>
      <c r="BJ1899" s="136"/>
      <c r="BK1899" s="136"/>
      <c r="BL1899" s="136"/>
      <c r="BM1899" s="136"/>
      <c r="BN1899" s="136"/>
      <c r="BO1899" s="136"/>
      <c r="BP1899" s="136"/>
      <c r="BQ1899" s="136"/>
      <c r="BR1899" s="136"/>
      <c r="BS1899" s="136"/>
      <c r="BT1899" s="136"/>
      <c r="BU1899" s="136"/>
      <c r="BV1899" s="136"/>
      <c r="BW1899" s="136"/>
      <c r="BX1899" s="136"/>
      <c r="BY1899" s="136"/>
      <c r="BZ1899" s="136"/>
      <c r="CA1899" s="136"/>
      <c r="CB1899" s="136"/>
      <c r="CC1899" s="136"/>
      <c r="CD1899" s="136"/>
      <c r="CE1899" s="136"/>
      <c r="CF1899" s="136"/>
      <c r="CG1899" s="136"/>
      <c r="CH1899" s="136"/>
      <c r="CI1899" s="136"/>
      <c r="CJ1899" s="136"/>
      <c r="CK1899" s="136"/>
      <c r="CL1899" s="136"/>
      <c r="CM1899" s="136"/>
      <c r="CN1899" s="136"/>
      <c r="CO1899" s="136"/>
      <c r="CP1899" s="136"/>
      <c r="CQ1899" s="136"/>
      <c r="CR1899" s="136"/>
      <c r="CS1899" s="136"/>
      <c r="CT1899" s="136"/>
      <c r="CU1899" s="136"/>
      <c r="CV1899" s="136"/>
      <c r="CW1899" s="136"/>
      <c r="CX1899" s="136"/>
      <c r="CY1899" s="136"/>
      <c r="CZ1899" s="136"/>
      <c r="DA1899" s="136"/>
      <c r="DB1899" s="136"/>
      <c r="DC1899" s="136"/>
      <c r="DD1899" s="136"/>
      <c r="DE1899" s="136"/>
      <c r="DF1899" s="136"/>
      <c r="DG1899" s="136"/>
      <c r="DH1899" s="136"/>
      <c r="DI1899" s="136"/>
      <c r="DJ1899" s="136"/>
      <c r="DK1899" s="136"/>
      <c r="DL1899" s="136"/>
      <c r="DM1899" s="136"/>
      <c r="DN1899" s="136"/>
      <c r="DO1899" s="136"/>
      <c r="DP1899" s="136"/>
      <c r="DQ1899" s="136"/>
      <c r="DR1899" s="136"/>
      <c r="DS1899" s="136"/>
      <c r="DT1899" s="136"/>
      <c r="DU1899" s="136"/>
      <c r="DV1899" s="136"/>
      <c r="DW1899" s="136"/>
      <c r="DX1899" s="136"/>
      <c r="DY1899" s="136"/>
      <c r="DZ1899" s="136"/>
      <c r="EA1899" s="136"/>
      <c r="EB1899" s="136"/>
      <c r="EC1899" s="136"/>
      <c r="ED1899" s="136"/>
      <c r="EE1899" s="136"/>
      <c r="EF1899" s="136"/>
      <c r="EG1899" s="136"/>
      <c r="EH1899" s="136"/>
      <c r="EI1899" s="136"/>
      <c r="EJ1899" s="136"/>
      <c r="EK1899" s="136"/>
      <c r="EL1899" s="136"/>
      <c r="EM1899" s="136"/>
      <c r="EN1899" s="136"/>
      <c r="EO1899" s="136"/>
      <c r="EP1899" s="136"/>
      <c r="EQ1899" s="136"/>
      <c r="ER1899" s="136"/>
      <c r="ES1899" s="136"/>
      <c r="ET1899" s="136"/>
      <c r="EU1899" s="136"/>
      <c r="EV1899" s="136"/>
      <c r="EW1899" s="136"/>
      <c r="EX1899" s="136"/>
      <c r="EY1899" s="136"/>
      <c r="EZ1899" s="136"/>
      <c r="FA1899" s="136"/>
      <c r="FB1899" s="136"/>
      <c r="FC1899" s="136"/>
      <c r="FD1899" s="136"/>
      <c r="FE1899" s="136"/>
      <c r="FF1899" s="136"/>
      <c r="FG1899" s="136"/>
      <c r="FH1899" s="136"/>
      <c r="FI1899" s="136"/>
      <c r="FJ1899" s="136"/>
      <c r="FK1899" s="136"/>
      <c r="FL1899" s="136"/>
      <c r="FM1899" s="136"/>
      <c r="FN1899" s="136"/>
      <c r="FO1899" s="136"/>
      <c r="FP1899" s="136"/>
      <c r="FQ1899" s="136"/>
      <c r="FR1899" s="136"/>
      <c r="FS1899" s="136"/>
      <c r="FT1899" s="136"/>
      <c r="FU1899" s="136"/>
      <c r="FV1899" s="136"/>
      <c r="FW1899" s="136"/>
      <c r="FX1899" s="136"/>
      <c r="FY1899" s="136"/>
      <c r="FZ1899" s="136"/>
      <c r="GA1899" s="136"/>
      <c r="GB1899" s="136"/>
      <c r="GC1899" s="136"/>
      <c r="GD1899" s="136"/>
      <c r="GE1899" s="136"/>
      <c r="GF1899" s="136"/>
      <c r="GG1899" s="136"/>
      <c r="GH1899" s="136"/>
      <c r="GI1899" s="136"/>
      <c r="GJ1899" s="136"/>
      <c r="GK1899" s="136"/>
      <c r="GL1899" s="136"/>
      <c r="GM1899" s="136"/>
      <c r="GN1899" s="136"/>
      <c r="GO1899" s="136"/>
      <c r="GP1899" s="136"/>
      <c r="GQ1899" s="136"/>
      <c r="GR1899" s="136"/>
      <c r="GS1899" s="136"/>
      <c r="GT1899" s="136"/>
      <c r="GU1899" s="136"/>
      <c r="GV1899" s="136"/>
      <c r="GW1899" s="136"/>
      <c r="GX1899" s="136"/>
      <c r="GY1899" s="136"/>
      <c r="GZ1899" s="136"/>
      <c r="HA1899" s="136"/>
      <c r="HB1899" s="136"/>
      <c r="HC1899" s="136"/>
      <c r="HD1899" s="136"/>
      <c r="HE1899" s="136"/>
      <c r="HF1899" s="136"/>
      <c r="HG1899" s="136"/>
      <c r="HH1899" s="136"/>
      <c r="HI1899" s="136"/>
      <c r="HJ1899" s="136"/>
      <c r="HK1899" s="136"/>
      <c r="HL1899" s="136"/>
      <c r="HM1899" s="136"/>
      <c r="HN1899" s="136"/>
      <c r="HO1899" s="136"/>
      <c r="HP1899" s="136"/>
      <c r="HQ1899" s="136"/>
      <c r="HR1899" s="136"/>
      <c r="HS1899" s="136"/>
      <c r="HT1899" s="136"/>
      <c r="HU1899" s="136"/>
      <c r="HV1899" s="136"/>
      <c r="HW1899" s="136"/>
      <c r="HX1899" s="136"/>
      <c r="HY1899" s="136"/>
      <c r="HZ1899" s="136"/>
      <c r="IA1899" s="136"/>
      <c r="IB1899" s="136"/>
      <c r="IC1899" s="136"/>
      <c r="ID1899" s="136"/>
      <c r="IE1899" s="136"/>
      <c r="IF1899" s="136"/>
      <c r="IG1899" s="136"/>
    </row>
    <row r="1900" spans="1:241" ht="15" customHeight="1" x14ac:dyDescent="0.25">
      <c r="A1900" s="223" t="s">
        <v>745</v>
      </c>
      <c r="B1900" s="217">
        <v>9477015</v>
      </c>
      <c r="C1900" s="217">
        <v>4558686</v>
      </c>
      <c r="D1900" s="217">
        <v>774149</v>
      </c>
      <c r="E1900" s="217">
        <v>1565019</v>
      </c>
      <c r="F1900" s="217">
        <v>2396122</v>
      </c>
      <c r="G1900" s="217">
        <v>685045</v>
      </c>
      <c r="H1900" s="235">
        <v>19456036</v>
      </c>
      <c r="I1900" s="136"/>
      <c r="J1900" s="321" t="s">
        <v>390</v>
      </c>
      <c r="K1900" s="217">
        <v>5329364</v>
      </c>
      <c r="L1900" s="217">
        <v>2774908</v>
      </c>
      <c r="M1900" s="217">
        <v>1135433</v>
      </c>
      <c r="N1900" s="217">
        <v>1285675</v>
      </c>
      <c r="O1900" s="217">
        <v>2528128</v>
      </c>
      <c r="P1900" s="217">
        <v>471842</v>
      </c>
      <c r="Q1900" s="235">
        <v>13525350</v>
      </c>
      <c r="R1900" s="136"/>
      <c r="S1900" s="136"/>
      <c r="T1900" s="136"/>
      <c r="U1900" s="136"/>
      <c r="V1900" s="136"/>
      <c r="W1900" s="136"/>
      <c r="X1900" s="136"/>
      <c r="Y1900" s="136"/>
      <c r="Z1900" s="136"/>
      <c r="AA1900" s="136"/>
      <c r="AB1900" s="136"/>
      <c r="AC1900" s="136"/>
      <c r="AD1900" s="136"/>
      <c r="AE1900" s="136"/>
      <c r="AF1900" s="136"/>
      <c r="AG1900" s="136"/>
      <c r="AH1900" s="136"/>
      <c r="AI1900" s="136"/>
      <c r="AJ1900" s="136"/>
      <c r="AK1900" s="136"/>
      <c r="AL1900" s="136"/>
      <c r="AM1900" s="136"/>
      <c r="AN1900" s="136"/>
      <c r="AO1900" s="136"/>
      <c r="AP1900" s="136"/>
      <c r="AQ1900" s="136"/>
      <c r="AR1900" s="136"/>
      <c r="AS1900" s="136"/>
      <c r="AT1900" s="136"/>
      <c r="AU1900" s="136"/>
      <c r="AV1900" s="136"/>
      <c r="AW1900" s="136"/>
      <c r="AX1900" s="136"/>
      <c r="AY1900" s="136"/>
      <c r="AZ1900" s="136"/>
      <c r="BA1900" s="136"/>
      <c r="BB1900" s="136"/>
      <c r="BC1900" s="136"/>
      <c r="BD1900" s="136"/>
      <c r="BE1900" s="136"/>
      <c r="BF1900" s="136"/>
      <c r="BG1900" s="136"/>
      <c r="BH1900" s="136"/>
      <c r="BI1900" s="136"/>
      <c r="BJ1900" s="136"/>
      <c r="BK1900" s="136"/>
      <c r="BL1900" s="136"/>
      <c r="BM1900" s="136"/>
      <c r="BN1900" s="136"/>
      <c r="BO1900" s="136"/>
      <c r="BP1900" s="136"/>
      <c r="BQ1900" s="136"/>
      <c r="BR1900" s="136"/>
      <c r="BS1900" s="136"/>
      <c r="BT1900" s="136"/>
      <c r="BU1900" s="136"/>
      <c r="BV1900" s="136"/>
      <c r="BW1900" s="136"/>
      <c r="BX1900" s="136"/>
      <c r="BY1900" s="136"/>
      <c r="BZ1900" s="136"/>
      <c r="CA1900" s="136"/>
      <c r="CB1900" s="136"/>
      <c r="CC1900" s="136"/>
      <c r="CD1900" s="136"/>
      <c r="CE1900" s="136"/>
      <c r="CF1900" s="136"/>
      <c r="CG1900" s="136"/>
      <c r="CH1900" s="136"/>
      <c r="CI1900" s="136"/>
      <c r="CJ1900" s="136"/>
      <c r="CK1900" s="136"/>
      <c r="CL1900" s="136"/>
      <c r="CM1900" s="136"/>
      <c r="CN1900" s="136"/>
      <c r="CO1900" s="136"/>
      <c r="CP1900" s="136"/>
      <c r="CQ1900" s="136"/>
      <c r="CR1900" s="136"/>
      <c r="CS1900" s="136"/>
      <c r="CT1900" s="136"/>
      <c r="CU1900" s="136"/>
      <c r="CV1900" s="136"/>
      <c r="CW1900" s="136"/>
      <c r="CX1900" s="136"/>
      <c r="CY1900" s="136"/>
      <c r="CZ1900" s="136"/>
      <c r="DA1900" s="136"/>
      <c r="DB1900" s="136"/>
      <c r="DC1900" s="136"/>
      <c r="DD1900" s="136"/>
      <c r="DE1900" s="136"/>
      <c r="DF1900" s="136"/>
      <c r="DG1900" s="136"/>
      <c r="DH1900" s="136"/>
      <c r="DI1900" s="136"/>
      <c r="DJ1900" s="136"/>
      <c r="DK1900" s="136"/>
      <c r="DL1900" s="136"/>
      <c r="DM1900" s="136"/>
      <c r="DN1900" s="136"/>
      <c r="DO1900" s="136"/>
      <c r="DP1900" s="136"/>
      <c r="DQ1900" s="136"/>
      <c r="DR1900" s="136"/>
      <c r="DS1900" s="136"/>
      <c r="DT1900" s="136"/>
      <c r="DU1900" s="136"/>
      <c r="DV1900" s="136"/>
      <c r="DW1900" s="136"/>
      <c r="DX1900" s="136"/>
      <c r="DY1900" s="136"/>
      <c r="DZ1900" s="136"/>
      <c r="EA1900" s="136"/>
      <c r="EB1900" s="136"/>
      <c r="EC1900" s="136"/>
      <c r="ED1900" s="136"/>
      <c r="EE1900" s="136"/>
      <c r="EF1900" s="136"/>
      <c r="EG1900" s="136"/>
      <c r="EH1900" s="136"/>
      <c r="EI1900" s="136"/>
      <c r="EJ1900" s="136"/>
      <c r="EK1900" s="136"/>
      <c r="EL1900" s="136"/>
      <c r="EM1900" s="136"/>
      <c r="EN1900" s="136"/>
      <c r="EO1900" s="136"/>
      <c r="EP1900" s="136"/>
      <c r="EQ1900" s="136"/>
      <c r="ER1900" s="136"/>
      <c r="ES1900" s="136"/>
      <c r="ET1900" s="136"/>
      <c r="EU1900" s="136"/>
      <c r="EV1900" s="136"/>
      <c r="EW1900" s="136"/>
      <c r="EX1900" s="136"/>
      <c r="EY1900" s="136"/>
      <c r="EZ1900" s="136"/>
      <c r="FA1900" s="136"/>
      <c r="FB1900" s="136"/>
      <c r="FC1900" s="136"/>
      <c r="FD1900" s="136"/>
      <c r="FE1900" s="136"/>
      <c r="FF1900" s="136"/>
      <c r="FG1900" s="136"/>
      <c r="FH1900" s="136"/>
      <c r="FI1900" s="136"/>
      <c r="FJ1900" s="136"/>
      <c r="FK1900" s="136"/>
      <c r="FL1900" s="136"/>
      <c r="FM1900" s="136"/>
      <c r="FN1900" s="136"/>
      <c r="FO1900" s="136"/>
      <c r="FP1900" s="136"/>
      <c r="FQ1900" s="136"/>
      <c r="FR1900" s="136"/>
      <c r="FS1900" s="136"/>
      <c r="FT1900" s="136"/>
      <c r="FU1900" s="136"/>
      <c r="FV1900" s="136"/>
      <c r="FW1900" s="136"/>
      <c r="FX1900" s="136"/>
      <c r="FY1900" s="136"/>
      <c r="FZ1900" s="136"/>
      <c r="GA1900" s="136"/>
      <c r="GB1900" s="136"/>
      <c r="GC1900" s="136"/>
      <c r="GD1900" s="136"/>
      <c r="GE1900" s="136"/>
      <c r="GF1900" s="136"/>
      <c r="GG1900" s="136"/>
      <c r="GH1900" s="136"/>
      <c r="GI1900" s="136"/>
      <c r="GJ1900" s="136"/>
      <c r="GK1900" s="136"/>
      <c r="GL1900" s="136"/>
      <c r="GM1900" s="136"/>
      <c r="GN1900" s="136"/>
      <c r="GO1900" s="136"/>
      <c r="GP1900" s="136"/>
      <c r="GQ1900" s="136"/>
      <c r="GR1900" s="136"/>
      <c r="GS1900" s="136"/>
      <c r="GT1900" s="136"/>
      <c r="GU1900" s="136"/>
      <c r="GV1900" s="136"/>
      <c r="GW1900" s="136"/>
      <c r="GX1900" s="136"/>
      <c r="GY1900" s="136"/>
      <c r="GZ1900" s="136"/>
      <c r="HA1900" s="136"/>
      <c r="HB1900" s="136"/>
      <c r="HC1900" s="136"/>
      <c r="HD1900" s="136"/>
      <c r="HE1900" s="136"/>
      <c r="HF1900" s="136"/>
      <c r="HG1900" s="136"/>
      <c r="HH1900" s="136"/>
      <c r="HI1900" s="136"/>
      <c r="HJ1900" s="136"/>
      <c r="HK1900" s="136"/>
      <c r="HL1900" s="136"/>
      <c r="HM1900" s="136"/>
      <c r="HN1900" s="136"/>
      <c r="HO1900" s="136"/>
      <c r="HP1900" s="136"/>
      <c r="HQ1900" s="136"/>
      <c r="HR1900" s="136"/>
      <c r="HS1900" s="136"/>
      <c r="HT1900" s="136"/>
      <c r="HU1900" s="136"/>
      <c r="HV1900" s="136"/>
      <c r="HW1900" s="136"/>
      <c r="HX1900" s="136"/>
      <c r="HY1900" s="136"/>
      <c r="HZ1900" s="136"/>
      <c r="IA1900" s="136"/>
      <c r="IB1900" s="136"/>
      <c r="IC1900" s="136"/>
      <c r="ID1900" s="136"/>
      <c r="IE1900" s="136"/>
      <c r="IF1900" s="136"/>
      <c r="IG1900" s="136"/>
    </row>
    <row r="1901" spans="1:241" ht="15" customHeight="1" x14ac:dyDescent="0.25">
      <c r="A1901" s="223" t="s">
        <v>746</v>
      </c>
      <c r="B1901" s="217">
        <v>7918561</v>
      </c>
      <c r="C1901" s="217">
        <v>3210355</v>
      </c>
      <c r="D1901" s="217">
        <v>590012</v>
      </c>
      <c r="E1901" s="217">
        <v>1451060</v>
      </c>
      <c r="F1901" s="217">
        <v>2454201</v>
      </c>
      <c r="G1901" s="217">
        <v>548850</v>
      </c>
      <c r="H1901" s="235">
        <v>16173039</v>
      </c>
      <c r="I1901" s="136"/>
      <c r="J1901" s="321" t="s">
        <v>391</v>
      </c>
      <c r="K1901" s="217">
        <v>7411918</v>
      </c>
      <c r="L1901" s="217">
        <v>3573968</v>
      </c>
      <c r="M1901" s="217">
        <v>1675236</v>
      </c>
      <c r="N1901" s="217">
        <v>1100364</v>
      </c>
      <c r="O1901" s="217">
        <v>2608057</v>
      </c>
      <c r="P1901" s="217">
        <v>492829</v>
      </c>
      <c r="Q1901" s="235">
        <v>16862372</v>
      </c>
      <c r="R1901" s="136"/>
      <c r="S1901" s="136"/>
      <c r="T1901" s="136"/>
      <c r="U1901" s="136"/>
      <c r="V1901" s="136"/>
      <c r="W1901" s="136"/>
      <c r="X1901" s="136"/>
      <c r="Y1901" s="136"/>
      <c r="Z1901" s="136"/>
      <c r="AA1901" s="136"/>
      <c r="AB1901" s="136"/>
      <c r="AC1901" s="136"/>
      <c r="AD1901" s="136"/>
      <c r="AE1901" s="136"/>
      <c r="AF1901" s="136"/>
      <c r="AG1901" s="136"/>
      <c r="AH1901" s="136"/>
      <c r="AI1901" s="136"/>
      <c r="AJ1901" s="136"/>
      <c r="AK1901" s="136"/>
      <c r="AL1901" s="136"/>
      <c r="AM1901" s="136"/>
      <c r="AN1901" s="136"/>
      <c r="AO1901" s="136"/>
      <c r="AP1901" s="136"/>
      <c r="AQ1901" s="136"/>
      <c r="AR1901" s="136"/>
      <c r="AS1901" s="136"/>
      <c r="AT1901" s="136"/>
      <c r="AU1901" s="136"/>
      <c r="AV1901" s="136"/>
      <c r="AW1901" s="136"/>
      <c r="AX1901" s="136"/>
      <c r="AY1901" s="136"/>
      <c r="AZ1901" s="136"/>
      <c r="BA1901" s="136"/>
      <c r="BB1901" s="136"/>
      <c r="BC1901" s="136"/>
      <c r="BD1901" s="136"/>
      <c r="BE1901" s="136"/>
      <c r="BF1901" s="136"/>
      <c r="BG1901" s="136"/>
      <c r="BH1901" s="136"/>
      <c r="BI1901" s="136"/>
      <c r="BJ1901" s="136"/>
      <c r="BK1901" s="136"/>
      <c r="BL1901" s="136"/>
      <c r="BM1901" s="136"/>
      <c r="BN1901" s="136"/>
      <c r="BO1901" s="136"/>
      <c r="BP1901" s="136"/>
      <c r="BQ1901" s="136"/>
      <c r="BR1901" s="136"/>
      <c r="BS1901" s="136"/>
      <c r="BT1901" s="136"/>
      <c r="BU1901" s="136"/>
      <c r="BV1901" s="136"/>
      <c r="BW1901" s="136"/>
      <c r="BX1901" s="136"/>
      <c r="BY1901" s="136"/>
      <c r="BZ1901" s="136"/>
      <c r="CA1901" s="136"/>
      <c r="CB1901" s="136"/>
      <c r="CC1901" s="136"/>
      <c r="CD1901" s="136"/>
      <c r="CE1901" s="136"/>
      <c r="CF1901" s="136"/>
      <c r="CG1901" s="136"/>
      <c r="CH1901" s="136"/>
      <c r="CI1901" s="136"/>
      <c r="CJ1901" s="136"/>
      <c r="CK1901" s="136"/>
      <c r="CL1901" s="136"/>
      <c r="CM1901" s="136"/>
      <c r="CN1901" s="136"/>
      <c r="CO1901" s="136"/>
      <c r="CP1901" s="136"/>
      <c r="CQ1901" s="136"/>
      <c r="CR1901" s="136"/>
      <c r="CS1901" s="136"/>
      <c r="CT1901" s="136"/>
      <c r="CU1901" s="136"/>
      <c r="CV1901" s="136"/>
      <c r="CW1901" s="136"/>
      <c r="CX1901" s="136"/>
      <c r="CY1901" s="136"/>
      <c r="CZ1901" s="136"/>
      <c r="DA1901" s="136"/>
      <c r="DB1901" s="136"/>
      <c r="DC1901" s="136"/>
      <c r="DD1901" s="136"/>
      <c r="DE1901" s="136"/>
      <c r="DF1901" s="136"/>
      <c r="DG1901" s="136"/>
      <c r="DH1901" s="136"/>
      <c r="DI1901" s="136"/>
      <c r="DJ1901" s="136"/>
      <c r="DK1901" s="136"/>
      <c r="DL1901" s="136"/>
      <c r="DM1901" s="136"/>
      <c r="DN1901" s="136"/>
      <c r="DO1901" s="136"/>
      <c r="DP1901" s="136"/>
      <c r="DQ1901" s="136"/>
      <c r="DR1901" s="136"/>
      <c r="DS1901" s="136"/>
      <c r="DT1901" s="136"/>
      <c r="DU1901" s="136"/>
      <c r="DV1901" s="136"/>
      <c r="DW1901" s="136"/>
      <c r="DX1901" s="136"/>
      <c r="DY1901" s="136"/>
      <c r="DZ1901" s="136"/>
      <c r="EA1901" s="136"/>
      <c r="EB1901" s="136"/>
      <c r="EC1901" s="136"/>
      <c r="ED1901" s="136"/>
      <c r="EE1901" s="136"/>
      <c r="EF1901" s="136"/>
      <c r="EG1901" s="136"/>
      <c r="EH1901" s="136"/>
      <c r="EI1901" s="136"/>
      <c r="EJ1901" s="136"/>
      <c r="EK1901" s="136"/>
      <c r="EL1901" s="136"/>
      <c r="EM1901" s="136"/>
      <c r="EN1901" s="136"/>
      <c r="EO1901" s="136"/>
      <c r="EP1901" s="136"/>
      <c r="EQ1901" s="136"/>
      <c r="ER1901" s="136"/>
      <c r="ES1901" s="136"/>
      <c r="ET1901" s="136"/>
      <c r="EU1901" s="136"/>
      <c r="EV1901" s="136"/>
      <c r="EW1901" s="136"/>
      <c r="EX1901" s="136"/>
      <c r="EY1901" s="136"/>
      <c r="EZ1901" s="136"/>
      <c r="FA1901" s="136"/>
      <c r="FB1901" s="136"/>
      <c r="FC1901" s="136"/>
      <c r="FD1901" s="136"/>
      <c r="FE1901" s="136"/>
      <c r="FF1901" s="136"/>
      <c r="FG1901" s="136"/>
      <c r="FH1901" s="136"/>
      <c r="FI1901" s="136"/>
      <c r="FJ1901" s="136"/>
      <c r="FK1901" s="136"/>
      <c r="FL1901" s="136"/>
      <c r="FM1901" s="136"/>
      <c r="FN1901" s="136"/>
      <c r="FO1901" s="136"/>
      <c r="FP1901" s="136"/>
      <c r="FQ1901" s="136"/>
      <c r="FR1901" s="136"/>
      <c r="FS1901" s="136"/>
      <c r="FT1901" s="136"/>
      <c r="FU1901" s="136"/>
      <c r="FV1901" s="136"/>
      <c r="FW1901" s="136"/>
      <c r="FX1901" s="136"/>
      <c r="FY1901" s="136"/>
      <c r="FZ1901" s="136"/>
      <c r="GA1901" s="136"/>
      <c r="GB1901" s="136"/>
      <c r="GC1901" s="136"/>
      <c r="GD1901" s="136"/>
      <c r="GE1901" s="136"/>
      <c r="GF1901" s="136"/>
      <c r="GG1901" s="136"/>
      <c r="GH1901" s="136"/>
      <c r="GI1901" s="136"/>
      <c r="GJ1901" s="136"/>
      <c r="GK1901" s="136"/>
      <c r="GL1901" s="136"/>
      <c r="GM1901" s="136"/>
      <c r="GN1901" s="136"/>
      <c r="GO1901" s="136"/>
      <c r="GP1901" s="136"/>
      <c r="GQ1901" s="136"/>
      <c r="GR1901" s="136"/>
      <c r="GS1901" s="136"/>
      <c r="GT1901" s="136"/>
      <c r="GU1901" s="136"/>
      <c r="GV1901" s="136"/>
      <c r="GW1901" s="136"/>
      <c r="GX1901" s="136"/>
      <c r="GY1901" s="136"/>
      <c r="GZ1901" s="136"/>
      <c r="HA1901" s="136"/>
      <c r="HB1901" s="136"/>
      <c r="HC1901" s="136"/>
      <c r="HD1901" s="136"/>
      <c r="HE1901" s="136"/>
      <c r="HF1901" s="136"/>
      <c r="HG1901" s="136"/>
      <c r="HH1901" s="136"/>
      <c r="HI1901" s="136"/>
      <c r="HJ1901" s="136"/>
      <c r="HK1901" s="136"/>
      <c r="HL1901" s="136"/>
      <c r="HM1901" s="136"/>
      <c r="HN1901" s="136"/>
      <c r="HO1901" s="136"/>
      <c r="HP1901" s="136"/>
      <c r="HQ1901" s="136"/>
      <c r="HR1901" s="136"/>
      <c r="HS1901" s="136"/>
      <c r="HT1901" s="136"/>
      <c r="HU1901" s="136"/>
      <c r="HV1901" s="136"/>
      <c r="HW1901" s="136"/>
      <c r="HX1901" s="136"/>
      <c r="HY1901" s="136"/>
      <c r="HZ1901" s="136"/>
      <c r="IA1901" s="136"/>
      <c r="IB1901" s="136"/>
      <c r="IC1901" s="136"/>
      <c r="ID1901" s="136"/>
      <c r="IE1901" s="136"/>
      <c r="IF1901" s="136"/>
      <c r="IG1901" s="136"/>
    </row>
    <row r="1902" spans="1:241" ht="15" customHeight="1" x14ac:dyDescent="0.25">
      <c r="A1902" s="223" t="s">
        <v>673</v>
      </c>
      <c r="B1902" s="217">
        <v>10016349</v>
      </c>
      <c r="C1902" s="217">
        <v>3981545</v>
      </c>
      <c r="D1902" s="217">
        <v>1004510</v>
      </c>
      <c r="E1902" s="217">
        <v>1829166</v>
      </c>
      <c r="F1902" s="217">
        <v>2583991</v>
      </c>
      <c r="G1902" s="217">
        <v>771685</v>
      </c>
      <c r="H1902" s="235">
        <v>20187246</v>
      </c>
      <c r="I1902" s="136"/>
      <c r="J1902" s="321" t="s">
        <v>392</v>
      </c>
      <c r="K1902" s="217">
        <v>7342244</v>
      </c>
      <c r="L1902" s="217">
        <v>3003344</v>
      </c>
      <c r="M1902" s="217">
        <v>2757353</v>
      </c>
      <c r="N1902" s="217">
        <v>1260227</v>
      </c>
      <c r="O1902" s="217">
        <v>2500715</v>
      </c>
      <c r="P1902" s="217">
        <v>566874</v>
      </c>
      <c r="Q1902" s="235">
        <v>17430757</v>
      </c>
      <c r="R1902" s="136"/>
      <c r="S1902" s="136"/>
      <c r="T1902" s="136"/>
      <c r="U1902" s="136"/>
      <c r="V1902" s="136"/>
      <c r="W1902" s="136"/>
      <c r="X1902" s="136"/>
      <c r="Y1902" s="136"/>
      <c r="Z1902" s="136"/>
      <c r="AA1902" s="136"/>
      <c r="AB1902" s="136"/>
      <c r="AC1902" s="136"/>
      <c r="AD1902" s="136"/>
      <c r="AE1902" s="136"/>
      <c r="AF1902" s="136"/>
      <c r="AG1902" s="136"/>
      <c r="AH1902" s="136"/>
      <c r="AI1902" s="136"/>
      <c r="AJ1902" s="136"/>
      <c r="AK1902" s="136"/>
      <c r="AL1902" s="136"/>
      <c r="AM1902" s="136"/>
      <c r="AN1902" s="136"/>
      <c r="AO1902" s="136"/>
      <c r="AP1902" s="136"/>
      <c r="AQ1902" s="136"/>
      <c r="AR1902" s="136"/>
      <c r="AS1902" s="136"/>
      <c r="AT1902" s="136"/>
      <c r="AU1902" s="136"/>
      <c r="AV1902" s="136"/>
      <c r="AW1902" s="136"/>
      <c r="AX1902" s="136"/>
      <c r="AY1902" s="136"/>
      <c r="AZ1902" s="136"/>
      <c r="BA1902" s="136"/>
      <c r="BB1902" s="136"/>
      <c r="BC1902" s="136"/>
      <c r="BD1902" s="136"/>
      <c r="BE1902" s="136"/>
      <c r="BF1902" s="136"/>
      <c r="BG1902" s="136"/>
      <c r="BH1902" s="136"/>
      <c r="BI1902" s="136"/>
      <c r="BJ1902" s="136"/>
      <c r="BK1902" s="136"/>
      <c r="BL1902" s="136"/>
      <c r="BM1902" s="136"/>
      <c r="BN1902" s="136"/>
      <c r="BO1902" s="136"/>
      <c r="BP1902" s="136"/>
      <c r="BQ1902" s="136"/>
      <c r="BR1902" s="136"/>
      <c r="BS1902" s="136"/>
      <c r="BT1902" s="136"/>
      <c r="BU1902" s="136"/>
      <c r="BV1902" s="136"/>
      <c r="BW1902" s="136"/>
      <c r="BX1902" s="136"/>
      <c r="BY1902" s="136"/>
      <c r="BZ1902" s="136"/>
      <c r="CA1902" s="136"/>
      <c r="CB1902" s="136"/>
      <c r="CC1902" s="136"/>
      <c r="CD1902" s="136"/>
      <c r="CE1902" s="136"/>
      <c r="CF1902" s="136"/>
      <c r="CG1902" s="136"/>
      <c r="CH1902" s="136"/>
      <c r="CI1902" s="136"/>
      <c r="CJ1902" s="136"/>
      <c r="CK1902" s="136"/>
      <c r="CL1902" s="136"/>
      <c r="CM1902" s="136"/>
      <c r="CN1902" s="136"/>
      <c r="CO1902" s="136"/>
      <c r="CP1902" s="136"/>
      <c r="CQ1902" s="136"/>
      <c r="CR1902" s="136"/>
      <c r="CS1902" s="136"/>
      <c r="CT1902" s="136"/>
      <c r="CU1902" s="136"/>
      <c r="CV1902" s="136"/>
      <c r="CW1902" s="136"/>
      <c r="CX1902" s="136"/>
      <c r="CY1902" s="136"/>
      <c r="CZ1902" s="136"/>
      <c r="DA1902" s="136"/>
      <c r="DB1902" s="136"/>
      <c r="DC1902" s="136"/>
      <c r="DD1902" s="136"/>
      <c r="DE1902" s="136"/>
      <c r="DF1902" s="136"/>
      <c r="DG1902" s="136"/>
      <c r="DH1902" s="136"/>
      <c r="DI1902" s="136"/>
      <c r="DJ1902" s="136"/>
      <c r="DK1902" s="136"/>
      <c r="DL1902" s="136"/>
      <c r="DM1902" s="136"/>
      <c r="DN1902" s="136"/>
      <c r="DO1902" s="136"/>
      <c r="DP1902" s="136"/>
      <c r="DQ1902" s="136"/>
      <c r="DR1902" s="136"/>
      <c r="DS1902" s="136"/>
      <c r="DT1902" s="136"/>
      <c r="DU1902" s="136"/>
      <c r="DV1902" s="136"/>
      <c r="DW1902" s="136"/>
      <c r="DX1902" s="136"/>
      <c r="DY1902" s="136"/>
      <c r="DZ1902" s="136"/>
      <c r="EA1902" s="136"/>
      <c r="EB1902" s="136"/>
      <c r="EC1902" s="136"/>
      <c r="ED1902" s="136"/>
      <c r="EE1902" s="136"/>
      <c r="EF1902" s="136"/>
      <c r="EG1902" s="136"/>
      <c r="EH1902" s="136"/>
      <c r="EI1902" s="136"/>
      <c r="EJ1902" s="136"/>
      <c r="EK1902" s="136"/>
      <c r="EL1902" s="136"/>
      <c r="EM1902" s="136"/>
      <c r="EN1902" s="136"/>
      <c r="EO1902" s="136"/>
      <c r="EP1902" s="136"/>
      <c r="EQ1902" s="136"/>
      <c r="ER1902" s="136"/>
      <c r="ES1902" s="136"/>
      <c r="ET1902" s="136"/>
      <c r="EU1902" s="136"/>
      <c r="EV1902" s="136"/>
      <c r="EW1902" s="136"/>
      <c r="EX1902" s="136"/>
      <c r="EY1902" s="136"/>
      <c r="EZ1902" s="136"/>
      <c r="FA1902" s="136"/>
      <c r="FB1902" s="136"/>
      <c r="FC1902" s="136"/>
      <c r="FD1902" s="136"/>
      <c r="FE1902" s="136"/>
      <c r="FF1902" s="136"/>
      <c r="FG1902" s="136"/>
      <c r="FH1902" s="136"/>
      <c r="FI1902" s="136"/>
      <c r="FJ1902" s="136"/>
      <c r="FK1902" s="136"/>
      <c r="FL1902" s="136"/>
      <c r="FM1902" s="136"/>
      <c r="FN1902" s="136"/>
      <c r="FO1902" s="136"/>
      <c r="FP1902" s="136"/>
      <c r="FQ1902" s="136"/>
      <c r="FR1902" s="136"/>
      <c r="FS1902" s="136"/>
      <c r="FT1902" s="136"/>
      <c r="FU1902" s="136"/>
      <c r="FV1902" s="136"/>
      <c r="FW1902" s="136"/>
      <c r="FX1902" s="136"/>
      <c r="FY1902" s="136"/>
      <c r="FZ1902" s="136"/>
      <c r="GA1902" s="136"/>
      <c r="GB1902" s="136"/>
      <c r="GC1902" s="136"/>
      <c r="GD1902" s="136"/>
      <c r="GE1902" s="136"/>
      <c r="GF1902" s="136"/>
      <c r="GG1902" s="136"/>
      <c r="GH1902" s="136"/>
      <c r="GI1902" s="136"/>
      <c r="GJ1902" s="136"/>
      <c r="GK1902" s="136"/>
      <c r="GL1902" s="136"/>
      <c r="GM1902" s="136"/>
      <c r="GN1902" s="136"/>
      <c r="GO1902" s="136"/>
      <c r="GP1902" s="136"/>
      <c r="GQ1902" s="136"/>
      <c r="GR1902" s="136"/>
      <c r="GS1902" s="136"/>
      <c r="GT1902" s="136"/>
      <c r="GU1902" s="136"/>
      <c r="GV1902" s="136"/>
      <c r="GW1902" s="136"/>
      <c r="GX1902" s="136"/>
      <c r="GY1902" s="136"/>
      <c r="GZ1902" s="136"/>
      <c r="HA1902" s="136"/>
      <c r="HB1902" s="136"/>
      <c r="HC1902" s="136"/>
      <c r="HD1902" s="136"/>
      <c r="HE1902" s="136"/>
      <c r="HF1902" s="136"/>
      <c r="HG1902" s="136"/>
      <c r="HH1902" s="136"/>
      <c r="HI1902" s="136"/>
      <c r="HJ1902" s="136"/>
      <c r="HK1902" s="136"/>
      <c r="HL1902" s="136"/>
      <c r="HM1902" s="136"/>
      <c r="HN1902" s="136"/>
      <c r="HO1902" s="136"/>
      <c r="HP1902" s="136"/>
      <c r="HQ1902" s="136"/>
      <c r="HR1902" s="136"/>
      <c r="HS1902" s="136"/>
      <c r="HT1902" s="136"/>
      <c r="HU1902" s="136"/>
      <c r="HV1902" s="136"/>
      <c r="HW1902" s="136"/>
      <c r="HX1902" s="136"/>
      <c r="HY1902" s="136"/>
      <c r="HZ1902" s="136"/>
      <c r="IA1902" s="136"/>
      <c r="IB1902" s="136"/>
      <c r="IC1902" s="136"/>
      <c r="ID1902" s="136"/>
      <c r="IE1902" s="136"/>
      <c r="IF1902" s="136"/>
      <c r="IG1902" s="136"/>
    </row>
    <row r="1903" spans="1:241" ht="15" customHeight="1" x14ac:dyDescent="0.25">
      <c r="A1903" s="223" t="s">
        <v>674</v>
      </c>
      <c r="B1903" s="217">
        <v>15280334</v>
      </c>
      <c r="C1903" s="217">
        <v>4651091</v>
      </c>
      <c r="D1903" s="217">
        <v>1228333</v>
      </c>
      <c r="E1903" s="217">
        <v>1849985</v>
      </c>
      <c r="F1903" s="217">
        <v>3143399</v>
      </c>
      <c r="G1903" s="217">
        <v>881727</v>
      </c>
      <c r="H1903" s="235">
        <v>27034869</v>
      </c>
      <c r="I1903" s="136"/>
      <c r="J1903" s="321" t="s">
        <v>695</v>
      </c>
      <c r="K1903" s="217">
        <v>13973005</v>
      </c>
      <c r="L1903" s="217">
        <v>6479967</v>
      </c>
      <c r="M1903" s="217">
        <v>2400606</v>
      </c>
      <c r="N1903" s="217">
        <v>1429426</v>
      </c>
      <c r="O1903" s="217">
        <v>2475525</v>
      </c>
      <c r="P1903" s="217">
        <v>819812</v>
      </c>
      <c r="Q1903" s="235">
        <v>27578341</v>
      </c>
      <c r="R1903" s="136"/>
      <c r="S1903" s="136"/>
      <c r="T1903" s="136"/>
      <c r="U1903" s="136"/>
      <c r="V1903" s="136"/>
      <c r="W1903" s="136"/>
      <c r="X1903" s="136"/>
      <c r="Y1903" s="136"/>
      <c r="Z1903" s="136"/>
      <c r="AA1903" s="136"/>
      <c r="AB1903" s="136"/>
      <c r="AC1903" s="136"/>
      <c r="AD1903" s="136"/>
      <c r="AE1903" s="136"/>
      <c r="AF1903" s="136"/>
      <c r="AG1903" s="136"/>
      <c r="AH1903" s="136"/>
      <c r="AI1903" s="136"/>
      <c r="AJ1903" s="136"/>
      <c r="AK1903" s="136"/>
      <c r="AL1903" s="136"/>
      <c r="AM1903" s="136"/>
      <c r="AN1903" s="136"/>
      <c r="AO1903" s="136"/>
      <c r="AP1903" s="136"/>
      <c r="AQ1903" s="136"/>
      <c r="AR1903" s="136"/>
      <c r="AS1903" s="136"/>
      <c r="AT1903" s="136"/>
      <c r="AU1903" s="136"/>
      <c r="AV1903" s="136"/>
      <c r="AW1903" s="136"/>
      <c r="AX1903" s="136"/>
      <c r="AY1903" s="136"/>
      <c r="AZ1903" s="136"/>
      <c r="BA1903" s="136"/>
      <c r="BB1903" s="136"/>
      <c r="BC1903" s="136"/>
      <c r="BD1903" s="136"/>
      <c r="BE1903" s="136"/>
      <c r="BF1903" s="136"/>
      <c r="BG1903" s="136"/>
      <c r="BH1903" s="136"/>
      <c r="BI1903" s="136"/>
      <c r="BJ1903" s="136"/>
      <c r="BK1903" s="136"/>
      <c r="BL1903" s="136"/>
      <c r="BM1903" s="136"/>
      <c r="BN1903" s="136"/>
      <c r="BO1903" s="136"/>
      <c r="BP1903" s="136"/>
      <c r="BQ1903" s="136"/>
      <c r="BR1903" s="136"/>
      <c r="BS1903" s="136"/>
      <c r="BT1903" s="136"/>
      <c r="BU1903" s="136"/>
      <c r="BV1903" s="136"/>
      <c r="BW1903" s="136"/>
      <c r="BX1903" s="136"/>
      <c r="BY1903" s="136"/>
      <c r="BZ1903" s="136"/>
      <c r="CA1903" s="136"/>
      <c r="CB1903" s="136"/>
      <c r="CC1903" s="136"/>
      <c r="CD1903" s="136"/>
      <c r="CE1903" s="136"/>
      <c r="CF1903" s="136"/>
      <c r="CG1903" s="136"/>
      <c r="CH1903" s="136"/>
      <c r="CI1903" s="136"/>
      <c r="CJ1903" s="136"/>
      <c r="CK1903" s="136"/>
      <c r="CL1903" s="136"/>
      <c r="CM1903" s="136"/>
      <c r="CN1903" s="136"/>
      <c r="CO1903" s="136"/>
      <c r="CP1903" s="136"/>
      <c r="CQ1903" s="136"/>
      <c r="CR1903" s="136"/>
      <c r="CS1903" s="136"/>
      <c r="CT1903" s="136"/>
      <c r="CU1903" s="136"/>
      <c r="CV1903" s="136"/>
      <c r="CW1903" s="136"/>
      <c r="CX1903" s="136"/>
      <c r="CY1903" s="136"/>
      <c r="CZ1903" s="136"/>
      <c r="DA1903" s="136"/>
      <c r="DB1903" s="136"/>
      <c r="DC1903" s="136"/>
      <c r="DD1903" s="136"/>
      <c r="DE1903" s="136"/>
      <c r="DF1903" s="136"/>
      <c r="DG1903" s="136"/>
      <c r="DH1903" s="136"/>
      <c r="DI1903" s="136"/>
      <c r="DJ1903" s="136"/>
      <c r="DK1903" s="136"/>
      <c r="DL1903" s="136"/>
      <c r="DM1903" s="136"/>
      <c r="DN1903" s="136"/>
      <c r="DO1903" s="136"/>
      <c r="DP1903" s="136"/>
      <c r="DQ1903" s="136"/>
      <c r="DR1903" s="136"/>
      <c r="DS1903" s="136"/>
      <c r="DT1903" s="136"/>
      <c r="DU1903" s="136"/>
      <c r="DV1903" s="136"/>
      <c r="DW1903" s="136"/>
      <c r="DX1903" s="136"/>
      <c r="DY1903" s="136"/>
      <c r="DZ1903" s="136"/>
      <c r="EA1903" s="136"/>
      <c r="EB1903" s="136"/>
      <c r="EC1903" s="136"/>
      <c r="ED1903" s="136"/>
      <c r="EE1903" s="136"/>
      <c r="EF1903" s="136"/>
      <c r="EG1903" s="136"/>
      <c r="EH1903" s="136"/>
      <c r="EI1903" s="136"/>
      <c r="EJ1903" s="136"/>
      <c r="EK1903" s="136"/>
      <c r="EL1903" s="136"/>
      <c r="EM1903" s="136"/>
      <c r="EN1903" s="136"/>
      <c r="EO1903" s="136"/>
      <c r="EP1903" s="136"/>
      <c r="EQ1903" s="136"/>
      <c r="ER1903" s="136"/>
      <c r="ES1903" s="136"/>
      <c r="ET1903" s="136"/>
      <c r="EU1903" s="136"/>
      <c r="EV1903" s="136"/>
      <c r="EW1903" s="136"/>
      <c r="EX1903" s="136"/>
      <c r="EY1903" s="136"/>
      <c r="EZ1903" s="136"/>
      <c r="FA1903" s="136"/>
      <c r="FB1903" s="136"/>
      <c r="FC1903" s="136"/>
      <c r="FD1903" s="136"/>
      <c r="FE1903" s="136"/>
      <c r="FF1903" s="136"/>
      <c r="FG1903" s="136"/>
      <c r="FH1903" s="136"/>
      <c r="FI1903" s="136"/>
      <c r="FJ1903" s="136"/>
      <c r="FK1903" s="136"/>
      <c r="FL1903" s="136"/>
      <c r="FM1903" s="136"/>
      <c r="FN1903" s="136"/>
      <c r="FO1903" s="136"/>
      <c r="FP1903" s="136"/>
      <c r="FQ1903" s="136"/>
      <c r="FR1903" s="136"/>
      <c r="FS1903" s="136"/>
      <c r="FT1903" s="136"/>
      <c r="FU1903" s="136"/>
      <c r="FV1903" s="136"/>
      <c r="FW1903" s="136"/>
      <c r="FX1903" s="136"/>
      <c r="FY1903" s="136"/>
      <c r="FZ1903" s="136"/>
      <c r="GA1903" s="136"/>
      <c r="GB1903" s="136"/>
      <c r="GC1903" s="136"/>
      <c r="GD1903" s="136"/>
      <c r="GE1903" s="136"/>
      <c r="GF1903" s="136"/>
      <c r="GG1903" s="136"/>
      <c r="GH1903" s="136"/>
      <c r="GI1903" s="136"/>
      <c r="GJ1903" s="136"/>
      <c r="GK1903" s="136"/>
      <c r="GL1903" s="136"/>
      <c r="GM1903" s="136"/>
      <c r="GN1903" s="136"/>
      <c r="GO1903" s="136"/>
      <c r="GP1903" s="136"/>
      <c r="GQ1903" s="136"/>
      <c r="GR1903" s="136"/>
      <c r="GS1903" s="136"/>
      <c r="GT1903" s="136"/>
      <c r="GU1903" s="136"/>
      <c r="GV1903" s="136"/>
      <c r="GW1903" s="136"/>
      <c r="GX1903" s="136"/>
      <c r="GY1903" s="136"/>
      <c r="GZ1903" s="136"/>
      <c r="HA1903" s="136"/>
      <c r="HB1903" s="136"/>
      <c r="HC1903" s="136"/>
      <c r="HD1903" s="136"/>
      <c r="HE1903" s="136"/>
      <c r="HF1903" s="136"/>
      <c r="HG1903" s="136"/>
      <c r="HH1903" s="136"/>
      <c r="HI1903" s="136"/>
      <c r="HJ1903" s="136"/>
      <c r="HK1903" s="136"/>
      <c r="HL1903" s="136"/>
      <c r="HM1903" s="136"/>
      <c r="HN1903" s="136"/>
      <c r="HO1903" s="136"/>
      <c r="HP1903" s="136"/>
      <c r="HQ1903" s="136"/>
      <c r="HR1903" s="136"/>
      <c r="HS1903" s="136"/>
      <c r="HT1903" s="136"/>
      <c r="HU1903" s="136"/>
      <c r="HV1903" s="136"/>
      <c r="HW1903" s="136"/>
      <c r="HX1903" s="136"/>
      <c r="HY1903" s="136"/>
      <c r="HZ1903" s="136"/>
      <c r="IA1903" s="136"/>
      <c r="IB1903" s="136"/>
      <c r="IC1903" s="136"/>
      <c r="ID1903" s="136"/>
      <c r="IE1903" s="136"/>
      <c r="IF1903" s="136"/>
      <c r="IG1903" s="136"/>
    </row>
    <row r="1904" spans="1:241" ht="15" customHeight="1" x14ac:dyDescent="0.25">
      <c r="A1904" s="223" t="s">
        <v>677</v>
      </c>
      <c r="B1904" s="217">
        <v>2256810</v>
      </c>
      <c r="C1904" s="217">
        <v>2413668</v>
      </c>
      <c r="D1904" s="217">
        <v>579276</v>
      </c>
      <c r="E1904" s="217">
        <v>1243521</v>
      </c>
      <c r="F1904" s="217">
        <v>2085457</v>
      </c>
      <c r="G1904" s="217">
        <v>461760</v>
      </c>
      <c r="H1904" s="235">
        <v>9040492</v>
      </c>
      <c r="I1904" s="136"/>
      <c r="J1904" s="321" t="s">
        <v>630</v>
      </c>
      <c r="K1904" s="217">
        <v>13317299</v>
      </c>
      <c r="L1904" s="217">
        <v>7746397</v>
      </c>
      <c r="M1904" s="217">
        <v>1703051</v>
      </c>
      <c r="N1904" s="217">
        <v>1793467</v>
      </c>
      <c r="O1904" s="217">
        <v>2423570</v>
      </c>
      <c r="P1904" s="217">
        <v>734134</v>
      </c>
      <c r="Q1904" s="235">
        <v>27717918</v>
      </c>
      <c r="R1904" s="136"/>
      <c r="S1904" s="136"/>
      <c r="T1904" s="136"/>
      <c r="U1904" s="136"/>
      <c r="V1904" s="136"/>
      <c r="W1904" s="136"/>
      <c r="X1904" s="136"/>
      <c r="Y1904" s="136"/>
      <c r="Z1904" s="136"/>
      <c r="AA1904" s="136"/>
      <c r="AB1904" s="136"/>
      <c r="AC1904" s="136"/>
      <c r="AD1904" s="136"/>
      <c r="AE1904" s="136"/>
      <c r="AF1904" s="136"/>
      <c r="AG1904" s="136"/>
      <c r="AH1904" s="136"/>
      <c r="AI1904" s="136"/>
      <c r="AJ1904" s="136"/>
      <c r="AK1904" s="136"/>
      <c r="AL1904" s="136"/>
      <c r="AM1904" s="136"/>
      <c r="AN1904" s="136"/>
      <c r="AO1904" s="136"/>
      <c r="AP1904" s="136"/>
      <c r="AQ1904" s="136"/>
      <c r="AR1904" s="136"/>
      <c r="AS1904" s="136"/>
      <c r="AT1904" s="136"/>
      <c r="AU1904" s="136"/>
      <c r="AV1904" s="136"/>
      <c r="AW1904" s="136"/>
      <c r="AX1904" s="136"/>
      <c r="AY1904" s="136"/>
      <c r="AZ1904" s="136"/>
      <c r="BA1904" s="136"/>
      <c r="BB1904" s="136"/>
      <c r="BC1904" s="136"/>
      <c r="BD1904" s="136"/>
      <c r="BE1904" s="136"/>
      <c r="BF1904" s="136"/>
      <c r="BG1904" s="136"/>
      <c r="BH1904" s="136"/>
      <c r="BI1904" s="136"/>
      <c r="BJ1904" s="136"/>
      <c r="BK1904" s="136"/>
      <c r="BL1904" s="136"/>
      <c r="BM1904" s="136"/>
      <c r="BN1904" s="136"/>
      <c r="BO1904" s="136"/>
      <c r="BP1904" s="136"/>
      <c r="BQ1904" s="136"/>
      <c r="BR1904" s="136"/>
      <c r="BS1904" s="136"/>
      <c r="BT1904" s="136"/>
      <c r="BU1904" s="136"/>
      <c r="BV1904" s="136"/>
      <c r="BW1904" s="136"/>
      <c r="BX1904" s="136"/>
      <c r="BY1904" s="136"/>
      <c r="BZ1904" s="136"/>
      <c r="CA1904" s="136"/>
      <c r="CB1904" s="136"/>
      <c r="CC1904" s="136"/>
      <c r="CD1904" s="136"/>
      <c r="CE1904" s="136"/>
      <c r="CF1904" s="136"/>
      <c r="CG1904" s="136"/>
      <c r="CH1904" s="136"/>
      <c r="CI1904" s="136"/>
      <c r="CJ1904" s="136"/>
      <c r="CK1904" s="136"/>
      <c r="CL1904" s="136"/>
      <c r="CM1904" s="136"/>
      <c r="CN1904" s="136"/>
      <c r="CO1904" s="136"/>
      <c r="CP1904" s="136"/>
      <c r="CQ1904" s="136"/>
      <c r="CR1904" s="136"/>
      <c r="CS1904" s="136"/>
      <c r="CT1904" s="136"/>
      <c r="CU1904" s="136"/>
      <c r="CV1904" s="136"/>
      <c r="CW1904" s="136"/>
      <c r="CX1904" s="136"/>
      <c r="CY1904" s="136"/>
      <c r="CZ1904" s="136"/>
      <c r="DA1904" s="136"/>
      <c r="DB1904" s="136"/>
      <c r="DC1904" s="136"/>
      <c r="DD1904" s="136"/>
      <c r="DE1904" s="136"/>
      <c r="DF1904" s="136"/>
      <c r="DG1904" s="136"/>
      <c r="DH1904" s="136"/>
      <c r="DI1904" s="136"/>
      <c r="DJ1904" s="136"/>
      <c r="DK1904" s="136"/>
      <c r="DL1904" s="136"/>
      <c r="DM1904" s="136"/>
      <c r="DN1904" s="136"/>
      <c r="DO1904" s="136"/>
      <c r="DP1904" s="136"/>
      <c r="DQ1904" s="136"/>
      <c r="DR1904" s="136"/>
      <c r="DS1904" s="136"/>
      <c r="DT1904" s="136"/>
      <c r="DU1904" s="136"/>
      <c r="DV1904" s="136"/>
      <c r="DW1904" s="136"/>
      <c r="DX1904" s="136"/>
      <c r="DY1904" s="136"/>
      <c r="DZ1904" s="136"/>
      <c r="EA1904" s="136"/>
      <c r="EB1904" s="136"/>
      <c r="EC1904" s="136"/>
      <c r="ED1904" s="136"/>
      <c r="EE1904" s="136"/>
      <c r="EF1904" s="136"/>
      <c r="EG1904" s="136"/>
      <c r="EH1904" s="136"/>
      <c r="EI1904" s="136"/>
      <c r="EJ1904" s="136"/>
      <c r="EK1904" s="136"/>
      <c r="EL1904" s="136"/>
      <c r="EM1904" s="136"/>
      <c r="EN1904" s="136"/>
      <c r="EO1904" s="136"/>
      <c r="EP1904" s="136"/>
      <c r="EQ1904" s="136"/>
      <c r="ER1904" s="136"/>
      <c r="ES1904" s="136"/>
      <c r="ET1904" s="136"/>
      <c r="EU1904" s="136"/>
      <c r="EV1904" s="136"/>
      <c r="EW1904" s="136"/>
      <c r="EX1904" s="136"/>
      <c r="EY1904" s="136"/>
      <c r="EZ1904" s="136"/>
      <c r="FA1904" s="136"/>
      <c r="FB1904" s="136"/>
      <c r="FC1904" s="136"/>
      <c r="FD1904" s="136"/>
      <c r="FE1904" s="136"/>
      <c r="FF1904" s="136"/>
      <c r="FG1904" s="136"/>
      <c r="FH1904" s="136"/>
      <c r="FI1904" s="136"/>
      <c r="FJ1904" s="136"/>
      <c r="FK1904" s="136"/>
      <c r="FL1904" s="136"/>
      <c r="FM1904" s="136"/>
      <c r="FN1904" s="136"/>
      <c r="FO1904" s="136"/>
      <c r="FP1904" s="136"/>
      <c r="FQ1904" s="136"/>
      <c r="FR1904" s="136"/>
      <c r="FS1904" s="136"/>
      <c r="FT1904" s="136"/>
      <c r="FU1904" s="136"/>
      <c r="FV1904" s="136"/>
      <c r="FW1904" s="136"/>
      <c r="FX1904" s="136"/>
      <c r="FY1904" s="136"/>
      <c r="FZ1904" s="136"/>
      <c r="GA1904" s="136"/>
      <c r="GB1904" s="136"/>
      <c r="GC1904" s="136"/>
      <c r="GD1904" s="136"/>
      <c r="GE1904" s="136"/>
      <c r="GF1904" s="136"/>
      <c r="GG1904" s="136"/>
      <c r="GH1904" s="136"/>
      <c r="GI1904" s="136"/>
      <c r="GJ1904" s="136"/>
      <c r="GK1904" s="136"/>
      <c r="GL1904" s="136"/>
      <c r="GM1904" s="136"/>
      <c r="GN1904" s="136"/>
      <c r="GO1904" s="136"/>
      <c r="GP1904" s="136"/>
      <c r="GQ1904" s="136"/>
      <c r="GR1904" s="136"/>
      <c r="GS1904" s="136"/>
      <c r="GT1904" s="136"/>
      <c r="GU1904" s="136"/>
      <c r="GV1904" s="136"/>
      <c r="GW1904" s="136"/>
      <c r="GX1904" s="136"/>
      <c r="GY1904" s="136"/>
      <c r="GZ1904" s="136"/>
      <c r="HA1904" s="136"/>
      <c r="HB1904" s="136"/>
      <c r="HC1904" s="136"/>
      <c r="HD1904" s="136"/>
      <c r="HE1904" s="136"/>
      <c r="HF1904" s="136"/>
      <c r="HG1904" s="136"/>
      <c r="HH1904" s="136"/>
      <c r="HI1904" s="136"/>
      <c r="HJ1904" s="136"/>
      <c r="HK1904" s="136"/>
      <c r="HL1904" s="136"/>
      <c r="HM1904" s="136"/>
      <c r="HN1904" s="136"/>
      <c r="HO1904" s="136"/>
      <c r="HP1904" s="136"/>
      <c r="HQ1904" s="136"/>
      <c r="HR1904" s="136"/>
      <c r="HS1904" s="136"/>
      <c r="HT1904" s="136"/>
      <c r="HU1904" s="136"/>
      <c r="HV1904" s="136"/>
      <c r="HW1904" s="136"/>
      <c r="HX1904" s="136"/>
      <c r="HY1904" s="136"/>
      <c r="HZ1904" s="136"/>
      <c r="IA1904" s="136"/>
      <c r="IB1904" s="136"/>
      <c r="IC1904" s="136"/>
      <c r="ID1904" s="136"/>
      <c r="IE1904" s="136"/>
      <c r="IF1904" s="136"/>
      <c r="IG1904" s="136"/>
    </row>
    <row r="1905" spans="1:241" ht="15" customHeight="1" x14ac:dyDescent="0.25">
      <c r="A1905" s="223" t="s">
        <v>747</v>
      </c>
      <c r="B1905" s="217">
        <v>8288133</v>
      </c>
      <c r="C1905" s="217">
        <v>3012751</v>
      </c>
      <c r="D1905" s="217">
        <v>999573</v>
      </c>
      <c r="E1905" s="217">
        <v>1174689</v>
      </c>
      <c r="F1905" s="217">
        <v>2268501</v>
      </c>
      <c r="G1905" s="217">
        <v>579158</v>
      </c>
      <c r="H1905" s="235">
        <v>16322805</v>
      </c>
      <c r="I1905" s="136"/>
      <c r="J1905" s="321" t="s">
        <v>395</v>
      </c>
      <c r="K1905" s="217">
        <v>6225693</v>
      </c>
      <c r="L1905" s="217">
        <v>6105255</v>
      </c>
      <c r="M1905" s="217">
        <v>754303</v>
      </c>
      <c r="N1905" s="217">
        <v>1488626</v>
      </c>
      <c r="O1905" s="217">
        <v>1952529</v>
      </c>
      <c r="P1905" s="217">
        <v>397122</v>
      </c>
      <c r="Q1905" s="235">
        <v>16923528</v>
      </c>
      <c r="R1905" s="136"/>
      <c r="S1905" s="136"/>
      <c r="T1905" s="136"/>
      <c r="U1905" s="136"/>
      <c r="V1905" s="136"/>
      <c r="W1905" s="136"/>
      <c r="X1905" s="136"/>
      <c r="Y1905" s="136"/>
      <c r="Z1905" s="136"/>
      <c r="AA1905" s="136"/>
      <c r="AB1905" s="136"/>
      <c r="AC1905" s="136"/>
      <c r="AD1905" s="136"/>
      <c r="AE1905" s="136"/>
      <c r="AF1905" s="136"/>
      <c r="AG1905" s="136"/>
      <c r="AH1905" s="136"/>
      <c r="AI1905" s="136"/>
      <c r="AJ1905" s="136"/>
      <c r="AK1905" s="136"/>
      <c r="AL1905" s="136"/>
      <c r="AM1905" s="136"/>
      <c r="AN1905" s="136"/>
      <c r="AO1905" s="136"/>
      <c r="AP1905" s="136"/>
      <c r="AQ1905" s="136"/>
      <c r="AR1905" s="136"/>
      <c r="AS1905" s="136"/>
      <c r="AT1905" s="136"/>
      <c r="AU1905" s="136"/>
      <c r="AV1905" s="136"/>
      <c r="AW1905" s="136"/>
      <c r="AX1905" s="136"/>
      <c r="AY1905" s="136"/>
      <c r="AZ1905" s="136"/>
      <c r="BA1905" s="136"/>
      <c r="BB1905" s="136"/>
      <c r="BC1905" s="136"/>
      <c r="BD1905" s="136"/>
      <c r="BE1905" s="136"/>
      <c r="BF1905" s="136"/>
      <c r="BG1905" s="136"/>
      <c r="BH1905" s="136"/>
      <c r="BI1905" s="136"/>
      <c r="BJ1905" s="136"/>
      <c r="BK1905" s="136"/>
      <c r="BL1905" s="136"/>
      <c r="BM1905" s="136"/>
      <c r="BN1905" s="136"/>
      <c r="BO1905" s="136"/>
      <c r="BP1905" s="136"/>
      <c r="BQ1905" s="136"/>
      <c r="BR1905" s="136"/>
      <c r="BS1905" s="136"/>
      <c r="BT1905" s="136"/>
      <c r="BU1905" s="136"/>
      <c r="BV1905" s="136"/>
      <c r="BW1905" s="136"/>
      <c r="BX1905" s="136"/>
      <c r="BY1905" s="136"/>
      <c r="BZ1905" s="136"/>
      <c r="CA1905" s="136"/>
      <c r="CB1905" s="136"/>
      <c r="CC1905" s="136"/>
      <c r="CD1905" s="136"/>
      <c r="CE1905" s="136"/>
      <c r="CF1905" s="136"/>
      <c r="CG1905" s="136"/>
      <c r="CH1905" s="136"/>
      <c r="CI1905" s="136"/>
      <c r="CJ1905" s="136"/>
      <c r="CK1905" s="136"/>
      <c r="CL1905" s="136"/>
      <c r="CM1905" s="136"/>
      <c r="CN1905" s="136"/>
      <c r="CO1905" s="136"/>
      <c r="CP1905" s="136"/>
      <c r="CQ1905" s="136"/>
      <c r="CR1905" s="136"/>
      <c r="CS1905" s="136"/>
      <c r="CT1905" s="136"/>
      <c r="CU1905" s="136"/>
      <c r="CV1905" s="136"/>
      <c r="CW1905" s="136"/>
      <c r="CX1905" s="136"/>
      <c r="CY1905" s="136"/>
      <c r="CZ1905" s="136"/>
      <c r="DA1905" s="136"/>
      <c r="DB1905" s="136"/>
      <c r="DC1905" s="136"/>
      <c r="DD1905" s="136"/>
      <c r="DE1905" s="136"/>
      <c r="DF1905" s="136"/>
      <c r="DG1905" s="136"/>
      <c r="DH1905" s="136"/>
      <c r="DI1905" s="136"/>
      <c r="DJ1905" s="136"/>
      <c r="DK1905" s="136"/>
      <c r="DL1905" s="136"/>
      <c r="DM1905" s="136"/>
      <c r="DN1905" s="136"/>
      <c r="DO1905" s="136"/>
      <c r="DP1905" s="136"/>
      <c r="DQ1905" s="136"/>
      <c r="DR1905" s="136"/>
      <c r="DS1905" s="136"/>
      <c r="DT1905" s="136"/>
      <c r="DU1905" s="136"/>
      <c r="DV1905" s="136"/>
      <c r="DW1905" s="136"/>
      <c r="DX1905" s="136"/>
      <c r="DY1905" s="136"/>
      <c r="DZ1905" s="136"/>
      <c r="EA1905" s="136"/>
      <c r="EB1905" s="136"/>
      <c r="EC1905" s="136"/>
      <c r="ED1905" s="136"/>
      <c r="EE1905" s="136"/>
      <c r="EF1905" s="136"/>
      <c r="EG1905" s="136"/>
      <c r="EH1905" s="136"/>
      <c r="EI1905" s="136"/>
      <c r="EJ1905" s="136"/>
      <c r="EK1905" s="136"/>
      <c r="EL1905" s="136"/>
      <c r="EM1905" s="136"/>
      <c r="EN1905" s="136"/>
      <c r="EO1905" s="136"/>
      <c r="EP1905" s="136"/>
      <c r="EQ1905" s="136"/>
      <c r="ER1905" s="136"/>
      <c r="ES1905" s="136"/>
      <c r="ET1905" s="136"/>
      <c r="EU1905" s="136"/>
      <c r="EV1905" s="136"/>
      <c r="EW1905" s="136"/>
      <c r="EX1905" s="136"/>
      <c r="EY1905" s="136"/>
      <c r="EZ1905" s="136"/>
      <c r="FA1905" s="136"/>
      <c r="FB1905" s="136"/>
      <c r="FC1905" s="136"/>
      <c r="FD1905" s="136"/>
      <c r="FE1905" s="136"/>
      <c r="FF1905" s="136"/>
      <c r="FG1905" s="136"/>
      <c r="FH1905" s="136"/>
      <c r="FI1905" s="136"/>
      <c r="FJ1905" s="136"/>
      <c r="FK1905" s="136"/>
      <c r="FL1905" s="136"/>
      <c r="FM1905" s="136"/>
      <c r="FN1905" s="136"/>
      <c r="FO1905" s="136"/>
      <c r="FP1905" s="136"/>
      <c r="FQ1905" s="136"/>
      <c r="FR1905" s="136"/>
      <c r="FS1905" s="136"/>
      <c r="FT1905" s="136"/>
      <c r="FU1905" s="136"/>
      <c r="FV1905" s="136"/>
      <c r="FW1905" s="136"/>
      <c r="FX1905" s="136"/>
      <c r="FY1905" s="136"/>
      <c r="FZ1905" s="136"/>
      <c r="GA1905" s="136"/>
      <c r="GB1905" s="136"/>
      <c r="GC1905" s="136"/>
      <c r="GD1905" s="136"/>
      <c r="GE1905" s="136"/>
      <c r="GF1905" s="136"/>
      <c r="GG1905" s="136"/>
      <c r="GH1905" s="136"/>
      <c r="GI1905" s="136"/>
      <c r="GJ1905" s="136"/>
      <c r="GK1905" s="136"/>
      <c r="GL1905" s="136"/>
      <c r="GM1905" s="136"/>
      <c r="GN1905" s="136"/>
      <c r="GO1905" s="136"/>
      <c r="GP1905" s="136"/>
      <c r="GQ1905" s="136"/>
      <c r="GR1905" s="136"/>
      <c r="GS1905" s="136"/>
      <c r="GT1905" s="136"/>
      <c r="GU1905" s="136"/>
      <c r="GV1905" s="136"/>
      <c r="GW1905" s="136"/>
      <c r="GX1905" s="136"/>
      <c r="GY1905" s="136"/>
      <c r="GZ1905" s="136"/>
      <c r="HA1905" s="136"/>
      <c r="HB1905" s="136"/>
      <c r="HC1905" s="136"/>
      <c r="HD1905" s="136"/>
      <c r="HE1905" s="136"/>
      <c r="HF1905" s="136"/>
      <c r="HG1905" s="136"/>
      <c r="HH1905" s="136"/>
      <c r="HI1905" s="136"/>
      <c r="HJ1905" s="136"/>
      <c r="HK1905" s="136"/>
      <c r="HL1905" s="136"/>
      <c r="HM1905" s="136"/>
      <c r="HN1905" s="136"/>
      <c r="HO1905" s="136"/>
      <c r="HP1905" s="136"/>
      <c r="HQ1905" s="136"/>
      <c r="HR1905" s="136"/>
      <c r="HS1905" s="136"/>
      <c r="HT1905" s="136"/>
      <c r="HU1905" s="136"/>
      <c r="HV1905" s="136"/>
      <c r="HW1905" s="136"/>
      <c r="HX1905" s="136"/>
      <c r="HY1905" s="136"/>
      <c r="HZ1905" s="136"/>
      <c r="IA1905" s="136"/>
      <c r="IB1905" s="136"/>
      <c r="IC1905" s="136"/>
      <c r="ID1905" s="136"/>
      <c r="IE1905" s="136"/>
      <c r="IF1905" s="136"/>
      <c r="IG1905" s="136"/>
    </row>
    <row r="1906" spans="1:241" ht="15" customHeight="1" x14ac:dyDescent="0.25">
      <c r="A1906" s="223" t="s">
        <v>748</v>
      </c>
      <c r="B1906" s="217">
        <v>7953672</v>
      </c>
      <c r="C1906" s="217">
        <v>2744789</v>
      </c>
      <c r="D1906" s="217">
        <v>1054933</v>
      </c>
      <c r="E1906" s="217">
        <v>1051120</v>
      </c>
      <c r="F1906" s="217">
        <v>2196560</v>
      </c>
      <c r="G1906" s="217">
        <v>672852</v>
      </c>
      <c r="H1906" s="235">
        <v>15673926</v>
      </c>
      <c r="I1906" s="136"/>
      <c r="J1906" s="321" t="s">
        <v>396</v>
      </c>
      <c r="K1906" s="217">
        <v>5002312</v>
      </c>
      <c r="L1906" s="217">
        <v>4604235</v>
      </c>
      <c r="M1906" s="217">
        <v>786825</v>
      </c>
      <c r="N1906" s="217">
        <v>1445165</v>
      </c>
      <c r="O1906" s="217">
        <v>2096619</v>
      </c>
      <c r="P1906" s="217">
        <v>451152</v>
      </c>
      <c r="Q1906" s="235">
        <v>14386308</v>
      </c>
      <c r="R1906" s="136"/>
      <c r="S1906" s="136"/>
      <c r="T1906" s="136"/>
      <c r="U1906" s="136"/>
      <c r="V1906" s="136"/>
      <c r="W1906" s="136"/>
      <c r="X1906" s="136"/>
      <c r="Y1906" s="136"/>
      <c r="Z1906" s="136"/>
      <c r="AA1906" s="136"/>
      <c r="AB1906" s="136"/>
      <c r="AC1906" s="136"/>
      <c r="AD1906" s="136"/>
      <c r="AE1906" s="136"/>
      <c r="AF1906" s="136"/>
      <c r="AG1906" s="136"/>
      <c r="AH1906" s="136"/>
      <c r="AI1906" s="136"/>
      <c r="AJ1906" s="136"/>
      <c r="AK1906" s="136"/>
      <c r="AL1906" s="136"/>
      <c r="AM1906" s="136"/>
      <c r="AN1906" s="136"/>
      <c r="AO1906" s="136"/>
      <c r="AP1906" s="136"/>
      <c r="AQ1906" s="136"/>
      <c r="AR1906" s="136"/>
      <c r="AS1906" s="136"/>
      <c r="AT1906" s="136"/>
      <c r="AU1906" s="136"/>
      <c r="AV1906" s="136"/>
      <c r="AW1906" s="136"/>
      <c r="AX1906" s="136"/>
      <c r="AY1906" s="136"/>
      <c r="AZ1906" s="136"/>
      <c r="BA1906" s="136"/>
      <c r="BB1906" s="136"/>
      <c r="BC1906" s="136"/>
      <c r="BD1906" s="136"/>
      <c r="BE1906" s="136"/>
      <c r="BF1906" s="136"/>
      <c r="BG1906" s="136"/>
      <c r="BH1906" s="136"/>
      <c r="BI1906" s="136"/>
      <c r="BJ1906" s="136"/>
      <c r="BK1906" s="136"/>
      <c r="BL1906" s="136"/>
      <c r="BM1906" s="136"/>
      <c r="BN1906" s="136"/>
      <c r="BO1906" s="136"/>
      <c r="BP1906" s="136"/>
      <c r="BQ1906" s="136"/>
      <c r="BR1906" s="136"/>
      <c r="BS1906" s="136"/>
      <c r="BT1906" s="136"/>
      <c r="BU1906" s="136"/>
      <c r="BV1906" s="136"/>
      <c r="BW1906" s="136"/>
      <c r="BX1906" s="136"/>
      <c r="BY1906" s="136"/>
      <c r="BZ1906" s="136"/>
      <c r="CA1906" s="136"/>
      <c r="CB1906" s="136"/>
      <c r="CC1906" s="136"/>
      <c r="CD1906" s="136"/>
      <c r="CE1906" s="136"/>
      <c r="CF1906" s="136"/>
      <c r="CG1906" s="136"/>
      <c r="CH1906" s="136"/>
      <c r="CI1906" s="136"/>
      <c r="CJ1906" s="136"/>
      <c r="CK1906" s="136"/>
      <c r="CL1906" s="136"/>
      <c r="CM1906" s="136"/>
      <c r="CN1906" s="136"/>
      <c r="CO1906" s="136"/>
      <c r="CP1906" s="136"/>
      <c r="CQ1906" s="136"/>
      <c r="CR1906" s="136"/>
      <c r="CS1906" s="136"/>
      <c r="CT1906" s="136"/>
      <c r="CU1906" s="136"/>
      <c r="CV1906" s="136"/>
      <c r="CW1906" s="136"/>
      <c r="CX1906" s="136"/>
      <c r="CY1906" s="136"/>
      <c r="CZ1906" s="136"/>
      <c r="DA1906" s="136"/>
      <c r="DB1906" s="136"/>
      <c r="DC1906" s="136"/>
      <c r="DD1906" s="136"/>
      <c r="DE1906" s="136"/>
      <c r="DF1906" s="136"/>
      <c r="DG1906" s="136"/>
      <c r="DH1906" s="136"/>
      <c r="DI1906" s="136"/>
      <c r="DJ1906" s="136"/>
      <c r="DK1906" s="136"/>
      <c r="DL1906" s="136"/>
      <c r="DM1906" s="136"/>
      <c r="DN1906" s="136"/>
      <c r="DO1906" s="136"/>
      <c r="DP1906" s="136"/>
      <c r="DQ1906" s="136"/>
      <c r="DR1906" s="136"/>
      <c r="DS1906" s="136"/>
      <c r="DT1906" s="136"/>
      <c r="DU1906" s="136"/>
      <c r="DV1906" s="136"/>
      <c r="DW1906" s="136"/>
      <c r="DX1906" s="136"/>
      <c r="DY1906" s="136"/>
      <c r="DZ1906" s="136"/>
      <c r="EA1906" s="136"/>
      <c r="EB1906" s="136"/>
      <c r="EC1906" s="136"/>
      <c r="ED1906" s="136"/>
      <c r="EE1906" s="136"/>
      <c r="EF1906" s="136"/>
      <c r="EG1906" s="136"/>
      <c r="EH1906" s="136"/>
      <c r="EI1906" s="136"/>
      <c r="EJ1906" s="136"/>
      <c r="EK1906" s="136"/>
      <c r="EL1906" s="136"/>
      <c r="EM1906" s="136"/>
      <c r="EN1906" s="136"/>
      <c r="EO1906" s="136"/>
      <c r="EP1906" s="136"/>
      <c r="EQ1906" s="136"/>
      <c r="ER1906" s="136"/>
      <c r="ES1906" s="136"/>
      <c r="ET1906" s="136"/>
      <c r="EU1906" s="136"/>
      <c r="EV1906" s="136"/>
      <c r="EW1906" s="136"/>
      <c r="EX1906" s="136"/>
      <c r="EY1906" s="136"/>
      <c r="EZ1906" s="136"/>
      <c r="FA1906" s="136"/>
      <c r="FB1906" s="136"/>
      <c r="FC1906" s="136"/>
      <c r="FD1906" s="136"/>
      <c r="FE1906" s="136"/>
      <c r="FF1906" s="136"/>
      <c r="FG1906" s="136"/>
      <c r="FH1906" s="136"/>
      <c r="FI1906" s="136"/>
      <c r="FJ1906" s="136"/>
      <c r="FK1906" s="136"/>
      <c r="FL1906" s="136"/>
      <c r="FM1906" s="136"/>
      <c r="FN1906" s="136"/>
      <c r="FO1906" s="136"/>
      <c r="FP1906" s="136"/>
      <c r="FQ1906" s="136"/>
      <c r="FR1906" s="136"/>
      <c r="FS1906" s="136"/>
      <c r="FT1906" s="136"/>
      <c r="FU1906" s="136"/>
      <c r="FV1906" s="136"/>
      <c r="FW1906" s="136"/>
      <c r="FX1906" s="136"/>
      <c r="FY1906" s="136"/>
      <c r="FZ1906" s="136"/>
      <c r="GA1906" s="136"/>
      <c r="GB1906" s="136"/>
      <c r="GC1906" s="136"/>
      <c r="GD1906" s="136"/>
      <c r="GE1906" s="136"/>
      <c r="GF1906" s="136"/>
      <c r="GG1906" s="136"/>
      <c r="GH1906" s="136"/>
      <c r="GI1906" s="136"/>
      <c r="GJ1906" s="136"/>
      <c r="GK1906" s="136"/>
      <c r="GL1906" s="136"/>
      <c r="GM1906" s="136"/>
      <c r="GN1906" s="136"/>
      <c r="GO1906" s="136"/>
      <c r="GP1906" s="136"/>
      <c r="GQ1906" s="136"/>
      <c r="GR1906" s="136"/>
      <c r="GS1906" s="136"/>
      <c r="GT1906" s="136"/>
      <c r="GU1906" s="136"/>
      <c r="GV1906" s="136"/>
      <c r="GW1906" s="136"/>
      <c r="GX1906" s="136"/>
      <c r="GY1906" s="136"/>
      <c r="GZ1906" s="136"/>
      <c r="HA1906" s="136"/>
      <c r="HB1906" s="136"/>
      <c r="HC1906" s="136"/>
      <c r="HD1906" s="136"/>
      <c r="HE1906" s="136"/>
      <c r="HF1906" s="136"/>
      <c r="HG1906" s="136"/>
      <c r="HH1906" s="136"/>
      <c r="HI1906" s="136"/>
      <c r="HJ1906" s="136"/>
      <c r="HK1906" s="136"/>
      <c r="HL1906" s="136"/>
      <c r="HM1906" s="136"/>
      <c r="HN1906" s="136"/>
      <c r="HO1906" s="136"/>
      <c r="HP1906" s="136"/>
      <c r="HQ1906" s="136"/>
      <c r="HR1906" s="136"/>
      <c r="HS1906" s="136"/>
      <c r="HT1906" s="136"/>
      <c r="HU1906" s="136"/>
      <c r="HV1906" s="136"/>
      <c r="HW1906" s="136"/>
      <c r="HX1906" s="136"/>
      <c r="HY1906" s="136"/>
      <c r="HZ1906" s="136"/>
      <c r="IA1906" s="136"/>
      <c r="IB1906" s="136"/>
      <c r="IC1906" s="136"/>
      <c r="ID1906" s="136"/>
      <c r="IE1906" s="136"/>
      <c r="IF1906" s="136"/>
      <c r="IG1906" s="136"/>
    </row>
    <row r="1907" spans="1:241" ht="15" customHeight="1" x14ac:dyDescent="0.25">
      <c r="A1907" s="223" t="s">
        <v>678</v>
      </c>
      <c r="B1907" s="217">
        <v>8023261</v>
      </c>
      <c r="C1907" s="217">
        <v>2770662</v>
      </c>
      <c r="D1907" s="217">
        <v>1094965</v>
      </c>
      <c r="E1907" s="217">
        <v>1156865</v>
      </c>
      <c r="F1907" s="217">
        <v>2194580</v>
      </c>
      <c r="G1907" s="217">
        <v>550536</v>
      </c>
      <c r="H1907" s="235">
        <v>15790869</v>
      </c>
      <c r="I1907" s="136"/>
      <c r="J1907" s="321" t="s">
        <v>397</v>
      </c>
      <c r="K1907" s="217">
        <v>7754152</v>
      </c>
      <c r="L1907" s="217">
        <v>3524883</v>
      </c>
      <c r="M1907" s="217">
        <v>676822</v>
      </c>
      <c r="N1907" s="217">
        <v>1161054</v>
      </c>
      <c r="O1907" s="217">
        <v>2318183</v>
      </c>
      <c r="P1907" s="217">
        <v>439645</v>
      </c>
      <c r="Q1907" s="235">
        <v>15874739</v>
      </c>
      <c r="R1907" s="136"/>
      <c r="S1907" s="136"/>
      <c r="T1907" s="136"/>
      <c r="U1907" s="136"/>
      <c r="V1907" s="136"/>
      <c r="W1907" s="136"/>
      <c r="X1907" s="136"/>
      <c r="Y1907" s="136"/>
      <c r="Z1907" s="136"/>
      <c r="AA1907" s="136"/>
      <c r="AB1907" s="136"/>
      <c r="AC1907" s="136"/>
      <c r="AD1907" s="136"/>
      <c r="AE1907" s="136"/>
      <c r="AF1907" s="136"/>
      <c r="AG1907" s="136"/>
      <c r="AH1907" s="136"/>
      <c r="AI1907" s="136"/>
      <c r="AJ1907" s="136"/>
      <c r="AK1907" s="136"/>
      <c r="AL1907" s="136"/>
      <c r="AM1907" s="136"/>
      <c r="AN1907" s="136"/>
      <c r="AO1907" s="136"/>
      <c r="AP1907" s="136"/>
      <c r="AQ1907" s="136"/>
      <c r="AR1907" s="136"/>
      <c r="AS1907" s="136"/>
      <c r="AT1907" s="136"/>
      <c r="AU1907" s="136"/>
      <c r="AV1907" s="136"/>
      <c r="AW1907" s="136"/>
      <c r="AX1907" s="136"/>
      <c r="AY1907" s="136"/>
      <c r="AZ1907" s="136"/>
      <c r="BA1907" s="136"/>
      <c r="BB1907" s="136"/>
      <c r="BC1907" s="136"/>
      <c r="BD1907" s="136"/>
      <c r="BE1907" s="136"/>
      <c r="BF1907" s="136"/>
      <c r="BG1907" s="136"/>
      <c r="BH1907" s="136"/>
      <c r="BI1907" s="136"/>
      <c r="BJ1907" s="136"/>
      <c r="BK1907" s="136"/>
      <c r="BL1907" s="136"/>
      <c r="BM1907" s="136"/>
      <c r="BN1907" s="136"/>
      <c r="BO1907" s="136"/>
      <c r="BP1907" s="136"/>
      <c r="BQ1907" s="136"/>
      <c r="BR1907" s="136"/>
      <c r="BS1907" s="136"/>
      <c r="BT1907" s="136"/>
      <c r="BU1907" s="136"/>
      <c r="BV1907" s="136"/>
      <c r="BW1907" s="136"/>
      <c r="BX1907" s="136"/>
      <c r="BY1907" s="136"/>
      <c r="BZ1907" s="136"/>
      <c r="CA1907" s="136"/>
      <c r="CB1907" s="136"/>
      <c r="CC1907" s="136"/>
      <c r="CD1907" s="136"/>
      <c r="CE1907" s="136"/>
      <c r="CF1907" s="136"/>
      <c r="CG1907" s="136"/>
      <c r="CH1907" s="136"/>
      <c r="CI1907" s="136"/>
      <c r="CJ1907" s="136"/>
      <c r="CK1907" s="136"/>
      <c r="CL1907" s="136"/>
      <c r="CM1907" s="136"/>
      <c r="CN1907" s="136"/>
      <c r="CO1907" s="136"/>
      <c r="CP1907" s="136"/>
      <c r="CQ1907" s="136"/>
      <c r="CR1907" s="136"/>
      <c r="CS1907" s="136"/>
      <c r="CT1907" s="136"/>
      <c r="CU1907" s="136"/>
      <c r="CV1907" s="136"/>
      <c r="CW1907" s="136"/>
      <c r="CX1907" s="136"/>
      <c r="CY1907" s="136"/>
      <c r="CZ1907" s="136"/>
      <c r="DA1907" s="136"/>
      <c r="DB1907" s="136"/>
      <c r="DC1907" s="136"/>
      <c r="DD1907" s="136"/>
      <c r="DE1907" s="136"/>
      <c r="DF1907" s="136"/>
      <c r="DG1907" s="136"/>
      <c r="DH1907" s="136"/>
      <c r="DI1907" s="136"/>
      <c r="DJ1907" s="136"/>
      <c r="DK1907" s="136"/>
      <c r="DL1907" s="136"/>
      <c r="DM1907" s="136"/>
      <c r="DN1907" s="136"/>
      <c r="DO1907" s="136"/>
      <c r="DP1907" s="136"/>
      <c r="DQ1907" s="136"/>
      <c r="DR1907" s="136"/>
      <c r="DS1907" s="136"/>
      <c r="DT1907" s="136"/>
      <c r="DU1907" s="136"/>
      <c r="DV1907" s="136"/>
      <c r="DW1907" s="136"/>
      <c r="DX1907" s="136"/>
      <c r="DY1907" s="136"/>
      <c r="DZ1907" s="136"/>
      <c r="EA1907" s="136"/>
      <c r="EB1907" s="136"/>
      <c r="EC1907" s="136"/>
      <c r="ED1907" s="136"/>
      <c r="EE1907" s="136"/>
      <c r="EF1907" s="136"/>
      <c r="EG1907" s="136"/>
      <c r="EH1907" s="136"/>
      <c r="EI1907" s="136"/>
      <c r="EJ1907" s="136"/>
      <c r="EK1907" s="136"/>
      <c r="EL1907" s="136"/>
      <c r="EM1907" s="136"/>
      <c r="EN1907" s="136"/>
      <c r="EO1907" s="136"/>
      <c r="EP1907" s="136"/>
      <c r="EQ1907" s="136"/>
      <c r="ER1907" s="136"/>
      <c r="ES1907" s="136"/>
      <c r="ET1907" s="136"/>
      <c r="EU1907" s="136"/>
      <c r="EV1907" s="136"/>
      <c r="EW1907" s="136"/>
      <c r="EX1907" s="136"/>
      <c r="EY1907" s="136"/>
      <c r="EZ1907" s="136"/>
      <c r="FA1907" s="136"/>
      <c r="FB1907" s="136"/>
      <c r="FC1907" s="136"/>
      <c r="FD1907" s="136"/>
      <c r="FE1907" s="136"/>
      <c r="FF1907" s="136"/>
      <c r="FG1907" s="136"/>
      <c r="FH1907" s="136"/>
      <c r="FI1907" s="136"/>
      <c r="FJ1907" s="136"/>
      <c r="FK1907" s="136"/>
      <c r="FL1907" s="136"/>
      <c r="FM1907" s="136"/>
      <c r="FN1907" s="136"/>
      <c r="FO1907" s="136"/>
      <c r="FP1907" s="136"/>
      <c r="FQ1907" s="136"/>
      <c r="FR1907" s="136"/>
      <c r="FS1907" s="136"/>
      <c r="FT1907" s="136"/>
      <c r="FU1907" s="136"/>
      <c r="FV1907" s="136"/>
      <c r="FW1907" s="136"/>
      <c r="FX1907" s="136"/>
      <c r="FY1907" s="136"/>
      <c r="FZ1907" s="136"/>
      <c r="GA1907" s="136"/>
      <c r="GB1907" s="136"/>
      <c r="GC1907" s="136"/>
      <c r="GD1907" s="136"/>
      <c r="GE1907" s="136"/>
      <c r="GF1907" s="136"/>
      <c r="GG1907" s="136"/>
      <c r="GH1907" s="136"/>
      <c r="GI1907" s="136"/>
      <c r="GJ1907" s="136"/>
      <c r="GK1907" s="136"/>
      <c r="GL1907" s="136"/>
      <c r="GM1907" s="136"/>
      <c r="GN1907" s="136"/>
      <c r="GO1907" s="136"/>
      <c r="GP1907" s="136"/>
      <c r="GQ1907" s="136"/>
      <c r="GR1907" s="136"/>
      <c r="GS1907" s="136"/>
      <c r="GT1907" s="136"/>
      <c r="GU1907" s="136"/>
      <c r="GV1907" s="136"/>
      <c r="GW1907" s="136"/>
      <c r="GX1907" s="136"/>
      <c r="GY1907" s="136"/>
      <c r="GZ1907" s="136"/>
      <c r="HA1907" s="136"/>
      <c r="HB1907" s="136"/>
      <c r="HC1907" s="136"/>
      <c r="HD1907" s="136"/>
      <c r="HE1907" s="136"/>
      <c r="HF1907" s="136"/>
      <c r="HG1907" s="136"/>
      <c r="HH1907" s="136"/>
      <c r="HI1907" s="136"/>
      <c r="HJ1907" s="136"/>
      <c r="HK1907" s="136"/>
      <c r="HL1907" s="136"/>
      <c r="HM1907" s="136"/>
      <c r="HN1907" s="136"/>
      <c r="HO1907" s="136"/>
      <c r="HP1907" s="136"/>
      <c r="HQ1907" s="136"/>
      <c r="HR1907" s="136"/>
      <c r="HS1907" s="136"/>
      <c r="HT1907" s="136"/>
      <c r="HU1907" s="136"/>
      <c r="HV1907" s="136"/>
      <c r="HW1907" s="136"/>
      <c r="HX1907" s="136"/>
      <c r="HY1907" s="136"/>
      <c r="HZ1907" s="136"/>
      <c r="IA1907" s="136"/>
      <c r="IB1907" s="136"/>
      <c r="IC1907" s="136"/>
      <c r="ID1907" s="136"/>
      <c r="IE1907" s="136"/>
      <c r="IF1907" s="136"/>
      <c r="IG1907" s="136"/>
    </row>
    <row r="1908" spans="1:241" ht="15" customHeight="1" x14ac:dyDescent="0.25">
      <c r="A1908" s="223" t="s">
        <v>679</v>
      </c>
      <c r="B1908" s="217">
        <v>6215173</v>
      </c>
      <c r="C1908" s="217">
        <v>3214310</v>
      </c>
      <c r="D1908" s="217">
        <v>715526</v>
      </c>
      <c r="E1908" s="217">
        <v>1057335</v>
      </c>
      <c r="F1908" s="217">
        <v>2025147</v>
      </c>
      <c r="G1908" s="217">
        <v>474447</v>
      </c>
      <c r="H1908" s="235">
        <v>13701938</v>
      </c>
      <c r="I1908" s="136"/>
      <c r="J1908" s="321" t="s">
        <v>696</v>
      </c>
      <c r="K1908" s="217">
        <v>6436845</v>
      </c>
      <c r="L1908" s="217">
        <v>3299822</v>
      </c>
      <c r="M1908" s="217">
        <v>725799</v>
      </c>
      <c r="N1908" s="217">
        <v>973513</v>
      </c>
      <c r="O1908" s="217">
        <v>2156745</v>
      </c>
      <c r="P1908" s="217">
        <v>422199</v>
      </c>
      <c r="Q1908" s="235">
        <v>14014923</v>
      </c>
      <c r="R1908" s="136"/>
      <c r="S1908" s="136"/>
      <c r="T1908" s="136"/>
      <c r="U1908" s="136"/>
      <c r="V1908" s="136"/>
      <c r="W1908" s="136"/>
      <c r="X1908" s="136"/>
      <c r="Y1908" s="136"/>
      <c r="Z1908" s="136"/>
      <c r="AA1908" s="136"/>
      <c r="AB1908" s="136"/>
      <c r="AC1908" s="136"/>
      <c r="AD1908" s="136"/>
      <c r="AE1908" s="136"/>
      <c r="AF1908" s="136"/>
      <c r="AG1908" s="136"/>
      <c r="AH1908" s="136"/>
      <c r="AI1908" s="136"/>
      <c r="AJ1908" s="136"/>
      <c r="AK1908" s="136"/>
      <c r="AL1908" s="136"/>
      <c r="AM1908" s="136"/>
      <c r="AN1908" s="136"/>
      <c r="AO1908" s="136"/>
      <c r="AP1908" s="136"/>
      <c r="AQ1908" s="136"/>
      <c r="AR1908" s="136"/>
      <c r="AS1908" s="136"/>
      <c r="AT1908" s="136"/>
      <c r="AU1908" s="136"/>
      <c r="AV1908" s="136"/>
      <c r="AW1908" s="136"/>
      <c r="AX1908" s="136"/>
      <c r="AY1908" s="136"/>
      <c r="AZ1908" s="136"/>
      <c r="BA1908" s="136"/>
      <c r="BB1908" s="136"/>
      <c r="BC1908" s="136"/>
      <c r="BD1908" s="136"/>
      <c r="BE1908" s="136"/>
      <c r="BF1908" s="136"/>
      <c r="BG1908" s="136"/>
      <c r="BH1908" s="136"/>
      <c r="BI1908" s="136"/>
      <c r="BJ1908" s="136"/>
      <c r="BK1908" s="136"/>
      <c r="BL1908" s="136"/>
      <c r="BM1908" s="136"/>
      <c r="BN1908" s="136"/>
      <c r="BO1908" s="136"/>
      <c r="BP1908" s="136"/>
      <c r="BQ1908" s="136"/>
      <c r="BR1908" s="136"/>
      <c r="BS1908" s="136"/>
      <c r="BT1908" s="136"/>
      <c r="BU1908" s="136"/>
      <c r="BV1908" s="136"/>
      <c r="BW1908" s="136"/>
      <c r="BX1908" s="136"/>
      <c r="BY1908" s="136"/>
      <c r="BZ1908" s="136"/>
      <c r="CA1908" s="136"/>
      <c r="CB1908" s="136"/>
      <c r="CC1908" s="136"/>
      <c r="CD1908" s="136"/>
      <c r="CE1908" s="136"/>
      <c r="CF1908" s="136"/>
      <c r="CG1908" s="136"/>
      <c r="CH1908" s="136"/>
      <c r="CI1908" s="136"/>
      <c r="CJ1908" s="136"/>
      <c r="CK1908" s="136"/>
      <c r="CL1908" s="136"/>
      <c r="CM1908" s="136"/>
      <c r="CN1908" s="136"/>
      <c r="CO1908" s="136"/>
      <c r="CP1908" s="136"/>
      <c r="CQ1908" s="136"/>
      <c r="CR1908" s="136"/>
      <c r="CS1908" s="136"/>
      <c r="CT1908" s="136"/>
      <c r="CU1908" s="136"/>
      <c r="CV1908" s="136"/>
      <c r="CW1908" s="136"/>
      <c r="CX1908" s="136"/>
      <c r="CY1908" s="136"/>
      <c r="CZ1908" s="136"/>
      <c r="DA1908" s="136"/>
      <c r="DB1908" s="136"/>
      <c r="DC1908" s="136"/>
      <c r="DD1908" s="136"/>
      <c r="DE1908" s="136"/>
      <c r="DF1908" s="136"/>
      <c r="DG1908" s="136"/>
      <c r="DH1908" s="136"/>
      <c r="DI1908" s="136"/>
      <c r="DJ1908" s="136"/>
      <c r="DK1908" s="136"/>
      <c r="DL1908" s="136"/>
      <c r="DM1908" s="136"/>
      <c r="DN1908" s="136"/>
      <c r="DO1908" s="136"/>
      <c r="DP1908" s="136"/>
      <c r="DQ1908" s="136"/>
      <c r="DR1908" s="136"/>
      <c r="DS1908" s="136"/>
      <c r="DT1908" s="136"/>
      <c r="DU1908" s="136"/>
      <c r="DV1908" s="136"/>
      <c r="DW1908" s="136"/>
      <c r="DX1908" s="136"/>
      <c r="DY1908" s="136"/>
      <c r="DZ1908" s="136"/>
      <c r="EA1908" s="136"/>
      <c r="EB1908" s="136"/>
      <c r="EC1908" s="136"/>
      <c r="ED1908" s="136"/>
      <c r="EE1908" s="136"/>
      <c r="EF1908" s="136"/>
      <c r="EG1908" s="136"/>
      <c r="EH1908" s="136"/>
      <c r="EI1908" s="136"/>
      <c r="EJ1908" s="136"/>
      <c r="EK1908" s="136"/>
      <c r="EL1908" s="136"/>
      <c r="EM1908" s="136"/>
      <c r="EN1908" s="136"/>
      <c r="EO1908" s="136"/>
      <c r="EP1908" s="136"/>
      <c r="EQ1908" s="136"/>
      <c r="ER1908" s="136"/>
      <c r="ES1908" s="136"/>
      <c r="ET1908" s="136"/>
      <c r="EU1908" s="136"/>
      <c r="EV1908" s="136"/>
      <c r="EW1908" s="136"/>
      <c r="EX1908" s="136"/>
      <c r="EY1908" s="136"/>
      <c r="EZ1908" s="136"/>
      <c r="FA1908" s="136"/>
      <c r="FB1908" s="136"/>
      <c r="FC1908" s="136"/>
      <c r="FD1908" s="136"/>
      <c r="FE1908" s="136"/>
      <c r="FF1908" s="136"/>
      <c r="FG1908" s="136"/>
      <c r="FH1908" s="136"/>
      <c r="FI1908" s="136"/>
      <c r="FJ1908" s="136"/>
      <c r="FK1908" s="136"/>
      <c r="FL1908" s="136"/>
      <c r="FM1908" s="136"/>
      <c r="FN1908" s="136"/>
      <c r="FO1908" s="136"/>
      <c r="FP1908" s="136"/>
      <c r="FQ1908" s="136"/>
      <c r="FR1908" s="136"/>
      <c r="FS1908" s="136"/>
      <c r="FT1908" s="136"/>
      <c r="FU1908" s="136"/>
      <c r="FV1908" s="136"/>
      <c r="FW1908" s="136"/>
      <c r="FX1908" s="136"/>
      <c r="FY1908" s="136"/>
      <c r="FZ1908" s="136"/>
      <c r="GA1908" s="136"/>
      <c r="GB1908" s="136"/>
      <c r="GC1908" s="136"/>
      <c r="GD1908" s="136"/>
      <c r="GE1908" s="136"/>
      <c r="GF1908" s="136"/>
      <c r="GG1908" s="136"/>
      <c r="GH1908" s="136"/>
      <c r="GI1908" s="136"/>
      <c r="GJ1908" s="136"/>
      <c r="GK1908" s="136"/>
      <c r="GL1908" s="136"/>
      <c r="GM1908" s="136"/>
      <c r="GN1908" s="136"/>
      <c r="GO1908" s="136"/>
      <c r="GP1908" s="136"/>
      <c r="GQ1908" s="136"/>
      <c r="GR1908" s="136"/>
      <c r="GS1908" s="136"/>
      <c r="GT1908" s="136"/>
      <c r="GU1908" s="136"/>
      <c r="GV1908" s="136"/>
      <c r="GW1908" s="136"/>
      <c r="GX1908" s="136"/>
      <c r="GY1908" s="136"/>
      <c r="GZ1908" s="136"/>
      <c r="HA1908" s="136"/>
      <c r="HB1908" s="136"/>
      <c r="HC1908" s="136"/>
      <c r="HD1908" s="136"/>
      <c r="HE1908" s="136"/>
      <c r="HF1908" s="136"/>
      <c r="HG1908" s="136"/>
      <c r="HH1908" s="136"/>
      <c r="HI1908" s="136"/>
      <c r="HJ1908" s="136"/>
      <c r="HK1908" s="136"/>
      <c r="HL1908" s="136"/>
      <c r="HM1908" s="136"/>
      <c r="HN1908" s="136"/>
      <c r="HO1908" s="136"/>
      <c r="HP1908" s="136"/>
      <c r="HQ1908" s="136"/>
      <c r="HR1908" s="136"/>
      <c r="HS1908" s="136"/>
      <c r="HT1908" s="136"/>
      <c r="HU1908" s="136"/>
      <c r="HV1908" s="136"/>
      <c r="HW1908" s="136"/>
      <c r="HX1908" s="136"/>
      <c r="HY1908" s="136"/>
      <c r="HZ1908" s="136"/>
      <c r="IA1908" s="136"/>
      <c r="IB1908" s="136"/>
      <c r="IC1908" s="136"/>
      <c r="ID1908" s="136"/>
      <c r="IE1908" s="136"/>
      <c r="IF1908" s="136"/>
      <c r="IG1908" s="136"/>
    </row>
    <row r="1909" spans="1:241" ht="15" customHeight="1" x14ac:dyDescent="0.25">
      <c r="A1909" s="223" t="s">
        <v>682</v>
      </c>
      <c r="B1909" s="217">
        <v>5277190</v>
      </c>
      <c r="C1909" s="217">
        <v>2269581</v>
      </c>
      <c r="D1909" s="217">
        <v>618139</v>
      </c>
      <c r="E1909" s="217">
        <v>1059588</v>
      </c>
      <c r="F1909" s="217">
        <v>1915996</v>
      </c>
      <c r="G1909" s="217">
        <v>574298</v>
      </c>
      <c r="H1909" s="235">
        <v>11714792</v>
      </c>
      <c r="I1909" s="136"/>
      <c r="J1909" s="321" t="s">
        <v>631</v>
      </c>
      <c r="K1909" s="217">
        <v>4762302</v>
      </c>
      <c r="L1909" s="217">
        <v>3164956</v>
      </c>
      <c r="M1909" s="217">
        <v>626776</v>
      </c>
      <c r="N1909" s="217">
        <v>974056</v>
      </c>
      <c r="O1909" s="217">
        <v>2334776</v>
      </c>
      <c r="P1909" s="217">
        <v>419125</v>
      </c>
      <c r="Q1909" s="235">
        <v>12281991</v>
      </c>
      <c r="R1909" s="136"/>
      <c r="S1909" s="136"/>
      <c r="T1909" s="136"/>
      <c r="U1909" s="136"/>
      <c r="V1909" s="136"/>
      <c r="W1909" s="136"/>
      <c r="X1909" s="136"/>
      <c r="Y1909" s="136"/>
      <c r="Z1909" s="136"/>
      <c r="AA1909" s="136"/>
      <c r="AB1909" s="136"/>
      <c r="AC1909" s="136"/>
      <c r="AD1909" s="136"/>
      <c r="AE1909" s="136"/>
      <c r="AF1909" s="136"/>
      <c r="AG1909" s="136"/>
      <c r="AH1909" s="136"/>
      <c r="AI1909" s="136"/>
      <c r="AJ1909" s="136"/>
      <c r="AK1909" s="136"/>
      <c r="AL1909" s="136"/>
      <c r="AM1909" s="136"/>
      <c r="AN1909" s="136"/>
      <c r="AO1909" s="136"/>
      <c r="AP1909" s="136"/>
      <c r="AQ1909" s="136"/>
      <c r="AR1909" s="136"/>
      <c r="AS1909" s="136"/>
      <c r="AT1909" s="136"/>
      <c r="AU1909" s="136"/>
      <c r="AV1909" s="136"/>
      <c r="AW1909" s="136"/>
      <c r="AX1909" s="136"/>
      <c r="AY1909" s="136"/>
      <c r="AZ1909" s="136"/>
      <c r="BA1909" s="136"/>
      <c r="BB1909" s="136"/>
      <c r="BC1909" s="136"/>
      <c r="BD1909" s="136"/>
      <c r="BE1909" s="136"/>
      <c r="BF1909" s="136"/>
      <c r="BG1909" s="136"/>
      <c r="BH1909" s="136"/>
      <c r="BI1909" s="136"/>
      <c r="BJ1909" s="136"/>
      <c r="BK1909" s="136"/>
      <c r="BL1909" s="136"/>
      <c r="BM1909" s="136"/>
      <c r="BN1909" s="136"/>
      <c r="BO1909" s="136"/>
      <c r="BP1909" s="136"/>
      <c r="BQ1909" s="136"/>
      <c r="BR1909" s="136"/>
      <c r="BS1909" s="136"/>
      <c r="BT1909" s="136"/>
      <c r="BU1909" s="136"/>
      <c r="BV1909" s="136"/>
      <c r="BW1909" s="136"/>
      <c r="BX1909" s="136"/>
      <c r="BY1909" s="136"/>
      <c r="BZ1909" s="136"/>
      <c r="CA1909" s="136"/>
      <c r="CB1909" s="136"/>
      <c r="CC1909" s="136"/>
      <c r="CD1909" s="136"/>
      <c r="CE1909" s="136"/>
      <c r="CF1909" s="136"/>
      <c r="CG1909" s="136"/>
      <c r="CH1909" s="136"/>
      <c r="CI1909" s="136"/>
      <c r="CJ1909" s="136"/>
      <c r="CK1909" s="136"/>
      <c r="CL1909" s="136"/>
      <c r="CM1909" s="136"/>
      <c r="CN1909" s="136"/>
      <c r="CO1909" s="136"/>
      <c r="CP1909" s="136"/>
      <c r="CQ1909" s="136"/>
      <c r="CR1909" s="136"/>
      <c r="CS1909" s="136"/>
      <c r="CT1909" s="136"/>
      <c r="CU1909" s="136"/>
      <c r="CV1909" s="136"/>
      <c r="CW1909" s="136"/>
      <c r="CX1909" s="136"/>
      <c r="CY1909" s="136"/>
      <c r="CZ1909" s="136"/>
      <c r="DA1909" s="136"/>
      <c r="DB1909" s="136"/>
      <c r="DC1909" s="136"/>
      <c r="DD1909" s="136"/>
      <c r="DE1909" s="136"/>
      <c r="DF1909" s="136"/>
      <c r="DG1909" s="136"/>
      <c r="DH1909" s="136"/>
      <c r="DI1909" s="136"/>
      <c r="DJ1909" s="136"/>
      <c r="DK1909" s="136"/>
      <c r="DL1909" s="136"/>
      <c r="DM1909" s="136"/>
      <c r="DN1909" s="136"/>
      <c r="DO1909" s="136"/>
      <c r="DP1909" s="136"/>
      <c r="DQ1909" s="136"/>
      <c r="DR1909" s="136"/>
      <c r="DS1909" s="136"/>
      <c r="DT1909" s="136"/>
      <c r="DU1909" s="136"/>
      <c r="DV1909" s="136"/>
      <c r="DW1909" s="136"/>
      <c r="DX1909" s="136"/>
      <c r="DY1909" s="136"/>
      <c r="DZ1909" s="136"/>
      <c r="EA1909" s="136"/>
      <c r="EB1909" s="136"/>
      <c r="EC1909" s="136"/>
      <c r="ED1909" s="136"/>
      <c r="EE1909" s="136"/>
      <c r="EF1909" s="136"/>
      <c r="EG1909" s="136"/>
      <c r="EH1909" s="136"/>
      <c r="EI1909" s="136"/>
      <c r="EJ1909" s="136"/>
      <c r="EK1909" s="136"/>
      <c r="EL1909" s="136"/>
      <c r="EM1909" s="136"/>
      <c r="EN1909" s="136"/>
      <c r="EO1909" s="136"/>
      <c r="EP1909" s="136"/>
      <c r="EQ1909" s="136"/>
      <c r="ER1909" s="136"/>
      <c r="ES1909" s="136"/>
      <c r="ET1909" s="136"/>
      <c r="EU1909" s="136"/>
      <c r="EV1909" s="136"/>
      <c r="EW1909" s="136"/>
      <c r="EX1909" s="136"/>
      <c r="EY1909" s="136"/>
      <c r="EZ1909" s="136"/>
      <c r="FA1909" s="136"/>
      <c r="FB1909" s="136"/>
      <c r="FC1909" s="136"/>
      <c r="FD1909" s="136"/>
      <c r="FE1909" s="136"/>
      <c r="FF1909" s="136"/>
      <c r="FG1909" s="136"/>
      <c r="FH1909" s="136"/>
      <c r="FI1909" s="136"/>
      <c r="FJ1909" s="136"/>
      <c r="FK1909" s="136"/>
      <c r="FL1909" s="136"/>
      <c r="FM1909" s="136"/>
      <c r="FN1909" s="136"/>
      <c r="FO1909" s="136"/>
      <c r="FP1909" s="136"/>
      <c r="FQ1909" s="136"/>
      <c r="FR1909" s="136"/>
      <c r="FS1909" s="136"/>
      <c r="FT1909" s="136"/>
      <c r="FU1909" s="136"/>
      <c r="FV1909" s="136"/>
      <c r="FW1909" s="136"/>
      <c r="FX1909" s="136"/>
      <c r="FY1909" s="136"/>
      <c r="FZ1909" s="136"/>
      <c r="GA1909" s="136"/>
      <c r="GB1909" s="136"/>
      <c r="GC1909" s="136"/>
      <c r="GD1909" s="136"/>
      <c r="GE1909" s="136"/>
      <c r="GF1909" s="136"/>
      <c r="GG1909" s="136"/>
      <c r="GH1909" s="136"/>
      <c r="GI1909" s="136"/>
      <c r="GJ1909" s="136"/>
      <c r="GK1909" s="136"/>
      <c r="GL1909" s="136"/>
      <c r="GM1909" s="136"/>
      <c r="GN1909" s="136"/>
      <c r="GO1909" s="136"/>
      <c r="GP1909" s="136"/>
      <c r="GQ1909" s="136"/>
      <c r="GR1909" s="136"/>
      <c r="GS1909" s="136"/>
      <c r="GT1909" s="136"/>
      <c r="GU1909" s="136"/>
      <c r="GV1909" s="136"/>
      <c r="GW1909" s="136"/>
      <c r="GX1909" s="136"/>
      <c r="GY1909" s="136"/>
      <c r="GZ1909" s="136"/>
      <c r="HA1909" s="136"/>
      <c r="HB1909" s="136"/>
      <c r="HC1909" s="136"/>
      <c r="HD1909" s="136"/>
      <c r="HE1909" s="136"/>
      <c r="HF1909" s="136"/>
      <c r="HG1909" s="136"/>
      <c r="HH1909" s="136"/>
      <c r="HI1909" s="136"/>
      <c r="HJ1909" s="136"/>
      <c r="HK1909" s="136"/>
      <c r="HL1909" s="136"/>
      <c r="HM1909" s="136"/>
      <c r="HN1909" s="136"/>
      <c r="HO1909" s="136"/>
      <c r="HP1909" s="136"/>
      <c r="HQ1909" s="136"/>
      <c r="HR1909" s="136"/>
      <c r="HS1909" s="136"/>
      <c r="HT1909" s="136"/>
      <c r="HU1909" s="136"/>
      <c r="HV1909" s="136"/>
      <c r="HW1909" s="136"/>
      <c r="HX1909" s="136"/>
      <c r="HY1909" s="136"/>
      <c r="HZ1909" s="136"/>
      <c r="IA1909" s="136"/>
      <c r="IB1909" s="136"/>
      <c r="IC1909" s="136"/>
      <c r="ID1909" s="136"/>
      <c r="IE1909" s="136"/>
      <c r="IF1909" s="136"/>
      <c r="IG1909" s="136"/>
    </row>
    <row r="1910" spans="1:241" ht="15" customHeight="1" x14ac:dyDescent="0.25">
      <c r="A1910" s="223" t="s">
        <v>749</v>
      </c>
      <c r="B1910" s="217">
        <v>6461701</v>
      </c>
      <c r="C1910" s="217">
        <v>2733501</v>
      </c>
      <c r="D1910" s="217">
        <v>718189</v>
      </c>
      <c r="E1910" s="217">
        <v>1250478</v>
      </c>
      <c r="F1910" s="217">
        <v>2072021</v>
      </c>
      <c r="G1910" s="217">
        <v>422635</v>
      </c>
      <c r="H1910" s="235">
        <v>13658525</v>
      </c>
      <c r="I1910" s="136"/>
      <c r="J1910" s="321" t="s">
        <v>400</v>
      </c>
      <c r="K1910" s="217">
        <v>4092318</v>
      </c>
      <c r="L1910" s="217">
        <v>1752182</v>
      </c>
      <c r="M1910" s="217">
        <v>494024</v>
      </c>
      <c r="N1910" s="217">
        <v>904399</v>
      </c>
      <c r="O1910" s="217">
        <v>1598302</v>
      </c>
      <c r="P1910" s="217">
        <v>405894</v>
      </c>
      <c r="Q1910" s="235">
        <v>9247119</v>
      </c>
      <c r="R1910" s="136"/>
      <c r="S1910" s="136"/>
      <c r="T1910" s="136"/>
      <c r="U1910" s="136"/>
      <c r="V1910" s="136"/>
      <c r="W1910" s="136"/>
      <c r="X1910" s="136"/>
      <c r="Y1910" s="136"/>
      <c r="Z1910" s="136"/>
      <c r="AA1910" s="136"/>
      <c r="AB1910" s="136"/>
      <c r="AC1910" s="136"/>
      <c r="AD1910" s="136"/>
      <c r="AE1910" s="136"/>
      <c r="AF1910" s="136"/>
      <c r="AG1910" s="136"/>
      <c r="AH1910" s="136"/>
      <c r="AI1910" s="136"/>
      <c r="AJ1910" s="136"/>
      <c r="AK1910" s="136"/>
      <c r="AL1910" s="136"/>
      <c r="AM1910" s="136"/>
      <c r="AN1910" s="136"/>
      <c r="AO1910" s="136"/>
      <c r="AP1910" s="136"/>
      <c r="AQ1910" s="136"/>
      <c r="AR1910" s="136"/>
      <c r="AS1910" s="136"/>
      <c r="AT1910" s="136"/>
      <c r="AU1910" s="136"/>
      <c r="AV1910" s="136"/>
      <c r="AW1910" s="136"/>
      <c r="AX1910" s="136"/>
      <c r="AY1910" s="136"/>
      <c r="AZ1910" s="136"/>
      <c r="BA1910" s="136"/>
      <c r="BB1910" s="136"/>
      <c r="BC1910" s="136"/>
      <c r="BD1910" s="136"/>
      <c r="BE1910" s="136"/>
      <c r="BF1910" s="136"/>
      <c r="BG1910" s="136"/>
      <c r="BH1910" s="136"/>
      <c r="BI1910" s="136"/>
      <c r="BJ1910" s="136"/>
      <c r="BK1910" s="136"/>
      <c r="BL1910" s="136"/>
      <c r="BM1910" s="136"/>
      <c r="BN1910" s="136"/>
      <c r="BO1910" s="136"/>
      <c r="BP1910" s="136"/>
      <c r="BQ1910" s="136"/>
      <c r="BR1910" s="136"/>
      <c r="BS1910" s="136"/>
      <c r="BT1910" s="136"/>
      <c r="BU1910" s="136"/>
      <c r="BV1910" s="136"/>
      <c r="BW1910" s="136"/>
      <c r="BX1910" s="136"/>
      <c r="BY1910" s="136"/>
      <c r="BZ1910" s="136"/>
      <c r="CA1910" s="136"/>
      <c r="CB1910" s="136"/>
      <c r="CC1910" s="136"/>
      <c r="CD1910" s="136"/>
      <c r="CE1910" s="136"/>
      <c r="CF1910" s="136"/>
      <c r="CG1910" s="136"/>
      <c r="CH1910" s="136"/>
      <c r="CI1910" s="136"/>
      <c r="CJ1910" s="136"/>
      <c r="CK1910" s="136"/>
      <c r="CL1910" s="136"/>
      <c r="CM1910" s="136"/>
      <c r="CN1910" s="136"/>
      <c r="CO1910" s="136"/>
      <c r="CP1910" s="136"/>
      <c r="CQ1910" s="136"/>
      <c r="CR1910" s="136"/>
      <c r="CS1910" s="136"/>
      <c r="CT1910" s="136"/>
      <c r="CU1910" s="136"/>
      <c r="CV1910" s="136"/>
      <c r="CW1910" s="136"/>
      <c r="CX1910" s="136"/>
      <c r="CY1910" s="136"/>
      <c r="CZ1910" s="136"/>
      <c r="DA1910" s="136"/>
      <c r="DB1910" s="136"/>
      <c r="DC1910" s="136"/>
      <c r="DD1910" s="136"/>
      <c r="DE1910" s="136"/>
      <c r="DF1910" s="136"/>
      <c r="DG1910" s="136"/>
      <c r="DH1910" s="136"/>
      <c r="DI1910" s="136"/>
      <c r="DJ1910" s="136"/>
      <c r="DK1910" s="136"/>
      <c r="DL1910" s="136"/>
      <c r="DM1910" s="136"/>
      <c r="DN1910" s="136"/>
      <c r="DO1910" s="136"/>
      <c r="DP1910" s="136"/>
      <c r="DQ1910" s="136"/>
      <c r="DR1910" s="136"/>
      <c r="DS1910" s="136"/>
      <c r="DT1910" s="136"/>
      <c r="DU1910" s="136"/>
      <c r="DV1910" s="136"/>
      <c r="DW1910" s="136"/>
      <c r="DX1910" s="136"/>
      <c r="DY1910" s="136"/>
      <c r="DZ1910" s="136"/>
      <c r="EA1910" s="136"/>
      <c r="EB1910" s="136"/>
      <c r="EC1910" s="136"/>
      <c r="ED1910" s="136"/>
      <c r="EE1910" s="136"/>
      <c r="EF1910" s="136"/>
      <c r="EG1910" s="136"/>
      <c r="EH1910" s="136"/>
      <c r="EI1910" s="136"/>
      <c r="EJ1910" s="136"/>
      <c r="EK1910" s="136"/>
      <c r="EL1910" s="136"/>
      <c r="EM1910" s="136"/>
      <c r="EN1910" s="136"/>
      <c r="EO1910" s="136"/>
      <c r="EP1910" s="136"/>
      <c r="EQ1910" s="136"/>
      <c r="ER1910" s="136"/>
      <c r="ES1910" s="136"/>
      <c r="ET1910" s="136"/>
      <c r="EU1910" s="136"/>
      <c r="EV1910" s="136"/>
      <c r="EW1910" s="136"/>
      <c r="EX1910" s="136"/>
      <c r="EY1910" s="136"/>
      <c r="EZ1910" s="136"/>
      <c r="FA1910" s="136"/>
      <c r="FB1910" s="136"/>
      <c r="FC1910" s="136"/>
      <c r="FD1910" s="136"/>
      <c r="FE1910" s="136"/>
      <c r="FF1910" s="136"/>
      <c r="FG1910" s="136"/>
      <c r="FH1910" s="136"/>
      <c r="FI1910" s="136"/>
      <c r="FJ1910" s="136"/>
      <c r="FK1910" s="136"/>
      <c r="FL1910" s="136"/>
      <c r="FM1910" s="136"/>
      <c r="FN1910" s="136"/>
      <c r="FO1910" s="136"/>
      <c r="FP1910" s="136"/>
      <c r="FQ1910" s="136"/>
      <c r="FR1910" s="136"/>
      <c r="FS1910" s="136"/>
      <c r="FT1910" s="136"/>
      <c r="FU1910" s="136"/>
      <c r="FV1910" s="136"/>
      <c r="FW1910" s="136"/>
      <c r="FX1910" s="136"/>
      <c r="FY1910" s="136"/>
      <c r="FZ1910" s="136"/>
      <c r="GA1910" s="136"/>
      <c r="GB1910" s="136"/>
      <c r="GC1910" s="136"/>
      <c r="GD1910" s="136"/>
      <c r="GE1910" s="136"/>
      <c r="GF1910" s="136"/>
      <c r="GG1910" s="136"/>
      <c r="GH1910" s="136"/>
      <c r="GI1910" s="136"/>
      <c r="GJ1910" s="136"/>
      <c r="GK1910" s="136"/>
      <c r="GL1910" s="136"/>
      <c r="GM1910" s="136"/>
      <c r="GN1910" s="136"/>
      <c r="GO1910" s="136"/>
      <c r="GP1910" s="136"/>
      <c r="GQ1910" s="136"/>
      <c r="GR1910" s="136"/>
      <c r="GS1910" s="136"/>
      <c r="GT1910" s="136"/>
      <c r="GU1910" s="136"/>
      <c r="GV1910" s="136"/>
      <c r="GW1910" s="136"/>
      <c r="GX1910" s="136"/>
      <c r="GY1910" s="136"/>
      <c r="GZ1910" s="136"/>
      <c r="HA1910" s="136"/>
      <c r="HB1910" s="136"/>
      <c r="HC1910" s="136"/>
      <c r="HD1910" s="136"/>
      <c r="HE1910" s="136"/>
      <c r="HF1910" s="136"/>
      <c r="HG1910" s="136"/>
      <c r="HH1910" s="136"/>
      <c r="HI1910" s="136"/>
      <c r="HJ1910" s="136"/>
      <c r="HK1910" s="136"/>
      <c r="HL1910" s="136"/>
      <c r="HM1910" s="136"/>
      <c r="HN1910" s="136"/>
      <c r="HO1910" s="136"/>
      <c r="HP1910" s="136"/>
      <c r="HQ1910" s="136"/>
      <c r="HR1910" s="136"/>
      <c r="HS1910" s="136"/>
      <c r="HT1910" s="136"/>
      <c r="HU1910" s="136"/>
      <c r="HV1910" s="136"/>
      <c r="HW1910" s="136"/>
      <c r="HX1910" s="136"/>
      <c r="HY1910" s="136"/>
      <c r="HZ1910" s="136"/>
      <c r="IA1910" s="136"/>
      <c r="IB1910" s="136"/>
      <c r="IC1910" s="136"/>
      <c r="ID1910" s="136"/>
      <c r="IE1910" s="136"/>
      <c r="IF1910" s="136"/>
      <c r="IG1910" s="136"/>
    </row>
    <row r="1911" spans="1:241" ht="15" customHeight="1" x14ac:dyDescent="0.25">
      <c r="A1911" s="223" t="s">
        <v>750</v>
      </c>
      <c r="B1911" s="217">
        <v>5830764</v>
      </c>
      <c r="C1911" s="217">
        <v>2604901</v>
      </c>
      <c r="D1911" s="217">
        <v>594728</v>
      </c>
      <c r="E1911" s="217">
        <v>1170473</v>
      </c>
      <c r="F1911" s="217">
        <v>2431580</v>
      </c>
      <c r="G1911" s="217">
        <v>524221</v>
      </c>
      <c r="H1911" s="235">
        <v>13156667</v>
      </c>
      <c r="I1911" s="136"/>
      <c r="J1911" s="321" t="s">
        <v>401</v>
      </c>
      <c r="K1911" s="217">
        <v>2990312</v>
      </c>
      <c r="L1911" s="217">
        <v>811766</v>
      </c>
      <c r="M1911" s="217">
        <v>230073</v>
      </c>
      <c r="N1911" s="217">
        <v>534395</v>
      </c>
      <c r="O1911" s="217">
        <v>942464</v>
      </c>
      <c r="P1911" s="217">
        <v>408203</v>
      </c>
      <c r="Q1911" s="235">
        <v>5917213</v>
      </c>
      <c r="R1911" s="136"/>
      <c r="S1911" s="136"/>
      <c r="T1911" s="136"/>
      <c r="U1911" s="136"/>
      <c r="V1911" s="136"/>
      <c r="W1911" s="136"/>
      <c r="X1911" s="136"/>
      <c r="Y1911" s="136"/>
      <c r="Z1911" s="136"/>
      <c r="AA1911" s="136"/>
      <c r="AB1911" s="136"/>
      <c r="AC1911" s="136"/>
      <c r="AD1911" s="136"/>
      <c r="AE1911" s="136"/>
      <c r="AF1911" s="136"/>
      <c r="AG1911" s="136"/>
      <c r="AH1911" s="136"/>
      <c r="AI1911" s="136"/>
      <c r="AJ1911" s="136"/>
      <c r="AK1911" s="136"/>
      <c r="AL1911" s="136"/>
      <c r="AM1911" s="136"/>
      <c r="AN1911" s="136"/>
      <c r="AO1911" s="136"/>
      <c r="AP1911" s="136"/>
      <c r="AQ1911" s="136"/>
      <c r="AR1911" s="136"/>
      <c r="AS1911" s="136"/>
      <c r="AT1911" s="136"/>
      <c r="AU1911" s="136"/>
      <c r="AV1911" s="136"/>
      <c r="AW1911" s="136"/>
      <c r="AX1911" s="136"/>
      <c r="AY1911" s="136"/>
      <c r="AZ1911" s="136"/>
      <c r="BA1911" s="136"/>
      <c r="BB1911" s="136"/>
      <c r="BC1911" s="136"/>
      <c r="BD1911" s="136"/>
      <c r="BE1911" s="136"/>
      <c r="BF1911" s="136"/>
      <c r="BG1911" s="136"/>
      <c r="BH1911" s="136"/>
      <c r="BI1911" s="136"/>
      <c r="BJ1911" s="136"/>
      <c r="BK1911" s="136"/>
      <c r="BL1911" s="136"/>
      <c r="BM1911" s="136"/>
      <c r="BN1911" s="136"/>
      <c r="BO1911" s="136"/>
      <c r="BP1911" s="136"/>
      <c r="BQ1911" s="136"/>
      <c r="BR1911" s="136"/>
      <c r="BS1911" s="136"/>
      <c r="BT1911" s="136"/>
      <c r="BU1911" s="136"/>
      <c r="BV1911" s="136"/>
      <c r="BW1911" s="136"/>
      <c r="BX1911" s="136"/>
      <c r="BY1911" s="136"/>
      <c r="BZ1911" s="136"/>
      <c r="CA1911" s="136"/>
      <c r="CB1911" s="136"/>
      <c r="CC1911" s="136"/>
      <c r="CD1911" s="136"/>
      <c r="CE1911" s="136"/>
      <c r="CF1911" s="136"/>
      <c r="CG1911" s="136"/>
      <c r="CH1911" s="136"/>
      <c r="CI1911" s="136"/>
      <c r="CJ1911" s="136"/>
      <c r="CK1911" s="136"/>
      <c r="CL1911" s="136"/>
      <c r="CM1911" s="136"/>
      <c r="CN1911" s="136"/>
      <c r="CO1911" s="136"/>
      <c r="CP1911" s="136"/>
      <c r="CQ1911" s="136"/>
      <c r="CR1911" s="136"/>
      <c r="CS1911" s="136"/>
      <c r="CT1911" s="136"/>
      <c r="CU1911" s="136"/>
      <c r="CV1911" s="136"/>
      <c r="CW1911" s="136"/>
      <c r="CX1911" s="136"/>
      <c r="CY1911" s="136"/>
      <c r="CZ1911" s="136"/>
      <c r="DA1911" s="136"/>
      <c r="DB1911" s="136"/>
      <c r="DC1911" s="136"/>
      <c r="DD1911" s="136"/>
      <c r="DE1911" s="136"/>
      <c r="DF1911" s="136"/>
      <c r="DG1911" s="136"/>
      <c r="DH1911" s="136"/>
      <c r="DI1911" s="136"/>
      <c r="DJ1911" s="136"/>
      <c r="DK1911" s="136"/>
      <c r="DL1911" s="136"/>
      <c r="DM1911" s="136"/>
      <c r="DN1911" s="136"/>
      <c r="DO1911" s="136"/>
      <c r="DP1911" s="136"/>
      <c r="DQ1911" s="136"/>
      <c r="DR1911" s="136"/>
      <c r="DS1911" s="136"/>
      <c r="DT1911" s="136"/>
      <c r="DU1911" s="136"/>
      <c r="DV1911" s="136"/>
      <c r="DW1911" s="136"/>
      <c r="DX1911" s="136"/>
      <c r="DY1911" s="136"/>
      <c r="DZ1911" s="136"/>
      <c r="EA1911" s="136"/>
      <c r="EB1911" s="136"/>
      <c r="EC1911" s="136"/>
      <c r="ED1911" s="136"/>
      <c r="EE1911" s="136"/>
      <c r="EF1911" s="136"/>
      <c r="EG1911" s="136"/>
      <c r="EH1911" s="136"/>
      <c r="EI1911" s="136"/>
      <c r="EJ1911" s="136"/>
      <c r="EK1911" s="136"/>
      <c r="EL1911" s="136"/>
      <c r="EM1911" s="136"/>
      <c r="EN1911" s="136"/>
      <c r="EO1911" s="136"/>
      <c r="EP1911" s="136"/>
      <c r="EQ1911" s="136"/>
      <c r="ER1911" s="136"/>
      <c r="ES1911" s="136"/>
      <c r="ET1911" s="136"/>
      <c r="EU1911" s="136"/>
      <c r="EV1911" s="136"/>
      <c r="EW1911" s="136"/>
      <c r="EX1911" s="136"/>
      <c r="EY1911" s="136"/>
      <c r="EZ1911" s="136"/>
      <c r="FA1911" s="136"/>
      <c r="FB1911" s="136"/>
      <c r="FC1911" s="136"/>
      <c r="FD1911" s="136"/>
      <c r="FE1911" s="136"/>
      <c r="FF1911" s="136"/>
      <c r="FG1911" s="136"/>
      <c r="FH1911" s="136"/>
      <c r="FI1911" s="136"/>
      <c r="FJ1911" s="136"/>
      <c r="FK1911" s="136"/>
      <c r="FL1911" s="136"/>
      <c r="FM1911" s="136"/>
      <c r="FN1911" s="136"/>
      <c r="FO1911" s="136"/>
      <c r="FP1911" s="136"/>
      <c r="FQ1911" s="136"/>
      <c r="FR1911" s="136"/>
      <c r="FS1911" s="136"/>
      <c r="FT1911" s="136"/>
      <c r="FU1911" s="136"/>
      <c r="FV1911" s="136"/>
      <c r="FW1911" s="136"/>
      <c r="FX1911" s="136"/>
      <c r="FY1911" s="136"/>
      <c r="FZ1911" s="136"/>
      <c r="GA1911" s="136"/>
      <c r="GB1911" s="136"/>
      <c r="GC1911" s="136"/>
      <c r="GD1911" s="136"/>
      <c r="GE1911" s="136"/>
      <c r="GF1911" s="136"/>
      <c r="GG1911" s="136"/>
      <c r="GH1911" s="136"/>
      <c r="GI1911" s="136"/>
      <c r="GJ1911" s="136"/>
      <c r="GK1911" s="136"/>
      <c r="GL1911" s="136"/>
      <c r="GM1911" s="136"/>
      <c r="GN1911" s="136"/>
      <c r="GO1911" s="136"/>
      <c r="GP1911" s="136"/>
      <c r="GQ1911" s="136"/>
      <c r="GR1911" s="136"/>
      <c r="GS1911" s="136"/>
      <c r="GT1911" s="136"/>
      <c r="GU1911" s="136"/>
      <c r="GV1911" s="136"/>
      <c r="GW1911" s="136"/>
      <c r="GX1911" s="136"/>
      <c r="GY1911" s="136"/>
      <c r="GZ1911" s="136"/>
      <c r="HA1911" s="136"/>
      <c r="HB1911" s="136"/>
      <c r="HC1911" s="136"/>
      <c r="HD1911" s="136"/>
      <c r="HE1911" s="136"/>
      <c r="HF1911" s="136"/>
      <c r="HG1911" s="136"/>
      <c r="HH1911" s="136"/>
      <c r="HI1911" s="136"/>
      <c r="HJ1911" s="136"/>
      <c r="HK1911" s="136"/>
      <c r="HL1911" s="136"/>
      <c r="HM1911" s="136"/>
      <c r="HN1911" s="136"/>
      <c r="HO1911" s="136"/>
      <c r="HP1911" s="136"/>
      <c r="HQ1911" s="136"/>
      <c r="HR1911" s="136"/>
      <c r="HS1911" s="136"/>
      <c r="HT1911" s="136"/>
      <c r="HU1911" s="136"/>
      <c r="HV1911" s="136"/>
      <c r="HW1911" s="136"/>
      <c r="HX1911" s="136"/>
      <c r="HY1911" s="136"/>
      <c r="HZ1911" s="136"/>
      <c r="IA1911" s="136"/>
      <c r="IB1911" s="136"/>
      <c r="IC1911" s="136"/>
      <c r="ID1911" s="136"/>
      <c r="IE1911" s="136"/>
      <c r="IF1911" s="136"/>
      <c r="IG1911" s="136"/>
    </row>
    <row r="1912" spans="1:241" ht="15" customHeight="1" x14ac:dyDescent="0.25">
      <c r="A1912" s="223" t="s">
        <v>683</v>
      </c>
      <c r="B1912" s="217">
        <v>7022935</v>
      </c>
      <c r="C1912" s="217">
        <v>2654414</v>
      </c>
      <c r="D1912" s="217">
        <v>744211</v>
      </c>
      <c r="E1912" s="217">
        <v>1141203</v>
      </c>
      <c r="F1912" s="217">
        <v>2029370</v>
      </c>
      <c r="G1912" s="217">
        <v>611861</v>
      </c>
      <c r="H1912" s="235">
        <v>14203994</v>
      </c>
      <c r="I1912" s="136"/>
      <c r="J1912" s="321" t="s">
        <v>757</v>
      </c>
      <c r="K1912" s="217">
        <v>1833799</v>
      </c>
      <c r="L1912" s="217">
        <v>1227613</v>
      </c>
      <c r="M1912" s="217">
        <v>301222</v>
      </c>
      <c r="N1912" s="217">
        <v>614675</v>
      </c>
      <c r="O1912" s="217">
        <v>1184384</v>
      </c>
      <c r="P1912" s="217">
        <v>499233</v>
      </c>
      <c r="Q1912" s="235">
        <v>5660926</v>
      </c>
      <c r="R1912" s="136"/>
      <c r="S1912" s="136"/>
      <c r="T1912" s="136"/>
      <c r="U1912" s="136"/>
      <c r="V1912" s="136"/>
      <c r="W1912" s="136"/>
      <c r="X1912" s="136"/>
      <c r="Y1912" s="136"/>
      <c r="Z1912" s="136"/>
      <c r="AA1912" s="136"/>
      <c r="AB1912" s="136"/>
      <c r="AC1912" s="136"/>
      <c r="AD1912" s="136"/>
      <c r="AE1912" s="136"/>
      <c r="AF1912" s="136"/>
      <c r="AG1912" s="136"/>
      <c r="AH1912" s="136"/>
      <c r="AI1912" s="136"/>
      <c r="AJ1912" s="136"/>
      <c r="AK1912" s="136"/>
      <c r="AL1912" s="136"/>
      <c r="AM1912" s="136"/>
      <c r="AN1912" s="136"/>
      <c r="AO1912" s="136"/>
      <c r="AP1912" s="136"/>
      <c r="AQ1912" s="136"/>
      <c r="AR1912" s="136"/>
      <c r="AS1912" s="136"/>
      <c r="AT1912" s="136"/>
      <c r="AU1912" s="136"/>
      <c r="AV1912" s="136"/>
      <c r="AW1912" s="136"/>
      <c r="AX1912" s="136"/>
      <c r="AY1912" s="136"/>
      <c r="AZ1912" s="136"/>
      <c r="BA1912" s="136"/>
      <c r="BB1912" s="136"/>
      <c r="BC1912" s="136"/>
      <c r="BD1912" s="136"/>
      <c r="BE1912" s="136"/>
      <c r="BF1912" s="136"/>
      <c r="BG1912" s="136"/>
      <c r="BH1912" s="136"/>
      <c r="BI1912" s="136"/>
      <c r="BJ1912" s="136"/>
      <c r="BK1912" s="136"/>
      <c r="BL1912" s="136"/>
      <c r="BM1912" s="136"/>
      <c r="BN1912" s="136"/>
      <c r="BO1912" s="136"/>
      <c r="BP1912" s="136"/>
      <c r="BQ1912" s="136"/>
      <c r="BR1912" s="136"/>
      <c r="BS1912" s="136"/>
      <c r="BT1912" s="136"/>
      <c r="BU1912" s="136"/>
      <c r="BV1912" s="136"/>
      <c r="BW1912" s="136"/>
      <c r="BX1912" s="136"/>
      <c r="BY1912" s="136"/>
      <c r="BZ1912" s="136"/>
      <c r="CA1912" s="136"/>
      <c r="CB1912" s="136"/>
      <c r="CC1912" s="136"/>
      <c r="CD1912" s="136"/>
      <c r="CE1912" s="136"/>
      <c r="CF1912" s="136"/>
      <c r="CG1912" s="136"/>
      <c r="CH1912" s="136"/>
      <c r="CI1912" s="136"/>
      <c r="CJ1912" s="136"/>
      <c r="CK1912" s="136"/>
      <c r="CL1912" s="136"/>
      <c r="CM1912" s="136"/>
      <c r="CN1912" s="136"/>
      <c r="CO1912" s="136"/>
      <c r="CP1912" s="136"/>
      <c r="CQ1912" s="136"/>
      <c r="CR1912" s="136"/>
      <c r="CS1912" s="136"/>
      <c r="CT1912" s="136"/>
      <c r="CU1912" s="136"/>
      <c r="CV1912" s="136"/>
      <c r="CW1912" s="136"/>
      <c r="CX1912" s="136"/>
      <c r="CY1912" s="136"/>
      <c r="CZ1912" s="136"/>
      <c r="DA1912" s="136"/>
      <c r="DB1912" s="136"/>
      <c r="DC1912" s="136"/>
      <c r="DD1912" s="136"/>
      <c r="DE1912" s="136"/>
      <c r="DF1912" s="136"/>
      <c r="DG1912" s="136"/>
      <c r="DH1912" s="136"/>
      <c r="DI1912" s="136"/>
      <c r="DJ1912" s="136"/>
      <c r="DK1912" s="136"/>
      <c r="DL1912" s="136"/>
      <c r="DM1912" s="136"/>
      <c r="DN1912" s="136"/>
      <c r="DO1912" s="136"/>
      <c r="DP1912" s="136"/>
      <c r="DQ1912" s="136"/>
      <c r="DR1912" s="136"/>
      <c r="DS1912" s="136"/>
      <c r="DT1912" s="136"/>
      <c r="DU1912" s="136"/>
      <c r="DV1912" s="136"/>
      <c r="DW1912" s="136"/>
      <c r="DX1912" s="136"/>
      <c r="DY1912" s="136"/>
      <c r="DZ1912" s="136"/>
      <c r="EA1912" s="136"/>
      <c r="EB1912" s="136"/>
      <c r="EC1912" s="136"/>
      <c r="ED1912" s="136"/>
      <c r="EE1912" s="136"/>
      <c r="EF1912" s="136"/>
      <c r="EG1912" s="136"/>
      <c r="EH1912" s="136"/>
      <c r="EI1912" s="136"/>
      <c r="EJ1912" s="136"/>
      <c r="EK1912" s="136"/>
      <c r="EL1912" s="136"/>
      <c r="EM1912" s="136"/>
      <c r="EN1912" s="136"/>
      <c r="EO1912" s="136"/>
      <c r="EP1912" s="136"/>
      <c r="EQ1912" s="136"/>
      <c r="ER1912" s="136"/>
      <c r="ES1912" s="136"/>
      <c r="ET1912" s="136"/>
      <c r="EU1912" s="136"/>
      <c r="EV1912" s="136"/>
      <c r="EW1912" s="136"/>
      <c r="EX1912" s="136"/>
      <c r="EY1912" s="136"/>
      <c r="EZ1912" s="136"/>
      <c r="FA1912" s="136"/>
      <c r="FB1912" s="136"/>
      <c r="FC1912" s="136"/>
      <c r="FD1912" s="136"/>
      <c r="FE1912" s="136"/>
      <c r="FF1912" s="136"/>
      <c r="FG1912" s="136"/>
      <c r="FH1912" s="136"/>
      <c r="FI1912" s="136"/>
      <c r="FJ1912" s="136"/>
      <c r="FK1912" s="136"/>
      <c r="FL1912" s="136"/>
      <c r="FM1912" s="136"/>
      <c r="FN1912" s="136"/>
      <c r="FO1912" s="136"/>
      <c r="FP1912" s="136"/>
      <c r="FQ1912" s="136"/>
      <c r="FR1912" s="136"/>
      <c r="FS1912" s="136"/>
      <c r="FT1912" s="136"/>
      <c r="FU1912" s="136"/>
      <c r="FV1912" s="136"/>
      <c r="FW1912" s="136"/>
      <c r="FX1912" s="136"/>
      <c r="FY1912" s="136"/>
      <c r="FZ1912" s="136"/>
      <c r="GA1912" s="136"/>
      <c r="GB1912" s="136"/>
      <c r="GC1912" s="136"/>
      <c r="GD1912" s="136"/>
      <c r="GE1912" s="136"/>
      <c r="GF1912" s="136"/>
      <c r="GG1912" s="136"/>
      <c r="GH1912" s="136"/>
      <c r="GI1912" s="136"/>
      <c r="GJ1912" s="136"/>
      <c r="GK1912" s="136"/>
      <c r="GL1912" s="136"/>
      <c r="GM1912" s="136"/>
      <c r="GN1912" s="136"/>
      <c r="GO1912" s="136"/>
      <c r="GP1912" s="136"/>
      <c r="GQ1912" s="136"/>
      <c r="GR1912" s="136"/>
      <c r="GS1912" s="136"/>
      <c r="GT1912" s="136"/>
      <c r="GU1912" s="136"/>
      <c r="GV1912" s="136"/>
      <c r="GW1912" s="136"/>
      <c r="GX1912" s="136"/>
      <c r="GY1912" s="136"/>
      <c r="GZ1912" s="136"/>
      <c r="HA1912" s="136"/>
      <c r="HB1912" s="136"/>
      <c r="HC1912" s="136"/>
      <c r="HD1912" s="136"/>
      <c r="HE1912" s="136"/>
      <c r="HF1912" s="136"/>
      <c r="HG1912" s="136"/>
      <c r="HH1912" s="136"/>
      <c r="HI1912" s="136"/>
      <c r="HJ1912" s="136"/>
      <c r="HK1912" s="136"/>
      <c r="HL1912" s="136"/>
      <c r="HM1912" s="136"/>
      <c r="HN1912" s="136"/>
      <c r="HO1912" s="136"/>
      <c r="HP1912" s="136"/>
      <c r="HQ1912" s="136"/>
      <c r="HR1912" s="136"/>
      <c r="HS1912" s="136"/>
      <c r="HT1912" s="136"/>
      <c r="HU1912" s="136"/>
      <c r="HV1912" s="136"/>
      <c r="HW1912" s="136"/>
      <c r="HX1912" s="136"/>
      <c r="HY1912" s="136"/>
      <c r="HZ1912" s="136"/>
      <c r="IA1912" s="136"/>
      <c r="IB1912" s="136"/>
      <c r="IC1912" s="136"/>
      <c r="ID1912" s="136"/>
      <c r="IE1912" s="136"/>
      <c r="IF1912" s="136"/>
      <c r="IG1912" s="136"/>
    </row>
    <row r="1913" spans="1:241" ht="15" customHeight="1" x14ac:dyDescent="0.25">
      <c r="A1913" s="223" t="s">
        <v>684</v>
      </c>
      <c r="B1913" s="217">
        <v>7651769</v>
      </c>
      <c r="C1913" s="217">
        <v>2791479</v>
      </c>
      <c r="D1913" s="217">
        <v>587581</v>
      </c>
      <c r="E1913" s="217">
        <v>1338747</v>
      </c>
      <c r="F1913" s="217">
        <v>1665700</v>
      </c>
      <c r="G1913" s="217">
        <v>756429</v>
      </c>
      <c r="H1913" s="235">
        <v>14791705</v>
      </c>
      <c r="I1913" s="136"/>
      <c r="J1913" s="321" t="s">
        <v>632</v>
      </c>
      <c r="K1913" s="217">
        <v>3584711</v>
      </c>
      <c r="L1913" s="217">
        <v>2560485</v>
      </c>
      <c r="M1913" s="217">
        <v>681625</v>
      </c>
      <c r="N1913" s="217">
        <v>1031599</v>
      </c>
      <c r="O1913" s="217">
        <v>1617295</v>
      </c>
      <c r="P1913" s="217">
        <v>474616</v>
      </c>
      <c r="Q1913" s="235">
        <v>9950331</v>
      </c>
      <c r="R1913" s="136"/>
      <c r="S1913" s="136"/>
      <c r="T1913" s="136"/>
      <c r="U1913" s="136"/>
      <c r="V1913" s="136"/>
      <c r="W1913" s="136"/>
      <c r="X1913" s="136"/>
      <c r="Y1913" s="136"/>
      <c r="Z1913" s="136"/>
      <c r="AA1913" s="136"/>
      <c r="AB1913" s="136"/>
      <c r="AC1913" s="136"/>
      <c r="AD1913" s="136"/>
      <c r="AE1913" s="136"/>
      <c r="AF1913" s="136"/>
      <c r="AG1913" s="136"/>
      <c r="AH1913" s="136"/>
      <c r="AI1913" s="136"/>
      <c r="AJ1913" s="136"/>
      <c r="AK1913" s="136"/>
      <c r="AL1913" s="136"/>
      <c r="AM1913" s="136"/>
      <c r="AN1913" s="136"/>
      <c r="AO1913" s="136"/>
      <c r="AP1913" s="136"/>
      <c r="AQ1913" s="136"/>
      <c r="AR1913" s="136"/>
      <c r="AS1913" s="136"/>
      <c r="AT1913" s="136"/>
      <c r="AU1913" s="136"/>
      <c r="AV1913" s="136"/>
      <c r="AW1913" s="136"/>
      <c r="AX1913" s="136"/>
      <c r="AY1913" s="136"/>
      <c r="AZ1913" s="136"/>
      <c r="BA1913" s="136"/>
      <c r="BB1913" s="136"/>
      <c r="BC1913" s="136"/>
      <c r="BD1913" s="136"/>
      <c r="BE1913" s="136"/>
      <c r="BF1913" s="136"/>
      <c r="BG1913" s="136"/>
      <c r="BH1913" s="136"/>
      <c r="BI1913" s="136"/>
      <c r="BJ1913" s="136"/>
      <c r="BK1913" s="136"/>
      <c r="BL1913" s="136"/>
      <c r="BM1913" s="136"/>
      <c r="BN1913" s="136"/>
      <c r="BO1913" s="136"/>
      <c r="BP1913" s="136"/>
      <c r="BQ1913" s="136"/>
      <c r="BR1913" s="136"/>
      <c r="BS1913" s="136"/>
      <c r="BT1913" s="136"/>
      <c r="BU1913" s="136"/>
      <c r="BV1913" s="136"/>
      <c r="BW1913" s="136"/>
      <c r="BX1913" s="136"/>
      <c r="BY1913" s="136"/>
      <c r="BZ1913" s="136"/>
      <c r="CA1913" s="136"/>
      <c r="CB1913" s="136"/>
      <c r="CC1913" s="136"/>
      <c r="CD1913" s="136"/>
      <c r="CE1913" s="136"/>
      <c r="CF1913" s="136"/>
      <c r="CG1913" s="136"/>
      <c r="CH1913" s="136"/>
      <c r="CI1913" s="136"/>
      <c r="CJ1913" s="136"/>
      <c r="CK1913" s="136"/>
      <c r="CL1913" s="136"/>
      <c r="CM1913" s="136"/>
      <c r="CN1913" s="136"/>
      <c r="CO1913" s="136"/>
      <c r="CP1913" s="136"/>
      <c r="CQ1913" s="136"/>
      <c r="CR1913" s="136"/>
      <c r="CS1913" s="136"/>
      <c r="CT1913" s="136"/>
      <c r="CU1913" s="136"/>
      <c r="CV1913" s="136"/>
      <c r="CW1913" s="136"/>
      <c r="CX1913" s="136"/>
      <c r="CY1913" s="136"/>
      <c r="CZ1913" s="136"/>
      <c r="DA1913" s="136"/>
      <c r="DB1913" s="136"/>
      <c r="DC1913" s="136"/>
      <c r="DD1913" s="136"/>
      <c r="DE1913" s="136"/>
      <c r="DF1913" s="136"/>
      <c r="DG1913" s="136"/>
      <c r="DH1913" s="136"/>
      <c r="DI1913" s="136"/>
      <c r="DJ1913" s="136"/>
      <c r="DK1913" s="136"/>
      <c r="DL1913" s="136"/>
      <c r="DM1913" s="136"/>
      <c r="DN1913" s="136"/>
      <c r="DO1913" s="136"/>
      <c r="DP1913" s="136"/>
      <c r="DQ1913" s="136"/>
      <c r="DR1913" s="136"/>
      <c r="DS1913" s="136"/>
      <c r="DT1913" s="136"/>
      <c r="DU1913" s="136"/>
      <c r="DV1913" s="136"/>
      <c r="DW1913" s="136"/>
      <c r="DX1913" s="136"/>
      <c r="DY1913" s="136"/>
      <c r="DZ1913" s="136"/>
      <c r="EA1913" s="136"/>
      <c r="EB1913" s="136"/>
      <c r="EC1913" s="136"/>
      <c r="ED1913" s="136"/>
      <c r="EE1913" s="136"/>
      <c r="EF1913" s="136"/>
      <c r="EG1913" s="136"/>
      <c r="EH1913" s="136"/>
      <c r="EI1913" s="136"/>
      <c r="EJ1913" s="136"/>
      <c r="EK1913" s="136"/>
      <c r="EL1913" s="136"/>
      <c r="EM1913" s="136"/>
      <c r="EN1913" s="136"/>
      <c r="EO1913" s="136"/>
      <c r="EP1913" s="136"/>
      <c r="EQ1913" s="136"/>
      <c r="ER1913" s="136"/>
      <c r="ES1913" s="136"/>
      <c r="ET1913" s="136"/>
      <c r="EU1913" s="136"/>
      <c r="EV1913" s="136"/>
      <c r="EW1913" s="136"/>
      <c r="EX1913" s="136"/>
      <c r="EY1913" s="136"/>
      <c r="EZ1913" s="136"/>
      <c r="FA1913" s="136"/>
      <c r="FB1913" s="136"/>
      <c r="FC1913" s="136"/>
      <c r="FD1913" s="136"/>
      <c r="FE1913" s="136"/>
      <c r="FF1913" s="136"/>
      <c r="FG1913" s="136"/>
      <c r="FH1913" s="136"/>
      <c r="FI1913" s="136"/>
      <c r="FJ1913" s="136"/>
      <c r="FK1913" s="136"/>
      <c r="FL1913" s="136"/>
      <c r="FM1913" s="136"/>
      <c r="FN1913" s="136"/>
      <c r="FO1913" s="136"/>
      <c r="FP1913" s="136"/>
      <c r="FQ1913" s="136"/>
      <c r="FR1913" s="136"/>
      <c r="FS1913" s="136"/>
      <c r="FT1913" s="136"/>
      <c r="FU1913" s="136"/>
      <c r="FV1913" s="136"/>
      <c r="FW1913" s="136"/>
      <c r="FX1913" s="136"/>
      <c r="FY1913" s="136"/>
      <c r="FZ1913" s="136"/>
      <c r="GA1913" s="136"/>
      <c r="GB1913" s="136"/>
      <c r="GC1913" s="136"/>
      <c r="GD1913" s="136"/>
      <c r="GE1913" s="136"/>
      <c r="GF1913" s="136"/>
      <c r="GG1913" s="136"/>
      <c r="GH1913" s="136"/>
      <c r="GI1913" s="136"/>
      <c r="GJ1913" s="136"/>
      <c r="GK1913" s="136"/>
      <c r="GL1913" s="136"/>
      <c r="GM1913" s="136"/>
      <c r="GN1913" s="136"/>
      <c r="GO1913" s="136"/>
      <c r="GP1913" s="136"/>
      <c r="GQ1913" s="136"/>
      <c r="GR1913" s="136"/>
      <c r="GS1913" s="136"/>
      <c r="GT1913" s="136"/>
      <c r="GU1913" s="136"/>
      <c r="GV1913" s="136"/>
      <c r="GW1913" s="136"/>
      <c r="GX1913" s="136"/>
      <c r="GY1913" s="136"/>
      <c r="GZ1913" s="136"/>
      <c r="HA1913" s="136"/>
      <c r="HB1913" s="136"/>
      <c r="HC1913" s="136"/>
      <c r="HD1913" s="136"/>
      <c r="HE1913" s="136"/>
      <c r="HF1913" s="136"/>
      <c r="HG1913" s="136"/>
      <c r="HH1913" s="136"/>
      <c r="HI1913" s="136"/>
      <c r="HJ1913" s="136"/>
      <c r="HK1913" s="136"/>
      <c r="HL1913" s="136"/>
      <c r="HM1913" s="136"/>
      <c r="HN1913" s="136"/>
      <c r="HO1913" s="136"/>
      <c r="HP1913" s="136"/>
      <c r="HQ1913" s="136"/>
      <c r="HR1913" s="136"/>
      <c r="HS1913" s="136"/>
      <c r="HT1913" s="136"/>
      <c r="HU1913" s="136"/>
      <c r="HV1913" s="136"/>
      <c r="HW1913" s="136"/>
      <c r="HX1913" s="136"/>
      <c r="HY1913" s="136"/>
      <c r="HZ1913" s="136"/>
      <c r="IA1913" s="136"/>
      <c r="IB1913" s="136"/>
      <c r="IC1913" s="136"/>
      <c r="ID1913" s="136"/>
      <c r="IE1913" s="136"/>
      <c r="IF1913" s="136"/>
      <c r="IG1913" s="136"/>
    </row>
    <row r="1914" spans="1:241" ht="15" customHeight="1" x14ac:dyDescent="0.25">
      <c r="A1914" s="223" t="s">
        <v>687</v>
      </c>
      <c r="B1914" s="217">
        <v>7103862</v>
      </c>
      <c r="C1914" s="217">
        <v>2768278</v>
      </c>
      <c r="D1914" s="217">
        <v>510860</v>
      </c>
      <c r="E1914" s="217">
        <v>1094328</v>
      </c>
      <c r="F1914" s="217">
        <v>1957460</v>
      </c>
      <c r="G1914" s="217">
        <v>594772</v>
      </c>
      <c r="H1914" s="235">
        <v>14029560</v>
      </c>
      <c r="I1914" s="136"/>
      <c r="J1914" s="321" t="s">
        <v>404</v>
      </c>
      <c r="K1914" s="217">
        <v>4994723</v>
      </c>
      <c r="L1914" s="217">
        <v>2820650</v>
      </c>
      <c r="M1914" s="217">
        <v>653257</v>
      </c>
      <c r="N1914" s="217">
        <v>1010508</v>
      </c>
      <c r="O1914" s="217">
        <v>1513964</v>
      </c>
      <c r="P1914" s="217">
        <v>397471</v>
      </c>
      <c r="Q1914" s="235">
        <v>11390573</v>
      </c>
      <c r="R1914" s="136"/>
      <c r="S1914" s="136"/>
      <c r="T1914" s="136"/>
      <c r="U1914" s="136"/>
      <c r="V1914" s="136"/>
      <c r="W1914" s="136"/>
      <c r="X1914" s="136"/>
      <c r="Y1914" s="136"/>
      <c r="Z1914" s="136"/>
      <c r="AA1914" s="136"/>
      <c r="AB1914" s="136"/>
      <c r="AC1914" s="136"/>
      <c r="AD1914" s="136"/>
      <c r="AE1914" s="136"/>
      <c r="AF1914" s="136"/>
      <c r="AG1914" s="136"/>
      <c r="AH1914" s="136"/>
      <c r="AI1914" s="136"/>
      <c r="AJ1914" s="136"/>
      <c r="AK1914" s="136"/>
      <c r="AL1914" s="136"/>
      <c r="AM1914" s="136"/>
      <c r="AN1914" s="136"/>
      <c r="AO1914" s="136"/>
      <c r="AP1914" s="136"/>
      <c r="AQ1914" s="136"/>
      <c r="AR1914" s="136"/>
      <c r="AS1914" s="136"/>
      <c r="AT1914" s="136"/>
      <c r="AU1914" s="136"/>
      <c r="AV1914" s="136"/>
      <c r="AW1914" s="136"/>
      <c r="AX1914" s="136"/>
      <c r="AY1914" s="136"/>
      <c r="AZ1914" s="136"/>
      <c r="BA1914" s="136"/>
      <c r="BB1914" s="136"/>
      <c r="BC1914" s="136"/>
      <c r="BD1914" s="136"/>
      <c r="BE1914" s="136"/>
      <c r="BF1914" s="136"/>
      <c r="BG1914" s="136"/>
      <c r="BH1914" s="136"/>
      <c r="BI1914" s="136"/>
      <c r="BJ1914" s="136"/>
      <c r="BK1914" s="136"/>
      <c r="BL1914" s="136"/>
      <c r="BM1914" s="136"/>
      <c r="BN1914" s="136"/>
      <c r="BO1914" s="136"/>
      <c r="BP1914" s="136"/>
      <c r="BQ1914" s="136"/>
      <c r="BR1914" s="136"/>
      <c r="BS1914" s="136"/>
      <c r="BT1914" s="136"/>
      <c r="BU1914" s="136"/>
      <c r="BV1914" s="136"/>
      <c r="BW1914" s="136"/>
      <c r="BX1914" s="136"/>
      <c r="BY1914" s="136"/>
      <c r="BZ1914" s="136"/>
      <c r="CA1914" s="136"/>
      <c r="CB1914" s="136"/>
      <c r="CC1914" s="136"/>
      <c r="CD1914" s="136"/>
      <c r="CE1914" s="136"/>
      <c r="CF1914" s="136"/>
      <c r="CG1914" s="136"/>
      <c r="CH1914" s="136"/>
      <c r="CI1914" s="136"/>
      <c r="CJ1914" s="136"/>
      <c r="CK1914" s="136"/>
      <c r="CL1914" s="136"/>
      <c r="CM1914" s="136"/>
      <c r="CN1914" s="136"/>
      <c r="CO1914" s="136"/>
      <c r="CP1914" s="136"/>
      <c r="CQ1914" s="136"/>
      <c r="CR1914" s="136"/>
      <c r="CS1914" s="136"/>
      <c r="CT1914" s="136"/>
      <c r="CU1914" s="136"/>
      <c r="CV1914" s="136"/>
      <c r="CW1914" s="136"/>
      <c r="CX1914" s="136"/>
      <c r="CY1914" s="136"/>
      <c r="CZ1914" s="136"/>
      <c r="DA1914" s="136"/>
      <c r="DB1914" s="136"/>
      <c r="DC1914" s="136"/>
      <c r="DD1914" s="136"/>
      <c r="DE1914" s="136"/>
      <c r="DF1914" s="136"/>
      <c r="DG1914" s="136"/>
      <c r="DH1914" s="136"/>
      <c r="DI1914" s="136"/>
      <c r="DJ1914" s="136"/>
      <c r="DK1914" s="136"/>
      <c r="DL1914" s="136"/>
      <c r="DM1914" s="136"/>
      <c r="DN1914" s="136"/>
      <c r="DO1914" s="136"/>
      <c r="DP1914" s="136"/>
      <c r="DQ1914" s="136"/>
      <c r="DR1914" s="136"/>
      <c r="DS1914" s="136"/>
      <c r="DT1914" s="136"/>
      <c r="DU1914" s="136"/>
      <c r="DV1914" s="136"/>
      <c r="DW1914" s="136"/>
      <c r="DX1914" s="136"/>
      <c r="DY1914" s="136"/>
      <c r="DZ1914" s="136"/>
      <c r="EA1914" s="136"/>
      <c r="EB1914" s="136"/>
      <c r="EC1914" s="136"/>
      <c r="ED1914" s="136"/>
      <c r="EE1914" s="136"/>
      <c r="EF1914" s="136"/>
      <c r="EG1914" s="136"/>
      <c r="EH1914" s="136"/>
      <c r="EI1914" s="136"/>
      <c r="EJ1914" s="136"/>
      <c r="EK1914" s="136"/>
      <c r="EL1914" s="136"/>
      <c r="EM1914" s="136"/>
      <c r="EN1914" s="136"/>
      <c r="EO1914" s="136"/>
      <c r="EP1914" s="136"/>
      <c r="EQ1914" s="136"/>
      <c r="ER1914" s="136"/>
      <c r="ES1914" s="136"/>
      <c r="ET1914" s="136"/>
      <c r="EU1914" s="136"/>
      <c r="EV1914" s="136"/>
      <c r="EW1914" s="136"/>
      <c r="EX1914" s="136"/>
      <c r="EY1914" s="136"/>
      <c r="EZ1914" s="136"/>
      <c r="FA1914" s="136"/>
      <c r="FB1914" s="136"/>
      <c r="FC1914" s="136"/>
      <c r="FD1914" s="136"/>
      <c r="FE1914" s="136"/>
      <c r="FF1914" s="136"/>
      <c r="FG1914" s="136"/>
      <c r="FH1914" s="136"/>
      <c r="FI1914" s="136"/>
      <c r="FJ1914" s="136"/>
      <c r="FK1914" s="136"/>
      <c r="FL1914" s="136"/>
      <c r="FM1914" s="136"/>
      <c r="FN1914" s="136"/>
      <c r="FO1914" s="136"/>
      <c r="FP1914" s="136"/>
      <c r="FQ1914" s="136"/>
      <c r="FR1914" s="136"/>
      <c r="FS1914" s="136"/>
      <c r="FT1914" s="136"/>
      <c r="FU1914" s="136"/>
      <c r="FV1914" s="136"/>
      <c r="FW1914" s="136"/>
      <c r="FX1914" s="136"/>
      <c r="FY1914" s="136"/>
      <c r="FZ1914" s="136"/>
      <c r="GA1914" s="136"/>
      <c r="GB1914" s="136"/>
      <c r="GC1914" s="136"/>
      <c r="GD1914" s="136"/>
      <c r="GE1914" s="136"/>
      <c r="GF1914" s="136"/>
      <c r="GG1914" s="136"/>
      <c r="GH1914" s="136"/>
      <c r="GI1914" s="136"/>
      <c r="GJ1914" s="136"/>
      <c r="GK1914" s="136"/>
      <c r="GL1914" s="136"/>
      <c r="GM1914" s="136"/>
      <c r="GN1914" s="136"/>
      <c r="GO1914" s="136"/>
      <c r="GP1914" s="136"/>
      <c r="GQ1914" s="136"/>
      <c r="GR1914" s="136"/>
      <c r="GS1914" s="136"/>
      <c r="GT1914" s="136"/>
      <c r="GU1914" s="136"/>
      <c r="GV1914" s="136"/>
      <c r="GW1914" s="136"/>
      <c r="GX1914" s="136"/>
      <c r="GY1914" s="136"/>
      <c r="GZ1914" s="136"/>
      <c r="HA1914" s="136"/>
      <c r="HB1914" s="136"/>
      <c r="HC1914" s="136"/>
      <c r="HD1914" s="136"/>
      <c r="HE1914" s="136"/>
      <c r="HF1914" s="136"/>
      <c r="HG1914" s="136"/>
      <c r="HH1914" s="136"/>
      <c r="HI1914" s="136"/>
      <c r="HJ1914" s="136"/>
      <c r="HK1914" s="136"/>
      <c r="HL1914" s="136"/>
      <c r="HM1914" s="136"/>
      <c r="HN1914" s="136"/>
      <c r="HO1914" s="136"/>
      <c r="HP1914" s="136"/>
      <c r="HQ1914" s="136"/>
      <c r="HR1914" s="136"/>
      <c r="HS1914" s="136"/>
      <c r="HT1914" s="136"/>
      <c r="HU1914" s="136"/>
      <c r="HV1914" s="136"/>
      <c r="HW1914" s="136"/>
      <c r="HX1914" s="136"/>
      <c r="HY1914" s="136"/>
      <c r="HZ1914" s="136"/>
      <c r="IA1914" s="136"/>
      <c r="IB1914" s="136"/>
      <c r="IC1914" s="136"/>
      <c r="ID1914" s="136"/>
      <c r="IE1914" s="136"/>
      <c r="IF1914" s="136"/>
      <c r="IG1914" s="136"/>
    </row>
    <row r="1915" spans="1:241" ht="15" customHeight="1" x14ac:dyDescent="0.25">
      <c r="A1915" s="223" t="s">
        <v>751</v>
      </c>
      <c r="B1915" s="217">
        <v>6929233</v>
      </c>
      <c r="C1915" s="217">
        <v>2538568</v>
      </c>
      <c r="D1915" s="217">
        <v>638938</v>
      </c>
      <c r="E1915" s="217">
        <v>1388330</v>
      </c>
      <c r="F1915" s="217">
        <v>2242345</v>
      </c>
      <c r="G1915" s="217">
        <v>589797</v>
      </c>
      <c r="H1915" s="235">
        <v>14327211</v>
      </c>
      <c r="I1915" s="136"/>
      <c r="J1915" s="321" t="s">
        <v>405</v>
      </c>
      <c r="K1915" s="217">
        <v>4768882</v>
      </c>
      <c r="L1915" s="217">
        <v>2663696</v>
      </c>
      <c r="M1915" s="217">
        <v>579936</v>
      </c>
      <c r="N1915" s="217">
        <v>730628</v>
      </c>
      <c r="O1915" s="217">
        <v>1614570</v>
      </c>
      <c r="P1915" s="217">
        <v>441637</v>
      </c>
      <c r="Q1915" s="235">
        <v>10799349</v>
      </c>
      <c r="R1915" s="136"/>
      <c r="S1915" s="136"/>
      <c r="T1915" s="136"/>
      <c r="U1915" s="136"/>
      <c r="V1915" s="136"/>
      <c r="W1915" s="136"/>
      <c r="X1915" s="136"/>
      <c r="Y1915" s="136"/>
      <c r="Z1915" s="136"/>
      <c r="AA1915" s="136"/>
      <c r="AB1915" s="136"/>
      <c r="AC1915" s="136"/>
      <c r="AD1915" s="136"/>
      <c r="AE1915" s="136"/>
      <c r="AF1915" s="136"/>
      <c r="AG1915" s="136"/>
      <c r="AH1915" s="136"/>
      <c r="AI1915" s="136"/>
      <c r="AJ1915" s="136"/>
      <c r="AK1915" s="136"/>
      <c r="AL1915" s="136"/>
      <c r="AM1915" s="136"/>
      <c r="AN1915" s="136"/>
      <c r="AO1915" s="136"/>
      <c r="AP1915" s="136"/>
      <c r="AQ1915" s="136"/>
      <c r="AR1915" s="136"/>
      <c r="AS1915" s="136"/>
      <c r="AT1915" s="136"/>
      <c r="AU1915" s="136"/>
      <c r="AV1915" s="136"/>
      <c r="AW1915" s="136"/>
      <c r="AX1915" s="136"/>
      <c r="AY1915" s="136"/>
      <c r="AZ1915" s="136"/>
      <c r="BA1915" s="136"/>
      <c r="BB1915" s="136"/>
      <c r="BC1915" s="136"/>
      <c r="BD1915" s="136"/>
      <c r="BE1915" s="136"/>
      <c r="BF1915" s="136"/>
      <c r="BG1915" s="136"/>
      <c r="BH1915" s="136"/>
      <c r="BI1915" s="136"/>
      <c r="BJ1915" s="136"/>
      <c r="BK1915" s="136"/>
      <c r="BL1915" s="136"/>
      <c r="BM1915" s="136"/>
      <c r="BN1915" s="136"/>
      <c r="BO1915" s="136"/>
      <c r="BP1915" s="136"/>
      <c r="BQ1915" s="136"/>
      <c r="BR1915" s="136"/>
      <c r="BS1915" s="136"/>
      <c r="BT1915" s="136"/>
      <c r="BU1915" s="136"/>
      <c r="BV1915" s="136"/>
      <c r="BW1915" s="136"/>
      <c r="BX1915" s="136"/>
      <c r="BY1915" s="136"/>
      <c r="BZ1915" s="136"/>
      <c r="CA1915" s="136"/>
      <c r="CB1915" s="136"/>
      <c r="CC1915" s="136"/>
      <c r="CD1915" s="136"/>
      <c r="CE1915" s="136"/>
      <c r="CF1915" s="136"/>
      <c r="CG1915" s="136"/>
      <c r="CH1915" s="136"/>
      <c r="CI1915" s="136"/>
      <c r="CJ1915" s="136"/>
      <c r="CK1915" s="136"/>
      <c r="CL1915" s="136"/>
      <c r="CM1915" s="136"/>
      <c r="CN1915" s="136"/>
      <c r="CO1915" s="136"/>
      <c r="CP1915" s="136"/>
      <c r="CQ1915" s="136"/>
      <c r="CR1915" s="136"/>
      <c r="CS1915" s="136"/>
      <c r="CT1915" s="136"/>
      <c r="CU1915" s="136"/>
      <c r="CV1915" s="136"/>
      <c r="CW1915" s="136"/>
      <c r="CX1915" s="136"/>
      <c r="CY1915" s="136"/>
      <c r="CZ1915" s="136"/>
      <c r="DA1915" s="136"/>
      <c r="DB1915" s="136"/>
      <c r="DC1915" s="136"/>
      <c r="DD1915" s="136"/>
      <c r="DE1915" s="136"/>
      <c r="DF1915" s="136"/>
      <c r="DG1915" s="136"/>
      <c r="DH1915" s="136"/>
      <c r="DI1915" s="136"/>
      <c r="DJ1915" s="136"/>
      <c r="DK1915" s="136"/>
      <c r="DL1915" s="136"/>
      <c r="DM1915" s="136"/>
      <c r="DN1915" s="136"/>
      <c r="DO1915" s="136"/>
      <c r="DP1915" s="136"/>
      <c r="DQ1915" s="136"/>
      <c r="DR1915" s="136"/>
      <c r="DS1915" s="136"/>
      <c r="DT1915" s="136"/>
      <c r="DU1915" s="136"/>
      <c r="DV1915" s="136"/>
      <c r="DW1915" s="136"/>
      <c r="DX1915" s="136"/>
      <c r="DY1915" s="136"/>
      <c r="DZ1915" s="136"/>
      <c r="EA1915" s="136"/>
      <c r="EB1915" s="136"/>
      <c r="EC1915" s="136"/>
      <c r="ED1915" s="136"/>
      <c r="EE1915" s="136"/>
      <c r="EF1915" s="136"/>
      <c r="EG1915" s="136"/>
      <c r="EH1915" s="136"/>
      <c r="EI1915" s="136"/>
      <c r="EJ1915" s="136"/>
      <c r="EK1915" s="136"/>
      <c r="EL1915" s="136"/>
      <c r="EM1915" s="136"/>
      <c r="EN1915" s="136"/>
      <c r="EO1915" s="136"/>
      <c r="EP1915" s="136"/>
      <c r="EQ1915" s="136"/>
      <c r="ER1915" s="136"/>
      <c r="ES1915" s="136"/>
      <c r="ET1915" s="136"/>
      <c r="EU1915" s="136"/>
      <c r="EV1915" s="136"/>
      <c r="EW1915" s="136"/>
      <c r="EX1915" s="136"/>
      <c r="EY1915" s="136"/>
      <c r="EZ1915" s="136"/>
      <c r="FA1915" s="136"/>
      <c r="FB1915" s="136"/>
      <c r="FC1915" s="136"/>
      <c r="FD1915" s="136"/>
      <c r="FE1915" s="136"/>
      <c r="FF1915" s="136"/>
      <c r="FG1915" s="136"/>
      <c r="FH1915" s="136"/>
      <c r="FI1915" s="136"/>
      <c r="FJ1915" s="136"/>
      <c r="FK1915" s="136"/>
      <c r="FL1915" s="136"/>
      <c r="FM1915" s="136"/>
      <c r="FN1915" s="136"/>
      <c r="FO1915" s="136"/>
      <c r="FP1915" s="136"/>
      <c r="FQ1915" s="136"/>
      <c r="FR1915" s="136"/>
      <c r="FS1915" s="136"/>
      <c r="FT1915" s="136"/>
      <c r="FU1915" s="136"/>
      <c r="FV1915" s="136"/>
      <c r="FW1915" s="136"/>
      <c r="FX1915" s="136"/>
      <c r="FY1915" s="136"/>
      <c r="FZ1915" s="136"/>
      <c r="GA1915" s="136"/>
      <c r="GB1915" s="136"/>
      <c r="GC1915" s="136"/>
      <c r="GD1915" s="136"/>
      <c r="GE1915" s="136"/>
      <c r="GF1915" s="136"/>
      <c r="GG1915" s="136"/>
      <c r="GH1915" s="136"/>
      <c r="GI1915" s="136"/>
      <c r="GJ1915" s="136"/>
      <c r="GK1915" s="136"/>
      <c r="GL1915" s="136"/>
      <c r="GM1915" s="136"/>
      <c r="GN1915" s="136"/>
      <c r="GO1915" s="136"/>
      <c r="GP1915" s="136"/>
      <c r="GQ1915" s="136"/>
      <c r="GR1915" s="136"/>
      <c r="GS1915" s="136"/>
      <c r="GT1915" s="136"/>
      <c r="GU1915" s="136"/>
      <c r="GV1915" s="136"/>
      <c r="GW1915" s="136"/>
      <c r="GX1915" s="136"/>
      <c r="GY1915" s="136"/>
      <c r="GZ1915" s="136"/>
      <c r="HA1915" s="136"/>
      <c r="HB1915" s="136"/>
      <c r="HC1915" s="136"/>
      <c r="HD1915" s="136"/>
      <c r="HE1915" s="136"/>
      <c r="HF1915" s="136"/>
      <c r="HG1915" s="136"/>
      <c r="HH1915" s="136"/>
      <c r="HI1915" s="136"/>
      <c r="HJ1915" s="136"/>
      <c r="HK1915" s="136"/>
      <c r="HL1915" s="136"/>
      <c r="HM1915" s="136"/>
      <c r="HN1915" s="136"/>
      <c r="HO1915" s="136"/>
      <c r="HP1915" s="136"/>
      <c r="HQ1915" s="136"/>
      <c r="HR1915" s="136"/>
      <c r="HS1915" s="136"/>
      <c r="HT1915" s="136"/>
      <c r="HU1915" s="136"/>
      <c r="HV1915" s="136"/>
      <c r="HW1915" s="136"/>
      <c r="HX1915" s="136"/>
      <c r="HY1915" s="136"/>
      <c r="HZ1915" s="136"/>
      <c r="IA1915" s="136"/>
      <c r="IB1915" s="136"/>
      <c r="IC1915" s="136"/>
      <c r="ID1915" s="136"/>
      <c r="IE1915" s="136"/>
      <c r="IF1915" s="136"/>
      <c r="IG1915" s="136"/>
    </row>
    <row r="1916" spans="1:241" ht="15" customHeight="1" x14ac:dyDescent="0.25">
      <c r="A1916" s="223" t="s">
        <v>752</v>
      </c>
      <c r="B1916" s="217">
        <v>10528797</v>
      </c>
      <c r="C1916" s="217">
        <v>2949933</v>
      </c>
      <c r="D1916" s="217">
        <v>907479</v>
      </c>
      <c r="E1916" s="217">
        <v>1306357</v>
      </c>
      <c r="F1916" s="217">
        <v>2634221</v>
      </c>
      <c r="G1916" s="217">
        <v>684118</v>
      </c>
      <c r="H1916" s="235">
        <v>19010905</v>
      </c>
      <c r="I1916" s="136"/>
      <c r="J1916" s="214" t="s">
        <v>1191</v>
      </c>
      <c r="K1916" s="199">
        <v>148866644</v>
      </c>
      <c r="L1916" s="199">
        <v>75656085</v>
      </c>
      <c r="M1916" s="199">
        <v>21466972</v>
      </c>
      <c r="N1916" s="199">
        <v>23633255</v>
      </c>
      <c r="O1916" s="199">
        <v>44051988</v>
      </c>
      <c r="P1916" s="199">
        <v>11107818</v>
      </c>
      <c r="Q1916" s="240">
        <v>324782762</v>
      </c>
      <c r="R1916" s="136"/>
      <c r="S1916" s="136"/>
      <c r="T1916" s="136"/>
      <c r="U1916" s="136"/>
      <c r="V1916" s="136"/>
      <c r="W1916" s="136"/>
      <c r="X1916" s="136"/>
      <c r="Y1916" s="136"/>
      <c r="Z1916" s="136"/>
      <c r="AA1916" s="136"/>
      <c r="AB1916" s="136"/>
      <c r="AC1916" s="136"/>
      <c r="AD1916" s="136"/>
      <c r="AE1916" s="136"/>
      <c r="AF1916" s="136"/>
      <c r="AG1916" s="136"/>
      <c r="AH1916" s="136"/>
      <c r="AI1916" s="136"/>
      <c r="AJ1916" s="136"/>
      <c r="AK1916" s="136"/>
      <c r="AL1916" s="136"/>
      <c r="AM1916" s="136"/>
      <c r="AN1916" s="136"/>
      <c r="AO1916" s="136"/>
      <c r="AP1916" s="136"/>
      <c r="AQ1916" s="136"/>
      <c r="AR1916" s="136"/>
      <c r="AS1916" s="136"/>
      <c r="AT1916" s="136"/>
      <c r="AU1916" s="136"/>
      <c r="AV1916" s="136"/>
      <c r="AW1916" s="136"/>
      <c r="AX1916" s="136"/>
      <c r="AY1916" s="136"/>
      <c r="AZ1916" s="136"/>
      <c r="BA1916" s="136"/>
      <c r="BB1916" s="136"/>
      <c r="BC1916" s="136"/>
      <c r="BD1916" s="136"/>
      <c r="BE1916" s="136"/>
      <c r="BF1916" s="136"/>
      <c r="BG1916" s="136"/>
      <c r="BH1916" s="136"/>
      <c r="BI1916" s="136"/>
      <c r="BJ1916" s="136"/>
      <c r="BK1916" s="136"/>
      <c r="BL1916" s="136"/>
      <c r="BM1916" s="136"/>
      <c r="BN1916" s="136"/>
      <c r="BO1916" s="136"/>
      <c r="BP1916" s="136"/>
      <c r="BQ1916" s="136"/>
      <c r="BR1916" s="136"/>
      <c r="BS1916" s="136"/>
      <c r="BT1916" s="136"/>
      <c r="BU1916" s="136"/>
      <c r="BV1916" s="136"/>
      <c r="BW1916" s="136"/>
      <c r="BX1916" s="136"/>
      <c r="BY1916" s="136"/>
      <c r="BZ1916" s="136"/>
      <c r="CA1916" s="136"/>
      <c r="CB1916" s="136"/>
      <c r="CC1916" s="136"/>
      <c r="CD1916" s="136"/>
      <c r="CE1916" s="136"/>
      <c r="CF1916" s="136"/>
      <c r="CG1916" s="136"/>
      <c r="CH1916" s="136"/>
      <c r="CI1916" s="136"/>
      <c r="CJ1916" s="136"/>
      <c r="CK1916" s="136"/>
      <c r="CL1916" s="136"/>
      <c r="CM1916" s="136"/>
      <c r="CN1916" s="136"/>
      <c r="CO1916" s="136"/>
      <c r="CP1916" s="136"/>
      <c r="CQ1916" s="136"/>
      <c r="CR1916" s="136"/>
      <c r="CS1916" s="136"/>
      <c r="CT1916" s="136"/>
      <c r="CU1916" s="136"/>
      <c r="CV1916" s="136"/>
      <c r="CW1916" s="136"/>
      <c r="CX1916" s="136"/>
      <c r="CY1916" s="136"/>
      <c r="CZ1916" s="136"/>
      <c r="DA1916" s="136"/>
      <c r="DB1916" s="136"/>
      <c r="DC1916" s="136"/>
      <c r="DD1916" s="136"/>
      <c r="DE1916" s="136"/>
      <c r="DF1916" s="136"/>
      <c r="DG1916" s="136"/>
      <c r="DH1916" s="136"/>
      <c r="DI1916" s="136"/>
      <c r="DJ1916" s="136"/>
      <c r="DK1916" s="136"/>
      <c r="DL1916" s="136"/>
      <c r="DM1916" s="136"/>
      <c r="DN1916" s="136"/>
      <c r="DO1916" s="136"/>
      <c r="DP1916" s="136"/>
      <c r="DQ1916" s="136"/>
      <c r="DR1916" s="136"/>
      <c r="DS1916" s="136"/>
      <c r="DT1916" s="136"/>
      <c r="DU1916" s="136"/>
      <c r="DV1916" s="136"/>
      <c r="DW1916" s="136"/>
      <c r="DX1916" s="136"/>
      <c r="DY1916" s="136"/>
      <c r="DZ1916" s="136"/>
      <c r="EA1916" s="136"/>
      <c r="EB1916" s="136"/>
      <c r="EC1916" s="136"/>
      <c r="ED1916" s="136"/>
      <c r="EE1916" s="136"/>
      <c r="EF1916" s="136"/>
      <c r="EG1916" s="136"/>
      <c r="EH1916" s="136"/>
      <c r="EI1916" s="136"/>
      <c r="EJ1916" s="136"/>
      <c r="EK1916" s="136"/>
      <c r="EL1916" s="136"/>
      <c r="EM1916" s="136"/>
      <c r="EN1916" s="136"/>
      <c r="EO1916" s="136"/>
      <c r="EP1916" s="136"/>
      <c r="EQ1916" s="136"/>
      <c r="ER1916" s="136"/>
      <c r="ES1916" s="136"/>
      <c r="ET1916" s="136"/>
      <c r="EU1916" s="136"/>
      <c r="EV1916" s="136"/>
      <c r="EW1916" s="136"/>
      <c r="EX1916" s="136"/>
      <c r="EY1916" s="136"/>
      <c r="EZ1916" s="136"/>
      <c r="FA1916" s="136"/>
      <c r="FB1916" s="136"/>
      <c r="FC1916" s="136"/>
      <c r="FD1916" s="136"/>
      <c r="FE1916" s="136"/>
      <c r="FF1916" s="136"/>
      <c r="FG1916" s="136"/>
      <c r="FH1916" s="136"/>
      <c r="FI1916" s="136"/>
      <c r="FJ1916" s="136"/>
      <c r="FK1916" s="136"/>
      <c r="FL1916" s="136"/>
      <c r="FM1916" s="136"/>
      <c r="FN1916" s="136"/>
      <c r="FO1916" s="136"/>
      <c r="FP1916" s="136"/>
      <c r="FQ1916" s="136"/>
      <c r="FR1916" s="136"/>
      <c r="FS1916" s="136"/>
      <c r="FT1916" s="136"/>
      <c r="FU1916" s="136"/>
      <c r="FV1916" s="136"/>
      <c r="FW1916" s="136"/>
      <c r="FX1916" s="136"/>
      <c r="FY1916" s="136"/>
      <c r="FZ1916" s="136"/>
      <c r="GA1916" s="136"/>
      <c r="GB1916" s="136"/>
      <c r="GC1916" s="136"/>
      <c r="GD1916" s="136"/>
      <c r="GE1916" s="136"/>
      <c r="GF1916" s="136"/>
      <c r="GG1916" s="136"/>
      <c r="GH1916" s="136"/>
      <c r="GI1916" s="136"/>
      <c r="GJ1916" s="136"/>
      <c r="GK1916" s="136"/>
      <c r="GL1916" s="136"/>
      <c r="GM1916" s="136"/>
      <c r="GN1916" s="136"/>
      <c r="GO1916" s="136"/>
      <c r="GP1916" s="136"/>
      <c r="GQ1916" s="136"/>
      <c r="GR1916" s="136"/>
      <c r="GS1916" s="136"/>
      <c r="GT1916" s="136"/>
      <c r="GU1916" s="136"/>
      <c r="GV1916" s="136"/>
      <c r="GW1916" s="136"/>
      <c r="GX1916" s="136"/>
      <c r="GY1916" s="136"/>
      <c r="GZ1916" s="136"/>
      <c r="HA1916" s="136"/>
      <c r="HB1916" s="136"/>
      <c r="HC1916" s="136"/>
      <c r="HD1916" s="136"/>
      <c r="HE1916" s="136"/>
      <c r="HF1916" s="136"/>
      <c r="HG1916" s="136"/>
      <c r="HH1916" s="136"/>
      <c r="HI1916" s="136"/>
      <c r="HJ1916" s="136"/>
      <c r="HK1916" s="136"/>
      <c r="HL1916" s="136"/>
      <c r="HM1916" s="136"/>
      <c r="HN1916" s="136"/>
      <c r="HO1916" s="136"/>
      <c r="HP1916" s="136"/>
      <c r="HQ1916" s="136"/>
      <c r="HR1916" s="136"/>
      <c r="HS1916" s="136"/>
      <c r="HT1916" s="136"/>
      <c r="HU1916" s="136"/>
      <c r="HV1916" s="136"/>
      <c r="HW1916" s="136"/>
      <c r="HX1916" s="136"/>
      <c r="HY1916" s="136"/>
      <c r="HZ1916" s="136"/>
      <c r="IA1916" s="136"/>
      <c r="IB1916" s="136"/>
      <c r="IC1916" s="136"/>
      <c r="ID1916" s="136"/>
      <c r="IE1916" s="136"/>
      <c r="IF1916" s="136"/>
      <c r="IG1916" s="136"/>
    </row>
    <row r="1917" spans="1:241" ht="15" customHeight="1" x14ac:dyDescent="0.25">
      <c r="A1917" s="223" t="s">
        <v>688</v>
      </c>
      <c r="B1917" s="217">
        <v>12857321</v>
      </c>
      <c r="C1917" s="217">
        <v>4126810</v>
      </c>
      <c r="D1917" s="217">
        <v>955607</v>
      </c>
      <c r="E1917" s="217">
        <v>1235211</v>
      </c>
      <c r="F1917" s="217">
        <v>2541091</v>
      </c>
      <c r="G1917" s="217">
        <v>796870</v>
      </c>
      <c r="H1917" s="235">
        <v>22512910</v>
      </c>
      <c r="I1917" s="136"/>
      <c r="J1917" s="215" t="s">
        <v>1192</v>
      </c>
      <c r="K1917" s="224">
        <v>7088887.8095238097</v>
      </c>
      <c r="L1917" s="224">
        <v>3602670.7142857141</v>
      </c>
      <c r="M1917" s="224">
        <v>1022236.7619047619</v>
      </c>
      <c r="N1917" s="224">
        <v>1125393.0952380951</v>
      </c>
      <c r="O1917" s="224">
        <v>2097713.7142857141</v>
      </c>
      <c r="P1917" s="224">
        <v>528943.71428571432</v>
      </c>
      <c r="Q1917" s="224">
        <v>15465845.80952381</v>
      </c>
      <c r="R1917" s="136"/>
      <c r="S1917" s="136"/>
      <c r="T1917" s="136"/>
      <c r="U1917" s="136"/>
      <c r="V1917" s="136"/>
      <c r="W1917" s="136"/>
      <c r="X1917" s="136"/>
      <c r="Y1917" s="136"/>
      <c r="Z1917" s="136"/>
      <c r="AA1917" s="136"/>
      <c r="AB1917" s="136"/>
      <c r="AC1917" s="136"/>
      <c r="AD1917" s="136"/>
      <c r="AE1917" s="136"/>
      <c r="AF1917" s="136"/>
      <c r="AG1917" s="136"/>
      <c r="AH1917" s="136"/>
      <c r="AI1917" s="136"/>
      <c r="AJ1917" s="136"/>
      <c r="AK1917" s="136"/>
      <c r="AL1917" s="136"/>
      <c r="AM1917" s="136"/>
      <c r="AN1917" s="136"/>
      <c r="AO1917" s="136"/>
      <c r="AP1917" s="136"/>
      <c r="AQ1917" s="136"/>
      <c r="AR1917" s="136"/>
      <c r="AS1917" s="136"/>
      <c r="AT1917" s="136"/>
      <c r="AU1917" s="136"/>
      <c r="AV1917" s="136"/>
      <c r="AW1917" s="136"/>
      <c r="AX1917" s="136"/>
      <c r="AY1917" s="136"/>
      <c r="AZ1917" s="136"/>
      <c r="BA1917" s="136"/>
      <c r="BB1917" s="136"/>
      <c r="BC1917" s="136"/>
      <c r="BD1917" s="136"/>
      <c r="BE1917" s="136"/>
      <c r="BF1917" s="136"/>
      <c r="BG1917" s="136"/>
      <c r="BH1917" s="136"/>
      <c r="BI1917" s="136"/>
      <c r="BJ1917" s="136"/>
      <c r="BK1917" s="136"/>
      <c r="BL1917" s="136"/>
      <c r="BM1917" s="136"/>
      <c r="BN1917" s="136"/>
      <c r="BO1917" s="136"/>
      <c r="BP1917" s="136"/>
      <c r="BQ1917" s="136"/>
      <c r="BR1917" s="136"/>
      <c r="BS1917" s="136"/>
      <c r="BT1917" s="136"/>
      <c r="BU1917" s="136"/>
      <c r="BV1917" s="136"/>
      <c r="BW1917" s="136"/>
      <c r="BX1917" s="136"/>
      <c r="BY1917" s="136"/>
      <c r="BZ1917" s="136"/>
      <c r="CA1917" s="136"/>
      <c r="CB1917" s="136"/>
      <c r="CC1917" s="136"/>
      <c r="CD1917" s="136"/>
      <c r="CE1917" s="136"/>
      <c r="CF1917" s="136"/>
      <c r="CG1917" s="136"/>
      <c r="CH1917" s="136"/>
      <c r="CI1917" s="136"/>
      <c r="CJ1917" s="136"/>
      <c r="CK1917" s="136"/>
      <c r="CL1917" s="136"/>
      <c r="CM1917" s="136"/>
      <c r="CN1917" s="136"/>
      <c r="CO1917" s="136"/>
      <c r="CP1917" s="136"/>
      <c r="CQ1917" s="136"/>
      <c r="CR1917" s="136"/>
      <c r="CS1917" s="136"/>
      <c r="CT1917" s="136"/>
      <c r="CU1917" s="136"/>
      <c r="CV1917" s="136"/>
      <c r="CW1917" s="136"/>
      <c r="CX1917" s="136"/>
      <c r="CY1917" s="136"/>
      <c r="CZ1917" s="136"/>
      <c r="DA1917" s="136"/>
      <c r="DB1917" s="136"/>
      <c r="DC1917" s="136"/>
      <c r="DD1917" s="136"/>
      <c r="DE1917" s="136"/>
      <c r="DF1917" s="136"/>
      <c r="DG1917" s="136"/>
      <c r="DH1917" s="136"/>
      <c r="DI1917" s="136"/>
      <c r="DJ1917" s="136"/>
      <c r="DK1917" s="136"/>
      <c r="DL1917" s="136"/>
      <c r="DM1917" s="136"/>
      <c r="DN1917" s="136"/>
      <c r="DO1917" s="136"/>
      <c r="DP1917" s="136"/>
      <c r="DQ1917" s="136"/>
      <c r="DR1917" s="136"/>
      <c r="DS1917" s="136"/>
      <c r="DT1917" s="136"/>
      <c r="DU1917" s="136"/>
      <c r="DV1917" s="136"/>
      <c r="DW1917" s="136"/>
      <c r="DX1917" s="136"/>
      <c r="DY1917" s="136"/>
      <c r="DZ1917" s="136"/>
      <c r="EA1917" s="136"/>
      <c r="EB1917" s="136"/>
      <c r="EC1917" s="136"/>
      <c r="ED1917" s="136"/>
      <c r="EE1917" s="136"/>
      <c r="EF1917" s="136"/>
      <c r="EG1917" s="136"/>
      <c r="EH1917" s="136"/>
      <c r="EI1917" s="136"/>
      <c r="EJ1917" s="136"/>
      <c r="EK1917" s="136"/>
      <c r="EL1917" s="136"/>
      <c r="EM1917" s="136"/>
      <c r="EN1917" s="136"/>
      <c r="EO1917" s="136"/>
      <c r="EP1917" s="136"/>
      <c r="EQ1917" s="136"/>
      <c r="ER1917" s="136"/>
      <c r="ES1917" s="136"/>
      <c r="ET1917" s="136"/>
      <c r="EU1917" s="136"/>
      <c r="EV1917" s="136"/>
      <c r="EW1917" s="136"/>
      <c r="EX1917" s="136"/>
      <c r="EY1917" s="136"/>
      <c r="EZ1917" s="136"/>
      <c r="FA1917" s="136"/>
      <c r="FB1917" s="136"/>
      <c r="FC1917" s="136"/>
      <c r="FD1917" s="136"/>
      <c r="FE1917" s="136"/>
      <c r="FF1917" s="136"/>
      <c r="FG1917" s="136"/>
      <c r="FH1917" s="136"/>
      <c r="FI1917" s="136"/>
      <c r="FJ1917" s="136"/>
      <c r="FK1917" s="136"/>
      <c r="FL1917" s="136"/>
      <c r="FM1917" s="136"/>
      <c r="FN1917" s="136"/>
      <c r="FO1917" s="136"/>
      <c r="FP1917" s="136"/>
      <c r="FQ1917" s="136"/>
      <c r="FR1917" s="136"/>
      <c r="FS1917" s="136"/>
      <c r="FT1917" s="136"/>
      <c r="FU1917" s="136"/>
      <c r="FV1917" s="136"/>
      <c r="FW1917" s="136"/>
      <c r="FX1917" s="136"/>
      <c r="FY1917" s="136"/>
      <c r="FZ1917" s="136"/>
      <c r="GA1917" s="136"/>
      <c r="GB1917" s="136"/>
      <c r="GC1917" s="136"/>
      <c r="GD1917" s="136"/>
      <c r="GE1917" s="136"/>
      <c r="GF1917" s="136"/>
      <c r="GG1917" s="136"/>
      <c r="GH1917" s="136"/>
      <c r="GI1917" s="136"/>
      <c r="GJ1917" s="136"/>
      <c r="GK1917" s="136"/>
      <c r="GL1917" s="136"/>
      <c r="GM1917" s="136"/>
      <c r="GN1917" s="136"/>
      <c r="GO1917" s="136"/>
      <c r="GP1917" s="136"/>
      <c r="GQ1917" s="136"/>
      <c r="GR1917" s="136"/>
      <c r="GS1917" s="136"/>
      <c r="GT1917" s="136"/>
      <c r="GU1917" s="136"/>
      <c r="GV1917" s="136"/>
      <c r="GW1917" s="136"/>
      <c r="GX1917" s="136"/>
      <c r="GY1917" s="136"/>
      <c r="GZ1917" s="136"/>
      <c r="HA1917" s="136"/>
      <c r="HB1917" s="136"/>
      <c r="HC1917" s="136"/>
      <c r="HD1917" s="136"/>
      <c r="HE1917" s="136"/>
      <c r="HF1917" s="136"/>
      <c r="HG1917" s="136"/>
      <c r="HH1917" s="136"/>
      <c r="HI1917" s="136"/>
      <c r="HJ1917" s="136"/>
      <c r="HK1917" s="136"/>
      <c r="HL1917" s="136"/>
      <c r="HM1917" s="136"/>
      <c r="HN1917" s="136"/>
      <c r="HO1917" s="136"/>
      <c r="HP1917" s="136"/>
      <c r="HQ1917" s="136"/>
      <c r="HR1917" s="136"/>
      <c r="HS1917" s="136"/>
      <c r="HT1917" s="136"/>
      <c r="HU1917" s="136"/>
      <c r="HV1917" s="136"/>
      <c r="HW1917" s="136"/>
      <c r="HX1917" s="136"/>
      <c r="HY1917" s="136"/>
      <c r="HZ1917" s="136"/>
      <c r="IA1917" s="136"/>
      <c r="IB1917" s="136"/>
      <c r="IC1917" s="136"/>
      <c r="ID1917" s="136"/>
      <c r="IE1917" s="136"/>
      <c r="IF1917" s="136"/>
      <c r="IG1917" s="136"/>
    </row>
    <row r="1918" spans="1:241" ht="15" customHeight="1" x14ac:dyDescent="0.25">
      <c r="A1918" s="214" t="s">
        <v>1178</v>
      </c>
      <c r="B1918" s="199">
        <v>198827966</v>
      </c>
      <c r="C1918" s="199">
        <v>77747578</v>
      </c>
      <c r="D1918" s="199">
        <v>18493567</v>
      </c>
      <c r="E1918" s="199">
        <v>29142271</v>
      </c>
      <c r="F1918" s="199">
        <v>52646120</v>
      </c>
      <c r="G1918" s="199">
        <v>14556796</v>
      </c>
      <c r="H1918" s="240">
        <v>391414298</v>
      </c>
      <c r="I1918" s="136"/>
      <c r="R1918" s="136"/>
      <c r="S1918" s="136"/>
      <c r="T1918" s="136"/>
      <c r="U1918" s="136"/>
      <c r="V1918" s="136"/>
      <c r="W1918" s="136"/>
      <c r="X1918" s="136"/>
      <c r="Y1918" s="136"/>
      <c r="Z1918" s="136"/>
      <c r="AA1918" s="136"/>
      <c r="AB1918" s="136"/>
      <c r="AC1918" s="136"/>
      <c r="AD1918" s="136"/>
      <c r="AE1918" s="136"/>
      <c r="AF1918" s="136"/>
      <c r="AG1918" s="136"/>
      <c r="AH1918" s="136"/>
      <c r="AI1918" s="136"/>
      <c r="AJ1918" s="136"/>
      <c r="AK1918" s="136"/>
      <c r="AL1918" s="136"/>
      <c r="AM1918" s="136"/>
      <c r="AN1918" s="136"/>
      <c r="AO1918" s="136"/>
      <c r="AP1918" s="136"/>
      <c r="AQ1918" s="136"/>
      <c r="AR1918" s="136"/>
      <c r="AS1918" s="136"/>
      <c r="AT1918" s="136"/>
      <c r="AU1918" s="136"/>
      <c r="AV1918" s="136"/>
      <c r="AW1918" s="136"/>
      <c r="AX1918" s="136"/>
      <c r="AY1918" s="136"/>
      <c r="AZ1918" s="136"/>
      <c r="BA1918" s="136"/>
      <c r="BB1918" s="136"/>
      <c r="BC1918" s="136"/>
      <c r="BD1918" s="136"/>
      <c r="BE1918" s="136"/>
      <c r="BF1918" s="136"/>
      <c r="BG1918" s="136"/>
      <c r="BH1918" s="136"/>
      <c r="BI1918" s="136"/>
      <c r="BJ1918" s="136"/>
      <c r="BK1918" s="136"/>
      <c r="BL1918" s="136"/>
      <c r="BM1918" s="136"/>
      <c r="BN1918" s="136"/>
      <c r="BO1918" s="136"/>
      <c r="BP1918" s="136"/>
      <c r="BQ1918" s="136"/>
      <c r="BR1918" s="136"/>
      <c r="BS1918" s="136"/>
      <c r="BT1918" s="136"/>
      <c r="BU1918" s="136"/>
      <c r="BV1918" s="136"/>
      <c r="BW1918" s="136"/>
      <c r="BX1918" s="136"/>
      <c r="BY1918" s="136"/>
      <c r="BZ1918" s="136"/>
      <c r="CA1918" s="136"/>
      <c r="CB1918" s="136"/>
      <c r="CC1918" s="136"/>
      <c r="CD1918" s="136"/>
      <c r="CE1918" s="136"/>
      <c r="CF1918" s="136"/>
      <c r="CG1918" s="136"/>
      <c r="CH1918" s="136"/>
      <c r="CI1918" s="136"/>
      <c r="CJ1918" s="136"/>
      <c r="CK1918" s="136"/>
      <c r="CL1918" s="136"/>
      <c r="CM1918" s="136"/>
      <c r="CN1918" s="136"/>
      <c r="CO1918" s="136"/>
      <c r="CP1918" s="136"/>
      <c r="CQ1918" s="136"/>
      <c r="CR1918" s="136"/>
      <c r="CS1918" s="136"/>
      <c r="CT1918" s="136"/>
      <c r="CU1918" s="136"/>
      <c r="CV1918" s="136"/>
      <c r="CW1918" s="136"/>
      <c r="CX1918" s="136"/>
      <c r="CY1918" s="136"/>
      <c r="CZ1918" s="136"/>
      <c r="DA1918" s="136"/>
      <c r="DB1918" s="136"/>
      <c r="DC1918" s="136"/>
      <c r="DD1918" s="136"/>
      <c r="DE1918" s="136"/>
      <c r="DF1918" s="136"/>
      <c r="DG1918" s="136"/>
      <c r="DH1918" s="136"/>
      <c r="DI1918" s="136"/>
      <c r="DJ1918" s="136"/>
      <c r="DK1918" s="136"/>
      <c r="DL1918" s="136"/>
      <c r="DM1918" s="136"/>
      <c r="DN1918" s="136"/>
      <c r="DO1918" s="136"/>
      <c r="DP1918" s="136"/>
      <c r="DQ1918" s="136"/>
      <c r="DR1918" s="136"/>
      <c r="DS1918" s="136"/>
      <c r="DT1918" s="136"/>
      <c r="DU1918" s="136"/>
      <c r="DV1918" s="136"/>
      <c r="DW1918" s="136"/>
      <c r="DX1918" s="136"/>
      <c r="DY1918" s="136"/>
      <c r="DZ1918" s="136"/>
      <c r="EA1918" s="136"/>
      <c r="EB1918" s="136"/>
      <c r="EC1918" s="136"/>
      <c r="ED1918" s="136"/>
      <c r="EE1918" s="136"/>
      <c r="EF1918" s="136"/>
      <c r="EG1918" s="136"/>
      <c r="EH1918" s="136"/>
      <c r="EI1918" s="136"/>
      <c r="EJ1918" s="136"/>
      <c r="EK1918" s="136"/>
      <c r="EL1918" s="136"/>
      <c r="EM1918" s="136"/>
      <c r="EN1918" s="136"/>
      <c r="EO1918" s="136"/>
      <c r="EP1918" s="136"/>
      <c r="EQ1918" s="136"/>
      <c r="ER1918" s="136"/>
      <c r="ES1918" s="136"/>
      <c r="ET1918" s="136"/>
      <c r="EU1918" s="136"/>
      <c r="EV1918" s="136"/>
      <c r="EW1918" s="136"/>
      <c r="EX1918" s="136"/>
      <c r="EY1918" s="136"/>
      <c r="EZ1918" s="136"/>
      <c r="FA1918" s="136"/>
      <c r="FB1918" s="136"/>
      <c r="FC1918" s="136"/>
      <c r="FD1918" s="136"/>
      <c r="FE1918" s="136"/>
      <c r="FF1918" s="136"/>
      <c r="FG1918" s="136"/>
      <c r="FH1918" s="136"/>
      <c r="FI1918" s="136"/>
      <c r="FJ1918" s="136"/>
      <c r="FK1918" s="136"/>
      <c r="FL1918" s="136"/>
      <c r="FM1918" s="136"/>
      <c r="FN1918" s="136"/>
      <c r="FO1918" s="136"/>
      <c r="FP1918" s="136"/>
      <c r="FQ1918" s="136"/>
      <c r="FR1918" s="136"/>
      <c r="FS1918" s="136"/>
      <c r="FT1918" s="136"/>
      <c r="FU1918" s="136"/>
      <c r="FV1918" s="136"/>
      <c r="FW1918" s="136"/>
      <c r="FX1918" s="136"/>
      <c r="FY1918" s="136"/>
      <c r="FZ1918" s="136"/>
      <c r="GA1918" s="136"/>
      <c r="GB1918" s="136"/>
      <c r="GC1918" s="136"/>
      <c r="GD1918" s="136"/>
      <c r="GE1918" s="136"/>
      <c r="GF1918" s="136"/>
      <c r="GG1918" s="136"/>
      <c r="GH1918" s="136"/>
      <c r="GI1918" s="136"/>
      <c r="GJ1918" s="136"/>
      <c r="GK1918" s="136"/>
      <c r="GL1918" s="136"/>
      <c r="GM1918" s="136"/>
      <c r="GN1918" s="136"/>
      <c r="GO1918" s="136"/>
      <c r="GP1918" s="136"/>
      <c r="GQ1918" s="136"/>
      <c r="GR1918" s="136"/>
      <c r="GS1918" s="136"/>
      <c r="GT1918" s="136"/>
      <c r="GU1918" s="136"/>
      <c r="GV1918" s="136"/>
      <c r="GW1918" s="136"/>
      <c r="GX1918" s="136"/>
      <c r="GY1918" s="136"/>
      <c r="GZ1918" s="136"/>
      <c r="HA1918" s="136"/>
      <c r="HB1918" s="136"/>
      <c r="HC1918" s="136"/>
      <c r="HD1918" s="136"/>
      <c r="HE1918" s="136"/>
      <c r="HF1918" s="136"/>
      <c r="HG1918" s="136"/>
      <c r="HH1918" s="136"/>
      <c r="HI1918" s="136"/>
      <c r="HJ1918" s="136"/>
      <c r="HK1918" s="136"/>
      <c r="HL1918" s="136"/>
      <c r="HM1918" s="136"/>
      <c r="HN1918" s="136"/>
      <c r="HO1918" s="136"/>
      <c r="HP1918" s="136"/>
      <c r="HQ1918" s="136"/>
      <c r="HR1918" s="136"/>
      <c r="HS1918" s="136"/>
      <c r="HT1918" s="136"/>
      <c r="HU1918" s="136"/>
      <c r="HV1918" s="136"/>
      <c r="HW1918" s="136"/>
      <c r="HX1918" s="136"/>
      <c r="HY1918" s="136"/>
      <c r="HZ1918" s="136"/>
      <c r="IA1918" s="136"/>
      <c r="IB1918" s="136"/>
      <c r="IC1918" s="136"/>
      <c r="ID1918" s="136"/>
      <c r="IE1918" s="136"/>
      <c r="IF1918" s="136"/>
      <c r="IG1918" s="136"/>
    </row>
    <row r="1919" spans="1:241" ht="15" customHeight="1" x14ac:dyDescent="0.25">
      <c r="A1919" s="215" t="s">
        <v>1179</v>
      </c>
      <c r="B1919" s="224">
        <v>8644694.173913043</v>
      </c>
      <c r="C1919" s="224">
        <v>3380329.4782608696</v>
      </c>
      <c r="D1919" s="224">
        <v>804068.13043478259</v>
      </c>
      <c r="E1919" s="224">
        <v>1267055.2608695652</v>
      </c>
      <c r="F1919" s="224">
        <v>2288961.7391304346</v>
      </c>
      <c r="G1919" s="224">
        <v>632904.17391304346</v>
      </c>
      <c r="H1919" s="224">
        <v>17018012.956521738</v>
      </c>
      <c r="I1919" s="136"/>
      <c r="J1919" s="136"/>
      <c r="K1919" s="136"/>
      <c r="L1919" s="136"/>
      <c r="M1919" s="136"/>
      <c r="N1919" s="136"/>
      <c r="O1919" s="136"/>
      <c r="P1919" s="136"/>
      <c r="Q1919" s="136"/>
      <c r="R1919" s="136"/>
      <c r="S1919" s="136"/>
      <c r="T1919" s="136"/>
      <c r="U1919" s="136"/>
      <c r="V1919" s="136"/>
      <c r="W1919" s="136"/>
      <c r="X1919" s="136"/>
      <c r="Y1919" s="136"/>
      <c r="Z1919" s="136"/>
      <c r="AA1919" s="136"/>
      <c r="AB1919" s="136"/>
      <c r="AC1919" s="136"/>
      <c r="AD1919" s="136"/>
      <c r="AE1919" s="136"/>
      <c r="AF1919" s="136"/>
      <c r="AG1919" s="136"/>
      <c r="AH1919" s="136"/>
      <c r="AI1919" s="136"/>
      <c r="AJ1919" s="136"/>
      <c r="AK1919" s="136"/>
      <c r="AL1919" s="136"/>
      <c r="AM1919" s="136"/>
      <c r="AN1919" s="136"/>
      <c r="AO1919" s="136"/>
      <c r="AP1919" s="136"/>
      <c r="AQ1919" s="136"/>
      <c r="AR1919" s="136"/>
      <c r="AS1919" s="136"/>
      <c r="AT1919" s="136"/>
      <c r="AU1919" s="136"/>
      <c r="AV1919" s="136"/>
      <c r="AW1919" s="136"/>
      <c r="AX1919" s="136"/>
      <c r="AY1919" s="136"/>
      <c r="AZ1919" s="136"/>
      <c r="BA1919" s="136"/>
      <c r="BB1919" s="136"/>
      <c r="BC1919" s="136"/>
      <c r="BD1919" s="136"/>
      <c r="BE1919" s="136"/>
      <c r="BF1919" s="136"/>
      <c r="BG1919" s="136"/>
      <c r="BH1919" s="136"/>
      <c r="BI1919" s="136"/>
      <c r="BJ1919" s="136"/>
      <c r="BK1919" s="136"/>
      <c r="BL1919" s="136"/>
      <c r="BM1919" s="136"/>
      <c r="BN1919" s="136"/>
      <c r="BO1919" s="136"/>
      <c r="BP1919" s="136"/>
      <c r="BQ1919" s="136"/>
      <c r="BR1919" s="136"/>
      <c r="BS1919" s="136"/>
      <c r="BT1919" s="136"/>
      <c r="BU1919" s="136"/>
      <c r="BV1919" s="136"/>
      <c r="BW1919" s="136"/>
      <c r="BX1919" s="136"/>
      <c r="BY1919" s="136"/>
      <c r="BZ1919" s="136"/>
      <c r="CA1919" s="136"/>
      <c r="CB1919" s="136"/>
      <c r="CC1919" s="136"/>
      <c r="CD1919" s="136"/>
      <c r="CE1919" s="136"/>
      <c r="CF1919" s="136"/>
      <c r="CG1919" s="136"/>
      <c r="CH1919" s="136"/>
      <c r="CI1919" s="136"/>
      <c r="CJ1919" s="136"/>
      <c r="CK1919" s="136"/>
      <c r="CL1919" s="136"/>
      <c r="CM1919" s="136"/>
      <c r="CN1919" s="136"/>
      <c r="CO1919" s="136"/>
      <c r="CP1919" s="136"/>
      <c r="CQ1919" s="136"/>
      <c r="CR1919" s="136"/>
      <c r="CS1919" s="136"/>
      <c r="CT1919" s="136"/>
      <c r="CU1919" s="136"/>
      <c r="CV1919" s="136"/>
      <c r="CW1919" s="136"/>
      <c r="CX1919" s="136"/>
      <c r="CY1919" s="136"/>
      <c r="CZ1919" s="136"/>
      <c r="DA1919" s="136"/>
      <c r="DB1919" s="136"/>
      <c r="DC1919" s="136"/>
      <c r="DD1919" s="136"/>
      <c r="DE1919" s="136"/>
      <c r="DF1919" s="136"/>
      <c r="DG1919" s="136"/>
      <c r="DH1919" s="136"/>
      <c r="DI1919" s="136"/>
      <c r="DJ1919" s="136"/>
      <c r="DK1919" s="136"/>
      <c r="DL1919" s="136"/>
      <c r="DM1919" s="136"/>
      <c r="DN1919" s="136"/>
      <c r="DO1919" s="136"/>
      <c r="DP1919" s="136"/>
      <c r="DQ1919" s="136"/>
      <c r="DR1919" s="136"/>
      <c r="DS1919" s="136"/>
      <c r="DT1919" s="136"/>
      <c r="DU1919" s="136"/>
      <c r="DV1919" s="136"/>
      <c r="DW1919" s="136"/>
      <c r="DX1919" s="136"/>
      <c r="DY1919" s="136"/>
      <c r="DZ1919" s="136"/>
      <c r="EA1919" s="136"/>
      <c r="EB1919" s="136"/>
      <c r="EC1919" s="136"/>
      <c r="ED1919" s="136"/>
      <c r="EE1919" s="136"/>
      <c r="EF1919" s="136"/>
      <c r="EG1919" s="136"/>
      <c r="EH1919" s="136"/>
      <c r="EI1919" s="136"/>
      <c r="EJ1919" s="136"/>
      <c r="EK1919" s="136"/>
      <c r="EL1919" s="136"/>
      <c r="EM1919" s="136"/>
      <c r="EN1919" s="136"/>
      <c r="EO1919" s="136"/>
      <c r="EP1919" s="136"/>
      <c r="EQ1919" s="136"/>
      <c r="ER1919" s="136"/>
      <c r="ES1919" s="136"/>
      <c r="ET1919" s="136"/>
      <c r="EU1919" s="136"/>
      <c r="EV1919" s="136"/>
      <c r="EW1919" s="136"/>
      <c r="EX1919" s="136"/>
      <c r="EY1919" s="136"/>
      <c r="EZ1919" s="136"/>
      <c r="FA1919" s="136"/>
      <c r="FB1919" s="136"/>
      <c r="FC1919" s="136"/>
      <c r="FD1919" s="136"/>
      <c r="FE1919" s="136"/>
      <c r="FF1919" s="136"/>
      <c r="FG1919" s="136"/>
      <c r="FH1919" s="136"/>
      <c r="FI1919" s="136"/>
      <c r="FJ1919" s="136"/>
      <c r="FK1919" s="136"/>
      <c r="FL1919" s="136"/>
      <c r="FM1919" s="136"/>
      <c r="FN1919" s="136"/>
      <c r="FO1919" s="136"/>
      <c r="FP1919" s="136"/>
      <c r="FQ1919" s="136"/>
      <c r="FR1919" s="136"/>
      <c r="FS1919" s="136"/>
      <c r="FT1919" s="136"/>
      <c r="FU1919" s="136"/>
      <c r="FV1919" s="136"/>
      <c r="FW1919" s="136"/>
      <c r="FX1919" s="136"/>
      <c r="FY1919" s="136"/>
      <c r="FZ1919" s="136"/>
      <c r="GA1919" s="136"/>
      <c r="GB1919" s="136"/>
      <c r="GC1919" s="136"/>
      <c r="GD1919" s="136"/>
      <c r="GE1919" s="136"/>
      <c r="GF1919" s="136"/>
      <c r="GG1919" s="136"/>
      <c r="GH1919" s="136"/>
      <c r="GI1919" s="136"/>
      <c r="GJ1919" s="136"/>
      <c r="GK1919" s="136"/>
      <c r="GL1919" s="136"/>
      <c r="GM1919" s="136"/>
      <c r="GN1919" s="136"/>
      <c r="GO1919" s="136"/>
      <c r="GP1919" s="136"/>
      <c r="GQ1919" s="136"/>
      <c r="GR1919" s="136"/>
      <c r="GS1919" s="136"/>
      <c r="GT1919" s="136"/>
      <c r="GU1919" s="136"/>
      <c r="GV1919" s="136"/>
      <c r="GW1919" s="136"/>
      <c r="GX1919" s="136"/>
      <c r="GY1919" s="136"/>
      <c r="GZ1919" s="136"/>
      <c r="HA1919" s="136"/>
      <c r="HB1919" s="136"/>
      <c r="HC1919" s="136"/>
      <c r="HD1919" s="136"/>
      <c r="HE1919" s="136"/>
      <c r="HF1919" s="136"/>
      <c r="HG1919" s="136"/>
      <c r="HH1919" s="136"/>
      <c r="HI1919" s="136"/>
      <c r="HJ1919" s="136"/>
      <c r="HK1919" s="136"/>
      <c r="HL1919" s="136"/>
      <c r="HM1919" s="136"/>
      <c r="HN1919" s="136"/>
      <c r="HO1919" s="136"/>
      <c r="HP1919" s="136"/>
      <c r="HQ1919" s="136"/>
      <c r="HR1919" s="136"/>
      <c r="HS1919" s="136"/>
      <c r="HT1919" s="136"/>
      <c r="HU1919" s="136"/>
      <c r="HV1919" s="136"/>
      <c r="HW1919" s="136"/>
      <c r="HX1919" s="136"/>
      <c r="HY1919" s="136"/>
      <c r="HZ1919" s="136"/>
      <c r="IA1919" s="136"/>
      <c r="IB1919" s="136"/>
      <c r="IC1919" s="136"/>
      <c r="ID1919" s="136"/>
      <c r="IE1919" s="136"/>
      <c r="IF1919" s="136"/>
      <c r="IG1919" s="136"/>
    </row>
    <row r="1920" spans="1:241" ht="15" customHeight="1" x14ac:dyDescent="0.25">
      <c r="A1920" s="135"/>
      <c r="B1920" s="135"/>
      <c r="C1920" s="135"/>
      <c r="D1920" s="135"/>
      <c r="E1920" s="135"/>
      <c r="F1920" s="135"/>
      <c r="G1920" s="135"/>
      <c r="H1920" s="135"/>
      <c r="I1920" s="136"/>
      <c r="J1920" s="136"/>
      <c r="K1920" s="136"/>
      <c r="L1920" s="136"/>
      <c r="M1920" s="136"/>
      <c r="N1920" s="136"/>
      <c r="O1920" s="136"/>
      <c r="P1920" s="136"/>
      <c r="Q1920" s="136"/>
      <c r="R1920" s="136"/>
      <c r="S1920" s="136"/>
      <c r="T1920" s="136"/>
      <c r="U1920" s="136"/>
      <c r="V1920" s="136"/>
      <c r="W1920" s="136"/>
      <c r="X1920" s="136"/>
      <c r="Y1920" s="136"/>
      <c r="Z1920" s="136"/>
      <c r="AA1920" s="136"/>
      <c r="AB1920" s="136"/>
      <c r="AC1920" s="136"/>
      <c r="AD1920" s="136"/>
      <c r="AE1920" s="136"/>
      <c r="AF1920" s="136"/>
      <c r="AG1920" s="136"/>
      <c r="AH1920" s="136"/>
      <c r="AI1920" s="136"/>
      <c r="AJ1920" s="136"/>
      <c r="AK1920" s="136"/>
      <c r="AL1920" s="136"/>
      <c r="AM1920" s="136"/>
      <c r="AN1920" s="136"/>
      <c r="AO1920" s="136"/>
      <c r="AP1920" s="136"/>
      <c r="AQ1920" s="136"/>
      <c r="AR1920" s="136"/>
      <c r="AS1920" s="136"/>
      <c r="AT1920" s="136"/>
      <c r="AU1920" s="136"/>
      <c r="AV1920" s="136"/>
      <c r="AW1920" s="136"/>
      <c r="AX1920" s="136"/>
      <c r="AY1920" s="136"/>
      <c r="AZ1920" s="136"/>
      <c r="BA1920" s="136"/>
      <c r="BB1920" s="136"/>
      <c r="BC1920" s="136"/>
      <c r="BD1920" s="136"/>
      <c r="BE1920" s="136"/>
      <c r="BF1920" s="136"/>
      <c r="BG1920" s="136"/>
      <c r="BH1920" s="136"/>
      <c r="BI1920" s="136"/>
      <c r="BJ1920" s="136"/>
      <c r="BK1920" s="136"/>
      <c r="BL1920" s="136"/>
      <c r="BM1920" s="136"/>
      <c r="BN1920" s="136"/>
      <c r="BO1920" s="136"/>
      <c r="BP1920" s="136"/>
      <c r="BQ1920" s="136"/>
      <c r="BR1920" s="136"/>
      <c r="BS1920" s="136"/>
      <c r="BT1920" s="136"/>
      <c r="BU1920" s="136"/>
      <c r="BV1920" s="136"/>
      <c r="BW1920" s="136"/>
      <c r="BX1920" s="136"/>
      <c r="BY1920" s="136"/>
      <c r="BZ1920" s="136"/>
      <c r="CA1920" s="136"/>
      <c r="CB1920" s="136"/>
      <c r="CC1920" s="136"/>
      <c r="CD1920" s="136"/>
      <c r="CE1920" s="136"/>
      <c r="CF1920" s="136"/>
      <c r="CG1920" s="136"/>
      <c r="CH1920" s="136"/>
      <c r="CI1920" s="136"/>
      <c r="CJ1920" s="136"/>
      <c r="CK1920" s="136"/>
      <c r="CL1920" s="136"/>
      <c r="CM1920" s="136"/>
      <c r="CN1920" s="136"/>
      <c r="CO1920" s="136"/>
      <c r="CP1920" s="136"/>
      <c r="CQ1920" s="136"/>
      <c r="CR1920" s="136"/>
      <c r="CS1920" s="136"/>
      <c r="CT1920" s="136"/>
      <c r="CU1920" s="136"/>
      <c r="CV1920" s="136"/>
      <c r="CW1920" s="136"/>
      <c r="CX1920" s="136"/>
      <c r="CY1920" s="136"/>
      <c r="CZ1920" s="136"/>
      <c r="DA1920" s="136"/>
      <c r="DB1920" s="136"/>
      <c r="DC1920" s="136"/>
      <c r="DD1920" s="136"/>
      <c r="DE1920" s="136"/>
      <c r="DF1920" s="136"/>
      <c r="DG1920" s="136"/>
      <c r="DH1920" s="136"/>
      <c r="DI1920" s="136"/>
      <c r="DJ1920" s="136"/>
      <c r="DK1920" s="136"/>
      <c r="DL1920" s="136"/>
      <c r="DM1920" s="136"/>
      <c r="DN1920" s="136"/>
      <c r="DO1920" s="136"/>
      <c r="DP1920" s="136"/>
      <c r="DQ1920" s="136"/>
      <c r="DR1920" s="136"/>
      <c r="DS1920" s="136"/>
      <c r="DT1920" s="136"/>
      <c r="DU1920" s="136"/>
      <c r="DV1920" s="136"/>
      <c r="DW1920" s="136"/>
      <c r="DX1920" s="136"/>
      <c r="DY1920" s="136"/>
      <c r="DZ1920" s="136"/>
      <c r="EA1920" s="136"/>
      <c r="EB1920" s="136"/>
      <c r="EC1920" s="136"/>
      <c r="ED1920" s="136"/>
      <c r="EE1920" s="136"/>
      <c r="EF1920" s="136"/>
      <c r="EG1920" s="136"/>
      <c r="EH1920" s="136"/>
      <c r="EI1920" s="136"/>
      <c r="EJ1920" s="136"/>
      <c r="EK1920" s="136"/>
      <c r="EL1920" s="136"/>
      <c r="EM1920" s="136"/>
      <c r="EN1920" s="136"/>
      <c r="EO1920" s="136"/>
      <c r="EP1920" s="136"/>
      <c r="EQ1920" s="136"/>
      <c r="ER1920" s="136"/>
      <c r="ES1920" s="136"/>
      <c r="ET1920" s="136"/>
      <c r="EU1920" s="136"/>
      <c r="EV1920" s="136"/>
      <c r="EW1920" s="136"/>
      <c r="EX1920" s="136"/>
      <c r="EY1920" s="136"/>
      <c r="EZ1920" s="136"/>
      <c r="FA1920" s="136"/>
      <c r="FB1920" s="136"/>
      <c r="FC1920" s="136"/>
      <c r="FD1920" s="136"/>
      <c r="FE1920" s="136"/>
      <c r="FF1920" s="136"/>
      <c r="FG1920" s="136"/>
      <c r="FH1920" s="136"/>
      <c r="FI1920" s="136"/>
      <c r="FJ1920" s="136"/>
      <c r="FK1920" s="136"/>
      <c r="FL1920" s="136"/>
      <c r="FM1920" s="136"/>
      <c r="FN1920" s="136"/>
      <c r="FO1920" s="136"/>
      <c r="FP1920" s="136"/>
      <c r="FQ1920" s="136"/>
      <c r="FR1920" s="136"/>
      <c r="FS1920" s="136"/>
      <c r="FT1920" s="136"/>
      <c r="FU1920" s="136"/>
      <c r="FV1920" s="136"/>
      <c r="FW1920" s="136"/>
      <c r="FX1920" s="136"/>
      <c r="FY1920" s="136"/>
      <c r="FZ1920" s="136"/>
      <c r="GA1920" s="136"/>
      <c r="GB1920" s="136"/>
      <c r="GC1920" s="136"/>
      <c r="GD1920" s="136"/>
      <c r="GE1920" s="136"/>
      <c r="GF1920" s="136"/>
      <c r="GG1920" s="136"/>
      <c r="GH1920" s="136"/>
      <c r="GI1920" s="136"/>
      <c r="GJ1920" s="136"/>
      <c r="GK1920" s="136"/>
      <c r="GL1920" s="136"/>
      <c r="GM1920" s="136"/>
      <c r="GN1920" s="136"/>
      <c r="GO1920" s="136"/>
      <c r="GP1920" s="136"/>
      <c r="GQ1920" s="136"/>
      <c r="GR1920" s="136"/>
      <c r="GS1920" s="136"/>
      <c r="GT1920" s="136"/>
      <c r="GU1920" s="136"/>
      <c r="GV1920" s="136"/>
      <c r="GW1920" s="136"/>
      <c r="GX1920" s="136"/>
      <c r="GY1920" s="136"/>
      <c r="GZ1920" s="136"/>
      <c r="HA1920" s="136"/>
      <c r="HB1920" s="136"/>
      <c r="HC1920" s="136"/>
      <c r="HD1920" s="136"/>
      <c r="HE1920" s="136"/>
      <c r="HF1920" s="136"/>
      <c r="HG1920" s="136"/>
      <c r="HH1920" s="136"/>
      <c r="HI1920" s="136"/>
      <c r="HJ1920" s="136"/>
      <c r="HK1920" s="136"/>
      <c r="HL1920" s="136"/>
      <c r="HM1920" s="136"/>
      <c r="HN1920" s="136"/>
      <c r="HO1920" s="136"/>
      <c r="HP1920" s="136"/>
      <c r="HQ1920" s="136"/>
      <c r="HR1920" s="136"/>
      <c r="HS1920" s="136"/>
      <c r="HT1920" s="136"/>
      <c r="HU1920" s="136"/>
      <c r="HV1920" s="136"/>
      <c r="HW1920" s="136"/>
      <c r="HX1920" s="136"/>
      <c r="HY1920" s="136"/>
      <c r="HZ1920" s="136"/>
      <c r="IA1920" s="136"/>
      <c r="IB1920" s="136"/>
      <c r="IC1920" s="136"/>
      <c r="ID1920" s="136"/>
      <c r="IE1920" s="136"/>
      <c r="IF1920" s="136"/>
      <c r="IG1920" s="136"/>
    </row>
    <row r="1921" spans="1:1017 1025:2041 2049:3065 3073:4089 4097:5113 5121:6137 6145:7161 7169:8185 8193:9209 9217:10233 10241:11257 11265:12281 12289:13305 13313:14329 14337:15353 15361:16377" ht="38.1" customHeight="1" x14ac:dyDescent="0.25">
      <c r="A1921" s="461" t="s">
        <v>1162</v>
      </c>
      <c r="B1921" s="461"/>
      <c r="C1921" s="461"/>
      <c r="D1921" s="461"/>
      <c r="E1921" s="461"/>
      <c r="F1921" s="461"/>
      <c r="G1921" s="461"/>
      <c r="H1921" s="461"/>
      <c r="I1921" s="461"/>
      <c r="J1921" s="461"/>
      <c r="K1921" s="461"/>
      <c r="L1921" s="461"/>
      <c r="M1921" s="461"/>
      <c r="N1921" s="461"/>
      <c r="O1921" s="461"/>
      <c r="P1921" s="461"/>
      <c r="Q1921" s="461"/>
      <c r="R1921" s="136"/>
      <c r="S1921" s="136"/>
      <c r="T1921" s="136"/>
      <c r="U1921" s="136"/>
      <c r="V1921" s="136"/>
      <c r="W1921" s="136"/>
      <c r="X1921" s="136"/>
      <c r="Y1921" s="136"/>
      <c r="Z1921" s="136"/>
      <c r="AA1921" s="136"/>
      <c r="AB1921" s="136"/>
      <c r="AC1921" s="136"/>
      <c r="AD1921" s="136"/>
      <c r="AE1921" s="136"/>
      <c r="AF1921" s="136"/>
      <c r="AG1921" s="136"/>
      <c r="AH1921" s="136"/>
      <c r="AI1921" s="136"/>
      <c r="AJ1921" s="136"/>
      <c r="AK1921" s="136"/>
      <c r="AL1921" s="136"/>
      <c r="AM1921" s="136"/>
      <c r="AN1921" s="136"/>
      <c r="AO1921" s="136"/>
      <c r="AP1921" s="136"/>
      <c r="AQ1921" s="136"/>
      <c r="AR1921" s="136"/>
      <c r="AS1921" s="136"/>
      <c r="AT1921" s="136"/>
      <c r="AU1921" s="136"/>
      <c r="AV1921" s="136"/>
      <c r="AW1921" s="136"/>
      <c r="AX1921" s="136"/>
      <c r="AY1921" s="136"/>
      <c r="AZ1921" s="136"/>
      <c r="BA1921" s="136"/>
      <c r="BB1921" s="136"/>
      <c r="BC1921" s="136"/>
      <c r="BD1921" s="136"/>
      <c r="BE1921" s="136"/>
      <c r="BF1921" s="136"/>
      <c r="BG1921" s="136"/>
      <c r="BH1921" s="136"/>
      <c r="BI1921" s="136"/>
      <c r="BJ1921" s="136"/>
      <c r="BK1921" s="136"/>
      <c r="BL1921" s="136"/>
      <c r="BM1921" s="136"/>
      <c r="BN1921" s="136"/>
      <c r="BO1921" s="136"/>
      <c r="BP1921" s="136"/>
      <c r="BQ1921" s="136"/>
      <c r="BR1921" s="136"/>
      <c r="BS1921" s="136"/>
      <c r="BT1921" s="136"/>
      <c r="BU1921" s="136"/>
      <c r="BV1921" s="136"/>
      <c r="BW1921" s="136"/>
      <c r="BX1921" s="136"/>
      <c r="BY1921" s="136"/>
      <c r="BZ1921" s="136"/>
      <c r="CA1921" s="136"/>
      <c r="CB1921" s="136"/>
      <c r="CC1921" s="136"/>
      <c r="CD1921" s="136"/>
      <c r="CE1921" s="136"/>
      <c r="CF1921" s="136"/>
      <c r="CG1921" s="136"/>
      <c r="CH1921" s="136"/>
      <c r="CI1921" s="136"/>
      <c r="CJ1921" s="136"/>
      <c r="CK1921" s="136"/>
      <c r="CL1921" s="136"/>
      <c r="CM1921" s="136"/>
      <c r="CN1921" s="136"/>
      <c r="CO1921" s="136"/>
      <c r="CP1921" s="136"/>
      <c r="CQ1921" s="136"/>
      <c r="CR1921" s="136"/>
      <c r="CS1921" s="136"/>
      <c r="CT1921" s="136"/>
      <c r="CU1921" s="136"/>
      <c r="CV1921" s="136"/>
      <c r="CW1921" s="136"/>
      <c r="CX1921" s="136"/>
      <c r="CY1921" s="136"/>
      <c r="CZ1921" s="136"/>
      <c r="DA1921" s="136"/>
      <c r="DB1921" s="136"/>
      <c r="DC1921" s="136"/>
      <c r="DD1921" s="136"/>
      <c r="DE1921" s="136"/>
      <c r="DF1921" s="136"/>
      <c r="DG1921" s="136"/>
      <c r="DH1921" s="136"/>
      <c r="DI1921" s="136"/>
      <c r="DJ1921" s="136"/>
      <c r="DK1921" s="136"/>
      <c r="DL1921" s="136"/>
      <c r="DM1921" s="136"/>
      <c r="DN1921" s="136"/>
      <c r="DO1921" s="136"/>
      <c r="DP1921" s="136"/>
      <c r="DQ1921" s="136"/>
      <c r="DR1921" s="136"/>
      <c r="DS1921" s="136"/>
      <c r="DT1921" s="136"/>
      <c r="DU1921" s="136"/>
      <c r="DV1921" s="136"/>
      <c r="DW1921" s="136"/>
      <c r="DX1921" s="136"/>
      <c r="DY1921" s="136"/>
      <c r="DZ1921" s="136"/>
      <c r="EA1921" s="136"/>
      <c r="EB1921" s="136"/>
      <c r="EC1921" s="136"/>
      <c r="ED1921" s="136"/>
      <c r="EE1921" s="136"/>
      <c r="EF1921" s="136"/>
      <c r="EG1921" s="136"/>
      <c r="EH1921" s="136"/>
      <c r="EI1921" s="136"/>
      <c r="EJ1921" s="136"/>
      <c r="EK1921" s="136"/>
      <c r="EL1921" s="136"/>
      <c r="EM1921" s="136"/>
      <c r="EN1921" s="136"/>
      <c r="EO1921" s="136"/>
      <c r="EP1921" s="136"/>
      <c r="EQ1921" s="136"/>
      <c r="ER1921" s="136"/>
      <c r="ES1921" s="136"/>
      <c r="ET1921" s="136"/>
      <c r="EU1921" s="136"/>
      <c r="EV1921" s="136"/>
      <c r="EW1921" s="136"/>
      <c r="EX1921" s="136"/>
      <c r="EY1921" s="136"/>
      <c r="EZ1921" s="136"/>
      <c r="FA1921" s="136"/>
      <c r="FB1921" s="136"/>
      <c r="FC1921" s="136"/>
      <c r="FD1921" s="136"/>
      <c r="FE1921" s="136"/>
      <c r="FF1921" s="136"/>
      <c r="FG1921" s="136"/>
      <c r="FH1921" s="136"/>
      <c r="FI1921" s="136"/>
      <c r="FJ1921" s="136"/>
      <c r="FK1921" s="136"/>
      <c r="FL1921" s="136"/>
      <c r="FM1921" s="136"/>
      <c r="FN1921" s="136"/>
      <c r="FO1921" s="136"/>
      <c r="FP1921" s="136"/>
      <c r="FQ1921" s="136"/>
      <c r="FR1921" s="136"/>
      <c r="FS1921" s="136"/>
      <c r="FT1921" s="136"/>
      <c r="FU1921" s="136"/>
      <c r="FV1921" s="136"/>
      <c r="FW1921" s="136"/>
      <c r="FX1921" s="136"/>
      <c r="FY1921" s="136"/>
      <c r="FZ1921" s="136"/>
      <c r="GA1921" s="136"/>
      <c r="GB1921" s="136"/>
      <c r="GC1921" s="136"/>
      <c r="GD1921" s="136"/>
      <c r="GE1921" s="136"/>
      <c r="GF1921" s="136"/>
      <c r="GG1921" s="136"/>
      <c r="GH1921" s="136"/>
      <c r="GI1921" s="136"/>
      <c r="GJ1921" s="136"/>
      <c r="GK1921" s="136"/>
      <c r="GL1921" s="136"/>
      <c r="GM1921" s="136"/>
      <c r="GN1921" s="136"/>
      <c r="GO1921" s="136"/>
      <c r="GP1921" s="136"/>
      <c r="GQ1921" s="136"/>
      <c r="GR1921" s="136"/>
      <c r="GS1921" s="136"/>
      <c r="GT1921" s="136"/>
      <c r="GU1921" s="136"/>
      <c r="GV1921" s="136"/>
      <c r="GW1921" s="136"/>
      <c r="GX1921" s="136"/>
      <c r="GY1921" s="136"/>
      <c r="GZ1921" s="136"/>
      <c r="HA1921" s="136"/>
      <c r="HB1921" s="136"/>
      <c r="HC1921" s="136"/>
      <c r="HD1921" s="136"/>
      <c r="HE1921" s="136"/>
      <c r="HF1921" s="136"/>
      <c r="HG1921" s="136"/>
      <c r="HH1921" s="136"/>
      <c r="HI1921" s="136"/>
      <c r="HJ1921" s="136"/>
      <c r="HK1921" s="136"/>
      <c r="HL1921" s="136"/>
      <c r="HM1921" s="136"/>
      <c r="HN1921" s="136"/>
      <c r="HO1921" s="136"/>
      <c r="HP1921" s="136"/>
      <c r="HQ1921" s="136"/>
      <c r="HR1921" s="136"/>
      <c r="HS1921" s="136"/>
      <c r="HT1921" s="136"/>
      <c r="HU1921" s="136"/>
      <c r="HV1921" s="136"/>
      <c r="HW1921" s="136"/>
      <c r="HX1921" s="136"/>
      <c r="HY1921" s="136"/>
      <c r="HZ1921" s="136"/>
      <c r="IA1921" s="136"/>
      <c r="IB1921" s="136"/>
      <c r="IC1921" s="136"/>
      <c r="ID1921" s="136"/>
      <c r="IE1921" s="136"/>
      <c r="IF1921" s="136"/>
      <c r="IG1921" s="136"/>
    </row>
    <row r="1922" spans="1:1017 1025:2041 2049:3065 3073:4089 4097:5113 5121:6137 6145:7161 7169:8185 8193:9209 9217:10233 10241:11257 11265:12281 12289:13305 13313:14329 14337:15353 15361:16377" ht="12" customHeight="1" x14ac:dyDescent="0.25">
      <c r="A1922" s="135"/>
      <c r="B1922" s="135"/>
      <c r="C1922" s="135"/>
      <c r="D1922" s="135"/>
      <c r="E1922" s="135"/>
      <c r="F1922" s="135"/>
      <c r="G1922" s="135"/>
      <c r="H1922" s="135"/>
      <c r="I1922" s="136"/>
      <c r="J1922" s="136"/>
      <c r="K1922" s="136"/>
      <c r="L1922" s="136"/>
      <c r="M1922" s="136"/>
      <c r="N1922" s="136"/>
      <c r="O1922" s="136"/>
      <c r="P1922" s="136"/>
      <c r="Q1922" s="136"/>
      <c r="R1922" s="136"/>
      <c r="S1922" s="136"/>
      <c r="T1922" s="136"/>
      <c r="U1922" s="136"/>
      <c r="V1922" s="136"/>
      <c r="W1922" s="136"/>
      <c r="X1922" s="136"/>
      <c r="Y1922" s="136"/>
      <c r="Z1922" s="136"/>
      <c r="AA1922" s="136"/>
      <c r="AB1922" s="136"/>
      <c r="AC1922" s="136"/>
      <c r="AD1922" s="136"/>
      <c r="AE1922" s="136"/>
      <c r="AF1922" s="136"/>
      <c r="AG1922" s="136"/>
      <c r="AH1922" s="136"/>
      <c r="AI1922" s="136"/>
      <c r="AJ1922" s="136"/>
      <c r="AK1922" s="136"/>
      <c r="AL1922" s="136"/>
      <c r="AM1922" s="136"/>
      <c r="AN1922" s="136"/>
      <c r="AO1922" s="136"/>
      <c r="AP1922" s="136"/>
      <c r="AQ1922" s="136"/>
      <c r="AR1922" s="136"/>
      <c r="AS1922" s="136"/>
      <c r="AT1922" s="136"/>
      <c r="AU1922" s="136"/>
      <c r="AV1922" s="136"/>
      <c r="AW1922" s="136"/>
      <c r="AX1922" s="136"/>
      <c r="AY1922" s="136"/>
      <c r="AZ1922" s="136"/>
      <c r="BA1922" s="136"/>
      <c r="BB1922" s="136"/>
      <c r="BC1922" s="136"/>
      <c r="BD1922" s="136"/>
      <c r="BE1922" s="136"/>
      <c r="BF1922" s="136"/>
      <c r="BG1922" s="136"/>
      <c r="BH1922" s="136"/>
      <c r="BI1922" s="136"/>
      <c r="BJ1922" s="136"/>
      <c r="BK1922" s="136"/>
      <c r="BL1922" s="136"/>
      <c r="BM1922" s="136"/>
      <c r="BN1922" s="136"/>
      <c r="BO1922" s="136"/>
      <c r="BP1922" s="136"/>
      <c r="BQ1922" s="136"/>
      <c r="BR1922" s="136"/>
      <c r="BS1922" s="136"/>
      <c r="BT1922" s="136"/>
      <c r="BU1922" s="136"/>
      <c r="BV1922" s="136"/>
      <c r="BW1922" s="136"/>
      <c r="BX1922" s="136"/>
      <c r="BY1922" s="136"/>
      <c r="BZ1922" s="136"/>
      <c r="CA1922" s="136"/>
      <c r="CB1922" s="136"/>
      <c r="CC1922" s="136"/>
      <c r="CD1922" s="136"/>
      <c r="CE1922" s="136"/>
      <c r="CF1922" s="136"/>
      <c r="CG1922" s="136"/>
      <c r="CH1922" s="136"/>
      <c r="CI1922" s="136"/>
      <c r="CJ1922" s="136"/>
      <c r="CK1922" s="136"/>
      <c r="CL1922" s="136"/>
      <c r="CM1922" s="136"/>
      <c r="CN1922" s="136"/>
      <c r="CO1922" s="136"/>
      <c r="CP1922" s="136"/>
      <c r="CQ1922" s="136"/>
      <c r="CR1922" s="136"/>
      <c r="CS1922" s="136"/>
      <c r="CT1922" s="136"/>
      <c r="CU1922" s="136"/>
      <c r="CV1922" s="136"/>
      <c r="CW1922" s="136"/>
      <c r="CX1922" s="136"/>
      <c r="CY1922" s="136"/>
      <c r="CZ1922" s="136"/>
      <c r="DA1922" s="136"/>
      <c r="DB1922" s="136"/>
      <c r="DC1922" s="136"/>
      <c r="DD1922" s="136"/>
      <c r="DE1922" s="136"/>
      <c r="DF1922" s="136"/>
      <c r="DG1922" s="136"/>
      <c r="DH1922" s="136"/>
      <c r="DI1922" s="136"/>
      <c r="DJ1922" s="136"/>
      <c r="DK1922" s="136"/>
      <c r="DL1922" s="136"/>
      <c r="DM1922" s="136"/>
      <c r="DN1922" s="136"/>
      <c r="DO1922" s="136"/>
      <c r="DP1922" s="136"/>
      <c r="DQ1922" s="136"/>
      <c r="DR1922" s="136"/>
      <c r="DS1922" s="136"/>
      <c r="DT1922" s="136"/>
      <c r="DU1922" s="136"/>
      <c r="DV1922" s="136"/>
      <c r="DW1922" s="136"/>
      <c r="DX1922" s="136"/>
      <c r="DY1922" s="136"/>
      <c r="DZ1922" s="136"/>
      <c r="EA1922" s="136"/>
      <c r="EB1922" s="136"/>
      <c r="EC1922" s="136"/>
      <c r="ED1922" s="136"/>
      <c r="EE1922" s="136"/>
      <c r="EF1922" s="136"/>
      <c r="EG1922" s="136"/>
      <c r="EH1922" s="136"/>
      <c r="EI1922" s="136"/>
      <c r="EJ1922" s="136"/>
      <c r="EK1922" s="136"/>
      <c r="EL1922" s="136"/>
      <c r="EM1922" s="136"/>
      <c r="EN1922" s="136"/>
      <c r="EO1922" s="136"/>
      <c r="EP1922" s="136"/>
      <c r="EQ1922" s="136"/>
      <c r="ER1922" s="136"/>
      <c r="ES1922" s="136"/>
      <c r="ET1922" s="136"/>
      <c r="EU1922" s="136"/>
      <c r="EV1922" s="136"/>
      <c r="EW1922" s="136"/>
      <c r="EX1922" s="136"/>
      <c r="EY1922" s="136"/>
      <c r="EZ1922" s="136"/>
      <c r="FA1922" s="136"/>
      <c r="FB1922" s="136"/>
      <c r="FC1922" s="136"/>
      <c r="FD1922" s="136"/>
      <c r="FE1922" s="136"/>
      <c r="FF1922" s="136"/>
      <c r="FG1922" s="136"/>
      <c r="FH1922" s="136"/>
      <c r="FI1922" s="136"/>
      <c r="FJ1922" s="136"/>
      <c r="FK1922" s="136"/>
      <c r="FL1922" s="136"/>
      <c r="FM1922" s="136"/>
      <c r="FN1922" s="136"/>
      <c r="FO1922" s="136"/>
      <c r="FP1922" s="136"/>
      <c r="FQ1922" s="136"/>
      <c r="FR1922" s="136"/>
      <c r="FS1922" s="136"/>
      <c r="FT1922" s="136"/>
      <c r="FU1922" s="136"/>
      <c r="FV1922" s="136"/>
      <c r="FW1922" s="136"/>
      <c r="FX1922" s="136"/>
      <c r="FY1922" s="136"/>
      <c r="FZ1922" s="136"/>
      <c r="GA1922" s="136"/>
      <c r="GB1922" s="136"/>
      <c r="GC1922" s="136"/>
      <c r="GD1922" s="136"/>
      <c r="GE1922" s="136"/>
      <c r="GF1922" s="136"/>
      <c r="GG1922" s="136"/>
      <c r="GH1922" s="136"/>
      <c r="GI1922" s="136"/>
      <c r="GJ1922" s="136"/>
      <c r="GK1922" s="136"/>
      <c r="GL1922" s="136"/>
      <c r="GM1922" s="136"/>
      <c r="GN1922" s="136"/>
      <c r="GO1922" s="136"/>
      <c r="GP1922" s="136"/>
      <c r="GQ1922" s="136"/>
      <c r="GR1922" s="136"/>
      <c r="GS1922" s="136"/>
      <c r="GT1922" s="136"/>
      <c r="GU1922" s="136"/>
      <c r="GV1922" s="136"/>
      <c r="GW1922" s="136"/>
      <c r="GX1922" s="136"/>
      <c r="GY1922" s="136"/>
      <c r="GZ1922" s="136"/>
      <c r="HA1922" s="136"/>
      <c r="HB1922" s="136"/>
      <c r="HC1922" s="136"/>
      <c r="HD1922" s="136"/>
      <c r="HE1922" s="136"/>
      <c r="HF1922" s="136"/>
      <c r="HG1922" s="136"/>
      <c r="HH1922" s="136"/>
      <c r="HI1922" s="136"/>
      <c r="HJ1922" s="136"/>
      <c r="HK1922" s="136"/>
      <c r="HL1922" s="136"/>
      <c r="HM1922" s="136"/>
      <c r="HN1922" s="136"/>
      <c r="HO1922" s="136"/>
      <c r="HP1922" s="136"/>
      <c r="HQ1922" s="136"/>
      <c r="HR1922" s="136"/>
      <c r="HS1922" s="136"/>
      <c r="HT1922" s="136"/>
      <c r="HU1922" s="136"/>
      <c r="HV1922" s="136"/>
      <c r="HW1922" s="136"/>
      <c r="HX1922" s="136"/>
      <c r="HY1922" s="136"/>
      <c r="HZ1922" s="136"/>
      <c r="IA1922" s="136"/>
      <c r="IB1922" s="136"/>
      <c r="IC1922" s="136"/>
      <c r="ID1922" s="136"/>
      <c r="IE1922" s="136"/>
      <c r="IF1922" s="136"/>
      <c r="IG1922" s="136"/>
    </row>
    <row r="1923" spans="1:1017 1025:2041 2049:3065 3073:4089 4097:5113 5121:6137 6145:7161 7169:8185 8193:9209 9217:10233 10241:11257 11265:12281 12289:13305 13313:14329 14337:15353 15361:16377" ht="21" customHeight="1" x14ac:dyDescent="0.3">
      <c r="A1923" s="134">
        <v>2020</v>
      </c>
      <c r="B1923" s="135"/>
      <c r="C1923" s="135"/>
      <c r="D1923" s="135"/>
      <c r="E1923" s="135"/>
      <c r="F1923" s="135"/>
      <c r="G1923" s="135"/>
      <c r="H1923" s="135"/>
      <c r="I1923" s="136"/>
      <c r="J1923" s="136"/>
      <c r="K1923" s="136"/>
      <c r="L1923" s="136"/>
      <c r="M1923" s="136"/>
      <c r="N1923" s="136"/>
      <c r="O1923" s="136"/>
      <c r="P1923" s="136"/>
      <c r="Q1923" s="136"/>
      <c r="R1923" s="136"/>
      <c r="S1923" s="136"/>
      <c r="T1923" s="136"/>
      <c r="U1923" s="136"/>
      <c r="V1923" s="136"/>
      <c r="W1923" s="136"/>
      <c r="X1923" s="136"/>
      <c r="Y1923" s="136"/>
      <c r="Z1923" s="136"/>
      <c r="AA1923" s="136"/>
      <c r="AB1923" s="136"/>
      <c r="AC1923" s="136"/>
      <c r="AD1923" s="136"/>
      <c r="AE1923" s="136"/>
      <c r="AF1923" s="136"/>
      <c r="AG1923" s="136"/>
      <c r="AH1923" s="136"/>
      <c r="AI1923" s="136"/>
      <c r="AJ1923" s="136"/>
      <c r="AK1923" s="136"/>
      <c r="AL1923" s="136"/>
      <c r="AM1923" s="136"/>
      <c r="AN1923" s="136"/>
      <c r="AO1923" s="136"/>
      <c r="AP1923" s="136"/>
      <c r="AQ1923" s="136"/>
      <c r="AR1923" s="136"/>
      <c r="AS1923" s="136"/>
      <c r="AT1923" s="136"/>
      <c r="AU1923" s="136"/>
      <c r="AV1923" s="136"/>
      <c r="AW1923" s="136"/>
      <c r="AX1923" s="136"/>
      <c r="AY1923" s="136"/>
      <c r="AZ1923" s="136"/>
      <c r="BA1923" s="136"/>
      <c r="BB1923" s="136"/>
      <c r="BC1923" s="136"/>
      <c r="BD1923" s="136"/>
      <c r="BE1923" s="136"/>
      <c r="BF1923" s="136"/>
      <c r="BG1923" s="136"/>
      <c r="BH1923" s="136"/>
      <c r="BI1923" s="136"/>
      <c r="BJ1923" s="136"/>
      <c r="BK1923" s="136"/>
      <c r="BL1923" s="136"/>
      <c r="BM1923" s="136"/>
      <c r="BN1923" s="136"/>
      <c r="BO1923" s="136"/>
      <c r="BP1923" s="136"/>
      <c r="BQ1923" s="136"/>
      <c r="BR1923" s="136"/>
      <c r="BS1923" s="136"/>
      <c r="BT1923" s="136"/>
      <c r="BU1923" s="136"/>
      <c r="BV1923" s="136"/>
      <c r="BW1923" s="136"/>
      <c r="BX1923" s="136"/>
      <c r="BY1923" s="136"/>
      <c r="BZ1923" s="136"/>
      <c r="CA1923" s="136"/>
      <c r="CB1923" s="136"/>
      <c r="CC1923" s="136"/>
      <c r="CD1923" s="136"/>
      <c r="CE1923" s="136"/>
      <c r="CF1923" s="136"/>
      <c r="CG1923" s="136"/>
      <c r="CH1923" s="136"/>
      <c r="CI1923" s="136"/>
      <c r="CJ1923" s="136"/>
      <c r="CK1923" s="136"/>
      <c r="CL1923" s="136"/>
      <c r="CM1923" s="136"/>
      <c r="CN1923" s="136"/>
      <c r="CO1923" s="136"/>
      <c r="CP1923" s="136"/>
      <c r="CQ1923" s="136"/>
      <c r="CR1923" s="136"/>
      <c r="CS1923" s="136"/>
      <c r="CT1923" s="136"/>
      <c r="CU1923" s="136"/>
      <c r="CV1923" s="136"/>
      <c r="CW1923" s="136"/>
      <c r="CX1923" s="136"/>
      <c r="CY1923" s="136"/>
      <c r="CZ1923" s="136"/>
      <c r="DA1923" s="136"/>
      <c r="DB1923" s="136"/>
      <c r="DC1923" s="136"/>
      <c r="DD1923" s="136"/>
      <c r="DE1923" s="136"/>
      <c r="DF1923" s="136"/>
      <c r="DG1923" s="136"/>
      <c r="DH1923" s="136"/>
      <c r="DI1923" s="136"/>
      <c r="DJ1923" s="136"/>
      <c r="DK1923" s="136"/>
      <c r="DL1923" s="136"/>
      <c r="DM1923" s="136"/>
      <c r="DN1923" s="136"/>
      <c r="DO1923" s="136"/>
      <c r="DP1923" s="136"/>
      <c r="DQ1923" s="136"/>
      <c r="DR1923" s="136"/>
      <c r="DS1923" s="136"/>
      <c r="DT1923" s="136"/>
      <c r="DU1923" s="136"/>
      <c r="DV1923" s="136"/>
      <c r="DW1923" s="136"/>
      <c r="DX1923" s="136"/>
      <c r="DY1923" s="136"/>
      <c r="DZ1923" s="136"/>
      <c r="EA1923" s="136"/>
      <c r="EB1923" s="136"/>
      <c r="EC1923" s="136"/>
      <c r="ED1923" s="136"/>
      <c r="EE1923" s="136"/>
      <c r="EF1923" s="136"/>
      <c r="EG1923" s="136"/>
      <c r="EH1923" s="136"/>
      <c r="EI1923" s="136"/>
      <c r="EJ1923" s="136"/>
      <c r="EK1923" s="136"/>
      <c r="EL1923" s="136"/>
      <c r="EM1923" s="136"/>
      <c r="EN1923" s="136"/>
      <c r="EO1923" s="136"/>
      <c r="EP1923" s="136"/>
      <c r="EQ1923" s="136"/>
      <c r="ER1923" s="136"/>
      <c r="ES1923" s="136"/>
      <c r="ET1923" s="136"/>
      <c r="EU1923" s="136"/>
      <c r="EV1923" s="136"/>
      <c r="EW1923" s="136"/>
      <c r="EX1923" s="136"/>
      <c r="EY1923" s="136"/>
      <c r="EZ1923" s="136"/>
      <c r="FA1923" s="136"/>
      <c r="FB1923" s="136"/>
      <c r="FC1923" s="136"/>
      <c r="FD1923" s="136"/>
      <c r="FE1923" s="136"/>
      <c r="FF1923" s="136"/>
      <c r="FG1923" s="136"/>
      <c r="FH1923" s="136"/>
      <c r="FI1923" s="136"/>
      <c r="FJ1923" s="136"/>
      <c r="FK1923" s="136"/>
      <c r="FL1923" s="136"/>
      <c r="FM1923" s="136"/>
      <c r="FN1923" s="136"/>
      <c r="FO1923" s="136"/>
      <c r="FP1923" s="136"/>
      <c r="FQ1923" s="136"/>
      <c r="FR1923" s="136"/>
      <c r="FS1923" s="136"/>
      <c r="FT1923" s="136"/>
      <c r="FU1923" s="136"/>
      <c r="FV1923" s="136"/>
      <c r="FW1923" s="136"/>
      <c r="FX1923" s="136"/>
      <c r="FY1923" s="136"/>
      <c r="FZ1923" s="136"/>
      <c r="GA1923" s="136"/>
      <c r="GB1923" s="136"/>
      <c r="GC1923" s="136"/>
      <c r="GD1923" s="136"/>
      <c r="GE1923" s="136"/>
      <c r="GF1923" s="136"/>
      <c r="GG1923" s="136"/>
      <c r="GH1923" s="136"/>
      <c r="GI1923" s="136"/>
      <c r="GJ1923" s="136"/>
      <c r="GK1923" s="136"/>
      <c r="GL1923" s="136"/>
      <c r="GM1923" s="136"/>
      <c r="GN1923" s="136"/>
      <c r="GO1923" s="136"/>
      <c r="GP1923" s="136"/>
      <c r="GQ1923" s="136"/>
      <c r="GR1923" s="136"/>
      <c r="GS1923" s="136"/>
      <c r="GT1923" s="136"/>
      <c r="GU1923" s="136"/>
      <c r="GV1923" s="136"/>
      <c r="GW1923" s="136"/>
      <c r="GX1923" s="136"/>
      <c r="GY1923" s="136"/>
      <c r="GZ1923" s="136"/>
      <c r="HA1923" s="136"/>
      <c r="HB1923" s="136"/>
      <c r="HC1923" s="136"/>
      <c r="HD1923" s="136"/>
      <c r="HE1923" s="136"/>
      <c r="HF1923" s="136"/>
      <c r="HG1923" s="136"/>
      <c r="HH1923" s="136"/>
      <c r="HI1923" s="136"/>
      <c r="HJ1923" s="136"/>
      <c r="HK1923" s="136"/>
      <c r="HL1923" s="136"/>
      <c r="HM1923" s="136"/>
      <c r="HN1923" s="136"/>
      <c r="HO1923" s="136"/>
      <c r="HP1923" s="136"/>
      <c r="HQ1923" s="136"/>
      <c r="HR1923" s="136"/>
      <c r="HS1923" s="136"/>
      <c r="HT1923" s="136"/>
      <c r="HU1923" s="136"/>
      <c r="HV1923" s="136"/>
      <c r="HW1923" s="136"/>
      <c r="HX1923" s="136"/>
      <c r="HY1923" s="136"/>
      <c r="HZ1923" s="136"/>
      <c r="IA1923" s="136"/>
      <c r="IB1923" s="136"/>
      <c r="IC1923" s="136"/>
      <c r="ID1923" s="136"/>
      <c r="IE1923" s="136"/>
      <c r="IF1923" s="136"/>
      <c r="IG1923" s="136"/>
    </row>
    <row r="1924" spans="1:1017 1025:2041 2049:3065 3073:4089 4097:5113 5121:6137 6145:7161 7169:8185 8193:9209 9217:10233 10241:11257 11265:12281 12289:13305 13313:14329 14337:15353 15361:16377" s="278" customFormat="1" ht="27.95" customHeight="1" x14ac:dyDescent="0.2">
      <c r="A1924" s="279" t="s">
        <v>177</v>
      </c>
      <c r="B1924" s="280" t="s">
        <v>0</v>
      </c>
      <c r="C1924" s="280" t="s">
        <v>1</v>
      </c>
      <c r="D1924" s="280" t="s">
        <v>2</v>
      </c>
      <c r="E1924" s="280" t="s">
        <v>877</v>
      </c>
      <c r="F1924" s="280" t="s">
        <v>50</v>
      </c>
      <c r="G1924" s="280" t="s">
        <v>52</v>
      </c>
      <c r="H1924" s="280" t="s">
        <v>13</v>
      </c>
      <c r="I1924" s="277"/>
      <c r="J1924" s="279" t="s">
        <v>177</v>
      </c>
      <c r="K1924" s="280" t="s">
        <v>0</v>
      </c>
      <c r="L1924" s="280" t="s">
        <v>1</v>
      </c>
      <c r="M1924" s="280" t="s">
        <v>2</v>
      </c>
      <c r="N1924" s="280" t="s">
        <v>877</v>
      </c>
      <c r="O1924" s="280" t="s">
        <v>50</v>
      </c>
      <c r="P1924" s="280" t="s">
        <v>52</v>
      </c>
      <c r="Q1924" s="280" t="s">
        <v>13</v>
      </c>
      <c r="Y1924" s="277"/>
      <c r="AG1924" s="277"/>
      <c r="AO1924" s="277"/>
      <c r="AW1924" s="277"/>
      <c r="BE1924" s="277"/>
      <c r="BM1924" s="277"/>
      <c r="BU1924" s="277"/>
      <c r="CC1924" s="277"/>
      <c r="CK1924" s="277"/>
      <c r="CS1924" s="277"/>
      <c r="DA1924" s="277"/>
      <c r="DI1924" s="277"/>
      <c r="DQ1924" s="277"/>
      <c r="DY1924" s="277"/>
      <c r="EG1924" s="277"/>
      <c r="EO1924" s="277"/>
      <c r="EW1924" s="277"/>
      <c r="FE1924" s="277"/>
      <c r="FM1924" s="277"/>
      <c r="FU1924" s="277"/>
      <c r="GC1924" s="277"/>
      <c r="GK1924" s="277"/>
      <c r="GS1924" s="277"/>
      <c r="HA1924" s="277"/>
      <c r="HI1924" s="277"/>
      <c r="HQ1924" s="277"/>
      <c r="HY1924" s="277"/>
      <c r="IG1924" s="277"/>
      <c r="IO1924" s="277"/>
      <c r="IW1924" s="277"/>
      <c r="JE1924" s="277"/>
      <c r="JM1924" s="277"/>
      <c r="JU1924" s="277"/>
      <c r="KC1924" s="277"/>
      <c r="KK1924" s="277"/>
      <c r="KS1924" s="277"/>
      <c r="LA1924" s="277"/>
      <c r="LI1924" s="277"/>
      <c r="LQ1924" s="277"/>
      <c r="LY1924" s="277"/>
      <c r="MG1924" s="277"/>
      <c r="MO1924" s="277"/>
      <c r="MW1924" s="277"/>
      <c r="NE1924" s="277"/>
      <c r="NM1924" s="277"/>
      <c r="NU1924" s="277"/>
      <c r="OC1924" s="277"/>
      <c r="OK1924" s="277"/>
      <c r="OS1924" s="277"/>
      <c r="PA1924" s="277"/>
      <c r="PI1924" s="277"/>
      <c r="PQ1924" s="277"/>
      <c r="PY1924" s="277"/>
      <c r="QG1924" s="277"/>
      <c r="QO1924" s="277"/>
      <c r="QW1924" s="277"/>
      <c r="RE1924" s="277"/>
      <c r="RM1924" s="277"/>
      <c r="RU1924" s="277"/>
      <c r="SC1924" s="277"/>
      <c r="SK1924" s="277"/>
      <c r="SS1924" s="277"/>
      <c r="TA1924" s="277"/>
      <c r="TI1924" s="277"/>
      <c r="TQ1924" s="277"/>
      <c r="TY1924" s="277"/>
      <c r="UG1924" s="277"/>
      <c r="UO1924" s="277"/>
      <c r="UW1924" s="277"/>
      <c r="VE1924" s="277"/>
      <c r="VM1924" s="277"/>
      <c r="VU1924" s="277"/>
      <c r="WC1924" s="277"/>
      <c r="WK1924" s="277"/>
      <c r="WS1924" s="277"/>
      <c r="XA1924" s="277"/>
      <c r="XI1924" s="277"/>
      <c r="XQ1924" s="277"/>
      <c r="XY1924" s="277"/>
      <c r="YG1924" s="277"/>
      <c r="YO1924" s="277"/>
      <c r="YW1924" s="277"/>
      <c r="ZE1924" s="277"/>
      <c r="ZM1924" s="277"/>
      <c r="ZU1924" s="277"/>
      <c r="AAC1924" s="277"/>
      <c r="AAK1924" s="277"/>
      <c r="AAS1924" s="277"/>
      <c r="ABA1924" s="277"/>
      <c r="ABI1924" s="277"/>
      <c r="ABQ1924" s="277"/>
      <c r="ABY1924" s="277"/>
      <c r="ACG1924" s="277"/>
      <c r="ACO1924" s="277"/>
      <c r="ACW1924" s="277"/>
      <c r="ADE1924" s="277"/>
      <c r="ADM1924" s="277"/>
      <c r="ADU1924" s="277"/>
      <c r="AEC1924" s="277"/>
      <c r="AEK1924" s="277"/>
      <c r="AES1924" s="277"/>
      <c r="AFA1924" s="277"/>
      <c r="AFI1924" s="277"/>
      <c r="AFQ1924" s="277"/>
      <c r="AFY1924" s="277"/>
      <c r="AGG1924" s="277"/>
      <c r="AGO1924" s="277"/>
      <c r="AGW1924" s="277"/>
      <c r="AHE1924" s="277"/>
      <c r="AHM1924" s="277"/>
      <c r="AHU1924" s="277"/>
      <c r="AIC1924" s="277"/>
      <c r="AIK1924" s="277"/>
      <c r="AIS1924" s="277"/>
      <c r="AJA1924" s="277"/>
      <c r="AJI1924" s="277"/>
      <c r="AJQ1924" s="277"/>
      <c r="AJY1924" s="277"/>
      <c r="AKG1924" s="277"/>
      <c r="AKO1924" s="277"/>
      <c r="AKW1924" s="277"/>
      <c r="ALE1924" s="277"/>
      <c r="ALM1924" s="277"/>
      <c r="ALU1924" s="277"/>
      <c r="AMC1924" s="277"/>
      <c r="AMK1924" s="277"/>
      <c r="AMS1924" s="277"/>
      <c r="ANA1924" s="277"/>
      <c r="ANI1924" s="277"/>
      <c r="ANQ1924" s="277"/>
      <c r="ANY1924" s="277"/>
      <c r="AOG1924" s="277"/>
      <c r="AOO1924" s="277"/>
      <c r="AOW1924" s="277"/>
      <c r="APE1924" s="277"/>
      <c r="APM1924" s="277"/>
      <c r="APU1924" s="277"/>
      <c r="AQC1924" s="277"/>
      <c r="AQK1924" s="277"/>
      <c r="AQS1924" s="277"/>
      <c r="ARA1924" s="277"/>
      <c r="ARI1924" s="277"/>
      <c r="ARQ1924" s="277"/>
      <c r="ARY1924" s="277"/>
      <c r="ASG1924" s="277"/>
      <c r="ASO1924" s="277"/>
      <c r="ASW1924" s="277"/>
      <c r="ATE1924" s="277"/>
      <c r="ATM1924" s="277"/>
      <c r="ATU1924" s="277"/>
      <c r="AUC1924" s="277"/>
      <c r="AUK1924" s="277"/>
      <c r="AUS1924" s="277"/>
      <c r="AVA1924" s="277"/>
      <c r="AVI1924" s="277"/>
      <c r="AVQ1924" s="277"/>
      <c r="AVY1924" s="277"/>
      <c r="AWG1924" s="277"/>
      <c r="AWO1924" s="277"/>
      <c r="AWW1924" s="277"/>
      <c r="AXE1924" s="277"/>
      <c r="AXM1924" s="277"/>
      <c r="AXU1924" s="277"/>
      <c r="AYC1924" s="277"/>
      <c r="AYK1924" s="277"/>
      <c r="AYS1924" s="277"/>
      <c r="AZA1924" s="277"/>
      <c r="AZI1924" s="277"/>
      <c r="AZQ1924" s="277"/>
      <c r="AZY1924" s="277"/>
      <c r="BAG1924" s="277"/>
      <c r="BAO1924" s="277"/>
      <c r="BAW1924" s="277"/>
      <c r="BBE1924" s="277"/>
      <c r="BBM1924" s="277"/>
      <c r="BBU1924" s="277"/>
      <c r="BCC1924" s="277"/>
      <c r="BCK1924" s="277"/>
      <c r="BCS1924" s="277"/>
      <c r="BDA1924" s="277"/>
      <c r="BDI1924" s="277"/>
      <c r="BDQ1924" s="277"/>
      <c r="BDY1924" s="277"/>
      <c r="BEG1924" s="277"/>
      <c r="BEO1924" s="277"/>
      <c r="BEW1924" s="277"/>
      <c r="BFE1924" s="277"/>
      <c r="BFM1924" s="277"/>
      <c r="BFU1924" s="277"/>
      <c r="BGC1924" s="277"/>
      <c r="BGK1924" s="277"/>
      <c r="BGS1924" s="277"/>
      <c r="BHA1924" s="277"/>
      <c r="BHI1924" s="277"/>
      <c r="BHQ1924" s="277"/>
      <c r="BHY1924" s="277"/>
      <c r="BIG1924" s="277"/>
      <c r="BIO1924" s="277"/>
      <c r="BIW1924" s="277"/>
      <c r="BJE1924" s="277"/>
      <c r="BJM1924" s="277"/>
      <c r="BJU1924" s="277"/>
      <c r="BKC1924" s="277"/>
      <c r="BKK1924" s="277"/>
      <c r="BKS1924" s="277"/>
      <c r="BLA1924" s="277"/>
      <c r="BLI1924" s="277"/>
      <c r="BLQ1924" s="277"/>
      <c r="BLY1924" s="277"/>
      <c r="BMG1924" s="277"/>
      <c r="BMO1924" s="277"/>
      <c r="BMW1924" s="277"/>
      <c r="BNE1924" s="277"/>
      <c r="BNM1924" s="277"/>
      <c r="BNU1924" s="277"/>
      <c r="BOC1924" s="277"/>
      <c r="BOK1924" s="277"/>
      <c r="BOS1924" s="277"/>
      <c r="BPA1924" s="277"/>
      <c r="BPI1924" s="277"/>
      <c r="BPQ1924" s="277"/>
      <c r="BPY1924" s="277"/>
      <c r="BQG1924" s="277"/>
      <c r="BQO1924" s="277"/>
      <c r="BQW1924" s="277"/>
      <c r="BRE1924" s="277"/>
      <c r="BRM1924" s="277"/>
      <c r="BRU1924" s="277"/>
      <c r="BSC1924" s="277"/>
      <c r="BSK1924" s="277"/>
      <c r="BSS1924" s="277"/>
      <c r="BTA1924" s="277"/>
      <c r="BTI1924" s="277"/>
      <c r="BTQ1924" s="277"/>
      <c r="BTY1924" s="277"/>
      <c r="BUG1924" s="277"/>
      <c r="BUO1924" s="277"/>
      <c r="BUW1924" s="277"/>
      <c r="BVE1924" s="277"/>
      <c r="BVM1924" s="277"/>
      <c r="BVU1924" s="277"/>
      <c r="BWC1924" s="277"/>
      <c r="BWK1924" s="277"/>
      <c r="BWS1924" s="277"/>
      <c r="BXA1924" s="277"/>
      <c r="BXI1924" s="277"/>
      <c r="BXQ1924" s="277"/>
      <c r="BXY1924" s="277"/>
      <c r="BYG1924" s="277"/>
      <c r="BYO1924" s="277"/>
      <c r="BYW1924" s="277"/>
      <c r="BZE1924" s="277"/>
      <c r="BZM1924" s="277"/>
      <c r="BZU1924" s="277"/>
      <c r="CAC1924" s="277"/>
      <c r="CAK1924" s="277"/>
      <c r="CAS1924" s="277"/>
      <c r="CBA1924" s="277"/>
      <c r="CBI1924" s="277"/>
      <c r="CBQ1924" s="277"/>
      <c r="CBY1924" s="277"/>
      <c r="CCG1924" s="277"/>
      <c r="CCO1924" s="277"/>
      <c r="CCW1924" s="277"/>
      <c r="CDE1924" s="277"/>
      <c r="CDM1924" s="277"/>
      <c r="CDU1924" s="277"/>
      <c r="CEC1924" s="277"/>
      <c r="CEK1924" s="277"/>
      <c r="CES1924" s="277"/>
      <c r="CFA1924" s="277"/>
      <c r="CFI1924" s="277"/>
      <c r="CFQ1924" s="277"/>
      <c r="CFY1924" s="277"/>
      <c r="CGG1924" s="277"/>
      <c r="CGO1924" s="277"/>
      <c r="CGW1924" s="277"/>
      <c r="CHE1924" s="277"/>
      <c r="CHM1924" s="277"/>
      <c r="CHU1924" s="277"/>
      <c r="CIC1924" s="277"/>
      <c r="CIK1924" s="277"/>
      <c r="CIS1924" s="277"/>
      <c r="CJA1924" s="277"/>
      <c r="CJI1924" s="277"/>
      <c r="CJQ1924" s="277"/>
      <c r="CJY1924" s="277"/>
      <c r="CKG1924" s="277"/>
      <c r="CKO1924" s="277"/>
      <c r="CKW1924" s="277"/>
      <c r="CLE1924" s="277"/>
      <c r="CLM1924" s="277"/>
      <c r="CLU1924" s="277"/>
      <c r="CMC1924" s="277"/>
      <c r="CMK1924" s="277"/>
      <c r="CMS1924" s="277"/>
      <c r="CNA1924" s="277"/>
      <c r="CNI1924" s="277"/>
      <c r="CNQ1924" s="277"/>
      <c r="CNY1924" s="277"/>
      <c r="COG1924" s="277"/>
      <c r="COO1924" s="277"/>
      <c r="COW1924" s="277"/>
      <c r="CPE1924" s="277"/>
      <c r="CPM1924" s="277"/>
      <c r="CPU1924" s="277"/>
      <c r="CQC1924" s="277"/>
      <c r="CQK1924" s="277"/>
      <c r="CQS1924" s="277"/>
      <c r="CRA1924" s="277"/>
      <c r="CRI1924" s="277"/>
      <c r="CRQ1924" s="277"/>
      <c r="CRY1924" s="277"/>
      <c r="CSG1924" s="277"/>
      <c r="CSO1924" s="277"/>
      <c r="CSW1924" s="277"/>
      <c r="CTE1924" s="277"/>
      <c r="CTM1924" s="277"/>
      <c r="CTU1924" s="277"/>
      <c r="CUC1924" s="277"/>
      <c r="CUK1924" s="277"/>
      <c r="CUS1924" s="277"/>
      <c r="CVA1924" s="277"/>
      <c r="CVI1924" s="277"/>
      <c r="CVQ1924" s="277"/>
      <c r="CVY1924" s="277"/>
      <c r="CWG1924" s="277"/>
      <c r="CWO1924" s="277"/>
      <c r="CWW1924" s="277"/>
      <c r="CXE1924" s="277"/>
      <c r="CXM1924" s="277"/>
      <c r="CXU1924" s="277"/>
      <c r="CYC1924" s="277"/>
      <c r="CYK1924" s="277"/>
      <c r="CYS1924" s="277"/>
      <c r="CZA1924" s="277"/>
      <c r="CZI1924" s="277"/>
      <c r="CZQ1924" s="277"/>
      <c r="CZY1924" s="277"/>
      <c r="DAG1924" s="277"/>
      <c r="DAO1924" s="277"/>
      <c r="DAW1924" s="277"/>
      <c r="DBE1924" s="277"/>
      <c r="DBM1924" s="277"/>
      <c r="DBU1924" s="277"/>
      <c r="DCC1924" s="277"/>
      <c r="DCK1924" s="277"/>
      <c r="DCS1924" s="277"/>
      <c r="DDA1924" s="277"/>
      <c r="DDI1924" s="277"/>
      <c r="DDQ1924" s="277"/>
      <c r="DDY1924" s="277"/>
      <c r="DEG1924" s="277"/>
      <c r="DEO1924" s="277"/>
      <c r="DEW1924" s="277"/>
      <c r="DFE1924" s="277"/>
      <c r="DFM1924" s="277"/>
      <c r="DFU1924" s="277"/>
      <c r="DGC1924" s="277"/>
      <c r="DGK1924" s="277"/>
      <c r="DGS1924" s="277"/>
      <c r="DHA1924" s="277"/>
      <c r="DHI1924" s="277"/>
      <c r="DHQ1924" s="277"/>
      <c r="DHY1924" s="277"/>
      <c r="DIG1924" s="277"/>
      <c r="DIO1924" s="277"/>
      <c r="DIW1924" s="277"/>
      <c r="DJE1924" s="277"/>
      <c r="DJM1924" s="277"/>
      <c r="DJU1924" s="277"/>
      <c r="DKC1924" s="277"/>
      <c r="DKK1924" s="277"/>
      <c r="DKS1924" s="277"/>
      <c r="DLA1924" s="277"/>
      <c r="DLI1924" s="277"/>
      <c r="DLQ1924" s="277"/>
      <c r="DLY1924" s="277"/>
      <c r="DMG1924" s="277"/>
      <c r="DMO1924" s="277"/>
      <c r="DMW1924" s="277"/>
      <c r="DNE1924" s="277"/>
      <c r="DNM1924" s="277"/>
      <c r="DNU1924" s="277"/>
      <c r="DOC1924" s="277"/>
      <c r="DOK1924" s="277"/>
      <c r="DOS1924" s="277"/>
      <c r="DPA1924" s="277"/>
      <c r="DPI1924" s="277"/>
      <c r="DPQ1924" s="277"/>
      <c r="DPY1924" s="277"/>
      <c r="DQG1924" s="277"/>
      <c r="DQO1924" s="277"/>
      <c r="DQW1924" s="277"/>
      <c r="DRE1924" s="277"/>
      <c r="DRM1924" s="277"/>
      <c r="DRU1924" s="277"/>
      <c r="DSC1924" s="277"/>
      <c r="DSK1924" s="277"/>
      <c r="DSS1924" s="277"/>
      <c r="DTA1924" s="277"/>
      <c r="DTI1924" s="277"/>
      <c r="DTQ1924" s="277"/>
      <c r="DTY1924" s="277"/>
      <c r="DUG1924" s="277"/>
      <c r="DUO1924" s="277"/>
      <c r="DUW1924" s="277"/>
      <c r="DVE1924" s="277"/>
      <c r="DVM1924" s="277"/>
      <c r="DVU1924" s="277"/>
      <c r="DWC1924" s="277"/>
      <c r="DWK1924" s="277"/>
      <c r="DWS1924" s="277"/>
      <c r="DXA1924" s="277"/>
      <c r="DXI1924" s="277"/>
      <c r="DXQ1924" s="277"/>
      <c r="DXY1924" s="277"/>
      <c r="DYG1924" s="277"/>
      <c r="DYO1924" s="277"/>
      <c r="DYW1924" s="277"/>
      <c r="DZE1924" s="277"/>
      <c r="DZM1924" s="277"/>
      <c r="DZU1924" s="277"/>
      <c r="EAC1924" s="277"/>
      <c r="EAK1924" s="277"/>
      <c r="EAS1924" s="277"/>
      <c r="EBA1924" s="277"/>
      <c r="EBI1924" s="277"/>
      <c r="EBQ1924" s="277"/>
      <c r="EBY1924" s="277"/>
      <c r="ECG1924" s="277"/>
      <c r="ECO1924" s="277"/>
      <c r="ECW1924" s="277"/>
      <c r="EDE1924" s="277"/>
      <c r="EDM1924" s="277"/>
      <c r="EDU1924" s="277"/>
      <c r="EEC1924" s="277"/>
      <c r="EEK1924" s="277"/>
      <c r="EES1924" s="277"/>
      <c r="EFA1924" s="277"/>
      <c r="EFI1924" s="277"/>
      <c r="EFQ1924" s="277"/>
      <c r="EFY1924" s="277"/>
      <c r="EGG1924" s="277"/>
      <c r="EGO1924" s="277"/>
      <c r="EGW1924" s="277"/>
      <c r="EHE1924" s="277"/>
      <c r="EHM1924" s="277"/>
      <c r="EHU1924" s="277"/>
      <c r="EIC1924" s="277"/>
      <c r="EIK1924" s="277"/>
      <c r="EIS1924" s="277"/>
      <c r="EJA1924" s="277"/>
      <c r="EJI1924" s="277"/>
      <c r="EJQ1924" s="277"/>
      <c r="EJY1924" s="277"/>
      <c r="EKG1924" s="277"/>
      <c r="EKO1924" s="277"/>
      <c r="EKW1924" s="277"/>
      <c r="ELE1924" s="277"/>
      <c r="ELM1924" s="277"/>
      <c r="ELU1924" s="277"/>
      <c r="EMC1924" s="277"/>
      <c r="EMK1924" s="277"/>
      <c r="EMS1924" s="277"/>
      <c r="ENA1924" s="277"/>
      <c r="ENI1924" s="277"/>
      <c r="ENQ1924" s="277"/>
      <c r="ENY1924" s="277"/>
      <c r="EOG1924" s="277"/>
      <c r="EOO1924" s="277"/>
      <c r="EOW1924" s="277"/>
      <c r="EPE1924" s="277"/>
      <c r="EPM1924" s="277"/>
      <c r="EPU1924" s="277"/>
      <c r="EQC1924" s="277"/>
      <c r="EQK1924" s="277"/>
      <c r="EQS1924" s="277"/>
      <c r="ERA1924" s="277"/>
      <c r="ERI1924" s="277"/>
      <c r="ERQ1924" s="277"/>
      <c r="ERY1924" s="277"/>
      <c r="ESG1924" s="277"/>
      <c r="ESO1924" s="277"/>
      <c r="ESW1924" s="277"/>
      <c r="ETE1924" s="277"/>
      <c r="ETM1924" s="277"/>
      <c r="ETU1924" s="277"/>
      <c r="EUC1924" s="277"/>
      <c r="EUK1924" s="277"/>
      <c r="EUS1924" s="277"/>
      <c r="EVA1924" s="277"/>
      <c r="EVI1924" s="277"/>
      <c r="EVQ1924" s="277"/>
      <c r="EVY1924" s="277"/>
      <c r="EWG1924" s="277"/>
      <c r="EWO1924" s="277"/>
      <c r="EWW1924" s="277"/>
      <c r="EXE1924" s="277"/>
      <c r="EXM1924" s="277"/>
      <c r="EXU1924" s="277"/>
      <c r="EYC1924" s="277"/>
      <c r="EYK1924" s="277"/>
      <c r="EYS1924" s="277"/>
      <c r="EZA1924" s="277"/>
      <c r="EZI1924" s="277"/>
      <c r="EZQ1924" s="277"/>
      <c r="EZY1924" s="277"/>
      <c r="FAG1924" s="277"/>
      <c r="FAO1924" s="277"/>
      <c r="FAW1924" s="277"/>
      <c r="FBE1924" s="277"/>
      <c r="FBM1924" s="277"/>
      <c r="FBU1924" s="277"/>
      <c r="FCC1924" s="277"/>
      <c r="FCK1924" s="277"/>
      <c r="FCS1924" s="277"/>
      <c r="FDA1924" s="277"/>
      <c r="FDI1924" s="277"/>
      <c r="FDQ1924" s="277"/>
      <c r="FDY1924" s="277"/>
      <c r="FEG1924" s="277"/>
      <c r="FEO1924" s="277"/>
      <c r="FEW1924" s="277"/>
      <c r="FFE1924" s="277"/>
      <c r="FFM1924" s="277"/>
      <c r="FFU1924" s="277"/>
      <c r="FGC1924" s="277"/>
      <c r="FGK1924" s="277"/>
      <c r="FGS1924" s="277"/>
      <c r="FHA1924" s="277"/>
      <c r="FHI1924" s="277"/>
      <c r="FHQ1924" s="277"/>
      <c r="FHY1924" s="277"/>
      <c r="FIG1924" s="277"/>
      <c r="FIO1924" s="277"/>
      <c r="FIW1924" s="277"/>
      <c r="FJE1924" s="277"/>
      <c r="FJM1924" s="277"/>
      <c r="FJU1924" s="277"/>
      <c r="FKC1924" s="277"/>
      <c r="FKK1924" s="277"/>
      <c r="FKS1924" s="277"/>
      <c r="FLA1924" s="277"/>
      <c r="FLI1924" s="277"/>
      <c r="FLQ1924" s="277"/>
      <c r="FLY1924" s="277"/>
      <c r="FMG1924" s="277"/>
      <c r="FMO1924" s="277"/>
      <c r="FMW1924" s="277"/>
      <c r="FNE1924" s="277"/>
      <c r="FNM1924" s="277"/>
      <c r="FNU1924" s="277"/>
      <c r="FOC1924" s="277"/>
      <c r="FOK1924" s="277"/>
      <c r="FOS1924" s="277"/>
      <c r="FPA1924" s="277"/>
      <c r="FPI1924" s="277"/>
      <c r="FPQ1924" s="277"/>
      <c r="FPY1924" s="277"/>
      <c r="FQG1924" s="277"/>
      <c r="FQO1924" s="277"/>
      <c r="FQW1924" s="277"/>
      <c r="FRE1924" s="277"/>
      <c r="FRM1924" s="277"/>
      <c r="FRU1924" s="277"/>
      <c r="FSC1924" s="277"/>
      <c r="FSK1924" s="277"/>
      <c r="FSS1924" s="277"/>
      <c r="FTA1924" s="277"/>
      <c r="FTI1924" s="277"/>
      <c r="FTQ1924" s="277"/>
      <c r="FTY1924" s="277"/>
      <c r="FUG1924" s="277"/>
      <c r="FUO1924" s="277"/>
      <c r="FUW1924" s="277"/>
      <c r="FVE1924" s="277"/>
      <c r="FVM1924" s="277"/>
      <c r="FVU1924" s="277"/>
      <c r="FWC1924" s="277"/>
      <c r="FWK1924" s="277"/>
      <c r="FWS1924" s="277"/>
      <c r="FXA1924" s="277"/>
      <c r="FXI1924" s="277"/>
      <c r="FXQ1924" s="277"/>
      <c r="FXY1924" s="277"/>
      <c r="FYG1924" s="277"/>
      <c r="FYO1924" s="277"/>
      <c r="FYW1924" s="277"/>
      <c r="FZE1924" s="277"/>
      <c r="FZM1924" s="277"/>
      <c r="FZU1924" s="277"/>
      <c r="GAC1924" s="277"/>
      <c r="GAK1924" s="277"/>
      <c r="GAS1924" s="277"/>
      <c r="GBA1924" s="277"/>
      <c r="GBI1924" s="277"/>
      <c r="GBQ1924" s="277"/>
      <c r="GBY1924" s="277"/>
      <c r="GCG1924" s="277"/>
      <c r="GCO1924" s="277"/>
      <c r="GCW1924" s="277"/>
      <c r="GDE1924" s="277"/>
      <c r="GDM1924" s="277"/>
      <c r="GDU1924" s="277"/>
      <c r="GEC1924" s="277"/>
      <c r="GEK1924" s="277"/>
      <c r="GES1924" s="277"/>
      <c r="GFA1924" s="277"/>
      <c r="GFI1924" s="277"/>
      <c r="GFQ1924" s="277"/>
      <c r="GFY1924" s="277"/>
      <c r="GGG1924" s="277"/>
      <c r="GGO1924" s="277"/>
      <c r="GGW1924" s="277"/>
      <c r="GHE1924" s="277"/>
      <c r="GHM1924" s="277"/>
      <c r="GHU1924" s="277"/>
      <c r="GIC1924" s="277"/>
      <c r="GIK1924" s="277"/>
      <c r="GIS1924" s="277"/>
      <c r="GJA1924" s="277"/>
      <c r="GJI1924" s="277"/>
      <c r="GJQ1924" s="277"/>
      <c r="GJY1924" s="277"/>
      <c r="GKG1924" s="277"/>
      <c r="GKO1924" s="277"/>
      <c r="GKW1924" s="277"/>
      <c r="GLE1924" s="277"/>
      <c r="GLM1924" s="277"/>
      <c r="GLU1924" s="277"/>
      <c r="GMC1924" s="277"/>
      <c r="GMK1924" s="277"/>
      <c r="GMS1924" s="277"/>
      <c r="GNA1924" s="277"/>
      <c r="GNI1924" s="277"/>
      <c r="GNQ1924" s="277"/>
      <c r="GNY1924" s="277"/>
      <c r="GOG1924" s="277"/>
      <c r="GOO1924" s="277"/>
      <c r="GOW1924" s="277"/>
      <c r="GPE1924" s="277"/>
      <c r="GPM1924" s="277"/>
      <c r="GPU1924" s="277"/>
      <c r="GQC1924" s="277"/>
      <c r="GQK1924" s="277"/>
      <c r="GQS1924" s="277"/>
      <c r="GRA1924" s="277"/>
      <c r="GRI1924" s="277"/>
      <c r="GRQ1924" s="277"/>
      <c r="GRY1924" s="277"/>
      <c r="GSG1924" s="277"/>
      <c r="GSO1924" s="277"/>
      <c r="GSW1924" s="277"/>
      <c r="GTE1924" s="277"/>
      <c r="GTM1924" s="277"/>
      <c r="GTU1924" s="277"/>
      <c r="GUC1924" s="277"/>
      <c r="GUK1924" s="277"/>
      <c r="GUS1924" s="277"/>
      <c r="GVA1924" s="277"/>
      <c r="GVI1924" s="277"/>
      <c r="GVQ1924" s="277"/>
      <c r="GVY1924" s="277"/>
      <c r="GWG1924" s="277"/>
      <c r="GWO1924" s="277"/>
      <c r="GWW1924" s="277"/>
      <c r="GXE1924" s="277"/>
      <c r="GXM1924" s="277"/>
      <c r="GXU1924" s="277"/>
      <c r="GYC1924" s="277"/>
      <c r="GYK1924" s="277"/>
      <c r="GYS1924" s="277"/>
      <c r="GZA1924" s="277"/>
      <c r="GZI1924" s="277"/>
      <c r="GZQ1924" s="277"/>
      <c r="GZY1924" s="277"/>
      <c r="HAG1924" s="277"/>
      <c r="HAO1924" s="277"/>
      <c r="HAW1924" s="277"/>
      <c r="HBE1924" s="277"/>
      <c r="HBM1924" s="277"/>
      <c r="HBU1924" s="277"/>
      <c r="HCC1924" s="277"/>
      <c r="HCK1924" s="277"/>
      <c r="HCS1924" s="277"/>
      <c r="HDA1924" s="277"/>
      <c r="HDI1924" s="277"/>
      <c r="HDQ1924" s="277"/>
      <c r="HDY1924" s="277"/>
      <c r="HEG1924" s="277"/>
      <c r="HEO1924" s="277"/>
      <c r="HEW1924" s="277"/>
      <c r="HFE1924" s="277"/>
      <c r="HFM1924" s="277"/>
      <c r="HFU1924" s="277"/>
      <c r="HGC1924" s="277"/>
      <c r="HGK1924" s="277"/>
      <c r="HGS1924" s="277"/>
      <c r="HHA1924" s="277"/>
      <c r="HHI1924" s="277"/>
      <c r="HHQ1924" s="277"/>
      <c r="HHY1924" s="277"/>
      <c r="HIG1924" s="277"/>
      <c r="HIO1924" s="277"/>
      <c r="HIW1924" s="277"/>
      <c r="HJE1924" s="277"/>
      <c r="HJM1924" s="277"/>
      <c r="HJU1924" s="277"/>
      <c r="HKC1924" s="277"/>
      <c r="HKK1924" s="277"/>
      <c r="HKS1924" s="277"/>
      <c r="HLA1924" s="277"/>
      <c r="HLI1924" s="277"/>
      <c r="HLQ1924" s="277"/>
      <c r="HLY1924" s="277"/>
      <c r="HMG1924" s="277"/>
      <c r="HMO1924" s="277"/>
      <c r="HMW1924" s="277"/>
      <c r="HNE1924" s="277"/>
      <c r="HNM1924" s="277"/>
      <c r="HNU1924" s="277"/>
      <c r="HOC1924" s="277"/>
      <c r="HOK1924" s="277"/>
      <c r="HOS1924" s="277"/>
      <c r="HPA1924" s="277"/>
      <c r="HPI1924" s="277"/>
      <c r="HPQ1924" s="277"/>
      <c r="HPY1924" s="277"/>
      <c r="HQG1924" s="277"/>
      <c r="HQO1924" s="277"/>
      <c r="HQW1924" s="277"/>
      <c r="HRE1924" s="277"/>
      <c r="HRM1924" s="277"/>
      <c r="HRU1924" s="277"/>
      <c r="HSC1924" s="277"/>
      <c r="HSK1924" s="277"/>
      <c r="HSS1924" s="277"/>
      <c r="HTA1924" s="277"/>
      <c r="HTI1924" s="277"/>
      <c r="HTQ1924" s="277"/>
      <c r="HTY1924" s="277"/>
      <c r="HUG1924" s="277"/>
      <c r="HUO1924" s="277"/>
      <c r="HUW1924" s="277"/>
      <c r="HVE1924" s="277"/>
      <c r="HVM1924" s="277"/>
      <c r="HVU1924" s="277"/>
      <c r="HWC1924" s="277"/>
      <c r="HWK1924" s="277"/>
      <c r="HWS1924" s="277"/>
      <c r="HXA1924" s="277"/>
      <c r="HXI1924" s="277"/>
      <c r="HXQ1924" s="277"/>
      <c r="HXY1924" s="277"/>
      <c r="HYG1924" s="277"/>
      <c r="HYO1924" s="277"/>
      <c r="HYW1924" s="277"/>
      <c r="HZE1924" s="277"/>
      <c r="HZM1924" s="277"/>
      <c r="HZU1924" s="277"/>
      <c r="IAC1924" s="277"/>
      <c r="IAK1924" s="277"/>
      <c r="IAS1924" s="277"/>
      <c r="IBA1924" s="277"/>
      <c r="IBI1924" s="277"/>
      <c r="IBQ1924" s="277"/>
      <c r="IBY1924" s="277"/>
      <c r="ICG1924" s="277"/>
      <c r="ICO1924" s="277"/>
      <c r="ICW1924" s="277"/>
      <c r="IDE1924" s="277"/>
      <c r="IDM1924" s="277"/>
      <c r="IDU1924" s="277"/>
      <c r="IEC1924" s="277"/>
      <c r="IEK1924" s="277"/>
      <c r="IES1924" s="277"/>
      <c r="IFA1924" s="277"/>
      <c r="IFI1924" s="277"/>
      <c r="IFQ1924" s="277"/>
      <c r="IFY1924" s="277"/>
      <c r="IGG1924" s="277"/>
      <c r="IGO1924" s="277"/>
      <c r="IGW1924" s="277"/>
      <c r="IHE1924" s="277"/>
      <c r="IHM1924" s="277"/>
      <c r="IHU1924" s="277"/>
      <c r="IIC1924" s="277"/>
      <c r="IIK1924" s="277"/>
      <c r="IIS1924" s="277"/>
      <c r="IJA1924" s="277"/>
      <c r="IJI1924" s="277"/>
      <c r="IJQ1924" s="277"/>
      <c r="IJY1924" s="277"/>
      <c r="IKG1924" s="277"/>
      <c r="IKO1924" s="277"/>
      <c r="IKW1924" s="277"/>
      <c r="ILE1924" s="277"/>
      <c r="ILM1924" s="277"/>
      <c r="ILU1924" s="277"/>
      <c r="IMC1924" s="277"/>
      <c r="IMK1924" s="277"/>
      <c r="IMS1924" s="277"/>
      <c r="INA1924" s="277"/>
      <c r="INI1924" s="277"/>
      <c r="INQ1924" s="277"/>
      <c r="INY1924" s="277"/>
      <c r="IOG1924" s="277"/>
      <c r="IOO1924" s="277"/>
      <c r="IOW1924" s="277"/>
      <c r="IPE1924" s="277"/>
      <c r="IPM1924" s="277"/>
      <c r="IPU1924" s="277"/>
      <c r="IQC1924" s="277"/>
      <c r="IQK1924" s="277"/>
      <c r="IQS1924" s="277"/>
      <c r="IRA1924" s="277"/>
      <c r="IRI1924" s="277"/>
      <c r="IRQ1924" s="277"/>
      <c r="IRY1924" s="277"/>
      <c r="ISG1924" s="277"/>
      <c r="ISO1924" s="277"/>
      <c r="ISW1924" s="277"/>
      <c r="ITE1924" s="277"/>
      <c r="ITM1924" s="277"/>
      <c r="ITU1924" s="277"/>
      <c r="IUC1924" s="277"/>
      <c r="IUK1924" s="277"/>
      <c r="IUS1924" s="277"/>
      <c r="IVA1924" s="277"/>
      <c r="IVI1924" s="277"/>
      <c r="IVQ1924" s="277"/>
      <c r="IVY1924" s="277"/>
      <c r="IWG1924" s="277"/>
      <c r="IWO1924" s="277"/>
      <c r="IWW1924" s="277"/>
      <c r="IXE1924" s="277"/>
      <c r="IXM1924" s="277"/>
      <c r="IXU1924" s="277"/>
      <c r="IYC1924" s="277"/>
      <c r="IYK1924" s="277"/>
      <c r="IYS1924" s="277"/>
      <c r="IZA1924" s="277"/>
      <c r="IZI1924" s="277"/>
      <c r="IZQ1924" s="277"/>
      <c r="IZY1924" s="277"/>
      <c r="JAG1924" s="277"/>
      <c r="JAO1924" s="277"/>
      <c r="JAW1924" s="277"/>
      <c r="JBE1924" s="277"/>
      <c r="JBM1924" s="277"/>
      <c r="JBU1924" s="277"/>
      <c r="JCC1924" s="277"/>
      <c r="JCK1924" s="277"/>
      <c r="JCS1924" s="277"/>
      <c r="JDA1924" s="277"/>
      <c r="JDI1924" s="277"/>
      <c r="JDQ1924" s="277"/>
      <c r="JDY1924" s="277"/>
      <c r="JEG1924" s="277"/>
      <c r="JEO1924" s="277"/>
      <c r="JEW1924" s="277"/>
      <c r="JFE1924" s="277"/>
      <c r="JFM1924" s="277"/>
      <c r="JFU1924" s="277"/>
      <c r="JGC1924" s="277"/>
      <c r="JGK1924" s="277"/>
      <c r="JGS1924" s="277"/>
      <c r="JHA1924" s="277"/>
      <c r="JHI1924" s="277"/>
      <c r="JHQ1924" s="277"/>
      <c r="JHY1924" s="277"/>
      <c r="JIG1924" s="277"/>
      <c r="JIO1924" s="277"/>
      <c r="JIW1924" s="277"/>
      <c r="JJE1924" s="277"/>
      <c r="JJM1924" s="277"/>
      <c r="JJU1924" s="277"/>
      <c r="JKC1924" s="277"/>
      <c r="JKK1924" s="277"/>
      <c r="JKS1924" s="277"/>
      <c r="JLA1924" s="277"/>
      <c r="JLI1924" s="277"/>
      <c r="JLQ1924" s="277"/>
      <c r="JLY1924" s="277"/>
      <c r="JMG1924" s="277"/>
      <c r="JMO1924" s="277"/>
      <c r="JMW1924" s="277"/>
      <c r="JNE1924" s="277"/>
      <c r="JNM1924" s="277"/>
      <c r="JNU1924" s="277"/>
      <c r="JOC1924" s="277"/>
      <c r="JOK1924" s="277"/>
      <c r="JOS1924" s="277"/>
      <c r="JPA1924" s="277"/>
      <c r="JPI1924" s="277"/>
      <c r="JPQ1924" s="277"/>
      <c r="JPY1924" s="277"/>
      <c r="JQG1924" s="277"/>
      <c r="JQO1924" s="277"/>
      <c r="JQW1924" s="277"/>
      <c r="JRE1924" s="277"/>
      <c r="JRM1924" s="277"/>
      <c r="JRU1924" s="277"/>
      <c r="JSC1924" s="277"/>
      <c r="JSK1924" s="277"/>
      <c r="JSS1924" s="277"/>
      <c r="JTA1924" s="277"/>
      <c r="JTI1924" s="277"/>
      <c r="JTQ1924" s="277"/>
      <c r="JTY1924" s="277"/>
      <c r="JUG1924" s="277"/>
      <c r="JUO1924" s="277"/>
      <c r="JUW1924" s="277"/>
      <c r="JVE1924" s="277"/>
      <c r="JVM1924" s="277"/>
      <c r="JVU1924" s="277"/>
      <c r="JWC1924" s="277"/>
      <c r="JWK1924" s="277"/>
      <c r="JWS1924" s="277"/>
      <c r="JXA1924" s="277"/>
      <c r="JXI1924" s="277"/>
      <c r="JXQ1924" s="277"/>
      <c r="JXY1924" s="277"/>
      <c r="JYG1924" s="277"/>
      <c r="JYO1924" s="277"/>
      <c r="JYW1924" s="277"/>
      <c r="JZE1924" s="277"/>
      <c r="JZM1924" s="277"/>
      <c r="JZU1924" s="277"/>
      <c r="KAC1924" s="277"/>
      <c r="KAK1924" s="277"/>
      <c r="KAS1924" s="277"/>
      <c r="KBA1924" s="277"/>
      <c r="KBI1924" s="277"/>
      <c r="KBQ1924" s="277"/>
      <c r="KBY1924" s="277"/>
      <c r="KCG1924" s="277"/>
      <c r="KCO1924" s="277"/>
      <c r="KCW1924" s="277"/>
      <c r="KDE1924" s="277"/>
      <c r="KDM1924" s="277"/>
      <c r="KDU1924" s="277"/>
      <c r="KEC1924" s="277"/>
      <c r="KEK1924" s="277"/>
      <c r="KES1924" s="277"/>
      <c r="KFA1924" s="277"/>
      <c r="KFI1924" s="277"/>
      <c r="KFQ1924" s="277"/>
      <c r="KFY1924" s="277"/>
      <c r="KGG1924" s="277"/>
      <c r="KGO1924" s="277"/>
      <c r="KGW1924" s="277"/>
      <c r="KHE1924" s="277"/>
      <c r="KHM1924" s="277"/>
      <c r="KHU1924" s="277"/>
      <c r="KIC1924" s="277"/>
      <c r="KIK1924" s="277"/>
      <c r="KIS1924" s="277"/>
      <c r="KJA1924" s="277"/>
      <c r="KJI1924" s="277"/>
      <c r="KJQ1924" s="277"/>
      <c r="KJY1924" s="277"/>
      <c r="KKG1924" s="277"/>
      <c r="KKO1924" s="277"/>
      <c r="KKW1924" s="277"/>
      <c r="KLE1924" s="277"/>
      <c r="KLM1924" s="277"/>
      <c r="KLU1924" s="277"/>
      <c r="KMC1924" s="277"/>
      <c r="KMK1924" s="277"/>
      <c r="KMS1924" s="277"/>
      <c r="KNA1924" s="277"/>
      <c r="KNI1924" s="277"/>
      <c r="KNQ1924" s="277"/>
      <c r="KNY1924" s="277"/>
      <c r="KOG1924" s="277"/>
      <c r="KOO1924" s="277"/>
      <c r="KOW1924" s="277"/>
      <c r="KPE1924" s="277"/>
      <c r="KPM1924" s="277"/>
      <c r="KPU1924" s="277"/>
      <c r="KQC1924" s="277"/>
      <c r="KQK1924" s="277"/>
      <c r="KQS1924" s="277"/>
      <c r="KRA1924" s="277"/>
      <c r="KRI1924" s="277"/>
      <c r="KRQ1924" s="277"/>
      <c r="KRY1924" s="277"/>
      <c r="KSG1924" s="277"/>
      <c r="KSO1924" s="277"/>
      <c r="KSW1924" s="277"/>
      <c r="KTE1924" s="277"/>
      <c r="KTM1924" s="277"/>
      <c r="KTU1924" s="277"/>
      <c r="KUC1924" s="277"/>
      <c r="KUK1924" s="277"/>
      <c r="KUS1924" s="277"/>
      <c r="KVA1924" s="277"/>
      <c r="KVI1924" s="277"/>
      <c r="KVQ1924" s="277"/>
      <c r="KVY1924" s="277"/>
      <c r="KWG1924" s="277"/>
      <c r="KWO1924" s="277"/>
      <c r="KWW1924" s="277"/>
      <c r="KXE1924" s="277"/>
      <c r="KXM1924" s="277"/>
      <c r="KXU1924" s="277"/>
      <c r="KYC1924" s="277"/>
      <c r="KYK1924" s="277"/>
      <c r="KYS1924" s="277"/>
      <c r="KZA1924" s="277"/>
      <c r="KZI1924" s="277"/>
      <c r="KZQ1924" s="277"/>
      <c r="KZY1924" s="277"/>
      <c r="LAG1924" s="277"/>
      <c r="LAO1924" s="277"/>
      <c r="LAW1924" s="277"/>
      <c r="LBE1924" s="277"/>
      <c r="LBM1924" s="277"/>
      <c r="LBU1924" s="277"/>
      <c r="LCC1924" s="277"/>
      <c r="LCK1924" s="277"/>
      <c r="LCS1924" s="277"/>
      <c r="LDA1924" s="277"/>
      <c r="LDI1924" s="277"/>
      <c r="LDQ1924" s="277"/>
      <c r="LDY1924" s="277"/>
      <c r="LEG1924" s="277"/>
      <c r="LEO1924" s="277"/>
      <c r="LEW1924" s="277"/>
      <c r="LFE1924" s="277"/>
      <c r="LFM1924" s="277"/>
      <c r="LFU1924" s="277"/>
      <c r="LGC1924" s="277"/>
      <c r="LGK1924" s="277"/>
      <c r="LGS1924" s="277"/>
      <c r="LHA1924" s="277"/>
      <c r="LHI1924" s="277"/>
      <c r="LHQ1924" s="277"/>
      <c r="LHY1924" s="277"/>
      <c r="LIG1924" s="277"/>
      <c r="LIO1924" s="277"/>
      <c r="LIW1924" s="277"/>
      <c r="LJE1924" s="277"/>
      <c r="LJM1924" s="277"/>
      <c r="LJU1924" s="277"/>
      <c r="LKC1924" s="277"/>
      <c r="LKK1924" s="277"/>
      <c r="LKS1924" s="277"/>
      <c r="LLA1924" s="277"/>
      <c r="LLI1924" s="277"/>
      <c r="LLQ1924" s="277"/>
      <c r="LLY1924" s="277"/>
      <c r="LMG1924" s="277"/>
      <c r="LMO1924" s="277"/>
      <c r="LMW1924" s="277"/>
      <c r="LNE1924" s="277"/>
      <c r="LNM1924" s="277"/>
      <c r="LNU1924" s="277"/>
      <c r="LOC1924" s="277"/>
      <c r="LOK1924" s="277"/>
      <c r="LOS1924" s="277"/>
      <c r="LPA1924" s="277"/>
      <c r="LPI1924" s="277"/>
      <c r="LPQ1924" s="277"/>
      <c r="LPY1924" s="277"/>
      <c r="LQG1924" s="277"/>
      <c r="LQO1924" s="277"/>
      <c r="LQW1924" s="277"/>
      <c r="LRE1924" s="277"/>
      <c r="LRM1924" s="277"/>
      <c r="LRU1924" s="277"/>
      <c r="LSC1924" s="277"/>
      <c r="LSK1924" s="277"/>
      <c r="LSS1924" s="277"/>
      <c r="LTA1924" s="277"/>
      <c r="LTI1924" s="277"/>
      <c r="LTQ1924" s="277"/>
      <c r="LTY1924" s="277"/>
      <c r="LUG1924" s="277"/>
      <c r="LUO1924" s="277"/>
      <c r="LUW1924" s="277"/>
      <c r="LVE1924" s="277"/>
      <c r="LVM1924" s="277"/>
      <c r="LVU1924" s="277"/>
      <c r="LWC1924" s="277"/>
      <c r="LWK1924" s="277"/>
      <c r="LWS1924" s="277"/>
      <c r="LXA1924" s="277"/>
      <c r="LXI1924" s="277"/>
      <c r="LXQ1924" s="277"/>
      <c r="LXY1924" s="277"/>
      <c r="LYG1924" s="277"/>
      <c r="LYO1924" s="277"/>
      <c r="LYW1924" s="277"/>
      <c r="LZE1924" s="277"/>
      <c r="LZM1924" s="277"/>
      <c r="LZU1924" s="277"/>
      <c r="MAC1924" s="277"/>
      <c r="MAK1924" s="277"/>
      <c r="MAS1924" s="277"/>
      <c r="MBA1924" s="277"/>
      <c r="MBI1924" s="277"/>
      <c r="MBQ1924" s="277"/>
      <c r="MBY1924" s="277"/>
      <c r="MCG1924" s="277"/>
      <c r="MCO1924" s="277"/>
      <c r="MCW1924" s="277"/>
      <c r="MDE1924" s="277"/>
      <c r="MDM1924" s="277"/>
      <c r="MDU1924" s="277"/>
      <c r="MEC1924" s="277"/>
      <c r="MEK1924" s="277"/>
      <c r="MES1924" s="277"/>
      <c r="MFA1924" s="277"/>
      <c r="MFI1924" s="277"/>
      <c r="MFQ1924" s="277"/>
      <c r="MFY1924" s="277"/>
      <c r="MGG1924" s="277"/>
      <c r="MGO1924" s="277"/>
      <c r="MGW1924" s="277"/>
      <c r="MHE1924" s="277"/>
      <c r="MHM1924" s="277"/>
      <c r="MHU1924" s="277"/>
      <c r="MIC1924" s="277"/>
      <c r="MIK1924" s="277"/>
      <c r="MIS1924" s="277"/>
      <c r="MJA1924" s="277"/>
      <c r="MJI1924" s="277"/>
      <c r="MJQ1924" s="277"/>
      <c r="MJY1924" s="277"/>
      <c r="MKG1924" s="277"/>
      <c r="MKO1924" s="277"/>
      <c r="MKW1924" s="277"/>
      <c r="MLE1924" s="277"/>
      <c r="MLM1924" s="277"/>
      <c r="MLU1924" s="277"/>
      <c r="MMC1924" s="277"/>
      <c r="MMK1924" s="277"/>
      <c r="MMS1924" s="277"/>
      <c r="MNA1924" s="277"/>
      <c r="MNI1924" s="277"/>
      <c r="MNQ1924" s="277"/>
      <c r="MNY1924" s="277"/>
      <c r="MOG1924" s="277"/>
      <c r="MOO1924" s="277"/>
      <c r="MOW1924" s="277"/>
      <c r="MPE1924" s="277"/>
      <c r="MPM1924" s="277"/>
      <c r="MPU1924" s="277"/>
      <c r="MQC1924" s="277"/>
      <c r="MQK1924" s="277"/>
      <c r="MQS1924" s="277"/>
      <c r="MRA1924" s="277"/>
      <c r="MRI1924" s="277"/>
      <c r="MRQ1924" s="277"/>
      <c r="MRY1924" s="277"/>
      <c r="MSG1924" s="277"/>
      <c r="MSO1924" s="277"/>
      <c r="MSW1924" s="277"/>
      <c r="MTE1924" s="277"/>
      <c r="MTM1924" s="277"/>
      <c r="MTU1924" s="277"/>
      <c r="MUC1924" s="277"/>
      <c r="MUK1924" s="277"/>
      <c r="MUS1924" s="277"/>
      <c r="MVA1924" s="277"/>
      <c r="MVI1924" s="277"/>
      <c r="MVQ1924" s="277"/>
      <c r="MVY1924" s="277"/>
      <c r="MWG1924" s="277"/>
      <c r="MWO1924" s="277"/>
      <c r="MWW1924" s="277"/>
      <c r="MXE1924" s="277"/>
      <c r="MXM1924" s="277"/>
      <c r="MXU1924" s="277"/>
      <c r="MYC1924" s="277"/>
      <c r="MYK1924" s="277"/>
      <c r="MYS1924" s="277"/>
      <c r="MZA1924" s="277"/>
      <c r="MZI1924" s="277"/>
      <c r="MZQ1924" s="277"/>
      <c r="MZY1924" s="277"/>
      <c r="NAG1924" s="277"/>
      <c r="NAO1924" s="277"/>
      <c r="NAW1924" s="277"/>
      <c r="NBE1924" s="277"/>
      <c r="NBM1924" s="277"/>
      <c r="NBU1924" s="277"/>
      <c r="NCC1924" s="277"/>
      <c r="NCK1924" s="277"/>
      <c r="NCS1924" s="277"/>
      <c r="NDA1924" s="277"/>
      <c r="NDI1924" s="277"/>
      <c r="NDQ1924" s="277"/>
      <c r="NDY1924" s="277"/>
      <c r="NEG1924" s="277"/>
      <c r="NEO1924" s="277"/>
      <c r="NEW1924" s="277"/>
      <c r="NFE1924" s="277"/>
      <c r="NFM1924" s="277"/>
      <c r="NFU1924" s="277"/>
      <c r="NGC1924" s="277"/>
      <c r="NGK1924" s="277"/>
      <c r="NGS1924" s="277"/>
      <c r="NHA1924" s="277"/>
      <c r="NHI1924" s="277"/>
      <c r="NHQ1924" s="277"/>
      <c r="NHY1924" s="277"/>
      <c r="NIG1924" s="277"/>
      <c r="NIO1924" s="277"/>
      <c r="NIW1924" s="277"/>
      <c r="NJE1924" s="277"/>
      <c r="NJM1924" s="277"/>
      <c r="NJU1924" s="277"/>
      <c r="NKC1924" s="277"/>
      <c r="NKK1924" s="277"/>
      <c r="NKS1924" s="277"/>
      <c r="NLA1924" s="277"/>
      <c r="NLI1924" s="277"/>
      <c r="NLQ1924" s="277"/>
      <c r="NLY1924" s="277"/>
      <c r="NMG1924" s="277"/>
      <c r="NMO1924" s="277"/>
      <c r="NMW1924" s="277"/>
      <c r="NNE1924" s="277"/>
      <c r="NNM1924" s="277"/>
      <c r="NNU1924" s="277"/>
      <c r="NOC1924" s="277"/>
      <c r="NOK1924" s="277"/>
      <c r="NOS1924" s="277"/>
      <c r="NPA1924" s="277"/>
      <c r="NPI1924" s="277"/>
      <c r="NPQ1924" s="277"/>
      <c r="NPY1924" s="277"/>
      <c r="NQG1924" s="277"/>
      <c r="NQO1924" s="277"/>
      <c r="NQW1924" s="277"/>
      <c r="NRE1924" s="277"/>
      <c r="NRM1924" s="277"/>
      <c r="NRU1924" s="277"/>
      <c r="NSC1924" s="277"/>
      <c r="NSK1924" s="277"/>
      <c r="NSS1924" s="277"/>
      <c r="NTA1924" s="277"/>
      <c r="NTI1924" s="277"/>
      <c r="NTQ1924" s="277"/>
      <c r="NTY1924" s="277"/>
      <c r="NUG1924" s="277"/>
      <c r="NUO1924" s="277"/>
      <c r="NUW1924" s="277"/>
      <c r="NVE1924" s="277"/>
      <c r="NVM1924" s="277"/>
      <c r="NVU1924" s="277"/>
      <c r="NWC1924" s="277"/>
      <c r="NWK1924" s="277"/>
      <c r="NWS1924" s="277"/>
      <c r="NXA1924" s="277"/>
      <c r="NXI1924" s="277"/>
      <c r="NXQ1924" s="277"/>
      <c r="NXY1924" s="277"/>
      <c r="NYG1924" s="277"/>
      <c r="NYO1924" s="277"/>
      <c r="NYW1924" s="277"/>
      <c r="NZE1924" s="277"/>
      <c r="NZM1924" s="277"/>
      <c r="NZU1924" s="277"/>
      <c r="OAC1924" s="277"/>
      <c r="OAK1924" s="277"/>
      <c r="OAS1924" s="277"/>
      <c r="OBA1924" s="277"/>
      <c r="OBI1924" s="277"/>
      <c r="OBQ1924" s="277"/>
      <c r="OBY1924" s="277"/>
      <c r="OCG1924" s="277"/>
      <c r="OCO1924" s="277"/>
      <c r="OCW1924" s="277"/>
      <c r="ODE1924" s="277"/>
      <c r="ODM1924" s="277"/>
      <c r="ODU1924" s="277"/>
      <c r="OEC1924" s="277"/>
      <c r="OEK1924" s="277"/>
      <c r="OES1924" s="277"/>
      <c r="OFA1924" s="277"/>
      <c r="OFI1924" s="277"/>
      <c r="OFQ1924" s="277"/>
      <c r="OFY1924" s="277"/>
      <c r="OGG1924" s="277"/>
      <c r="OGO1924" s="277"/>
      <c r="OGW1924" s="277"/>
      <c r="OHE1924" s="277"/>
      <c r="OHM1924" s="277"/>
      <c r="OHU1924" s="277"/>
      <c r="OIC1924" s="277"/>
      <c r="OIK1924" s="277"/>
      <c r="OIS1924" s="277"/>
      <c r="OJA1924" s="277"/>
      <c r="OJI1924" s="277"/>
      <c r="OJQ1924" s="277"/>
      <c r="OJY1924" s="277"/>
      <c r="OKG1924" s="277"/>
      <c r="OKO1924" s="277"/>
      <c r="OKW1924" s="277"/>
      <c r="OLE1924" s="277"/>
      <c r="OLM1924" s="277"/>
      <c r="OLU1924" s="277"/>
      <c r="OMC1924" s="277"/>
      <c r="OMK1924" s="277"/>
      <c r="OMS1924" s="277"/>
      <c r="ONA1924" s="277"/>
      <c r="ONI1924" s="277"/>
      <c r="ONQ1924" s="277"/>
      <c r="ONY1924" s="277"/>
      <c r="OOG1924" s="277"/>
      <c r="OOO1924" s="277"/>
      <c r="OOW1924" s="277"/>
      <c r="OPE1924" s="277"/>
      <c r="OPM1924" s="277"/>
      <c r="OPU1924" s="277"/>
      <c r="OQC1924" s="277"/>
      <c r="OQK1924" s="277"/>
      <c r="OQS1924" s="277"/>
      <c r="ORA1924" s="277"/>
      <c r="ORI1924" s="277"/>
      <c r="ORQ1924" s="277"/>
      <c r="ORY1924" s="277"/>
      <c r="OSG1924" s="277"/>
      <c r="OSO1924" s="277"/>
      <c r="OSW1924" s="277"/>
      <c r="OTE1924" s="277"/>
      <c r="OTM1924" s="277"/>
      <c r="OTU1924" s="277"/>
      <c r="OUC1924" s="277"/>
      <c r="OUK1924" s="277"/>
      <c r="OUS1924" s="277"/>
      <c r="OVA1924" s="277"/>
      <c r="OVI1924" s="277"/>
      <c r="OVQ1924" s="277"/>
      <c r="OVY1924" s="277"/>
      <c r="OWG1924" s="277"/>
      <c r="OWO1924" s="277"/>
      <c r="OWW1924" s="277"/>
      <c r="OXE1924" s="277"/>
      <c r="OXM1924" s="277"/>
      <c r="OXU1924" s="277"/>
      <c r="OYC1924" s="277"/>
      <c r="OYK1924" s="277"/>
      <c r="OYS1924" s="277"/>
      <c r="OZA1924" s="277"/>
      <c r="OZI1924" s="277"/>
      <c r="OZQ1924" s="277"/>
      <c r="OZY1924" s="277"/>
      <c r="PAG1924" s="277"/>
      <c r="PAO1924" s="277"/>
      <c r="PAW1924" s="277"/>
      <c r="PBE1924" s="277"/>
      <c r="PBM1924" s="277"/>
      <c r="PBU1924" s="277"/>
      <c r="PCC1924" s="277"/>
      <c r="PCK1924" s="277"/>
      <c r="PCS1924" s="277"/>
      <c r="PDA1924" s="277"/>
      <c r="PDI1924" s="277"/>
      <c r="PDQ1924" s="277"/>
      <c r="PDY1924" s="277"/>
      <c r="PEG1924" s="277"/>
      <c r="PEO1924" s="277"/>
      <c r="PEW1924" s="277"/>
      <c r="PFE1924" s="277"/>
      <c r="PFM1924" s="277"/>
      <c r="PFU1924" s="277"/>
      <c r="PGC1924" s="277"/>
      <c r="PGK1924" s="277"/>
      <c r="PGS1924" s="277"/>
      <c r="PHA1924" s="277"/>
      <c r="PHI1924" s="277"/>
      <c r="PHQ1924" s="277"/>
      <c r="PHY1924" s="277"/>
      <c r="PIG1924" s="277"/>
      <c r="PIO1924" s="277"/>
      <c r="PIW1924" s="277"/>
      <c r="PJE1924" s="277"/>
      <c r="PJM1924" s="277"/>
      <c r="PJU1924" s="277"/>
      <c r="PKC1924" s="277"/>
      <c r="PKK1924" s="277"/>
      <c r="PKS1924" s="277"/>
      <c r="PLA1924" s="277"/>
      <c r="PLI1924" s="277"/>
      <c r="PLQ1924" s="277"/>
      <c r="PLY1924" s="277"/>
      <c r="PMG1924" s="277"/>
      <c r="PMO1924" s="277"/>
      <c r="PMW1924" s="277"/>
      <c r="PNE1924" s="277"/>
      <c r="PNM1924" s="277"/>
      <c r="PNU1924" s="277"/>
      <c r="POC1924" s="277"/>
      <c r="POK1924" s="277"/>
      <c r="POS1924" s="277"/>
      <c r="PPA1924" s="277"/>
      <c r="PPI1924" s="277"/>
      <c r="PPQ1924" s="277"/>
      <c r="PPY1924" s="277"/>
      <c r="PQG1924" s="277"/>
      <c r="PQO1924" s="277"/>
      <c r="PQW1924" s="277"/>
      <c r="PRE1924" s="277"/>
      <c r="PRM1924" s="277"/>
      <c r="PRU1924" s="277"/>
      <c r="PSC1924" s="277"/>
      <c r="PSK1924" s="277"/>
      <c r="PSS1924" s="277"/>
      <c r="PTA1924" s="277"/>
      <c r="PTI1924" s="277"/>
      <c r="PTQ1924" s="277"/>
      <c r="PTY1924" s="277"/>
      <c r="PUG1924" s="277"/>
      <c r="PUO1924" s="277"/>
      <c r="PUW1924" s="277"/>
      <c r="PVE1924" s="277"/>
      <c r="PVM1924" s="277"/>
      <c r="PVU1924" s="277"/>
      <c r="PWC1924" s="277"/>
      <c r="PWK1924" s="277"/>
      <c r="PWS1924" s="277"/>
      <c r="PXA1924" s="277"/>
      <c r="PXI1924" s="277"/>
      <c r="PXQ1924" s="277"/>
      <c r="PXY1924" s="277"/>
      <c r="PYG1924" s="277"/>
      <c r="PYO1924" s="277"/>
      <c r="PYW1924" s="277"/>
      <c r="PZE1924" s="277"/>
      <c r="PZM1924" s="277"/>
      <c r="PZU1924" s="277"/>
      <c r="QAC1924" s="277"/>
      <c r="QAK1924" s="277"/>
      <c r="QAS1924" s="277"/>
      <c r="QBA1924" s="277"/>
      <c r="QBI1924" s="277"/>
      <c r="QBQ1924" s="277"/>
      <c r="QBY1924" s="277"/>
      <c r="QCG1924" s="277"/>
      <c r="QCO1924" s="277"/>
      <c r="QCW1924" s="277"/>
      <c r="QDE1924" s="277"/>
      <c r="QDM1924" s="277"/>
      <c r="QDU1924" s="277"/>
      <c r="QEC1924" s="277"/>
      <c r="QEK1924" s="277"/>
      <c r="QES1924" s="277"/>
      <c r="QFA1924" s="277"/>
      <c r="QFI1924" s="277"/>
      <c r="QFQ1924" s="277"/>
      <c r="QFY1924" s="277"/>
      <c r="QGG1924" s="277"/>
      <c r="QGO1924" s="277"/>
      <c r="QGW1924" s="277"/>
      <c r="QHE1924" s="277"/>
      <c r="QHM1924" s="277"/>
      <c r="QHU1924" s="277"/>
      <c r="QIC1924" s="277"/>
      <c r="QIK1924" s="277"/>
      <c r="QIS1924" s="277"/>
      <c r="QJA1924" s="277"/>
      <c r="QJI1924" s="277"/>
      <c r="QJQ1924" s="277"/>
      <c r="QJY1924" s="277"/>
      <c r="QKG1924" s="277"/>
      <c r="QKO1924" s="277"/>
      <c r="QKW1924" s="277"/>
      <c r="QLE1924" s="277"/>
      <c r="QLM1924" s="277"/>
      <c r="QLU1924" s="277"/>
      <c r="QMC1924" s="277"/>
      <c r="QMK1924" s="277"/>
      <c r="QMS1924" s="277"/>
      <c r="QNA1924" s="277"/>
      <c r="QNI1924" s="277"/>
      <c r="QNQ1924" s="277"/>
      <c r="QNY1924" s="277"/>
      <c r="QOG1924" s="277"/>
      <c r="QOO1924" s="277"/>
      <c r="QOW1924" s="277"/>
      <c r="QPE1924" s="277"/>
      <c r="QPM1924" s="277"/>
      <c r="QPU1924" s="277"/>
      <c r="QQC1924" s="277"/>
      <c r="QQK1924" s="277"/>
      <c r="QQS1924" s="277"/>
      <c r="QRA1924" s="277"/>
      <c r="QRI1924" s="277"/>
      <c r="QRQ1924" s="277"/>
      <c r="QRY1924" s="277"/>
      <c r="QSG1924" s="277"/>
      <c r="QSO1924" s="277"/>
      <c r="QSW1924" s="277"/>
      <c r="QTE1924" s="277"/>
      <c r="QTM1924" s="277"/>
      <c r="QTU1924" s="277"/>
      <c r="QUC1924" s="277"/>
      <c r="QUK1924" s="277"/>
      <c r="QUS1924" s="277"/>
      <c r="QVA1924" s="277"/>
      <c r="QVI1924" s="277"/>
      <c r="QVQ1924" s="277"/>
      <c r="QVY1924" s="277"/>
      <c r="QWG1924" s="277"/>
      <c r="QWO1924" s="277"/>
      <c r="QWW1924" s="277"/>
      <c r="QXE1924" s="277"/>
      <c r="QXM1924" s="277"/>
      <c r="QXU1924" s="277"/>
      <c r="QYC1924" s="277"/>
      <c r="QYK1924" s="277"/>
      <c r="QYS1924" s="277"/>
      <c r="QZA1924" s="277"/>
      <c r="QZI1924" s="277"/>
      <c r="QZQ1924" s="277"/>
      <c r="QZY1924" s="277"/>
      <c r="RAG1924" s="277"/>
      <c r="RAO1924" s="277"/>
      <c r="RAW1924" s="277"/>
      <c r="RBE1924" s="277"/>
      <c r="RBM1924" s="277"/>
      <c r="RBU1924" s="277"/>
      <c r="RCC1924" s="277"/>
      <c r="RCK1924" s="277"/>
      <c r="RCS1924" s="277"/>
      <c r="RDA1924" s="277"/>
      <c r="RDI1924" s="277"/>
      <c r="RDQ1924" s="277"/>
      <c r="RDY1924" s="277"/>
      <c r="REG1924" s="277"/>
      <c r="REO1924" s="277"/>
      <c r="REW1924" s="277"/>
      <c r="RFE1924" s="277"/>
      <c r="RFM1924" s="277"/>
      <c r="RFU1924" s="277"/>
      <c r="RGC1924" s="277"/>
      <c r="RGK1924" s="277"/>
      <c r="RGS1924" s="277"/>
      <c r="RHA1924" s="277"/>
      <c r="RHI1924" s="277"/>
      <c r="RHQ1924" s="277"/>
      <c r="RHY1924" s="277"/>
      <c r="RIG1924" s="277"/>
      <c r="RIO1924" s="277"/>
      <c r="RIW1924" s="277"/>
      <c r="RJE1924" s="277"/>
      <c r="RJM1924" s="277"/>
      <c r="RJU1924" s="277"/>
      <c r="RKC1924" s="277"/>
      <c r="RKK1924" s="277"/>
      <c r="RKS1924" s="277"/>
      <c r="RLA1924" s="277"/>
      <c r="RLI1924" s="277"/>
      <c r="RLQ1924" s="277"/>
      <c r="RLY1924" s="277"/>
      <c r="RMG1924" s="277"/>
      <c r="RMO1924" s="277"/>
      <c r="RMW1924" s="277"/>
      <c r="RNE1924" s="277"/>
      <c r="RNM1924" s="277"/>
      <c r="RNU1924" s="277"/>
      <c r="ROC1924" s="277"/>
      <c r="ROK1924" s="277"/>
      <c r="ROS1924" s="277"/>
      <c r="RPA1924" s="277"/>
      <c r="RPI1924" s="277"/>
      <c r="RPQ1924" s="277"/>
      <c r="RPY1924" s="277"/>
      <c r="RQG1924" s="277"/>
      <c r="RQO1924" s="277"/>
      <c r="RQW1924" s="277"/>
      <c r="RRE1924" s="277"/>
      <c r="RRM1924" s="277"/>
      <c r="RRU1924" s="277"/>
      <c r="RSC1924" s="277"/>
      <c r="RSK1924" s="277"/>
      <c r="RSS1924" s="277"/>
      <c r="RTA1924" s="277"/>
      <c r="RTI1924" s="277"/>
      <c r="RTQ1924" s="277"/>
      <c r="RTY1924" s="277"/>
      <c r="RUG1924" s="277"/>
      <c r="RUO1924" s="277"/>
      <c r="RUW1924" s="277"/>
      <c r="RVE1924" s="277"/>
      <c r="RVM1924" s="277"/>
      <c r="RVU1924" s="277"/>
      <c r="RWC1924" s="277"/>
      <c r="RWK1924" s="277"/>
      <c r="RWS1924" s="277"/>
      <c r="RXA1924" s="277"/>
      <c r="RXI1924" s="277"/>
      <c r="RXQ1924" s="277"/>
      <c r="RXY1924" s="277"/>
      <c r="RYG1924" s="277"/>
      <c r="RYO1924" s="277"/>
      <c r="RYW1924" s="277"/>
      <c r="RZE1924" s="277"/>
      <c r="RZM1924" s="277"/>
      <c r="RZU1924" s="277"/>
      <c r="SAC1924" s="277"/>
      <c r="SAK1924" s="277"/>
      <c r="SAS1924" s="277"/>
      <c r="SBA1924" s="277"/>
      <c r="SBI1924" s="277"/>
      <c r="SBQ1924" s="277"/>
      <c r="SBY1924" s="277"/>
      <c r="SCG1924" s="277"/>
      <c r="SCO1924" s="277"/>
      <c r="SCW1924" s="277"/>
      <c r="SDE1924" s="277"/>
      <c r="SDM1924" s="277"/>
      <c r="SDU1924" s="277"/>
      <c r="SEC1924" s="277"/>
      <c r="SEK1924" s="277"/>
      <c r="SES1924" s="277"/>
      <c r="SFA1924" s="277"/>
      <c r="SFI1924" s="277"/>
      <c r="SFQ1924" s="277"/>
      <c r="SFY1924" s="277"/>
      <c r="SGG1924" s="277"/>
      <c r="SGO1924" s="277"/>
      <c r="SGW1924" s="277"/>
      <c r="SHE1924" s="277"/>
      <c r="SHM1924" s="277"/>
      <c r="SHU1924" s="277"/>
      <c r="SIC1924" s="277"/>
      <c r="SIK1924" s="277"/>
      <c r="SIS1924" s="277"/>
      <c r="SJA1924" s="277"/>
      <c r="SJI1924" s="277"/>
      <c r="SJQ1924" s="277"/>
      <c r="SJY1924" s="277"/>
      <c r="SKG1924" s="277"/>
      <c r="SKO1924" s="277"/>
      <c r="SKW1924" s="277"/>
      <c r="SLE1924" s="277"/>
      <c r="SLM1924" s="277"/>
      <c r="SLU1924" s="277"/>
      <c r="SMC1924" s="277"/>
      <c r="SMK1924" s="277"/>
      <c r="SMS1924" s="277"/>
      <c r="SNA1924" s="277"/>
      <c r="SNI1924" s="277"/>
      <c r="SNQ1924" s="277"/>
      <c r="SNY1924" s="277"/>
      <c r="SOG1924" s="277"/>
      <c r="SOO1924" s="277"/>
      <c r="SOW1924" s="277"/>
      <c r="SPE1924" s="277"/>
      <c r="SPM1924" s="277"/>
      <c r="SPU1924" s="277"/>
      <c r="SQC1924" s="277"/>
      <c r="SQK1924" s="277"/>
      <c r="SQS1924" s="277"/>
      <c r="SRA1924" s="277"/>
      <c r="SRI1924" s="277"/>
      <c r="SRQ1924" s="277"/>
      <c r="SRY1924" s="277"/>
      <c r="SSG1924" s="277"/>
      <c r="SSO1924" s="277"/>
      <c r="SSW1924" s="277"/>
      <c r="STE1924" s="277"/>
      <c r="STM1924" s="277"/>
      <c r="STU1924" s="277"/>
      <c r="SUC1924" s="277"/>
      <c r="SUK1924" s="277"/>
      <c r="SUS1924" s="277"/>
      <c r="SVA1924" s="277"/>
      <c r="SVI1924" s="277"/>
      <c r="SVQ1924" s="277"/>
      <c r="SVY1924" s="277"/>
      <c r="SWG1924" s="277"/>
      <c r="SWO1924" s="277"/>
      <c r="SWW1924" s="277"/>
      <c r="SXE1924" s="277"/>
      <c r="SXM1924" s="277"/>
      <c r="SXU1924" s="277"/>
      <c r="SYC1924" s="277"/>
      <c r="SYK1924" s="277"/>
      <c r="SYS1924" s="277"/>
      <c r="SZA1924" s="277"/>
      <c r="SZI1924" s="277"/>
      <c r="SZQ1924" s="277"/>
      <c r="SZY1924" s="277"/>
      <c r="TAG1924" s="277"/>
      <c r="TAO1924" s="277"/>
      <c r="TAW1924" s="277"/>
      <c r="TBE1924" s="277"/>
      <c r="TBM1924" s="277"/>
      <c r="TBU1924" s="277"/>
      <c r="TCC1924" s="277"/>
      <c r="TCK1924" s="277"/>
      <c r="TCS1924" s="277"/>
      <c r="TDA1924" s="277"/>
      <c r="TDI1924" s="277"/>
      <c r="TDQ1924" s="277"/>
      <c r="TDY1924" s="277"/>
      <c r="TEG1924" s="277"/>
      <c r="TEO1924" s="277"/>
      <c r="TEW1924" s="277"/>
      <c r="TFE1924" s="277"/>
      <c r="TFM1924" s="277"/>
      <c r="TFU1924" s="277"/>
      <c r="TGC1924" s="277"/>
      <c r="TGK1924" s="277"/>
      <c r="TGS1924" s="277"/>
      <c r="THA1924" s="277"/>
      <c r="THI1924" s="277"/>
      <c r="THQ1924" s="277"/>
      <c r="THY1924" s="277"/>
      <c r="TIG1924" s="277"/>
      <c r="TIO1924" s="277"/>
      <c r="TIW1924" s="277"/>
      <c r="TJE1924" s="277"/>
      <c r="TJM1924" s="277"/>
      <c r="TJU1924" s="277"/>
      <c r="TKC1924" s="277"/>
      <c r="TKK1924" s="277"/>
      <c r="TKS1924" s="277"/>
      <c r="TLA1924" s="277"/>
      <c r="TLI1924" s="277"/>
      <c r="TLQ1924" s="277"/>
      <c r="TLY1924" s="277"/>
      <c r="TMG1924" s="277"/>
      <c r="TMO1924" s="277"/>
      <c r="TMW1924" s="277"/>
      <c r="TNE1924" s="277"/>
      <c r="TNM1924" s="277"/>
      <c r="TNU1924" s="277"/>
      <c r="TOC1924" s="277"/>
      <c r="TOK1924" s="277"/>
      <c r="TOS1924" s="277"/>
      <c r="TPA1924" s="277"/>
      <c r="TPI1924" s="277"/>
      <c r="TPQ1924" s="277"/>
      <c r="TPY1924" s="277"/>
      <c r="TQG1924" s="277"/>
      <c r="TQO1924" s="277"/>
      <c r="TQW1924" s="277"/>
      <c r="TRE1924" s="277"/>
      <c r="TRM1924" s="277"/>
      <c r="TRU1924" s="277"/>
      <c r="TSC1924" s="277"/>
      <c r="TSK1924" s="277"/>
      <c r="TSS1924" s="277"/>
      <c r="TTA1924" s="277"/>
      <c r="TTI1924" s="277"/>
      <c r="TTQ1924" s="277"/>
      <c r="TTY1924" s="277"/>
      <c r="TUG1924" s="277"/>
      <c r="TUO1924" s="277"/>
      <c r="TUW1924" s="277"/>
      <c r="TVE1924" s="277"/>
      <c r="TVM1924" s="277"/>
      <c r="TVU1924" s="277"/>
      <c r="TWC1924" s="277"/>
      <c r="TWK1924" s="277"/>
      <c r="TWS1924" s="277"/>
      <c r="TXA1924" s="277"/>
      <c r="TXI1924" s="277"/>
      <c r="TXQ1924" s="277"/>
      <c r="TXY1924" s="277"/>
      <c r="TYG1924" s="277"/>
      <c r="TYO1924" s="277"/>
      <c r="TYW1924" s="277"/>
      <c r="TZE1924" s="277"/>
      <c r="TZM1924" s="277"/>
      <c r="TZU1924" s="277"/>
      <c r="UAC1924" s="277"/>
      <c r="UAK1924" s="277"/>
      <c r="UAS1924" s="277"/>
      <c r="UBA1924" s="277"/>
      <c r="UBI1924" s="277"/>
      <c r="UBQ1924" s="277"/>
      <c r="UBY1924" s="277"/>
      <c r="UCG1924" s="277"/>
      <c r="UCO1924" s="277"/>
      <c r="UCW1924" s="277"/>
      <c r="UDE1924" s="277"/>
      <c r="UDM1924" s="277"/>
      <c r="UDU1924" s="277"/>
      <c r="UEC1924" s="277"/>
      <c r="UEK1924" s="277"/>
      <c r="UES1924" s="277"/>
      <c r="UFA1924" s="277"/>
      <c r="UFI1924" s="277"/>
      <c r="UFQ1924" s="277"/>
      <c r="UFY1924" s="277"/>
      <c r="UGG1924" s="277"/>
      <c r="UGO1924" s="277"/>
      <c r="UGW1924" s="277"/>
      <c r="UHE1924" s="277"/>
      <c r="UHM1924" s="277"/>
      <c r="UHU1924" s="277"/>
      <c r="UIC1924" s="277"/>
      <c r="UIK1924" s="277"/>
      <c r="UIS1924" s="277"/>
      <c r="UJA1924" s="277"/>
      <c r="UJI1924" s="277"/>
      <c r="UJQ1924" s="277"/>
      <c r="UJY1924" s="277"/>
      <c r="UKG1924" s="277"/>
      <c r="UKO1924" s="277"/>
      <c r="UKW1924" s="277"/>
      <c r="ULE1924" s="277"/>
      <c r="ULM1924" s="277"/>
      <c r="ULU1924" s="277"/>
      <c r="UMC1924" s="277"/>
      <c r="UMK1924" s="277"/>
      <c r="UMS1924" s="277"/>
      <c r="UNA1924" s="277"/>
      <c r="UNI1924" s="277"/>
      <c r="UNQ1924" s="277"/>
      <c r="UNY1924" s="277"/>
      <c r="UOG1924" s="277"/>
      <c r="UOO1924" s="277"/>
      <c r="UOW1924" s="277"/>
      <c r="UPE1924" s="277"/>
      <c r="UPM1924" s="277"/>
      <c r="UPU1924" s="277"/>
      <c r="UQC1924" s="277"/>
      <c r="UQK1924" s="277"/>
      <c r="UQS1924" s="277"/>
      <c r="URA1924" s="277"/>
      <c r="URI1924" s="277"/>
      <c r="URQ1924" s="277"/>
      <c r="URY1924" s="277"/>
      <c r="USG1924" s="277"/>
      <c r="USO1924" s="277"/>
      <c r="USW1924" s="277"/>
      <c r="UTE1924" s="277"/>
      <c r="UTM1924" s="277"/>
      <c r="UTU1924" s="277"/>
      <c r="UUC1924" s="277"/>
      <c r="UUK1924" s="277"/>
      <c r="UUS1924" s="277"/>
      <c r="UVA1924" s="277"/>
      <c r="UVI1924" s="277"/>
      <c r="UVQ1924" s="277"/>
      <c r="UVY1924" s="277"/>
      <c r="UWG1924" s="277"/>
      <c r="UWO1924" s="277"/>
      <c r="UWW1924" s="277"/>
      <c r="UXE1924" s="277"/>
      <c r="UXM1924" s="277"/>
      <c r="UXU1924" s="277"/>
      <c r="UYC1924" s="277"/>
      <c r="UYK1924" s="277"/>
      <c r="UYS1924" s="277"/>
      <c r="UZA1924" s="277"/>
      <c r="UZI1924" s="277"/>
      <c r="UZQ1924" s="277"/>
      <c r="UZY1924" s="277"/>
      <c r="VAG1924" s="277"/>
      <c r="VAO1924" s="277"/>
      <c r="VAW1924" s="277"/>
      <c r="VBE1924" s="277"/>
      <c r="VBM1924" s="277"/>
      <c r="VBU1924" s="277"/>
      <c r="VCC1924" s="277"/>
      <c r="VCK1924" s="277"/>
      <c r="VCS1924" s="277"/>
      <c r="VDA1924" s="277"/>
      <c r="VDI1924" s="277"/>
      <c r="VDQ1924" s="277"/>
      <c r="VDY1924" s="277"/>
      <c r="VEG1924" s="277"/>
      <c r="VEO1924" s="277"/>
      <c r="VEW1924" s="277"/>
      <c r="VFE1924" s="277"/>
      <c r="VFM1924" s="277"/>
      <c r="VFU1924" s="277"/>
      <c r="VGC1924" s="277"/>
      <c r="VGK1924" s="277"/>
      <c r="VGS1924" s="277"/>
      <c r="VHA1924" s="277"/>
      <c r="VHI1924" s="277"/>
      <c r="VHQ1924" s="277"/>
      <c r="VHY1924" s="277"/>
      <c r="VIG1924" s="277"/>
      <c r="VIO1924" s="277"/>
      <c r="VIW1924" s="277"/>
      <c r="VJE1924" s="277"/>
      <c r="VJM1924" s="277"/>
      <c r="VJU1924" s="277"/>
      <c r="VKC1924" s="277"/>
      <c r="VKK1924" s="277"/>
      <c r="VKS1924" s="277"/>
      <c r="VLA1924" s="277"/>
      <c r="VLI1924" s="277"/>
      <c r="VLQ1924" s="277"/>
      <c r="VLY1924" s="277"/>
      <c r="VMG1924" s="277"/>
      <c r="VMO1924" s="277"/>
      <c r="VMW1924" s="277"/>
      <c r="VNE1924" s="277"/>
      <c r="VNM1924" s="277"/>
      <c r="VNU1924" s="277"/>
      <c r="VOC1924" s="277"/>
      <c r="VOK1924" s="277"/>
      <c r="VOS1924" s="277"/>
      <c r="VPA1924" s="277"/>
      <c r="VPI1924" s="277"/>
      <c r="VPQ1924" s="277"/>
      <c r="VPY1924" s="277"/>
      <c r="VQG1924" s="277"/>
      <c r="VQO1924" s="277"/>
      <c r="VQW1924" s="277"/>
      <c r="VRE1924" s="277"/>
      <c r="VRM1924" s="277"/>
      <c r="VRU1924" s="277"/>
      <c r="VSC1924" s="277"/>
      <c r="VSK1924" s="277"/>
      <c r="VSS1924" s="277"/>
      <c r="VTA1924" s="277"/>
      <c r="VTI1924" s="277"/>
      <c r="VTQ1924" s="277"/>
      <c r="VTY1924" s="277"/>
      <c r="VUG1924" s="277"/>
      <c r="VUO1924" s="277"/>
      <c r="VUW1924" s="277"/>
      <c r="VVE1924" s="277"/>
      <c r="VVM1924" s="277"/>
      <c r="VVU1924" s="277"/>
      <c r="VWC1924" s="277"/>
      <c r="VWK1924" s="277"/>
      <c r="VWS1924" s="277"/>
      <c r="VXA1924" s="277"/>
      <c r="VXI1924" s="277"/>
      <c r="VXQ1924" s="277"/>
      <c r="VXY1924" s="277"/>
      <c r="VYG1924" s="277"/>
      <c r="VYO1924" s="277"/>
      <c r="VYW1924" s="277"/>
      <c r="VZE1924" s="277"/>
      <c r="VZM1924" s="277"/>
      <c r="VZU1924" s="277"/>
      <c r="WAC1924" s="277"/>
      <c r="WAK1924" s="277"/>
      <c r="WAS1924" s="277"/>
      <c r="WBA1924" s="277"/>
      <c r="WBI1924" s="277"/>
      <c r="WBQ1924" s="277"/>
      <c r="WBY1924" s="277"/>
      <c r="WCG1924" s="277"/>
      <c r="WCO1924" s="277"/>
      <c r="WCW1924" s="277"/>
      <c r="WDE1924" s="277"/>
      <c r="WDM1924" s="277"/>
      <c r="WDU1924" s="277"/>
      <c r="WEC1924" s="277"/>
      <c r="WEK1924" s="277"/>
      <c r="WES1924" s="277"/>
      <c r="WFA1924" s="277"/>
      <c r="WFI1924" s="277"/>
      <c r="WFQ1924" s="277"/>
      <c r="WFY1924" s="277"/>
      <c r="WGG1924" s="277"/>
      <c r="WGO1924" s="277"/>
      <c r="WGW1924" s="277"/>
      <c r="WHE1924" s="277"/>
      <c r="WHM1924" s="277"/>
      <c r="WHU1924" s="277"/>
      <c r="WIC1924" s="277"/>
      <c r="WIK1924" s="277"/>
      <c r="WIS1924" s="277"/>
      <c r="WJA1924" s="277"/>
      <c r="WJI1924" s="277"/>
      <c r="WJQ1924" s="277"/>
      <c r="WJY1924" s="277"/>
      <c r="WKG1924" s="277"/>
      <c r="WKO1924" s="277"/>
      <c r="WKW1924" s="277"/>
      <c r="WLE1924" s="277"/>
      <c r="WLM1924" s="277"/>
      <c r="WLU1924" s="277"/>
      <c r="WMC1924" s="277"/>
      <c r="WMK1924" s="277"/>
      <c r="WMS1924" s="277"/>
      <c r="WNA1924" s="277"/>
      <c r="WNI1924" s="277"/>
      <c r="WNQ1924" s="277"/>
      <c r="WNY1924" s="277"/>
      <c r="WOG1924" s="277"/>
      <c r="WOO1924" s="277"/>
      <c r="WOW1924" s="277"/>
      <c r="WPE1924" s="277"/>
      <c r="WPM1924" s="277"/>
      <c r="WPU1924" s="277"/>
      <c r="WQC1924" s="277"/>
      <c r="WQK1924" s="277"/>
      <c r="WQS1924" s="277"/>
      <c r="WRA1924" s="277"/>
      <c r="WRI1924" s="277"/>
      <c r="WRQ1924" s="277"/>
      <c r="WRY1924" s="277"/>
      <c r="WSG1924" s="277"/>
      <c r="WSO1924" s="277"/>
      <c r="WSW1924" s="277"/>
      <c r="WTE1924" s="277"/>
      <c r="WTM1924" s="277"/>
      <c r="WTU1924" s="277"/>
      <c r="WUC1924" s="277"/>
      <c r="WUK1924" s="277"/>
      <c r="WUS1924" s="277"/>
      <c r="WVA1924" s="277"/>
      <c r="WVI1924" s="277"/>
      <c r="WVQ1924" s="277"/>
      <c r="WVY1924" s="277"/>
      <c r="WWG1924" s="277"/>
      <c r="WWO1924" s="277"/>
      <c r="WWW1924" s="277"/>
      <c r="WXE1924" s="277"/>
      <c r="WXM1924" s="277"/>
      <c r="WXU1924" s="277"/>
      <c r="WYC1924" s="277"/>
      <c r="WYK1924" s="277"/>
      <c r="WYS1924" s="277"/>
      <c r="WZA1924" s="277"/>
      <c r="WZI1924" s="277"/>
      <c r="WZQ1924" s="277"/>
      <c r="WZY1924" s="277"/>
      <c r="XAG1924" s="277"/>
      <c r="XAO1924" s="277"/>
      <c r="XAW1924" s="277"/>
      <c r="XBE1924" s="277"/>
      <c r="XBM1924" s="277"/>
      <c r="XBU1924" s="277"/>
      <c r="XCC1924" s="277"/>
      <c r="XCK1924" s="277"/>
      <c r="XCS1924" s="277"/>
      <c r="XDA1924" s="277"/>
      <c r="XDI1924" s="277"/>
      <c r="XDQ1924" s="277"/>
      <c r="XDY1924" s="277"/>
      <c r="XEG1924" s="277"/>
      <c r="XEO1924" s="277"/>
      <c r="XEW1924" s="277"/>
    </row>
    <row r="1925" spans="1:1017 1025:2041 2049:3065 3073:4089 4097:5113 5121:6137 6145:7161 7169:8185 8193:9209 9217:10233 10241:11257 11265:12281 12289:13305 13313:14329 14337:15353 15361:16377" ht="15" customHeight="1" x14ac:dyDescent="0.25">
      <c r="A1925" s="223" t="s">
        <v>259</v>
      </c>
      <c r="B1925" s="217">
        <v>6376163</v>
      </c>
      <c r="C1925" s="217">
        <v>3309575</v>
      </c>
      <c r="D1925" s="217">
        <v>767965</v>
      </c>
      <c r="E1925" s="217">
        <v>973874</v>
      </c>
      <c r="F1925" s="217">
        <v>1822855</v>
      </c>
      <c r="G1925" s="217">
        <v>614600</v>
      </c>
      <c r="H1925" s="235">
        <v>13865032</v>
      </c>
      <c r="I1925" s="136"/>
      <c r="J1925" s="321" t="s">
        <v>220</v>
      </c>
      <c r="K1925" s="217">
        <v>28256462</v>
      </c>
      <c r="L1925" s="217">
        <v>10827396</v>
      </c>
      <c r="M1925" s="217">
        <v>2010015</v>
      </c>
      <c r="N1925" s="217">
        <v>1404737</v>
      </c>
      <c r="O1925" s="217">
        <v>3111293</v>
      </c>
      <c r="P1925" s="217">
        <v>940515</v>
      </c>
      <c r="Q1925" s="235">
        <v>46550418</v>
      </c>
      <c r="R1925" s="136"/>
      <c r="S1925" s="136"/>
      <c r="T1925" s="136"/>
      <c r="U1925" s="136"/>
      <c r="V1925" s="136"/>
      <c r="W1925" s="136"/>
      <c r="X1925" s="136"/>
      <c r="Y1925" s="136"/>
      <c r="Z1925" s="136"/>
      <c r="AA1925" s="136"/>
      <c r="AB1925" s="136"/>
      <c r="AC1925" s="136"/>
      <c r="AD1925" s="136"/>
      <c r="AE1925" s="136"/>
      <c r="AF1925" s="136"/>
      <c r="AG1925" s="136"/>
      <c r="AH1925" s="136"/>
      <c r="AI1925" s="136"/>
      <c r="AJ1925" s="136"/>
      <c r="AK1925" s="136"/>
      <c r="AL1925" s="136"/>
      <c r="AM1925" s="136"/>
      <c r="AN1925" s="136"/>
      <c r="AO1925" s="136"/>
      <c r="AP1925" s="136"/>
      <c r="AQ1925" s="136"/>
      <c r="AR1925" s="136"/>
      <c r="AS1925" s="136"/>
      <c r="AT1925" s="136"/>
      <c r="AU1925" s="136"/>
      <c r="AV1925" s="136"/>
      <c r="AW1925" s="136"/>
      <c r="AX1925" s="136"/>
      <c r="AY1925" s="136"/>
      <c r="AZ1925" s="136"/>
      <c r="BA1925" s="136"/>
      <c r="BB1925" s="136"/>
      <c r="BC1925" s="136"/>
      <c r="BD1925" s="136"/>
      <c r="BE1925" s="136"/>
      <c r="BF1925" s="136"/>
      <c r="BG1925" s="136"/>
      <c r="BH1925" s="136"/>
      <c r="BI1925" s="136"/>
      <c r="BJ1925" s="136"/>
      <c r="BK1925" s="136"/>
      <c r="BL1925" s="136"/>
      <c r="BM1925" s="136"/>
      <c r="BN1925" s="136"/>
      <c r="BO1925" s="136"/>
      <c r="BP1925" s="136"/>
      <c r="BQ1925" s="136"/>
      <c r="BR1925" s="136"/>
      <c r="BS1925" s="136"/>
      <c r="BT1925" s="136"/>
      <c r="BU1925" s="136"/>
      <c r="BV1925" s="136"/>
      <c r="BW1925" s="136"/>
      <c r="BX1925" s="136"/>
      <c r="BY1925" s="136"/>
      <c r="BZ1925" s="136"/>
      <c r="CA1925" s="136"/>
      <c r="CB1925" s="136"/>
      <c r="CC1925" s="136"/>
      <c r="CD1925" s="136"/>
      <c r="CE1925" s="136"/>
      <c r="CF1925" s="136"/>
      <c r="CG1925" s="136"/>
      <c r="CH1925" s="136"/>
      <c r="CI1925" s="136"/>
      <c r="CJ1925" s="136"/>
      <c r="CK1925" s="136"/>
      <c r="CL1925" s="136"/>
      <c r="CM1925" s="136"/>
      <c r="CN1925" s="136"/>
      <c r="CO1925" s="136"/>
      <c r="CP1925" s="136"/>
      <c r="CQ1925" s="136"/>
      <c r="CR1925" s="136"/>
      <c r="CS1925" s="136"/>
      <c r="CT1925" s="136"/>
      <c r="CU1925" s="136"/>
      <c r="CV1925" s="136"/>
      <c r="CW1925" s="136"/>
      <c r="CX1925" s="136"/>
      <c r="CY1925" s="136"/>
      <c r="CZ1925" s="136"/>
      <c r="DA1925" s="136"/>
      <c r="DB1925" s="136"/>
      <c r="DC1925" s="136"/>
      <c r="DD1925" s="136"/>
      <c r="DE1925" s="136"/>
      <c r="DF1925" s="136"/>
      <c r="DG1925" s="136"/>
      <c r="DH1925" s="136"/>
      <c r="DI1925" s="136"/>
      <c r="DJ1925" s="136"/>
      <c r="DK1925" s="136"/>
      <c r="DL1925" s="136"/>
      <c r="DM1925" s="136"/>
      <c r="DN1925" s="136"/>
      <c r="DO1925" s="136"/>
      <c r="DP1925" s="136"/>
      <c r="DQ1925" s="136"/>
      <c r="DR1925" s="136"/>
      <c r="DS1925" s="136"/>
      <c r="DT1925" s="136"/>
      <c r="DU1925" s="136"/>
      <c r="DV1925" s="136"/>
      <c r="DW1925" s="136"/>
      <c r="DX1925" s="136"/>
      <c r="DY1925" s="136"/>
      <c r="DZ1925" s="136"/>
      <c r="EA1925" s="136"/>
      <c r="EB1925" s="136"/>
      <c r="EC1925" s="136"/>
      <c r="ED1925" s="136"/>
      <c r="EE1925" s="136"/>
      <c r="EF1925" s="136"/>
      <c r="EG1925" s="136"/>
      <c r="EH1925" s="136"/>
      <c r="EI1925" s="136"/>
      <c r="EJ1925" s="136"/>
      <c r="EK1925" s="136"/>
      <c r="EL1925" s="136"/>
      <c r="EM1925" s="136"/>
      <c r="EN1925" s="136"/>
      <c r="EO1925" s="136"/>
      <c r="EP1925" s="136"/>
      <c r="EQ1925" s="136"/>
      <c r="ER1925" s="136"/>
      <c r="ES1925" s="136"/>
      <c r="ET1925" s="136"/>
      <c r="EU1925" s="136"/>
      <c r="EV1925" s="136"/>
      <c r="EW1925" s="136"/>
      <c r="EX1925" s="136"/>
      <c r="EY1925" s="136"/>
      <c r="EZ1925" s="136"/>
      <c r="FA1925" s="136"/>
      <c r="FB1925" s="136"/>
      <c r="FC1925" s="136"/>
      <c r="FD1925" s="136"/>
      <c r="FE1925" s="136"/>
      <c r="FF1925" s="136"/>
      <c r="FG1925" s="136"/>
      <c r="FH1925" s="136"/>
      <c r="FI1925" s="136"/>
      <c r="FJ1925" s="136"/>
      <c r="FK1925" s="136"/>
      <c r="FL1925" s="136"/>
      <c r="FM1925" s="136"/>
      <c r="FN1925" s="136"/>
      <c r="FO1925" s="136"/>
      <c r="FP1925" s="136"/>
      <c r="FQ1925" s="136"/>
      <c r="FR1925" s="136"/>
      <c r="FS1925" s="136"/>
      <c r="FT1925" s="136"/>
      <c r="FU1925" s="136"/>
      <c r="FV1925" s="136"/>
      <c r="FW1925" s="136"/>
      <c r="FX1925" s="136"/>
      <c r="FY1925" s="136"/>
      <c r="FZ1925" s="136"/>
      <c r="GA1925" s="136"/>
      <c r="GB1925" s="136"/>
      <c r="GC1925" s="136"/>
      <c r="GD1925" s="136"/>
      <c r="GE1925" s="136"/>
      <c r="GF1925" s="136"/>
      <c r="GG1925" s="136"/>
      <c r="GH1925" s="136"/>
      <c r="GI1925" s="136"/>
      <c r="GJ1925" s="136"/>
      <c r="GK1925" s="136"/>
      <c r="GL1925" s="136"/>
      <c r="GM1925" s="136"/>
      <c r="GN1925" s="136"/>
      <c r="GO1925" s="136"/>
      <c r="GP1925" s="136"/>
      <c r="GQ1925" s="136"/>
      <c r="GR1925" s="136"/>
      <c r="GS1925" s="136"/>
      <c r="GT1925" s="136"/>
      <c r="GU1925" s="136"/>
      <c r="GV1925" s="136"/>
      <c r="GW1925" s="136"/>
      <c r="GX1925" s="136"/>
      <c r="GY1925" s="136"/>
      <c r="GZ1925" s="136"/>
      <c r="HA1925" s="136"/>
      <c r="HB1925" s="136"/>
      <c r="HC1925" s="136"/>
      <c r="HD1925" s="136"/>
      <c r="HE1925" s="136"/>
      <c r="HF1925" s="136"/>
      <c r="HG1925" s="136"/>
      <c r="HH1925" s="136"/>
      <c r="HI1925" s="136"/>
      <c r="HJ1925" s="136"/>
      <c r="HK1925" s="136"/>
      <c r="HL1925" s="136"/>
      <c r="HM1925" s="136"/>
      <c r="HN1925" s="136"/>
      <c r="HO1925" s="136"/>
      <c r="HP1925" s="136"/>
      <c r="HQ1925" s="136"/>
      <c r="HR1925" s="136"/>
      <c r="HS1925" s="136"/>
      <c r="HT1925" s="136"/>
      <c r="HU1925" s="136"/>
      <c r="HV1925" s="136"/>
      <c r="HW1925" s="136"/>
      <c r="HX1925" s="136"/>
      <c r="HY1925" s="136"/>
      <c r="HZ1925" s="136"/>
      <c r="IA1925" s="136"/>
      <c r="IB1925" s="136"/>
      <c r="IC1925" s="136"/>
      <c r="ID1925" s="136"/>
      <c r="IE1925" s="136"/>
      <c r="IF1925" s="136"/>
      <c r="IG1925" s="136"/>
    </row>
    <row r="1926" spans="1:1017 1025:2041 2049:3065 3073:4089 4097:5113 5121:6137 6145:7161 7169:8185 8193:9209 9217:10233 10241:11257 11265:12281 12289:13305 13313:14329 14337:15353 15361:16377" ht="15" customHeight="1" x14ac:dyDescent="0.25">
      <c r="A1926" s="223" t="s">
        <v>373</v>
      </c>
      <c r="B1926" s="217">
        <v>9923383</v>
      </c>
      <c r="C1926" s="217">
        <v>4543312</v>
      </c>
      <c r="D1926" s="217">
        <v>813564</v>
      </c>
      <c r="E1926" s="217">
        <v>1072570</v>
      </c>
      <c r="F1926" s="217">
        <v>3359957</v>
      </c>
      <c r="G1926" s="217">
        <v>883569</v>
      </c>
      <c r="H1926" s="235">
        <v>20596355</v>
      </c>
      <c r="I1926" s="136"/>
      <c r="J1926" s="321" t="s">
        <v>219</v>
      </c>
      <c r="K1926" s="217">
        <v>31358350</v>
      </c>
      <c r="L1926" s="217">
        <v>10331685</v>
      </c>
      <c r="M1926" s="217">
        <v>1850347</v>
      </c>
      <c r="N1926" s="217">
        <v>1494505</v>
      </c>
      <c r="O1926" s="217">
        <v>3208116</v>
      </c>
      <c r="P1926" s="217">
        <v>1014935</v>
      </c>
      <c r="Q1926" s="235">
        <v>49257938</v>
      </c>
      <c r="R1926" s="136"/>
      <c r="S1926" s="136"/>
      <c r="T1926" s="136"/>
      <c r="U1926" s="136"/>
      <c r="V1926" s="136"/>
      <c r="W1926" s="136"/>
      <c r="X1926" s="136"/>
      <c r="Y1926" s="136"/>
      <c r="Z1926" s="136"/>
      <c r="AA1926" s="136"/>
      <c r="AB1926" s="136"/>
      <c r="AC1926" s="136"/>
      <c r="AD1926" s="136"/>
      <c r="AE1926" s="136"/>
      <c r="AF1926" s="136"/>
      <c r="AG1926" s="136"/>
      <c r="AH1926" s="136"/>
      <c r="AI1926" s="136"/>
      <c r="AJ1926" s="136"/>
      <c r="AK1926" s="136"/>
      <c r="AL1926" s="136"/>
      <c r="AM1926" s="136"/>
      <c r="AN1926" s="136"/>
      <c r="AO1926" s="136"/>
      <c r="AP1926" s="136"/>
      <c r="AQ1926" s="136"/>
      <c r="AR1926" s="136"/>
      <c r="AS1926" s="136"/>
      <c r="AT1926" s="136"/>
      <c r="AU1926" s="136"/>
      <c r="AV1926" s="136"/>
      <c r="AW1926" s="136"/>
      <c r="AX1926" s="136"/>
      <c r="AY1926" s="136"/>
      <c r="AZ1926" s="136"/>
      <c r="BA1926" s="136"/>
      <c r="BB1926" s="136"/>
      <c r="BC1926" s="136"/>
      <c r="BD1926" s="136"/>
      <c r="BE1926" s="136"/>
      <c r="BF1926" s="136"/>
      <c r="BG1926" s="136"/>
      <c r="BH1926" s="136"/>
      <c r="BI1926" s="136"/>
      <c r="BJ1926" s="136"/>
      <c r="BK1926" s="136"/>
      <c r="BL1926" s="136"/>
      <c r="BM1926" s="136"/>
      <c r="BN1926" s="136"/>
      <c r="BO1926" s="136"/>
      <c r="BP1926" s="136"/>
      <c r="BQ1926" s="136"/>
      <c r="BR1926" s="136"/>
      <c r="BS1926" s="136"/>
      <c r="BT1926" s="136"/>
      <c r="BU1926" s="136"/>
      <c r="BV1926" s="136"/>
      <c r="BW1926" s="136"/>
      <c r="BX1926" s="136"/>
      <c r="BY1926" s="136"/>
      <c r="BZ1926" s="136"/>
      <c r="CA1926" s="136"/>
      <c r="CB1926" s="136"/>
      <c r="CC1926" s="136"/>
      <c r="CD1926" s="136"/>
      <c r="CE1926" s="136"/>
      <c r="CF1926" s="136"/>
      <c r="CG1926" s="136"/>
      <c r="CH1926" s="136"/>
      <c r="CI1926" s="136"/>
      <c r="CJ1926" s="136"/>
      <c r="CK1926" s="136"/>
      <c r="CL1926" s="136"/>
      <c r="CM1926" s="136"/>
      <c r="CN1926" s="136"/>
      <c r="CO1926" s="136"/>
      <c r="CP1926" s="136"/>
      <c r="CQ1926" s="136"/>
      <c r="CR1926" s="136"/>
      <c r="CS1926" s="136"/>
      <c r="CT1926" s="136"/>
      <c r="CU1926" s="136"/>
      <c r="CV1926" s="136"/>
      <c r="CW1926" s="136"/>
      <c r="CX1926" s="136"/>
      <c r="CY1926" s="136"/>
      <c r="CZ1926" s="136"/>
      <c r="DA1926" s="136"/>
      <c r="DB1926" s="136"/>
      <c r="DC1926" s="136"/>
      <c r="DD1926" s="136"/>
      <c r="DE1926" s="136"/>
      <c r="DF1926" s="136"/>
      <c r="DG1926" s="136"/>
      <c r="DH1926" s="136"/>
      <c r="DI1926" s="136"/>
      <c r="DJ1926" s="136"/>
      <c r="DK1926" s="136"/>
      <c r="DL1926" s="136"/>
      <c r="DM1926" s="136"/>
      <c r="DN1926" s="136"/>
      <c r="DO1926" s="136"/>
      <c r="DP1926" s="136"/>
      <c r="DQ1926" s="136"/>
      <c r="DR1926" s="136"/>
      <c r="DS1926" s="136"/>
      <c r="DT1926" s="136"/>
      <c r="DU1926" s="136"/>
      <c r="DV1926" s="136"/>
      <c r="DW1926" s="136"/>
      <c r="DX1926" s="136"/>
      <c r="DY1926" s="136"/>
      <c r="DZ1926" s="136"/>
      <c r="EA1926" s="136"/>
      <c r="EB1926" s="136"/>
      <c r="EC1926" s="136"/>
      <c r="ED1926" s="136"/>
      <c r="EE1926" s="136"/>
      <c r="EF1926" s="136"/>
      <c r="EG1926" s="136"/>
      <c r="EH1926" s="136"/>
      <c r="EI1926" s="136"/>
      <c r="EJ1926" s="136"/>
      <c r="EK1926" s="136"/>
      <c r="EL1926" s="136"/>
      <c r="EM1926" s="136"/>
      <c r="EN1926" s="136"/>
      <c r="EO1926" s="136"/>
      <c r="EP1926" s="136"/>
      <c r="EQ1926" s="136"/>
      <c r="ER1926" s="136"/>
      <c r="ES1926" s="136"/>
      <c r="ET1926" s="136"/>
      <c r="EU1926" s="136"/>
      <c r="EV1926" s="136"/>
      <c r="EW1926" s="136"/>
      <c r="EX1926" s="136"/>
      <c r="EY1926" s="136"/>
      <c r="EZ1926" s="136"/>
      <c r="FA1926" s="136"/>
      <c r="FB1926" s="136"/>
      <c r="FC1926" s="136"/>
      <c r="FD1926" s="136"/>
      <c r="FE1926" s="136"/>
      <c r="FF1926" s="136"/>
      <c r="FG1926" s="136"/>
      <c r="FH1926" s="136"/>
      <c r="FI1926" s="136"/>
      <c r="FJ1926" s="136"/>
      <c r="FK1926" s="136"/>
      <c r="FL1926" s="136"/>
      <c r="FM1926" s="136"/>
      <c r="FN1926" s="136"/>
      <c r="FO1926" s="136"/>
      <c r="FP1926" s="136"/>
      <c r="FQ1926" s="136"/>
      <c r="FR1926" s="136"/>
      <c r="FS1926" s="136"/>
      <c r="FT1926" s="136"/>
      <c r="FU1926" s="136"/>
      <c r="FV1926" s="136"/>
      <c r="FW1926" s="136"/>
      <c r="FX1926" s="136"/>
      <c r="FY1926" s="136"/>
      <c r="FZ1926" s="136"/>
      <c r="GA1926" s="136"/>
      <c r="GB1926" s="136"/>
      <c r="GC1926" s="136"/>
      <c r="GD1926" s="136"/>
      <c r="GE1926" s="136"/>
      <c r="GF1926" s="136"/>
      <c r="GG1926" s="136"/>
      <c r="GH1926" s="136"/>
      <c r="GI1926" s="136"/>
      <c r="GJ1926" s="136"/>
      <c r="GK1926" s="136"/>
      <c r="GL1926" s="136"/>
      <c r="GM1926" s="136"/>
      <c r="GN1926" s="136"/>
      <c r="GO1926" s="136"/>
      <c r="GP1926" s="136"/>
      <c r="GQ1926" s="136"/>
      <c r="GR1926" s="136"/>
      <c r="GS1926" s="136"/>
      <c r="GT1926" s="136"/>
      <c r="GU1926" s="136"/>
      <c r="GV1926" s="136"/>
      <c r="GW1926" s="136"/>
      <c r="GX1926" s="136"/>
      <c r="GY1926" s="136"/>
      <c r="GZ1926" s="136"/>
      <c r="HA1926" s="136"/>
      <c r="HB1926" s="136"/>
      <c r="HC1926" s="136"/>
      <c r="HD1926" s="136"/>
      <c r="HE1926" s="136"/>
      <c r="HF1926" s="136"/>
      <c r="HG1926" s="136"/>
      <c r="HH1926" s="136"/>
      <c r="HI1926" s="136"/>
      <c r="HJ1926" s="136"/>
      <c r="HK1926" s="136"/>
      <c r="HL1926" s="136"/>
      <c r="HM1926" s="136"/>
      <c r="HN1926" s="136"/>
      <c r="HO1926" s="136"/>
      <c r="HP1926" s="136"/>
      <c r="HQ1926" s="136"/>
      <c r="HR1926" s="136"/>
      <c r="HS1926" s="136"/>
      <c r="HT1926" s="136"/>
      <c r="HU1926" s="136"/>
      <c r="HV1926" s="136"/>
      <c r="HW1926" s="136"/>
      <c r="HX1926" s="136"/>
      <c r="HY1926" s="136"/>
      <c r="HZ1926" s="136"/>
      <c r="IA1926" s="136"/>
      <c r="IB1926" s="136"/>
      <c r="IC1926" s="136"/>
      <c r="ID1926" s="136"/>
      <c r="IE1926" s="136"/>
      <c r="IF1926" s="136"/>
      <c r="IG1926" s="136"/>
    </row>
    <row r="1927" spans="1:1017 1025:2041 2049:3065 3073:4089 4097:5113 5121:6137 6145:7161 7169:8185 8193:9209 9217:10233 10241:11257 11265:12281 12289:13305 13313:14329 14337:15353 15361:16377" ht="15" customHeight="1" x14ac:dyDescent="0.25">
      <c r="A1927" s="223" t="s">
        <v>257</v>
      </c>
      <c r="B1927" s="217">
        <v>8294639</v>
      </c>
      <c r="C1927" s="217">
        <v>3567956</v>
      </c>
      <c r="D1927" s="217">
        <v>662495</v>
      </c>
      <c r="E1927" s="217">
        <v>907051</v>
      </c>
      <c r="F1927" s="217">
        <v>2761151</v>
      </c>
      <c r="G1927" s="217">
        <v>1120652</v>
      </c>
      <c r="H1927" s="235">
        <v>17313944</v>
      </c>
      <c r="I1927" s="136"/>
      <c r="J1927" s="321" t="s">
        <v>218</v>
      </c>
      <c r="K1927" s="217">
        <v>24581490</v>
      </c>
      <c r="L1927" s="217">
        <v>7156891</v>
      </c>
      <c r="M1927" s="217">
        <v>1366410</v>
      </c>
      <c r="N1927" s="217">
        <v>1371486</v>
      </c>
      <c r="O1927" s="217">
        <v>2582475</v>
      </c>
      <c r="P1927" s="217">
        <v>693466</v>
      </c>
      <c r="Q1927" s="235">
        <v>37752218</v>
      </c>
      <c r="R1927" s="136"/>
      <c r="S1927" s="136"/>
      <c r="T1927" s="136"/>
      <c r="U1927" s="136"/>
      <c r="V1927" s="136"/>
      <c r="W1927" s="136"/>
      <c r="X1927" s="136"/>
      <c r="Y1927" s="136"/>
      <c r="Z1927" s="136"/>
      <c r="AA1927" s="136"/>
      <c r="AB1927" s="136"/>
      <c r="AC1927" s="136"/>
      <c r="AD1927" s="136"/>
      <c r="AE1927" s="136"/>
      <c r="AF1927" s="136"/>
      <c r="AG1927" s="136"/>
      <c r="AH1927" s="136"/>
      <c r="AI1927" s="136"/>
      <c r="AJ1927" s="136"/>
      <c r="AK1927" s="136"/>
      <c r="AL1927" s="136"/>
      <c r="AM1927" s="136"/>
      <c r="AN1927" s="136"/>
      <c r="AO1927" s="136"/>
      <c r="AP1927" s="136"/>
      <c r="AQ1927" s="136"/>
      <c r="AR1927" s="136"/>
      <c r="AS1927" s="136"/>
      <c r="AT1927" s="136"/>
      <c r="AU1927" s="136"/>
      <c r="AV1927" s="136"/>
      <c r="AW1927" s="136"/>
      <c r="AX1927" s="136"/>
      <c r="AY1927" s="136"/>
      <c r="AZ1927" s="136"/>
      <c r="BA1927" s="136"/>
      <c r="BB1927" s="136"/>
      <c r="BC1927" s="136"/>
      <c r="BD1927" s="136"/>
      <c r="BE1927" s="136"/>
      <c r="BF1927" s="136"/>
      <c r="BG1927" s="136"/>
      <c r="BH1927" s="136"/>
      <c r="BI1927" s="136"/>
      <c r="BJ1927" s="136"/>
      <c r="BK1927" s="136"/>
      <c r="BL1927" s="136"/>
      <c r="BM1927" s="136"/>
      <c r="BN1927" s="136"/>
      <c r="BO1927" s="136"/>
      <c r="BP1927" s="136"/>
      <c r="BQ1927" s="136"/>
      <c r="BR1927" s="136"/>
      <c r="BS1927" s="136"/>
      <c r="BT1927" s="136"/>
      <c r="BU1927" s="136"/>
      <c r="BV1927" s="136"/>
      <c r="BW1927" s="136"/>
      <c r="BX1927" s="136"/>
      <c r="BY1927" s="136"/>
      <c r="BZ1927" s="136"/>
      <c r="CA1927" s="136"/>
      <c r="CB1927" s="136"/>
      <c r="CC1927" s="136"/>
      <c r="CD1927" s="136"/>
      <c r="CE1927" s="136"/>
      <c r="CF1927" s="136"/>
      <c r="CG1927" s="136"/>
      <c r="CH1927" s="136"/>
      <c r="CI1927" s="136"/>
      <c r="CJ1927" s="136"/>
      <c r="CK1927" s="136"/>
      <c r="CL1927" s="136"/>
      <c r="CM1927" s="136"/>
      <c r="CN1927" s="136"/>
      <c r="CO1927" s="136"/>
      <c r="CP1927" s="136"/>
      <c r="CQ1927" s="136"/>
      <c r="CR1927" s="136"/>
      <c r="CS1927" s="136"/>
      <c r="CT1927" s="136"/>
      <c r="CU1927" s="136"/>
      <c r="CV1927" s="136"/>
      <c r="CW1927" s="136"/>
      <c r="CX1927" s="136"/>
      <c r="CY1927" s="136"/>
      <c r="CZ1927" s="136"/>
      <c r="DA1927" s="136"/>
      <c r="DB1927" s="136"/>
      <c r="DC1927" s="136"/>
      <c r="DD1927" s="136"/>
      <c r="DE1927" s="136"/>
      <c r="DF1927" s="136"/>
      <c r="DG1927" s="136"/>
      <c r="DH1927" s="136"/>
      <c r="DI1927" s="136"/>
      <c r="DJ1927" s="136"/>
      <c r="DK1927" s="136"/>
      <c r="DL1927" s="136"/>
      <c r="DM1927" s="136"/>
      <c r="DN1927" s="136"/>
      <c r="DO1927" s="136"/>
      <c r="DP1927" s="136"/>
      <c r="DQ1927" s="136"/>
      <c r="DR1927" s="136"/>
      <c r="DS1927" s="136"/>
      <c r="DT1927" s="136"/>
      <c r="DU1927" s="136"/>
      <c r="DV1927" s="136"/>
      <c r="DW1927" s="136"/>
      <c r="DX1927" s="136"/>
      <c r="DY1927" s="136"/>
      <c r="DZ1927" s="136"/>
      <c r="EA1927" s="136"/>
      <c r="EB1927" s="136"/>
      <c r="EC1927" s="136"/>
      <c r="ED1927" s="136"/>
      <c r="EE1927" s="136"/>
      <c r="EF1927" s="136"/>
      <c r="EG1927" s="136"/>
      <c r="EH1927" s="136"/>
      <c r="EI1927" s="136"/>
      <c r="EJ1927" s="136"/>
      <c r="EK1927" s="136"/>
      <c r="EL1927" s="136"/>
      <c r="EM1927" s="136"/>
      <c r="EN1927" s="136"/>
      <c r="EO1927" s="136"/>
      <c r="EP1927" s="136"/>
      <c r="EQ1927" s="136"/>
      <c r="ER1927" s="136"/>
      <c r="ES1927" s="136"/>
      <c r="ET1927" s="136"/>
      <c r="EU1927" s="136"/>
      <c r="EV1927" s="136"/>
      <c r="EW1927" s="136"/>
      <c r="EX1927" s="136"/>
      <c r="EY1927" s="136"/>
      <c r="EZ1927" s="136"/>
      <c r="FA1927" s="136"/>
      <c r="FB1927" s="136"/>
      <c r="FC1927" s="136"/>
      <c r="FD1927" s="136"/>
      <c r="FE1927" s="136"/>
      <c r="FF1927" s="136"/>
      <c r="FG1927" s="136"/>
      <c r="FH1927" s="136"/>
      <c r="FI1927" s="136"/>
      <c r="FJ1927" s="136"/>
      <c r="FK1927" s="136"/>
      <c r="FL1927" s="136"/>
      <c r="FM1927" s="136"/>
      <c r="FN1927" s="136"/>
      <c r="FO1927" s="136"/>
      <c r="FP1927" s="136"/>
      <c r="FQ1927" s="136"/>
      <c r="FR1927" s="136"/>
      <c r="FS1927" s="136"/>
      <c r="FT1927" s="136"/>
      <c r="FU1927" s="136"/>
      <c r="FV1927" s="136"/>
      <c r="FW1927" s="136"/>
      <c r="FX1927" s="136"/>
      <c r="FY1927" s="136"/>
      <c r="FZ1927" s="136"/>
      <c r="GA1927" s="136"/>
      <c r="GB1927" s="136"/>
      <c r="GC1927" s="136"/>
      <c r="GD1927" s="136"/>
      <c r="GE1927" s="136"/>
      <c r="GF1927" s="136"/>
      <c r="GG1927" s="136"/>
      <c r="GH1927" s="136"/>
      <c r="GI1927" s="136"/>
      <c r="GJ1927" s="136"/>
      <c r="GK1927" s="136"/>
      <c r="GL1927" s="136"/>
      <c r="GM1927" s="136"/>
      <c r="GN1927" s="136"/>
      <c r="GO1927" s="136"/>
      <c r="GP1927" s="136"/>
      <c r="GQ1927" s="136"/>
      <c r="GR1927" s="136"/>
      <c r="GS1927" s="136"/>
      <c r="GT1927" s="136"/>
      <c r="GU1927" s="136"/>
      <c r="GV1927" s="136"/>
      <c r="GW1927" s="136"/>
      <c r="GX1927" s="136"/>
      <c r="GY1927" s="136"/>
      <c r="GZ1927" s="136"/>
      <c r="HA1927" s="136"/>
      <c r="HB1927" s="136"/>
      <c r="HC1927" s="136"/>
      <c r="HD1927" s="136"/>
      <c r="HE1927" s="136"/>
      <c r="HF1927" s="136"/>
      <c r="HG1927" s="136"/>
      <c r="HH1927" s="136"/>
      <c r="HI1927" s="136"/>
      <c r="HJ1927" s="136"/>
      <c r="HK1927" s="136"/>
      <c r="HL1927" s="136"/>
      <c r="HM1927" s="136"/>
      <c r="HN1927" s="136"/>
      <c r="HO1927" s="136"/>
      <c r="HP1927" s="136"/>
      <c r="HQ1927" s="136"/>
      <c r="HR1927" s="136"/>
      <c r="HS1927" s="136"/>
      <c r="HT1927" s="136"/>
      <c r="HU1927" s="136"/>
      <c r="HV1927" s="136"/>
      <c r="HW1927" s="136"/>
      <c r="HX1927" s="136"/>
      <c r="HY1927" s="136"/>
      <c r="HZ1927" s="136"/>
      <c r="IA1927" s="136"/>
      <c r="IB1927" s="136"/>
      <c r="IC1927" s="136"/>
      <c r="ID1927" s="136"/>
      <c r="IE1927" s="136"/>
      <c r="IF1927" s="136"/>
      <c r="IG1927" s="136"/>
    </row>
    <row r="1928" spans="1:1017 1025:2041 2049:3065 3073:4089 4097:5113 5121:6137 6145:7161 7169:8185 8193:9209 9217:10233 10241:11257 11265:12281 12289:13305 13313:14329 14337:15353 15361:16377" ht="15" customHeight="1" x14ac:dyDescent="0.25">
      <c r="A1928" s="223" t="s">
        <v>256</v>
      </c>
      <c r="B1928" s="217">
        <v>7306678</v>
      </c>
      <c r="C1928" s="217">
        <v>3131965</v>
      </c>
      <c r="D1928" s="217">
        <v>713301</v>
      </c>
      <c r="E1928" s="217">
        <v>901274</v>
      </c>
      <c r="F1928" s="217">
        <v>2372690</v>
      </c>
      <c r="G1928" s="217">
        <v>893438</v>
      </c>
      <c r="H1928" s="235">
        <v>15319346</v>
      </c>
      <c r="I1928" s="136"/>
      <c r="J1928" s="321" t="s">
        <v>217</v>
      </c>
      <c r="K1928" s="217">
        <v>22595997</v>
      </c>
      <c r="L1928" s="217">
        <v>7474965</v>
      </c>
      <c r="M1928" s="217">
        <v>1417809</v>
      </c>
      <c r="N1928" s="217">
        <v>1309617</v>
      </c>
      <c r="O1928" s="217">
        <v>2667415</v>
      </c>
      <c r="P1928" s="217">
        <v>804661</v>
      </c>
      <c r="Q1928" s="235">
        <v>36270464</v>
      </c>
      <c r="R1928" s="136"/>
      <c r="S1928" s="136"/>
      <c r="T1928" s="136"/>
      <c r="U1928" s="136"/>
      <c r="V1928" s="136"/>
      <c r="W1928" s="136"/>
      <c r="X1928" s="136"/>
      <c r="Y1928" s="136"/>
      <c r="Z1928" s="136"/>
      <c r="AA1928" s="136"/>
      <c r="AB1928" s="136"/>
      <c r="AC1928" s="136"/>
      <c r="AD1928" s="136"/>
      <c r="AE1928" s="136"/>
      <c r="AF1928" s="136"/>
      <c r="AG1928" s="136"/>
      <c r="AH1928" s="136"/>
      <c r="AI1928" s="136"/>
      <c r="AJ1928" s="136"/>
      <c r="AK1928" s="136"/>
      <c r="AL1928" s="136"/>
      <c r="AM1928" s="136"/>
      <c r="AN1928" s="136"/>
      <c r="AO1928" s="136"/>
      <c r="AP1928" s="136"/>
      <c r="AQ1928" s="136"/>
      <c r="AR1928" s="136"/>
      <c r="AS1928" s="136"/>
      <c r="AT1928" s="136"/>
      <c r="AU1928" s="136"/>
      <c r="AV1928" s="136"/>
      <c r="AW1928" s="136"/>
      <c r="AX1928" s="136"/>
      <c r="AY1928" s="136"/>
      <c r="AZ1928" s="136"/>
      <c r="BA1928" s="136"/>
      <c r="BB1928" s="136"/>
      <c r="BC1928" s="136"/>
      <c r="BD1928" s="136"/>
      <c r="BE1928" s="136"/>
      <c r="BF1928" s="136"/>
      <c r="BG1928" s="136"/>
      <c r="BH1928" s="136"/>
      <c r="BI1928" s="136"/>
      <c r="BJ1928" s="136"/>
      <c r="BK1928" s="136"/>
      <c r="BL1928" s="136"/>
      <c r="BM1928" s="136"/>
      <c r="BN1928" s="136"/>
      <c r="BO1928" s="136"/>
      <c r="BP1928" s="136"/>
      <c r="BQ1928" s="136"/>
      <c r="BR1928" s="136"/>
      <c r="BS1928" s="136"/>
      <c r="BT1928" s="136"/>
      <c r="BU1928" s="136"/>
      <c r="BV1928" s="136"/>
      <c r="BW1928" s="136"/>
      <c r="BX1928" s="136"/>
      <c r="BY1928" s="136"/>
      <c r="BZ1928" s="136"/>
      <c r="CA1928" s="136"/>
      <c r="CB1928" s="136"/>
      <c r="CC1928" s="136"/>
      <c r="CD1928" s="136"/>
      <c r="CE1928" s="136"/>
      <c r="CF1928" s="136"/>
      <c r="CG1928" s="136"/>
      <c r="CH1928" s="136"/>
      <c r="CI1928" s="136"/>
      <c r="CJ1928" s="136"/>
      <c r="CK1928" s="136"/>
      <c r="CL1928" s="136"/>
      <c r="CM1928" s="136"/>
      <c r="CN1928" s="136"/>
      <c r="CO1928" s="136"/>
      <c r="CP1928" s="136"/>
      <c r="CQ1928" s="136"/>
      <c r="CR1928" s="136"/>
      <c r="CS1928" s="136"/>
      <c r="CT1928" s="136"/>
      <c r="CU1928" s="136"/>
      <c r="CV1928" s="136"/>
      <c r="CW1928" s="136"/>
      <c r="CX1928" s="136"/>
      <c r="CY1928" s="136"/>
      <c r="CZ1928" s="136"/>
      <c r="DA1928" s="136"/>
      <c r="DB1928" s="136"/>
      <c r="DC1928" s="136"/>
      <c r="DD1928" s="136"/>
      <c r="DE1928" s="136"/>
      <c r="DF1928" s="136"/>
      <c r="DG1928" s="136"/>
      <c r="DH1928" s="136"/>
      <c r="DI1928" s="136"/>
      <c r="DJ1928" s="136"/>
      <c r="DK1928" s="136"/>
      <c r="DL1928" s="136"/>
      <c r="DM1928" s="136"/>
      <c r="DN1928" s="136"/>
      <c r="DO1928" s="136"/>
      <c r="DP1928" s="136"/>
      <c r="DQ1928" s="136"/>
      <c r="DR1928" s="136"/>
      <c r="DS1928" s="136"/>
      <c r="DT1928" s="136"/>
      <c r="DU1928" s="136"/>
      <c r="DV1928" s="136"/>
      <c r="DW1928" s="136"/>
      <c r="DX1928" s="136"/>
      <c r="DY1928" s="136"/>
      <c r="DZ1928" s="136"/>
      <c r="EA1928" s="136"/>
      <c r="EB1928" s="136"/>
      <c r="EC1928" s="136"/>
      <c r="ED1928" s="136"/>
      <c r="EE1928" s="136"/>
      <c r="EF1928" s="136"/>
      <c r="EG1928" s="136"/>
      <c r="EH1928" s="136"/>
      <c r="EI1928" s="136"/>
      <c r="EJ1928" s="136"/>
      <c r="EK1928" s="136"/>
      <c r="EL1928" s="136"/>
      <c r="EM1928" s="136"/>
      <c r="EN1928" s="136"/>
      <c r="EO1928" s="136"/>
      <c r="EP1928" s="136"/>
      <c r="EQ1928" s="136"/>
      <c r="ER1928" s="136"/>
      <c r="ES1928" s="136"/>
      <c r="ET1928" s="136"/>
      <c r="EU1928" s="136"/>
      <c r="EV1928" s="136"/>
      <c r="EW1928" s="136"/>
      <c r="EX1928" s="136"/>
      <c r="EY1928" s="136"/>
      <c r="EZ1928" s="136"/>
      <c r="FA1928" s="136"/>
      <c r="FB1928" s="136"/>
      <c r="FC1928" s="136"/>
      <c r="FD1928" s="136"/>
      <c r="FE1928" s="136"/>
      <c r="FF1928" s="136"/>
      <c r="FG1928" s="136"/>
      <c r="FH1928" s="136"/>
      <c r="FI1928" s="136"/>
      <c r="FJ1928" s="136"/>
      <c r="FK1928" s="136"/>
      <c r="FL1928" s="136"/>
      <c r="FM1928" s="136"/>
      <c r="FN1928" s="136"/>
      <c r="FO1928" s="136"/>
      <c r="FP1928" s="136"/>
      <c r="FQ1928" s="136"/>
      <c r="FR1928" s="136"/>
      <c r="FS1928" s="136"/>
      <c r="FT1928" s="136"/>
      <c r="FU1928" s="136"/>
      <c r="FV1928" s="136"/>
      <c r="FW1928" s="136"/>
      <c r="FX1928" s="136"/>
      <c r="FY1928" s="136"/>
      <c r="FZ1928" s="136"/>
      <c r="GA1928" s="136"/>
      <c r="GB1928" s="136"/>
      <c r="GC1928" s="136"/>
      <c r="GD1928" s="136"/>
      <c r="GE1928" s="136"/>
      <c r="GF1928" s="136"/>
      <c r="GG1928" s="136"/>
      <c r="GH1928" s="136"/>
      <c r="GI1928" s="136"/>
      <c r="GJ1928" s="136"/>
      <c r="GK1928" s="136"/>
      <c r="GL1928" s="136"/>
      <c r="GM1928" s="136"/>
      <c r="GN1928" s="136"/>
      <c r="GO1928" s="136"/>
      <c r="GP1928" s="136"/>
      <c r="GQ1928" s="136"/>
      <c r="GR1928" s="136"/>
      <c r="GS1928" s="136"/>
      <c r="GT1928" s="136"/>
      <c r="GU1928" s="136"/>
      <c r="GV1928" s="136"/>
      <c r="GW1928" s="136"/>
      <c r="GX1928" s="136"/>
      <c r="GY1928" s="136"/>
      <c r="GZ1928" s="136"/>
      <c r="HA1928" s="136"/>
      <c r="HB1928" s="136"/>
      <c r="HC1928" s="136"/>
      <c r="HD1928" s="136"/>
      <c r="HE1928" s="136"/>
      <c r="HF1928" s="136"/>
      <c r="HG1928" s="136"/>
      <c r="HH1928" s="136"/>
      <c r="HI1928" s="136"/>
      <c r="HJ1928" s="136"/>
      <c r="HK1928" s="136"/>
      <c r="HL1928" s="136"/>
      <c r="HM1928" s="136"/>
      <c r="HN1928" s="136"/>
      <c r="HO1928" s="136"/>
      <c r="HP1928" s="136"/>
      <c r="HQ1928" s="136"/>
      <c r="HR1928" s="136"/>
      <c r="HS1928" s="136"/>
      <c r="HT1928" s="136"/>
      <c r="HU1928" s="136"/>
      <c r="HV1928" s="136"/>
      <c r="HW1928" s="136"/>
      <c r="HX1928" s="136"/>
      <c r="HY1928" s="136"/>
      <c r="HZ1928" s="136"/>
      <c r="IA1928" s="136"/>
      <c r="IB1928" s="136"/>
      <c r="IC1928" s="136"/>
      <c r="ID1928" s="136"/>
      <c r="IE1928" s="136"/>
      <c r="IF1928" s="136"/>
      <c r="IG1928" s="136"/>
    </row>
    <row r="1929" spans="1:1017 1025:2041 2049:3065 3073:4089 4097:5113 5121:6137 6145:7161 7169:8185 8193:9209 9217:10233 10241:11257 11265:12281 12289:13305 13313:14329 14337:15353 15361:16377" ht="15" customHeight="1" x14ac:dyDescent="0.25">
      <c r="A1929" s="223" t="s">
        <v>255</v>
      </c>
      <c r="B1929" s="217">
        <v>13459103</v>
      </c>
      <c r="C1929" s="217">
        <v>5725864</v>
      </c>
      <c r="D1929" s="217">
        <v>1014566</v>
      </c>
      <c r="E1929" s="217">
        <v>1238110</v>
      </c>
      <c r="F1929" s="217">
        <v>4649762</v>
      </c>
      <c r="G1929" s="217">
        <v>1538419</v>
      </c>
      <c r="H1929" s="235">
        <v>27625824</v>
      </c>
      <c r="I1929" s="136"/>
      <c r="J1929" s="321" t="s">
        <v>216</v>
      </c>
      <c r="K1929" s="217">
        <v>26006897</v>
      </c>
      <c r="L1929" s="217">
        <v>9300774</v>
      </c>
      <c r="M1929" s="217">
        <v>1873634</v>
      </c>
      <c r="N1929" s="217">
        <v>1421072</v>
      </c>
      <c r="O1929" s="217">
        <v>4882560</v>
      </c>
      <c r="P1929" s="217">
        <v>1330096</v>
      </c>
      <c r="Q1929" s="235">
        <v>44815033</v>
      </c>
      <c r="R1929" s="136"/>
      <c r="S1929" s="136"/>
      <c r="T1929" s="136"/>
      <c r="U1929" s="136"/>
      <c r="V1929" s="136"/>
      <c r="W1929" s="136"/>
      <c r="X1929" s="136"/>
      <c r="Y1929" s="136"/>
      <c r="Z1929" s="136"/>
      <c r="AA1929" s="136"/>
      <c r="AB1929" s="136"/>
      <c r="AC1929" s="136"/>
      <c r="AD1929" s="136"/>
      <c r="AE1929" s="136"/>
      <c r="AF1929" s="136"/>
      <c r="AG1929" s="136"/>
      <c r="AH1929" s="136"/>
      <c r="AI1929" s="136"/>
      <c r="AJ1929" s="136"/>
      <c r="AK1929" s="136"/>
      <c r="AL1929" s="136"/>
      <c r="AM1929" s="136"/>
      <c r="AN1929" s="136"/>
      <c r="AO1929" s="136"/>
      <c r="AP1929" s="136"/>
      <c r="AQ1929" s="136"/>
      <c r="AR1929" s="136"/>
      <c r="AS1929" s="136"/>
      <c r="AT1929" s="136"/>
      <c r="AU1929" s="136"/>
      <c r="AV1929" s="136"/>
      <c r="AW1929" s="136"/>
      <c r="AX1929" s="136"/>
      <c r="AY1929" s="136"/>
      <c r="AZ1929" s="136"/>
      <c r="BA1929" s="136"/>
      <c r="BB1929" s="136"/>
      <c r="BC1929" s="136"/>
      <c r="BD1929" s="136"/>
      <c r="BE1929" s="136"/>
      <c r="BF1929" s="136"/>
      <c r="BG1929" s="136"/>
      <c r="BH1929" s="136"/>
      <c r="BI1929" s="136"/>
      <c r="BJ1929" s="136"/>
      <c r="BK1929" s="136"/>
      <c r="BL1929" s="136"/>
      <c r="BM1929" s="136"/>
      <c r="BN1929" s="136"/>
      <c r="BO1929" s="136"/>
      <c r="BP1929" s="136"/>
      <c r="BQ1929" s="136"/>
      <c r="BR1929" s="136"/>
      <c r="BS1929" s="136"/>
      <c r="BT1929" s="136"/>
      <c r="BU1929" s="136"/>
      <c r="BV1929" s="136"/>
      <c r="BW1929" s="136"/>
      <c r="BX1929" s="136"/>
      <c r="BY1929" s="136"/>
      <c r="BZ1929" s="136"/>
      <c r="CA1929" s="136"/>
      <c r="CB1929" s="136"/>
      <c r="CC1929" s="136"/>
      <c r="CD1929" s="136"/>
      <c r="CE1929" s="136"/>
      <c r="CF1929" s="136"/>
      <c r="CG1929" s="136"/>
      <c r="CH1929" s="136"/>
      <c r="CI1929" s="136"/>
      <c r="CJ1929" s="136"/>
      <c r="CK1929" s="136"/>
      <c r="CL1929" s="136"/>
      <c r="CM1929" s="136"/>
      <c r="CN1929" s="136"/>
      <c r="CO1929" s="136"/>
      <c r="CP1929" s="136"/>
      <c r="CQ1929" s="136"/>
      <c r="CR1929" s="136"/>
      <c r="CS1929" s="136"/>
      <c r="CT1929" s="136"/>
      <c r="CU1929" s="136"/>
      <c r="CV1929" s="136"/>
      <c r="CW1929" s="136"/>
      <c r="CX1929" s="136"/>
      <c r="CY1929" s="136"/>
      <c r="CZ1929" s="136"/>
      <c r="DA1929" s="136"/>
      <c r="DB1929" s="136"/>
      <c r="DC1929" s="136"/>
      <c r="DD1929" s="136"/>
      <c r="DE1929" s="136"/>
      <c r="DF1929" s="136"/>
      <c r="DG1929" s="136"/>
      <c r="DH1929" s="136"/>
      <c r="DI1929" s="136"/>
      <c r="DJ1929" s="136"/>
      <c r="DK1929" s="136"/>
      <c r="DL1929" s="136"/>
      <c r="DM1929" s="136"/>
      <c r="DN1929" s="136"/>
      <c r="DO1929" s="136"/>
      <c r="DP1929" s="136"/>
      <c r="DQ1929" s="136"/>
      <c r="DR1929" s="136"/>
      <c r="DS1929" s="136"/>
      <c r="DT1929" s="136"/>
      <c r="DU1929" s="136"/>
      <c r="DV1929" s="136"/>
      <c r="DW1929" s="136"/>
      <c r="DX1929" s="136"/>
      <c r="DY1929" s="136"/>
      <c r="DZ1929" s="136"/>
      <c r="EA1929" s="136"/>
      <c r="EB1929" s="136"/>
      <c r="EC1929" s="136"/>
      <c r="ED1929" s="136"/>
      <c r="EE1929" s="136"/>
      <c r="EF1929" s="136"/>
      <c r="EG1929" s="136"/>
      <c r="EH1929" s="136"/>
      <c r="EI1929" s="136"/>
      <c r="EJ1929" s="136"/>
      <c r="EK1929" s="136"/>
      <c r="EL1929" s="136"/>
      <c r="EM1929" s="136"/>
      <c r="EN1929" s="136"/>
      <c r="EO1929" s="136"/>
      <c r="EP1929" s="136"/>
      <c r="EQ1929" s="136"/>
      <c r="ER1929" s="136"/>
      <c r="ES1929" s="136"/>
      <c r="ET1929" s="136"/>
      <c r="EU1929" s="136"/>
      <c r="EV1929" s="136"/>
      <c r="EW1929" s="136"/>
      <c r="EX1929" s="136"/>
      <c r="EY1929" s="136"/>
      <c r="EZ1929" s="136"/>
      <c r="FA1929" s="136"/>
      <c r="FB1929" s="136"/>
      <c r="FC1929" s="136"/>
      <c r="FD1929" s="136"/>
      <c r="FE1929" s="136"/>
      <c r="FF1929" s="136"/>
      <c r="FG1929" s="136"/>
      <c r="FH1929" s="136"/>
      <c r="FI1929" s="136"/>
      <c r="FJ1929" s="136"/>
      <c r="FK1929" s="136"/>
      <c r="FL1929" s="136"/>
      <c r="FM1929" s="136"/>
      <c r="FN1929" s="136"/>
      <c r="FO1929" s="136"/>
      <c r="FP1929" s="136"/>
      <c r="FQ1929" s="136"/>
      <c r="FR1929" s="136"/>
      <c r="FS1929" s="136"/>
      <c r="FT1929" s="136"/>
      <c r="FU1929" s="136"/>
      <c r="FV1929" s="136"/>
      <c r="FW1929" s="136"/>
      <c r="FX1929" s="136"/>
      <c r="FY1929" s="136"/>
      <c r="FZ1929" s="136"/>
      <c r="GA1929" s="136"/>
      <c r="GB1929" s="136"/>
      <c r="GC1929" s="136"/>
      <c r="GD1929" s="136"/>
      <c r="GE1929" s="136"/>
      <c r="GF1929" s="136"/>
      <c r="GG1929" s="136"/>
      <c r="GH1929" s="136"/>
      <c r="GI1929" s="136"/>
      <c r="GJ1929" s="136"/>
      <c r="GK1929" s="136"/>
      <c r="GL1929" s="136"/>
      <c r="GM1929" s="136"/>
      <c r="GN1929" s="136"/>
      <c r="GO1929" s="136"/>
      <c r="GP1929" s="136"/>
      <c r="GQ1929" s="136"/>
      <c r="GR1929" s="136"/>
      <c r="GS1929" s="136"/>
      <c r="GT1929" s="136"/>
      <c r="GU1929" s="136"/>
      <c r="GV1929" s="136"/>
      <c r="GW1929" s="136"/>
      <c r="GX1929" s="136"/>
      <c r="GY1929" s="136"/>
      <c r="GZ1929" s="136"/>
      <c r="HA1929" s="136"/>
      <c r="HB1929" s="136"/>
      <c r="HC1929" s="136"/>
      <c r="HD1929" s="136"/>
      <c r="HE1929" s="136"/>
      <c r="HF1929" s="136"/>
      <c r="HG1929" s="136"/>
      <c r="HH1929" s="136"/>
      <c r="HI1929" s="136"/>
      <c r="HJ1929" s="136"/>
      <c r="HK1929" s="136"/>
      <c r="HL1929" s="136"/>
      <c r="HM1929" s="136"/>
      <c r="HN1929" s="136"/>
      <c r="HO1929" s="136"/>
      <c r="HP1929" s="136"/>
      <c r="HQ1929" s="136"/>
      <c r="HR1929" s="136"/>
      <c r="HS1929" s="136"/>
      <c r="HT1929" s="136"/>
      <c r="HU1929" s="136"/>
      <c r="HV1929" s="136"/>
      <c r="HW1929" s="136"/>
      <c r="HX1929" s="136"/>
      <c r="HY1929" s="136"/>
      <c r="HZ1929" s="136"/>
      <c r="IA1929" s="136"/>
      <c r="IB1929" s="136"/>
      <c r="IC1929" s="136"/>
      <c r="ID1929" s="136"/>
      <c r="IE1929" s="136"/>
      <c r="IF1929" s="136"/>
      <c r="IG1929" s="136"/>
    </row>
    <row r="1930" spans="1:1017 1025:2041 2049:3065 3073:4089 4097:5113 5121:6137 6145:7161 7169:8185 8193:9209 9217:10233 10241:11257 11265:12281 12289:13305 13313:14329 14337:15353 15361:16377" ht="15" customHeight="1" x14ac:dyDescent="0.25">
      <c r="A1930" s="223" t="s">
        <v>254</v>
      </c>
      <c r="B1930" s="217">
        <v>8044457</v>
      </c>
      <c r="C1930" s="217">
        <v>3374755</v>
      </c>
      <c r="D1930" s="217">
        <v>711803</v>
      </c>
      <c r="E1930" s="217">
        <v>1235131</v>
      </c>
      <c r="F1930" s="217">
        <v>3158707</v>
      </c>
      <c r="G1930" s="217">
        <v>785235</v>
      </c>
      <c r="H1930" s="235">
        <v>17310088</v>
      </c>
      <c r="I1930" s="136"/>
      <c r="J1930" s="321" t="s">
        <v>215</v>
      </c>
      <c r="K1930" s="217">
        <v>19264253</v>
      </c>
      <c r="L1930" s="217">
        <v>7173036</v>
      </c>
      <c r="M1930" s="217">
        <v>2225224</v>
      </c>
      <c r="N1930" s="217">
        <v>1930458</v>
      </c>
      <c r="O1930" s="217">
        <v>6876064</v>
      </c>
      <c r="P1930" s="217">
        <v>1173507</v>
      </c>
      <c r="Q1930" s="235">
        <v>38642542</v>
      </c>
      <c r="R1930" s="136"/>
      <c r="S1930" s="136"/>
      <c r="T1930" s="136"/>
      <c r="U1930" s="136"/>
      <c r="V1930" s="136"/>
      <c r="W1930" s="136"/>
      <c r="X1930" s="136"/>
      <c r="Y1930" s="136"/>
      <c r="Z1930" s="136"/>
      <c r="AA1930" s="136"/>
      <c r="AB1930" s="136"/>
      <c r="AC1930" s="136"/>
      <c r="AD1930" s="136"/>
      <c r="AE1930" s="136"/>
      <c r="AF1930" s="136"/>
      <c r="AG1930" s="136"/>
      <c r="AH1930" s="136"/>
      <c r="AI1930" s="136"/>
      <c r="AJ1930" s="136"/>
      <c r="AK1930" s="136"/>
      <c r="AL1930" s="136"/>
      <c r="AM1930" s="136"/>
      <c r="AN1930" s="136"/>
      <c r="AO1930" s="136"/>
      <c r="AP1930" s="136"/>
      <c r="AQ1930" s="136"/>
      <c r="AR1930" s="136"/>
      <c r="AS1930" s="136"/>
      <c r="AT1930" s="136"/>
      <c r="AU1930" s="136"/>
      <c r="AV1930" s="136"/>
      <c r="AW1930" s="136"/>
      <c r="AX1930" s="136"/>
      <c r="AY1930" s="136"/>
      <c r="AZ1930" s="136"/>
      <c r="BA1930" s="136"/>
      <c r="BB1930" s="136"/>
      <c r="BC1930" s="136"/>
      <c r="BD1930" s="136"/>
      <c r="BE1930" s="136"/>
      <c r="BF1930" s="136"/>
      <c r="BG1930" s="136"/>
      <c r="BH1930" s="136"/>
      <c r="BI1930" s="136"/>
      <c r="BJ1930" s="136"/>
      <c r="BK1930" s="136"/>
      <c r="BL1930" s="136"/>
      <c r="BM1930" s="136"/>
      <c r="BN1930" s="136"/>
      <c r="BO1930" s="136"/>
      <c r="BP1930" s="136"/>
      <c r="BQ1930" s="136"/>
      <c r="BR1930" s="136"/>
      <c r="BS1930" s="136"/>
      <c r="BT1930" s="136"/>
      <c r="BU1930" s="136"/>
      <c r="BV1930" s="136"/>
      <c r="BW1930" s="136"/>
      <c r="BX1930" s="136"/>
      <c r="BY1930" s="136"/>
      <c r="BZ1930" s="136"/>
      <c r="CA1930" s="136"/>
      <c r="CB1930" s="136"/>
      <c r="CC1930" s="136"/>
      <c r="CD1930" s="136"/>
      <c r="CE1930" s="136"/>
      <c r="CF1930" s="136"/>
      <c r="CG1930" s="136"/>
      <c r="CH1930" s="136"/>
      <c r="CI1930" s="136"/>
      <c r="CJ1930" s="136"/>
      <c r="CK1930" s="136"/>
      <c r="CL1930" s="136"/>
      <c r="CM1930" s="136"/>
      <c r="CN1930" s="136"/>
      <c r="CO1930" s="136"/>
      <c r="CP1930" s="136"/>
      <c r="CQ1930" s="136"/>
      <c r="CR1930" s="136"/>
      <c r="CS1930" s="136"/>
      <c r="CT1930" s="136"/>
      <c r="CU1930" s="136"/>
      <c r="CV1930" s="136"/>
      <c r="CW1930" s="136"/>
      <c r="CX1930" s="136"/>
      <c r="CY1930" s="136"/>
      <c r="CZ1930" s="136"/>
      <c r="DA1930" s="136"/>
      <c r="DB1930" s="136"/>
      <c r="DC1930" s="136"/>
      <c r="DD1930" s="136"/>
      <c r="DE1930" s="136"/>
      <c r="DF1930" s="136"/>
      <c r="DG1930" s="136"/>
      <c r="DH1930" s="136"/>
      <c r="DI1930" s="136"/>
      <c r="DJ1930" s="136"/>
      <c r="DK1930" s="136"/>
      <c r="DL1930" s="136"/>
      <c r="DM1930" s="136"/>
      <c r="DN1930" s="136"/>
      <c r="DO1930" s="136"/>
      <c r="DP1930" s="136"/>
      <c r="DQ1930" s="136"/>
      <c r="DR1930" s="136"/>
      <c r="DS1930" s="136"/>
      <c r="DT1930" s="136"/>
      <c r="DU1930" s="136"/>
      <c r="DV1930" s="136"/>
      <c r="DW1930" s="136"/>
      <c r="DX1930" s="136"/>
      <c r="DY1930" s="136"/>
      <c r="DZ1930" s="136"/>
      <c r="EA1930" s="136"/>
      <c r="EB1930" s="136"/>
      <c r="EC1930" s="136"/>
      <c r="ED1930" s="136"/>
      <c r="EE1930" s="136"/>
      <c r="EF1930" s="136"/>
      <c r="EG1930" s="136"/>
      <c r="EH1930" s="136"/>
      <c r="EI1930" s="136"/>
      <c r="EJ1930" s="136"/>
      <c r="EK1930" s="136"/>
      <c r="EL1930" s="136"/>
      <c r="EM1930" s="136"/>
      <c r="EN1930" s="136"/>
      <c r="EO1930" s="136"/>
      <c r="EP1930" s="136"/>
      <c r="EQ1930" s="136"/>
      <c r="ER1930" s="136"/>
      <c r="ES1930" s="136"/>
      <c r="ET1930" s="136"/>
      <c r="EU1930" s="136"/>
      <c r="EV1930" s="136"/>
      <c r="EW1930" s="136"/>
      <c r="EX1930" s="136"/>
      <c r="EY1930" s="136"/>
      <c r="EZ1930" s="136"/>
      <c r="FA1930" s="136"/>
      <c r="FB1930" s="136"/>
      <c r="FC1930" s="136"/>
      <c r="FD1930" s="136"/>
      <c r="FE1930" s="136"/>
      <c r="FF1930" s="136"/>
      <c r="FG1930" s="136"/>
      <c r="FH1930" s="136"/>
      <c r="FI1930" s="136"/>
      <c r="FJ1930" s="136"/>
      <c r="FK1930" s="136"/>
      <c r="FL1930" s="136"/>
      <c r="FM1930" s="136"/>
      <c r="FN1930" s="136"/>
      <c r="FO1930" s="136"/>
      <c r="FP1930" s="136"/>
      <c r="FQ1930" s="136"/>
      <c r="FR1930" s="136"/>
      <c r="FS1930" s="136"/>
      <c r="FT1930" s="136"/>
      <c r="FU1930" s="136"/>
      <c r="FV1930" s="136"/>
      <c r="FW1930" s="136"/>
      <c r="FX1930" s="136"/>
      <c r="FY1930" s="136"/>
      <c r="FZ1930" s="136"/>
      <c r="GA1930" s="136"/>
      <c r="GB1930" s="136"/>
      <c r="GC1930" s="136"/>
      <c r="GD1930" s="136"/>
      <c r="GE1930" s="136"/>
      <c r="GF1930" s="136"/>
      <c r="GG1930" s="136"/>
      <c r="GH1930" s="136"/>
      <c r="GI1930" s="136"/>
      <c r="GJ1930" s="136"/>
      <c r="GK1930" s="136"/>
      <c r="GL1930" s="136"/>
      <c r="GM1930" s="136"/>
      <c r="GN1930" s="136"/>
      <c r="GO1930" s="136"/>
      <c r="GP1930" s="136"/>
      <c r="GQ1930" s="136"/>
      <c r="GR1930" s="136"/>
      <c r="GS1930" s="136"/>
      <c r="GT1930" s="136"/>
      <c r="GU1930" s="136"/>
      <c r="GV1930" s="136"/>
      <c r="GW1930" s="136"/>
      <c r="GX1930" s="136"/>
      <c r="GY1930" s="136"/>
      <c r="GZ1930" s="136"/>
      <c r="HA1930" s="136"/>
      <c r="HB1930" s="136"/>
      <c r="HC1930" s="136"/>
      <c r="HD1930" s="136"/>
      <c r="HE1930" s="136"/>
      <c r="HF1930" s="136"/>
      <c r="HG1930" s="136"/>
      <c r="HH1930" s="136"/>
      <c r="HI1930" s="136"/>
      <c r="HJ1930" s="136"/>
      <c r="HK1930" s="136"/>
      <c r="HL1930" s="136"/>
      <c r="HM1930" s="136"/>
      <c r="HN1930" s="136"/>
      <c r="HO1930" s="136"/>
      <c r="HP1930" s="136"/>
      <c r="HQ1930" s="136"/>
      <c r="HR1930" s="136"/>
      <c r="HS1930" s="136"/>
      <c r="HT1930" s="136"/>
      <c r="HU1930" s="136"/>
      <c r="HV1930" s="136"/>
      <c r="HW1930" s="136"/>
      <c r="HX1930" s="136"/>
      <c r="HY1930" s="136"/>
      <c r="HZ1930" s="136"/>
      <c r="IA1930" s="136"/>
      <c r="IB1930" s="136"/>
      <c r="IC1930" s="136"/>
      <c r="ID1930" s="136"/>
      <c r="IE1930" s="136"/>
      <c r="IF1930" s="136"/>
      <c r="IG1930" s="136"/>
    </row>
    <row r="1931" spans="1:1017 1025:2041 2049:3065 3073:4089 4097:5113 5121:6137 6145:7161 7169:8185 8193:9209 9217:10233 10241:11257 11265:12281 12289:13305 13313:14329 14337:15353 15361:16377" ht="15" customHeight="1" x14ac:dyDescent="0.25">
      <c r="A1931" s="223" t="s">
        <v>371</v>
      </c>
      <c r="B1931" s="217">
        <v>6877860</v>
      </c>
      <c r="C1931" s="217">
        <v>3693289</v>
      </c>
      <c r="D1931" s="217">
        <v>712545</v>
      </c>
      <c r="E1931" s="217">
        <v>1762400</v>
      </c>
      <c r="F1931" s="217">
        <v>2918652</v>
      </c>
      <c r="G1931" s="217">
        <v>705980</v>
      </c>
      <c r="H1931" s="235">
        <v>16670726</v>
      </c>
      <c r="I1931" s="136"/>
      <c r="J1931" s="321" t="s">
        <v>214</v>
      </c>
      <c r="K1931" s="217">
        <v>17581136</v>
      </c>
      <c r="L1931" s="217">
        <v>9837736</v>
      </c>
      <c r="M1931" s="217">
        <v>2104026</v>
      </c>
      <c r="N1931" s="217">
        <v>1415874</v>
      </c>
      <c r="O1931" s="217">
        <v>4968427</v>
      </c>
      <c r="P1931" s="217">
        <v>841358</v>
      </c>
      <c r="Q1931" s="235">
        <v>36748557</v>
      </c>
      <c r="R1931" s="136"/>
      <c r="S1931" s="136"/>
      <c r="T1931" s="136"/>
      <c r="U1931" s="136"/>
      <c r="V1931" s="136"/>
      <c r="W1931" s="136"/>
      <c r="X1931" s="136"/>
      <c r="Y1931" s="136"/>
      <c r="Z1931" s="136"/>
      <c r="AA1931" s="136"/>
      <c r="AB1931" s="136"/>
      <c r="AC1931" s="136"/>
      <c r="AD1931" s="136"/>
      <c r="AE1931" s="136"/>
      <c r="AF1931" s="136"/>
      <c r="AG1931" s="136"/>
      <c r="AH1931" s="136"/>
      <c r="AI1931" s="136"/>
      <c r="AJ1931" s="136"/>
      <c r="AK1931" s="136"/>
      <c r="AL1931" s="136"/>
      <c r="AM1931" s="136"/>
      <c r="AN1931" s="136"/>
      <c r="AO1931" s="136"/>
      <c r="AP1931" s="136"/>
      <c r="AQ1931" s="136"/>
      <c r="AR1931" s="136"/>
      <c r="AS1931" s="136"/>
      <c r="AT1931" s="136"/>
      <c r="AU1931" s="136"/>
      <c r="AV1931" s="136"/>
      <c r="AW1931" s="136"/>
      <c r="AX1931" s="136"/>
      <c r="AY1931" s="136"/>
      <c r="AZ1931" s="136"/>
      <c r="BA1931" s="136"/>
      <c r="BB1931" s="136"/>
      <c r="BC1931" s="136"/>
      <c r="BD1931" s="136"/>
      <c r="BE1931" s="136"/>
      <c r="BF1931" s="136"/>
      <c r="BG1931" s="136"/>
      <c r="BH1931" s="136"/>
      <c r="BI1931" s="136"/>
      <c r="BJ1931" s="136"/>
      <c r="BK1931" s="136"/>
      <c r="BL1931" s="136"/>
      <c r="BM1931" s="136"/>
      <c r="BN1931" s="136"/>
      <c r="BO1931" s="136"/>
      <c r="BP1931" s="136"/>
      <c r="BQ1931" s="136"/>
      <c r="BR1931" s="136"/>
      <c r="BS1931" s="136"/>
      <c r="BT1931" s="136"/>
      <c r="BU1931" s="136"/>
      <c r="BV1931" s="136"/>
      <c r="BW1931" s="136"/>
      <c r="BX1931" s="136"/>
      <c r="BY1931" s="136"/>
      <c r="BZ1931" s="136"/>
      <c r="CA1931" s="136"/>
      <c r="CB1931" s="136"/>
      <c r="CC1931" s="136"/>
      <c r="CD1931" s="136"/>
      <c r="CE1931" s="136"/>
      <c r="CF1931" s="136"/>
      <c r="CG1931" s="136"/>
      <c r="CH1931" s="136"/>
      <c r="CI1931" s="136"/>
      <c r="CJ1931" s="136"/>
      <c r="CK1931" s="136"/>
      <c r="CL1931" s="136"/>
      <c r="CM1931" s="136"/>
      <c r="CN1931" s="136"/>
      <c r="CO1931" s="136"/>
      <c r="CP1931" s="136"/>
      <c r="CQ1931" s="136"/>
      <c r="CR1931" s="136"/>
      <c r="CS1931" s="136"/>
      <c r="CT1931" s="136"/>
      <c r="CU1931" s="136"/>
      <c r="CV1931" s="136"/>
      <c r="CW1931" s="136"/>
      <c r="CX1931" s="136"/>
      <c r="CY1931" s="136"/>
      <c r="CZ1931" s="136"/>
      <c r="DA1931" s="136"/>
      <c r="DB1931" s="136"/>
      <c r="DC1931" s="136"/>
      <c r="DD1931" s="136"/>
      <c r="DE1931" s="136"/>
      <c r="DF1931" s="136"/>
      <c r="DG1931" s="136"/>
      <c r="DH1931" s="136"/>
      <c r="DI1931" s="136"/>
      <c r="DJ1931" s="136"/>
      <c r="DK1931" s="136"/>
      <c r="DL1931" s="136"/>
      <c r="DM1931" s="136"/>
      <c r="DN1931" s="136"/>
      <c r="DO1931" s="136"/>
      <c r="DP1931" s="136"/>
      <c r="DQ1931" s="136"/>
      <c r="DR1931" s="136"/>
      <c r="DS1931" s="136"/>
      <c r="DT1931" s="136"/>
      <c r="DU1931" s="136"/>
      <c r="DV1931" s="136"/>
      <c r="DW1931" s="136"/>
      <c r="DX1931" s="136"/>
      <c r="DY1931" s="136"/>
      <c r="DZ1931" s="136"/>
      <c r="EA1931" s="136"/>
      <c r="EB1931" s="136"/>
      <c r="EC1931" s="136"/>
      <c r="ED1931" s="136"/>
      <c r="EE1931" s="136"/>
      <c r="EF1931" s="136"/>
      <c r="EG1931" s="136"/>
      <c r="EH1931" s="136"/>
      <c r="EI1931" s="136"/>
      <c r="EJ1931" s="136"/>
      <c r="EK1931" s="136"/>
      <c r="EL1931" s="136"/>
      <c r="EM1931" s="136"/>
      <c r="EN1931" s="136"/>
      <c r="EO1931" s="136"/>
      <c r="EP1931" s="136"/>
      <c r="EQ1931" s="136"/>
      <c r="ER1931" s="136"/>
      <c r="ES1931" s="136"/>
      <c r="ET1931" s="136"/>
      <c r="EU1931" s="136"/>
      <c r="EV1931" s="136"/>
      <c r="EW1931" s="136"/>
      <c r="EX1931" s="136"/>
      <c r="EY1931" s="136"/>
      <c r="EZ1931" s="136"/>
      <c r="FA1931" s="136"/>
      <c r="FB1931" s="136"/>
      <c r="FC1931" s="136"/>
      <c r="FD1931" s="136"/>
      <c r="FE1931" s="136"/>
      <c r="FF1931" s="136"/>
      <c r="FG1931" s="136"/>
      <c r="FH1931" s="136"/>
      <c r="FI1931" s="136"/>
      <c r="FJ1931" s="136"/>
      <c r="FK1931" s="136"/>
      <c r="FL1931" s="136"/>
      <c r="FM1931" s="136"/>
      <c r="FN1931" s="136"/>
      <c r="FO1931" s="136"/>
      <c r="FP1931" s="136"/>
      <c r="FQ1931" s="136"/>
      <c r="FR1931" s="136"/>
      <c r="FS1931" s="136"/>
      <c r="FT1931" s="136"/>
      <c r="FU1931" s="136"/>
      <c r="FV1931" s="136"/>
      <c r="FW1931" s="136"/>
      <c r="FX1931" s="136"/>
      <c r="FY1931" s="136"/>
      <c r="FZ1931" s="136"/>
      <c r="GA1931" s="136"/>
      <c r="GB1931" s="136"/>
      <c r="GC1931" s="136"/>
      <c r="GD1931" s="136"/>
      <c r="GE1931" s="136"/>
      <c r="GF1931" s="136"/>
      <c r="GG1931" s="136"/>
      <c r="GH1931" s="136"/>
      <c r="GI1931" s="136"/>
      <c r="GJ1931" s="136"/>
      <c r="GK1931" s="136"/>
      <c r="GL1931" s="136"/>
      <c r="GM1931" s="136"/>
      <c r="GN1931" s="136"/>
      <c r="GO1931" s="136"/>
      <c r="GP1931" s="136"/>
      <c r="GQ1931" s="136"/>
      <c r="GR1931" s="136"/>
      <c r="GS1931" s="136"/>
      <c r="GT1931" s="136"/>
      <c r="GU1931" s="136"/>
      <c r="GV1931" s="136"/>
      <c r="GW1931" s="136"/>
      <c r="GX1931" s="136"/>
      <c r="GY1931" s="136"/>
      <c r="GZ1931" s="136"/>
      <c r="HA1931" s="136"/>
      <c r="HB1931" s="136"/>
      <c r="HC1931" s="136"/>
      <c r="HD1931" s="136"/>
      <c r="HE1931" s="136"/>
      <c r="HF1931" s="136"/>
      <c r="HG1931" s="136"/>
      <c r="HH1931" s="136"/>
      <c r="HI1931" s="136"/>
      <c r="HJ1931" s="136"/>
      <c r="HK1931" s="136"/>
      <c r="HL1931" s="136"/>
      <c r="HM1931" s="136"/>
      <c r="HN1931" s="136"/>
      <c r="HO1931" s="136"/>
      <c r="HP1931" s="136"/>
      <c r="HQ1931" s="136"/>
      <c r="HR1931" s="136"/>
      <c r="HS1931" s="136"/>
      <c r="HT1931" s="136"/>
      <c r="HU1931" s="136"/>
      <c r="HV1931" s="136"/>
      <c r="HW1931" s="136"/>
      <c r="HX1931" s="136"/>
      <c r="HY1931" s="136"/>
      <c r="HZ1931" s="136"/>
      <c r="IA1931" s="136"/>
      <c r="IB1931" s="136"/>
      <c r="IC1931" s="136"/>
      <c r="ID1931" s="136"/>
      <c r="IE1931" s="136"/>
      <c r="IF1931" s="136"/>
      <c r="IG1931" s="136"/>
    </row>
    <row r="1932" spans="1:1017 1025:2041 2049:3065 3073:4089 4097:5113 5121:6137 6145:7161 7169:8185 8193:9209 9217:10233 10241:11257 11265:12281 12289:13305 13313:14329 14337:15353 15361:16377" ht="15" customHeight="1" x14ac:dyDescent="0.25">
      <c r="A1932" s="223" t="s">
        <v>252</v>
      </c>
      <c r="B1932" s="217">
        <v>5029714</v>
      </c>
      <c r="C1932" s="217">
        <v>2583600</v>
      </c>
      <c r="D1932" s="217">
        <v>607686</v>
      </c>
      <c r="E1932" s="217">
        <v>1048122</v>
      </c>
      <c r="F1932" s="217">
        <v>2625456</v>
      </c>
      <c r="G1932" s="217">
        <v>673441</v>
      </c>
      <c r="H1932" s="235">
        <v>12568019</v>
      </c>
      <c r="I1932" s="136"/>
      <c r="J1932" s="321" t="s">
        <v>213</v>
      </c>
      <c r="K1932" s="217">
        <v>17732885</v>
      </c>
      <c r="L1932" s="217">
        <v>8796380</v>
      </c>
      <c r="M1932" s="217">
        <v>2462704</v>
      </c>
      <c r="N1932" s="217">
        <v>1252048</v>
      </c>
      <c r="O1932" s="217">
        <v>4218318</v>
      </c>
      <c r="P1932" s="217">
        <v>871723</v>
      </c>
      <c r="Q1932" s="235">
        <v>35334058</v>
      </c>
      <c r="R1932" s="136"/>
      <c r="S1932" s="136"/>
      <c r="T1932" s="136"/>
      <c r="U1932" s="136"/>
      <c r="V1932" s="136"/>
      <c r="W1932" s="136"/>
      <c r="X1932" s="136"/>
      <c r="Y1932" s="136"/>
      <c r="Z1932" s="136"/>
      <c r="AA1932" s="136"/>
      <c r="AB1932" s="136"/>
      <c r="AC1932" s="136"/>
      <c r="AD1932" s="136"/>
      <c r="AE1932" s="136"/>
      <c r="AF1932" s="136"/>
      <c r="AG1932" s="136"/>
      <c r="AH1932" s="136"/>
      <c r="AI1932" s="136"/>
      <c r="AJ1932" s="136"/>
      <c r="AK1932" s="136"/>
      <c r="AL1932" s="136"/>
      <c r="AM1932" s="136"/>
      <c r="AN1932" s="136"/>
      <c r="AO1932" s="136"/>
      <c r="AP1932" s="136"/>
      <c r="AQ1932" s="136"/>
      <c r="AR1932" s="136"/>
      <c r="AS1932" s="136"/>
      <c r="AT1932" s="136"/>
      <c r="AU1932" s="136"/>
      <c r="AV1932" s="136"/>
      <c r="AW1932" s="136"/>
      <c r="AX1932" s="136"/>
      <c r="AY1932" s="136"/>
      <c r="AZ1932" s="136"/>
      <c r="BA1932" s="136"/>
      <c r="BB1932" s="136"/>
      <c r="BC1932" s="136"/>
      <c r="BD1932" s="136"/>
      <c r="BE1932" s="136"/>
      <c r="BF1932" s="136"/>
      <c r="BG1932" s="136"/>
      <c r="BH1932" s="136"/>
      <c r="BI1932" s="136"/>
      <c r="BJ1932" s="136"/>
      <c r="BK1932" s="136"/>
      <c r="BL1932" s="136"/>
      <c r="BM1932" s="136"/>
      <c r="BN1932" s="136"/>
      <c r="BO1932" s="136"/>
      <c r="BP1932" s="136"/>
      <c r="BQ1932" s="136"/>
      <c r="BR1932" s="136"/>
      <c r="BS1932" s="136"/>
      <c r="BT1932" s="136"/>
      <c r="BU1932" s="136"/>
      <c r="BV1932" s="136"/>
      <c r="BW1932" s="136"/>
      <c r="BX1932" s="136"/>
      <c r="BY1932" s="136"/>
      <c r="BZ1932" s="136"/>
      <c r="CA1932" s="136"/>
      <c r="CB1932" s="136"/>
      <c r="CC1932" s="136"/>
      <c r="CD1932" s="136"/>
      <c r="CE1932" s="136"/>
      <c r="CF1932" s="136"/>
      <c r="CG1932" s="136"/>
      <c r="CH1932" s="136"/>
      <c r="CI1932" s="136"/>
      <c r="CJ1932" s="136"/>
      <c r="CK1932" s="136"/>
      <c r="CL1932" s="136"/>
      <c r="CM1932" s="136"/>
      <c r="CN1932" s="136"/>
      <c r="CO1932" s="136"/>
      <c r="CP1932" s="136"/>
      <c r="CQ1932" s="136"/>
      <c r="CR1932" s="136"/>
      <c r="CS1932" s="136"/>
      <c r="CT1932" s="136"/>
      <c r="CU1932" s="136"/>
      <c r="CV1932" s="136"/>
      <c r="CW1932" s="136"/>
      <c r="CX1932" s="136"/>
      <c r="CY1932" s="136"/>
      <c r="CZ1932" s="136"/>
      <c r="DA1932" s="136"/>
      <c r="DB1932" s="136"/>
      <c r="DC1932" s="136"/>
      <c r="DD1932" s="136"/>
      <c r="DE1932" s="136"/>
      <c r="DF1932" s="136"/>
      <c r="DG1932" s="136"/>
      <c r="DH1932" s="136"/>
      <c r="DI1932" s="136"/>
      <c r="DJ1932" s="136"/>
      <c r="DK1932" s="136"/>
      <c r="DL1932" s="136"/>
      <c r="DM1932" s="136"/>
      <c r="DN1932" s="136"/>
      <c r="DO1932" s="136"/>
      <c r="DP1932" s="136"/>
      <c r="DQ1932" s="136"/>
      <c r="DR1932" s="136"/>
      <c r="DS1932" s="136"/>
      <c r="DT1932" s="136"/>
      <c r="DU1932" s="136"/>
      <c r="DV1932" s="136"/>
      <c r="DW1932" s="136"/>
      <c r="DX1932" s="136"/>
      <c r="DY1932" s="136"/>
      <c r="DZ1932" s="136"/>
      <c r="EA1932" s="136"/>
      <c r="EB1932" s="136"/>
      <c r="EC1932" s="136"/>
      <c r="ED1932" s="136"/>
      <c r="EE1932" s="136"/>
      <c r="EF1932" s="136"/>
      <c r="EG1932" s="136"/>
      <c r="EH1932" s="136"/>
      <c r="EI1932" s="136"/>
      <c r="EJ1932" s="136"/>
      <c r="EK1932" s="136"/>
      <c r="EL1932" s="136"/>
      <c r="EM1932" s="136"/>
      <c r="EN1932" s="136"/>
      <c r="EO1932" s="136"/>
      <c r="EP1932" s="136"/>
      <c r="EQ1932" s="136"/>
      <c r="ER1932" s="136"/>
      <c r="ES1932" s="136"/>
      <c r="ET1932" s="136"/>
      <c r="EU1932" s="136"/>
      <c r="EV1932" s="136"/>
      <c r="EW1932" s="136"/>
      <c r="EX1932" s="136"/>
      <c r="EY1932" s="136"/>
      <c r="EZ1932" s="136"/>
      <c r="FA1932" s="136"/>
      <c r="FB1932" s="136"/>
      <c r="FC1932" s="136"/>
      <c r="FD1932" s="136"/>
      <c r="FE1932" s="136"/>
      <c r="FF1932" s="136"/>
      <c r="FG1932" s="136"/>
      <c r="FH1932" s="136"/>
      <c r="FI1932" s="136"/>
      <c r="FJ1932" s="136"/>
      <c r="FK1932" s="136"/>
      <c r="FL1932" s="136"/>
      <c r="FM1932" s="136"/>
      <c r="FN1932" s="136"/>
      <c r="FO1932" s="136"/>
      <c r="FP1932" s="136"/>
      <c r="FQ1932" s="136"/>
      <c r="FR1932" s="136"/>
      <c r="FS1932" s="136"/>
      <c r="FT1932" s="136"/>
      <c r="FU1932" s="136"/>
      <c r="FV1932" s="136"/>
      <c r="FW1932" s="136"/>
      <c r="FX1932" s="136"/>
      <c r="FY1932" s="136"/>
      <c r="FZ1932" s="136"/>
      <c r="GA1932" s="136"/>
      <c r="GB1932" s="136"/>
      <c r="GC1932" s="136"/>
      <c r="GD1932" s="136"/>
      <c r="GE1932" s="136"/>
      <c r="GF1932" s="136"/>
      <c r="GG1932" s="136"/>
      <c r="GH1932" s="136"/>
      <c r="GI1932" s="136"/>
      <c r="GJ1932" s="136"/>
      <c r="GK1932" s="136"/>
      <c r="GL1932" s="136"/>
      <c r="GM1932" s="136"/>
      <c r="GN1932" s="136"/>
      <c r="GO1932" s="136"/>
      <c r="GP1932" s="136"/>
      <c r="GQ1932" s="136"/>
      <c r="GR1932" s="136"/>
      <c r="GS1932" s="136"/>
      <c r="GT1932" s="136"/>
      <c r="GU1932" s="136"/>
      <c r="GV1932" s="136"/>
      <c r="GW1932" s="136"/>
      <c r="GX1932" s="136"/>
      <c r="GY1932" s="136"/>
      <c r="GZ1932" s="136"/>
      <c r="HA1932" s="136"/>
      <c r="HB1932" s="136"/>
      <c r="HC1932" s="136"/>
      <c r="HD1932" s="136"/>
      <c r="HE1932" s="136"/>
      <c r="HF1932" s="136"/>
      <c r="HG1932" s="136"/>
      <c r="HH1932" s="136"/>
      <c r="HI1932" s="136"/>
      <c r="HJ1932" s="136"/>
      <c r="HK1932" s="136"/>
      <c r="HL1932" s="136"/>
      <c r="HM1932" s="136"/>
      <c r="HN1932" s="136"/>
      <c r="HO1932" s="136"/>
      <c r="HP1932" s="136"/>
      <c r="HQ1932" s="136"/>
      <c r="HR1932" s="136"/>
      <c r="HS1932" s="136"/>
      <c r="HT1932" s="136"/>
      <c r="HU1932" s="136"/>
      <c r="HV1932" s="136"/>
      <c r="HW1932" s="136"/>
      <c r="HX1932" s="136"/>
      <c r="HY1932" s="136"/>
      <c r="HZ1932" s="136"/>
      <c r="IA1932" s="136"/>
      <c r="IB1932" s="136"/>
      <c r="IC1932" s="136"/>
      <c r="ID1932" s="136"/>
      <c r="IE1932" s="136"/>
      <c r="IF1932" s="136"/>
      <c r="IG1932" s="136"/>
    </row>
    <row r="1933" spans="1:1017 1025:2041 2049:3065 3073:4089 4097:5113 5121:6137 6145:7161 7169:8185 8193:9209 9217:10233 10241:11257 11265:12281 12289:13305 13313:14329 14337:15353 15361:16377" ht="15" customHeight="1" x14ac:dyDescent="0.25">
      <c r="A1933" s="223" t="s">
        <v>251</v>
      </c>
      <c r="B1933" s="217">
        <v>7780814</v>
      </c>
      <c r="C1933" s="217">
        <v>3964745</v>
      </c>
      <c r="D1933" s="217">
        <v>645080</v>
      </c>
      <c r="E1933" s="217">
        <v>1190185</v>
      </c>
      <c r="F1933" s="217">
        <v>2832738</v>
      </c>
      <c r="G1933" s="217">
        <v>718720</v>
      </c>
      <c r="H1933" s="235">
        <v>17132282</v>
      </c>
      <c r="I1933" s="136"/>
      <c r="J1933" s="321" t="s">
        <v>212</v>
      </c>
      <c r="K1933" s="217">
        <v>17487362</v>
      </c>
      <c r="L1933" s="217">
        <v>13362195</v>
      </c>
      <c r="M1933" s="217">
        <v>2802656</v>
      </c>
      <c r="N1933" s="217">
        <v>1928156</v>
      </c>
      <c r="O1933" s="217">
        <v>5543366</v>
      </c>
      <c r="P1933" s="217">
        <v>1394261</v>
      </c>
      <c r="Q1933" s="235">
        <v>42517996</v>
      </c>
      <c r="R1933" s="136"/>
      <c r="S1933" s="136"/>
      <c r="T1933" s="136"/>
      <c r="U1933" s="136"/>
      <c r="V1933" s="136"/>
      <c r="W1933" s="136"/>
      <c r="X1933" s="136"/>
      <c r="Y1933" s="136"/>
      <c r="Z1933" s="136"/>
      <c r="AA1933" s="136"/>
      <c r="AB1933" s="136"/>
      <c r="AC1933" s="136"/>
      <c r="AD1933" s="136"/>
      <c r="AE1933" s="136"/>
      <c r="AF1933" s="136"/>
      <c r="AG1933" s="136"/>
      <c r="AH1933" s="136"/>
      <c r="AI1933" s="136"/>
      <c r="AJ1933" s="136"/>
      <c r="AK1933" s="136"/>
      <c r="AL1933" s="136"/>
      <c r="AM1933" s="136"/>
      <c r="AN1933" s="136"/>
      <c r="AO1933" s="136"/>
      <c r="AP1933" s="136"/>
      <c r="AQ1933" s="136"/>
      <c r="AR1933" s="136"/>
      <c r="AS1933" s="136"/>
      <c r="AT1933" s="136"/>
      <c r="AU1933" s="136"/>
      <c r="AV1933" s="136"/>
      <c r="AW1933" s="136"/>
      <c r="AX1933" s="136"/>
      <c r="AY1933" s="136"/>
      <c r="AZ1933" s="136"/>
      <c r="BA1933" s="136"/>
      <c r="BB1933" s="136"/>
      <c r="BC1933" s="136"/>
      <c r="BD1933" s="136"/>
      <c r="BE1933" s="136"/>
      <c r="BF1933" s="136"/>
      <c r="BG1933" s="136"/>
      <c r="BH1933" s="136"/>
      <c r="BI1933" s="136"/>
      <c r="BJ1933" s="136"/>
      <c r="BK1933" s="136"/>
      <c r="BL1933" s="136"/>
      <c r="BM1933" s="136"/>
      <c r="BN1933" s="136"/>
      <c r="BO1933" s="136"/>
      <c r="BP1933" s="136"/>
      <c r="BQ1933" s="136"/>
      <c r="BR1933" s="136"/>
      <c r="BS1933" s="136"/>
      <c r="BT1933" s="136"/>
      <c r="BU1933" s="136"/>
      <c r="BV1933" s="136"/>
      <c r="BW1933" s="136"/>
      <c r="BX1933" s="136"/>
      <c r="BY1933" s="136"/>
      <c r="BZ1933" s="136"/>
      <c r="CA1933" s="136"/>
      <c r="CB1933" s="136"/>
      <c r="CC1933" s="136"/>
      <c r="CD1933" s="136"/>
      <c r="CE1933" s="136"/>
      <c r="CF1933" s="136"/>
      <c r="CG1933" s="136"/>
      <c r="CH1933" s="136"/>
      <c r="CI1933" s="136"/>
      <c r="CJ1933" s="136"/>
      <c r="CK1933" s="136"/>
      <c r="CL1933" s="136"/>
      <c r="CM1933" s="136"/>
      <c r="CN1933" s="136"/>
      <c r="CO1933" s="136"/>
      <c r="CP1933" s="136"/>
      <c r="CQ1933" s="136"/>
      <c r="CR1933" s="136"/>
      <c r="CS1933" s="136"/>
      <c r="CT1933" s="136"/>
      <c r="CU1933" s="136"/>
      <c r="CV1933" s="136"/>
      <c r="CW1933" s="136"/>
      <c r="CX1933" s="136"/>
      <c r="CY1933" s="136"/>
      <c r="CZ1933" s="136"/>
      <c r="DA1933" s="136"/>
      <c r="DB1933" s="136"/>
      <c r="DC1933" s="136"/>
      <c r="DD1933" s="136"/>
      <c r="DE1933" s="136"/>
      <c r="DF1933" s="136"/>
      <c r="DG1933" s="136"/>
      <c r="DH1933" s="136"/>
      <c r="DI1933" s="136"/>
      <c r="DJ1933" s="136"/>
      <c r="DK1933" s="136"/>
      <c r="DL1933" s="136"/>
      <c r="DM1933" s="136"/>
      <c r="DN1933" s="136"/>
      <c r="DO1933" s="136"/>
      <c r="DP1933" s="136"/>
      <c r="DQ1933" s="136"/>
      <c r="DR1933" s="136"/>
      <c r="DS1933" s="136"/>
      <c r="DT1933" s="136"/>
      <c r="DU1933" s="136"/>
      <c r="DV1933" s="136"/>
      <c r="DW1933" s="136"/>
      <c r="DX1933" s="136"/>
      <c r="DY1933" s="136"/>
      <c r="DZ1933" s="136"/>
      <c r="EA1933" s="136"/>
      <c r="EB1933" s="136"/>
      <c r="EC1933" s="136"/>
      <c r="ED1933" s="136"/>
      <c r="EE1933" s="136"/>
      <c r="EF1933" s="136"/>
      <c r="EG1933" s="136"/>
      <c r="EH1933" s="136"/>
      <c r="EI1933" s="136"/>
      <c r="EJ1933" s="136"/>
      <c r="EK1933" s="136"/>
      <c r="EL1933" s="136"/>
      <c r="EM1933" s="136"/>
      <c r="EN1933" s="136"/>
      <c r="EO1933" s="136"/>
      <c r="EP1933" s="136"/>
      <c r="EQ1933" s="136"/>
      <c r="ER1933" s="136"/>
      <c r="ES1933" s="136"/>
      <c r="ET1933" s="136"/>
      <c r="EU1933" s="136"/>
      <c r="EV1933" s="136"/>
      <c r="EW1933" s="136"/>
      <c r="EX1933" s="136"/>
      <c r="EY1933" s="136"/>
      <c r="EZ1933" s="136"/>
      <c r="FA1933" s="136"/>
      <c r="FB1933" s="136"/>
      <c r="FC1933" s="136"/>
      <c r="FD1933" s="136"/>
      <c r="FE1933" s="136"/>
      <c r="FF1933" s="136"/>
      <c r="FG1933" s="136"/>
      <c r="FH1933" s="136"/>
      <c r="FI1933" s="136"/>
      <c r="FJ1933" s="136"/>
      <c r="FK1933" s="136"/>
      <c r="FL1933" s="136"/>
      <c r="FM1933" s="136"/>
      <c r="FN1933" s="136"/>
      <c r="FO1933" s="136"/>
      <c r="FP1933" s="136"/>
      <c r="FQ1933" s="136"/>
      <c r="FR1933" s="136"/>
      <c r="FS1933" s="136"/>
      <c r="FT1933" s="136"/>
      <c r="FU1933" s="136"/>
      <c r="FV1933" s="136"/>
      <c r="FW1933" s="136"/>
      <c r="FX1933" s="136"/>
      <c r="FY1933" s="136"/>
      <c r="FZ1933" s="136"/>
      <c r="GA1933" s="136"/>
      <c r="GB1933" s="136"/>
      <c r="GC1933" s="136"/>
      <c r="GD1933" s="136"/>
      <c r="GE1933" s="136"/>
      <c r="GF1933" s="136"/>
      <c r="GG1933" s="136"/>
      <c r="GH1933" s="136"/>
      <c r="GI1933" s="136"/>
      <c r="GJ1933" s="136"/>
      <c r="GK1933" s="136"/>
      <c r="GL1933" s="136"/>
      <c r="GM1933" s="136"/>
      <c r="GN1933" s="136"/>
      <c r="GO1933" s="136"/>
      <c r="GP1933" s="136"/>
      <c r="GQ1933" s="136"/>
      <c r="GR1933" s="136"/>
      <c r="GS1933" s="136"/>
      <c r="GT1933" s="136"/>
      <c r="GU1933" s="136"/>
      <c r="GV1933" s="136"/>
      <c r="GW1933" s="136"/>
      <c r="GX1933" s="136"/>
      <c r="GY1933" s="136"/>
      <c r="GZ1933" s="136"/>
      <c r="HA1933" s="136"/>
      <c r="HB1933" s="136"/>
      <c r="HC1933" s="136"/>
      <c r="HD1933" s="136"/>
      <c r="HE1933" s="136"/>
      <c r="HF1933" s="136"/>
      <c r="HG1933" s="136"/>
      <c r="HH1933" s="136"/>
      <c r="HI1933" s="136"/>
      <c r="HJ1933" s="136"/>
      <c r="HK1933" s="136"/>
      <c r="HL1933" s="136"/>
      <c r="HM1933" s="136"/>
      <c r="HN1933" s="136"/>
      <c r="HO1933" s="136"/>
      <c r="HP1933" s="136"/>
      <c r="HQ1933" s="136"/>
      <c r="HR1933" s="136"/>
      <c r="HS1933" s="136"/>
      <c r="HT1933" s="136"/>
      <c r="HU1933" s="136"/>
      <c r="HV1933" s="136"/>
      <c r="HW1933" s="136"/>
      <c r="HX1933" s="136"/>
      <c r="HY1933" s="136"/>
      <c r="HZ1933" s="136"/>
      <c r="IA1933" s="136"/>
      <c r="IB1933" s="136"/>
      <c r="IC1933" s="136"/>
      <c r="ID1933" s="136"/>
      <c r="IE1933" s="136"/>
      <c r="IF1933" s="136"/>
      <c r="IG1933" s="136"/>
    </row>
    <row r="1934" spans="1:1017 1025:2041 2049:3065 3073:4089 4097:5113 5121:6137 6145:7161 7169:8185 8193:9209 9217:10233 10241:11257 11265:12281 12289:13305 13313:14329 14337:15353 15361:16377" ht="15" customHeight="1" x14ac:dyDescent="0.25">
      <c r="A1934" s="223" t="s">
        <v>250</v>
      </c>
      <c r="B1934" s="217">
        <v>6518390</v>
      </c>
      <c r="C1934" s="217">
        <v>3577704</v>
      </c>
      <c r="D1934" s="217">
        <v>592767</v>
      </c>
      <c r="E1934" s="217">
        <v>1399678</v>
      </c>
      <c r="F1934" s="217">
        <v>2689741</v>
      </c>
      <c r="G1934" s="217">
        <v>664486</v>
      </c>
      <c r="H1934" s="235">
        <v>15442766</v>
      </c>
      <c r="I1934" s="136"/>
      <c r="J1934" s="321" t="s">
        <v>211</v>
      </c>
      <c r="K1934" s="217">
        <v>15348302</v>
      </c>
      <c r="L1934" s="217">
        <v>13434850</v>
      </c>
      <c r="M1934" s="217">
        <v>1748686</v>
      </c>
      <c r="N1934" s="217">
        <v>1778779</v>
      </c>
      <c r="O1934" s="217">
        <v>3707474</v>
      </c>
      <c r="P1934" s="217">
        <v>1300577</v>
      </c>
      <c r="Q1934" s="235">
        <v>37318668</v>
      </c>
      <c r="R1934" s="136"/>
      <c r="S1934" s="136"/>
      <c r="T1934" s="136"/>
      <c r="U1934" s="136"/>
      <c r="V1934" s="136"/>
      <c r="W1934" s="136"/>
      <c r="X1934" s="136"/>
      <c r="Y1934" s="136"/>
      <c r="Z1934" s="136"/>
      <c r="AA1934" s="136"/>
      <c r="AB1934" s="136"/>
      <c r="AC1934" s="136"/>
      <c r="AD1934" s="136"/>
      <c r="AE1934" s="136"/>
      <c r="AF1934" s="136"/>
      <c r="AG1934" s="136"/>
      <c r="AH1934" s="136"/>
      <c r="AI1934" s="136"/>
      <c r="AJ1934" s="136"/>
      <c r="AK1934" s="136"/>
      <c r="AL1934" s="136"/>
      <c r="AM1934" s="136"/>
      <c r="AN1934" s="136"/>
      <c r="AO1934" s="136"/>
      <c r="AP1934" s="136"/>
      <c r="AQ1934" s="136"/>
      <c r="AR1934" s="136"/>
      <c r="AS1934" s="136"/>
      <c r="AT1934" s="136"/>
      <c r="AU1934" s="136"/>
      <c r="AV1934" s="136"/>
      <c r="AW1934" s="136"/>
      <c r="AX1934" s="136"/>
      <c r="AY1934" s="136"/>
      <c r="AZ1934" s="136"/>
      <c r="BA1934" s="136"/>
      <c r="BB1934" s="136"/>
      <c r="BC1934" s="136"/>
      <c r="BD1934" s="136"/>
      <c r="BE1934" s="136"/>
      <c r="BF1934" s="136"/>
      <c r="BG1934" s="136"/>
      <c r="BH1934" s="136"/>
      <c r="BI1934" s="136"/>
      <c r="BJ1934" s="136"/>
      <c r="BK1934" s="136"/>
      <c r="BL1934" s="136"/>
      <c r="BM1934" s="136"/>
      <c r="BN1934" s="136"/>
      <c r="BO1934" s="136"/>
      <c r="BP1934" s="136"/>
      <c r="BQ1934" s="136"/>
      <c r="BR1934" s="136"/>
      <c r="BS1934" s="136"/>
      <c r="BT1934" s="136"/>
      <c r="BU1934" s="136"/>
      <c r="BV1934" s="136"/>
      <c r="BW1934" s="136"/>
      <c r="BX1934" s="136"/>
      <c r="BY1934" s="136"/>
      <c r="BZ1934" s="136"/>
      <c r="CA1934" s="136"/>
      <c r="CB1934" s="136"/>
      <c r="CC1934" s="136"/>
      <c r="CD1934" s="136"/>
      <c r="CE1934" s="136"/>
      <c r="CF1934" s="136"/>
      <c r="CG1934" s="136"/>
      <c r="CH1934" s="136"/>
      <c r="CI1934" s="136"/>
      <c r="CJ1934" s="136"/>
      <c r="CK1934" s="136"/>
      <c r="CL1934" s="136"/>
      <c r="CM1934" s="136"/>
      <c r="CN1934" s="136"/>
      <c r="CO1934" s="136"/>
      <c r="CP1934" s="136"/>
      <c r="CQ1934" s="136"/>
      <c r="CR1934" s="136"/>
      <c r="CS1934" s="136"/>
      <c r="CT1934" s="136"/>
      <c r="CU1934" s="136"/>
      <c r="CV1934" s="136"/>
      <c r="CW1934" s="136"/>
      <c r="CX1934" s="136"/>
      <c r="CY1934" s="136"/>
      <c r="CZ1934" s="136"/>
      <c r="DA1934" s="136"/>
      <c r="DB1934" s="136"/>
      <c r="DC1934" s="136"/>
      <c r="DD1934" s="136"/>
      <c r="DE1934" s="136"/>
      <c r="DF1934" s="136"/>
      <c r="DG1934" s="136"/>
      <c r="DH1934" s="136"/>
      <c r="DI1934" s="136"/>
      <c r="DJ1934" s="136"/>
      <c r="DK1934" s="136"/>
      <c r="DL1934" s="136"/>
      <c r="DM1934" s="136"/>
      <c r="DN1934" s="136"/>
      <c r="DO1934" s="136"/>
      <c r="DP1934" s="136"/>
      <c r="DQ1934" s="136"/>
      <c r="DR1934" s="136"/>
      <c r="DS1934" s="136"/>
      <c r="DT1934" s="136"/>
      <c r="DU1934" s="136"/>
      <c r="DV1934" s="136"/>
      <c r="DW1934" s="136"/>
      <c r="DX1934" s="136"/>
      <c r="DY1934" s="136"/>
      <c r="DZ1934" s="136"/>
      <c r="EA1934" s="136"/>
      <c r="EB1934" s="136"/>
      <c r="EC1934" s="136"/>
      <c r="ED1934" s="136"/>
      <c r="EE1934" s="136"/>
      <c r="EF1934" s="136"/>
      <c r="EG1934" s="136"/>
      <c r="EH1934" s="136"/>
      <c r="EI1934" s="136"/>
      <c r="EJ1934" s="136"/>
      <c r="EK1934" s="136"/>
      <c r="EL1934" s="136"/>
      <c r="EM1934" s="136"/>
      <c r="EN1934" s="136"/>
      <c r="EO1934" s="136"/>
      <c r="EP1934" s="136"/>
      <c r="EQ1934" s="136"/>
      <c r="ER1934" s="136"/>
      <c r="ES1934" s="136"/>
      <c r="ET1934" s="136"/>
      <c r="EU1934" s="136"/>
      <c r="EV1934" s="136"/>
      <c r="EW1934" s="136"/>
      <c r="EX1934" s="136"/>
      <c r="EY1934" s="136"/>
      <c r="EZ1934" s="136"/>
      <c r="FA1934" s="136"/>
      <c r="FB1934" s="136"/>
      <c r="FC1934" s="136"/>
      <c r="FD1934" s="136"/>
      <c r="FE1934" s="136"/>
      <c r="FF1934" s="136"/>
      <c r="FG1934" s="136"/>
      <c r="FH1934" s="136"/>
      <c r="FI1934" s="136"/>
      <c r="FJ1934" s="136"/>
      <c r="FK1934" s="136"/>
      <c r="FL1934" s="136"/>
      <c r="FM1934" s="136"/>
      <c r="FN1934" s="136"/>
      <c r="FO1934" s="136"/>
      <c r="FP1934" s="136"/>
      <c r="FQ1934" s="136"/>
      <c r="FR1934" s="136"/>
      <c r="FS1934" s="136"/>
      <c r="FT1934" s="136"/>
      <c r="FU1934" s="136"/>
      <c r="FV1934" s="136"/>
      <c r="FW1934" s="136"/>
      <c r="FX1934" s="136"/>
      <c r="FY1934" s="136"/>
      <c r="FZ1934" s="136"/>
      <c r="GA1934" s="136"/>
      <c r="GB1934" s="136"/>
      <c r="GC1934" s="136"/>
      <c r="GD1934" s="136"/>
      <c r="GE1934" s="136"/>
      <c r="GF1934" s="136"/>
      <c r="GG1934" s="136"/>
      <c r="GH1934" s="136"/>
      <c r="GI1934" s="136"/>
      <c r="GJ1934" s="136"/>
      <c r="GK1934" s="136"/>
      <c r="GL1934" s="136"/>
      <c r="GM1934" s="136"/>
      <c r="GN1934" s="136"/>
      <c r="GO1934" s="136"/>
      <c r="GP1934" s="136"/>
      <c r="GQ1934" s="136"/>
      <c r="GR1934" s="136"/>
      <c r="GS1934" s="136"/>
      <c r="GT1934" s="136"/>
      <c r="GU1934" s="136"/>
      <c r="GV1934" s="136"/>
      <c r="GW1934" s="136"/>
      <c r="GX1934" s="136"/>
      <c r="GY1934" s="136"/>
      <c r="GZ1934" s="136"/>
      <c r="HA1934" s="136"/>
      <c r="HB1934" s="136"/>
      <c r="HC1934" s="136"/>
      <c r="HD1934" s="136"/>
      <c r="HE1934" s="136"/>
      <c r="HF1934" s="136"/>
      <c r="HG1934" s="136"/>
      <c r="HH1934" s="136"/>
      <c r="HI1934" s="136"/>
      <c r="HJ1934" s="136"/>
      <c r="HK1934" s="136"/>
      <c r="HL1934" s="136"/>
      <c r="HM1934" s="136"/>
      <c r="HN1934" s="136"/>
      <c r="HO1934" s="136"/>
      <c r="HP1934" s="136"/>
      <c r="HQ1934" s="136"/>
      <c r="HR1934" s="136"/>
      <c r="HS1934" s="136"/>
      <c r="HT1934" s="136"/>
      <c r="HU1934" s="136"/>
      <c r="HV1934" s="136"/>
      <c r="HW1934" s="136"/>
      <c r="HX1934" s="136"/>
      <c r="HY1934" s="136"/>
      <c r="HZ1934" s="136"/>
      <c r="IA1934" s="136"/>
      <c r="IB1934" s="136"/>
      <c r="IC1934" s="136"/>
      <c r="ID1934" s="136"/>
      <c r="IE1934" s="136"/>
      <c r="IF1934" s="136"/>
      <c r="IG1934" s="136"/>
    </row>
    <row r="1935" spans="1:1017 1025:2041 2049:3065 3073:4089 4097:5113 5121:6137 6145:7161 7169:8185 8193:9209 9217:10233 10241:11257 11265:12281 12289:13305 13313:14329 14337:15353 15361:16377" ht="15" customHeight="1" x14ac:dyDescent="0.25">
      <c r="A1935" s="223" t="s">
        <v>249</v>
      </c>
      <c r="B1935" s="217">
        <v>6440282</v>
      </c>
      <c r="C1935" s="217">
        <v>3221600</v>
      </c>
      <c r="D1935" s="217">
        <v>597583</v>
      </c>
      <c r="E1935" s="217">
        <v>1401837</v>
      </c>
      <c r="F1935" s="217">
        <v>2616452</v>
      </c>
      <c r="G1935" s="217">
        <v>595448</v>
      </c>
      <c r="H1935" s="235">
        <v>14873202</v>
      </c>
      <c r="I1935" s="136"/>
      <c r="J1935" s="321" t="s">
        <v>210</v>
      </c>
      <c r="K1935" s="217">
        <v>14187921</v>
      </c>
      <c r="L1935" s="217">
        <v>10633767</v>
      </c>
      <c r="M1935" s="217">
        <v>1069210</v>
      </c>
      <c r="N1935" s="217">
        <v>2030436</v>
      </c>
      <c r="O1935" s="217">
        <v>3580815</v>
      </c>
      <c r="P1935" s="217">
        <v>1331861</v>
      </c>
      <c r="Q1935" s="235">
        <v>32834010</v>
      </c>
      <c r="R1935" s="136"/>
      <c r="S1935" s="136"/>
      <c r="T1935" s="136"/>
      <c r="U1935" s="136"/>
      <c r="V1935" s="136"/>
      <c r="W1935" s="136"/>
      <c r="X1935" s="136"/>
      <c r="Y1935" s="136"/>
      <c r="Z1935" s="136"/>
      <c r="AA1935" s="136"/>
      <c r="AB1935" s="136"/>
      <c r="AC1935" s="136"/>
      <c r="AD1935" s="136"/>
      <c r="AE1935" s="136"/>
      <c r="AF1935" s="136"/>
      <c r="AG1935" s="136"/>
      <c r="AH1935" s="136"/>
      <c r="AI1935" s="136"/>
      <c r="AJ1935" s="136"/>
      <c r="AK1935" s="136"/>
      <c r="AL1935" s="136"/>
      <c r="AM1935" s="136"/>
      <c r="AN1935" s="136"/>
      <c r="AO1935" s="136"/>
      <c r="AP1935" s="136"/>
      <c r="AQ1935" s="136"/>
      <c r="AR1935" s="136"/>
      <c r="AS1935" s="136"/>
      <c r="AT1935" s="136"/>
      <c r="AU1935" s="136"/>
      <c r="AV1935" s="136"/>
      <c r="AW1935" s="136"/>
      <c r="AX1935" s="136"/>
      <c r="AY1935" s="136"/>
      <c r="AZ1935" s="136"/>
      <c r="BA1935" s="136"/>
      <c r="BB1935" s="136"/>
      <c r="BC1935" s="136"/>
      <c r="BD1935" s="136"/>
      <c r="BE1935" s="136"/>
      <c r="BF1935" s="136"/>
      <c r="BG1935" s="136"/>
      <c r="BH1935" s="136"/>
      <c r="BI1935" s="136"/>
      <c r="BJ1935" s="136"/>
      <c r="BK1935" s="136"/>
      <c r="BL1935" s="136"/>
      <c r="BM1935" s="136"/>
      <c r="BN1935" s="136"/>
      <c r="BO1935" s="136"/>
      <c r="BP1935" s="136"/>
      <c r="BQ1935" s="136"/>
      <c r="BR1935" s="136"/>
      <c r="BS1935" s="136"/>
      <c r="BT1935" s="136"/>
      <c r="BU1935" s="136"/>
      <c r="BV1935" s="136"/>
      <c r="BW1935" s="136"/>
      <c r="BX1935" s="136"/>
      <c r="BY1935" s="136"/>
      <c r="BZ1935" s="136"/>
      <c r="CA1935" s="136"/>
      <c r="CB1935" s="136"/>
      <c r="CC1935" s="136"/>
      <c r="CD1935" s="136"/>
      <c r="CE1935" s="136"/>
      <c r="CF1935" s="136"/>
      <c r="CG1935" s="136"/>
      <c r="CH1935" s="136"/>
      <c r="CI1935" s="136"/>
      <c r="CJ1935" s="136"/>
      <c r="CK1935" s="136"/>
      <c r="CL1935" s="136"/>
      <c r="CM1935" s="136"/>
      <c r="CN1935" s="136"/>
      <c r="CO1935" s="136"/>
      <c r="CP1935" s="136"/>
      <c r="CQ1935" s="136"/>
      <c r="CR1935" s="136"/>
      <c r="CS1935" s="136"/>
      <c r="CT1935" s="136"/>
      <c r="CU1935" s="136"/>
      <c r="CV1935" s="136"/>
      <c r="CW1935" s="136"/>
      <c r="CX1935" s="136"/>
      <c r="CY1935" s="136"/>
      <c r="CZ1935" s="136"/>
      <c r="DA1935" s="136"/>
      <c r="DB1935" s="136"/>
      <c r="DC1935" s="136"/>
      <c r="DD1935" s="136"/>
      <c r="DE1935" s="136"/>
      <c r="DF1935" s="136"/>
      <c r="DG1935" s="136"/>
      <c r="DH1935" s="136"/>
      <c r="DI1935" s="136"/>
      <c r="DJ1935" s="136"/>
      <c r="DK1935" s="136"/>
      <c r="DL1935" s="136"/>
      <c r="DM1935" s="136"/>
      <c r="DN1935" s="136"/>
      <c r="DO1935" s="136"/>
      <c r="DP1935" s="136"/>
      <c r="DQ1935" s="136"/>
      <c r="DR1935" s="136"/>
      <c r="DS1935" s="136"/>
      <c r="DT1935" s="136"/>
      <c r="DU1935" s="136"/>
      <c r="DV1935" s="136"/>
      <c r="DW1935" s="136"/>
      <c r="DX1935" s="136"/>
      <c r="DY1935" s="136"/>
      <c r="DZ1935" s="136"/>
      <c r="EA1935" s="136"/>
      <c r="EB1935" s="136"/>
      <c r="EC1935" s="136"/>
      <c r="ED1935" s="136"/>
      <c r="EE1935" s="136"/>
      <c r="EF1935" s="136"/>
      <c r="EG1935" s="136"/>
      <c r="EH1935" s="136"/>
      <c r="EI1935" s="136"/>
      <c r="EJ1935" s="136"/>
      <c r="EK1935" s="136"/>
      <c r="EL1935" s="136"/>
      <c r="EM1935" s="136"/>
      <c r="EN1935" s="136"/>
      <c r="EO1935" s="136"/>
      <c r="EP1935" s="136"/>
      <c r="EQ1935" s="136"/>
      <c r="ER1935" s="136"/>
      <c r="ES1935" s="136"/>
      <c r="ET1935" s="136"/>
      <c r="EU1935" s="136"/>
      <c r="EV1935" s="136"/>
      <c r="EW1935" s="136"/>
      <c r="EX1935" s="136"/>
      <c r="EY1935" s="136"/>
      <c r="EZ1935" s="136"/>
      <c r="FA1935" s="136"/>
      <c r="FB1935" s="136"/>
      <c r="FC1935" s="136"/>
      <c r="FD1935" s="136"/>
      <c r="FE1935" s="136"/>
      <c r="FF1935" s="136"/>
      <c r="FG1935" s="136"/>
      <c r="FH1935" s="136"/>
      <c r="FI1935" s="136"/>
      <c r="FJ1935" s="136"/>
      <c r="FK1935" s="136"/>
      <c r="FL1935" s="136"/>
      <c r="FM1935" s="136"/>
      <c r="FN1935" s="136"/>
      <c r="FO1935" s="136"/>
      <c r="FP1935" s="136"/>
      <c r="FQ1935" s="136"/>
      <c r="FR1935" s="136"/>
      <c r="FS1935" s="136"/>
      <c r="FT1935" s="136"/>
      <c r="FU1935" s="136"/>
      <c r="FV1935" s="136"/>
      <c r="FW1935" s="136"/>
      <c r="FX1935" s="136"/>
      <c r="FY1935" s="136"/>
      <c r="FZ1935" s="136"/>
      <c r="GA1935" s="136"/>
      <c r="GB1935" s="136"/>
      <c r="GC1935" s="136"/>
      <c r="GD1935" s="136"/>
      <c r="GE1935" s="136"/>
      <c r="GF1935" s="136"/>
      <c r="GG1935" s="136"/>
      <c r="GH1935" s="136"/>
      <c r="GI1935" s="136"/>
      <c r="GJ1935" s="136"/>
      <c r="GK1935" s="136"/>
      <c r="GL1935" s="136"/>
      <c r="GM1935" s="136"/>
      <c r="GN1935" s="136"/>
      <c r="GO1935" s="136"/>
      <c r="GP1935" s="136"/>
      <c r="GQ1935" s="136"/>
      <c r="GR1935" s="136"/>
      <c r="GS1935" s="136"/>
      <c r="GT1935" s="136"/>
      <c r="GU1935" s="136"/>
      <c r="GV1935" s="136"/>
      <c r="GW1935" s="136"/>
      <c r="GX1935" s="136"/>
      <c r="GY1935" s="136"/>
      <c r="GZ1935" s="136"/>
      <c r="HA1935" s="136"/>
      <c r="HB1935" s="136"/>
      <c r="HC1935" s="136"/>
      <c r="HD1935" s="136"/>
      <c r="HE1935" s="136"/>
      <c r="HF1935" s="136"/>
      <c r="HG1935" s="136"/>
      <c r="HH1935" s="136"/>
      <c r="HI1935" s="136"/>
      <c r="HJ1935" s="136"/>
      <c r="HK1935" s="136"/>
      <c r="HL1935" s="136"/>
      <c r="HM1935" s="136"/>
      <c r="HN1935" s="136"/>
      <c r="HO1935" s="136"/>
      <c r="HP1935" s="136"/>
      <c r="HQ1935" s="136"/>
      <c r="HR1935" s="136"/>
      <c r="HS1935" s="136"/>
      <c r="HT1935" s="136"/>
      <c r="HU1935" s="136"/>
      <c r="HV1935" s="136"/>
      <c r="HW1935" s="136"/>
      <c r="HX1935" s="136"/>
      <c r="HY1935" s="136"/>
      <c r="HZ1935" s="136"/>
      <c r="IA1935" s="136"/>
      <c r="IB1935" s="136"/>
      <c r="IC1935" s="136"/>
      <c r="ID1935" s="136"/>
      <c r="IE1935" s="136"/>
      <c r="IF1935" s="136"/>
      <c r="IG1935" s="136"/>
    </row>
    <row r="1936" spans="1:1017 1025:2041 2049:3065 3073:4089 4097:5113 5121:6137 6145:7161 7169:8185 8193:9209 9217:10233 10241:11257 11265:12281 12289:13305 13313:14329 14337:15353 15361:16377" ht="15" customHeight="1" x14ac:dyDescent="0.25">
      <c r="A1936" s="223" t="s">
        <v>369</v>
      </c>
      <c r="B1936" s="217">
        <v>7458422</v>
      </c>
      <c r="C1936" s="217">
        <v>3252982</v>
      </c>
      <c r="D1936" s="217">
        <v>614046</v>
      </c>
      <c r="E1936" s="217">
        <v>1388964</v>
      </c>
      <c r="F1936" s="217">
        <v>2420504</v>
      </c>
      <c r="G1936" s="217">
        <v>584635</v>
      </c>
      <c r="H1936" s="235">
        <v>15719553</v>
      </c>
      <c r="I1936" s="136"/>
      <c r="J1936" s="321" t="s">
        <v>209</v>
      </c>
      <c r="K1936" s="217">
        <v>14095912</v>
      </c>
      <c r="L1936" s="217">
        <v>11898129</v>
      </c>
      <c r="M1936" s="217">
        <v>917800</v>
      </c>
      <c r="N1936" s="217">
        <v>1832926</v>
      </c>
      <c r="O1936" s="217">
        <v>3368302</v>
      </c>
      <c r="P1936" s="217">
        <v>1038350</v>
      </c>
      <c r="Q1936" s="235">
        <v>33151419</v>
      </c>
      <c r="R1936" s="136"/>
      <c r="S1936" s="136"/>
      <c r="T1936" s="136"/>
      <c r="U1936" s="136"/>
      <c r="V1936" s="136"/>
      <c r="W1936" s="136"/>
      <c r="X1936" s="136"/>
      <c r="Y1936" s="136"/>
      <c r="Z1936" s="136"/>
      <c r="AA1936" s="136"/>
      <c r="AB1936" s="136"/>
      <c r="AC1936" s="136"/>
      <c r="AD1936" s="136"/>
      <c r="AE1936" s="136"/>
      <c r="AF1936" s="136"/>
      <c r="AG1936" s="136"/>
      <c r="AH1936" s="136"/>
      <c r="AI1936" s="136"/>
      <c r="AJ1936" s="136"/>
      <c r="AK1936" s="136"/>
      <c r="AL1936" s="136"/>
      <c r="AM1936" s="136"/>
      <c r="AN1936" s="136"/>
      <c r="AO1936" s="136"/>
      <c r="AP1936" s="136"/>
      <c r="AQ1936" s="136"/>
      <c r="AR1936" s="136"/>
      <c r="AS1936" s="136"/>
      <c r="AT1936" s="136"/>
      <c r="AU1936" s="136"/>
      <c r="AV1936" s="136"/>
      <c r="AW1936" s="136"/>
      <c r="AX1936" s="136"/>
      <c r="AY1936" s="136"/>
      <c r="AZ1936" s="136"/>
      <c r="BA1936" s="136"/>
      <c r="BB1936" s="136"/>
      <c r="BC1936" s="136"/>
      <c r="BD1936" s="136"/>
      <c r="BE1936" s="136"/>
      <c r="BF1936" s="136"/>
      <c r="BG1936" s="136"/>
      <c r="BH1936" s="136"/>
      <c r="BI1936" s="136"/>
      <c r="BJ1936" s="136"/>
      <c r="BK1936" s="136"/>
      <c r="BL1936" s="136"/>
      <c r="BM1936" s="136"/>
      <c r="BN1936" s="136"/>
      <c r="BO1936" s="136"/>
      <c r="BP1936" s="136"/>
      <c r="BQ1936" s="136"/>
      <c r="BR1936" s="136"/>
      <c r="BS1936" s="136"/>
      <c r="BT1936" s="136"/>
      <c r="BU1936" s="136"/>
      <c r="BV1936" s="136"/>
      <c r="BW1936" s="136"/>
      <c r="BX1936" s="136"/>
      <c r="BY1936" s="136"/>
      <c r="BZ1936" s="136"/>
      <c r="CA1936" s="136"/>
      <c r="CB1936" s="136"/>
      <c r="CC1936" s="136"/>
      <c r="CD1936" s="136"/>
      <c r="CE1936" s="136"/>
      <c r="CF1936" s="136"/>
      <c r="CG1936" s="136"/>
      <c r="CH1936" s="136"/>
      <c r="CI1936" s="136"/>
      <c r="CJ1936" s="136"/>
      <c r="CK1936" s="136"/>
      <c r="CL1936" s="136"/>
      <c r="CM1936" s="136"/>
      <c r="CN1936" s="136"/>
      <c r="CO1936" s="136"/>
      <c r="CP1936" s="136"/>
      <c r="CQ1936" s="136"/>
      <c r="CR1936" s="136"/>
      <c r="CS1936" s="136"/>
      <c r="CT1936" s="136"/>
      <c r="CU1936" s="136"/>
      <c r="CV1936" s="136"/>
      <c r="CW1936" s="136"/>
      <c r="CX1936" s="136"/>
      <c r="CY1936" s="136"/>
      <c r="CZ1936" s="136"/>
      <c r="DA1936" s="136"/>
      <c r="DB1936" s="136"/>
      <c r="DC1936" s="136"/>
      <c r="DD1936" s="136"/>
      <c r="DE1936" s="136"/>
      <c r="DF1936" s="136"/>
      <c r="DG1936" s="136"/>
      <c r="DH1936" s="136"/>
      <c r="DI1936" s="136"/>
      <c r="DJ1936" s="136"/>
      <c r="DK1936" s="136"/>
      <c r="DL1936" s="136"/>
      <c r="DM1936" s="136"/>
      <c r="DN1936" s="136"/>
      <c r="DO1936" s="136"/>
      <c r="DP1936" s="136"/>
      <c r="DQ1936" s="136"/>
      <c r="DR1936" s="136"/>
      <c r="DS1936" s="136"/>
      <c r="DT1936" s="136"/>
      <c r="DU1936" s="136"/>
      <c r="DV1936" s="136"/>
      <c r="DW1936" s="136"/>
      <c r="DX1936" s="136"/>
      <c r="DY1936" s="136"/>
      <c r="DZ1936" s="136"/>
      <c r="EA1936" s="136"/>
      <c r="EB1936" s="136"/>
      <c r="EC1936" s="136"/>
      <c r="ED1936" s="136"/>
      <c r="EE1936" s="136"/>
      <c r="EF1936" s="136"/>
      <c r="EG1936" s="136"/>
      <c r="EH1936" s="136"/>
      <c r="EI1936" s="136"/>
      <c r="EJ1936" s="136"/>
      <c r="EK1936" s="136"/>
      <c r="EL1936" s="136"/>
      <c r="EM1936" s="136"/>
      <c r="EN1936" s="136"/>
      <c r="EO1936" s="136"/>
      <c r="EP1936" s="136"/>
      <c r="EQ1936" s="136"/>
      <c r="ER1936" s="136"/>
      <c r="ES1936" s="136"/>
      <c r="ET1936" s="136"/>
      <c r="EU1936" s="136"/>
      <c r="EV1936" s="136"/>
      <c r="EW1936" s="136"/>
      <c r="EX1936" s="136"/>
      <c r="EY1936" s="136"/>
      <c r="EZ1936" s="136"/>
      <c r="FA1936" s="136"/>
      <c r="FB1936" s="136"/>
      <c r="FC1936" s="136"/>
      <c r="FD1936" s="136"/>
      <c r="FE1936" s="136"/>
      <c r="FF1936" s="136"/>
      <c r="FG1936" s="136"/>
      <c r="FH1936" s="136"/>
      <c r="FI1936" s="136"/>
      <c r="FJ1936" s="136"/>
      <c r="FK1936" s="136"/>
      <c r="FL1936" s="136"/>
      <c r="FM1936" s="136"/>
      <c r="FN1936" s="136"/>
      <c r="FO1936" s="136"/>
      <c r="FP1936" s="136"/>
      <c r="FQ1936" s="136"/>
      <c r="FR1936" s="136"/>
      <c r="FS1936" s="136"/>
      <c r="FT1936" s="136"/>
      <c r="FU1936" s="136"/>
      <c r="FV1936" s="136"/>
      <c r="FW1936" s="136"/>
      <c r="FX1936" s="136"/>
      <c r="FY1936" s="136"/>
      <c r="FZ1936" s="136"/>
      <c r="GA1936" s="136"/>
      <c r="GB1936" s="136"/>
      <c r="GC1936" s="136"/>
      <c r="GD1936" s="136"/>
      <c r="GE1936" s="136"/>
      <c r="GF1936" s="136"/>
      <c r="GG1936" s="136"/>
      <c r="GH1936" s="136"/>
      <c r="GI1936" s="136"/>
      <c r="GJ1936" s="136"/>
      <c r="GK1936" s="136"/>
      <c r="GL1936" s="136"/>
      <c r="GM1936" s="136"/>
      <c r="GN1936" s="136"/>
      <c r="GO1936" s="136"/>
      <c r="GP1936" s="136"/>
      <c r="GQ1936" s="136"/>
      <c r="GR1936" s="136"/>
      <c r="GS1936" s="136"/>
      <c r="GT1936" s="136"/>
      <c r="GU1936" s="136"/>
      <c r="GV1936" s="136"/>
      <c r="GW1936" s="136"/>
      <c r="GX1936" s="136"/>
      <c r="GY1936" s="136"/>
      <c r="GZ1936" s="136"/>
      <c r="HA1936" s="136"/>
      <c r="HB1936" s="136"/>
      <c r="HC1936" s="136"/>
      <c r="HD1936" s="136"/>
      <c r="HE1936" s="136"/>
      <c r="HF1936" s="136"/>
      <c r="HG1936" s="136"/>
      <c r="HH1936" s="136"/>
      <c r="HI1936" s="136"/>
      <c r="HJ1936" s="136"/>
      <c r="HK1936" s="136"/>
      <c r="HL1936" s="136"/>
      <c r="HM1936" s="136"/>
      <c r="HN1936" s="136"/>
      <c r="HO1936" s="136"/>
      <c r="HP1936" s="136"/>
      <c r="HQ1936" s="136"/>
      <c r="HR1936" s="136"/>
      <c r="HS1936" s="136"/>
      <c r="HT1936" s="136"/>
      <c r="HU1936" s="136"/>
      <c r="HV1936" s="136"/>
      <c r="HW1936" s="136"/>
      <c r="HX1936" s="136"/>
      <c r="HY1936" s="136"/>
      <c r="HZ1936" s="136"/>
      <c r="IA1936" s="136"/>
      <c r="IB1936" s="136"/>
      <c r="IC1936" s="136"/>
      <c r="ID1936" s="136"/>
      <c r="IE1936" s="136"/>
      <c r="IF1936" s="136"/>
      <c r="IG1936" s="136"/>
    </row>
    <row r="1937" spans="1:241" ht="15" customHeight="1" x14ac:dyDescent="0.25">
      <c r="A1937" s="223" t="s">
        <v>247</v>
      </c>
      <c r="B1937" s="217">
        <v>7276559</v>
      </c>
      <c r="C1937" s="217">
        <v>3937220</v>
      </c>
      <c r="D1937" s="217">
        <v>953504</v>
      </c>
      <c r="E1937" s="217">
        <v>1274945</v>
      </c>
      <c r="F1937" s="217">
        <v>3142772</v>
      </c>
      <c r="G1937" s="217">
        <v>1010588</v>
      </c>
      <c r="H1937" s="235">
        <v>17595588</v>
      </c>
      <c r="I1937" s="136"/>
      <c r="J1937" s="321" t="s">
        <v>208</v>
      </c>
      <c r="K1937" s="217">
        <v>12813934</v>
      </c>
      <c r="L1937" s="217">
        <v>9138991</v>
      </c>
      <c r="M1937" s="217">
        <v>1069363</v>
      </c>
      <c r="N1937" s="217">
        <v>2254028</v>
      </c>
      <c r="O1937" s="217">
        <v>4802333</v>
      </c>
      <c r="P1937" s="217">
        <v>1035241</v>
      </c>
      <c r="Q1937" s="235">
        <v>31113890</v>
      </c>
      <c r="R1937" s="136"/>
      <c r="S1937" s="136"/>
      <c r="T1937" s="136"/>
      <c r="U1937" s="136"/>
      <c r="V1937" s="136"/>
      <c r="W1937" s="136"/>
      <c r="X1937" s="136"/>
      <c r="Y1937" s="136"/>
      <c r="Z1937" s="136"/>
      <c r="AA1937" s="136"/>
      <c r="AB1937" s="136"/>
      <c r="AC1937" s="136"/>
      <c r="AD1937" s="136"/>
      <c r="AE1937" s="136"/>
      <c r="AF1937" s="136"/>
      <c r="AG1937" s="136"/>
      <c r="AH1937" s="136"/>
      <c r="AI1937" s="136"/>
      <c r="AJ1937" s="136"/>
      <c r="AK1937" s="136"/>
      <c r="AL1937" s="136"/>
      <c r="AM1937" s="136"/>
      <c r="AN1937" s="136"/>
      <c r="AO1937" s="136"/>
      <c r="AP1937" s="136"/>
      <c r="AQ1937" s="136"/>
      <c r="AR1937" s="136"/>
      <c r="AS1937" s="136"/>
      <c r="AT1937" s="136"/>
      <c r="AU1937" s="136"/>
      <c r="AV1937" s="136"/>
      <c r="AW1937" s="136"/>
      <c r="AX1937" s="136"/>
      <c r="AY1937" s="136"/>
      <c r="AZ1937" s="136"/>
      <c r="BA1937" s="136"/>
      <c r="BB1937" s="136"/>
      <c r="BC1937" s="136"/>
      <c r="BD1937" s="136"/>
      <c r="BE1937" s="136"/>
      <c r="BF1937" s="136"/>
      <c r="BG1937" s="136"/>
      <c r="BH1937" s="136"/>
      <c r="BI1937" s="136"/>
      <c r="BJ1937" s="136"/>
      <c r="BK1937" s="136"/>
      <c r="BL1937" s="136"/>
      <c r="BM1937" s="136"/>
      <c r="BN1937" s="136"/>
      <c r="BO1937" s="136"/>
      <c r="BP1937" s="136"/>
      <c r="BQ1937" s="136"/>
      <c r="BR1937" s="136"/>
      <c r="BS1937" s="136"/>
      <c r="BT1937" s="136"/>
      <c r="BU1937" s="136"/>
      <c r="BV1937" s="136"/>
      <c r="BW1937" s="136"/>
      <c r="BX1937" s="136"/>
      <c r="BY1937" s="136"/>
      <c r="BZ1937" s="136"/>
      <c r="CA1937" s="136"/>
      <c r="CB1937" s="136"/>
      <c r="CC1937" s="136"/>
      <c r="CD1937" s="136"/>
      <c r="CE1937" s="136"/>
      <c r="CF1937" s="136"/>
      <c r="CG1937" s="136"/>
      <c r="CH1937" s="136"/>
      <c r="CI1937" s="136"/>
      <c r="CJ1937" s="136"/>
      <c r="CK1937" s="136"/>
      <c r="CL1937" s="136"/>
      <c r="CM1937" s="136"/>
      <c r="CN1937" s="136"/>
      <c r="CO1937" s="136"/>
      <c r="CP1937" s="136"/>
      <c r="CQ1937" s="136"/>
      <c r="CR1937" s="136"/>
      <c r="CS1937" s="136"/>
      <c r="CT1937" s="136"/>
      <c r="CU1937" s="136"/>
      <c r="CV1937" s="136"/>
      <c r="CW1937" s="136"/>
      <c r="CX1937" s="136"/>
      <c r="CY1937" s="136"/>
      <c r="CZ1937" s="136"/>
      <c r="DA1937" s="136"/>
      <c r="DB1937" s="136"/>
      <c r="DC1937" s="136"/>
      <c r="DD1937" s="136"/>
      <c r="DE1937" s="136"/>
      <c r="DF1937" s="136"/>
      <c r="DG1937" s="136"/>
      <c r="DH1937" s="136"/>
      <c r="DI1937" s="136"/>
      <c r="DJ1937" s="136"/>
      <c r="DK1937" s="136"/>
      <c r="DL1937" s="136"/>
      <c r="DM1937" s="136"/>
      <c r="DN1937" s="136"/>
      <c r="DO1937" s="136"/>
      <c r="DP1937" s="136"/>
      <c r="DQ1937" s="136"/>
      <c r="DR1937" s="136"/>
      <c r="DS1937" s="136"/>
      <c r="DT1937" s="136"/>
      <c r="DU1937" s="136"/>
      <c r="DV1937" s="136"/>
      <c r="DW1937" s="136"/>
      <c r="DX1937" s="136"/>
      <c r="DY1937" s="136"/>
      <c r="DZ1937" s="136"/>
      <c r="EA1937" s="136"/>
      <c r="EB1937" s="136"/>
      <c r="EC1937" s="136"/>
      <c r="ED1937" s="136"/>
      <c r="EE1937" s="136"/>
      <c r="EF1937" s="136"/>
      <c r="EG1937" s="136"/>
      <c r="EH1937" s="136"/>
      <c r="EI1937" s="136"/>
      <c r="EJ1937" s="136"/>
      <c r="EK1937" s="136"/>
      <c r="EL1937" s="136"/>
      <c r="EM1937" s="136"/>
      <c r="EN1937" s="136"/>
      <c r="EO1937" s="136"/>
      <c r="EP1937" s="136"/>
      <c r="EQ1937" s="136"/>
      <c r="ER1937" s="136"/>
      <c r="ES1937" s="136"/>
      <c r="ET1937" s="136"/>
      <c r="EU1937" s="136"/>
      <c r="EV1937" s="136"/>
      <c r="EW1937" s="136"/>
      <c r="EX1937" s="136"/>
      <c r="EY1937" s="136"/>
      <c r="EZ1937" s="136"/>
      <c r="FA1937" s="136"/>
      <c r="FB1937" s="136"/>
      <c r="FC1937" s="136"/>
      <c r="FD1937" s="136"/>
      <c r="FE1937" s="136"/>
      <c r="FF1937" s="136"/>
      <c r="FG1937" s="136"/>
      <c r="FH1937" s="136"/>
      <c r="FI1937" s="136"/>
      <c r="FJ1937" s="136"/>
      <c r="FK1937" s="136"/>
      <c r="FL1937" s="136"/>
      <c r="FM1937" s="136"/>
      <c r="FN1937" s="136"/>
      <c r="FO1937" s="136"/>
      <c r="FP1937" s="136"/>
      <c r="FQ1937" s="136"/>
      <c r="FR1937" s="136"/>
      <c r="FS1937" s="136"/>
      <c r="FT1937" s="136"/>
      <c r="FU1937" s="136"/>
      <c r="FV1937" s="136"/>
      <c r="FW1937" s="136"/>
      <c r="FX1937" s="136"/>
      <c r="FY1937" s="136"/>
      <c r="FZ1937" s="136"/>
      <c r="GA1937" s="136"/>
      <c r="GB1937" s="136"/>
      <c r="GC1937" s="136"/>
      <c r="GD1937" s="136"/>
      <c r="GE1937" s="136"/>
      <c r="GF1937" s="136"/>
      <c r="GG1937" s="136"/>
      <c r="GH1937" s="136"/>
      <c r="GI1937" s="136"/>
      <c r="GJ1937" s="136"/>
      <c r="GK1937" s="136"/>
      <c r="GL1937" s="136"/>
      <c r="GM1937" s="136"/>
      <c r="GN1937" s="136"/>
      <c r="GO1937" s="136"/>
      <c r="GP1937" s="136"/>
      <c r="GQ1937" s="136"/>
      <c r="GR1937" s="136"/>
      <c r="GS1937" s="136"/>
      <c r="GT1937" s="136"/>
      <c r="GU1937" s="136"/>
      <c r="GV1937" s="136"/>
      <c r="GW1937" s="136"/>
      <c r="GX1937" s="136"/>
      <c r="GY1937" s="136"/>
      <c r="GZ1937" s="136"/>
      <c r="HA1937" s="136"/>
      <c r="HB1937" s="136"/>
      <c r="HC1937" s="136"/>
      <c r="HD1937" s="136"/>
      <c r="HE1937" s="136"/>
      <c r="HF1937" s="136"/>
      <c r="HG1937" s="136"/>
      <c r="HH1937" s="136"/>
      <c r="HI1937" s="136"/>
      <c r="HJ1937" s="136"/>
      <c r="HK1937" s="136"/>
      <c r="HL1937" s="136"/>
      <c r="HM1937" s="136"/>
      <c r="HN1937" s="136"/>
      <c r="HO1937" s="136"/>
      <c r="HP1937" s="136"/>
      <c r="HQ1937" s="136"/>
      <c r="HR1937" s="136"/>
      <c r="HS1937" s="136"/>
      <c r="HT1937" s="136"/>
      <c r="HU1937" s="136"/>
      <c r="HV1937" s="136"/>
      <c r="HW1937" s="136"/>
      <c r="HX1937" s="136"/>
      <c r="HY1937" s="136"/>
      <c r="HZ1937" s="136"/>
      <c r="IA1937" s="136"/>
      <c r="IB1937" s="136"/>
      <c r="IC1937" s="136"/>
      <c r="ID1937" s="136"/>
      <c r="IE1937" s="136"/>
      <c r="IF1937" s="136"/>
      <c r="IG1937" s="136"/>
    </row>
    <row r="1938" spans="1:241" ht="15" customHeight="1" x14ac:dyDescent="0.25">
      <c r="A1938" s="223" t="s">
        <v>246</v>
      </c>
      <c r="B1938" s="217">
        <v>6599902</v>
      </c>
      <c r="C1938" s="217">
        <v>3499199</v>
      </c>
      <c r="D1938" s="217">
        <v>801180</v>
      </c>
      <c r="E1938" s="217">
        <v>1249503</v>
      </c>
      <c r="F1938" s="217">
        <v>2706308</v>
      </c>
      <c r="G1938" s="217">
        <v>641953</v>
      </c>
      <c r="H1938" s="235">
        <v>15498045</v>
      </c>
      <c r="I1938" s="136"/>
      <c r="J1938" s="321" t="s">
        <v>207</v>
      </c>
      <c r="K1938" s="217">
        <v>14005755</v>
      </c>
      <c r="L1938" s="217">
        <v>9927648</v>
      </c>
      <c r="M1938" s="217">
        <v>1193511</v>
      </c>
      <c r="N1938" s="217">
        <v>2169665</v>
      </c>
      <c r="O1938" s="217">
        <v>4061485</v>
      </c>
      <c r="P1938" s="217">
        <v>807933</v>
      </c>
      <c r="Q1938" s="235">
        <v>32165997</v>
      </c>
      <c r="R1938" s="136"/>
      <c r="S1938" s="136"/>
      <c r="T1938" s="136"/>
      <c r="U1938" s="136"/>
      <c r="V1938" s="136"/>
      <c r="W1938" s="136"/>
      <c r="X1938" s="136"/>
      <c r="Y1938" s="136"/>
      <c r="Z1938" s="136"/>
      <c r="AA1938" s="136"/>
      <c r="AB1938" s="136"/>
      <c r="AC1938" s="136"/>
      <c r="AD1938" s="136"/>
      <c r="AE1938" s="136"/>
      <c r="AF1938" s="136"/>
      <c r="AG1938" s="136"/>
      <c r="AH1938" s="136"/>
      <c r="AI1938" s="136"/>
      <c r="AJ1938" s="136"/>
      <c r="AK1938" s="136"/>
      <c r="AL1938" s="136"/>
      <c r="AM1938" s="136"/>
      <c r="AN1938" s="136"/>
      <c r="AO1938" s="136"/>
      <c r="AP1938" s="136"/>
      <c r="AQ1938" s="136"/>
      <c r="AR1938" s="136"/>
      <c r="AS1938" s="136"/>
      <c r="AT1938" s="136"/>
      <c r="AU1938" s="136"/>
      <c r="AV1938" s="136"/>
      <c r="AW1938" s="136"/>
      <c r="AX1938" s="136"/>
      <c r="AY1938" s="136"/>
      <c r="AZ1938" s="136"/>
      <c r="BA1938" s="136"/>
      <c r="BB1938" s="136"/>
      <c r="BC1938" s="136"/>
      <c r="BD1938" s="136"/>
      <c r="BE1938" s="136"/>
      <c r="BF1938" s="136"/>
      <c r="BG1938" s="136"/>
      <c r="BH1938" s="136"/>
      <c r="BI1938" s="136"/>
      <c r="BJ1938" s="136"/>
      <c r="BK1938" s="136"/>
      <c r="BL1938" s="136"/>
      <c r="BM1938" s="136"/>
      <c r="BN1938" s="136"/>
      <c r="BO1938" s="136"/>
      <c r="BP1938" s="136"/>
      <c r="BQ1938" s="136"/>
      <c r="BR1938" s="136"/>
      <c r="BS1938" s="136"/>
      <c r="BT1938" s="136"/>
      <c r="BU1938" s="136"/>
      <c r="BV1938" s="136"/>
      <c r="BW1938" s="136"/>
      <c r="BX1938" s="136"/>
      <c r="BY1938" s="136"/>
      <c r="BZ1938" s="136"/>
      <c r="CA1938" s="136"/>
      <c r="CB1938" s="136"/>
      <c r="CC1938" s="136"/>
      <c r="CD1938" s="136"/>
      <c r="CE1938" s="136"/>
      <c r="CF1938" s="136"/>
      <c r="CG1938" s="136"/>
      <c r="CH1938" s="136"/>
      <c r="CI1938" s="136"/>
      <c r="CJ1938" s="136"/>
      <c r="CK1938" s="136"/>
      <c r="CL1938" s="136"/>
      <c r="CM1938" s="136"/>
      <c r="CN1938" s="136"/>
      <c r="CO1938" s="136"/>
      <c r="CP1938" s="136"/>
      <c r="CQ1938" s="136"/>
      <c r="CR1938" s="136"/>
      <c r="CS1938" s="136"/>
      <c r="CT1938" s="136"/>
      <c r="CU1938" s="136"/>
      <c r="CV1938" s="136"/>
      <c r="CW1938" s="136"/>
      <c r="CX1938" s="136"/>
      <c r="CY1938" s="136"/>
      <c r="CZ1938" s="136"/>
      <c r="DA1938" s="136"/>
      <c r="DB1938" s="136"/>
      <c r="DC1938" s="136"/>
      <c r="DD1938" s="136"/>
      <c r="DE1938" s="136"/>
      <c r="DF1938" s="136"/>
      <c r="DG1938" s="136"/>
      <c r="DH1938" s="136"/>
      <c r="DI1938" s="136"/>
      <c r="DJ1938" s="136"/>
      <c r="DK1938" s="136"/>
      <c r="DL1938" s="136"/>
      <c r="DM1938" s="136"/>
      <c r="DN1938" s="136"/>
      <c r="DO1938" s="136"/>
      <c r="DP1938" s="136"/>
      <c r="DQ1938" s="136"/>
      <c r="DR1938" s="136"/>
      <c r="DS1938" s="136"/>
      <c r="DT1938" s="136"/>
      <c r="DU1938" s="136"/>
      <c r="DV1938" s="136"/>
      <c r="DW1938" s="136"/>
      <c r="DX1938" s="136"/>
      <c r="DY1938" s="136"/>
      <c r="DZ1938" s="136"/>
      <c r="EA1938" s="136"/>
      <c r="EB1938" s="136"/>
      <c r="EC1938" s="136"/>
      <c r="ED1938" s="136"/>
      <c r="EE1938" s="136"/>
      <c r="EF1938" s="136"/>
      <c r="EG1938" s="136"/>
      <c r="EH1938" s="136"/>
      <c r="EI1938" s="136"/>
      <c r="EJ1938" s="136"/>
      <c r="EK1938" s="136"/>
      <c r="EL1938" s="136"/>
      <c r="EM1938" s="136"/>
      <c r="EN1938" s="136"/>
      <c r="EO1938" s="136"/>
      <c r="EP1938" s="136"/>
      <c r="EQ1938" s="136"/>
      <c r="ER1938" s="136"/>
      <c r="ES1938" s="136"/>
      <c r="ET1938" s="136"/>
      <c r="EU1938" s="136"/>
      <c r="EV1938" s="136"/>
      <c r="EW1938" s="136"/>
      <c r="EX1938" s="136"/>
      <c r="EY1938" s="136"/>
      <c r="EZ1938" s="136"/>
      <c r="FA1938" s="136"/>
      <c r="FB1938" s="136"/>
      <c r="FC1938" s="136"/>
      <c r="FD1938" s="136"/>
      <c r="FE1938" s="136"/>
      <c r="FF1938" s="136"/>
      <c r="FG1938" s="136"/>
      <c r="FH1938" s="136"/>
      <c r="FI1938" s="136"/>
      <c r="FJ1938" s="136"/>
      <c r="FK1938" s="136"/>
      <c r="FL1938" s="136"/>
      <c r="FM1938" s="136"/>
      <c r="FN1938" s="136"/>
      <c r="FO1938" s="136"/>
      <c r="FP1938" s="136"/>
      <c r="FQ1938" s="136"/>
      <c r="FR1938" s="136"/>
      <c r="FS1938" s="136"/>
      <c r="FT1938" s="136"/>
      <c r="FU1938" s="136"/>
      <c r="FV1938" s="136"/>
      <c r="FW1938" s="136"/>
      <c r="FX1938" s="136"/>
      <c r="FY1938" s="136"/>
      <c r="FZ1938" s="136"/>
      <c r="GA1938" s="136"/>
      <c r="GB1938" s="136"/>
      <c r="GC1938" s="136"/>
      <c r="GD1938" s="136"/>
      <c r="GE1938" s="136"/>
      <c r="GF1938" s="136"/>
      <c r="GG1938" s="136"/>
      <c r="GH1938" s="136"/>
      <c r="GI1938" s="136"/>
      <c r="GJ1938" s="136"/>
      <c r="GK1938" s="136"/>
      <c r="GL1938" s="136"/>
      <c r="GM1938" s="136"/>
      <c r="GN1938" s="136"/>
      <c r="GO1938" s="136"/>
      <c r="GP1938" s="136"/>
      <c r="GQ1938" s="136"/>
      <c r="GR1938" s="136"/>
      <c r="GS1938" s="136"/>
      <c r="GT1938" s="136"/>
      <c r="GU1938" s="136"/>
      <c r="GV1938" s="136"/>
      <c r="GW1938" s="136"/>
      <c r="GX1938" s="136"/>
      <c r="GY1938" s="136"/>
      <c r="GZ1938" s="136"/>
      <c r="HA1938" s="136"/>
      <c r="HB1938" s="136"/>
      <c r="HC1938" s="136"/>
      <c r="HD1938" s="136"/>
      <c r="HE1938" s="136"/>
      <c r="HF1938" s="136"/>
      <c r="HG1938" s="136"/>
      <c r="HH1938" s="136"/>
      <c r="HI1938" s="136"/>
      <c r="HJ1938" s="136"/>
      <c r="HK1938" s="136"/>
      <c r="HL1938" s="136"/>
      <c r="HM1938" s="136"/>
      <c r="HN1938" s="136"/>
      <c r="HO1938" s="136"/>
      <c r="HP1938" s="136"/>
      <c r="HQ1938" s="136"/>
      <c r="HR1938" s="136"/>
      <c r="HS1938" s="136"/>
      <c r="HT1938" s="136"/>
      <c r="HU1938" s="136"/>
      <c r="HV1938" s="136"/>
      <c r="HW1938" s="136"/>
      <c r="HX1938" s="136"/>
      <c r="HY1938" s="136"/>
      <c r="HZ1938" s="136"/>
      <c r="IA1938" s="136"/>
      <c r="IB1938" s="136"/>
      <c r="IC1938" s="136"/>
      <c r="ID1938" s="136"/>
      <c r="IE1938" s="136"/>
      <c r="IF1938" s="136"/>
      <c r="IG1938" s="136"/>
    </row>
    <row r="1939" spans="1:241" ht="15" customHeight="1" x14ac:dyDescent="0.25">
      <c r="A1939" s="223" t="s">
        <v>245</v>
      </c>
      <c r="B1939" s="217">
        <v>9662643</v>
      </c>
      <c r="C1939" s="217">
        <v>4056587</v>
      </c>
      <c r="D1939" s="217">
        <v>874707</v>
      </c>
      <c r="E1939" s="217">
        <v>1400177</v>
      </c>
      <c r="F1939" s="217">
        <v>3070559</v>
      </c>
      <c r="G1939" s="217">
        <v>815290</v>
      </c>
      <c r="H1939" s="235">
        <v>19879963</v>
      </c>
      <c r="I1939" s="136"/>
      <c r="J1939" s="321" t="s">
        <v>206</v>
      </c>
      <c r="K1939" s="217">
        <v>9368971</v>
      </c>
      <c r="L1939" s="217">
        <v>8401361</v>
      </c>
      <c r="M1939" s="217">
        <v>990919</v>
      </c>
      <c r="N1939" s="217">
        <v>1736987</v>
      </c>
      <c r="O1939" s="217">
        <v>3776384</v>
      </c>
      <c r="P1939" s="217">
        <v>738416</v>
      </c>
      <c r="Q1939" s="235">
        <v>25013038</v>
      </c>
      <c r="R1939" s="136"/>
      <c r="S1939" s="136"/>
      <c r="T1939" s="136"/>
      <c r="U1939" s="136"/>
      <c r="V1939" s="136"/>
      <c r="W1939" s="136"/>
      <c r="X1939" s="136"/>
      <c r="Y1939" s="136"/>
      <c r="Z1939" s="136"/>
      <c r="AA1939" s="136"/>
      <c r="AB1939" s="136"/>
      <c r="AC1939" s="136"/>
      <c r="AD1939" s="136"/>
      <c r="AE1939" s="136"/>
      <c r="AF1939" s="136"/>
      <c r="AG1939" s="136"/>
      <c r="AH1939" s="136"/>
      <c r="AI1939" s="136"/>
      <c r="AJ1939" s="136"/>
      <c r="AK1939" s="136"/>
      <c r="AL1939" s="136"/>
      <c r="AM1939" s="136"/>
      <c r="AN1939" s="136"/>
      <c r="AO1939" s="136"/>
      <c r="AP1939" s="136"/>
      <c r="AQ1939" s="136"/>
      <c r="AR1939" s="136"/>
      <c r="AS1939" s="136"/>
      <c r="AT1939" s="136"/>
      <c r="AU1939" s="136"/>
      <c r="AV1939" s="136"/>
      <c r="AW1939" s="136"/>
      <c r="AX1939" s="136"/>
      <c r="AY1939" s="136"/>
      <c r="AZ1939" s="136"/>
      <c r="BA1939" s="136"/>
      <c r="BB1939" s="136"/>
      <c r="BC1939" s="136"/>
      <c r="BD1939" s="136"/>
      <c r="BE1939" s="136"/>
      <c r="BF1939" s="136"/>
      <c r="BG1939" s="136"/>
      <c r="BH1939" s="136"/>
      <c r="BI1939" s="136"/>
      <c r="BJ1939" s="136"/>
      <c r="BK1939" s="136"/>
      <c r="BL1939" s="136"/>
      <c r="BM1939" s="136"/>
      <c r="BN1939" s="136"/>
      <c r="BO1939" s="136"/>
      <c r="BP1939" s="136"/>
      <c r="BQ1939" s="136"/>
      <c r="BR1939" s="136"/>
      <c r="BS1939" s="136"/>
      <c r="BT1939" s="136"/>
      <c r="BU1939" s="136"/>
      <c r="BV1939" s="136"/>
      <c r="BW1939" s="136"/>
      <c r="BX1939" s="136"/>
      <c r="BY1939" s="136"/>
      <c r="BZ1939" s="136"/>
      <c r="CA1939" s="136"/>
      <c r="CB1939" s="136"/>
      <c r="CC1939" s="136"/>
      <c r="CD1939" s="136"/>
      <c r="CE1939" s="136"/>
      <c r="CF1939" s="136"/>
      <c r="CG1939" s="136"/>
      <c r="CH1939" s="136"/>
      <c r="CI1939" s="136"/>
      <c r="CJ1939" s="136"/>
      <c r="CK1939" s="136"/>
      <c r="CL1939" s="136"/>
      <c r="CM1939" s="136"/>
      <c r="CN1939" s="136"/>
      <c r="CO1939" s="136"/>
      <c r="CP1939" s="136"/>
      <c r="CQ1939" s="136"/>
      <c r="CR1939" s="136"/>
      <c r="CS1939" s="136"/>
      <c r="CT1939" s="136"/>
      <c r="CU1939" s="136"/>
      <c r="CV1939" s="136"/>
      <c r="CW1939" s="136"/>
      <c r="CX1939" s="136"/>
      <c r="CY1939" s="136"/>
      <c r="CZ1939" s="136"/>
      <c r="DA1939" s="136"/>
      <c r="DB1939" s="136"/>
      <c r="DC1939" s="136"/>
      <c r="DD1939" s="136"/>
      <c r="DE1939" s="136"/>
      <c r="DF1939" s="136"/>
      <c r="DG1939" s="136"/>
      <c r="DH1939" s="136"/>
      <c r="DI1939" s="136"/>
      <c r="DJ1939" s="136"/>
      <c r="DK1939" s="136"/>
      <c r="DL1939" s="136"/>
      <c r="DM1939" s="136"/>
      <c r="DN1939" s="136"/>
      <c r="DO1939" s="136"/>
      <c r="DP1939" s="136"/>
      <c r="DQ1939" s="136"/>
      <c r="DR1939" s="136"/>
      <c r="DS1939" s="136"/>
      <c r="DT1939" s="136"/>
      <c r="DU1939" s="136"/>
      <c r="DV1939" s="136"/>
      <c r="DW1939" s="136"/>
      <c r="DX1939" s="136"/>
      <c r="DY1939" s="136"/>
      <c r="DZ1939" s="136"/>
      <c r="EA1939" s="136"/>
      <c r="EB1939" s="136"/>
      <c r="EC1939" s="136"/>
      <c r="ED1939" s="136"/>
      <c r="EE1939" s="136"/>
      <c r="EF1939" s="136"/>
      <c r="EG1939" s="136"/>
      <c r="EH1939" s="136"/>
      <c r="EI1939" s="136"/>
      <c r="EJ1939" s="136"/>
      <c r="EK1939" s="136"/>
      <c r="EL1939" s="136"/>
      <c r="EM1939" s="136"/>
      <c r="EN1939" s="136"/>
      <c r="EO1939" s="136"/>
      <c r="EP1939" s="136"/>
      <c r="EQ1939" s="136"/>
      <c r="ER1939" s="136"/>
      <c r="ES1939" s="136"/>
      <c r="ET1939" s="136"/>
      <c r="EU1939" s="136"/>
      <c r="EV1939" s="136"/>
      <c r="EW1939" s="136"/>
      <c r="EX1939" s="136"/>
      <c r="EY1939" s="136"/>
      <c r="EZ1939" s="136"/>
      <c r="FA1939" s="136"/>
      <c r="FB1939" s="136"/>
      <c r="FC1939" s="136"/>
      <c r="FD1939" s="136"/>
      <c r="FE1939" s="136"/>
      <c r="FF1939" s="136"/>
      <c r="FG1939" s="136"/>
      <c r="FH1939" s="136"/>
      <c r="FI1939" s="136"/>
      <c r="FJ1939" s="136"/>
      <c r="FK1939" s="136"/>
      <c r="FL1939" s="136"/>
      <c r="FM1939" s="136"/>
      <c r="FN1939" s="136"/>
      <c r="FO1939" s="136"/>
      <c r="FP1939" s="136"/>
      <c r="FQ1939" s="136"/>
      <c r="FR1939" s="136"/>
      <c r="FS1939" s="136"/>
      <c r="FT1939" s="136"/>
      <c r="FU1939" s="136"/>
      <c r="FV1939" s="136"/>
      <c r="FW1939" s="136"/>
      <c r="FX1939" s="136"/>
      <c r="FY1939" s="136"/>
      <c r="FZ1939" s="136"/>
      <c r="GA1939" s="136"/>
      <c r="GB1939" s="136"/>
      <c r="GC1939" s="136"/>
      <c r="GD1939" s="136"/>
      <c r="GE1939" s="136"/>
      <c r="GF1939" s="136"/>
      <c r="GG1939" s="136"/>
      <c r="GH1939" s="136"/>
      <c r="GI1939" s="136"/>
      <c r="GJ1939" s="136"/>
      <c r="GK1939" s="136"/>
      <c r="GL1939" s="136"/>
      <c r="GM1939" s="136"/>
      <c r="GN1939" s="136"/>
      <c r="GO1939" s="136"/>
      <c r="GP1939" s="136"/>
      <c r="GQ1939" s="136"/>
      <c r="GR1939" s="136"/>
      <c r="GS1939" s="136"/>
      <c r="GT1939" s="136"/>
      <c r="GU1939" s="136"/>
      <c r="GV1939" s="136"/>
      <c r="GW1939" s="136"/>
      <c r="GX1939" s="136"/>
      <c r="GY1939" s="136"/>
      <c r="GZ1939" s="136"/>
      <c r="HA1939" s="136"/>
      <c r="HB1939" s="136"/>
      <c r="HC1939" s="136"/>
      <c r="HD1939" s="136"/>
      <c r="HE1939" s="136"/>
      <c r="HF1939" s="136"/>
      <c r="HG1939" s="136"/>
      <c r="HH1939" s="136"/>
      <c r="HI1939" s="136"/>
      <c r="HJ1939" s="136"/>
      <c r="HK1939" s="136"/>
      <c r="HL1939" s="136"/>
      <c r="HM1939" s="136"/>
      <c r="HN1939" s="136"/>
      <c r="HO1939" s="136"/>
      <c r="HP1939" s="136"/>
      <c r="HQ1939" s="136"/>
      <c r="HR1939" s="136"/>
      <c r="HS1939" s="136"/>
      <c r="HT1939" s="136"/>
      <c r="HU1939" s="136"/>
      <c r="HV1939" s="136"/>
      <c r="HW1939" s="136"/>
      <c r="HX1939" s="136"/>
      <c r="HY1939" s="136"/>
      <c r="HZ1939" s="136"/>
      <c r="IA1939" s="136"/>
      <c r="IB1939" s="136"/>
      <c r="IC1939" s="136"/>
      <c r="ID1939" s="136"/>
      <c r="IE1939" s="136"/>
      <c r="IF1939" s="136"/>
      <c r="IG1939" s="136"/>
    </row>
    <row r="1940" spans="1:241" ht="15" customHeight="1" x14ac:dyDescent="0.25">
      <c r="A1940" s="223" t="s">
        <v>367</v>
      </c>
      <c r="B1940" s="217">
        <v>9963808</v>
      </c>
      <c r="C1940" s="217">
        <v>5969888</v>
      </c>
      <c r="D1940" s="217">
        <v>739184</v>
      </c>
      <c r="E1940" s="217">
        <v>1316290</v>
      </c>
      <c r="F1940" s="217">
        <v>2478699</v>
      </c>
      <c r="G1940" s="217">
        <v>933347</v>
      </c>
      <c r="H1940" s="235">
        <v>21401216</v>
      </c>
      <c r="I1940" s="136"/>
      <c r="J1940" s="321" t="s">
        <v>205</v>
      </c>
      <c r="K1940" s="217">
        <v>9830962</v>
      </c>
      <c r="L1940" s="217">
        <v>8056641</v>
      </c>
      <c r="M1940" s="217">
        <v>957909</v>
      </c>
      <c r="N1940" s="217">
        <v>1432636</v>
      </c>
      <c r="O1940" s="217">
        <v>2933653</v>
      </c>
      <c r="P1940" s="217">
        <v>850194</v>
      </c>
      <c r="Q1940" s="235">
        <v>24061995</v>
      </c>
      <c r="R1940" s="136"/>
      <c r="S1940" s="136"/>
      <c r="T1940" s="136"/>
      <c r="U1940" s="136"/>
      <c r="V1940" s="136"/>
      <c r="W1940" s="136"/>
      <c r="X1940" s="136"/>
      <c r="Y1940" s="136"/>
      <c r="Z1940" s="136"/>
      <c r="AA1940" s="136"/>
      <c r="AB1940" s="136"/>
      <c r="AC1940" s="136"/>
      <c r="AD1940" s="136"/>
      <c r="AE1940" s="136"/>
      <c r="AF1940" s="136"/>
      <c r="AG1940" s="136"/>
      <c r="AH1940" s="136"/>
      <c r="AI1940" s="136"/>
      <c r="AJ1940" s="136"/>
      <c r="AK1940" s="136"/>
      <c r="AL1940" s="136"/>
      <c r="AM1940" s="136"/>
      <c r="AN1940" s="136"/>
      <c r="AO1940" s="136"/>
      <c r="AP1940" s="136"/>
      <c r="AQ1940" s="136"/>
      <c r="AR1940" s="136"/>
      <c r="AS1940" s="136"/>
      <c r="AT1940" s="136"/>
      <c r="AU1940" s="136"/>
      <c r="AV1940" s="136"/>
      <c r="AW1940" s="136"/>
      <c r="AX1940" s="136"/>
      <c r="AY1940" s="136"/>
      <c r="AZ1940" s="136"/>
      <c r="BA1940" s="136"/>
      <c r="BB1940" s="136"/>
      <c r="BC1940" s="136"/>
      <c r="BD1940" s="136"/>
      <c r="BE1940" s="136"/>
      <c r="BF1940" s="136"/>
      <c r="BG1940" s="136"/>
      <c r="BH1940" s="136"/>
      <c r="BI1940" s="136"/>
      <c r="BJ1940" s="136"/>
      <c r="BK1940" s="136"/>
      <c r="BL1940" s="136"/>
      <c r="BM1940" s="136"/>
      <c r="BN1940" s="136"/>
      <c r="BO1940" s="136"/>
      <c r="BP1940" s="136"/>
      <c r="BQ1940" s="136"/>
      <c r="BR1940" s="136"/>
      <c r="BS1940" s="136"/>
      <c r="BT1940" s="136"/>
      <c r="BU1940" s="136"/>
      <c r="BV1940" s="136"/>
      <c r="BW1940" s="136"/>
      <c r="BX1940" s="136"/>
      <c r="BY1940" s="136"/>
      <c r="BZ1940" s="136"/>
      <c r="CA1940" s="136"/>
      <c r="CB1940" s="136"/>
      <c r="CC1940" s="136"/>
      <c r="CD1940" s="136"/>
      <c r="CE1940" s="136"/>
      <c r="CF1940" s="136"/>
      <c r="CG1940" s="136"/>
      <c r="CH1940" s="136"/>
      <c r="CI1940" s="136"/>
      <c r="CJ1940" s="136"/>
      <c r="CK1940" s="136"/>
      <c r="CL1940" s="136"/>
      <c r="CM1940" s="136"/>
      <c r="CN1940" s="136"/>
      <c r="CO1940" s="136"/>
      <c r="CP1940" s="136"/>
      <c r="CQ1940" s="136"/>
      <c r="CR1940" s="136"/>
      <c r="CS1940" s="136"/>
      <c r="CT1940" s="136"/>
      <c r="CU1940" s="136"/>
      <c r="CV1940" s="136"/>
      <c r="CW1940" s="136"/>
      <c r="CX1940" s="136"/>
      <c r="CY1940" s="136"/>
      <c r="CZ1940" s="136"/>
      <c r="DA1940" s="136"/>
      <c r="DB1940" s="136"/>
      <c r="DC1940" s="136"/>
      <c r="DD1940" s="136"/>
      <c r="DE1940" s="136"/>
      <c r="DF1940" s="136"/>
      <c r="DG1940" s="136"/>
      <c r="DH1940" s="136"/>
      <c r="DI1940" s="136"/>
      <c r="DJ1940" s="136"/>
      <c r="DK1940" s="136"/>
      <c r="DL1940" s="136"/>
      <c r="DM1940" s="136"/>
      <c r="DN1940" s="136"/>
      <c r="DO1940" s="136"/>
      <c r="DP1940" s="136"/>
      <c r="DQ1940" s="136"/>
      <c r="DR1940" s="136"/>
      <c r="DS1940" s="136"/>
      <c r="DT1940" s="136"/>
      <c r="DU1940" s="136"/>
      <c r="DV1940" s="136"/>
      <c r="DW1940" s="136"/>
      <c r="DX1940" s="136"/>
      <c r="DY1940" s="136"/>
      <c r="DZ1940" s="136"/>
      <c r="EA1940" s="136"/>
      <c r="EB1940" s="136"/>
      <c r="EC1940" s="136"/>
      <c r="ED1940" s="136"/>
      <c r="EE1940" s="136"/>
      <c r="EF1940" s="136"/>
      <c r="EG1940" s="136"/>
      <c r="EH1940" s="136"/>
      <c r="EI1940" s="136"/>
      <c r="EJ1940" s="136"/>
      <c r="EK1940" s="136"/>
      <c r="EL1940" s="136"/>
      <c r="EM1940" s="136"/>
      <c r="EN1940" s="136"/>
      <c r="EO1940" s="136"/>
      <c r="EP1940" s="136"/>
      <c r="EQ1940" s="136"/>
      <c r="ER1940" s="136"/>
      <c r="ES1940" s="136"/>
      <c r="ET1940" s="136"/>
      <c r="EU1940" s="136"/>
      <c r="EV1940" s="136"/>
      <c r="EW1940" s="136"/>
      <c r="EX1940" s="136"/>
      <c r="EY1940" s="136"/>
      <c r="EZ1940" s="136"/>
      <c r="FA1940" s="136"/>
      <c r="FB1940" s="136"/>
      <c r="FC1940" s="136"/>
      <c r="FD1940" s="136"/>
      <c r="FE1940" s="136"/>
      <c r="FF1940" s="136"/>
      <c r="FG1940" s="136"/>
      <c r="FH1940" s="136"/>
      <c r="FI1940" s="136"/>
      <c r="FJ1940" s="136"/>
      <c r="FK1940" s="136"/>
      <c r="FL1940" s="136"/>
      <c r="FM1940" s="136"/>
      <c r="FN1940" s="136"/>
      <c r="FO1940" s="136"/>
      <c r="FP1940" s="136"/>
      <c r="FQ1940" s="136"/>
      <c r="FR1940" s="136"/>
      <c r="FS1940" s="136"/>
      <c r="FT1940" s="136"/>
      <c r="FU1940" s="136"/>
      <c r="FV1940" s="136"/>
      <c r="FW1940" s="136"/>
      <c r="FX1940" s="136"/>
      <c r="FY1940" s="136"/>
      <c r="FZ1940" s="136"/>
      <c r="GA1940" s="136"/>
      <c r="GB1940" s="136"/>
      <c r="GC1940" s="136"/>
      <c r="GD1940" s="136"/>
      <c r="GE1940" s="136"/>
      <c r="GF1940" s="136"/>
      <c r="GG1940" s="136"/>
      <c r="GH1940" s="136"/>
      <c r="GI1940" s="136"/>
      <c r="GJ1940" s="136"/>
      <c r="GK1940" s="136"/>
      <c r="GL1940" s="136"/>
      <c r="GM1940" s="136"/>
      <c r="GN1940" s="136"/>
      <c r="GO1940" s="136"/>
      <c r="GP1940" s="136"/>
      <c r="GQ1940" s="136"/>
      <c r="GR1940" s="136"/>
      <c r="GS1940" s="136"/>
      <c r="GT1940" s="136"/>
      <c r="GU1940" s="136"/>
      <c r="GV1940" s="136"/>
      <c r="GW1940" s="136"/>
      <c r="GX1940" s="136"/>
      <c r="GY1940" s="136"/>
      <c r="GZ1940" s="136"/>
      <c r="HA1940" s="136"/>
      <c r="HB1940" s="136"/>
      <c r="HC1940" s="136"/>
      <c r="HD1940" s="136"/>
      <c r="HE1940" s="136"/>
      <c r="HF1940" s="136"/>
      <c r="HG1940" s="136"/>
      <c r="HH1940" s="136"/>
      <c r="HI1940" s="136"/>
      <c r="HJ1940" s="136"/>
      <c r="HK1940" s="136"/>
      <c r="HL1940" s="136"/>
      <c r="HM1940" s="136"/>
      <c r="HN1940" s="136"/>
      <c r="HO1940" s="136"/>
      <c r="HP1940" s="136"/>
      <c r="HQ1940" s="136"/>
      <c r="HR1940" s="136"/>
      <c r="HS1940" s="136"/>
      <c r="HT1940" s="136"/>
      <c r="HU1940" s="136"/>
      <c r="HV1940" s="136"/>
      <c r="HW1940" s="136"/>
      <c r="HX1940" s="136"/>
      <c r="HY1940" s="136"/>
      <c r="HZ1940" s="136"/>
      <c r="IA1940" s="136"/>
      <c r="IB1940" s="136"/>
      <c r="IC1940" s="136"/>
      <c r="ID1940" s="136"/>
      <c r="IE1940" s="136"/>
      <c r="IF1940" s="136"/>
      <c r="IG1940" s="136"/>
    </row>
    <row r="1941" spans="1:241" ht="15" customHeight="1" x14ac:dyDescent="0.25">
      <c r="A1941" s="223" t="s">
        <v>243</v>
      </c>
      <c r="B1941" s="217">
        <v>12885233</v>
      </c>
      <c r="C1941" s="217">
        <v>6290675</v>
      </c>
      <c r="D1941" s="217">
        <v>851962</v>
      </c>
      <c r="E1941" s="217">
        <v>1667133</v>
      </c>
      <c r="F1941" s="217">
        <v>2894736</v>
      </c>
      <c r="G1941" s="217">
        <v>990489</v>
      </c>
      <c r="H1941" s="235">
        <v>25580228</v>
      </c>
      <c r="I1941" s="136"/>
      <c r="J1941" s="321" t="s">
        <v>204</v>
      </c>
      <c r="K1941" s="217">
        <v>7715777</v>
      </c>
      <c r="L1941" s="217">
        <v>6812040</v>
      </c>
      <c r="M1941" s="217">
        <v>841191</v>
      </c>
      <c r="N1941" s="217">
        <v>1266987</v>
      </c>
      <c r="O1941" s="217">
        <v>2672606</v>
      </c>
      <c r="P1941" s="217">
        <v>1160394</v>
      </c>
      <c r="Q1941" s="235">
        <v>20468995</v>
      </c>
      <c r="R1941" s="136"/>
      <c r="S1941" s="136"/>
      <c r="T1941" s="136"/>
      <c r="U1941" s="136"/>
      <c r="V1941" s="136"/>
      <c r="W1941" s="136"/>
      <c r="X1941" s="136"/>
      <c r="Y1941" s="136"/>
      <c r="Z1941" s="136"/>
      <c r="AA1941" s="136"/>
      <c r="AB1941" s="136"/>
      <c r="AC1941" s="136"/>
      <c r="AD1941" s="136"/>
      <c r="AE1941" s="136"/>
      <c r="AF1941" s="136"/>
      <c r="AG1941" s="136"/>
      <c r="AH1941" s="136"/>
      <c r="AI1941" s="136"/>
      <c r="AJ1941" s="136"/>
      <c r="AK1941" s="136"/>
      <c r="AL1941" s="136"/>
      <c r="AM1941" s="136"/>
      <c r="AN1941" s="136"/>
      <c r="AO1941" s="136"/>
      <c r="AP1941" s="136"/>
      <c r="AQ1941" s="136"/>
      <c r="AR1941" s="136"/>
      <c r="AS1941" s="136"/>
      <c r="AT1941" s="136"/>
      <c r="AU1941" s="136"/>
      <c r="AV1941" s="136"/>
      <c r="AW1941" s="136"/>
      <c r="AX1941" s="136"/>
      <c r="AY1941" s="136"/>
      <c r="AZ1941" s="136"/>
      <c r="BA1941" s="136"/>
      <c r="BB1941" s="136"/>
      <c r="BC1941" s="136"/>
      <c r="BD1941" s="136"/>
      <c r="BE1941" s="136"/>
      <c r="BF1941" s="136"/>
      <c r="BG1941" s="136"/>
      <c r="BH1941" s="136"/>
      <c r="BI1941" s="136"/>
      <c r="BJ1941" s="136"/>
      <c r="BK1941" s="136"/>
      <c r="BL1941" s="136"/>
      <c r="BM1941" s="136"/>
      <c r="BN1941" s="136"/>
      <c r="BO1941" s="136"/>
      <c r="BP1941" s="136"/>
      <c r="BQ1941" s="136"/>
      <c r="BR1941" s="136"/>
      <c r="BS1941" s="136"/>
      <c r="BT1941" s="136"/>
      <c r="BU1941" s="136"/>
      <c r="BV1941" s="136"/>
      <c r="BW1941" s="136"/>
      <c r="BX1941" s="136"/>
      <c r="BY1941" s="136"/>
      <c r="BZ1941" s="136"/>
      <c r="CA1941" s="136"/>
      <c r="CB1941" s="136"/>
      <c r="CC1941" s="136"/>
      <c r="CD1941" s="136"/>
      <c r="CE1941" s="136"/>
      <c r="CF1941" s="136"/>
      <c r="CG1941" s="136"/>
      <c r="CH1941" s="136"/>
      <c r="CI1941" s="136"/>
      <c r="CJ1941" s="136"/>
      <c r="CK1941" s="136"/>
      <c r="CL1941" s="136"/>
      <c r="CM1941" s="136"/>
      <c r="CN1941" s="136"/>
      <c r="CO1941" s="136"/>
      <c r="CP1941" s="136"/>
      <c r="CQ1941" s="136"/>
      <c r="CR1941" s="136"/>
      <c r="CS1941" s="136"/>
      <c r="CT1941" s="136"/>
      <c r="CU1941" s="136"/>
      <c r="CV1941" s="136"/>
      <c r="CW1941" s="136"/>
      <c r="CX1941" s="136"/>
      <c r="CY1941" s="136"/>
      <c r="CZ1941" s="136"/>
      <c r="DA1941" s="136"/>
      <c r="DB1941" s="136"/>
      <c r="DC1941" s="136"/>
      <c r="DD1941" s="136"/>
      <c r="DE1941" s="136"/>
      <c r="DF1941" s="136"/>
      <c r="DG1941" s="136"/>
      <c r="DH1941" s="136"/>
      <c r="DI1941" s="136"/>
      <c r="DJ1941" s="136"/>
      <c r="DK1941" s="136"/>
      <c r="DL1941" s="136"/>
      <c r="DM1941" s="136"/>
      <c r="DN1941" s="136"/>
      <c r="DO1941" s="136"/>
      <c r="DP1941" s="136"/>
      <c r="DQ1941" s="136"/>
      <c r="DR1941" s="136"/>
      <c r="DS1941" s="136"/>
      <c r="DT1941" s="136"/>
      <c r="DU1941" s="136"/>
      <c r="DV1941" s="136"/>
      <c r="DW1941" s="136"/>
      <c r="DX1941" s="136"/>
      <c r="DY1941" s="136"/>
      <c r="DZ1941" s="136"/>
      <c r="EA1941" s="136"/>
      <c r="EB1941" s="136"/>
      <c r="EC1941" s="136"/>
      <c r="ED1941" s="136"/>
      <c r="EE1941" s="136"/>
      <c r="EF1941" s="136"/>
      <c r="EG1941" s="136"/>
      <c r="EH1941" s="136"/>
      <c r="EI1941" s="136"/>
      <c r="EJ1941" s="136"/>
      <c r="EK1941" s="136"/>
      <c r="EL1941" s="136"/>
      <c r="EM1941" s="136"/>
      <c r="EN1941" s="136"/>
      <c r="EO1941" s="136"/>
      <c r="EP1941" s="136"/>
      <c r="EQ1941" s="136"/>
      <c r="ER1941" s="136"/>
      <c r="ES1941" s="136"/>
      <c r="ET1941" s="136"/>
      <c r="EU1941" s="136"/>
      <c r="EV1941" s="136"/>
      <c r="EW1941" s="136"/>
      <c r="EX1941" s="136"/>
      <c r="EY1941" s="136"/>
      <c r="EZ1941" s="136"/>
      <c r="FA1941" s="136"/>
      <c r="FB1941" s="136"/>
      <c r="FC1941" s="136"/>
      <c r="FD1941" s="136"/>
      <c r="FE1941" s="136"/>
      <c r="FF1941" s="136"/>
      <c r="FG1941" s="136"/>
      <c r="FH1941" s="136"/>
      <c r="FI1941" s="136"/>
      <c r="FJ1941" s="136"/>
      <c r="FK1941" s="136"/>
      <c r="FL1941" s="136"/>
      <c r="FM1941" s="136"/>
      <c r="FN1941" s="136"/>
      <c r="FO1941" s="136"/>
      <c r="FP1941" s="136"/>
      <c r="FQ1941" s="136"/>
      <c r="FR1941" s="136"/>
      <c r="FS1941" s="136"/>
      <c r="FT1941" s="136"/>
      <c r="FU1941" s="136"/>
      <c r="FV1941" s="136"/>
      <c r="FW1941" s="136"/>
      <c r="FX1941" s="136"/>
      <c r="FY1941" s="136"/>
      <c r="FZ1941" s="136"/>
      <c r="GA1941" s="136"/>
      <c r="GB1941" s="136"/>
      <c r="GC1941" s="136"/>
      <c r="GD1941" s="136"/>
      <c r="GE1941" s="136"/>
      <c r="GF1941" s="136"/>
      <c r="GG1941" s="136"/>
      <c r="GH1941" s="136"/>
      <c r="GI1941" s="136"/>
      <c r="GJ1941" s="136"/>
      <c r="GK1941" s="136"/>
      <c r="GL1941" s="136"/>
      <c r="GM1941" s="136"/>
      <c r="GN1941" s="136"/>
      <c r="GO1941" s="136"/>
      <c r="GP1941" s="136"/>
      <c r="GQ1941" s="136"/>
      <c r="GR1941" s="136"/>
      <c r="GS1941" s="136"/>
      <c r="GT1941" s="136"/>
      <c r="GU1941" s="136"/>
      <c r="GV1941" s="136"/>
      <c r="GW1941" s="136"/>
      <c r="GX1941" s="136"/>
      <c r="GY1941" s="136"/>
      <c r="GZ1941" s="136"/>
      <c r="HA1941" s="136"/>
      <c r="HB1941" s="136"/>
      <c r="HC1941" s="136"/>
      <c r="HD1941" s="136"/>
      <c r="HE1941" s="136"/>
      <c r="HF1941" s="136"/>
      <c r="HG1941" s="136"/>
      <c r="HH1941" s="136"/>
      <c r="HI1941" s="136"/>
      <c r="HJ1941" s="136"/>
      <c r="HK1941" s="136"/>
      <c r="HL1941" s="136"/>
      <c r="HM1941" s="136"/>
      <c r="HN1941" s="136"/>
      <c r="HO1941" s="136"/>
      <c r="HP1941" s="136"/>
      <c r="HQ1941" s="136"/>
      <c r="HR1941" s="136"/>
      <c r="HS1941" s="136"/>
      <c r="HT1941" s="136"/>
      <c r="HU1941" s="136"/>
      <c r="HV1941" s="136"/>
      <c r="HW1941" s="136"/>
      <c r="HX1941" s="136"/>
      <c r="HY1941" s="136"/>
      <c r="HZ1941" s="136"/>
      <c r="IA1941" s="136"/>
      <c r="IB1941" s="136"/>
      <c r="IC1941" s="136"/>
      <c r="ID1941" s="136"/>
      <c r="IE1941" s="136"/>
      <c r="IF1941" s="136"/>
      <c r="IG1941" s="136"/>
    </row>
    <row r="1942" spans="1:241" ht="15" customHeight="1" x14ac:dyDescent="0.25">
      <c r="A1942" s="223" t="s">
        <v>242</v>
      </c>
      <c r="B1942" s="217">
        <v>10285211</v>
      </c>
      <c r="C1942" s="217">
        <v>4446415</v>
      </c>
      <c r="D1942" s="217">
        <v>785495</v>
      </c>
      <c r="E1942" s="217">
        <v>1359709</v>
      </c>
      <c r="F1942" s="217">
        <v>2601686</v>
      </c>
      <c r="G1942" s="217">
        <v>1003269</v>
      </c>
      <c r="H1942" s="235">
        <v>20481785</v>
      </c>
      <c r="I1942" s="136"/>
      <c r="J1942" s="321" t="s">
        <v>203</v>
      </c>
      <c r="K1942" s="217">
        <v>8678516</v>
      </c>
      <c r="L1942" s="217">
        <v>8266841</v>
      </c>
      <c r="M1942" s="217">
        <v>822211</v>
      </c>
      <c r="N1942" s="217">
        <v>1475082</v>
      </c>
      <c r="O1942" s="217">
        <v>2422566</v>
      </c>
      <c r="P1942" s="217">
        <v>763872</v>
      </c>
      <c r="Q1942" s="235">
        <v>22429088</v>
      </c>
      <c r="R1942" s="136"/>
      <c r="S1942" s="136"/>
      <c r="T1942" s="136"/>
      <c r="U1942" s="136"/>
      <c r="V1942" s="136"/>
      <c r="W1942" s="136"/>
      <c r="X1942" s="136"/>
      <c r="Y1942" s="136"/>
      <c r="Z1942" s="136"/>
      <c r="AA1942" s="136"/>
      <c r="AB1942" s="136"/>
      <c r="AC1942" s="136"/>
      <c r="AD1942" s="136"/>
      <c r="AE1942" s="136"/>
      <c r="AF1942" s="136"/>
      <c r="AG1942" s="136"/>
      <c r="AH1942" s="136"/>
      <c r="AI1942" s="136"/>
      <c r="AJ1942" s="136"/>
      <c r="AK1942" s="136"/>
      <c r="AL1942" s="136"/>
      <c r="AM1942" s="136"/>
      <c r="AN1942" s="136"/>
      <c r="AO1942" s="136"/>
      <c r="AP1942" s="136"/>
      <c r="AQ1942" s="136"/>
      <c r="AR1942" s="136"/>
      <c r="AS1942" s="136"/>
      <c r="AT1942" s="136"/>
      <c r="AU1942" s="136"/>
      <c r="AV1942" s="136"/>
      <c r="AW1942" s="136"/>
      <c r="AX1942" s="136"/>
      <c r="AY1942" s="136"/>
      <c r="AZ1942" s="136"/>
      <c r="BA1942" s="136"/>
      <c r="BB1942" s="136"/>
      <c r="BC1942" s="136"/>
      <c r="BD1942" s="136"/>
      <c r="BE1942" s="136"/>
      <c r="BF1942" s="136"/>
      <c r="BG1942" s="136"/>
      <c r="BH1942" s="136"/>
      <c r="BI1942" s="136"/>
      <c r="BJ1942" s="136"/>
      <c r="BK1942" s="136"/>
      <c r="BL1942" s="136"/>
      <c r="BM1942" s="136"/>
      <c r="BN1942" s="136"/>
      <c r="BO1942" s="136"/>
      <c r="BP1942" s="136"/>
      <c r="BQ1942" s="136"/>
      <c r="BR1942" s="136"/>
      <c r="BS1942" s="136"/>
      <c r="BT1942" s="136"/>
      <c r="BU1942" s="136"/>
      <c r="BV1942" s="136"/>
      <c r="BW1942" s="136"/>
      <c r="BX1942" s="136"/>
      <c r="BY1942" s="136"/>
      <c r="BZ1942" s="136"/>
      <c r="CA1942" s="136"/>
      <c r="CB1942" s="136"/>
      <c r="CC1942" s="136"/>
      <c r="CD1942" s="136"/>
      <c r="CE1942" s="136"/>
      <c r="CF1942" s="136"/>
      <c r="CG1942" s="136"/>
      <c r="CH1942" s="136"/>
      <c r="CI1942" s="136"/>
      <c r="CJ1942" s="136"/>
      <c r="CK1942" s="136"/>
      <c r="CL1942" s="136"/>
      <c r="CM1942" s="136"/>
      <c r="CN1942" s="136"/>
      <c r="CO1942" s="136"/>
      <c r="CP1942" s="136"/>
      <c r="CQ1942" s="136"/>
      <c r="CR1942" s="136"/>
      <c r="CS1942" s="136"/>
      <c r="CT1942" s="136"/>
      <c r="CU1942" s="136"/>
      <c r="CV1942" s="136"/>
      <c r="CW1942" s="136"/>
      <c r="CX1942" s="136"/>
      <c r="CY1942" s="136"/>
      <c r="CZ1942" s="136"/>
      <c r="DA1942" s="136"/>
      <c r="DB1942" s="136"/>
      <c r="DC1942" s="136"/>
      <c r="DD1942" s="136"/>
      <c r="DE1942" s="136"/>
      <c r="DF1942" s="136"/>
      <c r="DG1942" s="136"/>
      <c r="DH1942" s="136"/>
      <c r="DI1942" s="136"/>
      <c r="DJ1942" s="136"/>
      <c r="DK1942" s="136"/>
      <c r="DL1942" s="136"/>
      <c r="DM1942" s="136"/>
      <c r="DN1942" s="136"/>
      <c r="DO1942" s="136"/>
      <c r="DP1942" s="136"/>
      <c r="DQ1942" s="136"/>
      <c r="DR1942" s="136"/>
      <c r="DS1942" s="136"/>
      <c r="DT1942" s="136"/>
      <c r="DU1942" s="136"/>
      <c r="DV1942" s="136"/>
      <c r="DW1942" s="136"/>
      <c r="DX1942" s="136"/>
      <c r="DY1942" s="136"/>
      <c r="DZ1942" s="136"/>
      <c r="EA1942" s="136"/>
      <c r="EB1942" s="136"/>
      <c r="EC1942" s="136"/>
      <c r="ED1942" s="136"/>
      <c r="EE1942" s="136"/>
      <c r="EF1942" s="136"/>
      <c r="EG1942" s="136"/>
      <c r="EH1942" s="136"/>
      <c r="EI1942" s="136"/>
      <c r="EJ1942" s="136"/>
      <c r="EK1942" s="136"/>
      <c r="EL1942" s="136"/>
      <c r="EM1942" s="136"/>
      <c r="EN1942" s="136"/>
      <c r="EO1942" s="136"/>
      <c r="EP1942" s="136"/>
      <c r="EQ1942" s="136"/>
      <c r="ER1942" s="136"/>
      <c r="ES1942" s="136"/>
      <c r="ET1942" s="136"/>
      <c r="EU1942" s="136"/>
      <c r="EV1942" s="136"/>
      <c r="EW1942" s="136"/>
      <c r="EX1942" s="136"/>
      <c r="EY1942" s="136"/>
      <c r="EZ1942" s="136"/>
      <c r="FA1942" s="136"/>
      <c r="FB1942" s="136"/>
      <c r="FC1942" s="136"/>
      <c r="FD1942" s="136"/>
      <c r="FE1942" s="136"/>
      <c r="FF1942" s="136"/>
      <c r="FG1942" s="136"/>
      <c r="FH1942" s="136"/>
      <c r="FI1942" s="136"/>
      <c r="FJ1942" s="136"/>
      <c r="FK1942" s="136"/>
      <c r="FL1942" s="136"/>
      <c r="FM1942" s="136"/>
      <c r="FN1942" s="136"/>
      <c r="FO1942" s="136"/>
      <c r="FP1942" s="136"/>
      <c r="FQ1942" s="136"/>
      <c r="FR1942" s="136"/>
      <c r="FS1942" s="136"/>
      <c r="FT1942" s="136"/>
      <c r="FU1942" s="136"/>
      <c r="FV1942" s="136"/>
      <c r="FW1942" s="136"/>
      <c r="FX1942" s="136"/>
      <c r="FY1942" s="136"/>
      <c r="FZ1942" s="136"/>
      <c r="GA1942" s="136"/>
      <c r="GB1942" s="136"/>
      <c r="GC1942" s="136"/>
      <c r="GD1942" s="136"/>
      <c r="GE1942" s="136"/>
      <c r="GF1942" s="136"/>
      <c r="GG1942" s="136"/>
      <c r="GH1942" s="136"/>
      <c r="GI1942" s="136"/>
      <c r="GJ1942" s="136"/>
      <c r="GK1942" s="136"/>
      <c r="GL1942" s="136"/>
      <c r="GM1942" s="136"/>
      <c r="GN1942" s="136"/>
      <c r="GO1942" s="136"/>
      <c r="GP1942" s="136"/>
      <c r="GQ1942" s="136"/>
      <c r="GR1942" s="136"/>
      <c r="GS1942" s="136"/>
      <c r="GT1942" s="136"/>
      <c r="GU1942" s="136"/>
      <c r="GV1942" s="136"/>
      <c r="GW1942" s="136"/>
      <c r="GX1942" s="136"/>
      <c r="GY1942" s="136"/>
      <c r="GZ1942" s="136"/>
      <c r="HA1942" s="136"/>
      <c r="HB1942" s="136"/>
      <c r="HC1942" s="136"/>
      <c r="HD1942" s="136"/>
      <c r="HE1942" s="136"/>
      <c r="HF1942" s="136"/>
      <c r="HG1942" s="136"/>
      <c r="HH1942" s="136"/>
      <c r="HI1942" s="136"/>
      <c r="HJ1942" s="136"/>
      <c r="HK1942" s="136"/>
      <c r="HL1942" s="136"/>
      <c r="HM1942" s="136"/>
      <c r="HN1942" s="136"/>
      <c r="HO1942" s="136"/>
      <c r="HP1942" s="136"/>
      <c r="HQ1942" s="136"/>
      <c r="HR1942" s="136"/>
      <c r="HS1942" s="136"/>
      <c r="HT1942" s="136"/>
      <c r="HU1942" s="136"/>
      <c r="HV1942" s="136"/>
      <c r="HW1942" s="136"/>
      <c r="HX1942" s="136"/>
      <c r="HY1942" s="136"/>
      <c r="HZ1942" s="136"/>
      <c r="IA1942" s="136"/>
      <c r="IB1942" s="136"/>
      <c r="IC1942" s="136"/>
      <c r="ID1942" s="136"/>
      <c r="IE1942" s="136"/>
      <c r="IF1942" s="136"/>
      <c r="IG1942" s="136"/>
    </row>
    <row r="1943" spans="1:241" ht="15" customHeight="1" x14ac:dyDescent="0.25">
      <c r="A1943" s="223" t="s">
        <v>241</v>
      </c>
      <c r="B1943" s="217">
        <v>9462424</v>
      </c>
      <c r="C1943" s="217">
        <v>4062543</v>
      </c>
      <c r="D1943" s="217">
        <v>703605</v>
      </c>
      <c r="E1943" s="217">
        <v>1130766</v>
      </c>
      <c r="F1943" s="217">
        <v>2496220</v>
      </c>
      <c r="G1943" s="217">
        <v>852241</v>
      </c>
      <c r="H1943" s="235">
        <v>18707799</v>
      </c>
      <c r="I1943" s="136"/>
      <c r="J1943" s="321" t="s">
        <v>202</v>
      </c>
      <c r="K1943" s="217">
        <v>9161947</v>
      </c>
      <c r="L1943" s="217">
        <v>6863087</v>
      </c>
      <c r="M1943" s="217">
        <v>919893</v>
      </c>
      <c r="N1943" s="217">
        <v>1172168</v>
      </c>
      <c r="O1943" s="217">
        <v>2493424</v>
      </c>
      <c r="P1943" s="217">
        <v>692997</v>
      </c>
      <c r="Q1943" s="235">
        <v>21303517</v>
      </c>
      <c r="R1943" s="136"/>
      <c r="S1943" s="136"/>
      <c r="T1943" s="136"/>
      <c r="U1943" s="136"/>
      <c r="V1943" s="136"/>
      <c r="W1943" s="136"/>
      <c r="X1943" s="136"/>
      <c r="Y1943" s="136"/>
      <c r="Z1943" s="136"/>
      <c r="AA1943" s="136"/>
      <c r="AB1943" s="136"/>
      <c r="AC1943" s="136"/>
      <c r="AD1943" s="136"/>
      <c r="AE1943" s="136"/>
      <c r="AF1943" s="136"/>
      <c r="AG1943" s="136"/>
      <c r="AH1943" s="136"/>
      <c r="AI1943" s="136"/>
      <c r="AJ1943" s="136"/>
      <c r="AK1943" s="136"/>
      <c r="AL1943" s="136"/>
      <c r="AM1943" s="136"/>
      <c r="AN1943" s="136"/>
      <c r="AO1943" s="136"/>
      <c r="AP1943" s="136"/>
      <c r="AQ1943" s="136"/>
      <c r="AR1943" s="136"/>
      <c r="AS1943" s="136"/>
      <c r="AT1943" s="136"/>
      <c r="AU1943" s="136"/>
      <c r="AV1943" s="136"/>
      <c r="AW1943" s="136"/>
      <c r="AX1943" s="136"/>
      <c r="AY1943" s="136"/>
      <c r="AZ1943" s="136"/>
      <c r="BA1943" s="136"/>
      <c r="BB1943" s="136"/>
      <c r="BC1943" s="136"/>
      <c r="BD1943" s="136"/>
      <c r="BE1943" s="136"/>
      <c r="BF1943" s="136"/>
      <c r="BG1943" s="136"/>
      <c r="BH1943" s="136"/>
      <c r="BI1943" s="136"/>
      <c r="BJ1943" s="136"/>
      <c r="BK1943" s="136"/>
      <c r="BL1943" s="136"/>
      <c r="BM1943" s="136"/>
      <c r="BN1943" s="136"/>
      <c r="BO1943" s="136"/>
      <c r="BP1943" s="136"/>
      <c r="BQ1943" s="136"/>
      <c r="BR1943" s="136"/>
      <c r="BS1943" s="136"/>
      <c r="BT1943" s="136"/>
      <c r="BU1943" s="136"/>
      <c r="BV1943" s="136"/>
      <c r="BW1943" s="136"/>
      <c r="BX1943" s="136"/>
      <c r="BY1943" s="136"/>
      <c r="BZ1943" s="136"/>
      <c r="CA1943" s="136"/>
      <c r="CB1943" s="136"/>
      <c r="CC1943" s="136"/>
      <c r="CD1943" s="136"/>
      <c r="CE1943" s="136"/>
      <c r="CF1943" s="136"/>
      <c r="CG1943" s="136"/>
      <c r="CH1943" s="136"/>
      <c r="CI1943" s="136"/>
      <c r="CJ1943" s="136"/>
      <c r="CK1943" s="136"/>
      <c r="CL1943" s="136"/>
      <c r="CM1943" s="136"/>
      <c r="CN1943" s="136"/>
      <c r="CO1943" s="136"/>
      <c r="CP1943" s="136"/>
      <c r="CQ1943" s="136"/>
      <c r="CR1943" s="136"/>
      <c r="CS1943" s="136"/>
      <c r="CT1943" s="136"/>
      <c r="CU1943" s="136"/>
      <c r="CV1943" s="136"/>
      <c r="CW1943" s="136"/>
      <c r="CX1943" s="136"/>
      <c r="CY1943" s="136"/>
      <c r="CZ1943" s="136"/>
      <c r="DA1943" s="136"/>
      <c r="DB1943" s="136"/>
      <c r="DC1943" s="136"/>
      <c r="DD1943" s="136"/>
      <c r="DE1943" s="136"/>
      <c r="DF1943" s="136"/>
      <c r="DG1943" s="136"/>
      <c r="DH1943" s="136"/>
      <c r="DI1943" s="136"/>
      <c r="DJ1943" s="136"/>
      <c r="DK1943" s="136"/>
      <c r="DL1943" s="136"/>
      <c r="DM1943" s="136"/>
      <c r="DN1943" s="136"/>
      <c r="DO1943" s="136"/>
      <c r="DP1943" s="136"/>
      <c r="DQ1943" s="136"/>
      <c r="DR1943" s="136"/>
      <c r="DS1943" s="136"/>
      <c r="DT1943" s="136"/>
      <c r="DU1943" s="136"/>
      <c r="DV1943" s="136"/>
      <c r="DW1943" s="136"/>
      <c r="DX1943" s="136"/>
      <c r="DY1943" s="136"/>
      <c r="DZ1943" s="136"/>
      <c r="EA1943" s="136"/>
      <c r="EB1943" s="136"/>
      <c r="EC1943" s="136"/>
      <c r="ED1943" s="136"/>
      <c r="EE1943" s="136"/>
      <c r="EF1943" s="136"/>
      <c r="EG1943" s="136"/>
      <c r="EH1943" s="136"/>
      <c r="EI1943" s="136"/>
      <c r="EJ1943" s="136"/>
      <c r="EK1943" s="136"/>
      <c r="EL1943" s="136"/>
      <c r="EM1943" s="136"/>
      <c r="EN1943" s="136"/>
      <c r="EO1943" s="136"/>
      <c r="EP1943" s="136"/>
      <c r="EQ1943" s="136"/>
      <c r="ER1943" s="136"/>
      <c r="ES1943" s="136"/>
      <c r="ET1943" s="136"/>
      <c r="EU1943" s="136"/>
      <c r="EV1943" s="136"/>
      <c r="EW1943" s="136"/>
      <c r="EX1943" s="136"/>
      <c r="EY1943" s="136"/>
      <c r="EZ1943" s="136"/>
      <c r="FA1943" s="136"/>
      <c r="FB1943" s="136"/>
      <c r="FC1943" s="136"/>
      <c r="FD1943" s="136"/>
      <c r="FE1943" s="136"/>
      <c r="FF1943" s="136"/>
      <c r="FG1943" s="136"/>
      <c r="FH1943" s="136"/>
      <c r="FI1943" s="136"/>
      <c r="FJ1943" s="136"/>
      <c r="FK1943" s="136"/>
      <c r="FL1943" s="136"/>
      <c r="FM1943" s="136"/>
      <c r="FN1943" s="136"/>
      <c r="FO1943" s="136"/>
      <c r="FP1943" s="136"/>
      <c r="FQ1943" s="136"/>
      <c r="FR1943" s="136"/>
      <c r="FS1943" s="136"/>
      <c r="FT1943" s="136"/>
      <c r="FU1943" s="136"/>
      <c r="FV1943" s="136"/>
      <c r="FW1943" s="136"/>
      <c r="FX1943" s="136"/>
      <c r="FY1943" s="136"/>
      <c r="FZ1943" s="136"/>
      <c r="GA1943" s="136"/>
      <c r="GB1943" s="136"/>
      <c r="GC1943" s="136"/>
      <c r="GD1943" s="136"/>
      <c r="GE1943" s="136"/>
      <c r="GF1943" s="136"/>
      <c r="GG1943" s="136"/>
      <c r="GH1943" s="136"/>
      <c r="GI1943" s="136"/>
      <c r="GJ1943" s="136"/>
      <c r="GK1943" s="136"/>
      <c r="GL1943" s="136"/>
      <c r="GM1943" s="136"/>
      <c r="GN1943" s="136"/>
      <c r="GO1943" s="136"/>
      <c r="GP1943" s="136"/>
      <c r="GQ1943" s="136"/>
      <c r="GR1943" s="136"/>
      <c r="GS1943" s="136"/>
      <c r="GT1943" s="136"/>
      <c r="GU1943" s="136"/>
      <c r="GV1943" s="136"/>
      <c r="GW1943" s="136"/>
      <c r="GX1943" s="136"/>
      <c r="GY1943" s="136"/>
      <c r="GZ1943" s="136"/>
      <c r="HA1943" s="136"/>
      <c r="HB1943" s="136"/>
      <c r="HC1943" s="136"/>
      <c r="HD1943" s="136"/>
      <c r="HE1943" s="136"/>
      <c r="HF1943" s="136"/>
      <c r="HG1943" s="136"/>
      <c r="HH1943" s="136"/>
      <c r="HI1943" s="136"/>
      <c r="HJ1943" s="136"/>
      <c r="HK1943" s="136"/>
      <c r="HL1943" s="136"/>
      <c r="HM1943" s="136"/>
      <c r="HN1943" s="136"/>
      <c r="HO1943" s="136"/>
      <c r="HP1943" s="136"/>
      <c r="HQ1943" s="136"/>
      <c r="HR1943" s="136"/>
      <c r="HS1943" s="136"/>
      <c r="HT1943" s="136"/>
      <c r="HU1943" s="136"/>
      <c r="HV1943" s="136"/>
      <c r="HW1943" s="136"/>
      <c r="HX1943" s="136"/>
      <c r="HY1943" s="136"/>
      <c r="HZ1943" s="136"/>
      <c r="IA1943" s="136"/>
      <c r="IB1943" s="136"/>
      <c r="IC1943" s="136"/>
      <c r="ID1943" s="136"/>
      <c r="IE1943" s="136"/>
      <c r="IF1943" s="136"/>
      <c r="IG1943" s="136"/>
    </row>
    <row r="1944" spans="1:241" ht="15" customHeight="1" x14ac:dyDescent="0.25">
      <c r="A1944" s="223" t="s">
        <v>240</v>
      </c>
      <c r="B1944" s="217">
        <v>12894931</v>
      </c>
      <c r="C1944" s="217">
        <v>5848504</v>
      </c>
      <c r="D1944" s="217">
        <v>953552</v>
      </c>
      <c r="E1944" s="217">
        <v>1482896</v>
      </c>
      <c r="F1944" s="217">
        <v>3049913</v>
      </c>
      <c r="G1944" s="217">
        <v>851938</v>
      </c>
      <c r="H1944" s="235">
        <v>25081734</v>
      </c>
      <c r="I1944" s="136"/>
      <c r="J1944" s="321" t="s">
        <v>201</v>
      </c>
      <c r="K1944" s="217">
        <v>8472328</v>
      </c>
      <c r="L1944" s="217">
        <v>6214988</v>
      </c>
      <c r="M1944" s="217">
        <v>891732</v>
      </c>
      <c r="N1944" s="217">
        <v>1249740</v>
      </c>
      <c r="O1944" s="217">
        <v>2438695</v>
      </c>
      <c r="P1944" s="217">
        <v>529703</v>
      </c>
      <c r="Q1944" s="235">
        <v>19797186</v>
      </c>
      <c r="R1944" s="136"/>
      <c r="S1944" s="136"/>
      <c r="T1944" s="136"/>
      <c r="U1944" s="136"/>
      <c r="V1944" s="136"/>
      <c r="W1944" s="136"/>
      <c r="X1944" s="136"/>
      <c r="Y1944" s="136"/>
      <c r="Z1944" s="136"/>
      <c r="AA1944" s="136"/>
      <c r="AB1944" s="136"/>
      <c r="AC1944" s="136"/>
      <c r="AD1944" s="136"/>
      <c r="AE1944" s="136"/>
      <c r="AF1944" s="136"/>
      <c r="AG1944" s="136"/>
      <c r="AH1944" s="136"/>
      <c r="AI1944" s="136"/>
      <c r="AJ1944" s="136"/>
      <c r="AK1944" s="136"/>
      <c r="AL1944" s="136"/>
      <c r="AM1944" s="136"/>
      <c r="AN1944" s="136"/>
      <c r="AO1944" s="136"/>
      <c r="AP1944" s="136"/>
      <c r="AQ1944" s="136"/>
      <c r="AR1944" s="136"/>
      <c r="AS1944" s="136"/>
      <c r="AT1944" s="136"/>
      <c r="AU1944" s="136"/>
      <c r="AV1944" s="136"/>
      <c r="AW1944" s="136"/>
      <c r="AX1944" s="136"/>
      <c r="AY1944" s="136"/>
      <c r="AZ1944" s="136"/>
      <c r="BA1944" s="136"/>
      <c r="BB1944" s="136"/>
      <c r="BC1944" s="136"/>
      <c r="BD1944" s="136"/>
      <c r="BE1944" s="136"/>
      <c r="BF1944" s="136"/>
      <c r="BG1944" s="136"/>
      <c r="BH1944" s="136"/>
      <c r="BI1944" s="136"/>
      <c r="BJ1944" s="136"/>
      <c r="BK1944" s="136"/>
      <c r="BL1944" s="136"/>
      <c r="BM1944" s="136"/>
      <c r="BN1944" s="136"/>
      <c r="BO1944" s="136"/>
      <c r="BP1944" s="136"/>
      <c r="BQ1944" s="136"/>
      <c r="BR1944" s="136"/>
      <c r="BS1944" s="136"/>
      <c r="BT1944" s="136"/>
      <c r="BU1944" s="136"/>
      <c r="BV1944" s="136"/>
      <c r="BW1944" s="136"/>
      <c r="BX1944" s="136"/>
      <c r="BY1944" s="136"/>
      <c r="BZ1944" s="136"/>
      <c r="CA1944" s="136"/>
      <c r="CB1944" s="136"/>
      <c r="CC1944" s="136"/>
      <c r="CD1944" s="136"/>
      <c r="CE1944" s="136"/>
      <c r="CF1944" s="136"/>
      <c r="CG1944" s="136"/>
      <c r="CH1944" s="136"/>
      <c r="CI1944" s="136"/>
      <c r="CJ1944" s="136"/>
      <c r="CK1944" s="136"/>
      <c r="CL1944" s="136"/>
      <c r="CM1944" s="136"/>
      <c r="CN1944" s="136"/>
      <c r="CO1944" s="136"/>
      <c r="CP1944" s="136"/>
      <c r="CQ1944" s="136"/>
      <c r="CR1944" s="136"/>
      <c r="CS1944" s="136"/>
      <c r="CT1944" s="136"/>
      <c r="CU1944" s="136"/>
      <c r="CV1944" s="136"/>
      <c r="CW1944" s="136"/>
      <c r="CX1944" s="136"/>
      <c r="CY1944" s="136"/>
      <c r="CZ1944" s="136"/>
      <c r="DA1944" s="136"/>
      <c r="DB1944" s="136"/>
      <c r="DC1944" s="136"/>
      <c r="DD1944" s="136"/>
      <c r="DE1944" s="136"/>
      <c r="DF1944" s="136"/>
      <c r="DG1944" s="136"/>
      <c r="DH1944" s="136"/>
      <c r="DI1944" s="136"/>
      <c r="DJ1944" s="136"/>
      <c r="DK1944" s="136"/>
      <c r="DL1944" s="136"/>
      <c r="DM1944" s="136"/>
      <c r="DN1944" s="136"/>
      <c r="DO1944" s="136"/>
      <c r="DP1944" s="136"/>
      <c r="DQ1944" s="136"/>
      <c r="DR1944" s="136"/>
      <c r="DS1944" s="136"/>
      <c r="DT1944" s="136"/>
      <c r="DU1944" s="136"/>
      <c r="DV1944" s="136"/>
      <c r="DW1944" s="136"/>
      <c r="DX1944" s="136"/>
      <c r="DY1944" s="136"/>
      <c r="DZ1944" s="136"/>
      <c r="EA1944" s="136"/>
      <c r="EB1944" s="136"/>
      <c r="EC1944" s="136"/>
      <c r="ED1944" s="136"/>
      <c r="EE1944" s="136"/>
      <c r="EF1944" s="136"/>
      <c r="EG1944" s="136"/>
      <c r="EH1944" s="136"/>
      <c r="EI1944" s="136"/>
      <c r="EJ1944" s="136"/>
      <c r="EK1944" s="136"/>
      <c r="EL1944" s="136"/>
      <c r="EM1944" s="136"/>
      <c r="EN1944" s="136"/>
      <c r="EO1944" s="136"/>
      <c r="EP1944" s="136"/>
      <c r="EQ1944" s="136"/>
      <c r="ER1944" s="136"/>
      <c r="ES1944" s="136"/>
      <c r="ET1944" s="136"/>
      <c r="EU1944" s="136"/>
      <c r="EV1944" s="136"/>
      <c r="EW1944" s="136"/>
      <c r="EX1944" s="136"/>
      <c r="EY1944" s="136"/>
      <c r="EZ1944" s="136"/>
      <c r="FA1944" s="136"/>
      <c r="FB1944" s="136"/>
      <c r="FC1944" s="136"/>
      <c r="FD1944" s="136"/>
      <c r="FE1944" s="136"/>
      <c r="FF1944" s="136"/>
      <c r="FG1944" s="136"/>
      <c r="FH1944" s="136"/>
      <c r="FI1944" s="136"/>
      <c r="FJ1944" s="136"/>
      <c r="FK1944" s="136"/>
      <c r="FL1944" s="136"/>
      <c r="FM1944" s="136"/>
      <c r="FN1944" s="136"/>
      <c r="FO1944" s="136"/>
      <c r="FP1944" s="136"/>
      <c r="FQ1944" s="136"/>
      <c r="FR1944" s="136"/>
      <c r="FS1944" s="136"/>
      <c r="FT1944" s="136"/>
      <c r="FU1944" s="136"/>
      <c r="FV1944" s="136"/>
      <c r="FW1944" s="136"/>
      <c r="FX1944" s="136"/>
      <c r="FY1944" s="136"/>
      <c r="FZ1944" s="136"/>
      <c r="GA1944" s="136"/>
      <c r="GB1944" s="136"/>
      <c r="GC1944" s="136"/>
      <c r="GD1944" s="136"/>
      <c r="GE1944" s="136"/>
      <c r="GF1944" s="136"/>
      <c r="GG1944" s="136"/>
      <c r="GH1944" s="136"/>
      <c r="GI1944" s="136"/>
      <c r="GJ1944" s="136"/>
      <c r="GK1944" s="136"/>
      <c r="GL1944" s="136"/>
      <c r="GM1944" s="136"/>
      <c r="GN1944" s="136"/>
      <c r="GO1944" s="136"/>
      <c r="GP1944" s="136"/>
      <c r="GQ1944" s="136"/>
      <c r="GR1944" s="136"/>
      <c r="GS1944" s="136"/>
      <c r="GT1944" s="136"/>
      <c r="GU1944" s="136"/>
      <c r="GV1944" s="136"/>
      <c r="GW1944" s="136"/>
      <c r="GX1944" s="136"/>
      <c r="GY1944" s="136"/>
      <c r="GZ1944" s="136"/>
      <c r="HA1944" s="136"/>
      <c r="HB1944" s="136"/>
      <c r="HC1944" s="136"/>
      <c r="HD1944" s="136"/>
      <c r="HE1944" s="136"/>
      <c r="HF1944" s="136"/>
      <c r="HG1944" s="136"/>
      <c r="HH1944" s="136"/>
      <c r="HI1944" s="136"/>
      <c r="HJ1944" s="136"/>
      <c r="HK1944" s="136"/>
      <c r="HL1944" s="136"/>
      <c r="HM1944" s="136"/>
      <c r="HN1944" s="136"/>
      <c r="HO1944" s="136"/>
      <c r="HP1944" s="136"/>
      <c r="HQ1944" s="136"/>
      <c r="HR1944" s="136"/>
      <c r="HS1944" s="136"/>
      <c r="HT1944" s="136"/>
      <c r="HU1944" s="136"/>
      <c r="HV1944" s="136"/>
      <c r="HW1944" s="136"/>
      <c r="HX1944" s="136"/>
      <c r="HY1944" s="136"/>
      <c r="HZ1944" s="136"/>
      <c r="IA1944" s="136"/>
      <c r="IB1944" s="136"/>
      <c r="IC1944" s="136"/>
      <c r="ID1944" s="136"/>
      <c r="IE1944" s="136"/>
      <c r="IF1944" s="136"/>
      <c r="IG1944" s="136"/>
    </row>
    <row r="1945" spans="1:241" ht="15" customHeight="1" x14ac:dyDescent="0.25">
      <c r="A1945" s="223" t="s">
        <v>365</v>
      </c>
      <c r="B1945" s="217">
        <v>14508300</v>
      </c>
      <c r="C1945" s="217">
        <v>7417871</v>
      </c>
      <c r="D1945" s="217">
        <v>1054453</v>
      </c>
      <c r="E1945" s="217">
        <v>1397429</v>
      </c>
      <c r="F1945" s="217">
        <v>3069957</v>
      </c>
      <c r="G1945" s="217">
        <v>749345</v>
      </c>
      <c r="H1945" s="235">
        <v>28197355</v>
      </c>
      <c r="I1945" s="136"/>
      <c r="J1945" s="321" t="s">
        <v>200</v>
      </c>
      <c r="K1945" s="217">
        <v>7846653</v>
      </c>
      <c r="L1945" s="217">
        <v>5232731</v>
      </c>
      <c r="M1945" s="217">
        <v>688270</v>
      </c>
      <c r="N1945" s="217">
        <v>1073335</v>
      </c>
      <c r="O1945" s="217">
        <v>2833066</v>
      </c>
      <c r="P1945" s="217">
        <v>437868</v>
      </c>
      <c r="Q1945" s="235">
        <v>18111923</v>
      </c>
      <c r="R1945" s="136"/>
      <c r="S1945" s="136"/>
      <c r="T1945" s="136"/>
      <c r="U1945" s="136"/>
      <c r="V1945" s="136"/>
      <c r="W1945" s="136"/>
      <c r="X1945" s="136"/>
      <c r="Y1945" s="136"/>
      <c r="Z1945" s="136"/>
      <c r="AA1945" s="136"/>
      <c r="AB1945" s="136"/>
      <c r="AC1945" s="136"/>
      <c r="AD1945" s="136"/>
      <c r="AE1945" s="136"/>
      <c r="AF1945" s="136"/>
      <c r="AG1945" s="136"/>
      <c r="AH1945" s="136"/>
      <c r="AI1945" s="136"/>
      <c r="AJ1945" s="136"/>
      <c r="AK1945" s="136"/>
      <c r="AL1945" s="136"/>
      <c r="AM1945" s="136"/>
      <c r="AN1945" s="136"/>
      <c r="AO1945" s="136"/>
      <c r="AP1945" s="136"/>
      <c r="AQ1945" s="136"/>
      <c r="AR1945" s="136"/>
      <c r="AS1945" s="136"/>
      <c r="AT1945" s="136"/>
      <c r="AU1945" s="136"/>
      <c r="AV1945" s="136"/>
      <c r="AW1945" s="136"/>
      <c r="AX1945" s="136"/>
      <c r="AY1945" s="136"/>
      <c r="AZ1945" s="136"/>
      <c r="BA1945" s="136"/>
      <c r="BB1945" s="136"/>
      <c r="BC1945" s="136"/>
      <c r="BD1945" s="136"/>
      <c r="BE1945" s="136"/>
      <c r="BF1945" s="136"/>
      <c r="BG1945" s="136"/>
      <c r="BH1945" s="136"/>
      <c r="BI1945" s="136"/>
      <c r="BJ1945" s="136"/>
      <c r="BK1945" s="136"/>
      <c r="BL1945" s="136"/>
      <c r="BM1945" s="136"/>
      <c r="BN1945" s="136"/>
      <c r="BO1945" s="136"/>
      <c r="BP1945" s="136"/>
      <c r="BQ1945" s="136"/>
      <c r="BR1945" s="136"/>
      <c r="BS1945" s="136"/>
      <c r="BT1945" s="136"/>
      <c r="BU1945" s="136"/>
      <c r="BV1945" s="136"/>
      <c r="BW1945" s="136"/>
      <c r="BX1945" s="136"/>
      <c r="BY1945" s="136"/>
      <c r="BZ1945" s="136"/>
      <c r="CA1945" s="136"/>
      <c r="CB1945" s="136"/>
      <c r="CC1945" s="136"/>
      <c r="CD1945" s="136"/>
      <c r="CE1945" s="136"/>
      <c r="CF1945" s="136"/>
      <c r="CG1945" s="136"/>
      <c r="CH1945" s="136"/>
      <c r="CI1945" s="136"/>
      <c r="CJ1945" s="136"/>
      <c r="CK1945" s="136"/>
      <c r="CL1945" s="136"/>
      <c r="CM1945" s="136"/>
      <c r="CN1945" s="136"/>
      <c r="CO1945" s="136"/>
      <c r="CP1945" s="136"/>
      <c r="CQ1945" s="136"/>
      <c r="CR1945" s="136"/>
      <c r="CS1945" s="136"/>
      <c r="CT1945" s="136"/>
      <c r="CU1945" s="136"/>
      <c r="CV1945" s="136"/>
      <c r="CW1945" s="136"/>
      <c r="CX1945" s="136"/>
      <c r="CY1945" s="136"/>
      <c r="CZ1945" s="136"/>
      <c r="DA1945" s="136"/>
      <c r="DB1945" s="136"/>
      <c r="DC1945" s="136"/>
      <c r="DD1945" s="136"/>
      <c r="DE1945" s="136"/>
      <c r="DF1945" s="136"/>
      <c r="DG1945" s="136"/>
      <c r="DH1945" s="136"/>
      <c r="DI1945" s="136"/>
      <c r="DJ1945" s="136"/>
      <c r="DK1945" s="136"/>
      <c r="DL1945" s="136"/>
      <c r="DM1945" s="136"/>
      <c r="DN1945" s="136"/>
      <c r="DO1945" s="136"/>
      <c r="DP1945" s="136"/>
      <c r="DQ1945" s="136"/>
      <c r="DR1945" s="136"/>
      <c r="DS1945" s="136"/>
      <c r="DT1945" s="136"/>
      <c r="DU1945" s="136"/>
      <c r="DV1945" s="136"/>
      <c r="DW1945" s="136"/>
      <c r="DX1945" s="136"/>
      <c r="DY1945" s="136"/>
      <c r="DZ1945" s="136"/>
      <c r="EA1945" s="136"/>
      <c r="EB1945" s="136"/>
      <c r="EC1945" s="136"/>
      <c r="ED1945" s="136"/>
      <c r="EE1945" s="136"/>
      <c r="EF1945" s="136"/>
      <c r="EG1945" s="136"/>
      <c r="EH1945" s="136"/>
      <c r="EI1945" s="136"/>
      <c r="EJ1945" s="136"/>
      <c r="EK1945" s="136"/>
      <c r="EL1945" s="136"/>
      <c r="EM1945" s="136"/>
      <c r="EN1945" s="136"/>
      <c r="EO1945" s="136"/>
      <c r="EP1945" s="136"/>
      <c r="EQ1945" s="136"/>
      <c r="ER1945" s="136"/>
      <c r="ES1945" s="136"/>
      <c r="ET1945" s="136"/>
      <c r="EU1945" s="136"/>
      <c r="EV1945" s="136"/>
      <c r="EW1945" s="136"/>
      <c r="EX1945" s="136"/>
      <c r="EY1945" s="136"/>
      <c r="EZ1945" s="136"/>
      <c r="FA1945" s="136"/>
      <c r="FB1945" s="136"/>
      <c r="FC1945" s="136"/>
      <c r="FD1945" s="136"/>
      <c r="FE1945" s="136"/>
      <c r="FF1945" s="136"/>
      <c r="FG1945" s="136"/>
      <c r="FH1945" s="136"/>
      <c r="FI1945" s="136"/>
      <c r="FJ1945" s="136"/>
      <c r="FK1945" s="136"/>
      <c r="FL1945" s="136"/>
      <c r="FM1945" s="136"/>
      <c r="FN1945" s="136"/>
      <c r="FO1945" s="136"/>
      <c r="FP1945" s="136"/>
      <c r="FQ1945" s="136"/>
      <c r="FR1945" s="136"/>
      <c r="FS1945" s="136"/>
      <c r="FT1945" s="136"/>
      <c r="FU1945" s="136"/>
      <c r="FV1945" s="136"/>
      <c r="FW1945" s="136"/>
      <c r="FX1945" s="136"/>
      <c r="FY1945" s="136"/>
      <c r="FZ1945" s="136"/>
      <c r="GA1945" s="136"/>
      <c r="GB1945" s="136"/>
      <c r="GC1945" s="136"/>
      <c r="GD1945" s="136"/>
      <c r="GE1945" s="136"/>
      <c r="GF1945" s="136"/>
      <c r="GG1945" s="136"/>
      <c r="GH1945" s="136"/>
      <c r="GI1945" s="136"/>
      <c r="GJ1945" s="136"/>
      <c r="GK1945" s="136"/>
      <c r="GL1945" s="136"/>
      <c r="GM1945" s="136"/>
      <c r="GN1945" s="136"/>
      <c r="GO1945" s="136"/>
      <c r="GP1945" s="136"/>
      <c r="GQ1945" s="136"/>
      <c r="GR1945" s="136"/>
      <c r="GS1945" s="136"/>
      <c r="GT1945" s="136"/>
      <c r="GU1945" s="136"/>
      <c r="GV1945" s="136"/>
      <c r="GW1945" s="136"/>
      <c r="GX1945" s="136"/>
      <c r="GY1945" s="136"/>
      <c r="GZ1945" s="136"/>
      <c r="HA1945" s="136"/>
      <c r="HB1945" s="136"/>
      <c r="HC1945" s="136"/>
      <c r="HD1945" s="136"/>
      <c r="HE1945" s="136"/>
      <c r="HF1945" s="136"/>
      <c r="HG1945" s="136"/>
      <c r="HH1945" s="136"/>
      <c r="HI1945" s="136"/>
      <c r="HJ1945" s="136"/>
      <c r="HK1945" s="136"/>
      <c r="HL1945" s="136"/>
      <c r="HM1945" s="136"/>
      <c r="HN1945" s="136"/>
      <c r="HO1945" s="136"/>
      <c r="HP1945" s="136"/>
      <c r="HQ1945" s="136"/>
      <c r="HR1945" s="136"/>
      <c r="HS1945" s="136"/>
      <c r="HT1945" s="136"/>
      <c r="HU1945" s="136"/>
      <c r="HV1945" s="136"/>
      <c r="HW1945" s="136"/>
      <c r="HX1945" s="136"/>
      <c r="HY1945" s="136"/>
      <c r="HZ1945" s="136"/>
      <c r="IA1945" s="136"/>
      <c r="IB1945" s="136"/>
      <c r="IC1945" s="136"/>
      <c r="ID1945" s="136"/>
      <c r="IE1945" s="136"/>
      <c r="IF1945" s="136"/>
      <c r="IG1945" s="136"/>
    </row>
    <row r="1946" spans="1:241" ht="15" customHeight="1" x14ac:dyDescent="0.25">
      <c r="A1946" s="214" t="s">
        <v>1193</v>
      </c>
      <c r="B1946" s="199">
        <v>187048916</v>
      </c>
      <c r="C1946" s="199">
        <v>89476249</v>
      </c>
      <c r="D1946" s="199">
        <v>16171043</v>
      </c>
      <c r="E1946" s="199">
        <v>26798044</v>
      </c>
      <c r="F1946" s="199">
        <v>59739515</v>
      </c>
      <c r="G1946" s="199">
        <v>17627083</v>
      </c>
      <c r="H1946" s="240">
        <v>396860850</v>
      </c>
      <c r="I1946" s="136"/>
      <c r="J1946" s="321" t="s">
        <v>199</v>
      </c>
      <c r="K1946" s="217">
        <v>8959740</v>
      </c>
      <c r="L1946" s="217">
        <v>5594158</v>
      </c>
      <c r="M1946" s="217">
        <v>896204</v>
      </c>
      <c r="N1946" s="217">
        <v>1492268</v>
      </c>
      <c r="O1946" s="217">
        <v>2605917</v>
      </c>
      <c r="P1946" s="217">
        <v>490454</v>
      </c>
      <c r="Q1946" s="235">
        <v>20038742</v>
      </c>
      <c r="R1946" s="136"/>
      <c r="S1946" s="136"/>
      <c r="T1946" s="136"/>
      <c r="U1946" s="136"/>
      <c r="V1946" s="136"/>
      <c r="W1946" s="136"/>
      <c r="X1946" s="136"/>
      <c r="Y1946" s="136"/>
      <c r="Z1946" s="136"/>
      <c r="AA1946" s="136"/>
      <c r="AB1946" s="136"/>
      <c r="AC1946" s="136"/>
      <c r="AD1946" s="136"/>
      <c r="AE1946" s="136"/>
      <c r="AF1946" s="136"/>
      <c r="AG1946" s="136"/>
      <c r="AH1946" s="136"/>
      <c r="AI1946" s="136"/>
      <c r="AJ1946" s="136"/>
      <c r="AK1946" s="136"/>
      <c r="AL1946" s="136"/>
      <c r="AM1946" s="136"/>
      <c r="AN1946" s="136"/>
      <c r="AO1946" s="136"/>
      <c r="AP1946" s="136"/>
      <c r="AQ1946" s="136"/>
      <c r="AR1946" s="136"/>
      <c r="AS1946" s="136"/>
      <c r="AT1946" s="136"/>
      <c r="AU1946" s="136"/>
      <c r="AV1946" s="136"/>
      <c r="AW1946" s="136"/>
      <c r="AX1946" s="136"/>
      <c r="AY1946" s="136"/>
      <c r="AZ1946" s="136"/>
      <c r="BA1946" s="136"/>
      <c r="BB1946" s="136"/>
      <c r="BC1946" s="136"/>
      <c r="BD1946" s="136"/>
      <c r="BE1946" s="136"/>
      <c r="BF1946" s="136"/>
      <c r="BG1946" s="136"/>
      <c r="BH1946" s="136"/>
      <c r="BI1946" s="136"/>
      <c r="BJ1946" s="136"/>
      <c r="BK1946" s="136"/>
      <c r="BL1946" s="136"/>
      <c r="BM1946" s="136"/>
      <c r="BN1946" s="136"/>
      <c r="BO1946" s="136"/>
      <c r="BP1946" s="136"/>
      <c r="BQ1946" s="136"/>
      <c r="BR1946" s="136"/>
      <c r="BS1946" s="136"/>
      <c r="BT1946" s="136"/>
      <c r="BU1946" s="136"/>
      <c r="BV1946" s="136"/>
      <c r="BW1946" s="136"/>
      <c r="BX1946" s="136"/>
      <c r="BY1946" s="136"/>
      <c r="BZ1946" s="136"/>
      <c r="CA1946" s="136"/>
      <c r="CB1946" s="136"/>
      <c r="CC1946" s="136"/>
      <c r="CD1946" s="136"/>
      <c r="CE1946" s="136"/>
      <c r="CF1946" s="136"/>
      <c r="CG1946" s="136"/>
      <c r="CH1946" s="136"/>
      <c r="CI1946" s="136"/>
      <c r="CJ1946" s="136"/>
      <c r="CK1946" s="136"/>
      <c r="CL1946" s="136"/>
      <c r="CM1946" s="136"/>
      <c r="CN1946" s="136"/>
      <c r="CO1946" s="136"/>
      <c r="CP1946" s="136"/>
      <c r="CQ1946" s="136"/>
      <c r="CR1946" s="136"/>
      <c r="CS1946" s="136"/>
      <c r="CT1946" s="136"/>
      <c r="CU1946" s="136"/>
      <c r="CV1946" s="136"/>
      <c r="CW1946" s="136"/>
      <c r="CX1946" s="136"/>
      <c r="CY1946" s="136"/>
      <c r="CZ1946" s="136"/>
      <c r="DA1946" s="136"/>
      <c r="DB1946" s="136"/>
      <c r="DC1946" s="136"/>
      <c r="DD1946" s="136"/>
      <c r="DE1946" s="136"/>
      <c r="DF1946" s="136"/>
      <c r="DG1946" s="136"/>
      <c r="DH1946" s="136"/>
      <c r="DI1946" s="136"/>
      <c r="DJ1946" s="136"/>
      <c r="DK1946" s="136"/>
      <c r="DL1946" s="136"/>
      <c r="DM1946" s="136"/>
      <c r="DN1946" s="136"/>
      <c r="DO1946" s="136"/>
      <c r="DP1946" s="136"/>
      <c r="DQ1946" s="136"/>
      <c r="DR1946" s="136"/>
      <c r="DS1946" s="136"/>
      <c r="DT1946" s="136"/>
      <c r="DU1946" s="136"/>
      <c r="DV1946" s="136"/>
      <c r="DW1946" s="136"/>
      <c r="DX1946" s="136"/>
      <c r="DY1946" s="136"/>
      <c r="DZ1946" s="136"/>
      <c r="EA1946" s="136"/>
      <c r="EB1946" s="136"/>
      <c r="EC1946" s="136"/>
      <c r="ED1946" s="136"/>
      <c r="EE1946" s="136"/>
      <c r="EF1946" s="136"/>
      <c r="EG1946" s="136"/>
      <c r="EH1946" s="136"/>
      <c r="EI1946" s="136"/>
      <c r="EJ1946" s="136"/>
      <c r="EK1946" s="136"/>
      <c r="EL1946" s="136"/>
      <c r="EM1946" s="136"/>
      <c r="EN1946" s="136"/>
      <c r="EO1946" s="136"/>
      <c r="EP1946" s="136"/>
      <c r="EQ1946" s="136"/>
      <c r="ER1946" s="136"/>
      <c r="ES1946" s="136"/>
      <c r="ET1946" s="136"/>
      <c r="EU1946" s="136"/>
      <c r="EV1946" s="136"/>
      <c r="EW1946" s="136"/>
      <c r="EX1946" s="136"/>
      <c r="EY1946" s="136"/>
      <c r="EZ1946" s="136"/>
      <c r="FA1946" s="136"/>
      <c r="FB1946" s="136"/>
      <c r="FC1946" s="136"/>
      <c r="FD1946" s="136"/>
      <c r="FE1946" s="136"/>
      <c r="FF1946" s="136"/>
      <c r="FG1946" s="136"/>
      <c r="FH1946" s="136"/>
      <c r="FI1946" s="136"/>
      <c r="FJ1946" s="136"/>
      <c r="FK1946" s="136"/>
      <c r="FL1946" s="136"/>
      <c r="FM1946" s="136"/>
      <c r="FN1946" s="136"/>
      <c r="FO1946" s="136"/>
      <c r="FP1946" s="136"/>
      <c r="FQ1946" s="136"/>
      <c r="FR1946" s="136"/>
      <c r="FS1946" s="136"/>
      <c r="FT1946" s="136"/>
      <c r="FU1946" s="136"/>
      <c r="FV1946" s="136"/>
      <c r="FW1946" s="136"/>
      <c r="FX1946" s="136"/>
      <c r="FY1946" s="136"/>
      <c r="FZ1946" s="136"/>
      <c r="GA1946" s="136"/>
      <c r="GB1946" s="136"/>
      <c r="GC1946" s="136"/>
      <c r="GD1946" s="136"/>
      <c r="GE1946" s="136"/>
      <c r="GF1946" s="136"/>
      <c r="GG1946" s="136"/>
      <c r="GH1946" s="136"/>
      <c r="GI1946" s="136"/>
      <c r="GJ1946" s="136"/>
      <c r="GK1946" s="136"/>
      <c r="GL1946" s="136"/>
      <c r="GM1946" s="136"/>
      <c r="GN1946" s="136"/>
      <c r="GO1946" s="136"/>
      <c r="GP1946" s="136"/>
      <c r="GQ1946" s="136"/>
      <c r="GR1946" s="136"/>
      <c r="GS1946" s="136"/>
      <c r="GT1946" s="136"/>
      <c r="GU1946" s="136"/>
      <c r="GV1946" s="136"/>
      <c r="GW1946" s="136"/>
      <c r="GX1946" s="136"/>
      <c r="GY1946" s="136"/>
      <c r="GZ1946" s="136"/>
      <c r="HA1946" s="136"/>
      <c r="HB1946" s="136"/>
      <c r="HC1946" s="136"/>
      <c r="HD1946" s="136"/>
      <c r="HE1946" s="136"/>
      <c r="HF1946" s="136"/>
      <c r="HG1946" s="136"/>
      <c r="HH1946" s="136"/>
      <c r="HI1946" s="136"/>
      <c r="HJ1946" s="136"/>
      <c r="HK1946" s="136"/>
      <c r="HL1946" s="136"/>
      <c r="HM1946" s="136"/>
      <c r="HN1946" s="136"/>
      <c r="HO1946" s="136"/>
      <c r="HP1946" s="136"/>
      <c r="HQ1946" s="136"/>
      <c r="HR1946" s="136"/>
      <c r="HS1946" s="136"/>
      <c r="HT1946" s="136"/>
      <c r="HU1946" s="136"/>
      <c r="HV1946" s="136"/>
      <c r="HW1946" s="136"/>
      <c r="HX1946" s="136"/>
      <c r="HY1946" s="136"/>
      <c r="HZ1946" s="136"/>
      <c r="IA1946" s="136"/>
      <c r="IB1946" s="136"/>
      <c r="IC1946" s="136"/>
      <c r="ID1946" s="136"/>
      <c r="IE1946" s="136"/>
      <c r="IF1946" s="136"/>
      <c r="IG1946" s="136"/>
    </row>
    <row r="1947" spans="1:241" ht="15" customHeight="1" x14ac:dyDescent="0.25">
      <c r="A1947" s="215" t="s">
        <v>1194</v>
      </c>
      <c r="B1947" s="200">
        <v>8907091.2380952388</v>
      </c>
      <c r="C1947" s="200">
        <v>4260773.7619047621</v>
      </c>
      <c r="D1947" s="200">
        <v>770049.66666666663</v>
      </c>
      <c r="E1947" s="200">
        <v>1276097.3333333333</v>
      </c>
      <c r="F1947" s="200">
        <v>2844738.8095238097</v>
      </c>
      <c r="G1947" s="200">
        <v>839384.90476190473</v>
      </c>
      <c r="H1947" s="200">
        <v>18898135.714285713</v>
      </c>
      <c r="I1947" s="136"/>
      <c r="J1947" s="214" t="s">
        <v>1197</v>
      </c>
      <c r="K1947" s="199">
        <v>345351550</v>
      </c>
      <c r="L1947" s="199">
        <v>194736290</v>
      </c>
      <c r="M1947" s="199">
        <v>31119724</v>
      </c>
      <c r="N1947" s="199">
        <v>34492990</v>
      </c>
      <c r="O1947" s="199">
        <v>79754754</v>
      </c>
      <c r="P1947" s="199">
        <v>20242382</v>
      </c>
      <c r="Q1947" s="240">
        <v>705697692</v>
      </c>
      <c r="R1947" s="136"/>
      <c r="S1947" s="136"/>
      <c r="T1947" s="136"/>
      <c r="U1947" s="136"/>
      <c r="V1947" s="136"/>
      <c r="W1947" s="136"/>
      <c r="X1947" s="136"/>
      <c r="Y1947" s="136"/>
      <c r="Z1947" s="136"/>
      <c r="AA1947" s="136"/>
      <c r="AB1947" s="136"/>
      <c r="AC1947" s="136"/>
      <c r="AD1947" s="136"/>
      <c r="AE1947" s="136"/>
      <c r="AF1947" s="136"/>
      <c r="AG1947" s="136"/>
      <c r="AH1947" s="136"/>
      <c r="AI1947" s="136"/>
      <c r="AJ1947" s="136"/>
      <c r="AK1947" s="136"/>
      <c r="AL1947" s="136"/>
      <c r="AM1947" s="136"/>
      <c r="AN1947" s="136"/>
      <c r="AO1947" s="136"/>
      <c r="AP1947" s="136"/>
      <c r="AQ1947" s="136"/>
      <c r="AR1947" s="136"/>
      <c r="AS1947" s="136"/>
      <c r="AT1947" s="136"/>
      <c r="AU1947" s="136"/>
      <c r="AV1947" s="136"/>
      <c r="AW1947" s="136"/>
      <c r="AX1947" s="136"/>
      <c r="AY1947" s="136"/>
      <c r="AZ1947" s="136"/>
      <c r="BA1947" s="136"/>
      <c r="BB1947" s="136"/>
      <c r="BC1947" s="136"/>
      <c r="BD1947" s="136"/>
      <c r="BE1947" s="136"/>
      <c r="BF1947" s="136"/>
      <c r="BG1947" s="136"/>
      <c r="BH1947" s="136"/>
      <c r="BI1947" s="136"/>
      <c r="BJ1947" s="136"/>
      <c r="BK1947" s="136"/>
      <c r="BL1947" s="136"/>
      <c r="BM1947" s="136"/>
      <c r="BN1947" s="136"/>
      <c r="BO1947" s="136"/>
      <c r="BP1947" s="136"/>
      <c r="BQ1947" s="136"/>
      <c r="BR1947" s="136"/>
      <c r="BS1947" s="136"/>
      <c r="BT1947" s="136"/>
      <c r="BU1947" s="136"/>
      <c r="BV1947" s="136"/>
      <c r="BW1947" s="136"/>
      <c r="BX1947" s="136"/>
      <c r="BY1947" s="136"/>
      <c r="BZ1947" s="136"/>
      <c r="CA1947" s="136"/>
      <c r="CB1947" s="136"/>
      <c r="CC1947" s="136"/>
      <c r="CD1947" s="136"/>
      <c r="CE1947" s="136"/>
      <c r="CF1947" s="136"/>
      <c r="CG1947" s="136"/>
      <c r="CH1947" s="136"/>
      <c r="CI1947" s="136"/>
      <c r="CJ1947" s="136"/>
      <c r="CK1947" s="136"/>
      <c r="CL1947" s="136"/>
      <c r="CM1947" s="136"/>
      <c r="CN1947" s="136"/>
      <c r="CO1947" s="136"/>
      <c r="CP1947" s="136"/>
      <c r="CQ1947" s="136"/>
      <c r="CR1947" s="136"/>
      <c r="CS1947" s="136"/>
      <c r="CT1947" s="136"/>
      <c r="CU1947" s="136"/>
      <c r="CV1947" s="136"/>
      <c r="CW1947" s="136"/>
      <c r="CX1947" s="136"/>
      <c r="CY1947" s="136"/>
      <c r="CZ1947" s="136"/>
      <c r="DA1947" s="136"/>
      <c r="DB1947" s="136"/>
      <c r="DC1947" s="136"/>
      <c r="DD1947" s="136"/>
      <c r="DE1947" s="136"/>
      <c r="DF1947" s="136"/>
      <c r="DG1947" s="136"/>
      <c r="DH1947" s="136"/>
      <c r="DI1947" s="136"/>
      <c r="DJ1947" s="136"/>
      <c r="DK1947" s="136"/>
      <c r="DL1947" s="136"/>
      <c r="DM1947" s="136"/>
      <c r="DN1947" s="136"/>
      <c r="DO1947" s="136"/>
      <c r="DP1947" s="136"/>
      <c r="DQ1947" s="136"/>
      <c r="DR1947" s="136"/>
      <c r="DS1947" s="136"/>
      <c r="DT1947" s="136"/>
      <c r="DU1947" s="136"/>
      <c r="DV1947" s="136"/>
      <c r="DW1947" s="136"/>
      <c r="DX1947" s="136"/>
      <c r="DY1947" s="136"/>
      <c r="DZ1947" s="136"/>
      <c r="EA1947" s="136"/>
      <c r="EB1947" s="136"/>
      <c r="EC1947" s="136"/>
      <c r="ED1947" s="136"/>
      <c r="EE1947" s="136"/>
      <c r="EF1947" s="136"/>
      <c r="EG1947" s="136"/>
      <c r="EH1947" s="136"/>
      <c r="EI1947" s="136"/>
      <c r="EJ1947" s="136"/>
      <c r="EK1947" s="136"/>
      <c r="EL1947" s="136"/>
      <c r="EM1947" s="136"/>
      <c r="EN1947" s="136"/>
      <c r="EO1947" s="136"/>
      <c r="EP1947" s="136"/>
      <c r="EQ1947" s="136"/>
      <c r="ER1947" s="136"/>
      <c r="ES1947" s="136"/>
      <c r="ET1947" s="136"/>
      <c r="EU1947" s="136"/>
      <c r="EV1947" s="136"/>
      <c r="EW1947" s="136"/>
      <c r="EX1947" s="136"/>
      <c r="EY1947" s="136"/>
      <c r="EZ1947" s="136"/>
      <c r="FA1947" s="136"/>
      <c r="FB1947" s="136"/>
      <c r="FC1947" s="136"/>
      <c r="FD1947" s="136"/>
      <c r="FE1947" s="136"/>
      <c r="FF1947" s="136"/>
      <c r="FG1947" s="136"/>
      <c r="FH1947" s="136"/>
      <c r="FI1947" s="136"/>
      <c r="FJ1947" s="136"/>
      <c r="FK1947" s="136"/>
      <c r="FL1947" s="136"/>
      <c r="FM1947" s="136"/>
      <c r="FN1947" s="136"/>
      <c r="FO1947" s="136"/>
      <c r="FP1947" s="136"/>
      <c r="FQ1947" s="136"/>
      <c r="FR1947" s="136"/>
      <c r="FS1947" s="136"/>
      <c r="FT1947" s="136"/>
      <c r="FU1947" s="136"/>
      <c r="FV1947" s="136"/>
      <c r="FW1947" s="136"/>
      <c r="FX1947" s="136"/>
      <c r="FY1947" s="136"/>
      <c r="FZ1947" s="136"/>
      <c r="GA1947" s="136"/>
      <c r="GB1947" s="136"/>
      <c r="GC1947" s="136"/>
      <c r="GD1947" s="136"/>
      <c r="GE1947" s="136"/>
      <c r="GF1947" s="136"/>
      <c r="GG1947" s="136"/>
      <c r="GH1947" s="136"/>
      <c r="GI1947" s="136"/>
      <c r="GJ1947" s="136"/>
      <c r="GK1947" s="136"/>
      <c r="GL1947" s="136"/>
      <c r="GM1947" s="136"/>
      <c r="GN1947" s="136"/>
      <c r="GO1947" s="136"/>
      <c r="GP1947" s="136"/>
      <c r="GQ1947" s="136"/>
      <c r="GR1947" s="136"/>
      <c r="GS1947" s="136"/>
      <c r="GT1947" s="136"/>
      <c r="GU1947" s="136"/>
      <c r="GV1947" s="136"/>
      <c r="GW1947" s="136"/>
      <c r="GX1947" s="136"/>
      <c r="GY1947" s="136"/>
      <c r="GZ1947" s="136"/>
      <c r="HA1947" s="136"/>
      <c r="HB1947" s="136"/>
      <c r="HC1947" s="136"/>
      <c r="HD1947" s="136"/>
      <c r="HE1947" s="136"/>
      <c r="HF1947" s="136"/>
      <c r="HG1947" s="136"/>
      <c r="HH1947" s="136"/>
      <c r="HI1947" s="136"/>
      <c r="HJ1947" s="136"/>
      <c r="HK1947" s="136"/>
      <c r="HL1947" s="136"/>
      <c r="HM1947" s="136"/>
      <c r="HN1947" s="136"/>
      <c r="HO1947" s="136"/>
      <c r="HP1947" s="136"/>
      <c r="HQ1947" s="136"/>
      <c r="HR1947" s="136"/>
      <c r="HS1947" s="136"/>
      <c r="HT1947" s="136"/>
      <c r="HU1947" s="136"/>
      <c r="HV1947" s="136"/>
      <c r="HW1947" s="136"/>
      <c r="HX1947" s="136"/>
      <c r="HY1947" s="136"/>
      <c r="HZ1947" s="136"/>
      <c r="IA1947" s="136"/>
      <c r="IB1947" s="136"/>
      <c r="IC1947" s="136"/>
      <c r="ID1947" s="136"/>
      <c r="IE1947" s="136"/>
      <c r="IF1947" s="136"/>
      <c r="IG1947" s="136"/>
    </row>
    <row r="1948" spans="1:241" ht="15" customHeight="1" x14ac:dyDescent="0.25">
      <c r="A1948" s="135"/>
      <c r="B1948" s="135"/>
      <c r="C1948" s="135"/>
      <c r="D1948" s="135"/>
      <c r="E1948" s="135"/>
      <c r="F1948" s="135"/>
      <c r="G1948" s="135"/>
      <c r="H1948" s="135"/>
      <c r="I1948" s="136"/>
      <c r="J1948" s="215" t="s">
        <v>1198</v>
      </c>
      <c r="K1948" s="200">
        <v>15697797.727272727</v>
      </c>
      <c r="L1948" s="200">
        <v>8851649.5454545449</v>
      </c>
      <c r="M1948" s="200">
        <v>1414532.9090909092</v>
      </c>
      <c r="N1948" s="200">
        <v>1567863.1818181819</v>
      </c>
      <c r="O1948" s="200">
        <v>3625216.0909090908</v>
      </c>
      <c r="P1948" s="200">
        <v>920108.27272727271</v>
      </c>
      <c r="Q1948" s="200">
        <v>32077167.818181816</v>
      </c>
      <c r="R1948" s="284"/>
      <c r="S1948" s="136"/>
      <c r="T1948" s="136"/>
      <c r="U1948" s="136"/>
      <c r="V1948" s="136"/>
      <c r="W1948" s="136"/>
      <c r="X1948" s="136"/>
      <c r="Y1948" s="136"/>
      <c r="Z1948" s="136"/>
      <c r="AA1948" s="136"/>
      <c r="AB1948" s="136"/>
      <c r="AC1948" s="136"/>
      <c r="AD1948" s="136"/>
      <c r="AE1948" s="136"/>
      <c r="AF1948" s="136"/>
      <c r="AG1948" s="136"/>
      <c r="AH1948" s="136"/>
      <c r="AI1948" s="136"/>
      <c r="AJ1948" s="136"/>
      <c r="AK1948" s="136"/>
      <c r="AL1948" s="136"/>
      <c r="AM1948" s="136"/>
      <c r="AN1948" s="136"/>
      <c r="AO1948" s="136"/>
      <c r="AP1948" s="136"/>
      <c r="AQ1948" s="136"/>
      <c r="AR1948" s="136"/>
      <c r="AS1948" s="136"/>
      <c r="AT1948" s="136"/>
      <c r="AU1948" s="136"/>
      <c r="AV1948" s="136"/>
      <c r="AW1948" s="136"/>
      <c r="AX1948" s="136"/>
      <c r="AY1948" s="136"/>
      <c r="AZ1948" s="136"/>
      <c r="BA1948" s="136"/>
      <c r="BB1948" s="136"/>
      <c r="BC1948" s="136"/>
      <c r="BD1948" s="136"/>
      <c r="BE1948" s="136"/>
      <c r="BF1948" s="136"/>
      <c r="BG1948" s="136"/>
      <c r="BH1948" s="136"/>
      <c r="BI1948" s="136"/>
      <c r="BJ1948" s="136"/>
      <c r="BK1948" s="136"/>
      <c r="BL1948" s="136"/>
      <c r="BM1948" s="136"/>
      <c r="BN1948" s="136"/>
      <c r="BO1948" s="136"/>
      <c r="BP1948" s="136"/>
      <c r="BQ1948" s="136"/>
      <c r="BR1948" s="136"/>
      <c r="BS1948" s="136"/>
      <c r="BT1948" s="136"/>
      <c r="BU1948" s="136"/>
      <c r="BV1948" s="136"/>
      <c r="BW1948" s="136"/>
      <c r="BX1948" s="136"/>
      <c r="BY1948" s="136"/>
      <c r="BZ1948" s="136"/>
      <c r="CA1948" s="136"/>
      <c r="CB1948" s="136"/>
      <c r="CC1948" s="136"/>
      <c r="CD1948" s="136"/>
      <c r="CE1948" s="136"/>
      <c r="CF1948" s="136"/>
      <c r="CG1948" s="136"/>
      <c r="CH1948" s="136"/>
      <c r="CI1948" s="136"/>
      <c r="CJ1948" s="136"/>
      <c r="CK1948" s="136"/>
      <c r="CL1948" s="136"/>
      <c r="CM1948" s="136"/>
      <c r="CN1948" s="136"/>
      <c r="CO1948" s="136"/>
      <c r="CP1948" s="136"/>
      <c r="CQ1948" s="136"/>
      <c r="CR1948" s="136"/>
      <c r="CS1948" s="136"/>
      <c r="CT1948" s="136"/>
      <c r="CU1948" s="136"/>
      <c r="CV1948" s="136"/>
      <c r="CW1948" s="136"/>
      <c r="CX1948" s="136"/>
      <c r="CY1948" s="136"/>
      <c r="CZ1948" s="136"/>
      <c r="DA1948" s="136"/>
      <c r="DB1948" s="136"/>
      <c r="DC1948" s="136"/>
      <c r="DD1948" s="136"/>
      <c r="DE1948" s="136"/>
      <c r="DF1948" s="136"/>
      <c r="DG1948" s="136"/>
      <c r="DH1948" s="136"/>
      <c r="DI1948" s="136"/>
      <c r="DJ1948" s="136"/>
      <c r="DK1948" s="136"/>
      <c r="DL1948" s="136"/>
      <c r="DM1948" s="136"/>
      <c r="DN1948" s="136"/>
      <c r="DO1948" s="136"/>
      <c r="DP1948" s="136"/>
      <c r="DQ1948" s="136"/>
      <c r="DR1948" s="136"/>
      <c r="DS1948" s="136"/>
      <c r="DT1948" s="136"/>
      <c r="DU1948" s="136"/>
      <c r="DV1948" s="136"/>
      <c r="DW1948" s="136"/>
      <c r="DX1948" s="136"/>
      <c r="DY1948" s="136"/>
      <c r="DZ1948" s="136"/>
      <c r="EA1948" s="136"/>
      <c r="EB1948" s="136"/>
      <c r="EC1948" s="136"/>
      <c r="ED1948" s="136"/>
      <c r="EE1948" s="136"/>
      <c r="EF1948" s="136"/>
      <c r="EG1948" s="136"/>
      <c r="EH1948" s="136"/>
      <c r="EI1948" s="136"/>
      <c r="EJ1948" s="136"/>
      <c r="EK1948" s="136"/>
      <c r="EL1948" s="136"/>
      <c r="EM1948" s="136"/>
      <c r="EN1948" s="136"/>
      <c r="EO1948" s="136"/>
      <c r="EP1948" s="136"/>
      <c r="EQ1948" s="136"/>
      <c r="ER1948" s="136"/>
      <c r="ES1948" s="136"/>
      <c r="ET1948" s="136"/>
      <c r="EU1948" s="136"/>
      <c r="EV1948" s="136"/>
      <c r="EW1948" s="136"/>
      <c r="EX1948" s="136"/>
      <c r="EY1948" s="136"/>
      <c r="EZ1948" s="136"/>
      <c r="FA1948" s="136"/>
      <c r="FB1948" s="136"/>
      <c r="FC1948" s="136"/>
      <c r="FD1948" s="136"/>
      <c r="FE1948" s="136"/>
      <c r="FF1948" s="136"/>
      <c r="FG1948" s="136"/>
      <c r="FH1948" s="136"/>
      <c r="FI1948" s="136"/>
      <c r="FJ1948" s="136"/>
      <c r="FK1948" s="136"/>
      <c r="FL1948" s="136"/>
      <c r="FM1948" s="136"/>
      <c r="FN1948" s="136"/>
      <c r="FO1948" s="136"/>
      <c r="FP1948" s="136"/>
      <c r="FQ1948" s="136"/>
      <c r="FR1948" s="136"/>
      <c r="FS1948" s="136"/>
      <c r="FT1948" s="136"/>
      <c r="FU1948" s="136"/>
      <c r="FV1948" s="136"/>
      <c r="FW1948" s="136"/>
      <c r="FX1948" s="136"/>
      <c r="FY1948" s="136"/>
      <c r="FZ1948" s="136"/>
      <c r="GA1948" s="136"/>
      <c r="GB1948" s="136"/>
      <c r="GC1948" s="136"/>
      <c r="GD1948" s="136"/>
      <c r="GE1948" s="136"/>
      <c r="GF1948" s="136"/>
      <c r="GG1948" s="136"/>
      <c r="GH1948" s="136"/>
      <c r="GI1948" s="136"/>
      <c r="GJ1948" s="136"/>
      <c r="GK1948" s="136"/>
      <c r="GL1948" s="136"/>
      <c r="GM1948" s="136"/>
      <c r="GN1948" s="136"/>
      <c r="GO1948" s="136"/>
      <c r="GP1948" s="136"/>
      <c r="GQ1948" s="136"/>
      <c r="GR1948" s="136"/>
      <c r="GS1948" s="136"/>
      <c r="GT1948" s="136"/>
      <c r="GU1948" s="136"/>
      <c r="GV1948" s="136"/>
      <c r="GW1948" s="136"/>
      <c r="GX1948" s="136"/>
      <c r="GY1948" s="136"/>
      <c r="GZ1948" s="136"/>
      <c r="HA1948" s="136"/>
      <c r="HB1948" s="136"/>
      <c r="HC1948" s="136"/>
      <c r="HD1948" s="136"/>
      <c r="HE1948" s="136"/>
      <c r="HF1948" s="136"/>
      <c r="HG1948" s="136"/>
      <c r="HH1948" s="136"/>
      <c r="HI1948" s="136"/>
      <c r="HJ1948" s="136"/>
      <c r="HK1948" s="136"/>
      <c r="HL1948" s="136"/>
      <c r="HM1948" s="136"/>
      <c r="HN1948" s="136"/>
      <c r="HO1948" s="136"/>
      <c r="HP1948" s="136"/>
      <c r="HQ1948" s="136"/>
      <c r="HR1948" s="136"/>
      <c r="HS1948" s="136"/>
      <c r="HT1948" s="136"/>
      <c r="HU1948" s="136"/>
      <c r="HV1948" s="136"/>
      <c r="HW1948" s="136"/>
      <c r="HX1948" s="136"/>
      <c r="HY1948" s="136"/>
      <c r="HZ1948" s="136"/>
      <c r="IA1948" s="136"/>
      <c r="IB1948" s="136"/>
      <c r="IC1948" s="136"/>
      <c r="ID1948" s="136"/>
      <c r="IE1948" s="136"/>
      <c r="IF1948" s="136"/>
      <c r="IG1948" s="136"/>
    </row>
    <row r="1949" spans="1:241" ht="15" customHeight="1" x14ac:dyDescent="0.25">
      <c r="A1949" s="135"/>
      <c r="I1949" s="136"/>
      <c r="J1949" s="136"/>
      <c r="K1949" s="136"/>
      <c r="L1949" s="136"/>
      <c r="M1949" s="136"/>
      <c r="N1949" s="136"/>
      <c r="O1949" s="136"/>
      <c r="P1949" s="136"/>
      <c r="Q1949" s="136"/>
      <c r="R1949" s="136"/>
      <c r="S1949" s="136"/>
      <c r="T1949" s="136"/>
      <c r="U1949" s="136"/>
      <c r="V1949" s="136"/>
      <c r="W1949" s="136"/>
      <c r="X1949" s="136"/>
      <c r="Y1949" s="136"/>
      <c r="Z1949" s="136"/>
      <c r="AA1949" s="136"/>
      <c r="AB1949" s="136"/>
      <c r="AC1949" s="136"/>
      <c r="AD1949" s="136"/>
      <c r="AE1949" s="136"/>
      <c r="AF1949" s="136"/>
      <c r="AG1949" s="136"/>
      <c r="AH1949" s="136"/>
      <c r="AI1949" s="136"/>
      <c r="AJ1949" s="136"/>
      <c r="AK1949" s="136"/>
      <c r="AL1949" s="136"/>
      <c r="AM1949" s="136"/>
      <c r="AN1949" s="136"/>
      <c r="AO1949" s="136"/>
      <c r="AP1949" s="136"/>
      <c r="AQ1949" s="136"/>
      <c r="AR1949" s="136"/>
      <c r="AS1949" s="136"/>
      <c r="AT1949" s="136"/>
      <c r="AU1949" s="136"/>
      <c r="AV1949" s="136"/>
      <c r="AW1949" s="136"/>
      <c r="AX1949" s="136"/>
      <c r="AY1949" s="136"/>
      <c r="AZ1949" s="136"/>
      <c r="BA1949" s="136"/>
      <c r="BB1949" s="136"/>
      <c r="BC1949" s="136"/>
      <c r="BD1949" s="136"/>
      <c r="BE1949" s="136"/>
      <c r="BF1949" s="136"/>
      <c r="BG1949" s="136"/>
      <c r="BH1949" s="136"/>
      <c r="BI1949" s="136"/>
      <c r="BJ1949" s="136"/>
      <c r="BK1949" s="136"/>
      <c r="BL1949" s="136"/>
      <c r="BM1949" s="136"/>
      <c r="BN1949" s="136"/>
      <c r="BO1949" s="136"/>
      <c r="BP1949" s="136"/>
      <c r="BQ1949" s="136"/>
      <c r="BR1949" s="136"/>
      <c r="BS1949" s="136"/>
      <c r="BT1949" s="136"/>
      <c r="BU1949" s="136"/>
      <c r="BV1949" s="136"/>
      <c r="BW1949" s="136"/>
      <c r="BX1949" s="136"/>
      <c r="BY1949" s="136"/>
      <c r="BZ1949" s="136"/>
      <c r="CA1949" s="136"/>
      <c r="CB1949" s="136"/>
      <c r="CC1949" s="136"/>
      <c r="CD1949" s="136"/>
      <c r="CE1949" s="136"/>
      <c r="CF1949" s="136"/>
      <c r="CG1949" s="136"/>
      <c r="CH1949" s="136"/>
      <c r="CI1949" s="136"/>
      <c r="CJ1949" s="136"/>
      <c r="CK1949" s="136"/>
      <c r="CL1949" s="136"/>
      <c r="CM1949" s="136"/>
      <c r="CN1949" s="136"/>
      <c r="CO1949" s="136"/>
      <c r="CP1949" s="136"/>
      <c r="CQ1949" s="136"/>
      <c r="CR1949" s="136"/>
      <c r="CS1949" s="136"/>
      <c r="CT1949" s="136"/>
      <c r="CU1949" s="136"/>
      <c r="CV1949" s="136"/>
      <c r="CW1949" s="136"/>
      <c r="CX1949" s="136"/>
      <c r="CY1949" s="136"/>
      <c r="CZ1949" s="136"/>
      <c r="DA1949" s="136"/>
      <c r="DB1949" s="136"/>
      <c r="DC1949" s="136"/>
      <c r="DD1949" s="136"/>
      <c r="DE1949" s="136"/>
      <c r="DF1949" s="136"/>
      <c r="DG1949" s="136"/>
      <c r="DH1949" s="136"/>
      <c r="DI1949" s="136"/>
      <c r="DJ1949" s="136"/>
      <c r="DK1949" s="136"/>
      <c r="DL1949" s="136"/>
      <c r="DM1949" s="136"/>
      <c r="DN1949" s="136"/>
      <c r="DO1949" s="136"/>
      <c r="DP1949" s="136"/>
      <c r="DQ1949" s="136"/>
      <c r="DR1949" s="136"/>
      <c r="DS1949" s="136"/>
      <c r="DT1949" s="136"/>
      <c r="DU1949" s="136"/>
      <c r="DV1949" s="136"/>
      <c r="DW1949" s="136"/>
      <c r="DX1949" s="136"/>
      <c r="DY1949" s="136"/>
      <c r="DZ1949" s="136"/>
      <c r="EA1949" s="136"/>
      <c r="EB1949" s="136"/>
      <c r="EC1949" s="136"/>
      <c r="ED1949" s="136"/>
      <c r="EE1949" s="136"/>
      <c r="EF1949" s="136"/>
      <c r="EG1949" s="136"/>
      <c r="EH1949" s="136"/>
      <c r="EI1949" s="136"/>
      <c r="EJ1949" s="136"/>
      <c r="EK1949" s="136"/>
      <c r="EL1949" s="136"/>
      <c r="EM1949" s="136"/>
      <c r="EN1949" s="136"/>
      <c r="EO1949" s="136"/>
      <c r="EP1949" s="136"/>
      <c r="EQ1949" s="136"/>
      <c r="ER1949" s="136"/>
      <c r="ES1949" s="136"/>
      <c r="ET1949" s="136"/>
      <c r="EU1949" s="136"/>
      <c r="EV1949" s="136"/>
      <c r="EW1949" s="136"/>
      <c r="EX1949" s="136"/>
      <c r="EY1949" s="136"/>
      <c r="EZ1949" s="136"/>
      <c r="FA1949" s="136"/>
      <c r="FB1949" s="136"/>
      <c r="FC1949" s="136"/>
      <c r="FD1949" s="136"/>
      <c r="FE1949" s="136"/>
      <c r="FF1949" s="136"/>
      <c r="FG1949" s="136"/>
      <c r="FH1949" s="136"/>
      <c r="FI1949" s="136"/>
      <c r="FJ1949" s="136"/>
      <c r="FK1949" s="136"/>
      <c r="FL1949" s="136"/>
      <c r="FM1949" s="136"/>
      <c r="FN1949" s="136"/>
      <c r="FO1949" s="136"/>
      <c r="FP1949" s="136"/>
      <c r="FQ1949" s="136"/>
      <c r="FR1949" s="136"/>
      <c r="FS1949" s="136"/>
      <c r="FT1949" s="136"/>
      <c r="FU1949" s="136"/>
      <c r="FV1949" s="136"/>
      <c r="FW1949" s="136"/>
      <c r="FX1949" s="136"/>
      <c r="FY1949" s="136"/>
      <c r="FZ1949" s="136"/>
      <c r="GA1949" s="136"/>
      <c r="GB1949" s="136"/>
      <c r="GC1949" s="136"/>
      <c r="GD1949" s="136"/>
      <c r="GE1949" s="136"/>
      <c r="GF1949" s="136"/>
      <c r="GG1949" s="136"/>
      <c r="GH1949" s="136"/>
      <c r="GI1949" s="136"/>
      <c r="GJ1949" s="136"/>
      <c r="GK1949" s="136"/>
      <c r="GL1949" s="136"/>
      <c r="GM1949" s="136"/>
      <c r="GN1949" s="136"/>
      <c r="GO1949" s="136"/>
      <c r="GP1949" s="136"/>
      <c r="GQ1949" s="136"/>
      <c r="GR1949" s="136"/>
      <c r="GS1949" s="136"/>
      <c r="GT1949" s="136"/>
      <c r="GU1949" s="136"/>
      <c r="GV1949" s="136"/>
      <c r="GW1949" s="136"/>
      <c r="GX1949" s="136"/>
      <c r="GY1949" s="136"/>
      <c r="GZ1949" s="136"/>
      <c r="HA1949" s="136"/>
      <c r="HB1949" s="136"/>
      <c r="HC1949" s="136"/>
      <c r="HD1949" s="136"/>
      <c r="HE1949" s="136"/>
      <c r="HF1949" s="136"/>
      <c r="HG1949" s="136"/>
      <c r="HH1949" s="136"/>
      <c r="HI1949" s="136"/>
      <c r="HJ1949" s="136"/>
      <c r="HK1949" s="136"/>
      <c r="HL1949" s="136"/>
      <c r="HM1949" s="136"/>
      <c r="HN1949" s="136"/>
      <c r="HO1949" s="136"/>
      <c r="HP1949" s="136"/>
      <c r="HQ1949" s="136"/>
      <c r="HR1949" s="136"/>
      <c r="HS1949" s="136"/>
      <c r="HT1949" s="136"/>
      <c r="HU1949" s="136"/>
      <c r="HV1949" s="136"/>
      <c r="HW1949" s="136"/>
      <c r="HX1949" s="136"/>
      <c r="HY1949" s="136"/>
      <c r="HZ1949" s="136"/>
      <c r="IA1949" s="136"/>
      <c r="IB1949" s="136"/>
      <c r="IC1949" s="136"/>
      <c r="ID1949" s="136"/>
      <c r="IE1949" s="136"/>
      <c r="IF1949" s="136"/>
      <c r="IG1949" s="136"/>
    </row>
    <row r="1950" spans="1:241" ht="15" customHeight="1" x14ac:dyDescent="0.25">
      <c r="A1950" s="223" t="s">
        <v>238</v>
      </c>
      <c r="B1950" s="217">
        <v>11756044</v>
      </c>
      <c r="C1950" s="217">
        <v>4685250</v>
      </c>
      <c r="D1950" s="217">
        <v>926190</v>
      </c>
      <c r="E1950" s="217">
        <v>1683221</v>
      </c>
      <c r="F1950" s="217">
        <v>3441734</v>
      </c>
      <c r="G1950" s="217">
        <v>715420</v>
      </c>
      <c r="H1950" s="235">
        <v>23207859</v>
      </c>
      <c r="I1950" s="136"/>
      <c r="J1950" s="321" t="s">
        <v>198</v>
      </c>
      <c r="K1950" s="217">
        <v>7831220</v>
      </c>
      <c r="L1950" s="217">
        <v>5461538</v>
      </c>
      <c r="M1950" s="217">
        <v>684666</v>
      </c>
      <c r="N1950" s="217">
        <v>1419303</v>
      </c>
      <c r="O1950" s="217">
        <v>2939875</v>
      </c>
      <c r="P1950" s="217">
        <v>404775</v>
      </c>
      <c r="Q1950" s="235">
        <v>18741377</v>
      </c>
      <c r="R1950" s="136"/>
      <c r="S1950" s="136"/>
      <c r="T1950" s="136"/>
      <c r="U1950" s="136"/>
      <c r="V1950" s="136"/>
      <c r="W1950" s="136"/>
      <c r="X1950" s="136"/>
      <c r="Y1950" s="136"/>
      <c r="Z1950" s="136"/>
      <c r="AA1950" s="136"/>
      <c r="AB1950" s="136"/>
      <c r="AC1950" s="136"/>
      <c r="AD1950" s="136"/>
      <c r="AE1950" s="136"/>
      <c r="AF1950" s="136"/>
      <c r="AG1950" s="136"/>
      <c r="AH1950" s="136"/>
      <c r="AI1950" s="136"/>
      <c r="AJ1950" s="136"/>
      <c r="AK1950" s="136"/>
      <c r="AL1950" s="136"/>
      <c r="AM1950" s="136"/>
      <c r="AN1950" s="136"/>
      <c r="AO1950" s="136"/>
      <c r="AP1950" s="136"/>
      <c r="AQ1950" s="136"/>
      <c r="AR1950" s="136"/>
      <c r="AS1950" s="136"/>
      <c r="AT1950" s="136"/>
      <c r="AU1950" s="136"/>
      <c r="AV1950" s="136"/>
      <c r="AW1950" s="136"/>
      <c r="AX1950" s="136"/>
      <c r="AY1950" s="136"/>
      <c r="AZ1950" s="136"/>
      <c r="BA1950" s="136"/>
      <c r="BB1950" s="136"/>
      <c r="BC1950" s="136"/>
      <c r="BD1950" s="136"/>
      <c r="BE1950" s="136"/>
      <c r="BF1950" s="136"/>
      <c r="BG1950" s="136"/>
      <c r="BH1950" s="136"/>
      <c r="BI1950" s="136"/>
      <c r="BJ1950" s="136"/>
      <c r="BK1950" s="136"/>
      <c r="BL1950" s="136"/>
      <c r="BM1950" s="136"/>
      <c r="BN1950" s="136"/>
      <c r="BO1950" s="136"/>
      <c r="BP1950" s="136"/>
      <c r="BQ1950" s="136"/>
      <c r="BR1950" s="136"/>
      <c r="BS1950" s="136"/>
      <c r="BT1950" s="136"/>
      <c r="BU1950" s="136"/>
      <c r="BV1950" s="136"/>
      <c r="BW1950" s="136"/>
      <c r="BX1950" s="136"/>
      <c r="BY1950" s="136"/>
      <c r="BZ1950" s="136"/>
      <c r="CA1950" s="136"/>
      <c r="CB1950" s="136"/>
      <c r="CC1950" s="136"/>
      <c r="CD1950" s="136"/>
      <c r="CE1950" s="136"/>
      <c r="CF1950" s="136"/>
      <c r="CG1950" s="136"/>
      <c r="CH1950" s="136"/>
      <c r="CI1950" s="136"/>
      <c r="CJ1950" s="136"/>
      <c r="CK1950" s="136"/>
      <c r="CL1950" s="136"/>
      <c r="CM1950" s="136"/>
      <c r="CN1950" s="136"/>
      <c r="CO1950" s="136"/>
      <c r="CP1950" s="136"/>
      <c r="CQ1950" s="136"/>
      <c r="CR1950" s="136"/>
      <c r="CS1950" s="136"/>
      <c r="CT1950" s="136"/>
      <c r="CU1950" s="136"/>
      <c r="CV1950" s="136"/>
      <c r="CW1950" s="136"/>
      <c r="CX1950" s="136"/>
      <c r="CY1950" s="136"/>
      <c r="CZ1950" s="136"/>
      <c r="DA1950" s="136"/>
      <c r="DB1950" s="136"/>
      <c r="DC1950" s="136"/>
      <c r="DD1950" s="136"/>
      <c r="DE1950" s="136"/>
      <c r="DF1950" s="136"/>
      <c r="DG1950" s="136"/>
      <c r="DH1950" s="136"/>
      <c r="DI1950" s="136"/>
      <c r="DJ1950" s="136"/>
      <c r="DK1950" s="136"/>
      <c r="DL1950" s="136"/>
      <c r="DM1950" s="136"/>
      <c r="DN1950" s="136"/>
      <c r="DO1950" s="136"/>
      <c r="DP1950" s="136"/>
      <c r="DQ1950" s="136"/>
      <c r="DR1950" s="136"/>
      <c r="DS1950" s="136"/>
      <c r="DT1950" s="136"/>
      <c r="DU1950" s="136"/>
      <c r="DV1950" s="136"/>
      <c r="DW1950" s="136"/>
      <c r="DX1950" s="136"/>
      <c r="DY1950" s="136"/>
      <c r="DZ1950" s="136"/>
      <c r="EA1950" s="136"/>
      <c r="EB1950" s="136"/>
      <c r="EC1950" s="136"/>
      <c r="ED1950" s="136"/>
      <c r="EE1950" s="136"/>
      <c r="EF1950" s="136"/>
      <c r="EG1950" s="136"/>
      <c r="EH1950" s="136"/>
      <c r="EI1950" s="136"/>
      <c r="EJ1950" s="136"/>
      <c r="EK1950" s="136"/>
      <c r="EL1950" s="136"/>
      <c r="EM1950" s="136"/>
      <c r="EN1950" s="136"/>
      <c r="EO1950" s="136"/>
      <c r="EP1950" s="136"/>
      <c r="EQ1950" s="136"/>
      <c r="ER1950" s="136"/>
      <c r="ES1950" s="136"/>
      <c r="ET1950" s="136"/>
      <c r="EU1950" s="136"/>
      <c r="EV1950" s="136"/>
      <c r="EW1950" s="136"/>
      <c r="EX1950" s="136"/>
      <c r="EY1950" s="136"/>
      <c r="EZ1950" s="136"/>
      <c r="FA1950" s="136"/>
      <c r="FB1950" s="136"/>
      <c r="FC1950" s="136"/>
      <c r="FD1950" s="136"/>
      <c r="FE1950" s="136"/>
      <c r="FF1950" s="136"/>
      <c r="FG1950" s="136"/>
      <c r="FH1950" s="136"/>
      <c r="FI1950" s="136"/>
      <c r="FJ1950" s="136"/>
      <c r="FK1950" s="136"/>
      <c r="FL1950" s="136"/>
      <c r="FM1950" s="136"/>
      <c r="FN1950" s="136"/>
      <c r="FO1950" s="136"/>
      <c r="FP1950" s="136"/>
      <c r="FQ1950" s="136"/>
      <c r="FR1950" s="136"/>
      <c r="FS1950" s="136"/>
      <c r="FT1950" s="136"/>
      <c r="FU1950" s="136"/>
      <c r="FV1950" s="136"/>
      <c r="FW1950" s="136"/>
      <c r="FX1950" s="136"/>
      <c r="FY1950" s="136"/>
      <c r="FZ1950" s="136"/>
      <c r="GA1950" s="136"/>
      <c r="GB1950" s="136"/>
      <c r="GC1950" s="136"/>
      <c r="GD1950" s="136"/>
      <c r="GE1950" s="136"/>
      <c r="GF1950" s="136"/>
      <c r="GG1950" s="136"/>
      <c r="GH1950" s="136"/>
      <c r="GI1950" s="136"/>
      <c r="GJ1950" s="136"/>
      <c r="GK1950" s="136"/>
      <c r="GL1950" s="136"/>
      <c r="GM1950" s="136"/>
      <c r="GN1950" s="136"/>
      <c r="GO1950" s="136"/>
      <c r="GP1950" s="136"/>
      <c r="GQ1950" s="136"/>
      <c r="GR1950" s="136"/>
      <c r="GS1950" s="136"/>
      <c r="GT1950" s="136"/>
      <c r="GU1950" s="136"/>
      <c r="GV1950" s="136"/>
      <c r="GW1950" s="136"/>
      <c r="GX1950" s="136"/>
      <c r="GY1950" s="136"/>
      <c r="GZ1950" s="136"/>
      <c r="HA1950" s="136"/>
      <c r="HB1950" s="136"/>
      <c r="HC1950" s="136"/>
      <c r="HD1950" s="136"/>
      <c r="HE1950" s="136"/>
      <c r="HF1950" s="136"/>
      <c r="HG1950" s="136"/>
      <c r="HH1950" s="136"/>
      <c r="HI1950" s="136"/>
      <c r="HJ1950" s="136"/>
      <c r="HK1950" s="136"/>
      <c r="HL1950" s="136"/>
      <c r="HM1950" s="136"/>
      <c r="HN1950" s="136"/>
      <c r="HO1950" s="136"/>
      <c r="HP1950" s="136"/>
      <c r="HQ1950" s="136"/>
      <c r="HR1950" s="136"/>
      <c r="HS1950" s="136"/>
      <c r="HT1950" s="136"/>
      <c r="HU1950" s="136"/>
      <c r="HV1950" s="136"/>
      <c r="HW1950" s="136"/>
      <c r="HX1950" s="136"/>
      <c r="HY1950" s="136"/>
      <c r="HZ1950" s="136"/>
      <c r="IA1950" s="136"/>
      <c r="IB1950" s="136"/>
      <c r="IC1950" s="136"/>
      <c r="ID1950" s="136"/>
      <c r="IE1950" s="136"/>
      <c r="IF1950" s="136"/>
      <c r="IG1950" s="136"/>
    </row>
    <row r="1951" spans="1:241" ht="15" customHeight="1" x14ac:dyDescent="0.25">
      <c r="A1951" s="223" t="s">
        <v>237</v>
      </c>
      <c r="B1951" s="217">
        <v>10809539</v>
      </c>
      <c r="C1951" s="217">
        <v>4242902</v>
      </c>
      <c r="D1951" s="217">
        <v>826780</v>
      </c>
      <c r="E1951" s="217">
        <v>1359723</v>
      </c>
      <c r="F1951" s="217">
        <v>3201102</v>
      </c>
      <c r="G1951" s="217">
        <v>748024</v>
      </c>
      <c r="H1951" s="235">
        <v>21188070</v>
      </c>
      <c r="I1951" s="136"/>
      <c r="J1951" s="321" t="s">
        <v>197</v>
      </c>
      <c r="K1951" s="217">
        <v>7824499</v>
      </c>
      <c r="L1951" s="217">
        <v>5808638</v>
      </c>
      <c r="M1951" s="217">
        <v>718230</v>
      </c>
      <c r="N1951" s="217">
        <v>1317248</v>
      </c>
      <c r="O1951" s="217">
        <v>4049618</v>
      </c>
      <c r="P1951" s="217">
        <v>434841</v>
      </c>
      <c r="Q1951" s="235">
        <v>20153074</v>
      </c>
      <c r="R1951" s="136"/>
      <c r="S1951" s="136"/>
      <c r="T1951" s="136"/>
      <c r="U1951" s="136"/>
      <c r="V1951" s="136"/>
      <c r="W1951" s="136"/>
      <c r="X1951" s="136"/>
      <c r="Y1951" s="136"/>
      <c r="Z1951" s="136"/>
      <c r="AA1951" s="136"/>
      <c r="AB1951" s="136"/>
      <c r="AC1951" s="136"/>
      <c r="AD1951" s="136"/>
      <c r="AE1951" s="136"/>
      <c r="AF1951" s="136"/>
      <c r="AG1951" s="136"/>
      <c r="AH1951" s="136"/>
      <c r="AI1951" s="136"/>
      <c r="AJ1951" s="136"/>
      <c r="AK1951" s="136"/>
      <c r="AL1951" s="136"/>
      <c r="AM1951" s="136"/>
      <c r="AN1951" s="136"/>
      <c r="AO1951" s="136"/>
      <c r="AP1951" s="136"/>
      <c r="AQ1951" s="136"/>
      <c r="AR1951" s="136"/>
      <c r="AS1951" s="136"/>
      <c r="AT1951" s="136"/>
      <c r="AU1951" s="136"/>
      <c r="AV1951" s="136"/>
      <c r="AW1951" s="136"/>
      <c r="AX1951" s="136"/>
      <c r="AY1951" s="136"/>
      <c r="AZ1951" s="136"/>
      <c r="BA1951" s="136"/>
      <c r="BB1951" s="136"/>
      <c r="BC1951" s="136"/>
      <c r="BD1951" s="136"/>
      <c r="BE1951" s="136"/>
      <c r="BF1951" s="136"/>
      <c r="BG1951" s="136"/>
      <c r="BH1951" s="136"/>
      <c r="BI1951" s="136"/>
      <c r="BJ1951" s="136"/>
      <c r="BK1951" s="136"/>
      <c r="BL1951" s="136"/>
      <c r="BM1951" s="136"/>
      <c r="BN1951" s="136"/>
      <c r="BO1951" s="136"/>
      <c r="BP1951" s="136"/>
      <c r="BQ1951" s="136"/>
      <c r="BR1951" s="136"/>
      <c r="BS1951" s="136"/>
      <c r="BT1951" s="136"/>
      <c r="BU1951" s="136"/>
      <c r="BV1951" s="136"/>
      <c r="BW1951" s="136"/>
      <c r="BX1951" s="136"/>
      <c r="BY1951" s="136"/>
      <c r="BZ1951" s="136"/>
      <c r="CA1951" s="136"/>
      <c r="CB1951" s="136"/>
      <c r="CC1951" s="136"/>
      <c r="CD1951" s="136"/>
      <c r="CE1951" s="136"/>
      <c r="CF1951" s="136"/>
      <c r="CG1951" s="136"/>
      <c r="CH1951" s="136"/>
      <c r="CI1951" s="136"/>
      <c r="CJ1951" s="136"/>
      <c r="CK1951" s="136"/>
      <c r="CL1951" s="136"/>
      <c r="CM1951" s="136"/>
      <c r="CN1951" s="136"/>
      <c r="CO1951" s="136"/>
      <c r="CP1951" s="136"/>
      <c r="CQ1951" s="136"/>
      <c r="CR1951" s="136"/>
      <c r="CS1951" s="136"/>
      <c r="CT1951" s="136"/>
      <c r="CU1951" s="136"/>
      <c r="CV1951" s="136"/>
      <c r="CW1951" s="136"/>
      <c r="CX1951" s="136"/>
      <c r="CY1951" s="136"/>
      <c r="CZ1951" s="136"/>
      <c r="DA1951" s="136"/>
      <c r="DB1951" s="136"/>
      <c r="DC1951" s="136"/>
      <c r="DD1951" s="136"/>
      <c r="DE1951" s="136"/>
      <c r="DF1951" s="136"/>
      <c r="DG1951" s="136"/>
      <c r="DH1951" s="136"/>
      <c r="DI1951" s="136"/>
      <c r="DJ1951" s="136"/>
      <c r="DK1951" s="136"/>
      <c r="DL1951" s="136"/>
      <c r="DM1951" s="136"/>
      <c r="DN1951" s="136"/>
      <c r="DO1951" s="136"/>
      <c r="DP1951" s="136"/>
      <c r="DQ1951" s="136"/>
      <c r="DR1951" s="136"/>
      <c r="DS1951" s="136"/>
      <c r="DT1951" s="136"/>
      <c r="DU1951" s="136"/>
      <c r="DV1951" s="136"/>
      <c r="DW1951" s="136"/>
      <c r="DX1951" s="136"/>
      <c r="DY1951" s="136"/>
      <c r="DZ1951" s="136"/>
      <c r="EA1951" s="136"/>
      <c r="EB1951" s="136"/>
      <c r="EC1951" s="136"/>
      <c r="ED1951" s="136"/>
      <c r="EE1951" s="136"/>
      <c r="EF1951" s="136"/>
      <c r="EG1951" s="136"/>
      <c r="EH1951" s="136"/>
      <c r="EI1951" s="136"/>
      <c r="EJ1951" s="136"/>
      <c r="EK1951" s="136"/>
      <c r="EL1951" s="136"/>
      <c r="EM1951" s="136"/>
      <c r="EN1951" s="136"/>
      <c r="EO1951" s="136"/>
      <c r="EP1951" s="136"/>
      <c r="EQ1951" s="136"/>
      <c r="ER1951" s="136"/>
      <c r="ES1951" s="136"/>
      <c r="ET1951" s="136"/>
      <c r="EU1951" s="136"/>
      <c r="EV1951" s="136"/>
      <c r="EW1951" s="136"/>
      <c r="EX1951" s="136"/>
      <c r="EY1951" s="136"/>
      <c r="EZ1951" s="136"/>
      <c r="FA1951" s="136"/>
      <c r="FB1951" s="136"/>
      <c r="FC1951" s="136"/>
      <c r="FD1951" s="136"/>
      <c r="FE1951" s="136"/>
      <c r="FF1951" s="136"/>
      <c r="FG1951" s="136"/>
      <c r="FH1951" s="136"/>
      <c r="FI1951" s="136"/>
      <c r="FJ1951" s="136"/>
      <c r="FK1951" s="136"/>
      <c r="FL1951" s="136"/>
      <c r="FM1951" s="136"/>
      <c r="FN1951" s="136"/>
      <c r="FO1951" s="136"/>
      <c r="FP1951" s="136"/>
      <c r="FQ1951" s="136"/>
      <c r="FR1951" s="136"/>
      <c r="FS1951" s="136"/>
      <c r="FT1951" s="136"/>
      <c r="FU1951" s="136"/>
      <c r="FV1951" s="136"/>
      <c r="FW1951" s="136"/>
      <c r="FX1951" s="136"/>
      <c r="FY1951" s="136"/>
      <c r="FZ1951" s="136"/>
      <c r="GA1951" s="136"/>
      <c r="GB1951" s="136"/>
      <c r="GC1951" s="136"/>
      <c r="GD1951" s="136"/>
      <c r="GE1951" s="136"/>
      <c r="GF1951" s="136"/>
      <c r="GG1951" s="136"/>
      <c r="GH1951" s="136"/>
      <c r="GI1951" s="136"/>
      <c r="GJ1951" s="136"/>
      <c r="GK1951" s="136"/>
      <c r="GL1951" s="136"/>
      <c r="GM1951" s="136"/>
      <c r="GN1951" s="136"/>
      <c r="GO1951" s="136"/>
      <c r="GP1951" s="136"/>
      <c r="GQ1951" s="136"/>
      <c r="GR1951" s="136"/>
      <c r="GS1951" s="136"/>
      <c r="GT1951" s="136"/>
      <c r="GU1951" s="136"/>
      <c r="GV1951" s="136"/>
      <c r="GW1951" s="136"/>
      <c r="GX1951" s="136"/>
      <c r="GY1951" s="136"/>
      <c r="GZ1951" s="136"/>
      <c r="HA1951" s="136"/>
      <c r="HB1951" s="136"/>
      <c r="HC1951" s="136"/>
      <c r="HD1951" s="136"/>
      <c r="HE1951" s="136"/>
      <c r="HF1951" s="136"/>
      <c r="HG1951" s="136"/>
      <c r="HH1951" s="136"/>
      <c r="HI1951" s="136"/>
      <c r="HJ1951" s="136"/>
      <c r="HK1951" s="136"/>
      <c r="HL1951" s="136"/>
      <c r="HM1951" s="136"/>
      <c r="HN1951" s="136"/>
      <c r="HO1951" s="136"/>
      <c r="HP1951" s="136"/>
      <c r="HQ1951" s="136"/>
      <c r="HR1951" s="136"/>
      <c r="HS1951" s="136"/>
      <c r="HT1951" s="136"/>
      <c r="HU1951" s="136"/>
      <c r="HV1951" s="136"/>
      <c r="HW1951" s="136"/>
      <c r="HX1951" s="136"/>
      <c r="HY1951" s="136"/>
      <c r="HZ1951" s="136"/>
      <c r="IA1951" s="136"/>
      <c r="IB1951" s="136"/>
      <c r="IC1951" s="136"/>
      <c r="ID1951" s="136"/>
      <c r="IE1951" s="136"/>
      <c r="IF1951" s="136"/>
      <c r="IG1951" s="136"/>
    </row>
    <row r="1952" spans="1:241" ht="15" customHeight="1" x14ac:dyDescent="0.25">
      <c r="A1952" s="223" t="s">
        <v>236</v>
      </c>
      <c r="B1952" s="217">
        <v>11841855</v>
      </c>
      <c r="C1952" s="217">
        <v>5068312</v>
      </c>
      <c r="D1952" s="217">
        <v>875237</v>
      </c>
      <c r="E1952" s="217">
        <v>1141908</v>
      </c>
      <c r="F1952" s="217">
        <v>3282385</v>
      </c>
      <c r="G1952" s="217">
        <v>666997</v>
      </c>
      <c r="H1952" s="235">
        <v>22876694</v>
      </c>
      <c r="I1952" s="136"/>
      <c r="J1952" s="321" t="s">
        <v>196</v>
      </c>
      <c r="K1952" s="217">
        <v>6963782</v>
      </c>
      <c r="L1952" s="217">
        <v>4694966</v>
      </c>
      <c r="M1952" s="217">
        <v>616121</v>
      </c>
      <c r="N1952" s="217">
        <v>1357617</v>
      </c>
      <c r="O1952" s="217">
        <v>3711690</v>
      </c>
      <c r="P1952" s="217">
        <v>352385</v>
      </c>
      <c r="Q1952" s="235">
        <v>17696611</v>
      </c>
      <c r="R1952" s="136"/>
      <c r="S1952" s="136"/>
      <c r="T1952" s="136"/>
      <c r="U1952" s="136"/>
      <c r="V1952" s="136"/>
      <c r="W1952" s="136"/>
      <c r="X1952" s="136"/>
      <c r="Y1952" s="136"/>
      <c r="Z1952" s="136"/>
      <c r="AA1952" s="136"/>
      <c r="AB1952" s="136"/>
      <c r="AC1952" s="136"/>
      <c r="AD1952" s="136"/>
      <c r="AE1952" s="136"/>
      <c r="AF1952" s="136"/>
      <c r="AG1952" s="136"/>
      <c r="AH1952" s="136"/>
      <c r="AI1952" s="136"/>
      <c r="AJ1952" s="136"/>
      <c r="AK1952" s="136"/>
      <c r="AL1952" s="136"/>
      <c r="AM1952" s="136"/>
      <c r="AN1952" s="136"/>
      <c r="AO1952" s="136"/>
      <c r="AP1952" s="136"/>
      <c r="AQ1952" s="136"/>
      <c r="AR1952" s="136"/>
      <c r="AS1952" s="136"/>
      <c r="AT1952" s="136"/>
      <c r="AU1952" s="136"/>
      <c r="AV1952" s="136"/>
      <c r="AW1952" s="136"/>
      <c r="AX1952" s="136"/>
      <c r="AY1952" s="136"/>
      <c r="AZ1952" s="136"/>
      <c r="BA1952" s="136"/>
      <c r="BB1952" s="136"/>
      <c r="BC1952" s="136"/>
      <c r="BD1952" s="136"/>
      <c r="BE1952" s="136"/>
      <c r="BF1952" s="136"/>
      <c r="BG1952" s="136"/>
      <c r="BH1952" s="136"/>
      <c r="BI1952" s="136"/>
      <c r="BJ1952" s="136"/>
      <c r="BK1952" s="136"/>
      <c r="BL1952" s="136"/>
      <c r="BM1952" s="136"/>
      <c r="BN1952" s="136"/>
      <c r="BO1952" s="136"/>
      <c r="BP1952" s="136"/>
      <c r="BQ1952" s="136"/>
      <c r="BR1952" s="136"/>
      <c r="BS1952" s="136"/>
      <c r="BT1952" s="136"/>
      <c r="BU1952" s="136"/>
      <c r="BV1952" s="136"/>
      <c r="BW1952" s="136"/>
      <c r="BX1952" s="136"/>
      <c r="BY1952" s="136"/>
      <c r="BZ1952" s="136"/>
      <c r="CA1952" s="136"/>
      <c r="CB1952" s="136"/>
      <c r="CC1952" s="136"/>
      <c r="CD1952" s="136"/>
      <c r="CE1952" s="136"/>
      <c r="CF1952" s="136"/>
      <c r="CG1952" s="136"/>
      <c r="CH1952" s="136"/>
      <c r="CI1952" s="136"/>
      <c r="CJ1952" s="136"/>
      <c r="CK1952" s="136"/>
      <c r="CL1952" s="136"/>
      <c r="CM1952" s="136"/>
      <c r="CN1952" s="136"/>
      <c r="CO1952" s="136"/>
      <c r="CP1952" s="136"/>
      <c r="CQ1952" s="136"/>
      <c r="CR1952" s="136"/>
      <c r="CS1952" s="136"/>
      <c r="CT1952" s="136"/>
      <c r="CU1952" s="136"/>
      <c r="CV1952" s="136"/>
      <c r="CW1952" s="136"/>
      <c r="CX1952" s="136"/>
      <c r="CY1952" s="136"/>
      <c r="CZ1952" s="136"/>
      <c r="DA1952" s="136"/>
      <c r="DB1952" s="136"/>
      <c r="DC1952" s="136"/>
      <c r="DD1952" s="136"/>
      <c r="DE1952" s="136"/>
      <c r="DF1952" s="136"/>
      <c r="DG1952" s="136"/>
      <c r="DH1952" s="136"/>
      <c r="DI1952" s="136"/>
      <c r="DJ1952" s="136"/>
      <c r="DK1952" s="136"/>
      <c r="DL1952" s="136"/>
      <c r="DM1952" s="136"/>
      <c r="DN1952" s="136"/>
      <c r="DO1952" s="136"/>
      <c r="DP1952" s="136"/>
      <c r="DQ1952" s="136"/>
      <c r="DR1952" s="136"/>
      <c r="DS1952" s="136"/>
      <c r="DT1952" s="136"/>
      <c r="DU1952" s="136"/>
      <c r="DV1952" s="136"/>
      <c r="DW1952" s="136"/>
      <c r="DX1952" s="136"/>
      <c r="DY1952" s="136"/>
      <c r="DZ1952" s="136"/>
      <c r="EA1952" s="136"/>
      <c r="EB1952" s="136"/>
      <c r="EC1952" s="136"/>
      <c r="ED1952" s="136"/>
      <c r="EE1952" s="136"/>
      <c r="EF1952" s="136"/>
      <c r="EG1952" s="136"/>
      <c r="EH1952" s="136"/>
      <c r="EI1952" s="136"/>
      <c r="EJ1952" s="136"/>
      <c r="EK1952" s="136"/>
      <c r="EL1952" s="136"/>
      <c r="EM1952" s="136"/>
      <c r="EN1952" s="136"/>
      <c r="EO1952" s="136"/>
      <c r="EP1952" s="136"/>
      <c r="EQ1952" s="136"/>
      <c r="ER1952" s="136"/>
      <c r="ES1952" s="136"/>
      <c r="ET1952" s="136"/>
      <c r="EU1952" s="136"/>
      <c r="EV1952" s="136"/>
      <c r="EW1952" s="136"/>
      <c r="EX1952" s="136"/>
      <c r="EY1952" s="136"/>
      <c r="EZ1952" s="136"/>
      <c r="FA1952" s="136"/>
      <c r="FB1952" s="136"/>
      <c r="FC1952" s="136"/>
      <c r="FD1952" s="136"/>
      <c r="FE1952" s="136"/>
      <c r="FF1952" s="136"/>
      <c r="FG1952" s="136"/>
      <c r="FH1952" s="136"/>
      <c r="FI1952" s="136"/>
      <c r="FJ1952" s="136"/>
      <c r="FK1952" s="136"/>
      <c r="FL1952" s="136"/>
      <c r="FM1952" s="136"/>
      <c r="FN1952" s="136"/>
      <c r="FO1952" s="136"/>
      <c r="FP1952" s="136"/>
      <c r="FQ1952" s="136"/>
      <c r="FR1952" s="136"/>
      <c r="FS1952" s="136"/>
      <c r="FT1952" s="136"/>
      <c r="FU1952" s="136"/>
      <c r="FV1952" s="136"/>
      <c r="FW1952" s="136"/>
      <c r="FX1952" s="136"/>
      <c r="FY1952" s="136"/>
      <c r="FZ1952" s="136"/>
      <c r="GA1952" s="136"/>
      <c r="GB1952" s="136"/>
      <c r="GC1952" s="136"/>
      <c r="GD1952" s="136"/>
      <c r="GE1952" s="136"/>
      <c r="GF1952" s="136"/>
      <c r="GG1952" s="136"/>
      <c r="GH1952" s="136"/>
      <c r="GI1952" s="136"/>
      <c r="GJ1952" s="136"/>
      <c r="GK1952" s="136"/>
      <c r="GL1952" s="136"/>
      <c r="GM1952" s="136"/>
      <c r="GN1952" s="136"/>
      <c r="GO1952" s="136"/>
      <c r="GP1952" s="136"/>
      <c r="GQ1952" s="136"/>
      <c r="GR1952" s="136"/>
      <c r="GS1952" s="136"/>
      <c r="GT1952" s="136"/>
      <c r="GU1952" s="136"/>
      <c r="GV1952" s="136"/>
      <c r="GW1952" s="136"/>
      <c r="GX1952" s="136"/>
      <c r="GY1952" s="136"/>
      <c r="GZ1952" s="136"/>
      <c r="HA1952" s="136"/>
      <c r="HB1952" s="136"/>
      <c r="HC1952" s="136"/>
      <c r="HD1952" s="136"/>
      <c r="HE1952" s="136"/>
      <c r="HF1952" s="136"/>
      <c r="HG1952" s="136"/>
      <c r="HH1952" s="136"/>
      <c r="HI1952" s="136"/>
      <c r="HJ1952" s="136"/>
      <c r="HK1952" s="136"/>
      <c r="HL1952" s="136"/>
      <c r="HM1952" s="136"/>
      <c r="HN1952" s="136"/>
      <c r="HO1952" s="136"/>
      <c r="HP1952" s="136"/>
      <c r="HQ1952" s="136"/>
      <c r="HR1952" s="136"/>
      <c r="HS1952" s="136"/>
      <c r="HT1952" s="136"/>
      <c r="HU1952" s="136"/>
      <c r="HV1952" s="136"/>
      <c r="HW1952" s="136"/>
      <c r="HX1952" s="136"/>
      <c r="HY1952" s="136"/>
      <c r="HZ1952" s="136"/>
      <c r="IA1952" s="136"/>
      <c r="IB1952" s="136"/>
      <c r="IC1952" s="136"/>
      <c r="ID1952" s="136"/>
      <c r="IE1952" s="136"/>
      <c r="IF1952" s="136"/>
      <c r="IG1952" s="136"/>
    </row>
    <row r="1953" spans="1:241" ht="15" customHeight="1" x14ac:dyDescent="0.25">
      <c r="A1953" s="223" t="s">
        <v>235</v>
      </c>
      <c r="B1953" s="217">
        <v>9143240</v>
      </c>
      <c r="C1953" s="217">
        <v>3666730</v>
      </c>
      <c r="D1953" s="217">
        <v>769440</v>
      </c>
      <c r="E1953" s="217">
        <v>1355956</v>
      </c>
      <c r="F1953" s="217">
        <v>2958560</v>
      </c>
      <c r="G1953" s="217">
        <v>544119</v>
      </c>
      <c r="H1953" s="235">
        <v>18438045</v>
      </c>
      <c r="I1953" s="136"/>
      <c r="J1953" s="321" t="s">
        <v>195</v>
      </c>
      <c r="K1953" s="217">
        <v>6529468</v>
      </c>
      <c r="L1953" s="217">
        <v>5181396</v>
      </c>
      <c r="M1953" s="217">
        <v>529845</v>
      </c>
      <c r="N1953" s="217">
        <v>1152074</v>
      </c>
      <c r="O1953" s="217">
        <v>2690106</v>
      </c>
      <c r="P1953" s="217">
        <v>474714</v>
      </c>
      <c r="Q1953" s="235">
        <v>16557796</v>
      </c>
      <c r="R1953" s="136"/>
      <c r="S1953" s="136"/>
      <c r="T1953" s="136"/>
      <c r="U1953" s="136"/>
      <c r="V1953" s="136"/>
      <c r="W1953" s="136"/>
      <c r="X1953" s="136"/>
      <c r="Y1953" s="136"/>
      <c r="Z1953" s="136"/>
      <c r="AA1953" s="136"/>
      <c r="AB1953" s="136"/>
      <c r="AC1953" s="136"/>
      <c r="AD1953" s="136"/>
      <c r="AE1953" s="136"/>
      <c r="AF1953" s="136"/>
      <c r="AG1953" s="136"/>
      <c r="AH1953" s="136"/>
      <c r="AI1953" s="136"/>
      <c r="AJ1953" s="136"/>
      <c r="AK1953" s="136"/>
      <c r="AL1953" s="136"/>
      <c r="AM1953" s="136"/>
      <c r="AN1953" s="136"/>
      <c r="AO1953" s="136"/>
      <c r="AP1953" s="136"/>
      <c r="AQ1953" s="136"/>
      <c r="AR1953" s="136"/>
      <c r="AS1953" s="136"/>
      <c r="AT1953" s="136"/>
      <c r="AU1953" s="136"/>
      <c r="AV1953" s="136"/>
      <c r="AW1953" s="136"/>
      <c r="AX1953" s="136"/>
      <c r="AY1953" s="136"/>
      <c r="AZ1953" s="136"/>
      <c r="BA1953" s="136"/>
      <c r="BB1953" s="136"/>
      <c r="BC1953" s="136"/>
      <c r="BD1953" s="136"/>
      <c r="BE1953" s="136"/>
      <c r="BF1953" s="136"/>
      <c r="BG1953" s="136"/>
      <c r="BH1953" s="136"/>
      <c r="BI1953" s="136"/>
      <c r="BJ1953" s="136"/>
      <c r="BK1953" s="136"/>
      <c r="BL1953" s="136"/>
      <c r="BM1953" s="136"/>
      <c r="BN1953" s="136"/>
      <c r="BO1953" s="136"/>
      <c r="BP1953" s="136"/>
      <c r="BQ1953" s="136"/>
      <c r="BR1953" s="136"/>
      <c r="BS1953" s="136"/>
      <c r="BT1953" s="136"/>
      <c r="BU1953" s="136"/>
      <c r="BV1953" s="136"/>
      <c r="BW1953" s="136"/>
      <c r="BX1953" s="136"/>
      <c r="BY1953" s="136"/>
      <c r="BZ1953" s="136"/>
      <c r="CA1953" s="136"/>
      <c r="CB1953" s="136"/>
      <c r="CC1953" s="136"/>
      <c r="CD1953" s="136"/>
      <c r="CE1953" s="136"/>
      <c r="CF1953" s="136"/>
      <c r="CG1953" s="136"/>
      <c r="CH1953" s="136"/>
      <c r="CI1953" s="136"/>
      <c r="CJ1953" s="136"/>
      <c r="CK1953" s="136"/>
      <c r="CL1953" s="136"/>
      <c r="CM1953" s="136"/>
      <c r="CN1953" s="136"/>
      <c r="CO1953" s="136"/>
      <c r="CP1953" s="136"/>
      <c r="CQ1953" s="136"/>
      <c r="CR1953" s="136"/>
      <c r="CS1953" s="136"/>
      <c r="CT1953" s="136"/>
      <c r="CU1953" s="136"/>
      <c r="CV1953" s="136"/>
      <c r="CW1953" s="136"/>
      <c r="CX1953" s="136"/>
      <c r="CY1953" s="136"/>
      <c r="CZ1953" s="136"/>
      <c r="DA1953" s="136"/>
      <c r="DB1953" s="136"/>
      <c r="DC1953" s="136"/>
      <c r="DD1953" s="136"/>
      <c r="DE1953" s="136"/>
      <c r="DF1953" s="136"/>
      <c r="DG1953" s="136"/>
      <c r="DH1953" s="136"/>
      <c r="DI1953" s="136"/>
      <c r="DJ1953" s="136"/>
      <c r="DK1953" s="136"/>
      <c r="DL1953" s="136"/>
      <c r="DM1953" s="136"/>
      <c r="DN1953" s="136"/>
      <c r="DO1953" s="136"/>
      <c r="DP1953" s="136"/>
      <c r="DQ1953" s="136"/>
      <c r="DR1953" s="136"/>
      <c r="DS1953" s="136"/>
      <c r="DT1953" s="136"/>
      <c r="DU1953" s="136"/>
      <c r="DV1953" s="136"/>
      <c r="DW1953" s="136"/>
      <c r="DX1953" s="136"/>
      <c r="DY1953" s="136"/>
      <c r="DZ1953" s="136"/>
      <c r="EA1953" s="136"/>
      <c r="EB1953" s="136"/>
      <c r="EC1953" s="136"/>
      <c r="ED1953" s="136"/>
      <c r="EE1953" s="136"/>
      <c r="EF1953" s="136"/>
      <c r="EG1953" s="136"/>
      <c r="EH1953" s="136"/>
      <c r="EI1953" s="136"/>
      <c r="EJ1953" s="136"/>
      <c r="EK1953" s="136"/>
      <c r="EL1953" s="136"/>
      <c r="EM1953" s="136"/>
      <c r="EN1953" s="136"/>
      <c r="EO1953" s="136"/>
      <c r="EP1953" s="136"/>
      <c r="EQ1953" s="136"/>
      <c r="ER1953" s="136"/>
      <c r="ES1953" s="136"/>
      <c r="ET1953" s="136"/>
      <c r="EU1953" s="136"/>
      <c r="EV1953" s="136"/>
      <c r="EW1953" s="136"/>
      <c r="EX1953" s="136"/>
      <c r="EY1953" s="136"/>
      <c r="EZ1953" s="136"/>
      <c r="FA1953" s="136"/>
      <c r="FB1953" s="136"/>
      <c r="FC1953" s="136"/>
      <c r="FD1953" s="136"/>
      <c r="FE1953" s="136"/>
      <c r="FF1953" s="136"/>
      <c r="FG1953" s="136"/>
      <c r="FH1953" s="136"/>
      <c r="FI1953" s="136"/>
      <c r="FJ1953" s="136"/>
      <c r="FK1953" s="136"/>
      <c r="FL1953" s="136"/>
      <c r="FM1953" s="136"/>
      <c r="FN1953" s="136"/>
      <c r="FO1953" s="136"/>
      <c r="FP1953" s="136"/>
      <c r="FQ1953" s="136"/>
      <c r="FR1953" s="136"/>
      <c r="FS1953" s="136"/>
      <c r="FT1953" s="136"/>
      <c r="FU1953" s="136"/>
      <c r="FV1953" s="136"/>
      <c r="FW1953" s="136"/>
      <c r="FX1953" s="136"/>
      <c r="FY1953" s="136"/>
      <c r="FZ1953" s="136"/>
      <c r="GA1953" s="136"/>
      <c r="GB1953" s="136"/>
      <c r="GC1953" s="136"/>
      <c r="GD1953" s="136"/>
      <c r="GE1953" s="136"/>
      <c r="GF1953" s="136"/>
      <c r="GG1953" s="136"/>
      <c r="GH1953" s="136"/>
      <c r="GI1953" s="136"/>
      <c r="GJ1953" s="136"/>
      <c r="GK1953" s="136"/>
      <c r="GL1953" s="136"/>
      <c r="GM1953" s="136"/>
      <c r="GN1953" s="136"/>
      <c r="GO1953" s="136"/>
      <c r="GP1953" s="136"/>
      <c r="GQ1953" s="136"/>
      <c r="GR1953" s="136"/>
      <c r="GS1953" s="136"/>
      <c r="GT1953" s="136"/>
      <c r="GU1953" s="136"/>
      <c r="GV1953" s="136"/>
      <c r="GW1953" s="136"/>
      <c r="GX1953" s="136"/>
      <c r="GY1953" s="136"/>
      <c r="GZ1953" s="136"/>
      <c r="HA1953" s="136"/>
      <c r="HB1953" s="136"/>
      <c r="HC1953" s="136"/>
      <c r="HD1953" s="136"/>
      <c r="HE1953" s="136"/>
      <c r="HF1953" s="136"/>
      <c r="HG1953" s="136"/>
      <c r="HH1953" s="136"/>
      <c r="HI1953" s="136"/>
      <c r="HJ1953" s="136"/>
      <c r="HK1953" s="136"/>
      <c r="HL1953" s="136"/>
      <c r="HM1953" s="136"/>
      <c r="HN1953" s="136"/>
      <c r="HO1953" s="136"/>
      <c r="HP1953" s="136"/>
      <c r="HQ1953" s="136"/>
      <c r="HR1953" s="136"/>
      <c r="HS1953" s="136"/>
      <c r="HT1953" s="136"/>
      <c r="HU1953" s="136"/>
      <c r="HV1953" s="136"/>
      <c r="HW1953" s="136"/>
      <c r="HX1953" s="136"/>
      <c r="HY1953" s="136"/>
      <c r="HZ1953" s="136"/>
      <c r="IA1953" s="136"/>
      <c r="IB1953" s="136"/>
      <c r="IC1953" s="136"/>
      <c r="ID1953" s="136"/>
      <c r="IE1953" s="136"/>
      <c r="IF1953" s="136"/>
      <c r="IG1953" s="136"/>
    </row>
    <row r="1954" spans="1:241" ht="15" customHeight="1" x14ac:dyDescent="0.25">
      <c r="A1954" s="223" t="s">
        <v>363</v>
      </c>
      <c r="B1954" s="217">
        <v>12356043</v>
      </c>
      <c r="C1954" s="217">
        <v>4250812</v>
      </c>
      <c r="D1954" s="217">
        <v>886707</v>
      </c>
      <c r="E1954" s="217">
        <v>1642104</v>
      </c>
      <c r="F1954" s="217">
        <v>3408977</v>
      </c>
      <c r="G1954" s="217">
        <v>648715</v>
      </c>
      <c r="H1954" s="235">
        <v>23193358</v>
      </c>
      <c r="I1954" s="136"/>
      <c r="J1954" s="321" t="s">
        <v>194</v>
      </c>
      <c r="K1954" s="217">
        <v>8601212</v>
      </c>
      <c r="L1954" s="217">
        <v>6699166</v>
      </c>
      <c r="M1954" s="217">
        <v>671210</v>
      </c>
      <c r="N1954" s="217">
        <v>1299403</v>
      </c>
      <c r="O1954" s="217">
        <v>3298664</v>
      </c>
      <c r="P1954" s="217">
        <v>595848</v>
      </c>
      <c r="Q1954" s="235">
        <v>21165509</v>
      </c>
      <c r="R1954" s="136"/>
      <c r="S1954" s="136"/>
      <c r="T1954" s="136"/>
      <c r="U1954" s="136"/>
      <c r="V1954" s="136"/>
      <c r="W1954" s="136"/>
      <c r="X1954" s="136"/>
      <c r="Y1954" s="136"/>
      <c r="Z1954" s="136"/>
      <c r="AA1954" s="136"/>
      <c r="AB1954" s="136"/>
      <c r="AC1954" s="136"/>
      <c r="AD1954" s="136"/>
      <c r="AE1954" s="136"/>
      <c r="AF1954" s="136"/>
      <c r="AG1954" s="136"/>
      <c r="AH1954" s="136"/>
      <c r="AI1954" s="136"/>
      <c r="AJ1954" s="136"/>
      <c r="AK1954" s="136"/>
      <c r="AL1954" s="136"/>
      <c r="AM1954" s="136"/>
      <c r="AN1954" s="136"/>
      <c r="AO1954" s="136"/>
      <c r="AP1954" s="136"/>
      <c r="AQ1954" s="136"/>
      <c r="AR1954" s="136"/>
      <c r="AS1954" s="136"/>
      <c r="AT1954" s="136"/>
      <c r="AU1954" s="136"/>
      <c r="AV1954" s="136"/>
      <c r="AW1954" s="136"/>
      <c r="AX1954" s="136"/>
      <c r="AY1954" s="136"/>
      <c r="AZ1954" s="136"/>
      <c r="BA1954" s="136"/>
      <c r="BB1954" s="136"/>
      <c r="BC1954" s="136"/>
      <c r="BD1954" s="136"/>
      <c r="BE1954" s="136"/>
      <c r="BF1954" s="136"/>
      <c r="BG1954" s="136"/>
      <c r="BH1954" s="136"/>
      <c r="BI1954" s="136"/>
      <c r="BJ1954" s="136"/>
      <c r="BK1954" s="136"/>
      <c r="BL1954" s="136"/>
      <c r="BM1954" s="136"/>
      <c r="BN1954" s="136"/>
      <c r="BO1954" s="136"/>
      <c r="BP1954" s="136"/>
      <c r="BQ1954" s="136"/>
      <c r="BR1954" s="136"/>
      <c r="BS1954" s="136"/>
      <c r="BT1954" s="136"/>
      <c r="BU1954" s="136"/>
      <c r="BV1954" s="136"/>
      <c r="BW1954" s="136"/>
      <c r="BX1954" s="136"/>
      <c r="BY1954" s="136"/>
      <c r="BZ1954" s="136"/>
      <c r="CA1954" s="136"/>
      <c r="CB1954" s="136"/>
      <c r="CC1954" s="136"/>
      <c r="CD1954" s="136"/>
      <c r="CE1954" s="136"/>
      <c r="CF1954" s="136"/>
      <c r="CG1954" s="136"/>
      <c r="CH1954" s="136"/>
      <c r="CI1954" s="136"/>
      <c r="CJ1954" s="136"/>
      <c r="CK1954" s="136"/>
      <c r="CL1954" s="136"/>
      <c r="CM1954" s="136"/>
      <c r="CN1954" s="136"/>
      <c r="CO1954" s="136"/>
      <c r="CP1954" s="136"/>
      <c r="CQ1954" s="136"/>
      <c r="CR1954" s="136"/>
      <c r="CS1954" s="136"/>
      <c r="CT1954" s="136"/>
      <c r="CU1954" s="136"/>
      <c r="CV1954" s="136"/>
      <c r="CW1954" s="136"/>
      <c r="CX1954" s="136"/>
      <c r="CY1954" s="136"/>
      <c r="CZ1954" s="136"/>
      <c r="DA1954" s="136"/>
      <c r="DB1954" s="136"/>
      <c r="DC1954" s="136"/>
      <c r="DD1954" s="136"/>
      <c r="DE1954" s="136"/>
      <c r="DF1954" s="136"/>
      <c r="DG1954" s="136"/>
      <c r="DH1954" s="136"/>
      <c r="DI1954" s="136"/>
      <c r="DJ1954" s="136"/>
      <c r="DK1954" s="136"/>
      <c r="DL1954" s="136"/>
      <c r="DM1954" s="136"/>
      <c r="DN1954" s="136"/>
      <c r="DO1954" s="136"/>
      <c r="DP1954" s="136"/>
      <c r="DQ1954" s="136"/>
      <c r="DR1954" s="136"/>
      <c r="DS1954" s="136"/>
      <c r="DT1954" s="136"/>
      <c r="DU1954" s="136"/>
      <c r="DV1954" s="136"/>
      <c r="DW1954" s="136"/>
      <c r="DX1954" s="136"/>
      <c r="DY1954" s="136"/>
      <c r="DZ1954" s="136"/>
      <c r="EA1954" s="136"/>
      <c r="EB1954" s="136"/>
      <c r="EC1954" s="136"/>
      <c r="ED1954" s="136"/>
      <c r="EE1954" s="136"/>
      <c r="EF1954" s="136"/>
      <c r="EG1954" s="136"/>
      <c r="EH1954" s="136"/>
      <c r="EI1954" s="136"/>
      <c r="EJ1954" s="136"/>
      <c r="EK1954" s="136"/>
      <c r="EL1954" s="136"/>
      <c r="EM1954" s="136"/>
      <c r="EN1954" s="136"/>
      <c r="EO1954" s="136"/>
      <c r="EP1954" s="136"/>
      <c r="EQ1954" s="136"/>
      <c r="ER1954" s="136"/>
      <c r="ES1954" s="136"/>
      <c r="ET1954" s="136"/>
      <c r="EU1954" s="136"/>
      <c r="EV1954" s="136"/>
      <c r="EW1954" s="136"/>
      <c r="EX1954" s="136"/>
      <c r="EY1954" s="136"/>
      <c r="EZ1954" s="136"/>
      <c r="FA1954" s="136"/>
      <c r="FB1954" s="136"/>
      <c r="FC1954" s="136"/>
      <c r="FD1954" s="136"/>
      <c r="FE1954" s="136"/>
      <c r="FF1954" s="136"/>
      <c r="FG1954" s="136"/>
      <c r="FH1954" s="136"/>
      <c r="FI1954" s="136"/>
      <c r="FJ1954" s="136"/>
      <c r="FK1954" s="136"/>
      <c r="FL1954" s="136"/>
      <c r="FM1954" s="136"/>
      <c r="FN1954" s="136"/>
      <c r="FO1954" s="136"/>
      <c r="FP1954" s="136"/>
      <c r="FQ1954" s="136"/>
      <c r="FR1954" s="136"/>
      <c r="FS1954" s="136"/>
      <c r="FT1954" s="136"/>
      <c r="FU1954" s="136"/>
      <c r="FV1954" s="136"/>
      <c r="FW1954" s="136"/>
      <c r="FX1954" s="136"/>
      <c r="FY1954" s="136"/>
      <c r="FZ1954" s="136"/>
      <c r="GA1954" s="136"/>
      <c r="GB1954" s="136"/>
      <c r="GC1954" s="136"/>
      <c r="GD1954" s="136"/>
      <c r="GE1954" s="136"/>
      <c r="GF1954" s="136"/>
      <c r="GG1954" s="136"/>
      <c r="GH1954" s="136"/>
      <c r="GI1954" s="136"/>
      <c r="GJ1954" s="136"/>
      <c r="GK1954" s="136"/>
      <c r="GL1954" s="136"/>
      <c r="GM1954" s="136"/>
      <c r="GN1954" s="136"/>
      <c r="GO1954" s="136"/>
      <c r="GP1954" s="136"/>
      <c r="GQ1954" s="136"/>
      <c r="GR1954" s="136"/>
      <c r="GS1954" s="136"/>
      <c r="GT1954" s="136"/>
      <c r="GU1954" s="136"/>
      <c r="GV1954" s="136"/>
      <c r="GW1954" s="136"/>
      <c r="GX1954" s="136"/>
      <c r="GY1954" s="136"/>
      <c r="GZ1954" s="136"/>
      <c r="HA1954" s="136"/>
      <c r="HB1954" s="136"/>
      <c r="HC1954" s="136"/>
      <c r="HD1954" s="136"/>
      <c r="HE1954" s="136"/>
      <c r="HF1954" s="136"/>
      <c r="HG1954" s="136"/>
      <c r="HH1954" s="136"/>
      <c r="HI1954" s="136"/>
      <c r="HJ1954" s="136"/>
      <c r="HK1954" s="136"/>
      <c r="HL1954" s="136"/>
      <c r="HM1954" s="136"/>
      <c r="HN1954" s="136"/>
      <c r="HO1954" s="136"/>
      <c r="HP1954" s="136"/>
      <c r="HQ1954" s="136"/>
      <c r="HR1954" s="136"/>
      <c r="HS1954" s="136"/>
      <c r="HT1954" s="136"/>
      <c r="HU1954" s="136"/>
      <c r="HV1954" s="136"/>
      <c r="HW1954" s="136"/>
      <c r="HX1954" s="136"/>
      <c r="HY1954" s="136"/>
      <c r="HZ1954" s="136"/>
      <c r="IA1954" s="136"/>
      <c r="IB1954" s="136"/>
      <c r="IC1954" s="136"/>
      <c r="ID1954" s="136"/>
      <c r="IE1954" s="136"/>
      <c r="IF1954" s="136"/>
      <c r="IG1954" s="136"/>
    </row>
    <row r="1955" spans="1:241" ht="15" customHeight="1" x14ac:dyDescent="0.25">
      <c r="A1955" s="223" t="s">
        <v>233</v>
      </c>
      <c r="B1955" s="217">
        <v>9276270</v>
      </c>
      <c r="C1955" s="217">
        <v>3453271</v>
      </c>
      <c r="D1955" s="217">
        <v>707615</v>
      </c>
      <c r="E1955" s="217">
        <v>1740136</v>
      </c>
      <c r="F1955" s="217">
        <v>3422935</v>
      </c>
      <c r="G1955" s="217">
        <v>506088</v>
      </c>
      <c r="H1955" s="235">
        <v>19106315</v>
      </c>
      <c r="I1955" s="136"/>
      <c r="J1955" s="321" t="s">
        <v>193</v>
      </c>
      <c r="K1955" s="217">
        <v>8456284</v>
      </c>
      <c r="L1955" s="217">
        <v>5351567</v>
      </c>
      <c r="M1955" s="217">
        <v>533089</v>
      </c>
      <c r="N1955" s="217">
        <v>1368902</v>
      </c>
      <c r="O1955" s="217">
        <v>3412763</v>
      </c>
      <c r="P1955" s="217">
        <v>412568</v>
      </c>
      <c r="Q1955" s="235">
        <v>19535173</v>
      </c>
      <c r="R1955" s="136"/>
      <c r="S1955" s="136"/>
      <c r="T1955" s="136"/>
      <c r="U1955" s="136"/>
      <c r="V1955" s="136"/>
      <c r="W1955" s="136"/>
      <c r="X1955" s="136"/>
      <c r="Y1955" s="136"/>
      <c r="Z1955" s="136"/>
      <c r="AA1955" s="136"/>
      <c r="AB1955" s="136"/>
      <c r="AC1955" s="136"/>
      <c r="AD1955" s="136"/>
      <c r="AE1955" s="136"/>
      <c r="AF1955" s="136"/>
      <c r="AG1955" s="136"/>
      <c r="AH1955" s="136"/>
      <c r="AI1955" s="136"/>
      <c r="AJ1955" s="136"/>
      <c r="AK1955" s="136"/>
      <c r="AL1955" s="136"/>
      <c r="AM1955" s="136"/>
      <c r="AN1955" s="136"/>
      <c r="AO1955" s="136"/>
      <c r="AP1955" s="136"/>
      <c r="AQ1955" s="136"/>
      <c r="AR1955" s="136"/>
      <c r="AS1955" s="136"/>
      <c r="AT1955" s="136"/>
      <c r="AU1955" s="136"/>
      <c r="AV1955" s="136"/>
      <c r="AW1955" s="136"/>
      <c r="AX1955" s="136"/>
      <c r="AY1955" s="136"/>
      <c r="AZ1955" s="136"/>
      <c r="BA1955" s="136"/>
      <c r="BB1955" s="136"/>
      <c r="BC1955" s="136"/>
      <c r="BD1955" s="136"/>
      <c r="BE1955" s="136"/>
      <c r="BF1955" s="136"/>
      <c r="BG1955" s="136"/>
      <c r="BH1955" s="136"/>
      <c r="BI1955" s="136"/>
      <c r="BJ1955" s="136"/>
      <c r="BK1955" s="136"/>
      <c r="BL1955" s="136"/>
      <c r="BM1955" s="136"/>
      <c r="BN1955" s="136"/>
      <c r="BO1955" s="136"/>
      <c r="BP1955" s="136"/>
      <c r="BQ1955" s="136"/>
      <c r="BR1955" s="136"/>
      <c r="BS1955" s="136"/>
      <c r="BT1955" s="136"/>
      <c r="BU1955" s="136"/>
      <c r="BV1955" s="136"/>
      <c r="BW1955" s="136"/>
      <c r="BX1955" s="136"/>
      <c r="BY1955" s="136"/>
      <c r="BZ1955" s="136"/>
      <c r="CA1955" s="136"/>
      <c r="CB1955" s="136"/>
      <c r="CC1955" s="136"/>
      <c r="CD1955" s="136"/>
      <c r="CE1955" s="136"/>
      <c r="CF1955" s="136"/>
      <c r="CG1955" s="136"/>
      <c r="CH1955" s="136"/>
      <c r="CI1955" s="136"/>
      <c r="CJ1955" s="136"/>
      <c r="CK1955" s="136"/>
      <c r="CL1955" s="136"/>
      <c r="CM1955" s="136"/>
      <c r="CN1955" s="136"/>
      <c r="CO1955" s="136"/>
      <c r="CP1955" s="136"/>
      <c r="CQ1955" s="136"/>
      <c r="CR1955" s="136"/>
      <c r="CS1955" s="136"/>
      <c r="CT1955" s="136"/>
      <c r="CU1955" s="136"/>
      <c r="CV1955" s="136"/>
      <c r="CW1955" s="136"/>
      <c r="CX1955" s="136"/>
      <c r="CY1955" s="136"/>
      <c r="CZ1955" s="136"/>
      <c r="DA1955" s="136"/>
      <c r="DB1955" s="136"/>
      <c r="DC1955" s="136"/>
      <c r="DD1955" s="136"/>
      <c r="DE1955" s="136"/>
      <c r="DF1955" s="136"/>
      <c r="DG1955" s="136"/>
      <c r="DH1955" s="136"/>
      <c r="DI1955" s="136"/>
      <c r="DJ1955" s="136"/>
      <c r="DK1955" s="136"/>
      <c r="DL1955" s="136"/>
      <c r="DM1955" s="136"/>
      <c r="DN1955" s="136"/>
      <c r="DO1955" s="136"/>
      <c r="DP1955" s="136"/>
      <c r="DQ1955" s="136"/>
      <c r="DR1955" s="136"/>
      <c r="DS1955" s="136"/>
      <c r="DT1955" s="136"/>
      <c r="DU1955" s="136"/>
      <c r="DV1955" s="136"/>
      <c r="DW1955" s="136"/>
      <c r="DX1955" s="136"/>
      <c r="DY1955" s="136"/>
      <c r="DZ1955" s="136"/>
      <c r="EA1955" s="136"/>
      <c r="EB1955" s="136"/>
      <c r="EC1955" s="136"/>
      <c r="ED1955" s="136"/>
      <c r="EE1955" s="136"/>
      <c r="EF1955" s="136"/>
      <c r="EG1955" s="136"/>
      <c r="EH1955" s="136"/>
      <c r="EI1955" s="136"/>
      <c r="EJ1955" s="136"/>
      <c r="EK1955" s="136"/>
      <c r="EL1955" s="136"/>
      <c r="EM1955" s="136"/>
      <c r="EN1955" s="136"/>
      <c r="EO1955" s="136"/>
      <c r="EP1955" s="136"/>
      <c r="EQ1955" s="136"/>
      <c r="ER1955" s="136"/>
      <c r="ES1955" s="136"/>
      <c r="ET1955" s="136"/>
      <c r="EU1955" s="136"/>
      <c r="EV1955" s="136"/>
      <c r="EW1955" s="136"/>
      <c r="EX1955" s="136"/>
      <c r="EY1955" s="136"/>
      <c r="EZ1955" s="136"/>
      <c r="FA1955" s="136"/>
      <c r="FB1955" s="136"/>
      <c r="FC1955" s="136"/>
      <c r="FD1955" s="136"/>
      <c r="FE1955" s="136"/>
      <c r="FF1955" s="136"/>
      <c r="FG1955" s="136"/>
      <c r="FH1955" s="136"/>
      <c r="FI1955" s="136"/>
      <c r="FJ1955" s="136"/>
      <c r="FK1955" s="136"/>
      <c r="FL1955" s="136"/>
      <c r="FM1955" s="136"/>
      <c r="FN1955" s="136"/>
      <c r="FO1955" s="136"/>
      <c r="FP1955" s="136"/>
      <c r="FQ1955" s="136"/>
      <c r="FR1955" s="136"/>
      <c r="FS1955" s="136"/>
      <c r="FT1955" s="136"/>
      <c r="FU1955" s="136"/>
      <c r="FV1955" s="136"/>
      <c r="FW1955" s="136"/>
      <c r="FX1955" s="136"/>
      <c r="FY1955" s="136"/>
      <c r="FZ1955" s="136"/>
      <c r="GA1955" s="136"/>
      <c r="GB1955" s="136"/>
      <c r="GC1955" s="136"/>
      <c r="GD1955" s="136"/>
      <c r="GE1955" s="136"/>
      <c r="GF1955" s="136"/>
      <c r="GG1955" s="136"/>
      <c r="GH1955" s="136"/>
      <c r="GI1955" s="136"/>
      <c r="GJ1955" s="136"/>
      <c r="GK1955" s="136"/>
      <c r="GL1955" s="136"/>
      <c r="GM1955" s="136"/>
      <c r="GN1955" s="136"/>
      <c r="GO1955" s="136"/>
      <c r="GP1955" s="136"/>
      <c r="GQ1955" s="136"/>
      <c r="GR1955" s="136"/>
      <c r="GS1955" s="136"/>
      <c r="GT1955" s="136"/>
      <c r="GU1955" s="136"/>
      <c r="GV1955" s="136"/>
      <c r="GW1955" s="136"/>
      <c r="GX1955" s="136"/>
      <c r="GY1955" s="136"/>
      <c r="GZ1955" s="136"/>
      <c r="HA1955" s="136"/>
      <c r="HB1955" s="136"/>
      <c r="HC1955" s="136"/>
      <c r="HD1955" s="136"/>
      <c r="HE1955" s="136"/>
      <c r="HF1955" s="136"/>
      <c r="HG1955" s="136"/>
      <c r="HH1955" s="136"/>
      <c r="HI1955" s="136"/>
      <c r="HJ1955" s="136"/>
      <c r="HK1955" s="136"/>
      <c r="HL1955" s="136"/>
      <c r="HM1955" s="136"/>
      <c r="HN1955" s="136"/>
      <c r="HO1955" s="136"/>
      <c r="HP1955" s="136"/>
      <c r="HQ1955" s="136"/>
      <c r="HR1955" s="136"/>
      <c r="HS1955" s="136"/>
      <c r="HT1955" s="136"/>
      <c r="HU1955" s="136"/>
      <c r="HV1955" s="136"/>
      <c r="HW1955" s="136"/>
      <c r="HX1955" s="136"/>
      <c r="HY1955" s="136"/>
      <c r="HZ1955" s="136"/>
      <c r="IA1955" s="136"/>
      <c r="IB1955" s="136"/>
      <c r="IC1955" s="136"/>
      <c r="ID1955" s="136"/>
      <c r="IE1955" s="136"/>
      <c r="IF1955" s="136"/>
      <c r="IG1955" s="136"/>
    </row>
    <row r="1956" spans="1:241" ht="15" customHeight="1" x14ac:dyDescent="0.25">
      <c r="A1956" s="223" t="s">
        <v>232</v>
      </c>
      <c r="B1956" s="217">
        <v>7881207</v>
      </c>
      <c r="C1956" s="217">
        <v>3756082</v>
      </c>
      <c r="D1956" s="217">
        <v>700879</v>
      </c>
      <c r="E1956" s="217">
        <v>1875722</v>
      </c>
      <c r="F1956" s="217">
        <v>3190050</v>
      </c>
      <c r="G1956" s="217">
        <v>566503</v>
      </c>
      <c r="H1956" s="235">
        <v>17970443</v>
      </c>
      <c r="I1956" s="136"/>
      <c r="J1956" s="321" t="s">
        <v>192</v>
      </c>
      <c r="K1956" s="217">
        <v>7936189</v>
      </c>
      <c r="L1956" s="217">
        <v>6392744</v>
      </c>
      <c r="M1956" s="217">
        <v>661470</v>
      </c>
      <c r="N1956" s="217">
        <v>1509766</v>
      </c>
      <c r="O1956" s="217">
        <v>3858105</v>
      </c>
      <c r="P1956" s="217">
        <v>594401</v>
      </c>
      <c r="Q1956" s="235">
        <v>20952675</v>
      </c>
      <c r="R1956" s="136"/>
      <c r="S1956" s="136"/>
      <c r="T1956" s="136"/>
      <c r="U1956" s="136"/>
      <c r="V1956" s="136"/>
      <c r="W1956" s="136"/>
      <c r="X1956" s="136"/>
      <c r="Y1956" s="136"/>
      <c r="Z1956" s="136"/>
      <c r="AA1956" s="136"/>
      <c r="AB1956" s="136"/>
      <c r="AC1956" s="136"/>
      <c r="AD1956" s="136"/>
      <c r="AE1956" s="136"/>
      <c r="AF1956" s="136"/>
      <c r="AG1956" s="136"/>
      <c r="AH1956" s="136"/>
      <c r="AI1956" s="136"/>
      <c r="AJ1956" s="136"/>
      <c r="AK1956" s="136"/>
      <c r="AL1956" s="136"/>
      <c r="AM1956" s="136"/>
      <c r="AN1956" s="136"/>
      <c r="AO1956" s="136"/>
      <c r="AP1956" s="136"/>
      <c r="AQ1956" s="136"/>
      <c r="AR1956" s="136"/>
      <c r="AS1956" s="136"/>
      <c r="AT1956" s="136"/>
      <c r="AU1956" s="136"/>
      <c r="AV1956" s="136"/>
      <c r="AW1956" s="136"/>
      <c r="AX1956" s="136"/>
      <c r="AY1956" s="136"/>
      <c r="AZ1956" s="136"/>
      <c r="BA1956" s="136"/>
      <c r="BB1956" s="136"/>
      <c r="BC1956" s="136"/>
      <c r="BD1956" s="136"/>
      <c r="BE1956" s="136"/>
      <c r="BF1956" s="136"/>
      <c r="BG1956" s="136"/>
      <c r="BH1956" s="136"/>
      <c r="BI1956" s="136"/>
      <c r="BJ1956" s="136"/>
      <c r="BK1956" s="136"/>
      <c r="BL1956" s="136"/>
      <c r="BM1956" s="136"/>
      <c r="BN1956" s="136"/>
      <c r="BO1956" s="136"/>
      <c r="BP1956" s="136"/>
      <c r="BQ1956" s="136"/>
      <c r="BR1956" s="136"/>
      <c r="BS1956" s="136"/>
      <c r="BT1956" s="136"/>
      <c r="BU1956" s="136"/>
      <c r="BV1956" s="136"/>
      <c r="BW1956" s="136"/>
      <c r="BX1956" s="136"/>
      <c r="BY1956" s="136"/>
      <c r="BZ1956" s="136"/>
      <c r="CA1956" s="136"/>
      <c r="CB1956" s="136"/>
      <c r="CC1956" s="136"/>
      <c r="CD1956" s="136"/>
      <c r="CE1956" s="136"/>
      <c r="CF1956" s="136"/>
      <c r="CG1956" s="136"/>
      <c r="CH1956" s="136"/>
      <c r="CI1956" s="136"/>
      <c r="CJ1956" s="136"/>
      <c r="CK1956" s="136"/>
      <c r="CL1956" s="136"/>
      <c r="CM1956" s="136"/>
      <c r="CN1956" s="136"/>
      <c r="CO1956" s="136"/>
      <c r="CP1956" s="136"/>
      <c r="CQ1956" s="136"/>
      <c r="CR1956" s="136"/>
      <c r="CS1956" s="136"/>
      <c r="CT1956" s="136"/>
      <c r="CU1956" s="136"/>
      <c r="CV1956" s="136"/>
      <c r="CW1956" s="136"/>
      <c r="CX1956" s="136"/>
      <c r="CY1956" s="136"/>
      <c r="CZ1956" s="136"/>
      <c r="DA1956" s="136"/>
      <c r="DB1956" s="136"/>
      <c r="DC1956" s="136"/>
      <c r="DD1956" s="136"/>
      <c r="DE1956" s="136"/>
      <c r="DF1956" s="136"/>
      <c r="DG1956" s="136"/>
      <c r="DH1956" s="136"/>
      <c r="DI1956" s="136"/>
      <c r="DJ1956" s="136"/>
      <c r="DK1956" s="136"/>
      <c r="DL1956" s="136"/>
      <c r="DM1956" s="136"/>
      <c r="DN1956" s="136"/>
      <c r="DO1956" s="136"/>
      <c r="DP1956" s="136"/>
      <c r="DQ1956" s="136"/>
      <c r="DR1956" s="136"/>
      <c r="DS1956" s="136"/>
      <c r="DT1956" s="136"/>
      <c r="DU1956" s="136"/>
      <c r="DV1956" s="136"/>
      <c r="DW1956" s="136"/>
      <c r="DX1956" s="136"/>
      <c r="DY1956" s="136"/>
      <c r="DZ1956" s="136"/>
      <c r="EA1956" s="136"/>
      <c r="EB1956" s="136"/>
      <c r="EC1956" s="136"/>
      <c r="ED1956" s="136"/>
      <c r="EE1956" s="136"/>
      <c r="EF1956" s="136"/>
      <c r="EG1956" s="136"/>
      <c r="EH1956" s="136"/>
      <c r="EI1956" s="136"/>
      <c r="EJ1956" s="136"/>
      <c r="EK1956" s="136"/>
      <c r="EL1956" s="136"/>
      <c r="EM1956" s="136"/>
      <c r="EN1956" s="136"/>
      <c r="EO1956" s="136"/>
      <c r="EP1956" s="136"/>
      <c r="EQ1956" s="136"/>
      <c r="ER1956" s="136"/>
      <c r="ES1956" s="136"/>
      <c r="ET1956" s="136"/>
      <c r="EU1956" s="136"/>
      <c r="EV1956" s="136"/>
      <c r="EW1956" s="136"/>
      <c r="EX1956" s="136"/>
      <c r="EY1956" s="136"/>
      <c r="EZ1956" s="136"/>
      <c r="FA1956" s="136"/>
      <c r="FB1956" s="136"/>
      <c r="FC1956" s="136"/>
      <c r="FD1956" s="136"/>
      <c r="FE1956" s="136"/>
      <c r="FF1956" s="136"/>
      <c r="FG1956" s="136"/>
      <c r="FH1956" s="136"/>
      <c r="FI1956" s="136"/>
      <c r="FJ1956" s="136"/>
      <c r="FK1956" s="136"/>
      <c r="FL1956" s="136"/>
      <c r="FM1956" s="136"/>
      <c r="FN1956" s="136"/>
      <c r="FO1956" s="136"/>
      <c r="FP1956" s="136"/>
      <c r="FQ1956" s="136"/>
      <c r="FR1956" s="136"/>
      <c r="FS1956" s="136"/>
      <c r="FT1956" s="136"/>
      <c r="FU1956" s="136"/>
      <c r="FV1956" s="136"/>
      <c r="FW1956" s="136"/>
      <c r="FX1956" s="136"/>
      <c r="FY1956" s="136"/>
      <c r="FZ1956" s="136"/>
      <c r="GA1956" s="136"/>
      <c r="GB1956" s="136"/>
      <c r="GC1956" s="136"/>
      <c r="GD1956" s="136"/>
      <c r="GE1956" s="136"/>
      <c r="GF1956" s="136"/>
      <c r="GG1956" s="136"/>
      <c r="GH1956" s="136"/>
      <c r="GI1956" s="136"/>
      <c r="GJ1956" s="136"/>
      <c r="GK1956" s="136"/>
      <c r="GL1956" s="136"/>
      <c r="GM1956" s="136"/>
      <c r="GN1956" s="136"/>
      <c r="GO1956" s="136"/>
      <c r="GP1956" s="136"/>
      <c r="GQ1956" s="136"/>
      <c r="GR1956" s="136"/>
      <c r="GS1956" s="136"/>
      <c r="GT1956" s="136"/>
      <c r="GU1956" s="136"/>
      <c r="GV1956" s="136"/>
      <c r="GW1956" s="136"/>
      <c r="GX1956" s="136"/>
      <c r="GY1956" s="136"/>
      <c r="GZ1956" s="136"/>
      <c r="HA1956" s="136"/>
      <c r="HB1956" s="136"/>
      <c r="HC1956" s="136"/>
      <c r="HD1956" s="136"/>
      <c r="HE1956" s="136"/>
      <c r="HF1956" s="136"/>
      <c r="HG1956" s="136"/>
      <c r="HH1956" s="136"/>
      <c r="HI1956" s="136"/>
      <c r="HJ1956" s="136"/>
      <c r="HK1956" s="136"/>
      <c r="HL1956" s="136"/>
      <c r="HM1956" s="136"/>
      <c r="HN1956" s="136"/>
      <c r="HO1956" s="136"/>
      <c r="HP1956" s="136"/>
      <c r="HQ1956" s="136"/>
      <c r="HR1956" s="136"/>
      <c r="HS1956" s="136"/>
      <c r="HT1956" s="136"/>
      <c r="HU1956" s="136"/>
      <c r="HV1956" s="136"/>
      <c r="HW1956" s="136"/>
      <c r="HX1956" s="136"/>
      <c r="HY1956" s="136"/>
      <c r="HZ1956" s="136"/>
      <c r="IA1956" s="136"/>
      <c r="IB1956" s="136"/>
      <c r="IC1956" s="136"/>
      <c r="ID1956" s="136"/>
      <c r="IE1956" s="136"/>
      <c r="IF1956" s="136"/>
      <c r="IG1956" s="136"/>
    </row>
    <row r="1957" spans="1:241" ht="15" customHeight="1" x14ac:dyDescent="0.25">
      <c r="A1957" s="223" t="s">
        <v>231</v>
      </c>
      <c r="B1957" s="217">
        <v>9167992</v>
      </c>
      <c r="C1957" s="217">
        <v>3142208</v>
      </c>
      <c r="D1957" s="217">
        <v>774292</v>
      </c>
      <c r="E1957" s="217">
        <v>1759594</v>
      </c>
      <c r="F1957" s="217">
        <v>3524340</v>
      </c>
      <c r="G1957" s="217">
        <v>532635</v>
      </c>
      <c r="H1957" s="235">
        <v>18901061</v>
      </c>
      <c r="I1957" s="136"/>
      <c r="J1957" s="321" t="s">
        <v>191</v>
      </c>
      <c r="K1957" s="217">
        <v>3615918</v>
      </c>
      <c r="L1957" s="217">
        <v>4223225</v>
      </c>
      <c r="M1957" s="217">
        <v>358572</v>
      </c>
      <c r="N1957" s="217">
        <v>1187085</v>
      </c>
      <c r="O1957" s="217">
        <v>2982475</v>
      </c>
      <c r="P1957" s="217">
        <v>473890</v>
      </c>
      <c r="Q1957" s="235">
        <v>12841165</v>
      </c>
      <c r="R1957" s="136"/>
      <c r="S1957" s="136"/>
      <c r="T1957" s="136"/>
      <c r="U1957" s="136"/>
      <c r="V1957" s="136"/>
      <c r="W1957" s="136"/>
      <c r="X1957" s="136"/>
      <c r="Y1957" s="136"/>
      <c r="Z1957" s="136"/>
      <c r="AA1957" s="136"/>
      <c r="AB1957" s="136"/>
      <c r="AC1957" s="136"/>
      <c r="AD1957" s="136"/>
      <c r="AE1957" s="136"/>
      <c r="AF1957" s="136"/>
      <c r="AG1957" s="136"/>
      <c r="AH1957" s="136"/>
      <c r="AI1957" s="136"/>
      <c r="AJ1957" s="136"/>
      <c r="AK1957" s="136"/>
      <c r="AL1957" s="136"/>
      <c r="AM1957" s="136"/>
      <c r="AN1957" s="136"/>
      <c r="AO1957" s="136"/>
      <c r="AP1957" s="136"/>
      <c r="AQ1957" s="136"/>
      <c r="AR1957" s="136"/>
      <c r="AS1957" s="136"/>
      <c r="AT1957" s="136"/>
      <c r="AU1957" s="136"/>
      <c r="AV1957" s="136"/>
      <c r="AW1957" s="136"/>
      <c r="AX1957" s="136"/>
      <c r="AY1957" s="136"/>
      <c r="AZ1957" s="136"/>
      <c r="BA1957" s="136"/>
      <c r="BB1957" s="136"/>
      <c r="BC1957" s="136"/>
      <c r="BD1957" s="136"/>
      <c r="BE1957" s="136"/>
      <c r="BF1957" s="136"/>
      <c r="BG1957" s="136"/>
      <c r="BH1957" s="136"/>
      <c r="BI1957" s="136"/>
      <c r="BJ1957" s="136"/>
      <c r="BK1957" s="136"/>
      <c r="BL1957" s="136"/>
      <c r="BM1957" s="136"/>
      <c r="BN1957" s="136"/>
      <c r="BO1957" s="136"/>
      <c r="BP1957" s="136"/>
      <c r="BQ1957" s="136"/>
      <c r="BR1957" s="136"/>
      <c r="BS1957" s="136"/>
      <c r="BT1957" s="136"/>
      <c r="BU1957" s="136"/>
      <c r="BV1957" s="136"/>
      <c r="BW1957" s="136"/>
      <c r="BX1957" s="136"/>
      <c r="BY1957" s="136"/>
      <c r="BZ1957" s="136"/>
      <c r="CA1957" s="136"/>
      <c r="CB1957" s="136"/>
      <c r="CC1957" s="136"/>
      <c r="CD1957" s="136"/>
      <c r="CE1957" s="136"/>
      <c r="CF1957" s="136"/>
      <c r="CG1957" s="136"/>
      <c r="CH1957" s="136"/>
      <c r="CI1957" s="136"/>
      <c r="CJ1957" s="136"/>
      <c r="CK1957" s="136"/>
      <c r="CL1957" s="136"/>
      <c r="CM1957" s="136"/>
      <c r="CN1957" s="136"/>
      <c r="CO1957" s="136"/>
      <c r="CP1957" s="136"/>
      <c r="CQ1957" s="136"/>
      <c r="CR1957" s="136"/>
      <c r="CS1957" s="136"/>
      <c r="CT1957" s="136"/>
      <c r="CU1957" s="136"/>
      <c r="CV1957" s="136"/>
      <c r="CW1957" s="136"/>
      <c r="CX1957" s="136"/>
      <c r="CY1957" s="136"/>
      <c r="CZ1957" s="136"/>
      <c r="DA1957" s="136"/>
      <c r="DB1957" s="136"/>
      <c r="DC1957" s="136"/>
      <c r="DD1957" s="136"/>
      <c r="DE1957" s="136"/>
      <c r="DF1957" s="136"/>
      <c r="DG1957" s="136"/>
      <c r="DH1957" s="136"/>
      <c r="DI1957" s="136"/>
      <c r="DJ1957" s="136"/>
      <c r="DK1957" s="136"/>
      <c r="DL1957" s="136"/>
      <c r="DM1957" s="136"/>
      <c r="DN1957" s="136"/>
      <c r="DO1957" s="136"/>
      <c r="DP1957" s="136"/>
      <c r="DQ1957" s="136"/>
      <c r="DR1957" s="136"/>
      <c r="DS1957" s="136"/>
      <c r="DT1957" s="136"/>
      <c r="DU1957" s="136"/>
      <c r="DV1957" s="136"/>
      <c r="DW1957" s="136"/>
      <c r="DX1957" s="136"/>
      <c r="DY1957" s="136"/>
      <c r="DZ1957" s="136"/>
      <c r="EA1957" s="136"/>
      <c r="EB1957" s="136"/>
      <c r="EC1957" s="136"/>
      <c r="ED1957" s="136"/>
      <c r="EE1957" s="136"/>
      <c r="EF1957" s="136"/>
      <c r="EG1957" s="136"/>
      <c r="EH1957" s="136"/>
      <c r="EI1957" s="136"/>
      <c r="EJ1957" s="136"/>
      <c r="EK1957" s="136"/>
      <c r="EL1957" s="136"/>
      <c r="EM1957" s="136"/>
      <c r="EN1957" s="136"/>
      <c r="EO1957" s="136"/>
      <c r="EP1957" s="136"/>
      <c r="EQ1957" s="136"/>
      <c r="ER1957" s="136"/>
      <c r="ES1957" s="136"/>
      <c r="ET1957" s="136"/>
      <c r="EU1957" s="136"/>
      <c r="EV1957" s="136"/>
      <c r="EW1957" s="136"/>
      <c r="EX1957" s="136"/>
      <c r="EY1957" s="136"/>
      <c r="EZ1957" s="136"/>
      <c r="FA1957" s="136"/>
      <c r="FB1957" s="136"/>
      <c r="FC1957" s="136"/>
      <c r="FD1957" s="136"/>
      <c r="FE1957" s="136"/>
      <c r="FF1957" s="136"/>
      <c r="FG1957" s="136"/>
      <c r="FH1957" s="136"/>
      <c r="FI1957" s="136"/>
      <c r="FJ1957" s="136"/>
      <c r="FK1957" s="136"/>
      <c r="FL1957" s="136"/>
      <c r="FM1957" s="136"/>
      <c r="FN1957" s="136"/>
      <c r="FO1957" s="136"/>
      <c r="FP1957" s="136"/>
      <c r="FQ1957" s="136"/>
      <c r="FR1957" s="136"/>
      <c r="FS1957" s="136"/>
      <c r="FT1957" s="136"/>
      <c r="FU1957" s="136"/>
      <c r="FV1957" s="136"/>
      <c r="FW1957" s="136"/>
      <c r="FX1957" s="136"/>
      <c r="FY1957" s="136"/>
      <c r="FZ1957" s="136"/>
      <c r="GA1957" s="136"/>
      <c r="GB1957" s="136"/>
      <c r="GC1957" s="136"/>
      <c r="GD1957" s="136"/>
      <c r="GE1957" s="136"/>
      <c r="GF1957" s="136"/>
      <c r="GG1957" s="136"/>
      <c r="GH1957" s="136"/>
      <c r="GI1957" s="136"/>
      <c r="GJ1957" s="136"/>
      <c r="GK1957" s="136"/>
      <c r="GL1957" s="136"/>
      <c r="GM1957" s="136"/>
      <c r="GN1957" s="136"/>
      <c r="GO1957" s="136"/>
      <c r="GP1957" s="136"/>
      <c r="GQ1957" s="136"/>
      <c r="GR1957" s="136"/>
      <c r="GS1957" s="136"/>
      <c r="GT1957" s="136"/>
      <c r="GU1957" s="136"/>
      <c r="GV1957" s="136"/>
      <c r="GW1957" s="136"/>
      <c r="GX1957" s="136"/>
      <c r="GY1957" s="136"/>
      <c r="GZ1957" s="136"/>
      <c r="HA1957" s="136"/>
      <c r="HB1957" s="136"/>
      <c r="HC1957" s="136"/>
      <c r="HD1957" s="136"/>
      <c r="HE1957" s="136"/>
      <c r="HF1957" s="136"/>
      <c r="HG1957" s="136"/>
      <c r="HH1957" s="136"/>
      <c r="HI1957" s="136"/>
      <c r="HJ1957" s="136"/>
      <c r="HK1957" s="136"/>
      <c r="HL1957" s="136"/>
      <c r="HM1957" s="136"/>
      <c r="HN1957" s="136"/>
      <c r="HO1957" s="136"/>
      <c r="HP1957" s="136"/>
      <c r="HQ1957" s="136"/>
      <c r="HR1957" s="136"/>
      <c r="HS1957" s="136"/>
      <c r="HT1957" s="136"/>
      <c r="HU1957" s="136"/>
      <c r="HV1957" s="136"/>
      <c r="HW1957" s="136"/>
      <c r="HX1957" s="136"/>
      <c r="HY1957" s="136"/>
      <c r="HZ1957" s="136"/>
      <c r="IA1957" s="136"/>
      <c r="IB1957" s="136"/>
      <c r="IC1957" s="136"/>
      <c r="ID1957" s="136"/>
      <c r="IE1957" s="136"/>
      <c r="IF1957" s="136"/>
      <c r="IG1957" s="136"/>
    </row>
    <row r="1958" spans="1:241" ht="15" customHeight="1" x14ac:dyDescent="0.25">
      <c r="A1958" s="223" t="s">
        <v>230</v>
      </c>
      <c r="B1958" s="217">
        <v>10068216</v>
      </c>
      <c r="C1958" s="217">
        <v>4281745</v>
      </c>
      <c r="D1958" s="217">
        <v>882319</v>
      </c>
      <c r="E1958" s="217">
        <v>1876594</v>
      </c>
      <c r="F1958" s="217">
        <v>3427482</v>
      </c>
      <c r="G1958" s="217">
        <v>690292</v>
      </c>
      <c r="H1958" s="235">
        <v>21226648</v>
      </c>
      <c r="I1958" s="136"/>
      <c r="J1958" s="321" t="s">
        <v>190</v>
      </c>
      <c r="K1958" s="217">
        <v>6503168</v>
      </c>
      <c r="L1958" s="217">
        <v>4510592</v>
      </c>
      <c r="M1958" s="217">
        <v>523713</v>
      </c>
      <c r="N1958" s="217">
        <v>1675919</v>
      </c>
      <c r="O1958" s="217">
        <v>3232749</v>
      </c>
      <c r="P1958" s="217">
        <v>670061</v>
      </c>
      <c r="Q1958" s="235">
        <v>17116202</v>
      </c>
      <c r="R1958" s="136"/>
      <c r="S1958" s="136"/>
      <c r="T1958" s="136"/>
      <c r="U1958" s="136"/>
      <c r="V1958" s="136"/>
      <c r="W1958" s="136"/>
      <c r="X1958" s="136"/>
      <c r="Y1958" s="136"/>
      <c r="Z1958" s="136"/>
      <c r="AA1958" s="136"/>
      <c r="AB1958" s="136"/>
      <c r="AC1958" s="136"/>
      <c r="AD1958" s="136"/>
      <c r="AE1958" s="136"/>
      <c r="AF1958" s="136"/>
      <c r="AG1958" s="136"/>
      <c r="AH1958" s="136"/>
      <c r="AI1958" s="136"/>
      <c r="AJ1958" s="136"/>
      <c r="AK1958" s="136"/>
      <c r="AL1958" s="136"/>
      <c r="AM1958" s="136"/>
      <c r="AN1958" s="136"/>
      <c r="AO1958" s="136"/>
      <c r="AP1958" s="136"/>
      <c r="AQ1958" s="136"/>
      <c r="AR1958" s="136"/>
      <c r="AS1958" s="136"/>
      <c r="AT1958" s="136"/>
      <c r="AU1958" s="136"/>
      <c r="AV1958" s="136"/>
      <c r="AW1958" s="136"/>
      <c r="AX1958" s="136"/>
      <c r="AY1958" s="136"/>
      <c r="AZ1958" s="136"/>
      <c r="BA1958" s="136"/>
      <c r="BB1958" s="136"/>
      <c r="BC1958" s="136"/>
      <c r="BD1958" s="136"/>
      <c r="BE1958" s="136"/>
      <c r="BF1958" s="136"/>
      <c r="BG1958" s="136"/>
      <c r="BH1958" s="136"/>
      <c r="BI1958" s="136"/>
      <c r="BJ1958" s="136"/>
      <c r="BK1958" s="136"/>
      <c r="BL1958" s="136"/>
      <c r="BM1958" s="136"/>
      <c r="BN1958" s="136"/>
      <c r="BO1958" s="136"/>
      <c r="BP1958" s="136"/>
      <c r="BQ1958" s="136"/>
      <c r="BR1958" s="136"/>
      <c r="BS1958" s="136"/>
      <c r="BT1958" s="136"/>
      <c r="BU1958" s="136"/>
      <c r="BV1958" s="136"/>
      <c r="BW1958" s="136"/>
      <c r="BX1958" s="136"/>
      <c r="BY1958" s="136"/>
      <c r="BZ1958" s="136"/>
      <c r="CA1958" s="136"/>
      <c r="CB1958" s="136"/>
      <c r="CC1958" s="136"/>
      <c r="CD1958" s="136"/>
      <c r="CE1958" s="136"/>
      <c r="CF1958" s="136"/>
      <c r="CG1958" s="136"/>
      <c r="CH1958" s="136"/>
      <c r="CI1958" s="136"/>
      <c r="CJ1958" s="136"/>
      <c r="CK1958" s="136"/>
      <c r="CL1958" s="136"/>
      <c r="CM1958" s="136"/>
      <c r="CN1958" s="136"/>
      <c r="CO1958" s="136"/>
      <c r="CP1958" s="136"/>
      <c r="CQ1958" s="136"/>
      <c r="CR1958" s="136"/>
      <c r="CS1958" s="136"/>
      <c r="CT1958" s="136"/>
      <c r="CU1958" s="136"/>
      <c r="CV1958" s="136"/>
      <c r="CW1958" s="136"/>
      <c r="CX1958" s="136"/>
      <c r="CY1958" s="136"/>
      <c r="CZ1958" s="136"/>
      <c r="DA1958" s="136"/>
      <c r="DB1958" s="136"/>
      <c r="DC1958" s="136"/>
      <c r="DD1958" s="136"/>
      <c r="DE1958" s="136"/>
      <c r="DF1958" s="136"/>
      <c r="DG1958" s="136"/>
      <c r="DH1958" s="136"/>
      <c r="DI1958" s="136"/>
      <c r="DJ1958" s="136"/>
      <c r="DK1958" s="136"/>
      <c r="DL1958" s="136"/>
      <c r="DM1958" s="136"/>
      <c r="DN1958" s="136"/>
      <c r="DO1958" s="136"/>
      <c r="DP1958" s="136"/>
      <c r="DQ1958" s="136"/>
      <c r="DR1958" s="136"/>
      <c r="DS1958" s="136"/>
      <c r="DT1958" s="136"/>
      <c r="DU1958" s="136"/>
      <c r="DV1958" s="136"/>
      <c r="DW1958" s="136"/>
      <c r="DX1958" s="136"/>
      <c r="DY1958" s="136"/>
      <c r="DZ1958" s="136"/>
      <c r="EA1958" s="136"/>
      <c r="EB1958" s="136"/>
      <c r="EC1958" s="136"/>
      <c r="ED1958" s="136"/>
      <c r="EE1958" s="136"/>
      <c r="EF1958" s="136"/>
      <c r="EG1958" s="136"/>
      <c r="EH1958" s="136"/>
      <c r="EI1958" s="136"/>
      <c r="EJ1958" s="136"/>
      <c r="EK1958" s="136"/>
      <c r="EL1958" s="136"/>
      <c r="EM1958" s="136"/>
      <c r="EN1958" s="136"/>
      <c r="EO1958" s="136"/>
      <c r="EP1958" s="136"/>
      <c r="EQ1958" s="136"/>
      <c r="ER1958" s="136"/>
      <c r="ES1958" s="136"/>
      <c r="ET1958" s="136"/>
      <c r="EU1958" s="136"/>
      <c r="EV1958" s="136"/>
      <c r="EW1958" s="136"/>
      <c r="EX1958" s="136"/>
      <c r="EY1958" s="136"/>
      <c r="EZ1958" s="136"/>
      <c r="FA1958" s="136"/>
      <c r="FB1958" s="136"/>
      <c r="FC1958" s="136"/>
      <c r="FD1958" s="136"/>
      <c r="FE1958" s="136"/>
      <c r="FF1958" s="136"/>
      <c r="FG1958" s="136"/>
      <c r="FH1958" s="136"/>
      <c r="FI1958" s="136"/>
      <c r="FJ1958" s="136"/>
      <c r="FK1958" s="136"/>
      <c r="FL1958" s="136"/>
      <c r="FM1958" s="136"/>
      <c r="FN1958" s="136"/>
      <c r="FO1958" s="136"/>
      <c r="FP1958" s="136"/>
      <c r="FQ1958" s="136"/>
      <c r="FR1958" s="136"/>
      <c r="FS1958" s="136"/>
      <c r="FT1958" s="136"/>
      <c r="FU1958" s="136"/>
      <c r="FV1958" s="136"/>
      <c r="FW1958" s="136"/>
      <c r="FX1958" s="136"/>
      <c r="FY1958" s="136"/>
      <c r="FZ1958" s="136"/>
      <c r="GA1958" s="136"/>
      <c r="GB1958" s="136"/>
      <c r="GC1958" s="136"/>
      <c r="GD1958" s="136"/>
      <c r="GE1958" s="136"/>
      <c r="GF1958" s="136"/>
      <c r="GG1958" s="136"/>
      <c r="GH1958" s="136"/>
      <c r="GI1958" s="136"/>
      <c r="GJ1958" s="136"/>
      <c r="GK1958" s="136"/>
      <c r="GL1958" s="136"/>
      <c r="GM1958" s="136"/>
      <c r="GN1958" s="136"/>
      <c r="GO1958" s="136"/>
      <c r="GP1958" s="136"/>
      <c r="GQ1958" s="136"/>
      <c r="GR1958" s="136"/>
      <c r="GS1958" s="136"/>
      <c r="GT1958" s="136"/>
      <c r="GU1958" s="136"/>
      <c r="GV1958" s="136"/>
      <c r="GW1958" s="136"/>
      <c r="GX1958" s="136"/>
      <c r="GY1958" s="136"/>
      <c r="GZ1958" s="136"/>
      <c r="HA1958" s="136"/>
      <c r="HB1958" s="136"/>
      <c r="HC1958" s="136"/>
      <c r="HD1958" s="136"/>
      <c r="HE1958" s="136"/>
      <c r="HF1958" s="136"/>
      <c r="HG1958" s="136"/>
      <c r="HH1958" s="136"/>
      <c r="HI1958" s="136"/>
      <c r="HJ1958" s="136"/>
      <c r="HK1958" s="136"/>
      <c r="HL1958" s="136"/>
      <c r="HM1958" s="136"/>
      <c r="HN1958" s="136"/>
      <c r="HO1958" s="136"/>
      <c r="HP1958" s="136"/>
      <c r="HQ1958" s="136"/>
      <c r="HR1958" s="136"/>
      <c r="HS1958" s="136"/>
      <c r="HT1958" s="136"/>
      <c r="HU1958" s="136"/>
      <c r="HV1958" s="136"/>
      <c r="HW1958" s="136"/>
      <c r="HX1958" s="136"/>
      <c r="HY1958" s="136"/>
      <c r="HZ1958" s="136"/>
      <c r="IA1958" s="136"/>
      <c r="IB1958" s="136"/>
      <c r="IC1958" s="136"/>
      <c r="ID1958" s="136"/>
      <c r="IE1958" s="136"/>
      <c r="IF1958" s="136"/>
      <c r="IG1958" s="136"/>
    </row>
    <row r="1959" spans="1:241" ht="15" customHeight="1" x14ac:dyDescent="0.25">
      <c r="A1959" s="223" t="s">
        <v>361</v>
      </c>
      <c r="B1959" s="217">
        <v>7186821</v>
      </c>
      <c r="C1959" s="217">
        <v>3382931</v>
      </c>
      <c r="D1959" s="217">
        <v>656688</v>
      </c>
      <c r="E1959" s="217">
        <v>1491170</v>
      </c>
      <c r="F1959" s="217">
        <v>2656743</v>
      </c>
      <c r="G1959" s="217">
        <v>530838</v>
      </c>
      <c r="H1959" s="235">
        <v>15905191</v>
      </c>
      <c r="I1959" s="136"/>
      <c r="J1959" s="321" t="s">
        <v>189</v>
      </c>
      <c r="K1959" s="217">
        <v>8403565</v>
      </c>
      <c r="L1959" s="217">
        <v>4960823</v>
      </c>
      <c r="M1959" s="217">
        <v>617642</v>
      </c>
      <c r="N1959" s="217">
        <v>1634636</v>
      </c>
      <c r="O1959" s="217">
        <v>2778769</v>
      </c>
      <c r="P1959" s="217">
        <v>481024</v>
      </c>
      <c r="Q1959" s="235">
        <v>18876459</v>
      </c>
      <c r="R1959" s="136"/>
      <c r="S1959" s="136"/>
      <c r="T1959" s="136"/>
      <c r="U1959" s="136"/>
      <c r="V1959" s="136"/>
      <c r="W1959" s="136"/>
      <c r="X1959" s="136"/>
      <c r="Y1959" s="136"/>
      <c r="Z1959" s="136"/>
      <c r="AA1959" s="136"/>
      <c r="AB1959" s="136"/>
      <c r="AC1959" s="136"/>
      <c r="AD1959" s="136"/>
      <c r="AE1959" s="136"/>
      <c r="AF1959" s="136"/>
      <c r="AG1959" s="136"/>
      <c r="AH1959" s="136"/>
      <c r="AI1959" s="136"/>
      <c r="AJ1959" s="136"/>
      <c r="AK1959" s="136"/>
      <c r="AL1959" s="136"/>
      <c r="AM1959" s="136"/>
      <c r="AN1959" s="136"/>
      <c r="AO1959" s="136"/>
      <c r="AP1959" s="136"/>
      <c r="AQ1959" s="136"/>
      <c r="AR1959" s="136"/>
      <c r="AS1959" s="136"/>
      <c r="AT1959" s="136"/>
      <c r="AU1959" s="136"/>
      <c r="AV1959" s="136"/>
      <c r="AW1959" s="136"/>
      <c r="AX1959" s="136"/>
      <c r="AY1959" s="136"/>
      <c r="AZ1959" s="136"/>
      <c r="BA1959" s="136"/>
      <c r="BB1959" s="136"/>
      <c r="BC1959" s="136"/>
      <c r="BD1959" s="136"/>
      <c r="BE1959" s="136"/>
      <c r="BF1959" s="136"/>
      <c r="BG1959" s="136"/>
      <c r="BH1959" s="136"/>
      <c r="BI1959" s="136"/>
      <c r="BJ1959" s="136"/>
      <c r="BK1959" s="136"/>
      <c r="BL1959" s="136"/>
      <c r="BM1959" s="136"/>
      <c r="BN1959" s="136"/>
      <c r="BO1959" s="136"/>
      <c r="BP1959" s="136"/>
      <c r="BQ1959" s="136"/>
      <c r="BR1959" s="136"/>
      <c r="BS1959" s="136"/>
      <c r="BT1959" s="136"/>
      <c r="BU1959" s="136"/>
      <c r="BV1959" s="136"/>
      <c r="BW1959" s="136"/>
      <c r="BX1959" s="136"/>
      <c r="BY1959" s="136"/>
      <c r="BZ1959" s="136"/>
      <c r="CA1959" s="136"/>
      <c r="CB1959" s="136"/>
      <c r="CC1959" s="136"/>
      <c r="CD1959" s="136"/>
      <c r="CE1959" s="136"/>
      <c r="CF1959" s="136"/>
      <c r="CG1959" s="136"/>
      <c r="CH1959" s="136"/>
      <c r="CI1959" s="136"/>
      <c r="CJ1959" s="136"/>
      <c r="CK1959" s="136"/>
      <c r="CL1959" s="136"/>
      <c r="CM1959" s="136"/>
      <c r="CN1959" s="136"/>
      <c r="CO1959" s="136"/>
      <c r="CP1959" s="136"/>
      <c r="CQ1959" s="136"/>
      <c r="CR1959" s="136"/>
      <c r="CS1959" s="136"/>
      <c r="CT1959" s="136"/>
      <c r="CU1959" s="136"/>
      <c r="CV1959" s="136"/>
      <c r="CW1959" s="136"/>
      <c r="CX1959" s="136"/>
      <c r="CY1959" s="136"/>
      <c r="CZ1959" s="136"/>
      <c r="DA1959" s="136"/>
      <c r="DB1959" s="136"/>
      <c r="DC1959" s="136"/>
      <c r="DD1959" s="136"/>
      <c r="DE1959" s="136"/>
      <c r="DF1959" s="136"/>
      <c r="DG1959" s="136"/>
      <c r="DH1959" s="136"/>
      <c r="DI1959" s="136"/>
      <c r="DJ1959" s="136"/>
      <c r="DK1959" s="136"/>
      <c r="DL1959" s="136"/>
      <c r="DM1959" s="136"/>
      <c r="DN1959" s="136"/>
      <c r="DO1959" s="136"/>
      <c r="DP1959" s="136"/>
      <c r="DQ1959" s="136"/>
      <c r="DR1959" s="136"/>
      <c r="DS1959" s="136"/>
      <c r="DT1959" s="136"/>
      <c r="DU1959" s="136"/>
      <c r="DV1959" s="136"/>
      <c r="DW1959" s="136"/>
      <c r="DX1959" s="136"/>
      <c r="DY1959" s="136"/>
      <c r="DZ1959" s="136"/>
      <c r="EA1959" s="136"/>
      <c r="EB1959" s="136"/>
      <c r="EC1959" s="136"/>
      <c r="ED1959" s="136"/>
      <c r="EE1959" s="136"/>
      <c r="EF1959" s="136"/>
      <c r="EG1959" s="136"/>
      <c r="EH1959" s="136"/>
      <c r="EI1959" s="136"/>
      <c r="EJ1959" s="136"/>
      <c r="EK1959" s="136"/>
      <c r="EL1959" s="136"/>
      <c r="EM1959" s="136"/>
      <c r="EN1959" s="136"/>
      <c r="EO1959" s="136"/>
      <c r="EP1959" s="136"/>
      <c r="EQ1959" s="136"/>
      <c r="ER1959" s="136"/>
      <c r="ES1959" s="136"/>
      <c r="ET1959" s="136"/>
      <c r="EU1959" s="136"/>
      <c r="EV1959" s="136"/>
      <c r="EW1959" s="136"/>
      <c r="EX1959" s="136"/>
      <c r="EY1959" s="136"/>
      <c r="EZ1959" s="136"/>
      <c r="FA1959" s="136"/>
      <c r="FB1959" s="136"/>
      <c r="FC1959" s="136"/>
      <c r="FD1959" s="136"/>
      <c r="FE1959" s="136"/>
      <c r="FF1959" s="136"/>
      <c r="FG1959" s="136"/>
      <c r="FH1959" s="136"/>
      <c r="FI1959" s="136"/>
      <c r="FJ1959" s="136"/>
      <c r="FK1959" s="136"/>
      <c r="FL1959" s="136"/>
      <c r="FM1959" s="136"/>
      <c r="FN1959" s="136"/>
      <c r="FO1959" s="136"/>
      <c r="FP1959" s="136"/>
      <c r="FQ1959" s="136"/>
      <c r="FR1959" s="136"/>
      <c r="FS1959" s="136"/>
      <c r="FT1959" s="136"/>
      <c r="FU1959" s="136"/>
      <c r="FV1959" s="136"/>
      <c r="FW1959" s="136"/>
      <c r="FX1959" s="136"/>
      <c r="FY1959" s="136"/>
      <c r="FZ1959" s="136"/>
      <c r="GA1959" s="136"/>
      <c r="GB1959" s="136"/>
      <c r="GC1959" s="136"/>
      <c r="GD1959" s="136"/>
      <c r="GE1959" s="136"/>
      <c r="GF1959" s="136"/>
      <c r="GG1959" s="136"/>
      <c r="GH1959" s="136"/>
      <c r="GI1959" s="136"/>
      <c r="GJ1959" s="136"/>
      <c r="GK1959" s="136"/>
      <c r="GL1959" s="136"/>
      <c r="GM1959" s="136"/>
      <c r="GN1959" s="136"/>
      <c r="GO1959" s="136"/>
      <c r="GP1959" s="136"/>
      <c r="GQ1959" s="136"/>
      <c r="GR1959" s="136"/>
      <c r="GS1959" s="136"/>
      <c r="GT1959" s="136"/>
      <c r="GU1959" s="136"/>
      <c r="GV1959" s="136"/>
      <c r="GW1959" s="136"/>
      <c r="GX1959" s="136"/>
      <c r="GY1959" s="136"/>
      <c r="GZ1959" s="136"/>
      <c r="HA1959" s="136"/>
      <c r="HB1959" s="136"/>
      <c r="HC1959" s="136"/>
      <c r="HD1959" s="136"/>
      <c r="HE1959" s="136"/>
      <c r="HF1959" s="136"/>
      <c r="HG1959" s="136"/>
      <c r="HH1959" s="136"/>
      <c r="HI1959" s="136"/>
      <c r="HJ1959" s="136"/>
      <c r="HK1959" s="136"/>
      <c r="HL1959" s="136"/>
      <c r="HM1959" s="136"/>
      <c r="HN1959" s="136"/>
      <c r="HO1959" s="136"/>
      <c r="HP1959" s="136"/>
      <c r="HQ1959" s="136"/>
      <c r="HR1959" s="136"/>
      <c r="HS1959" s="136"/>
      <c r="HT1959" s="136"/>
      <c r="HU1959" s="136"/>
      <c r="HV1959" s="136"/>
      <c r="HW1959" s="136"/>
      <c r="HX1959" s="136"/>
      <c r="HY1959" s="136"/>
      <c r="HZ1959" s="136"/>
      <c r="IA1959" s="136"/>
      <c r="IB1959" s="136"/>
      <c r="IC1959" s="136"/>
      <c r="ID1959" s="136"/>
      <c r="IE1959" s="136"/>
      <c r="IF1959" s="136"/>
      <c r="IG1959" s="136"/>
    </row>
    <row r="1960" spans="1:241" ht="15" customHeight="1" x14ac:dyDescent="0.25">
      <c r="A1960" s="223" t="s">
        <v>228</v>
      </c>
      <c r="B1960" s="217">
        <v>10312252</v>
      </c>
      <c r="C1960" s="217">
        <v>4449652</v>
      </c>
      <c r="D1960" s="217">
        <v>1131786</v>
      </c>
      <c r="E1960" s="217">
        <v>1768885</v>
      </c>
      <c r="F1960" s="217">
        <v>3301855</v>
      </c>
      <c r="G1960" s="217">
        <v>986172</v>
      </c>
      <c r="H1960" s="235">
        <v>21950602</v>
      </c>
      <c r="I1960" s="136"/>
      <c r="J1960" s="321" t="s">
        <v>188</v>
      </c>
      <c r="K1960" s="217">
        <v>7795344</v>
      </c>
      <c r="L1960" s="217">
        <v>5089240</v>
      </c>
      <c r="M1960" s="217">
        <v>572766</v>
      </c>
      <c r="N1960" s="217">
        <v>1219234</v>
      </c>
      <c r="O1960" s="217">
        <v>2818175</v>
      </c>
      <c r="P1960" s="217">
        <v>494303</v>
      </c>
      <c r="Q1960" s="235">
        <v>17989062</v>
      </c>
      <c r="R1960" s="136"/>
      <c r="S1960" s="136"/>
      <c r="T1960" s="136"/>
      <c r="U1960" s="136"/>
      <c r="V1960" s="136"/>
      <c r="W1960" s="136"/>
      <c r="X1960" s="136"/>
      <c r="Y1960" s="136"/>
      <c r="Z1960" s="136"/>
      <c r="AA1960" s="136"/>
      <c r="AB1960" s="136"/>
      <c r="AC1960" s="136"/>
      <c r="AD1960" s="136"/>
      <c r="AE1960" s="136"/>
      <c r="AF1960" s="136"/>
      <c r="AG1960" s="136"/>
      <c r="AH1960" s="136"/>
      <c r="AI1960" s="136"/>
      <c r="AJ1960" s="136"/>
      <c r="AK1960" s="136"/>
      <c r="AL1960" s="136"/>
      <c r="AM1960" s="136"/>
      <c r="AN1960" s="136"/>
      <c r="AO1960" s="136"/>
      <c r="AP1960" s="136"/>
      <c r="AQ1960" s="136"/>
      <c r="AR1960" s="136"/>
      <c r="AS1960" s="136"/>
      <c r="AT1960" s="136"/>
      <c r="AU1960" s="136"/>
      <c r="AV1960" s="136"/>
      <c r="AW1960" s="136"/>
      <c r="AX1960" s="136"/>
      <c r="AY1960" s="136"/>
      <c r="AZ1960" s="136"/>
      <c r="BA1960" s="136"/>
      <c r="BB1960" s="136"/>
      <c r="BC1960" s="136"/>
      <c r="BD1960" s="136"/>
      <c r="BE1960" s="136"/>
      <c r="BF1960" s="136"/>
      <c r="BG1960" s="136"/>
      <c r="BH1960" s="136"/>
      <c r="BI1960" s="136"/>
      <c r="BJ1960" s="136"/>
      <c r="BK1960" s="136"/>
      <c r="BL1960" s="136"/>
      <c r="BM1960" s="136"/>
      <c r="BN1960" s="136"/>
      <c r="BO1960" s="136"/>
      <c r="BP1960" s="136"/>
      <c r="BQ1960" s="136"/>
      <c r="BR1960" s="136"/>
      <c r="BS1960" s="136"/>
      <c r="BT1960" s="136"/>
      <c r="BU1960" s="136"/>
      <c r="BV1960" s="136"/>
      <c r="BW1960" s="136"/>
      <c r="BX1960" s="136"/>
      <c r="BY1960" s="136"/>
      <c r="BZ1960" s="136"/>
      <c r="CA1960" s="136"/>
      <c r="CB1960" s="136"/>
      <c r="CC1960" s="136"/>
      <c r="CD1960" s="136"/>
      <c r="CE1960" s="136"/>
      <c r="CF1960" s="136"/>
      <c r="CG1960" s="136"/>
      <c r="CH1960" s="136"/>
      <c r="CI1960" s="136"/>
      <c r="CJ1960" s="136"/>
      <c r="CK1960" s="136"/>
      <c r="CL1960" s="136"/>
      <c r="CM1960" s="136"/>
      <c r="CN1960" s="136"/>
      <c r="CO1960" s="136"/>
      <c r="CP1960" s="136"/>
      <c r="CQ1960" s="136"/>
      <c r="CR1960" s="136"/>
      <c r="CS1960" s="136"/>
      <c r="CT1960" s="136"/>
      <c r="CU1960" s="136"/>
      <c r="CV1960" s="136"/>
      <c r="CW1960" s="136"/>
      <c r="CX1960" s="136"/>
      <c r="CY1960" s="136"/>
      <c r="CZ1960" s="136"/>
      <c r="DA1960" s="136"/>
      <c r="DB1960" s="136"/>
      <c r="DC1960" s="136"/>
      <c r="DD1960" s="136"/>
      <c r="DE1960" s="136"/>
      <c r="DF1960" s="136"/>
      <c r="DG1960" s="136"/>
      <c r="DH1960" s="136"/>
      <c r="DI1960" s="136"/>
      <c r="DJ1960" s="136"/>
      <c r="DK1960" s="136"/>
      <c r="DL1960" s="136"/>
      <c r="DM1960" s="136"/>
      <c r="DN1960" s="136"/>
      <c r="DO1960" s="136"/>
      <c r="DP1960" s="136"/>
      <c r="DQ1960" s="136"/>
      <c r="DR1960" s="136"/>
      <c r="DS1960" s="136"/>
      <c r="DT1960" s="136"/>
      <c r="DU1960" s="136"/>
      <c r="DV1960" s="136"/>
      <c r="DW1960" s="136"/>
      <c r="DX1960" s="136"/>
      <c r="DY1960" s="136"/>
      <c r="DZ1960" s="136"/>
      <c r="EA1960" s="136"/>
      <c r="EB1960" s="136"/>
      <c r="EC1960" s="136"/>
      <c r="ED1960" s="136"/>
      <c r="EE1960" s="136"/>
      <c r="EF1960" s="136"/>
      <c r="EG1960" s="136"/>
      <c r="EH1960" s="136"/>
      <c r="EI1960" s="136"/>
      <c r="EJ1960" s="136"/>
      <c r="EK1960" s="136"/>
      <c r="EL1960" s="136"/>
      <c r="EM1960" s="136"/>
      <c r="EN1960" s="136"/>
      <c r="EO1960" s="136"/>
      <c r="EP1960" s="136"/>
      <c r="EQ1960" s="136"/>
      <c r="ER1960" s="136"/>
      <c r="ES1960" s="136"/>
      <c r="ET1960" s="136"/>
      <c r="EU1960" s="136"/>
      <c r="EV1960" s="136"/>
      <c r="EW1960" s="136"/>
      <c r="EX1960" s="136"/>
      <c r="EY1960" s="136"/>
      <c r="EZ1960" s="136"/>
      <c r="FA1960" s="136"/>
      <c r="FB1960" s="136"/>
      <c r="FC1960" s="136"/>
      <c r="FD1960" s="136"/>
      <c r="FE1960" s="136"/>
      <c r="FF1960" s="136"/>
      <c r="FG1960" s="136"/>
      <c r="FH1960" s="136"/>
      <c r="FI1960" s="136"/>
      <c r="FJ1960" s="136"/>
      <c r="FK1960" s="136"/>
      <c r="FL1960" s="136"/>
      <c r="FM1960" s="136"/>
      <c r="FN1960" s="136"/>
      <c r="FO1960" s="136"/>
      <c r="FP1960" s="136"/>
      <c r="FQ1960" s="136"/>
      <c r="FR1960" s="136"/>
      <c r="FS1960" s="136"/>
      <c r="FT1960" s="136"/>
      <c r="FU1960" s="136"/>
      <c r="FV1960" s="136"/>
      <c r="FW1960" s="136"/>
      <c r="FX1960" s="136"/>
      <c r="FY1960" s="136"/>
      <c r="FZ1960" s="136"/>
      <c r="GA1960" s="136"/>
      <c r="GB1960" s="136"/>
      <c r="GC1960" s="136"/>
      <c r="GD1960" s="136"/>
      <c r="GE1960" s="136"/>
      <c r="GF1960" s="136"/>
      <c r="GG1960" s="136"/>
      <c r="GH1960" s="136"/>
      <c r="GI1960" s="136"/>
      <c r="GJ1960" s="136"/>
      <c r="GK1960" s="136"/>
      <c r="GL1960" s="136"/>
      <c r="GM1960" s="136"/>
      <c r="GN1960" s="136"/>
      <c r="GO1960" s="136"/>
      <c r="GP1960" s="136"/>
      <c r="GQ1960" s="136"/>
      <c r="GR1960" s="136"/>
      <c r="GS1960" s="136"/>
      <c r="GT1960" s="136"/>
      <c r="GU1960" s="136"/>
      <c r="GV1960" s="136"/>
      <c r="GW1960" s="136"/>
      <c r="GX1960" s="136"/>
      <c r="GY1960" s="136"/>
      <c r="GZ1960" s="136"/>
      <c r="HA1960" s="136"/>
      <c r="HB1960" s="136"/>
      <c r="HC1960" s="136"/>
      <c r="HD1960" s="136"/>
      <c r="HE1960" s="136"/>
      <c r="HF1960" s="136"/>
      <c r="HG1960" s="136"/>
      <c r="HH1960" s="136"/>
      <c r="HI1960" s="136"/>
      <c r="HJ1960" s="136"/>
      <c r="HK1960" s="136"/>
      <c r="HL1960" s="136"/>
      <c r="HM1960" s="136"/>
      <c r="HN1960" s="136"/>
      <c r="HO1960" s="136"/>
      <c r="HP1960" s="136"/>
      <c r="HQ1960" s="136"/>
      <c r="HR1960" s="136"/>
      <c r="HS1960" s="136"/>
      <c r="HT1960" s="136"/>
      <c r="HU1960" s="136"/>
      <c r="HV1960" s="136"/>
      <c r="HW1960" s="136"/>
      <c r="HX1960" s="136"/>
      <c r="HY1960" s="136"/>
      <c r="HZ1960" s="136"/>
      <c r="IA1960" s="136"/>
      <c r="IB1960" s="136"/>
      <c r="IC1960" s="136"/>
      <c r="ID1960" s="136"/>
      <c r="IE1960" s="136"/>
      <c r="IF1960" s="136"/>
      <c r="IG1960" s="136"/>
    </row>
    <row r="1961" spans="1:241" ht="15" customHeight="1" x14ac:dyDescent="0.25">
      <c r="A1961" s="223" t="s">
        <v>227</v>
      </c>
      <c r="B1961" s="217">
        <v>11143949</v>
      </c>
      <c r="C1961" s="217">
        <v>3137585</v>
      </c>
      <c r="D1961" s="217">
        <v>915527</v>
      </c>
      <c r="E1961" s="217">
        <v>1597144</v>
      </c>
      <c r="F1961" s="217">
        <v>2840455</v>
      </c>
      <c r="G1961" s="217">
        <v>834179</v>
      </c>
      <c r="H1961" s="235">
        <v>20468839</v>
      </c>
      <c r="I1961" s="136"/>
      <c r="J1961" s="321" t="s">
        <v>187</v>
      </c>
      <c r="K1961" s="217">
        <v>7440763</v>
      </c>
      <c r="L1961" s="217">
        <v>5461733</v>
      </c>
      <c r="M1961" s="217">
        <v>571390</v>
      </c>
      <c r="N1961" s="217">
        <v>1014246</v>
      </c>
      <c r="O1961" s="217">
        <v>2988977</v>
      </c>
      <c r="P1961" s="217">
        <v>542298</v>
      </c>
      <c r="Q1961" s="235">
        <v>18019407</v>
      </c>
      <c r="R1961" s="136"/>
      <c r="S1961" s="136"/>
      <c r="T1961" s="136"/>
      <c r="U1961" s="136"/>
      <c r="V1961" s="136"/>
      <c r="W1961" s="136"/>
      <c r="X1961" s="136"/>
      <c r="Y1961" s="136"/>
      <c r="Z1961" s="136"/>
      <c r="AA1961" s="136"/>
      <c r="AB1961" s="136"/>
      <c r="AC1961" s="136"/>
      <c r="AD1961" s="136"/>
      <c r="AE1961" s="136"/>
      <c r="AF1961" s="136"/>
      <c r="AG1961" s="136"/>
      <c r="AH1961" s="136"/>
      <c r="AI1961" s="136"/>
      <c r="AJ1961" s="136"/>
      <c r="AK1961" s="136"/>
      <c r="AL1961" s="136"/>
      <c r="AM1961" s="136"/>
      <c r="AN1961" s="136"/>
      <c r="AO1961" s="136"/>
      <c r="AP1961" s="136"/>
      <c r="AQ1961" s="136"/>
      <c r="AR1961" s="136"/>
      <c r="AS1961" s="136"/>
      <c r="AT1961" s="136"/>
      <c r="AU1961" s="136"/>
      <c r="AV1961" s="136"/>
      <c r="AW1961" s="136"/>
      <c r="AX1961" s="136"/>
      <c r="AY1961" s="136"/>
      <c r="AZ1961" s="136"/>
      <c r="BA1961" s="136"/>
      <c r="BB1961" s="136"/>
      <c r="BC1961" s="136"/>
      <c r="BD1961" s="136"/>
      <c r="BE1961" s="136"/>
      <c r="BF1961" s="136"/>
      <c r="BG1961" s="136"/>
      <c r="BH1961" s="136"/>
      <c r="BI1961" s="136"/>
      <c r="BJ1961" s="136"/>
      <c r="BK1961" s="136"/>
      <c r="BL1961" s="136"/>
      <c r="BM1961" s="136"/>
      <c r="BN1961" s="136"/>
      <c r="BO1961" s="136"/>
      <c r="BP1961" s="136"/>
      <c r="BQ1961" s="136"/>
      <c r="BR1961" s="136"/>
      <c r="BS1961" s="136"/>
      <c r="BT1961" s="136"/>
      <c r="BU1961" s="136"/>
      <c r="BV1961" s="136"/>
      <c r="BW1961" s="136"/>
      <c r="BX1961" s="136"/>
      <c r="BY1961" s="136"/>
      <c r="BZ1961" s="136"/>
      <c r="CA1961" s="136"/>
      <c r="CB1961" s="136"/>
      <c r="CC1961" s="136"/>
      <c r="CD1961" s="136"/>
      <c r="CE1961" s="136"/>
      <c r="CF1961" s="136"/>
      <c r="CG1961" s="136"/>
      <c r="CH1961" s="136"/>
      <c r="CI1961" s="136"/>
      <c r="CJ1961" s="136"/>
      <c r="CK1961" s="136"/>
      <c r="CL1961" s="136"/>
      <c r="CM1961" s="136"/>
      <c r="CN1961" s="136"/>
      <c r="CO1961" s="136"/>
      <c r="CP1961" s="136"/>
      <c r="CQ1961" s="136"/>
      <c r="CR1961" s="136"/>
      <c r="CS1961" s="136"/>
      <c r="CT1961" s="136"/>
      <c r="CU1961" s="136"/>
      <c r="CV1961" s="136"/>
      <c r="CW1961" s="136"/>
      <c r="CX1961" s="136"/>
      <c r="CY1961" s="136"/>
      <c r="CZ1961" s="136"/>
      <c r="DA1961" s="136"/>
      <c r="DB1961" s="136"/>
      <c r="DC1961" s="136"/>
      <c r="DD1961" s="136"/>
      <c r="DE1961" s="136"/>
      <c r="DF1961" s="136"/>
      <c r="DG1961" s="136"/>
      <c r="DH1961" s="136"/>
      <c r="DI1961" s="136"/>
      <c r="DJ1961" s="136"/>
      <c r="DK1961" s="136"/>
      <c r="DL1961" s="136"/>
      <c r="DM1961" s="136"/>
      <c r="DN1961" s="136"/>
      <c r="DO1961" s="136"/>
      <c r="DP1961" s="136"/>
      <c r="DQ1961" s="136"/>
      <c r="DR1961" s="136"/>
      <c r="DS1961" s="136"/>
      <c r="DT1961" s="136"/>
      <c r="DU1961" s="136"/>
      <c r="DV1961" s="136"/>
      <c r="DW1961" s="136"/>
      <c r="DX1961" s="136"/>
      <c r="DY1961" s="136"/>
      <c r="DZ1961" s="136"/>
      <c r="EA1961" s="136"/>
      <c r="EB1961" s="136"/>
      <c r="EC1961" s="136"/>
      <c r="ED1961" s="136"/>
      <c r="EE1961" s="136"/>
      <c r="EF1961" s="136"/>
      <c r="EG1961" s="136"/>
      <c r="EH1961" s="136"/>
      <c r="EI1961" s="136"/>
      <c r="EJ1961" s="136"/>
      <c r="EK1961" s="136"/>
      <c r="EL1961" s="136"/>
      <c r="EM1961" s="136"/>
      <c r="EN1961" s="136"/>
      <c r="EO1961" s="136"/>
      <c r="EP1961" s="136"/>
      <c r="EQ1961" s="136"/>
      <c r="ER1961" s="136"/>
      <c r="ES1961" s="136"/>
      <c r="ET1961" s="136"/>
      <c r="EU1961" s="136"/>
      <c r="EV1961" s="136"/>
      <c r="EW1961" s="136"/>
      <c r="EX1961" s="136"/>
      <c r="EY1961" s="136"/>
      <c r="EZ1961" s="136"/>
      <c r="FA1961" s="136"/>
      <c r="FB1961" s="136"/>
      <c r="FC1961" s="136"/>
      <c r="FD1961" s="136"/>
      <c r="FE1961" s="136"/>
      <c r="FF1961" s="136"/>
      <c r="FG1961" s="136"/>
      <c r="FH1961" s="136"/>
      <c r="FI1961" s="136"/>
      <c r="FJ1961" s="136"/>
      <c r="FK1961" s="136"/>
      <c r="FL1961" s="136"/>
      <c r="FM1961" s="136"/>
      <c r="FN1961" s="136"/>
      <c r="FO1961" s="136"/>
      <c r="FP1961" s="136"/>
      <c r="FQ1961" s="136"/>
      <c r="FR1961" s="136"/>
      <c r="FS1961" s="136"/>
      <c r="FT1961" s="136"/>
      <c r="FU1961" s="136"/>
      <c r="FV1961" s="136"/>
      <c r="FW1961" s="136"/>
      <c r="FX1961" s="136"/>
      <c r="FY1961" s="136"/>
      <c r="FZ1961" s="136"/>
      <c r="GA1961" s="136"/>
      <c r="GB1961" s="136"/>
      <c r="GC1961" s="136"/>
      <c r="GD1961" s="136"/>
      <c r="GE1961" s="136"/>
      <c r="GF1961" s="136"/>
      <c r="GG1961" s="136"/>
      <c r="GH1961" s="136"/>
      <c r="GI1961" s="136"/>
      <c r="GJ1961" s="136"/>
      <c r="GK1961" s="136"/>
      <c r="GL1961" s="136"/>
      <c r="GM1961" s="136"/>
      <c r="GN1961" s="136"/>
      <c r="GO1961" s="136"/>
      <c r="GP1961" s="136"/>
      <c r="GQ1961" s="136"/>
      <c r="GR1961" s="136"/>
      <c r="GS1961" s="136"/>
      <c r="GT1961" s="136"/>
      <c r="GU1961" s="136"/>
      <c r="GV1961" s="136"/>
      <c r="GW1961" s="136"/>
      <c r="GX1961" s="136"/>
      <c r="GY1961" s="136"/>
      <c r="GZ1961" s="136"/>
      <c r="HA1961" s="136"/>
      <c r="HB1961" s="136"/>
      <c r="HC1961" s="136"/>
      <c r="HD1961" s="136"/>
      <c r="HE1961" s="136"/>
      <c r="HF1961" s="136"/>
      <c r="HG1961" s="136"/>
      <c r="HH1961" s="136"/>
      <c r="HI1961" s="136"/>
      <c r="HJ1961" s="136"/>
      <c r="HK1961" s="136"/>
      <c r="HL1961" s="136"/>
      <c r="HM1961" s="136"/>
      <c r="HN1961" s="136"/>
      <c r="HO1961" s="136"/>
      <c r="HP1961" s="136"/>
      <c r="HQ1961" s="136"/>
      <c r="HR1961" s="136"/>
      <c r="HS1961" s="136"/>
      <c r="HT1961" s="136"/>
      <c r="HU1961" s="136"/>
      <c r="HV1961" s="136"/>
      <c r="HW1961" s="136"/>
      <c r="HX1961" s="136"/>
      <c r="HY1961" s="136"/>
      <c r="HZ1961" s="136"/>
      <c r="IA1961" s="136"/>
      <c r="IB1961" s="136"/>
      <c r="IC1961" s="136"/>
      <c r="ID1961" s="136"/>
      <c r="IE1961" s="136"/>
      <c r="IF1961" s="136"/>
      <c r="IG1961" s="136"/>
    </row>
    <row r="1962" spans="1:241" ht="15" customHeight="1" x14ac:dyDescent="0.25">
      <c r="A1962" s="223" t="s">
        <v>226</v>
      </c>
      <c r="B1962" s="217">
        <v>14985276</v>
      </c>
      <c r="C1962" s="217">
        <v>5493135</v>
      </c>
      <c r="D1962" s="217">
        <v>1229953</v>
      </c>
      <c r="E1962" s="217">
        <v>1432358</v>
      </c>
      <c r="F1962" s="217">
        <v>2919848</v>
      </c>
      <c r="G1962" s="217">
        <v>952771</v>
      </c>
      <c r="H1962" s="235">
        <v>27013341</v>
      </c>
      <c r="I1962" s="136"/>
      <c r="J1962" s="321" t="s">
        <v>186</v>
      </c>
      <c r="K1962" s="217">
        <v>4917220</v>
      </c>
      <c r="L1962" s="217">
        <v>4602362</v>
      </c>
      <c r="M1962" s="217">
        <v>462150</v>
      </c>
      <c r="N1962" s="217">
        <v>1297654</v>
      </c>
      <c r="O1962" s="217">
        <v>4293939</v>
      </c>
      <c r="P1962" s="217">
        <v>489096</v>
      </c>
      <c r="Q1962" s="235">
        <v>16062421</v>
      </c>
      <c r="R1962" s="136"/>
      <c r="S1962" s="136"/>
      <c r="T1962" s="136"/>
      <c r="U1962" s="136"/>
      <c r="V1962" s="136"/>
      <c r="W1962" s="136"/>
      <c r="X1962" s="136"/>
      <c r="Y1962" s="136"/>
      <c r="Z1962" s="136"/>
      <c r="AA1962" s="136"/>
      <c r="AB1962" s="136"/>
      <c r="AC1962" s="136"/>
      <c r="AD1962" s="136"/>
      <c r="AE1962" s="136"/>
      <c r="AF1962" s="136"/>
      <c r="AG1962" s="136"/>
      <c r="AH1962" s="136"/>
      <c r="AI1962" s="136"/>
      <c r="AJ1962" s="136"/>
      <c r="AK1962" s="136"/>
      <c r="AL1962" s="136"/>
      <c r="AM1962" s="136"/>
      <c r="AN1962" s="136"/>
      <c r="AO1962" s="136"/>
      <c r="AP1962" s="136"/>
      <c r="AQ1962" s="136"/>
      <c r="AR1962" s="136"/>
      <c r="AS1962" s="136"/>
      <c r="AT1962" s="136"/>
      <c r="AU1962" s="136"/>
      <c r="AV1962" s="136"/>
      <c r="AW1962" s="136"/>
      <c r="AX1962" s="136"/>
      <c r="AY1962" s="136"/>
      <c r="AZ1962" s="136"/>
      <c r="BA1962" s="136"/>
      <c r="BB1962" s="136"/>
      <c r="BC1962" s="136"/>
      <c r="BD1962" s="136"/>
      <c r="BE1962" s="136"/>
      <c r="BF1962" s="136"/>
      <c r="BG1962" s="136"/>
      <c r="BH1962" s="136"/>
      <c r="BI1962" s="136"/>
      <c r="BJ1962" s="136"/>
      <c r="BK1962" s="136"/>
      <c r="BL1962" s="136"/>
      <c r="BM1962" s="136"/>
      <c r="BN1962" s="136"/>
      <c r="BO1962" s="136"/>
      <c r="BP1962" s="136"/>
      <c r="BQ1962" s="136"/>
      <c r="BR1962" s="136"/>
      <c r="BS1962" s="136"/>
      <c r="BT1962" s="136"/>
      <c r="BU1962" s="136"/>
      <c r="BV1962" s="136"/>
      <c r="BW1962" s="136"/>
      <c r="BX1962" s="136"/>
      <c r="BY1962" s="136"/>
      <c r="BZ1962" s="136"/>
      <c r="CA1962" s="136"/>
      <c r="CB1962" s="136"/>
      <c r="CC1962" s="136"/>
      <c r="CD1962" s="136"/>
      <c r="CE1962" s="136"/>
      <c r="CF1962" s="136"/>
      <c r="CG1962" s="136"/>
      <c r="CH1962" s="136"/>
      <c r="CI1962" s="136"/>
      <c r="CJ1962" s="136"/>
      <c r="CK1962" s="136"/>
      <c r="CL1962" s="136"/>
      <c r="CM1962" s="136"/>
      <c r="CN1962" s="136"/>
      <c r="CO1962" s="136"/>
      <c r="CP1962" s="136"/>
      <c r="CQ1962" s="136"/>
      <c r="CR1962" s="136"/>
      <c r="CS1962" s="136"/>
      <c r="CT1962" s="136"/>
      <c r="CU1962" s="136"/>
      <c r="CV1962" s="136"/>
      <c r="CW1962" s="136"/>
      <c r="CX1962" s="136"/>
      <c r="CY1962" s="136"/>
      <c r="CZ1962" s="136"/>
      <c r="DA1962" s="136"/>
      <c r="DB1962" s="136"/>
      <c r="DC1962" s="136"/>
      <c r="DD1962" s="136"/>
      <c r="DE1962" s="136"/>
      <c r="DF1962" s="136"/>
      <c r="DG1962" s="136"/>
      <c r="DH1962" s="136"/>
      <c r="DI1962" s="136"/>
      <c r="DJ1962" s="136"/>
      <c r="DK1962" s="136"/>
      <c r="DL1962" s="136"/>
      <c r="DM1962" s="136"/>
      <c r="DN1962" s="136"/>
      <c r="DO1962" s="136"/>
      <c r="DP1962" s="136"/>
      <c r="DQ1962" s="136"/>
      <c r="DR1962" s="136"/>
      <c r="DS1962" s="136"/>
      <c r="DT1962" s="136"/>
      <c r="DU1962" s="136"/>
      <c r="DV1962" s="136"/>
      <c r="DW1962" s="136"/>
      <c r="DX1962" s="136"/>
      <c r="DY1962" s="136"/>
      <c r="DZ1962" s="136"/>
      <c r="EA1962" s="136"/>
      <c r="EB1962" s="136"/>
      <c r="EC1962" s="136"/>
      <c r="ED1962" s="136"/>
      <c r="EE1962" s="136"/>
      <c r="EF1962" s="136"/>
      <c r="EG1962" s="136"/>
      <c r="EH1962" s="136"/>
      <c r="EI1962" s="136"/>
      <c r="EJ1962" s="136"/>
      <c r="EK1962" s="136"/>
      <c r="EL1962" s="136"/>
      <c r="EM1962" s="136"/>
      <c r="EN1962" s="136"/>
      <c r="EO1962" s="136"/>
      <c r="EP1962" s="136"/>
      <c r="EQ1962" s="136"/>
      <c r="ER1962" s="136"/>
      <c r="ES1962" s="136"/>
      <c r="ET1962" s="136"/>
      <c r="EU1962" s="136"/>
      <c r="EV1962" s="136"/>
      <c r="EW1962" s="136"/>
      <c r="EX1962" s="136"/>
      <c r="EY1962" s="136"/>
      <c r="EZ1962" s="136"/>
      <c r="FA1962" s="136"/>
      <c r="FB1962" s="136"/>
      <c r="FC1962" s="136"/>
      <c r="FD1962" s="136"/>
      <c r="FE1962" s="136"/>
      <c r="FF1962" s="136"/>
      <c r="FG1962" s="136"/>
      <c r="FH1962" s="136"/>
      <c r="FI1962" s="136"/>
      <c r="FJ1962" s="136"/>
      <c r="FK1962" s="136"/>
      <c r="FL1962" s="136"/>
      <c r="FM1962" s="136"/>
      <c r="FN1962" s="136"/>
      <c r="FO1962" s="136"/>
      <c r="FP1962" s="136"/>
      <c r="FQ1962" s="136"/>
      <c r="FR1962" s="136"/>
      <c r="FS1962" s="136"/>
      <c r="FT1962" s="136"/>
      <c r="FU1962" s="136"/>
      <c r="FV1962" s="136"/>
      <c r="FW1962" s="136"/>
      <c r="FX1962" s="136"/>
      <c r="FY1962" s="136"/>
      <c r="FZ1962" s="136"/>
      <c r="GA1962" s="136"/>
      <c r="GB1962" s="136"/>
      <c r="GC1962" s="136"/>
      <c r="GD1962" s="136"/>
      <c r="GE1962" s="136"/>
      <c r="GF1962" s="136"/>
      <c r="GG1962" s="136"/>
      <c r="GH1962" s="136"/>
      <c r="GI1962" s="136"/>
      <c r="GJ1962" s="136"/>
      <c r="GK1962" s="136"/>
      <c r="GL1962" s="136"/>
      <c r="GM1962" s="136"/>
      <c r="GN1962" s="136"/>
      <c r="GO1962" s="136"/>
      <c r="GP1962" s="136"/>
      <c r="GQ1962" s="136"/>
      <c r="GR1962" s="136"/>
      <c r="GS1962" s="136"/>
      <c r="GT1962" s="136"/>
      <c r="GU1962" s="136"/>
      <c r="GV1962" s="136"/>
      <c r="GW1962" s="136"/>
      <c r="GX1962" s="136"/>
      <c r="GY1962" s="136"/>
      <c r="GZ1962" s="136"/>
      <c r="HA1962" s="136"/>
      <c r="HB1962" s="136"/>
      <c r="HC1962" s="136"/>
      <c r="HD1962" s="136"/>
      <c r="HE1962" s="136"/>
      <c r="HF1962" s="136"/>
      <c r="HG1962" s="136"/>
      <c r="HH1962" s="136"/>
      <c r="HI1962" s="136"/>
      <c r="HJ1962" s="136"/>
      <c r="HK1962" s="136"/>
      <c r="HL1962" s="136"/>
      <c r="HM1962" s="136"/>
      <c r="HN1962" s="136"/>
      <c r="HO1962" s="136"/>
      <c r="HP1962" s="136"/>
      <c r="HQ1962" s="136"/>
      <c r="HR1962" s="136"/>
      <c r="HS1962" s="136"/>
      <c r="HT1962" s="136"/>
      <c r="HU1962" s="136"/>
      <c r="HV1962" s="136"/>
      <c r="HW1962" s="136"/>
      <c r="HX1962" s="136"/>
      <c r="HY1962" s="136"/>
      <c r="HZ1962" s="136"/>
      <c r="IA1962" s="136"/>
      <c r="IB1962" s="136"/>
      <c r="IC1962" s="136"/>
      <c r="ID1962" s="136"/>
      <c r="IE1962" s="136"/>
      <c r="IF1962" s="136"/>
      <c r="IG1962" s="136"/>
    </row>
    <row r="1963" spans="1:241" ht="15" customHeight="1" x14ac:dyDescent="0.25">
      <c r="A1963" s="223" t="s">
        <v>359</v>
      </c>
      <c r="B1963" s="217">
        <v>21462382</v>
      </c>
      <c r="C1963" s="217">
        <v>6001074</v>
      </c>
      <c r="D1963" s="217">
        <v>1116374</v>
      </c>
      <c r="E1963" s="217">
        <v>1890043</v>
      </c>
      <c r="F1963" s="217">
        <v>2648998</v>
      </c>
      <c r="G1963" s="217">
        <v>1240311</v>
      </c>
      <c r="H1963" s="235">
        <v>34359182</v>
      </c>
      <c r="I1963" s="136"/>
      <c r="J1963" s="321" t="s">
        <v>185</v>
      </c>
      <c r="K1963" s="217">
        <v>5966429</v>
      </c>
      <c r="L1963" s="217">
        <v>6024104</v>
      </c>
      <c r="M1963" s="217">
        <v>646543</v>
      </c>
      <c r="N1963" s="217">
        <v>1952753</v>
      </c>
      <c r="O1963" s="217">
        <v>6788820</v>
      </c>
      <c r="P1963" s="217">
        <v>723468</v>
      </c>
      <c r="Q1963" s="235">
        <v>22102143</v>
      </c>
      <c r="R1963" s="136"/>
      <c r="S1963" s="136"/>
      <c r="T1963" s="136"/>
      <c r="U1963" s="136"/>
      <c r="V1963" s="136"/>
      <c r="W1963" s="136"/>
      <c r="X1963" s="136"/>
      <c r="Y1963" s="136"/>
      <c r="Z1963" s="136"/>
      <c r="AA1963" s="136"/>
      <c r="AB1963" s="136"/>
      <c r="AC1963" s="136"/>
      <c r="AD1963" s="136"/>
      <c r="AE1963" s="136"/>
      <c r="AF1963" s="136"/>
      <c r="AG1963" s="136"/>
      <c r="AH1963" s="136"/>
      <c r="AI1963" s="136"/>
      <c r="AJ1963" s="136"/>
      <c r="AK1963" s="136"/>
      <c r="AL1963" s="136"/>
      <c r="AM1963" s="136"/>
      <c r="AN1963" s="136"/>
      <c r="AO1963" s="136"/>
      <c r="AP1963" s="136"/>
      <c r="AQ1963" s="136"/>
      <c r="AR1963" s="136"/>
      <c r="AS1963" s="136"/>
      <c r="AT1963" s="136"/>
      <c r="AU1963" s="136"/>
      <c r="AV1963" s="136"/>
      <c r="AW1963" s="136"/>
      <c r="AX1963" s="136"/>
      <c r="AY1963" s="136"/>
      <c r="AZ1963" s="136"/>
      <c r="BA1963" s="136"/>
      <c r="BB1963" s="136"/>
      <c r="BC1963" s="136"/>
      <c r="BD1963" s="136"/>
      <c r="BE1963" s="136"/>
      <c r="BF1963" s="136"/>
      <c r="BG1963" s="136"/>
      <c r="BH1963" s="136"/>
      <c r="BI1963" s="136"/>
      <c r="BJ1963" s="136"/>
      <c r="BK1963" s="136"/>
      <c r="BL1963" s="136"/>
      <c r="BM1963" s="136"/>
      <c r="BN1963" s="136"/>
      <c r="BO1963" s="136"/>
      <c r="BP1963" s="136"/>
      <c r="BQ1963" s="136"/>
      <c r="BR1963" s="136"/>
      <c r="BS1963" s="136"/>
      <c r="BT1963" s="136"/>
      <c r="BU1963" s="136"/>
      <c r="BV1963" s="136"/>
      <c r="BW1963" s="136"/>
      <c r="BX1963" s="136"/>
      <c r="BY1963" s="136"/>
      <c r="BZ1963" s="136"/>
      <c r="CA1963" s="136"/>
      <c r="CB1963" s="136"/>
      <c r="CC1963" s="136"/>
      <c r="CD1963" s="136"/>
      <c r="CE1963" s="136"/>
      <c r="CF1963" s="136"/>
      <c r="CG1963" s="136"/>
      <c r="CH1963" s="136"/>
      <c r="CI1963" s="136"/>
      <c r="CJ1963" s="136"/>
      <c r="CK1963" s="136"/>
      <c r="CL1963" s="136"/>
      <c r="CM1963" s="136"/>
      <c r="CN1963" s="136"/>
      <c r="CO1963" s="136"/>
      <c r="CP1963" s="136"/>
      <c r="CQ1963" s="136"/>
      <c r="CR1963" s="136"/>
      <c r="CS1963" s="136"/>
      <c r="CT1963" s="136"/>
      <c r="CU1963" s="136"/>
      <c r="CV1963" s="136"/>
      <c r="CW1963" s="136"/>
      <c r="CX1963" s="136"/>
      <c r="CY1963" s="136"/>
      <c r="CZ1963" s="136"/>
      <c r="DA1963" s="136"/>
      <c r="DB1963" s="136"/>
      <c r="DC1963" s="136"/>
      <c r="DD1963" s="136"/>
      <c r="DE1963" s="136"/>
      <c r="DF1963" s="136"/>
      <c r="DG1963" s="136"/>
      <c r="DH1963" s="136"/>
      <c r="DI1963" s="136"/>
      <c r="DJ1963" s="136"/>
      <c r="DK1963" s="136"/>
      <c r="DL1963" s="136"/>
      <c r="DM1963" s="136"/>
      <c r="DN1963" s="136"/>
      <c r="DO1963" s="136"/>
      <c r="DP1963" s="136"/>
      <c r="DQ1963" s="136"/>
      <c r="DR1963" s="136"/>
      <c r="DS1963" s="136"/>
      <c r="DT1963" s="136"/>
      <c r="DU1963" s="136"/>
      <c r="DV1963" s="136"/>
      <c r="DW1963" s="136"/>
      <c r="DX1963" s="136"/>
      <c r="DY1963" s="136"/>
      <c r="DZ1963" s="136"/>
      <c r="EA1963" s="136"/>
      <c r="EB1963" s="136"/>
      <c r="EC1963" s="136"/>
      <c r="ED1963" s="136"/>
      <c r="EE1963" s="136"/>
      <c r="EF1963" s="136"/>
      <c r="EG1963" s="136"/>
      <c r="EH1963" s="136"/>
      <c r="EI1963" s="136"/>
      <c r="EJ1963" s="136"/>
      <c r="EK1963" s="136"/>
      <c r="EL1963" s="136"/>
      <c r="EM1963" s="136"/>
      <c r="EN1963" s="136"/>
      <c r="EO1963" s="136"/>
      <c r="EP1963" s="136"/>
      <c r="EQ1963" s="136"/>
      <c r="ER1963" s="136"/>
      <c r="ES1963" s="136"/>
      <c r="ET1963" s="136"/>
      <c r="EU1963" s="136"/>
      <c r="EV1963" s="136"/>
      <c r="EW1963" s="136"/>
      <c r="EX1963" s="136"/>
      <c r="EY1963" s="136"/>
      <c r="EZ1963" s="136"/>
      <c r="FA1963" s="136"/>
      <c r="FB1963" s="136"/>
      <c r="FC1963" s="136"/>
      <c r="FD1963" s="136"/>
      <c r="FE1963" s="136"/>
      <c r="FF1963" s="136"/>
      <c r="FG1963" s="136"/>
      <c r="FH1963" s="136"/>
      <c r="FI1963" s="136"/>
      <c r="FJ1963" s="136"/>
      <c r="FK1963" s="136"/>
      <c r="FL1963" s="136"/>
      <c r="FM1963" s="136"/>
      <c r="FN1963" s="136"/>
      <c r="FO1963" s="136"/>
      <c r="FP1963" s="136"/>
      <c r="FQ1963" s="136"/>
      <c r="FR1963" s="136"/>
      <c r="FS1963" s="136"/>
      <c r="FT1963" s="136"/>
      <c r="FU1963" s="136"/>
      <c r="FV1963" s="136"/>
      <c r="FW1963" s="136"/>
      <c r="FX1963" s="136"/>
      <c r="FY1963" s="136"/>
      <c r="FZ1963" s="136"/>
      <c r="GA1963" s="136"/>
      <c r="GB1963" s="136"/>
      <c r="GC1963" s="136"/>
      <c r="GD1963" s="136"/>
      <c r="GE1963" s="136"/>
      <c r="GF1963" s="136"/>
      <c r="GG1963" s="136"/>
      <c r="GH1963" s="136"/>
      <c r="GI1963" s="136"/>
      <c r="GJ1963" s="136"/>
      <c r="GK1963" s="136"/>
      <c r="GL1963" s="136"/>
      <c r="GM1963" s="136"/>
      <c r="GN1963" s="136"/>
      <c r="GO1963" s="136"/>
      <c r="GP1963" s="136"/>
      <c r="GQ1963" s="136"/>
      <c r="GR1963" s="136"/>
      <c r="GS1963" s="136"/>
      <c r="GT1963" s="136"/>
      <c r="GU1963" s="136"/>
      <c r="GV1963" s="136"/>
      <c r="GW1963" s="136"/>
      <c r="GX1963" s="136"/>
      <c r="GY1963" s="136"/>
      <c r="GZ1963" s="136"/>
      <c r="HA1963" s="136"/>
      <c r="HB1963" s="136"/>
      <c r="HC1963" s="136"/>
      <c r="HD1963" s="136"/>
      <c r="HE1963" s="136"/>
      <c r="HF1963" s="136"/>
      <c r="HG1963" s="136"/>
      <c r="HH1963" s="136"/>
      <c r="HI1963" s="136"/>
      <c r="HJ1963" s="136"/>
      <c r="HK1963" s="136"/>
      <c r="HL1963" s="136"/>
      <c r="HM1963" s="136"/>
      <c r="HN1963" s="136"/>
      <c r="HO1963" s="136"/>
      <c r="HP1963" s="136"/>
      <c r="HQ1963" s="136"/>
      <c r="HR1963" s="136"/>
      <c r="HS1963" s="136"/>
      <c r="HT1963" s="136"/>
      <c r="HU1963" s="136"/>
      <c r="HV1963" s="136"/>
      <c r="HW1963" s="136"/>
      <c r="HX1963" s="136"/>
      <c r="HY1963" s="136"/>
      <c r="HZ1963" s="136"/>
      <c r="IA1963" s="136"/>
      <c r="IB1963" s="136"/>
      <c r="IC1963" s="136"/>
      <c r="ID1963" s="136"/>
      <c r="IE1963" s="136"/>
      <c r="IF1963" s="136"/>
      <c r="IG1963" s="136"/>
    </row>
    <row r="1964" spans="1:241" ht="15" customHeight="1" x14ac:dyDescent="0.25">
      <c r="A1964" s="223" t="s">
        <v>224</v>
      </c>
      <c r="B1964" s="217">
        <v>30618621</v>
      </c>
      <c r="C1964" s="217">
        <v>9703404</v>
      </c>
      <c r="D1964" s="217">
        <v>1150396</v>
      </c>
      <c r="E1964" s="217">
        <v>1966583</v>
      </c>
      <c r="F1964" s="217">
        <v>2754260</v>
      </c>
      <c r="G1964" s="217">
        <v>1614710</v>
      </c>
      <c r="H1964" s="235">
        <v>47807974</v>
      </c>
      <c r="I1964" s="136"/>
      <c r="J1964" s="321" t="s">
        <v>184</v>
      </c>
      <c r="K1964" s="217">
        <v>5370348</v>
      </c>
      <c r="L1964" s="217">
        <v>4149006</v>
      </c>
      <c r="M1964" s="217">
        <v>509148</v>
      </c>
      <c r="N1964" s="217">
        <v>1462700</v>
      </c>
      <c r="O1964" s="217">
        <v>4390050</v>
      </c>
      <c r="P1964" s="217">
        <v>511838</v>
      </c>
      <c r="Q1964" s="235">
        <v>16393090</v>
      </c>
      <c r="R1964" s="136"/>
      <c r="S1964" s="136"/>
      <c r="T1964" s="136"/>
      <c r="U1964" s="136"/>
      <c r="V1964" s="136"/>
      <c r="W1964" s="136"/>
      <c r="X1964" s="136"/>
      <c r="Y1964" s="136"/>
      <c r="Z1964" s="136"/>
      <c r="AA1964" s="136"/>
      <c r="AB1964" s="136"/>
      <c r="AC1964" s="136"/>
      <c r="AD1964" s="136"/>
      <c r="AE1964" s="136"/>
      <c r="AF1964" s="136"/>
      <c r="AG1964" s="136"/>
      <c r="AH1964" s="136"/>
      <c r="AI1964" s="136"/>
      <c r="AJ1964" s="136"/>
      <c r="AK1964" s="136"/>
      <c r="AL1964" s="136"/>
      <c r="AM1964" s="136"/>
      <c r="AN1964" s="136"/>
      <c r="AO1964" s="136"/>
      <c r="AP1964" s="136"/>
      <c r="AQ1964" s="136"/>
      <c r="AR1964" s="136"/>
      <c r="AS1964" s="136"/>
      <c r="AT1964" s="136"/>
      <c r="AU1964" s="136"/>
      <c r="AV1964" s="136"/>
      <c r="AW1964" s="136"/>
      <c r="AX1964" s="136"/>
      <c r="AY1964" s="136"/>
      <c r="AZ1964" s="136"/>
      <c r="BA1964" s="136"/>
      <c r="BB1964" s="136"/>
      <c r="BC1964" s="136"/>
      <c r="BD1964" s="136"/>
      <c r="BE1964" s="136"/>
      <c r="BF1964" s="136"/>
      <c r="BG1964" s="136"/>
      <c r="BH1964" s="136"/>
      <c r="BI1964" s="136"/>
      <c r="BJ1964" s="136"/>
      <c r="BK1964" s="136"/>
      <c r="BL1964" s="136"/>
      <c r="BM1964" s="136"/>
      <c r="BN1964" s="136"/>
      <c r="BO1964" s="136"/>
      <c r="BP1964" s="136"/>
      <c r="BQ1964" s="136"/>
      <c r="BR1964" s="136"/>
      <c r="BS1964" s="136"/>
      <c r="BT1964" s="136"/>
      <c r="BU1964" s="136"/>
      <c r="BV1964" s="136"/>
      <c r="BW1964" s="136"/>
      <c r="BX1964" s="136"/>
      <c r="BY1964" s="136"/>
      <c r="BZ1964" s="136"/>
      <c r="CA1964" s="136"/>
      <c r="CB1964" s="136"/>
      <c r="CC1964" s="136"/>
      <c r="CD1964" s="136"/>
      <c r="CE1964" s="136"/>
      <c r="CF1964" s="136"/>
      <c r="CG1964" s="136"/>
      <c r="CH1964" s="136"/>
      <c r="CI1964" s="136"/>
      <c r="CJ1964" s="136"/>
      <c r="CK1964" s="136"/>
      <c r="CL1964" s="136"/>
      <c r="CM1964" s="136"/>
      <c r="CN1964" s="136"/>
      <c r="CO1964" s="136"/>
      <c r="CP1964" s="136"/>
      <c r="CQ1964" s="136"/>
      <c r="CR1964" s="136"/>
      <c r="CS1964" s="136"/>
      <c r="CT1964" s="136"/>
      <c r="CU1964" s="136"/>
      <c r="CV1964" s="136"/>
      <c r="CW1964" s="136"/>
      <c r="CX1964" s="136"/>
      <c r="CY1964" s="136"/>
      <c r="CZ1964" s="136"/>
      <c r="DA1964" s="136"/>
      <c r="DB1964" s="136"/>
      <c r="DC1964" s="136"/>
      <c r="DD1964" s="136"/>
      <c r="DE1964" s="136"/>
      <c r="DF1964" s="136"/>
      <c r="DG1964" s="136"/>
      <c r="DH1964" s="136"/>
      <c r="DI1964" s="136"/>
      <c r="DJ1964" s="136"/>
      <c r="DK1964" s="136"/>
      <c r="DL1964" s="136"/>
      <c r="DM1964" s="136"/>
      <c r="DN1964" s="136"/>
      <c r="DO1964" s="136"/>
      <c r="DP1964" s="136"/>
      <c r="DQ1964" s="136"/>
      <c r="DR1964" s="136"/>
      <c r="DS1964" s="136"/>
      <c r="DT1964" s="136"/>
      <c r="DU1964" s="136"/>
      <c r="DV1964" s="136"/>
      <c r="DW1964" s="136"/>
      <c r="DX1964" s="136"/>
      <c r="DY1964" s="136"/>
      <c r="DZ1964" s="136"/>
      <c r="EA1964" s="136"/>
      <c r="EB1964" s="136"/>
      <c r="EC1964" s="136"/>
      <c r="ED1964" s="136"/>
      <c r="EE1964" s="136"/>
      <c r="EF1964" s="136"/>
      <c r="EG1964" s="136"/>
      <c r="EH1964" s="136"/>
      <c r="EI1964" s="136"/>
      <c r="EJ1964" s="136"/>
      <c r="EK1964" s="136"/>
      <c r="EL1964" s="136"/>
      <c r="EM1964" s="136"/>
      <c r="EN1964" s="136"/>
      <c r="EO1964" s="136"/>
      <c r="EP1964" s="136"/>
      <c r="EQ1964" s="136"/>
      <c r="ER1964" s="136"/>
      <c r="ES1964" s="136"/>
      <c r="ET1964" s="136"/>
      <c r="EU1964" s="136"/>
      <c r="EV1964" s="136"/>
      <c r="EW1964" s="136"/>
      <c r="EX1964" s="136"/>
      <c r="EY1964" s="136"/>
      <c r="EZ1964" s="136"/>
      <c r="FA1964" s="136"/>
      <c r="FB1964" s="136"/>
      <c r="FC1964" s="136"/>
      <c r="FD1964" s="136"/>
      <c r="FE1964" s="136"/>
      <c r="FF1964" s="136"/>
      <c r="FG1964" s="136"/>
      <c r="FH1964" s="136"/>
      <c r="FI1964" s="136"/>
      <c r="FJ1964" s="136"/>
      <c r="FK1964" s="136"/>
      <c r="FL1964" s="136"/>
      <c r="FM1964" s="136"/>
      <c r="FN1964" s="136"/>
      <c r="FO1964" s="136"/>
      <c r="FP1964" s="136"/>
      <c r="FQ1964" s="136"/>
      <c r="FR1964" s="136"/>
      <c r="FS1964" s="136"/>
      <c r="FT1964" s="136"/>
      <c r="FU1964" s="136"/>
      <c r="FV1964" s="136"/>
      <c r="FW1964" s="136"/>
      <c r="FX1964" s="136"/>
      <c r="FY1964" s="136"/>
      <c r="FZ1964" s="136"/>
      <c r="GA1964" s="136"/>
      <c r="GB1964" s="136"/>
      <c r="GC1964" s="136"/>
      <c r="GD1964" s="136"/>
      <c r="GE1964" s="136"/>
      <c r="GF1964" s="136"/>
      <c r="GG1964" s="136"/>
      <c r="GH1964" s="136"/>
      <c r="GI1964" s="136"/>
      <c r="GJ1964" s="136"/>
      <c r="GK1964" s="136"/>
      <c r="GL1964" s="136"/>
      <c r="GM1964" s="136"/>
      <c r="GN1964" s="136"/>
      <c r="GO1964" s="136"/>
      <c r="GP1964" s="136"/>
      <c r="GQ1964" s="136"/>
      <c r="GR1964" s="136"/>
      <c r="GS1964" s="136"/>
      <c r="GT1964" s="136"/>
      <c r="GU1964" s="136"/>
      <c r="GV1964" s="136"/>
      <c r="GW1964" s="136"/>
      <c r="GX1964" s="136"/>
      <c r="GY1964" s="136"/>
      <c r="GZ1964" s="136"/>
      <c r="HA1964" s="136"/>
      <c r="HB1964" s="136"/>
      <c r="HC1964" s="136"/>
      <c r="HD1964" s="136"/>
      <c r="HE1964" s="136"/>
      <c r="HF1964" s="136"/>
      <c r="HG1964" s="136"/>
      <c r="HH1964" s="136"/>
      <c r="HI1964" s="136"/>
      <c r="HJ1964" s="136"/>
      <c r="HK1964" s="136"/>
      <c r="HL1964" s="136"/>
      <c r="HM1964" s="136"/>
      <c r="HN1964" s="136"/>
      <c r="HO1964" s="136"/>
      <c r="HP1964" s="136"/>
      <c r="HQ1964" s="136"/>
      <c r="HR1964" s="136"/>
      <c r="HS1964" s="136"/>
      <c r="HT1964" s="136"/>
      <c r="HU1964" s="136"/>
      <c r="HV1964" s="136"/>
      <c r="HW1964" s="136"/>
      <c r="HX1964" s="136"/>
      <c r="HY1964" s="136"/>
      <c r="HZ1964" s="136"/>
      <c r="IA1964" s="136"/>
      <c r="IB1964" s="136"/>
      <c r="IC1964" s="136"/>
      <c r="ID1964" s="136"/>
      <c r="IE1964" s="136"/>
      <c r="IF1964" s="136"/>
      <c r="IG1964" s="136"/>
    </row>
    <row r="1965" spans="1:241" ht="15" customHeight="1" x14ac:dyDescent="0.25">
      <c r="A1965" s="223" t="s">
        <v>223</v>
      </c>
      <c r="B1965" s="217">
        <v>37373880</v>
      </c>
      <c r="C1965" s="217">
        <v>11172806</v>
      </c>
      <c r="D1965" s="217">
        <v>1180771</v>
      </c>
      <c r="E1965" s="217">
        <v>1478562</v>
      </c>
      <c r="F1965" s="217">
        <v>2643836</v>
      </c>
      <c r="G1965" s="217">
        <v>1489464</v>
      </c>
      <c r="H1965" s="235">
        <v>55339319</v>
      </c>
      <c r="I1965" s="136"/>
      <c r="J1965" s="321" t="s">
        <v>183</v>
      </c>
      <c r="K1965" s="217">
        <v>5903399</v>
      </c>
      <c r="L1965" s="217">
        <v>4839023</v>
      </c>
      <c r="M1965" s="217">
        <v>661851</v>
      </c>
      <c r="N1965" s="217">
        <v>1506779</v>
      </c>
      <c r="O1965" s="217">
        <v>3105662</v>
      </c>
      <c r="P1965" s="217">
        <v>562501</v>
      </c>
      <c r="Q1965" s="235">
        <v>16579215</v>
      </c>
      <c r="R1965" s="136"/>
      <c r="S1965" s="136"/>
      <c r="T1965" s="136"/>
      <c r="U1965" s="136"/>
      <c r="V1965" s="136"/>
      <c r="W1965" s="136"/>
      <c r="X1965" s="136"/>
      <c r="Y1965" s="136"/>
      <c r="Z1965" s="136"/>
      <c r="AA1965" s="136"/>
      <c r="AB1965" s="136"/>
      <c r="AC1965" s="136"/>
      <c r="AD1965" s="136"/>
      <c r="AE1965" s="136"/>
      <c r="AF1965" s="136"/>
      <c r="AG1965" s="136"/>
      <c r="AH1965" s="136"/>
      <c r="AI1965" s="136"/>
      <c r="AJ1965" s="136"/>
      <c r="AK1965" s="136"/>
      <c r="AL1965" s="136"/>
      <c r="AM1965" s="136"/>
      <c r="AN1965" s="136"/>
      <c r="AO1965" s="136"/>
      <c r="AP1965" s="136"/>
      <c r="AQ1965" s="136"/>
      <c r="AR1965" s="136"/>
      <c r="AS1965" s="136"/>
      <c r="AT1965" s="136"/>
      <c r="AU1965" s="136"/>
      <c r="AV1965" s="136"/>
      <c r="AW1965" s="136"/>
      <c r="AX1965" s="136"/>
      <c r="AY1965" s="136"/>
      <c r="AZ1965" s="136"/>
      <c r="BA1965" s="136"/>
      <c r="BB1965" s="136"/>
      <c r="BC1965" s="136"/>
      <c r="BD1965" s="136"/>
      <c r="BE1965" s="136"/>
      <c r="BF1965" s="136"/>
      <c r="BG1965" s="136"/>
      <c r="BH1965" s="136"/>
      <c r="BI1965" s="136"/>
      <c r="BJ1965" s="136"/>
      <c r="BK1965" s="136"/>
      <c r="BL1965" s="136"/>
      <c r="BM1965" s="136"/>
      <c r="BN1965" s="136"/>
      <c r="BO1965" s="136"/>
      <c r="BP1965" s="136"/>
      <c r="BQ1965" s="136"/>
      <c r="BR1965" s="136"/>
      <c r="BS1965" s="136"/>
      <c r="BT1965" s="136"/>
      <c r="BU1965" s="136"/>
      <c r="BV1965" s="136"/>
      <c r="BW1965" s="136"/>
      <c r="BX1965" s="136"/>
      <c r="BY1965" s="136"/>
      <c r="BZ1965" s="136"/>
      <c r="CA1965" s="136"/>
      <c r="CB1965" s="136"/>
      <c r="CC1965" s="136"/>
      <c r="CD1965" s="136"/>
      <c r="CE1965" s="136"/>
      <c r="CF1965" s="136"/>
      <c r="CG1965" s="136"/>
      <c r="CH1965" s="136"/>
      <c r="CI1965" s="136"/>
      <c r="CJ1965" s="136"/>
      <c r="CK1965" s="136"/>
      <c r="CL1965" s="136"/>
      <c r="CM1965" s="136"/>
      <c r="CN1965" s="136"/>
      <c r="CO1965" s="136"/>
      <c r="CP1965" s="136"/>
      <c r="CQ1965" s="136"/>
      <c r="CR1965" s="136"/>
      <c r="CS1965" s="136"/>
      <c r="CT1965" s="136"/>
      <c r="CU1965" s="136"/>
      <c r="CV1965" s="136"/>
      <c r="CW1965" s="136"/>
      <c r="CX1965" s="136"/>
      <c r="CY1965" s="136"/>
      <c r="CZ1965" s="136"/>
      <c r="DA1965" s="136"/>
      <c r="DB1965" s="136"/>
      <c r="DC1965" s="136"/>
      <c r="DD1965" s="136"/>
      <c r="DE1965" s="136"/>
      <c r="DF1965" s="136"/>
      <c r="DG1965" s="136"/>
      <c r="DH1965" s="136"/>
      <c r="DI1965" s="136"/>
      <c r="DJ1965" s="136"/>
      <c r="DK1965" s="136"/>
      <c r="DL1965" s="136"/>
      <c r="DM1965" s="136"/>
      <c r="DN1965" s="136"/>
      <c r="DO1965" s="136"/>
      <c r="DP1965" s="136"/>
      <c r="DQ1965" s="136"/>
      <c r="DR1965" s="136"/>
      <c r="DS1965" s="136"/>
      <c r="DT1965" s="136"/>
      <c r="DU1965" s="136"/>
      <c r="DV1965" s="136"/>
      <c r="DW1965" s="136"/>
      <c r="DX1965" s="136"/>
      <c r="DY1965" s="136"/>
      <c r="DZ1965" s="136"/>
      <c r="EA1965" s="136"/>
      <c r="EB1965" s="136"/>
      <c r="EC1965" s="136"/>
      <c r="ED1965" s="136"/>
      <c r="EE1965" s="136"/>
      <c r="EF1965" s="136"/>
      <c r="EG1965" s="136"/>
      <c r="EH1965" s="136"/>
      <c r="EI1965" s="136"/>
      <c r="EJ1965" s="136"/>
      <c r="EK1965" s="136"/>
      <c r="EL1965" s="136"/>
      <c r="EM1965" s="136"/>
      <c r="EN1965" s="136"/>
      <c r="EO1965" s="136"/>
      <c r="EP1965" s="136"/>
      <c r="EQ1965" s="136"/>
      <c r="ER1965" s="136"/>
      <c r="ES1965" s="136"/>
      <c r="ET1965" s="136"/>
      <c r="EU1965" s="136"/>
      <c r="EV1965" s="136"/>
      <c r="EW1965" s="136"/>
      <c r="EX1965" s="136"/>
      <c r="EY1965" s="136"/>
      <c r="EZ1965" s="136"/>
      <c r="FA1965" s="136"/>
      <c r="FB1965" s="136"/>
      <c r="FC1965" s="136"/>
      <c r="FD1965" s="136"/>
      <c r="FE1965" s="136"/>
      <c r="FF1965" s="136"/>
      <c r="FG1965" s="136"/>
      <c r="FH1965" s="136"/>
      <c r="FI1965" s="136"/>
      <c r="FJ1965" s="136"/>
      <c r="FK1965" s="136"/>
      <c r="FL1965" s="136"/>
      <c r="FM1965" s="136"/>
      <c r="FN1965" s="136"/>
      <c r="FO1965" s="136"/>
      <c r="FP1965" s="136"/>
      <c r="FQ1965" s="136"/>
      <c r="FR1965" s="136"/>
      <c r="FS1965" s="136"/>
      <c r="FT1965" s="136"/>
      <c r="FU1965" s="136"/>
      <c r="FV1965" s="136"/>
      <c r="FW1965" s="136"/>
      <c r="FX1965" s="136"/>
      <c r="FY1965" s="136"/>
      <c r="FZ1965" s="136"/>
      <c r="GA1965" s="136"/>
      <c r="GB1965" s="136"/>
      <c r="GC1965" s="136"/>
      <c r="GD1965" s="136"/>
      <c r="GE1965" s="136"/>
      <c r="GF1965" s="136"/>
      <c r="GG1965" s="136"/>
      <c r="GH1965" s="136"/>
      <c r="GI1965" s="136"/>
      <c r="GJ1965" s="136"/>
      <c r="GK1965" s="136"/>
      <c r="GL1965" s="136"/>
      <c r="GM1965" s="136"/>
      <c r="GN1965" s="136"/>
      <c r="GO1965" s="136"/>
      <c r="GP1965" s="136"/>
      <c r="GQ1965" s="136"/>
      <c r="GR1965" s="136"/>
      <c r="GS1965" s="136"/>
      <c r="GT1965" s="136"/>
      <c r="GU1965" s="136"/>
      <c r="GV1965" s="136"/>
      <c r="GW1965" s="136"/>
      <c r="GX1965" s="136"/>
      <c r="GY1965" s="136"/>
      <c r="GZ1965" s="136"/>
      <c r="HA1965" s="136"/>
      <c r="HB1965" s="136"/>
      <c r="HC1965" s="136"/>
      <c r="HD1965" s="136"/>
      <c r="HE1965" s="136"/>
      <c r="HF1965" s="136"/>
      <c r="HG1965" s="136"/>
      <c r="HH1965" s="136"/>
      <c r="HI1965" s="136"/>
      <c r="HJ1965" s="136"/>
      <c r="HK1965" s="136"/>
      <c r="HL1965" s="136"/>
      <c r="HM1965" s="136"/>
      <c r="HN1965" s="136"/>
      <c r="HO1965" s="136"/>
      <c r="HP1965" s="136"/>
      <c r="HQ1965" s="136"/>
      <c r="HR1965" s="136"/>
      <c r="HS1965" s="136"/>
      <c r="HT1965" s="136"/>
      <c r="HU1965" s="136"/>
      <c r="HV1965" s="136"/>
      <c r="HW1965" s="136"/>
      <c r="HX1965" s="136"/>
      <c r="HY1965" s="136"/>
      <c r="HZ1965" s="136"/>
      <c r="IA1965" s="136"/>
      <c r="IB1965" s="136"/>
      <c r="IC1965" s="136"/>
      <c r="ID1965" s="136"/>
      <c r="IE1965" s="136"/>
      <c r="IF1965" s="136"/>
      <c r="IG1965" s="136"/>
    </row>
    <row r="1966" spans="1:241" ht="15" customHeight="1" x14ac:dyDescent="0.25">
      <c r="A1966" s="223" t="s">
        <v>222</v>
      </c>
      <c r="B1966" s="217">
        <v>30617298</v>
      </c>
      <c r="C1966" s="217">
        <v>10186909</v>
      </c>
      <c r="D1966" s="217">
        <v>1216520</v>
      </c>
      <c r="E1966" s="217">
        <v>2077991</v>
      </c>
      <c r="F1966" s="217">
        <v>3214228</v>
      </c>
      <c r="G1966" s="217">
        <v>1187078</v>
      </c>
      <c r="H1966" s="235">
        <v>48500024</v>
      </c>
      <c r="I1966" s="136"/>
      <c r="J1966" s="321" t="s">
        <v>182</v>
      </c>
      <c r="K1966" s="217">
        <v>5608782</v>
      </c>
      <c r="L1966" s="217">
        <v>3937907</v>
      </c>
      <c r="M1966" s="217">
        <v>486237</v>
      </c>
      <c r="N1966" s="217">
        <v>1464033</v>
      </c>
      <c r="O1966" s="217">
        <v>2878019</v>
      </c>
      <c r="P1966" s="217">
        <v>505966</v>
      </c>
      <c r="Q1966" s="235">
        <v>14880944</v>
      </c>
      <c r="R1966" s="136"/>
      <c r="S1966" s="136"/>
      <c r="T1966" s="136"/>
      <c r="U1966" s="136"/>
      <c r="V1966" s="136"/>
      <c r="W1966" s="136"/>
      <c r="X1966" s="136"/>
      <c r="Y1966" s="136"/>
      <c r="Z1966" s="136"/>
      <c r="AA1966" s="136"/>
      <c r="AB1966" s="136"/>
      <c r="AC1966" s="136"/>
      <c r="AD1966" s="136"/>
      <c r="AE1966" s="136"/>
      <c r="AF1966" s="136"/>
      <c r="AG1966" s="136"/>
      <c r="AH1966" s="136"/>
      <c r="AI1966" s="136"/>
      <c r="AJ1966" s="136"/>
      <c r="AK1966" s="136"/>
      <c r="AL1966" s="136"/>
      <c r="AM1966" s="136"/>
      <c r="AN1966" s="136"/>
      <c r="AO1966" s="136"/>
      <c r="AP1966" s="136"/>
      <c r="AQ1966" s="136"/>
      <c r="AR1966" s="136"/>
      <c r="AS1966" s="136"/>
      <c r="AT1966" s="136"/>
      <c r="AU1966" s="136"/>
      <c r="AV1966" s="136"/>
      <c r="AW1966" s="136"/>
      <c r="AX1966" s="136"/>
      <c r="AY1966" s="136"/>
      <c r="AZ1966" s="136"/>
      <c r="BA1966" s="136"/>
      <c r="BB1966" s="136"/>
      <c r="BC1966" s="136"/>
      <c r="BD1966" s="136"/>
      <c r="BE1966" s="136"/>
      <c r="BF1966" s="136"/>
      <c r="BG1966" s="136"/>
      <c r="BH1966" s="136"/>
      <c r="BI1966" s="136"/>
      <c r="BJ1966" s="136"/>
      <c r="BK1966" s="136"/>
      <c r="BL1966" s="136"/>
      <c r="BM1966" s="136"/>
      <c r="BN1966" s="136"/>
      <c r="BO1966" s="136"/>
      <c r="BP1966" s="136"/>
      <c r="BQ1966" s="136"/>
      <c r="BR1966" s="136"/>
      <c r="BS1966" s="136"/>
      <c r="BT1966" s="136"/>
      <c r="BU1966" s="136"/>
      <c r="BV1966" s="136"/>
      <c r="BW1966" s="136"/>
      <c r="BX1966" s="136"/>
      <c r="BY1966" s="136"/>
      <c r="BZ1966" s="136"/>
      <c r="CA1966" s="136"/>
      <c r="CB1966" s="136"/>
      <c r="CC1966" s="136"/>
      <c r="CD1966" s="136"/>
      <c r="CE1966" s="136"/>
      <c r="CF1966" s="136"/>
      <c r="CG1966" s="136"/>
      <c r="CH1966" s="136"/>
      <c r="CI1966" s="136"/>
      <c r="CJ1966" s="136"/>
      <c r="CK1966" s="136"/>
      <c r="CL1966" s="136"/>
      <c r="CM1966" s="136"/>
      <c r="CN1966" s="136"/>
      <c r="CO1966" s="136"/>
      <c r="CP1966" s="136"/>
      <c r="CQ1966" s="136"/>
      <c r="CR1966" s="136"/>
      <c r="CS1966" s="136"/>
      <c r="CT1966" s="136"/>
      <c r="CU1966" s="136"/>
      <c r="CV1966" s="136"/>
      <c r="CW1966" s="136"/>
      <c r="CX1966" s="136"/>
      <c r="CY1966" s="136"/>
      <c r="CZ1966" s="136"/>
      <c r="DA1966" s="136"/>
      <c r="DB1966" s="136"/>
      <c r="DC1966" s="136"/>
      <c r="DD1966" s="136"/>
      <c r="DE1966" s="136"/>
      <c r="DF1966" s="136"/>
      <c r="DG1966" s="136"/>
      <c r="DH1966" s="136"/>
      <c r="DI1966" s="136"/>
      <c r="DJ1966" s="136"/>
      <c r="DK1966" s="136"/>
      <c r="DL1966" s="136"/>
      <c r="DM1966" s="136"/>
      <c r="DN1966" s="136"/>
      <c r="DO1966" s="136"/>
      <c r="DP1966" s="136"/>
      <c r="DQ1966" s="136"/>
      <c r="DR1966" s="136"/>
      <c r="DS1966" s="136"/>
      <c r="DT1966" s="136"/>
      <c r="DU1966" s="136"/>
      <c r="DV1966" s="136"/>
      <c r="DW1966" s="136"/>
      <c r="DX1966" s="136"/>
      <c r="DY1966" s="136"/>
      <c r="DZ1966" s="136"/>
      <c r="EA1966" s="136"/>
      <c r="EB1966" s="136"/>
      <c r="EC1966" s="136"/>
      <c r="ED1966" s="136"/>
      <c r="EE1966" s="136"/>
      <c r="EF1966" s="136"/>
      <c r="EG1966" s="136"/>
      <c r="EH1966" s="136"/>
      <c r="EI1966" s="136"/>
      <c r="EJ1966" s="136"/>
      <c r="EK1966" s="136"/>
      <c r="EL1966" s="136"/>
      <c r="EM1966" s="136"/>
      <c r="EN1966" s="136"/>
      <c r="EO1966" s="136"/>
      <c r="EP1966" s="136"/>
      <c r="EQ1966" s="136"/>
      <c r="ER1966" s="136"/>
      <c r="ES1966" s="136"/>
      <c r="ET1966" s="136"/>
      <c r="EU1966" s="136"/>
      <c r="EV1966" s="136"/>
      <c r="EW1966" s="136"/>
      <c r="EX1966" s="136"/>
      <c r="EY1966" s="136"/>
      <c r="EZ1966" s="136"/>
      <c r="FA1966" s="136"/>
      <c r="FB1966" s="136"/>
      <c r="FC1966" s="136"/>
      <c r="FD1966" s="136"/>
      <c r="FE1966" s="136"/>
      <c r="FF1966" s="136"/>
      <c r="FG1966" s="136"/>
      <c r="FH1966" s="136"/>
      <c r="FI1966" s="136"/>
      <c r="FJ1966" s="136"/>
      <c r="FK1966" s="136"/>
      <c r="FL1966" s="136"/>
      <c r="FM1966" s="136"/>
      <c r="FN1966" s="136"/>
      <c r="FO1966" s="136"/>
      <c r="FP1966" s="136"/>
      <c r="FQ1966" s="136"/>
      <c r="FR1966" s="136"/>
      <c r="FS1966" s="136"/>
      <c r="FT1966" s="136"/>
      <c r="FU1966" s="136"/>
      <c r="FV1966" s="136"/>
      <c r="FW1966" s="136"/>
      <c r="FX1966" s="136"/>
      <c r="FY1966" s="136"/>
      <c r="FZ1966" s="136"/>
      <c r="GA1966" s="136"/>
      <c r="GB1966" s="136"/>
      <c r="GC1966" s="136"/>
      <c r="GD1966" s="136"/>
      <c r="GE1966" s="136"/>
      <c r="GF1966" s="136"/>
      <c r="GG1966" s="136"/>
      <c r="GH1966" s="136"/>
      <c r="GI1966" s="136"/>
      <c r="GJ1966" s="136"/>
      <c r="GK1966" s="136"/>
      <c r="GL1966" s="136"/>
      <c r="GM1966" s="136"/>
      <c r="GN1966" s="136"/>
      <c r="GO1966" s="136"/>
      <c r="GP1966" s="136"/>
      <c r="GQ1966" s="136"/>
      <c r="GR1966" s="136"/>
      <c r="GS1966" s="136"/>
      <c r="GT1966" s="136"/>
      <c r="GU1966" s="136"/>
      <c r="GV1966" s="136"/>
      <c r="GW1966" s="136"/>
      <c r="GX1966" s="136"/>
      <c r="GY1966" s="136"/>
      <c r="GZ1966" s="136"/>
      <c r="HA1966" s="136"/>
      <c r="HB1966" s="136"/>
      <c r="HC1966" s="136"/>
      <c r="HD1966" s="136"/>
      <c r="HE1966" s="136"/>
      <c r="HF1966" s="136"/>
      <c r="HG1966" s="136"/>
      <c r="HH1966" s="136"/>
      <c r="HI1966" s="136"/>
      <c r="HJ1966" s="136"/>
      <c r="HK1966" s="136"/>
      <c r="HL1966" s="136"/>
      <c r="HM1966" s="136"/>
      <c r="HN1966" s="136"/>
      <c r="HO1966" s="136"/>
      <c r="HP1966" s="136"/>
      <c r="HQ1966" s="136"/>
      <c r="HR1966" s="136"/>
      <c r="HS1966" s="136"/>
      <c r="HT1966" s="136"/>
      <c r="HU1966" s="136"/>
      <c r="HV1966" s="136"/>
      <c r="HW1966" s="136"/>
      <c r="HX1966" s="136"/>
      <c r="HY1966" s="136"/>
      <c r="HZ1966" s="136"/>
      <c r="IA1966" s="136"/>
      <c r="IB1966" s="136"/>
      <c r="IC1966" s="136"/>
      <c r="ID1966" s="136"/>
      <c r="IE1966" s="136"/>
      <c r="IF1966" s="136"/>
      <c r="IG1966" s="136"/>
    </row>
    <row r="1967" spans="1:241" ht="15" customHeight="1" x14ac:dyDescent="0.25">
      <c r="A1967" s="223" t="s">
        <v>221</v>
      </c>
      <c r="B1967" s="217">
        <v>35479243</v>
      </c>
      <c r="C1967" s="217">
        <v>12989054</v>
      </c>
      <c r="D1967" s="217">
        <v>1500425</v>
      </c>
      <c r="E1967" s="217">
        <v>2170239</v>
      </c>
      <c r="F1967" s="217">
        <v>3934284</v>
      </c>
      <c r="G1967" s="217">
        <v>1143093</v>
      </c>
      <c r="H1967" s="235">
        <v>57216338</v>
      </c>
      <c r="I1967" s="136"/>
      <c r="J1967" s="321" t="s">
        <v>181</v>
      </c>
      <c r="K1967" s="217">
        <v>5564609</v>
      </c>
      <c r="L1967" s="217">
        <v>3763447</v>
      </c>
      <c r="M1967" s="217">
        <v>456820</v>
      </c>
      <c r="N1967" s="217">
        <v>1337616</v>
      </c>
      <c r="O1967" s="217">
        <v>2850133</v>
      </c>
      <c r="P1967" s="217">
        <v>428928</v>
      </c>
      <c r="Q1967" s="235">
        <v>14401665</v>
      </c>
      <c r="R1967" s="136"/>
      <c r="S1967" s="136"/>
      <c r="T1967" s="136"/>
      <c r="U1967" s="136"/>
      <c r="V1967" s="136"/>
      <c r="W1967" s="136"/>
      <c r="X1967" s="136"/>
      <c r="Y1967" s="136"/>
      <c r="Z1967" s="136"/>
      <c r="AA1967" s="136"/>
      <c r="AB1967" s="136"/>
      <c r="AC1967" s="136"/>
      <c r="AD1967" s="136"/>
      <c r="AE1967" s="136"/>
      <c r="AF1967" s="136"/>
      <c r="AG1967" s="136"/>
      <c r="AH1967" s="136"/>
      <c r="AI1967" s="136"/>
      <c r="AJ1967" s="136"/>
      <c r="AK1967" s="136"/>
      <c r="AL1967" s="136"/>
      <c r="AM1967" s="136"/>
      <c r="AN1967" s="136"/>
      <c r="AO1967" s="136"/>
      <c r="AP1967" s="136"/>
      <c r="AQ1967" s="136"/>
      <c r="AR1967" s="136"/>
      <c r="AS1967" s="136"/>
      <c r="AT1967" s="136"/>
      <c r="AU1967" s="136"/>
      <c r="AV1967" s="136"/>
      <c r="AW1967" s="136"/>
      <c r="AX1967" s="136"/>
      <c r="AY1967" s="136"/>
      <c r="AZ1967" s="136"/>
      <c r="BA1967" s="136"/>
      <c r="BB1967" s="136"/>
      <c r="BC1967" s="136"/>
      <c r="BD1967" s="136"/>
      <c r="BE1967" s="136"/>
      <c r="BF1967" s="136"/>
      <c r="BG1967" s="136"/>
      <c r="BH1967" s="136"/>
      <c r="BI1967" s="136"/>
      <c r="BJ1967" s="136"/>
      <c r="BK1967" s="136"/>
      <c r="BL1967" s="136"/>
      <c r="BM1967" s="136"/>
      <c r="BN1967" s="136"/>
      <c r="BO1967" s="136"/>
      <c r="BP1967" s="136"/>
      <c r="BQ1967" s="136"/>
      <c r="BR1967" s="136"/>
      <c r="BS1967" s="136"/>
      <c r="BT1967" s="136"/>
      <c r="BU1967" s="136"/>
      <c r="BV1967" s="136"/>
      <c r="BW1967" s="136"/>
      <c r="BX1967" s="136"/>
      <c r="BY1967" s="136"/>
      <c r="BZ1967" s="136"/>
      <c r="CA1967" s="136"/>
      <c r="CB1967" s="136"/>
      <c r="CC1967" s="136"/>
      <c r="CD1967" s="136"/>
      <c r="CE1967" s="136"/>
      <c r="CF1967" s="136"/>
      <c r="CG1967" s="136"/>
      <c r="CH1967" s="136"/>
      <c r="CI1967" s="136"/>
      <c r="CJ1967" s="136"/>
      <c r="CK1967" s="136"/>
      <c r="CL1967" s="136"/>
      <c r="CM1967" s="136"/>
      <c r="CN1967" s="136"/>
      <c r="CO1967" s="136"/>
      <c r="CP1967" s="136"/>
      <c r="CQ1967" s="136"/>
      <c r="CR1967" s="136"/>
      <c r="CS1967" s="136"/>
      <c r="CT1967" s="136"/>
      <c r="CU1967" s="136"/>
      <c r="CV1967" s="136"/>
      <c r="CW1967" s="136"/>
      <c r="CX1967" s="136"/>
      <c r="CY1967" s="136"/>
      <c r="CZ1967" s="136"/>
      <c r="DA1967" s="136"/>
      <c r="DB1967" s="136"/>
      <c r="DC1967" s="136"/>
      <c r="DD1967" s="136"/>
      <c r="DE1967" s="136"/>
      <c r="DF1967" s="136"/>
      <c r="DG1967" s="136"/>
      <c r="DH1967" s="136"/>
      <c r="DI1967" s="136"/>
      <c r="DJ1967" s="136"/>
      <c r="DK1967" s="136"/>
      <c r="DL1967" s="136"/>
      <c r="DM1967" s="136"/>
      <c r="DN1967" s="136"/>
      <c r="DO1967" s="136"/>
      <c r="DP1967" s="136"/>
      <c r="DQ1967" s="136"/>
      <c r="DR1967" s="136"/>
      <c r="DS1967" s="136"/>
      <c r="DT1967" s="136"/>
      <c r="DU1967" s="136"/>
      <c r="DV1967" s="136"/>
      <c r="DW1967" s="136"/>
      <c r="DX1967" s="136"/>
      <c r="DY1967" s="136"/>
      <c r="DZ1967" s="136"/>
      <c r="EA1967" s="136"/>
      <c r="EB1967" s="136"/>
      <c r="EC1967" s="136"/>
      <c r="ED1967" s="136"/>
      <c r="EE1967" s="136"/>
      <c r="EF1967" s="136"/>
      <c r="EG1967" s="136"/>
      <c r="EH1967" s="136"/>
      <c r="EI1967" s="136"/>
      <c r="EJ1967" s="136"/>
      <c r="EK1967" s="136"/>
      <c r="EL1967" s="136"/>
      <c r="EM1967" s="136"/>
      <c r="EN1967" s="136"/>
      <c r="EO1967" s="136"/>
      <c r="EP1967" s="136"/>
      <c r="EQ1967" s="136"/>
      <c r="ER1967" s="136"/>
      <c r="ES1967" s="136"/>
      <c r="ET1967" s="136"/>
      <c r="EU1967" s="136"/>
      <c r="EV1967" s="136"/>
      <c r="EW1967" s="136"/>
      <c r="EX1967" s="136"/>
      <c r="EY1967" s="136"/>
      <c r="EZ1967" s="136"/>
      <c r="FA1967" s="136"/>
      <c r="FB1967" s="136"/>
      <c r="FC1967" s="136"/>
      <c r="FD1967" s="136"/>
      <c r="FE1967" s="136"/>
      <c r="FF1967" s="136"/>
      <c r="FG1967" s="136"/>
      <c r="FH1967" s="136"/>
      <c r="FI1967" s="136"/>
      <c r="FJ1967" s="136"/>
      <c r="FK1967" s="136"/>
      <c r="FL1967" s="136"/>
      <c r="FM1967" s="136"/>
      <c r="FN1967" s="136"/>
      <c r="FO1967" s="136"/>
      <c r="FP1967" s="136"/>
      <c r="FQ1967" s="136"/>
      <c r="FR1967" s="136"/>
      <c r="FS1967" s="136"/>
      <c r="FT1967" s="136"/>
      <c r="FU1967" s="136"/>
      <c r="FV1967" s="136"/>
      <c r="FW1967" s="136"/>
      <c r="FX1967" s="136"/>
      <c r="FY1967" s="136"/>
      <c r="FZ1967" s="136"/>
      <c r="GA1967" s="136"/>
      <c r="GB1967" s="136"/>
      <c r="GC1967" s="136"/>
      <c r="GD1967" s="136"/>
      <c r="GE1967" s="136"/>
      <c r="GF1967" s="136"/>
      <c r="GG1967" s="136"/>
      <c r="GH1967" s="136"/>
      <c r="GI1967" s="136"/>
      <c r="GJ1967" s="136"/>
      <c r="GK1967" s="136"/>
      <c r="GL1967" s="136"/>
      <c r="GM1967" s="136"/>
      <c r="GN1967" s="136"/>
      <c r="GO1967" s="136"/>
      <c r="GP1967" s="136"/>
      <c r="GQ1967" s="136"/>
      <c r="GR1967" s="136"/>
      <c r="GS1967" s="136"/>
      <c r="GT1967" s="136"/>
      <c r="GU1967" s="136"/>
      <c r="GV1967" s="136"/>
      <c r="GW1967" s="136"/>
      <c r="GX1967" s="136"/>
      <c r="GY1967" s="136"/>
      <c r="GZ1967" s="136"/>
      <c r="HA1967" s="136"/>
      <c r="HB1967" s="136"/>
      <c r="HC1967" s="136"/>
      <c r="HD1967" s="136"/>
      <c r="HE1967" s="136"/>
      <c r="HF1967" s="136"/>
      <c r="HG1967" s="136"/>
      <c r="HH1967" s="136"/>
      <c r="HI1967" s="136"/>
      <c r="HJ1967" s="136"/>
      <c r="HK1967" s="136"/>
      <c r="HL1967" s="136"/>
      <c r="HM1967" s="136"/>
      <c r="HN1967" s="136"/>
      <c r="HO1967" s="136"/>
      <c r="HP1967" s="136"/>
      <c r="HQ1967" s="136"/>
      <c r="HR1967" s="136"/>
      <c r="HS1967" s="136"/>
      <c r="HT1967" s="136"/>
      <c r="HU1967" s="136"/>
      <c r="HV1967" s="136"/>
      <c r="HW1967" s="136"/>
      <c r="HX1967" s="136"/>
      <c r="HY1967" s="136"/>
      <c r="HZ1967" s="136"/>
      <c r="IA1967" s="136"/>
      <c r="IB1967" s="136"/>
      <c r="IC1967" s="136"/>
      <c r="ID1967" s="136"/>
      <c r="IE1967" s="136"/>
      <c r="IF1967" s="136"/>
      <c r="IG1967" s="136"/>
    </row>
    <row r="1968" spans="1:241" ht="15" customHeight="1" x14ac:dyDescent="0.25">
      <c r="A1968" s="223" t="s">
        <v>357</v>
      </c>
      <c r="B1968" s="217">
        <v>32523214</v>
      </c>
      <c r="C1968" s="217">
        <v>15623428</v>
      </c>
      <c r="D1968" s="217">
        <v>2146508</v>
      </c>
      <c r="E1968" s="217">
        <v>1754682</v>
      </c>
      <c r="F1968" s="217">
        <v>3868854</v>
      </c>
      <c r="G1968" s="217">
        <v>1670920</v>
      </c>
      <c r="H1968" s="235">
        <v>57587606</v>
      </c>
      <c r="I1968" s="136"/>
      <c r="J1968" s="321" t="s">
        <v>180</v>
      </c>
      <c r="K1968" s="217">
        <v>5744396</v>
      </c>
      <c r="L1968" s="217">
        <v>4773158</v>
      </c>
      <c r="M1968" s="217">
        <v>560484</v>
      </c>
      <c r="N1968" s="217">
        <v>1431393</v>
      </c>
      <c r="O1968" s="217">
        <v>3405586</v>
      </c>
      <c r="P1968" s="217">
        <v>472898</v>
      </c>
      <c r="Q1968" s="235">
        <v>16387993</v>
      </c>
      <c r="R1968" s="136"/>
      <c r="S1968" s="136"/>
      <c r="T1968" s="136"/>
      <c r="U1968" s="136"/>
      <c r="V1968" s="136"/>
      <c r="W1968" s="136"/>
      <c r="X1968" s="136"/>
      <c r="Y1968" s="136"/>
      <c r="Z1968" s="136"/>
      <c r="AA1968" s="136"/>
      <c r="AB1968" s="136"/>
      <c r="AC1968" s="136"/>
      <c r="AD1968" s="136"/>
      <c r="AE1968" s="136"/>
      <c r="AF1968" s="136"/>
      <c r="AG1968" s="136"/>
      <c r="AH1968" s="136"/>
      <c r="AI1968" s="136"/>
      <c r="AJ1968" s="136"/>
      <c r="AK1968" s="136"/>
      <c r="AL1968" s="136"/>
      <c r="AM1968" s="136"/>
      <c r="AN1968" s="136"/>
      <c r="AO1968" s="136"/>
      <c r="AP1968" s="136"/>
      <c r="AQ1968" s="136"/>
      <c r="AR1968" s="136"/>
      <c r="AS1968" s="136"/>
      <c r="AT1968" s="136"/>
      <c r="AU1968" s="136"/>
      <c r="AV1968" s="136"/>
      <c r="AW1968" s="136"/>
      <c r="AX1968" s="136"/>
      <c r="AY1968" s="136"/>
      <c r="AZ1968" s="136"/>
      <c r="BA1968" s="136"/>
      <c r="BB1968" s="136"/>
      <c r="BC1968" s="136"/>
      <c r="BD1968" s="136"/>
      <c r="BE1968" s="136"/>
      <c r="BF1968" s="136"/>
      <c r="BG1968" s="136"/>
      <c r="BH1968" s="136"/>
      <c r="BI1968" s="136"/>
      <c r="BJ1968" s="136"/>
      <c r="BK1968" s="136"/>
      <c r="BL1968" s="136"/>
      <c r="BM1968" s="136"/>
      <c r="BN1968" s="136"/>
      <c r="BO1968" s="136"/>
      <c r="BP1968" s="136"/>
      <c r="BQ1968" s="136"/>
      <c r="BR1968" s="136"/>
      <c r="BS1968" s="136"/>
      <c r="BT1968" s="136"/>
      <c r="BU1968" s="136"/>
      <c r="BV1968" s="136"/>
      <c r="BW1968" s="136"/>
      <c r="BX1968" s="136"/>
      <c r="BY1968" s="136"/>
      <c r="BZ1968" s="136"/>
      <c r="CA1968" s="136"/>
      <c r="CB1968" s="136"/>
      <c r="CC1968" s="136"/>
      <c r="CD1968" s="136"/>
      <c r="CE1968" s="136"/>
      <c r="CF1968" s="136"/>
      <c r="CG1968" s="136"/>
      <c r="CH1968" s="136"/>
      <c r="CI1968" s="136"/>
      <c r="CJ1968" s="136"/>
      <c r="CK1968" s="136"/>
      <c r="CL1968" s="136"/>
      <c r="CM1968" s="136"/>
      <c r="CN1968" s="136"/>
      <c r="CO1968" s="136"/>
      <c r="CP1968" s="136"/>
      <c r="CQ1968" s="136"/>
      <c r="CR1968" s="136"/>
      <c r="CS1968" s="136"/>
      <c r="CT1968" s="136"/>
      <c r="CU1968" s="136"/>
      <c r="CV1968" s="136"/>
      <c r="CW1968" s="136"/>
      <c r="CX1968" s="136"/>
      <c r="CY1968" s="136"/>
      <c r="CZ1968" s="136"/>
      <c r="DA1968" s="136"/>
      <c r="DB1968" s="136"/>
      <c r="DC1968" s="136"/>
      <c r="DD1968" s="136"/>
      <c r="DE1968" s="136"/>
      <c r="DF1968" s="136"/>
      <c r="DG1968" s="136"/>
      <c r="DH1968" s="136"/>
      <c r="DI1968" s="136"/>
      <c r="DJ1968" s="136"/>
      <c r="DK1968" s="136"/>
      <c r="DL1968" s="136"/>
      <c r="DM1968" s="136"/>
      <c r="DN1968" s="136"/>
      <c r="DO1968" s="136"/>
      <c r="DP1968" s="136"/>
      <c r="DQ1968" s="136"/>
      <c r="DR1968" s="136"/>
      <c r="DS1968" s="136"/>
      <c r="DT1968" s="136"/>
      <c r="DU1968" s="136"/>
      <c r="DV1968" s="136"/>
      <c r="DW1968" s="136"/>
      <c r="DX1968" s="136"/>
      <c r="DY1968" s="136"/>
      <c r="DZ1968" s="136"/>
      <c r="EA1968" s="136"/>
      <c r="EB1968" s="136"/>
      <c r="EC1968" s="136"/>
      <c r="ED1968" s="136"/>
      <c r="EE1968" s="136"/>
      <c r="EF1968" s="136"/>
      <c r="EG1968" s="136"/>
      <c r="EH1968" s="136"/>
      <c r="EI1968" s="136"/>
      <c r="EJ1968" s="136"/>
      <c r="EK1968" s="136"/>
      <c r="EL1968" s="136"/>
      <c r="EM1968" s="136"/>
      <c r="EN1968" s="136"/>
      <c r="EO1968" s="136"/>
      <c r="EP1968" s="136"/>
      <c r="EQ1968" s="136"/>
      <c r="ER1968" s="136"/>
      <c r="ES1968" s="136"/>
      <c r="ET1968" s="136"/>
      <c r="EU1968" s="136"/>
      <c r="EV1968" s="136"/>
      <c r="EW1968" s="136"/>
      <c r="EX1968" s="136"/>
      <c r="EY1968" s="136"/>
      <c r="EZ1968" s="136"/>
      <c r="FA1968" s="136"/>
      <c r="FB1968" s="136"/>
      <c r="FC1968" s="136"/>
      <c r="FD1968" s="136"/>
      <c r="FE1968" s="136"/>
      <c r="FF1968" s="136"/>
      <c r="FG1968" s="136"/>
      <c r="FH1968" s="136"/>
      <c r="FI1968" s="136"/>
      <c r="FJ1968" s="136"/>
      <c r="FK1968" s="136"/>
      <c r="FL1968" s="136"/>
      <c r="FM1968" s="136"/>
      <c r="FN1968" s="136"/>
      <c r="FO1968" s="136"/>
      <c r="FP1968" s="136"/>
      <c r="FQ1968" s="136"/>
      <c r="FR1968" s="136"/>
      <c r="FS1968" s="136"/>
      <c r="FT1968" s="136"/>
      <c r="FU1968" s="136"/>
      <c r="FV1968" s="136"/>
      <c r="FW1968" s="136"/>
      <c r="FX1968" s="136"/>
      <c r="FY1968" s="136"/>
      <c r="FZ1968" s="136"/>
      <c r="GA1968" s="136"/>
      <c r="GB1968" s="136"/>
      <c r="GC1968" s="136"/>
      <c r="GD1968" s="136"/>
      <c r="GE1968" s="136"/>
      <c r="GF1968" s="136"/>
      <c r="GG1968" s="136"/>
      <c r="GH1968" s="136"/>
      <c r="GI1968" s="136"/>
      <c r="GJ1968" s="136"/>
      <c r="GK1968" s="136"/>
      <c r="GL1968" s="136"/>
      <c r="GM1968" s="136"/>
      <c r="GN1968" s="136"/>
      <c r="GO1968" s="136"/>
      <c r="GP1968" s="136"/>
      <c r="GQ1968" s="136"/>
      <c r="GR1968" s="136"/>
      <c r="GS1968" s="136"/>
      <c r="GT1968" s="136"/>
      <c r="GU1968" s="136"/>
      <c r="GV1968" s="136"/>
      <c r="GW1968" s="136"/>
      <c r="GX1968" s="136"/>
      <c r="GY1968" s="136"/>
      <c r="GZ1968" s="136"/>
      <c r="HA1968" s="136"/>
      <c r="HB1968" s="136"/>
      <c r="HC1968" s="136"/>
      <c r="HD1968" s="136"/>
      <c r="HE1968" s="136"/>
      <c r="HF1968" s="136"/>
      <c r="HG1968" s="136"/>
      <c r="HH1968" s="136"/>
      <c r="HI1968" s="136"/>
      <c r="HJ1968" s="136"/>
      <c r="HK1968" s="136"/>
      <c r="HL1968" s="136"/>
      <c r="HM1968" s="136"/>
      <c r="HN1968" s="136"/>
      <c r="HO1968" s="136"/>
      <c r="HP1968" s="136"/>
      <c r="HQ1968" s="136"/>
      <c r="HR1968" s="136"/>
      <c r="HS1968" s="136"/>
      <c r="HT1968" s="136"/>
      <c r="HU1968" s="136"/>
      <c r="HV1968" s="136"/>
      <c r="HW1968" s="136"/>
      <c r="HX1968" s="136"/>
      <c r="HY1968" s="136"/>
      <c r="HZ1968" s="136"/>
      <c r="IA1968" s="136"/>
      <c r="IB1968" s="136"/>
      <c r="IC1968" s="136"/>
      <c r="ID1968" s="136"/>
      <c r="IE1968" s="136"/>
      <c r="IF1968" s="136"/>
      <c r="IG1968" s="136"/>
    </row>
    <row r="1969" spans="1:241" ht="15" customHeight="1" x14ac:dyDescent="0.25">
      <c r="A1969" s="214" t="s">
        <v>1195</v>
      </c>
      <c r="B1969" s="199">
        <v>324003342</v>
      </c>
      <c r="C1969" s="199">
        <v>118687290</v>
      </c>
      <c r="D1969" s="199">
        <v>19594407</v>
      </c>
      <c r="E1969" s="199">
        <v>32062615</v>
      </c>
      <c r="F1969" s="199">
        <v>60640926</v>
      </c>
      <c r="G1969" s="199">
        <v>17268329</v>
      </c>
      <c r="H1969" s="240">
        <v>572256909</v>
      </c>
      <c r="I1969" s="282"/>
      <c r="J1969" s="321" t="s">
        <v>179</v>
      </c>
      <c r="K1969" s="217">
        <v>8473653</v>
      </c>
      <c r="L1969" s="217">
        <v>5039886</v>
      </c>
      <c r="M1969" s="217">
        <v>512549</v>
      </c>
      <c r="N1969" s="217">
        <v>1344962</v>
      </c>
      <c r="O1969" s="217">
        <v>2633223</v>
      </c>
      <c r="P1969" s="217">
        <v>408616</v>
      </c>
      <c r="Q1969" s="235">
        <v>18412889</v>
      </c>
      <c r="R1969" s="136"/>
      <c r="S1969" s="136"/>
      <c r="T1969" s="136"/>
      <c r="U1969" s="136"/>
      <c r="V1969" s="136"/>
      <c r="W1969" s="136"/>
      <c r="X1969" s="136"/>
      <c r="Y1969" s="136"/>
      <c r="Z1969" s="136"/>
      <c r="AA1969" s="136"/>
      <c r="AB1969" s="136"/>
      <c r="AC1969" s="136"/>
      <c r="AD1969" s="136"/>
      <c r="AE1969" s="136"/>
      <c r="AF1969" s="136"/>
      <c r="AG1969" s="136"/>
      <c r="AH1969" s="136"/>
      <c r="AI1969" s="136"/>
      <c r="AJ1969" s="136"/>
      <c r="AK1969" s="136"/>
      <c r="AL1969" s="136"/>
      <c r="AM1969" s="136"/>
      <c r="AN1969" s="136"/>
      <c r="AO1969" s="136"/>
      <c r="AP1969" s="136"/>
      <c r="AQ1969" s="136"/>
      <c r="AR1969" s="136"/>
      <c r="AS1969" s="136"/>
      <c r="AT1969" s="136"/>
      <c r="AU1969" s="136"/>
      <c r="AV1969" s="136"/>
      <c r="AW1969" s="136"/>
      <c r="AX1969" s="136"/>
      <c r="AY1969" s="136"/>
      <c r="AZ1969" s="136"/>
      <c r="BA1969" s="136"/>
      <c r="BB1969" s="136"/>
      <c r="BC1969" s="136"/>
      <c r="BD1969" s="136"/>
      <c r="BE1969" s="136"/>
      <c r="BF1969" s="136"/>
      <c r="BG1969" s="136"/>
      <c r="BH1969" s="136"/>
      <c r="BI1969" s="136"/>
      <c r="BJ1969" s="136"/>
      <c r="BK1969" s="136"/>
      <c r="BL1969" s="136"/>
      <c r="BM1969" s="136"/>
      <c r="BN1969" s="136"/>
      <c r="BO1969" s="136"/>
      <c r="BP1969" s="136"/>
      <c r="BQ1969" s="136"/>
      <c r="BR1969" s="136"/>
      <c r="BS1969" s="136"/>
      <c r="BT1969" s="136"/>
      <c r="BU1969" s="136"/>
      <c r="BV1969" s="136"/>
      <c r="BW1969" s="136"/>
      <c r="BX1969" s="136"/>
      <c r="BY1969" s="136"/>
      <c r="BZ1969" s="136"/>
      <c r="CA1969" s="136"/>
      <c r="CB1969" s="136"/>
      <c r="CC1969" s="136"/>
      <c r="CD1969" s="136"/>
      <c r="CE1969" s="136"/>
      <c r="CF1969" s="136"/>
      <c r="CG1969" s="136"/>
      <c r="CH1969" s="136"/>
      <c r="CI1969" s="136"/>
      <c r="CJ1969" s="136"/>
      <c r="CK1969" s="136"/>
      <c r="CL1969" s="136"/>
      <c r="CM1969" s="136"/>
      <c r="CN1969" s="136"/>
      <c r="CO1969" s="136"/>
      <c r="CP1969" s="136"/>
      <c r="CQ1969" s="136"/>
      <c r="CR1969" s="136"/>
      <c r="CS1969" s="136"/>
      <c r="CT1969" s="136"/>
      <c r="CU1969" s="136"/>
      <c r="CV1969" s="136"/>
      <c r="CW1969" s="136"/>
      <c r="CX1969" s="136"/>
      <c r="CY1969" s="136"/>
      <c r="CZ1969" s="136"/>
      <c r="DA1969" s="136"/>
      <c r="DB1969" s="136"/>
      <c r="DC1969" s="136"/>
      <c r="DD1969" s="136"/>
      <c r="DE1969" s="136"/>
      <c r="DF1969" s="136"/>
      <c r="DG1969" s="136"/>
      <c r="DH1969" s="136"/>
      <c r="DI1969" s="136"/>
      <c r="DJ1969" s="136"/>
      <c r="DK1969" s="136"/>
      <c r="DL1969" s="136"/>
      <c r="DM1969" s="136"/>
      <c r="DN1969" s="136"/>
      <c r="DO1969" s="136"/>
      <c r="DP1969" s="136"/>
      <c r="DQ1969" s="136"/>
      <c r="DR1969" s="136"/>
      <c r="DS1969" s="136"/>
      <c r="DT1969" s="136"/>
      <c r="DU1969" s="136"/>
      <c r="DV1969" s="136"/>
      <c r="DW1969" s="136"/>
      <c r="DX1969" s="136"/>
      <c r="DY1969" s="136"/>
      <c r="DZ1969" s="136"/>
      <c r="EA1969" s="136"/>
      <c r="EB1969" s="136"/>
      <c r="EC1969" s="136"/>
      <c r="ED1969" s="136"/>
      <c r="EE1969" s="136"/>
      <c r="EF1969" s="136"/>
      <c r="EG1969" s="136"/>
      <c r="EH1969" s="136"/>
      <c r="EI1969" s="136"/>
      <c r="EJ1969" s="136"/>
      <c r="EK1969" s="136"/>
      <c r="EL1969" s="136"/>
      <c r="EM1969" s="136"/>
      <c r="EN1969" s="136"/>
      <c r="EO1969" s="136"/>
      <c r="EP1969" s="136"/>
      <c r="EQ1969" s="136"/>
      <c r="ER1969" s="136"/>
      <c r="ES1969" s="136"/>
      <c r="ET1969" s="136"/>
      <c r="EU1969" s="136"/>
      <c r="EV1969" s="136"/>
      <c r="EW1969" s="136"/>
      <c r="EX1969" s="136"/>
      <c r="EY1969" s="136"/>
      <c r="EZ1969" s="136"/>
      <c r="FA1969" s="136"/>
      <c r="FB1969" s="136"/>
      <c r="FC1969" s="136"/>
      <c r="FD1969" s="136"/>
      <c r="FE1969" s="136"/>
      <c r="FF1969" s="136"/>
      <c r="FG1969" s="136"/>
      <c r="FH1969" s="136"/>
      <c r="FI1969" s="136"/>
      <c r="FJ1969" s="136"/>
      <c r="FK1969" s="136"/>
      <c r="FL1969" s="136"/>
      <c r="FM1969" s="136"/>
      <c r="FN1969" s="136"/>
      <c r="FO1969" s="136"/>
      <c r="FP1969" s="136"/>
      <c r="FQ1969" s="136"/>
      <c r="FR1969" s="136"/>
      <c r="FS1969" s="136"/>
      <c r="FT1969" s="136"/>
      <c r="FU1969" s="136"/>
      <c r="FV1969" s="136"/>
      <c r="FW1969" s="136"/>
      <c r="FX1969" s="136"/>
      <c r="FY1969" s="136"/>
      <c r="FZ1969" s="136"/>
      <c r="GA1969" s="136"/>
      <c r="GB1969" s="136"/>
      <c r="GC1969" s="136"/>
      <c r="GD1969" s="136"/>
      <c r="GE1969" s="136"/>
      <c r="GF1969" s="136"/>
      <c r="GG1969" s="136"/>
      <c r="GH1969" s="136"/>
      <c r="GI1969" s="136"/>
      <c r="GJ1969" s="136"/>
      <c r="GK1969" s="136"/>
      <c r="GL1969" s="136"/>
      <c r="GM1969" s="136"/>
      <c r="GN1969" s="136"/>
      <c r="GO1969" s="136"/>
      <c r="GP1969" s="136"/>
      <c r="GQ1969" s="136"/>
      <c r="GR1969" s="136"/>
      <c r="GS1969" s="136"/>
      <c r="GT1969" s="136"/>
      <c r="GU1969" s="136"/>
      <c r="GV1969" s="136"/>
      <c r="GW1969" s="136"/>
      <c r="GX1969" s="136"/>
      <c r="GY1969" s="136"/>
      <c r="GZ1969" s="136"/>
      <c r="HA1969" s="136"/>
      <c r="HB1969" s="136"/>
      <c r="HC1969" s="136"/>
      <c r="HD1969" s="136"/>
      <c r="HE1969" s="136"/>
      <c r="HF1969" s="136"/>
      <c r="HG1969" s="136"/>
      <c r="HH1969" s="136"/>
      <c r="HI1969" s="136"/>
      <c r="HJ1969" s="136"/>
      <c r="HK1969" s="136"/>
      <c r="HL1969" s="136"/>
      <c r="HM1969" s="136"/>
      <c r="HN1969" s="136"/>
      <c r="HO1969" s="136"/>
      <c r="HP1969" s="136"/>
      <c r="HQ1969" s="136"/>
      <c r="HR1969" s="136"/>
      <c r="HS1969" s="136"/>
      <c r="HT1969" s="136"/>
      <c r="HU1969" s="136"/>
      <c r="HV1969" s="136"/>
      <c r="HW1969" s="136"/>
      <c r="HX1969" s="136"/>
      <c r="HY1969" s="136"/>
      <c r="HZ1969" s="136"/>
      <c r="IA1969" s="136"/>
      <c r="IB1969" s="136"/>
      <c r="IC1969" s="136"/>
      <c r="ID1969" s="136"/>
      <c r="IE1969" s="136"/>
      <c r="IF1969" s="136"/>
      <c r="IG1969" s="136"/>
    </row>
    <row r="1970" spans="1:241" ht="15" customHeight="1" x14ac:dyDescent="0.25">
      <c r="A1970" s="215" t="s">
        <v>1196</v>
      </c>
      <c r="B1970" s="200">
        <v>17052807.47368421</v>
      </c>
      <c r="C1970" s="200">
        <v>6246699.4736842103</v>
      </c>
      <c r="D1970" s="200">
        <v>1031284.5789473684</v>
      </c>
      <c r="E1970" s="200">
        <v>1687506.0526315789</v>
      </c>
      <c r="F1970" s="200">
        <v>3191627.6842105263</v>
      </c>
      <c r="G1970" s="200">
        <v>908859.42105263157</v>
      </c>
      <c r="H1970" s="200">
        <v>30118784.684210528</v>
      </c>
      <c r="I1970" s="136"/>
      <c r="J1970" s="321" t="s">
        <v>178</v>
      </c>
      <c r="K1970" s="217">
        <v>7520096</v>
      </c>
      <c r="L1970" s="217">
        <v>5679429</v>
      </c>
      <c r="M1970" s="217">
        <v>845813</v>
      </c>
      <c r="N1970" s="217">
        <v>1296456</v>
      </c>
      <c r="O1970" s="217">
        <v>2957669</v>
      </c>
      <c r="P1970" s="217">
        <v>577842</v>
      </c>
      <c r="Q1970" s="235">
        <v>18877305</v>
      </c>
      <c r="R1970" s="136"/>
      <c r="S1970" s="136"/>
      <c r="T1970" s="136"/>
      <c r="U1970" s="136"/>
      <c r="V1970" s="136"/>
      <c r="W1970" s="136"/>
      <c r="X1970" s="136"/>
      <c r="Y1970" s="136"/>
      <c r="Z1970" s="136"/>
      <c r="AA1970" s="136"/>
      <c r="AB1970" s="136"/>
      <c r="AC1970" s="136"/>
      <c r="AD1970" s="136"/>
      <c r="AE1970" s="136"/>
      <c r="AF1970" s="136"/>
      <c r="AG1970" s="136"/>
      <c r="AH1970" s="136"/>
      <c r="AI1970" s="136"/>
      <c r="AJ1970" s="136"/>
      <c r="AK1970" s="136"/>
      <c r="AL1970" s="136"/>
      <c r="AM1970" s="136"/>
      <c r="AN1970" s="136"/>
      <c r="AO1970" s="136"/>
      <c r="AP1970" s="136"/>
      <c r="AQ1970" s="136"/>
      <c r="AR1970" s="136"/>
      <c r="AS1970" s="136"/>
      <c r="AT1970" s="136"/>
      <c r="AU1970" s="136"/>
      <c r="AV1970" s="136"/>
      <c r="AW1970" s="136"/>
      <c r="AX1970" s="136"/>
      <c r="AY1970" s="136"/>
      <c r="AZ1970" s="136"/>
      <c r="BA1970" s="136"/>
      <c r="BB1970" s="136"/>
      <c r="BC1970" s="136"/>
      <c r="BD1970" s="136"/>
      <c r="BE1970" s="136"/>
      <c r="BF1970" s="136"/>
      <c r="BG1970" s="136"/>
      <c r="BH1970" s="136"/>
      <c r="BI1970" s="136"/>
      <c r="BJ1970" s="136"/>
      <c r="BK1970" s="136"/>
      <c r="BL1970" s="136"/>
      <c r="BM1970" s="136"/>
      <c r="BN1970" s="136"/>
      <c r="BO1970" s="136"/>
      <c r="BP1970" s="136"/>
      <c r="BQ1970" s="136"/>
      <c r="BR1970" s="136"/>
      <c r="BS1970" s="136"/>
      <c r="BT1970" s="136"/>
      <c r="BU1970" s="136"/>
      <c r="BV1970" s="136"/>
      <c r="BW1970" s="136"/>
      <c r="BX1970" s="136"/>
      <c r="BY1970" s="136"/>
      <c r="BZ1970" s="136"/>
      <c r="CA1970" s="136"/>
      <c r="CB1970" s="136"/>
      <c r="CC1970" s="136"/>
      <c r="CD1970" s="136"/>
      <c r="CE1970" s="136"/>
      <c r="CF1970" s="136"/>
      <c r="CG1970" s="136"/>
      <c r="CH1970" s="136"/>
      <c r="CI1970" s="136"/>
      <c r="CJ1970" s="136"/>
      <c r="CK1970" s="136"/>
      <c r="CL1970" s="136"/>
      <c r="CM1970" s="136"/>
      <c r="CN1970" s="136"/>
      <c r="CO1970" s="136"/>
      <c r="CP1970" s="136"/>
      <c r="CQ1970" s="136"/>
      <c r="CR1970" s="136"/>
      <c r="CS1970" s="136"/>
      <c r="CT1970" s="136"/>
      <c r="CU1970" s="136"/>
      <c r="CV1970" s="136"/>
      <c r="CW1970" s="136"/>
      <c r="CX1970" s="136"/>
      <c r="CY1970" s="136"/>
      <c r="CZ1970" s="136"/>
      <c r="DA1970" s="136"/>
      <c r="DB1970" s="136"/>
      <c r="DC1970" s="136"/>
      <c r="DD1970" s="136"/>
      <c r="DE1970" s="136"/>
      <c r="DF1970" s="136"/>
      <c r="DG1970" s="136"/>
      <c r="DH1970" s="136"/>
      <c r="DI1970" s="136"/>
      <c r="DJ1970" s="136"/>
      <c r="DK1970" s="136"/>
      <c r="DL1970" s="136"/>
      <c r="DM1970" s="136"/>
      <c r="DN1970" s="136"/>
      <c r="DO1970" s="136"/>
      <c r="DP1970" s="136"/>
      <c r="DQ1970" s="136"/>
      <c r="DR1970" s="136"/>
      <c r="DS1970" s="136"/>
      <c r="DT1970" s="136"/>
      <c r="DU1970" s="136"/>
      <c r="DV1970" s="136"/>
      <c r="DW1970" s="136"/>
      <c r="DX1970" s="136"/>
      <c r="DY1970" s="136"/>
      <c r="DZ1970" s="136"/>
      <c r="EA1970" s="136"/>
      <c r="EB1970" s="136"/>
      <c r="EC1970" s="136"/>
      <c r="ED1970" s="136"/>
      <c r="EE1970" s="136"/>
      <c r="EF1970" s="136"/>
      <c r="EG1970" s="136"/>
      <c r="EH1970" s="136"/>
      <c r="EI1970" s="136"/>
      <c r="EJ1970" s="136"/>
      <c r="EK1970" s="136"/>
      <c r="EL1970" s="136"/>
      <c r="EM1970" s="136"/>
      <c r="EN1970" s="136"/>
      <c r="EO1970" s="136"/>
      <c r="EP1970" s="136"/>
      <c r="EQ1970" s="136"/>
      <c r="ER1970" s="136"/>
      <c r="ES1970" s="136"/>
      <c r="ET1970" s="136"/>
      <c r="EU1970" s="136"/>
      <c r="EV1970" s="136"/>
      <c r="EW1970" s="136"/>
      <c r="EX1970" s="136"/>
      <c r="EY1970" s="136"/>
      <c r="EZ1970" s="136"/>
      <c r="FA1970" s="136"/>
      <c r="FB1970" s="136"/>
      <c r="FC1970" s="136"/>
      <c r="FD1970" s="136"/>
      <c r="FE1970" s="136"/>
      <c r="FF1970" s="136"/>
      <c r="FG1970" s="136"/>
      <c r="FH1970" s="136"/>
      <c r="FI1970" s="136"/>
      <c r="FJ1970" s="136"/>
      <c r="FK1970" s="136"/>
      <c r="FL1970" s="136"/>
      <c r="FM1970" s="136"/>
      <c r="FN1970" s="136"/>
      <c r="FO1970" s="136"/>
      <c r="FP1970" s="136"/>
      <c r="FQ1970" s="136"/>
      <c r="FR1970" s="136"/>
      <c r="FS1970" s="136"/>
      <c r="FT1970" s="136"/>
      <c r="FU1970" s="136"/>
      <c r="FV1970" s="136"/>
      <c r="FW1970" s="136"/>
      <c r="FX1970" s="136"/>
      <c r="FY1970" s="136"/>
      <c r="FZ1970" s="136"/>
      <c r="GA1970" s="136"/>
      <c r="GB1970" s="136"/>
      <c r="GC1970" s="136"/>
      <c r="GD1970" s="136"/>
      <c r="GE1970" s="136"/>
      <c r="GF1970" s="136"/>
      <c r="GG1970" s="136"/>
      <c r="GH1970" s="136"/>
      <c r="GI1970" s="136"/>
      <c r="GJ1970" s="136"/>
      <c r="GK1970" s="136"/>
      <c r="GL1970" s="136"/>
      <c r="GM1970" s="136"/>
      <c r="GN1970" s="136"/>
      <c r="GO1970" s="136"/>
      <c r="GP1970" s="136"/>
      <c r="GQ1970" s="136"/>
      <c r="GR1970" s="136"/>
      <c r="GS1970" s="136"/>
      <c r="GT1970" s="136"/>
      <c r="GU1970" s="136"/>
      <c r="GV1970" s="136"/>
      <c r="GW1970" s="136"/>
      <c r="GX1970" s="136"/>
      <c r="GY1970" s="136"/>
      <c r="GZ1970" s="136"/>
      <c r="HA1970" s="136"/>
      <c r="HB1970" s="136"/>
      <c r="HC1970" s="136"/>
      <c r="HD1970" s="136"/>
      <c r="HE1970" s="136"/>
      <c r="HF1970" s="136"/>
      <c r="HG1970" s="136"/>
      <c r="HH1970" s="136"/>
      <c r="HI1970" s="136"/>
      <c r="HJ1970" s="136"/>
      <c r="HK1970" s="136"/>
      <c r="HL1970" s="136"/>
      <c r="HM1970" s="136"/>
      <c r="HN1970" s="136"/>
      <c r="HO1970" s="136"/>
      <c r="HP1970" s="136"/>
      <c r="HQ1970" s="136"/>
      <c r="HR1970" s="136"/>
      <c r="HS1970" s="136"/>
      <c r="HT1970" s="136"/>
      <c r="HU1970" s="136"/>
      <c r="HV1970" s="136"/>
      <c r="HW1970" s="136"/>
      <c r="HX1970" s="136"/>
      <c r="HY1970" s="136"/>
      <c r="HZ1970" s="136"/>
      <c r="IA1970" s="136"/>
      <c r="IB1970" s="136"/>
      <c r="IC1970" s="136"/>
      <c r="ID1970" s="136"/>
      <c r="IE1970" s="136"/>
      <c r="IF1970" s="136"/>
      <c r="IG1970" s="136"/>
    </row>
    <row r="1971" spans="1:241" ht="15" customHeight="1" x14ac:dyDescent="0.25">
      <c r="I1971" s="136"/>
      <c r="J1971" s="263" t="s">
        <v>1200</v>
      </c>
      <c r="K1971" s="264">
        <v>142970344</v>
      </c>
      <c r="L1971" s="264">
        <v>106643950</v>
      </c>
      <c r="M1971" s="264">
        <v>12200309</v>
      </c>
      <c r="N1971" s="264">
        <v>29249779</v>
      </c>
      <c r="O1971" s="264">
        <v>72065067</v>
      </c>
      <c r="P1971" s="264">
        <v>10612261</v>
      </c>
      <c r="Q1971" s="240">
        <v>373742175</v>
      </c>
      <c r="R1971" s="136"/>
      <c r="S1971" s="136"/>
      <c r="T1971" s="136"/>
      <c r="U1971" s="136"/>
      <c r="V1971" s="136"/>
      <c r="W1971" s="136"/>
      <c r="X1971" s="136"/>
      <c r="Y1971" s="136"/>
      <c r="Z1971" s="136"/>
      <c r="AA1971" s="136"/>
      <c r="AB1971" s="136"/>
      <c r="AC1971" s="136"/>
      <c r="AD1971" s="136"/>
      <c r="AE1971" s="136"/>
      <c r="AF1971" s="136"/>
      <c r="AG1971" s="136"/>
      <c r="AH1971" s="136"/>
      <c r="AI1971" s="136"/>
      <c r="AJ1971" s="136"/>
      <c r="AK1971" s="136"/>
      <c r="AL1971" s="136"/>
      <c r="AM1971" s="136"/>
      <c r="AN1971" s="136"/>
      <c r="AO1971" s="136"/>
      <c r="AP1971" s="136"/>
      <c r="AQ1971" s="136"/>
      <c r="AR1971" s="136"/>
      <c r="AS1971" s="136"/>
      <c r="AT1971" s="136"/>
      <c r="AU1971" s="136"/>
      <c r="AV1971" s="136"/>
      <c r="AW1971" s="136"/>
      <c r="AX1971" s="136"/>
      <c r="AY1971" s="136"/>
      <c r="AZ1971" s="136"/>
      <c r="BA1971" s="136"/>
      <c r="BB1971" s="136"/>
      <c r="BC1971" s="136"/>
      <c r="BD1971" s="136"/>
      <c r="BE1971" s="136"/>
      <c r="BF1971" s="136"/>
      <c r="BG1971" s="136"/>
      <c r="BH1971" s="136"/>
      <c r="BI1971" s="136"/>
      <c r="BJ1971" s="136"/>
      <c r="BK1971" s="136"/>
      <c r="BL1971" s="136"/>
      <c r="BM1971" s="136"/>
      <c r="BN1971" s="136"/>
      <c r="BO1971" s="136"/>
      <c r="BP1971" s="136"/>
      <c r="BQ1971" s="136"/>
      <c r="BR1971" s="136"/>
      <c r="BS1971" s="136"/>
      <c r="BT1971" s="136"/>
      <c r="BU1971" s="136"/>
      <c r="BV1971" s="136"/>
      <c r="BW1971" s="136"/>
      <c r="BX1971" s="136"/>
      <c r="BY1971" s="136"/>
      <c r="BZ1971" s="136"/>
      <c r="CA1971" s="136"/>
      <c r="CB1971" s="136"/>
      <c r="CC1971" s="136"/>
      <c r="CD1971" s="136"/>
      <c r="CE1971" s="136"/>
      <c r="CF1971" s="136"/>
      <c r="CG1971" s="136"/>
      <c r="CH1971" s="136"/>
      <c r="CI1971" s="136"/>
      <c r="CJ1971" s="136"/>
      <c r="CK1971" s="136"/>
      <c r="CL1971" s="136"/>
      <c r="CM1971" s="136"/>
      <c r="CN1971" s="136"/>
      <c r="CO1971" s="136"/>
      <c r="CP1971" s="136"/>
      <c r="CQ1971" s="136"/>
      <c r="CR1971" s="136"/>
      <c r="CS1971" s="136"/>
      <c r="CT1971" s="136"/>
      <c r="CU1971" s="136"/>
      <c r="CV1971" s="136"/>
      <c r="CW1971" s="136"/>
      <c r="CX1971" s="136"/>
      <c r="CY1971" s="136"/>
      <c r="CZ1971" s="136"/>
      <c r="DA1971" s="136"/>
      <c r="DB1971" s="136"/>
      <c r="DC1971" s="136"/>
      <c r="DD1971" s="136"/>
      <c r="DE1971" s="136"/>
      <c r="DF1971" s="136"/>
      <c r="DG1971" s="136"/>
      <c r="DH1971" s="136"/>
      <c r="DI1971" s="136"/>
      <c r="DJ1971" s="136"/>
      <c r="DK1971" s="136"/>
      <c r="DL1971" s="136"/>
      <c r="DM1971" s="136"/>
      <c r="DN1971" s="136"/>
      <c r="DO1971" s="136"/>
      <c r="DP1971" s="136"/>
      <c r="DQ1971" s="136"/>
      <c r="DR1971" s="136"/>
      <c r="DS1971" s="136"/>
      <c r="DT1971" s="136"/>
      <c r="DU1971" s="136"/>
      <c r="DV1971" s="136"/>
      <c r="DW1971" s="136"/>
      <c r="DX1971" s="136"/>
      <c r="DY1971" s="136"/>
      <c r="DZ1971" s="136"/>
      <c r="EA1971" s="136"/>
      <c r="EB1971" s="136"/>
      <c r="EC1971" s="136"/>
      <c r="ED1971" s="136"/>
      <c r="EE1971" s="136"/>
      <c r="EF1971" s="136"/>
      <c r="EG1971" s="136"/>
      <c r="EH1971" s="136"/>
      <c r="EI1971" s="136"/>
      <c r="EJ1971" s="136"/>
      <c r="EK1971" s="136"/>
      <c r="EL1971" s="136"/>
      <c r="EM1971" s="136"/>
      <c r="EN1971" s="136"/>
      <c r="EO1971" s="136"/>
      <c r="EP1971" s="136"/>
      <c r="EQ1971" s="136"/>
      <c r="ER1971" s="136"/>
      <c r="ES1971" s="136"/>
      <c r="ET1971" s="136"/>
      <c r="EU1971" s="136"/>
      <c r="EV1971" s="136"/>
      <c r="EW1971" s="136"/>
      <c r="EX1971" s="136"/>
      <c r="EY1971" s="136"/>
      <c r="EZ1971" s="136"/>
      <c r="FA1971" s="136"/>
      <c r="FB1971" s="136"/>
      <c r="FC1971" s="136"/>
      <c r="FD1971" s="136"/>
      <c r="FE1971" s="136"/>
      <c r="FF1971" s="136"/>
      <c r="FG1971" s="136"/>
      <c r="FH1971" s="136"/>
      <c r="FI1971" s="136"/>
      <c r="FJ1971" s="136"/>
      <c r="FK1971" s="136"/>
      <c r="FL1971" s="136"/>
      <c r="FM1971" s="136"/>
      <c r="FN1971" s="136"/>
      <c r="FO1971" s="136"/>
      <c r="FP1971" s="136"/>
      <c r="FQ1971" s="136"/>
      <c r="FR1971" s="136"/>
      <c r="FS1971" s="136"/>
      <c r="FT1971" s="136"/>
      <c r="FU1971" s="136"/>
      <c r="FV1971" s="136"/>
      <c r="FW1971" s="136"/>
      <c r="FX1971" s="136"/>
      <c r="FY1971" s="136"/>
      <c r="FZ1971" s="136"/>
      <c r="GA1971" s="136"/>
      <c r="GB1971" s="136"/>
      <c r="GC1971" s="136"/>
      <c r="GD1971" s="136"/>
      <c r="GE1971" s="136"/>
      <c r="GF1971" s="136"/>
      <c r="GG1971" s="136"/>
      <c r="GH1971" s="136"/>
      <c r="GI1971" s="136"/>
      <c r="GJ1971" s="136"/>
      <c r="GK1971" s="136"/>
      <c r="GL1971" s="136"/>
      <c r="GM1971" s="136"/>
      <c r="GN1971" s="136"/>
      <c r="GO1971" s="136"/>
      <c r="GP1971" s="136"/>
      <c r="GQ1971" s="136"/>
      <c r="GR1971" s="136"/>
      <c r="GS1971" s="136"/>
      <c r="GT1971" s="136"/>
      <c r="GU1971" s="136"/>
      <c r="GV1971" s="136"/>
      <c r="GW1971" s="136"/>
      <c r="GX1971" s="136"/>
      <c r="GY1971" s="136"/>
      <c r="GZ1971" s="136"/>
      <c r="HA1971" s="136"/>
      <c r="HB1971" s="136"/>
      <c r="HC1971" s="136"/>
      <c r="HD1971" s="136"/>
      <c r="HE1971" s="136"/>
      <c r="HF1971" s="136"/>
      <c r="HG1971" s="136"/>
      <c r="HH1971" s="136"/>
      <c r="HI1971" s="136"/>
      <c r="HJ1971" s="136"/>
      <c r="HK1971" s="136"/>
      <c r="HL1971" s="136"/>
      <c r="HM1971" s="136"/>
      <c r="HN1971" s="136"/>
      <c r="HO1971" s="136"/>
      <c r="HP1971" s="136"/>
      <c r="HQ1971" s="136"/>
      <c r="HR1971" s="136"/>
      <c r="HS1971" s="136"/>
      <c r="HT1971" s="136"/>
      <c r="HU1971" s="136"/>
      <c r="HV1971" s="136"/>
      <c r="HW1971" s="136"/>
      <c r="HX1971" s="136"/>
      <c r="HY1971" s="136"/>
      <c r="HZ1971" s="136"/>
      <c r="IA1971" s="136"/>
      <c r="IB1971" s="136"/>
      <c r="IC1971" s="136"/>
      <c r="ID1971" s="136"/>
      <c r="IE1971" s="136"/>
      <c r="IF1971" s="136"/>
      <c r="IG1971" s="136"/>
    </row>
    <row r="1972" spans="1:241" ht="15" customHeight="1" x14ac:dyDescent="0.25">
      <c r="I1972" s="136"/>
      <c r="J1972" s="265" t="s">
        <v>1201</v>
      </c>
      <c r="K1972" s="288">
        <v>6808111.6190476194</v>
      </c>
      <c r="L1972" s="288">
        <v>5078283.333333333</v>
      </c>
      <c r="M1972" s="288">
        <v>580967.09523809527</v>
      </c>
      <c r="N1972" s="288">
        <v>1392846.6190476189</v>
      </c>
      <c r="O1972" s="288">
        <v>3431669.8571428573</v>
      </c>
      <c r="P1972" s="288">
        <v>505345.76190476189</v>
      </c>
      <c r="Q1972" s="288">
        <v>17797246.428571429</v>
      </c>
      <c r="R1972" s="136"/>
      <c r="S1972" s="136"/>
      <c r="T1972" s="136"/>
      <c r="U1972" s="136"/>
      <c r="V1972" s="136"/>
      <c r="W1972" s="136"/>
      <c r="X1972" s="136"/>
      <c r="Y1972" s="136"/>
      <c r="Z1972" s="136"/>
      <c r="AA1972" s="136"/>
      <c r="AB1972" s="136"/>
      <c r="AC1972" s="136"/>
      <c r="AD1972" s="136"/>
      <c r="AE1972" s="136"/>
      <c r="AF1972" s="136"/>
      <c r="AG1972" s="136"/>
      <c r="AH1972" s="136"/>
      <c r="AI1972" s="136"/>
      <c r="AJ1972" s="136"/>
      <c r="AK1972" s="136"/>
      <c r="AL1972" s="136"/>
      <c r="AM1972" s="136"/>
      <c r="AN1972" s="136"/>
      <c r="AO1972" s="136"/>
      <c r="AP1972" s="136"/>
      <c r="AQ1972" s="136"/>
      <c r="AR1972" s="136"/>
      <c r="AS1972" s="136"/>
      <c r="AT1972" s="136"/>
      <c r="AU1972" s="136"/>
      <c r="AV1972" s="136"/>
      <c r="AW1972" s="136"/>
      <c r="AX1972" s="136"/>
      <c r="AY1972" s="136"/>
      <c r="AZ1972" s="136"/>
      <c r="BA1972" s="136"/>
      <c r="BB1972" s="136"/>
      <c r="BC1972" s="136"/>
      <c r="BD1972" s="136"/>
      <c r="BE1972" s="136"/>
      <c r="BF1972" s="136"/>
      <c r="BG1972" s="136"/>
      <c r="BH1972" s="136"/>
      <c r="BI1972" s="136"/>
      <c r="BJ1972" s="136"/>
      <c r="BK1972" s="136"/>
      <c r="BL1972" s="136"/>
      <c r="BM1972" s="136"/>
      <c r="BN1972" s="136"/>
      <c r="BO1972" s="136"/>
      <c r="BP1972" s="136"/>
      <c r="BQ1972" s="136"/>
      <c r="BR1972" s="136"/>
      <c r="BS1972" s="136"/>
      <c r="BT1972" s="136"/>
      <c r="BU1972" s="136"/>
      <c r="BV1972" s="136"/>
      <c r="BW1972" s="136"/>
      <c r="BX1972" s="136"/>
      <c r="BY1972" s="136"/>
      <c r="BZ1972" s="136"/>
      <c r="CA1972" s="136"/>
      <c r="CB1972" s="136"/>
      <c r="CC1972" s="136"/>
      <c r="CD1972" s="136"/>
      <c r="CE1972" s="136"/>
      <c r="CF1972" s="136"/>
      <c r="CG1972" s="136"/>
      <c r="CH1972" s="136"/>
      <c r="CI1972" s="136"/>
      <c r="CJ1972" s="136"/>
      <c r="CK1972" s="136"/>
      <c r="CL1972" s="136"/>
      <c r="CM1972" s="136"/>
      <c r="CN1972" s="136"/>
      <c r="CO1972" s="136"/>
      <c r="CP1972" s="136"/>
      <c r="CQ1972" s="136"/>
      <c r="CR1972" s="136"/>
      <c r="CS1972" s="136"/>
      <c r="CT1972" s="136"/>
      <c r="CU1972" s="136"/>
      <c r="CV1972" s="136"/>
      <c r="CW1972" s="136"/>
      <c r="CX1972" s="136"/>
      <c r="CY1972" s="136"/>
      <c r="CZ1972" s="136"/>
      <c r="DA1972" s="136"/>
      <c r="DB1972" s="136"/>
      <c r="DC1972" s="136"/>
      <c r="DD1972" s="136"/>
      <c r="DE1972" s="136"/>
      <c r="DF1972" s="136"/>
      <c r="DG1972" s="136"/>
      <c r="DH1972" s="136"/>
      <c r="DI1972" s="136"/>
      <c r="DJ1972" s="136"/>
      <c r="DK1972" s="136"/>
      <c r="DL1972" s="136"/>
      <c r="DM1972" s="136"/>
      <c r="DN1972" s="136"/>
      <c r="DO1972" s="136"/>
      <c r="DP1972" s="136"/>
      <c r="DQ1972" s="136"/>
      <c r="DR1972" s="136"/>
      <c r="DS1972" s="136"/>
      <c r="DT1972" s="136"/>
      <c r="DU1972" s="136"/>
      <c r="DV1972" s="136"/>
      <c r="DW1972" s="136"/>
      <c r="DX1972" s="136"/>
      <c r="DY1972" s="136"/>
      <c r="DZ1972" s="136"/>
      <c r="EA1972" s="136"/>
      <c r="EB1972" s="136"/>
      <c r="EC1972" s="136"/>
      <c r="ED1972" s="136"/>
      <c r="EE1972" s="136"/>
      <c r="EF1972" s="136"/>
      <c r="EG1972" s="136"/>
      <c r="EH1972" s="136"/>
      <c r="EI1972" s="136"/>
      <c r="EJ1972" s="136"/>
      <c r="EK1972" s="136"/>
      <c r="EL1972" s="136"/>
      <c r="EM1972" s="136"/>
      <c r="EN1972" s="136"/>
      <c r="EO1972" s="136"/>
      <c r="EP1972" s="136"/>
      <c r="EQ1972" s="136"/>
      <c r="ER1972" s="136"/>
      <c r="ES1972" s="136"/>
      <c r="ET1972" s="136"/>
      <c r="EU1972" s="136"/>
      <c r="EV1972" s="136"/>
      <c r="EW1972" s="136"/>
      <c r="EX1972" s="136"/>
      <c r="EY1972" s="136"/>
      <c r="EZ1972" s="136"/>
      <c r="FA1972" s="136"/>
      <c r="FB1972" s="136"/>
      <c r="FC1972" s="136"/>
      <c r="FD1972" s="136"/>
      <c r="FE1972" s="136"/>
      <c r="FF1972" s="136"/>
      <c r="FG1972" s="136"/>
      <c r="FH1972" s="136"/>
      <c r="FI1972" s="136"/>
      <c r="FJ1972" s="136"/>
      <c r="FK1972" s="136"/>
      <c r="FL1972" s="136"/>
      <c r="FM1972" s="136"/>
      <c r="FN1972" s="136"/>
      <c r="FO1972" s="136"/>
      <c r="FP1972" s="136"/>
      <c r="FQ1972" s="136"/>
      <c r="FR1972" s="136"/>
      <c r="FS1972" s="136"/>
      <c r="FT1972" s="136"/>
      <c r="FU1972" s="136"/>
      <c r="FV1972" s="136"/>
      <c r="FW1972" s="136"/>
      <c r="FX1972" s="136"/>
      <c r="FY1972" s="136"/>
      <c r="FZ1972" s="136"/>
      <c r="GA1972" s="136"/>
      <c r="GB1972" s="136"/>
      <c r="GC1972" s="136"/>
      <c r="GD1972" s="136"/>
      <c r="GE1972" s="136"/>
      <c r="GF1972" s="136"/>
      <c r="GG1972" s="136"/>
      <c r="GH1972" s="136"/>
      <c r="GI1972" s="136"/>
      <c r="GJ1972" s="136"/>
      <c r="GK1972" s="136"/>
      <c r="GL1972" s="136"/>
      <c r="GM1972" s="136"/>
      <c r="GN1972" s="136"/>
      <c r="GO1972" s="136"/>
      <c r="GP1972" s="136"/>
      <c r="GQ1972" s="136"/>
      <c r="GR1972" s="136"/>
      <c r="GS1972" s="136"/>
      <c r="GT1972" s="136"/>
      <c r="GU1972" s="136"/>
      <c r="GV1972" s="136"/>
      <c r="GW1972" s="136"/>
      <c r="GX1972" s="136"/>
      <c r="GY1972" s="136"/>
      <c r="GZ1972" s="136"/>
      <c r="HA1972" s="136"/>
      <c r="HB1972" s="136"/>
      <c r="HC1972" s="136"/>
      <c r="HD1972" s="136"/>
      <c r="HE1972" s="136"/>
      <c r="HF1972" s="136"/>
      <c r="HG1972" s="136"/>
      <c r="HH1972" s="136"/>
      <c r="HI1972" s="136"/>
      <c r="HJ1972" s="136"/>
      <c r="HK1972" s="136"/>
      <c r="HL1972" s="136"/>
      <c r="HM1972" s="136"/>
      <c r="HN1972" s="136"/>
      <c r="HO1972" s="136"/>
      <c r="HP1972" s="136"/>
      <c r="HQ1972" s="136"/>
      <c r="HR1972" s="136"/>
      <c r="HS1972" s="136"/>
      <c r="HT1972" s="136"/>
      <c r="HU1972" s="136"/>
      <c r="HV1972" s="136"/>
      <c r="HW1972" s="136"/>
      <c r="HX1972" s="136"/>
      <c r="HY1972" s="136"/>
      <c r="HZ1972" s="136"/>
      <c r="IA1972" s="136"/>
      <c r="IB1972" s="136"/>
      <c r="IC1972" s="136"/>
      <c r="ID1972" s="136"/>
      <c r="IE1972" s="136"/>
      <c r="IF1972" s="136"/>
      <c r="IG1972" s="136"/>
    </row>
    <row r="1973" spans="1:241" ht="15" customHeight="1" x14ac:dyDescent="0.25">
      <c r="I1973" s="136"/>
      <c r="J1973" s="136"/>
      <c r="K1973" s="136"/>
      <c r="L1973" s="136"/>
      <c r="M1973" s="136"/>
      <c r="N1973" s="136"/>
      <c r="O1973" s="136"/>
      <c r="P1973" s="136"/>
      <c r="Q1973" s="136"/>
      <c r="R1973" s="136"/>
      <c r="S1973" s="136"/>
      <c r="T1973" s="136"/>
      <c r="U1973" s="136"/>
      <c r="V1973" s="136"/>
      <c r="W1973" s="136"/>
      <c r="X1973" s="136"/>
      <c r="Y1973" s="136"/>
      <c r="Z1973" s="136"/>
      <c r="AA1973" s="136"/>
      <c r="AB1973" s="136"/>
      <c r="AC1973" s="136"/>
      <c r="AD1973" s="136"/>
      <c r="AE1973" s="136"/>
      <c r="AF1973" s="136"/>
      <c r="AG1973" s="136"/>
      <c r="AH1973" s="136"/>
      <c r="AI1973" s="136"/>
      <c r="AJ1973" s="136"/>
      <c r="AK1973" s="136"/>
      <c r="AL1973" s="136"/>
      <c r="AM1973" s="136"/>
      <c r="AN1973" s="136"/>
      <c r="AO1973" s="136"/>
      <c r="AP1973" s="136"/>
      <c r="AQ1973" s="136"/>
      <c r="AR1973" s="136"/>
      <c r="AS1973" s="136"/>
      <c r="AT1973" s="136"/>
      <c r="AU1973" s="136"/>
      <c r="AV1973" s="136"/>
      <c r="AW1973" s="136"/>
      <c r="AX1973" s="136"/>
      <c r="AY1973" s="136"/>
      <c r="AZ1973" s="136"/>
      <c r="BA1973" s="136"/>
      <c r="BB1973" s="136"/>
      <c r="BC1973" s="136"/>
      <c r="BD1973" s="136"/>
      <c r="BE1973" s="136"/>
      <c r="BF1973" s="136"/>
      <c r="BG1973" s="136"/>
      <c r="BH1973" s="136"/>
      <c r="BI1973" s="136"/>
      <c r="BJ1973" s="136"/>
      <c r="BK1973" s="136"/>
      <c r="BL1973" s="136"/>
      <c r="BM1973" s="136"/>
      <c r="BN1973" s="136"/>
      <c r="BO1973" s="136"/>
      <c r="BP1973" s="136"/>
      <c r="BQ1973" s="136"/>
      <c r="BR1973" s="136"/>
      <c r="BS1973" s="136"/>
      <c r="BT1973" s="136"/>
      <c r="BU1973" s="136"/>
      <c r="BV1973" s="136"/>
      <c r="BW1973" s="136"/>
      <c r="BX1973" s="136"/>
      <c r="BY1973" s="136"/>
      <c r="BZ1973" s="136"/>
      <c r="CA1973" s="136"/>
      <c r="CB1973" s="136"/>
      <c r="CC1973" s="136"/>
      <c r="CD1973" s="136"/>
      <c r="CE1973" s="136"/>
      <c r="CF1973" s="136"/>
      <c r="CG1973" s="136"/>
      <c r="CH1973" s="136"/>
      <c r="CI1973" s="136"/>
      <c r="CJ1973" s="136"/>
      <c r="CK1973" s="136"/>
      <c r="CL1973" s="136"/>
      <c r="CM1973" s="136"/>
      <c r="CN1973" s="136"/>
      <c r="CO1973" s="136"/>
      <c r="CP1973" s="136"/>
      <c r="CQ1973" s="136"/>
      <c r="CR1973" s="136"/>
      <c r="CS1973" s="136"/>
      <c r="CT1973" s="136"/>
      <c r="CU1973" s="136"/>
      <c r="CV1973" s="136"/>
      <c r="CW1973" s="136"/>
      <c r="CX1973" s="136"/>
      <c r="CY1973" s="136"/>
      <c r="CZ1973" s="136"/>
      <c r="DA1973" s="136"/>
      <c r="DB1973" s="136"/>
      <c r="DC1973" s="136"/>
      <c r="DD1973" s="136"/>
      <c r="DE1973" s="136"/>
      <c r="DF1973" s="136"/>
      <c r="DG1973" s="136"/>
      <c r="DH1973" s="136"/>
      <c r="DI1973" s="136"/>
      <c r="DJ1973" s="136"/>
      <c r="DK1973" s="136"/>
      <c r="DL1973" s="136"/>
      <c r="DM1973" s="136"/>
      <c r="DN1973" s="136"/>
      <c r="DO1973" s="136"/>
      <c r="DP1973" s="136"/>
      <c r="DQ1973" s="136"/>
      <c r="DR1973" s="136"/>
      <c r="DS1973" s="136"/>
      <c r="DT1973" s="136"/>
      <c r="DU1973" s="136"/>
      <c r="DV1973" s="136"/>
      <c r="DW1973" s="136"/>
      <c r="DX1973" s="136"/>
      <c r="DY1973" s="136"/>
      <c r="DZ1973" s="136"/>
      <c r="EA1973" s="136"/>
      <c r="EB1973" s="136"/>
      <c r="EC1973" s="136"/>
      <c r="ED1973" s="136"/>
      <c r="EE1973" s="136"/>
      <c r="EF1973" s="136"/>
      <c r="EG1973" s="136"/>
      <c r="EH1973" s="136"/>
      <c r="EI1973" s="136"/>
      <c r="EJ1973" s="136"/>
      <c r="EK1973" s="136"/>
      <c r="EL1973" s="136"/>
      <c r="EM1973" s="136"/>
      <c r="EN1973" s="136"/>
      <c r="EO1973" s="136"/>
      <c r="EP1973" s="136"/>
      <c r="EQ1973" s="136"/>
      <c r="ER1973" s="136"/>
      <c r="ES1973" s="136"/>
      <c r="ET1973" s="136"/>
      <c r="EU1973" s="136"/>
      <c r="EV1973" s="136"/>
      <c r="EW1973" s="136"/>
      <c r="EX1973" s="136"/>
      <c r="EY1973" s="136"/>
      <c r="EZ1973" s="136"/>
      <c r="FA1973" s="136"/>
      <c r="FB1973" s="136"/>
      <c r="FC1973" s="136"/>
      <c r="FD1973" s="136"/>
      <c r="FE1973" s="136"/>
      <c r="FF1973" s="136"/>
      <c r="FG1973" s="136"/>
      <c r="FH1973" s="136"/>
      <c r="FI1973" s="136"/>
      <c r="FJ1973" s="136"/>
      <c r="FK1973" s="136"/>
      <c r="FL1973" s="136"/>
      <c r="FM1973" s="136"/>
      <c r="FN1973" s="136"/>
      <c r="FO1973" s="136"/>
      <c r="FP1973" s="136"/>
      <c r="FQ1973" s="136"/>
      <c r="FR1973" s="136"/>
      <c r="FS1973" s="136"/>
      <c r="FT1973" s="136"/>
      <c r="FU1973" s="136"/>
      <c r="FV1973" s="136"/>
      <c r="FW1973" s="136"/>
      <c r="FX1973" s="136"/>
      <c r="FY1973" s="136"/>
      <c r="FZ1973" s="136"/>
      <c r="GA1973" s="136"/>
      <c r="GB1973" s="136"/>
      <c r="GC1973" s="136"/>
      <c r="GD1973" s="136"/>
      <c r="GE1973" s="136"/>
      <c r="GF1973" s="136"/>
      <c r="GG1973" s="136"/>
      <c r="GH1973" s="136"/>
      <c r="GI1973" s="136"/>
      <c r="GJ1973" s="136"/>
      <c r="GK1973" s="136"/>
      <c r="GL1973" s="136"/>
      <c r="GM1973" s="136"/>
      <c r="GN1973" s="136"/>
      <c r="GO1973" s="136"/>
      <c r="GP1973" s="136"/>
      <c r="GQ1973" s="136"/>
      <c r="GR1973" s="136"/>
      <c r="GS1973" s="136"/>
      <c r="GT1973" s="136"/>
      <c r="GU1973" s="136"/>
      <c r="GV1973" s="136"/>
      <c r="GW1973" s="136"/>
      <c r="GX1973" s="136"/>
      <c r="GY1973" s="136"/>
      <c r="GZ1973" s="136"/>
      <c r="HA1973" s="136"/>
      <c r="HB1973" s="136"/>
      <c r="HC1973" s="136"/>
      <c r="HD1973" s="136"/>
      <c r="HE1973" s="136"/>
      <c r="HF1973" s="136"/>
      <c r="HG1973" s="136"/>
      <c r="HH1973" s="136"/>
      <c r="HI1973" s="136"/>
      <c r="HJ1973" s="136"/>
      <c r="HK1973" s="136"/>
      <c r="HL1973" s="136"/>
      <c r="HM1973" s="136"/>
      <c r="HN1973" s="136"/>
      <c r="HO1973" s="136"/>
      <c r="HP1973" s="136"/>
      <c r="HQ1973" s="136"/>
      <c r="HR1973" s="136"/>
      <c r="HS1973" s="136"/>
      <c r="HT1973" s="136"/>
      <c r="HU1973" s="136"/>
      <c r="HV1973" s="136"/>
      <c r="HW1973" s="136"/>
      <c r="HX1973" s="136"/>
      <c r="HY1973" s="136"/>
      <c r="HZ1973" s="136"/>
      <c r="IA1973" s="136"/>
      <c r="IB1973" s="136"/>
      <c r="IC1973" s="136"/>
      <c r="ID1973" s="136"/>
      <c r="IE1973" s="136"/>
      <c r="IF1973" s="136"/>
      <c r="IG1973" s="136"/>
    </row>
    <row r="1974" spans="1:241" ht="38.1" customHeight="1" x14ac:dyDescent="0.25">
      <c r="A1974" s="461" t="s">
        <v>1162</v>
      </c>
      <c r="B1974" s="461"/>
      <c r="C1974" s="461"/>
      <c r="D1974" s="461"/>
      <c r="E1974" s="461"/>
      <c r="F1974" s="461"/>
      <c r="G1974" s="461"/>
      <c r="H1974" s="461"/>
      <c r="I1974" s="461"/>
      <c r="J1974" s="461"/>
      <c r="K1974" s="461"/>
      <c r="L1974" s="461"/>
      <c r="M1974" s="461"/>
      <c r="N1974" s="461"/>
      <c r="O1974" s="461"/>
      <c r="P1974" s="461"/>
      <c r="Q1974" s="461"/>
      <c r="R1974" s="136"/>
      <c r="S1974" s="136"/>
      <c r="T1974" s="136"/>
      <c r="U1974" s="136"/>
      <c r="V1974" s="136"/>
      <c r="W1974" s="136"/>
      <c r="X1974" s="136"/>
      <c r="Y1974" s="136"/>
      <c r="Z1974" s="136"/>
      <c r="AA1974" s="136"/>
      <c r="AB1974" s="136"/>
      <c r="AC1974" s="136"/>
      <c r="AD1974" s="136"/>
      <c r="AE1974" s="136"/>
      <c r="AF1974" s="136"/>
      <c r="AG1974" s="136"/>
      <c r="AH1974" s="136"/>
      <c r="AI1974" s="136"/>
      <c r="AJ1974" s="136"/>
      <c r="AK1974" s="136"/>
      <c r="AL1974" s="136"/>
      <c r="AM1974" s="136"/>
      <c r="AN1974" s="136"/>
      <c r="AO1974" s="136"/>
      <c r="AP1974" s="136"/>
      <c r="AQ1974" s="136"/>
      <c r="AR1974" s="136"/>
      <c r="AS1974" s="136"/>
      <c r="AT1974" s="136"/>
      <c r="AU1974" s="136"/>
      <c r="AV1974" s="136"/>
      <c r="AW1974" s="136"/>
      <c r="AX1974" s="136"/>
      <c r="AY1974" s="136"/>
      <c r="AZ1974" s="136"/>
      <c r="BA1974" s="136"/>
      <c r="BB1974" s="136"/>
      <c r="BC1974" s="136"/>
      <c r="BD1974" s="136"/>
      <c r="BE1974" s="136"/>
      <c r="BF1974" s="136"/>
      <c r="BG1974" s="136"/>
      <c r="BH1974" s="136"/>
      <c r="BI1974" s="136"/>
      <c r="BJ1974" s="136"/>
      <c r="BK1974" s="136"/>
      <c r="BL1974" s="136"/>
      <c r="BM1974" s="136"/>
      <c r="BN1974" s="136"/>
      <c r="BO1974" s="136"/>
      <c r="BP1974" s="136"/>
      <c r="BQ1974" s="136"/>
      <c r="BR1974" s="136"/>
      <c r="BS1974" s="136"/>
      <c r="BT1974" s="136"/>
      <c r="BU1974" s="136"/>
      <c r="BV1974" s="136"/>
      <c r="BW1974" s="136"/>
      <c r="BX1974" s="136"/>
      <c r="BY1974" s="136"/>
      <c r="BZ1974" s="136"/>
      <c r="CA1974" s="136"/>
      <c r="CB1974" s="136"/>
      <c r="CC1974" s="136"/>
      <c r="CD1974" s="136"/>
      <c r="CE1974" s="136"/>
      <c r="CF1974" s="136"/>
      <c r="CG1974" s="136"/>
      <c r="CH1974" s="136"/>
      <c r="CI1974" s="136"/>
      <c r="CJ1974" s="136"/>
      <c r="CK1974" s="136"/>
      <c r="CL1974" s="136"/>
      <c r="CM1974" s="136"/>
      <c r="CN1974" s="136"/>
      <c r="CO1974" s="136"/>
      <c r="CP1974" s="136"/>
      <c r="CQ1974" s="136"/>
      <c r="CR1974" s="136"/>
      <c r="CS1974" s="136"/>
      <c r="CT1974" s="136"/>
      <c r="CU1974" s="136"/>
      <c r="CV1974" s="136"/>
      <c r="CW1974" s="136"/>
      <c r="CX1974" s="136"/>
      <c r="CY1974" s="136"/>
      <c r="CZ1974" s="136"/>
      <c r="DA1974" s="136"/>
      <c r="DB1974" s="136"/>
      <c r="DC1974" s="136"/>
      <c r="DD1974" s="136"/>
      <c r="DE1974" s="136"/>
      <c r="DF1974" s="136"/>
      <c r="DG1974" s="136"/>
      <c r="DH1974" s="136"/>
      <c r="DI1974" s="136"/>
      <c r="DJ1974" s="136"/>
      <c r="DK1974" s="136"/>
      <c r="DL1974" s="136"/>
      <c r="DM1974" s="136"/>
      <c r="DN1974" s="136"/>
      <c r="DO1974" s="136"/>
      <c r="DP1974" s="136"/>
      <c r="DQ1974" s="136"/>
      <c r="DR1974" s="136"/>
      <c r="DS1974" s="136"/>
      <c r="DT1974" s="136"/>
      <c r="DU1974" s="136"/>
      <c r="DV1974" s="136"/>
      <c r="DW1974" s="136"/>
      <c r="DX1974" s="136"/>
      <c r="DY1974" s="136"/>
      <c r="DZ1974" s="136"/>
      <c r="EA1974" s="136"/>
      <c r="EB1974" s="136"/>
      <c r="EC1974" s="136"/>
      <c r="ED1974" s="136"/>
      <c r="EE1974" s="136"/>
      <c r="EF1974" s="136"/>
      <c r="EG1974" s="136"/>
      <c r="EH1974" s="136"/>
      <c r="EI1974" s="136"/>
      <c r="EJ1974" s="136"/>
      <c r="EK1974" s="136"/>
      <c r="EL1974" s="136"/>
      <c r="EM1974" s="136"/>
      <c r="EN1974" s="136"/>
      <c r="EO1974" s="136"/>
      <c r="EP1974" s="136"/>
      <c r="EQ1974" s="136"/>
      <c r="ER1974" s="136"/>
      <c r="ES1974" s="136"/>
      <c r="ET1974" s="136"/>
      <c r="EU1974" s="136"/>
      <c r="EV1974" s="136"/>
      <c r="EW1974" s="136"/>
      <c r="EX1974" s="136"/>
      <c r="EY1974" s="136"/>
      <c r="EZ1974" s="136"/>
      <c r="FA1974" s="136"/>
      <c r="FB1974" s="136"/>
      <c r="FC1974" s="136"/>
      <c r="FD1974" s="136"/>
      <c r="FE1974" s="136"/>
      <c r="FF1974" s="136"/>
      <c r="FG1974" s="136"/>
      <c r="FH1974" s="136"/>
      <c r="FI1974" s="136"/>
      <c r="FJ1974" s="136"/>
      <c r="FK1974" s="136"/>
      <c r="FL1974" s="136"/>
      <c r="FM1974" s="136"/>
      <c r="FN1974" s="136"/>
      <c r="FO1974" s="136"/>
      <c r="FP1974" s="136"/>
      <c r="FQ1974" s="136"/>
      <c r="FR1974" s="136"/>
      <c r="FS1974" s="136"/>
      <c r="FT1974" s="136"/>
      <c r="FU1974" s="136"/>
      <c r="FV1974" s="136"/>
      <c r="FW1974" s="136"/>
      <c r="FX1974" s="136"/>
      <c r="FY1974" s="136"/>
      <c r="FZ1974" s="136"/>
      <c r="GA1974" s="136"/>
      <c r="GB1974" s="136"/>
      <c r="GC1974" s="136"/>
      <c r="GD1974" s="136"/>
      <c r="GE1974" s="136"/>
      <c r="GF1974" s="136"/>
      <c r="GG1974" s="136"/>
      <c r="GH1974" s="136"/>
      <c r="GI1974" s="136"/>
      <c r="GJ1974" s="136"/>
      <c r="GK1974" s="136"/>
      <c r="GL1974" s="136"/>
      <c r="GM1974" s="136"/>
      <c r="GN1974" s="136"/>
      <c r="GO1974" s="136"/>
      <c r="GP1974" s="136"/>
      <c r="GQ1974" s="136"/>
      <c r="GR1974" s="136"/>
      <c r="GS1974" s="136"/>
      <c r="GT1974" s="136"/>
      <c r="GU1974" s="136"/>
      <c r="GV1974" s="136"/>
      <c r="GW1974" s="136"/>
      <c r="GX1974" s="136"/>
      <c r="GY1974" s="136"/>
      <c r="GZ1974" s="136"/>
      <c r="HA1974" s="136"/>
      <c r="HB1974" s="136"/>
      <c r="HC1974" s="136"/>
      <c r="HD1974" s="136"/>
      <c r="HE1974" s="136"/>
      <c r="HF1974" s="136"/>
      <c r="HG1974" s="136"/>
      <c r="HH1974" s="136"/>
      <c r="HI1974" s="136"/>
      <c r="HJ1974" s="136"/>
      <c r="HK1974" s="136"/>
      <c r="HL1974" s="136"/>
      <c r="HM1974" s="136"/>
      <c r="HN1974" s="136"/>
      <c r="HO1974" s="136"/>
      <c r="HP1974" s="136"/>
      <c r="HQ1974" s="136"/>
      <c r="HR1974" s="136"/>
      <c r="HS1974" s="136"/>
      <c r="HT1974" s="136"/>
      <c r="HU1974" s="136"/>
      <c r="HV1974" s="136"/>
      <c r="HW1974" s="136"/>
      <c r="HX1974" s="136"/>
      <c r="HY1974" s="136"/>
      <c r="HZ1974" s="136"/>
      <c r="IA1974" s="136"/>
      <c r="IB1974" s="136"/>
      <c r="IC1974" s="136"/>
      <c r="ID1974" s="136"/>
      <c r="IE1974" s="136"/>
      <c r="IF1974" s="136"/>
      <c r="IG1974" s="136"/>
    </row>
    <row r="1975" spans="1:241" ht="12" customHeight="1" x14ac:dyDescent="0.25">
      <c r="I1975" s="136"/>
      <c r="J1975" s="136"/>
      <c r="K1975" s="136"/>
      <c r="L1975" s="136"/>
      <c r="M1975" s="136"/>
      <c r="N1975" s="136"/>
      <c r="O1975" s="136"/>
      <c r="P1975" s="136"/>
      <c r="Q1975" s="136"/>
      <c r="R1975" s="136"/>
      <c r="S1975" s="136"/>
      <c r="T1975" s="136"/>
      <c r="U1975" s="136"/>
      <c r="V1975" s="136"/>
      <c r="W1975" s="136"/>
      <c r="X1975" s="136"/>
      <c r="Y1975" s="136"/>
      <c r="Z1975" s="136"/>
      <c r="AA1975" s="136"/>
      <c r="AB1975" s="136"/>
      <c r="AC1975" s="136"/>
      <c r="AD1975" s="136"/>
      <c r="AE1975" s="136"/>
      <c r="AF1975" s="136"/>
      <c r="AG1975" s="136"/>
      <c r="AH1975" s="136"/>
      <c r="AI1975" s="136"/>
      <c r="AJ1975" s="136"/>
      <c r="AK1975" s="136"/>
      <c r="AL1975" s="136"/>
      <c r="AM1975" s="136"/>
      <c r="AN1975" s="136"/>
      <c r="AO1975" s="136"/>
      <c r="AP1975" s="136"/>
      <c r="AQ1975" s="136"/>
      <c r="AR1975" s="136"/>
      <c r="AS1975" s="136"/>
      <c r="AT1975" s="136"/>
      <c r="AU1975" s="136"/>
      <c r="AV1975" s="136"/>
      <c r="AW1975" s="136"/>
      <c r="AX1975" s="136"/>
      <c r="AY1975" s="136"/>
      <c r="AZ1975" s="136"/>
      <c r="BA1975" s="136"/>
      <c r="BB1975" s="136"/>
      <c r="BC1975" s="136"/>
      <c r="BD1975" s="136"/>
      <c r="BE1975" s="136"/>
      <c r="BF1975" s="136"/>
      <c r="BG1975" s="136"/>
      <c r="BH1975" s="136"/>
      <c r="BI1975" s="136"/>
      <c r="BJ1975" s="136"/>
      <c r="BK1975" s="136"/>
      <c r="BL1975" s="136"/>
      <c r="BM1975" s="136"/>
      <c r="BN1975" s="136"/>
      <c r="BO1975" s="136"/>
      <c r="BP1975" s="136"/>
      <c r="BQ1975" s="136"/>
      <c r="BR1975" s="136"/>
      <c r="BS1975" s="136"/>
      <c r="BT1975" s="136"/>
      <c r="BU1975" s="136"/>
      <c r="BV1975" s="136"/>
      <c r="BW1975" s="136"/>
      <c r="BX1975" s="136"/>
      <c r="BY1975" s="136"/>
      <c r="BZ1975" s="136"/>
      <c r="CA1975" s="136"/>
      <c r="CB1975" s="136"/>
      <c r="CC1975" s="136"/>
      <c r="CD1975" s="136"/>
      <c r="CE1975" s="136"/>
      <c r="CF1975" s="136"/>
      <c r="CG1975" s="136"/>
      <c r="CH1975" s="136"/>
      <c r="CI1975" s="136"/>
      <c r="CJ1975" s="136"/>
      <c r="CK1975" s="136"/>
      <c r="CL1975" s="136"/>
      <c r="CM1975" s="136"/>
      <c r="CN1975" s="136"/>
      <c r="CO1975" s="136"/>
      <c r="CP1975" s="136"/>
      <c r="CQ1975" s="136"/>
      <c r="CR1975" s="136"/>
      <c r="CS1975" s="136"/>
      <c r="CT1975" s="136"/>
      <c r="CU1975" s="136"/>
      <c r="CV1975" s="136"/>
      <c r="CW1975" s="136"/>
      <c r="CX1975" s="136"/>
      <c r="CY1975" s="136"/>
      <c r="CZ1975" s="136"/>
      <c r="DA1975" s="136"/>
      <c r="DB1975" s="136"/>
      <c r="DC1975" s="136"/>
      <c r="DD1975" s="136"/>
      <c r="DE1975" s="136"/>
      <c r="DF1975" s="136"/>
      <c r="DG1975" s="136"/>
      <c r="DH1975" s="136"/>
      <c r="DI1975" s="136"/>
      <c r="DJ1975" s="136"/>
      <c r="DK1975" s="136"/>
      <c r="DL1975" s="136"/>
      <c r="DM1975" s="136"/>
      <c r="DN1975" s="136"/>
      <c r="DO1975" s="136"/>
      <c r="DP1975" s="136"/>
      <c r="DQ1975" s="136"/>
      <c r="DR1975" s="136"/>
      <c r="DS1975" s="136"/>
      <c r="DT1975" s="136"/>
      <c r="DU1975" s="136"/>
      <c r="DV1975" s="136"/>
      <c r="DW1975" s="136"/>
      <c r="DX1975" s="136"/>
      <c r="DY1975" s="136"/>
      <c r="DZ1975" s="136"/>
      <c r="EA1975" s="136"/>
      <c r="EB1975" s="136"/>
      <c r="EC1975" s="136"/>
      <c r="ED1975" s="136"/>
      <c r="EE1975" s="136"/>
      <c r="EF1975" s="136"/>
      <c r="EG1975" s="136"/>
      <c r="EH1975" s="136"/>
      <c r="EI1975" s="136"/>
      <c r="EJ1975" s="136"/>
      <c r="EK1975" s="136"/>
      <c r="EL1975" s="136"/>
      <c r="EM1975" s="136"/>
      <c r="EN1975" s="136"/>
      <c r="EO1975" s="136"/>
      <c r="EP1975" s="136"/>
      <c r="EQ1975" s="136"/>
      <c r="ER1975" s="136"/>
      <c r="ES1975" s="136"/>
      <c r="ET1975" s="136"/>
      <c r="EU1975" s="136"/>
      <c r="EV1975" s="136"/>
      <c r="EW1975" s="136"/>
      <c r="EX1975" s="136"/>
      <c r="EY1975" s="136"/>
      <c r="EZ1975" s="136"/>
      <c r="FA1975" s="136"/>
      <c r="FB1975" s="136"/>
      <c r="FC1975" s="136"/>
      <c r="FD1975" s="136"/>
      <c r="FE1975" s="136"/>
      <c r="FF1975" s="136"/>
      <c r="FG1975" s="136"/>
      <c r="FH1975" s="136"/>
      <c r="FI1975" s="136"/>
      <c r="FJ1975" s="136"/>
      <c r="FK1975" s="136"/>
      <c r="FL1975" s="136"/>
      <c r="FM1975" s="136"/>
      <c r="FN1975" s="136"/>
      <c r="FO1975" s="136"/>
      <c r="FP1975" s="136"/>
      <c r="FQ1975" s="136"/>
      <c r="FR1975" s="136"/>
      <c r="FS1975" s="136"/>
      <c r="FT1975" s="136"/>
      <c r="FU1975" s="136"/>
      <c r="FV1975" s="136"/>
      <c r="FW1975" s="136"/>
      <c r="FX1975" s="136"/>
      <c r="FY1975" s="136"/>
      <c r="FZ1975" s="136"/>
      <c r="GA1975" s="136"/>
      <c r="GB1975" s="136"/>
      <c r="GC1975" s="136"/>
      <c r="GD1975" s="136"/>
      <c r="GE1975" s="136"/>
      <c r="GF1975" s="136"/>
      <c r="GG1975" s="136"/>
      <c r="GH1975" s="136"/>
      <c r="GI1975" s="136"/>
      <c r="GJ1975" s="136"/>
      <c r="GK1975" s="136"/>
      <c r="GL1975" s="136"/>
      <c r="GM1975" s="136"/>
      <c r="GN1975" s="136"/>
      <c r="GO1975" s="136"/>
      <c r="GP1975" s="136"/>
      <c r="GQ1975" s="136"/>
      <c r="GR1975" s="136"/>
      <c r="GS1975" s="136"/>
      <c r="GT1975" s="136"/>
      <c r="GU1975" s="136"/>
      <c r="GV1975" s="136"/>
      <c r="GW1975" s="136"/>
      <c r="GX1975" s="136"/>
      <c r="GY1975" s="136"/>
      <c r="GZ1975" s="136"/>
      <c r="HA1975" s="136"/>
      <c r="HB1975" s="136"/>
      <c r="HC1975" s="136"/>
      <c r="HD1975" s="136"/>
      <c r="HE1975" s="136"/>
      <c r="HF1975" s="136"/>
      <c r="HG1975" s="136"/>
      <c r="HH1975" s="136"/>
      <c r="HI1975" s="136"/>
      <c r="HJ1975" s="136"/>
      <c r="HK1975" s="136"/>
      <c r="HL1975" s="136"/>
      <c r="HM1975" s="136"/>
      <c r="HN1975" s="136"/>
      <c r="HO1975" s="136"/>
      <c r="HP1975" s="136"/>
      <c r="HQ1975" s="136"/>
      <c r="HR1975" s="136"/>
      <c r="HS1975" s="136"/>
      <c r="HT1975" s="136"/>
      <c r="HU1975" s="136"/>
      <c r="HV1975" s="136"/>
      <c r="HW1975" s="136"/>
      <c r="HX1975" s="136"/>
      <c r="HY1975" s="136"/>
      <c r="HZ1975" s="136"/>
      <c r="IA1975" s="136"/>
      <c r="IB1975" s="136"/>
      <c r="IC1975" s="136"/>
      <c r="ID1975" s="136"/>
      <c r="IE1975" s="136"/>
      <c r="IF1975" s="136"/>
      <c r="IG1975" s="136"/>
    </row>
    <row r="1976" spans="1:241" ht="21" customHeight="1" x14ac:dyDescent="0.3">
      <c r="A1976" s="134">
        <v>2020</v>
      </c>
      <c r="B1976" s="135"/>
      <c r="C1976" s="135"/>
      <c r="D1976" s="135"/>
      <c r="E1976" s="135"/>
      <c r="F1976" s="135"/>
      <c r="G1976" s="135"/>
      <c r="H1976" s="135"/>
      <c r="I1976" s="136"/>
      <c r="J1976" s="136"/>
      <c r="K1976" s="136"/>
      <c r="L1976" s="136"/>
      <c r="M1976" s="136"/>
      <c r="N1976" s="136"/>
      <c r="O1976" s="136"/>
      <c r="P1976" s="136"/>
      <c r="Q1976" s="136"/>
      <c r="R1976" s="136"/>
      <c r="S1976" s="136"/>
      <c r="T1976" s="136"/>
      <c r="U1976" s="136"/>
      <c r="V1976" s="136"/>
      <c r="W1976" s="136"/>
      <c r="X1976" s="136"/>
      <c r="Y1976" s="136"/>
      <c r="Z1976" s="136"/>
      <c r="AA1976" s="136"/>
      <c r="AB1976" s="136"/>
      <c r="AC1976" s="136"/>
      <c r="AD1976" s="136"/>
      <c r="AE1976" s="136"/>
      <c r="AF1976" s="136"/>
      <c r="AG1976" s="136"/>
      <c r="AH1976" s="136"/>
      <c r="AI1976" s="136"/>
      <c r="AJ1976" s="136"/>
      <c r="AK1976" s="136"/>
      <c r="AL1976" s="136"/>
      <c r="AM1976" s="136"/>
      <c r="AN1976" s="136"/>
      <c r="AO1976" s="136"/>
      <c r="AP1976" s="136"/>
      <c r="AQ1976" s="136"/>
      <c r="AR1976" s="136"/>
      <c r="AS1976" s="136"/>
      <c r="AT1976" s="136"/>
      <c r="AU1976" s="136"/>
      <c r="AV1976" s="136"/>
      <c r="AW1976" s="136"/>
      <c r="AX1976" s="136"/>
      <c r="AY1976" s="136"/>
      <c r="AZ1976" s="136"/>
      <c r="BA1976" s="136"/>
      <c r="BB1976" s="136"/>
      <c r="BC1976" s="136"/>
      <c r="BD1976" s="136"/>
      <c r="BE1976" s="136"/>
      <c r="BF1976" s="136"/>
      <c r="BG1976" s="136"/>
      <c r="BH1976" s="136"/>
      <c r="BI1976" s="136"/>
      <c r="BJ1976" s="136"/>
      <c r="BK1976" s="136"/>
      <c r="BL1976" s="136"/>
      <c r="BM1976" s="136"/>
      <c r="BN1976" s="136"/>
      <c r="BO1976" s="136"/>
      <c r="BP1976" s="136"/>
      <c r="BQ1976" s="136"/>
      <c r="BR1976" s="136"/>
      <c r="BS1976" s="136"/>
      <c r="BT1976" s="136"/>
      <c r="BU1976" s="136"/>
      <c r="BV1976" s="136"/>
      <c r="BW1976" s="136"/>
      <c r="BX1976" s="136"/>
      <c r="BY1976" s="136"/>
      <c r="BZ1976" s="136"/>
      <c r="CA1976" s="136"/>
      <c r="CB1976" s="136"/>
      <c r="CC1976" s="136"/>
      <c r="CD1976" s="136"/>
      <c r="CE1976" s="136"/>
      <c r="CF1976" s="136"/>
      <c r="CG1976" s="136"/>
      <c r="CH1976" s="136"/>
      <c r="CI1976" s="136"/>
      <c r="CJ1976" s="136"/>
      <c r="CK1976" s="136"/>
      <c r="CL1976" s="136"/>
      <c r="CM1976" s="136"/>
      <c r="CN1976" s="136"/>
      <c r="CO1976" s="136"/>
      <c r="CP1976" s="136"/>
      <c r="CQ1976" s="136"/>
      <c r="CR1976" s="136"/>
      <c r="CS1976" s="136"/>
      <c r="CT1976" s="136"/>
      <c r="CU1976" s="136"/>
      <c r="CV1976" s="136"/>
      <c r="CW1976" s="136"/>
      <c r="CX1976" s="136"/>
      <c r="CY1976" s="136"/>
      <c r="CZ1976" s="136"/>
      <c r="DA1976" s="136"/>
      <c r="DB1976" s="136"/>
      <c r="DC1976" s="136"/>
      <c r="DD1976" s="136"/>
      <c r="DE1976" s="136"/>
      <c r="DF1976" s="136"/>
      <c r="DG1976" s="136"/>
      <c r="DH1976" s="136"/>
      <c r="DI1976" s="136"/>
      <c r="DJ1976" s="136"/>
      <c r="DK1976" s="136"/>
      <c r="DL1976" s="136"/>
      <c r="DM1976" s="136"/>
      <c r="DN1976" s="136"/>
      <c r="DO1976" s="136"/>
      <c r="DP1976" s="136"/>
      <c r="DQ1976" s="136"/>
      <c r="DR1976" s="136"/>
      <c r="DS1976" s="136"/>
      <c r="DT1976" s="136"/>
      <c r="DU1976" s="136"/>
      <c r="DV1976" s="136"/>
      <c r="DW1976" s="136"/>
      <c r="DX1976" s="136"/>
      <c r="DY1976" s="136"/>
      <c r="DZ1976" s="136"/>
      <c r="EA1976" s="136"/>
      <c r="EB1976" s="136"/>
      <c r="EC1976" s="136"/>
      <c r="ED1976" s="136"/>
      <c r="EE1976" s="136"/>
      <c r="EF1976" s="136"/>
      <c r="EG1976" s="136"/>
      <c r="EH1976" s="136"/>
      <c r="EI1976" s="136"/>
      <c r="EJ1976" s="136"/>
      <c r="EK1976" s="136"/>
      <c r="EL1976" s="136"/>
      <c r="EM1976" s="136"/>
      <c r="EN1976" s="136"/>
      <c r="EO1976" s="136"/>
      <c r="EP1976" s="136"/>
      <c r="EQ1976" s="136"/>
      <c r="ER1976" s="136"/>
      <c r="ES1976" s="136"/>
      <c r="ET1976" s="136"/>
      <c r="EU1976" s="136"/>
      <c r="EV1976" s="136"/>
      <c r="EW1976" s="136"/>
      <c r="EX1976" s="136"/>
      <c r="EY1976" s="136"/>
      <c r="EZ1976" s="136"/>
      <c r="FA1976" s="136"/>
      <c r="FB1976" s="136"/>
      <c r="FC1976" s="136"/>
      <c r="FD1976" s="136"/>
      <c r="FE1976" s="136"/>
      <c r="FF1976" s="136"/>
      <c r="FG1976" s="136"/>
      <c r="FH1976" s="136"/>
      <c r="FI1976" s="136"/>
      <c r="FJ1976" s="136"/>
      <c r="FK1976" s="136"/>
      <c r="FL1976" s="136"/>
      <c r="FM1976" s="136"/>
      <c r="FN1976" s="136"/>
      <c r="FO1976" s="136"/>
      <c r="FP1976" s="136"/>
      <c r="FQ1976" s="136"/>
      <c r="FR1976" s="136"/>
      <c r="FS1976" s="136"/>
      <c r="FT1976" s="136"/>
      <c r="FU1976" s="136"/>
      <c r="FV1976" s="136"/>
      <c r="FW1976" s="136"/>
      <c r="FX1976" s="136"/>
      <c r="FY1976" s="136"/>
      <c r="FZ1976" s="136"/>
      <c r="GA1976" s="136"/>
      <c r="GB1976" s="136"/>
      <c r="GC1976" s="136"/>
      <c r="GD1976" s="136"/>
      <c r="GE1976" s="136"/>
      <c r="GF1976" s="136"/>
      <c r="GG1976" s="136"/>
      <c r="GH1976" s="136"/>
      <c r="GI1976" s="136"/>
      <c r="GJ1976" s="136"/>
      <c r="GK1976" s="136"/>
      <c r="GL1976" s="136"/>
      <c r="GM1976" s="136"/>
      <c r="GN1976" s="136"/>
      <c r="GO1976" s="136"/>
      <c r="GP1976" s="136"/>
      <c r="GQ1976" s="136"/>
      <c r="GR1976" s="136"/>
      <c r="GS1976" s="136"/>
      <c r="GT1976" s="136"/>
      <c r="GU1976" s="136"/>
      <c r="GV1976" s="136"/>
      <c r="GW1976" s="136"/>
      <c r="GX1976" s="136"/>
      <c r="GY1976" s="136"/>
      <c r="GZ1976" s="136"/>
      <c r="HA1976" s="136"/>
      <c r="HB1976" s="136"/>
      <c r="HC1976" s="136"/>
      <c r="HD1976" s="136"/>
      <c r="HE1976" s="136"/>
      <c r="HF1976" s="136"/>
      <c r="HG1976" s="136"/>
      <c r="HH1976" s="136"/>
      <c r="HI1976" s="136"/>
      <c r="HJ1976" s="136"/>
      <c r="HK1976" s="136"/>
      <c r="HL1976" s="136"/>
      <c r="HM1976" s="136"/>
      <c r="HN1976" s="136"/>
      <c r="HO1976" s="136"/>
      <c r="HP1976" s="136"/>
      <c r="HQ1976" s="136"/>
      <c r="HR1976" s="136"/>
      <c r="HS1976" s="136"/>
      <c r="HT1976" s="136"/>
      <c r="HU1976" s="136"/>
      <c r="HV1976" s="136"/>
      <c r="HW1976" s="136"/>
      <c r="HX1976" s="136"/>
      <c r="HY1976" s="136"/>
      <c r="HZ1976" s="136"/>
      <c r="IA1976" s="136"/>
      <c r="IB1976" s="136"/>
      <c r="IC1976" s="136"/>
      <c r="ID1976" s="136"/>
      <c r="IE1976" s="136"/>
      <c r="IF1976" s="136"/>
      <c r="IG1976" s="136"/>
    </row>
    <row r="1977" spans="1:241" ht="27.95" customHeight="1" x14ac:dyDescent="0.25">
      <c r="A1977" s="279" t="s">
        <v>177</v>
      </c>
      <c r="B1977" s="280" t="s">
        <v>0</v>
      </c>
      <c r="C1977" s="280" t="s">
        <v>1</v>
      </c>
      <c r="D1977" s="280" t="s">
        <v>2</v>
      </c>
      <c r="E1977" s="280" t="s">
        <v>877</v>
      </c>
      <c r="F1977" s="280" t="s">
        <v>50</v>
      </c>
      <c r="G1977" s="280" t="s">
        <v>52</v>
      </c>
      <c r="H1977" s="280" t="s">
        <v>13</v>
      </c>
      <c r="I1977" s="277"/>
      <c r="J1977" s="279" t="s">
        <v>177</v>
      </c>
      <c r="K1977" s="280" t="s">
        <v>0</v>
      </c>
      <c r="L1977" s="280" t="s">
        <v>1</v>
      </c>
      <c r="M1977" s="280" t="s">
        <v>2</v>
      </c>
      <c r="N1977" s="280" t="s">
        <v>877</v>
      </c>
      <c r="O1977" s="280" t="s">
        <v>50</v>
      </c>
      <c r="P1977" s="280" t="s">
        <v>52</v>
      </c>
      <c r="Q1977" s="280" t="s">
        <v>13</v>
      </c>
      <c r="R1977" s="136"/>
      <c r="S1977" s="136"/>
      <c r="T1977" s="136"/>
      <c r="U1977" s="136"/>
      <c r="V1977" s="136"/>
      <c r="W1977" s="136"/>
      <c r="X1977" s="136"/>
      <c r="Y1977" s="136"/>
      <c r="Z1977" s="136"/>
      <c r="AA1977" s="136"/>
      <c r="AB1977" s="136"/>
      <c r="AC1977" s="136"/>
      <c r="AD1977" s="136"/>
      <c r="AE1977" s="136"/>
      <c r="AF1977" s="136"/>
      <c r="AG1977" s="136"/>
      <c r="AH1977" s="136"/>
      <c r="AI1977" s="136"/>
      <c r="AJ1977" s="136"/>
      <c r="AK1977" s="136"/>
      <c r="AL1977" s="136"/>
      <c r="AM1977" s="136"/>
      <c r="AN1977" s="136"/>
      <c r="AO1977" s="136"/>
      <c r="AP1977" s="136"/>
      <c r="AQ1977" s="136"/>
      <c r="AR1977" s="136"/>
      <c r="AS1977" s="136"/>
      <c r="AT1977" s="136"/>
      <c r="AU1977" s="136"/>
      <c r="AV1977" s="136"/>
      <c r="AW1977" s="136"/>
      <c r="AX1977" s="136"/>
      <c r="AY1977" s="136"/>
      <c r="AZ1977" s="136"/>
      <c r="BA1977" s="136"/>
      <c r="BB1977" s="136"/>
      <c r="BC1977" s="136"/>
      <c r="BD1977" s="136"/>
      <c r="BE1977" s="136"/>
      <c r="BF1977" s="136"/>
      <c r="BG1977" s="136"/>
      <c r="BH1977" s="136"/>
      <c r="BI1977" s="136"/>
      <c r="BJ1977" s="136"/>
      <c r="BK1977" s="136"/>
      <c r="BL1977" s="136"/>
      <c r="BM1977" s="136"/>
      <c r="BN1977" s="136"/>
      <c r="BO1977" s="136"/>
      <c r="BP1977" s="136"/>
      <c r="BQ1977" s="136"/>
      <c r="BR1977" s="136"/>
      <c r="BS1977" s="136"/>
      <c r="BT1977" s="136"/>
      <c r="BU1977" s="136"/>
      <c r="BV1977" s="136"/>
      <c r="BW1977" s="136"/>
      <c r="BX1977" s="136"/>
      <c r="BY1977" s="136"/>
      <c r="BZ1977" s="136"/>
      <c r="CA1977" s="136"/>
      <c r="CB1977" s="136"/>
      <c r="CC1977" s="136"/>
      <c r="CD1977" s="136"/>
      <c r="CE1977" s="136"/>
      <c r="CF1977" s="136"/>
      <c r="CG1977" s="136"/>
      <c r="CH1977" s="136"/>
      <c r="CI1977" s="136"/>
      <c r="CJ1977" s="136"/>
      <c r="CK1977" s="136"/>
      <c r="CL1977" s="136"/>
      <c r="CM1977" s="136"/>
      <c r="CN1977" s="136"/>
      <c r="CO1977" s="136"/>
      <c r="CP1977" s="136"/>
      <c r="CQ1977" s="136"/>
      <c r="CR1977" s="136"/>
      <c r="CS1977" s="136"/>
      <c r="CT1977" s="136"/>
      <c r="CU1977" s="136"/>
      <c r="CV1977" s="136"/>
      <c r="CW1977" s="136"/>
      <c r="CX1977" s="136"/>
      <c r="CY1977" s="136"/>
      <c r="CZ1977" s="136"/>
      <c r="DA1977" s="136"/>
      <c r="DB1977" s="136"/>
      <c r="DC1977" s="136"/>
      <c r="DD1977" s="136"/>
      <c r="DE1977" s="136"/>
      <c r="DF1977" s="136"/>
      <c r="DG1977" s="136"/>
      <c r="DH1977" s="136"/>
      <c r="DI1977" s="136"/>
      <c r="DJ1977" s="136"/>
      <c r="DK1977" s="136"/>
      <c r="DL1977" s="136"/>
      <c r="DM1977" s="136"/>
      <c r="DN1977" s="136"/>
      <c r="DO1977" s="136"/>
      <c r="DP1977" s="136"/>
      <c r="DQ1977" s="136"/>
      <c r="DR1977" s="136"/>
      <c r="DS1977" s="136"/>
      <c r="DT1977" s="136"/>
      <c r="DU1977" s="136"/>
      <c r="DV1977" s="136"/>
      <c r="DW1977" s="136"/>
      <c r="DX1977" s="136"/>
      <c r="DY1977" s="136"/>
      <c r="DZ1977" s="136"/>
      <c r="EA1977" s="136"/>
      <c r="EB1977" s="136"/>
      <c r="EC1977" s="136"/>
      <c r="ED1977" s="136"/>
      <c r="EE1977" s="136"/>
      <c r="EF1977" s="136"/>
      <c r="EG1977" s="136"/>
      <c r="EH1977" s="136"/>
      <c r="EI1977" s="136"/>
      <c r="EJ1977" s="136"/>
      <c r="EK1977" s="136"/>
      <c r="EL1977" s="136"/>
      <c r="EM1977" s="136"/>
      <c r="EN1977" s="136"/>
      <c r="EO1977" s="136"/>
      <c r="EP1977" s="136"/>
      <c r="EQ1977" s="136"/>
      <c r="ER1977" s="136"/>
      <c r="ES1977" s="136"/>
      <c r="ET1977" s="136"/>
      <c r="EU1977" s="136"/>
      <c r="EV1977" s="136"/>
      <c r="EW1977" s="136"/>
      <c r="EX1977" s="136"/>
      <c r="EY1977" s="136"/>
      <c r="EZ1977" s="136"/>
      <c r="FA1977" s="136"/>
      <c r="FB1977" s="136"/>
      <c r="FC1977" s="136"/>
      <c r="FD1977" s="136"/>
      <c r="FE1977" s="136"/>
      <c r="FF1977" s="136"/>
      <c r="FG1977" s="136"/>
      <c r="FH1977" s="136"/>
      <c r="FI1977" s="136"/>
      <c r="FJ1977" s="136"/>
      <c r="FK1977" s="136"/>
      <c r="FL1977" s="136"/>
      <c r="FM1977" s="136"/>
      <c r="FN1977" s="136"/>
      <c r="FO1977" s="136"/>
      <c r="FP1977" s="136"/>
      <c r="FQ1977" s="136"/>
      <c r="FR1977" s="136"/>
      <c r="FS1977" s="136"/>
      <c r="FT1977" s="136"/>
      <c r="FU1977" s="136"/>
      <c r="FV1977" s="136"/>
      <c r="FW1977" s="136"/>
      <c r="FX1977" s="136"/>
      <c r="FY1977" s="136"/>
      <c r="FZ1977" s="136"/>
      <c r="GA1977" s="136"/>
      <c r="GB1977" s="136"/>
      <c r="GC1977" s="136"/>
      <c r="GD1977" s="136"/>
      <c r="GE1977" s="136"/>
      <c r="GF1977" s="136"/>
      <c r="GG1977" s="136"/>
      <c r="GH1977" s="136"/>
      <c r="GI1977" s="136"/>
      <c r="GJ1977" s="136"/>
      <c r="GK1977" s="136"/>
      <c r="GL1977" s="136"/>
      <c r="GM1977" s="136"/>
      <c r="GN1977" s="136"/>
      <c r="GO1977" s="136"/>
      <c r="GP1977" s="136"/>
      <c r="GQ1977" s="136"/>
      <c r="GR1977" s="136"/>
      <c r="GS1977" s="136"/>
      <c r="GT1977" s="136"/>
      <c r="GU1977" s="136"/>
      <c r="GV1977" s="136"/>
      <c r="GW1977" s="136"/>
      <c r="GX1977" s="136"/>
      <c r="GY1977" s="136"/>
      <c r="GZ1977" s="136"/>
      <c r="HA1977" s="136"/>
      <c r="HB1977" s="136"/>
      <c r="HC1977" s="136"/>
      <c r="HD1977" s="136"/>
      <c r="HE1977" s="136"/>
      <c r="HF1977" s="136"/>
      <c r="HG1977" s="136"/>
      <c r="HH1977" s="136"/>
      <c r="HI1977" s="136"/>
      <c r="HJ1977" s="136"/>
      <c r="HK1977" s="136"/>
      <c r="HL1977" s="136"/>
      <c r="HM1977" s="136"/>
      <c r="HN1977" s="136"/>
      <c r="HO1977" s="136"/>
      <c r="HP1977" s="136"/>
      <c r="HQ1977" s="136"/>
      <c r="HR1977" s="136"/>
      <c r="HS1977" s="136"/>
      <c r="HT1977" s="136"/>
      <c r="HU1977" s="136"/>
      <c r="HV1977" s="136"/>
      <c r="HW1977" s="136"/>
      <c r="HX1977" s="136"/>
      <c r="HY1977" s="136"/>
      <c r="HZ1977" s="136"/>
      <c r="IA1977" s="136"/>
      <c r="IB1977" s="136"/>
      <c r="IC1977" s="136"/>
      <c r="ID1977" s="136"/>
      <c r="IE1977" s="136"/>
      <c r="IF1977" s="136"/>
      <c r="IG1977" s="136"/>
    </row>
    <row r="1978" spans="1:241" ht="15" customHeight="1" x14ac:dyDescent="0.25">
      <c r="A1978" s="223" t="s">
        <v>176</v>
      </c>
      <c r="B1978" s="217">
        <v>5365843</v>
      </c>
      <c r="C1978" s="217">
        <v>4940180</v>
      </c>
      <c r="D1978" s="217">
        <v>478062</v>
      </c>
      <c r="E1978" s="217">
        <v>867927</v>
      </c>
      <c r="F1978" s="217">
        <v>2518942</v>
      </c>
      <c r="G1978" s="217">
        <v>416873</v>
      </c>
      <c r="H1978" s="235">
        <v>14587827</v>
      </c>
      <c r="I1978" s="136"/>
      <c r="J1978" s="223" t="s">
        <v>134</v>
      </c>
      <c r="K1978" s="217">
        <v>5913320</v>
      </c>
      <c r="L1978" s="217">
        <v>4704028</v>
      </c>
      <c r="M1978" s="217">
        <v>697405</v>
      </c>
      <c r="N1978" s="217">
        <v>1972757</v>
      </c>
      <c r="O1978" s="217">
        <v>2133288</v>
      </c>
      <c r="P1978" s="217">
        <v>654898</v>
      </c>
      <c r="Q1978" s="235">
        <v>16075696</v>
      </c>
      <c r="R1978" s="136"/>
      <c r="S1978" s="136"/>
      <c r="T1978" s="136"/>
      <c r="U1978" s="136"/>
      <c r="V1978" s="136"/>
      <c r="W1978" s="136"/>
      <c r="X1978" s="136"/>
      <c r="Y1978" s="136"/>
      <c r="Z1978" s="136"/>
      <c r="AA1978" s="136"/>
      <c r="AB1978" s="136"/>
      <c r="AC1978" s="136"/>
      <c r="AD1978" s="136"/>
      <c r="AE1978" s="136"/>
      <c r="AF1978" s="136"/>
      <c r="AG1978" s="136"/>
      <c r="AH1978" s="136"/>
      <c r="AI1978" s="136"/>
      <c r="AJ1978" s="136"/>
      <c r="AK1978" s="136"/>
      <c r="AL1978" s="136"/>
      <c r="AM1978" s="136"/>
      <c r="AN1978" s="136"/>
      <c r="AO1978" s="136"/>
      <c r="AP1978" s="136"/>
      <c r="AQ1978" s="136"/>
      <c r="AR1978" s="136"/>
      <c r="AS1978" s="136"/>
      <c r="AT1978" s="136"/>
      <c r="AU1978" s="136"/>
      <c r="AV1978" s="136"/>
      <c r="AW1978" s="136"/>
      <c r="AX1978" s="136"/>
      <c r="AY1978" s="136"/>
      <c r="AZ1978" s="136"/>
      <c r="BA1978" s="136"/>
      <c r="BB1978" s="136"/>
      <c r="BC1978" s="136"/>
      <c r="BD1978" s="136"/>
      <c r="BE1978" s="136"/>
      <c r="BF1978" s="136"/>
      <c r="BG1978" s="136"/>
      <c r="BH1978" s="136"/>
      <c r="BI1978" s="136"/>
      <c r="BJ1978" s="136"/>
      <c r="BK1978" s="136"/>
      <c r="BL1978" s="136"/>
      <c r="BM1978" s="136"/>
      <c r="BN1978" s="136"/>
      <c r="BO1978" s="136"/>
      <c r="BP1978" s="136"/>
      <c r="BQ1978" s="136"/>
      <c r="BR1978" s="136"/>
      <c r="BS1978" s="136"/>
      <c r="BT1978" s="136"/>
      <c r="BU1978" s="136"/>
      <c r="BV1978" s="136"/>
      <c r="BW1978" s="136"/>
      <c r="BX1978" s="136"/>
      <c r="BY1978" s="136"/>
      <c r="BZ1978" s="136"/>
      <c r="CA1978" s="136"/>
      <c r="CB1978" s="136"/>
      <c r="CC1978" s="136"/>
      <c r="CD1978" s="136"/>
      <c r="CE1978" s="136"/>
      <c r="CF1978" s="136"/>
      <c r="CG1978" s="136"/>
      <c r="CH1978" s="136"/>
      <c r="CI1978" s="136"/>
      <c r="CJ1978" s="136"/>
      <c r="CK1978" s="136"/>
      <c r="CL1978" s="136"/>
      <c r="CM1978" s="136"/>
      <c r="CN1978" s="136"/>
      <c r="CO1978" s="136"/>
      <c r="CP1978" s="136"/>
      <c r="CQ1978" s="136"/>
      <c r="CR1978" s="136"/>
      <c r="CS1978" s="136"/>
      <c r="CT1978" s="136"/>
      <c r="CU1978" s="136"/>
      <c r="CV1978" s="136"/>
      <c r="CW1978" s="136"/>
      <c r="CX1978" s="136"/>
      <c r="CY1978" s="136"/>
      <c r="CZ1978" s="136"/>
      <c r="DA1978" s="136"/>
      <c r="DB1978" s="136"/>
      <c r="DC1978" s="136"/>
      <c r="DD1978" s="136"/>
      <c r="DE1978" s="136"/>
      <c r="DF1978" s="136"/>
      <c r="DG1978" s="136"/>
      <c r="DH1978" s="136"/>
      <c r="DI1978" s="136"/>
      <c r="DJ1978" s="136"/>
      <c r="DK1978" s="136"/>
      <c r="DL1978" s="136"/>
      <c r="DM1978" s="136"/>
      <c r="DN1978" s="136"/>
      <c r="DO1978" s="136"/>
      <c r="DP1978" s="136"/>
      <c r="DQ1978" s="136"/>
      <c r="DR1978" s="136"/>
      <c r="DS1978" s="136"/>
      <c r="DT1978" s="136"/>
      <c r="DU1978" s="136"/>
      <c r="DV1978" s="136"/>
      <c r="DW1978" s="136"/>
      <c r="DX1978" s="136"/>
      <c r="DY1978" s="136"/>
      <c r="DZ1978" s="136"/>
      <c r="EA1978" s="136"/>
      <c r="EB1978" s="136"/>
      <c r="EC1978" s="136"/>
      <c r="ED1978" s="136"/>
      <c r="EE1978" s="136"/>
      <c r="EF1978" s="136"/>
      <c r="EG1978" s="136"/>
      <c r="EH1978" s="136"/>
      <c r="EI1978" s="136"/>
      <c r="EJ1978" s="136"/>
      <c r="EK1978" s="136"/>
      <c r="EL1978" s="136"/>
      <c r="EM1978" s="136"/>
      <c r="EN1978" s="136"/>
      <c r="EO1978" s="136"/>
      <c r="EP1978" s="136"/>
      <c r="EQ1978" s="136"/>
      <c r="ER1978" s="136"/>
      <c r="ES1978" s="136"/>
      <c r="ET1978" s="136"/>
      <c r="EU1978" s="136"/>
      <c r="EV1978" s="136"/>
      <c r="EW1978" s="136"/>
      <c r="EX1978" s="136"/>
      <c r="EY1978" s="136"/>
      <c r="EZ1978" s="136"/>
      <c r="FA1978" s="136"/>
      <c r="FB1978" s="136"/>
      <c r="FC1978" s="136"/>
      <c r="FD1978" s="136"/>
      <c r="FE1978" s="136"/>
      <c r="FF1978" s="136"/>
      <c r="FG1978" s="136"/>
      <c r="FH1978" s="136"/>
      <c r="FI1978" s="136"/>
      <c r="FJ1978" s="136"/>
      <c r="FK1978" s="136"/>
      <c r="FL1978" s="136"/>
      <c r="FM1978" s="136"/>
      <c r="FN1978" s="136"/>
      <c r="FO1978" s="136"/>
      <c r="FP1978" s="136"/>
      <c r="FQ1978" s="136"/>
      <c r="FR1978" s="136"/>
      <c r="FS1978" s="136"/>
      <c r="FT1978" s="136"/>
      <c r="FU1978" s="136"/>
      <c r="FV1978" s="136"/>
      <c r="FW1978" s="136"/>
      <c r="FX1978" s="136"/>
      <c r="FY1978" s="136"/>
      <c r="FZ1978" s="136"/>
      <c r="GA1978" s="136"/>
      <c r="GB1978" s="136"/>
      <c r="GC1978" s="136"/>
      <c r="GD1978" s="136"/>
      <c r="GE1978" s="136"/>
      <c r="GF1978" s="136"/>
      <c r="GG1978" s="136"/>
      <c r="GH1978" s="136"/>
      <c r="GI1978" s="136"/>
      <c r="GJ1978" s="136"/>
      <c r="GK1978" s="136"/>
      <c r="GL1978" s="136"/>
      <c r="GM1978" s="136"/>
      <c r="GN1978" s="136"/>
      <c r="GO1978" s="136"/>
      <c r="GP1978" s="136"/>
      <c r="GQ1978" s="136"/>
      <c r="GR1978" s="136"/>
      <c r="GS1978" s="136"/>
      <c r="GT1978" s="136"/>
      <c r="GU1978" s="136"/>
      <c r="GV1978" s="136"/>
      <c r="GW1978" s="136"/>
      <c r="GX1978" s="136"/>
      <c r="GY1978" s="136"/>
      <c r="GZ1978" s="136"/>
      <c r="HA1978" s="136"/>
      <c r="HB1978" s="136"/>
      <c r="HC1978" s="136"/>
      <c r="HD1978" s="136"/>
      <c r="HE1978" s="136"/>
      <c r="HF1978" s="136"/>
      <c r="HG1978" s="136"/>
      <c r="HH1978" s="136"/>
      <c r="HI1978" s="136"/>
      <c r="HJ1978" s="136"/>
      <c r="HK1978" s="136"/>
      <c r="HL1978" s="136"/>
      <c r="HM1978" s="136"/>
      <c r="HN1978" s="136"/>
      <c r="HO1978" s="136"/>
      <c r="HP1978" s="136"/>
      <c r="HQ1978" s="136"/>
      <c r="HR1978" s="136"/>
      <c r="HS1978" s="136"/>
      <c r="HT1978" s="136"/>
      <c r="HU1978" s="136"/>
      <c r="HV1978" s="136"/>
      <c r="HW1978" s="136"/>
      <c r="HX1978" s="136"/>
      <c r="HY1978" s="136"/>
      <c r="HZ1978" s="136"/>
      <c r="IA1978" s="136"/>
      <c r="IB1978" s="136"/>
      <c r="IC1978" s="136"/>
      <c r="ID1978" s="136"/>
      <c r="IE1978" s="136"/>
      <c r="IF1978" s="136"/>
      <c r="IG1978" s="136"/>
    </row>
    <row r="1979" spans="1:241" ht="15" customHeight="1" x14ac:dyDescent="0.25">
      <c r="A1979" s="223" t="s">
        <v>175</v>
      </c>
      <c r="B1979" s="217">
        <v>4568824</v>
      </c>
      <c r="C1979" s="217">
        <v>4428389</v>
      </c>
      <c r="D1979" s="217">
        <v>485340</v>
      </c>
      <c r="E1979" s="217">
        <v>957993</v>
      </c>
      <c r="F1979" s="217">
        <v>2279818</v>
      </c>
      <c r="G1979" s="217">
        <v>363378</v>
      </c>
      <c r="H1979" s="235">
        <v>13083822</v>
      </c>
      <c r="I1979" s="136"/>
      <c r="J1979" s="223" t="s">
        <v>133</v>
      </c>
      <c r="K1979" s="217">
        <v>4403434</v>
      </c>
      <c r="L1979" s="217">
        <v>4801570</v>
      </c>
      <c r="M1979" s="217">
        <v>666530</v>
      </c>
      <c r="N1979" s="217">
        <v>1184787</v>
      </c>
      <c r="O1979" s="217">
        <v>1679408</v>
      </c>
      <c r="P1979" s="217">
        <v>458357</v>
      </c>
      <c r="Q1979" s="235">
        <v>13194086</v>
      </c>
      <c r="R1979" s="136"/>
      <c r="S1979" s="136"/>
      <c r="T1979" s="136"/>
      <c r="U1979" s="136"/>
      <c r="V1979" s="136"/>
      <c r="W1979" s="136"/>
      <c r="X1979" s="136"/>
      <c r="Y1979" s="136"/>
      <c r="Z1979" s="136"/>
      <c r="AA1979" s="136"/>
      <c r="AB1979" s="136"/>
      <c r="AC1979" s="136"/>
      <c r="AD1979" s="136"/>
      <c r="AE1979" s="136"/>
      <c r="AF1979" s="136"/>
      <c r="AG1979" s="136"/>
      <c r="AH1979" s="136"/>
      <c r="AI1979" s="136"/>
      <c r="AJ1979" s="136"/>
      <c r="AK1979" s="136"/>
      <c r="AL1979" s="136"/>
      <c r="AM1979" s="136"/>
      <c r="AN1979" s="136"/>
      <c r="AO1979" s="136"/>
      <c r="AP1979" s="136"/>
      <c r="AQ1979" s="136"/>
      <c r="AR1979" s="136"/>
      <c r="AS1979" s="136"/>
      <c r="AT1979" s="136"/>
      <c r="AU1979" s="136"/>
      <c r="AV1979" s="136"/>
      <c r="AW1979" s="136"/>
      <c r="AX1979" s="136"/>
      <c r="AY1979" s="136"/>
      <c r="AZ1979" s="136"/>
      <c r="BA1979" s="136"/>
      <c r="BB1979" s="136"/>
      <c r="BC1979" s="136"/>
      <c r="BD1979" s="136"/>
      <c r="BE1979" s="136"/>
      <c r="BF1979" s="136"/>
      <c r="BG1979" s="136"/>
      <c r="BH1979" s="136"/>
      <c r="BI1979" s="136"/>
      <c r="BJ1979" s="136"/>
      <c r="BK1979" s="136"/>
      <c r="BL1979" s="136"/>
      <c r="BM1979" s="136"/>
      <c r="BN1979" s="136"/>
      <c r="BO1979" s="136"/>
      <c r="BP1979" s="136"/>
      <c r="BQ1979" s="136"/>
      <c r="BR1979" s="136"/>
      <c r="BS1979" s="136"/>
      <c r="BT1979" s="136"/>
      <c r="BU1979" s="136"/>
      <c r="BV1979" s="136"/>
      <c r="BW1979" s="136"/>
      <c r="BX1979" s="136"/>
      <c r="BY1979" s="136"/>
      <c r="BZ1979" s="136"/>
      <c r="CA1979" s="136"/>
      <c r="CB1979" s="136"/>
      <c r="CC1979" s="136"/>
      <c r="CD1979" s="136"/>
      <c r="CE1979" s="136"/>
      <c r="CF1979" s="136"/>
      <c r="CG1979" s="136"/>
      <c r="CH1979" s="136"/>
      <c r="CI1979" s="136"/>
      <c r="CJ1979" s="136"/>
      <c r="CK1979" s="136"/>
      <c r="CL1979" s="136"/>
      <c r="CM1979" s="136"/>
      <c r="CN1979" s="136"/>
      <c r="CO1979" s="136"/>
      <c r="CP1979" s="136"/>
      <c r="CQ1979" s="136"/>
      <c r="CR1979" s="136"/>
      <c r="CS1979" s="136"/>
      <c r="CT1979" s="136"/>
      <c r="CU1979" s="136"/>
      <c r="CV1979" s="136"/>
      <c r="CW1979" s="136"/>
      <c r="CX1979" s="136"/>
      <c r="CY1979" s="136"/>
      <c r="CZ1979" s="136"/>
      <c r="DA1979" s="136"/>
      <c r="DB1979" s="136"/>
      <c r="DC1979" s="136"/>
      <c r="DD1979" s="136"/>
      <c r="DE1979" s="136"/>
      <c r="DF1979" s="136"/>
      <c r="DG1979" s="136"/>
      <c r="DH1979" s="136"/>
      <c r="DI1979" s="136"/>
      <c r="DJ1979" s="136"/>
      <c r="DK1979" s="136"/>
      <c r="DL1979" s="136"/>
      <c r="DM1979" s="136"/>
      <c r="DN1979" s="136"/>
      <c r="DO1979" s="136"/>
      <c r="DP1979" s="136"/>
      <c r="DQ1979" s="136"/>
      <c r="DR1979" s="136"/>
      <c r="DS1979" s="136"/>
      <c r="DT1979" s="136"/>
      <c r="DU1979" s="136"/>
      <c r="DV1979" s="136"/>
      <c r="DW1979" s="136"/>
      <c r="DX1979" s="136"/>
      <c r="DY1979" s="136"/>
      <c r="DZ1979" s="136"/>
      <c r="EA1979" s="136"/>
      <c r="EB1979" s="136"/>
      <c r="EC1979" s="136"/>
      <c r="ED1979" s="136"/>
      <c r="EE1979" s="136"/>
      <c r="EF1979" s="136"/>
      <c r="EG1979" s="136"/>
      <c r="EH1979" s="136"/>
      <c r="EI1979" s="136"/>
      <c r="EJ1979" s="136"/>
      <c r="EK1979" s="136"/>
      <c r="EL1979" s="136"/>
      <c r="EM1979" s="136"/>
      <c r="EN1979" s="136"/>
      <c r="EO1979" s="136"/>
      <c r="EP1979" s="136"/>
      <c r="EQ1979" s="136"/>
      <c r="ER1979" s="136"/>
      <c r="ES1979" s="136"/>
      <c r="ET1979" s="136"/>
      <c r="EU1979" s="136"/>
      <c r="EV1979" s="136"/>
      <c r="EW1979" s="136"/>
      <c r="EX1979" s="136"/>
      <c r="EY1979" s="136"/>
      <c r="EZ1979" s="136"/>
      <c r="FA1979" s="136"/>
      <c r="FB1979" s="136"/>
      <c r="FC1979" s="136"/>
      <c r="FD1979" s="136"/>
      <c r="FE1979" s="136"/>
      <c r="FF1979" s="136"/>
      <c r="FG1979" s="136"/>
      <c r="FH1979" s="136"/>
      <c r="FI1979" s="136"/>
      <c r="FJ1979" s="136"/>
      <c r="FK1979" s="136"/>
      <c r="FL1979" s="136"/>
      <c r="FM1979" s="136"/>
      <c r="FN1979" s="136"/>
      <c r="FO1979" s="136"/>
      <c r="FP1979" s="136"/>
      <c r="FQ1979" s="136"/>
      <c r="FR1979" s="136"/>
      <c r="FS1979" s="136"/>
      <c r="FT1979" s="136"/>
      <c r="FU1979" s="136"/>
      <c r="FV1979" s="136"/>
      <c r="FW1979" s="136"/>
      <c r="FX1979" s="136"/>
      <c r="FY1979" s="136"/>
      <c r="FZ1979" s="136"/>
      <c r="GA1979" s="136"/>
      <c r="GB1979" s="136"/>
      <c r="GC1979" s="136"/>
      <c r="GD1979" s="136"/>
      <c r="GE1979" s="136"/>
      <c r="GF1979" s="136"/>
      <c r="GG1979" s="136"/>
      <c r="GH1979" s="136"/>
      <c r="GI1979" s="136"/>
      <c r="GJ1979" s="136"/>
      <c r="GK1979" s="136"/>
      <c r="GL1979" s="136"/>
      <c r="GM1979" s="136"/>
      <c r="GN1979" s="136"/>
      <c r="GO1979" s="136"/>
      <c r="GP1979" s="136"/>
      <c r="GQ1979" s="136"/>
      <c r="GR1979" s="136"/>
      <c r="GS1979" s="136"/>
      <c r="GT1979" s="136"/>
      <c r="GU1979" s="136"/>
      <c r="GV1979" s="136"/>
      <c r="GW1979" s="136"/>
      <c r="GX1979" s="136"/>
      <c r="GY1979" s="136"/>
      <c r="GZ1979" s="136"/>
      <c r="HA1979" s="136"/>
      <c r="HB1979" s="136"/>
      <c r="HC1979" s="136"/>
      <c r="HD1979" s="136"/>
      <c r="HE1979" s="136"/>
      <c r="HF1979" s="136"/>
      <c r="HG1979" s="136"/>
      <c r="HH1979" s="136"/>
      <c r="HI1979" s="136"/>
      <c r="HJ1979" s="136"/>
      <c r="HK1979" s="136"/>
      <c r="HL1979" s="136"/>
      <c r="HM1979" s="136"/>
      <c r="HN1979" s="136"/>
      <c r="HO1979" s="136"/>
      <c r="HP1979" s="136"/>
      <c r="HQ1979" s="136"/>
      <c r="HR1979" s="136"/>
      <c r="HS1979" s="136"/>
      <c r="HT1979" s="136"/>
      <c r="HU1979" s="136"/>
      <c r="HV1979" s="136"/>
      <c r="HW1979" s="136"/>
      <c r="HX1979" s="136"/>
      <c r="HY1979" s="136"/>
      <c r="HZ1979" s="136"/>
      <c r="IA1979" s="136"/>
      <c r="IB1979" s="136"/>
      <c r="IC1979" s="136"/>
      <c r="ID1979" s="136"/>
      <c r="IE1979" s="136"/>
      <c r="IF1979" s="136"/>
      <c r="IG1979" s="136"/>
    </row>
    <row r="1980" spans="1:241" ht="15" customHeight="1" x14ac:dyDescent="0.25">
      <c r="A1980" s="223" t="s">
        <v>174</v>
      </c>
      <c r="B1980" s="217">
        <v>4686876</v>
      </c>
      <c r="C1980" s="217">
        <v>4124117</v>
      </c>
      <c r="D1980" s="217">
        <v>564824</v>
      </c>
      <c r="E1980" s="217">
        <v>867244</v>
      </c>
      <c r="F1980" s="217">
        <v>3148777</v>
      </c>
      <c r="G1980" s="217">
        <v>417417</v>
      </c>
      <c r="H1980" s="235">
        <v>13809330</v>
      </c>
      <c r="I1980" s="136"/>
      <c r="J1980" s="223" t="s">
        <v>132</v>
      </c>
      <c r="K1980" s="217">
        <v>3750101</v>
      </c>
      <c r="L1980" s="217">
        <v>5110065</v>
      </c>
      <c r="M1980" s="217">
        <v>824879</v>
      </c>
      <c r="N1980" s="217">
        <v>1235160</v>
      </c>
      <c r="O1980" s="217">
        <v>2009340</v>
      </c>
      <c r="P1980" s="217">
        <v>526442</v>
      </c>
      <c r="Q1980" s="235">
        <v>13455987</v>
      </c>
      <c r="R1980" s="136"/>
      <c r="S1980" s="136"/>
      <c r="T1980" s="136"/>
      <c r="U1980" s="136"/>
      <c r="V1980" s="136"/>
      <c r="W1980" s="136"/>
      <c r="X1980" s="136"/>
      <c r="Y1980" s="136"/>
      <c r="Z1980" s="136"/>
      <c r="AA1980" s="136"/>
      <c r="AB1980" s="136"/>
      <c r="AC1980" s="136"/>
      <c r="AD1980" s="136"/>
      <c r="AE1980" s="136"/>
      <c r="AF1980" s="136"/>
      <c r="AG1980" s="136"/>
      <c r="AH1980" s="136"/>
      <c r="AI1980" s="136"/>
      <c r="AJ1980" s="136"/>
      <c r="AK1980" s="136"/>
      <c r="AL1980" s="136"/>
      <c r="AM1980" s="136"/>
      <c r="AN1980" s="136"/>
      <c r="AO1980" s="136"/>
      <c r="AP1980" s="136"/>
      <c r="AQ1980" s="136"/>
      <c r="AR1980" s="136"/>
      <c r="AS1980" s="136"/>
      <c r="AT1980" s="136"/>
      <c r="AU1980" s="136"/>
      <c r="AV1980" s="136"/>
      <c r="AW1980" s="136"/>
      <c r="AX1980" s="136"/>
      <c r="AY1980" s="136"/>
      <c r="AZ1980" s="136"/>
      <c r="BA1980" s="136"/>
      <c r="BB1980" s="136"/>
      <c r="BC1980" s="136"/>
      <c r="BD1980" s="136"/>
      <c r="BE1980" s="136"/>
      <c r="BF1980" s="136"/>
      <c r="BG1980" s="136"/>
      <c r="BH1980" s="136"/>
      <c r="BI1980" s="136"/>
      <c r="BJ1980" s="136"/>
      <c r="BK1980" s="136"/>
      <c r="BL1980" s="136"/>
      <c r="BM1980" s="136"/>
      <c r="BN1980" s="136"/>
      <c r="BO1980" s="136"/>
      <c r="BP1980" s="136"/>
      <c r="BQ1980" s="136"/>
      <c r="BR1980" s="136"/>
      <c r="BS1980" s="136"/>
      <c r="BT1980" s="136"/>
      <c r="BU1980" s="136"/>
      <c r="BV1980" s="136"/>
      <c r="BW1980" s="136"/>
      <c r="BX1980" s="136"/>
      <c r="BY1980" s="136"/>
      <c r="BZ1980" s="136"/>
      <c r="CA1980" s="136"/>
      <c r="CB1980" s="136"/>
      <c r="CC1980" s="136"/>
      <c r="CD1980" s="136"/>
      <c r="CE1980" s="136"/>
      <c r="CF1980" s="136"/>
      <c r="CG1980" s="136"/>
      <c r="CH1980" s="136"/>
      <c r="CI1980" s="136"/>
      <c r="CJ1980" s="136"/>
      <c r="CK1980" s="136"/>
      <c r="CL1980" s="136"/>
      <c r="CM1980" s="136"/>
      <c r="CN1980" s="136"/>
      <c r="CO1980" s="136"/>
      <c r="CP1980" s="136"/>
      <c r="CQ1980" s="136"/>
      <c r="CR1980" s="136"/>
      <c r="CS1980" s="136"/>
      <c r="CT1980" s="136"/>
      <c r="CU1980" s="136"/>
      <c r="CV1980" s="136"/>
      <c r="CW1980" s="136"/>
      <c r="CX1980" s="136"/>
      <c r="CY1980" s="136"/>
      <c r="CZ1980" s="136"/>
      <c r="DA1980" s="136"/>
      <c r="DB1980" s="136"/>
      <c r="DC1980" s="136"/>
      <c r="DD1980" s="136"/>
      <c r="DE1980" s="136"/>
      <c r="DF1980" s="136"/>
      <c r="DG1980" s="136"/>
      <c r="DH1980" s="136"/>
      <c r="DI1980" s="136"/>
      <c r="DJ1980" s="136"/>
      <c r="DK1980" s="136"/>
      <c r="DL1980" s="136"/>
      <c r="DM1980" s="136"/>
      <c r="DN1980" s="136"/>
      <c r="DO1980" s="136"/>
      <c r="DP1980" s="136"/>
      <c r="DQ1980" s="136"/>
      <c r="DR1980" s="136"/>
      <c r="DS1980" s="136"/>
      <c r="DT1980" s="136"/>
      <c r="DU1980" s="136"/>
      <c r="DV1980" s="136"/>
      <c r="DW1980" s="136"/>
      <c r="DX1980" s="136"/>
      <c r="DY1980" s="136"/>
      <c r="DZ1980" s="136"/>
      <c r="EA1980" s="136"/>
      <c r="EB1980" s="136"/>
      <c r="EC1980" s="136"/>
      <c r="ED1980" s="136"/>
      <c r="EE1980" s="136"/>
      <c r="EF1980" s="136"/>
      <c r="EG1980" s="136"/>
      <c r="EH1980" s="136"/>
      <c r="EI1980" s="136"/>
      <c r="EJ1980" s="136"/>
      <c r="EK1980" s="136"/>
      <c r="EL1980" s="136"/>
      <c r="EM1980" s="136"/>
      <c r="EN1980" s="136"/>
      <c r="EO1980" s="136"/>
      <c r="EP1980" s="136"/>
      <c r="EQ1980" s="136"/>
      <c r="ER1980" s="136"/>
      <c r="ES1980" s="136"/>
      <c r="ET1980" s="136"/>
      <c r="EU1980" s="136"/>
      <c r="EV1980" s="136"/>
      <c r="EW1980" s="136"/>
      <c r="EX1980" s="136"/>
      <c r="EY1980" s="136"/>
      <c r="EZ1980" s="136"/>
      <c r="FA1980" s="136"/>
      <c r="FB1980" s="136"/>
      <c r="FC1980" s="136"/>
      <c r="FD1980" s="136"/>
      <c r="FE1980" s="136"/>
      <c r="FF1980" s="136"/>
      <c r="FG1980" s="136"/>
      <c r="FH1980" s="136"/>
      <c r="FI1980" s="136"/>
      <c r="FJ1980" s="136"/>
      <c r="FK1980" s="136"/>
      <c r="FL1980" s="136"/>
      <c r="FM1980" s="136"/>
      <c r="FN1980" s="136"/>
      <c r="FO1980" s="136"/>
      <c r="FP1980" s="136"/>
      <c r="FQ1980" s="136"/>
      <c r="FR1980" s="136"/>
      <c r="FS1980" s="136"/>
      <c r="FT1980" s="136"/>
      <c r="FU1980" s="136"/>
      <c r="FV1980" s="136"/>
      <c r="FW1980" s="136"/>
      <c r="FX1980" s="136"/>
      <c r="FY1980" s="136"/>
      <c r="FZ1980" s="136"/>
      <c r="GA1980" s="136"/>
      <c r="GB1980" s="136"/>
      <c r="GC1980" s="136"/>
      <c r="GD1980" s="136"/>
      <c r="GE1980" s="136"/>
      <c r="GF1980" s="136"/>
      <c r="GG1980" s="136"/>
      <c r="GH1980" s="136"/>
      <c r="GI1980" s="136"/>
      <c r="GJ1980" s="136"/>
      <c r="GK1980" s="136"/>
      <c r="GL1980" s="136"/>
      <c r="GM1980" s="136"/>
      <c r="GN1980" s="136"/>
      <c r="GO1980" s="136"/>
      <c r="GP1980" s="136"/>
      <c r="GQ1980" s="136"/>
      <c r="GR1980" s="136"/>
      <c r="GS1980" s="136"/>
      <c r="GT1980" s="136"/>
      <c r="GU1980" s="136"/>
      <c r="GV1980" s="136"/>
      <c r="GW1980" s="136"/>
      <c r="GX1980" s="136"/>
      <c r="GY1980" s="136"/>
      <c r="GZ1980" s="136"/>
      <c r="HA1980" s="136"/>
      <c r="HB1980" s="136"/>
      <c r="HC1980" s="136"/>
      <c r="HD1980" s="136"/>
      <c r="HE1980" s="136"/>
      <c r="HF1980" s="136"/>
      <c r="HG1980" s="136"/>
      <c r="HH1980" s="136"/>
      <c r="HI1980" s="136"/>
      <c r="HJ1980" s="136"/>
      <c r="HK1980" s="136"/>
      <c r="HL1980" s="136"/>
      <c r="HM1980" s="136"/>
      <c r="HN1980" s="136"/>
      <c r="HO1980" s="136"/>
      <c r="HP1980" s="136"/>
      <c r="HQ1980" s="136"/>
      <c r="HR1980" s="136"/>
      <c r="HS1980" s="136"/>
      <c r="HT1980" s="136"/>
      <c r="HU1980" s="136"/>
      <c r="HV1980" s="136"/>
      <c r="HW1980" s="136"/>
      <c r="HX1980" s="136"/>
      <c r="HY1980" s="136"/>
      <c r="HZ1980" s="136"/>
      <c r="IA1980" s="136"/>
      <c r="IB1980" s="136"/>
      <c r="IC1980" s="136"/>
      <c r="ID1980" s="136"/>
      <c r="IE1980" s="136"/>
      <c r="IF1980" s="136"/>
      <c r="IG1980" s="136"/>
    </row>
    <row r="1981" spans="1:241" ht="15" customHeight="1" x14ac:dyDescent="0.25">
      <c r="A1981" s="223" t="s">
        <v>173</v>
      </c>
      <c r="B1981" s="217">
        <v>6445669</v>
      </c>
      <c r="C1981" s="217">
        <v>4400221</v>
      </c>
      <c r="D1981" s="217">
        <v>497346</v>
      </c>
      <c r="E1981" s="217">
        <v>872643</v>
      </c>
      <c r="F1981" s="217">
        <v>2804989</v>
      </c>
      <c r="G1981" s="217">
        <v>455277</v>
      </c>
      <c r="H1981" s="235">
        <v>15476145</v>
      </c>
      <c r="I1981" s="136"/>
      <c r="J1981" s="223" t="s">
        <v>131</v>
      </c>
      <c r="K1981" s="217">
        <v>3924859</v>
      </c>
      <c r="L1981" s="217">
        <v>4356026</v>
      </c>
      <c r="M1981" s="217">
        <v>678648</v>
      </c>
      <c r="N1981" s="217">
        <v>1180588</v>
      </c>
      <c r="O1981" s="217">
        <v>1711898</v>
      </c>
      <c r="P1981" s="217">
        <v>558841</v>
      </c>
      <c r="Q1981" s="235">
        <v>12410860</v>
      </c>
      <c r="R1981" s="136"/>
      <c r="S1981" s="136"/>
      <c r="T1981" s="136"/>
      <c r="U1981" s="136"/>
      <c r="V1981" s="136"/>
      <c r="W1981" s="136"/>
      <c r="X1981" s="136"/>
      <c r="Y1981" s="136"/>
      <c r="Z1981" s="136"/>
      <c r="AA1981" s="136"/>
      <c r="AB1981" s="136"/>
      <c r="AC1981" s="136"/>
      <c r="AD1981" s="136"/>
      <c r="AE1981" s="136"/>
      <c r="AF1981" s="136"/>
      <c r="AG1981" s="136"/>
      <c r="AH1981" s="136"/>
      <c r="AI1981" s="136"/>
      <c r="AJ1981" s="136"/>
      <c r="AK1981" s="136"/>
      <c r="AL1981" s="136"/>
      <c r="AM1981" s="136"/>
      <c r="AN1981" s="136"/>
      <c r="AO1981" s="136"/>
      <c r="AP1981" s="136"/>
      <c r="AQ1981" s="136"/>
      <c r="AR1981" s="136"/>
      <c r="AS1981" s="136"/>
      <c r="AT1981" s="136"/>
      <c r="AU1981" s="136"/>
      <c r="AV1981" s="136"/>
      <c r="AW1981" s="136"/>
      <c r="AX1981" s="136"/>
      <c r="AY1981" s="136"/>
      <c r="AZ1981" s="136"/>
      <c r="BA1981" s="136"/>
      <c r="BB1981" s="136"/>
      <c r="BC1981" s="136"/>
      <c r="BD1981" s="136"/>
      <c r="BE1981" s="136"/>
      <c r="BF1981" s="136"/>
      <c r="BG1981" s="136"/>
      <c r="BH1981" s="136"/>
      <c r="BI1981" s="136"/>
      <c r="BJ1981" s="136"/>
      <c r="BK1981" s="136"/>
      <c r="BL1981" s="136"/>
      <c r="BM1981" s="136"/>
      <c r="BN1981" s="136"/>
      <c r="BO1981" s="136"/>
      <c r="BP1981" s="136"/>
      <c r="BQ1981" s="136"/>
      <c r="BR1981" s="136"/>
      <c r="BS1981" s="136"/>
      <c r="BT1981" s="136"/>
      <c r="BU1981" s="136"/>
      <c r="BV1981" s="136"/>
      <c r="BW1981" s="136"/>
      <c r="BX1981" s="136"/>
      <c r="BY1981" s="136"/>
      <c r="BZ1981" s="136"/>
      <c r="CA1981" s="136"/>
      <c r="CB1981" s="136"/>
      <c r="CC1981" s="136"/>
      <c r="CD1981" s="136"/>
      <c r="CE1981" s="136"/>
      <c r="CF1981" s="136"/>
      <c r="CG1981" s="136"/>
      <c r="CH1981" s="136"/>
      <c r="CI1981" s="136"/>
      <c r="CJ1981" s="136"/>
      <c r="CK1981" s="136"/>
      <c r="CL1981" s="136"/>
      <c r="CM1981" s="136"/>
      <c r="CN1981" s="136"/>
      <c r="CO1981" s="136"/>
      <c r="CP1981" s="136"/>
      <c r="CQ1981" s="136"/>
      <c r="CR1981" s="136"/>
      <c r="CS1981" s="136"/>
      <c r="CT1981" s="136"/>
      <c r="CU1981" s="136"/>
      <c r="CV1981" s="136"/>
      <c r="CW1981" s="136"/>
      <c r="CX1981" s="136"/>
      <c r="CY1981" s="136"/>
      <c r="CZ1981" s="136"/>
      <c r="DA1981" s="136"/>
      <c r="DB1981" s="136"/>
      <c r="DC1981" s="136"/>
      <c r="DD1981" s="136"/>
      <c r="DE1981" s="136"/>
      <c r="DF1981" s="136"/>
      <c r="DG1981" s="136"/>
      <c r="DH1981" s="136"/>
      <c r="DI1981" s="136"/>
      <c r="DJ1981" s="136"/>
      <c r="DK1981" s="136"/>
      <c r="DL1981" s="136"/>
      <c r="DM1981" s="136"/>
      <c r="DN1981" s="136"/>
      <c r="DO1981" s="136"/>
      <c r="DP1981" s="136"/>
      <c r="DQ1981" s="136"/>
      <c r="DR1981" s="136"/>
      <c r="DS1981" s="136"/>
      <c r="DT1981" s="136"/>
      <c r="DU1981" s="136"/>
      <c r="DV1981" s="136"/>
      <c r="DW1981" s="136"/>
      <c r="DX1981" s="136"/>
      <c r="DY1981" s="136"/>
      <c r="DZ1981" s="136"/>
      <c r="EA1981" s="136"/>
      <c r="EB1981" s="136"/>
      <c r="EC1981" s="136"/>
      <c r="ED1981" s="136"/>
      <c r="EE1981" s="136"/>
      <c r="EF1981" s="136"/>
      <c r="EG1981" s="136"/>
      <c r="EH1981" s="136"/>
      <c r="EI1981" s="136"/>
      <c r="EJ1981" s="136"/>
      <c r="EK1981" s="136"/>
      <c r="EL1981" s="136"/>
      <c r="EM1981" s="136"/>
      <c r="EN1981" s="136"/>
      <c r="EO1981" s="136"/>
      <c r="EP1981" s="136"/>
      <c r="EQ1981" s="136"/>
      <c r="ER1981" s="136"/>
      <c r="ES1981" s="136"/>
      <c r="ET1981" s="136"/>
      <c r="EU1981" s="136"/>
      <c r="EV1981" s="136"/>
      <c r="EW1981" s="136"/>
      <c r="EX1981" s="136"/>
      <c r="EY1981" s="136"/>
      <c r="EZ1981" s="136"/>
      <c r="FA1981" s="136"/>
      <c r="FB1981" s="136"/>
      <c r="FC1981" s="136"/>
      <c r="FD1981" s="136"/>
      <c r="FE1981" s="136"/>
      <c r="FF1981" s="136"/>
      <c r="FG1981" s="136"/>
      <c r="FH1981" s="136"/>
      <c r="FI1981" s="136"/>
      <c r="FJ1981" s="136"/>
      <c r="FK1981" s="136"/>
      <c r="FL1981" s="136"/>
      <c r="FM1981" s="136"/>
      <c r="FN1981" s="136"/>
      <c r="FO1981" s="136"/>
      <c r="FP1981" s="136"/>
      <c r="FQ1981" s="136"/>
      <c r="FR1981" s="136"/>
      <c r="FS1981" s="136"/>
      <c r="FT1981" s="136"/>
      <c r="FU1981" s="136"/>
      <c r="FV1981" s="136"/>
      <c r="FW1981" s="136"/>
      <c r="FX1981" s="136"/>
      <c r="FY1981" s="136"/>
      <c r="FZ1981" s="136"/>
      <c r="GA1981" s="136"/>
      <c r="GB1981" s="136"/>
      <c r="GC1981" s="136"/>
      <c r="GD1981" s="136"/>
      <c r="GE1981" s="136"/>
      <c r="GF1981" s="136"/>
      <c r="GG1981" s="136"/>
      <c r="GH1981" s="136"/>
      <c r="GI1981" s="136"/>
      <c r="GJ1981" s="136"/>
      <c r="GK1981" s="136"/>
      <c r="GL1981" s="136"/>
      <c r="GM1981" s="136"/>
      <c r="GN1981" s="136"/>
      <c r="GO1981" s="136"/>
      <c r="GP1981" s="136"/>
      <c r="GQ1981" s="136"/>
      <c r="GR1981" s="136"/>
      <c r="GS1981" s="136"/>
      <c r="GT1981" s="136"/>
      <c r="GU1981" s="136"/>
      <c r="GV1981" s="136"/>
      <c r="GW1981" s="136"/>
      <c r="GX1981" s="136"/>
      <c r="GY1981" s="136"/>
      <c r="GZ1981" s="136"/>
      <c r="HA1981" s="136"/>
      <c r="HB1981" s="136"/>
      <c r="HC1981" s="136"/>
      <c r="HD1981" s="136"/>
      <c r="HE1981" s="136"/>
      <c r="HF1981" s="136"/>
      <c r="HG1981" s="136"/>
      <c r="HH1981" s="136"/>
      <c r="HI1981" s="136"/>
      <c r="HJ1981" s="136"/>
      <c r="HK1981" s="136"/>
      <c r="HL1981" s="136"/>
      <c r="HM1981" s="136"/>
      <c r="HN1981" s="136"/>
      <c r="HO1981" s="136"/>
      <c r="HP1981" s="136"/>
      <c r="HQ1981" s="136"/>
      <c r="HR1981" s="136"/>
      <c r="HS1981" s="136"/>
      <c r="HT1981" s="136"/>
      <c r="HU1981" s="136"/>
      <c r="HV1981" s="136"/>
      <c r="HW1981" s="136"/>
      <c r="HX1981" s="136"/>
      <c r="HY1981" s="136"/>
      <c r="HZ1981" s="136"/>
      <c r="IA1981" s="136"/>
      <c r="IB1981" s="136"/>
      <c r="IC1981" s="136"/>
      <c r="ID1981" s="136"/>
      <c r="IE1981" s="136"/>
      <c r="IF1981" s="136"/>
      <c r="IG1981" s="136"/>
    </row>
    <row r="1982" spans="1:241" ht="15" customHeight="1" x14ac:dyDescent="0.25">
      <c r="A1982" s="223" t="s">
        <v>172</v>
      </c>
      <c r="B1982" s="217">
        <v>9362001</v>
      </c>
      <c r="C1982" s="217">
        <v>4235540</v>
      </c>
      <c r="D1982" s="217">
        <v>609739</v>
      </c>
      <c r="E1982" s="217">
        <v>1209187</v>
      </c>
      <c r="F1982" s="217">
        <v>2868978</v>
      </c>
      <c r="G1982" s="217">
        <v>573752</v>
      </c>
      <c r="H1982" s="235">
        <v>18859769</v>
      </c>
      <c r="I1982" s="136"/>
      <c r="J1982" s="223" t="s">
        <v>130</v>
      </c>
      <c r="K1982" s="217">
        <v>4242414</v>
      </c>
      <c r="L1982" s="217">
        <v>4995609</v>
      </c>
      <c r="M1982" s="217">
        <v>633426</v>
      </c>
      <c r="N1982" s="217">
        <v>1359945</v>
      </c>
      <c r="O1982" s="217">
        <v>1646782</v>
      </c>
      <c r="P1982" s="217">
        <v>656986</v>
      </c>
      <c r="Q1982" s="235">
        <v>13535162</v>
      </c>
      <c r="R1982" s="136"/>
      <c r="S1982" s="136"/>
      <c r="T1982" s="136"/>
      <c r="U1982" s="136"/>
      <c r="V1982" s="136"/>
      <c r="W1982" s="136"/>
      <c r="X1982" s="136"/>
      <c r="Y1982" s="136"/>
      <c r="Z1982" s="136"/>
      <c r="AA1982" s="136"/>
      <c r="AB1982" s="136"/>
      <c r="AC1982" s="136"/>
      <c r="AD1982" s="136"/>
      <c r="AE1982" s="136"/>
      <c r="AF1982" s="136"/>
      <c r="AG1982" s="136"/>
      <c r="AH1982" s="136"/>
      <c r="AI1982" s="136"/>
      <c r="AJ1982" s="136"/>
      <c r="AK1982" s="136"/>
      <c r="AL1982" s="136"/>
      <c r="AM1982" s="136"/>
      <c r="AN1982" s="136"/>
      <c r="AO1982" s="136"/>
      <c r="AP1982" s="136"/>
      <c r="AQ1982" s="136"/>
      <c r="AR1982" s="136"/>
      <c r="AS1982" s="136"/>
      <c r="AT1982" s="136"/>
      <c r="AU1982" s="136"/>
      <c r="AV1982" s="136"/>
      <c r="AW1982" s="136"/>
      <c r="AX1982" s="136"/>
      <c r="AY1982" s="136"/>
      <c r="AZ1982" s="136"/>
      <c r="BA1982" s="136"/>
      <c r="BB1982" s="136"/>
      <c r="BC1982" s="136"/>
      <c r="BD1982" s="136"/>
      <c r="BE1982" s="136"/>
      <c r="BF1982" s="136"/>
      <c r="BG1982" s="136"/>
      <c r="BH1982" s="136"/>
      <c r="BI1982" s="136"/>
      <c r="BJ1982" s="136"/>
      <c r="BK1982" s="136"/>
      <c r="BL1982" s="136"/>
      <c r="BM1982" s="136"/>
      <c r="BN1982" s="136"/>
      <c r="BO1982" s="136"/>
      <c r="BP1982" s="136"/>
      <c r="BQ1982" s="136"/>
      <c r="BR1982" s="136"/>
      <c r="BS1982" s="136"/>
      <c r="BT1982" s="136"/>
      <c r="BU1982" s="136"/>
      <c r="BV1982" s="136"/>
      <c r="BW1982" s="136"/>
      <c r="BX1982" s="136"/>
      <c r="BY1982" s="136"/>
      <c r="BZ1982" s="136"/>
      <c r="CA1982" s="136"/>
      <c r="CB1982" s="136"/>
      <c r="CC1982" s="136"/>
      <c r="CD1982" s="136"/>
      <c r="CE1982" s="136"/>
      <c r="CF1982" s="136"/>
      <c r="CG1982" s="136"/>
      <c r="CH1982" s="136"/>
      <c r="CI1982" s="136"/>
      <c r="CJ1982" s="136"/>
      <c r="CK1982" s="136"/>
      <c r="CL1982" s="136"/>
      <c r="CM1982" s="136"/>
      <c r="CN1982" s="136"/>
      <c r="CO1982" s="136"/>
      <c r="CP1982" s="136"/>
      <c r="CQ1982" s="136"/>
      <c r="CR1982" s="136"/>
      <c r="CS1982" s="136"/>
      <c r="CT1982" s="136"/>
      <c r="CU1982" s="136"/>
      <c r="CV1982" s="136"/>
      <c r="CW1982" s="136"/>
      <c r="CX1982" s="136"/>
      <c r="CY1982" s="136"/>
      <c r="CZ1982" s="136"/>
      <c r="DA1982" s="136"/>
      <c r="DB1982" s="136"/>
      <c r="DC1982" s="136"/>
      <c r="DD1982" s="136"/>
      <c r="DE1982" s="136"/>
      <c r="DF1982" s="136"/>
      <c r="DG1982" s="136"/>
      <c r="DH1982" s="136"/>
      <c r="DI1982" s="136"/>
      <c r="DJ1982" s="136"/>
      <c r="DK1982" s="136"/>
      <c r="DL1982" s="136"/>
      <c r="DM1982" s="136"/>
      <c r="DN1982" s="136"/>
      <c r="DO1982" s="136"/>
      <c r="DP1982" s="136"/>
      <c r="DQ1982" s="136"/>
      <c r="DR1982" s="136"/>
      <c r="DS1982" s="136"/>
      <c r="DT1982" s="136"/>
      <c r="DU1982" s="136"/>
      <c r="DV1982" s="136"/>
      <c r="DW1982" s="136"/>
      <c r="DX1982" s="136"/>
      <c r="DY1982" s="136"/>
      <c r="DZ1982" s="136"/>
      <c r="EA1982" s="136"/>
      <c r="EB1982" s="136"/>
      <c r="EC1982" s="136"/>
      <c r="ED1982" s="136"/>
      <c r="EE1982" s="136"/>
      <c r="EF1982" s="136"/>
      <c r="EG1982" s="136"/>
      <c r="EH1982" s="136"/>
      <c r="EI1982" s="136"/>
      <c r="EJ1982" s="136"/>
      <c r="EK1982" s="136"/>
      <c r="EL1982" s="136"/>
      <c r="EM1982" s="136"/>
      <c r="EN1982" s="136"/>
      <c r="EO1982" s="136"/>
      <c r="EP1982" s="136"/>
      <c r="EQ1982" s="136"/>
      <c r="ER1982" s="136"/>
      <c r="ES1982" s="136"/>
      <c r="ET1982" s="136"/>
      <c r="EU1982" s="136"/>
      <c r="EV1982" s="136"/>
      <c r="EW1982" s="136"/>
      <c r="EX1982" s="136"/>
      <c r="EY1982" s="136"/>
      <c r="EZ1982" s="136"/>
      <c r="FA1982" s="136"/>
      <c r="FB1982" s="136"/>
      <c r="FC1982" s="136"/>
      <c r="FD1982" s="136"/>
      <c r="FE1982" s="136"/>
      <c r="FF1982" s="136"/>
      <c r="FG1982" s="136"/>
      <c r="FH1982" s="136"/>
      <c r="FI1982" s="136"/>
      <c r="FJ1982" s="136"/>
      <c r="FK1982" s="136"/>
      <c r="FL1982" s="136"/>
      <c r="FM1982" s="136"/>
      <c r="FN1982" s="136"/>
      <c r="FO1982" s="136"/>
      <c r="FP1982" s="136"/>
      <c r="FQ1982" s="136"/>
      <c r="FR1982" s="136"/>
      <c r="FS1982" s="136"/>
      <c r="FT1982" s="136"/>
      <c r="FU1982" s="136"/>
      <c r="FV1982" s="136"/>
      <c r="FW1982" s="136"/>
      <c r="FX1982" s="136"/>
      <c r="FY1982" s="136"/>
      <c r="FZ1982" s="136"/>
      <c r="GA1982" s="136"/>
      <c r="GB1982" s="136"/>
      <c r="GC1982" s="136"/>
      <c r="GD1982" s="136"/>
      <c r="GE1982" s="136"/>
      <c r="GF1982" s="136"/>
      <c r="GG1982" s="136"/>
      <c r="GH1982" s="136"/>
      <c r="GI1982" s="136"/>
      <c r="GJ1982" s="136"/>
      <c r="GK1982" s="136"/>
      <c r="GL1982" s="136"/>
      <c r="GM1982" s="136"/>
      <c r="GN1982" s="136"/>
      <c r="GO1982" s="136"/>
      <c r="GP1982" s="136"/>
      <c r="GQ1982" s="136"/>
      <c r="GR1982" s="136"/>
      <c r="GS1982" s="136"/>
      <c r="GT1982" s="136"/>
      <c r="GU1982" s="136"/>
      <c r="GV1982" s="136"/>
      <c r="GW1982" s="136"/>
      <c r="GX1982" s="136"/>
      <c r="GY1982" s="136"/>
      <c r="GZ1982" s="136"/>
      <c r="HA1982" s="136"/>
      <c r="HB1982" s="136"/>
      <c r="HC1982" s="136"/>
      <c r="HD1982" s="136"/>
      <c r="HE1982" s="136"/>
      <c r="HF1982" s="136"/>
      <c r="HG1982" s="136"/>
      <c r="HH1982" s="136"/>
      <c r="HI1982" s="136"/>
      <c r="HJ1982" s="136"/>
      <c r="HK1982" s="136"/>
      <c r="HL1982" s="136"/>
      <c r="HM1982" s="136"/>
      <c r="HN1982" s="136"/>
      <c r="HO1982" s="136"/>
      <c r="HP1982" s="136"/>
      <c r="HQ1982" s="136"/>
      <c r="HR1982" s="136"/>
      <c r="HS1982" s="136"/>
      <c r="HT1982" s="136"/>
      <c r="HU1982" s="136"/>
      <c r="HV1982" s="136"/>
      <c r="HW1982" s="136"/>
      <c r="HX1982" s="136"/>
      <c r="HY1982" s="136"/>
      <c r="HZ1982" s="136"/>
      <c r="IA1982" s="136"/>
      <c r="IB1982" s="136"/>
      <c r="IC1982" s="136"/>
      <c r="ID1982" s="136"/>
      <c r="IE1982" s="136"/>
      <c r="IF1982" s="136"/>
      <c r="IG1982" s="136"/>
    </row>
    <row r="1983" spans="1:241" ht="15" customHeight="1" x14ac:dyDescent="0.25">
      <c r="A1983" s="223" t="s">
        <v>171</v>
      </c>
      <c r="B1983" s="217">
        <v>9004555</v>
      </c>
      <c r="C1983" s="217">
        <v>3967261</v>
      </c>
      <c r="D1983" s="217">
        <v>482354</v>
      </c>
      <c r="E1983" s="217">
        <v>1025084</v>
      </c>
      <c r="F1983" s="217">
        <v>2194355</v>
      </c>
      <c r="G1983" s="217">
        <v>523739</v>
      </c>
      <c r="H1983" s="235">
        <v>17197417</v>
      </c>
      <c r="I1983" s="136"/>
      <c r="J1983" s="223" t="s">
        <v>129</v>
      </c>
      <c r="K1983" s="217">
        <v>4783971</v>
      </c>
      <c r="L1983" s="217">
        <v>5854789</v>
      </c>
      <c r="M1983" s="217">
        <v>765270</v>
      </c>
      <c r="N1983" s="217">
        <v>1596563</v>
      </c>
      <c r="O1983" s="217">
        <v>1923896</v>
      </c>
      <c r="P1983" s="217">
        <v>707258</v>
      </c>
      <c r="Q1983" s="235">
        <v>15631747</v>
      </c>
      <c r="R1983" s="136"/>
      <c r="S1983" s="136"/>
      <c r="T1983" s="136"/>
      <c r="U1983" s="136"/>
      <c r="V1983" s="136"/>
      <c r="W1983" s="136"/>
      <c r="X1983" s="136"/>
      <c r="Y1983" s="136"/>
      <c r="Z1983" s="136"/>
      <c r="AA1983" s="136"/>
      <c r="AB1983" s="136"/>
      <c r="AC1983" s="136"/>
      <c r="AD1983" s="136"/>
      <c r="AE1983" s="136"/>
      <c r="AF1983" s="136"/>
      <c r="AG1983" s="136"/>
      <c r="AH1983" s="136"/>
      <c r="AI1983" s="136"/>
      <c r="AJ1983" s="136"/>
      <c r="AK1983" s="136"/>
      <c r="AL1983" s="136"/>
      <c r="AM1983" s="136"/>
      <c r="AN1983" s="136"/>
      <c r="AO1983" s="136"/>
      <c r="AP1983" s="136"/>
      <c r="AQ1983" s="136"/>
      <c r="AR1983" s="136"/>
      <c r="AS1983" s="136"/>
      <c r="AT1983" s="136"/>
      <c r="AU1983" s="136"/>
      <c r="AV1983" s="136"/>
      <c r="AW1983" s="136"/>
      <c r="AX1983" s="136"/>
      <c r="AY1983" s="136"/>
      <c r="AZ1983" s="136"/>
      <c r="BA1983" s="136"/>
      <c r="BB1983" s="136"/>
      <c r="BC1983" s="136"/>
      <c r="BD1983" s="136"/>
      <c r="BE1983" s="136"/>
      <c r="BF1983" s="136"/>
      <c r="BG1983" s="136"/>
      <c r="BH1983" s="136"/>
      <c r="BI1983" s="136"/>
      <c r="BJ1983" s="136"/>
      <c r="BK1983" s="136"/>
      <c r="BL1983" s="136"/>
      <c r="BM1983" s="136"/>
      <c r="BN1983" s="136"/>
      <c r="BO1983" s="136"/>
      <c r="BP1983" s="136"/>
      <c r="BQ1983" s="136"/>
      <c r="BR1983" s="136"/>
      <c r="BS1983" s="136"/>
      <c r="BT1983" s="136"/>
      <c r="BU1983" s="136"/>
      <c r="BV1983" s="136"/>
      <c r="BW1983" s="136"/>
      <c r="BX1983" s="136"/>
      <c r="BY1983" s="136"/>
      <c r="BZ1983" s="136"/>
      <c r="CA1983" s="136"/>
      <c r="CB1983" s="136"/>
      <c r="CC1983" s="136"/>
      <c r="CD1983" s="136"/>
      <c r="CE1983" s="136"/>
      <c r="CF1983" s="136"/>
      <c r="CG1983" s="136"/>
      <c r="CH1983" s="136"/>
      <c r="CI1983" s="136"/>
      <c r="CJ1983" s="136"/>
      <c r="CK1983" s="136"/>
      <c r="CL1983" s="136"/>
      <c r="CM1983" s="136"/>
      <c r="CN1983" s="136"/>
      <c r="CO1983" s="136"/>
      <c r="CP1983" s="136"/>
      <c r="CQ1983" s="136"/>
      <c r="CR1983" s="136"/>
      <c r="CS1983" s="136"/>
      <c r="CT1983" s="136"/>
      <c r="CU1983" s="136"/>
      <c r="CV1983" s="136"/>
      <c r="CW1983" s="136"/>
      <c r="CX1983" s="136"/>
      <c r="CY1983" s="136"/>
      <c r="CZ1983" s="136"/>
      <c r="DA1983" s="136"/>
      <c r="DB1983" s="136"/>
      <c r="DC1983" s="136"/>
      <c r="DD1983" s="136"/>
      <c r="DE1983" s="136"/>
      <c r="DF1983" s="136"/>
      <c r="DG1983" s="136"/>
      <c r="DH1983" s="136"/>
      <c r="DI1983" s="136"/>
      <c r="DJ1983" s="136"/>
      <c r="DK1983" s="136"/>
      <c r="DL1983" s="136"/>
      <c r="DM1983" s="136"/>
      <c r="DN1983" s="136"/>
      <c r="DO1983" s="136"/>
      <c r="DP1983" s="136"/>
      <c r="DQ1983" s="136"/>
      <c r="DR1983" s="136"/>
      <c r="DS1983" s="136"/>
      <c r="DT1983" s="136"/>
      <c r="DU1983" s="136"/>
      <c r="DV1983" s="136"/>
      <c r="DW1983" s="136"/>
      <c r="DX1983" s="136"/>
      <c r="DY1983" s="136"/>
      <c r="DZ1983" s="136"/>
      <c r="EA1983" s="136"/>
      <c r="EB1983" s="136"/>
      <c r="EC1983" s="136"/>
      <c r="ED1983" s="136"/>
      <c r="EE1983" s="136"/>
      <c r="EF1983" s="136"/>
      <c r="EG1983" s="136"/>
      <c r="EH1983" s="136"/>
      <c r="EI1983" s="136"/>
      <c r="EJ1983" s="136"/>
      <c r="EK1983" s="136"/>
      <c r="EL1983" s="136"/>
      <c r="EM1983" s="136"/>
      <c r="EN1983" s="136"/>
      <c r="EO1983" s="136"/>
      <c r="EP1983" s="136"/>
      <c r="EQ1983" s="136"/>
      <c r="ER1983" s="136"/>
      <c r="ES1983" s="136"/>
      <c r="ET1983" s="136"/>
      <c r="EU1983" s="136"/>
      <c r="EV1983" s="136"/>
      <c r="EW1983" s="136"/>
      <c r="EX1983" s="136"/>
      <c r="EY1983" s="136"/>
      <c r="EZ1983" s="136"/>
      <c r="FA1983" s="136"/>
      <c r="FB1983" s="136"/>
      <c r="FC1983" s="136"/>
      <c r="FD1983" s="136"/>
      <c r="FE1983" s="136"/>
      <c r="FF1983" s="136"/>
      <c r="FG1983" s="136"/>
      <c r="FH1983" s="136"/>
      <c r="FI1983" s="136"/>
      <c r="FJ1983" s="136"/>
      <c r="FK1983" s="136"/>
      <c r="FL1983" s="136"/>
      <c r="FM1983" s="136"/>
      <c r="FN1983" s="136"/>
      <c r="FO1983" s="136"/>
      <c r="FP1983" s="136"/>
      <c r="FQ1983" s="136"/>
      <c r="FR1983" s="136"/>
      <c r="FS1983" s="136"/>
      <c r="FT1983" s="136"/>
      <c r="FU1983" s="136"/>
      <c r="FV1983" s="136"/>
      <c r="FW1983" s="136"/>
      <c r="FX1983" s="136"/>
      <c r="FY1983" s="136"/>
      <c r="FZ1983" s="136"/>
      <c r="GA1983" s="136"/>
      <c r="GB1983" s="136"/>
      <c r="GC1983" s="136"/>
      <c r="GD1983" s="136"/>
      <c r="GE1983" s="136"/>
      <c r="GF1983" s="136"/>
      <c r="GG1983" s="136"/>
      <c r="GH1983" s="136"/>
      <c r="GI1983" s="136"/>
      <c r="GJ1983" s="136"/>
      <c r="GK1983" s="136"/>
      <c r="GL1983" s="136"/>
      <c r="GM1983" s="136"/>
      <c r="GN1983" s="136"/>
      <c r="GO1983" s="136"/>
      <c r="GP1983" s="136"/>
      <c r="GQ1983" s="136"/>
      <c r="GR1983" s="136"/>
      <c r="GS1983" s="136"/>
      <c r="GT1983" s="136"/>
      <c r="GU1983" s="136"/>
      <c r="GV1983" s="136"/>
      <c r="GW1983" s="136"/>
      <c r="GX1983" s="136"/>
      <c r="GY1983" s="136"/>
      <c r="GZ1983" s="136"/>
      <c r="HA1983" s="136"/>
      <c r="HB1983" s="136"/>
      <c r="HC1983" s="136"/>
      <c r="HD1983" s="136"/>
      <c r="HE1983" s="136"/>
      <c r="HF1983" s="136"/>
      <c r="HG1983" s="136"/>
      <c r="HH1983" s="136"/>
      <c r="HI1983" s="136"/>
      <c r="HJ1983" s="136"/>
      <c r="HK1983" s="136"/>
      <c r="HL1983" s="136"/>
      <c r="HM1983" s="136"/>
      <c r="HN1983" s="136"/>
      <c r="HO1983" s="136"/>
      <c r="HP1983" s="136"/>
      <c r="HQ1983" s="136"/>
      <c r="HR1983" s="136"/>
      <c r="HS1983" s="136"/>
      <c r="HT1983" s="136"/>
      <c r="HU1983" s="136"/>
      <c r="HV1983" s="136"/>
      <c r="HW1983" s="136"/>
      <c r="HX1983" s="136"/>
      <c r="HY1983" s="136"/>
      <c r="HZ1983" s="136"/>
      <c r="IA1983" s="136"/>
      <c r="IB1983" s="136"/>
      <c r="IC1983" s="136"/>
      <c r="ID1983" s="136"/>
      <c r="IE1983" s="136"/>
      <c r="IF1983" s="136"/>
      <c r="IG1983" s="136"/>
    </row>
    <row r="1984" spans="1:241" ht="15" customHeight="1" x14ac:dyDescent="0.25">
      <c r="A1984" s="223" t="s">
        <v>170</v>
      </c>
      <c r="B1984" s="217">
        <v>5719444</v>
      </c>
      <c r="C1984" s="217">
        <v>4500624</v>
      </c>
      <c r="D1984" s="217">
        <v>536659</v>
      </c>
      <c r="E1984" s="217">
        <v>948200</v>
      </c>
      <c r="F1984" s="217">
        <v>2382895</v>
      </c>
      <c r="G1984" s="217">
        <v>489351</v>
      </c>
      <c r="H1984" s="235">
        <v>14577248</v>
      </c>
      <c r="I1984" s="136"/>
      <c r="J1984" s="223" t="s">
        <v>128</v>
      </c>
      <c r="K1984" s="217">
        <v>5659591</v>
      </c>
      <c r="L1984" s="217">
        <v>5130463</v>
      </c>
      <c r="M1984" s="217">
        <v>642107</v>
      </c>
      <c r="N1984" s="217">
        <v>1668406</v>
      </c>
      <c r="O1984" s="217">
        <v>1952551</v>
      </c>
      <c r="P1984" s="217">
        <v>579348</v>
      </c>
      <c r="Q1984" s="235">
        <v>15632466</v>
      </c>
      <c r="R1984" s="136"/>
      <c r="S1984" s="136"/>
      <c r="T1984" s="136"/>
      <c r="U1984" s="136"/>
      <c r="V1984" s="136"/>
      <c r="W1984" s="136"/>
      <c r="X1984" s="136"/>
      <c r="Y1984" s="136"/>
      <c r="Z1984" s="136"/>
      <c r="AA1984" s="136"/>
      <c r="AB1984" s="136"/>
      <c r="AC1984" s="136"/>
      <c r="AD1984" s="136"/>
      <c r="AE1984" s="136"/>
      <c r="AF1984" s="136"/>
      <c r="AG1984" s="136"/>
      <c r="AH1984" s="136"/>
      <c r="AI1984" s="136"/>
      <c r="AJ1984" s="136"/>
      <c r="AK1984" s="136"/>
      <c r="AL1984" s="136"/>
      <c r="AM1984" s="136"/>
      <c r="AN1984" s="136"/>
      <c r="AO1984" s="136"/>
      <c r="AP1984" s="136"/>
      <c r="AQ1984" s="136"/>
      <c r="AR1984" s="136"/>
      <c r="AS1984" s="136"/>
      <c r="AT1984" s="136"/>
      <c r="AU1984" s="136"/>
      <c r="AV1984" s="136"/>
      <c r="AW1984" s="136"/>
      <c r="AX1984" s="136"/>
      <c r="AY1984" s="136"/>
      <c r="AZ1984" s="136"/>
      <c r="BA1984" s="136"/>
      <c r="BB1984" s="136"/>
      <c r="BC1984" s="136"/>
      <c r="BD1984" s="136"/>
      <c r="BE1984" s="136"/>
      <c r="BF1984" s="136"/>
      <c r="BG1984" s="136"/>
      <c r="BH1984" s="136"/>
      <c r="BI1984" s="136"/>
      <c r="BJ1984" s="136"/>
      <c r="BK1984" s="136"/>
      <c r="BL1984" s="136"/>
      <c r="BM1984" s="136"/>
      <c r="BN1984" s="136"/>
      <c r="BO1984" s="136"/>
      <c r="BP1984" s="136"/>
      <c r="BQ1984" s="136"/>
      <c r="BR1984" s="136"/>
      <c r="BS1984" s="136"/>
      <c r="BT1984" s="136"/>
      <c r="BU1984" s="136"/>
      <c r="BV1984" s="136"/>
      <c r="BW1984" s="136"/>
      <c r="BX1984" s="136"/>
      <c r="BY1984" s="136"/>
      <c r="BZ1984" s="136"/>
      <c r="CA1984" s="136"/>
      <c r="CB1984" s="136"/>
      <c r="CC1984" s="136"/>
      <c r="CD1984" s="136"/>
      <c r="CE1984" s="136"/>
      <c r="CF1984" s="136"/>
      <c r="CG1984" s="136"/>
      <c r="CH1984" s="136"/>
      <c r="CI1984" s="136"/>
      <c r="CJ1984" s="136"/>
      <c r="CK1984" s="136"/>
      <c r="CL1984" s="136"/>
      <c r="CM1984" s="136"/>
      <c r="CN1984" s="136"/>
      <c r="CO1984" s="136"/>
      <c r="CP1984" s="136"/>
      <c r="CQ1984" s="136"/>
      <c r="CR1984" s="136"/>
      <c r="CS1984" s="136"/>
      <c r="CT1984" s="136"/>
      <c r="CU1984" s="136"/>
      <c r="CV1984" s="136"/>
      <c r="CW1984" s="136"/>
      <c r="CX1984" s="136"/>
      <c r="CY1984" s="136"/>
      <c r="CZ1984" s="136"/>
      <c r="DA1984" s="136"/>
      <c r="DB1984" s="136"/>
      <c r="DC1984" s="136"/>
      <c r="DD1984" s="136"/>
      <c r="DE1984" s="136"/>
      <c r="DF1984" s="136"/>
      <c r="DG1984" s="136"/>
      <c r="DH1984" s="136"/>
      <c r="DI1984" s="136"/>
      <c r="DJ1984" s="136"/>
      <c r="DK1984" s="136"/>
      <c r="DL1984" s="136"/>
      <c r="DM1984" s="136"/>
      <c r="DN1984" s="136"/>
      <c r="DO1984" s="136"/>
      <c r="DP1984" s="136"/>
      <c r="DQ1984" s="136"/>
      <c r="DR1984" s="136"/>
      <c r="DS1984" s="136"/>
      <c r="DT1984" s="136"/>
      <c r="DU1984" s="136"/>
      <c r="DV1984" s="136"/>
      <c r="DW1984" s="136"/>
      <c r="DX1984" s="136"/>
      <c r="DY1984" s="136"/>
      <c r="DZ1984" s="136"/>
      <c r="EA1984" s="136"/>
      <c r="EB1984" s="136"/>
      <c r="EC1984" s="136"/>
      <c r="ED1984" s="136"/>
      <c r="EE1984" s="136"/>
      <c r="EF1984" s="136"/>
      <c r="EG1984" s="136"/>
      <c r="EH1984" s="136"/>
      <c r="EI1984" s="136"/>
      <c r="EJ1984" s="136"/>
      <c r="EK1984" s="136"/>
      <c r="EL1984" s="136"/>
      <c r="EM1984" s="136"/>
      <c r="EN1984" s="136"/>
      <c r="EO1984" s="136"/>
      <c r="EP1984" s="136"/>
      <c r="EQ1984" s="136"/>
      <c r="ER1984" s="136"/>
      <c r="ES1984" s="136"/>
      <c r="ET1984" s="136"/>
      <c r="EU1984" s="136"/>
      <c r="EV1984" s="136"/>
      <c r="EW1984" s="136"/>
      <c r="EX1984" s="136"/>
      <c r="EY1984" s="136"/>
      <c r="EZ1984" s="136"/>
      <c r="FA1984" s="136"/>
      <c r="FB1984" s="136"/>
      <c r="FC1984" s="136"/>
      <c r="FD1984" s="136"/>
      <c r="FE1984" s="136"/>
      <c r="FF1984" s="136"/>
      <c r="FG1984" s="136"/>
      <c r="FH1984" s="136"/>
      <c r="FI1984" s="136"/>
      <c r="FJ1984" s="136"/>
      <c r="FK1984" s="136"/>
      <c r="FL1984" s="136"/>
      <c r="FM1984" s="136"/>
      <c r="FN1984" s="136"/>
      <c r="FO1984" s="136"/>
      <c r="FP1984" s="136"/>
      <c r="FQ1984" s="136"/>
      <c r="FR1984" s="136"/>
      <c r="FS1984" s="136"/>
      <c r="FT1984" s="136"/>
      <c r="FU1984" s="136"/>
      <c r="FV1984" s="136"/>
      <c r="FW1984" s="136"/>
      <c r="FX1984" s="136"/>
      <c r="FY1984" s="136"/>
      <c r="FZ1984" s="136"/>
      <c r="GA1984" s="136"/>
      <c r="GB1984" s="136"/>
      <c r="GC1984" s="136"/>
      <c r="GD1984" s="136"/>
      <c r="GE1984" s="136"/>
      <c r="GF1984" s="136"/>
      <c r="GG1984" s="136"/>
      <c r="GH1984" s="136"/>
      <c r="GI1984" s="136"/>
      <c r="GJ1984" s="136"/>
      <c r="GK1984" s="136"/>
      <c r="GL1984" s="136"/>
      <c r="GM1984" s="136"/>
      <c r="GN1984" s="136"/>
      <c r="GO1984" s="136"/>
      <c r="GP1984" s="136"/>
      <c r="GQ1984" s="136"/>
      <c r="GR1984" s="136"/>
      <c r="GS1984" s="136"/>
      <c r="GT1984" s="136"/>
      <c r="GU1984" s="136"/>
      <c r="GV1984" s="136"/>
      <c r="GW1984" s="136"/>
      <c r="GX1984" s="136"/>
      <c r="GY1984" s="136"/>
      <c r="GZ1984" s="136"/>
      <c r="HA1984" s="136"/>
      <c r="HB1984" s="136"/>
      <c r="HC1984" s="136"/>
      <c r="HD1984" s="136"/>
      <c r="HE1984" s="136"/>
      <c r="HF1984" s="136"/>
      <c r="HG1984" s="136"/>
      <c r="HH1984" s="136"/>
      <c r="HI1984" s="136"/>
      <c r="HJ1984" s="136"/>
      <c r="HK1984" s="136"/>
      <c r="HL1984" s="136"/>
      <c r="HM1984" s="136"/>
      <c r="HN1984" s="136"/>
      <c r="HO1984" s="136"/>
      <c r="HP1984" s="136"/>
      <c r="HQ1984" s="136"/>
      <c r="HR1984" s="136"/>
      <c r="HS1984" s="136"/>
      <c r="HT1984" s="136"/>
      <c r="HU1984" s="136"/>
      <c r="HV1984" s="136"/>
      <c r="HW1984" s="136"/>
      <c r="HX1984" s="136"/>
      <c r="HY1984" s="136"/>
      <c r="HZ1984" s="136"/>
      <c r="IA1984" s="136"/>
      <c r="IB1984" s="136"/>
      <c r="IC1984" s="136"/>
      <c r="ID1984" s="136"/>
      <c r="IE1984" s="136"/>
      <c r="IF1984" s="136"/>
      <c r="IG1984" s="136"/>
    </row>
    <row r="1985" spans="1:241" ht="15" customHeight="1" x14ac:dyDescent="0.25">
      <c r="A1985" s="223" t="s">
        <v>169</v>
      </c>
      <c r="B1985" s="217">
        <v>6861512</v>
      </c>
      <c r="C1985" s="217">
        <v>5256423</v>
      </c>
      <c r="D1985" s="217">
        <v>595771</v>
      </c>
      <c r="E1985" s="217">
        <v>1271260</v>
      </c>
      <c r="F1985" s="217">
        <v>2572269</v>
      </c>
      <c r="G1985" s="217">
        <v>451633</v>
      </c>
      <c r="H1985" s="235">
        <v>17008868</v>
      </c>
      <c r="I1985" s="136"/>
      <c r="J1985" s="223" t="s">
        <v>127</v>
      </c>
      <c r="K1985" s="217">
        <v>3908858</v>
      </c>
      <c r="L1985" s="217">
        <v>6732587</v>
      </c>
      <c r="M1985" s="217">
        <v>676070</v>
      </c>
      <c r="N1985" s="217">
        <v>1550255</v>
      </c>
      <c r="O1985" s="217">
        <v>1779527</v>
      </c>
      <c r="P1985" s="217">
        <v>627545</v>
      </c>
      <c r="Q1985" s="235">
        <v>15274842</v>
      </c>
      <c r="R1985" s="136"/>
      <c r="S1985" s="136"/>
      <c r="T1985" s="136"/>
      <c r="U1985" s="136"/>
      <c r="V1985" s="136"/>
      <c r="W1985" s="136"/>
      <c r="X1985" s="136"/>
      <c r="Y1985" s="136"/>
      <c r="Z1985" s="136"/>
      <c r="AA1985" s="136"/>
      <c r="AB1985" s="136"/>
      <c r="AC1985" s="136"/>
      <c r="AD1985" s="136"/>
      <c r="AE1985" s="136"/>
      <c r="AF1985" s="136"/>
      <c r="AG1985" s="136"/>
      <c r="AH1985" s="136"/>
      <c r="AI1985" s="136"/>
      <c r="AJ1985" s="136"/>
      <c r="AK1985" s="136"/>
      <c r="AL1985" s="136"/>
      <c r="AM1985" s="136"/>
      <c r="AN1985" s="136"/>
      <c r="AO1985" s="136"/>
      <c r="AP1985" s="136"/>
      <c r="AQ1985" s="136"/>
      <c r="AR1985" s="136"/>
      <c r="AS1985" s="136"/>
      <c r="AT1985" s="136"/>
      <c r="AU1985" s="136"/>
      <c r="AV1985" s="136"/>
      <c r="AW1985" s="136"/>
      <c r="AX1985" s="136"/>
      <c r="AY1985" s="136"/>
      <c r="AZ1985" s="136"/>
      <c r="BA1985" s="136"/>
      <c r="BB1985" s="136"/>
      <c r="BC1985" s="136"/>
      <c r="BD1985" s="136"/>
      <c r="BE1985" s="136"/>
      <c r="BF1985" s="136"/>
      <c r="BG1985" s="136"/>
      <c r="BH1985" s="136"/>
      <c r="BI1985" s="136"/>
      <c r="BJ1985" s="136"/>
      <c r="BK1985" s="136"/>
      <c r="BL1985" s="136"/>
      <c r="BM1985" s="136"/>
      <c r="BN1985" s="136"/>
      <c r="BO1985" s="136"/>
      <c r="BP1985" s="136"/>
      <c r="BQ1985" s="136"/>
      <c r="BR1985" s="136"/>
      <c r="BS1985" s="136"/>
      <c r="BT1985" s="136"/>
      <c r="BU1985" s="136"/>
      <c r="BV1985" s="136"/>
      <c r="BW1985" s="136"/>
      <c r="BX1985" s="136"/>
      <c r="BY1985" s="136"/>
      <c r="BZ1985" s="136"/>
      <c r="CA1985" s="136"/>
      <c r="CB1985" s="136"/>
      <c r="CC1985" s="136"/>
      <c r="CD1985" s="136"/>
      <c r="CE1985" s="136"/>
      <c r="CF1985" s="136"/>
      <c r="CG1985" s="136"/>
      <c r="CH1985" s="136"/>
      <c r="CI1985" s="136"/>
      <c r="CJ1985" s="136"/>
      <c r="CK1985" s="136"/>
      <c r="CL1985" s="136"/>
      <c r="CM1985" s="136"/>
      <c r="CN1985" s="136"/>
      <c r="CO1985" s="136"/>
      <c r="CP1985" s="136"/>
      <c r="CQ1985" s="136"/>
      <c r="CR1985" s="136"/>
      <c r="CS1985" s="136"/>
      <c r="CT1985" s="136"/>
      <c r="CU1985" s="136"/>
      <c r="CV1985" s="136"/>
      <c r="CW1985" s="136"/>
      <c r="CX1985" s="136"/>
      <c r="CY1985" s="136"/>
      <c r="CZ1985" s="136"/>
      <c r="DA1985" s="136"/>
      <c r="DB1985" s="136"/>
      <c r="DC1985" s="136"/>
      <c r="DD1985" s="136"/>
      <c r="DE1985" s="136"/>
      <c r="DF1985" s="136"/>
      <c r="DG1985" s="136"/>
      <c r="DH1985" s="136"/>
      <c r="DI1985" s="136"/>
      <c r="DJ1985" s="136"/>
      <c r="DK1985" s="136"/>
      <c r="DL1985" s="136"/>
      <c r="DM1985" s="136"/>
      <c r="DN1985" s="136"/>
      <c r="DO1985" s="136"/>
      <c r="DP1985" s="136"/>
      <c r="DQ1985" s="136"/>
      <c r="DR1985" s="136"/>
      <c r="DS1985" s="136"/>
      <c r="DT1985" s="136"/>
      <c r="DU1985" s="136"/>
      <c r="DV1985" s="136"/>
      <c r="DW1985" s="136"/>
      <c r="DX1985" s="136"/>
      <c r="DY1985" s="136"/>
      <c r="DZ1985" s="136"/>
      <c r="EA1985" s="136"/>
      <c r="EB1985" s="136"/>
      <c r="EC1985" s="136"/>
      <c r="ED1985" s="136"/>
      <c r="EE1985" s="136"/>
      <c r="EF1985" s="136"/>
      <c r="EG1985" s="136"/>
      <c r="EH1985" s="136"/>
      <c r="EI1985" s="136"/>
      <c r="EJ1985" s="136"/>
      <c r="EK1985" s="136"/>
      <c r="EL1985" s="136"/>
      <c r="EM1985" s="136"/>
      <c r="EN1985" s="136"/>
      <c r="EO1985" s="136"/>
      <c r="EP1985" s="136"/>
      <c r="EQ1985" s="136"/>
      <c r="ER1985" s="136"/>
      <c r="ES1985" s="136"/>
      <c r="ET1985" s="136"/>
      <c r="EU1985" s="136"/>
      <c r="EV1985" s="136"/>
      <c r="EW1985" s="136"/>
      <c r="EX1985" s="136"/>
      <c r="EY1985" s="136"/>
      <c r="EZ1985" s="136"/>
      <c r="FA1985" s="136"/>
      <c r="FB1985" s="136"/>
      <c r="FC1985" s="136"/>
      <c r="FD1985" s="136"/>
      <c r="FE1985" s="136"/>
      <c r="FF1985" s="136"/>
      <c r="FG1985" s="136"/>
      <c r="FH1985" s="136"/>
      <c r="FI1985" s="136"/>
      <c r="FJ1985" s="136"/>
      <c r="FK1985" s="136"/>
      <c r="FL1985" s="136"/>
      <c r="FM1985" s="136"/>
      <c r="FN1985" s="136"/>
      <c r="FO1985" s="136"/>
      <c r="FP1985" s="136"/>
      <c r="FQ1985" s="136"/>
      <c r="FR1985" s="136"/>
      <c r="FS1985" s="136"/>
      <c r="FT1985" s="136"/>
      <c r="FU1985" s="136"/>
      <c r="FV1985" s="136"/>
      <c r="FW1985" s="136"/>
      <c r="FX1985" s="136"/>
      <c r="FY1985" s="136"/>
      <c r="FZ1985" s="136"/>
      <c r="GA1985" s="136"/>
      <c r="GB1985" s="136"/>
      <c r="GC1985" s="136"/>
      <c r="GD1985" s="136"/>
      <c r="GE1985" s="136"/>
      <c r="GF1985" s="136"/>
      <c r="GG1985" s="136"/>
      <c r="GH1985" s="136"/>
      <c r="GI1985" s="136"/>
      <c r="GJ1985" s="136"/>
      <c r="GK1985" s="136"/>
      <c r="GL1985" s="136"/>
      <c r="GM1985" s="136"/>
      <c r="GN1985" s="136"/>
      <c r="GO1985" s="136"/>
      <c r="GP1985" s="136"/>
      <c r="GQ1985" s="136"/>
      <c r="GR1985" s="136"/>
      <c r="GS1985" s="136"/>
      <c r="GT1985" s="136"/>
      <c r="GU1985" s="136"/>
      <c r="GV1985" s="136"/>
      <c r="GW1985" s="136"/>
      <c r="GX1985" s="136"/>
      <c r="GY1985" s="136"/>
      <c r="GZ1985" s="136"/>
      <c r="HA1985" s="136"/>
      <c r="HB1985" s="136"/>
      <c r="HC1985" s="136"/>
      <c r="HD1985" s="136"/>
      <c r="HE1985" s="136"/>
      <c r="HF1985" s="136"/>
      <c r="HG1985" s="136"/>
      <c r="HH1985" s="136"/>
      <c r="HI1985" s="136"/>
      <c r="HJ1985" s="136"/>
      <c r="HK1985" s="136"/>
      <c r="HL1985" s="136"/>
      <c r="HM1985" s="136"/>
      <c r="HN1985" s="136"/>
      <c r="HO1985" s="136"/>
      <c r="HP1985" s="136"/>
      <c r="HQ1985" s="136"/>
      <c r="HR1985" s="136"/>
      <c r="HS1985" s="136"/>
      <c r="HT1985" s="136"/>
      <c r="HU1985" s="136"/>
      <c r="HV1985" s="136"/>
      <c r="HW1985" s="136"/>
      <c r="HX1985" s="136"/>
      <c r="HY1985" s="136"/>
      <c r="HZ1985" s="136"/>
      <c r="IA1985" s="136"/>
      <c r="IB1985" s="136"/>
      <c r="IC1985" s="136"/>
      <c r="ID1985" s="136"/>
      <c r="IE1985" s="136"/>
      <c r="IF1985" s="136"/>
      <c r="IG1985" s="136"/>
    </row>
    <row r="1986" spans="1:241" ht="15" customHeight="1" x14ac:dyDescent="0.25">
      <c r="A1986" s="223" t="s">
        <v>168</v>
      </c>
      <c r="B1986" s="217">
        <v>7328053</v>
      </c>
      <c r="C1986" s="217">
        <v>7818775</v>
      </c>
      <c r="D1986" s="217">
        <v>649637</v>
      </c>
      <c r="E1986" s="217">
        <v>1192018</v>
      </c>
      <c r="F1986" s="217">
        <v>2792532</v>
      </c>
      <c r="G1986" s="217">
        <v>482639</v>
      </c>
      <c r="H1986" s="235">
        <v>20263654</v>
      </c>
      <c r="I1986" s="136"/>
      <c r="J1986" s="223" t="s">
        <v>126</v>
      </c>
      <c r="K1986" s="217">
        <v>4048676</v>
      </c>
      <c r="L1986" s="217">
        <v>7686818</v>
      </c>
      <c r="M1986" s="217">
        <v>731240</v>
      </c>
      <c r="N1986" s="217">
        <v>1232456</v>
      </c>
      <c r="O1986" s="217">
        <v>1957862</v>
      </c>
      <c r="P1986" s="217">
        <v>605867</v>
      </c>
      <c r="Q1986" s="235">
        <v>16262919</v>
      </c>
      <c r="R1986" s="136"/>
      <c r="S1986" s="136"/>
      <c r="T1986" s="136"/>
      <c r="U1986" s="136"/>
      <c r="V1986" s="136"/>
      <c r="W1986" s="136"/>
      <c r="X1986" s="136"/>
      <c r="Y1986" s="136"/>
      <c r="Z1986" s="136"/>
      <c r="AA1986" s="136"/>
      <c r="AB1986" s="136"/>
      <c r="AC1986" s="136"/>
      <c r="AD1986" s="136"/>
      <c r="AE1986" s="136"/>
      <c r="AF1986" s="136"/>
      <c r="AG1986" s="136"/>
      <c r="AH1986" s="136"/>
      <c r="AI1986" s="136"/>
      <c r="AJ1986" s="136"/>
      <c r="AK1986" s="136"/>
      <c r="AL1986" s="136"/>
      <c r="AM1986" s="136"/>
      <c r="AN1986" s="136"/>
      <c r="AO1986" s="136"/>
      <c r="AP1986" s="136"/>
      <c r="AQ1986" s="136"/>
      <c r="AR1986" s="136"/>
      <c r="AS1986" s="136"/>
      <c r="AT1986" s="136"/>
      <c r="AU1986" s="136"/>
      <c r="AV1986" s="136"/>
      <c r="AW1986" s="136"/>
      <c r="AX1986" s="136"/>
      <c r="AY1986" s="136"/>
      <c r="AZ1986" s="136"/>
      <c r="BA1986" s="136"/>
      <c r="BB1986" s="136"/>
      <c r="BC1986" s="136"/>
      <c r="BD1986" s="136"/>
      <c r="BE1986" s="136"/>
      <c r="BF1986" s="136"/>
      <c r="BG1986" s="136"/>
      <c r="BH1986" s="136"/>
      <c r="BI1986" s="136"/>
      <c r="BJ1986" s="136"/>
      <c r="BK1986" s="136"/>
      <c r="BL1986" s="136"/>
      <c r="BM1986" s="136"/>
      <c r="BN1986" s="136"/>
      <c r="BO1986" s="136"/>
      <c r="BP1986" s="136"/>
      <c r="BQ1986" s="136"/>
      <c r="BR1986" s="136"/>
      <c r="BS1986" s="136"/>
      <c r="BT1986" s="136"/>
      <c r="BU1986" s="136"/>
      <c r="BV1986" s="136"/>
      <c r="BW1986" s="136"/>
      <c r="BX1986" s="136"/>
      <c r="BY1986" s="136"/>
      <c r="BZ1986" s="136"/>
      <c r="CA1986" s="136"/>
      <c r="CB1986" s="136"/>
      <c r="CC1986" s="136"/>
      <c r="CD1986" s="136"/>
      <c r="CE1986" s="136"/>
      <c r="CF1986" s="136"/>
      <c r="CG1986" s="136"/>
      <c r="CH1986" s="136"/>
      <c r="CI1986" s="136"/>
      <c r="CJ1986" s="136"/>
      <c r="CK1986" s="136"/>
      <c r="CL1986" s="136"/>
      <c r="CM1986" s="136"/>
      <c r="CN1986" s="136"/>
      <c r="CO1986" s="136"/>
      <c r="CP1986" s="136"/>
      <c r="CQ1986" s="136"/>
      <c r="CR1986" s="136"/>
      <c r="CS1986" s="136"/>
      <c r="CT1986" s="136"/>
      <c r="CU1986" s="136"/>
      <c r="CV1986" s="136"/>
      <c r="CW1986" s="136"/>
      <c r="CX1986" s="136"/>
      <c r="CY1986" s="136"/>
      <c r="CZ1986" s="136"/>
      <c r="DA1986" s="136"/>
      <c r="DB1986" s="136"/>
      <c r="DC1986" s="136"/>
      <c r="DD1986" s="136"/>
      <c r="DE1986" s="136"/>
      <c r="DF1986" s="136"/>
      <c r="DG1986" s="136"/>
      <c r="DH1986" s="136"/>
      <c r="DI1986" s="136"/>
      <c r="DJ1986" s="136"/>
      <c r="DK1986" s="136"/>
      <c r="DL1986" s="136"/>
      <c r="DM1986" s="136"/>
      <c r="DN1986" s="136"/>
      <c r="DO1986" s="136"/>
      <c r="DP1986" s="136"/>
      <c r="DQ1986" s="136"/>
      <c r="DR1986" s="136"/>
      <c r="DS1986" s="136"/>
      <c r="DT1986" s="136"/>
      <c r="DU1986" s="136"/>
      <c r="DV1986" s="136"/>
      <c r="DW1986" s="136"/>
      <c r="DX1986" s="136"/>
      <c r="DY1986" s="136"/>
      <c r="DZ1986" s="136"/>
      <c r="EA1986" s="136"/>
      <c r="EB1986" s="136"/>
      <c r="EC1986" s="136"/>
      <c r="ED1986" s="136"/>
      <c r="EE1986" s="136"/>
      <c r="EF1986" s="136"/>
      <c r="EG1986" s="136"/>
      <c r="EH1986" s="136"/>
      <c r="EI1986" s="136"/>
      <c r="EJ1986" s="136"/>
      <c r="EK1986" s="136"/>
      <c r="EL1986" s="136"/>
      <c r="EM1986" s="136"/>
      <c r="EN1986" s="136"/>
      <c r="EO1986" s="136"/>
      <c r="EP1986" s="136"/>
      <c r="EQ1986" s="136"/>
      <c r="ER1986" s="136"/>
      <c r="ES1986" s="136"/>
      <c r="ET1986" s="136"/>
      <c r="EU1986" s="136"/>
      <c r="EV1986" s="136"/>
      <c r="EW1986" s="136"/>
      <c r="EX1986" s="136"/>
      <c r="EY1986" s="136"/>
      <c r="EZ1986" s="136"/>
      <c r="FA1986" s="136"/>
      <c r="FB1986" s="136"/>
      <c r="FC1986" s="136"/>
      <c r="FD1986" s="136"/>
      <c r="FE1986" s="136"/>
      <c r="FF1986" s="136"/>
      <c r="FG1986" s="136"/>
      <c r="FH1986" s="136"/>
      <c r="FI1986" s="136"/>
      <c r="FJ1986" s="136"/>
      <c r="FK1986" s="136"/>
      <c r="FL1986" s="136"/>
      <c r="FM1986" s="136"/>
      <c r="FN1986" s="136"/>
      <c r="FO1986" s="136"/>
      <c r="FP1986" s="136"/>
      <c r="FQ1986" s="136"/>
      <c r="FR1986" s="136"/>
      <c r="FS1986" s="136"/>
      <c r="FT1986" s="136"/>
      <c r="FU1986" s="136"/>
      <c r="FV1986" s="136"/>
      <c r="FW1986" s="136"/>
      <c r="FX1986" s="136"/>
      <c r="FY1986" s="136"/>
      <c r="FZ1986" s="136"/>
      <c r="GA1986" s="136"/>
      <c r="GB1986" s="136"/>
      <c r="GC1986" s="136"/>
      <c r="GD1986" s="136"/>
      <c r="GE1986" s="136"/>
      <c r="GF1986" s="136"/>
      <c r="GG1986" s="136"/>
      <c r="GH1986" s="136"/>
      <c r="GI1986" s="136"/>
      <c r="GJ1986" s="136"/>
      <c r="GK1986" s="136"/>
      <c r="GL1986" s="136"/>
      <c r="GM1986" s="136"/>
      <c r="GN1986" s="136"/>
      <c r="GO1986" s="136"/>
      <c r="GP1986" s="136"/>
      <c r="GQ1986" s="136"/>
      <c r="GR1986" s="136"/>
      <c r="GS1986" s="136"/>
      <c r="GT1986" s="136"/>
      <c r="GU1986" s="136"/>
      <c r="GV1986" s="136"/>
      <c r="GW1986" s="136"/>
      <c r="GX1986" s="136"/>
      <c r="GY1986" s="136"/>
      <c r="GZ1986" s="136"/>
      <c r="HA1986" s="136"/>
      <c r="HB1986" s="136"/>
      <c r="HC1986" s="136"/>
      <c r="HD1986" s="136"/>
      <c r="HE1986" s="136"/>
      <c r="HF1986" s="136"/>
      <c r="HG1986" s="136"/>
      <c r="HH1986" s="136"/>
      <c r="HI1986" s="136"/>
      <c r="HJ1986" s="136"/>
      <c r="HK1986" s="136"/>
      <c r="HL1986" s="136"/>
      <c r="HM1986" s="136"/>
      <c r="HN1986" s="136"/>
      <c r="HO1986" s="136"/>
      <c r="HP1986" s="136"/>
      <c r="HQ1986" s="136"/>
      <c r="HR1986" s="136"/>
      <c r="HS1986" s="136"/>
      <c r="HT1986" s="136"/>
      <c r="HU1986" s="136"/>
      <c r="HV1986" s="136"/>
      <c r="HW1986" s="136"/>
      <c r="HX1986" s="136"/>
      <c r="HY1986" s="136"/>
      <c r="HZ1986" s="136"/>
      <c r="IA1986" s="136"/>
      <c r="IB1986" s="136"/>
      <c r="IC1986" s="136"/>
      <c r="ID1986" s="136"/>
      <c r="IE1986" s="136"/>
      <c r="IF1986" s="136"/>
      <c r="IG1986" s="136"/>
    </row>
    <row r="1987" spans="1:241" ht="15" customHeight="1" x14ac:dyDescent="0.25">
      <c r="A1987" s="223" t="s">
        <v>167</v>
      </c>
      <c r="B1987" s="217">
        <v>6109252</v>
      </c>
      <c r="C1987" s="217">
        <v>7168315</v>
      </c>
      <c r="D1987" s="217">
        <v>613939</v>
      </c>
      <c r="E1987" s="217">
        <v>938848</v>
      </c>
      <c r="F1987" s="217">
        <v>2452386</v>
      </c>
      <c r="G1987" s="217">
        <v>490036</v>
      </c>
      <c r="H1987" s="235">
        <v>17772776</v>
      </c>
      <c r="I1987" s="136"/>
      <c r="J1987" s="223" t="s">
        <v>125</v>
      </c>
      <c r="K1987" s="217">
        <v>3693945</v>
      </c>
      <c r="L1987" s="217">
        <v>6580366</v>
      </c>
      <c r="M1987" s="217">
        <v>708920</v>
      </c>
      <c r="N1987" s="217">
        <v>1299215</v>
      </c>
      <c r="O1987" s="217">
        <v>1724910</v>
      </c>
      <c r="P1987" s="217">
        <v>463684</v>
      </c>
      <c r="Q1987" s="235">
        <v>14471040</v>
      </c>
      <c r="R1987" s="136"/>
      <c r="S1987" s="136"/>
      <c r="T1987" s="136"/>
      <c r="U1987" s="136"/>
      <c r="V1987" s="136"/>
      <c r="W1987" s="136"/>
      <c r="X1987" s="136"/>
      <c r="Y1987" s="136"/>
      <c r="Z1987" s="136"/>
      <c r="AA1987" s="136"/>
      <c r="AB1987" s="136"/>
      <c r="AC1987" s="136"/>
      <c r="AD1987" s="136"/>
      <c r="AE1987" s="136"/>
      <c r="AF1987" s="136"/>
      <c r="AG1987" s="136"/>
      <c r="AH1987" s="136"/>
      <c r="AI1987" s="136"/>
      <c r="AJ1987" s="136"/>
      <c r="AK1987" s="136"/>
      <c r="AL1987" s="136"/>
      <c r="AM1987" s="136"/>
      <c r="AN1987" s="136"/>
      <c r="AO1987" s="136"/>
      <c r="AP1987" s="136"/>
      <c r="AQ1987" s="136"/>
      <c r="AR1987" s="136"/>
      <c r="AS1987" s="136"/>
      <c r="AT1987" s="136"/>
      <c r="AU1987" s="136"/>
      <c r="AV1987" s="136"/>
      <c r="AW1987" s="136"/>
      <c r="AX1987" s="136"/>
      <c r="AY1987" s="136"/>
      <c r="AZ1987" s="136"/>
      <c r="BA1987" s="136"/>
      <c r="BB1987" s="136"/>
      <c r="BC1987" s="136"/>
      <c r="BD1987" s="136"/>
      <c r="BE1987" s="136"/>
      <c r="BF1987" s="136"/>
      <c r="BG1987" s="136"/>
      <c r="BH1987" s="136"/>
      <c r="BI1987" s="136"/>
      <c r="BJ1987" s="136"/>
      <c r="BK1987" s="136"/>
      <c r="BL1987" s="136"/>
      <c r="BM1987" s="136"/>
      <c r="BN1987" s="136"/>
      <c r="BO1987" s="136"/>
      <c r="BP1987" s="136"/>
      <c r="BQ1987" s="136"/>
      <c r="BR1987" s="136"/>
      <c r="BS1987" s="136"/>
      <c r="BT1987" s="136"/>
      <c r="BU1987" s="136"/>
      <c r="BV1987" s="136"/>
      <c r="BW1987" s="136"/>
      <c r="BX1987" s="136"/>
      <c r="BY1987" s="136"/>
      <c r="BZ1987" s="136"/>
      <c r="CA1987" s="136"/>
      <c r="CB1987" s="136"/>
      <c r="CC1987" s="136"/>
      <c r="CD1987" s="136"/>
      <c r="CE1987" s="136"/>
      <c r="CF1987" s="136"/>
      <c r="CG1987" s="136"/>
      <c r="CH1987" s="136"/>
      <c r="CI1987" s="136"/>
      <c r="CJ1987" s="136"/>
      <c r="CK1987" s="136"/>
      <c r="CL1987" s="136"/>
      <c r="CM1987" s="136"/>
      <c r="CN1987" s="136"/>
      <c r="CO1987" s="136"/>
      <c r="CP1987" s="136"/>
      <c r="CQ1987" s="136"/>
      <c r="CR1987" s="136"/>
      <c r="CS1987" s="136"/>
      <c r="CT1987" s="136"/>
      <c r="CU1987" s="136"/>
      <c r="CV1987" s="136"/>
      <c r="CW1987" s="136"/>
      <c r="CX1987" s="136"/>
      <c r="CY1987" s="136"/>
      <c r="CZ1987" s="136"/>
      <c r="DA1987" s="136"/>
      <c r="DB1987" s="136"/>
      <c r="DC1987" s="136"/>
      <c r="DD1987" s="136"/>
      <c r="DE1987" s="136"/>
      <c r="DF1987" s="136"/>
      <c r="DG1987" s="136"/>
      <c r="DH1987" s="136"/>
      <c r="DI1987" s="136"/>
      <c r="DJ1987" s="136"/>
      <c r="DK1987" s="136"/>
      <c r="DL1987" s="136"/>
      <c r="DM1987" s="136"/>
      <c r="DN1987" s="136"/>
      <c r="DO1987" s="136"/>
      <c r="DP1987" s="136"/>
      <c r="DQ1987" s="136"/>
      <c r="DR1987" s="136"/>
      <c r="DS1987" s="136"/>
      <c r="DT1987" s="136"/>
      <c r="DU1987" s="136"/>
      <c r="DV1987" s="136"/>
      <c r="DW1987" s="136"/>
      <c r="DX1987" s="136"/>
      <c r="DY1987" s="136"/>
      <c r="DZ1987" s="136"/>
      <c r="EA1987" s="136"/>
      <c r="EB1987" s="136"/>
      <c r="EC1987" s="136"/>
      <c r="ED1987" s="136"/>
      <c r="EE1987" s="136"/>
      <c r="EF1987" s="136"/>
      <c r="EG1987" s="136"/>
      <c r="EH1987" s="136"/>
      <c r="EI1987" s="136"/>
      <c r="EJ1987" s="136"/>
      <c r="EK1987" s="136"/>
      <c r="EL1987" s="136"/>
      <c r="EM1987" s="136"/>
      <c r="EN1987" s="136"/>
      <c r="EO1987" s="136"/>
      <c r="EP1987" s="136"/>
      <c r="EQ1987" s="136"/>
      <c r="ER1987" s="136"/>
      <c r="ES1987" s="136"/>
      <c r="ET1987" s="136"/>
      <c r="EU1987" s="136"/>
      <c r="EV1987" s="136"/>
      <c r="EW1987" s="136"/>
      <c r="EX1987" s="136"/>
      <c r="EY1987" s="136"/>
      <c r="EZ1987" s="136"/>
      <c r="FA1987" s="136"/>
      <c r="FB1987" s="136"/>
      <c r="FC1987" s="136"/>
      <c r="FD1987" s="136"/>
      <c r="FE1987" s="136"/>
      <c r="FF1987" s="136"/>
      <c r="FG1987" s="136"/>
      <c r="FH1987" s="136"/>
      <c r="FI1987" s="136"/>
      <c r="FJ1987" s="136"/>
      <c r="FK1987" s="136"/>
      <c r="FL1987" s="136"/>
      <c r="FM1987" s="136"/>
      <c r="FN1987" s="136"/>
      <c r="FO1987" s="136"/>
      <c r="FP1987" s="136"/>
      <c r="FQ1987" s="136"/>
      <c r="FR1987" s="136"/>
      <c r="FS1987" s="136"/>
      <c r="FT1987" s="136"/>
      <c r="FU1987" s="136"/>
      <c r="FV1987" s="136"/>
      <c r="FW1987" s="136"/>
      <c r="FX1987" s="136"/>
      <c r="FY1987" s="136"/>
      <c r="FZ1987" s="136"/>
      <c r="GA1987" s="136"/>
      <c r="GB1987" s="136"/>
      <c r="GC1987" s="136"/>
      <c r="GD1987" s="136"/>
      <c r="GE1987" s="136"/>
      <c r="GF1987" s="136"/>
      <c r="GG1987" s="136"/>
      <c r="GH1987" s="136"/>
      <c r="GI1987" s="136"/>
      <c r="GJ1987" s="136"/>
      <c r="GK1987" s="136"/>
      <c r="GL1987" s="136"/>
      <c r="GM1987" s="136"/>
      <c r="GN1987" s="136"/>
      <c r="GO1987" s="136"/>
      <c r="GP1987" s="136"/>
      <c r="GQ1987" s="136"/>
      <c r="GR1987" s="136"/>
      <c r="GS1987" s="136"/>
      <c r="GT1987" s="136"/>
      <c r="GU1987" s="136"/>
      <c r="GV1987" s="136"/>
      <c r="GW1987" s="136"/>
      <c r="GX1987" s="136"/>
      <c r="GY1987" s="136"/>
      <c r="GZ1987" s="136"/>
      <c r="HA1987" s="136"/>
      <c r="HB1987" s="136"/>
      <c r="HC1987" s="136"/>
      <c r="HD1987" s="136"/>
      <c r="HE1987" s="136"/>
      <c r="HF1987" s="136"/>
      <c r="HG1987" s="136"/>
      <c r="HH1987" s="136"/>
      <c r="HI1987" s="136"/>
      <c r="HJ1987" s="136"/>
      <c r="HK1987" s="136"/>
      <c r="HL1987" s="136"/>
      <c r="HM1987" s="136"/>
      <c r="HN1987" s="136"/>
      <c r="HO1987" s="136"/>
      <c r="HP1987" s="136"/>
      <c r="HQ1987" s="136"/>
      <c r="HR1987" s="136"/>
      <c r="HS1987" s="136"/>
      <c r="HT1987" s="136"/>
      <c r="HU1987" s="136"/>
      <c r="HV1987" s="136"/>
      <c r="HW1987" s="136"/>
      <c r="HX1987" s="136"/>
      <c r="HY1987" s="136"/>
      <c r="HZ1987" s="136"/>
      <c r="IA1987" s="136"/>
      <c r="IB1987" s="136"/>
      <c r="IC1987" s="136"/>
      <c r="ID1987" s="136"/>
      <c r="IE1987" s="136"/>
      <c r="IF1987" s="136"/>
      <c r="IG1987" s="136"/>
    </row>
    <row r="1988" spans="1:241" ht="15" customHeight="1" x14ac:dyDescent="0.25">
      <c r="A1988" s="223" t="s">
        <v>166</v>
      </c>
      <c r="B1988" s="217">
        <v>6247869</v>
      </c>
      <c r="C1988" s="217">
        <v>5911730</v>
      </c>
      <c r="D1988" s="217">
        <v>590341</v>
      </c>
      <c r="E1988" s="217">
        <v>900363</v>
      </c>
      <c r="F1988" s="217">
        <v>2149104</v>
      </c>
      <c r="G1988" s="217">
        <v>547596</v>
      </c>
      <c r="H1988" s="235">
        <v>16347003</v>
      </c>
      <c r="I1988" s="136"/>
      <c r="J1988" s="223" t="s">
        <v>124</v>
      </c>
      <c r="K1988" s="217">
        <v>2880825</v>
      </c>
      <c r="L1988" s="217">
        <v>5057032</v>
      </c>
      <c r="M1988" s="217">
        <v>676472</v>
      </c>
      <c r="N1988" s="217">
        <v>1310456</v>
      </c>
      <c r="O1988" s="217">
        <v>1448641</v>
      </c>
      <c r="P1988" s="217">
        <v>478365</v>
      </c>
      <c r="Q1988" s="235">
        <v>11851791</v>
      </c>
      <c r="R1988" s="136"/>
      <c r="S1988" s="136"/>
      <c r="T1988" s="136"/>
      <c r="U1988" s="136"/>
      <c r="V1988" s="136"/>
      <c r="W1988" s="136"/>
      <c r="X1988" s="136"/>
      <c r="Y1988" s="136"/>
      <c r="Z1988" s="136"/>
      <c r="AA1988" s="136"/>
      <c r="AB1988" s="136"/>
      <c r="AC1988" s="136"/>
      <c r="AD1988" s="136"/>
      <c r="AE1988" s="136"/>
      <c r="AF1988" s="136"/>
      <c r="AG1988" s="136"/>
      <c r="AH1988" s="136"/>
      <c r="AI1988" s="136"/>
      <c r="AJ1988" s="136"/>
      <c r="AK1988" s="136"/>
      <c r="AL1988" s="136"/>
      <c r="AM1988" s="136"/>
      <c r="AN1988" s="136"/>
      <c r="AO1988" s="136"/>
      <c r="AP1988" s="136"/>
      <c r="AQ1988" s="136"/>
      <c r="AR1988" s="136"/>
      <c r="AS1988" s="136"/>
      <c r="AT1988" s="136"/>
      <c r="AU1988" s="136"/>
      <c r="AV1988" s="136"/>
      <c r="AW1988" s="136"/>
      <c r="AX1988" s="136"/>
      <c r="AY1988" s="136"/>
      <c r="AZ1988" s="136"/>
      <c r="BA1988" s="136"/>
      <c r="BB1988" s="136"/>
      <c r="BC1988" s="136"/>
      <c r="BD1988" s="136"/>
      <c r="BE1988" s="136"/>
      <c r="BF1988" s="136"/>
      <c r="BG1988" s="136"/>
      <c r="BH1988" s="136"/>
      <c r="BI1988" s="136"/>
      <c r="BJ1988" s="136"/>
      <c r="BK1988" s="136"/>
      <c r="BL1988" s="136"/>
      <c r="BM1988" s="136"/>
      <c r="BN1988" s="136"/>
      <c r="BO1988" s="136"/>
      <c r="BP1988" s="136"/>
      <c r="BQ1988" s="136"/>
      <c r="BR1988" s="136"/>
      <c r="BS1988" s="136"/>
      <c r="BT1988" s="136"/>
      <c r="BU1988" s="136"/>
      <c r="BV1988" s="136"/>
      <c r="BW1988" s="136"/>
      <c r="BX1988" s="136"/>
      <c r="BY1988" s="136"/>
      <c r="BZ1988" s="136"/>
      <c r="CA1988" s="136"/>
      <c r="CB1988" s="136"/>
      <c r="CC1988" s="136"/>
      <c r="CD1988" s="136"/>
      <c r="CE1988" s="136"/>
      <c r="CF1988" s="136"/>
      <c r="CG1988" s="136"/>
      <c r="CH1988" s="136"/>
      <c r="CI1988" s="136"/>
      <c r="CJ1988" s="136"/>
      <c r="CK1988" s="136"/>
      <c r="CL1988" s="136"/>
      <c r="CM1988" s="136"/>
      <c r="CN1988" s="136"/>
      <c r="CO1988" s="136"/>
      <c r="CP1988" s="136"/>
      <c r="CQ1988" s="136"/>
      <c r="CR1988" s="136"/>
      <c r="CS1988" s="136"/>
      <c r="CT1988" s="136"/>
      <c r="CU1988" s="136"/>
      <c r="CV1988" s="136"/>
      <c r="CW1988" s="136"/>
      <c r="CX1988" s="136"/>
      <c r="CY1988" s="136"/>
      <c r="CZ1988" s="136"/>
      <c r="DA1988" s="136"/>
      <c r="DB1988" s="136"/>
      <c r="DC1988" s="136"/>
      <c r="DD1988" s="136"/>
      <c r="DE1988" s="136"/>
      <c r="DF1988" s="136"/>
      <c r="DG1988" s="136"/>
      <c r="DH1988" s="136"/>
      <c r="DI1988" s="136"/>
      <c r="DJ1988" s="136"/>
      <c r="DK1988" s="136"/>
      <c r="DL1988" s="136"/>
      <c r="DM1988" s="136"/>
      <c r="DN1988" s="136"/>
      <c r="DO1988" s="136"/>
      <c r="DP1988" s="136"/>
      <c r="DQ1988" s="136"/>
      <c r="DR1988" s="136"/>
      <c r="DS1988" s="136"/>
      <c r="DT1988" s="136"/>
      <c r="DU1988" s="136"/>
      <c r="DV1988" s="136"/>
      <c r="DW1988" s="136"/>
      <c r="DX1988" s="136"/>
      <c r="DY1988" s="136"/>
      <c r="DZ1988" s="136"/>
      <c r="EA1988" s="136"/>
      <c r="EB1988" s="136"/>
      <c r="EC1988" s="136"/>
      <c r="ED1988" s="136"/>
      <c r="EE1988" s="136"/>
      <c r="EF1988" s="136"/>
      <c r="EG1988" s="136"/>
      <c r="EH1988" s="136"/>
      <c r="EI1988" s="136"/>
      <c r="EJ1988" s="136"/>
      <c r="EK1988" s="136"/>
      <c r="EL1988" s="136"/>
      <c r="EM1988" s="136"/>
      <c r="EN1988" s="136"/>
      <c r="EO1988" s="136"/>
      <c r="EP1988" s="136"/>
      <c r="EQ1988" s="136"/>
      <c r="ER1988" s="136"/>
      <c r="ES1988" s="136"/>
      <c r="ET1988" s="136"/>
      <c r="EU1988" s="136"/>
      <c r="EV1988" s="136"/>
      <c r="EW1988" s="136"/>
      <c r="EX1988" s="136"/>
      <c r="EY1988" s="136"/>
      <c r="EZ1988" s="136"/>
      <c r="FA1988" s="136"/>
      <c r="FB1988" s="136"/>
      <c r="FC1988" s="136"/>
      <c r="FD1988" s="136"/>
      <c r="FE1988" s="136"/>
      <c r="FF1988" s="136"/>
      <c r="FG1988" s="136"/>
      <c r="FH1988" s="136"/>
      <c r="FI1988" s="136"/>
      <c r="FJ1988" s="136"/>
      <c r="FK1988" s="136"/>
      <c r="FL1988" s="136"/>
      <c r="FM1988" s="136"/>
      <c r="FN1988" s="136"/>
      <c r="FO1988" s="136"/>
      <c r="FP1988" s="136"/>
      <c r="FQ1988" s="136"/>
      <c r="FR1988" s="136"/>
      <c r="FS1988" s="136"/>
      <c r="FT1988" s="136"/>
      <c r="FU1988" s="136"/>
      <c r="FV1988" s="136"/>
      <c r="FW1988" s="136"/>
      <c r="FX1988" s="136"/>
      <c r="FY1988" s="136"/>
      <c r="FZ1988" s="136"/>
      <c r="GA1988" s="136"/>
      <c r="GB1988" s="136"/>
      <c r="GC1988" s="136"/>
      <c r="GD1988" s="136"/>
      <c r="GE1988" s="136"/>
      <c r="GF1988" s="136"/>
      <c r="GG1988" s="136"/>
      <c r="GH1988" s="136"/>
      <c r="GI1988" s="136"/>
      <c r="GJ1988" s="136"/>
      <c r="GK1988" s="136"/>
      <c r="GL1988" s="136"/>
      <c r="GM1988" s="136"/>
      <c r="GN1988" s="136"/>
      <c r="GO1988" s="136"/>
      <c r="GP1988" s="136"/>
      <c r="GQ1988" s="136"/>
      <c r="GR1988" s="136"/>
      <c r="GS1988" s="136"/>
      <c r="GT1988" s="136"/>
      <c r="GU1988" s="136"/>
      <c r="GV1988" s="136"/>
      <c r="GW1988" s="136"/>
      <c r="GX1988" s="136"/>
      <c r="GY1988" s="136"/>
      <c r="GZ1988" s="136"/>
      <c r="HA1988" s="136"/>
      <c r="HB1988" s="136"/>
      <c r="HC1988" s="136"/>
      <c r="HD1988" s="136"/>
      <c r="HE1988" s="136"/>
      <c r="HF1988" s="136"/>
      <c r="HG1988" s="136"/>
      <c r="HH1988" s="136"/>
      <c r="HI1988" s="136"/>
      <c r="HJ1988" s="136"/>
      <c r="HK1988" s="136"/>
      <c r="HL1988" s="136"/>
      <c r="HM1988" s="136"/>
      <c r="HN1988" s="136"/>
      <c r="HO1988" s="136"/>
      <c r="HP1988" s="136"/>
      <c r="HQ1988" s="136"/>
      <c r="HR1988" s="136"/>
      <c r="HS1988" s="136"/>
      <c r="HT1988" s="136"/>
      <c r="HU1988" s="136"/>
      <c r="HV1988" s="136"/>
      <c r="HW1988" s="136"/>
      <c r="HX1988" s="136"/>
      <c r="HY1988" s="136"/>
      <c r="HZ1988" s="136"/>
      <c r="IA1988" s="136"/>
      <c r="IB1988" s="136"/>
      <c r="IC1988" s="136"/>
      <c r="ID1988" s="136"/>
      <c r="IE1988" s="136"/>
      <c r="IF1988" s="136"/>
      <c r="IG1988" s="136"/>
    </row>
    <row r="1989" spans="1:241" ht="15" customHeight="1" x14ac:dyDescent="0.25">
      <c r="A1989" s="223" t="s">
        <v>165</v>
      </c>
      <c r="B1989" s="217">
        <v>6292596</v>
      </c>
      <c r="C1989" s="217">
        <v>4993857</v>
      </c>
      <c r="D1989" s="217">
        <v>691652</v>
      </c>
      <c r="E1989" s="217">
        <v>870613</v>
      </c>
      <c r="F1989" s="217">
        <v>2672755</v>
      </c>
      <c r="G1989" s="217">
        <v>689175</v>
      </c>
      <c r="H1989" s="235">
        <v>16210648</v>
      </c>
      <c r="I1989" s="136"/>
      <c r="J1989" s="223" t="s">
        <v>123</v>
      </c>
      <c r="K1989" s="217">
        <v>2888319</v>
      </c>
      <c r="L1989" s="217">
        <v>4144403</v>
      </c>
      <c r="M1989" s="217">
        <v>497684</v>
      </c>
      <c r="N1989" s="217">
        <v>972299</v>
      </c>
      <c r="O1989" s="217">
        <v>1313272</v>
      </c>
      <c r="P1989" s="217">
        <v>416435</v>
      </c>
      <c r="Q1989" s="235">
        <v>10232412</v>
      </c>
      <c r="R1989" s="136"/>
      <c r="S1989" s="136"/>
      <c r="T1989" s="136"/>
      <c r="U1989" s="136"/>
      <c r="V1989" s="136"/>
      <c r="W1989" s="136"/>
      <c r="X1989" s="136"/>
      <c r="Y1989" s="136"/>
      <c r="Z1989" s="136"/>
      <c r="AA1989" s="136"/>
      <c r="AB1989" s="136"/>
      <c r="AC1989" s="136"/>
      <c r="AD1989" s="136"/>
      <c r="AE1989" s="136"/>
      <c r="AF1989" s="136"/>
      <c r="AG1989" s="136"/>
      <c r="AH1989" s="136"/>
      <c r="AI1989" s="136"/>
      <c r="AJ1989" s="136"/>
      <c r="AK1989" s="136"/>
      <c r="AL1989" s="136"/>
      <c r="AM1989" s="136"/>
      <c r="AN1989" s="136"/>
      <c r="AO1989" s="136"/>
      <c r="AP1989" s="136"/>
      <c r="AQ1989" s="136"/>
      <c r="AR1989" s="136"/>
      <c r="AS1989" s="136"/>
      <c r="AT1989" s="136"/>
      <c r="AU1989" s="136"/>
      <c r="AV1989" s="136"/>
      <c r="AW1989" s="136"/>
      <c r="AX1989" s="136"/>
      <c r="AY1989" s="136"/>
      <c r="AZ1989" s="136"/>
      <c r="BA1989" s="136"/>
      <c r="BB1989" s="136"/>
      <c r="BC1989" s="136"/>
      <c r="BD1989" s="136"/>
      <c r="BE1989" s="136"/>
      <c r="BF1989" s="136"/>
      <c r="BG1989" s="136"/>
      <c r="BH1989" s="136"/>
      <c r="BI1989" s="136"/>
      <c r="BJ1989" s="136"/>
      <c r="BK1989" s="136"/>
      <c r="BL1989" s="136"/>
      <c r="BM1989" s="136"/>
      <c r="BN1989" s="136"/>
      <c r="BO1989" s="136"/>
      <c r="BP1989" s="136"/>
      <c r="BQ1989" s="136"/>
      <c r="BR1989" s="136"/>
      <c r="BS1989" s="136"/>
      <c r="BT1989" s="136"/>
      <c r="BU1989" s="136"/>
      <c r="BV1989" s="136"/>
      <c r="BW1989" s="136"/>
      <c r="BX1989" s="136"/>
      <c r="BY1989" s="136"/>
      <c r="BZ1989" s="136"/>
      <c r="CA1989" s="136"/>
      <c r="CB1989" s="136"/>
      <c r="CC1989" s="136"/>
      <c r="CD1989" s="136"/>
      <c r="CE1989" s="136"/>
      <c r="CF1989" s="136"/>
      <c r="CG1989" s="136"/>
      <c r="CH1989" s="136"/>
      <c r="CI1989" s="136"/>
      <c r="CJ1989" s="136"/>
      <c r="CK1989" s="136"/>
      <c r="CL1989" s="136"/>
      <c r="CM1989" s="136"/>
      <c r="CN1989" s="136"/>
      <c r="CO1989" s="136"/>
      <c r="CP1989" s="136"/>
      <c r="CQ1989" s="136"/>
      <c r="CR1989" s="136"/>
      <c r="CS1989" s="136"/>
      <c r="CT1989" s="136"/>
      <c r="CU1989" s="136"/>
      <c r="CV1989" s="136"/>
      <c r="CW1989" s="136"/>
      <c r="CX1989" s="136"/>
      <c r="CY1989" s="136"/>
      <c r="CZ1989" s="136"/>
      <c r="DA1989" s="136"/>
      <c r="DB1989" s="136"/>
      <c r="DC1989" s="136"/>
      <c r="DD1989" s="136"/>
      <c r="DE1989" s="136"/>
      <c r="DF1989" s="136"/>
      <c r="DG1989" s="136"/>
      <c r="DH1989" s="136"/>
      <c r="DI1989" s="136"/>
      <c r="DJ1989" s="136"/>
      <c r="DK1989" s="136"/>
      <c r="DL1989" s="136"/>
      <c r="DM1989" s="136"/>
      <c r="DN1989" s="136"/>
      <c r="DO1989" s="136"/>
      <c r="DP1989" s="136"/>
      <c r="DQ1989" s="136"/>
      <c r="DR1989" s="136"/>
      <c r="DS1989" s="136"/>
      <c r="DT1989" s="136"/>
      <c r="DU1989" s="136"/>
      <c r="DV1989" s="136"/>
      <c r="DW1989" s="136"/>
      <c r="DX1989" s="136"/>
      <c r="DY1989" s="136"/>
      <c r="DZ1989" s="136"/>
      <c r="EA1989" s="136"/>
      <c r="EB1989" s="136"/>
      <c r="EC1989" s="136"/>
      <c r="ED1989" s="136"/>
      <c r="EE1989" s="136"/>
      <c r="EF1989" s="136"/>
      <c r="EG1989" s="136"/>
      <c r="EH1989" s="136"/>
      <c r="EI1989" s="136"/>
      <c r="EJ1989" s="136"/>
      <c r="EK1989" s="136"/>
      <c r="EL1989" s="136"/>
      <c r="EM1989" s="136"/>
      <c r="EN1989" s="136"/>
      <c r="EO1989" s="136"/>
      <c r="EP1989" s="136"/>
      <c r="EQ1989" s="136"/>
      <c r="ER1989" s="136"/>
      <c r="ES1989" s="136"/>
      <c r="ET1989" s="136"/>
      <c r="EU1989" s="136"/>
      <c r="EV1989" s="136"/>
      <c r="EW1989" s="136"/>
      <c r="EX1989" s="136"/>
      <c r="EY1989" s="136"/>
      <c r="EZ1989" s="136"/>
      <c r="FA1989" s="136"/>
      <c r="FB1989" s="136"/>
      <c r="FC1989" s="136"/>
      <c r="FD1989" s="136"/>
      <c r="FE1989" s="136"/>
      <c r="FF1989" s="136"/>
      <c r="FG1989" s="136"/>
      <c r="FH1989" s="136"/>
      <c r="FI1989" s="136"/>
      <c r="FJ1989" s="136"/>
      <c r="FK1989" s="136"/>
      <c r="FL1989" s="136"/>
      <c r="FM1989" s="136"/>
      <c r="FN1989" s="136"/>
      <c r="FO1989" s="136"/>
      <c r="FP1989" s="136"/>
      <c r="FQ1989" s="136"/>
      <c r="FR1989" s="136"/>
      <c r="FS1989" s="136"/>
      <c r="FT1989" s="136"/>
      <c r="FU1989" s="136"/>
      <c r="FV1989" s="136"/>
      <c r="FW1989" s="136"/>
      <c r="FX1989" s="136"/>
      <c r="FY1989" s="136"/>
      <c r="FZ1989" s="136"/>
      <c r="GA1989" s="136"/>
      <c r="GB1989" s="136"/>
      <c r="GC1989" s="136"/>
      <c r="GD1989" s="136"/>
      <c r="GE1989" s="136"/>
      <c r="GF1989" s="136"/>
      <c r="GG1989" s="136"/>
      <c r="GH1989" s="136"/>
      <c r="GI1989" s="136"/>
      <c r="GJ1989" s="136"/>
      <c r="GK1989" s="136"/>
      <c r="GL1989" s="136"/>
      <c r="GM1989" s="136"/>
      <c r="GN1989" s="136"/>
      <c r="GO1989" s="136"/>
      <c r="GP1989" s="136"/>
      <c r="GQ1989" s="136"/>
      <c r="GR1989" s="136"/>
      <c r="GS1989" s="136"/>
      <c r="GT1989" s="136"/>
      <c r="GU1989" s="136"/>
      <c r="GV1989" s="136"/>
      <c r="GW1989" s="136"/>
      <c r="GX1989" s="136"/>
      <c r="GY1989" s="136"/>
      <c r="GZ1989" s="136"/>
      <c r="HA1989" s="136"/>
      <c r="HB1989" s="136"/>
      <c r="HC1989" s="136"/>
      <c r="HD1989" s="136"/>
      <c r="HE1989" s="136"/>
      <c r="HF1989" s="136"/>
      <c r="HG1989" s="136"/>
      <c r="HH1989" s="136"/>
      <c r="HI1989" s="136"/>
      <c r="HJ1989" s="136"/>
      <c r="HK1989" s="136"/>
      <c r="HL1989" s="136"/>
      <c r="HM1989" s="136"/>
      <c r="HN1989" s="136"/>
      <c r="HO1989" s="136"/>
      <c r="HP1989" s="136"/>
      <c r="HQ1989" s="136"/>
      <c r="HR1989" s="136"/>
      <c r="HS1989" s="136"/>
      <c r="HT1989" s="136"/>
      <c r="HU1989" s="136"/>
      <c r="HV1989" s="136"/>
      <c r="HW1989" s="136"/>
      <c r="HX1989" s="136"/>
      <c r="HY1989" s="136"/>
      <c r="HZ1989" s="136"/>
      <c r="IA1989" s="136"/>
      <c r="IB1989" s="136"/>
      <c r="IC1989" s="136"/>
      <c r="ID1989" s="136"/>
      <c r="IE1989" s="136"/>
      <c r="IF1989" s="136"/>
      <c r="IG1989" s="136"/>
    </row>
    <row r="1990" spans="1:241" ht="15" customHeight="1" x14ac:dyDescent="0.25">
      <c r="A1990" s="223" t="s">
        <v>164</v>
      </c>
      <c r="B1990" s="217">
        <v>6449110</v>
      </c>
      <c r="C1990" s="217">
        <v>4759364</v>
      </c>
      <c r="D1990" s="217">
        <v>682542</v>
      </c>
      <c r="E1990" s="217">
        <v>941004</v>
      </c>
      <c r="F1990" s="217">
        <v>2178821</v>
      </c>
      <c r="G1990" s="217">
        <v>502177</v>
      </c>
      <c r="H1990" s="235">
        <v>15513019</v>
      </c>
      <c r="I1990" s="136"/>
      <c r="J1990" s="223" t="s">
        <v>122</v>
      </c>
      <c r="K1990" s="217">
        <v>2604636</v>
      </c>
      <c r="L1990" s="217">
        <v>4282683</v>
      </c>
      <c r="M1990" s="217">
        <v>649678</v>
      </c>
      <c r="N1990" s="217">
        <v>1184973</v>
      </c>
      <c r="O1990" s="217">
        <v>1532157</v>
      </c>
      <c r="P1990" s="217">
        <v>477306</v>
      </c>
      <c r="Q1990" s="235">
        <v>10731433</v>
      </c>
      <c r="R1990" s="136"/>
      <c r="S1990" s="136"/>
      <c r="T1990" s="136"/>
      <c r="U1990" s="136"/>
      <c r="V1990" s="136"/>
      <c r="W1990" s="136"/>
      <c r="X1990" s="136"/>
      <c r="Y1990" s="136"/>
      <c r="Z1990" s="136"/>
      <c r="AA1990" s="136"/>
      <c r="AB1990" s="136"/>
      <c r="AC1990" s="136"/>
      <c r="AD1990" s="136"/>
      <c r="AE1990" s="136"/>
      <c r="AF1990" s="136"/>
      <c r="AG1990" s="136"/>
      <c r="AH1990" s="136"/>
      <c r="AI1990" s="136"/>
      <c r="AJ1990" s="136"/>
      <c r="AK1990" s="136"/>
      <c r="AL1990" s="136"/>
      <c r="AM1990" s="136"/>
      <c r="AN1990" s="136"/>
      <c r="AO1990" s="136"/>
      <c r="AP1990" s="136"/>
      <c r="AQ1990" s="136"/>
      <c r="AR1990" s="136"/>
      <c r="AS1990" s="136"/>
      <c r="AT1990" s="136"/>
      <c r="AU1990" s="136"/>
      <c r="AV1990" s="136"/>
      <c r="AW1990" s="136"/>
      <c r="AX1990" s="136"/>
      <c r="AY1990" s="136"/>
      <c r="AZ1990" s="136"/>
      <c r="BA1990" s="136"/>
      <c r="BB1990" s="136"/>
      <c r="BC1990" s="136"/>
      <c r="BD1990" s="136"/>
      <c r="BE1990" s="136"/>
      <c r="BF1990" s="136"/>
      <c r="BG1990" s="136"/>
      <c r="BH1990" s="136"/>
      <c r="BI1990" s="136"/>
      <c r="BJ1990" s="136"/>
      <c r="BK1990" s="136"/>
      <c r="BL1990" s="136"/>
      <c r="BM1990" s="136"/>
      <c r="BN1990" s="136"/>
      <c r="BO1990" s="136"/>
      <c r="BP1990" s="136"/>
      <c r="BQ1990" s="136"/>
      <c r="BR1990" s="136"/>
      <c r="BS1990" s="136"/>
      <c r="BT1990" s="136"/>
      <c r="BU1990" s="136"/>
      <c r="BV1990" s="136"/>
      <c r="BW1990" s="136"/>
      <c r="BX1990" s="136"/>
      <c r="BY1990" s="136"/>
      <c r="BZ1990" s="136"/>
      <c r="CA1990" s="136"/>
      <c r="CB1990" s="136"/>
      <c r="CC1990" s="136"/>
      <c r="CD1990" s="136"/>
      <c r="CE1990" s="136"/>
      <c r="CF1990" s="136"/>
      <c r="CG1990" s="136"/>
      <c r="CH1990" s="136"/>
      <c r="CI1990" s="136"/>
      <c r="CJ1990" s="136"/>
      <c r="CK1990" s="136"/>
      <c r="CL1990" s="136"/>
      <c r="CM1990" s="136"/>
      <c r="CN1990" s="136"/>
      <c r="CO1990" s="136"/>
      <c r="CP1990" s="136"/>
      <c r="CQ1990" s="136"/>
      <c r="CR1990" s="136"/>
      <c r="CS1990" s="136"/>
      <c r="CT1990" s="136"/>
      <c r="CU1990" s="136"/>
      <c r="CV1990" s="136"/>
      <c r="CW1990" s="136"/>
      <c r="CX1990" s="136"/>
      <c r="CY1990" s="136"/>
      <c r="CZ1990" s="136"/>
      <c r="DA1990" s="136"/>
      <c r="DB1990" s="136"/>
      <c r="DC1990" s="136"/>
      <c r="DD1990" s="136"/>
      <c r="DE1990" s="136"/>
      <c r="DF1990" s="136"/>
      <c r="DG1990" s="136"/>
      <c r="DH1990" s="136"/>
      <c r="DI1990" s="136"/>
      <c r="DJ1990" s="136"/>
      <c r="DK1990" s="136"/>
      <c r="DL1990" s="136"/>
      <c r="DM1990" s="136"/>
      <c r="DN1990" s="136"/>
      <c r="DO1990" s="136"/>
      <c r="DP1990" s="136"/>
      <c r="DQ1990" s="136"/>
      <c r="DR1990" s="136"/>
      <c r="DS1990" s="136"/>
      <c r="DT1990" s="136"/>
      <c r="DU1990" s="136"/>
      <c r="DV1990" s="136"/>
      <c r="DW1990" s="136"/>
      <c r="DX1990" s="136"/>
      <c r="DY1990" s="136"/>
      <c r="DZ1990" s="136"/>
      <c r="EA1990" s="136"/>
      <c r="EB1990" s="136"/>
      <c r="EC1990" s="136"/>
      <c r="ED1990" s="136"/>
      <c r="EE1990" s="136"/>
      <c r="EF1990" s="136"/>
      <c r="EG1990" s="136"/>
      <c r="EH1990" s="136"/>
      <c r="EI1990" s="136"/>
      <c r="EJ1990" s="136"/>
      <c r="EK1990" s="136"/>
      <c r="EL1990" s="136"/>
      <c r="EM1990" s="136"/>
      <c r="EN1990" s="136"/>
      <c r="EO1990" s="136"/>
      <c r="EP1990" s="136"/>
      <c r="EQ1990" s="136"/>
      <c r="ER1990" s="136"/>
      <c r="ES1990" s="136"/>
      <c r="ET1990" s="136"/>
      <c r="EU1990" s="136"/>
      <c r="EV1990" s="136"/>
      <c r="EW1990" s="136"/>
      <c r="EX1990" s="136"/>
      <c r="EY1990" s="136"/>
      <c r="EZ1990" s="136"/>
      <c r="FA1990" s="136"/>
      <c r="FB1990" s="136"/>
      <c r="FC1990" s="136"/>
      <c r="FD1990" s="136"/>
      <c r="FE1990" s="136"/>
      <c r="FF1990" s="136"/>
      <c r="FG1990" s="136"/>
      <c r="FH1990" s="136"/>
      <c r="FI1990" s="136"/>
      <c r="FJ1990" s="136"/>
      <c r="FK1990" s="136"/>
      <c r="FL1990" s="136"/>
      <c r="FM1990" s="136"/>
      <c r="FN1990" s="136"/>
      <c r="FO1990" s="136"/>
      <c r="FP1990" s="136"/>
      <c r="FQ1990" s="136"/>
      <c r="FR1990" s="136"/>
      <c r="FS1990" s="136"/>
      <c r="FT1990" s="136"/>
      <c r="FU1990" s="136"/>
      <c r="FV1990" s="136"/>
      <c r="FW1990" s="136"/>
      <c r="FX1990" s="136"/>
      <c r="FY1990" s="136"/>
      <c r="FZ1990" s="136"/>
      <c r="GA1990" s="136"/>
      <c r="GB1990" s="136"/>
      <c r="GC1990" s="136"/>
      <c r="GD1990" s="136"/>
      <c r="GE1990" s="136"/>
      <c r="GF1990" s="136"/>
      <c r="GG1990" s="136"/>
      <c r="GH1990" s="136"/>
      <c r="GI1990" s="136"/>
      <c r="GJ1990" s="136"/>
      <c r="GK1990" s="136"/>
      <c r="GL1990" s="136"/>
      <c r="GM1990" s="136"/>
      <c r="GN1990" s="136"/>
      <c r="GO1990" s="136"/>
      <c r="GP1990" s="136"/>
      <c r="GQ1990" s="136"/>
      <c r="GR1990" s="136"/>
      <c r="GS1990" s="136"/>
      <c r="GT1990" s="136"/>
      <c r="GU1990" s="136"/>
      <c r="GV1990" s="136"/>
      <c r="GW1990" s="136"/>
      <c r="GX1990" s="136"/>
      <c r="GY1990" s="136"/>
      <c r="GZ1990" s="136"/>
      <c r="HA1990" s="136"/>
      <c r="HB1990" s="136"/>
      <c r="HC1990" s="136"/>
      <c r="HD1990" s="136"/>
      <c r="HE1990" s="136"/>
      <c r="HF1990" s="136"/>
      <c r="HG1990" s="136"/>
      <c r="HH1990" s="136"/>
      <c r="HI1990" s="136"/>
      <c r="HJ1990" s="136"/>
      <c r="HK1990" s="136"/>
      <c r="HL1990" s="136"/>
      <c r="HM1990" s="136"/>
      <c r="HN1990" s="136"/>
      <c r="HO1990" s="136"/>
      <c r="HP1990" s="136"/>
      <c r="HQ1990" s="136"/>
      <c r="HR1990" s="136"/>
      <c r="HS1990" s="136"/>
      <c r="HT1990" s="136"/>
      <c r="HU1990" s="136"/>
      <c r="HV1990" s="136"/>
      <c r="HW1990" s="136"/>
      <c r="HX1990" s="136"/>
      <c r="HY1990" s="136"/>
      <c r="HZ1990" s="136"/>
      <c r="IA1990" s="136"/>
      <c r="IB1990" s="136"/>
      <c r="IC1990" s="136"/>
      <c r="ID1990" s="136"/>
      <c r="IE1990" s="136"/>
      <c r="IF1990" s="136"/>
      <c r="IG1990" s="136"/>
    </row>
    <row r="1991" spans="1:241" ht="15" customHeight="1" x14ac:dyDescent="0.25">
      <c r="A1991" s="223" t="s">
        <v>163</v>
      </c>
      <c r="B1991" s="217">
        <v>7953131</v>
      </c>
      <c r="C1991" s="217">
        <v>4481048</v>
      </c>
      <c r="D1991" s="217">
        <v>582219</v>
      </c>
      <c r="E1991" s="217">
        <v>1024735</v>
      </c>
      <c r="F1991" s="217">
        <v>2152041</v>
      </c>
      <c r="G1991" s="217">
        <v>485617</v>
      </c>
      <c r="H1991" s="235">
        <v>16678791</v>
      </c>
      <c r="I1991" s="136"/>
      <c r="J1991" s="223" t="s">
        <v>121</v>
      </c>
      <c r="K1991" s="217">
        <v>3111306</v>
      </c>
      <c r="L1991" s="217">
        <v>4812357</v>
      </c>
      <c r="M1991" s="217">
        <v>860625</v>
      </c>
      <c r="N1991" s="217">
        <v>1115720</v>
      </c>
      <c r="O1991" s="217">
        <v>1721802</v>
      </c>
      <c r="P1991" s="217">
        <v>756592</v>
      </c>
      <c r="Q1991" s="235">
        <v>12378402</v>
      </c>
      <c r="R1991" s="136"/>
      <c r="S1991" s="136"/>
      <c r="T1991" s="136"/>
      <c r="U1991" s="136"/>
      <c r="V1991" s="136"/>
      <c r="W1991" s="136"/>
      <c r="X1991" s="136"/>
      <c r="Y1991" s="136"/>
      <c r="Z1991" s="136"/>
      <c r="AA1991" s="136"/>
      <c r="AB1991" s="136"/>
      <c r="AC1991" s="136"/>
      <c r="AD1991" s="136"/>
      <c r="AE1991" s="136"/>
      <c r="AF1991" s="136"/>
      <c r="AG1991" s="136"/>
      <c r="AH1991" s="136"/>
      <c r="AI1991" s="136"/>
      <c r="AJ1991" s="136"/>
      <c r="AK1991" s="136"/>
      <c r="AL1991" s="136"/>
      <c r="AM1991" s="136"/>
      <c r="AN1991" s="136"/>
      <c r="AO1991" s="136"/>
      <c r="AP1991" s="136"/>
      <c r="AQ1991" s="136"/>
      <c r="AR1991" s="136"/>
      <c r="AS1991" s="136"/>
      <c r="AT1991" s="136"/>
      <c r="AU1991" s="136"/>
      <c r="AV1991" s="136"/>
      <c r="AW1991" s="136"/>
      <c r="AX1991" s="136"/>
      <c r="AY1991" s="136"/>
      <c r="AZ1991" s="136"/>
      <c r="BA1991" s="136"/>
      <c r="BB1991" s="136"/>
      <c r="BC1991" s="136"/>
      <c r="BD1991" s="136"/>
      <c r="BE1991" s="136"/>
      <c r="BF1991" s="136"/>
      <c r="BG1991" s="136"/>
      <c r="BH1991" s="136"/>
      <c r="BI1991" s="136"/>
      <c r="BJ1991" s="136"/>
      <c r="BK1991" s="136"/>
      <c r="BL1991" s="136"/>
      <c r="BM1991" s="136"/>
      <c r="BN1991" s="136"/>
      <c r="BO1991" s="136"/>
      <c r="BP1991" s="136"/>
      <c r="BQ1991" s="136"/>
      <c r="BR1991" s="136"/>
      <c r="BS1991" s="136"/>
      <c r="BT1991" s="136"/>
      <c r="BU1991" s="136"/>
      <c r="BV1991" s="136"/>
      <c r="BW1991" s="136"/>
      <c r="BX1991" s="136"/>
      <c r="BY1991" s="136"/>
      <c r="BZ1991" s="136"/>
      <c r="CA1991" s="136"/>
      <c r="CB1991" s="136"/>
      <c r="CC1991" s="136"/>
      <c r="CD1991" s="136"/>
      <c r="CE1991" s="136"/>
      <c r="CF1991" s="136"/>
      <c r="CG1991" s="136"/>
      <c r="CH1991" s="136"/>
      <c r="CI1991" s="136"/>
      <c r="CJ1991" s="136"/>
      <c r="CK1991" s="136"/>
      <c r="CL1991" s="136"/>
      <c r="CM1991" s="136"/>
      <c r="CN1991" s="136"/>
      <c r="CO1991" s="136"/>
      <c r="CP1991" s="136"/>
      <c r="CQ1991" s="136"/>
      <c r="CR1991" s="136"/>
      <c r="CS1991" s="136"/>
      <c r="CT1991" s="136"/>
      <c r="CU1991" s="136"/>
      <c r="CV1991" s="136"/>
      <c r="CW1991" s="136"/>
      <c r="CX1991" s="136"/>
      <c r="CY1991" s="136"/>
      <c r="CZ1991" s="136"/>
      <c r="DA1991" s="136"/>
      <c r="DB1991" s="136"/>
      <c r="DC1991" s="136"/>
      <c r="DD1991" s="136"/>
      <c r="DE1991" s="136"/>
      <c r="DF1991" s="136"/>
      <c r="DG1991" s="136"/>
      <c r="DH1991" s="136"/>
      <c r="DI1991" s="136"/>
      <c r="DJ1991" s="136"/>
      <c r="DK1991" s="136"/>
      <c r="DL1991" s="136"/>
      <c r="DM1991" s="136"/>
      <c r="DN1991" s="136"/>
      <c r="DO1991" s="136"/>
      <c r="DP1991" s="136"/>
      <c r="DQ1991" s="136"/>
      <c r="DR1991" s="136"/>
      <c r="DS1991" s="136"/>
      <c r="DT1991" s="136"/>
      <c r="DU1991" s="136"/>
      <c r="DV1991" s="136"/>
      <c r="DW1991" s="136"/>
      <c r="DX1991" s="136"/>
      <c r="DY1991" s="136"/>
      <c r="DZ1991" s="136"/>
      <c r="EA1991" s="136"/>
      <c r="EB1991" s="136"/>
      <c r="EC1991" s="136"/>
      <c r="ED1991" s="136"/>
      <c r="EE1991" s="136"/>
      <c r="EF1991" s="136"/>
      <c r="EG1991" s="136"/>
      <c r="EH1991" s="136"/>
      <c r="EI1991" s="136"/>
      <c r="EJ1991" s="136"/>
      <c r="EK1991" s="136"/>
      <c r="EL1991" s="136"/>
      <c r="EM1991" s="136"/>
      <c r="EN1991" s="136"/>
      <c r="EO1991" s="136"/>
      <c r="EP1991" s="136"/>
      <c r="EQ1991" s="136"/>
      <c r="ER1991" s="136"/>
      <c r="ES1991" s="136"/>
      <c r="ET1991" s="136"/>
      <c r="EU1991" s="136"/>
      <c r="EV1991" s="136"/>
      <c r="EW1991" s="136"/>
      <c r="EX1991" s="136"/>
      <c r="EY1991" s="136"/>
      <c r="EZ1991" s="136"/>
      <c r="FA1991" s="136"/>
      <c r="FB1991" s="136"/>
      <c r="FC1991" s="136"/>
      <c r="FD1991" s="136"/>
      <c r="FE1991" s="136"/>
      <c r="FF1991" s="136"/>
      <c r="FG1991" s="136"/>
      <c r="FH1991" s="136"/>
      <c r="FI1991" s="136"/>
      <c r="FJ1991" s="136"/>
      <c r="FK1991" s="136"/>
      <c r="FL1991" s="136"/>
      <c r="FM1991" s="136"/>
      <c r="FN1991" s="136"/>
      <c r="FO1991" s="136"/>
      <c r="FP1991" s="136"/>
      <c r="FQ1991" s="136"/>
      <c r="FR1991" s="136"/>
      <c r="FS1991" s="136"/>
      <c r="FT1991" s="136"/>
      <c r="FU1991" s="136"/>
      <c r="FV1991" s="136"/>
      <c r="FW1991" s="136"/>
      <c r="FX1991" s="136"/>
      <c r="FY1991" s="136"/>
      <c r="FZ1991" s="136"/>
      <c r="GA1991" s="136"/>
      <c r="GB1991" s="136"/>
      <c r="GC1991" s="136"/>
      <c r="GD1991" s="136"/>
      <c r="GE1991" s="136"/>
      <c r="GF1991" s="136"/>
      <c r="GG1991" s="136"/>
      <c r="GH1991" s="136"/>
      <c r="GI1991" s="136"/>
      <c r="GJ1991" s="136"/>
      <c r="GK1991" s="136"/>
      <c r="GL1991" s="136"/>
      <c r="GM1991" s="136"/>
      <c r="GN1991" s="136"/>
      <c r="GO1991" s="136"/>
      <c r="GP1991" s="136"/>
      <c r="GQ1991" s="136"/>
      <c r="GR1991" s="136"/>
      <c r="GS1991" s="136"/>
      <c r="GT1991" s="136"/>
      <c r="GU1991" s="136"/>
      <c r="GV1991" s="136"/>
      <c r="GW1991" s="136"/>
      <c r="GX1991" s="136"/>
      <c r="GY1991" s="136"/>
      <c r="GZ1991" s="136"/>
      <c r="HA1991" s="136"/>
      <c r="HB1991" s="136"/>
      <c r="HC1991" s="136"/>
      <c r="HD1991" s="136"/>
      <c r="HE1991" s="136"/>
      <c r="HF1991" s="136"/>
      <c r="HG1991" s="136"/>
      <c r="HH1991" s="136"/>
      <c r="HI1991" s="136"/>
      <c r="HJ1991" s="136"/>
      <c r="HK1991" s="136"/>
      <c r="HL1991" s="136"/>
      <c r="HM1991" s="136"/>
      <c r="HN1991" s="136"/>
      <c r="HO1991" s="136"/>
      <c r="HP1991" s="136"/>
      <c r="HQ1991" s="136"/>
      <c r="HR1991" s="136"/>
      <c r="HS1991" s="136"/>
      <c r="HT1991" s="136"/>
      <c r="HU1991" s="136"/>
      <c r="HV1991" s="136"/>
      <c r="HW1991" s="136"/>
      <c r="HX1991" s="136"/>
      <c r="HY1991" s="136"/>
      <c r="HZ1991" s="136"/>
      <c r="IA1991" s="136"/>
      <c r="IB1991" s="136"/>
      <c r="IC1991" s="136"/>
      <c r="ID1991" s="136"/>
      <c r="IE1991" s="136"/>
      <c r="IF1991" s="136"/>
      <c r="IG1991" s="136"/>
    </row>
    <row r="1992" spans="1:241" ht="15" customHeight="1" x14ac:dyDescent="0.25">
      <c r="A1992" s="223" t="s">
        <v>162</v>
      </c>
      <c r="B1992" s="217">
        <v>8678354</v>
      </c>
      <c r="C1992" s="217">
        <v>4881224</v>
      </c>
      <c r="D1992" s="217">
        <v>600459</v>
      </c>
      <c r="E1992" s="217">
        <v>1027878</v>
      </c>
      <c r="F1992" s="217">
        <v>2021907</v>
      </c>
      <c r="G1992" s="217">
        <v>615037</v>
      </c>
      <c r="H1992" s="235">
        <v>17824859</v>
      </c>
      <c r="I1992" s="136"/>
      <c r="J1992" s="223" t="s">
        <v>120</v>
      </c>
      <c r="K1992" s="217">
        <v>3588408</v>
      </c>
      <c r="L1992" s="217">
        <v>4396625</v>
      </c>
      <c r="M1992" s="217">
        <v>868247</v>
      </c>
      <c r="N1992" s="217">
        <v>1067528</v>
      </c>
      <c r="O1992" s="217">
        <v>1453095</v>
      </c>
      <c r="P1992" s="217">
        <v>1045622</v>
      </c>
      <c r="Q1992" s="235">
        <v>12419525</v>
      </c>
      <c r="R1992" s="136"/>
      <c r="S1992" s="136"/>
      <c r="T1992" s="136"/>
      <c r="U1992" s="136"/>
      <c r="V1992" s="136"/>
      <c r="W1992" s="136"/>
      <c r="X1992" s="136"/>
      <c r="Y1992" s="136"/>
      <c r="Z1992" s="136"/>
      <c r="AA1992" s="136"/>
      <c r="AB1992" s="136"/>
      <c r="AC1992" s="136"/>
      <c r="AD1992" s="136"/>
      <c r="AE1992" s="136"/>
      <c r="AF1992" s="136"/>
      <c r="AG1992" s="136"/>
      <c r="AH1992" s="136"/>
      <c r="AI1992" s="136"/>
      <c r="AJ1992" s="136"/>
      <c r="AK1992" s="136"/>
      <c r="AL1992" s="136"/>
      <c r="AM1992" s="136"/>
      <c r="AN1992" s="136"/>
      <c r="AO1992" s="136"/>
      <c r="AP1992" s="136"/>
      <c r="AQ1992" s="136"/>
      <c r="AR1992" s="136"/>
      <c r="AS1992" s="136"/>
      <c r="AT1992" s="136"/>
      <c r="AU1992" s="136"/>
      <c r="AV1992" s="136"/>
      <c r="AW1992" s="136"/>
      <c r="AX1992" s="136"/>
      <c r="AY1992" s="136"/>
      <c r="AZ1992" s="136"/>
      <c r="BA1992" s="136"/>
      <c r="BB1992" s="136"/>
      <c r="BC1992" s="136"/>
      <c r="BD1992" s="136"/>
      <c r="BE1992" s="136"/>
      <c r="BF1992" s="136"/>
      <c r="BG1992" s="136"/>
      <c r="BH1992" s="136"/>
      <c r="BI1992" s="136"/>
      <c r="BJ1992" s="136"/>
      <c r="BK1992" s="136"/>
      <c r="BL1992" s="136"/>
      <c r="BM1992" s="136"/>
      <c r="BN1992" s="136"/>
      <c r="BO1992" s="136"/>
      <c r="BP1992" s="136"/>
      <c r="BQ1992" s="136"/>
      <c r="BR1992" s="136"/>
      <c r="BS1992" s="136"/>
      <c r="BT1992" s="136"/>
      <c r="BU1992" s="136"/>
      <c r="BV1992" s="136"/>
      <c r="BW1992" s="136"/>
      <c r="BX1992" s="136"/>
      <c r="BY1992" s="136"/>
      <c r="BZ1992" s="136"/>
      <c r="CA1992" s="136"/>
      <c r="CB1992" s="136"/>
      <c r="CC1992" s="136"/>
      <c r="CD1992" s="136"/>
      <c r="CE1992" s="136"/>
      <c r="CF1992" s="136"/>
      <c r="CG1992" s="136"/>
      <c r="CH1992" s="136"/>
      <c r="CI1992" s="136"/>
      <c r="CJ1992" s="136"/>
      <c r="CK1992" s="136"/>
      <c r="CL1992" s="136"/>
      <c r="CM1992" s="136"/>
      <c r="CN1992" s="136"/>
      <c r="CO1992" s="136"/>
      <c r="CP1992" s="136"/>
      <c r="CQ1992" s="136"/>
      <c r="CR1992" s="136"/>
      <c r="CS1992" s="136"/>
      <c r="CT1992" s="136"/>
      <c r="CU1992" s="136"/>
      <c r="CV1992" s="136"/>
      <c r="CW1992" s="136"/>
      <c r="CX1992" s="136"/>
      <c r="CY1992" s="136"/>
      <c r="CZ1992" s="136"/>
      <c r="DA1992" s="136"/>
      <c r="DB1992" s="136"/>
      <c r="DC1992" s="136"/>
      <c r="DD1992" s="136"/>
      <c r="DE1992" s="136"/>
      <c r="DF1992" s="136"/>
      <c r="DG1992" s="136"/>
      <c r="DH1992" s="136"/>
      <c r="DI1992" s="136"/>
      <c r="DJ1992" s="136"/>
      <c r="DK1992" s="136"/>
      <c r="DL1992" s="136"/>
      <c r="DM1992" s="136"/>
      <c r="DN1992" s="136"/>
      <c r="DO1992" s="136"/>
      <c r="DP1992" s="136"/>
      <c r="DQ1992" s="136"/>
      <c r="DR1992" s="136"/>
      <c r="DS1992" s="136"/>
      <c r="DT1992" s="136"/>
      <c r="DU1992" s="136"/>
      <c r="DV1992" s="136"/>
      <c r="DW1992" s="136"/>
      <c r="DX1992" s="136"/>
      <c r="DY1992" s="136"/>
      <c r="DZ1992" s="136"/>
      <c r="EA1992" s="136"/>
      <c r="EB1992" s="136"/>
      <c r="EC1992" s="136"/>
      <c r="ED1992" s="136"/>
      <c r="EE1992" s="136"/>
      <c r="EF1992" s="136"/>
      <c r="EG1992" s="136"/>
      <c r="EH1992" s="136"/>
      <c r="EI1992" s="136"/>
      <c r="EJ1992" s="136"/>
      <c r="EK1992" s="136"/>
      <c r="EL1992" s="136"/>
      <c r="EM1992" s="136"/>
      <c r="EN1992" s="136"/>
      <c r="EO1992" s="136"/>
      <c r="EP1992" s="136"/>
      <c r="EQ1992" s="136"/>
      <c r="ER1992" s="136"/>
      <c r="ES1992" s="136"/>
      <c r="ET1992" s="136"/>
      <c r="EU1992" s="136"/>
      <c r="EV1992" s="136"/>
      <c r="EW1992" s="136"/>
      <c r="EX1992" s="136"/>
      <c r="EY1992" s="136"/>
      <c r="EZ1992" s="136"/>
      <c r="FA1992" s="136"/>
      <c r="FB1992" s="136"/>
      <c r="FC1992" s="136"/>
      <c r="FD1992" s="136"/>
      <c r="FE1992" s="136"/>
      <c r="FF1992" s="136"/>
      <c r="FG1992" s="136"/>
      <c r="FH1992" s="136"/>
      <c r="FI1992" s="136"/>
      <c r="FJ1992" s="136"/>
      <c r="FK1992" s="136"/>
      <c r="FL1992" s="136"/>
      <c r="FM1992" s="136"/>
      <c r="FN1992" s="136"/>
      <c r="FO1992" s="136"/>
      <c r="FP1992" s="136"/>
      <c r="FQ1992" s="136"/>
      <c r="FR1992" s="136"/>
      <c r="FS1992" s="136"/>
      <c r="FT1992" s="136"/>
      <c r="FU1992" s="136"/>
      <c r="FV1992" s="136"/>
      <c r="FW1992" s="136"/>
      <c r="FX1992" s="136"/>
      <c r="FY1992" s="136"/>
      <c r="FZ1992" s="136"/>
      <c r="GA1992" s="136"/>
      <c r="GB1992" s="136"/>
      <c r="GC1992" s="136"/>
      <c r="GD1992" s="136"/>
      <c r="GE1992" s="136"/>
      <c r="GF1992" s="136"/>
      <c r="GG1992" s="136"/>
      <c r="GH1992" s="136"/>
      <c r="GI1992" s="136"/>
      <c r="GJ1992" s="136"/>
      <c r="GK1992" s="136"/>
      <c r="GL1992" s="136"/>
      <c r="GM1992" s="136"/>
      <c r="GN1992" s="136"/>
      <c r="GO1992" s="136"/>
      <c r="GP1992" s="136"/>
      <c r="GQ1992" s="136"/>
      <c r="GR1992" s="136"/>
      <c r="GS1992" s="136"/>
      <c r="GT1992" s="136"/>
      <c r="GU1992" s="136"/>
      <c r="GV1992" s="136"/>
      <c r="GW1992" s="136"/>
      <c r="GX1992" s="136"/>
      <c r="GY1992" s="136"/>
      <c r="GZ1992" s="136"/>
      <c r="HA1992" s="136"/>
      <c r="HB1992" s="136"/>
      <c r="HC1992" s="136"/>
      <c r="HD1992" s="136"/>
      <c r="HE1992" s="136"/>
      <c r="HF1992" s="136"/>
      <c r="HG1992" s="136"/>
      <c r="HH1992" s="136"/>
      <c r="HI1992" s="136"/>
      <c r="HJ1992" s="136"/>
      <c r="HK1992" s="136"/>
      <c r="HL1992" s="136"/>
      <c r="HM1992" s="136"/>
      <c r="HN1992" s="136"/>
      <c r="HO1992" s="136"/>
      <c r="HP1992" s="136"/>
      <c r="HQ1992" s="136"/>
      <c r="HR1992" s="136"/>
      <c r="HS1992" s="136"/>
      <c r="HT1992" s="136"/>
      <c r="HU1992" s="136"/>
      <c r="HV1992" s="136"/>
      <c r="HW1992" s="136"/>
      <c r="HX1992" s="136"/>
      <c r="HY1992" s="136"/>
      <c r="HZ1992" s="136"/>
      <c r="IA1992" s="136"/>
      <c r="IB1992" s="136"/>
      <c r="IC1992" s="136"/>
      <c r="ID1992" s="136"/>
      <c r="IE1992" s="136"/>
      <c r="IF1992" s="136"/>
      <c r="IG1992" s="136"/>
    </row>
    <row r="1993" spans="1:241" ht="15" customHeight="1" x14ac:dyDescent="0.25">
      <c r="A1993" s="223" t="s">
        <v>161</v>
      </c>
      <c r="B1993" s="217">
        <v>9433957</v>
      </c>
      <c r="C1993" s="217">
        <v>4406633</v>
      </c>
      <c r="D1993" s="217">
        <v>553990</v>
      </c>
      <c r="E1993" s="217">
        <v>972158</v>
      </c>
      <c r="F1993" s="217">
        <v>1791407</v>
      </c>
      <c r="G1993" s="217">
        <v>523789</v>
      </c>
      <c r="H1993" s="235">
        <v>17681934</v>
      </c>
      <c r="I1993" s="136"/>
      <c r="J1993" s="223" t="s">
        <v>119</v>
      </c>
      <c r="K1993" s="217">
        <v>3208754</v>
      </c>
      <c r="L1993" s="217">
        <v>5629815</v>
      </c>
      <c r="M1993" s="217">
        <v>785444</v>
      </c>
      <c r="N1993" s="217">
        <v>995676</v>
      </c>
      <c r="O1993" s="217">
        <v>1762010</v>
      </c>
      <c r="P1993" s="217">
        <v>1031936</v>
      </c>
      <c r="Q1993" s="235">
        <v>13413635</v>
      </c>
      <c r="R1993" s="136"/>
      <c r="S1993" s="136"/>
      <c r="T1993" s="136"/>
      <c r="U1993" s="136"/>
      <c r="V1993" s="136"/>
      <c r="W1993" s="136"/>
      <c r="X1993" s="136"/>
      <c r="Y1993" s="136"/>
      <c r="Z1993" s="136"/>
      <c r="AA1993" s="136"/>
      <c r="AB1993" s="136"/>
      <c r="AC1993" s="136"/>
      <c r="AD1993" s="136"/>
      <c r="AE1993" s="136"/>
      <c r="AF1993" s="136"/>
      <c r="AG1993" s="136"/>
      <c r="AH1993" s="136"/>
      <c r="AI1993" s="136"/>
      <c r="AJ1993" s="136"/>
      <c r="AK1993" s="136"/>
      <c r="AL1993" s="136"/>
      <c r="AM1993" s="136"/>
      <c r="AN1993" s="136"/>
      <c r="AO1993" s="136"/>
      <c r="AP1993" s="136"/>
      <c r="AQ1993" s="136"/>
      <c r="AR1993" s="136"/>
      <c r="AS1993" s="136"/>
      <c r="AT1993" s="136"/>
      <c r="AU1993" s="136"/>
      <c r="AV1993" s="136"/>
      <c r="AW1993" s="136"/>
      <c r="AX1993" s="136"/>
      <c r="AY1993" s="136"/>
      <c r="AZ1993" s="136"/>
      <c r="BA1993" s="136"/>
      <c r="BB1993" s="136"/>
      <c r="BC1993" s="136"/>
      <c r="BD1993" s="136"/>
      <c r="BE1993" s="136"/>
      <c r="BF1993" s="136"/>
      <c r="BG1993" s="136"/>
      <c r="BH1993" s="136"/>
      <c r="BI1993" s="136"/>
      <c r="BJ1993" s="136"/>
      <c r="BK1993" s="136"/>
      <c r="BL1993" s="136"/>
      <c r="BM1993" s="136"/>
      <c r="BN1993" s="136"/>
      <c r="BO1993" s="136"/>
      <c r="BP1993" s="136"/>
      <c r="BQ1993" s="136"/>
      <c r="BR1993" s="136"/>
      <c r="BS1993" s="136"/>
      <c r="BT1993" s="136"/>
      <c r="BU1993" s="136"/>
      <c r="BV1993" s="136"/>
      <c r="BW1993" s="136"/>
      <c r="BX1993" s="136"/>
      <c r="BY1993" s="136"/>
      <c r="BZ1993" s="136"/>
      <c r="CA1993" s="136"/>
      <c r="CB1993" s="136"/>
      <c r="CC1993" s="136"/>
      <c r="CD1993" s="136"/>
      <c r="CE1993" s="136"/>
      <c r="CF1993" s="136"/>
      <c r="CG1993" s="136"/>
      <c r="CH1993" s="136"/>
      <c r="CI1993" s="136"/>
      <c r="CJ1993" s="136"/>
      <c r="CK1993" s="136"/>
      <c r="CL1993" s="136"/>
      <c r="CM1993" s="136"/>
      <c r="CN1993" s="136"/>
      <c r="CO1993" s="136"/>
      <c r="CP1993" s="136"/>
      <c r="CQ1993" s="136"/>
      <c r="CR1993" s="136"/>
      <c r="CS1993" s="136"/>
      <c r="CT1993" s="136"/>
      <c r="CU1993" s="136"/>
      <c r="CV1993" s="136"/>
      <c r="CW1993" s="136"/>
      <c r="CX1993" s="136"/>
      <c r="CY1993" s="136"/>
      <c r="CZ1993" s="136"/>
      <c r="DA1993" s="136"/>
      <c r="DB1993" s="136"/>
      <c r="DC1993" s="136"/>
      <c r="DD1993" s="136"/>
      <c r="DE1993" s="136"/>
      <c r="DF1993" s="136"/>
      <c r="DG1993" s="136"/>
      <c r="DH1993" s="136"/>
      <c r="DI1993" s="136"/>
      <c r="DJ1993" s="136"/>
      <c r="DK1993" s="136"/>
      <c r="DL1993" s="136"/>
      <c r="DM1993" s="136"/>
      <c r="DN1993" s="136"/>
      <c r="DO1993" s="136"/>
      <c r="DP1993" s="136"/>
      <c r="DQ1993" s="136"/>
      <c r="DR1993" s="136"/>
      <c r="DS1993" s="136"/>
      <c r="DT1993" s="136"/>
      <c r="DU1993" s="136"/>
      <c r="DV1993" s="136"/>
      <c r="DW1993" s="136"/>
      <c r="DX1993" s="136"/>
      <c r="DY1993" s="136"/>
      <c r="DZ1993" s="136"/>
      <c r="EA1993" s="136"/>
      <c r="EB1993" s="136"/>
      <c r="EC1993" s="136"/>
      <c r="ED1993" s="136"/>
      <c r="EE1993" s="136"/>
      <c r="EF1993" s="136"/>
      <c r="EG1993" s="136"/>
      <c r="EH1993" s="136"/>
      <c r="EI1993" s="136"/>
      <c r="EJ1993" s="136"/>
      <c r="EK1993" s="136"/>
      <c r="EL1993" s="136"/>
      <c r="EM1993" s="136"/>
      <c r="EN1993" s="136"/>
      <c r="EO1993" s="136"/>
      <c r="EP1993" s="136"/>
      <c r="EQ1993" s="136"/>
      <c r="ER1993" s="136"/>
      <c r="ES1993" s="136"/>
      <c r="ET1993" s="136"/>
      <c r="EU1993" s="136"/>
      <c r="EV1993" s="136"/>
      <c r="EW1993" s="136"/>
      <c r="EX1993" s="136"/>
      <c r="EY1993" s="136"/>
      <c r="EZ1993" s="136"/>
      <c r="FA1993" s="136"/>
      <c r="FB1993" s="136"/>
      <c r="FC1993" s="136"/>
      <c r="FD1993" s="136"/>
      <c r="FE1993" s="136"/>
      <c r="FF1993" s="136"/>
      <c r="FG1993" s="136"/>
      <c r="FH1993" s="136"/>
      <c r="FI1993" s="136"/>
      <c r="FJ1993" s="136"/>
      <c r="FK1993" s="136"/>
      <c r="FL1993" s="136"/>
      <c r="FM1993" s="136"/>
      <c r="FN1993" s="136"/>
      <c r="FO1993" s="136"/>
      <c r="FP1993" s="136"/>
      <c r="FQ1993" s="136"/>
      <c r="FR1993" s="136"/>
      <c r="FS1993" s="136"/>
      <c r="FT1993" s="136"/>
      <c r="FU1993" s="136"/>
      <c r="FV1993" s="136"/>
      <c r="FW1993" s="136"/>
      <c r="FX1993" s="136"/>
      <c r="FY1993" s="136"/>
      <c r="FZ1993" s="136"/>
      <c r="GA1993" s="136"/>
      <c r="GB1993" s="136"/>
      <c r="GC1993" s="136"/>
      <c r="GD1993" s="136"/>
      <c r="GE1993" s="136"/>
      <c r="GF1993" s="136"/>
      <c r="GG1993" s="136"/>
      <c r="GH1993" s="136"/>
      <c r="GI1993" s="136"/>
      <c r="GJ1993" s="136"/>
      <c r="GK1993" s="136"/>
      <c r="GL1993" s="136"/>
      <c r="GM1993" s="136"/>
      <c r="GN1993" s="136"/>
      <c r="GO1993" s="136"/>
      <c r="GP1993" s="136"/>
      <c r="GQ1993" s="136"/>
      <c r="GR1993" s="136"/>
      <c r="GS1993" s="136"/>
      <c r="GT1993" s="136"/>
      <c r="GU1993" s="136"/>
      <c r="GV1993" s="136"/>
      <c r="GW1993" s="136"/>
      <c r="GX1993" s="136"/>
      <c r="GY1993" s="136"/>
      <c r="GZ1993" s="136"/>
      <c r="HA1993" s="136"/>
      <c r="HB1993" s="136"/>
      <c r="HC1993" s="136"/>
      <c r="HD1993" s="136"/>
      <c r="HE1993" s="136"/>
      <c r="HF1993" s="136"/>
      <c r="HG1993" s="136"/>
      <c r="HH1993" s="136"/>
      <c r="HI1993" s="136"/>
      <c r="HJ1993" s="136"/>
      <c r="HK1993" s="136"/>
      <c r="HL1993" s="136"/>
      <c r="HM1993" s="136"/>
      <c r="HN1993" s="136"/>
      <c r="HO1993" s="136"/>
      <c r="HP1993" s="136"/>
      <c r="HQ1993" s="136"/>
      <c r="HR1993" s="136"/>
      <c r="HS1993" s="136"/>
      <c r="HT1993" s="136"/>
      <c r="HU1993" s="136"/>
      <c r="HV1993" s="136"/>
      <c r="HW1993" s="136"/>
      <c r="HX1993" s="136"/>
      <c r="HY1993" s="136"/>
      <c r="HZ1993" s="136"/>
      <c r="IA1993" s="136"/>
      <c r="IB1993" s="136"/>
      <c r="IC1993" s="136"/>
      <c r="ID1993" s="136"/>
      <c r="IE1993" s="136"/>
      <c r="IF1993" s="136"/>
      <c r="IG1993" s="136"/>
    </row>
    <row r="1994" spans="1:241" ht="15" customHeight="1" x14ac:dyDescent="0.25">
      <c r="A1994" s="223" t="s">
        <v>160</v>
      </c>
      <c r="B1994" s="217">
        <v>21098994</v>
      </c>
      <c r="C1994" s="217">
        <v>5590269</v>
      </c>
      <c r="D1994" s="217">
        <v>924894</v>
      </c>
      <c r="E1994" s="217">
        <v>1008796</v>
      </c>
      <c r="F1994" s="217">
        <v>1964141</v>
      </c>
      <c r="G1994" s="217">
        <v>864967</v>
      </c>
      <c r="H1994" s="235">
        <v>31452061</v>
      </c>
      <c r="I1994" s="136"/>
      <c r="J1994" s="223" t="s">
        <v>118</v>
      </c>
      <c r="K1994" s="217">
        <v>3521918</v>
      </c>
      <c r="L1994" s="217">
        <v>5659849</v>
      </c>
      <c r="M1994" s="217">
        <v>793493</v>
      </c>
      <c r="N1994" s="217">
        <v>1232359</v>
      </c>
      <c r="O1994" s="217">
        <v>1545411</v>
      </c>
      <c r="P1994" s="217">
        <v>780793</v>
      </c>
      <c r="Q1994" s="235">
        <v>13533823</v>
      </c>
      <c r="R1994" s="136"/>
      <c r="S1994" s="136"/>
      <c r="T1994" s="136"/>
      <c r="U1994" s="136"/>
      <c r="V1994" s="136"/>
      <c r="W1994" s="136"/>
      <c r="X1994" s="136"/>
      <c r="Y1994" s="136"/>
      <c r="Z1994" s="136"/>
      <c r="AA1994" s="136"/>
      <c r="AB1994" s="136"/>
      <c r="AC1994" s="136"/>
      <c r="AD1994" s="136"/>
      <c r="AE1994" s="136"/>
      <c r="AF1994" s="136"/>
      <c r="AG1994" s="136"/>
      <c r="AH1994" s="136"/>
      <c r="AI1994" s="136"/>
      <c r="AJ1994" s="136"/>
      <c r="AK1994" s="136"/>
      <c r="AL1994" s="136"/>
      <c r="AM1994" s="136"/>
      <c r="AN1994" s="136"/>
      <c r="AO1994" s="136"/>
      <c r="AP1994" s="136"/>
      <c r="AQ1994" s="136"/>
      <c r="AR1994" s="136"/>
      <c r="AS1994" s="136"/>
      <c r="AT1994" s="136"/>
      <c r="AU1994" s="136"/>
      <c r="AV1994" s="136"/>
      <c r="AW1994" s="136"/>
      <c r="AX1994" s="136"/>
      <c r="AY1994" s="136"/>
      <c r="AZ1994" s="136"/>
      <c r="BA1994" s="136"/>
      <c r="BB1994" s="136"/>
      <c r="BC1994" s="136"/>
      <c r="BD1994" s="136"/>
      <c r="BE1994" s="136"/>
      <c r="BF1994" s="136"/>
      <c r="BG1994" s="136"/>
      <c r="BH1994" s="136"/>
      <c r="BI1994" s="136"/>
      <c r="BJ1994" s="136"/>
      <c r="BK1994" s="136"/>
      <c r="BL1994" s="136"/>
      <c r="BM1994" s="136"/>
      <c r="BN1994" s="136"/>
      <c r="BO1994" s="136"/>
      <c r="BP1994" s="136"/>
      <c r="BQ1994" s="136"/>
      <c r="BR1994" s="136"/>
      <c r="BS1994" s="136"/>
      <c r="BT1994" s="136"/>
      <c r="BU1994" s="136"/>
      <c r="BV1994" s="136"/>
      <c r="BW1994" s="136"/>
      <c r="BX1994" s="136"/>
      <c r="BY1994" s="136"/>
      <c r="BZ1994" s="136"/>
      <c r="CA1994" s="136"/>
      <c r="CB1994" s="136"/>
      <c r="CC1994" s="136"/>
      <c r="CD1994" s="136"/>
      <c r="CE1994" s="136"/>
      <c r="CF1994" s="136"/>
      <c r="CG1994" s="136"/>
      <c r="CH1994" s="136"/>
      <c r="CI1994" s="136"/>
      <c r="CJ1994" s="136"/>
      <c r="CK1994" s="136"/>
      <c r="CL1994" s="136"/>
      <c r="CM1994" s="136"/>
      <c r="CN1994" s="136"/>
      <c r="CO1994" s="136"/>
      <c r="CP1994" s="136"/>
      <c r="CQ1994" s="136"/>
      <c r="CR1994" s="136"/>
      <c r="CS1994" s="136"/>
      <c r="CT1994" s="136"/>
      <c r="CU1994" s="136"/>
      <c r="CV1994" s="136"/>
      <c r="CW1994" s="136"/>
      <c r="CX1994" s="136"/>
      <c r="CY1994" s="136"/>
      <c r="CZ1994" s="136"/>
      <c r="DA1994" s="136"/>
      <c r="DB1994" s="136"/>
      <c r="DC1994" s="136"/>
      <c r="DD1994" s="136"/>
      <c r="DE1994" s="136"/>
      <c r="DF1994" s="136"/>
      <c r="DG1994" s="136"/>
      <c r="DH1994" s="136"/>
      <c r="DI1994" s="136"/>
      <c r="DJ1994" s="136"/>
      <c r="DK1994" s="136"/>
      <c r="DL1994" s="136"/>
      <c r="DM1994" s="136"/>
      <c r="DN1994" s="136"/>
      <c r="DO1994" s="136"/>
      <c r="DP1994" s="136"/>
      <c r="DQ1994" s="136"/>
      <c r="DR1994" s="136"/>
      <c r="DS1994" s="136"/>
      <c r="DT1994" s="136"/>
      <c r="DU1994" s="136"/>
      <c r="DV1994" s="136"/>
      <c r="DW1994" s="136"/>
      <c r="DX1994" s="136"/>
      <c r="DY1994" s="136"/>
      <c r="DZ1994" s="136"/>
      <c r="EA1994" s="136"/>
      <c r="EB1994" s="136"/>
      <c r="EC1994" s="136"/>
      <c r="ED1994" s="136"/>
      <c r="EE1994" s="136"/>
      <c r="EF1994" s="136"/>
      <c r="EG1994" s="136"/>
      <c r="EH1994" s="136"/>
      <c r="EI1994" s="136"/>
      <c r="EJ1994" s="136"/>
      <c r="EK1994" s="136"/>
      <c r="EL1994" s="136"/>
      <c r="EM1994" s="136"/>
      <c r="EN1994" s="136"/>
      <c r="EO1994" s="136"/>
      <c r="EP1994" s="136"/>
      <c r="EQ1994" s="136"/>
      <c r="ER1994" s="136"/>
      <c r="ES1994" s="136"/>
      <c r="ET1994" s="136"/>
      <c r="EU1994" s="136"/>
      <c r="EV1994" s="136"/>
      <c r="EW1994" s="136"/>
      <c r="EX1994" s="136"/>
      <c r="EY1994" s="136"/>
      <c r="EZ1994" s="136"/>
      <c r="FA1994" s="136"/>
      <c r="FB1994" s="136"/>
      <c r="FC1994" s="136"/>
      <c r="FD1994" s="136"/>
      <c r="FE1994" s="136"/>
      <c r="FF1994" s="136"/>
      <c r="FG1994" s="136"/>
      <c r="FH1994" s="136"/>
      <c r="FI1994" s="136"/>
      <c r="FJ1994" s="136"/>
      <c r="FK1994" s="136"/>
      <c r="FL1994" s="136"/>
      <c r="FM1994" s="136"/>
      <c r="FN1994" s="136"/>
      <c r="FO1994" s="136"/>
      <c r="FP1994" s="136"/>
      <c r="FQ1994" s="136"/>
      <c r="FR1994" s="136"/>
      <c r="FS1994" s="136"/>
      <c r="FT1994" s="136"/>
      <c r="FU1994" s="136"/>
      <c r="FV1994" s="136"/>
      <c r="FW1994" s="136"/>
      <c r="FX1994" s="136"/>
      <c r="FY1994" s="136"/>
      <c r="FZ1994" s="136"/>
      <c r="GA1994" s="136"/>
      <c r="GB1994" s="136"/>
      <c r="GC1994" s="136"/>
      <c r="GD1994" s="136"/>
      <c r="GE1994" s="136"/>
      <c r="GF1994" s="136"/>
      <c r="GG1994" s="136"/>
      <c r="GH1994" s="136"/>
      <c r="GI1994" s="136"/>
      <c r="GJ1994" s="136"/>
      <c r="GK1994" s="136"/>
      <c r="GL1994" s="136"/>
      <c r="GM1994" s="136"/>
      <c r="GN1994" s="136"/>
      <c r="GO1994" s="136"/>
      <c r="GP1994" s="136"/>
      <c r="GQ1994" s="136"/>
      <c r="GR1994" s="136"/>
      <c r="GS1994" s="136"/>
      <c r="GT1994" s="136"/>
      <c r="GU1994" s="136"/>
      <c r="GV1994" s="136"/>
      <c r="GW1994" s="136"/>
      <c r="GX1994" s="136"/>
      <c r="GY1994" s="136"/>
      <c r="GZ1994" s="136"/>
      <c r="HA1994" s="136"/>
      <c r="HB1994" s="136"/>
      <c r="HC1994" s="136"/>
      <c r="HD1994" s="136"/>
      <c r="HE1994" s="136"/>
      <c r="HF1994" s="136"/>
      <c r="HG1994" s="136"/>
      <c r="HH1994" s="136"/>
      <c r="HI1994" s="136"/>
      <c r="HJ1994" s="136"/>
      <c r="HK1994" s="136"/>
      <c r="HL1994" s="136"/>
      <c r="HM1994" s="136"/>
      <c r="HN1994" s="136"/>
      <c r="HO1994" s="136"/>
      <c r="HP1994" s="136"/>
      <c r="HQ1994" s="136"/>
      <c r="HR1994" s="136"/>
      <c r="HS1994" s="136"/>
      <c r="HT1994" s="136"/>
      <c r="HU1994" s="136"/>
      <c r="HV1994" s="136"/>
      <c r="HW1994" s="136"/>
      <c r="HX1994" s="136"/>
      <c r="HY1994" s="136"/>
      <c r="HZ1994" s="136"/>
      <c r="IA1994" s="136"/>
      <c r="IB1994" s="136"/>
      <c r="IC1994" s="136"/>
      <c r="ID1994" s="136"/>
      <c r="IE1994" s="136"/>
      <c r="IF1994" s="136"/>
      <c r="IG1994" s="136"/>
    </row>
    <row r="1995" spans="1:241" ht="15" customHeight="1" x14ac:dyDescent="0.25">
      <c r="A1995" s="223" t="s">
        <v>159</v>
      </c>
      <c r="B1995" s="217">
        <v>16589988</v>
      </c>
      <c r="C1995" s="217">
        <v>6254899</v>
      </c>
      <c r="D1995" s="217">
        <v>991535</v>
      </c>
      <c r="E1995" s="217">
        <v>817854</v>
      </c>
      <c r="F1995" s="217">
        <v>1820151</v>
      </c>
      <c r="G1995" s="217">
        <v>597959</v>
      </c>
      <c r="H1995" s="235">
        <v>27072386</v>
      </c>
      <c r="I1995" s="136"/>
      <c r="J1995" s="223" t="s">
        <v>117</v>
      </c>
      <c r="K1995" s="217">
        <v>3739510</v>
      </c>
      <c r="L1995" s="217">
        <v>4041211</v>
      </c>
      <c r="M1995" s="217">
        <v>833142</v>
      </c>
      <c r="N1995" s="217">
        <v>1095907</v>
      </c>
      <c r="O1995" s="217">
        <v>1541672</v>
      </c>
      <c r="P1995" s="217">
        <v>1195514</v>
      </c>
      <c r="Q1995" s="235">
        <v>12446956</v>
      </c>
      <c r="R1995" s="136"/>
      <c r="S1995" s="136"/>
      <c r="T1995" s="136"/>
      <c r="U1995" s="136"/>
      <c r="V1995" s="136"/>
      <c r="W1995" s="136"/>
      <c r="X1995" s="136"/>
      <c r="Y1995" s="136"/>
      <c r="Z1995" s="136"/>
      <c r="AA1995" s="136"/>
      <c r="AB1995" s="136"/>
      <c r="AC1995" s="136"/>
      <c r="AD1995" s="136"/>
      <c r="AE1995" s="136"/>
      <c r="AF1995" s="136"/>
      <c r="AG1995" s="136"/>
      <c r="AH1995" s="136"/>
      <c r="AI1995" s="136"/>
      <c r="AJ1995" s="136"/>
      <c r="AK1995" s="136"/>
      <c r="AL1995" s="136"/>
      <c r="AM1995" s="136"/>
      <c r="AN1995" s="136"/>
      <c r="AO1995" s="136"/>
      <c r="AP1995" s="136"/>
      <c r="AQ1995" s="136"/>
      <c r="AR1995" s="136"/>
      <c r="AS1995" s="136"/>
      <c r="AT1995" s="136"/>
      <c r="AU1995" s="136"/>
      <c r="AV1995" s="136"/>
      <c r="AW1995" s="136"/>
      <c r="AX1995" s="136"/>
      <c r="AY1995" s="136"/>
      <c r="AZ1995" s="136"/>
      <c r="BA1995" s="136"/>
      <c r="BB1995" s="136"/>
      <c r="BC1995" s="136"/>
      <c r="BD1995" s="136"/>
      <c r="BE1995" s="136"/>
      <c r="BF1995" s="136"/>
      <c r="BG1995" s="136"/>
      <c r="BH1995" s="136"/>
      <c r="BI1995" s="136"/>
      <c r="BJ1995" s="136"/>
      <c r="BK1995" s="136"/>
      <c r="BL1995" s="136"/>
      <c r="BM1995" s="136"/>
      <c r="BN1995" s="136"/>
      <c r="BO1995" s="136"/>
      <c r="BP1995" s="136"/>
      <c r="BQ1995" s="136"/>
      <c r="BR1995" s="136"/>
      <c r="BS1995" s="136"/>
      <c r="BT1995" s="136"/>
      <c r="BU1995" s="136"/>
      <c r="BV1995" s="136"/>
      <c r="BW1995" s="136"/>
      <c r="BX1995" s="136"/>
      <c r="BY1995" s="136"/>
      <c r="BZ1995" s="136"/>
      <c r="CA1995" s="136"/>
      <c r="CB1995" s="136"/>
      <c r="CC1995" s="136"/>
      <c r="CD1995" s="136"/>
      <c r="CE1995" s="136"/>
      <c r="CF1995" s="136"/>
      <c r="CG1995" s="136"/>
      <c r="CH1995" s="136"/>
      <c r="CI1995" s="136"/>
      <c r="CJ1995" s="136"/>
      <c r="CK1995" s="136"/>
      <c r="CL1995" s="136"/>
      <c r="CM1995" s="136"/>
      <c r="CN1995" s="136"/>
      <c r="CO1995" s="136"/>
      <c r="CP1995" s="136"/>
      <c r="CQ1995" s="136"/>
      <c r="CR1995" s="136"/>
      <c r="CS1995" s="136"/>
      <c r="CT1995" s="136"/>
      <c r="CU1995" s="136"/>
      <c r="CV1995" s="136"/>
      <c r="CW1995" s="136"/>
      <c r="CX1995" s="136"/>
      <c r="CY1995" s="136"/>
      <c r="CZ1995" s="136"/>
      <c r="DA1995" s="136"/>
      <c r="DB1995" s="136"/>
      <c r="DC1995" s="136"/>
      <c r="DD1995" s="136"/>
      <c r="DE1995" s="136"/>
      <c r="DF1995" s="136"/>
      <c r="DG1995" s="136"/>
      <c r="DH1995" s="136"/>
      <c r="DI1995" s="136"/>
      <c r="DJ1995" s="136"/>
      <c r="DK1995" s="136"/>
      <c r="DL1995" s="136"/>
      <c r="DM1995" s="136"/>
      <c r="DN1995" s="136"/>
      <c r="DO1995" s="136"/>
      <c r="DP1995" s="136"/>
      <c r="DQ1995" s="136"/>
      <c r="DR1995" s="136"/>
      <c r="DS1995" s="136"/>
      <c r="DT1995" s="136"/>
      <c r="DU1995" s="136"/>
      <c r="DV1995" s="136"/>
      <c r="DW1995" s="136"/>
      <c r="DX1995" s="136"/>
      <c r="DY1995" s="136"/>
      <c r="DZ1995" s="136"/>
      <c r="EA1995" s="136"/>
      <c r="EB1995" s="136"/>
      <c r="EC1995" s="136"/>
      <c r="ED1995" s="136"/>
      <c r="EE1995" s="136"/>
      <c r="EF1995" s="136"/>
      <c r="EG1995" s="136"/>
      <c r="EH1995" s="136"/>
      <c r="EI1995" s="136"/>
      <c r="EJ1995" s="136"/>
      <c r="EK1995" s="136"/>
      <c r="EL1995" s="136"/>
      <c r="EM1995" s="136"/>
      <c r="EN1995" s="136"/>
      <c r="EO1995" s="136"/>
      <c r="EP1995" s="136"/>
      <c r="EQ1995" s="136"/>
      <c r="ER1995" s="136"/>
      <c r="ES1995" s="136"/>
      <c r="ET1995" s="136"/>
      <c r="EU1995" s="136"/>
      <c r="EV1995" s="136"/>
      <c r="EW1995" s="136"/>
      <c r="EX1995" s="136"/>
      <c r="EY1995" s="136"/>
      <c r="EZ1995" s="136"/>
      <c r="FA1995" s="136"/>
      <c r="FB1995" s="136"/>
      <c r="FC1995" s="136"/>
      <c r="FD1995" s="136"/>
      <c r="FE1995" s="136"/>
      <c r="FF1995" s="136"/>
      <c r="FG1995" s="136"/>
      <c r="FH1995" s="136"/>
      <c r="FI1995" s="136"/>
      <c r="FJ1995" s="136"/>
      <c r="FK1995" s="136"/>
      <c r="FL1995" s="136"/>
      <c r="FM1995" s="136"/>
      <c r="FN1995" s="136"/>
      <c r="FO1995" s="136"/>
      <c r="FP1995" s="136"/>
      <c r="FQ1995" s="136"/>
      <c r="FR1995" s="136"/>
      <c r="FS1995" s="136"/>
      <c r="FT1995" s="136"/>
      <c r="FU1995" s="136"/>
      <c r="FV1995" s="136"/>
      <c r="FW1995" s="136"/>
      <c r="FX1995" s="136"/>
      <c r="FY1995" s="136"/>
      <c r="FZ1995" s="136"/>
      <c r="GA1995" s="136"/>
      <c r="GB1995" s="136"/>
      <c r="GC1995" s="136"/>
      <c r="GD1995" s="136"/>
      <c r="GE1995" s="136"/>
      <c r="GF1995" s="136"/>
      <c r="GG1995" s="136"/>
      <c r="GH1995" s="136"/>
      <c r="GI1995" s="136"/>
      <c r="GJ1995" s="136"/>
      <c r="GK1995" s="136"/>
      <c r="GL1995" s="136"/>
      <c r="GM1995" s="136"/>
      <c r="GN1995" s="136"/>
      <c r="GO1995" s="136"/>
      <c r="GP1995" s="136"/>
      <c r="GQ1995" s="136"/>
      <c r="GR1995" s="136"/>
      <c r="GS1995" s="136"/>
      <c r="GT1995" s="136"/>
      <c r="GU1995" s="136"/>
      <c r="GV1995" s="136"/>
      <c r="GW1995" s="136"/>
      <c r="GX1995" s="136"/>
      <c r="GY1995" s="136"/>
      <c r="GZ1995" s="136"/>
      <c r="HA1995" s="136"/>
      <c r="HB1995" s="136"/>
      <c r="HC1995" s="136"/>
      <c r="HD1995" s="136"/>
      <c r="HE1995" s="136"/>
      <c r="HF1995" s="136"/>
      <c r="HG1995" s="136"/>
      <c r="HH1995" s="136"/>
      <c r="HI1995" s="136"/>
      <c r="HJ1995" s="136"/>
      <c r="HK1995" s="136"/>
      <c r="HL1995" s="136"/>
      <c r="HM1995" s="136"/>
      <c r="HN1995" s="136"/>
      <c r="HO1995" s="136"/>
      <c r="HP1995" s="136"/>
      <c r="HQ1995" s="136"/>
      <c r="HR1995" s="136"/>
      <c r="HS1995" s="136"/>
      <c r="HT1995" s="136"/>
      <c r="HU1995" s="136"/>
      <c r="HV1995" s="136"/>
      <c r="HW1995" s="136"/>
      <c r="HX1995" s="136"/>
      <c r="HY1995" s="136"/>
      <c r="HZ1995" s="136"/>
      <c r="IA1995" s="136"/>
      <c r="IB1995" s="136"/>
      <c r="IC1995" s="136"/>
      <c r="ID1995" s="136"/>
      <c r="IE1995" s="136"/>
      <c r="IF1995" s="136"/>
      <c r="IG1995" s="136"/>
    </row>
    <row r="1996" spans="1:241" ht="15" customHeight="1" x14ac:dyDescent="0.25">
      <c r="A1996" s="223" t="s">
        <v>158</v>
      </c>
      <c r="B1996" s="217">
        <v>8612477</v>
      </c>
      <c r="C1996" s="217">
        <v>5690206</v>
      </c>
      <c r="D1996" s="217">
        <v>711635</v>
      </c>
      <c r="E1996" s="217">
        <v>1267268</v>
      </c>
      <c r="F1996" s="217">
        <v>2389595</v>
      </c>
      <c r="G1996" s="217">
        <v>466077</v>
      </c>
      <c r="H1996" s="235">
        <v>19137258</v>
      </c>
      <c r="I1996" s="136"/>
      <c r="J1996" s="223" t="s">
        <v>116</v>
      </c>
      <c r="K1996" s="217">
        <v>3486364</v>
      </c>
      <c r="L1996" s="217">
        <v>4232926</v>
      </c>
      <c r="M1996" s="217">
        <v>794599</v>
      </c>
      <c r="N1996" s="217">
        <v>1250520</v>
      </c>
      <c r="O1996" s="217">
        <v>1331013</v>
      </c>
      <c r="P1996" s="217">
        <v>1439728</v>
      </c>
      <c r="Q1996" s="235">
        <v>12535150</v>
      </c>
      <c r="R1996" s="136"/>
      <c r="S1996" s="136"/>
      <c r="T1996" s="136"/>
      <c r="U1996" s="136"/>
      <c r="V1996" s="136"/>
      <c r="W1996" s="136"/>
      <c r="X1996" s="136"/>
      <c r="Y1996" s="136"/>
      <c r="Z1996" s="136"/>
      <c r="AA1996" s="136"/>
      <c r="AB1996" s="136"/>
      <c r="AC1996" s="136"/>
      <c r="AD1996" s="136"/>
      <c r="AE1996" s="136"/>
      <c r="AF1996" s="136"/>
      <c r="AG1996" s="136"/>
      <c r="AH1996" s="136"/>
      <c r="AI1996" s="136"/>
      <c r="AJ1996" s="136"/>
      <c r="AK1996" s="136"/>
      <c r="AL1996" s="136"/>
      <c r="AM1996" s="136"/>
      <c r="AN1996" s="136"/>
      <c r="AO1996" s="136"/>
      <c r="AP1996" s="136"/>
      <c r="AQ1996" s="136"/>
      <c r="AR1996" s="136"/>
      <c r="AS1996" s="136"/>
      <c r="AT1996" s="136"/>
      <c r="AU1996" s="136"/>
      <c r="AV1996" s="136"/>
      <c r="AW1996" s="136"/>
      <c r="AX1996" s="136"/>
      <c r="AY1996" s="136"/>
      <c r="AZ1996" s="136"/>
      <c r="BA1996" s="136"/>
      <c r="BB1996" s="136"/>
      <c r="BC1996" s="136"/>
      <c r="BD1996" s="136"/>
      <c r="BE1996" s="136"/>
      <c r="BF1996" s="136"/>
      <c r="BG1996" s="136"/>
      <c r="BH1996" s="136"/>
      <c r="BI1996" s="136"/>
      <c r="BJ1996" s="136"/>
      <c r="BK1996" s="136"/>
      <c r="BL1996" s="136"/>
      <c r="BM1996" s="136"/>
      <c r="BN1996" s="136"/>
      <c r="BO1996" s="136"/>
      <c r="BP1996" s="136"/>
      <c r="BQ1996" s="136"/>
      <c r="BR1996" s="136"/>
      <c r="BS1996" s="136"/>
      <c r="BT1996" s="136"/>
      <c r="BU1996" s="136"/>
      <c r="BV1996" s="136"/>
      <c r="BW1996" s="136"/>
      <c r="BX1996" s="136"/>
      <c r="BY1996" s="136"/>
      <c r="BZ1996" s="136"/>
      <c r="CA1996" s="136"/>
      <c r="CB1996" s="136"/>
      <c r="CC1996" s="136"/>
      <c r="CD1996" s="136"/>
      <c r="CE1996" s="136"/>
      <c r="CF1996" s="136"/>
      <c r="CG1996" s="136"/>
      <c r="CH1996" s="136"/>
      <c r="CI1996" s="136"/>
      <c r="CJ1996" s="136"/>
      <c r="CK1996" s="136"/>
      <c r="CL1996" s="136"/>
      <c r="CM1996" s="136"/>
      <c r="CN1996" s="136"/>
      <c r="CO1996" s="136"/>
      <c r="CP1996" s="136"/>
      <c r="CQ1996" s="136"/>
      <c r="CR1996" s="136"/>
      <c r="CS1996" s="136"/>
      <c r="CT1996" s="136"/>
      <c r="CU1996" s="136"/>
      <c r="CV1996" s="136"/>
      <c r="CW1996" s="136"/>
      <c r="CX1996" s="136"/>
      <c r="CY1996" s="136"/>
      <c r="CZ1996" s="136"/>
      <c r="DA1996" s="136"/>
      <c r="DB1996" s="136"/>
      <c r="DC1996" s="136"/>
      <c r="DD1996" s="136"/>
      <c r="DE1996" s="136"/>
      <c r="DF1996" s="136"/>
      <c r="DG1996" s="136"/>
      <c r="DH1996" s="136"/>
      <c r="DI1996" s="136"/>
      <c r="DJ1996" s="136"/>
      <c r="DK1996" s="136"/>
      <c r="DL1996" s="136"/>
      <c r="DM1996" s="136"/>
      <c r="DN1996" s="136"/>
      <c r="DO1996" s="136"/>
      <c r="DP1996" s="136"/>
      <c r="DQ1996" s="136"/>
      <c r="DR1996" s="136"/>
      <c r="DS1996" s="136"/>
      <c r="DT1996" s="136"/>
      <c r="DU1996" s="136"/>
      <c r="DV1996" s="136"/>
      <c r="DW1996" s="136"/>
      <c r="DX1996" s="136"/>
      <c r="DY1996" s="136"/>
      <c r="DZ1996" s="136"/>
      <c r="EA1996" s="136"/>
      <c r="EB1996" s="136"/>
      <c r="EC1996" s="136"/>
      <c r="ED1996" s="136"/>
      <c r="EE1996" s="136"/>
      <c r="EF1996" s="136"/>
      <c r="EG1996" s="136"/>
      <c r="EH1996" s="136"/>
      <c r="EI1996" s="136"/>
      <c r="EJ1996" s="136"/>
      <c r="EK1996" s="136"/>
      <c r="EL1996" s="136"/>
      <c r="EM1996" s="136"/>
      <c r="EN1996" s="136"/>
      <c r="EO1996" s="136"/>
      <c r="EP1996" s="136"/>
      <c r="EQ1996" s="136"/>
      <c r="ER1996" s="136"/>
      <c r="ES1996" s="136"/>
      <c r="ET1996" s="136"/>
      <c r="EU1996" s="136"/>
      <c r="EV1996" s="136"/>
      <c r="EW1996" s="136"/>
      <c r="EX1996" s="136"/>
      <c r="EY1996" s="136"/>
      <c r="EZ1996" s="136"/>
      <c r="FA1996" s="136"/>
      <c r="FB1996" s="136"/>
      <c r="FC1996" s="136"/>
      <c r="FD1996" s="136"/>
      <c r="FE1996" s="136"/>
      <c r="FF1996" s="136"/>
      <c r="FG1996" s="136"/>
      <c r="FH1996" s="136"/>
      <c r="FI1996" s="136"/>
      <c r="FJ1996" s="136"/>
      <c r="FK1996" s="136"/>
      <c r="FL1996" s="136"/>
      <c r="FM1996" s="136"/>
      <c r="FN1996" s="136"/>
      <c r="FO1996" s="136"/>
      <c r="FP1996" s="136"/>
      <c r="FQ1996" s="136"/>
      <c r="FR1996" s="136"/>
      <c r="FS1996" s="136"/>
      <c r="FT1996" s="136"/>
      <c r="FU1996" s="136"/>
      <c r="FV1996" s="136"/>
      <c r="FW1996" s="136"/>
      <c r="FX1996" s="136"/>
      <c r="FY1996" s="136"/>
      <c r="FZ1996" s="136"/>
      <c r="GA1996" s="136"/>
      <c r="GB1996" s="136"/>
      <c r="GC1996" s="136"/>
      <c r="GD1996" s="136"/>
      <c r="GE1996" s="136"/>
      <c r="GF1996" s="136"/>
      <c r="GG1996" s="136"/>
      <c r="GH1996" s="136"/>
      <c r="GI1996" s="136"/>
      <c r="GJ1996" s="136"/>
      <c r="GK1996" s="136"/>
      <c r="GL1996" s="136"/>
      <c r="GM1996" s="136"/>
      <c r="GN1996" s="136"/>
      <c r="GO1996" s="136"/>
      <c r="GP1996" s="136"/>
      <c r="GQ1996" s="136"/>
      <c r="GR1996" s="136"/>
      <c r="GS1996" s="136"/>
      <c r="GT1996" s="136"/>
      <c r="GU1996" s="136"/>
      <c r="GV1996" s="136"/>
      <c r="GW1996" s="136"/>
      <c r="GX1996" s="136"/>
      <c r="GY1996" s="136"/>
      <c r="GZ1996" s="136"/>
      <c r="HA1996" s="136"/>
      <c r="HB1996" s="136"/>
      <c r="HC1996" s="136"/>
      <c r="HD1996" s="136"/>
      <c r="HE1996" s="136"/>
      <c r="HF1996" s="136"/>
      <c r="HG1996" s="136"/>
      <c r="HH1996" s="136"/>
      <c r="HI1996" s="136"/>
      <c r="HJ1996" s="136"/>
      <c r="HK1996" s="136"/>
      <c r="HL1996" s="136"/>
      <c r="HM1996" s="136"/>
      <c r="HN1996" s="136"/>
      <c r="HO1996" s="136"/>
      <c r="HP1996" s="136"/>
      <c r="HQ1996" s="136"/>
      <c r="HR1996" s="136"/>
      <c r="HS1996" s="136"/>
      <c r="HT1996" s="136"/>
      <c r="HU1996" s="136"/>
      <c r="HV1996" s="136"/>
      <c r="HW1996" s="136"/>
      <c r="HX1996" s="136"/>
      <c r="HY1996" s="136"/>
      <c r="HZ1996" s="136"/>
      <c r="IA1996" s="136"/>
      <c r="IB1996" s="136"/>
      <c r="IC1996" s="136"/>
      <c r="ID1996" s="136"/>
      <c r="IE1996" s="136"/>
      <c r="IF1996" s="136"/>
      <c r="IG1996" s="136"/>
    </row>
    <row r="1997" spans="1:241" ht="15" customHeight="1" x14ac:dyDescent="0.25">
      <c r="A1997" s="223" t="s">
        <v>157</v>
      </c>
      <c r="B1997" s="217">
        <v>6956925</v>
      </c>
      <c r="C1997" s="217">
        <v>6592838</v>
      </c>
      <c r="D1997" s="217">
        <v>973545</v>
      </c>
      <c r="E1997" s="217">
        <v>1159271</v>
      </c>
      <c r="F1997" s="217">
        <v>2055788</v>
      </c>
      <c r="G1997" s="217">
        <v>428705</v>
      </c>
      <c r="H1997" s="235">
        <v>18167072</v>
      </c>
      <c r="I1997" s="136"/>
      <c r="J1997" s="223" t="s">
        <v>115</v>
      </c>
      <c r="K1997" s="217">
        <v>4281333</v>
      </c>
      <c r="L1997" s="217">
        <v>3696065</v>
      </c>
      <c r="M1997" s="217">
        <v>806251</v>
      </c>
      <c r="N1997" s="217">
        <v>1210551</v>
      </c>
      <c r="O1997" s="217">
        <v>1580317</v>
      </c>
      <c r="P1997" s="217">
        <v>913700</v>
      </c>
      <c r="Q1997" s="235">
        <v>12488217</v>
      </c>
      <c r="R1997" s="136"/>
      <c r="S1997" s="136"/>
      <c r="T1997" s="136"/>
      <c r="U1997" s="136"/>
      <c r="V1997" s="136"/>
      <c r="W1997" s="136"/>
      <c r="X1997" s="136"/>
      <c r="Y1997" s="136"/>
      <c r="Z1997" s="136"/>
      <c r="AA1997" s="136"/>
      <c r="AB1997" s="136"/>
      <c r="AC1997" s="136"/>
      <c r="AD1997" s="136"/>
      <c r="AE1997" s="136"/>
      <c r="AF1997" s="136"/>
      <c r="AG1997" s="136"/>
      <c r="AH1997" s="136"/>
      <c r="AI1997" s="136"/>
      <c r="AJ1997" s="136"/>
      <c r="AK1997" s="136"/>
      <c r="AL1997" s="136"/>
      <c r="AM1997" s="136"/>
      <c r="AN1997" s="136"/>
      <c r="AO1997" s="136"/>
      <c r="AP1997" s="136"/>
      <c r="AQ1997" s="136"/>
      <c r="AR1997" s="136"/>
      <c r="AS1997" s="136"/>
      <c r="AT1997" s="136"/>
      <c r="AU1997" s="136"/>
      <c r="AV1997" s="136"/>
      <c r="AW1997" s="136"/>
      <c r="AX1997" s="136"/>
      <c r="AY1997" s="136"/>
      <c r="AZ1997" s="136"/>
      <c r="BA1997" s="136"/>
      <c r="BB1997" s="136"/>
      <c r="BC1997" s="136"/>
      <c r="BD1997" s="136"/>
      <c r="BE1997" s="136"/>
      <c r="BF1997" s="136"/>
      <c r="BG1997" s="136"/>
      <c r="BH1997" s="136"/>
      <c r="BI1997" s="136"/>
      <c r="BJ1997" s="136"/>
      <c r="BK1997" s="136"/>
      <c r="BL1997" s="136"/>
      <c r="BM1997" s="136"/>
      <c r="BN1997" s="136"/>
      <c r="BO1997" s="136"/>
      <c r="BP1997" s="136"/>
      <c r="BQ1997" s="136"/>
      <c r="BR1997" s="136"/>
      <c r="BS1997" s="136"/>
      <c r="BT1997" s="136"/>
      <c r="BU1997" s="136"/>
      <c r="BV1997" s="136"/>
      <c r="BW1997" s="136"/>
      <c r="BX1997" s="136"/>
      <c r="BY1997" s="136"/>
      <c r="BZ1997" s="136"/>
      <c r="CA1997" s="136"/>
      <c r="CB1997" s="136"/>
      <c r="CC1997" s="136"/>
      <c r="CD1997" s="136"/>
      <c r="CE1997" s="136"/>
      <c r="CF1997" s="136"/>
      <c r="CG1997" s="136"/>
      <c r="CH1997" s="136"/>
      <c r="CI1997" s="136"/>
      <c r="CJ1997" s="136"/>
      <c r="CK1997" s="136"/>
      <c r="CL1997" s="136"/>
      <c r="CM1997" s="136"/>
      <c r="CN1997" s="136"/>
      <c r="CO1997" s="136"/>
      <c r="CP1997" s="136"/>
      <c r="CQ1997" s="136"/>
      <c r="CR1997" s="136"/>
      <c r="CS1997" s="136"/>
      <c r="CT1997" s="136"/>
      <c r="CU1997" s="136"/>
      <c r="CV1997" s="136"/>
      <c r="CW1997" s="136"/>
      <c r="CX1997" s="136"/>
      <c r="CY1997" s="136"/>
      <c r="CZ1997" s="136"/>
      <c r="DA1997" s="136"/>
      <c r="DB1997" s="136"/>
      <c r="DC1997" s="136"/>
      <c r="DD1997" s="136"/>
      <c r="DE1997" s="136"/>
      <c r="DF1997" s="136"/>
      <c r="DG1997" s="136"/>
      <c r="DH1997" s="136"/>
      <c r="DI1997" s="136"/>
      <c r="DJ1997" s="136"/>
      <c r="DK1997" s="136"/>
      <c r="DL1997" s="136"/>
      <c r="DM1997" s="136"/>
      <c r="DN1997" s="136"/>
      <c r="DO1997" s="136"/>
      <c r="DP1997" s="136"/>
      <c r="DQ1997" s="136"/>
      <c r="DR1997" s="136"/>
      <c r="DS1997" s="136"/>
      <c r="DT1997" s="136"/>
      <c r="DU1997" s="136"/>
      <c r="DV1997" s="136"/>
      <c r="DW1997" s="136"/>
      <c r="DX1997" s="136"/>
      <c r="DY1997" s="136"/>
      <c r="DZ1997" s="136"/>
      <c r="EA1997" s="136"/>
      <c r="EB1997" s="136"/>
      <c r="EC1997" s="136"/>
      <c r="ED1997" s="136"/>
      <c r="EE1997" s="136"/>
      <c r="EF1997" s="136"/>
      <c r="EG1997" s="136"/>
      <c r="EH1997" s="136"/>
      <c r="EI1997" s="136"/>
      <c r="EJ1997" s="136"/>
      <c r="EK1997" s="136"/>
      <c r="EL1997" s="136"/>
      <c r="EM1997" s="136"/>
      <c r="EN1997" s="136"/>
      <c r="EO1997" s="136"/>
      <c r="EP1997" s="136"/>
      <c r="EQ1997" s="136"/>
      <c r="ER1997" s="136"/>
      <c r="ES1997" s="136"/>
      <c r="ET1997" s="136"/>
      <c r="EU1997" s="136"/>
      <c r="EV1997" s="136"/>
      <c r="EW1997" s="136"/>
      <c r="EX1997" s="136"/>
      <c r="EY1997" s="136"/>
      <c r="EZ1997" s="136"/>
      <c r="FA1997" s="136"/>
      <c r="FB1997" s="136"/>
      <c r="FC1997" s="136"/>
      <c r="FD1997" s="136"/>
      <c r="FE1997" s="136"/>
      <c r="FF1997" s="136"/>
      <c r="FG1997" s="136"/>
      <c r="FH1997" s="136"/>
      <c r="FI1997" s="136"/>
      <c r="FJ1997" s="136"/>
      <c r="FK1997" s="136"/>
      <c r="FL1997" s="136"/>
      <c r="FM1997" s="136"/>
      <c r="FN1997" s="136"/>
      <c r="FO1997" s="136"/>
      <c r="FP1997" s="136"/>
      <c r="FQ1997" s="136"/>
      <c r="FR1997" s="136"/>
      <c r="FS1997" s="136"/>
      <c r="FT1997" s="136"/>
      <c r="FU1997" s="136"/>
      <c r="FV1997" s="136"/>
      <c r="FW1997" s="136"/>
      <c r="FX1997" s="136"/>
      <c r="FY1997" s="136"/>
      <c r="FZ1997" s="136"/>
      <c r="GA1997" s="136"/>
      <c r="GB1997" s="136"/>
      <c r="GC1997" s="136"/>
      <c r="GD1997" s="136"/>
      <c r="GE1997" s="136"/>
      <c r="GF1997" s="136"/>
      <c r="GG1997" s="136"/>
      <c r="GH1997" s="136"/>
      <c r="GI1997" s="136"/>
      <c r="GJ1997" s="136"/>
      <c r="GK1997" s="136"/>
      <c r="GL1997" s="136"/>
      <c r="GM1997" s="136"/>
      <c r="GN1997" s="136"/>
      <c r="GO1997" s="136"/>
      <c r="GP1997" s="136"/>
      <c r="GQ1997" s="136"/>
      <c r="GR1997" s="136"/>
      <c r="GS1997" s="136"/>
      <c r="GT1997" s="136"/>
      <c r="GU1997" s="136"/>
      <c r="GV1997" s="136"/>
      <c r="GW1997" s="136"/>
      <c r="GX1997" s="136"/>
      <c r="GY1997" s="136"/>
      <c r="GZ1997" s="136"/>
      <c r="HA1997" s="136"/>
      <c r="HB1997" s="136"/>
      <c r="HC1997" s="136"/>
      <c r="HD1997" s="136"/>
      <c r="HE1997" s="136"/>
      <c r="HF1997" s="136"/>
      <c r="HG1997" s="136"/>
      <c r="HH1997" s="136"/>
      <c r="HI1997" s="136"/>
      <c r="HJ1997" s="136"/>
      <c r="HK1997" s="136"/>
      <c r="HL1997" s="136"/>
      <c r="HM1997" s="136"/>
      <c r="HN1997" s="136"/>
      <c r="HO1997" s="136"/>
      <c r="HP1997" s="136"/>
      <c r="HQ1997" s="136"/>
      <c r="HR1997" s="136"/>
      <c r="HS1997" s="136"/>
      <c r="HT1997" s="136"/>
      <c r="HU1997" s="136"/>
      <c r="HV1997" s="136"/>
      <c r="HW1997" s="136"/>
      <c r="HX1997" s="136"/>
      <c r="HY1997" s="136"/>
      <c r="HZ1997" s="136"/>
      <c r="IA1997" s="136"/>
      <c r="IB1997" s="136"/>
      <c r="IC1997" s="136"/>
      <c r="ID1997" s="136"/>
      <c r="IE1997" s="136"/>
      <c r="IF1997" s="136"/>
      <c r="IG1997" s="136"/>
    </row>
    <row r="1998" spans="1:241" ht="15" customHeight="1" x14ac:dyDescent="0.25">
      <c r="A1998" s="214" t="s">
        <v>1203</v>
      </c>
      <c r="B1998" s="199">
        <v>163765430</v>
      </c>
      <c r="C1998" s="199">
        <v>104401913</v>
      </c>
      <c r="D1998" s="199">
        <v>12816483</v>
      </c>
      <c r="E1998" s="199">
        <v>20140344</v>
      </c>
      <c r="F1998" s="199">
        <v>47211651</v>
      </c>
      <c r="G1998" s="199">
        <v>10385194</v>
      </c>
      <c r="H1998" s="240">
        <v>358721887</v>
      </c>
      <c r="I1998" s="136"/>
      <c r="J1998" s="223" t="s">
        <v>114</v>
      </c>
      <c r="K1998" s="217">
        <v>4476587</v>
      </c>
      <c r="L1998" s="217">
        <v>5665287</v>
      </c>
      <c r="M1998" s="217">
        <v>882288</v>
      </c>
      <c r="N1998" s="217">
        <v>1126840</v>
      </c>
      <c r="O1998" s="217">
        <v>2057857</v>
      </c>
      <c r="P1998" s="217">
        <v>826885</v>
      </c>
      <c r="Q1998" s="235">
        <v>15035744</v>
      </c>
      <c r="R1998" s="136"/>
      <c r="S1998" s="136"/>
      <c r="T1998" s="136"/>
      <c r="U1998" s="136"/>
      <c r="V1998" s="136"/>
      <c r="W1998" s="136"/>
      <c r="X1998" s="136"/>
      <c r="Y1998" s="136"/>
      <c r="Z1998" s="136"/>
      <c r="AA1998" s="136"/>
      <c r="AB1998" s="136"/>
      <c r="AC1998" s="136"/>
      <c r="AD1998" s="136"/>
      <c r="AE1998" s="136"/>
      <c r="AF1998" s="136"/>
      <c r="AG1998" s="136"/>
      <c r="AH1998" s="136"/>
      <c r="AI1998" s="136"/>
      <c r="AJ1998" s="136"/>
      <c r="AK1998" s="136"/>
      <c r="AL1998" s="136"/>
      <c r="AM1998" s="136"/>
      <c r="AN1998" s="136"/>
      <c r="AO1998" s="136"/>
      <c r="AP1998" s="136"/>
      <c r="AQ1998" s="136"/>
      <c r="AR1998" s="136"/>
      <c r="AS1998" s="136"/>
      <c r="AT1998" s="136"/>
      <c r="AU1998" s="136"/>
      <c r="AV1998" s="136"/>
      <c r="AW1998" s="136"/>
      <c r="AX1998" s="136"/>
      <c r="AY1998" s="136"/>
      <c r="AZ1998" s="136"/>
      <c r="BA1998" s="136"/>
      <c r="BB1998" s="136"/>
      <c r="BC1998" s="136"/>
      <c r="BD1998" s="136"/>
      <c r="BE1998" s="136"/>
      <c r="BF1998" s="136"/>
      <c r="BG1998" s="136"/>
      <c r="BH1998" s="136"/>
      <c r="BI1998" s="136"/>
      <c r="BJ1998" s="136"/>
      <c r="BK1998" s="136"/>
      <c r="BL1998" s="136"/>
      <c r="BM1998" s="136"/>
      <c r="BN1998" s="136"/>
      <c r="BO1998" s="136"/>
      <c r="BP1998" s="136"/>
      <c r="BQ1998" s="136"/>
      <c r="BR1998" s="136"/>
      <c r="BS1998" s="136"/>
      <c r="BT1998" s="136"/>
      <c r="BU1998" s="136"/>
      <c r="BV1998" s="136"/>
      <c r="BW1998" s="136"/>
      <c r="BX1998" s="136"/>
      <c r="BY1998" s="136"/>
      <c r="BZ1998" s="136"/>
      <c r="CA1998" s="136"/>
      <c r="CB1998" s="136"/>
      <c r="CC1998" s="136"/>
      <c r="CD1998" s="136"/>
      <c r="CE1998" s="136"/>
      <c r="CF1998" s="136"/>
      <c r="CG1998" s="136"/>
      <c r="CH1998" s="136"/>
      <c r="CI1998" s="136"/>
      <c r="CJ1998" s="136"/>
      <c r="CK1998" s="136"/>
      <c r="CL1998" s="136"/>
      <c r="CM1998" s="136"/>
      <c r="CN1998" s="136"/>
      <c r="CO1998" s="136"/>
      <c r="CP1998" s="136"/>
      <c r="CQ1998" s="136"/>
      <c r="CR1998" s="136"/>
      <c r="CS1998" s="136"/>
      <c r="CT1998" s="136"/>
      <c r="CU1998" s="136"/>
      <c r="CV1998" s="136"/>
      <c r="CW1998" s="136"/>
      <c r="CX1998" s="136"/>
      <c r="CY1998" s="136"/>
      <c r="CZ1998" s="136"/>
      <c r="DA1998" s="136"/>
      <c r="DB1998" s="136"/>
      <c r="DC1998" s="136"/>
      <c r="DD1998" s="136"/>
      <c r="DE1998" s="136"/>
      <c r="DF1998" s="136"/>
      <c r="DG1998" s="136"/>
      <c r="DH1998" s="136"/>
      <c r="DI1998" s="136"/>
      <c r="DJ1998" s="136"/>
      <c r="DK1998" s="136"/>
      <c r="DL1998" s="136"/>
      <c r="DM1998" s="136"/>
      <c r="DN1998" s="136"/>
      <c r="DO1998" s="136"/>
      <c r="DP1998" s="136"/>
      <c r="DQ1998" s="136"/>
      <c r="DR1998" s="136"/>
      <c r="DS1998" s="136"/>
      <c r="DT1998" s="136"/>
      <c r="DU1998" s="136"/>
      <c r="DV1998" s="136"/>
      <c r="DW1998" s="136"/>
      <c r="DX1998" s="136"/>
      <c r="DY1998" s="136"/>
      <c r="DZ1998" s="136"/>
      <c r="EA1998" s="136"/>
      <c r="EB1998" s="136"/>
      <c r="EC1998" s="136"/>
      <c r="ED1998" s="136"/>
      <c r="EE1998" s="136"/>
      <c r="EF1998" s="136"/>
      <c r="EG1998" s="136"/>
      <c r="EH1998" s="136"/>
      <c r="EI1998" s="136"/>
      <c r="EJ1998" s="136"/>
      <c r="EK1998" s="136"/>
      <c r="EL1998" s="136"/>
      <c r="EM1998" s="136"/>
      <c r="EN1998" s="136"/>
      <c r="EO1998" s="136"/>
      <c r="EP1998" s="136"/>
      <c r="EQ1998" s="136"/>
      <c r="ER1998" s="136"/>
      <c r="ES1998" s="136"/>
      <c r="ET1998" s="136"/>
      <c r="EU1998" s="136"/>
      <c r="EV1998" s="136"/>
      <c r="EW1998" s="136"/>
      <c r="EX1998" s="136"/>
      <c r="EY1998" s="136"/>
      <c r="EZ1998" s="136"/>
      <c r="FA1998" s="136"/>
      <c r="FB1998" s="136"/>
      <c r="FC1998" s="136"/>
      <c r="FD1998" s="136"/>
      <c r="FE1998" s="136"/>
      <c r="FF1998" s="136"/>
      <c r="FG1998" s="136"/>
      <c r="FH1998" s="136"/>
      <c r="FI1998" s="136"/>
      <c r="FJ1998" s="136"/>
      <c r="FK1998" s="136"/>
      <c r="FL1998" s="136"/>
      <c r="FM1998" s="136"/>
      <c r="FN1998" s="136"/>
      <c r="FO1998" s="136"/>
      <c r="FP1998" s="136"/>
      <c r="FQ1998" s="136"/>
      <c r="FR1998" s="136"/>
      <c r="FS1998" s="136"/>
      <c r="FT1998" s="136"/>
      <c r="FU1998" s="136"/>
      <c r="FV1998" s="136"/>
      <c r="FW1998" s="136"/>
      <c r="FX1998" s="136"/>
      <c r="FY1998" s="136"/>
      <c r="FZ1998" s="136"/>
      <c r="GA1998" s="136"/>
      <c r="GB1998" s="136"/>
      <c r="GC1998" s="136"/>
      <c r="GD1998" s="136"/>
      <c r="GE1998" s="136"/>
      <c r="GF1998" s="136"/>
      <c r="GG1998" s="136"/>
      <c r="GH1998" s="136"/>
      <c r="GI1998" s="136"/>
      <c r="GJ1998" s="136"/>
      <c r="GK1998" s="136"/>
      <c r="GL1998" s="136"/>
      <c r="GM1998" s="136"/>
      <c r="GN1998" s="136"/>
      <c r="GO1998" s="136"/>
      <c r="GP1998" s="136"/>
      <c r="GQ1998" s="136"/>
      <c r="GR1998" s="136"/>
      <c r="GS1998" s="136"/>
      <c r="GT1998" s="136"/>
      <c r="GU1998" s="136"/>
      <c r="GV1998" s="136"/>
      <c r="GW1998" s="136"/>
      <c r="GX1998" s="136"/>
      <c r="GY1998" s="136"/>
      <c r="GZ1998" s="136"/>
      <c r="HA1998" s="136"/>
      <c r="HB1998" s="136"/>
      <c r="HC1998" s="136"/>
      <c r="HD1998" s="136"/>
      <c r="HE1998" s="136"/>
      <c r="HF1998" s="136"/>
      <c r="HG1998" s="136"/>
      <c r="HH1998" s="136"/>
      <c r="HI1998" s="136"/>
      <c r="HJ1998" s="136"/>
      <c r="HK1998" s="136"/>
      <c r="HL1998" s="136"/>
      <c r="HM1998" s="136"/>
      <c r="HN1998" s="136"/>
      <c r="HO1998" s="136"/>
      <c r="HP1998" s="136"/>
      <c r="HQ1998" s="136"/>
      <c r="HR1998" s="136"/>
      <c r="HS1998" s="136"/>
      <c r="HT1998" s="136"/>
      <c r="HU1998" s="136"/>
      <c r="HV1998" s="136"/>
      <c r="HW1998" s="136"/>
      <c r="HX1998" s="136"/>
      <c r="HY1998" s="136"/>
      <c r="HZ1998" s="136"/>
      <c r="IA1998" s="136"/>
      <c r="IB1998" s="136"/>
      <c r="IC1998" s="136"/>
      <c r="ID1998" s="136"/>
      <c r="IE1998" s="136"/>
      <c r="IF1998" s="136"/>
      <c r="IG1998" s="136"/>
    </row>
    <row r="1999" spans="1:241" ht="15" customHeight="1" x14ac:dyDescent="0.25">
      <c r="A1999" s="215" t="s">
        <v>1204</v>
      </c>
      <c r="B1999" s="200">
        <v>8188271.5</v>
      </c>
      <c r="C1999" s="200">
        <v>5220095.6500000004</v>
      </c>
      <c r="D1999" s="200">
        <v>640824.15</v>
      </c>
      <c r="E1999" s="200">
        <v>1007017.2</v>
      </c>
      <c r="F1999" s="200">
        <v>2360582.5499999998</v>
      </c>
      <c r="G1999" s="200">
        <v>519259.7</v>
      </c>
      <c r="H1999" s="200">
        <v>17936094.350000001</v>
      </c>
      <c r="I1999" s="136"/>
      <c r="J1999" s="223" t="s">
        <v>113</v>
      </c>
      <c r="K1999" s="217">
        <v>5551918</v>
      </c>
      <c r="L1999" s="217">
        <v>6668553</v>
      </c>
      <c r="M1999" s="217">
        <v>1147061</v>
      </c>
      <c r="N1999" s="217">
        <v>969298</v>
      </c>
      <c r="O1999" s="217">
        <v>1479634</v>
      </c>
      <c r="P1999" s="217">
        <v>757276</v>
      </c>
      <c r="Q1999" s="235">
        <v>16573740</v>
      </c>
      <c r="R1999" s="136"/>
      <c r="S1999" s="136"/>
      <c r="T1999" s="136"/>
      <c r="U1999" s="136"/>
      <c r="V1999" s="136"/>
      <c r="W1999" s="136"/>
      <c r="X1999" s="136"/>
      <c r="Y1999" s="136"/>
      <c r="Z1999" s="136"/>
      <c r="AA1999" s="136"/>
      <c r="AB1999" s="136"/>
      <c r="AC1999" s="136"/>
      <c r="AD1999" s="136"/>
      <c r="AE1999" s="136"/>
      <c r="AF1999" s="136"/>
      <c r="AG1999" s="136"/>
      <c r="AH1999" s="136"/>
      <c r="AI1999" s="136"/>
      <c r="AJ1999" s="136"/>
      <c r="AK1999" s="136"/>
      <c r="AL1999" s="136"/>
      <c r="AM1999" s="136"/>
      <c r="AN1999" s="136"/>
      <c r="AO1999" s="136"/>
      <c r="AP1999" s="136"/>
      <c r="AQ1999" s="136"/>
      <c r="AR1999" s="136"/>
      <c r="AS1999" s="136"/>
      <c r="AT1999" s="136"/>
      <c r="AU1999" s="136"/>
      <c r="AV1999" s="136"/>
      <c r="AW1999" s="136"/>
      <c r="AX1999" s="136"/>
      <c r="AY1999" s="136"/>
      <c r="AZ1999" s="136"/>
      <c r="BA1999" s="136"/>
      <c r="BB1999" s="136"/>
      <c r="BC1999" s="136"/>
      <c r="BD1999" s="136"/>
      <c r="BE1999" s="136"/>
      <c r="BF1999" s="136"/>
      <c r="BG1999" s="136"/>
      <c r="BH1999" s="136"/>
      <c r="BI1999" s="136"/>
      <c r="BJ1999" s="136"/>
      <c r="BK1999" s="136"/>
      <c r="BL1999" s="136"/>
      <c r="BM1999" s="136"/>
      <c r="BN1999" s="136"/>
      <c r="BO1999" s="136"/>
      <c r="BP1999" s="136"/>
      <c r="BQ1999" s="136"/>
      <c r="BR1999" s="136"/>
      <c r="BS1999" s="136"/>
      <c r="BT1999" s="136"/>
      <c r="BU1999" s="136"/>
      <c r="BV1999" s="136"/>
      <c r="BW1999" s="136"/>
      <c r="BX1999" s="136"/>
      <c r="BY1999" s="136"/>
      <c r="BZ1999" s="136"/>
      <c r="CA1999" s="136"/>
      <c r="CB1999" s="136"/>
      <c r="CC1999" s="136"/>
      <c r="CD1999" s="136"/>
      <c r="CE1999" s="136"/>
      <c r="CF1999" s="136"/>
      <c r="CG1999" s="136"/>
      <c r="CH1999" s="136"/>
      <c r="CI1999" s="136"/>
      <c r="CJ1999" s="136"/>
      <c r="CK1999" s="136"/>
      <c r="CL1999" s="136"/>
      <c r="CM1999" s="136"/>
      <c r="CN1999" s="136"/>
      <c r="CO1999" s="136"/>
      <c r="CP1999" s="136"/>
      <c r="CQ1999" s="136"/>
      <c r="CR1999" s="136"/>
      <c r="CS1999" s="136"/>
      <c r="CT1999" s="136"/>
      <c r="CU1999" s="136"/>
      <c r="CV1999" s="136"/>
      <c r="CW1999" s="136"/>
      <c r="CX1999" s="136"/>
      <c r="CY1999" s="136"/>
      <c r="CZ1999" s="136"/>
      <c r="DA1999" s="136"/>
      <c r="DB1999" s="136"/>
      <c r="DC1999" s="136"/>
      <c r="DD1999" s="136"/>
      <c r="DE1999" s="136"/>
      <c r="DF1999" s="136"/>
      <c r="DG1999" s="136"/>
      <c r="DH1999" s="136"/>
      <c r="DI1999" s="136"/>
      <c r="DJ1999" s="136"/>
      <c r="DK1999" s="136"/>
      <c r="DL1999" s="136"/>
      <c r="DM1999" s="136"/>
      <c r="DN1999" s="136"/>
      <c r="DO1999" s="136"/>
      <c r="DP1999" s="136"/>
      <c r="DQ1999" s="136"/>
      <c r="DR1999" s="136"/>
      <c r="DS1999" s="136"/>
      <c r="DT1999" s="136"/>
      <c r="DU1999" s="136"/>
      <c r="DV1999" s="136"/>
      <c r="DW1999" s="136"/>
      <c r="DX1999" s="136"/>
      <c r="DY1999" s="136"/>
      <c r="DZ1999" s="136"/>
      <c r="EA1999" s="136"/>
      <c r="EB1999" s="136"/>
      <c r="EC1999" s="136"/>
      <c r="ED1999" s="136"/>
      <c r="EE1999" s="136"/>
      <c r="EF1999" s="136"/>
      <c r="EG1999" s="136"/>
      <c r="EH1999" s="136"/>
      <c r="EI1999" s="136"/>
      <c r="EJ1999" s="136"/>
      <c r="EK1999" s="136"/>
      <c r="EL1999" s="136"/>
      <c r="EM1999" s="136"/>
      <c r="EN1999" s="136"/>
      <c r="EO1999" s="136"/>
      <c r="EP1999" s="136"/>
      <c r="EQ1999" s="136"/>
      <c r="ER1999" s="136"/>
      <c r="ES1999" s="136"/>
      <c r="ET1999" s="136"/>
      <c r="EU1999" s="136"/>
      <c r="EV1999" s="136"/>
      <c r="EW1999" s="136"/>
      <c r="EX1999" s="136"/>
      <c r="EY1999" s="136"/>
      <c r="EZ1999" s="136"/>
      <c r="FA1999" s="136"/>
      <c r="FB1999" s="136"/>
      <c r="FC1999" s="136"/>
      <c r="FD1999" s="136"/>
      <c r="FE1999" s="136"/>
      <c r="FF1999" s="136"/>
      <c r="FG1999" s="136"/>
      <c r="FH1999" s="136"/>
      <c r="FI1999" s="136"/>
      <c r="FJ1999" s="136"/>
      <c r="FK1999" s="136"/>
      <c r="FL1999" s="136"/>
      <c r="FM1999" s="136"/>
      <c r="FN1999" s="136"/>
      <c r="FO1999" s="136"/>
      <c r="FP1999" s="136"/>
      <c r="FQ1999" s="136"/>
      <c r="FR1999" s="136"/>
      <c r="FS1999" s="136"/>
      <c r="FT1999" s="136"/>
      <c r="FU1999" s="136"/>
      <c r="FV1999" s="136"/>
      <c r="FW1999" s="136"/>
      <c r="FX1999" s="136"/>
      <c r="FY1999" s="136"/>
      <c r="FZ1999" s="136"/>
      <c r="GA1999" s="136"/>
      <c r="GB1999" s="136"/>
      <c r="GC1999" s="136"/>
      <c r="GD1999" s="136"/>
      <c r="GE1999" s="136"/>
      <c r="GF1999" s="136"/>
      <c r="GG1999" s="136"/>
      <c r="GH1999" s="136"/>
      <c r="GI1999" s="136"/>
      <c r="GJ1999" s="136"/>
      <c r="GK1999" s="136"/>
      <c r="GL1999" s="136"/>
      <c r="GM1999" s="136"/>
      <c r="GN1999" s="136"/>
      <c r="GO1999" s="136"/>
      <c r="GP1999" s="136"/>
      <c r="GQ1999" s="136"/>
      <c r="GR1999" s="136"/>
      <c r="GS1999" s="136"/>
      <c r="GT1999" s="136"/>
      <c r="GU1999" s="136"/>
      <c r="GV1999" s="136"/>
      <c r="GW1999" s="136"/>
      <c r="GX1999" s="136"/>
      <c r="GY1999" s="136"/>
      <c r="GZ1999" s="136"/>
      <c r="HA1999" s="136"/>
      <c r="HB1999" s="136"/>
      <c r="HC1999" s="136"/>
      <c r="HD1999" s="136"/>
      <c r="HE1999" s="136"/>
      <c r="HF1999" s="136"/>
      <c r="HG1999" s="136"/>
      <c r="HH1999" s="136"/>
      <c r="HI1999" s="136"/>
      <c r="HJ1999" s="136"/>
      <c r="HK1999" s="136"/>
      <c r="HL1999" s="136"/>
      <c r="HM1999" s="136"/>
      <c r="HN1999" s="136"/>
      <c r="HO1999" s="136"/>
      <c r="HP1999" s="136"/>
      <c r="HQ1999" s="136"/>
      <c r="HR1999" s="136"/>
      <c r="HS1999" s="136"/>
      <c r="HT1999" s="136"/>
      <c r="HU1999" s="136"/>
      <c r="HV1999" s="136"/>
      <c r="HW1999" s="136"/>
      <c r="HX1999" s="136"/>
      <c r="HY1999" s="136"/>
      <c r="HZ1999" s="136"/>
      <c r="IA1999" s="136"/>
      <c r="IB1999" s="136"/>
      <c r="IC1999" s="136"/>
      <c r="ID1999" s="136"/>
      <c r="IE1999" s="136"/>
      <c r="IF1999" s="136"/>
      <c r="IG1999" s="136"/>
    </row>
    <row r="2000" spans="1:241" ht="15" customHeight="1" x14ac:dyDescent="0.25">
      <c r="A2000" s="135"/>
      <c r="B2000" s="135"/>
      <c r="C2000" s="135"/>
      <c r="D2000" s="135"/>
      <c r="E2000" s="135"/>
      <c r="F2000" s="135"/>
      <c r="G2000" s="135"/>
      <c r="H2000" s="135"/>
      <c r="I2000" s="136"/>
      <c r="J2000" s="214" t="s">
        <v>1205</v>
      </c>
      <c r="K2000" s="199">
        <v>87669047</v>
      </c>
      <c r="L2000" s="199">
        <v>114239127</v>
      </c>
      <c r="M2000" s="199">
        <v>16619479</v>
      </c>
      <c r="N2000" s="199">
        <v>27812259</v>
      </c>
      <c r="O2000" s="199">
        <v>37286343</v>
      </c>
      <c r="P2000" s="199">
        <v>15959378</v>
      </c>
      <c r="Q2000" s="240">
        <v>299585633</v>
      </c>
      <c r="R2000" s="136"/>
      <c r="S2000" s="136"/>
      <c r="T2000" s="136"/>
      <c r="U2000" s="136"/>
      <c r="V2000" s="136"/>
      <c r="W2000" s="136"/>
      <c r="X2000" s="136"/>
      <c r="Y2000" s="136"/>
      <c r="Z2000" s="136"/>
      <c r="AA2000" s="136"/>
      <c r="AB2000" s="136"/>
      <c r="AC2000" s="136"/>
      <c r="AD2000" s="136"/>
      <c r="AE2000" s="136"/>
      <c r="AF2000" s="136"/>
      <c r="AG2000" s="136"/>
      <c r="AH2000" s="136"/>
      <c r="AI2000" s="136"/>
      <c r="AJ2000" s="136"/>
      <c r="AK2000" s="136"/>
      <c r="AL2000" s="136"/>
      <c r="AM2000" s="136"/>
      <c r="AN2000" s="136"/>
      <c r="AO2000" s="136"/>
      <c r="AP2000" s="136"/>
      <c r="AQ2000" s="136"/>
      <c r="AR2000" s="136"/>
      <c r="AS2000" s="136"/>
      <c r="AT2000" s="136"/>
      <c r="AU2000" s="136"/>
      <c r="AV2000" s="136"/>
      <c r="AW2000" s="136"/>
      <c r="AX2000" s="136"/>
      <c r="AY2000" s="136"/>
      <c r="AZ2000" s="136"/>
      <c r="BA2000" s="136"/>
      <c r="BB2000" s="136"/>
      <c r="BC2000" s="136"/>
      <c r="BD2000" s="136"/>
      <c r="BE2000" s="136"/>
      <c r="BF2000" s="136"/>
      <c r="BG2000" s="136"/>
      <c r="BH2000" s="136"/>
      <c r="BI2000" s="136"/>
      <c r="BJ2000" s="136"/>
      <c r="BK2000" s="136"/>
      <c r="BL2000" s="136"/>
      <c r="BM2000" s="136"/>
      <c r="BN2000" s="136"/>
      <c r="BO2000" s="136"/>
      <c r="BP2000" s="136"/>
      <c r="BQ2000" s="136"/>
      <c r="BR2000" s="136"/>
      <c r="BS2000" s="136"/>
      <c r="BT2000" s="136"/>
      <c r="BU2000" s="136"/>
      <c r="BV2000" s="136"/>
      <c r="BW2000" s="136"/>
      <c r="BX2000" s="136"/>
      <c r="BY2000" s="136"/>
      <c r="BZ2000" s="136"/>
      <c r="CA2000" s="136"/>
      <c r="CB2000" s="136"/>
      <c r="CC2000" s="136"/>
      <c r="CD2000" s="136"/>
      <c r="CE2000" s="136"/>
      <c r="CF2000" s="136"/>
      <c r="CG2000" s="136"/>
      <c r="CH2000" s="136"/>
      <c r="CI2000" s="136"/>
      <c r="CJ2000" s="136"/>
      <c r="CK2000" s="136"/>
      <c r="CL2000" s="136"/>
      <c r="CM2000" s="136"/>
      <c r="CN2000" s="136"/>
      <c r="CO2000" s="136"/>
      <c r="CP2000" s="136"/>
      <c r="CQ2000" s="136"/>
      <c r="CR2000" s="136"/>
      <c r="CS2000" s="136"/>
      <c r="CT2000" s="136"/>
      <c r="CU2000" s="136"/>
      <c r="CV2000" s="136"/>
      <c r="CW2000" s="136"/>
      <c r="CX2000" s="136"/>
      <c r="CY2000" s="136"/>
      <c r="CZ2000" s="136"/>
      <c r="DA2000" s="136"/>
      <c r="DB2000" s="136"/>
      <c r="DC2000" s="136"/>
      <c r="DD2000" s="136"/>
      <c r="DE2000" s="136"/>
      <c r="DF2000" s="136"/>
      <c r="DG2000" s="136"/>
      <c r="DH2000" s="136"/>
      <c r="DI2000" s="136"/>
      <c r="DJ2000" s="136"/>
      <c r="DK2000" s="136"/>
      <c r="DL2000" s="136"/>
      <c r="DM2000" s="136"/>
      <c r="DN2000" s="136"/>
      <c r="DO2000" s="136"/>
      <c r="DP2000" s="136"/>
      <c r="DQ2000" s="136"/>
      <c r="DR2000" s="136"/>
      <c r="DS2000" s="136"/>
      <c r="DT2000" s="136"/>
      <c r="DU2000" s="136"/>
      <c r="DV2000" s="136"/>
      <c r="DW2000" s="136"/>
      <c r="DX2000" s="136"/>
      <c r="DY2000" s="136"/>
      <c r="DZ2000" s="136"/>
      <c r="EA2000" s="136"/>
      <c r="EB2000" s="136"/>
      <c r="EC2000" s="136"/>
      <c r="ED2000" s="136"/>
      <c r="EE2000" s="136"/>
      <c r="EF2000" s="136"/>
      <c r="EG2000" s="136"/>
      <c r="EH2000" s="136"/>
      <c r="EI2000" s="136"/>
      <c r="EJ2000" s="136"/>
      <c r="EK2000" s="136"/>
      <c r="EL2000" s="136"/>
      <c r="EM2000" s="136"/>
      <c r="EN2000" s="136"/>
      <c r="EO2000" s="136"/>
      <c r="EP2000" s="136"/>
      <c r="EQ2000" s="136"/>
      <c r="ER2000" s="136"/>
      <c r="ES2000" s="136"/>
      <c r="ET2000" s="136"/>
      <c r="EU2000" s="136"/>
      <c r="EV2000" s="136"/>
      <c r="EW2000" s="136"/>
      <c r="EX2000" s="136"/>
      <c r="EY2000" s="136"/>
      <c r="EZ2000" s="136"/>
      <c r="FA2000" s="136"/>
      <c r="FB2000" s="136"/>
      <c r="FC2000" s="136"/>
      <c r="FD2000" s="136"/>
      <c r="FE2000" s="136"/>
      <c r="FF2000" s="136"/>
      <c r="FG2000" s="136"/>
      <c r="FH2000" s="136"/>
      <c r="FI2000" s="136"/>
      <c r="FJ2000" s="136"/>
      <c r="FK2000" s="136"/>
      <c r="FL2000" s="136"/>
      <c r="FM2000" s="136"/>
      <c r="FN2000" s="136"/>
      <c r="FO2000" s="136"/>
      <c r="FP2000" s="136"/>
      <c r="FQ2000" s="136"/>
      <c r="FR2000" s="136"/>
      <c r="FS2000" s="136"/>
      <c r="FT2000" s="136"/>
      <c r="FU2000" s="136"/>
      <c r="FV2000" s="136"/>
      <c r="FW2000" s="136"/>
      <c r="FX2000" s="136"/>
      <c r="FY2000" s="136"/>
      <c r="FZ2000" s="136"/>
      <c r="GA2000" s="136"/>
      <c r="GB2000" s="136"/>
      <c r="GC2000" s="136"/>
      <c r="GD2000" s="136"/>
      <c r="GE2000" s="136"/>
      <c r="GF2000" s="136"/>
      <c r="GG2000" s="136"/>
      <c r="GH2000" s="136"/>
      <c r="GI2000" s="136"/>
      <c r="GJ2000" s="136"/>
      <c r="GK2000" s="136"/>
      <c r="GL2000" s="136"/>
      <c r="GM2000" s="136"/>
      <c r="GN2000" s="136"/>
      <c r="GO2000" s="136"/>
      <c r="GP2000" s="136"/>
      <c r="GQ2000" s="136"/>
      <c r="GR2000" s="136"/>
      <c r="GS2000" s="136"/>
      <c r="GT2000" s="136"/>
      <c r="GU2000" s="136"/>
      <c r="GV2000" s="136"/>
      <c r="GW2000" s="136"/>
      <c r="GX2000" s="136"/>
      <c r="GY2000" s="136"/>
      <c r="GZ2000" s="136"/>
      <c r="HA2000" s="136"/>
      <c r="HB2000" s="136"/>
      <c r="HC2000" s="136"/>
      <c r="HD2000" s="136"/>
      <c r="HE2000" s="136"/>
      <c r="HF2000" s="136"/>
      <c r="HG2000" s="136"/>
      <c r="HH2000" s="136"/>
      <c r="HI2000" s="136"/>
      <c r="HJ2000" s="136"/>
      <c r="HK2000" s="136"/>
      <c r="HL2000" s="136"/>
      <c r="HM2000" s="136"/>
      <c r="HN2000" s="136"/>
      <c r="HO2000" s="136"/>
      <c r="HP2000" s="136"/>
      <c r="HQ2000" s="136"/>
      <c r="HR2000" s="136"/>
      <c r="HS2000" s="136"/>
      <c r="HT2000" s="136"/>
      <c r="HU2000" s="136"/>
      <c r="HV2000" s="136"/>
      <c r="HW2000" s="136"/>
      <c r="HX2000" s="136"/>
      <c r="HY2000" s="136"/>
      <c r="HZ2000" s="136"/>
      <c r="IA2000" s="136"/>
      <c r="IB2000" s="136"/>
      <c r="IC2000" s="136"/>
      <c r="ID2000" s="136"/>
      <c r="IE2000" s="136"/>
      <c r="IF2000" s="136"/>
      <c r="IG2000" s="136"/>
    </row>
    <row r="2001" spans="1:241" ht="15" customHeight="1" x14ac:dyDescent="0.25">
      <c r="A2001" s="135"/>
      <c r="B2001" s="135"/>
      <c r="C2001" s="135"/>
      <c r="D2001" s="135"/>
      <c r="E2001" s="135"/>
      <c r="F2001" s="135"/>
      <c r="G2001" s="135"/>
      <c r="H2001" s="135"/>
      <c r="I2001" s="136"/>
      <c r="J2001" s="215" t="s">
        <v>1206</v>
      </c>
      <c r="K2001" s="200">
        <v>3984956.6818181816</v>
      </c>
      <c r="L2001" s="200">
        <v>5192687.5909090908</v>
      </c>
      <c r="M2001" s="200">
        <v>755430.86363636365</v>
      </c>
      <c r="N2001" s="200">
        <v>1264193.5909090908</v>
      </c>
      <c r="O2001" s="200">
        <v>1694833.7727272727</v>
      </c>
      <c r="P2001" s="200">
        <v>725426.27272727271</v>
      </c>
      <c r="Q2001" s="200">
        <v>13617528.772727273</v>
      </c>
      <c r="R2001" s="136"/>
      <c r="S2001" s="136"/>
      <c r="T2001" s="136"/>
      <c r="U2001" s="136"/>
      <c r="V2001" s="136"/>
      <c r="W2001" s="136"/>
      <c r="X2001" s="136"/>
      <c r="Y2001" s="136"/>
      <c r="Z2001" s="136"/>
      <c r="AA2001" s="136"/>
      <c r="AB2001" s="136"/>
      <c r="AC2001" s="136"/>
      <c r="AD2001" s="136"/>
      <c r="AE2001" s="136"/>
      <c r="AF2001" s="136"/>
      <c r="AG2001" s="136"/>
      <c r="AH2001" s="136"/>
      <c r="AI2001" s="136"/>
      <c r="AJ2001" s="136"/>
      <c r="AK2001" s="136"/>
      <c r="AL2001" s="136"/>
      <c r="AM2001" s="136"/>
      <c r="AN2001" s="136"/>
      <c r="AO2001" s="136"/>
      <c r="AP2001" s="136"/>
      <c r="AQ2001" s="136"/>
      <c r="AR2001" s="136"/>
      <c r="AS2001" s="136"/>
      <c r="AT2001" s="136"/>
      <c r="AU2001" s="136"/>
      <c r="AV2001" s="136"/>
      <c r="AW2001" s="136"/>
      <c r="AX2001" s="136"/>
      <c r="AY2001" s="136"/>
      <c r="AZ2001" s="136"/>
      <c r="BA2001" s="136"/>
      <c r="BB2001" s="136"/>
      <c r="BC2001" s="136"/>
      <c r="BD2001" s="136"/>
      <c r="BE2001" s="136"/>
      <c r="BF2001" s="136"/>
      <c r="BG2001" s="136"/>
      <c r="BH2001" s="136"/>
      <c r="BI2001" s="136"/>
      <c r="BJ2001" s="136"/>
      <c r="BK2001" s="136"/>
      <c r="BL2001" s="136"/>
      <c r="BM2001" s="136"/>
      <c r="BN2001" s="136"/>
      <c r="BO2001" s="136"/>
      <c r="BP2001" s="136"/>
      <c r="BQ2001" s="136"/>
      <c r="BR2001" s="136"/>
      <c r="BS2001" s="136"/>
      <c r="BT2001" s="136"/>
      <c r="BU2001" s="136"/>
      <c r="BV2001" s="136"/>
      <c r="BW2001" s="136"/>
      <c r="BX2001" s="136"/>
      <c r="BY2001" s="136"/>
      <c r="BZ2001" s="136"/>
      <c r="CA2001" s="136"/>
      <c r="CB2001" s="136"/>
      <c r="CC2001" s="136"/>
      <c r="CD2001" s="136"/>
      <c r="CE2001" s="136"/>
      <c r="CF2001" s="136"/>
      <c r="CG2001" s="136"/>
      <c r="CH2001" s="136"/>
      <c r="CI2001" s="136"/>
      <c r="CJ2001" s="136"/>
      <c r="CK2001" s="136"/>
      <c r="CL2001" s="136"/>
      <c r="CM2001" s="136"/>
      <c r="CN2001" s="136"/>
      <c r="CO2001" s="136"/>
      <c r="CP2001" s="136"/>
      <c r="CQ2001" s="136"/>
      <c r="CR2001" s="136"/>
      <c r="CS2001" s="136"/>
      <c r="CT2001" s="136"/>
      <c r="CU2001" s="136"/>
      <c r="CV2001" s="136"/>
      <c r="CW2001" s="136"/>
      <c r="CX2001" s="136"/>
      <c r="CY2001" s="136"/>
      <c r="CZ2001" s="136"/>
      <c r="DA2001" s="136"/>
      <c r="DB2001" s="136"/>
      <c r="DC2001" s="136"/>
      <c r="DD2001" s="136"/>
      <c r="DE2001" s="136"/>
      <c r="DF2001" s="136"/>
      <c r="DG2001" s="136"/>
      <c r="DH2001" s="136"/>
      <c r="DI2001" s="136"/>
      <c r="DJ2001" s="136"/>
      <c r="DK2001" s="136"/>
      <c r="DL2001" s="136"/>
      <c r="DM2001" s="136"/>
      <c r="DN2001" s="136"/>
      <c r="DO2001" s="136"/>
      <c r="DP2001" s="136"/>
      <c r="DQ2001" s="136"/>
      <c r="DR2001" s="136"/>
      <c r="DS2001" s="136"/>
      <c r="DT2001" s="136"/>
      <c r="DU2001" s="136"/>
      <c r="DV2001" s="136"/>
      <c r="DW2001" s="136"/>
      <c r="DX2001" s="136"/>
      <c r="DY2001" s="136"/>
      <c r="DZ2001" s="136"/>
      <c r="EA2001" s="136"/>
      <c r="EB2001" s="136"/>
      <c r="EC2001" s="136"/>
      <c r="ED2001" s="136"/>
      <c r="EE2001" s="136"/>
      <c r="EF2001" s="136"/>
      <c r="EG2001" s="136"/>
      <c r="EH2001" s="136"/>
      <c r="EI2001" s="136"/>
      <c r="EJ2001" s="136"/>
      <c r="EK2001" s="136"/>
      <c r="EL2001" s="136"/>
      <c r="EM2001" s="136"/>
      <c r="EN2001" s="136"/>
      <c r="EO2001" s="136"/>
      <c r="EP2001" s="136"/>
      <c r="EQ2001" s="136"/>
      <c r="ER2001" s="136"/>
      <c r="ES2001" s="136"/>
      <c r="ET2001" s="136"/>
      <c r="EU2001" s="136"/>
      <c r="EV2001" s="136"/>
      <c r="EW2001" s="136"/>
      <c r="EX2001" s="136"/>
      <c r="EY2001" s="136"/>
      <c r="EZ2001" s="136"/>
      <c r="FA2001" s="136"/>
      <c r="FB2001" s="136"/>
      <c r="FC2001" s="136"/>
      <c r="FD2001" s="136"/>
      <c r="FE2001" s="136"/>
      <c r="FF2001" s="136"/>
      <c r="FG2001" s="136"/>
      <c r="FH2001" s="136"/>
      <c r="FI2001" s="136"/>
      <c r="FJ2001" s="136"/>
      <c r="FK2001" s="136"/>
      <c r="FL2001" s="136"/>
      <c r="FM2001" s="136"/>
      <c r="FN2001" s="136"/>
      <c r="FO2001" s="136"/>
      <c r="FP2001" s="136"/>
      <c r="FQ2001" s="136"/>
      <c r="FR2001" s="136"/>
      <c r="FS2001" s="136"/>
      <c r="FT2001" s="136"/>
      <c r="FU2001" s="136"/>
      <c r="FV2001" s="136"/>
      <c r="FW2001" s="136"/>
      <c r="FX2001" s="136"/>
      <c r="FY2001" s="136"/>
      <c r="FZ2001" s="136"/>
      <c r="GA2001" s="136"/>
      <c r="GB2001" s="136"/>
      <c r="GC2001" s="136"/>
      <c r="GD2001" s="136"/>
      <c r="GE2001" s="136"/>
      <c r="GF2001" s="136"/>
      <c r="GG2001" s="136"/>
      <c r="GH2001" s="136"/>
      <c r="GI2001" s="136"/>
      <c r="GJ2001" s="136"/>
      <c r="GK2001" s="136"/>
      <c r="GL2001" s="136"/>
      <c r="GM2001" s="136"/>
      <c r="GN2001" s="136"/>
      <c r="GO2001" s="136"/>
      <c r="GP2001" s="136"/>
      <c r="GQ2001" s="136"/>
      <c r="GR2001" s="136"/>
      <c r="GS2001" s="136"/>
      <c r="GT2001" s="136"/>
      <c r="GU2001" s="136"/>
      <c r="GV2001" s="136"/>
      <c r="GW2001" s="136"/>
      <c r="GX2001" s="136"/>
      <c r="GY2001" s="136"/>
      <c r="GZ2001" s="136"/>
      <c r="HA2001" s="136"/>
      <c r="HB2001" s="136"/>
      <c r="HC2001" s="136"/>
      <c r="HD2001" s="136"/>
      <c r="HE2001" s="136"/>
      <c r="HF2001" s="136"/>
      <c r="HG2001" s="136"/>
      <c r="HH2001" s="136"/>
      <c r="HI2001" s="136"/>
      <c r="HJ2001" s="136"/>
      <c r="HK2001" s="136"/>
      <c r="HL2001" s="136"/>
      <c r="HM2001" s="136"/>
      <c r="HN2001" s="136"/>
      <c r="HO2001" s="136"/>
      <c r="HP2001" s="136"/>
      <c r="HQ2001" s="136"/>
      <c r="HR2001" s="136"/>
      <c r="HS2001" s="136"/>
      <c r="HT2001" s="136"/>
      <c r="HU2001" s="136"/>
      <c r="HV2001" s="136"/>
      <c r="HW2001" s="136"/>
      <c r="HX2001" s="136"/>
      <c r="HY2001" s="136"/>
      <c r="HZ2001" s="136"/>
      <c r="IA2001" s="136"/>
      <c r="IB2001" s="136"/>
      <c r="IC2001" s="136"/>
      <c r="ID2001" s="136"/>
      <c r="IE2001" s="136"/>
      <c r="IF2001" s="136"/>
      <c r="IG2001" s="136"/>
    </row>
    <row r="2002" spans="1:241" ht="15" customHeight="1" x14ac:dyDescent="0.25">
      <c r="A2002" s="135"/>
      <c r="B2002" s="135"/>
      <c r="C2002" s="135"/>
      <c r="D2002" s="135"/>
      <c r="E2002" s="135"/>
      <c r="F2002" s="135"/>
      <c r="G2002" s="135"/>
      <c r="H2002" s="135"/>
      <c r="I2002" s="136"/>
      <c r="J2002" s="135"/>
      <c r="K2002" s="135"/>
      <c r="L2002" s="135"/>
      <c r="M2002" s="135"/>
      <c r="N2002" s="135"/>
      <c r="O2002" s="135"/>
      <c r="P2002" s="135"/>
      <c r="Q2002" s="135"/>
      <c r="R2002" s="136"/>
      <c r="S2002" s="136"/>
      <c r="T2002" s="136"/>
      <c r="U2002" s="136"/>
      <c r="V2002" s="136"/>
      <c r="W2002" s="136"/>
      <c r="X2002" s="136"/>
      <c r="Y2002" s="136"/>
      <c r="Z2002" s="136"/>
      <c r="AA2002" s="136"/>
      <c r="AB2002" s="136"/>
      <c r="AC2002" s="136"/>
      <c r="AD2002" s="136"/>
      <c r="AE2002" s="136"/>
      <c r="AF2002" s="136"/>
      <c r="AG2002" s="136"/>
      <c r="AH2002" s="136"/>
      <c r="AI2002" s="136"/>
      <c r="AJ2002" s="136"/>
      <c r="AK2002" s="136"/>
      <c r="AL2002" s="136"/>
      <c r="AM2002" s="136"/>
      <c r="AN2002" s="136"/>
      <c r="AO2002" s="136"/>
      <c r="AP2002" s="136"/>
      <c r="AQ2002" s="136"/>
      <c r="AR2002" s="136"/>
      <c r="AS2002" s="136"/>
      <c r="AT2002" s="136"/>
      <c r="AU2002" s="136"/>
      <c r="AV2002" s="136"/>
      <c r="AW2002" s="136"/>
      <c r="AX2002" s="136"/>
      <c r="AY2002" s="136"/>
      <c r="AZ2002" s="136"/>
      <c r="BA2002" s="136"/>
      <c r="BB2002" s="136"/>
      <c r="BC2002" s="136"/>
      <c r="BD2002" s="136"/>
      <c r="BE2002" s="136"/>
      <c r="BF2002" s="136"/>
      <c r="BG2002" s="136"/>
      <c r="BH2002" s="136"/>
      <c r="BI2002" s="136"/>
      <c r="BJ2002" s="136"/>
      <c r="BK2002" s="136"/>
      <c r="BL2002" s="136"/>
      <c r="BM2002" s="136"/>
      <c r="BN2002" s="136"/>
      <c r="BO2002" s="136"/>
      <c r="BP2002" s="136"/>
      <c r="BQ2002" s="136"/>
      <c r="BR2002" s="136"/>
      <c r="BS2002" s="136"/>
      <c r="BT2002" s="136"/>
      <c r="BU2002" s="136"/>
      <c r="BV2002" s="136"/>
      <c r="BW2002" s="136"/>
      <c r="BX2002" s="136"/>
      <c r="BY2002" s="136"/>
      <c r="BZ2002" s="136"/>
      <c r="CA2002" s="136"/>
      <c r="CB2002" s="136"/>
      <c r="CC2002" s="136"/>
      <c r="CD2002" s="136"/>
      <c r="CE2002" s="136"/>
      <c r="CF2002" s="136"/>
      <c r="CG2002" s="136"/>
      <c r="CH2002" s="136"/>
      <c r="CI2002" s="136"/>
      <c r="CJ2002" s="136"/>
      <c r="CK2002" s="136"/>
      <c r="CL2002" s="136"/>
      <c r="CM2002" s="136"/>
      <c r="CN2002" s="136"/>
      <c r="CO2002" s="136"/>
      <c r="CP2002" s="136"/>
      <c r="CQ2002" s="136"/>
      <c r="CR2002" s="136"/>
      <c r="CS2002" s="136"/>
      <c r="CT2002" s="136"/>
      <c r="CU2002" s="136"/>
      <c r="CV2002" s="136"/>
      <c r="CW2002" s="136"/>
      <c r="CX2002" s="136"/>
      <c r="CY2002" s="136"/>
      <c r="CZ2002" s="136"/>
      <c r="DA2002" s="136"/>
      <c r="DB2002" s="136"/>
      <c r="DC2002" s="136"/>
      <c r="DD2002" s="136"/>
      <c r="DE2002" s="136"/>
      <c r="DF2002" s="136"/>
      <c r="DG2002" s="136"/>
      <c r="DH2002" s="136"/>
      <c r="DI2002" s="136"/>
      <c r="DJ2002" s="136"/>
      <c r="DK2002" s="136"/>
      <c r="DL2002" s="136"/>
      <c r="DM2002" s="136"/>
      <c r="DN2002" s="136"/>
      <c r="DO2002" s="136"/>
      <c r="DP2002" s="136"/>
      <c r="DQ2002" s="136"/>
      <c r="DR2002" s="136"/>
      <c r="DS2002" s="136"/>
      <c r="DT2002" s="136"/>
      <c r="DU2002" s="136"/>
      <c r="DV2002" s="136"/>
      <c r="DW2002" s="136"/>
      <c r="DX2002" s="136"/>
      <c r="DY2002" s="136"/>
      <c r="DZ2002" s="136"/>
      <c r="EA2002" s="136"/>
      <c r="EB2002" s="136"/>
      <c r="EC2002" s="136"/>
      <c r="ED2002" s="136"/>
      <c r="EE2002" s="136"/>
      <c r="EF2002" s="136"/>
      <c r="EG2002" s="136"/>
      <c r="EH2002" s="136"/>
      <c r="EI2002" s="136"/>
      <c r="EJ2002" s="136"/>
      <c r="EK2002" s="136"/>
      <c r="EL2002" s="136"/>
      <c r="EM2002" s="136"/>
      <c r="EN2002" s="136"/>
      <c r="EO2002" s="136"/>
      <c r="EP2002" s="136"/>
      <c r="EQ2002" s="136"/>
      <c r="ER2002" s="136"/>
      <c r="ES2002" s="136"/>
      <c r="ET2002" s="136"/>
      <c r="EU2002" s="136"/>
      <c r="EV2002" s="136"/>
      <c r="EW2002" s="136"/>
      <c r="EX2002" s="136"/>
      <c r="EY2002" s="136"/>
      <c r="EZ2002" s="136"/>
      <c r="FA2002" s="136"/>
      <c r="FB2002" s="136"/>
      <c r="FC2002" s="136"/>
      <c r="FD2002" s="136"/>
      <c r="FE2002" s="136"/>
      <c r="FF2002" s="136"/>
      <c r="FG2002" s="136"/>
      <c r="FH2002" s="136"/>
      <c r="FI2002" s="136"/>
      <c r="FJ2002" s="136"/>
      <c r="FK2002" s="136"/>
      <c r="FL2002" s="136"/>
      <c r="FM2002" s="136"/>
      <c r="FN2002" s="136"/>
      <c r="FO2002" s="136"/>
      <c r="FP2002" s="136"/>
      <c r="FQ2002" s="136"/>
      <c r="FR2002" s="136"/>
      <c r="FS2002" s="136"/>
      <c r="FT2002" s="136"/>
      <c r="FU2002" s="136"/>
      <c r="FV2002" s="136"/>
      <c r="FW2002" s="136"/>
      <c r="FX2002" s="136"/>
      <c r="FY2002" s="136"/>
      <c r="FZ2002" s="136"/>
      <c r="GA2002" s="136"/>
      <c r="GB2002" s="136"/>
      <c r="GC2002" s="136"/>
      <c r="GD2002" s="136"/>
      <c r="GE2002" s="136"/>
      <c r="GF2002" s="136"/>
      <c r="GG2002" s="136"/>
      <c r="GH2002" s="136"/>
      <c r="GI2002" s="136"/>
      <c r="GJ2002" s="136"/>
      <c r="GK2002" s="136"/>
      <c r="GL2002" s="136"/>
      <c r="GM2002" s="136"/>
      <c r="GN2002" s="136"/>
      <c r="GO2002" s="136"/>
      <c r="GP2002" s="136"/>
      <c r="GQ2002" s="136"/>
      <c r="GR2002" s="136"/>
      <c r="GS2002" s="136"/>
      <c r="GT2002" s="136"/>
      <c r="GU2002" s="136"/>
      <c r="GV2002" s="136"/>
      <c r="GW2002" s="136"/>
      <c r="GX2002" s="136"/>
      <c r="GY2002" s="136"/>
      <c r="GZ2002" s="136"/>
      <c r="HA2002" s="136"/>
      <c r="HB2002" s="136"/>
      <c r="HC2002" s="136"/>
      <c r="HD2002" s="136"/>
      <c r="HE2002" s="136"/>
      <c r="HF2002" s="136"/>
      <c r="HG2002" s="136"/>
      <c r="HH2002" s="136"/>
      <c r="HI2002" s="136"/>
      <c r="HJ2002" s="136"/>
      <c r="HK2002" s="136"/>
      <c r="HL2002" s="136"/>
      <c r="HM2002" s="136"/>
      <c r="HN2002" s="136"/>
      <c r="HO2002" s="136"/>
      <c r="HP2002" s="136"/>
      <c r="HQ2002" s="136"/>
      <c r="HR2002" s="136"/>
      <c r="HS2002" s="136"/>
      <c r="HT2002" s="136"/>
      <c r="HU2002" s="136"/>
      <c r="HV2002" s="136"/>
      <c r="HW2002" s="136"/>
      <c r="HX2002" s="136"/>
      <c r="HY2002" s="136"/>
      <c r="HZ2002" s="136"/>
      <c r="IA2002" s="136"/>
      <c r="IB2002" s="136"/>
      <c r="IC2002" s="136"/>
      <c r="ID2002" s="136"/>
      <c r="IE2002" s="136"/>
      <c r="IF2002" s="136"/>
      <c r="IG2002" s="136"/>
    </row>
    <row r="2003" spans="1:241" ht="15" customHeight="1" x14ac:dyDescent="0.25">
      <c r="A2003" s="223" t="s">
        <v>156</v>
      </c>
      <c r="B2003" s="217">
        <v>4111306</v>
      </c>
      <c r="C2003" s="217">
        <v>4026350</v>
      </c>
      <c r="D2003" s="217">
        <v>687661</v>
      </c>
      <c r="E2003" s="217">
        <v>1112029</v>
      </c>
      <c r="F2003" s="217">
        <v>1817411</v>
      </c>
      <c r="G2003" s="217">
        <v>430760</v>
      </c>
      <c r="H2003" s="235">
        <v>12185517</v>
      </c>
      <c r="I2003" s="136"/>
      <c r="J2003" s="223" t="s">
        <v>112</v>
      </c>
      <c r="K2003" s="217">
        <v>3839945</v>
      </c>
      <c r="L2003" s="217">
        <v>3783002</v>
      </c>
      <c r="M2003" s="217">
        <v>754922</v>
      </c>
      <c r="N2003" s="217">
        <v>1076743</v>
      </c>
      <c r="O2003" s="217">
        <v>2313018</v>
      </c>
      <c r="P2003" s="217">
        <v>524742</v>
      </c>
      <c r="Q2003" s="235">
        <v>12292372</v>
      </c>
      <c r="R2003" s="136"/>
      <c r="S2003" s="136"/>
      <c r="T2003" s="136"/>
      <c r="U2003" s="136"/>
      <c r="V2003" s="136"/>
      <c r="W2003" s="136"/>
      <c r="X2003" s="136"/>
      <c r="Y2003" s="136"/>
      <c r="Z2003" s="136"/>
      <c r="AA2003" s="136"/>
      <c r="AB2003" s="136"/>
      <c r="AC2003" s="136"/>
      <c r="AD2003" s="136"/>
      <c r="AE2003" s="136"/>
      <c r="AF2003" s="136"/>
      <c r="AG2003" s="136"/>
      <c r="AH2003" s="136"/>
      <c r="AI2003" s="136"/>
      <c r="AJ2003" s="136"/>
      <c r="AK2003" s="136"/>
      <c r="AL2003" s="136"/>
      <c r="AM2003" s="136"/>
      <c r="AN2003" s="136"/>
      <c r="AO2003" s="136"/>
      <c r="AP2003" s="136"/>
      <c r="AQ2003" s="136"/>
      <c r="AR2003" s="136"/>
      <c r="AS2003" s="136"/>
      <c r="AT2003" s="136"/>
      <c r="AU2003" s="136"/>
      <c r="AV2003" s="136"/>
      <c r="AW2003" s="136"/>
      <c r="AX2003" s="136"/>
      <c r="AY2003" s="136"/>
      <c r="AZ2003" s="136"/>
      <c r="BA2003" s="136"/>
      <c r="BB2003" s="136"/>
      <c r="BC2003" s="136"/>
      <c r="BD2003" s="136"/>
      <c r="BE2003" s="136"/>
      <c r="BF2003" s="136"/>
      <c r="BG2003" s="136"/>
      <c r="BH2003" s="136"/>
      <c r="BI2003" s="136"/>
      <c r="BJ2003" s="136"/>
      <c r="BK2003" s="136"/>
      <c r="BL2003" s="136"/>
      <c r="BM2003" s="136"/>
      <c r="BN2003" s="136"/>
      <c r="BO2003" s="136"/>
      <c r="BP2003" s="136"/>
      <c r="BQ2003" s="136"/>
      <c r="BR2003" s="136"/>
      <c r="BS2003" s="136"/>
      <c r="BT2003" s="136"/>
      <c r="BU2003" s="136"/>
      <c r="BV2003" s="136"/>
      <c r="BW2003" s="136"/>
      <c r="BX2003" s="136"/>
      <c r="BY2003" s="136"/>
      <c r="BZ2003" s="136"/>
      <c r="CA2003" s="136"/>
      <c r="CB2003" s="136"/>
      <c r="CC2003" s="136"/>
      <c r="CD2003" s="136"/>
      <c r="CE2003" s="136"/>
      <c r="CF2003" s="136"/>
      <c r="CG2003" s="136"/>
      <c r="CH2003" s="136"/>
      <c r="CI2003" s="136"/>
      <c r="CJ2003" s="136"/>
      <c r="CK2003" s="136"/>
      <c r="CL2003" s="136"/>
      <c r="CM2003" s="136"/>
      <c r="CN2003" s="136"/>
      <c r="CO2003" s="136"/>
      <c r="CP2003" s="136"/>
      <c r="CQ2003" s="136"/>
      <c r="CR2003" s="136"/>
      <c r="CS2003" s="136"/>
      <c r="CT2003" s="136"/>
      <c r="CU2003" s="136"/>
      <c r="CV2003" s="136"/>
      <c r="CW2003" s="136"/>
      <c r="CX2003" s="136"/>
      <c r="CY2003" s="136"/>
      <c r="CZ2003" s="136"/>
      <c r="DA2003" s="136"/>
      <c r="DB2003" s="136"/>
      <c r="DC2003" s="136"/>
      <c r="DD2003" s="136"/>
      <c r="DE2003" s="136"/>
      <c r="DF2003" s="136"/>
      <c r="DG2003" s="136"/>
      <c r="DH2003" s="136"/>
      <c r="DI2003" s="136"/>
      <c r="DJ2003" s="136"/>
      <c r="DK2003" s="136"/>
      <c r="DL2003" s="136"/>
      <c r="DM2003" s="136"/>
      <c r="DN2003" s="136"/>
      <c r="DO2003" s="136"/>
      <c r="DP2003" s="136"/>
      <c r="DQ2003" s="136"/>
      <c r="DR2003" s="136"/>
      <c r="DS2003" s="136"/>
      <c r="DT2003" s="136"/>
      <c r="DU2003" s="136"/>
      <c r="DV2003" s="136"/>
      <c r="DW2003" s="136"/>
      <c r="DX2003" s="136"/>
      <c r="DY2003" s="136"/>
      <c r="DZ2003" s="136"/>
      <c r="EA2003" s="136"/>
      <c r="EB2003" s="136"/>
      <c r="EC2003" s="136"/>
      <c r="ED2003" s="136"/>
      <c r="EE2003" s="136"/>
      <c r="EF2003" s="136"/>
      <c r="EG2003" s="136"/>
      <c r="EH2003" s="136"/>
      <c r="EI2003" s="136"/>
      <c r="EJ2003" s="136"/>
      <c r="EK2003" s="136"/>
      <c r="EL2003" s="136"/>
      <c r="EM2003" s="136"/>
      <c r="EN2003" s="136"/>
      <c r="EO2003" s="136"/>
      <c r="EP2003" s="136"/>
      <c r="EQ2003" s="136"/>
      <c r="ER2003" s="136"/>
      <c r="ES2003" s="136"/>
      <c r="ET2003" s="136"/>
      <c r="EU2003" s="136"/>
      <c r="EV2003" s="136"/>
      <c r="EW2003" s="136"/>
      <c r="EX2003" s="136"/>
      <c r="EY2003" s="136"/>
      <c r="EZ2003" s="136"/>
      <c r="FA2003" s="136"/>
      <c r="FB2003" s="136"/>
      <c r="FC2003" s="136"/>
      <c r="FD2003" s="136"/>
      <c r="FE2003" s="136"/>
      <c r="FF2003" s="136"/>
      <c r="FG2003" s="136"/>
      <c r="FH2003" s="136"/>
      <c r="FI2003" s="136"/>
      <c r="FJ2003" s="136"/>
      <c r="FK2003" s="136"/>
      <c r="FL2003" s="136"/>
      <c r="FM2003" s="136"/>
      <c r="FN2003" s="136"/>
      <c r="FO2003" s="136"/>
      <c r="FP2003" s="136"/>
      <c r="FQ2003" s="136"/>
      <c r="FR2003" s="136"/>
      <c r="FS2003" s="136"/>
      <c r="FT2003" s="136"/>
      <c r="FU2003" s="136"/>
      <c r="FV2003" s="136"/>
      <c r="FW2003" s="136"/>
      <c r="FX2003" s="136"/>
      <c r="FY2003" s="136"/>
      <c r="FZ2003" s="136"/>
      <c r="GA2003" s="136"/>
      <c r="GB2003" s="136"/>
      <c r="GC2003" s="136"/>
      <c r="GD2003" s="136"/>
      <c r="GE2003" s="136"/>
      <c r="GF2003" s="136"/>
      <c r="GG2003" s="136"/>
      <c r="GH2003" s="136"/>
      <c r="GI2003" s="136"/>
      <c r="GJ2003" s="136"/>
      <c r="GK2003" s="136"/>
      <c r="GL2003" s="136"/>
      <c r="GM2003" s="136"/>
      <c r="GN2003" s="136"/>
      <c r="GO2003" s="136"/>
      <c r="GP2003" s="136"/>
      <c r="GQ2003" s="136"/>
      <c r="GR2003" s="136"/>
      <c r="GS2003" s="136"/>
      <c r="GT2003" s="136"/>
      <c r="GU2003" s="136"/>
      <c r="GV2003" s="136"/>
      <c r="GW2003" s="136"/>
      <c r="GX2003" s="136"/>
      <c r="GY2003" s="136"/>
      <c r="GZ2003" s="136"/>
      <c r="HA2003" s="136"/>
      <c r="HB2003" s="136"/>
      <c r="HC2003" s="136"/>
      <c r="HD2003" s="136"/>
      <c r="HE2003" s="136"/>
      <c r="HF2003" s="136"/>
      <c r="HG2003" s="136"/>
      <c r="HH2003" s="136"/>
      <c r="HI2003" s="136"/>
      <c r="HJ2003" s="136"/>
      <c r="HK2003" s="136"/>
      <c r="HL2003" s="136"/>
      <c r="HM2003" s="136"/>
      <c r="HN2003" s="136"/>
      <c r="HO2003" s="136"/>
      <c r="HP2003" s="136"/>
      <c r="HQ2003" s="136"/>
      <c r="HR2003" s="136"/>
      <c r="HS2003" s="136"/>
      <c r="HT2003" s="136"/>
      <c r="HU2003" s="136"/>
      <c r="HV2003" s="136"/>
      <c r="HW2003" s="136"/>
      <c r="HX2003" s="136"/>
      <c r="HY2003" s="136"/>
      <c r="HZ2003" s="136"/>
      <c r="IA2003" s="136"/>
      <c r="IB2003" s="136"/>
      <c r="IC2003" s="136"/>
      <c r="ID2003" s="136"/>
      <c r="IE2003" s="136"/>
      <c r="IF2003" s="136"/>
      <c r="IG2003" s="136"/>
    </row>
    <row r="2004" spans="1:241" ht="15" customHeight="1" x14ac:dyDescent="0.25">
      <c r="A2004" s="223" t="s">
        <v>155</v>
      </c>
      <c r="B2004" s="217">
        <v>3882057</v>
      </c>
      <c r="C2004" s="217">
        <v>4240348</v>
      </c>
      <c r="D2004" s="217">
        <v>872944</v>
      </c>
      <c r="E2004" s="217">
        <v>1119722</v>
      </c>
      <c r="F2004" s="217">
        <v>1804817</v>
      </c>
      <c r="G2004" s="217">
        <v>482079</v>
      </c>
      <c r="H2004" s="235">
        <v>12401967</v>
      </c>
      <c r="I2004" s="136"/>
      <c r="J2004" s="223" t="s">
        <v>111</v>
      </c>
      <c r="K2004" s="217">
        <v>4156373</v>
      </c>
      <c r="L2004" s="217">
        <v>3807702</v>
      </c>
      <c r="M2004" s="217">
        <v>687766</v>
      </c>
      <c r="N2004" s="217">
        <v>1614328</v>
      </c>
      <c r="O2004" s="217">
        <v>2136141</v>
      </c>
      <c r="P2004" s="217">
        <v>785756</v>
      </c>
      <c r="Q2004" s="235">
        <v>13188066</v>
      </c>
      <c r="R2004" s="136"/>
      <c r="S2004" s="136"/>
      <c r="T2004" s="136"/>
      <c r="U2004" s="136"/>
      <c r="V2004" s="136"/>
      <c r="W2004" s="136"/>
      <c r="X2004" s="136"/>
      <c r="Y2004" s="136"/>
      <c r="Z2004" s="136"/>
      <c r="AA2004" s="136"/>
      <c r="AB2004" s="136"/>
      <c r="AC2004" s="136"/>
      <c r="AD2004" s="136"/>
      <c r="AE2004" s="136"/>
      <c r="AF2004" s="136"/>
      <c r="AG2004" s="136"/>
      <c r="AH2004" s="136"/>
      <c r="AI2004" s="136"/>
      <c r="AJ2004" s="136"/>
      <c r="AK2004" s="136"/>
      <c r="AL2004" s="136"/>
      <c r="AM2004" s="136"/>
      <c r="AN2004" s="136"/>
      <c r="AO2004" s="136"/>
      <c r="AP2004" s="136"/>
      <c r="AQ2004" s="136"/>
      <c r="AR2004" s="136"/>
      <c r="AS2004" s="136"/>
      <c r="AT2004" s="136"/>
      <c r="AU2004" s="136"/>
      <c r="AV2004" s="136"/>
      <c r="AW2004" s="136"/>
      <c r="AX2004" s="136"/>
      <c r="AY2004" s="136"/>
      <c r="AZ2004" s="136"/>
      <c r="BA2004" s="136"/>
      <c r="BB2004" s="136"/>
      <c r="BC2004" s="136"/>
      <c r="BD2004" s="136"/>
      <c r="BE2004" s="136"/>
      <c r="BF2004" s="136"/>
      <c r="BG2004" s="136"/>
      <c r="BH2004" s="136"/>
      <c r="BI2004" s="136"/>
      <c r="BJ2004" s="136"/>
      <c r="BK2004" s="136"/>
      <c r="BL2004" s="136"/>
      <c r="BM2004" s="136"/>
      <c r="BN2004" s="136"/>
      <c r="BO2004" s="136"/>
      <c r="BP2004" s="136"/>
      <c r="BQ2004" s="136"/>
      <c r="BR2004" s="136"/>
      <c r="BS2004" s="136"/>
      <c r="BT2004" s="136"/>
      <c r="BU2004" s="136"/>
      <c r="BV2004" s="136"/>
      <c r="BW2004" s="136"/>
      <c r="BX2004" s="136"/>
      <c r="BY2004" s="136"/>
      <c r="BZ2004" s="136"/>
      <c r="CA2004" s="136"/>
      <c r="CB2004" s="136"/>
      <c r="CC2004" s="136"/>
      <c r="CD2004" s="136"/>
      <c r="CE2004" s="136"/>
      <c r="CF2004" s="136"/>
      <c r="CG2004" s="136"/>
      <c r="CH2004" s="136"/>
      <c r="CI2004" s="136"/>
      <c r="CJ2004" s="136"/>
      <c r="CK2004" s="136"/>
      <c r="CL2004" s="136"/>
      <c r="CM2004" s="136"/>
      <c r="CN2004" s="136"/>
      <c r="CO2004" s="136"/>
      <c r="CP2004" s="136"/>
      <c r="CQ2004" s="136"/>
      <c r="CR2004" s="136"/>
      <c r="CS2004" s="136"/>
      <c r="CT2004" s="136"/>
      <c r="CU2004" s="136"/>
      <c r="CV2004" s="136"/>
      <c r="CW2004" s="136"/>
      <c r="CX2004" s="136"/>
      <c r="CY2004" s="136"/>
      <c r="CZ2004" s="136"/>
      <c r="DA2004" s="136"/>
      <c r="DB2004" s="136"/>
      <c r="DC2004" s="136"/>
      <c r="DD2004" s="136"/>
      <c r="DE2004" s="136"/>
      <c r="DF2004" s="136"/>
      <c r="DG2004" s="136"/>
      <c r="DH2004" s="136"/>
      <c r="DI2004" s="136"/>
      <c r="DJ2004" s="136"/>
      <c r="DK2004" s="136"/>
      <c r="DL2004" s="136"/>
      <c r="DM2004" s="136"/>
      <c r="DN2004" s="136"/>
      <c r="DO2004" s="136"/>
      <c r="DP2004" s="136"/>
      <c r="DQ2004" s="136"/>
      <c r="DR2004" s="136"/>
      <c r="DS2004" s="136"/>
      <c r="DT2004" s="136"/>
      <c r="DU2004" s="136"/>
      <c r="DV2004" s="136"/>
      <c r="DW2004" s="136"/>
      <c r="DX2004" s="136"/>
      <c r="DY2004" s="136"/>
      <c r="DZ2004" s="136"/>
      <c r="EA2004" s="136"/>
      <c r="EB2004" s="136"/>
      <c r="EC2004" s="136"/>
      <c r="ED2004" s="136"/>
      <c r="EE2004" s="136"/>
      <c r="EF2004" s="136"/>
      <c r="EG2004" s="136"/>
      <c r="EH2004" s="136"/>
      <c r="EI2004" s="136"/>
      <c r="EJ2004" s="136"/>
      <c r="EK2004" s="136"/>
      <c r="EL2004" s="136"/>
      <c r="EM2004" s="136"/>
      <c r="EN2004" s="136"/>
      <c r="EO2004" s="136"/>
      <c r="EP2004" s="136"/>
      <c r="EQ2004" s="136"/>
      <c r="ER2004" s="136"/>
      <c r="ES2004" s="136"/>
      <c r="ET2004" s="136"/>
      <c r="EU2004" s="136"/>
      <c r="EV2004" s="136"/>
      <c r="EW2004" s="136"/>
      <c r="EX2004" s="136"/>
      <c r="EY2004" s="136"/>
      <c r="EZ2004" s="136"/>
      <c r="FA2004" s="136"/>
      <c r="FB2004" s="136"/>
      <c r="FC2004" s="136"/>
      <c r="FD2004" s="136"/>
      <c r="FE2004" s="136"/>
      <c r="FF2004" s="136"/>
      <c r="FG2004" s="136"/>
      <c r="FH2004" s="136"/>
      <c r="FI2004" s="136"/>
      <c r="FJ2004" s="136"/>
      <c r="FK2004" s="136"/>
      <c r="FL2004" s="136"/>
      <c r="FM2004" s="136"/>
      <c r="FN2004" s="136"/>
      <c r="FO2004" s="136"/>
      <c r="FP2004" s="136"/>
      <c r="FQ2004" s="136"/>
      <c r="FR2004" s="136"/>
      <c r="FS2004" s="136"/>
      <c r="FT2004" s="136"/>
      <c r="FU2004" s="136"/>
      <c r="FV2004" s="136"/>
      <c r="FW2004" s="136"/>
      <c r="FX2004" s="136"/>
      <c r="FY2004" s="136"/>
      <c r="FZ2004" s="136"/>
      <c r="GA2004" s="136"/>
      <c r="GB2004" s="136"/>
      <c r="GC2004" s="136"/>
      <c r="GD2004" s="136"/>
      <c r="GE2004" s="136"/>
      <c r="GF2004" s="136"/>
      <c r="GG2004" s="136"/>
      <c r="GH2004" s="136"/>
      <c r="GI2004" s="136"/>
      <c r="GJ2004" s="136"/>
      <c r="GK2004" s="136"/>
      <c r="GL2004" s="136"/>
      <c r="GM2004" s="136"/>
      <c r="GN2004" s="136"/>
      <c r="GO2004" s="136"/>
      <c r="GP2004" s="136"/>
      <c r="GQ2004" s="136"/>
      <c r="GR2004" s="136"/>
      <c r="GS2004" s="136"/>
      <c r="GT2004" s="136"/>
      <c r="GU2004" s="136"/>
      <c r="GV2004" s="136"/>
      <c r="GW2004" s="136"/>
      <c r="GX2004" s="136"/>
      <c r="GY2004" s="136"/>
      <c r="GZ2004" s="136"/>
      <c r="HA2004" s="136"/>
      <c r="HB2004" s="136"/>
      <c r="HC2004" s="136"/>
      <c r="HD2004" s="136"/>
      <c r="HE2004" s="136"/>
      <c r="HF2004" s="136"/>
      <c r="HG2004" s="136"/>
      <c r="HH2004" s="136"/>
      <c r="HI2004" s="136"/>
      <c r="HJ2004" s="136"/>
      <c r="HK2004" s="136"/>
      <c r="HL2004" s="136"/>
      <c r="HM2004" s="136"/>
      <c r="HN2004" s="136"/>
      <c r="HO2004" s="136"/>
      <c r="HP2004" s="136"/>
      <c r="HQ2004" s="136"/>
      <c r="HR2004" s="136"/>
      <c r="HS2004" s="136"/>
      <c r="HT2004" s="136"/>
      <c r="HU2004" s="136"/>
      <c r="HV2004" s="136"/>
      <c r="HW2004" s="136"/>
      <c r="HX2004" s="136"/>
      <c r="HY2004" s="136"/>
      <c r="HZ2004" s="136"/>
      <c r="IA2004" s="136"/>
      <c r="IB2004" s="136"/>
      <c r="IC2004" s="136"/>
      <c r="ID2004" s="136"/>
      <c r="IE2004" s="136"/>
      <c r="IF2004" s="136"/>
      <c r="IG2004" s="136"/>
    </row>
    <row r="2005" spans="1:241" ht="15" customHeight="1" x14ac:dyDescent="0.25">
      <c r="A2005" s="223" t="s">
        <v>154</v>
      </c>
      <c r="B2005" s="217">
        <v>8133299</v>
      </c>
      <c r="C2005" s="217">
        <v>4722767</v>
      </c>
      <c r="D2005" s="217">
        <v>952877</v>
      </c>
      <c r="E2005" s="217">
        <v>1093993</v>
      </c>
      <c r="F2005" s="217">
        <v>2154586</v>
      </c>
      <c r="G2005" s="217">
        <v>585434</v>
      </c>
      <c r="H2005" s="235">
        <v>17642956</v>
      </c>
      <c r="I2005" s="136"/>
      <c r="J2005" s="223" t="s">
        <v>110</v>
      </c>
      <c r="K2005" s="217">
        <v>4345315</v>
      </c>
      <c r="L2005" s="217">
        <v>3512798</v>
      </c>
      <c r="M2005" s="217">
        <v>765538</v>
      </c>
      <c r="N2005" s="217">
        <v>1196518</v>
      </c>
      <c r="O2005" s="217">
        <v>2398540</v>
      </c>
      <c r="P2005" s="217">
        <v>1065706</v>
      </c>
      <c r="Q2005" s="235">
        <v>13284415</v>
      </c>
      <c r="R2005" s="136"/>
      <c r="S2005" s="136"/>
      <c r="T2005" s="136"/>
      <c r="U2005" s="136"/>
      <c r="V2005" s="136"/>
      <c r="W2005" s="136"/>
      <c r="X2005" s="136"/>
      <c r="Y2005" s="136"/>
      <c r="Z2005" s="136"/>
      <c r="AA2005" s="136"/>
      <c r="AB2005" s="136"/>
      <c r="AC2005" s="136"/>
      <c r="AD2005" s="136"/>
      <c r="AE2005" s="136"/>
      <c r="AF2005" s="136"/>
      <c r="AG2005" s="136"/>
      <c r="AH2005" s="136"/>
      <c r="AI2005" s="136"/>
      <c r="AJ2005" s="136"/>
      <c r="AK2005" s="136"/>
      <c r="AL2005" s="136"/>
      <c r="AM2005" s="136"/>
      <c r="AN2005" s="136"/>
      <c r="AO2005" s="136"/>
      <c r="AP2005" s="136"/>
      <c r="AQ2005" s="136"/>
      <c r="AR2005" s="136"/>
      <c r="AS2005" s="136"/>
      <c r="AT2005" s="136"/>
      <c r="AU2005" s="136"/>
      <c r="AV2005" s="136"/>
      <c r="AW2005" s="136"/>
      <c r="AX2005" s="136"/>
      <c r="AY2005" s="136"/>
      <c r="AZ2005" s="136"/>
      <c r="BA2005" s="136"/>
      <c r="BB2005" s="136"/>
      <c r="BC2005" s="136"/>
      <c r="BD2005" s="136"/>
      <c r="BE2005" s="136"/>
      <c r="BF2005" s="136"/>
      <c r="BG2005" s="136"/>
      <c r="BH2005" s="136"/>
      <c r="BI2005" s="136"/>
      <c r="BJ2005" s="136"/>
      <c r="BK2005" s="136"/>
      <c r="BL2005" s="136"/>
      <c r="BM2005" s="136"/>
      <c r="BN2005" s="136"/>
      <c r="BO2005" s="136"/>
      <c r="BP2005" s="136"/>
      <c r="BQ2005" s="136"/>
      <c r="BR2005" s="136"/>
      <c r="BS2005" s="136"/>
      <c r="BT2005" s="136"/>
      <c r="BU2005" s="136"/>
      <c r="BV2005" s="136"/>
      <c r="BW2005" s="136"/>
      <c r="BX2005" s="136"/>
      <c r="BY2005" s="136"/>
      <c r="BZ2005" s="136"/>
      <c r="CA2005" s="136"/>
      <c r="CB2005" s="136"/>
      <c r="CC2005" s="136"/>
      <c r="CD2005" s="136"/>
      <c r="CE2005" s="136"/>
      <c r="CF2005" s="136"/>
      <c r="CG2005" s="136"/>
      <c r="CH2005" s="136"/>
      <c r="CI2005" s="136"/>
      <c r="CJ2005" s="136"/>
      <c r="CK2005" s="136"/>
      <c r="CL2005" s="136"/>
      <c r="CM2005" s="136"/>
      <c r="CN2005" s="136"/>
      <c r="CO2005" s="136"/>
      <c r="CP2005" s="136"/>
      <c r="CQ2005" s="136"/>
      <c r="CR2005" s="136"/>
      <c r="CS2005" s="136"/>
      <c r="CT2005" s="136"/>
      <c r="CU2005" s="136"/>
      <c r="CV2005" s="136"/>
      <c r="CW2005" s="136"/>
      <c r="CX2005" s="136"/>
      <c r="CY2005" s="136"/>
      <c r="CZ2005" s="136"/>
      <c r="DA2005" s="136"/>
      <c r="DB2005" s="136"/>
      <c r="DC2005" s="136"/>
      <c r="DD2005" s="136"/>
      <c r="DE2005" s="136"/>
      <c r="DF2005" s="136"/>
      <c r="DG2005" s="136"/>
      <c r="DH2005" s="136"/>
      <c r="DI2005" s="136"/>
      <c r="DJ2005" s="136"/>
      <c r="DK2005" s="136"/>
      <c r="DL2005" s="136"/>
      <c r="DM2005" s="136"/>
      <c r="DN2005" s="136"/>
      <c r="DO2005" s="136"/>
      <c r="DP2005" s="136"/>
      <c r="DQ2005" s="136"/>
      <c r="DR2005" s="136"/>
      <c r="DS2005" s="136"/>
      <c r="DT2005" s="136"/>
      <c r="DU2005" s="136"/>
      <c r="DV2005" s="136"/>
      <c r="DW2005" s="136"/>
      <c r="DX2005" s="136"/>
      <c r="DY2005" s="136"/>
      <c r="DZ2005" s="136"/>
      <c r="EA2005" s="136"/>
      <c r="EB2005" s="136"/>
      <c r="EC2005" s="136"/>
      <c r="ED2005" s="136"/>
      <c r="EE2005" s="136"/>
      <c r="EF2005" s="136"/>
      <c r="EG2005" s="136"/>
      <c r="EH2005" s="136"/>
      <c r="EI2005" s="136"/>
      <c r="EJ2005" s="136"/>
      <c r="EK2005" s="136"/>
      <c r="EL2005" s="136"/>
      <c r="EM2005" s="136"/>
      <c r="EN2005" s="136"/>
      <c r="EO2005" s="136"/>
      <c r="EP2005" s="136"/>
      <c r="EQ2005" s="136"/>
      <c r="ER2005" s="136"/>
      <c r="ES2005" s="136"/>
      <c r="ET2005" s="136"/>
      <c r="EU2005" s="136"/>
      <c r="EV2005" s="136"/>
      <c r="EW2005" s="136"/>
      <c r="EX2005" s="136"/>
      <c r="EY2005" s="136"/>
      <c r="EZ2005" s="136"/>
      <c r="FA2005" s="136"/>
      <c r="FB2005" s="136"/>
      <c r="FC2005" s="136"/>
      <c r="FD2005" s="136"/>
      <c r="FE2005" s="136"/>
      <c r="FF2005" s="136"/>
      <c r="FG2005" s="136"/>
      <c r="FH2005" s="136"/>
      <c r="FI2005" s="136"/>
      <c r="FJ2005" s="136"/>
      <c r="FK2005" s="136"/>
      <c r="FL2005" s="136"/>
      <c r="FM2005" s="136"/>
      <c r="FN2005" s="136"/>
      <c r="FO2005" s="136"/>
      <c r="FP2005" s="136"/>
      <c r="FQ2005" s="136"/>
      <c r="FR2005" s="136"/>
      <c r="FS2005" s="136"/>
      <c r="FT2005" s="136"/>
      <c r="FU2005" s="136"/>
      <c r="FV2005" s="136"/>
      <c r="FW2005" s="136"/>
      <c r="FX2005" s="136"/>
      <c r="FY2005" s="136"/>
      <c r="FZ2005" s="136"/>
      <c r="GA2005" s="136"/>
      <c r="GB2005" s="136"/>
      <c r="GC2005" s="136"/>
      <c r="GD2005" s="136"/>
      <c r="GE2005" s="136"/>
      <c r="GF2005" s="136"/>
      <c r="GG2005" s="136"/>
      <c r="GH2005" s="136"/>
      <c r="GI2005" s="136"/>
      <c r="GJ2005" s="136"/>
      <c r="GK2005" s="136"/>
      <c r="GL2005" s="136"/>
      <c r="GM2005" s="136"/>
      <c r="GN2005" s="136"/>
      <c r="GO2005" s="136"/>
      <c r="GP2005" s="136"/>
      <c r="GQ2005" s="136"/>
      <c r="GR2005" s="136"/>
      <c r="GS2005" s="136"/>
      <c r="GT2005" s="136"/>
      <c r="GU2005" s="136"/>
      <c r="GV2005" s="136"/>
      <c r="GW2005" s="136"/>
      <c r="GX2005" s="136"/>
      <c r="GY2005" s="136"/>
      <c r="GZ2005" s="136"/>
      <c r="HA2005" s="136"/>
      <c r="HB2005" s="136"/>
      <c r="HC2005" s="136"/>
      <c r="HD2005" s="136"/>
      <c r="HE2005" s="136"/>
      <c r="HF2005" s="136"/>
      <c r="HG2005" s="136"/>
      <c r="HH2005" s="136"/>
      <c r="HI2005" s="136"/>
      <c r="HJ2005" s="136"/>
      <c r="HK2005" s="136"/>
      <c r="HL2005" s="136"/>
      <c r="HM2005" s="136"/>
      <c r="HN2005" s="136"/>
      <c r="HO2005" s="136"/>
      <c r="HP2005" s="136"/>
      <c r="HQ2005" s="136"/>
      <c r="HR2005" s="136"/>
      <c r="HS2005" s="136"/>
      <c r="HT2005" s="136"/>
      <c r="HU2005" s="136"/>
      <c r="HV2005" s="136"/>
      <c r="HW2005" s="136"/>
      <c r="HX2005" s="136"/>
      <c r="HY2005" s="136"/>
      <c r="HZ2005" s="136"/>
      <c r="IA2005" s="136"/>
      <c r="IB2005" s="136"/>
      <c r="IC2005" s="136"/>
      <c r="ID2005" s="136"/>
      <c r="IE2005" s="136"/>
      <c r="IF2005" s="136"/>
      <c r="IG2005" s="136"/>
    </row>
    <row r="2006" spans="1:241" ht="15" customHeight="1" x14ac:dyDescent="0.25">
      <c r="A2006" s="223" t="s">
        <v>153</v>
      </c>
      <c r="B2006" s="217">
        <v>7698302</v>
      </c>
      <c r="C2006" s="217">
        <v>5327848</v>
      </c>
      <c r="D2006" s="217">
        <v>1064457</v>
      </c>
      <c r="E2006" s="217">
        <v>1348473</v>
      </c>
      <c r="F2006" s="217">
        <v>1476235</v>
      </c>
      <c r="G2006" s="217">
        <v>497553</v>
      </c>
      <c r="H2006" s="235">
        <v>17412868</v>
      </c>
      <c r="I2006" s="136"/>
      <c r="J2006" s="223" t="s">
        <v>109</v>
      </c>
      <c r="K2006" s="217">
        <v>3816541</v>
      </c>
      <c r="L2006" s="217">
        <v>4194454</v>
      </c>
      <c r="M2006" s="217">
        <v>818258</v>
      </c>
      <c r="N2006" s="217">
        <v>1258980</v>
      </c>
      <c r="O2006" s="217">
        <v>1834962</v>
      </c>
      <c r="P2006" s="217">
        <v>1007621</v>
      </c>
      <c r="Q2006" s="235">
        <v>12930816</v>
      </c>
      <c r="R2006" s="136"/>
      <c r="S2006" s="136"/>
      <c r="T2006" s="136"/>
      <c r="U2006" s="136"/>
      <c r="V2006" s="136"/>
      <c r="W2006" s="136"/>
      <c r="X2006" s="136"/>
      <c r="Y2006" s="136"/>
      <c r="Z2006" s="136"/>
      <c r="AA2006" s="136"/>
      <c r="AB2006" s="136"/>
      <c r="AC2006" s="136"/>
      <c r="AD2006" s="136"/>
      <c r="AE2006" s="136"/>
      <c r="AF2006" s="136"/>
      <c r="AG2006" s="136"/>
      <c r="AH2006" s="136"/>
      <c r="AI2006" s="136"/>
      <c r="AJ2006" s="136"/>
      <c r="AK2006" s="136"/>
      <c r="AL2006" s="136"/>
      <c r="AM2006" s="136"/>
      <c r="AN2006" s="136"/>
      <c r="AO2006" s="136"/>
      <c r="AP2006" s="136"/>
      <c r="AQ2006" s="136"/>
      <c r="AR2006" s="136"/>
      <c r="AS2006" s="136"/>
      <c r="AT2006" s="136"/>
      <c r="AU2006" s="136"/>
      <c r="AV2006" s="136"/>
      <c r="AW2006" s="136"/>
      <c r="AX2006" s="136"/>
      <c r="AY2006" s="136"/>
      <c r="AZ2006" s="136"/>
      <c r="BA2006" s="136"/>
      <c r="BB2006" s="136"/>
      <c r="BC2006" s="136"/>
      <c r="BD2006" s="136"/>
      <c r="BE2006" s="136"/>
      <c r="BF2006" s="136"/>
      <c r="BG2006" s="136"/>
      <c r="BH2006" s="136"/>
      <c r="BI2006" s="136"/>
      <c r="BJ2006" s="136"/>
      <c r="BK2006" s="136"/>
      <c r="BL2006" s="136"/>
      <c r="BM2006" s="136"/>
      <c r="BN2006" s="136"/>
      <c r="BO2006" s="136"/>
      <c r="BP2006" s="136"/>
      <c r="BQ2006" s="136"/>
      <c r="BR2006" s="136"/>
      <c r="BS2006" s="136"/>
      <c r="BT2006" s="136"/>
      <c r="BU2006" s="136"/>
      <c r="BV2006" s="136"/>
      <c r="BW2006" s="136"/>
      <c r="BX2006" s="136"/>
      <c r="BY2006" s="136"/>
      <c r="BZ2006" s="136"/>
      <c r="CA2006" s="136"/>
      <c r="CB2006" s="136"/>
      <c r="CC2006" s="136"/>
      <c r="CD2006" s="136"/>
      <c r="CE2006" s="136"/>
      <c r="CF2006" s="136"/>
      <c r="CG2006" s="136"/>
      <c r="CH2006" s="136"/>
      <c r="CI2006" s="136"/>
      <c r="CJ2006" s="136"/>
      <c r="CK2006" s="136"/>
      <c r="CL2006" s="136"/>
      <c r="CM2006" s="136"/>
      <c r="CN2006" s="136"/>
      <c r="CO2006" s="136"/>
      <c r="CP2006" s="136"/>
      <c r="CQ2006" s="136"/>
      <c r="CR2006" s="136"/>
      <c r="CS2006" s="136"/>
      <c r="CT2006" s="136"/>
      <c r="CU2006" s="136"/>
      <c r="CV2006" s="136"/>
      <c r="CW2006" s="136"/>
      <c r="CX2006" s="136"/>
      <c r="CY2006" s="136"/>
      <c r="CZ2006" s="136"/>
      <c r="DA2006" s="136"/>
      <c r="DB2006" s="136"/>
      <c r="DC2006" s="136"/>
      <c r="DD2006" s="136"/>
      <c r="DE2006" s="136"/>
      <c r="DF2006" s="136"/>
      <c r="DG2006" s="136"/>
      <c r="DH2006" s="136"/>
      <c r="DI2006" s="136"/>
      <c r="DJ2006" s="136"/>
      <c r="DK2006" s="136"/>
      <c r="DL2006" s="136"/>
      <c r="DM2006" s="136"/>
      <c r="DN2006" s="136"/>
      <c r="DO2006" s="136"/>
      <c r="DP2006" s="136"/>
      <c r="DQ2006" s="136"/>
      <c r="DR2006" s="136"/>
      <c r="DS2006" s="136"/>
      <c r="DT2006" s="136"/>
      <c r="DU2006" s="136"/>
      <c r="DV2006" s="136"/>
      <c r="DW2006" s="136"/>
      <c r="DX2006" s="136"/>
      <c r="DY2006" s="136"/>
      <c r="DZ2006" s="136"/>
      <c r="EA2006" s="136"/>
      <c r="EB2006" s="136"/>
      <c r="EC2006" s="136"/>
      <c r="ED2006" s="136"/>
      <c r="EE2006" s="136"/>
      <c r="EF2006" s="136"/>
      <c r="EG2006" s="136"/>
      <c r="EH2006" s="136"/>
      <c r="EI2006" s="136"/>
      <c r="EJ2006" s="136"/>
      <c r="EK2006" s="136"/>
      <c r="EL2006" s="136"/>
      <c r="EM2006" s="136"/>
      <c r="EN2006" s="136"/>
      <c r="EO2006" s="136"/>
      <c r="EP2006" s="136"/>
      <c r="EQ2006" s="136"/>
      <c r="ER2006" s="136"/>
      <c r="ES2006" s="136"/>
      <c r="ET2006" s="136"/>
      <c r="EU2006" s="136"/>
      <c r="EV2006" s="136"/>
      <c r="EW2006" s="136"/>
      <c r="EX2006" s="136"/>
      <c r="EY2006" s="136"/>
      <c r="EZ2006" s="136"/>
      <c r="FA2006" s="136"/>
      <c r="FB2006" s="136"/>
      <c r="FC2006" s="136"/>
      <c r="FD2006" s="136"/>
      <c r="FE2006" s="136"/>
      <c r="FF2006" s="136"/>
      <c r="FG2006" s="136"/>
      <c r="FH2006" s="136"/>
      <c r="FI2006" s="136"/>
      <c r="FJ2006" s="136"/>
      <c r="FK2006" s="136"/>
      <c r="FL2006" s="136"/>
      <c r="FM2006" s="136"/>
      <c r="FN2006" s="136"/>
      <c r="FO2006" s="136"/>
      <c r="FP2006" s="136"/>
      <c r="FQ2006" s="136"/>
      <c r="FR2006" s="136"/>
      <c r="FS2006" s="136"/>
      <c r="FT2006" s="136"/>
      <c r="FU2006" s="136"/>
      <c r="FV2006" s="136"/>
      <c r="FW2006" s="136"/>
      <c r="FX2006" s="136"/>
      <c r="FY2006" s="136"/>
      <c r="FZ2006" s="136"/>
      <c r="GA2006" s="136"/>
      <c r="GB2006" s="136"/>
      <c r="GC2006" s="136"/>
      <c r="GD2006" s="136"/>
      <c r="GE2006" s="136"/>
      <c r="GF2006" s="136"/>
      <c r="GG2006" s="136"/>
      <c r="GH2006" s="136"/>
      <c r="GI2006" s="136"/>
      <c r="GJ2006" s="136"/>
      <c r="GK2006" s="136"/>
      <c r="GL2006" s="136"/>
      <c r="GM2006" s="136"/>
      <c r="GN2006" s="136"/>
      <c r="GO2006" s="136"/>
      <c r="GP2006" s="136"/>
      <c r="GQ2006" s="136"/>
      <c r="GR2006" s="136"/>
      <c r="GS2006" s="136"/>
      <c r="GT2006" s="136"/>
      <c r="GU2006" s="136"/>
      <c r="GV2006" s="136"/>
      <c r="GW2006" s="136"/>
      <c r="GX2006" s="136"/>
      <c r="GY2006" s="136"/>
      <c r="GZ2006" s="136"/>
      <c r="HA2006" s="136"/>
      <c r="HB2006" s="136"/>
      <c r="HC2006" s="136"/>
      <c r="HD2006" s="136"/>
      <c r="HE2006" s="136"/>
      <c r="HF2006" s="136"/>
      <c r="HG2006" s="136"/>
      <c r="HH2006" s="136"/>
      <c r="HI2006" s="136"/>
      <c r="HJ2006" s="136"/>
      <c r="HK2006" s="136"/>
      <c r="HL2006" s="136"/>
      <c r="HM2006" s="136"/>
      <c r="HN2006" s="136"/>
      <c r="HO2006" s="136"/>
      <c r="HP2006" s="136"/>
      <c r="HQ2006" s="136"/>
      <c r="HR2006" s="136"/>
      <c r="HS2006" s="136"/>
      <c r="HT2006" s="136"/>
      <c r="HU2006" s="136"/>
      <c r="HV2006" s="136"/>
      <c r="HW2006" s="136"/>
      <c r="HX2006" s="136"/>
      <c r="HY2006" s="136"/>
      <c r="HZ2006" s="136"/>
      <c r="IA2006" s="136"/>
      <c r="IB2006" s="136"/>
      <c r="IC2006" s="136"/>
      <c r="ID2006" s="136"/>
      <c r="IE2006" s="136"/>
      <c r="IF2006" s="136"/>
      <c r="IG2006" s="136"/>
    </row>
    <row r="2007" spans="1:241" ht="15" customHeight="1" x14ac:dyDescent="0.25">
      <c r="A2007" s="223" t="s">
        <v>152</v>
      </c>
      <c r="B2007" s="217">
        <v>11660926</v>
      </c>
      <c r="C2007" s="217">
        <v>6977335</v>
      </c>
      <c r="D2007" s="217">
        <v>1052657</v>
      </c>
      <c r="E2007" s="217">
        <v>1615973</v>
      </c>
      <c r="F2007" s="217">
        <v>2265645</v>
      </c>
      <c r="G2007" s="217">
        <v>722220</v>
      </c>
      <c r="H2007" s="235">
        <v>24294756</v>
      </c>
      <c r="I2007" s="136"/>
      <c r="J2007" s="223" t="s">
        <v>108</v>
      </c>
      <c r="K2007" s="217">
        <v>4519064</v>
      </c>
      <c r="L2007" s="217">
        <v>5288722</v>
      </c>
      <c r="M2007" s="217">
        <v>826636</v>
      </c>
      <c r="N2007" s="217">
        <v>1414300</v>
      </c>
      <c r="O2007" s="217">
        <v>1906854</v>
      </c>
      <c r="P2007" s="217">
        <v>1330091</v>
      </c>
      <c r="Q2007" s="235">
        <v>15285667</v>
      </c>
      <c r="R2007" s="136"/>
      <c r="S2007" s="136"/>
      <c r="T2007" s="136"/>
      <c r="U2007" s="136"/>
      <c r="V2007" s="136"/>
      <c r="W2007" s="136"/>
      <c r="X2007" s="136"/>
      <c r="Y2007" s="136"/>
      <c r="Z2007" s="136"/>
      <c r="AA2007" s="136"/>
      <c r="AB2007" s="136"/>
      <c r="AC2007" s="136"/>
      <c r="AD2007" s="136"/>
      <c r="AE2007" s="136"/>
      <c r="AF2007" s="136"/>
      <c r="AG2007" s="136"/>
      <c r="AH2007" s="136"/>
      <c r="AI2007" s="136"/>
      <c r="AJ2007" s="136"/>
      <c r="AK2007" s="136"/>
      <c r="AL2007" s="136"/>
      <c r="AM2007" s="136"/>
      <c r="AN2007" s="136"/>
      <c r="AO2007" s="136"/>
      <c r="AP2007" s="136"/>
      <c r="AQ2007" s="136"/>
      <c r="AR2007" s="136"/>
      <c r="AS2007" s="136"/>
      <c r="AT2007" s="136"/>
      <c r="AU2007" s="136"/>
      <c r="AV2007" s="136"/>
      <c r="AW2007" s="136"/>
      <c r="AX2007" s="136"/>
      <c r="AY2007" s="136"/>
      <c r="AZ2007" s="136"/>
      <c r="BA2007" s="136"/>
      <c r="BB2007" s="136"/>
      <c r="BC2007" s="136"/>
      <c r="BD2007" s="136"/>
      <c r="BE2007" s="136"/>
      <c r="BF2007" s="136"/>
      <c r="BG2007" s="136"/>
      <c r="BH2007" s="136"/>
      <c r="BI2007" s="136"/>
      <c r="BJ2007" s="136"/>
      <c r="BK2007" s="136"/>
      <c r="BL2007" s="136"/>
      <c r="BM2007" s="136"/>
      <c r="BN2007" s="136"/>
      <c r="BO2007" s="136"/>
      <c r="BP2007" s="136"/>
      <c r="BQ2007" s="136"/>
      <c r="BR2007" s="136"/>
      <c r="BS2007" s="136"/>
      <c r="BT2007" s="136"/>
      <c r="BU2007" s="136"/>
      <c r="BV2007" s="136"/>
      <c r="BW2007" s="136"/>
      <c r="BX2007" s="136"/>
      <c r="BY2007" s="136"/>
      <c r="BZ2007" s="136"/>
      <c r="CA2007" s="136"/>
      <c r="CB2007" s="136"/>
      <c r="CC2007" s="136"/>
      <c r="CD2007" s="136"/>
      <c r="CE2007" s="136"/>
      <c r="CF2007" s="136"/>
      <c r="CG2007" s="136"/>
      <c r="CH2007" s="136"/>
      <c r="CI2007" s="136"/>
      <c r="CJ2007" s="136"/>
      <c r="CK2007" s="136"/>
      <c r="CL2007" s="136"/>
      <c r="CM2007" s="136"/>
      <c r="CN2007" s="136"/>
      <c r="CO2007" s="136"/>
      <c r="CP2007" s="136"/>
      <c r="CQ2007" s="136"/>
      <c r="CR2007" s="136"/>
      <c r="CS2007" s="136"/>
      <c r="CT2007" s="136"/>
      <c r="CU2007" s="136"/>
      <c r="CV2007" s="136"/>
      <c r="CW2007" s="136"/>
      <c r="CX2007" s="136"/>
      <c r="CY2007" s="136"/>
      <c r="CZ2007" s="136"/>
      <c r="DA2007" s="136"/>
      <c r="DB2007" s="136"/>
      <c r="DC2007" s="136"/>
      <c r="DD2007" s="136"/>
      <c r="DE2007" s="136"/>
      <c r="DF2007" s="136"/>
      <c r="DG2007" s="136"/>
      <c r="DH2007" s="136"/>
      <c r="DI2007" s="136"/>
      <c r="DJ2007" s="136"/>
      <c r="DK2007" s="136"/>
      <c r="DL2007" s="136"/>
      <c r="DM2007" s="136"/>
      <c r="DN2007" s="136"/>
      <c r="DO2007" s="136"/>
      <c r="DP2007" s="136"/>
      <c r="DQ2007" s="136"/>
      <c r="DR2007" s="136"/>
      <c r="DS2007" s="136"/>
      <c r="DT2007" s="136"/>
      <c r="DU2007" s="136"/>
      <c r="DV2007" s="136"/>
      <c r="DW2007" s="136"/>
      <c r="DX2007" s="136"/>
      <c r="DY2007" s="136"/>
      <c r="DZ2007" s="136"/>
      <c r="EA2007" s="136"/>
      <c r="EB2007" s="136"/>
      <c r="EC2007" s="136"/>
      <c r="ED2007" s="136"/>
      <c r="EE2007" s="136"/>
      <c r="EF2007" s="136"/>
      <c r="EG2007" s="136"/>
      <c r="EH2007" s="136"/>
      <c r="EI2007" s="136"/>
      <c r="EJ2007" s="136"/>
      <c r="EK2007" s="136"/>
      <c r="EL2007" s="136"/>
      <c r="EM2007" s="136"/>
      <c r="EN2007" s="136"/>
      <c r="EO2007" s="136"/>
      <c r="EP2007" s="136"/>
      <c r="EQ2007" s="136"/>
      <c r="ER2007" s="136"/>
      <c r="ES2007" s="136"/>
      <c r="ET2007" s="136"/>
      <c r="EU2007" s="136"/>
      <c r="EV2007" s="136"/>
      <c r="EW2007" s="136"/>
      <c r="EX2007" s="136"/>
      <c r="EY2007" s="136"/>
      <c r="EZ2007" s="136"/>
      <c r="FA2007" s="136"/>
      <c r="FB2007" s="136"/>
      <c r="FC2007" s="136"/>
      <c r="FD2007" s="136"/>
      <c r="FE2007" s="136"/>
      <c r="FF2007" s="136"/>
      <c r="FG2007" s="136"/>
      <c r="FH2007" s="136"/>
      <c r="FI2007" s="136"/>
      <c r="FJ2007" s="136"/>
      <c r="FK2007" s="136"/>
      <c r="FL2007" s="136"/>
      <c r="FM2007" s="136"/>
      <c r="FN2007" s="136"/>
      <c r="FO2007" s="136"/>
      <c r="FP2007" s="136"/>
      <c r="FQ2007" s="136"/>
      <c r="FR2007" s="136"/>
      <c r="FS2007" s="136"/>
      <c r="FT2007" s="136"/>
      <c r="FU2007" s="136"/>
      <c r="FV2007" s="136"/>
      <c r="FW2007" s="136"/>
      <c r="FX2007" s="136"/>
      <c r="FY2007" s="136"/>
      <c r="FZ2007" s="136"/>
      <c r="GA2007" s="136"/>
      <c r="GB2007" s="136"/>
      <c r="GC2007" s="136"/>
      <c r="GD2007" s="136"/>
      <c r="GE2007" s="136"/>
      <c r="GF2007" s="136"/>
      <c r="GG2007" s="136"/>
      <c r="GH2007" s="136"/>
      <c r="GI2007" s="136"/>
      <c r="GJ2007" s="136"/>
      <c r="GK2007" s="136"/>
      <c r="GL2007" s="136"/>
      <c r="GM2007" s="136"/>
      <c r="GN2007" s="136"/>
      <c r="GO2007" s="136"/>
      <c r="GP2007" s="136"/>
      <c r="GQ2007" s="136"/>
      <c r="GR2007" s="136"/>
      <c r="GS2007" s="136"/>
      <c r="GT2007" s="136"/>
      <c r="GU2007" s="136"/>
      <c r="GV2007" s="136"/>
      <c r="GW2007" s="136"/>
      <c r="GX2007" s="136"/>
      <c r="GY2007" s="136"/>
      <c r="GZ2007" s="136"/>
      <c r="HA2007" s="136"/>
      <c r="HB2007" s="136"/>
      <c r="HC2007" s="136"/>
      <c r="HD2007" s="136"/>
      <c r="HE2007" s="136"/>
      <c r="HF2007" s="136"/>
      <c r="HG2007" s="136"/>
      <c r="HH2007" s="136"/>
      <c r="HI2007" s="136"/>
      <c r="HJ2007" s="136"/>
      <c r="HK2007" s="136"/>
      <c r="HL2007" s="136"/>
      <c r="HM2007" s="136"/>
      <c r="HN2007" s="136"/>
      <c r="HO2007" s="136"/>
      <c r="HP2007" s="136"/>
      <c r="HQ2007" s="136"/>
      <c r="HR2007" s="136"/>
      <c r="HS2007" s="136"/>
      <c r="HT2007" s="136"/>
      <c r="HU2007" s="136"/>
      <c r="HV2007" s="136"/>
      <c r="HW2007" s="136"/>
      <c r="HX2007" s="136"/>
      <c r="HY2007" s="136"/>
      <c r="HZ2007" s="136"/>
      <c r="IA2007" s="136"/>
      <c r="IB2007" s="136"/>
      <c r="IC2007" s="136"/>
      <c r="ID2007" s="136"/>
      <c r="IE2007" s="136"/>
      <c r="IF2007" s="136"/>
      <c r="IG2007" s="136"/>
    </row>
    <row r="2008" spans="1:241" ht="15" customHeight="1" x14ac:dyDescent="0.25">
      <c r="A2008" s="223" t="s">
        <v>151</v>
      </c>
      <c r="B2008" s="217">
        <v>6045435</v>
      </c>
      <c r="C2008" s="217">
        <v>4705200</v>
      </c>
      <c r="D2008" s="217">
        <v>970446</v>
      </c>
      <c r="E2008" s="217">
        <v>1351486</v>
      </c>
      <c r="F2008" s="217">
        <v>2041870</v>
      </c>
      <c r="G2008" s="217">
        <v>464845</v>
      </c>
      <c r="H2008" s="235">
        <v>15579282</v>
      </c>
      <c r="I2008" s="136"/>
      <c r="J2008" s="223" t="s">
        <v>107</v>
      </c>
      <c r="K2008" s="217">
        <v>3585035</v>
      </c>
      <c r="L2008" s="217">
        <v>4085155</v>
      </c>
      <c r="M2008" s="217">
        <v>558903</v>
      </c>
      <c r="N2008" s="217">
        <v>1318133</v>
      </c>
      <c r="O2008" s="217">
        <v>1780995</v>
      </c>
      <c r="P2008" s="217">
        <v>967574</v>
      </c>
      <c r="Q2008" s="235">
        <v>12295795</v>
      </c>
      <c r="R2008" s="136"/>
      <c r="S2008" s="136"/>
      <c r="T2008" s="136"/>
      <c r="U2008" s="136"/>
      <c r="V2008" s="136"/>
      <c r="W2008" s="136"/>
      <c r="X2008" s="136"/>
      <c r="Y2008" s="136"/>
      <c r="Z2008" s="136"/>
      <c r="AA2008" s="136"/>
      <c r="AB2008" s="136"/>
      <c r="AC2008" s="136"/>
      <c r="AD2008" s="136"/>
      <c r="AE2008" s="136"/>
      <c r="AF2008" s="136"/>
      <c r="AG2008" s="136"/>
      <c r="AH2008" s="136"/>
      <c r="AI2008" s="136"/>
      <c r="AJ2008" s="136"/>
      <c r="AK2008" s="136"/>
      <c r="AL2008" s="136"/>
      <c r="AM2008" s="136"/>
      <c r="AN2008" s="136"/>
      <c r="AO2008" s="136"/>
      <c r="AP2008" s="136"/>
      <c r="AQ2008" s="136"/>
      <c r="AR2008" s="136"/>
      <c r="AS2008" s="136"/>
      <c r="AT2008" s="136"/>
      <c r="AU2008" s="136"/>
      <c r="AV2008" s="136"/>
      <c r="AW2008" s="136"/>
      <c r="AX2008" s="136"/>
      <c r="AY2008" s="136"/>
      <c r="AZ2008" s="136"/>
      <c r="BA2008" s="136"/>
      <c r="BB2008" s="136"/>
      <c r="BC2008" s="136"/>
      <c r="BD2008" s="136"/>
      <c r="BE2008" s="136"/>
      <c r="BF2008" s="136"/>
      <c r="BG2008" s="136"/>
      <c r="BH2008" s="136"/>
      <c r="BI2008" s="136"/>
      <c r="BJ2008" s="136"/>
      <c r="BK2008" s="136"/>
      <c r="BL2008" s="136"/>
      <c r="BM2008" s="136"/>
      <c r="BN2008" s="136"/>
      <c r="BO2008" s="136"/>
      <c r="BP2008" s="136"/>
      <c r="BQ2008" s="136"/>
      <c r="BR2008" s="136"/>
      <c r="BS2008" s="136"/>
      <c r="BT2008" s="136"/>
      <c r="BU2008" s="136"/>
      <c r="BV2008" s="136"/>
      <c r="BW2008" s="136"/>
      <c r="BX2008" s="136"/>
      <c r="BY2008" s="136"/>
      <c r="BZ2008" s="136"/>
      <c r="CA2008" s="136"/>
      <c r="CB2008" s="136"/>
      <c r="CC2008" s="136"/>
      <c r="CD2008" s="136"/>
      <c r="CE2008" s="136"/>
      <c r="CF2008" s="136"/>
      <c r="CG2008" s="136"/>
      <c r="CH2008" s="136"/>
      <c r="CI2008" s="136"/>
      <c r="CJ2008" s="136"/>
      <c r="CK2008" s="136"/>
      <c r="CL2008" s="136"/>
      <c r="CM2008" s="136"/>
      <c r="CN2008" s="136"/>
      <c r="CO2008" s="136"/>
      <c r="CP2008" s="136"/>
      <c r="CQ2008" s="136"/>
      <c r="CR2008" s="136"/>
      <c r="CS2008" s="136"/>
      <c r="CT2008" s="136"/>
      <c r="CU2008" s="136"/>
      <c r="CV2008" s="136"/>
      <c r="CW2008" s="136"/>
      <c r="CX2008" s="136"/>
      <c r="CY2008" s="136"/>
      <c r="CZ2008" s="136"/>
      <c r="DA2008" s="136"/>
      <c r="DB2008" s="136"/>
      <c r="DC2008" s="136"/>
      <c r="DD2008" s="136"/>
      <c r="DE2008" s="136"/>
      <c r="DF2008" s="136"/>
      <c r="DG2008" s="136"/>
      <c r="DH2008" s="136"/>
      <c r="DI2008" s="136"/>
      <c r="DJ2008" s="136"/>
      <c r="DK2008" s="136"/>
      <c r="DL2008" s="136"/>
      <c r="DM2008" s="136"/>
      <c r="DN2008" s="136"/>
      <c r="DO2008" s="136"/>
      <c r="DP2008" s="136"/>
      <c r="DQ2008" s="136"/>
      <c r="DR2008" s="136"/>
      <c r="DS2008" s="136"/>
      <c r="DT2008" s="136"/>
      <c r="DU2008" s="136"/>
      <c r="DV2008" s="136"/>
      <c r="DW2008" s="136"/>
      <c r="DX2008" s="136"/>
      <c r="DY2008" s="136"/>
      <c r="DZ2008" s="136"/>
      <c r="EA2008" s="136"/>
      <c r="EB2008" s="136"/>
      <c r="EC2008" s="136"/>
      <c r="ED2008" s="136"/>
      <c r="EE2008" s="136"/>
      <c r="EF2008" s="136"/>
      <c r="EG2008" s="136"/>
      <c r="EH2008" s="136"/>
      <c r="EI2008" s="136"/>
      <c r="EJ2008" s="136"/>
      <c r="EK2008" s="136"/>
      <c r="EL2008" s="136"/>
      <c r="EM2008" s="136"/>
      <c r="EN2008" s="136"/>
      <c r="EO2008" s="136"/>
      <c r="EP2008" s="136"/>
      <c r="EQ2008" s="136"/>
      <c r="ER2008" s="136"/>
      <c r="ES2008" s="136"/>
      <c r="ET2008" s="136"/>
      <c r="EU2008" s="136"/>
      <c r="EV2008" s="136"/>
      <c r="EW2008" s="136"/>
      <c r="EX2008" s="136"/>
      <c r="EY2008" s="136"/>
      <c r="EZ2008" s="136"/>
      <c r="FA2008" s="136"/>
      <c r="FB2008" s="136"/>
      <c r="FC2008" s="136"/>
      <c r="FD2008" s="136"/>
      <c r="FE2008" s="136"/>
      <c r="FF2008" s="136"/>
      <c r="FG2008" s="136"/>
      <c r="FH2008" s="136"/>
      <c r="FI2008" s="136"/>
      <c r="FJ2008" s="136"/>
      <c r="FK2008" s="136"/>
      <c r="FL2008" s="136"/>
      <c r="FM2008" s="136"/>
      <c r="FN2008" s="136"/>
      <c r="FO2008" s="136"/>
      <c r="FP2008" s="136"/>
      <c r="FQ2008" s="136"/>
      <c r="FR2008" s="136"/>
      <c r="FS2008" s="136"/>
      <c r="FT2008" s="136"/>
      <c r="FU2008" s="136"/>
      <c r="FV2008" s="136"/>
      <c r="FW2008" s="136"/>
      <c r="FX2008" s="136"/>
      <c r="FY2008" s="136"/>
      <c r="FZ2008" s="136"/>
      <c r="GA2008" s="136"/>
      <c r="GB2008" s="136"/>
      <c r="GC2008" s="136"/>
      <c r="GD2008" s="136"/>
      <c r="GE2008" s="136"/>
      <c r="GF2008" s="136"/>
      <c r="GG2008" s="136"/>
      <c r="GH2008" s="136"/>
      <c r="GI2008" s="136"/>
      <c r="GJ2008" s="136"/>
      <c r="GK2008" s="136"/>
      <c r="GL2008" s="136"/>
      <c r="GM2008" s="136"/>
      <c r="GN2008" s="136"/>
      <c r="GO2008" s="136"/>
      <c r="GP2008" s="136"/>
      <c r="GQ2008" s="136"/>
      <c r="GR2008" s="136"/>
      <c r="GS2008" s="136"/>
      <c r="GT2008" s="136"/>
      <c r="GU2008" s="136"/>
      <c r="GV2008" s="136"/>
      <c r="GW2008" s="136"/>
      <c r="GX2008" s="136"/>
      <c r="GY2008" s="136"/>
      <c r="GZ2008" s="136"/>
      <c r="HA2008" s="136"/>
      <c r="HB2008" s="136"/>
      <c r="HC2008" s="136"/>
      <c r="HD2008" s="136"/>
      <c r="HE2008" s="136"/>
      <c r="HF2008" s="136"/>
      <c r="HG2008" s="136"/>
      <c r="HH2008" s="136"/>
      <c r="HI2008" s="136"/>
      <c r="HJ2008" s="136"/>
      <c r="HK2008" s="136"/>
      <c r="HL2008" s="136"/>
      <c r="HM2008" s="136"/>
      <c r="HN2008" s="136"/>
      <c r="HO2008" s="136"/>
      <c r="HP2008" s="136"/>
      <c r="HQ2008" s="136"/>
      <c r="HR2008" s="136"/>
      <c r="HS2008" s="136"/>
      <c r="HT2008" s="136"/>
      <c r="HU2008" s="136"/>
      <c r="HV2008" s="136"/>
      <c r="HW2008" s="136"/>
      <c r="HX2008" s="136"/>
      <c r="HY2008" s="136"/>
      <c r="HZ2008" s="136"/>
      <c r="IA2008" s="136"/>
      <c r="IB2008" s="136"/>
      <c r="IC2008" s="136"/>
      <c r="ID2008" s="136"/>
      <c r="IE2008" s="136"/>
      <c r="IF2008" s="136"/>
      <c r="IG2008" s="136"/>
    </row>
    <row r="2009" spans="1:241" ht="15" customHeight="1" x14ac:dyDescent="0.25">
      <c r="A2009" s="223" t="s">
        <v>150</v>
      </c>
      <c r="B2009" s="217">
        <v>6653863</v>
      </c>
      <c r="C2009" s="217">
        <v>5063235</v>
      </c>
      <c r="D2009" s="217">
        <v>1425784</v>
      </c>
      <c r="E2009" s="217">
        <v>1657846</v>
      </c>
      <c r="F2009" s="217">
        <v>1974597</v>
      </c>
      <c r="G2009" s="217">
        <v>512866</v>
      </c>
      <c r="H2009" s="235">
        <v>17288191</v>
      </c>
      <c r="I2009" s="136"/>
      <c r="J2009" s="223" t="s">
        <v>106</v>
      </c>
      <c r="K2009" s="217">
        <v>7716407</v>
      </c>
      <c r="L2009" s="217">
        <v>5393179</v>
      </c>
      <c r="M2009" s="217">
        <v>794344</v>
      </c>
      <c r="N2009" s="217">
        <v>1436196</v>
      </c>
      <c r="O2009" s="217">
        <v>1945984</v>
      </c>
      <c r="P2009" s="217">
        <v>1661097</v>
      </c>
      <c r="Q2009" s="235">
        <v>18947207</v>
      </c>
      <c r="R2009" s="136"/>
      <c r="S2009" s="136"/>
      <c r="T2009" s="136"/>
      <c r="U2009" s="136"/>
      <c r="V2009" s="136"/>
      <c r="W2009" s="136"/>
      <c r="X2009" s="136"/>
      <c r="Y2009" s="136"/>
      <c r="Z2009" s="136"/>
      <c r="AA2009" s="136"/>
      <c r="AB2009" s="136"/>
      <c r="AC2009" s="136"/>
      <c r="AD2009" s="136"/>
      <c r="AE2009" s="136"/>
      <c r="AF2009" s="136"/>
      <c r="AG2009" s="136"/>
      <c r="AH2009" s="136"/>
      <c r="AI2009" s="136"/>
      <c r="AJ2009" s="136"/>
      <c r="AK2009" s="136"/>
      <c r="AL2009" s="136"/>
      <c r="AM2009" s="136"/>
      <c r="AN2009" s="136"/>
      <c r="AO2009" s="136"/>
      <c r="AP2009" s="136"/>
      <c r="AQ2009" s="136"/>
      <c r="AR2009" s="136"/>
      <c r="AS2009" s="136"/>
      <c r="AT2009" s="136"/>
      <c r="AU2009" s="136"/>
      <c r="AV2009" s="136"/>
      <c r="AW2009" s="136"/>
      <c r="AX2009" s="136"/>
      <c r="AY2009" s="136"/>
      <c r="AZ2009" s="136"/>
      <c r="BA2009" s="136"/>
      <c r="BB2009" s="136"/>
      <c r="BC2009" s="136"/>
      <c r="BD2009" s="136"/>
      <c r="BE2009" s="136"/>
      <c r="BF2009" s="136"/>
      <c r="BG2009" s="136"/>
      <c r="BH2009" s="136"/>
      <c r="BI2009" s="136"/>
      <c r="BJ2009" s="136"/>
      <c r="BK2009" s="136"/>
      <c r="BL2009" s="136"/>
      <c r="BM2009" s="136"/>
      <c r="BN2009" s="136"/>
      <c r="BO2009" s="136"/>
      <c r="BP2009" s="136"/>
      <c r="BQ2009" s="136"/>
      <c r="BR2009" s="136"/>
      <c r="BS2009" s="136"/>
      <c r="BT2009" s="136"/>
      <c r="BU2009" s="136"/>
      <c r="BV2009" s="136"/>
      <c r="BW2009" s="136"/>
      <c r="BX2009" s="136"/>
      <c r="BY2009" s="136"/>
      <c r="BZ2009" s="136"/>
      <c r="CA2009" s="136"/>
      <c r="CB2009" s="136"/>
      <c r="CC2009" s="136"/>
      <c r="CD2009" s="136"/>
      <c r="CE2009" s="136"/>
      <c r="CF2009" s="136"/>
      <c r="CG2009" s="136"/>
      <c r="CH2009" s="136"/>
      <c r="CI2009" s="136"/>
      <c r="CJ2009" s="136"/>
      <c r="CK2009" s="136"/>
      <c r="CL2009" s="136"/>
      <c r="CM2009" s="136"/>
      <c r="CN2009" s="136"/>
      <c r="CO2009" s="136"/>
      <c r="CP2009" s="136"/>
      <c r="CQ2009" s="136"/>
      <c r="CR2009" s="136"/>
      <c r="CS2009" s="136"/>
      <c r="CT2009" s="136"/>
      <c r="CU2009" s="136"/>
      <c r="CV2009" s="136"/>
      <c r="CW2009" s="136"/>
      <c r="CX2009" s="136"/>
      <c r="CY2009" s="136"/>
      <c r="CZ2009" s="136"/>
      <c r="DA2009" s="136"/>
      <c r="DB2009" s="136"/>
      <c r="DC2009" s="136"/>
      <c r="DD2009" s="136"/>
      <c r="DE2009" s="136"/>
      <c r="DF2009" s="136"/>
      <c r="DG2009" s="136"/>
      <c r="DH2009" s="136"/>
      <c r="DI2009" s="136"/>
      <c r="DJ2009" s="136"/>
      <c r="DK2009" s="136"/>
      <c r="DL2009" s="136"/>
      <c r="DM2009" s="136"/>
      <c r="DN2009" s="136"/>
      <c r="DO2009" s="136"/>
      <c r="DP2009" s="136"/>
      <c r="DQ2009" s="136"/>
      <c r="DR2009" s="136"/>
      <c r="DS2009" s="136"/>
      <c r="DT2009" s="136"/>
      <c r="DU2009" s="136"/>
      <c r="DV2009" s="136"/>
      <c r="DW2009" s="136"/>
      <c r="DX2009" s="136"/>
      <c r="DY2009" s="136"/>
      <c r="DZ2009" s="136"/>
      <c r="EA2009" s="136"/>
      <c r="EB2009" s="136"/>
      <c r="EC2009" s="136"/>
      <c r="ED2009" s="136"/>
      <c r="EE2009" s="136"/>
      <c r="EF2009" s="136"/>
      <c r="EG2009" s="136"/>
      <c r="EH2009" s="136"/>
      <c r="EI2009" s="136"/>
      <c r="EJ2009" s="136"/>
      <c r="EK2009" s="136"/>
      <c r="EL2009" s="136"/>
      <c r="EM2009" s="136"/>
      <c r="EN2009" s="136"/>
      <c r="EO2009" s="136"/>
      <c r="EP2009" s="136"/>
      <c r="EQ2009" s="136"/>
      <c r="ER2009" s="136"/>
      <c r="ES2009" s="136"/>
      <c r="ET2009" s="136"/>
      <c r="EU2009" s="136"/>
      <c r="EV2009" s="136"/>
      <c r="EW2009" s="136"/>
      <c r="EX2009" s="136"/>
      <c r="EY2009" s="136"/>
      <c r="EZ2009" s="136"/>
      <c r="FA2009" s="136"/>
      <c r="FB2009" s="136"/>
      <c r="FC2009" s="136"/>
      <c r="FD2009" s="136"/>
      <c r="FE2009" s="136"/>
      <c r="FF2009" s="136"/>
      <c r="FG2009" s="136"/>
      <c r="FH2009" s="136"/>
      <c r="FI2009" s="136"/>
      <c r="FJ2009" s="136"/>
      <c r="FK2009" s="136"/>
      <c r="FL2009" s="136"/>
      <c r="FM2009" s="136"/>
      <c r="FN2009" s="136"/>
      <c r="FO2009" s="136"/>
      <c r="FP2009" s="136"/>
      <c r="FQ2009" s="136"/>
      <c r="FR2009" s="136"/>
      <c r="FS2009" s="136"/>
      <c r="FT2009" s="136"/>
      <c r="FU2009" s="136"/>
      <c r="FV2009" s="136"/>
      <c r="FW2009" s="136"/>
      <c r="FX2009" s="136"/>
      <c r="FY2009" s="136"/>
      <c r="FZ2009" s="136"/>
      <c r="GA2009" s="136"/>
      <c r="GB2009" s="136"/>
      <c r="GC2009" s="136"/>
      <c r="GD2009" s="136"/>
      <c r="GE2009" s="136"/>
      <c r="GF2009" s="136"/>
      <c r="GG2009" s="136"/>
      <c r="GH2009" s="136"/>
      <c r="GI2009" s="136"/>
      <c r="GJ2009" s="136"/>
      <c r="GK2009" s="136"/>
      <c r="GL2009" s="136"/>
      <c r="GM2009" s="136"/>
      <c r="GN2009" s="136"/>
      <c r="GO2009" s="136"/>
      <c r="GP2009" s="136"/>
      <c r="GQ2009" s="136"/>
      <c r="GR2009" s="136"/>
      <c r="GS2009" s="136"/>
      <c r="GT2009" s="136"/>
      <c r="GU2009" s="136"/>
      <c r="GV2009" s="136"/>
      <c r="GW2009" s="136"/>
      <c r="GX2009" s="136"/>
      <c r="GY2009" s="136"/>
      <c r="GZ2009" s="136"/>
      <c r="HA2009" s="136"/>
      <c r="HB2009" s="136"/>
      <c r="HC2009" s="136"/>
      <c r="HD2009" s="136"/>
      <c r="HE2009" s="136"/>
      <c r="HF2009" s="136"/>
      <c r="HG2009" s="136"/>
      <c r="HH2009" s="136"/>
      <c r="HI2009" s="136"/>
      <c r="HJ2009" s="136"/>
      <c r="HK2009" s="136"/>
      <c r="HL2009" s="136"/>
      <c r="HM2009" s="136"/>
      <c r="HN2009" s="136"/>
      <c r="HO2009" s="136"/>
      <c r="HP2009" s="136"/>
      <c r="HQ2009" s="136"/>
      <c r="HR2009" s="136"/>
      <c r="HS2009" s="136"/>
      <c r="HT2009" s="136"/>
      <c r="HU2009" s="136"/>
      <c r="HV2009" s="136"/>
      <c r="HW2009" s="136"/>
      <c r="HX2009" s="136"/>
      <c r="HY2009" s="136"/>
      <c r="HZ2009" s="136"/>
      <c r="IA2009" s="136"/>
      <c r="IB2009" s="136"/>
      <c r="IC2009" s="136"/>
      <c r="ID2009" s="136"/>
      <c r="IE2009" s="136"/>
      <c r="IF2009" s="136"/>
      <c r="IG2009" s="136"/>
    </row>
    <row r="2010" spans="1:241" ht="15" customHeight="1" x14ac:dyDescent="0.25">
      <c r="A2010" s="223" t="s">
        <v>149</v>
      </c>
      <c r="B2010" s="217">
        <v>8138691</v>
      </c>
      <c r="C2010" s="217">
        <v>6183169</v>
      </c>
      <c r="D2010" s="217">
        <v>2296266</v>
      </c>
      <c r="E2010" s="217">
        <v>1464452</v>
      </c>
      <c r="F2010" s="217">
        <v>2041611</v>
      </c>
      <c r="G2010" s="217">
        <v>626267</v>
      </c>
      <c r="H2010" s="235">
        <v>20750456</v>
      </c>
      <c r="I2010" s="136"/>
      <c r="J2010" s="223" t="s">
        <v>105</v>
      </c>
      <c r="K2010" s="217">
        <v>6601872</v>
      </c>
      <c r="L2010" s="217">
        <v>4510243</v>
      </c>
      <c r="M2010" s="217">
        <v>724539</v>
      </c>
      <c r="N2010" s="217">
        <v>1810420</v>
      </c>
      <c r="O2010" s="217">
        <v>2028543</v>
      </c>
      <c r="P2010" s="217">
        <v>1429401</v>
      </c>
      <c r="Q2010" s="235">
        <v>17105018</v>
      </c>
      <c r="R2010" s="136"/>
      <c r="S2010" s="136"/>
      <c r="T2010" s="136"/>
      <c r="U2010" s="136"/>
      <c r="V2010" s="136"/>
      <c r="W2010" s="136"/>
      <c r="X2010" s="136"/>
      <c r="Y2010" s="136"/>
      <c r="Z2010" s="136"/>
      <c r="AA2010" s="136"/>
      <c r="AB2010" s="136"/>
      <c r="AC2010" s="136"/>
      <c r="AD2010" s="136"/>
      <c r="AE2010" s="136"/>
      <c r="AF2010" s="136"/>
      <c r="AG2010" s="136"/>
      <c r="AH2010" s="136"/>
      <c r="AI2010" s="136"/>
      <c r="AJ2010" s="136"/>
      <c r="AK2010" s="136"/>
      <c r="AL2010" s="136"/>
      <c r="AM2010" s="136"/>
      <c r="AN2010" s="136"/>
      <c r="AO2010" s="136"/>
      <c r="AP2010" s="136"/>
      <c r="AQ2010" s="136"/>
      <c r="AR2010" s="136"/>
      <c r="AS2010" s="136"/>
      <c r="AT2010" s="136"/>
      <c r="AU2010" s="136"/>
      <c r="AV2010" s="136"/>
      <c r="AW2010" s="136"/>
      <c r="AX2010" s="136"/>
      <c r="AY2010" s="136"/>
      <c r="AZ2010" s="136"/>
      <c r="BA2010" s="136"/>
      <c r="BB2010" s="136"/>
      <c r="BC2010" s="136"/>
      <c r="BD2010" s="136"/>
      <c r="BE2010" s="136"/>
      <c r="BF2010" s="136"/>
      <c r="BG2010" s="136"/>
      <c r="BH2010" s="136"/>
      <c r="BI2010" s="136"/>
      <c r="BJ2010" s="136"/>
      <c r="BK2010" s="136"/>
      <c r="BL2010" s="136"/>
      <c r="BM2010" s="136"/>
      <c r="BN2010" s="136"/>
      <c r="BO2010" s="136"/>
      <c r="BP2010" s="136"/>
      <c r="BQ2010" s="136"/>
      <c r="BR2010" s="136"/>
      <c r="BS2010" s="136"/>
      <c r="BT2010" s="136"/>
      <c r="BU2010" s="136"/>
      <c r="BV2010" s="136"/>
      <c r="BW2010" s="136"/>
      <c r="BX2010" s="136"/>
      <c r="BY2010" s="136"/>
      <c r="BZ2010" s="136"/>
      <c r="CA2010" s="136"/>
      <c r="CB2010" s="136"/>
      <c r="CC2010" s="136"/>
      <c r="CD2010" s="136"/>
      <c r="CE2010" s="136"/>
      <c r="CF2010" s="136"/>
      <c r="CG2010" s="136"/>
      <c r="CH2010" s="136"/>
      <c r="CI2010" s="136"/>
      <c r="CJ2010" s="136"/>
      <c r="CK2010" s="136"/>
      <c r="CL2010" s="136"/>
      <c r="CM2010" s="136"/>
      <c r="CN2010" s="136"/>
      <c r="CO2010" s="136"/>
      <c r="CP2010" s="136"/>
      <c r="CQ2010" s="136"/>
      <c r="CR2010" s="136"/>
      <c r="CS2010" s="136"/>
      <c r="CT2010" s="136"/>
      <c r="CU2010" s="136"/>
      <c r="CV2010" s="136"/>
      <c r="CW2010" s="136"/>
      <c r="CX2010" s="136"/>
      <c r="CY2010" s="136"/>
      <c r="CZ2010" s="136"/>
      <c r="DA2010" s="136"/>
      <c r="DB2010" s="136"/>
      <c r="DC2010" s="136"/>
      <c r="DD2010" s="136"/>
      <c r="DE2010" s="136"/>
      <c r="DF2010" s="136"/>
      <c r="DG2010" s="136"/>
      <c r="DH2010" s="136"/>
      <c r="DI2010" s="136"/>
      <c r="DJ2010" s="136"/>
      <c r="DK2010" s="136"/>
      <c r="DL2010" s="136"/>
      <c r="DM2010" s="136"/>
      <c r="DN2010" s="136"/>
      <c r="DO2010" s="136"/>
      <c r="DP2010" s="136"/>
      <c r="DQ2010" s="136"/>
      <c r="DR2010" s="136"/>
      <c r="DS2010" s="136"/>
      <c r="DT2010" s="136"/>
      <c r="DU2010" s="136"/>
      <c r="DV2010" s="136"/>
      <c r="DW2010" s="136"/>
      <c r="DX2010" s="136"/>
      <c r="DY2010" s="136"/>
      <c r="DZ2010" s="136"/>
      <c r="EA2010" s="136"/>
      <c r="EB2010" s="136"/>
      <c r="EC2010" s="136"/>
      <c r="ED2010" s="136"/>
      <c r="EE2010" s="136"/>
      <c r="EF2010" s="136"/>
      <c r="EG2010" s="136"/>
      <c r="EH2010" s="136"/>
      <c r="EI2010" s="136"/>
      <c r="EJ2010" s="136"/>
      <c r="EK2010" s="136"/>
      <c r="EL2010" s="136"/>
      <c r="EM2010" s="136"/>
      <c r="EN2010" s="136"/>
      <c r="EO2010" s="136"/>
      <c r="EP2010" s="136"/>
      <c r="EQ2010" s="136"/>
      <c r="ER2010" s="136"/>
      <c r="ES2010" s="136"/>
      <c r="ET2010" s="136"/>
      <c r="EU2010" s="136"/>
      <c r="EV2010" s="136"/>
      <c r="EW2010" s="136"/>
      <c r="EX2010" s="136"/>
      <c r="EY2010" s="136"/>
      <c r="EZ2010" s="136"/>
      <c r="FA2010" s="136"/>
      <c r="FB2010" s="136"/>
      <c r="FC2010" s="136"/>
      <c r="FD2010" s="136"/>
      <c r="FE2010" s="136"/>
      <c r="FF2010" s="136"/>
      <c r="FG2010" s="136"/>
      <c r="FH2010" s="136"/>
      <c r="FI2010" s="136"/>
      <c r="FJ2010" s="136"/>
      <c r="FK2010" s="136"/>
      <c r="FL2010" s="136"/>
      <c r="FM2010" s="136"/>
      <c r="FN2010" s="136"/>
      <c r="FO2010" s="136"/>
      <c r="FP2010" s="136"/>
      <c r="FQ2010" s="136"/>
      <c r="FR2010" s="136"/>
      <c r="FS2010" s="136"/>
      <c r="FT2010" s="136"/>
      <c r="FU2010" s="136"/>
      <c r="FV2010" s="136"/>
      <c r="FW2010" s="136"/>
      <c r="FX2010" s="136"/>
      <c r="FY2010" s="136"/>
      <c r="FZ2010" s="136"/>
      <c r="GA2010" s="136"/>
      <c r="GB2010" s="136"/>
      <c r="GC2010" s="136"/>
      <c r="GD2010" s="136"/>
      <c r="GE2010" s="136"/>
      <c r="GF2010" s="136"/>
      <c r="GG2010" s="136"/>
      <c r="GH2010" s="136"/>
      <c r="GI2010" s="136"/>
      <c r="GJ2010" s="136"/>
      <c r="GK2010" s="136"/>
      <c r="GL2010" s="136"/>
      <c r="GM2010" s="136"/>
      <c r="GN2010" s="136"/>
      <c r="GO2010" s="136"/>
      <c r="GP2010" s="136"/>
      <c r="GQ2010" s="136"/>
      <c r="GR2010" s="136"/>
      <c r="GS2010" s="136"/>
      <c r="GT2010" s="136"/>
      <c r="GU2010" s="136"/>
      <c r="GV2010" s="136"/>
      <c r="GW2010" s="136"/>
      <c r="GX2010" s="136"/>
      <c r="GY2010" s="136"/>
      <c r="GZ2010" s="136"/>
      <c r="HA2010" s="136"/>
      <c r="HB2010" s="136"/>
      <c r="HC2010" s="136"/>
      <c r="HD2010" s="136"/>
      <c r="HE2010" s="136"/>
      <c r="HF2010" s="136"/>
      <c r="HG2010" s="136"/>
      <c r="HH2010" s="136"/>
      <c r="HI2010" s="136"/>
      <c r="HJ2010" s="136"/>
      <c r="HK2010" s="136"/>
      <c r="HL2010" s="136"/>
      <c r="HM2010" s="136"/>
      <c r="HN2010" s="136"/>
      <c r="HO2010" s="136"/>
      <c r="HP2010" s="136"/>
      <c r="HQ2010" s="136"/>
      <c r="HR2010" s="136"/>
      <c r="HS2010" s="136"/>
      <c r="HT2010" s="136"/>
      <c r="HU2010" s="136"/>
      <c r="HV2010" s="136"/>
      <c r="HW2010" s="136"/>
      <c r="HX2010" s="136"/>
      <c r="HY2010" s="136"/>
      <c r="HZ2010" s="136"/>
      <c r="IA2010" s="136"/>
      <c r="IB2010" s="136"/>
      <c r="IC2010" s="136"/>
      <c r="ID2010" s="136"/>
      <c r="IE2010" s="136"/>
      <c r="IF2010" s="136"/>
      <c r="IG2010" s="136"/>
    </row>
    <row r="2011" spans="1:241" ht="15" customHeight="1" x14ac:dyDescent="0.25">
      <c r="A2011" s="223" t="s">
        <v>148</v>
      </c>
      <c r="B2011" s="217">
        <v>8964469</v>
      </c>
      <c r="C2011" s="217">
        <v>11329062</v>
      </c>
      <c r="D2011" s="217">
        <v>1827752</v>
      </c>
      <c r="E2011" s="217">
        <v>1679693</v>
      </c>
      <c r="F2011" s="217">
        <v>2685941</v>
      </c>
      <c r="G2011" s="217">
        <v>626100</v>
      </c>
      <c r="H2011" s="235">
        <v>27113017</v>
      </c>
      <c r="I2011" s="136"/>
      <c r="J2011" s="223" t="s">
        <v>104</v>
      </c>
      <c r="K2011" s="217">
        <v>5843136</v>
      </c>
      <c r="L2011" s="217">
        <v>3853877</v>
      </c>
      <c r="M2011" s="217">
        <v>672063</v>
      </c>
      <c r="N2011" s="217">
        <v>2315232</v>
      </c>
      <c r="O2011" s="217">
        <v>1766247</v>
      </c>
      <c r="P2011" s="217">
        <v>1144057</v>
      </c>
      <c r="Q2011" s="235">
        <v>15594612</v>
      </c>
      <c r="R2011" s="136"/>
      <c r="S2011" s="136"/>
      <c r="T2011" s="136"/>
      <c r="U2011" s="136"/>
      <c r="V2011" s="136"/>
      <c r="W2011" s="136"/>
      <c r="X2011" s="136"/>
      <c r="Y2011" s="136"/>
      <c r="Z2011" s="136"/>
      <c r="AA2011" s="136"/>
      <c r="AB2011" s="136"/>
      <c r="AC2011" s="136"/>
      <c r="AD2011" s="136"/>
      <c r="AE2011" s="136"/>
      <c r="AF2011" s="136"/>
      <c r="AG2011" s="136"/>
      <c r="AH2011" s="136"/>
      <c r="AI2011" s="136"/>
      <c r="AJ2011" s="136"/>
      <c r="AK2011" s="136"/>
      <c r="AL2011" s="136"/>
      <c r="AM2011" s="136"/>
      <c r="AN2011" s="136"/>
      <c r="AO2011" s="136"/>
      <c r="AP2011" s="136"/>
      <c r="AQ2011" s="136"/>
      <c r="AR2011" s="136"/>
      <c r="AS2011" s="136"/>
      <c r="AT2011" s="136"/>
      <c r="AU2011" s="136"/>
      <c r="AV2011" s="136"/>
      <c r="AW2011" s="136"/>
      <c r="AX2011" s="136"/>
      <c r="AY2011" s="136"/>
      <c r="AZ2011" s="136"/>
      <c r="BA2011" s="136"/>
      <c r="BB2011" s="136"/>
      <c r="BC2011" s="136"/>
      <c r="BD2011" s="136"/>
      <c r="BE2011" s="136"/>
      <c r="BF2011" s="136"/>
      <c r="BG2011" s="136"/>
      <c r="BH2011" s="136"/>
      <c r="BI2011" s="136"/>
      <c r="BJ2011" s="136"/>
      <c r="BK2011" s="136"/>
      <c r="BL2011" s="136"/>
      <c r="BM2011" s="136"/>
      <c r="BN2011" s="136"/>
      <c r="BO2011" s="136"/>
      <c r="BP2011" s="136"/>
      <c r="BQ2011" s="136"/>
      <c r="BR2011" s="136"/>
      <c r="BS2011" s="136"/>
      <c r="BT2011" s="136"/>
      <c r="BU2011" s="136"/>
      <c r="BV2011" s="136"/>
      <c r="BW2011" s="136"/>
      <c r="BX2011" s="136"/>
      <c r="BY2011" s="136"/>
      <c r="BZ2011" s="136"/>
      <c r="CA2011" s="136"/>
      <c r="CB2011" s="136"/>
      <c r="CC2011" s="136"/>
      <c r="CD2011" s="136"/>
      <c r="CE2011" s="136"/>
      <c r="CF2011" s="136"/>
      <c r="CG2011" s="136"/>
      <c r="CH2011" s="136"/>
      <c r="CI2011" s="136"/>
      <c r="CJ2011" s="136"/>
      <c r="CK2011" s="136"/>
      <c r="CL2011" s="136"/>
      <c r="CM2011" s="136"/>
      <c r="CN2011" s="136"/>
      <c r="CO2011" s="136"/>
      <c r="CP2011" s="136"/>
      <c r="CQ2011" s="136"/>
      <c r="CR2011" s="136"/>
      <c r="CS2011" s="136"/>
      <c r="CT2011" s="136"/>
      <c r="CU2011" s="136"/>
      <c r="CV2011" s="136"/>
      <c r="CW2011" s="136"/>
      <c r="CX2011" s="136"/>
      <c r="CY2011" s="136"/>
      <c r="CZ2011" s="136"/>
      <c r="DA2011" s="136"/>
      <c r="DB2011" s="136"/>
      <c r="DC2011" s="136"/>
      <c r="DD2011" s="136"/>
      <c r="DE2011" s="136"/>
      <c r="DF2011" s="136"/>
      <c r="DG2011" s="136"/>
      <c r="DH2011" s="136"/>
      <c r="DI2011" s="136"/>
      <c r="DJ2011" s="136"/>
      <c r="DK2011" s="136"/>
      <c r="DL2011" s="136"/>
      <c r="DM2011" s="136"/>
      <c r="DN2011" s="136"/>
      <c r="DO2011" s="136"/>
      <c r="DP2011" s="136"/>
      <c r="DQ2011" s="136"/>
      <c r="DR2011" s="136"/>
      <c r="DS2011" s="136"/>
      <c r="DT2011" s="136"/>
      <c r="DU2011" s="136"/>
      <c r="DV2011" s="136"/>
      <c r="DW2011" s="136"/>
      <c r="DX2011" s="136"/>
      <c r="DY2011" s="136"/>
      <c r="DZ2011" s="136"/>
      <c r="EA2011" s="136"/>
      <c r="EB2011" s="136"/>
      <c r="EC2011" s="136"/>
      <c r="ED2011" s="136"/>
      <c r="EE2011" s="136"/>
      <c r="EF2011" s="136"/>
      <c r="EG2011" s="136"/>
      <c r="EH2011" s="136"/>
      <c r="EI2011" s="136"/>
      <c r="EJ2011" s="136"/>
      <c r="EK2011" s="136"/>
      <c r="EL2011" s="136"/>
      <c r="EM2011" s="136"/>
      <c r="EN2011" s="136"/>
      <c r="EO2011" s="136"/>
      <c r="EP2011" s="136"/>
      <c r="EQ2011" s="136"/>
      <c r="ER2011" s="136"/>
      <c r="ES2011" s="136"/>
      <c r="ET2011" s="136"/>
      <c r="EU2011" s="136"/>
      <c r="EV2011" s="136"/>
      <c r="EW2011" s="136"/>
      <c r="EX2011" s="136"/>
      <c r="EY2011" s="136"/>
      <c r="EZ2011" s="136"/>
      <c r="FA2011" s="136"/>
      <c r="FB2011" s="136"/>
      <c r="FC2011" s="136"/>
      <c r="FD2011" s="136"/>
      <c r="FE2011" s="136"/>
      <c r="FF2011" s="136"/>
      <c r="FG2011" s="136"/>
      <c r="FH2011" s="136"/>
      <c r="FI2011" s="136"/>
      <c r="FJ2011" s="136"/>
      <c r="FK2011" s="136"/>
      <c r="FL2011" s="136"/>
      <c r="FM2011" s="136"/>
      <c r="FN2011" s="136"/>
      <c r="FO2011" s="136"/>
      <c r="FP2011" s="136"/>
      <c r="FQ2011" s="136"/>
      <c r="FR2011" s="136"/>
      <c r="FS2011" s="136"/>
      <c r="FT2011" s="136"/>
      <c r="FU2011" s="136"/>
      <c r="FV2011" s="136"/>
      <c r="FW2011" s="136"/>
      <c r="FX2011" s="136"/>
      <c r="FY2011" s="136"/>
      <c r="FZ2011" s="136"/>
      <c r="GA2011" s="136"/>
      <c r="GB2011" s="136"/>
      <c r="GC2011" s="136"/>
      <c r="GD2011" s="136"/>
      <c r="GE2011" s="136"/>
      <c r="GF2011" s="136"/>
      <c r="GG2011" s="136"/>
      <c r="GH2011" s="136"/>
      <c r="GI2011" s="136"/>
      <c r="GJ2011" s="136"/>
      <c r="GK2011" s="136"/>
      <c r="GL2011" s="136"/>
      <c r="GM2011" s="136"/>
      <c r="GN2011" s="136"/>
      <c r="GO2011" s="136"/>
      <c r="GP2011" s="136"/>
      <c r="GQ2011" s="136"/>
      <c r="GR2011" s="136"/>
      <c r="GS2011" s="136"/>
      <c r="GT2011" s="136"/>
      <c r="GU2011" s="136"/>
      <c r="GV2011" s="136"/>
      <c r="GW2011" s="136"/>
      <c r="GX2011" s="136"/>
      <c r="GY2011" s="136"/>
      <c r="GZ2011" s="136"/>
      <c r="HA2011" s="136"/>
      <c r="HB2011" s="136"/>
      <c r="HC2011" s="136"/>
      <c r="HD2011" s="136"/>
      <c r="HE2011" s="136"/>
      <c r="HF2011" s="136"/>
      <c r="HG2011" s="136"/>
      <c r="HH2011" s="136"/>
      <c r="HI2011" s="136"/>
      <c r="HJ2011" s="136"/>
      <c r="HK2011" s="136"/>
      <c r="HL2011" s="136"/>
      <c r="HM2011" s="136"/>
      <c r="HN2011" s="136"/>
      <c r="HO2011" s="136"/>
      <c r="HP2011" s="136"/>
      <c r="HQ2011" s="136"/>
      <c r="HR2011" s="136"/>
      <c r="HS2011" s="136"/>
      <c r="HT2011" s="136"/>
      <c r="HU2011" s="136"/>
      <c r="HV2011" s="136"/>
      <c r="HW2011" s="136"/>
      <c r="HX2011" s="136"/>
      <c r="HY2011" s="136"/>
      <c r="HZ2011" s="136"/>
      <c r="IA2011" s="136"/>
      <c r="IB2011" s="136"/>
      <c r="IC2011" s="136"/>
      <c r="ID2011" s="136"/>
      <c r="IE2011" s="136"/>
      <c r="IF2011" s="136"/>
      <c r="IG2011" s="136"/>
    </row>
    <row r="2012" spans="1:241" ht="15" customHeight="1" x14ac:dyDescent="0.25">
      <c r="A2012" s="223" t="s">
        <v>147</v>
      </c>
      <c r="B2012" s="217">
        <v>5752549</v>
      </c>
      <c r="C2012" s="217">
        <v>12734867</v>
      </c>
      <c r="D2012" s="217">
        <v>1415399</v>
      </c>
      <c r="E2012" s="217">
        <v>1506340</v>
      </c>
      <c r="F2012" s="217">
        <v>1983083</v>
      </c>
      <c r="G2012" s="217">
        <v>476861</v>
      </c>
      <c r="H2012" s="235">
        <v>23869099</v>
      </c>
      <c r="I2012" s="136"/>
      <c r="J2012" s="223" t="s">
        <v>103</v>
      </c>
      <c r="K2012" s="217">
        <v>5638918</v>
      </c>
      <c r="L2012" s="217">
        <v>3787943</v>
      </c>
      <c r="M2012" s="217">
        <v>550498</v>
      </c>
      <c r="N2012" s="217">
        <v>1305823</v>
      </c>
      <c r="O2012" s="217">
        <v>2066026</v>
      </c>
      <c r="P2012" s="217">
        <v>905912</v>
      </c>
      <c r="Q2012" s="235">
        <v>14255120</v>
      </c>
      <c r="R2012" s="136"/>
      <c r="S2012" s="136"/>
      <c r="T2012" s="136"/>
      <c r="U2012" s="136"/>
      <c r="V2012" s="136"/>
      <c r="W2012" s="136"/>
      <c r="X2012" s="136"/>
      <c r="Y2012" s="136"/>
      <c r="Z2012" s="136"/>
      <c r="AA2012" s="136"/>
      <c r="AB2012" s="136"/>
      <c r="AC2012" s="136"/>
      <c r="AD2012" s="136"/>
      <c r="AE2012" s="136"/>
      <c r="AF2012" s="136"/>
      <c r="AG2012" s="136"/>
      <c r="AH2012" s="136"/>
      <c r="AI2012" s="136"/>
      <c r="AJ2012" s="136"/>
      <c r="AK2012" s="136"/>
      <c r="AL2012" s="136"/>
      <c r="AM2012" s="136"/>
      <c r="AN2012" s="136"/>
      <c r="AO2012" s="136"/>
      <c r="AP2012" s="136"/>
      <c r="AQ2012" s="136"/>
      <c r="AR2012" s="136"/>
      <c r="AS2012" s="136"/>
      <c r="AT2012" s="136"/>
      <c r="AU2012" s="136"/>
      <c r="AV2012" s="136"/>
      <c r="AW2012" s="136"/>
      <c r="AX2012" s="136"/>
      <c r="AY2012" s="136"/>
      <c r="AZ2012" s="136"/>
      <c r="BA2012" s="136"/>
      <c r="BB2012" s="136"/>
      <c r="BC2012" s="136"/>
      <c r="BD2012" s="136"/>
      <c r="BE2012" s="136"/>
      <c r="BF2012" s="136"/>
      <c r="BG2012" s="136"/>
      <c r="BH2012" s="136"/>
      <c r="BI2012" s="136"/>
      <c r="BJ2012" s="136"/>
      <c r="BK2012" s="136"/>
      <c r="BL2012" s="136"/>
      <c r="BM2012" s="136"/>
      <c r="BN2012" s="136"/>
      <c r="BO2012" s="136"/>
      <c r="BP2012" s="136"/>
      <c r="BQ2012" s="136"/>
      <c r="BR2012" s="136"/>
      <c r="BS2012" s="136"/>
      <c r="BT2012" s="136"/>
      <c r="BU2012" s="136"/>
      <c r="BV2012" s="136"/>
      <c r="BW2012" s="136"/>
      <c r="BX2012" s="136"/>
      <c r="BY2012" s="136"/>
      <c r="BZ2012" s="136"/>
      <c r="CA2012" s="136"/>
      <c r="CB2012" s="136"/>
      <c r="CC2012" s="136"/>
      <c r="CD2012" s="136"/>
      <c r="CE2012" s="136"/>
      <c r="CF2012" s="136"/>
      <c r="CG2012" s="136"/>
      <c r="CH2012" s="136"/>
      <c r="CI2012" s="136"/>
      <c r="CJ2012" s="136"/>
      <c r="CK2012" s="136"/>
      <c r="CL2012" s="136"/>
      <c r="CM2012" s="136"/>
      <c r="CN2012" s="136"/>
      <c r="CO2012" s="136"/>
      <c r="CP2012" s="136"/>
      <c r="CQ2012" s="136"/>
      <c r="CR2012" s="136"/>
      <c r="CS2012" s="136"/>
      <c r="CT2012" s="136"/>
      <c r="CU2012" s="136"/>
      <c r="CV2012" s="136"/>
      <c r="CW2012" s="136"/>
      <c r="CX2012" s="136"/>
      <c r="CY2012" s="136"/>
      <c r="CZ2012" s="136"/>
      <c r="DA2012" s="136"/>
      <c r="DB2012" s="136"/>
      <c r="DC2012" s="136"/>
      <c r="DD2012" s="136"/>
      <c r="DE2012" s="136"/>
      <c r="DF2012" s="136"/>
      <c r="DG2012" s="136"/>
      <c r="DH2012" s="136"/>
      <c r="DI2012" s="136"/>
      <c r="DJ2012" s="136"/>
      <c r="DK2012" s="136"/>
      <c r="DL2012" s="136"/>
      <c r="DM2012" s="136"/>
      <c r="DN2012" s="136"/>
      <c r="DO2012" s="136"/>
      <c r="DP2012" s="136"/>
      <c r="DQ2012" s="136"/>
      <c r="DR2012" s="136"/>
      <c r="DS2012" s="136"/>
      <c r="DT2012" s="136"/>
      <c r="DU2012" s="136"/>
      <c r="DV2012" s="136"/>
      <c r="DW2012" s="136"/>
      <c r="DX2012" s="136"/>
      <c r="DY2012" s="136"/>
      <c r="DZ2012" s="136"/>
      <c r="EA2012" s="136"/>
      <c r="EB2012" s="136"/>
      <c r="EC2012" s="136"/>
      <c r="ED2012" s="136"/>
      <c r="EE2012" s="136"/>
      <c r="EF2012" s="136"/>
      <c r="EG2012" s="136"/>
      <c r="EH2012" s="136"/>
      <c r="EI2012" s="136"/>
      <c r="EJ2012" s="136"/>
      <c r="EK2012" s="136"/>
      <c r="EL2012" s="136"/>
      <c r="EM2012" s="136"/>
      <c r="EN2012" s="136"/>
      <c r="EO2012" s="136"/>
      <c r="EP2012" s="136"/>
      <c r="EQ2012" s="136"/>
      <c r="ER2012" s="136"/>
      <c r="ES2012" s="136"/>
      <c r="ET2012" s="136"/>
      <c r="EU2012" s="136"/>
      <c r="EV2012" s="136"/>
      <c r="EW2012" s="136"/>
      <c r="EX2012" s="136"/>
      <c r="EY2012" s="136"/>
      <c r="EZ2012" s="136"/>
      <c r="FA2012" s="136"/>
      <c r="FB2012" s="136"/>
      <c r="FC2012" s="136"/>
      <c r="FD2012" s="136"/>
      <c r="FE2012" s="136"/>
      <c r="FF2012" s="136"/>
      <c r="FG2012" s="136"/>
      <c r="FH2012" s="136"/>
      <c r="FI2012" s="136"/>
      <c r="FJ2012" s="136"/>
      <c r="FK2012" s="136"/>
      <c r="FL2012" s="136"/>
      <c r="FM2012" s="136"/>
      <c r="FN2012" s="136"/>
      <c r="FO2012" s="136"/>
      <c r="FP2012" s="136"/>
      <c r="FQ2012" s="136"/>
      <c r="FR2012" s="136"/>
      <c r="FS2012" s="136"/>
      <c r="FT2012" s="136"/>
      <c r="FU2012" s="136"/>
      <c r="FV2012" s="136"/>
      <c r="FW2012" s="136"/>
      <c r="FX2012" s="136"/>
      <c r="FY2012" s="136"/>
      <c r="FZ2012" s="136"/>
      <c r="GA2012" s="136"/>
      <c r="GB2012" s="136"/>
      <c r="GC2012" s="136"/>
      <c r="GD2012" s="136"/>
      <c r="GE2012" s="136"/>
      <c r="GF2012" s="136"/>
      <c r="GG2012" s="136"/>
      <c r="GH2012" s="136"/>
      <c r="GI2012" s="136"/>
      <c r="GJ2012" s="136"/>
      <c r="GK2012" s="136"/>
      <c r="GL2012" s="136"/>
      <c r="GM2012" s="136"/>
      <c r="GN2012" s="136"/>
      <c r="GO2012" s="136"/>
      <c r="GP2012" s="136"/>
      <c r="GQ2012" s="136"/>
      <c r="GR2012" s="136"/>
      <c r="GS2012" s="136"/>
      <c r="GT2012" s="136"/>
      <c r="GU2012" s="136"/>
      <c r="GV2012" s="136"/>
      <c r="GW2012" s="136"/>
      <c r="GX2012" s="136"/>
      <c r="GY2012" s="136"/>
      <c r="GZ2012" s="136"/>
      <c r="HA2012" s="136"/>
      <c r="HB2012" s="136"/>
      <c r="HC2012" s="136"/>
      <c r="HD2012" s="136"/>
      <c r="HE2012" s="136"/>
      <c r="HF2012" s="136"/>
      <c r="HG2012" s="136"/>
      <c r="HH2012" s="136"/>
      <c r="HI2012" s="136"/>
      <c r="HJ2012" s="136"/>
      <c r="HK2012" s="136"/>
      <c r="HL2012" s="136"/>
      <c r="HM2012" s="136"/>
      <c r="HN2012" s="136"/>
      <c r="HO2012" s="136"/>
      <c r="HP2012" s="136"/>
      <c r="HQ2012" s="136"/>
      <c r="HR2012" s="136"/>
      <c r="HS2012" s="136"/>
      <c r="HT2012" s="136"/>
      <c r="HU2012" s="136"/>
      <c r="HV2012" s="136"/>
      <c r="HW2012" s="136"/>
      <c r="HX2012" s="136"/>
      <c r="HY2012" s="136"/>
      <c r="HZ2012" s="136"/>
      <c r="IA2012" s="136"/>
      <c r="IB2012" s="136"/>
      <c r="IC2012" s="136"/>
      <c r="ID2012" s="136"/>
      <c r="IE2012" s="136"/>
      <c r="IF2012" s="136"/>
      <c r="IG2012" s="136"/>
    </row>
    <row r="2013" spans="1:241" ht="15" customHeight="1" x14ac:dyDescent="0.25">
      <c r="A2013" s="223" t="s">
        <v>146</v>
      </c>
      <c r="B2013" s="217">
        <v>5173153</v>
      </c>
      <c r="C2013" s="217">
        <v>11034749</v>
      </c>
      <c r="D2013" s="217">
        <v>815485</v>
      </c>
      <c r="E2013" s="217">
        <v>1246000</v>
      </c>
      <c r="F2013" s="217">
        <v>2127885</v>
      </c>
      <c r="G2013" s="217">
        <v>558306</v>
      </c>
      <c r="H2013" s="235">
        <v>20955578</v>
      </c>
      <c r="I2013" s="136"/>
      <c r="J2013" s="223" t="s">
        <v>102</v>
      </c>
      <c r="K2013" s="217">
        <v>4125669</v>
      </c>
      <c r="L2013" s="217">
        <v>2562011</v>
      </c>
      <c r="M2013" s="217">
        <v>499889</v>
      </c>
      <c r="N2013" s="217">
        <v>1529385</v>
      </c>
      <c r="O2013" s="217">
        <v>1655067</v>
      </c>
      <c r="P2013" s="217">
        <v>893949</v>
      </c>
      <c r="Q2013" s="235">
        <v>11265970</v>
      </c>
      <c r="R2013" s="136"/>
      <c r="S2013" s="136"/>
      <c r="T2013" s="136"/>
      <c r="U2013" s="136"/>
      <c r="V2013" s="136"/>
      <c r="W2013" s="136"/>
      <c r="X2013" s="136"/>
      <c r="Y2013" s="136"/>
      <c r="Z2013" s="136"/>
      <c r="AA2013" s="136"/>
      <c r="AB2013" s="136"/>
      <c r="AC2013" s="136"/>
      <c r="AD2013" s="136"/>
      <c r="AE2013" s="136"/>
      <c r="AF2013" s="136"/>
      <c r="AG2013" s="136"/>
      <c r="AH2013" s="136"/>
      <c r="AI2013" s="136"/>
      <c r="AJ2013" s="136"/>
      <c r="AK2013" s="136"/>
      <c r="AL2013" s="136"/>
      <c r="AM2013" s="136"/>
      <c r="AN2013" s="136"/>
      <c r="AO2013" s="136"/>
      <c r="AP2013" s="136"/>
      <c r="AQ2013" s="136"/>
      <c r="AR2013" s="136"/>
      <c r="AS2013" s="136"/>
      <c r="AT2013" s="136"/>
      <c r="AU2013" s="136"/>
      <c r="AV2013" s="136"/>
      <c r="AW2013" s="136"/>
      <c r="AX2013" s="136"/>
      <c r="AY2013" s="136"/>
      <c r="AZ2013" s="136"/>
      <c r="BA2013" s="136"/>
      <c r="BB2013" s="136"/>
      <c r="BC2013" s="136"/>
      <c r="BD2013" s="136"/>
      <c r="BE2013" s="136"/>
      <c r="BF2013" s="136"/>
      <c r="BG2013" s="136"/>
      <c r="BH2013" s="136"/>
      <c r="BI2013" s="136"/>
      <c r="BJ2013" s="136"/>
      <c r="BK2013" s="136"/>
      <c r="BL2013" s="136"/>
      <c r="BM2013" s="136"/>
      <c r="BN2013" s="136"/>
      <c r="BO2013" s="136"/>
      <c r="BP2013" s="136"/>
      <c r="BQ2013" s="136"/>
      <c r="BR2013" s="136"/>
      <c r="BS2013" s="136"/>
      <c r="BT2013" s="136"/>
      <c r="BU2013" s="136"/>
      <c r="BV2013" s="136"/>
      <c r="BW2013" s="136"/>
      <c r="BX2013" s="136"/>
      <c r="BY2013" s="136"/>
      <c r="BZ2013" s="136"/>
      <c r="CA2013" s="136"/>
      <c r="CB2013" s="136"/>
      <c r="CC2013" s="136"/>
      <c r="CD2013" s="136"/>
      <c r="CE2013" s="136"/>
      <c r="CF2013" s="136"/>
      <c r="CG2013" s="136"/>
      <c r="CH2013" s="136"/>
      <c r="CI2013" s="136"/>
      <c r="CJ2013" s="136"/>
      <c r="CK2013" s="136"/>
      <c r="CL2013" s="136"/>
      <c r="CM2013" s="136"/>
      <c r="CN2013" s="136"/>
      <c r="CO2013" s="136"/>
      <c r="CP2013" s="136"/>
      <c r="CQ2013" s="136"/>
      <c r="CR2013" s="136"/>
      <c r="CS2013" s="136"/>
      <c r="CT2013" s="136"/>
      <c r="CU2013" s="136"/>
      <c r="CV2013" s="136"/>
      <c r="CW2013" s="136"/>
      <c r="CX2013" s="136"/>
      <c r="CY2013" s="136"/>
      <c r="CZ2013" s="136"/>
      <c r="DA2013" s="136"/>
      <c r="DB2013" s="136"/>
      <c r="DC2013" s="136"/>
      <c r="DD2013" s="136"/>
      <c r="DE2013" s="136"/>
      <c r="DF2013" s="136"/>
      <c r="DG2013" s="136"/>
      <c r="DH2013" s="136"/>
      <c r="DI2013" s="136"/>
      <c r="DJ2013" s="136"/>
      <c r="DK2013" s="136"/>
      <c r="DL2013" s="136"/>
      <c r="DM2013" s="136"/>
      <c r="DN2013" s="136"/>
      <c r="DO2013" s="136"/>
      <c r="DP2013" s="136"/>
      <c r="DQ2013" s="136"/>
      <c r="DR2013" s="136"/>
      <c r="DS2013" s="136"/>
      <c r="DT2013" s="136"/>
      <c r="DU2013" s="136"/>
      <c r="DV2013" s="136"/>
      <c r="DW2013" s="136"/>
      <c r="DX2013" s="136"/>
      <c r="DY2013" s="136"/>
      <c r="DZ2013" s="136"/>
      <c r="EA2013" s="136"/>
      <c r="EB2013" s="136"/>
      <c r="EC2013" s="136"/>
      <c r="ED2013" s="136"/>
      <c r="EE2013" s="136"/>
      <c r="EF2013" s="136"/>
      <c r="EG2013" s="136"/>
      <c r="EH2013" s="136"/>
      <c r="EI2013" s="136"/>
      <c r="EJ2013" s="136"/>
      <c r="EK2013" s="136"/>
      <c r="EL2013" s="136"/>
      <c r="EM2013" s="136"/>
      <c r="EN2013" s="136"/>
      <c r="EO2013" s="136"/>
      <c r="EP2013" s="136"/>
      <c r="EQ2013" s="136"/>
      <c r="ER2013" s="136"/>
      <c r="ES2013" s="136"/>
      <c r="ET2013" s="136"/>
      <c r="EU2013" s="136"/>
      <c r="EV2013" s="136"/>
      <c r="EW2013" s="136"/>
      <c r="EX2013" s="136"/>
      <c r="EY2013" s="136"/>
      <c r="EZ2013" s="136"/>
      <c r="FA2013" s="136"/>
      <c r="FB2013" s="136"/>
      <c r="FC2013" s="136"/>
      <c r="FD2013" s="136"/>
      <c r="FE2013" s="136"/>
      <c r="FF2013" s="136"/>
      <c r="FG2013" s="136"/>
      <c r="FH2013" s="136"/>
      <c r="FI2013" s="136"/>
      <c r="FJ2013" s="136"/>
      <c r="FK2013" s="136"/>
      <c r="FL2013" s="136"/>
      <c r="FM2013" s="136"/>
      <c r="FN2013" s="136"/>
      <c r="FO2013" s="136"/>
      <c r="FP2013" s="136"/>
      <c r="FQ2013" s="136"/>
      <c r="FR2013" s="136"/>
      <c r="FS2013" s="136"/>
      <c r="FT2013" s="136"/>
      <c r="FU2013" s="136"/>
      <c r="FV2013" s="136"/>
      <c r="FW2013" s="136"/>
      <c r="FX2013" s="136"/>
      <c r="FY2013" s="136"/>
      <c r="FZ2013" s="136"/>
      <c r="GA2013" s="136"/>
      <c r="GB2013" s="136"/>
      <c r="GC2013" s="136"/>
      <c r="GD2013" s="136"/>
      <c r="GE2013" s="136"/>
      <c r="GF2013" s="136"/>
      <c r="GG2013" s="136"/>
      <c r="GH2013" s="136"/>
      <c r="GI2013" s="136"/>
      <c r="GJ2013" s="136"/>
      <c r="GK2013" s="136"/>
      <c r="GL2013" s="136"/>
      <c r="GM2013" s="136"/>
      <c r="GN2013" s="136"/>
      <c r="GO2013" s="136"/>
      <c r="GP2013" s="136"/>
      <c r="GQ2013" s="136"/>
      <c r="GR2013" s="136"/>
      <c r="GS2013" s="136"/>
      <c r="GT2013" s="136"/>
      <c r="GU2013" s="136"/>
      <c r="GV2013" s="136"/>
      <c r="GW2013" s="136"/>
      <c r="GX2013" s="136"/>
      <c r="GY2013" s="136"/>
      <c r="GZ2013" s="136"/>
      <c r="HA2013" s="136"/>
      <c r="HB2013" s="136"/>
      <c r="HC2013" s="136"/>
      <c r="HD2013" s="136"/>
      <c r="HE2013" s="136"/>
      <c r="HF2013" s="136"/>
      <c r="HG2013" s="136"/>
      <c r="HH2013" s="136"/>
      <c r="HI2013" s="136"/>
      <c r="HJ2013" s="136"/>
      <c r="HK2013" s="136"/>
      <c r="HL2013" s="136"/>
      <c r="HM2013" s="136"/>
      <c r="HN2013" s="136"/>
      <c r="HO2013" s="136"/>
      <c r="HP2013" s="136"/>
      <c r="HQ2013" s="136"/>
      <c r="HR2013" s="136"/>
      <c r="HS2013" s="136"/>
      <c r="HT2013" s="136"/>
      <c r="HU2013" s="136"/>
      <c r="HV2013" s="136"/>
      <c r="HW2013" s="136"/>
      <c r="HX2013" s="136"/>
      <c r="HY2013" s="136"/>
      <c r="HZ2013" s="136"/>
      <c r="IA2013" s="136"/>
      <c r="IB2013" s="136"/>
      <c r="IC2013" s="136"/>
      <c r="ID2013" s="136"/>
      <c r="IE2013" s="136"/>
      <c r="IF2013" s="136"/>
      <c r="IG2013" s="136"/>
    </row>
    <row r="2014" spans="1:241" ht="15" customHeight="1" x14ac:dyDescent="0.25">
      <c r="A2014" s="223" t="s">
        <v>145</v>
      </c>
      <c r="B2014" s="217">
        <v>6321106</v>
      </c>
      <c r="C2014" s="217">
        <v>9758845</v>
      </c>
      <c r="D2014" s="217">
        <v>830623</v>
      </c>
      <c r="E2014" s="217">
        <v>1477086</v>
      </c>
      <c r="F2014" s="217">
        <v>2268299</v>
      </c>
      <c r="G2014" s="217">
        <v>514834</v>
      </c>
      <c r="H2014" s="235">
        <v>21170793</v>
      </c>
      <c r="I2014" s="136"/>
      <c r="J2014" s="223" t="s">
        <v>101</v>
      </c>
      <c r="K2014" s="217">
        <v>3680056</v>
      </c>
      <c r="L2014" s="217">
        <v>3330915</v>
      </c>
      <c r="M2014" s="217">
        <v>707445</v>
      </c>
      <c r="N2014" s="217">
        <v>1381806</v>
      </c>
      <c r="O2014" s="217">
        <v>1677286</v>
      </c>
      <c r="P2014" s="217">
        <v>1101117</v>
      </c>
      <c r="Q2014" s="235">
        <v>11878625</v>
      </c>
      <c r="R2014" s="136"/>
      <c r="S2014" s="136"/>
      <c r="T2014" s="136"/>
      <c r="U2014" s="136"/>
      <c r="V2014" s="136"/>
      <c r="W2014" s="136"/>
      <c r="X2014" s="136"/>
      <c r="Y2014" s="136"/>
      <c r="Z2014" s="136"/>
      <c r="AA2014" s="136"/>
      <c r="AB2014" s="136"/>
      <c r="AC2014" s="136"/>
      <c r="AD2014" s="136"/>
      <c r="AE2014" s="136"/>
      <c r="AF2014" s="136"/>
      <c r="AG2014" s="136"/>
      <c r="AH2014" s="136"/>
      <c r="AI2014" s="136"/>
      <c r="AJ2014" s="136"/>
      <c r="AK2014" s="136"/>
      <c r="AL2014" s="136"/>
      <c r="AM2014" s="136"/>
      <c r="AN2014" s="136"/>
      <c r="AO2014" s="136"/>
      <c r="AP2014" s="136"/>
      <c r="AQ2014" s="136"/>
      <c r="AR2014" s="136"/>
      <c r="AS2014" s="136"/>
      <c r="AT2014" s="136"/>
      <c r="AU2014" s="136"/>
      <c r="AV2014" s="136"/>
      <c r="AW2014" s="136"/>
      <c r="AX2014" s="136"/>
      <c r="AY2014" s="136"/>
      <c r="AZ2014" s="136"/>
      <c r="BA2014" s="136"/>
      <c r="BB2014" s="136"/>
      <c r="BC2014" s="136"/>
      <c r="BD2014" s="136"/>
      <c r="BE2014" s="136"/>
      <c r="BF2014" s="136"/>
      <c r="BG2014" s="136"/>
      <c r="BH2014" s="136"/>
      <c r="BI2014" s="136"/>
      <c r="BJ2014" s="136"/>
      <c r="BK2014" s="136"/>
      <c r="BL2014" s="136"/>
      <c r="BM2014" s="136"/>
      <c r="BN2014" s="136"/>
      <c r="BO2014" s="136"/>
      <c r="BP2014" s="136"/>
      <c r="BQ2014" s="136"/>
      <c r="BR2014" s="136"/>
      <c r="BS2014" s="136"/>
      <c r="BT2014" s="136"/>
      <c r="BU2014" s="136"/>
      <c r="BV2014" s="136"/>
      <c r="BW2014" s="136"/>
      <c r="BX2014" s="136"/>
      <c r="BY2014" s="136"/>
      <c r="BZ2014" s="136"/>
      <c r="CA2014" s="136"/>
      <c r="CB2014" s="136"/>
      <c r="CC2014" s="136"/>
      <c r="CD2014" s="136"/>
      <c r="CE2014" s="136"/>
      <c r="CF2014" s="136"/>
      <c r="CG2014" s="136"/>
      <c r="CH2014" s="136"/>
      <c r="CI2014" s="136"/>
      <c r="CJ2014" s="136"/>
      <c r="CK2014" s="136"/>
      <c r="CL2014" s="136"/>
      <c r="CM2014" s="136"/>
      <c r="CN2014" s="136"/>
      <c r="CO2014" s="136"/>
      <c r="CP2014" s="136"/>
      <c r="CQ2014" s="136"/>
      <c r="CR2014" s="136"/>
      <c r="CS2014" s="136"/>
      <c r="CT2014" s="136"/>
      <c r="CU2014" s="136"/>
      <c r="CV2014" s="136"/>
      <c r="CW2014" s="136"/>
      <c r="CX2014" s="136"/>
      <c r="CY2014" s="136"/>
      <c r="CZ2014" s="136"/>
      <c r="DA2014" s="136"/>
      <c r="DB2014" s="136"/>
      <c r="DC2014" s="136"/>
      <c r="DD2014" s="136"/>
      <c r="DE2014" s="136"/>
      <c r="DF2014" s="136"/>
      <c r="DG2014" s="136"/>
      <c r="DH2014" s="136"/>
      <c r="DI2014" s="136"/>
      <c r="DJ2014" s="136"/>
      <c r="DK2014" s="136"/>
      <c r="DL2014" s="136"/>
      <c r="DM2014" s="136"/>
      <c r="DN2014" s="136"/>
      <c r="DO2014" s="136"/>
      <c r="DP2014" s="136"/>
      <c r="DQ2014" s="136"/>
      <c r="DR2014" s="136"/>
      <c r="DS2014" s="136"/>
      <c r="DT2014" s="136"/>
      <c r="DU2014" s="136"/>
      <c r="DV2014" s="136"/>
      <c r="DW2014" s="136"/>
      <c r="DX2014" s="136"/>
      <c r="DY2014" s="136"/>
      <c r="DZ2014" s="136"/>
      <c r="EA2014" s="136"/>
      <c r="EB2014" s="136"/>
      <c r="EC2014" s="136"/>
      <c r="ED2014" s="136"/>
      <c r="EE2014" s="136"/>
      <c r="EF2014" s="136"/>
      <c r="EG2014" s="136"/>
      <c r="EH2014" s="136"/>
      <c r="EI2014" s="136"/>
      <c r="EJ2014" s="136"/>
      <c r="EK2014" s="136"/>
      <c r="EL2014" s="136"/>
      <c r="EM2014" s="136"/>
      <c r="EN2014" s="136"/>
      <c r="EO2014" s="136"/>
      <c r="EP2014" s="136"/>
      <c r="EQ2014" s="136"/>
      <c r="ER2014" s="136"/>
      <c r="ES2014" s="136"/>
      <c r="ET2014" s="136"/>
      <c r="EU2014" s="136"/>
      <c r="EV2014" s="136"/>
      <c r="EW2014" s="136"/>
      <c r="EX2014" s="136"/>
      <c r="EY2014" s="136"/>
      <c r="EZ2014" s="136"/>
      <c r="FA2014" s="136"/>
      <c r="FB2014" s="136"/>
      <c r="FC2014" s="136"/>
      <c r="FD2014" s="136"/>
      <c r="FE2014" s="136"/>
      <c r="FF2014" s="136"/>
      <c r="FG2014" s="136"/>
      <c r="FH2014" s="136"/>
      <c r="FI2014" s="136"/>
      <c r="FJ2014" s="136"/>
      <c r="FK2014" s="136"/>
      <c r="FL2014" s="136"/>
      <c r="FM2014" s="136"/>
      <c r="FN2014" s="136"/>
      <c r="FO2014" s="136"/>
      <c r="FP2014" s="136"/>
      <c r="FQ2014" s="136"/>
      <c r="FR2014" s="136"/>
      <c r="FS2014" s="136"/>
      <c r="FT2014" s="136"/>
      <c r="FU2014" s="136"/>
      <c r="FV2014" s="136"/>
      <c r="FW2014" s="136"/>
      <c r="FX2014" s="136"/>
      <c r="FY2014" s="136"/>
      <c r="FZ2014" s="136"/>
      <c r="GA2014" s="136"/>
      <c r="GB2014" s="136"/>
      <c r="GC2014" s="136"/>
      <c r="GD2014" s="136"/>
      <c r="GE2014" s="136"/>
      <c r="GF2014" s="136"/>
      <c r="GG2014" s="136"/>
      <c r="GH2014" s="136"/>
      <c r="GI2014" s="136"/>
      <c r="GJ2014" s="136"/>
      <c r="GK2014" s="136"/>
      <c r="GL2014" s="136"/>
      <c r="GM2014" s="136"/>
      <c r="GN2014" s="136"/>
      <c r="GO2014" s="136"/>
      <c r="GP2014" s="136"/>
      <c r="GQ2014" s="136"/>
      <c r="GR2014" s="136"/>
      <c r="GS2014" s="136"/>
      <c r="GT2014" s="136"/>
      <c r="GU2014" s="136"/>
      <c r="GV2014" s="136"/>
      <c r="GW2014" s="136"/>
      <c r="GX2014" s="136"/>
      <c r="GY2014" s="136"/>
      <c r="GZ2014" s="136"/>
      <c r="HA2014" s="136"/>
      <c r="HB2014" s="136"/>
      <c r="HC2014" s="136"/>
      <c r="HD2014" s="136"/>
      <c r="HE2014" s="136"/>
      <c r="HF2014" s="136"/>
      <c r="HG2014" s="136"/>
      <c r="HH2014" s="136"/>
      <c r="HI2014" s="136"/>
      <c r="HJ2014" s="136"/>
      <c r="HK2014" s="136"/>
      <c r="HL2014" s="136"/>
      <c r="HM2014" s="136"/>
      <c r="HN2014" s="136"/>
      <c r="HO2014" s="136"/>
      <c r="HP2014" s="136"/>
      <c r="HQ2014" s="136"/>
      <c r="HR2014" s="136"/>
      <c r="HS2014" s="136"/>
      <c r="HT2014" s="136"/>
      <c r="HU2014" s="136"/>
      <c r="HV2014" s="136"/>
      <c r="HW2014" s="136"/>
      <c r="HX2014" s="136"/>
      <c r="HY2014" s="136"/>
      <c r="HZ2014" s="136"/>
      <c r="IA2014" s="136"/>
      <c r="IB2014" s="136"/>
      <c r="IC2014" s="136"/>
      <c r="ID2014" s="136"/>
      <c r="IE2014" s="136"/>
      <c r="IF2014" s="136"/>
      <c r="IG2014" s="136"/>
    </row>
    <row r="2015" spans="1:241" ht="15" customHeight="1" x14ac:dyDescent="0.25">
      <c r="A2015" s="223" t="s">
        <v>144</v>
      </c>
      <c r="B2015" s="217">
        <v>4648459</v>
      </c>
      <c r="C2015" s="217">
        <v>5819738</v>
      </c>
      <c r="D2015" s="217">
        <v>591607</v>
      </c>
      <c r="E2015" s="217">
        <v>1483343</v>
      </c>
      <c r="F2015" s="217">
        <v>1899966</v>
      </c>
      <c r="G2015" s="217">
        <v>401147</v>
      </c>
      <c r="H2015" s="235">
        <v>14844260</v>
      </c>
      <c r="I2015" s="136"/>
      <c r="J2015" s="223" t="s">
        <v>100</v>
      </c>
      <c r="K2015" s="217">
        <v>5462585</v>
      </c>
      <c r="L2015" s="217">
        <v>4104062</v>
      </c>
      <c r="M2015" s="217">
        <v>750280</v>
      </c>
      <c r="N2015" s="217">
        <v>1070174</v>
      </c>
      <c r="O2015" s="217">
        <v>1490013</v>
      </c>
      <c r="P2015" s="217">
        <v>1284748</v>
      </c>
      <c r="Q2015" s="235">
        <v>14161862</v>
      </c>
      <c r="R2015" s="136"/>
      <c r="S2015" s="136"/>
      <c r="T2015" s="136"/>
      <c r="U2015" s="136"/>
      <c r="V2015" s="136"/>
      <c r="W2015" s="136"/>
      <c r="X2015" s="136"/>
      <c r="Y2015" s="136"/>
      <c r="Z2015" s="136"/>
      <c r="AA2015" s="136"/>
      <c r="AB2015" s="136"/>
      <c r="AC2015" s="136"/>
      <c r="AD2015" s="136"/>
      <c r="AE2015" s="136"/>
      <c r="AF2015" s="136"/>
      <c r="AG2015" s="136"/>
      <c r="AH2015" s="136"/>
      <c r="AI2015" s="136"/>
      <c r="AJ2015" s="136"/>
      <c r="AK2015" s="136"/>
      <c r="AL2015" s="136"/>
      <c r="AM2015" s="136"/>
      <c r="AN2015" s="136"/>
      <c r="AO2015" s="136"/>
      <c r="AP2015" s="136"/>
      <c r="AQ2015" s="136"/>
      <c r="AR2015" s="136"/>
      <c r="AS2015" s="136"/>
      <c r="AT2015" s="136"/>
      <c r="AU2015" s="136"/>
      <c r="AV2015" s="136"/>
      <c r="AW2015" s="136"/>
      <c r="AX2015" s="136"/>
      <c r="AY2015" s="136"/>
      <c r="AZ2015" s="136"/>
      <c r="BA2015" s="136"/>
      <c r="BB2015" s="136"/>
      <c r="BC2015" s="136"/>
      <c r="BD2015" s="136"/>
      <c r="BE2015" s="136"/>
      <c r="BF2015" s="136"/>
      <c r="BG2015" s="136"/>
      <c r="BH2015" s="136"/>
      <c r="BI2015" s="136"/>
      <c r="BJ2015" s="136"/>
      <c r="BK2015" s="136"/>
      <c r="BL2015" s="136"/>
      <c r="BM2015" s="136"/>
      <c r="BN2015" s="136"/>
      <c r="BO2015" s="136"/>
      <c r="BP2015" s="136"/>
      <c r="BQ2015" s="136"/>
      <c r="BR2015" s="136"/>
      <c r="BS2015" s="136"/>
      <c r="BT2015" s="136"/>
      <c r="BU2015" s="136"/>
      <c r="BV2015" s="136"/>
      <c r="BW2015" s="136"/>
      <c r="BX2015" s="136"/>
      <c r="BY2015" s="136"/>
      <c r="BZ2015" s="136"/>
      <c r="CA2015" s="136"/>
      <c r="CB2015" s="136"/>
      <c r="CC2015" s="136"/>
      <c r="CD2015" s="136"/>
      <c r="CE2015" s="136"/>
      <c r="CF2015" s="136"/>
      <c r="CG2015" s="136"/>
      <c r="CH2015" s="136"/>
      <c r="CI2015" s="136"/>
      <c r="CJ2015" s="136"/>
      <c r="CK2015" s="136"/>
      <c r="CL2015" s="136"/>
      <c r="CM2015" s="136"/>
      <c r="CN2015" s="136"/>
      <c r="CO2015" s="136"/>
      <c r="CP2015" s="136"/>
      <c r="CQ2015" s="136"/>
      <c r="CR2015" s="136"/>
      <c r="CS2015" s="136"/>
      <c r="CT2015" s="136"/>
      <c r="CU2015" s="136"/>
      <c r="CV2015" s="136"/>
      <c r="CW2015" s="136"/>
      <c r="CX2015" s="136"/>
      <c r="CY2015" s="136"/>
      <c r="CZ2015" s="136"/>
      <c r="DA2015" s="136"/>
      <c r="DB2015" s="136"/>
      <c r="DC2015" s="136"/>
      <c r="DD2015" s="136"/>
      <c r="DE2015" s="136"/>
      <c r="DF2015" s="136"/>
      <c r="DG2015" s="136"/>
      <c r="DH2015" s="136"/>
      <c r="DI2015" s="136"/>
      <c r="DJ2015" s="136"/>
      <c r="DK2015" s="136"/>
      <c r="DL2015" s="136"/>
      <c r="DM2015" s="136"/>
      <c r="DN2015" s="136"/>
      <c r="DO2015" s="136"/>
      <c r="DP2015" s="136"/>
      <c r="DQ2015" s="136"/>
      <c r="DR2015" s="136"/>
      <c r="DS2015" s="136"/>
      <c r="DT2015" s="136"/>
      <c r="DU2015" s="136"/>
      <c r="DV2015" s="136"/>
      <c r="DW2015" s="136"/>
      <c r="DX2015" s="136"/>
      <c r="DY2015" s="136"/>
      <c r="DZ2015" s="136"/>
      <c r="EA2015" s="136"/>
      <c r="EB2015" s="136"/>
      <c r="EC2015" s="136"/>
      <c r="ED2015" s="136"/>
      <c r="EE2015" s="136"/>
      <c r="EF2015" s="136"/>
      <c r="EG2015" s="136"/>
      <c r="EH2015" s="136"/>
      <c r="EI2015" s="136"/>
      <c r="EJ2015" s="136"/>
      <c r="EK2015" s="136"/>
      <c r="EL2015" s="136"/>
      <c r="EM2015" s="136"/>
      <c r="EN2015" s="136"/>
      <c r="EO2015" s="136"/>
      <c r="EP2015" s="136"/>
      <c r="EQ2015" s="136"/>
      <c r="ER2015" s="136"/>
      <c r="ES2015" s="136"/>
      <c r="ET2015" s="136"/>
      <c r="EU2015" s="136"/>
      <c r="EV2015" s="136"/>
      <c r="EW2015" s="136"/>
      <c r="EX2015" s="136"/>
      <c r="EY2015" s="136"/>
      <c r="EZ2015" s="136"/>
      <c r="FA2015" s="136"/>
      <c r="FB2015" s="136"/>
      <c r="FC2015" s="136"/>
      <c r="FD2015" s="136"/>
      <c r="FE2015" s="136"/>
      <c r="FF2015" s="136"/>
      <c r="FG2015" s="136"/>
      <c r="FH2015" s="136"/>
      <c r="FI2015" s="136"/>
      <c r="FJ2015" s="136"/>
      <c r="FK2015" s="136"/>
      <c r="FL2015" s="136"/>
      <c r="FM2015" s="136"/>
      <c r="FN2015" s="136"/>
      <c r="FO2015" s="136"/>
      <c r="FP2015" s="136"/>
      <c r="FQ2015" s="136"/>
      <c r="FR2015" s="136"/>
      <c r="FS2015" s="136"/>
      <c r="FT2015" s="136"/>
      <c r="FU2015" s="136"/>
      <c r="FV2015" s="136"/>
      <c r="FW2015" s="136"/>
      <c r="FX2015" s="136"/>
      <c r="FY2015" s="136"/>
      <c r="FZ2015" s="136"/>
      <c r="GA2015" s="136"/>
      <c r="GB2015" s="136"/>
      <c r="GC2015" s="136"/>
      <c r="GD2015" s="136"/>
      <c r="GE2015" s="136"/>
      <c r="GF2015" s="136"/>
      <c r="GG2015" s="136"/>
      <c r="GH2015" s="136"/>
      <c r="GI2015" s="136"/>
      <c r="GJ2015" s="136"/>
      <c r="GK2015" s="136"/>
      <c r="GL2015" s="136"/>
      <c r="GM2015" s="136"/>
      <c r="GN2015" s="136"/>
      <c r="GO2015" s="136"/>
      <c r="GP2015" s="136"/>
      <c r="GQ2015" s="136"/>
      <c r="GR2015" s="136"/>
      <c r="GS2015" s="136"/>
      <c r="GT2015" s="136"/>
      <c r="GU2015" s="136"/>
      <c r="GV2015" s="136"/>
      <c r="GW2015" s="136"/>
      <c r="GX2015" s="136"/>
      <c r="GY2015" s="136"/>
      <c r="GZ2015" s="136"/>
      <c r="HA2015" s="136"/>
      <c r="HB2015" s="136"/>
      <c r="HC2015" s="136"/>
      <c r="HD2015" s="136"/>
      <c r="HE2015" s="136"/>
      <c r="HF2015" s="136"/>
      <c r="HG2015" s="136"/>
      <c r="HH2015" s="136"/>
      <c r="HI2015" s="136"/>
      <c r="HJ2015" s="136"/>
      <c r="HK2015" s="136"/>
      <c r="HL2015" s="136"/>
      <c r="HM2015" s="136"/>
      <c r="HN2015" s="136"/>
      <c r="HO2015" s="136"/>
      <c r="HP2015" s="136"/>
      <c r="HQ2015" s="136"/>
      <c r="HR2015" s="136"/>
      <c r="HS2015" s="136"/>
      <c r="HT2015" s="136"/>
      <c r="HU2015" s="136"/>
      <c r="HV2015" s="136"/>
      <c r="HW2015" s="136"/>
      <c r="HX2015" s="136"/>
      <c r="HY2015" s="136"/>
      <c r="HZ2015" s="136"/>
      <c r="IA2015" s="136"/>
      <c r="IB2015" s="136"/>
      <c r="IC2015" s="136"/>
      <c r="ID2015" s="136"/>
      <c r="IE2015" s="136"/>
      <c r="IF2015" s="136"/>
      <c r="IG2015" s="136"/>
    </row>
    <row r="2016" spans="1:241" ht="15" customHeight="1" x14ac:dyDescent="0.25">
      <c r="A2016" s="223" t="s">
        <v>143</v>
      </c>
      <c r="B2016" s="217">
        <v>4570745</v>
      </c>
      <c r="C2016" s="217">
        <v>5476764</v>
      </c>
      <c r="D2016" s="217">
        <v>679511</v>
      </c>
      <c r="E2016" s="217">
        <v>1357355</v>
      </c>
      <c r="F2016" s="217">
        <v>1830196</v>
      </c>
      <c r="G2016" s="217">
        <v>422051</v>
      </c>
      <c r="H2016" s="235">
        <v>14336622</v>
      </c>
      <c r="I2016" s="136"/>
      <c r="J2016" s="223" t="s">
        <v>99</v>
      </c>
      <c r="K2016" s="217">
        <v>4986960</v>
      </c>
      <c r="L2016" s="217">
        <v>3921768</v>
      </c>
      <c r="M2016" s="217">
        <v>781141</v>
      </c>
      <c r="N2016" s="217">
        <v>1177475</v>
      </c>
      <c r="O2016" s="217">
        <v>1776854</v>
      </c>
      <c r="P2016" s="217">
        <v>1076514</v>
      </c>
      <c r="Q2016" s="235">
        <v>13720712</v>
      </c>
      <c r="R2016" s="136"/>
      <c r="S2016" s="136"/>
      <c r="T2016" s="136"/>
      <c r="U2016" s="136"/>
      <c r="V2016" s="136"/>
      <c r="W2016" s="136"/>
      <c r="X2016" s="136"/>
      <c r="Y2016" s="136"/>
      <c r="Z2016" s="136"/>
      <c r="AA2016" s="136"/>
      <c r="AB2016" s="136"/>
      <c r="AC2016" s="136"/>
      <c r="AD2016" s="136"/>
      <c r="AE2016" s="136"/>
      <c r="AF2016" s="136"/>
      <c r="AG2016" s="136"/>
      <c r="AH2016" s="136"/>
      <c r="AI2016" s="136"/>
      <c r="AJ2016" s="136"/>
      <c r="AK2016" s="136"/>
      <c r="AL2016" s="136"/>
      <c r="AM2016" s="136"/>
      <c r="AN2016" s="136"/>
      <c r="AO2016" s="136"/>
      <c r="AP2016" s="136"/>
      <c r="AQ2016" s="136"/>
      <c r="AR2016" s="136"/>
      <c r="AS2016" s="136"/>
      <c r="AT2016" s="136"/>
      <c r="AU2016" s="136"/>
      <c r="AV2016" s="136"/>
      <c r="AW2016" s="136"/>
      <c r="AX2016" s="136"/>
      <c r="AY2016" s="136"/>
      <c r="AZ2016" s="136"/>
      <c r="BA2016" s="136"/>
      <c r="BB2016" s="136"/>
      <c r="BC2016" s="136"/>
      <c r="BD2016" s="136"/>
      <c r="BE2016" s="136"/>
      <c r="BF2016" s="136"/>
      <c r="BG2016" s="136"/>
      <c r="BH2016" s="136"/>
      <c r="BI2016" s="136"/>
      <c r="BJ2016" s="136"/>
      <c r="BK2016" s="136"/>
      <c r="BL2016" s="136"/>
      <c r="BM2016" s="136"/>
      <c r="BN2016" s="136"/>
      <c r="BO2016" s="136"/>
      <c r="BP2016" s="136"/>
      <c r="BQ2016" s="136"/>
      <c r="BR2016" s="136"/>
      <c r="BS2016" s="136"/>
      <c r="BT2016" s="136"/>
      <c r="BU2016" s="136"/>
      <c r="BV2016" s="136"/>
      <c r="BW2016" s="136"/>
      <c r="BX2016" s="136"/>
      <c r="BY2016" s="136"/>
      <c r="BZ2016" s="136"/>
      <c r="CA2016" s="136"/>
      <c r="CB2016" s="136"/>
      <c r="CC2016" s="136"/>
      <c r="CD2016" s="136"/>
      <c r="CE2016" s="136"/>
      <c r="CF2016" s="136"/>
      <c r="CG2016" s="136"/>
      <c r="CH2016" s="136"/>
      <c r="CI2016" s="136"/>
      <c r="CJ2016" s="136"/>
      <c r="CK2016" s="136"/>
      <c r="CL2016" s="136"/>
      <c r="CM2016" s="136"/>
      <c r="CN2016" s="136"/>
      <c r="CO2016" s="136"/>
      <c r="CP2016" s="136"/>
      <c r="CQ2016" s="136"/>
      <c r="CR2016" s="136"/>
      <c r="CS2016" s="136"/>
      <c r="CT2016" s="136"/>
      <c r="CU2016" s="136"/>
      <c r="CV2016" s="136"/>
      <c r="CW2016" s="136"/>
      <c r="CX2016" s="136"/>
      <c r="CY2016" s="136"/>
      <c r="CZ2016" s="136"/>
      <c r="DA2016" s="136"/>
      <c r="DB2016" s="136"/>
      <c r="DC2016" s="136"/>
      <c r="DD2016" s="136"/>
      <c r="DE2016" s="136"/>
      <c r="DF2016" s="136"/>
      <c r="DG2016" s="136"/>
      <c r="DH2016" s="136"/>
      <c r="DI2016" s="136"/>
      <c r="DJ2016" s="136"/>
      <c r="DK2016" s="136"/>
      <c r="DL2016" s="136"/>
      <c r="DM2016" s="136"/>
      <c r="DN2016" s="136"/>
      <c r="DO2016" s="136"/>
      <c r="DP2016" s="136"/>
      <c r="DQ2016" s="136"/>
      <c r="DR2016" s="136"/>
      <c r="DS2016" s="136"/>
      <c r="DT2016" s="136"/>
      <c r="DU2016" s="136"/>
      <c r="DV2016" s="136"/>
      <c r="DW2016" s="136"/>
      <c r="DX2016" s="136"/>
      <c r="DY2016" s="136"/>
      <c r="DZ2016" s="136"/>
      <c r="EA2016" s="136"/>
      <c r="EB2016" s="136"/>
      <c r="EC2016" s="136"/>
      <c r="ED2016" s="136"/>
      <c r="EE2016" s="136"/>
      <c r="EF2016" s="136"/>
      <c r="EG2016" s="136"/>
      <c r="EH2016" s="136"/>
      <c r="EI2016" s="136"/>
      <c r="EJ2016" s="136"/>
      <c r="EK2016" s="136"/>
      <c r="EL2016" s="136"/>
      <c r="EM2016" s="136"/>
      <c r="EN2016" s="136"/>
      <c r="EO2016" s="136"/>
      <c r="EP2016" s="136"/>
      <c r="EQ2016" s="136"/>
      <c r="ER2016" s="136"/>
      <c r="ES2016" s="136"/>
      <c r="ET2016" s="136"/>
      <c r="EU2016" s="136"/>
      <c r="EV2016" s="136"/>
      <c r="EW2016" s="136"/>
      <c r="EX2016" s="136"/>
      <c r="EY2016" s="136"/>
      <c r="EZ2016" s="136"/>
      <c r="FA2016" s="136"/>
      <c r="FB2016" s="136"/>
      <c r="FC2016" s="136"/>
      <c r="FD2016" s="136"/>
      <c r="FE2016" s="136"/>
      <c r="FF2016" s="136"/>
      <c r="FG2016" s="136"/>
      <c r="FH2016" s="136"/>
      <c r="FI2016" s="136"/>
      <c r="FJ2016" s="136"/>
      <c r="FK2016" s="136"/>
      <c r="FL2016" s="136"/>
      <c r="FM2016" s="136"/>
      <c r="FN2016" s="136"/>
      <c r="FO2016" s="136"/>
      <c r="FP2016" s="136"/>
      <c r="FQ2016" s="136"/>
      <c r="FR2016" s="136"/>
      <c r="FS2016" s="136"/>
      <c r="FT2016" s="136"/>
      <c r="FU2016" s="136"/>
      <c r="FV2016" s="136"/>
      <c r="FW2016" s="136"/>
      <c r="FX2016" s="136"/>
      <c r="FY2016" s="136"/>
      <c r="FZ2016" s="136"/>
      <c r="GA2016" s="136"/>
      <c r="GB2016" s="136"/>
      <c r="GC2016" s="136"/>
      <c r="GD2016" s="136"/>
      <c r="GE2016" s="136"/>
      <c r="GF2016" s="136"/>
      <c r="GG2016" s="136"/>
      <c r="GH2016" s="136"/>
      <c r="GI2016" s="136"/>
      <c r="GJ2016" s="136"/>
      <c r="GK2016" s="136"/>
      <c r="GL2016" s="136"/>
      <c r="GM2016" s="136"/>
      <c r="GN2016" s="136"/>
      <c r="GO2016" s="136"/>
      <c r="GP2016" s="136"/>
      <c r="GQ2016" s="136"/>
      <c r="GR2016" s="136"/>
      <c r="GS2016" s="136"/>
      <c r="GT2016" s="136"/>
      <c r="GU2016" s="136"/>
      <c r="GV2016" s="136"/>
      <c r="GW2016" s="136"/>
      <c r="GX2016" s="136"/>
      <c r="GY2016" s="136"/>
      <c r="GZ2016" s="136"/>
      <c r="HA2016" s="136"/>
      <c r="HB2016" s="136"/>
      <c r="HC2016" s="136"/>
      <c r="HD2016" s="136"/>
      <c r="HE2016" s="136"/>
      <c r="HF2016" s="136"/>
      <c r="HG2016" s="136"/>
      <c r="HH2016" s="136"/>
      <c r="HI2016" s="136"/>
      <c r="HJ2016" s="136"/>
      <c r="HK2016" s="136"/>
      <c r="HL2016" s="136"/>
      <c r="HM2016" s="136"/>
      <c r="HN2016" s="136"/>
      <c r="HO2016" s="136"/>
      <c r="HP2016" s="136"/>
      <c r="HQ2016" s="136"/>
      <c r="HR2016" s="136"/>
      <c r="HS2016" s="136"/>
      <c r="HT2016" s="136"/>
      <c r="HU2016" s="136"/>
      <c r="HV2016" s="136"/>
      <c r="HW2016" s="136"/>
      <c r="HX2016" s="136"/>
      <c r="HY2016" s="136"/>
      <c r="HZ2016" s="136"/>
      <c r="IA2016" s="136"/>
      <c r="IB2016" s="136"/>
      <c r="IC2016" s="136"/>
      <c r="ID2016" s="136"/>
      <c r="IE2016" s="136"/>
      <c r="IF2016" s="136"/>
      <c r="IG2016" s="136"/>
    </row>
    <row r="2017" spans="1:241" ht="15" customHeight="1" x14ac:dyDescent="0.25">
      <c r="A2017" s="223" t="s">
        <v>142</v>
      </c>
      <c r="B2017" s="217">
        <v>3787608</v>
      </c>
      <c r="C2017" s="217">
        <v>5554400</v>
      </c>
      <c r="D2017" s="217">
        <v>664470</v>
      </c>
      <c r="E2017" s="217">
        <v>1422418</v>
      </c>
      <c r="F2017" s="217">
        <v>2109813</v>
      </c>
      <c r="G2017" s="217">
        <v>530296</v>
      </c>
      <c r="H2017" s="235">
        <v>14069005</v>
      </c>
      <c r="I2017" s="136"/>
      <c r="J2017" s="223" t="s">
        <v>98</v>
      </c>
      <c r="K2017" s="217">
        <v>5124489</v>
      </c>
      <c r="L2017" s="217">
        <v>4077110</v>
      </c>
      <c r="M2017" s="217">
        <v>711553</v>
      </c>
      <c r="N2017" s="217">
        <v>1272092</v>
      </c>
      <c r="O2017" s="217">
        <v>1814908</v>
      </c>
      <c r="P2017" s="217">
        <v>1004848</v>
      </c>
      <c r="Q2017" s="235">
        <v>14005000</v>
      </c>
      <c r="R2017" s="136"/>
      <c r="S2017" s="136"/>
      <c r="T2017" s="136"/>
      <c r="U2017" s="136"/>
      <c r="V2017" s="136"/>
      <c r="W2017" s="136"/>
      <c r="X2017" s="136"/>
      <c r="Y2017" s="136"/>
      <c r="Z2017" s="136"/>
      <c r="AA2017" s="136"/>
      <c r="AB2017" s="136"/>
      <c r="AC2017" s="136"/>
      <c r="AD2017" s="136"/>
      <c r="AE2017" s="136"/>
      <c r="AF2017" s="136"/>
      <c r="AG2017" s="136"/>
      <c r="AH2017" s="136"/>
      <c r="AI2017" s="136"/>
      <c r="AJ2017" s="136"/>
      <c r="AK2017" s="136"/>
      <c r="AL2017" s="136"/>
      <c r="AM2017" s="136"/>
      <c r="AN2017" s="136"/>
      <c r="AO2017" s="136"/>
      <c r="AP2017" s="136"/>
      <c r="AQ2017" s="136"/>
      <c r="AR2017" s="136"/>
      <c r="AS2017" s="136"/>
      <c r="AT2017" s="136"/>
      <c r="AU2017" s="136"/>
      <c r="AV2017" s="136"/>
      <c r="AW2017" s="136"/>
      <c r="AX2017" s="136"/>
      <c r="AY2017" s="136"/>
      <c r="AZ2017" s="136"/>
      <c r="BA2017" s="136"/>
      <c r="BB2017" s="136"/>
      <c r="BC2017" s="136"/>
      <c r="BD2017" s="136"/>
      <c r="BE2017" s="136"/>
      <c r="BF2017" s="136"/>
      <c r="BG2017" s="136"/>
      <c r="BH2017" s="136"/>
      <c r="BI2017" s="136"/>
      <c r="BJ2017" s="136"/>
      <c r="BK2017" s="136"/>
      <c r="BL2017" s="136"/>
      <c r="BM2017" s="136"/>
      <c r="BN2017" s="136"/>
      <c r="BO2017" s="136"/>
      <c r="BP2017" s="136"/>
      <c r="BQ2017" s="136"/>
      <c r="BR2017" s="136"/>
      <c r="BS2017" s="136"/>
      <c r="BT2017" s="136"/>
      <c r="BU2017" s="136"/>
      <c r="BV2017" s="136"/>
      <c r="BW2017" s="136"/>
      <c r="BX2017" s="136"/>
      <c r="BY2017" s="136"/>
      <c r="BZ2017" s="136"/>
      <c r="CA2017" s="136"/>
      <c r="CB2017" s="136"/>
      <c r="CC2017" s="136"/>
      <c r="CD2017" s="136"/>
      <c r="CE2017" s="136"/>
      <c r="CF2017" s="136"/>
      <c r="CG2017" s="136"/>
      <c r="CH2017" s="136"/>
      <c r="CI2017" s="136"/>
      <c r="CJ2017" s="136"/>
      <c r="CK2017" s="136"/>
      <c r="CL2017" s="136"/>
      <c r="CM2017" s="136"/>
      <c r="CN2017" s="136"/>
      <c r="CO2017" s="136"/>
      <c r="CP2017" s="136"/>
      <c r="CQ2017" s="136"/>
      <c r="CR2017" s="136"/>
      <c r="CS2017" s="136"/>
      <c r="CT2017" s="136"/>
      <c r="CU2017" s="136"/>
      <c r="CV2017" s="136"/>
      <c r="CW2017" s="136"/>
      <c r="CX2017" s="136"/>
      <c r="CY2017" s="136"/>
      <c r="CZ2017" s="136"/>
      <c r="DA2017" s="136"/>
      <c r="DB2017" s="136"/>
      <c r="DC2017" s="136"/>
      <c r="DD2017" s="136"/>
      <c r="DE2017" s="136"/>
      <c r="DF2017" s="136"/>
      <c r="DG2017" s="136"/>
      <c r="DH2017" s="136"/>
      <c r="DI2017" s="136"/>
      <c r="DJ2017" s="136"/>
      <c r="DK2017" s="136"/>
      <c r="DL2017" s="136"/>
      <c r="DM2017" s="136"/>
      <c r="DN2017" s="136"/>
      <c r="DO2017" s="136"/>
      <c r="DP2017" s="136"/>
      <c r="DQ2017" s="136"/>
      <c r="DR2017" s="136"/>
      <c r="DS2017" s="136"/>
      <c r="DT2017" s="136"/>
      <c r="DU2017" s="136"/>
      <c r="DV2017" s="136"/>
      <c r="DW2017" s="136"/>
      <c r="DX2017" s="136"/>
      <c r="DY2017" s="136"/>
      <c r="DZ2017" s="136"/>
      <c r="EA2017" s="136"/>
      <c r="EB2017" s="136"/>
      <c r="EC2017" s="136"/>
      <c r="ED2017" s="136"/>
      <c r="EE2017" s="136"/>
      <c r="EF2017" s="136"/>
      <c r="EG2017" s="136"/>
      <c r="EH2017" s="136"/>
      <c r="EI2017" s="136"/>
      <c r="EJ2017" s="136"/>
      <c r="EK2017" s="136"/>
      <c r="EL2017" s="136"/>
      <c r="EM2017" s="136"/>
      <c r="EN2017" s="136"/>
      <c r="EO2017" s="136"/>
      <c r="EP2017" s="136"/>
      <c r="EQ2017" s="136"/>
      <c r="ER2017" s="136"/>
      <c r="ES2017" s="136"/>
      <c r="ET2017" s="136"/>
      <c r="EU2017" s="136"/>
      <c r="EV2017" s="136"/>
      <c r="EW2017" s="136"/>
      <c r="EX2017" s="136"/>
      <c r="EY2017" s="136"/>
      <c r="EZ2017" s="136"/>
      <c r="FA2017" s="136"/>
      <c r="FB2017" s="136"/>
      <c r="FC2017" s="136"/>
      <c r="FD2017" s="136"/>
      <c r="FE2017" s="136"/>
      <c r="FF2017" s="136"/>
      <c r="FG2017" s="136"/>
      <c r="FH2017" s="136"/>
      <c r="FI2017" s="136"/>
      <c r="FJ2017" s="136"/>
      <c r="FK2017" s="136"/>
      <c r="FL2017" s="136"/>
      <c r="FM2017" s="136"/>
      <c r="FN2017" s="136"/>
      <c r="FO2017" s="136"/>
      <c r="FP2017" s="136"/>
      <c r="FQ2017" s="136"/>
      <c r="FR2017" s="136"/>
      <c r="FS2017" s="136"/>
      <c r="FT2017" s="136"/>
      <c r="FU2017" s="136"/>
      <c r="FV2017" s="136"/>
      <c r="FW2017" s="136"/>
      <c r="FX2017" s="136"/>
      <c r="FY2017" s="136"/>
      <c r="FZ2017" s="136"/>
      <c r="GA2017" s="136"/>
      <c r="GB2017" s="136"/>
      <c r="GC2017" s="136"/>
      <c r="GD2017" s="136"/>
      <c r="GE2017" s="136"/>
      <c r="GF2017" s="136"/>
      <c r="GG2017" s="136"/>
      <c r="GH2017" s="136"/>
      <c r="GI2017" s="136"/>
      <c r="GJ2017" s="136"/>
      <c r="GK2017" s="136"/>
      <c r="GL2017" s="136"/>
      <c r="GM2017" s="136"/>
      <c r="GN2017" s="136"/>
      <c r="GO2017" s="136"/>
      <c r="GP2017" s="136"/>
      <c r="GQ2017" s="136"/>
      <c r="GR2017" s="136"/>
      <c r="GS2017" s="136"/>
      <c r="GT2017" s="136"/>
      <c r="GU2017" s="136"/>
      <c r="GV2017" s="136"/>
      <c r="GW2017" s="136"/>
      <c r="GX2017" s="136"/>
      <c r="GY2017" s="136"/>
      <c r="GZ2017" s="136"/>
      <c r="HA2017" s="136"/>
      <c r="HB2017" s="136"/>
      <c r="HC2017" s="136"/>
      <c r="HD2017" s="136"/>
      <c r="HE2017" s="136"/>
      <c r="HF2017" s="136"/>
      <c r="HG2017" s="136"/>
      <c r="HH2017" s="136"/>
      <c r="HI2017" s="136"/>
      <c r="HJ2017" s="136"/>
      <c r="HK2017" s="136"/>
      <c r="HL2017" s="136"/>
      <c r="HM2017" s="136"/>
      <c r="HN2017" s="136"/>
      <c r="HO2017" s="136"/>
      <c r="HP2017" s="136"/>
      <c r="HQ2017" s="136"/>
      <c r="HR2017" s="136"/>
      <c r="HS2017" s="136"/>
      <c r="HT2017" s="136"/>
      <c r="HU2017" s="136"/>
      <c r="HV2017" s="136"/>
      <c r="HW2017" s="136"/>
      <c r="HX2017" s="136"/>
      <c r="HY2017" s="136"/>
      <c r="HZ2017" s="136"/>
      <c r="IA2017" s="136"/>
      <c r="IB2017" s="136"/>
      <c r="IC2017" s="136"/>
      <c r="ID2017" s="136"/>
      <c r="IE2017" s="136"/>
      <c r="IF2017" s="136"/>
      <c r="IG2017" s="136"/>
    </row>
    <row r="2018" spans="1:241" ht="15" customHeight="1" x14ac:dyDescent="0.25">
      <c r="A2018" s="223" t="s">
        <v>141</v>
      </c>
      <c r="B2018" s="217">
        <v>3277704</v>
      </c>
      <c r="C2018" s="217">
        <v>4020136</v>
      </c>
      <c r="D2018" s="217">
        <v>500655</v>
      </c>
      <c r="E2018" s="217">
        <v>1177641</v>
      </c>
      <c r="F2018" s="217">
        <v>1619098</v>
      </c>
      <c r="G2018" s="217">
        <v>638372</v>
      </c>
      <c r="H2018" s="235">
        <v>11233606</v>
      </c>
      <c r="I2018" s="136"/>
      <c r="J2018" s="223" t="s">
        <v>97</v>
      </c>
      <c r="K2018" s="217">
        <v>8662098</v>
      </c>
      <c r="L2018" s="217">
        <v>4280672</v>
      </c>
      <c r="M2018" s="217">
        <v>532218</v>
      </c>
      <c r="N2018" s="217">
        <v>1323280</v>
      </c>
      <c r="O2018" s="217">
        <v>1669658</v>
      </c>
      <c r="P2018" s="217">
        <v>821377</v>
      </c>
      <c r="Q2018" s="235">
        <v>17289303</v>
      </c>
      <c r="R2018" s="136"/>
      <c r="S2018" s="136"/>
      <c r="T2018" s="136"/>
      <c r="U2018" s="136"/>
      <c r="V2018" s="136"/>
      <c r="W2018" s="136"/>
      <c r="X2018" s="136"/>
      <c r="Y2018" s="136"/>
      <c r="Z2018" s="136"/>
      <c r="AA2018" s="136"/>
      <c r="AB2018" s="136"/>
      <c r="AC2018" s="136"/>
      <c r="AD2018" s="136"/>
      <c r="AE2018" s="136"/>
      <c r="AF2018" s="136"/>
      <c r="AG2018" s="136"/>
      <c r="AH2018" s="136"/>
      <c r="AI2018" s="136"/>
      <c r="AJ2018" s="136"/>
      <c r="AK2018" s="136"/>
      <c r="AL2018" s="136"/>
      <c r="AM2018" s="136"/>
      <c r="AN2018" s="136"/>
      <c r="AO2018" s="136"/>
      <c r="AP2018" s="136"/>
      <c r="AQ2018" s="136"/>
      <c r="AR2018" s="136"/>
      <c r="AS2018" s="136"/>
      <c r="AT2018" s="136"/>
      <c r="AU2018" s="136"/>
      <c r="AV2018" s="136"/>
      <c r="AW2018" s="136"/>
      <c r="AX2018" s="136"/>
      <c r="AY2018" s="136"/>
      <c r="AZ2018" s="136"/>
      <c r="BA2018" s="136"/>
      <c r="BB2018" s="136"/>
      <c r="BC2018" s="136"/>
      <c r="BD2018" s="136"/>
      <c r="BE2018" s="136"/>
      <c r="BF2018" s="136"/>
      <c r="BG2018" s="136"/>
      <c r="BH2018" s="136"/>
      <c r="BI2018" s="136"/>
      <c r="BJ2018" s="136"/>
      <c r="BK2018" s="136"/>
      <c r="BL2018" s="136"/>
      <c r="BM2018" s="136"/>
      <c r="BN2018" s="136"/>
      <c r="BO2018" s="136"/>
      <c r="BP2018" s="136"/>
      <c r="BQ2018" s="136"/>
      <c r="BR2018" s="136"/>
      <c r="BS2018" s="136"/>
      <c r="BT2018" s="136"/>
      <c r="BU2018" s="136"/>
      <c r="BV2018" s="136"/>
      <c r="BW2018" s="136"/>
      <c r="BX2018" s="136"/>
      <c r="BY2018" s="136"/>
      <c r="BZ2018" s="136"/>
      <c r="CA2018" s="136"/>
      <c r="CB2018" s="136"/>
      <c r="CC2018" s="136"/>
      <c r="CD2018" s="136"/>
      <c r="CE2018" s="136"/>
      <c r="CF2018" s="136"/>
      <c r="CG2018" s="136"/>
      <c r="CH2018" s="136"/>
      <c r="CI2018" s="136"/>
      <c r="CJ2018" s="136"/>
      <c r="CK2018" s="136"/>
      <c r="CL2018" s="136"/>
      <c r="CM2018" s="136"/>
      <c r="CN2018" s="136"/>
      <c r="CO2018" s="136"/>
      <c r="CP2018" s="136"/>
      <c r="CQ2018" s="136"/>
      <c r="CR2018" s="136"/>
      <c r="CS2018" s="136"/>
      <c r="CT2018" s="136"/>
      <c r="CU2018" s="136"/>
      <c r="CV2018" s="136"/>
      <c r="CW2018" s="136"/>
      <c r="CX2018" s="136"/>
      <c r="CY2018" s="136"/>
      <c r="CZ2018" s="136"/>
      <c r="DA2018" s="136"/>
      <c r="DB2018" s="136"/>
      <c r="DC2018" s="136"/>
      <c r="DD2018" s="136"/>
      <c r="DE2018" s="136"/>
      <c r="DF2018" s="136"/>
      <c r="DG2018" s="136"/>
      <c r="DH2018" s="136"/>
      <c r="DI2018" s="136"/>
      <c r="DJ2018" s="136"/>
      <c r="DK2018" s="136"/>
      <c r="DL2018" s="136"/>
      <c r="DM2018" s="136"/>
      <c r="DN2018" s="136"/>
      <c r="DO2018" s="136"/>
      <c r="DP2018" s="136"/>
      <c r="DQ2018" s="136"/>
      <c r="DR2018" s="136"/>
      <c r="DS2018" s="136"/>
      <c r="DT2018" s="136"/>
      <c r="DU2018" s="136"/>
      <c r="DV2018" s="136"/>
      <c r="DW2018" s="136"/>
      <c r="DX2018" s="136"/>
      <c r="DY2018" s="136"/>
      <c r="DZ2018" s="136"/>
      <c r="EA2018" s="136"/>
      <c r="EB2018" s="136"/>
      <c r="EC2018" s="136"/>
      <c r="ED2018" s="136"/>
      <c r="EE2018" s="136"/>
      <c r="EF2018" s="136"/>
      <c r="EG2018" s="136"/>
      <c r="EH2018" s="136"/>
      <c r="EI2018" s="136"/>
      <c r="EJ2018" s="136"/>
      <c r="EK2018" s="136"/>
      <c r="EL2018" s="136"/>
      <c r="EM2018" s="136"/>
      <c r="EN2018" s="136"/>
      <c r="EO2018" s="136"/>
      <c r="EP2018" s="136"/>
      <c r="EQ2018" s="136"/>
      <c r="ER2018" s="136"/>
      <c r="ES2018" s="136"/>
      <c r="ET2018" s="136"/>
      <c r="EU2018" s="136"/>
      <c r="EV2018" s="136"/>
      <c r="EW2018" s="136"/>
      <c r="EX2018" s="136"/>
      <c r="EY2018" s="136"/>
      <c r="EZ2018" s="136"/>
      <c r="FA2018" s="136"/>
      <c r="FB2018" s="136"/>
      <c r="FC2018" s="136"/>
      <c r="FD2018" s="136"/>
      <c r="FE2018" s="136"/>
      <c r="FF2018" s="136"/>
      <c r="FG2018" s="136"/>
      <c r="FH2018" s="136"/>
      <c r="FI2018" s="136"/>
      <c r="FJ2018" s="136"/>
      <c r="FK2018" s="136"/>
      <c r="FL2018" s="136"/>
      <c r="FM2018" s="136"/>
      <c r="FN2018" s="136"/>
      <c r="FO2018" s="136"/>
      <c r="FP2018" s="136"/>
      <c r="FQ2018" s="136"/>
      <c r="FR2018" s="136"/>
      <c r="FS2018" s="136"/>
      <c r="FT2018" s="136"/>
      <c r="FU2018" s="136"/>
      <c r="FV2018" s="136"/>
      <c r="FW2018" s="136"/>
      <c r="FX2018" s="136"/>
      <c r="FY2018" s="136"/>
      <c r="FZ2018" s="136"/>
      <c r="GA2018" s="136"/>
      <c r="GB2018" s="136"/>
      <c r="GC2018" s="136"/>
      <c r="GD2018" s="136"/>
      <c r="GE2018" s="136"/>
      <c r="GF2018" s="136"/>
      <c r="GG2018" s="136"/>
      <c r="GH2018" s="136"/>
      <c r="GI2018" s="136"/>
      <c r="GJ2018" s="136"/>
      <c r="GK2018" s="136"/>
      <c r="GL2018" s="136"/>
      <c r="GM2018" s="136"/>
      <c r="GN2018" s="136"/>
      <c r="GO2018" s="136"/>
      <c r="GP2018" s="136"/>
      <c r="GQ2018" s="136"/>
      <c r="GR2018" s="136"/>
      <c r="GS2018" s="136"/>
      <c r="GT2018" s="136"/>
      <c r="GU2018" s="136"/>
      <c r="GV2018" s="136"/>
      <c r="GW2018" s="136"/>
      <c r="GX2018" s="136"/>
      <c r="GY2018" s="136"/>
      <c r="GZ2018" s="136"/>
      <c r="HA2018" s="136"/>
      <c r="HB2018" s="136"/>
      <c r="HC2018" s="136"/>
      <c r="HD2018" s="136"/>
      <c r="HE2018" s="136"/>
      <c r="HF2018" s="136"/>
      <c r="HG2018" s="136"/>
      <c r="HH2018" s="136"/>
      <c r="HI2018" s="136"/>
      <c r="HJ2018" s="136"/>
      <c r="HK2018" s="136"/>
      <c r="HL2018" s="136"/>
      <c r="HM2018" s="136"/>
      <c r="HN2018" s="136"/>
      <c r="HO2018" s="136"/>
      <c r="HP2018" s="136"/>
      <c r="HQ2018" s="136"/>
      <c r="HR2018" s="136"/>
      <c r="HS2018" s="136"/>
      <c r="HT2018" s="136"/>
      <c r="HU2018" s="136"/>
      <c r="HV2018" s="136"/>
      <c r="HW2018" s="136"/>
      <c r="HX2018" s="136"/>
      <c r="HY2018" s="136"/>
      <c r="HZ2018" s="136"/>
      <c r="IA2018" s="136"/>
      <c r="IB2018" s="136"/>
      <c r="IC2018" s="136"/>
      <c r="ID2018" s="136"/>
      <c r="IE2018" s="136"/>
      <c r="IF2018" s="136"/>
      <c r="IG2018" s="136"/>
    </row>
    <row r="2019" spans="1:241" ht="15" customHeight="1" x14ac:dyDescent="0.25">
      <c r="A2019" s="223" t="s">
        <v>140</v>
      </c>
      <c r="B2019" s="217">
        <v>3975373</v>
      </c>
      <c r="C2019" s="217">
        <v>4455971</v>
      </c>
      <c r="D2019" s="217">
        <v>743912</v>
      </c>
      <c r="E2019" s="217">
        <v>1729084</v>
      </c>
      <c r="F2019" s="217">
        <v>1683502</v>
      </c>
      <c r="G2019" s="217">
        <v>582971</v>
      </c>
      <c r="H2019" s="235">
        <v>13170813</v>
      </c>
      <c r="I2019" s="136"/>
      <c r="J2019" s="223" t="s">
        <v>96</v>
      </c>
      <c r="K2019" s="217">
        <v>17609766</v>
      </c>
      <c r="L2019" s="217">
        <v>3958873</v>
      </c>
      <c r="M2019" s="217">
        <v>643340</v>
      </c>
      <c r="N2019" s="217">
        <v>1672094</v>
      </c>
      <c r="O2019" s="217">
        <v>1968015</v>
      </c>
      <c r="P2019" s="217">
        <v>756459</v>
      </c>
      <c r="Q2019" s="235">
        <v>26608547</v>
      </c>
      <c r="R2019" s="136"/>
      <c r="S2019" s="136"/>
      <c r="T2019" s="136"/>
      <c r="U2019" s="136"/>
      <c r="V2019" s="136"/>
      <c r="W2019" s="136"/>
      <c r="X2019" s="136"/>
      <c r="Y2019" s="136"/>
      <c r="Z2019" s="136"/>
      <c r="AA2019" s="136"/>
      <c r="AB2019" s="136"/>
      <c r="AC2019" s="136"/>
      <c r="AD2019" s="136"/>
      <c r="AE2019" s="136"/>
      <c r="AF2019" s="136"/>
      <c r="AG2019" s="136"/>
      <c r="AH2019" s="136"/>
      <c r="AI2019" s="136"/>
      <c r="AJ2019" s="136"/>
      <c r="AK2019" s="136"/>
      <c r="AL2019" s="136"/>
      <c r="AM2019" s="136"/>
      <c r="AN2019" s="136"/>
      <c r="AO2019" s="136"/>
      <c r="AP2019" s="136"/>
      <c r="AQ2019" s="136"/>
      <c r="AR2019" s="136"/>
      <c r="AS2019" s="136"/>
      <c r="AT2019" s="136"/>
      <c r="AU2019" s="136"/>
      <c r="AV2019" s="136"/>
      <c r="AW2019" s="136"/>
      <c r="AX2019" s="136"/>
      <c r="AY2019" s="136"/>
      <c r="AZ2019" s="136"/>
      <c r="BA2019" s="136"/>
      <c r="BB2019" s="136"/>
      <c r="BC2019" s="136"/>
      <c r="BD2019" s="136"/>
      <c r="BE2019" s="136"/>
      <c r="BF2019" s="136"/>
      <c r="BG2019" s="136"/>
      <c r="BH2019" s="136"/>
      <c r="BI2019" s="136"/>
      <c r="BJ2019" s="136"/>
      <c r="BK2019" s="136"/>
      <c r="BL2019" s="136"/>
      <c r="BM2019" s="136"/>
      <c r="BN2019" s="136"/>
      <c r="BO2019" s="136"/>
      <c r="BP2019" s="136"/>
      <c r="BQ2019" s="136"/>
      <c r="BR2019" s="136"/>
      <c r="BS2019" s="136"/>
      <c r="BT2019" s="136"/>
      <c r="BU2019" s="136"/>
      <c r="BV2019" s="136"/>
      <c r="BW2019" s="136"/>
      <c r="BX2019" s="136"/>
      <c r="BY2019" s="136"/>
      <c r="BZ2019" s="136"/>
      <c r="CA2019" s="136"/>
      <c r="CB2019" s="136"/>
      <c r="CC2019" s="136"/>
      <c r="CD2019" s="136"/>
      <c r="CE2019" s="136"/>
      <c r="CF2019" s="136"/>
      <c r="CG2019" s="136"/>
      <c r="CH2019" s="136"/>
      <c r="CI2019" s="136"/>
      <c r="CJ2019" s="136"/>
      <c r="CK2019" s="136"/>
      <c r="CL2019" s="136"/>
      <c r="CM2019" s="136"/>
      <c r="CN2019" s="136"/>
      <c r="CO2019" s="136"/>
      <c r="CP2019" s="136"/>
      <c r="CQ2019" s="136"/>
      <c r="CR2019" s="136"/>
      <c r="CS2019" s="136"/>
      <c r="CT2019" s="136"/>
      <c r="CU2019" s="136"/>
      <c r="CV2019" s="136"/>
      <c r="CW2019" s="136"/>
      <c r="CX2019" s="136"/>
      <c r="CY2019" s="136"/>
      <c r="CZ2019" s="136"/>
      <c r="DA2019" s="136"/>
      <c r="DB2019" s="136"/>
      <c r="DC2019" s="136"/>
      <c r="DD2019" s="136"/>
      <c r="DE2019" s="136"/>
      <c r="DF2019" s="136"/>
      <c r="DG2019" s="136"/>
      <c r="DH2019" s="136"/>
      <c r="DI2019" s="136"/>
      <c r="DJ2019" s="136"/>
      <c r="DK2019" s="136"/>
      <c r="DL2019" s="136"/>
      <c r="DM2019" s="136"/>
      <c r="DN2019" s="136"/>
      <c r="DO2019" s="136"/>
      <c r="DP2019" s="136"/>
      <c r="DQ2019" s="136"/>
      <c r="DR2019" s="136"/>
      <c r="DS2019" s="136"/>
      <c r="DT2019" s="136"/>
      <c r="DU2019" s="136"/>
      <c r="DV2019" s="136"/>
      <c r="DW2019" s="136"/>
      <c r="DX2019" s="136"/>
      <c r="DY2019" s="136"/>
      <c r="DZ2019" s="136"/>
      <c r="EA2019" s="136"/>
      <c r="EB2019" s="136"/>
      <c r="EC2019" s="136"/>
      <c r="ED2019" s="136"/>
      <c r="EE2019" s="136"/>
      <c r="EF2019" s="136"/>
      <c r="EG2019" s="136"/>
      <c r="EH2019" s="136"/>
      <c r="EI2019" s="136"/>
      <c r="EJ2019" s="136"/>
      <c r="EK2019" s="136"/>
      <c r="EL2019" s="136"/>
      <c r="EM2019" s="136"/>
      <c r="EN2019" s="136"/>
      <c r="EO2019" s="136"/>
      <c r="EP2019" s="136"/>
      <c r="EQ2019" s="136"/>
      <c r="ER2019" s="136"/>
      <c r="ES2019" s="136"/>
      <c r="ET2019" s="136"/>
      <c r="EU2019" s="136"/>
      <c r="EV2019" s="136"/>
      <c r="EW2019" s="136"/>
      <c r="EX2019" s="136"/>
      <c r="EY2019" s="136"/>
      <c r="EZ2019" s="136"/>
      <c r="FA2019" s="136"/>
      <c r="FB2019" s="136"/>
      <c r="FC2019" s="136"/>
      <c r="FD2019" s="136"/>
      <c r="FE2019" s="136"/>
      <c r="FF2019" s="136"/>
      <c r="FG2019" s="136"/>
      <c r="FH2019" s="136"/>
      <c r="FI2019" s="136"/>
      <c r="FJ2019" s="136"/>
      <c r="FK2019" s="136"/>
      <c r="FL2019" s="136"/>
      <c r="FM2019" s="136"/>
      <c r="FN2019" s="136"/>
      <c r="FO2019" s="136"/>
      <c r="FP2019" s="136"/>
      <c r="FQ2019" s="136"/>
      <c r="FR2019" s="136"/>
      <c r="FS2019" s="136"/>
      <c r="FT2019" s="136"/>
      <c r="FU2019" s="136"/>
      <c r="FV2019" s="136"/>
      <c r="FW2019" s="136"/>
      <c r="FX2019" s="136"/>
      <c r="FY2019" s="136"/>
      <c r="FZ2019" s="136"/>
      <c r="GA2019" s="136"/>
      <c r="GB2019" s="136"/>
      <c r="GC2019" s="136"/>
      <c r="GD2019" s="136"/>
      <c r="GE2019" s="136"/>
      <c r="GF2019" s="136"/>
      <c r="GG2019" s="136"/>
      <c r="GH2019" s="136"/>
      <c r="GI2019" s="136"/>
      <c r="GJ2019" s="136"/>
      <c r="GK2019" s="136"/>
      <c r="GL2019" s="136"/>
      <c r="GM2019" s="136"/>
      <c r="GN2019" s="136"/>
      <c r="GO2019" s="136"/>
      <c r="GP2019" s="136"/>
      <c r="GQ2019" s="136"/>
      <c r="GR2019" s="136"/>
      <c r="GS2019" s="136"/>
      <c r="GT2019" s="136"/>
      <c r="GU2019" s="136"/>
      <c r="GV2019" s="136"/>
      <c r="GW2019" s="136"/>
      <c r="GX2019" s="136"/>
      <c r="GY2019" s="136"/>
      <c r="GZ2019" s="136"/>
      <c r="HA2019" s="136"/>
      <c r="HB2019" s="136"/>
      <c r="HC2019" s="136"/>
      <c r="HD2019" s="136"/>
      <c r="HE2019" s="136"/>
      <c r="HF2019" s="136"/>
      <c r="HG2019" s="136"/>
      <c r="HH2019" s="136"/>
      <c r="HI2019" s="136"/>
      <c r="HJ2019" s="136"/>
      <c r="HK2019" s="136"/>
      <c r="HL2019" s="136"/>
      <c r="HM2019" s="136"/>
      <c r="HN2019" s="136"/>
      <c r="HO2019" s="136"/>
      <c r="HP2019" s="136"/>
      <c r="HQ2019" s="136"/>
      <c r="HR2019" s="136"/>
      <c r="HS2019" s="136"/>
      <c r="HT2019" s="136"/>
      <c r="HU2019" s="136"/>
      <c r="HV2019" s="136"/>
      <c r="HW2019" s="136"/>
      <c r="HX2019" s="136"/>
      <c r="HY2019" s="136"/>
      <c r="HZ2019" s="136"/>
      <c r="IA2019" s="136"/>
      <c r="IB2019" s="136"/>
      <c r="IC2019" s="136"/>
      <c r="ID2019" s="136"/>
      <c r="IE2019" s="136"/>
      <c r="IF2019" s="136"/>
      <c r="IG2019" s="136"/>
    </row>
    <row r="2020" spans="1:241" ht="15" customHeight="1" x14ac:dyDescent="0.25">
      <c r="A2020" s="223" t="s">
        <v>139</v>
      </c>
      <c r="B2020" s="217">
        <v>4521473</v>
      </c>
      <c r="C2020" s="217">
        <v>6712175</v>
      </c>
      <c r="D2020" s="217">
        <v>694347</v>
      </c>
      <c r="E2020" s="217">
        <v>1480075</v>
      </c>
      <c r="F2020" s="217">
        <v>2076381</v>
      </c>
      <c r="G2020" s="217">
        <v>683801</v>
      </c>
      <c r="H2020" s="235">
        <v>16168252</v>
      </c>
      <c r="I2020" s="136"/>
      <c r="J2020" s="223" t="s">
        <v>95</v>
      </c>
      <c r="K2020" s="217">
        <v>17680315</v>
      </c>
      <c r="L2020" s="217">
        <v>4228737</v>
      </c>
      <c r="M2020" s="217">
        <v>625504</v>
      </c>
      <c r="N2020" s="217">
        <v>1298712</v>
      </c>
      <c r="O2020" s="217">
        <v>1705170</v>
      </c>
      <c r="P2020" s="217">
        <v>987745</v>
      </c>
      <c r="Q2020" s="235">
        <v>26526183</v>
      </c>
      <c r="R2020" s="136"/>
      <c r="S2020" s="136"/>
      <c r="T2020" s="136"/>
      <c r="U2020" s="136"/>
      <c r="V2020" s="136"/>
      <c r="W2020" s="136"/>
      <c r="X2020" s="136"/>
      <c r="Y2020" s="136"/>
      <c r="Z2020" s="136"/>
      <c r="AA2020" s="136"/>
      <c r="AB2020" s="136"/>
      <c r="AC2020" s="136"/>
      <c r="AD2020" s="136"/>
      <c r="AE2020" s="136"/>
      <c r="AF2020" s="136"/>
      <c r="AG2020" s="136"/>
      <c r="AH2020" s="136"/>
      <c r="AI2020" s="136"/>
      <c r="AJ2020" s="136"/>
      <c r="AK2020" s="136"/>
      <c r="AL2020" s="136"/>
      <c r="AM2020" s="136"/>
      <c r="AN2020" s="136"/>
      <c r="AO2020" s="136"/>
      <c r="AP2020" s="136"/>
      <c r="AQ2020" s="136"/>
      <c r="AR2020" s="136"/>
      <c r="AS2020" s="136"/>
      <c r="AT2020" s="136"/>
      <c r="AU2020" s="136"/>
      <c r="AV2020" s="136"/>
      <c r="AW2020" s="136"/>
      <c r="AX2020" s="136"/>
      <c r="AY2020" s="136"/>
      <c r="AZ2020" s="136"/>
      <c r="BA2020" s="136"/>
      <c r="BB2020" s="136"/>
      <c r="BC2020" s="136"/>
      <c r="BD2020" s="136"/>
      <c r="BE2020" s="136"/>
      <c r="BF2020" s="136"/>
      <c r="BG2020" s="136"/>
      <c r="BH2020" s="136"/>
      <c r="BI2020" s="136"/>
      <c r="BJ2020" s="136"/>
      <c r="BK2020" s="136"/>
      <c r="BL2020" s="136"/>
      <c r="BM2020" s="136"/>
      <c r="BN2020" s="136"/>
      <c r="BO2020" s="136"/>
      <c r="BP2020" s="136"/>
      <c r="BQ2020" s="136"/>
      <c r="BR2020" s="136"/>
      <c r="BS2020" s="136"/>
      <c r="BT2020" s="136"/>
      <c r="BU2020" s="136"/>
      <c r="BV2020" s="136"/>
      <c r="BW2020" s="136"/>
      <c r="BX2020" s="136"/>
      <c r="BY2020" s="136"/>
      <c r="BZ2020" s="136"/>
      <c r="CA2020" s="136"/>
      <c r="CB2020" s="136"/>
      <c r="CC2020" s="136"/>
      <c r="CD2020" s="136"/>
      <c r="CE2020" s="136"/>
      <c r="CF2020" s="136"/>
      <c r="CG2020" s="136"/>
      <c r="CH2020" s="136"/>
      <c r="CI2020" s="136"/>
      <c r="CJ2020" s="136"/>
      <c r="CK2020" s="136"/>
      <c r="CL2020" s="136"/>
      <c r="CM2020" s="136"/>
      <c r="CN2020" s="136"/>
      <c r="CO2020" s="136"/>
      <c r="CP2020" s="136"/>
      <c r="CQ2020" s="136"/>
      <c r="CR2020" s="136"/>
      <c r="CS2020" s="136"/>
      <c r="CT2020" s="136"/>
      <c r="CU2020" s="136"/>
      <c r="CV2020" s="136"/>
      <c r="CW2020" s="136"/>
      <c r="CX2020" s="136"/>
      <c r="CY2020" s="136"/>
      <c r="CZ2020" s="136"/>
      <c r="DA2020" s="136"/>
      <c r="DB2020" s="136"/>
      <c r="DC2020" s="136"/>
      <c r="DD2020" s="136"/>
      <c r="DE2020" s="136"/>
      <c r="DF2020" s="136"/>
      <c r="DG2020" s="136"/>
      <c r="DH2020" s="136"/>
      <c r="DI2020" s="136"/>
      <c r="DJ2020" s="136"/>
      <c r="DK2020" s="136"/>
      <c r="DL2020" s="136"/>
      <c r="DM2020" s="136"/>
      <c r="DN2020" s="136"/>
      <c r="DO2020" s="136"/>
      <c r="DP2020" s="136"/>
      <c r="DQ2020" s="136"/>
      <c r="DR2020" s="136"/>
      <c r="DS2020" s="136"/>
      <c r="DT2020" s="136"/>
      <c r="DU2020" s="136"/>
      <c r="DV2020" s="136"/>
      <c r="DW2020" s="136"/>
      <c r="DX2020" s="136"/>
      <c r="DY2020" s="136"/>
      <c r="DZ2020" s="136"/>
      <c r="EA2020" s="136"/>
      <c r="EB2020" s="136"/>
      <c r="EC2020" s="136"/>
      <c r="ED2020" s="136"/>
      <c r="EE2020" s="136"/>
      <c r="EF2020" s="136"/>
      <c r="EG2020" s="136"/>
      <c r="EH2020" s="136"/>
      <c r="EI2020" s="136"/>
      <c r="EJ2020" s="136"/>
      <c r="EK2020" s="136"/>
      <c r="EL2020" s="136"/>
      <c r="EM2020" s="136"/>
      <c r="EN2020" s="136"/>
      <c r="EO2020" s="136"/>
      <c r="EP2020" s="136"/>
      <c r="EQ2020" s="136"/>
      <c r="ER2020" s="136"/>
      <c r="ES2020" s="136"/>
      <c r="ET2020" s="136"/>
      <c r="EU2020" s="136"/>
      <c r="EV2020" s="136"/>
      <c r="EW2020" s="136"/>
      <c r="EX2020" s="136"/>
      <c r="EY2020" s="136"/>
      <c r="EZ2020" s="136"/>
      <c r="FA2020" s="136"/>
      <c r="FB2020" s="136"/>
      <c r="FC2020" s="136"/>
      <c r="FD2020" s="136"/>
      <c r="FE2020" s="136"/>
      <c r="FF2020" s="136"/>
      <c r="FG2020" s="136"/>
      <c r="FH2020" s="136"/>
      <c r="FI2020" s="136"/>
      <c r="FJ2020" s="136"/>
      <c r="FK2020" s="136"/>
      <c r="FL2020" s="136"/>
      <c r="FM2020" s="136"/>
      <c r="FN2020" s="136"/>
      <c r="FO2020" s="136"/>
      <c r="FP2020" s="136"/>
      <c r="FQ2020" s="136"/>
      <c r="FR2020" s="136"/>
      <c r="FS2020" s="136"/>
      <c r="FT2020" s="136"/>
      <c r="FU2020" s="136"/>
      <c r="FV2020" s="136"/>
      <c r="FW2020" s="136"/>
      <c r="FX2020" s="136"/>
      <c r="FY2020" s="136"/>
      <c r="FZ2020" s="136"/>
      <c r="GA2020" s="136"/>
      <c r="GB2020" s="136"/>
      <c r="GC2020" s="136"/>
      <c r="GD2020" s="136"/>
      <c r="GE2020" s="136"/>
      <c r="GF2020" s="136"/>
      <c r="GG2020" s="136"/>
      <c r="GH2020" s="136"/>
      <c r="GI2020" s="136"/>
      <c r="GJ2020" s="136"/>
      <c r="GK2020" s="136"/>
      <c r="GL2020" s="136"/>
      <c r="GM2020" s="136"/>
      <c r="GN2020" s="136"/>
      <c r="GO2020" s="136"/>
      <c r="GP2020" s="136"/>
      <c r="GQ2020" s="136"/>
      <c r="GR2020" s="136"/>
      <c r="GS2020" s="136"/>
      <c r="GT2020" s="136"/>
      <c r="GU2020" s="136"/>
      <c r="GV2020" s="136"/>
      <c r="GW2020" s="136"/>
      <c r="GX2020" s="136"/>
      <c r="GY2020" s="136"/>
      <c r="GZ2020" s="136"/>
      <c r="HA2020" s="136"/>
      <c r="HB2020" s="136"/>
      <c r="HC2020" s="136"/>
      <c r="HD2020" s="136"/>
      <c r="HE2020" s="136"/>
      <c r="HF2020" s="136"/>
      <c r="HG2020" s="136"/>
      <c r="HH2020" s="136"/>
      <c r="HI2020" s="136"/>
      <c r="HJ2020" s="136"/>
      <c r="HK2020" s="136"/>
      <c r="HL2020" s="136"/>
      <c r="HM2020" s="136"/>
      <c r="HN2020" s="136"/>
      <c r="HO2020" s="136"/>
      <c r="HP2020" s="136"/>
      <c r="HQ2020" s="136"/>
      <c r="HR2020" s="136"/>
      <c r="HS2020" s="136"/>
      <c r="HT2020" s="136"/>
      <c r="HU2020" s="136"/>
      <c r="HV2020" s="136"/>
      <c r="HW2020" s="136"/>
      <c r="HX2020" s="136"/>
      <c r="HY2020" s="136"/>
      <c r="HZ2020" s="136"/>
      <c r="IA2020" s="136"/>
      <c r="IB2020" s="136"/>
      <c r="IC2020" s="136"/>
      <c r="ID2020" s="136"/>
      <c r="IE2020" s="136"/>
      <c r="IF2020" s="136"/>
      <c r="IG2020" s="136"/>
    </row>
    <row r="2021" spans="1:241" ht="15" customHeight="1" x14ac:dyDescent="0.25">
      <c r="A2021" s="223" t="s">
        <v>138</v>
      </c>
      <c r="B2021" s="217">
        <v>4240322</v>
      </c>
      <c r="C2021" s="217">
        <v>5628284</v>
      </c>
      <c r="D2021" s="217">
        <v>632270</v>
      </c>
      <c r="E2021" s="217">
        <v>1993323</v>
      </c>
      <c r="F2021" s="217">
        <v>2316859</v>
      </c>
      <c r="G2021" s="217">
        <v>460783</v>
      </c>
      <c r="H2021" s="235">
        <v>15271841</v>
      </c>
      <c r="I2021" s="136"/>
      <c r="J2021" s="223" t="s">
        <v>94</v>
      </c>
      <c r="K2021" s="217">
        <v>16348429</v>
      </c>
      <c r="L2021" s="217">
        <v>5426430</v>
      </c>
      <c r="M2021" s="217">
        <v>1109307</v>
      </c>
      <c r="N2021" s="217">
        <v>2004615</v>
      </c>
      <c r="O2021" s="217">
        <v>1949195</v>
      </c>
      <c r="P2021" s="217">
        <v>1253913</v>
      </c>
      <c r="Q2021" s="235">
        <v>28091889</v>
      </c>
      <c r="R2021" s="136"/>
      <c r="S2021" s="136"/>
      <c r="T2021" s="136"/>
      <c r="U2021" s="136"/>
      <c r="V2021" s="136"/>
      <c r="W2021" s="136"/>
      <c r="X2021" s="136"/>
      <c r="Y2021" s="136"/>
      <c r="Z2021" s="136"/>
      <c r="AA2021" s="136"/>
      <c r="AB2021" s="136"/>
      <c r="AC2021" s="136"/>
      <c r="AD2021" s="136"/>
      <c r="AE2021" s="136"/>
      <c r="AF2021" s="136"/>
      <c r="AG2021" s="136"/>
      <c r="AH2021" s="136"/>
      <c r="AI2021" s="136"/>
      <c r="AJ2021" s="136"/>
      <c r="AK2021" s="136"/>
      <c r="AL2021" s="136"/>
      <c r="AM2021" s="136"/>
      <c r="AN2021" s="136"/>
      <c r="AO2021" s="136"/>
      <c r="AP2021" s="136"/>
      <c r="AQ2021" s="136"/>
      <c r="AR2021" s="136"/>
      <c r="AS2021" s="136"/>
      <c r="AT2021" s="136"/>
      <c r="AU2021" s="136"/>
      <c r="AV2021" s="136"/>
      <c r="AW2021" s="136"/>
      <c r="AX2021" s="136"/>
      <c r="AY2021" s="136"/>
      <c r="AZ2021" s="136"/>
      <c r="BA2021" s="136"/>
      <c r="BB2021" s="136"/>
      <c r="BC2021" s="136"/>
      <c r="BD2021" s="136"/>
      <c r="BE2021" s="136"/>
      <c r="BF2021" s="136"/>
      <c r="BG2021" s="136"/>
      <c r="BH2021" s="136"/>
      <c r="BI2021" s="136"/>
      <c r="BJ2021" s="136"/>
      <c r="BK2021" s="136"/>
      <c r="BL2021" s="136"/>
      <c r="BM2021" s="136"/>
      <c r="BN2021" s="136"/>
      <c r="BO2021" s="136"/>
      <c r="BP2021" s="136"/>
      <c r="BQ2021" s="136"/>
      <c r="BR2021" s="136"/>
      <c r="BS2021" s="136"/>
      <c r="BT2021" s="136"/>
      <c r="BU2021" s="136"/>
      <c r="BV2021" s="136"/>
      <c r="BW2021" s="136"/>
      <c r="BX2021" s="136"/>
      <c r="BY2021" s="136"/>
      <c r="BZ2021" s="136"/>
      <c r="CA2021" s="136"/>
      <c r="CB2021" s="136"/>
      <c r="CC2021" s="136"/>
      <c r="CD2021" s="136"/>
      <c r="CE2021" s="136"/>
      <c r="CF2021" s="136"/>
      <c r="CG2021" s="136"/>
      <c r="CH2021" s="136"/>
      <c r="CI2021" s="136"/>
      <c r="CJ2021" s="136"/>
      <c r="CK2021" s="136"/>
      <c r="CL2021" s="136"/>
      <c r="CM2021" s="136"/>
      <c r="CN2021" s="136"/>
      <c r="CO2021" s="136"/>
      <c r="CP2021" s="136"/>
      <c r="CQ2021" s="136"/>
      <c r="CR2021" s="136"/>
      <c r="CS2021" s="136"/>
      <c r="CT2021" s="136"/>
      <c r="CU2021" s="136"/>
      <c r="CV2021" s="136"/>
      <c r="CW2021" s="136"/>
      <c r="CX2021" s="136"/>
      <c r="CY2021" s="136"/>
      <c r="CZ2021" s="136"/>
      <c r="DA2021" s="136"/>
      <c r="DB2021" s="136"/>
      <c r="DC2021" s="136"/>
      <c r="DD2021" s="136"/>
      <c r="DE2021" s="136"/>
      <c r="DF2021" s="136"/>
      <c r="DG2021" s="136"/>
      <c r="DH2021" s="136"/>
      <c r="DI2021" s="136"/>
      <c r="DJ2021" s="136"/>
      <c r="DK2021" s="136"/>
      <c r="DL2021" s="136"/>
      <c r="DM2021" s="136"/>
      <c r="DN2021" s="136"/>
      <c r="DO2021" s="136"/>
      <c r="DP2021" s="136"/>
      <c r="DQ2021" s="136"/>
      <c r="DR2021" s="136"/>
      <c r="DS2021" s="136"/>
      <c r="DT2021" s="136"/>
      <c r="DU2021" s="136"/>
      <c r="DV2021" s="136"/>
      <c r="DW2021" s="136"/>
      <c r="DX2021" s="136"/>
      <c r="DY2021" s="136"/>
      <c r="DZ2021" s="136"/>
      <c r="EA2021" s="136"/>
      <c r="EB2021" s="136"/>
      <c r="EC2021" s="136"/>
      <c r="ED2021" s="136"/>
      <c r="EE2021" s="136"/>
      <c r="EF2021" s="136"/>
      <c r="EG2021" s="136"/>
      <c r="EH2021" s="136"/>
      <c r="EI2021" s="136"/>
      <c r="EJ2021" s="136"/>
      <c r="EK2021" s="136"/>
      <c r="EL2021" s="136"/>
      <c r="EM2021" s="136"/>
      <c r="EN2021" s="136"/>
      <c r="EO2021" s="136"/>
      <c r="EP2021" s="136"/>
      <c r="EQ2021" s="136"/>
      <c r="ER2021" s="136"/>
      <c r="ES2021" s="136"/>
      <c r="ET2021" s="136"/>
      <c r="EU2021" s="136"/>
      <c r="EV2021" s="136"/>
      <c r="EW2021" s="136"/>
      <c r="EX2021" s="136"/>
      <c r="EY2021" s="136"/>
      <c r="EZ2021" s="136"/>
      <c r="FA2021" s="136"/>
      <c r="FB2021" s="136"/>
      <c r="FC2021" s="136"/>
      <c r="FD2021" s="136"/>
      <c r="FE2021" s="136"/>
      <c r="FF2021" s="136"/>
      <c r="FG2021" s="136"/>
      <c r="FH2021" s="136"/>
      <c r="FI2021" s="136"/>
      <c r="FJ2021" s="136"/>
      <c r="FK2021" s="136"/>
      <c r="FL2021" s="136"/>
      <c r="FM2021" s="136"/>
      <c r="FN2021" s="136"/>
      <c r="FO2021" s="136"/>
      <c r="FP2021" s="136"/>
      <c r="FQ2021" s="136"/>
      <c r="FR2021" s="136"/>
      <c r="FS2021" s="136"/>
      <c r="FT2021" s="136"/>
      <c r="FU2021" s="136"/>
      <c r="FV2021" s="136"/>
      <c r="FW2021" s="136"/>
      <c r="FX2021" s="136"/>
      <c r="FY2021" s="136"/>
      <c r="FZ2021" s="136"/>
      <c r="GA2021" s="136"/>
      <c r="GB2021" s="136"/>
      <c r="GC2021" s="136"/>
      <c r="GD2021" s="136"/>
      <c r="GE2021" s="136"/>
      <c r="GF2021" s="136"/>
      <c r="GG2021" s="136"/>
      <c r="GH2021" s="136"/>
      <c r="GI2021" s="136"/>
      <c r="GJ2021" s="136"/>
      <c r="GK2021" s="136"/>
      <c r="GL2021" s="136"/>
      <c r="GM2021" s="136"/>
      <c r="GN2021" s="136"/>
      <c r="GO2021" s="136"/>
      <c r="GP2021" s="136"/>
      <c r="GQ2021" s="136"/>
      <c r="GR2021" s="136"/>
      <c r="GS2021" s="136"/>
      <c r="GT2021" s="136"/>
      <c r="GU2021" s="136"/>
      <c r="GV2021" s="136"/>
      <c r="GW2021" s="136"/>
      <c r="GX2021" s="136"/>
      <c r="GY2021" s="136"/>
      <c r="GZ2021" s="136"/>
      <c r="HA2021" s="136"/>
      <c r="HB2021" s="136"/>
      <c r="HC2021" s="136"/>
      <c r="HD2021" s="136"/>
      <c r="HE2021" s="136"/>
      <c r="HF2021" s="136"/>
      <c r="HG2021" s="136"/>
      <c r="HH2021" s="136"/>
      <c r="HI2021" s="136"/>
      <c r="HJ2021" s="136"/>
      <c r="HK2021" s="136"/>
      <c r="HL2021" s="136"/>
      <c r="HM2021" s="136"/>
      <c r="HN2021" s="136"/>
      <c r="HO2021" s="136"/>
      <c r="HP2021" s="136"/>
      <c r="HQ2021" s="136"/>
      <c r="HR2021" s="136"/>
      <c r="HS2021" s="136"/>
      <c r="HT2021" s="136"/>
      <c r="HU2021" s="136"/>
      <c r="HV2021" s="136"/>
      <c r="HW2021" s="136"/>
      <c r="HX2021" s="136"/>
      <c r="HY2021" s="136"/>
      <c r="HZ2021" s="136"/>
      <c r="IA2021" s="136"/>
      <c r="IB2021" s="136"/>
      <c r="IC2021" s="136"/>
      <c r="ID2021" s="136"/>
      <c r="IE2021" s="136"/>
      <c r="IF2021" s="136"/>
      <c r="IG2021" s="136"/>
    </row>
    <row r="2022" spans="1:241" ht="15" customHeight="1" x14ac:dyDescent="0.25">
      <c r="A2022" s="223" t="s">
        <v>137</v>
      </c>
      <c r="B2022" s="217">
        <v>4464261</v>
      </c>
      <c r="C2022" s="217">
        <v>6218392</v>
      </c>
      <c r="D2022" s="217">
        <v>583994</v>
      </c>
      <c r="E2022" s="217">
        <v>1957140</v>
      </c>
      <c r="F2022" s="217">
        <v>1634850</v>
      </c>
      <c r="G2022" s="217">
        <v>552278</v>
      </c>
      <c r="H2022" s="235">
        <v>15410915</v>
      </c>
      <c r="I2022" s="136"/>
      <c r="J2022" s="223" t="s">
        <v>93</v>
      </c>
      <c r="K2022" s="217">
        <v>9858614</v>
      </c>
      <c r="L2022" s="217">
        <v>4143266</v>
      </c>
      <c r="M2022" s="217">
        <v>1005678</v>
      </c>
      <c r="N2022" s="217">
        <v>1536636</v>
      </c>
      <c r="O2022" s="217">
        <v>1605745</v>
      </c>
      <c r="P2022" s="217">
        <v>817097</v>
      </c>
      <c r="Q2022" s="235">
        <v>18967036</v>
      </c>
      <c r="R2022" s="136"/>
      <c r="S2022" s="136"/>
      <c r="T2022" s="136"/>
      <c r="U2022" s="136"/>
      <c r="V2022" s="136"/>
      <c r="W2022" s="136"/>
      <c r="X2022" s="136"/>
      <c r="Y2022" s="136"/>
      <c r="Z2022" s="136"/>
      <c r="AA2022" s="136"/>
      <c r="AB2022" s="136"/>
      <c r="AC2022" s="136"/>
      <c r="AD2022" s="136"/>
      <c r="AE2022" s="136"/>
      <c r="AF2022" s="136"/>
      <c r="AG2022" s="136"/>
      <c r="AH2022" s="136"/>
      <c r="AI2022" s="136"/>
      <c r="AJ2022" s="136"/>
      <c r="AK2022" s="136"/>
      <c r="AL2022" s="136"/>
      <c r="AM2022" s="136"/>
      <c r="AN2022" s="136"/>
      <c r="AO2022" s="136"/>
      <c r="AP2022" s="136"/>
      <c r="AQ2022" s="136"/>
      <c r="AR2022" s="136"/>
      <c r="AS2022" s="136"/>
      <c r="AT2022" s="136"/>
      <c r="AU2022" s="136"/>
      <c r="AV2022" s="136"/>
      <c r="AW2022" s="136"/>
      <c r="AX2022" s="136"/>
      <c r="AY2022" s="136"/>
      <c r="AZ2022" s="136"/>
      <c r="BA2022" s="136"/>
      <c r="BB2022" s="136"/>
      <c r="BC2022" s="136"/>
      <c r="BD2022" s="136"/>
      <c r="BE2022" s="136"/>
      <c r="BF2022" s="136"/>
      <c r="BG2022" s="136"/>
      <c r="BH2022" s="136"/>
      <c r="BI2022" s="136"/>
      <c r="BJ2022" s="136"/>
      <c r="BK2022" s="136"/>
      <c r="BL2022" s="136"/>
      <c r="BM2022" s="136"/>
      <c r="BN2022" s="136"/>
      <c r="BO2022" s="136"/>
      <c r="BP2022" s="136"/>
      <c r="BQ2022" s="136"/>
      <c r="BR2022" s="136"/>
      <c r="BS2022" s="136"/>
      <c r="BT2022" s="136"/>
      <c r="BU2022" s="136"/>
      <c r="BV2022" s="136"/>
      <c r="BW2022" s="136"/>
      <c r="BX2022" s="136"/>
      <c r="BY2022" s="136"/>
      <c r="BZ2022" s="136"/>
      <c r="CA2022" s="136"/>
      <c r="CB2022" s="136"/>
      <c r="CC2022" s="136"/>
      <c r="CD2022" s="136"/>
      <c r="CE2022" s="136"/>
      <c r="CF2022" s="136"/>
      <c r="CG2022" s="136"/>
      <c r="CH2022" s="136"/>
      <c r="CI2022" s="136"/>
      <c r="CJ2022" s="136"/>
      <c r="CK2022" s="136"/>
      <c r="CL2022" s="136"/>
      <c r="CM2022" s="136"/>
      <c r="CN2022" s="136"/>
      <c r="CO2022" s="136"/>
      <c r="CP2022" s="136"/>
      <c r="CQ2022" s="136"/>
      <c r="CR2022" s="136"/>
      <c r="CS2022" s="136"/>
      <c r="CT2022" s="136"/>
      <c r="CU2022" s="136"/>
      <c r="CV2022" s="136"/>
      <c r="CW2022" s="136"/>
      <c r="CX2022" s="136"/>
      <c r="CY2022" s="136"/>
      <c r="CZ2022" s="136"/>
      <c r="DA2022" s="136"/>
      <c r="DB2022" s="136"/>
      <c r="DC2022" s="136"/>
      <c r="DD2022" s="136"/>
      <c r="DE2022" s="136"/>
      <c r="DF2022" s="136"/>
      <c r="DG2022" s="136"/>
      <c r="DH2022" s="136"/>
      <c r="DI2022" s="136"/>
      <c r="DJ2022" s="136"/>
      <c r="DK2022" s="136"/>
      <c r="DL2022" s="136"/>
      <c r="DM2022" s="136"/>
      <c r="DN2022" s="136"/>
      <c r="DO2022" s="136"/>
      <c r="DP2022" s="136"/>
      <c r="DQ2022" s="136"/>
      <c r="DR2022" s="136"/>
      <c r="DS2022" s="136"/>
      <c r="DT2022" s="136"/>
      <c r="DU2022" s="136"/>
      <c r="DV2022" s="136"/>
      <c r="DW2022" s="136"/>
      <c r="DX2022" s="136"/>
      <c r="DY2022" s="136"/>
      <c r="DZ2022" s="136"/>
      <c r="EA2022" s="136"/>
      <c r="EB2022" s="136"/>
      <c r="EC2022" s="136"/>
      <c r="ED2022" s="136"/>
      <c r="EE2022" s="136"/>
      <c r="EF2022" s="136"/>
      <c r="EG2022" s="136"/>
      <c r="EH2022" s="136"/>
      <c r="EI2022" s="136"/>
      <c r="EJ2022" s="136"/>
      <c r="EK2022" s="136"/>
      <c r="EL2022" s="136"/>
      <c r="EM2022" s="136"/>
      <c r="EN2022" s="136"/>
      <c r="EO2022" s="136"/>
      <c r="EP2022" s="136"/>
      <c r="EQ2022" s="136"/>
      <c r="ER2022" s="136"/>
      <c r="ES2022" s="136"/>
      <c r="ET2022" s="136"/>
      <c r="EU2022" s="136"/>
      <c r="EV2022" s="136"/>
      <c r="EW2022" s="136"/>
      <c r="EX2022" s="136"/>
      <c r="EY2022" s="136"/>
      <c r="EZ2022" s="136"/>
      <c r="FA2022" s="136"/>
      <c r="FB2022" s="136"/>
      <c r="FC2022" s="136"/>
      <c r="FD2022" s="136"/>
      <c r="FE2022" s="136"/>
      <c r="FF2022" s="136"/>
      <c r="FG2022" s="136"/>
      <c r="FH2022" s="136"/>
      <c r="FI2022" s="136"/>
      <c r="FJ2022" s="136"/>
      <c r="FK2022" s="136"/>
      <c r="FL2022" s="136"/>
      <c r="FM2022" s="136"/>
      <c r="FN2022" s="136"/>
      <c r="FO2022" s="136"/>
      <c r="FP2022" s="136"/>
      <c r="FQ2022" s="136"/>
      <c r="FR2022" s="136"/>
      <c r="FS2022" s="136"/>
      <c r="FT2022" s="136"/>
      <c r="FU2022" s="136"/>
      <c r="FV2022" s="136"/>
      <c r="FW2022" s="136"/>
      <c r="FX2022" s="136"/>
      <c r="FY2022" s="136"/>
      <c r="FZ2022" s="136"/>
      <c r="GA2022" s="136"/>
      <c r="GB2022" s="136"/>
      <c r="GC2022" s="136"/>
      <c r="GD2022" s="136"/>
      <c r="GE2022" s="136"/>
      <c r="GF2022" s="136"/>
      <c r="GG2022" s="136"/>
      <c r="GH2022" s="136"/>
      <c r="GI2022" s="136"/>
      <c r="GJ2022" s="136"/>
      <c r="GK2022" s="136"/>
      <c r="GL2022" s="136"/>
      <c r="GM2022" s="136"/>
      <c r="GN2022" s="136"/>
      <c r="GO2022" s="136"/>
      <c r="GP2022" s="136"/>
      <c r="GQ2022" s="136"/>
      <c r="GR2022" s="136"/>
      <c r="GS2022" s="136"/>
      <c r="GT2022" s="136"/>
      <c r="GU2022" s="136"/>
      <c r="GV2022" s="136"/>
      <c r="GW2022" s="136"/>
      <c r="GX2022" s="136"/>
      <c r="GY2022" s="136"/>
      <c r="GZ2022" s="136"/>
      <c r="HA2022" s="136"/>
      <c r="HB2022" s="136"/>
      <c r="HC2022" s="136"/>
      <c r="HD2022" s="136"/>
      <c r="HE2022" s="136"/>
      <c r="HF2022" s="136"/>
      <c r="HG2022" s="136"/>
      <c r="HH2022" s="136"/>
      <c r="HI2022" s="136"/>
      <c r="HJ2022" s="136"/>
      <c r="HK2022" s="136"/>
      <c r="HL2022" s="136"/>
      <c r="HM2022" s="136"/>
      <c r="HN2022" s="136"/>
      <c r="HO2022" s="136"/>
      <c r="HP2022" s="136"/>
      <c r="HQ2022" s="136"/>
      <c r="HR2022" s="136"/>
      <c r="HS2022" s="136"/>
      <c r="HT2022" s="136"/>
      <c r="HU2022" s="136"/>
      <c r="HV2022" s="136"/>
      <c r="HW2022" s="136"/>
      <c r="HX2022" s="136"/>
      <c r="HY2022" s="136"/>
      <c r="HZ2022" s="136"/>
      <c r="IA2022" s="136"/>
      <c r="IB2022" s="136"/>
      <c r="IC2022" s="136"/>
      <c r="ID2022" s="136"/>
      <c r="IE2022" s="136"/>
      <c r="IF2022" s="136"/>
      <c r="IG2022" s="136"/>
    </row>
    <row r="2023" spans="1:241" ht="15" customHeight="1" x14ac:dyDescent="0.25">
      <c r="A2023" s="223" t="s">
        <v>136</v>
      </c>
      <c r="B2023" s="217">
        <v>4688117</v>
      </c>
      <c r="C2023" s="217">
        <v>4933436</v>
      </c>
      <c r="D2023" s="217">
        <v>619141</v>
      </c>
      <c r="E2023" s="217">
        <v>1655835</v>
      </c>
      <c r="F2023" s="217">
        <v>1899890</v>
      </c>
      <c r="G2023" s="217">
        <v>385113</v>
      </c>
      <c r="H2023" s="235">
        <v>14181532</v>
      </c>
      <c r="I2023" s="136"/>
      <c r="J2023" s="223" t="s">
        <v>92</v>
      </c>
      <c r="K2023" s="217">
        <v>6962431</v>
      </c>
      <c r="L2023" s="217">
        <v>4441155</v>
      </c>
      <c r="M2023" s="217">
        <v>787173</v>
      </c>
      <c r="N2023" s="217">
        <v>1406685</v>
      </c>
      <c r="O2023" s="217">
        <v>1446059</v>
      </c>
      <c r="P2023" s="217">
        <v>624337</v>
      </c>
      <c r="Q2023" s="235">
        <v>15667840</v>
      </c>
      <c r="R2023" s="136"/>
      <c r="S2023" s="136"/>
      <c r="T2023" s="136"/>
      <c r="U2023" s="136"/>
      <c r="V2023" s="136"/>
      <c r="W2023" s="136"/>
      <c r="X2023" s="136"/>
      <c r="Y2023" s="136"/>
      <c r="Z2023" s="136"/>
      <c r="AA2023" s="136"/>
      <c r="AB2023" s="136"/>
      <c r="AC2023" s="136"/>
      <c r="AD2023" s="136"/>
      <c r="AE2023" s="136"/>
      <c r="AF2023" s="136"/>
      <c r="AG2023" s="136"/>
      <c r="AH2023" s="136"/>
      <c r="AI2023" s="136"/>
      <c r="AJ2023" s="136"/>
      <c r="AK2023" s="136"/>
      <c r="AL2023" s="136"/>
      <c r="AM2023" s="136"/>
      <c r="AN2023" s="136"/>
      <c r="AO2023" s="136"/>
      <c r="AP2023" s="136"/>
      <c r="AQ2023" s="136"/>
      <c r="AR2023" s="136"/>
      <c r="AS2023" s="136"/>
      <c r="AT2023" s="136"/>
      <c r="AU2023" s="136"/>
      <c r="AV2023" s="136"/>
      <c r="AW2023" s="136"/>
      <c r="AX2023" s="136"/>
      <c r="AY2023" s="136"/>
      <c r="AZ2023" s="136"/>
      <c r="BA2023" s="136"/>
      <c r="BB2023" s="136"/>
      <c r="BC2023" s="136"/>
      <c r="BD2023" s="136"/>
      <c r="BE2023" s="136"/>
      <c r="BF2023" s="136"/>
      <c r="BG2023" s="136"/>
      <c r="BH2023" s="136"/>
      <c r="BI2023" s="136"/>
      <c r="BJ2023" s="136"/>
      <c r="BK2023" s="136"/>
      <c r="BL2023" s="136"/>
      <c r="BM2023" s="136"/>
      <c r="BN2023" s="136"/>
      <c r="BO2023" s="136"/>
      <c r="BP2023" s="136"/>
      <c r="BQ2023" s="136"/>
      <c r="BR2023" s="136"/>
      <c r="BS2023" s="136"/>
      <c r="BT2023" s="136"/>
      <c r="BU2023" s="136"/>
      <c r="BV2023" s="136"/>
      <c r="BW2023" s="136"/>
      <c r="BX2023" s="136"/>
      <c r="BY2023" s="136"/>
      <c r="BZ2023" s="136"/>
      <c r="CA2023" s="136"/>
      <c r="CB2023" s="136"/>
      <c r="CC2023" s="136"/>
      <c r="CD2023" s="136"/>
      <c r="CE2023" s="136"/>
      <c r="CF2023" s="136"/>
      <c r="CG2023" s="136"/>
      <c r="CH2023" s="136"/>
      <c r="CI2023" s="136"/>
      <c r="CJ2023" s="136"/>
      <c r="CK2023" s="136"/>
      <c r="CL2023" s="136"/>
      <c r="CM2023" s="136"/>
      <c r="CN2023" s="136"/>
      <c r="CO2023" s="136"/>
      <c r="CP2023" s="136"/>
      <c r="CQ2023" s="136"/>
      <c r="CR2023" s="136"/>
      <c r="CS2023" s="136"/>
      <c r="CT2023" s="136"/>
      <c r="CU2023" s="136"/>
      <c r="CV2023" s="136"/>
      <c r="CW2023" s="136"/>
      <c r="CX2023" s="136"/>
      <c r="CY2023" s="136"/>
      <c r="CZ2023" s="136"/>
      <c r="DA2023" s="136"/>
      <c r="DB2023" s="136"/>
      <c r="DC2023" s="136"/>
      <c r="DD2023" s="136"/>
      <c r="DE2023" s="136"/>
      <c r="DF2023" s="136"/>
      <c r="DG2023" s="136"/>
      <c r="DH2023" s="136"/>
      <c r="DI2023" s="136"/>
      <c r="DJ2023" s="136"/>
      <c r="DK2023" s="136"/>
      <c r="DL2023" s="136"/>
      <c r="DM2023" s="136"/>
      <c r="DN2023" s="136"/>
      <c r="DO2023" s="136"/>
      <c r="DP2023" s="136"/>
      <c r="DQ2023" s="136"/>
      <c r="DR2023" s="136"/>
      <c r="DS2023" s="136"/>
      <c r="DT2023" s="136"/>
      <c r="DU2023" s="136"/>
      <c r="DV2023" s="136"/>
      <c r="DW2023" s="136"/>
      <c r="DX2023" s="136"/>
      <c r="DY2023" s="136"/>
      <c r="DZ2023" s="136"/>
      <c r="EA2023" s="136"/>
      <c r="EB2023" s="136"/>
      <c r="EC2023" s="136"/>
      <c r="ED2023" s="136"/>
      <c r="EE2023" s="136"/>
      <c r="EF2023" s="136"/>
      <c r="EG2023" s="136"/>
      <c r="EH2023" s="136"/>
      <c r="EI2023" s="136"/>
      <c r="EJ2023" s="136"/>
      <c r="EK2023" s="136"/>
      <c r="EL2023" s="136"/>
      <c r="EM2023" s="136"/>
      <c r="EN2023" s="136"/>
      <c r="EO2023" s="136"/>
      <c r="EP2023" s="136"/>
      <c r="EQ2023" s="136"/>
      <c r="ER2023" s="136"/>
      <c r="ES2023" s="136"/>
      <c r="ET2023" s="136"/>
      <c r="EU2023" s="136"/>
      <c r="EV2023" s="136"/>
      <c r="EW2023" s="136"/>
      <c r="EX2023" s="136"/>
      <c r="EY2023" s="136"/>
      <c r="EZ2023" s="136"/>
      <c r="FA2023" s="136"/>
      <c r="FB2023" s="136"/>
      <c r="FC2023" s="136"/>
      <c r="FD2023" s="136"/>
      <c r="FE2023" s="136"/>
      <c r="FF2023" s="136"/>
      <c r="FG2023" s="136"/>
      <c r="FH2023" s="136"/>
      <c r="FI2023" s="136"/>
      <c r="FJ2023" s="136"/>
      <c r="FK2023" s="136"/>
      <c r="FL2023" s="136"/>
      <c r="FM2023" s="136"/>
      <c r="FN2023" s="136"/>
      <c r="FO2023" s="136"/>
      <c r="FP2023" s="136"/>
      <c r="FQ2023" s="136"/>
      <c r="FR2023" s="136"/>
      <c r="FS2023" s="136"/>
      <c r="FT2023" s="136"/>
      <c r="FU2023" s="136"/>
      <c r="FV2023" s="136"/>
      <c r="FW2023" s="136"/>
      <c r="FX2023" s="136"/>
      <c r="FY2023" s="136"/>
      <c r="FZ2023" s="136"/>
      <c r="GA2023" s="136"/>
      <c r="GB2023" s="136"/>
      <c r="GC2023" s="136"/>
      <c r="GD2023" s="136"/>
      <c r="GE2023" s="136"/>
      <c r="GF2023" s="136"/>
      <c r="GG2023" s="136"/>
      <c r="GH2023" s="136"/>
      <c r="GI2023" s="136"/>
      <c r="GJ2023" s="136"/>
      <c r="GK2023" s="136"/>
      <c r="GL2023" s="136"/>
      <c r="GM2023" s="136"/>
      <c r="GN2023" s="136"/>
      <c r="GO2023" s="136"/>
      <c r="GP2023" s="136"/>
      <c r="GQ2023" s="136"/>
      <c r="GR2023" s="136"/>
      <c r="GS2023" s="136"/>
      <c r="GT2023" s="136"/>
      <c r="GU2023" s="136"/>
      <c r="GV2023" s="136"/>
      <c r="GW2023" s="136"/>
      <c r="GX2023" s="136"/>
      <c r="GY2023" s="136"/>
      <c r="GZ2023" s="136"/>
      <c r="HA2023" s="136"/>
      <c r="HB2023" s="136"/>
      <c r="HC2023" s="136"/>
      <c r="HD2023" s="136"/>
      <c r="HE2023" s="136"/>
      <c r="HF2023" s="136"/>
      <c r="HG2023" s="136"/>
      <c r="HH2023" s="136"/>
      <c r="HI2023" s="136"/>
      <c r="HJ2023" s="136"/>
      <c r="HK2023" s="136"/>
      <c r="HL2023" s="136"/>
      <c r="HM2023" s="136"/>
      <c r="HN2023" s="136"/>
      <c r="HO2023" s="136"/>
      <c r="HP2023" s="136"/>
      <c r="HQ2023" s="136"/>
      <c r="HR2023" s="136"/>
      <c r="HS2023" s="136"/>
      <c r="HT2023" s="136"/>
      <c r="HU2023" s="136"/>
      <c r="HV2023" s="136"/>
      <c r="HW2023" s="136"/>
      <c r="HX2023" s="136"/>
      <c r="HY2023" s="136"/>
      <c r="HZ2023" s="136"/>
      <c r="IA2023" s="136"/>
      <c r="IB2023" s="136"/>
      <c r="IC2023" s="136"/>
      <c r="ID2023" s="136"/>
      <c r="IE2023" s="136"/>
      <c r="IF2023" s="136"/>
      <c r="IG2023" s="136"/>
    </row>
    <row r="2024" spans="1:241" ht="15" customHeight="1" x14ac:dyDescent="0.25">
      <c r="A2024" s="223" t="s">
        <v>135</v>
      </c>
      <c r="B2024" s="217">
        <v>6608778</v>
      </c>
      <c r="C2024" s="217">
        <v>4802423</v>
      </c>
      <c r="D2024" s="217">
        <v>749829</v>
      </c>
      <c r="E2024" s="217">
        <v>2295854</v>
      </c>
      <c r="F2024" s="217">
        <v>1957823</v>
      </c>
      <c r="G2024" s="217">
        <v>517965</v>
      </c>
      <c r="H2024" s="235">
        <v>16932672</v>
      </c>
      <c r="I2024" s="136"/>
      <c r="J2024" s="214" t="s">
        <v>1265</v>
      </c>
      <c r="K2024" s="199">
        <v>150564018</v>
      </c>
      <c r="L2024" s="199">
        <v>86692074</v>
      </c>
      <c r="M2024" s="199">
        <v>15306995</v>
      </c>
      <c r="N2024" s="199">
        <v>30419627</v>
      </c>
      <c r="O2024" s="199">
        <v>38935280</v>
      </c>
      <c r="P2024" s="199">
        <v>21444061</v>
      </c>
      <c r="Q2024" s="240">
        <v>343362055</v>
      </c>
      <c r="R2024" s="136"/>
      <c r="S2024" s="136"/>
      <c r="T2024" s="136"/>
      <c r="U2024" s="136"/>
      <c r="V2024" s="136"/>
      <c r="W2024" s="136"/>
      <c r="X2024" s="136"/>
      <c r="Y2024" s="136"/>
      <c r="Z2024" s="136"/>
      <c r="AA2024" s="136"/>
      <c r="AB2024" s="136"/>
      <c r="AC2024" s="136"/>
      <c r="AD2024" s="136"/>
      <c r="AE2024" s="136"/>
      <c r="AF2024" s="136"/>
      <c r="AG2024" s="136"/>
      <c r="AH2024" s="136"/>
      <c r="AI2024" s="136"/>
      <c r="AJ2024" s="136"/>
      <c r="AK2024" s="136"/>
      <c r="AL2024" s="136"/>
      <c r="AM2024" s="136"/>
      <c r="AN2024" s="136"/>
      <c r="AO2024" s="136"/>
      <c r="AP2024" s="136"/>
      <c r="AQ2024" s="136"/>
      <c r="AR2024" s="136"/>
      <c r="AS2024" s="136"/>
      <c r="AT2024" s="136"/>
      <c r="AU2024" s="136"/>
      <c r="AV2024" s="136"/>
      <c r="AW2024" s="136"/>
      <c r="AX2024" s="136"/>
      <c r="AY2024" s="136"/>
      <c r="AZ2024" s="136"/>
      <c r="BA2024" s="136"/>
      <c r="BB2024" s="136"/>
      <c r="BC2024" s="136"/>
      <c r="BD2024" s="136"/>
      <c r="BE2024" s="136"/>
      <c r="BF2024" s="136"/>
      <c r="BG2024" s="136"/>
      <c r="BH2024" s="136"/>
      <c r="BI2024" s="136"/>
      <c r="BJ2024" s="136"/>
      <c r="BK2024" s="136"/>
      <c r="BL2024" s="136"/>
      <c r="BM2024" s="136"/>
      <c r="BN2024" s="136"/>
      <c r="BO2024" s="136"/>
      <c r="BP2024" s="136"/>
      <c r="BQ2024" s="136"/>
      <c r="BR2024" s="136"/>
      <c r="BS2024" s="136"/>
      <c r="BT2024" s="136"/>
      <c r="BU2024" s="136"/>
      <c r="BV2024" s="136"/>
      <c r="BW2024" s="136"/>
      <c r="BX2024" s="136"/>
      <c r="BY2024" s="136"/>
      <c r="BZ2024" s="136"/>
      <c r="CA2024" s="136"/>
      <c r="CB2024" s="136"/>
      <c r="CC2024" s="136"/>
      <c r="CD2024" s="136"/>
      <c r="CE2024" s="136"/>
      <c r="CF2024" s="136"/>
      <c r="CG2024" s="136"/>
      <c r="CH2024" s="136"/>
      <c r="CI2024" s="136"/>
      <c r="CJ2024" s="136"/>
      <c r="CK2024" s="136"/>
      <c r="CL2024" s="136"/>
      <c r="CM2024" s="136"/>
      <c r="CN2024" s="136"/>
      <c r="CO2024" s="136"/>
      <c r="CP2024" s="136"/>
      <c r="CQ2024" s="136"/>
      <c r="CR2024" s="136"/>
      <c r="CS2024" s="136"/>
      <c r="CT2024" s="136"/>
      <c r="CU2024" s="136"/>
      <c r="CV2024" s="136"/>
      <c r="CW2024" s="136"/>
      <c r="CX2024" s="136"/>
      <c r="CY2024" s="136"/>
      <c r="CZ2024" s="136"/>
      <c r="DA2024" s="136"/>
      <c r="DB2024" s="136"/>
      <c r="DC2024" s="136"/>
      <c r="DD2024" s="136"/>
      <c r="DE2024" s="136"/>
      <c r="DF2024" s="136"/>
      <c r="DG2024" s="136"/>
      <c r="DH2024" s="136"/>
      <c r="DI2024" s="136"/>
      <c r="DJ2024" s="136"/>
      <c r="DK2024" s="136"/>
      <c r="DL2024" s="136"/>
      <c r="DM2024" s="136"/>
      <c r="DN2024" s="136"/>
      <c r="DO2024" s="136"/>
      <c r="DP2024" s="136"/>
      <c r="DQ2024" s="136"/>
      <c r="DR2024" s="136"/>
      <c r="DS2024" s="136"/>
      <c r="DT2024" s="136"/>
      <c r="DU2024" s="136"/>
      <c r="DV2024" s="136"/>
      <c r="DW2024" s="136"/>
      <c r="DX2024" s="136"/>
      <c r="DY2024" s="136"/>
      <c r="DZ2024" s="136"/>
      <c r="EA2024" s="136"/>
      <c r="EB2024" s="136"/>
      <c r="EC2024" s="136"/>
      <c r="ED2024" s="136"/>
      <c r="EE2024" s="136"/>
      <c r="EF2024" s="136"/>
      <c r="EG2024" s="136"/>
      <c r="EH2024" s="136"/>
      <c r="EI2024" s="136"/>
      <c r="EJ2024" s="136"/>
      <c r="EK2024" s="136"/>
      <c r="EL2024" s="136"/>
      <c r="EM2024" s="136"/>
      <c r="EN2024" s="136"/>
      <c r="EO2024" s="136"/>
      <c r="EP2024" s="136"/>
      <c r="EQ2024" s="136"/>
      <c r="ER2024" s="136"/>
      <c r="ES2024" s="136"/>
      <c r="ET2024" s="136"/>
      <c r="EU2024" s="136"/>
      <c r="EV2024" s="136"/>
      <c r="EW2024" s="136"/>
      <c r="EX2024" s="136"/>
      <c r="EY2024" s="136"/>
      <c r="EZ2024" s="136"/>
      <c r="FA2024" s="136"/>
      <c r="FB2024" s="136"/>
      <c r="FC2024" s="136"/>
      <c r="FD2024" s="136"/>
      <c r="FE2024" s="136"/>
      <c r="FF2024" s="136"/>
      <c r="FG2024" s="136"/>
      <c r="FH2024" s="136"/>
      <c r="FI2024" s="136"/>
      <c r="FJ2024" s="136"/>
      <c r="FK2024" s="136"/>
      <c r="FL2024" s="136"/>
      <c r="FM2024" s="136"/>
      <c r="FN2024" s="136"/>
      <c r="FO2024" s="136"/>
      <c r="FP2024" s="136"/>
      <c r="FQ2024" s="136"/>
      <c r="FR2024" s="136"/>
      <c r="FS2024" s="136"/>
      <c r="FT2024" s="136"/>
      <c r="FU2024" s="136"/>
      <c r="FV2024" s="136"/>
      <c r="FW2024" s="136"/>
      <c r="FX2024" s="136"/>
      <c r="FY2024" s="136"/>
      <c r="FZ2024" s="136"/>
      <c r="GA2024" s="136"/>
      <c r="GB2024" s="136"/>
      <c r="GC2024" s="136"/>
      <c r="GD2024" s="136"/>
      <c r="GE2024" s="136"/>
      <c r="GF2024" s="136"/>
      <c r="GG2024" s="136"/>
      <c r="GH2024" s="136"/>
      <c r="GI2024" s="136"/>
      <c r="GJ2024" s="136"/>
      <c r="GK2024" s="136"/>
      <c r="GL2024" s="136"/>
      <c r="GM2024" s="136"/>
      <c r="GN2024" s="136"/>
      <c r="GO2024" s="136"/>
      <c r="GP2024" s="136"/>
      <c r="GQ2024" s="136"/>
      <c r="GR2024" s="136"/>
      <c r="GS2024" s="136"/>
      <c r="GT2024" s="136"/>
      <c r="GU2024" s="136"/>
      <c r="GV2024" s="136"/>
      <c r="GW2024" s="136"/>
      <c r="GX2024" s="136"/>
      <c r="GY2024" s="136"/>
      <c r="GZ2024" s="136"/>
      <c r="HA2024" s="136"/>
      <c r="HB2024" s="136"/>
      <c r="HC2024" s="136"/>
      <c r="HD2024" s="136"/>
      <c r="HE2024" s="136"/>
      <c r="HF2024" s="136"/>
      <c r="HG2024" s="136"/>
      <c r="HH2024" s="136"/>
      <c r="HI2024" s="136"/>
      <c r="HJ2024" s="136"/>
      <c r="HK2024" s="136"/>
      <c r="HL2024" s="136"/>
      <c r="HM2024" s="136"/>
      <c r="HN2024" s="136"/>
      <c r="HO2024" s="136"/>
      <c r="HP2024" s="136"/>
      <c r="HQ2024" s="136"/>
      <c r="HR2024" s="136"/>
      <c r="HS2024" s="136"/>
      <c r="HT2024" s="136"/>
      <c r="HU2024" s="136"/>
      <c r="HV2024" s="136"/>
      <c r="HW2024" s="136"/>
      <c r="HX2024" s="136"/>
      <c r="HY2024" s="136"/>
      <c r="HZ2024" s="136"/>
      <c r="IA2024" s="136"/>
      <c r="IB2024" s="136"/>
      <c r="IC2024" s="136"/>
      <c r="ID2024" s="136"/>
      <c r="IE2024" s="136"/>
      <c r="IF2024" s="136"/>
      <c r="IG2024" s="136"/>
    </row>
    <row r="2025" spans="1:241" ht="15" customHeight="1" x14ac:dyDescent="0.25">
      <c r="A2025" s="214" t="s">
        <v>1263</v>
      </c>
      <c r="B2025" s="199">
        <v>127317996</v>
      </c>
      <c r="C2025" s="199">
        <v>139725494</v>
      </c>
      <c r="D2025" s="199">
        <v>20672087</v>
      </c>
      <c r="E2025" s="199">
        <v>33225161</v>
      </c>
      <c r="F2025" s="199">
        <v>43670358</v>
      </c>
      <c r="G2025" s="199">
        <v>11672902</v>
      </c>
      <c r="H2025" s="240">
        <v>376283998</v>
      </c>
      <c r="I2025" s="136"/>
      <c r="J2025" s="215" t="s">
        <v>1266</v>
      </c>
      <c r="K2025" s="200">
        <v>7169715.1428571427</v>
      </c>
      <c r="L2025" s="200">
        <v>4128194</v>
      </c>
      <c r="M2025" s="200">
        <v>728904.52380952379</v>
      </c>
      <c r="N2025" s="200">
        <v>1448553.6666666667</v>
      </c>
      <c r="O2025" s="200">
        <v>1854060.9523809524</v>
      </c>
      <c r="P2025" s="200">
        <v>1021145.7619047619</v>
      </c>
      <c r="Q2025" s="200">
        <v>16350574.047619049</v>
      </c>
      <c r="R2025" s="136"/>
      <c r="S2025" s="136"/>
      <c r="T2025" s="136"/>
      <c r="U2025" s="136"/>
      <c r="V2025" s="136"/>
      <c r="W2025" s="136"/>
      <c r="X2025" s="136"/>
      <c r="Y2025" s="136"/>
      <c r="Z2025" s="136"/>
      <c r="AA2025" s="136"/>
      <c r="AB2025" s="136"/>
      <c r="AC2025" s="136"/>
      <c r="AD2025" s="136"/>
      <c r="AE2025" s="136"/>
      <c r="AF2025" s="136"/>
      <c r="AG2025" s="136"/>
      <c r="AH2025" s="136"/>
      <c r="AI2025" s="136"/>
      <c r="AJ2025" s="136"/>
      <c r="AK2025" s="136"/>
      <c r="AL2025" s="136"/>
      <c r="AM2025" s="136"/>
      <c r="AN2025" s="136"/>
      <c r="AO2025" s="136"/>
      <c r="AP2025" s="136"/>
      <c r="AQ2025" s="136"/>
      <c r="AR2025" s="136"/>
      <c r="AS2025" s="136"/>
      <c r="AT2025" s="136"/>
      <c r="AU2025" s="136"/>
      <c r="AV2025" s="136"/>
      <c r="AW2025" s="136"/>
      <c r="AX2025" s="136"/>
      <c r="AY2025" s="136"/>
      <c r="AZ2025" s="136"/>
      <c r="BA2025" s="136"/>
      <c r="BB2025" s="136"/>
      <c r="BC2025" s="136"/>
      <c r="BD2025" s="136"/>
      <c r="BE2025" s="136"/>
      <c r="BF2025" s="136"/>
      <c r="BG2025" s="136"/>
      <c r="BH2025" s="136"/>
      <c r="BI2025" s="136"/>
      <c r="BJ2025" s="136"/>
      <c r="BK2025" s="136"/>
      <c r="BL2025" s="136"/>
      <c r="BM2025" s="136"/>
      <c r="BN2025" s="136"/>
      <c r="BO2025" s="136"/>
      <c r="BP2025" s="136"/>
      <c r="BQ2025" s="136"/>
      <c r="BR2025" s="136"/>
      <c r="BS2025" s="136"/>
      <c r="BT2025" s="136"/>
      <c r="BU2025" s="136"/>
      <c r="BV2025" s="136"/>
      <c r="BW2025" s="136"/>
      <c r="BX2025" s="136"/>
      <c r="BY2025" s="136"/>
      <c r="BZ2025" s="136"/>
      <c r="CA2025" s="136"/>
      <c r="CB2025" s="136"/>
      <c r="CC2025" s="136"/>
      <c r="CD2025" s="136"/>
      <c r="CE2025" s="136"/>
      <c r="CF2025" s="136"/>
      <c r="CG2025" s="136"/>
      <c r="CH2025" s="136"/>
      <c r="CI2025" s="136"/>
      <c r="CJ2025" s="136"/>
      <c r="CK2025" s="136"/>
      <c r="CL2025" s="136"/>
      <c r="CM2025" s="136"/>
      <c r="CN2025" s="136"/>
      <c r="CO2025" s="136"/>
      <c r="CP2025" s="136"/>
      <c r="CQ2025" s="136"/>
      <c r="CR2025" s="136"/>
      <c r="CS2025" s="136"/>
      <c r="CT2025" s="136"/>
      <c r="CU2025" s="136"/>
      <c r="CV2025" s="136"/>
      <c r="CW2025" s="136"/>
      <c r="CX2025" s="136"/>
      <c r="CY2025" s="136"/>
      <c r="CZ2025" s="136"/>
      <c r="DA2025" s="136"/>
      <c r="DB2025" s="136"/>
      <c r="DC2025" s="136"/>
      <c r="DD2025" s="136"/>
      <c r="DE2025" s="136"/>
      <c r="DF2025" s="136"/>
      <c r="DG2025" s="136"/>
      <c r="DH2025" s="136"/>
      <c r="DI2025" s="136"/>
      <c r="DJ2025" s="136"/>
      <c r="DK2025" s="136"/>
      <c r="DL2025" s="136"/>
      <c r="DM2025" s="136"/>
      <c r="DN2025" s="136"/>
      <c r="DO2025" s="136"/>
      <c r="DP2025" s="136"/>
      <c r="DQ2025" s="136"/>
      <c r="DR2025" s="136"/>
      <c r="DS2025" s="136"/>
      <c r="DT2025" s="136"/>
      <c r="DU2025" s="136"/>
      <c r="DV2025" s="136"/>
      <c r="DW2025" s="136"/>
      <c r="DX2025" s="136"/>
      <c r="DY2025" s="136"/>
      <c r="DZ2025" s="136"/>
      <c r="EA2025" s="136"/>
      <c r="EB2025" s="136"/>
      <c r="EC2025" s="136"/>
      <c r="ED2025" s="136"/>
      <c r="EE2025" s="136"/>
      <c r="EF2025" s="136"/>
      <c r="EG2025" s="136"/>
      <c r="EH2025" s="136"/>
      <c r="EI2025" s="136"/>
      <c r="EJ2025" s="136"/>
      <c r="EK2025" s="136"/>
      <c r="EL2025" s="136"/>
      <c r="EM2025" s="136"/>
      <c r="EN2025" s="136"/>
      <c r="EO2025" s="136"/>
      <c r="EP2025" s="136"/>
      <c r="EQ2025" s="136"/>
      <c r="ER2025" s="136"/>
      <c r="ES2025" s="136"/>
      <c r="ET2025" s="136"/>
      <c r="EU2025" s="136"/>
      <c r="EV2025" s="136"/>
      <c r="EW2025" s="136"/>
      <c r="EX2025" s="136"/>
      <c r="EY2025" s="136"/>
      <c r="EZ2025" s="136"/>
      <c r="FA2025" s="136"/>
      <c r="FB2025" s="136"/>
      <c r="FC2025" s="136"/>
      <c r="FD2025" s="136"/>
      <c r="FE2025" s="136"/>
      <c r="FF2025" s="136"/>
      <c r="FG2025" s="136"/>
      <c r="FH2025" s="136"/>
      <c r="FI2025" s="136"/>
      <c r="FJ2025" s="136"/>
      <c r="FK2025" s="136"/>
      <c r="FL2025" s="136"/>
      <c r="FM2025" s="136"/>
      <c r="FN2025" s="136"/>
      <c r="FO2025" s="136"/>
      <c r="FP2025" s="136"/>
      <c r="FQ2025" s="136"/>
      <c r="FR2025" s="136"/>
      <c r="FS2025" s="136"/>
      <c r="FT2025" s="136"/>
      <c r="FU2025" s="136"/>
      <c r="FV2025" s="136"/>
      <c r="FW2025" s="136"/>
      <c r="FX2025" s="136"/>
      <c r="FY2025" s="136"/>
      <c r="FZ2025" s="136"/>
      <c r="GA2025" s="136"/>
      <c r="GB2025" s="136"/>
      <c r="GC2025" s="136"/>
      <c r="GD2025" s="136"/>
      <c r="GE2025" s="136"/>
      <c r="GF2025" s="136"/>
      <c r="GG2025" s="136"/>
      <c r="GH2025" s="136"/>
      <c r="GI2025" s="136"/>
      <c r="GJ2025" s="136"/>
      <c r="GK2025" s="136"/>
      <c r="GL2025" s="136"/>
      <c r="GM2025" s="136"/>
      <c r="GN2025" s="136"/>
      <c r="GO2025" s="136"/>
      <c r="GP2025" s="136"/>
      <c r="GQ2025" s="136"/>
      <c r="GR2025" s="136"/>
      <c r="GS2025" s="136"/>
      <c r="GT2025" s="136"/>
      <c r="GU2025" s="136"/>
      <c r="GV2025" s="136"/>
      <c r="GW2025" s="136"/>
      <c r="GX2025" s="136"/>
      <c r="GY2025" s="136"/>
      <c r="GZ2025" s="136"/>
      <c r="HA2025" s="136"/>
      <c r="HB2025" s="136"/>
      <c r="HC2025" s="136"/>
      <c r="HD2025" s="136"/>
      <c r="HE2025" s="136"/>
      <c r="HF2025" s="136"/>
      <c r="HG2025" s="136"/>
      <c r="HH2025" s="136"/>
      <c r="HI2025" s="136"/>
      <c r="HJ2025" s="136"/>
      <c r="HK2025" s="136"/>
      <c r="HL2025" s="136"/>
      <c r="HM2025" s="136"/>
      <c r="HN2025" s="136"/>
      <c r="HO2025" s="136"/>
      <c r="HP2025" s="136"/>
      <c r="HQ2025" s="136"/>
      <c r="HR2025" s="136"/>
      <c r="HS2025" s="136"/>
      <c r="HT2025" s="136"/>
      <c r="HU2025" s="136"/>
      <c r="HV2025" s="136"/>
      <c r="HW2025" s="136"/>
      <c r="HX2025" s="136"/>
      <c r="HY2025" s="136"/>
      <c r="HZ2025" s="136"/>
      <c r="IA2025" s="136"/>
      <c r="IB2025" s="136"/>
      <c r="IC2025" s="136"/>
      <c r="ID2025" s="136"/>
      <c r="IE2025" s="136"/>
      <c r="IF2025" s="136"/>
      <c r="IG2025" s="136"/>
    </row>
    <row r="2026" spans="1:241" ht="15" customHeight="1" x14ac:dyDescent="0.25">
      <c r="A2026" s="215" t="s">
        <v>1264</v>
      </c>
      <c r="B2026" s="200">
        <v>5787181.6363636367</v>
      </c>
      <c r="C2026" s="200">
        <v>6351158.8181818184</v>
      </c>
      <c r="D2026" s="200">
        <v>939640.31818181823</v>
      </c>
      <c r="E2026" s="200">
        <v>1510234.5909090908</v>
      </c>
      <c r="F2026" s="200">
        <v>1985016.2727272727</v>
      </c>
      <c r="G2026" s="200">
        <v>530586.45454545459</v>
      </c>
      <c r="H2026" s="200">
        <v>17103818.09090909</v>
      </c>
      <c r="I2026" s="136"/>
      <c r="J2026" s="136"/>
      <c r="K2026" s="136"/>
      <c r="L2026" s="136"/>
      <c r="M2026" s="136"/>
      <c r="N2026" s="136"/>
      <c r="O2026" s="136"/>
      <c r="P2026" s="136"/>
      <c r="Q2026" s="136"/>
      <c r="R2026" s="136"/>
      <c r="S2026" s="136"/>
      <c r="T2026" s="136"/>
      <c r="U2026" s="136"/>
      <c r="V2026" s="136"/>
      <c r="W2026" s="136"/>
      <c r="X2026" s="136"/>
      <c r="Y2026" s="136"/>
      <c r="Z2026" s="136"/>
      <c r="AA2026" s="136"/>
      <c r="AB2026" s="136"/>
      <c r="AC2026" s="136"/>
      <c r="AD2026" s="136"/>
      <c r="AE2026" s="136"/>
      <c r="AF2026" s="136"/>
      <c r="AG2026" s="136"/>
      <c r="AH2026" s="136"/>
      <c r="AI2026" s="136"/>
      <c r="AJ2026" s="136"/>
      <c r="AK2026" s="136"/>
      <c r="AL2026" s="136"/>
      <c r="AM2026" s="136"/>
      <c r="AN2026" s="136"/>
      <c r="AO2026" s="136"/>
      <c r="AP2026" s="136"/>
      <c r="AQ2026" s="136"/>
      <c r="AR2026" s="136"/>
      <c r="AS2026" s="136"/>
      <c r="AT2026" s="136"/>
      <c r="AU2026" s="136"/>
      <c r="AV2026" s="136"/>
      <c r="AW2026" s="136"/>
      <c r="AX2026" s="136"/>
      <c r="AY2026" s="136"/>
      <c r="AZ2026" s="136"/>
      <c r="BA2026" s="136"/>
      <c r="BB2026" s="136"/>
      <c r="BC2026" s="136"/>
      <c r="BD2026" s="136"/>
      <c r="BE2026" s="136"/>
      <c r="BF2026" s="136"/>
      <c r="BG2026" s="136"/>
      <c r="BH2026" s="136"/>
      <c r="BI2026" s="136"/>
      <c r="BJ2026" s="136"/>
      <c r="BK2026" s="136"/>
      <c r="BL2026" s="136"/>
      <c r="BM2026" s="136"/>
      <c r="BN2026" s="136"/>
      <c r="BO2026" s="136"/>
      <c r="BP2026" s="136"/>
      <c r="BQ2026" s="136"/>
      <c r="BR2026" s="136"/>
      <c r="BS2026" s="136"/>
      <c r="BT2026" s="136"/>
      <c r="BU2026" s="136"/>
      <c r="BV2026" s="136"/>
      <c r="BW2026" s="136"/>
      <c r="BX2026" s="136"/>
      <c r="BY2026" s="136"/>
      <c r="BZ2026" s="136"/>
      <c r="CA2026" s="136"/>
      <c r="CB2026" s="136"/>
      <c r="CC2026" s="136"/>
      <c r="CD2026" s="136"/>
      <c r="CE2026" s="136"/>
      <c r="CF2026" s="136"/>
      <c r="CG2026" s="136"/>
      <c r="CH2026" s="136"/>
      <c r="CI2026" s="136"/>
      <c r="CJ2026" s="136"/>
      <c r="CK2026" s="136"/>
      <c r="CL2026" s="136"/>
      <c r="CM2026" s="136"/>
      <c r="CN2026" s="136"/>
      <c r="CO2026" s="136"/>
      <c r="CP2026" s="136"/>
      <c r="CQ2026" s="136"/>
      <c r="CR2026" s="136"/>
      <c r="CS2026" s="136"/>
      <c r="CT2026" s="136"/>
      <c r="CU2026" s="136"/>
      <c r="CV2026" s="136"/>
      <c r="CW2026" s="136"/>
      <c r="CX2026" s="136"/>
      <c r="CY2026" s="136"/>
      <c r="CZ2026" s="136"/>
      <c r="DA2026" s="136"/>
      <c r="DB2026" s="136"/>
      <c r="DC2026" s="136"/>
      <c r="DD2026" s="136"/>
      <c r="DE2026" s="136"/>
      <c r="DF2026" s="136"/>
      <c r="DG2026" s="136"/>
      <c r="DH2026" s="136"/>
      <c r="DI2026" s="136"/>
      <c r="DJ2026" s="136"/>
      <c r="DK2026" s="136"/>
      <c r="DL2026" s="136"/>
      <c r="DM2026" s="136"/>
      <c r="DN2026" s="136"/>
      <c r="DO2026" s="136"/>
      <c r="DP2026" s="136"/>
      <c r="DQ2026" s="136"/>
      <c r="DR2026" s="136"/>
      <c r="DS2026" s="136"/>
      <c r="DT2026" s="136"/>
      <c r="DU2026" s="136"/>
      <c r="DV2026" s="136"/>
      <c r="DW2026" s="136"/>
      <c r="DX2026" s="136"/>
      <c r="DY2026" s="136"/>
      <c r="DZ2026" s="136"/>
      <c r="EA2026" s="136"/>
      <c r="EB2026" s="136"/>
      <c r="EC2026" s="136"/>
      <c r="ED2026" s="136"/>
      <c r="EE2026" s="136"/>
      <c r="EF2026" s="136"/>
      <c r="EG2026" s="136"/>
      <c r="EH2026" s="136"/>
      <c r="EI2026" s="136"/>
      <c r="EJ2026" s="136"/>
      <c r="EK2026" s="136"/>
      <c r="EL2026" s="136"/>
      <c r="EM2026" s="136"/>
      <c r="EN2026" s="136"/>
      <c r="EO2026" s="136"/>
      <c r="EP2026" s="136"/>
      <c r="EQ2026" s="136"/>
      <c r="ER2026" s="136"/>
      <c r="ES2026" s="136"/>
      <c r="ET2026" s="136"/>
      <c r="EU2026" s="136"/>
      <c r="EV2026" s="136"/>
      <c r="EW2026" s="136"/>
      <c r="EX2026" s="136"/>
      <c r="EY2026" s="136"/>
      <c r="EZ2026" s="136"/>
      <c r="FA2026" s="136"/>
      <c r="FB2026" s="136"/>
      <c r="FC2026" s="136"/>
      <c r="FD2026" s="136"/>
      <c r="FE2026" s="136"/>
      <c r="FF2026" s="136"/>
      <c r="FG2026" s="136"/>
      <c r="FH2026" s="136"/>
      <c r="FI2026" s="136"/>
      <c r="FJ2026" s="136"/>
      <c r="FK2026" s="136"/>
      <c r="FL2026" s="136"/>
      <c r="FM2026" s="136"/>
      <c r="FN2026" s="136"/>
      <c r="FO2026" s="136"/>
      <c r="FP2026" s="136"/>
      <c r="FQ2026" s="136"/>
      <c r="FR2026" s="136"/>
      <c r="FS2026" s="136"/>
      <c r="FT2026" s="136"/>
      <c r="FU2026" s="136"/>
      <c r="FV2026" s="136"/>
      <c r="FW2026" s="136"/>
      <c r="FX2026" s="136"/>
      <c r="FY2026" s="136"/>
      <c r="FZ2026" s="136"/>
      <c r="GA2026" s="136"/>
      <c r="GB2026" s="136"/>
      <c r="GC2026" s="136"/>
      <c r="GD2026" s="136"/>
      <c r="GE2026" s="136"/>
      <c r="GF2026" s="136"/>
      <c r="GG2026" s="136"/>
      <c r="GH2026" s="136"/>
      <c r="GI2026" s="136"/>
      <c r="GJ2026" s="136"/>
      <c r="GK2026" s="136"/>
      <c r="GL2026" s="136"/>
      <c r="GM2026" s="136"/>
      <c r="GN2026" s="136"/>
      <c r="GO2026" s="136"/>
      <c r="GP2026" s="136"/>
      <c r="GQ2026" s="136"/>
      <c r="GR2026" s="136"/>
      <c r="GS2026" s="136"/>
      <c r="GT2026" s="136"/>
      <c r="GU2026" s="136"/>
      <c r="GV2026" s="136"/>
      <c r="GW2026" s="136"/>
      <c r="GX2026" s="136"/>
      <c r="GY2026" s="136"/>
      <c r="GZ2026" s="136"/>
      <c r="HA2026" s="136"/>
      <c r="HB2026" s="136"/>
      <c r="HC2026" s="136"/>
      <c r="HD2026" s="136"/>
      <c r="HE2026" s="136"/>
      <c r="HF2026" s="136"/>
      <c r="HG2026" s="136"/>
      <c r="HH2026" s="136"/>
      <c r="HI2026" s="136"/>
      <c r="HJ2026" s="136"/>
      <c r="HK2026" s="136"/>
      <c r="HL2026" s="136"/>
      <c r="HM2026" s="136"/>
      <c r="HN2026" s="136"/>
      <c r="HO2026" s="136"/>
      <c r="HP2026" s="136"/>
      <c r="HQ2026" s="136"/>
      <c r="HR2026" s="136"/>
      <c r="HS2026" s="136"/>
      <c r="HT2026" s="136"/>
      <c r="HU2026" s="136"/>
      <c r="HV2026" s="136"/>
      <c r="HW2026" s="136"/>
      <c r="HX2026" s="136"/>
      <c r="HY2026" s="136"/>
      <c r="HZ2026" s="136"/>
      <c r="IA2026" s="136"/>
      <c r="IB2026" s="136"/>
      <c r="IC2026" s="136"/>
      <c r="ID2026" s="136"/>
      <c r="IE2026" s="136"/>
      <c r="IF2026" s="136"/>
      <c r="IG2026" s="136"/>
    </row>
    <row r="2027" spans="1:241" ht="15" customHeight="1" x14ac:dyDescent="0.25">
      <c r="A2027" s="136"/>
      <c r="B2027" s="136"/>
      <c r="C2027" s="136"/>
      <c r="D2027" s="136"/>
      <c r="E2027" s="136"/>
      <c r="F2027" s="136"/>
      <c r="G2027" s="136"/>
      <c r="H2027" s="136"/>
      <c r="I2027" s="136"/>
      <c r="J2027" s="136"/>
      <c r="K2027" s="136"/>
      <c r="L2027" s="136"/>
      <c r="M2027" s="136"/>
      <c r="N2027" s="136"/>
      <c r="O2027" s="136"/>
      <c r="P2027" s="136"/>
      <c r="Q2027" s="136"/>
      <c r="R2027" s="136"/>
      <c r="S2027" s="136"/>
      <c r="T2027" s="136"/>
      <c r="U2027" s="136"/>
      <c r="V2027" s="136"/>
      <c r="W2027" s="136"/>
      <c r="X2027" s="136"/>
      <c r="Y2027" s="136"/>
      <c r="Z2027" s="136"/>
      <c r="AA2027" s="136"/>
      <c r="AB2027" s="136"/>
      <c r="AC2027" s="136"/>
      <c r="AD2027" s="136"/>
      <c r="AE2027" s="136"/>
      <c r="AF2027" s="136"/>
      <c r="AG2027" s="136"/>
      <c r="AH2027" s="136"/>
      <c r="AI2027" s="136"/>
      <c r="AJ2027" s="136"/>
      <c r="AK2027" s="136"/>
      <c r="AL2027" s="136"/>
      <c r="AM2027" s="136"/>
      <c r="AN2027" s="136"/>
      <c r="AO2027" s="136"/>
      <c r="AP2027" s="136"/>
      <c r="AQ2027" s="136"/>
      <c r="AR2027" s="136"/>
      <c r="AS2027" s="136"/>
      <c r="AT2027" s="136"/>
      <c r="AU2027" s="136"/>
      <c r="AV2027" s="136"/>
      <c r="AW2027" s="136"/>
      <c r="AX2027" s="136"/>
      <c r="AY2027" s="136"/>
      <c r="AZ2027" s="136"/>
      <c r="BA2027" s="136"/>
      <c r="BB2027" s="136"/>
      <c r="BC2027" s="136"/>
      <c r="BD2027" s="136"/>
      <c r="BE2027" s="136"/>
      <c r="BF2027" s="136"/>
      <c r="BG2027" s="136"/>
      <c r="BH2027" s="136"/>
      <c r="BI2027" s="136"/>
      <c r="BJ2027" s="136"/>
      <c r="BK2027" s="136"/>
      <c r="BL2027" s="136"/>
      <c r="BM2027" s="136"/>
      <c r="BN2027" s="136"/>
      <c r="BO2027" s="136"/>
      <c r="BP2027" s="136"/>
      <c r="BQ2027" s="136"/>
      <c r="BR2027" s="136"/>
      <c r="BS2027" s="136"/>
      <c r="BT2027" s="136"/>
      <c r="BU2027" s="136"/>
      <c r="BV2027" s="136"/>
      <c r="BW2027" s="136"/>
      <c r="BX2027" s="136"/>
      <c r="BY2027" s="136"/>
      <c r="BZ2027" s="136"/>
      <c r="CA2027" s="136"/>
      <c r="CB2027" s="136"/>
      <c r="CC2027" s="136"/>
      <c r="CD2027" s="136"/>
      <c r="CE2027" s="136"/>
      <c r="CF2027" s="136"/>
      <c r="CG2027" s="136"/>
      <c r="CH2027" s="136"/>
      <c r="CI2027" s="136"/>
      <c r="CJ2027" s="136"/>
      <c r="CK2027" s="136"/>
      <c r="CL2027" s="136"/>
      <c r="CM2027" s="136"/>
      <c r="CN2027" s="136"/>
      <c r="CO2027" s="136"/>
      <c r="CP2027" s="136"/>
      <c r="CQ2027" s="136"/>
      <c r="CR2027" s="136"/>
      <c r="CS2027" s="136"/>
      <c r="CT2027" s="136"/>
      <c r="CU2027" s="136"/>
      <c r="CV2027" s="136"/>
      <c r="CW2027" s="136"/>
      <c r="CX2027" s="136"/>
      <c r="CY2027" s="136"/>
      <c r="CZ2027" s="136"/>
      <c r="DA2027" s="136"/>
      <c r="DB2027" s="136"/>
      <c r="DC2027" s="136"/>
      <c r="DD2027" s="136"/>
      <c r="DE2027" s="136"/>
      <c r="DF2027" s="136"/>
      <c r="DG2027" s="136"/>
      <c r="DH2027" s="136"/>
      <c r="DI2027" s="136"/>
      <c r="DJ2027" s="136"/>
      <c r="DK2027" s="136"/>
      <c r="DL2027" s="136"/>
      <c r="DM2027" s="136"/>
      <c r="DN2027" s="136"/>
      <c r="DO2027" s="136"/>
      <c r="DP2027" s="136"/>
      <c r="DQ2027" s="136"/>
      <c r="DR2027" s="136"/>
      <c r="DS2027" s="136"/>
      <c r="DT2027" s="136"/>
      <c r="DU2027" s="136"/>
      <c r="DV2027" s="136"/>
      <c r="DW2027" s="136"/>
      <c r="DX2027" s="136"/>
      <c r="DY2027" s="136"/>
      <c r="DZ2027" s="136"/>
      <c r="EA2027" s="136"/>
      <c r="EB2027" s="136"/>
      <c r="EC2027" s="136"/>
      <c r="ED2027" s="136"/>
      <c r="EE2027" s="136"/>
      <c r="EF2027" s="136"/>
      <c r="EG2027" s="136"/>
      <c r="EH2027" s="136"/>
      <c r="EI2027" s="136"/>
      <c r="EJ2027" s="136"/>
      <c r="EK2027" s="136"/>
      <c r="EL2027" s="136"/>
      <c r="EM2027" s="136"/>
      <c r="EN2027" s="136"/>
      <c r="EO2027" s="136"/>
      <c r="EP2027" s="136"/>
      <c r="EQ2027" s="136"/>
      <c r="ER2027" s="136"/>
      <c r="ES2027" s="136"/>
      <c r="ET2027" s="136"/>
      <c r="EU2027" s="136"/>
      <c r="EV2027" s="136"/>
      <c r="EW2027" s="136"/>
      <c r="EX2027" s="136"/>
      <c r="EY2027" s="136"/>
      <c r="EZ2027" s="136"/>
      <c r="FA2027" s="136"/>
      <c r="FB2027" s="136"/>
      <c r="FC2027" s="136"/>
      <c r="FD2027" s="136"/>
      <c r="FE2027" s="136"/>
      <c r="FF2027" s="136"/>
      <c r="FG2027" s="136"/>
      <c r="FH2027" s="136"/>
      <c r="FI2027" s="136"/>
      <c r="FJ2027" s="136"/>
      <c r="FK2027" s="136"/>
      <c r="FL2027" s="136"/>
      <c r="FM2027" s="136"/>
      <c r="FN2027" s="136"/>
      <c r="FO2027" s="136"/>
      <c r="FP2027" s="136"/>
      <c r="FQ2027" s="136"/>
      <c r="FR2027" s="136"/>
      <c r="FS2027" s="136"/>
      <c r="FT2027" s="136"/>
      <c r="FU2027" s="136"/>
      <c r="FV2027" s="136"/>
      <c r="FW2027" s="136"/>
      <c r="FX2027" s="136"/>
      <c r="FY2027" s="136"/>
      <c r="FZ2027" s="136"/>
      <c r="GA2027" s="136"/>
      <c r="GB2027" s="136"/>
      <c r="GC2027" s="136"/>
      <c r="GD2027" s="136"/>
      <c r="GE2027" s="136"/>
      <c r="GF2027" s="136"/>
      <c r="GG2027" s="136"/>
      <c r="GH2027" s="136"/>
      <c r="GI2027" s="136"/>
      <c r="GJ2027" s="136"/>
      <c r="GK2027" s="136"/>
      <c r="GL2027" s="136"/>
      <c r="GM2027" s="136"/>
      <c r="GN2027" s="136"/>
      <c r="GO2027" s="136"/>
      <c r="GP2027" s="136"/>
      <c r="GQ2027" s="136"/>
      <c r="GR2027" s="136"/>
      <c r="GS2027" s="136"/>
      <c r="GT2027" s="136"/>
      <c r="GU2027" s="136"/>
      <c r="GV2027" s="136"/>
      <c r="GW2027" s="136"/>
      <c r="GX2027" s="136"/>
      <c r="GY2027" s="136"/>
      <c r="GZ2027" s="136"/>
      <c r="HA2027" s="136"/>
      <c r="HB2027" s="136"/>
      <c r="HC2027" s="136"/>
      <c r="HD2027" s="136"/>
      <c r="HE2027" s="136"/>
      <c r="HF2027" s="136"/>
      <c r="HG2027" s="136"/>
      <c r="HH2027" s="136"/>
      <c r="HI2027" s="136"/>
      <c r="HJ2027" s="136"/>
      <c r="HK2027" s="136"/>
      <c r="HL2027" s="136"/>
      <c r="HM2027" s="136"/>
      <c r="HN2027" s="136"/>
      <c r="HO2027" s="136"/>
      <c r="HP2027" s="136"/>
      <c r="HQ2027" s="136"/>
      <c r="HR2027" s="136"/>
      <c r="HS2027" s="136"/>
      <c r="HT2027" s="136"/>
      <c r="HU2027" s="136"/>
      <c r="HV2027" s="136"/>
      <c r="HW2027" s="136"/>
      <c r="HX2027" s="136"/>
      <c r="HY2027" s="136"/>
      <c r="HZ2027" s="136"/>
      <c r="IA2027" s="136"/>
      <c r="IB2027" s="136"/>
      <c r="IC2027" s="136"/>
      <c r="ID2027" s="136"/>
      <c r="IE2027" s="136"/>
      <c r="IF2027" s="136"/>
      <c r="IG2027" s="136"/>
    </row>
    <row r="2028" spans="1:241" ht="38.1" customHeight="1" x14ac:dyDescent="0.25">
      <c r="A2028" s="461" t="s">
        <v>1162</v>
      </c>
      <c r="B2028" s="461"/>
      <c r="C2028" s="461"/>
      <c r="D2028" s="461"/>
      <c r="E2028" s="461"/>
      <c r="F2028" s="461"/>
      <c r="G2028" s="461"/>
      <c r="H2028" s="461"/>
      <c r="I2028" s="461"/>
      <c r="J2028" s="461"/>
      <c r="K2028" s="461"/>
      <c r="L2028" s="461"/>
      <c r="M2028" s="461"/>
      <c r="N2028" s="461"/>
      <c r="O2028" s="461"/>
      <c r="P2028" s="461"/>
      <c r="Q2028" s="461"/>
      <c r="R2028" s="136"/>
      <c r="S2028" s="136"/>
      <c r="T2028" s="136"/>
      <c r="U2028" s="136"/>
      <c r="V2028" s="136"/>
      <c r="W2028" s="136"/>
      <c r="X2028" s="136"/>
      <c r="Y2028" s="136"/>
      <c r="Z2028" s="136"/>
      <c r="AA2028" s="136"/>
      <c r="AB2028" s="136"/>
      <c r="AC2028" s="136"/>
      <c r="AD2028" s="136"/>
      <c r="AE2028" s="136"/>
      <c r="AF2028" s="136"/>
      <c r="AG2028" s="136"/>
      <c r="AH2028" s="136"/>
      <c r="AI2028" s="136"/>
      <c r="AJ2028" s="136"/>
      <c r="AK2028" s="136"/>
      <c r="AL2028" s="136"/>
      <c r="AM2028" s="136"/>
      <c r="AN2028" s="136"/>
      <c r="AO2028" s="136"/>
      <c r="AP2028" s="136"/>
      <c r="AQ2028" s="136"/>
      <c r="AR2028" s="136"/>
      <c r="AS2028" s="136"/>
      <c r="AT2028" s="136"/>
      <c r="AU2028" s="136"/>
      <c r="AV2028" s="136"/>
      <c r="AW2028" s="136"/>
      <c r="AX2028" s="136"/>
      <c r="AY2028" s="136"/>
      <c r="AZ2028" s="136"/>
      <c r="BA2028" s="136"/>
      <c r="BB2028" s="136"/>
      <c r="BC2028" s="136"/>
      <c r="BD2028" s="136"/>
      <c r="BE2028" s="136"/>
      <c r="BF2028" s="136"/>
      <c r="BG2028" s="136"/>
      <c r="BH2028" s="136"/>
      <c r="BI2028" s="136"/>
      <c r="BJ2028" s="136"/>
      <c r="BK2028" s="136"/>
      <c r="BL2028" s="136"/>
      <c r="BM2028" s="136"/>
      <c r="BN2028" s="136"/>
      <c r="BO2028" s="136"/>
      <c r="BP2028" s="136"/>
      <c r="BQ2028" s="136"/>
      <c r="BR2028" s="136"/>
      <c r="BS2028" s="136"/>
      <c r="BT2028" s="136"/>
      <c r="BU2028" s="136"/>
      <c r="BV2028" s="136"/>
      <c r="BW2028" s="136"/>
      <c r="BX2028" s="136"/>
      <c r="BY2028" s="136"/>
      <c r="BZ2028" s="136"/>
      <c r="CA2028" s="136"/>
      <c r="CB2028" s="136"/>
      <c r="CC2028" s="136"/>
      <c r="CD2028" s="136"/>
      <c r="CE2028" s="136"/>
      <c r="CF2028" s="136"/>
      <c r="CG2028" s="136"/>
      <c r="CH2028" s="136"/>
      <c r="CI2028" s="136"/>
      <c r="CJ2028" s="136"/>
      <c r="CK2028" s="136"/>
      <c r="CL2028" s="136"/>
      <c r="CM2028" s="136"/>
      <c r="CN2028" s="136"/>
      <c r="CO2028" s="136"/>
      <c r="CP2028" s="136"/>
      <c r="CQ2028" s="136"/>
      <c r="CR2028" s="136"/>
      <c r="CS2028" s="136"/>
      <c r="CT2028" s="136"/>
      <c r="CU2028" s="136"/>
      <c r="CV2028" s="136"/>
      <c r="CW2028" s="136"/>
      <c r="CX2028" s="136"/>
      <c r="CY2028" s="136"/>
      <c r="CZ2028" s="136"/>
      <c r="DA2028" s="136"/>
      <c r="DB2028" s="136"/>
      <c r="DC2028" s="136"/>
      <c r="DD2028" s="136"/>
      <c r="DE2028" s="136"/>
      <c r="DF2028" s="136"/>
      <c r="DG2028" s="136"/>
      <c r="DH2028" s="136"/>
      <c r="DI2028" s="136"/>
      <c r="DJ2028" s="136"/>
      <c r="DK2028" s="136"/>
      <c r="DL2028" s="136"/>
      <c r="DM2028" s="136"/>
      <c r="DN2028" s="136"/>
      <c r="DO2028" s="136"/>
      <c r="DP2028" s="136"/>
      <c r="DQ2028" s="136"/>
      <c r="DR2028" s="136"/>
      <c r="DS2028" s="136"/>
      <c r="DT2028" s="136"/>
      <c r="DU2028" s="136"/>
      <c r="DV2028" s="136"/>
      <c r="DW2028" s="136"/>
      <c r="DX2028" s="136"/>
      <c r="DY2028" s="136"/>
      <c r="DZ2028" s="136"/>
      <c r="EA2028" s="136"/>
      <c r="EB2028" s="136"/>
      <c r="EC2028" s="136"/>
      <c r="ED2028" s="136"/>
      <c r="EE2028" s="136"/>
      <c r="EF2028" s="136"/>
      <c r="EG2028" s="136"/>
      <c r="EH2028" s="136"/>
      <c r="EI2028" s="136"/>
      <c r="EJ2028" s="136"/>
      <c r="EK2028" s="136"/>
      <c r="EL2028" s="136"/>
      <c r="EM2028" s="136"/>
      <c r="EN2028" s="136"/>
      <c r="EO2028" s="136"/>
      <c r="EP2028" s="136"/>
      <c r="EQ2028" s="136"/>
      <c r="ER2028" s="136"/>
      <c r="ES2028" s="136"/>
      <c r="ET2028" s="136"/>
      <c r="EU2028" s="136"/>
      <c r="EV2028" s="136"/>
      <c r="EW2028" s="136"/>
      <c r="EX2028" s="136"/>
      <c r="EY2028" s="136"/>
      <c r="EZ2028" s="136"/>
      <c r="FA2028" s="136"/>
      <c r="FB2028" s="136"/>
      <c r="FC2028" s="136"/>
      <c r="FD2028" s="136"/>
      <c r="FE2028" s="136"/>
      <c r="FF2028" s="136"/>
      <c r="FG2028" s="136"/>
      <c r="FH2028" s="136"/>
      <c r="FI2028" s="136"/>
      <c r="FJ2028" s="136"/>
      <c r="FK2028" s="136"/>
      <c r="FL2028" s="136"/>
      <c r="FM2028" s="136"/>
      <c r="FN2028" s="136"/>
      <c r="FO2028" s="136"/>
      <c r="FP2028" s="136"/>
      <c r="FQ2028" s="136"/>
      <c r="FR2028" s="136"/>
      <c r="FS2028" s="136"/>
      <c r="FT2028" s="136"/>
      <c r="FU2028" s="136"/>
      <c r="FV2028" s="136"/>
      <c r="FW2028" s="136"/>
      <c r="FX2028" s="136"/>
      <c r="FY2028" s="136"/>
      <c r="FZ2028" s="136"/>
      <c r="GA2028" s="136"/>
      <c r="GB2028" s="136"/>
      <c r="GC2028" s="136"/>
      <c r="GD2028" s="136"/>
      <c r="GE2028" s="136"/>
      <c r="GF2028" s="136"/>
      <c r="GG2028" s="136"/>
      <c r="GH2028" s="136"/>
      <c r="GI2028" s="136"/>
      <c r="GJ2028" s="136"/>
      <c r="GK2028" s="136"/>
      <c r="GL2028" s="136"/>
      <c r="GM2028" s="136"/>
      <c r="GN2028" s="136"/>
      <c r="GO2028" s="136"/>
      <c r="GP2028" s="136"/>
      <c r="GQ2028" s="136"/>
      <c r="GR2028" s="136"/>
      <c r="GS2028" s="136"/>
      <c r="GT2028" s="136"/>
      <c r="GU2028" s="136"/>
      <c r="GV2028" s="136"/>
      <c r="GW2028" s="136"/>
      <c r="GX2028" s="136"/>
      <c r="GY2028" s="136"/>
      <c r="GZ2028" s="136"/>
      <c r="HA2028" s="136"/>
      <c r="HB2028" s="136"/>
      <c r="HC2028" s="136"/>
      <c r="HD2028" s="136"/>
      <c r="HE2028" s="136"/>
      <c r="HF2028" s="136"/>
      <c r="HG2028" s="136"/>
      <c r="HH2028" s="136"/>
      <c r="HI2028" s="136"/>
      <c r="HJ2028" s="136"/>
      <c r="HK2028" s="136"/>
      <c r="HL2028" s="136"/>
      <c r="HM2028" s="136"/>
      <c r="HN2028" s="136"/>
      <c r="HO2028" s="136"/>
      <c r="HP2028" s="136"/>
      <c r="HQ2028" s="136"/>
      <c r="HR2028" s="136"/>
      <c r="HS2028" s="136"/>
      <c r="HT2028" s="136"/>
      <c r="HU2028" s="136"/>
      <c r="HV2028" s="136"/>
      <c r="HW2028" s="136"/>
      <c r="HX2028" s="136"/>
      <c r="HY2028" s="136"/>
      <c r="HZ2028" s="136"/>
      <c r="IA2028" s="136"/>
      <c r="IB2028" s="136"/>
      <c r="IC2028" s="136"/>
      <c r="ID2028" s="136"/>
      <c r="IE2028" s="136"/>
      <c r="IF2028" s="136"/>
      <c r="IG2028" s="136"/>
    </row>
    <row r="2029" spans="1:241" ht="12" customHeight="1" x14ac:dyDescent="0.25">
      <c r="A2029" s="136"/>
      <c r="B2029" s="136"/>
      <c r="C2029" s="136"/>
      <c r="D2029" s="136"/>
      <c r="E2029" s="136"/>
      <c r="F2029" s="136"/>
      <c r="G2029" s="136"/>
      <c r="H2029" s="136"/>
      <c r="I2029" s="136"/>
      <c r="J2029" s="136"/>
      <c r="K2029" s="136"/>
      <c r="L2029" s="136"/>
      <c r="M2029" s="136"/>
      <c r="N2029" s="136"/>
      <c r="O2029" s="136"/>
      <c r="P2029" s="136"/>
      <c r="Q2029" s="136"/>
      <c r="R2029" s="136"/>
      <c r="S2029" s="136"/>
      <c r="T2029" s="136"/>
      <c r="U2029" s="136"/>
      <c r="V2029" s="136"/>
      <c r="W2029" s="136"/>
      <c r="X2029" s="136"/>
      <c r="Y2029" s="136"/>
      <c r="Z2029" s="136"/>
      <c r="AA2029" s="136"/>
      <c r="AB2029" s="136"/>
      <c r="AC2029" s="136"/>
      <c r="AD2029" s="136"/>
      <c r="AE2029" s="136"/>
      <c r="AF2029" s="136"/>
      <c r="AG2029" s="136"/>
      <c r="AH2029" s="136"/>
      <c r="AI2029" s="136"/>
      <c r="AJ2029" s="136"/>
      <c r="AK2029" s="136"/>
      <c r="AL2029" s="136"/>
      <c r="AM2029" s="136"/>
      <c r="AN2029" s="136"/>
      <c r="AO2029" s="136"/>
      <c r="AP2029" s="136"/>
      <c r="AQ2029" s="136"/>
      <c r="AR2029" s="136"/>
      <c r="AS2029" s="136"/>
      <c r="AT2029" s="136"/>
      <c r="AU2029" s="136"/>
      <c r="AV2029" s="136"/>
      <c r="AW2029" s="136"/>
      <c r="AX2029" s="136"/>
      <c r="AY2029" s="136"/>
      <c r="AZ2029" s="136"/>
      <c r="BA2029" s="136"/>
      <c r="BB2029" s="136"/>
      <c r="BC2029" s="136"/>
      <c r="BD2029" s="136"/>
      <c r="BE2029" s="136"/>
      <c r="BF2029" s="136"/>
      <c r="BG2029" s="136"/>
      <c r="BH2029" s="136"/>
      <c r="BI2029" s="136"/>
      <c r="BJ2029" s="136"/>
      <c r="BK2029" s="136"/>
      <c r="BL2029" s="136"/>
      <c r="BM2029" s="136"/>
      <c r="BN2029" s="136"/>
      <c r="BO2029" s="136"/>
      <c r="BP2029" s="136"/>
      <c r="BQ2029" s="136"/>
      <c r="BR2029" s="136"/>
      <c r="BS2029" s="136"/>
      <c r="BT2029" s="136"/>
      <c r="BU2029" s="136"/>
      <c r="BV2029" s="136"/>
      <c r="BW2029" s="136"/>
      <c r="BX2029" s="136"/>
      <c r="BY2029" s="136"/>
      <c r="BZ2029" s="136"/>
      <c r="CA2029" s="136"/>
      <c r="CB2029" s="136"/>
      <c r="CC2029" s="136"/>
      <c r="CD2029" s="136"/>
      <c r="CE2029" s="136"/>
      <c r="CF2029" s="136"/>
      <c r="CG2029" s="136"/>
      <c r="CH2029" s="136"/>
      <c r="CI2029" s="136"/>
      <c r="CJ2029" s="136"/>
      <c r="CK2029" s="136"/>
      <c r="CL2029" s="136"/>
      <c r="CM2029" s="136"/>
      <c r="CN2029" s="136"/>
      <c r="CO2029" s="136"/>
      <c r="CP2029" s="136"/>
      <c r="CQ2029" s="136"/>
      <c r="CR2029" s="136"/>
      <c r="CS2029" s="136"/>
      <c r="CT2029" s="136"/>
      <c r="CU2029" s="136"/>
      <c r="CV2029" s="136"/>
      <c r="CW2029" s="136"/>
      <c r="CX2029" s="136"/>
      <c r="CY2029" s="136"/>
      <c r="CZ2029" s="136"/>
      <c r="DA2029" s="136"/>
      <c r="DB2029" s="136"/>
      <c r="DC2029" s="136"/>
      <c r="DD2029" s="136"/>
      <c r="DE2029" s="136"/>
      <c r="DF2029" s="136"/>
      <c r="DG2029" s="136"/>
      <c r="DH2029" s="136"/>
      <c r="DI2029" s="136"/>
      <c r="DJ2029" s="136"/>
      <c r="DK2029" s="136"/>
      <c r="DL2029" s="136"/>
      <c r="DM2029" s="136"/>
      <c r="DN2029" s="136"/>
      <c r="DO2029" s="136"/>
      <c r="DP2029" s="136"/>
      <c r="DQ2029" s="136"/>
      <c r="DR2029" s="136"/>
      <c r="DS2029" s="136"/>
      <c r="DT2029" s="136"/>
      <c r="DU2029" s="136"/>
      <c r="DV2029" s="136"/>
      <c r="DW2029" s="136"/>
      <c r="DX2029" s="136"/>
      <c r="DY2029" s="136"/>
      <c r="DZ2029" s="136"/>
      <c r="EA2029" s="136"/>
      <c r="EB2029" s="136"/>
      <c r="EC2029" s="136"/>
      <c r="ED2029" s="136"/>
      <c r="EE2029" s="136"/>
      <c r="EF2029" s="136"/>
      <c r="EG2029" s="136"/>
      <c r="EH2029" s="136"/>
      <c r="EI2029" s="136"/>
      <c r="EJ2029" s="136"/>
      <c r="EK2029" s="136"/>
      <c r="EL2029" s="136"/>
      <c r="EM2029" s="136"/>
      <c r="EN2029" s="136"/>
      <c r="EO2029" s="136"/>
      <c r="EP2029" s="136"/>
      <c r="EQ2029" s="136"/>
      <c r="ER2029" s="136"/>
      <c r="ES2029" s="136"/>
      <c r="ET2029" s="136"/>
      <c r="EU2029" s="136"/>
      <c r="EV2029" s="136"/>
      <c r="EW2029" s="136"/>
      <c r="EX2029" s="136"/>
      <c r="EY2029" s="136"/>
      <c r="EZ2029" s="136"/>
      <c r="FA2029" s="136"/>
      <c r="FB2029" s="136"/>
      <c r="FC2029" s="136"/>
      <c r="FD2029" s="136"/>
      <c r="FE2029" s="136"/>
      <c r="FF2029" s="136"/>
      <c r="FG2029" s="136"/>
      <c r="FH2029" s="136"/>
      <c r="FI2029" s="136"/>
      <c r="FJ2029" s="136"/>
      <c r="FK2029" s="136"/>
      <c r="FL2029" s="136"/>
      <c r="FM2029" s="136"/>
      <c r="FN2029" s="136"/>
      <c r="FO2029" s="136"/>
      <c r="FP2029" s="136"/>
      <c r="FQ2029" s="136"/>
      <c r="FR2029" s="136"/>
      <c r="FS2029" s="136"/>
      <c r="FT2029" s="136"/>
      <c r="FU2029" s="136"/>
      <c r="FV2029" s="136"/>
      <c r="FW2029" s="136"/>
      <c r="FX2029" s="136"/>
      <c r="FY2029" s="136"/>
      <c r="FZ2029" s="136"/>
      <c r="GA2029" s="136"/>
      <c r="GB2029" s="136"/>
      <c r="GC2029" s="136"/>
      <c r="GD2029" s="136"/>
      <c r="GE2029" s="136"/>
      <c r="GF2029" s="136"/>
      <c r="GG2029" s="136"/>
      <c r="GH2029" s="136"/>
      <c r="GI2029" s="136"/>
      <c r="GJ2029" s="136"/>
      <c r="GK2029" s="136"/>
      <c r="GL2029" s="136"/>
      <c r="GM2029" s="136"/>
      <c r="GN2029" s="136"/>
      <c r="GO2029" s="136"/>
      <c r="GP2029" s="136"/>
      <c r="GQ2029" s="136"/>
      <c r="GR2029" s="136"/>
      <c r="GS2029" s="136"/>
      <c r="GT2029" s="136"/>
      <c r="GU2029" s="136"/>
      <c r="GV2029" s="136"/>
      <c r="GW2029" s="136"/>
      <c r="GX2029" s="136"/>
      <c r="GY2029" s="136"/>
      <c r="GZ2029" s="136"/>
      <c r="HA2029" s="136"/>
      <c r="HB2029" s="136"/>
      <c r="HC2029" s="136"/>
      <c r="HD2029" s="136"/>
      <c r="HE2029" s="136"/>
      <c r="HF2029" s="136"/>
      <c r="HG2029" s="136"/>
      <c r="HH2029" s="136"/>
      <c r="HI2029" s="136"/>
      <c r="HJ2029" s="136"/>
      <c r="HK2029" s="136"/>
      <c r="HL2029" s="136"/>
      <c r="HM2029" s="136"/>
      <c r="HN2029" s="136"/>
      <c r="HO2029" s="136"/>
      <c r="HP2029" s="136"/>
      <c r="HQ2029" s="136"/>
      <c r="HR2029" s="136"/>
      <c r="HS2029" s="136"/>
      <c r="HT2029" s="136"/>
      <c r="HU2029" s="136"/>
      <c r="HV2029" s="136"/>
      <c r="HW2029" s="136"/>
      <c r="HX2029" s="136"/>
      <c r="HY2029" s="136"/>
      <c r="HZ2029" s="136"/>
      <c r="IA2029" s="136"/>
      <c r="IB2029" s="136"/>
      <c r="IC2029" s="136"/>
      <c r="ID2029" s="136"/>
      <c r="IE2029" s="136"/>
      <c r="IF2029" s="136"/>
      <c r="IG2029" s="136"/>
    </row>
    <row r="2030" spans="1:241" ht="21" customHeight="1" x14ac:dyDescent="0.3">
      <c r="A2030" s="134">
        <v>2020</v>
      </c>
      <c r="B2030" s="136"/>
      <c r="C2030" s="136"/>
      <c r="D2030" s="136"/>
      <c r="E2030" s="136"/>
      <c r="F2030" s="136"/>
      <c r="G2030" s="136"/>
      <c r="H2030" s="136"/>
      <c r="I2030" s="136"/>
      <c r="J2030" s="136"/>
      <c r="K2030" s="136"/>
      <c r="L2030" s="136"/>
      <c r="M2030" s="136"/>
      <c r="N2030" s="136"/>
      <c r="O2030" s="136"/>
      <c r="P2030" s="136"/>
      <c r="Q2030" s="136"/>
      <c r="R2030" s="136"/>
      <c r="S2030" s="136"/>
      <c r="T2030" s="136"/>
      <c r="U2030" s="136"/>
      <c r="V2030" s="136"/>
      <c r="W2030" s="136"/>
      <c r="X2030" s="136"/>
      <c r="Y2030" s="136"/>
      <c r="Z2030" s="136"/>
      <c r="AA2030" s="136"/>
      <c r="AB2030" s="136"/>
      <c r="AC2030" s="136"/>
      <c r="AD2030" s="136"/>
      <c r="AE2030" s="136"/>
      <c r="AF2030" s="136"/>
      <c r="AG2030" s="136"/>
      <c r="AH2030" s="136"/>
      <c r="AI2030" s="136"/>
      <c r="AJ2030" s="136"/>
      <c r="AK2030" s="136"/>
      <c r="AL2030" s="136"/>
      <c r="AM2030" s="136"/>
      <c r="AN2030" s="136"/>
      <c r="AO2030" s="136"/>
      <c r="AP2030" s="136"/>
      <c r="AQ2030" s="136"/>
      <c r="AR2030" s="136"/>
      <c r="AS2030" s="136"/>
      <c r="AT2030" s="136"/>
      <c r="AU2030" s="136"/>
      <c r="AV2030" s="136"/>
      <c r="AW2030" s="136"/>
      <c r="AX2030" s="136"/>
      <c r="AY2030" s="136"/>
      <c r="AZ2030" s="136"/>
      <c r="BA2030" s="136"/>
      <c r="BB2030" s="136"/>
      <c r="BC2030" s="136"/>
      <c r="BD2030" s="136"/>
      <c r="BE2030" s="136"/>
      <c r="BF2030" s="136"/>
      <c r="BG2030" s="136"/>
      <c r="BH2030" s="136"/>
      <c r="BI2030" s="136"/>
      <c r="BJ2030" s="136"/>
      <c r="BK2030" s="136"/>
      <c r="BL2030" s="136"/>
      <c r="BM2030" s="136"/>
      <c r="BN2030" s="136"/>
      <c r="BO2030" s="136"/>
      <c r="BP2030" s="136"/>
      <c r="BQ2030" s="136"/>
      <c r="BR2030" s="136"/>
      <c r="BS2030" s="136"/>
      <c r="BT2030" s="136"/>
      <c r="BU2030" s="136"/>
      <c r="BV2030" s="136"/>
      <c r="BW2030" s="136"/>
      <c r="BX2030" s="136"/>
      <c r="BY2030" s="136"/>
      <c r="BZ2030" s="136"/>
      <c r="CA2030" s="136"/>
      <c r="CB2030" s="136"/>
      <c r="CC2030" s="136"/>
      <c r="CD2030" s="136"/>
      <c r="CE2030" s="136"/>
      <c r="CF2030" s="136"/>
      <c r="CG2030" s="136"/>
      <c r="CH2030" s="136"/>
      <c r="CI2030" s="136"/>
      <c r="CJ2030" s="136"/>
      <c r="CK2030" s="136"/>
      <c r="CL2030" s="136"/>
      <c r="CM2030" s="136"/>
      <c r="CN2030" s="136"/>
      <c r="CO2030" s="136"/>
      <c r="CP2030" s="136"/>
      <c r="CQ2030" s="136"/>
      <c r="CR2030" s="136"/>
      <c r="CS2030" s="136"/>
      <c r="CT2030" s="136"/>
      <c r="CU2030" s="136"/>
      <c r="CV2030" s="136"/>
      <c r="CW2030" s="136"/>
      <c r="CX2030" s="136"/>
      <c r="CY2030" s="136"/>
      <c r="CZ2030" s="136"/>
      <c r="DA2030" s="136"/>
      <c r="DB2030" s="136"/>
      <c r="DC2030" s="136"/>
      <c r="DD2030" s="136"/>
      <c r="DE2030" s="136"/>
      <c r="DF2030" s="136"/>
      <c r="DG2030" s="136"/>
      <c r="DH2030" s="136"/>
      <c r="DI2030" s="136"/>
      <c r="DJ2030" s="136"/>
      <c r="DK2030" s="136"/>
      <c r="DL2030" s="136"/>
      <c r="DM2030" s="136"/>
      <c r="DN2030" s="136"/>
      <c r="DO2030" s="136"/>
      <c r="DP2030" s="136"/>
      <c r="DQ2030" s="136"/>
      <c r="DR2030" s="136"/>
      <c r="DS2030" s="136"/>
      <c r="DT2030" s="136"/>
      <c r="DU2030" s="136"/>
      <c r="DV2030" s="136"/>
      <c r="DW2030" s="136"/>
      <c r="DX2030" s="136"/>
      <c r="DY2030" s="136"/>
      <c r="DZ2030" s="136"/>
      <c r="EA2030" s="136"/>
      <c r="EB2030" s="136"/>
      <c r="EC2030" s="136"/>
      <c r="ED2030" s="136"/>
      <c r="EE2030" s="136"/>
      <c r="EF2030" s="136"/>
      <c r="EG2030" s="136"/>
      <c r="EH2030" s="136"/>
      <c r="EI2030" s="136"/>
      <c r="EJ2030" s="136"/>
      <c r="EK2030" s="136"/>
      <c r="EL2030" s="136"/>
      <c r="EM2030" s="136"/>
      <c r="EN2030" s="136"/>
      <c r="EO2030" s="136"/>
      <c r="EP2030" s="136"/>
      <c r="EQ2030" s="136"/>
      <c r="ER2030" s="136"/>
      <c r="ES2030" s="136"/>
      <c r="ET2030" s="136"/>
      <c r="EU2030" s="136"/>
      <c r="EV2030" s="136"/>
      <c r="EW2030" s="136"/>
      <c r="EX2030" s="136"/>
      <c r="EY2030" s="136"/>
      <c r="EZ2030" s="136"/>
      <c r="FA2030" s="136"/>
      <c r="FB2030" s="136"/>
      <c r="FC2030" s="136"/>
      <c r="FD2030" s="136"/>
      <c r="FE2030" s="136"/>
      <c r="FF2030" s="136"/>
      <c r="FG2030" s="136"/>
      <c r="FH2030" s="136"/>
      <c r="FI2030" s="136"/>
      <c r="FJ2030" s="136"/>
      <c r="FK2030" s="136"/>
      <c r="FL2030" s="136"/>
      <c r="FM2030" s="136"/>
      <c r="FN2030" s="136"/>
      <c r="FO2030" s="136"/>
      <c r="FP2030" s="136"/>
      <c r="FQ2030" s="136"/>
      <c r="FR2030" s="136"/>
      <c r="FS2030" s="136"/>
      <c r="FT2030" s="136"/>
      <c r="FU2030" s="136"/>
      <c r="FV2030" s="136"/>
      <c r="FW2030" s="136"/>
      <c r="FX2030" s="136"/>
      <c r="FY2030" s="136"/>
      <c r="FZ2030" s="136"/>
      <c r="GA2030" s="136"/>
      <c r="GB2030" s="136"/>
      <c r="GC2030" s="136"/>
      <c r="GD2030" s="136"/>
      <c r="GE2030" s="136"/>
      <c r="GF2030" s="136"/>
      <c r="GG2030" s="136"/>
      <c r="GH2030" s="136"/>
      <c r="GI2030" s="136"/>
      <c r="GJ2030" s="136"/>
      <c r="GK2030" s="136"/>
      <c r="GL2030" s="136"/>
      <c r="GM2030" s="136"/>
      <c r="GN2030" s="136"/>
      <c r="GO2030" s="136"/>
      <c r="GP2030" s="136"/>
      <c r="GQ2030" s="136"/>
      <c r="GR2030" s="136"/>
      <c r="GS2030" s="136"/>
      <c r="GT2030" s="136"/>
      <c r="GU2030" s="136"/>
      <c r="GV2030" s="136"/>
      <c r="GW2030" s="136"/>
      <c r="GX2030" s="136"/>
      <c r="GY2030" s="136"/>
      <c r="GZ2030" s="136"/>
      <c r="HA2030" s="136"/>
      <c r="HB2030" s="136"/>
      <c r="HC2030" s="136"/>
      <c r="HD2030" s="136"/>
      <c r="HE2030" s="136"/>
      <c r="HF2030" s="136"/>
      <c r="HG2030" s="136"/>
      <c r="HH2030" s="136"/>
      <c r="HI2030" s="136"/>
      <c r="HJ2030" s="136"/>
      <c r="HK2030" s="136"/>
      <c r="HL2030" s="136"/>
      <c r="HM2030" s="136"/>
      <c r="HN2030" s="136"/>
      <c r="HO2030" s="136"/>
      <c r="HP2030" s="136"/>
      <c r="HQ2030" s="136"/>
      <c r="HR2030" s="136"/>
      <c r="HS2030" s="136"/>
      <c r="HT2030" s="136"/>
      <c r="HU2030" s="136"/>
      <c r="HV2030" s="136"/>
      <c r="HW2030" s="136"/>
      <c r="HX2030" s="136"/>
      <c r="HY2030" s="136"/>
      <c r="HZ2030" s="136"/>
      <c r="IA2030" s="136"/>
      <c r="IB2030" s="136"/>
      <c r="IC2030" s="136"/>
      <c r="ID2030" s="136"/>
      <c r="IE2030" s="136"/>
      <c r="IF2030" s="136"/>
      <c r="IG2030" s="136"/>
    </row>
    <row r="2031" spans="1:241" ht="27.95" customHeight="1" x14ac:dyDescent="0.25">
      <c r="A2031" s="279" t="s">
        <v>177</v>
      </c>
      <c r="B2031" s="280" t="s">
        <v>0</v>
      </c>
      <c r="C2031" s="280" t="s">
        <v>1</v>
      </c>
      <c r="D2031" s="280" t="s">
        <v>2</v>
      </c>
      <c r="E2031" s="280" t="s">
        <v>877</v>
      </c>
      <c r="F2031" s="280" t="s">
        <v>50</v>
      </c>
      <c r="G2031" s="280" t="s">
        <v>52</v>
      </c>
      <c r="H2031" s="280" t="s">
        <v>13</v>
      </c>
      <c r="I2031" s="277"/>
      <c r="J2031" s="279" t="s">
        <v>177</v>
      </c>
      <c r="K2031" s="280" t="s">
        <v>0</v>
      </c>
      <c r="L2031" s="280" t="s">
        <v>1</v>
      </c>
      <c r="M2031" s="280" t="s">
        <v>2</v>
      </c>
      <c r="N2031" s="280" t="s">
        <v>877</v>
      </c>
      <c r="O2031" s="280" t="s">
        <v>50</v>
      </c>
      <c r="P2031" s="280" t="s">
        <v>52</v>
      </c>
      <c r="Q2031" s="280" t="s">
        <v>13</v>
      </c>
      <c r="R2031" s="136"/>
      <c r="S2031" s="136"/>
      <c r="T2031" s="136"/>
      <c r="U2031" s="136"/>
      <c r="V2031" s="136"/>
      <c r="W2031" s="136"/>
      <c r="X2031" s="136"/>
      <c r="Y2031" s="136"/>
      <c r="Z2031" s="136"/>
      <c r="AA2031" s="136"/>
      <c r="AB2031" s="136"/>
      <c r="AC2031" s="136"/>
      <c r="AD2031" s="136"/>
      <c r="AE2031" s="136"/>
      <c r="AF2031" s="136"/>
      <c r="AG2031" s="136"/>
      <c r="AH2031" s="136"/>
      <c r="AI2031" s="136"/>
      <c r="AJ2031" s="136"/>
      <c r="AK2031" s="136"/>
      <c r="AL2031" s="136"/>
      <c r="AM2031" s="136"/>
      <c r="AN2031" s="136"/>
      <c r="AO2031" s="136"/>
      <c r="AP2031" s="136"/>
      <c r="AQ2031" s="136"/>
      <c r="AR2031" s="136"/>
      <c r="AS2031" s="136"/>
      <c r="AT2031" s="136"/>
      <c r="AU2031" s="136"/>
      <c r="AV2031" s="136"/>
      <c r="AW2031" s="136"/>
      <c r="AX2031" s="136"/>
      <c r="AY2031" s="136"/>
      <c r="AZ2031" s="136"/>
      <c r="BA2031" s="136"/>
      <c r="BB2031" s="136"/>
      <c r="BC2031" s="136"/>
      <c r="BD2031" s="136"/>
      <c r="BE2031" s="136"/>
      <c r="BF2031" s="136"/>
      <c r="BG2031" s="136"/>
      <c r="BH2031" s="136"/>
      <c r="BI2031" s="136"/>
      <c r="BJ2031" s="136"/>
      <c r="BK2031" s="136"/>
      <c r="BL2031" s="136"/>
      <c r="BM2031" s="136"/>
      <c r="BN2031" s="136"/>
      <c r="BO2031" s="136"/>
      <c r="BP2031" s="136"/>
      <c r="BQ2031" s="136"/>
      <c r="BR2031" s="136"/>
      <c r="BS2031" s="136"/>
      <c r="BT2031" s="136"/>
      <c r="BU2031" s="136"/>
      <c r="BV2031" s="136"/>
      <c r="BW2031" s="136"/>
      <c r="BX2031" s="136"/>
      <c r="BY2031" s="136"/>
      <c r="BZ2031" s="136"/>
      <c r="CA2031" s="136"/>
      <c r="CB2031" s="136"/>
      <c r="CC2031" s="136"/>
      <c r="CD2031" s="136"/>
      <c r="CE2031" s="136"/>
      <c r="CF2031" s="136"/>
      <c r="CG2031" s="136"/>
      <c r="CH2031" s="136"/>
      <c r="CI2031" s="136"/>
      <c r="CJ2031" s="136"/>
      <c r="CK2031" s="136"/>
      <c r="CL2031" s="136"/>
      <c r="CM2031" s="136"/>
      <c r="CN2031" s="136"/>
      <c r="CO2031" s="136"/>
      <c r="CP2031" s="136"/>
      <c r="CQ2031" s="136"/>
      <c r="CR2031" s="136"/>
      <c r="CS2031" s="136"/>
      <c r="CT2031" s="136"/>
      <c r="CU2031" s="136"/>
      <c r="CV2031" s="136"/>
      <c r="CW2031" s="136"/>
      <c r="CX2031" s="136"/>
      <c r="CY2031" s="136"/>
      <c r="CZ2031" s="136"/>
      <c r="DA2031" s="136"/>
      <c r="DB2031" s="136"/>
      <c r="DC2031" s="136"/>
      <c r="DD2031" s="136"/>
      <c r="DE2031" s="136"/>
      <c r="DF2031" s="136"/>
      <c r="DG2031" s="136"/>
      <c r="DH2031" s="136"/>
      <c r="DI2031" s="136"/>
      <c r="DJ2031" s="136"/>
      <c r="DK2031" s="136"/>
      <c r="DL2031" s="136"/>
      <c r="DM2031" s="136"/>
      <c r="DN2031" s="136"/>
      <c r="DO2031" s="136"/>
      <c r="DP2031" s="136"/>
      <c r="DQ2031" s="136"/>
      <c r="DR2031" s="136"/>
      <c r="DS2031" s="136"/>
      <c r="DT2031" s="136"/>
      <c r="DU2031" s="136"/>
      <c r="DV2031" s="136"/>
      <c r="DW2031" s="136"/>
      <c r="DX2031" s="136"/>
      <c r="DY2031" s="136"/>
      <c r="DZ2031" s="136"/>
      <c r="EA2031" s="136"/>
      <c r="EB2031" s="136"/>
      <c r="EC2031" s="136"/>
      <c r="ED2031" s="136"/>
      <c r="EE2031" s="136"/>
      <c r="EF2031" s="136"/>
      <c r="EG2031" s="136"/>
      <c r="EH2031" s="136"/>
      <c r="EI2031" s="136"/>
      <c r="EJ2031" s="136"/>
      <c r="EK2031" s="136"/>
      <c r="EL2031" s="136"/>
      <c r="EM2031" s="136"/>
      <c r="EN2031" s="136"/>
      <c r="EO2031" s="136"/>
      <c r="EP2031" s="136"/>
      <c r="EQ2031" s="136"/>
      <c r="ER2031" s="136"/>
      <c r="ES2031" s="136"/>
      <c r="ET2031" s="136"/>
      <c r="EU2031" s="136"/>
      <c r="EV2031" s="136"/>
      <c r="EW2031" s="136"/>
      <c r="EX2031" s="136"/>
      <c r="EY2031" s="136"/>
      <c r="EZ2031" s="136"/>
      <c r="FA2031" s="136"/>
      <c r="FB2031" s="136"/>
      <c r="FC2031" s="136"/>
      <c r="FD2031" s="136"/>
      <c r="FE2031" s="136"/>
      <c r="FF2031" s="136"/>
      <c r="FG2031" s="136"/>
      <c r="FH2031" s="136"/>
      <c r="FI2031" s="136"/>
      <c r="FJ2031" s="136"/>
      <c r="FK2031" s="136"/>
      <c r="FL2031" s="136"/>
      <c r="FM2031" s="136"/>
      <c r="FN2031" s="136"/>
      <c r="FO2031" s="136"/>
      <c r="FP2031" s="136"/>
      <c r="FQ2031" s="136"/>
      <c r="FR2031" s="136"/>
      <c r="FS2031" s="136"/>
      <c r="FT2031" s="136"/>
      <c r="FU2031" s="136"/>
      <c r="FV2031" s="136"/>
      <c r="FW2031" s="136"/>
      <c r="FX2031" s="136"/>
      <c r="FY2031" s="136"/>
      <c r="FZ2031" s="136"/>
      <c r="GA2031" s="136"/>
      <c r="GB2031" s="136"/>
      <c r="GC2031" s="136"/>
      <c r="GD2031" s="136"/>
      <c r="GE2031" s="136"/>
      <c r="GF2031" s="136"/>
      <c r="GG2031" s="136"/>
      <c r="GH2031" s="136"/>
      <c r="GI2031" s="136"/>
      <c r="GJ2031" s="136"/>
      <c r="GK2031" s="136"/>
      <c r="GL2031" s="136"/>
      <c r="GM2031" s="136"/>
      <c r="GN2031" s="136"/>
      <c r="GO2031" s="136"/>
      <c r="GP2031" s="136"/>
      <c r="GQ2031" s="136"/>
      <c r="GR2031" s="136"/>
      <c r="GS2031" s="136"/>
      <c r="GT2031" s="136"/>
      <c r="GU2031" s="136"/>
      <c r="GV2031" s="136"/>
      <c r="GW2031" s="136"/>
      <c r="GX2031" s="136"/>
      <c r="GY2031" s="136"/>
      <c r="GZ2031" s="136"/>
      <c r="HA2031" s="136"/>
      <c r="HB2031" s="136"/>
      <c r="HC2031" s="136"/>
      <c r="HD2031" s="136"/>
      <c r="HE2031" s="136"/>
      <c r="HF2031" s="136"/>
      <c r="HG2031" s="136"/>
      <c r="HH2031" s="136"/>
      <c r="HI2031" s="136"/>
      <c r="HJ2031" s="136"/>
      <c r="HK2031" s="136"/>
      <c r="HL2031" s="136"/>
      <c r="HM2031" s="136"/>
      <c r="HN2031" s="136"/>
      <c r="HO2031" s="136"/>
      <c r="HP2031" s="136"/>
      <c r="HQ2031" s="136"/>
      <c r="HR2031" s="136"/>
      <c r="HS2031" s="136"/>
      <c r="HT2031" s="136"/>
      <c r="HU2031" s="136"/>
      <c r="HV2031" s="136"/>
      <c r="HW2031" s="136"/>
      <c r="HX2031" s="136"/>
      <c r="HY2031" s="136"/>
      <c r="HZ2031" s="136"/>
      <c r="IA2031" s="136"/>
      <c r="IB2031" s="136"/>
      <c r="IC2031" s="136"/>
      <c r="ID2031" s="136"/>
      <c r="IE2031" s="136"/>
      <c r="IF2031" s="136"/>
      <c r="IG2031" s="136"/>
    </row>
    <row r="2032" spans="1:241" ht="15" customHeight="1" x14ac:dyDescent="0.25">
      <c r="A2032" s="223" t="s">
        <v>91</v>
      </c>
      <c r="B2032" s="217">
        <v>5832485</v>
      </c>
      <c r="C2032" s="217">
        <v>4105724</v>
      </c>
      <c r="D2032" s="217">
        <v>955174</v>
      </c>
      <c r="E2032" s="217">
        <v>1467885</v>
      </c>
      <c r="F2032" s="217">
        <v>1755304</v>
      </c>
      <c r="G2032" s="217">
        <v>824225</v>
      </c>
      <c r="H2032" s="235">
        <v>14940797</v>
      </c>
      <c r="I2032" s="136"/>
      <c r="J2032" s="223" t="s">
        <v>378</v>
      </c>
      <c r="K2032" s="217">
        <v>5576880</v>
      </c>
      <c r="L2032" s="217">
        <v>6162540</v>
      </c>
      <c r="M2032" s="217">
        <v>623300</v>
      </c>
      <c r="N2032" s="217">
        <v>1154279</v>
      </c>
      <c r="O2032" s="217">
        <v>2173486</v>
      </c>
      <c r="P2032" s="217">
        <v>467480</v>
      </c>
      <c r="Q2032" s="235">
        <v>16157965</v>
      </c>
      <c r="R2032" s="136"/>
      <c r="S2032" s="136"/>
      <c r="T2032" s="136"/>
      <c r="U2032" s="136"/>
      <c r="V2032" s="136"/>
      <c r="W2032" s="136"/>
      <c r="X2032" s="136"/>
      <c r="Y2032" s="136"/>
      <c r="Z2032" s="136"/>
      <c r="AA2032" s="136"/>
      <c r="AB2032" s="136"/>
      <c r="AC2032" s="136"/>
      <c r="AD2032" s="136"/>
      <c r="AE2032" s="136"/>
      <c r="AF2032" s="136"/>
      <c r="AG2032" s="136"/>
      <c r="AH2032" s="136"/>
      <c r="AI2032" s="136"/>
      <c r="AJ2032" s="136"/>
      <c r="AK2032" s="136"/>
      <c r="AL2032" s="136"/>
      <c r="AM2032" s="136"/>
      <c r="AN2032" s="136"/>
      <c r="AO2032" s="136"/>
      <c r="AP2032" s="136"/>
      <c r="AQ2032" s="136"/>
      <c r="AR2032" s="136"/>
      <c r="AS2032" s="136"/>
      <c r="AT2032" s="136"/>
      <c r="AU2032" s="136"/>
      <c r="AV2032" s="136"/>
      <c r="AW2032" s="136"/>
      <c r="AX2032" s="136"/>
      <c r="AY2032" s="136"/>
      <c r="AZ2032" s="136"/>
      <c r="BA2032" s="136"/>
      <c r="BB2032" s="136"/>
      <c r="BC2032" s="136"/>
      <c r="BD2032" s="136"/>
      <c r="BE2032" s="136"/>
      <c r="BF2032" s="136"/>
      <c r="BG2032" s="136"/>
      <c r="BH2032" s="136"/>
      <c r="BI2032" s="136"/>
      <c r="BJ2032" s="136"/>
      <c r="BK2032" s="136"/>
      <c r="BL2032" s="136"/>
      <c r="BM2032" s="136"/>
      <c r="BN2032" s="136"/>
      <c r="BO2032" s="136"/>
      <c r="BP2032" s="136"/>
      <c r="BQ2032" s="136"/>
      <c r="BR2032" s="136"/>
      <c r="BS2032" s="136"/>
      <c r="BT2032" s="136"/>
      <c r="BU2032" s="136"/>
      <c r="BV2032" s="136"/>
      <c r="BW2032" s="136"/>
      <c r="BX2032" s="136"/>
      <c r="BY2032" s="136"/>
      <c r="BZ2032" s="136"/>
      <c r="CA2032" s="136"/>
      <c r="CB2032" s="136"/>
      <c r="CC2032" s="136"/>
      <c r="CD2032" s="136"/>
      <c r="CE2032" s="136"/>
      <c r="CF2032" s="136"/>
      <c r="CG2032" s="136"/>
      <c r="CH2032" s="136"/>
      <c r="CI2032" s="136"/>
      <c r="CJ2032" s="136"/>
      <c r="CK2032" s="136"/>
      <c r="CL2032" s="136"/>
      <c r="CM2032" s="136"/>
      <c r="CN2032" s="136"/>
      <c r="CO2032" s="136"/>
      <c r="CP2032" s="136"/>
      <c r="CQ2032" s="136"/>
      <c r="CR2032" s="136"/>
      <c r="CS2032" s="136"/>
      <c r="CT2032" s="136"/>
      <c r="CU2032" s="136"/>
      <c r="CV2032" s="136"/>
      <c r="CW2032" s="136"/>
      <c r="CX2032" s="136"/>
      <c r="CY2032" s="136"/>
      <c r="CZ2032" s="136"/>
      <c r="DA2032" s="136"/>
      <c r="DB2032" s="136"/>
      <c r="DC2032" s="136"/>
      <c r="DD2032" s="136"/>
      <c r="DE2032" s="136"/>
      <c r="DF2032" s="136"/>
      <c r="DG2032" s="136"/>
      <c r="DH2032" s="136"/>
      <c r="DI2032" s="136"/>
      <c r="DJ2032" s="136"/>
      <c r="DK2032" s="136"/>
      <c r="DL2032" s="136"/>
      <c r="DM2032" s="136"/>
      <c r="DN2032" s="136"/>
      <c r="DO2032" s="136"/>
      <c r="DP2032" s="136"/>
      <c r="DQ2032" s="136"/>
      <c r="DR2032" s="136"/>
      <c r="DS2032" s="136"/>
      <c r="DT2032" s="136"/>
      <c r="DU2032" s="136"/>
      <c r="DV2032" s="136"/>
      <c r="DW2032" s="136"/>
      <c r="DX2032" s="136"/>
      <c r="DY2032" s="136"/>
      <c r="DZ2032" s="136"/>
      <c r="EA2032" s="136"/>
      <c r="EB2032" s="136"/>
      <c r="EC2032" s="136"/>
      <c r="ED2032" s="136"/>
      <c r="EE2032" s="136"/>
      <c r="EF2032" s="136"/>
      <c r="EG2032" s="136"/>
      <c r="EH2032" s="136"/>
      <c r="EI2032" s="136"/>
      <c r="EJ2032" s="136"/>
      <c r="EK2032" s="136"/>
      <c r="EL2032" s="136"/>
      <c r="EM2032" s="136"/>
      <c r="EN2032" s="136"/>
      <c r="EO2032" s="136"/>
      <c r="EP2032" s="136"/>
      <c r="EQ2032" s="136"/>
      <c r="ER2032" s="136"/>
      <c r="ES2032" s="136"/>
      <c r="ET2032" s="136"/>
      <c r="EU2032" s="136"/>
      <c r="EV2032" s="136"/>
      <c r="EW2032" s="136"/>
      <c r="EX2032" s="136"/>
      <c r="EY2032" s="136"/>
      <c r="EZ2032" s="136"/>
      <c r="FA2032" s="136"/>
      <c r="FB2032" s="136"/>
      <c r="FC2032" s="136"/>
      <c r="FD2032" s="136"/>
      <c r="FE2032" s="136"/>
      <c r="FF2032" s="136"/>
      <c r="FG2032" s="136"/>
      <c r="FH2032" s="136"/>
      <c r="FI2032" s="136"/>
      <c r="FJ2032" s="136"/>
      <c r="FK2032" s="136"/>
      <c r="FL2032" s="136"/>
      <c r="FM2032" s="136"/>
      <c r="FN2032" s="136"/>
      <c r="FO2032" s="136"/>
      <c r="FP2032" s="136"/>
      <c r="FQ2032" s="136"/>
      <c r="FR2032" s="136"/>
      <c r="FS2032" s="136"/>
      <c r="FT2032" s="136"/>
      <c r="FU2032" s="136"/>
      <c r="FV2032" s="136"/>
      <c r="FW2032" s="136"/>
      <c r="FX2032" s="136"/>
      <c r="FY2032" s="136"/>
      <c r="FZ2032" s="136"/>
      <c r="GA2032" s="136"/>
      <c r="GB2032" s="136"/>
      <c r="GC2032" s="136"/>
      <c r="GD2032" s="136"/>
      <c r="GE2032" s="136"/>
      <c r="GF2032" s="136"/>
      <c r="GG2032" s="136"/>
      <c r="GH2032" s="136"/>
      <c r="GI2032" s="136"/>
      <c r="GJ2032" s="136"/>
      <c r="GK2032" s="136"/>
      <c r="GL2032" s="136"/>
      <c r="GM2032" s="136"/>
      <c r="GN2032" s="136"/>
      <c r="GO2032" s="136"/>
      <c r="GP2032" s="136"/>
      <c r="GQ2032" s="136"/>
      <c r="GR2032" s="136"/>
      <c r="GS2032" s="136"/>
      <c r="GT2032" s="136"/>
      <c r="GU2032" s="136"/>
      <c r="GV2032" s="136"/>
      <c r="GW2032" s="136"/>
      <c r="GX2032" s="136"/>
      <c r="GY2032" s="136"/>
      <c r="GZ2032" s="136"/>
      <c r="HA2032" s="136"/>
      <c r="HB2032" s="136"/>
      <c r="HC2032" s="136"/>
      <c r="HD2032" s="136"/>
      <c r="HE2032" s="136"/>
      <c r="HF2032" s="136"/>
      <c r="HG2032" s="136"/>
      <c r="HH2032" s="136"/>
      <c r="HI2032" s="136"/>
      <c r="HJ2032" s="136"/>
      <c r="HK2032" s="136"/>
      <c r="HL2032" s="136"/>
      <c r="HM2032" s="136"/>
      <c r="HN2032" s="136"/>
      <c r="HO2032" s="136"/>
      <c r="HP2032" s="136"/>
      <c r="HQ2032" s="136"/>
      <c r="HR2032" s="136"/>
      <c r="HS2032" s="136"/>
      <c r="HT2032" s="136"/>
      <c r="HU2032" s="136"/>
      <c r="HV2032" s="136"/>
      <c r="HW2032" s="136"/>
      <c r="HX2032" s="136"/>
      <c r="HY2032" s="136"/>
      <c r="HZ2032" s="136"/>
      <c r="IA2032" s="136"/>
      <c r="IB2032" s="136"/>
      <c r="IC2032" s="136"/>
      <c r="ID2032" s="136"/>
      <c r="IE2032" s="136"/>
      <c r="IF2032" s="136"/>
      <c r="IG2032" s="136"/>
    </row>
    <row r="2033" spans="1:241" ht="15" customHeight="1" x14ac:dyDescent="0.25">
      <c r="A2033" s="223" t="s">
        <v>90</v>
      </c>
      <c r="B2033" s="217">
        <v>4923313</v>
      </c>
      <c r="C2033" s="217">
        <v>6176934</v>
      </c>
      <c r="D2033" s="217">
        <v>858558</v>
      </c>
      <c r="E2033" s="217">
        <v>1204334</v>
      </c>
      <c r="F2033" s="217">
        <v>2322483</v>
      </c>
      <c r="G2033" s="217">
        <v>833805</v>
      </c>
      <c r="H2033" s="235">
        <v>16319427</v>
      </c>
      <c r="I2033" s="136"/>
      <c r="J2033" s="223" t="s">
        <v>300</v>
      </c>
      <c r="K2033" s="217">
        <v>6181690</v>
      </c>
      <c r="L2033" s="217">
        <v>5408806</v>
      </c>
      <c r="M2033" s="217">
        <v>736167</v>
      </c>
      <c r="N2033" s="217">
        <v>1220718</v>
      </c>
      <c r="O2033" s="217">
        <v>2142233</v>
      </c>
      <c r="P2033" s="217">
        <v>475397</v>
      </c>
      <c r="Q2033" s="235">
        <v>16165011</v>
      </c>
      <c r="R2033" s="136"/>
      <c r="S2033" s="136"/>
      <c r="T2033" s="136"/>
      <c r="U2033" s="136"/>
      <c r="V2033" s="136"/>
      <c r="W2033" s="136"/>
      <c r="X2033" s="136"/>
      <c r="Y2033" s="136"/>
      <c r="Z2033" s="136"/>
      <c r="AA2033" s="136"/>
      <c r="AB2033" s="136"/>
      <c r="AC2033" s="136"/>
      <c r="AD2033" s="136"/>
      <c r="AE2033" s="136"/>
      <c r="AF2033" s="136"/>
      <c r="AG2033" s="136"/>
      <c r="AH2033" s="136"/>
      <c r="AI2033" s="136"/>
      <c r="AJ2033" s="136"/>
      <c r="AK2033" s="136"/>
      <c r="AL2033" s="136"/>
      <c r="AM2033" s="136"/>
      <c r="AN2033" s="136"/>
      <c r="AO2033" s="136"/>
      <c r="AP2033" s="136"/>
      <c r="AQ2033" s="136"/>
      <c r="AR2033" s="136"/>
      <c r="AS2033" s="136"/>
      <c r="AT2033" s="136"/>
      <c r="AU2033" s="136"/>
      <c r="AV2033" s="136"/>
      <c r="AW2033" s="136"/>
      <c r="AX2033" s="136"/>
      <c r="AY2033" s="136"/>
      <c r="AZ2033" s="136"/>
      <c r="BA2033" s="136"/>
      <c r="BB2033" s="136"/>
      <c r="BC2033" s="136"/>
      <c r="BD2033" s="136"/>
      <c r="BE2033" s="136"/>
      <c r="BF2033" s="136"/>
      <c r="BG2033" s="136"/>
      <c r="BH2033" s="136"/>
      <c r="BI2033" s="136"/>
      <c r="BJ2033" s="136"/>
      <c r="BK2033" s="136"/>
      <c r="BL2033" s="136"/>
      <c r="BM2033" s="136"/>
      <c r="BN2033" s="136"/>
      <c r="BO2033" s="136"/>
      <c r="BP2033" s="136"/>
      <c r="BQ2033" s="136"/>
      <c r="BR2033" s="136"/>
      <c r="BS2033" s="136"/>
      <c r="BT2033" s="136"/>
      <c r="BU2033" s="136"/>
      <c r="BV2033" s="136"/>
      <c r="BW2033" s="136"/>
      <c r="BX2033" s="136"/>
      <c r="BY2033" s="136"/>
      <c r="BZ2033" s="136"/>
      <c r="CA2033" s="136"/>
      <c r="CB2033" s="136"/>
      <c r="CC2033" s="136"/>
      <c r="CD2033" s="136"/>
      <c r="CE2033" s="136"/>
      <c r="CF2033" s="136"/>
      <c r="CG2033" s="136"/>
      <c r="CH2033" s="136"/>
      <c r="CI2033" s="136"/>
      <c r="CJ2033" s="136"/>
      <c r="CK2033" s="136"/>
      <c r="CL2033" s="136"/>
      <c r="CM2033" s="136"/>
      <c r="CN2033" s="136"/>
      <c r="CO2033" s="136"/>
      <c r="CP2033" s="136"/>
      <c r="CQ2033" s="136"/>
      <c r="CR2033" s="136"/>
      <c r="CS2033" s="136"/>
      <c r="CT2033" s="136"/>
      <c r="CU2033" s="136"/>
      <c r="CV2033" s="136"/>
      <c r="CW2033" s="136"/>
      <c r="CX2033" s="136"/>
      <c r="CY2033" s="136"/>
      <c r="CZ2033" s="136"/>
      <c r="DA2033" s="136"/>
      <c r="DB2033" s="136"/>
      <c r="DC2033" s="136"/>
      <c r="DD2033" s="136"/>
      <c r="DE2033" s="136"/>
      <c r="DF2033" s="136"/>
      <c r="DG2033" s="136"/>
      <c r="DH2033" s="136"/>
      <c r="DI2033" s="136"/>
      <c r="DJ2033" s="136"/>
      <c r="DK2033" s="136"/>
      <c r="DL2033" s="136"/>
      <c r="DM2033" s="136"/>
      <c r="DN2033" s="136"/>
      <c r="DO2033" s="136"/>
      <c r="DP2033" s="136"/>
      <c r="DQ2033" s="136"/>
      <c r="DR2033" s="136"/>
      <c r="DS2033" s="136"/>
      <c r="DT2033" s="136"/>
      <c r="DU2033" s="136"/>
      <c r="DV2033" s="136"/>
      <c r="DW2033" s="136"/>
      <c r="DX2033" s="136"/>
      <c r="DY2033" s="136"/>
      <c r="DZ2033" s="136"/>
      <c r="EA2033" s="136"/>
      <c r="EB2033" s="136"/>
      <c r="EC2033" s="136"/>
      <c r="ED2033" s="136"/>
      <c r="EE2033" s="136"/>
      <c r="EF2033" s="136"/>
      <c r="EG2033" s="136"/>
      <c r="EH2033" s="136"/>
      <c r="EI2033" s="136"/>
      <c r="EJ2033" s="136"/>
      <c r="EK2033" s="136"/>
      <c r="EL2033" s="136"/>
      <c r="EM2033" s="136"/>
      <c r="EN2033" s="136"/>
      <c r="EO2033" s="136"/>
      <c r="EP2033" s="136"/>
      <c r="EQ2033" s="136"/>
      <c r="ER2033" s="136"/>
      <c r="ES2033" s="136"/>
      <c r="ET2033" s="136"/>
      <c r="EU2033" s="136"/>
      <c r="EV2033" s="136"/>
      <c r="EW2033" s="136"/>
      <c r="EX2033" s="136"/>
      <c r="EY2033" s="136"/>
      <c r="EZ2033" s="136"/>
      <c r="FA2033" s="136"/>
      <c r="FB2033" s="136"/>
      <c r="FC2033" s="136"/>
      <c r="FD2033" s="136"/>
      <c r="FE2033" s="136"/>
      <c r="FF2033" s="136"/>
      <c r="FG2033" s="136"/>
      <c r="FH2033" s="136"/>
      <c r="FI2033" s="136"/>
      <c r="FJ2033" s="136"/>
      <c r="FK2033" s="136"/>
      <c r="FL2033" s="136"/>
      <c r="FM2033" s="136"/>
      <c r="FN2033" s="136"/>
      <c r="FO2033" s="136"/>
      <c r="FP2033" s="136"/>
      <c r="FQ2033" s="136"/>
      <c r="FR2033" s="136"/>
      <c r="FS2033" s="136"/>
      <c r="FT2033" s="136"/>
      <c r="FU2033" s="136"/>
      <c r="FV2033" s="136"/>
      <c r="FW2033" s="136"/>
      <c r="FX2033" s="136"/>
      <c r="FY2033" s="136"/>
      <c r="FZ2033" s="136"/>
      <c r="GA2033" s="136"/>
      <c r="GB2033" s="136"/>
      <c r="GC2033" s="136"/>
      <c r="GD2033" s="136"/>
      <c r="GE2033" s="136"/>
      <c r="GF2033" s="136"/>
      <c r="GG2033" s="136"/>
      <c r="GH2033" s="136"/>
      <c r="GI2033" s="136"/>
      <c r="GJ2033" s="136"/>
      <c r="GK2033" s="136"/>
      <c r="GL2033" s="136"/>
      <c r="GM2033" s="136"/>
      <c r="GN2033" s="136"/>
      <c r="GO2033" s="136"/>
      <c r="GP2033" s="136"/>
      <c r="GQ2033" s="136"/>
      <c r="GR2033" s="136"/>
      <c r="GS2033" s="136"/>
      <c r="GT2033" s="136"/>
      <c r="GU2033" s="136"/>
      <c r="GV2033" s="136"/>
      <c r="GW2033" s="136"/>
      <c r="GX2033" s="136"/>
      <c r="GY2033" s="136"/>
      <c r="GZ2033" s="136"/>
      <c r="HA2033" s="136"/>
      <c r="HB2033" s="136"/>
      <c r="HC2033" s="136"/>
      <c r="HD2033" s="136"/>
      <c r="HE2033" s="136"/>
      <c r="HF2033" s="136"/>
      <c r="HG2033" s="136"/>
      <c r="HH2033" s="136"/>
      <c r="HI2033" s="136"/>
      <c r="HJ2033" s="136"/>
      <c r="HK2033" s="136"/>
      <c r="HL2033" s="136"/>
      <c r="HM2033" s="136"/>
      <c r="HN2033" s="136"/>
      <c r="HO2033" s="136"/>
      <c r="HP2033" s="136"/>
      <c r="HQ2033" s="136"/>
      <c r="HR2033" s="136"/>
      <c r="HS2033" s="136"/>
      <c r="HT2033" s="136"/>
      <c r="HU2033" s="136"/>
      <c r="HV2033" s="136"/>
      <c r="HW2033" s="136"/>
      <c r="HX2033" s="136"/>
      <c r="HY2033" s="136"/>
      <c r="HZ2033" s="136"/>
      <c r="IA2033" s="136"/>
      <c r="IB2033" s="136"/>
      <c r="IC2033" s="136"/>
      <c r="ID2033" s="136"/>
      <c r="IE2033" s="136"/>
      <c r="IF2033" s="136"/>
      <c r="IG2033" s="136"/>
    </row>
    <row r="2034" spans="1:241" ht="15" customHeight="1" x14ac:dyDescent="0.25">
      <c r="A2034" s="223" t="s">
        <v>89</v>
      </c>
      <c r="B2034" s="217">
        <v>5658928</v>
      </c>
      <c r="C2034" s="217">
        <v>9642401</v>
      </c>
      <c r="D2034" s="217">
        <v>861927</v>
      </c>
      <c r="E2034" s="217">
        <v>1121571</v>
      </c>
      <c r="F2034" s="217">
        <v>1994866</v>
      </c>
      <c r="G2034" s="217">
        <v>775928</v>
      </c>
      <c r="H2034" s="235">
        <v>20055621</v>
      </c>
      <c r="I2034" s="136"/>
      <c r="J2034" s="223" t="s">
        <v>299</v>
      </c>
      <c r="K2034" s="217">
        <v>13516508</v>
      </c>
      <c r="L2034" s="217">
        <v>8496373</v>
      </c>
      <c r="M2034" s="217">
        <v>1221263</v>
      </c>
      <c r="N2034" s="217">
        <v>1366649</v>
      </c>
      <c r="O2034" s="217">
        <v>1885153</v>
      </c>
      <c r="P2034" s="217">
        <v>776682</v>
      </c>
      <c r="Q2034" s="235">
        <v>27262628</v>
      </c>
      <c r="R2034" s="136"/>
      <c r="S2034" s="136"/>
      <c r="T2034" s="136"/>
      <c r="U2034" s="136"/>
      <c r="V2034" s="136"/>
      <c r="W2034" s="136"/>
      <c r="X2034" s="136"/>
      <c r="Y2034" s="136"/>
      <c r="Z2034" s="136"/>
      <c r="AA2034" s="136"/>
      <c r="AB2034" s="136"/>
      <c r="AC2034" s="136"/>
      <c r="AD2034" s="136"/>
      <c r="AE2034" s="136"/>
      <c r="AF2034" s="136"/>
      <c r="AG2034" s="136"/>
      <c r="AH2034" s="136"/>
      <c r="AI2034" s="136"/>
      <c r="AJ2034" s="136"/>
      <c r="AK2034" s="136"/>
      <c r="AL2034" s="136"/>
      <c r="AM2034" s="136"/>
      <c r="AN2034" s="136"/>
      <c r="AO2034" s="136"/>
      <c r="AP2034" s="136"/>
      <c r="AQ2034" s="136"/>
      <c r="AR2034" s="136"/>
      <c r="AS2034" s="136"/>
      <c r="AT2034" s="136"/>
      <c r="AU2034" s="136"/>
      <c r="AV2034" s="136"/>
      <c r="AW2034" s="136"/>
      <c r="AX2034" s="136"/>
      <c r="AY2034" s="136"/>
      <c r="AZ2034" s="136"/>
      <c r="BA2034" s="136"/>
      <c r="BB2034" s="136"/>
      <c r="BC2034" s="136"/>
      <c r="BD2034" s="136"/>
      <c r="BE2034" s="136"/>
      <c r="BF2034" s="136"/>
      <c r="BG2034" s="136"/>
      <c r="BH2034" s="136"/>
      <c r="BI2034" s="136"/>
      <c r="BJ2034" s="136"/>
      <c r="BK2034" s="136"/>
      <c r="BL2034" s="136"/>
      <c r="BM2034" s="136"/>
      <c r="BN2034" s="136"/>
      <c r="BO2034" s="136"/>
      <c r="BP2034" s="136"/>
      <c r="BQ2034" s="136"/>
      <c r="BR2034" s="136"/>
      <c r="BS2034" s="136"/>
      <c r="BT2034" s="136"/>
      <c r="BU2034" s="136"/>
      <c r="BV2034" s="136"/>
      <c r="BW2034" s="136"/>
      <c r="BX2034" s="136"/>
      <c r="BY2034" s="136"/>
      <c r="BZ2034" s="136"/>
      <c r="CA2034" s="136"/>
      <c r="CB2034" s="136"/>
      <c r="CC2034" s="136"/>
      <c r="CD2034" s="136"/>
      <c r="CE2034" s="136"/>
      <c r="CF2034" s="136"/>
      <c r="CG2034" s="136"/>
      <c r="CH2034" s="136"/>
      <c r="CI2034" s="136"/>
      <c r="CJ2034" s="136"/>
      <c r="CK2034" s="136"/>
      <c r="CL2034" s="136"/>
      <c r="CM2034" s="136"/>
      <c r="CN2034" s="136"/>
      <c r="CO2034" s="136"/>
      <c r="CP2034" s="136"/>
      <c r="CQ2034" s="136"/>
      <c r="CR2034" s="136"/>
      <c r="CS2034" s="136"/>
      <c r="CT2034" s="136"/>
      <c r="CU2034" s="136"/>
      <c r="CV2034" s="136"/>
      <c r="CW2034" s="136"/>
      <c r="CX2034" s="136"/>
      <c r="CY2034" s="136"/>
      <c r="CZ2034" s="136"/>
      <c r="DA2034" s="136"/>
      <c r="DB2034" s="136"/>
      <c r="DC2034" s="136"/>
      <c r="DD2034" s="136"/>
      <c r="DE2034" s="136"/>
      <c r="DF2034" s="136"/>
      <c r="DG2034" s="136"/>
      <c r="DH2034" s="136"/>
      <c r="DI2034" s="136"/>
      <c r="DJ2034" s="136"/>
      <c r="DK2034" s="136"/>
      <c r="DL2034" s="136"/>
      <c r="DM2034" s="136"/>
      <c r="DN2034" s="136"/>
      <c r="DO2034" s="136"/>
      <c r="DP2034" s="136"/>
      <c r="DQ2034" s="136"/>
      <c r="DR2034" s="136"/>
      <c r="DS2034" s="136"/>
      <c r="DT2034" s="136"/>
      <c r="DU2034" s="136"/>
      <c r="DV2034" s="136"/>
      <c r="DW2034" s="136"/>
      <c r="DX2034" s="136"/>
      <c r="DY2034" s="136"/>
      <c r="DZ2034" s="136"/>
      <c r="EA2034" s="136"/>
      <c r="EB2034" s="136"/>
      <c r="EC2034" s="136"/>
      <c r="ED2034" s="136"/>
      <c r="EE2034" s="136"/>
      <c r="EF2034" s="136"/>
      <c r="EG2034" s="136"/>
      <c r="EH2034" s="136"/>
      <c r="EI2034" s="136"/>
      <c r="EJ2034" s="136"/>
      <c r="EK2034" s="136"/>
      <c r="EL2034" s="136"/>
      <c r="EM2034" s="136"/>
      <c r="EN2034" s="136"/>
      <c r="EO2034" s="136"/>
      <c r="EP2034" s="136"/>
      <c r="EQ2034" s="136"/>
      <c r="ER2034" s="136"/>
      <c r="ES2034" s="136"/>
      <c r="ET2034" s="136"/>
      <c r="EU2034" s="136"/>
      <c r="EV2034" s="136"/>
      <c r="EW2034" s="136"/>
      <c r="EX2034" s="136"/>
      <c r="EY2034" s="136"/>
      <c r="EZ2034" s="136"/>
      <c r="FA2034" s="136"/>
      <c r="FB2034" s="136"/>
      <c r="FC2034" s="136"/>
      <c r="FD2034" s="136"/>
      <c r="FE2034" s="136"/>
      <c r="FF2034" s="136"/>
      <c r="FG2034" s="136"/>
      <c r="FH2034" s="136"/>
      <c r="FI2034" s="136"/>
      <c r="FJ2034" s="136"/>
      <c r="FK2034" s="136"/>
      <c r="FL2034" s="136"/>
      <c r="FM2034" s="136"/>
      <c r="FN2034" s="136"/>
      <c r="FO2034" s="136"/>
      <c r="FP2034" s="136"/>
      <c r="FQ2034" s="136"/>
      <c r="FR2034" s="136"/>
      <c r="FS2034" s="136"/>
      <c r="FT2034" s="136"/>
      <c r="FU2034" s="136"/>
      <c r="FV2034" s="136"/>
      <c r="FW2034" s="136"/>
      <c r="FX2034" s="136"/>
      <c r="FY2034" s="136"/>
      <c r="FZ2034" s="136"/>
      <c r="GA2034" s="136"/>
      <c r="GB2034" s="136"/>
      <c r="GC2034" s="136"/>
      <c r="GD2034" s="136"/>
      <c r="GE2034" s="136"/>
      <c r="GF2034" s="136"/>
      <c r="GG2034" s="136"/>
      <c r="GH2034" s="136"/>
      <c r="GI2034" s="136"/>
      <c r="GJ2034" s="136"/>
      <c r="GK2034" s="136"/>
      <c r="GL2034" s="136"/>
      <c r="GM2034" s="136"/>
      <c r="GN2034" s="136"/>
      <c r="GO2034" s="136"/>
      <c r="GP2034" s="136"/>
      <c r="GQ2034" s="136"/>
      <c r="GR2034" s="136"/>
      <c r="GS2034" s="136"/>
      <c r="GT2034" s="136"/>
      <c r="GU2034" s="136"/>
      <c r="GV2034" s="136"/>
      <c r="GW2034" s="136"/>
      <c r="GX2034" s="136"/>
      <c r="GY2034" s="136"/>
      <c r="GZ2034" s="136"/>
      <c r="HA2034" s="136"/>
      <c r="HB2034" s="136"/>
      <c r="HC2034" s="136"/>
      <c r="HD2034" s="136"/>
      <c r="HE2034" s="136"/>
      <c r="HF2034" s="136"/>
      <c r="HG2034" s="136"/>
      <c r="HH2034" s="136"/>
      <c r="HI2034" s="136"/>
      <c r="HJ2034" s="136"/>
      <c r="HK2034" s="136"/>
      <c r="HL2034" s="136"/>
      <c r="HM2034" s="136"/>
      <c r="HN2034" s="136"/>
      <c r="HO2034" s="136"/>
      <c r="HP2034" s="136"/>
      <c r="HQ2034" s="136"/>
      <c r="HR2034" s="136"/>
      <c r="HS2034" s="136"/>
      <c r="HT2034" s="136"/>
      <c r="HU2034" s="136"/>
      <c r="HV2034" s="136"/>
      <c r="HW2034" s="136"/>
      <c r="HX2034" s="136"/>
      <c r="HY2034" s="136"/>
      <c r="HZ2034" s="136"/>
      <c r="IA2034" s="136"/>
      <c r="IB2034" s="136"/>
      <c r="IC2034" s="136"/>
      <c r="ID2034" s="136"/>
      <c r="IE2034" s="136"/>
      <c r="IF2034" s="136"/>
      <c r="IG2034" s="136"/>
    </row>
    <row r="2035" spans="1:241" ht="15" customHeight="1" x14ac:dyDescent="0.25">
      <c r="A2035" s="223" t="s">
        <v>88</v>
      </c>
      <c r="B2035" s="217">
        <v>6857983</v>
      </c>
      <c r="C2035" s="217">
        <v>9924812</v>
      </c>
      <c r="D2035" s="217">
        <v>1023715</v>
      </c>
      <c r="E2035" s="217">
        <v>1044699</v>
      </c>
      <c r="F2035" s="217">
        <v>2029159</v>
      </c>
      <c r="G2035" s="217">
        <v>778478</v>
      </c>
      <c r="H2035" s="235">
        <v>21658846</v>
      </c>
      <c r="I2035" s="136"/>
      <c r="J2035" s="223" t="s">
        <v>298</v>
      </c>
      <c r="K2035" s="217">
        <v>8142378</v>
      </c>
      <c r="L2035" s="217">
        <v>5852066</v>
      </c>
      <c r="M2035" s="217">
        <v>906087</v>
      </c>
      <c r="N2035" s="217">
        <v>1882830</v>
      </c>
      <c r="O2035" s="217">
        <v>1842124</v>
      </c>
      <c r="P2035" s="217">
        <v>760220</v>
      </c>
      <c r="Q2035" s="235">
        <v>19385705</v>
      </c>
      <c r="R2035" s="136"/>
      <c r="S2035" s="136"/>
      <c r="T2035" s="136"/>
      <c r="U2035" s="136"/>
      <c r="V2035" s="136"/>
      <c r="W2035" s="136"/>
      <c r="X2035" s="136"/>
      <c r="Y2035" s="136"/>
      <c r="Z2035" s="136"/>
      <c r="AA2035" s="136"/>
      <c r="AB2035" s="136"/>
      <c r="AC2035" s="136"/>
      <c r="AD2035" s="136"/>
      <c r="AE2035" s="136"/>
      <c r="AF2035" s="136"/>
      <c r="AG2035" s="136"/>
      <c r="AH2035" s="136"/>
      <c r="AI2035" s="136"/>
      <c r="AJ2035" s="136"/>
      <c r="AK2035" s="136"/>
      <c r="AL2035" s="136"/>
      <c r="AM2035" s="136"/>
      <c r="AN2035" s="136"/>
      <c r="AO2035" s="136"/>
      <c r="AP2035" s="136"/>
      <c r="AQ2035" s="136"/>
      <c r="AR2035" s="136"/>
      <c r="AS2035" s="136"/>
      <c r="AT2035" s="136"/>
      <c r="AU2035" s="136"/>
      <c r="AV2035" s="136"/>
      <c r="AW2035" s="136"/>
      <c r="AX2035" s="136"/>
      <c r="AY2035" s="136"/>
      <c r="AZ2035" s="136"/>
      <c r="BA2035" s="136"/>
      <c r="BB2035" s="136"/>
      <c r="BC2035" s="136"/>
      <c r="BD2035" s="136"/>
      <c r="BE2035" s="136"/>
      <c r="BF2035" s="136"/>
      <c r="BG2035" s="136"/>
      <c r="BH2035" s="136"/>
      <c r="BI2035" s="136"/>
      <c r="BJ2035" s="136"/>
      <c r="BK2035" s="136"/>
      <c r="BL2035" s="136"/>
      <c r="BM2035" s="136"/>
      <c r="BN2035" s="136"/>
      <c r="BO2035" s="136"/>
      <c r="BP2035" s="136"/>
      <c r="BQ2035" s="136"/>
      <c r="BR2035" s="136"/>
      <c r="BS2035" s="136"/>
      <c r="BT2035" s="136"/>
      <c r="BU2035" s="136"/>
      <c r="BV2035" s="136"/>
      <c r="BW2035" s="136"/>
      <c r="BX2035" s="136"/>
      <c r="BY2035" s="136"/>
      <c r="BZ2035" s="136"/>
      <c r="CA2035" s="136"/>
      <c r="CB2035" s="136"/>
      <c r="CC2035" s="136"/>
      <c r="CD2035" s="136"/>
      <c r="CE2035" s="136"/>
      <c r="CF2035" s="136"/>
      <c r="CG2035" s="136"/>
      <c r="CH2035" s="136"/>
      <c r="CI2035" s="136"/>
      <c r="CJ2035" s="136"/>
      <c r="CK2035" s="136"/>
      <c r="CL2035" s="136"/>
      <c r="CM2035" s="136"/>
      <c r="CN2035" s="136"/>
      <c r="CO2035" s="136"/>
      <c r="CP2035" s="136"/>
      <c r="CQ2035" s="136"/>
      <c r="CR2035" s="136"/>
      <c r="CS2035" s="136"/>
      <c r="CT2035" s="136"/>
      <c r="CU2035" s="136"/>
      <c r="CV2035" s="136"/>
      <c r="CW2035" s="136"/>
      <c r="CX2035" s="136"/>
      <c r="CY2035" s="136"/>
      <c r="CZ2035" s="136"/>
      <c r="DA2035" s="136"/>
      <c r="DB2035" s="136"/>
      <c r="DC2035" s="136"/>
      <c r="DD2035" s="136"/>
      <c r="DE2035" s="136"/>
      <c r="DF2035" s="136"/>
      <c r="DG2035" s="136"/>
      <c r="DH2035" s="136"/>
      <c r="DI2035" s="136"/>
      <c r="DJ2035" s="136"/>
      <c r="DK2035" s="136"/>
      <c r="DL2035" s="136"/>
      <c r="DM2035" s="136"/>
      <c r="DN2035" s="136"/>
      <c r="DO2035" s="136"/>
      <c r="DP2035" s="136"/>
      <c r="DQ2035" s="136"/>
      <c r="DR2035" s="136"/>
      <c r="DS2035" s="136"/>
      <c r="DT2035" s="136"/>
      <c r="DU2035" s="136"/>
      <c r="DV2035" s="136"/>
      <c r="DW2035" s="136"/>
      <c r="DX2035" s="136"/>
      <c r="DY2035" s="136"/>
      <c r="DZ2035" s="136"/>
      <c r="EA2035" s="136"/>
      <c r="EB2035" s="136"/>
      <c r="EC2035" s="136"/>
      <c r="ED2035" s="136"/>
      <c r="EE2035" s="136"/>
      <c r="EF2035" s="136"/>
      <c r="EG2035" s="136"/>
      <c r="EH2035" s="136"/>
      <c r="EI2035" s="136"/>
      <c r="EJ2035" s="136"/>
      <c r="EK2035" s="136"/>
      <c r="EL2035" s="136"/>
      <c r="EM2035" s="136"/>
      <c r="EN2035" s="136"/>
      <c r="EO2035" s="136"/>
      <c r="EP2035" s="136"/>
      <c r="EQ2035" s="136"/>
      <c r="ER2035" s="136"/>
      <c r="ES2035" s="136"/>
      <c r="ET2035" s="136"/>
      <c r="EU2035" s="136"/>
      <c r="EV2035" s="136"/>
      <c r="EW2035" s="136"/>
      <c r="EX2035" s="136"/>
      <c r="EY2035" s="136"/>
      <c r="EZ2035" s="136"/>
      <c r="FA2035" s="136"/>
      <c r="FB2035" s="136"/>
      <c r="FC2035" s="136"/>
      <c r="FD2035" s="136"/>
      <c r="FE2035" s="136"/>
      <c r="FF2035" s="136"/>
      <c r="FG2035" s="136"/>
      <c r="FH2035" s="136"/>
      <c r="FI2035" s="136"/>
      <c r="FJ2035" s="136"/>
      <c r="FK2035" s="136"/>
      <c r="FL2035" s="136"/>
      <c r="FM2035" s="136"/>
      <c r="FN2035" s="136"/>
      <c r="FO2035" s="136"/>
      <c r="FP2035" s="136"/>
      <c r="FQ2035" s="136"/>
      <c r="FR2035" s="136"/>
      <c r="FS2035" s="136"/>
      <c r="FT2035" s="136"/>
      <c r="FU2035" s="136"/>
      <c r="FV2035" s="136"/>
      <c r="FW2035" s="136"/>
      <c r="FX2035" s="136"/>
      <c r="FY2035" s="136"/>
      <c r="FZ2035" s="136"/>
      <c r="GA2035" s="136"/>
      <c r="GB2035" s="136"/>
      <c r="GC2035" s="136"/>
      <c r="GD2035" s="136"/>
      <c r="GE2035" s="136"/>
      <c r="GF2035" s="136"/>
      <c r="GG2035" s="136"/>
      <c r="GH2035" s="136"/>
      <c r="GI2035" s="136"/>
      <c r="GJ2035" s="136"/>
      <c r="GK2035" s="136"/>
      <c r="GL2035" s="136"/>
      <c r="GM2035" s="136"/>
      <c r="GN2035" s="136"/>
      <c r="GO2035" s="136"/>
      <c r="GP2035" s="136"/>
      <c r="GQ2035" s="136"/>
      <c r="GR2035" s="136"/>
      <c r="GS2035" s="136"/>
      <c r="GT2035" s="136"/>
      <c r="GU2035" s="136"/>
      <c r="GV2035" s="136"/>
      <c r="GW2035" s="136"/>
      <c r="GX2035" s="136"/>
      <c r="GY2035" s="136"/>
      <c r="GZ2035" s="136"/>
      <c r="HA2035" s="136"/>
      <c r="HB2035" s="136"/>
      <c r="HC2035" s="136"/>
      <c r="HD2035" s="136"/>
      <c r="HE2035" s="136"/>
      <c r="HF2035" s="136"/>
      <c r="HG2035" s="136"/>
      <c r="HH2035" s="136"/>
      <c r="HI2035" s="136"/>
      <c r="HJ2035" s="136"/>
      <c r="HK2035" s="136"/>
      <c r="HL2035" s="136"/>
      <c r="HM2035" s="136"/>
      <c r="HN2035" s="136"/>
      <c r="HO2035" s="136"/>
      <c r="HP2035" s="136"/>
      <c r="HQ2035" s="136"/>
      <c r="HR2035" s="136"/>
      <c r="HS2035" s="136"/>
      <c r="HT2035" s="136"/>
      <c r="HU2035" s="136"/>
      <c r="HV2035" s="136"/>
      <c r="HW2035" s="136"/>
      <c r="HX2035" s="136"/>
      <c r="HY2035" s="136"/>
      <c r="HZ2035" s="136"/>
      <c r="IA2035" s="136"/>
      <c r="IB2035" s="136"/>
      <c r="IC2035" s="136"/>
      <c r="ID2035" s="136"/>
      <c r="IE2035" s="136"/>
      <c r="IF2035" s="136"/>
      <c r="IG2035" s="136"/>
    </row>
    <row r="2036" spans="1:241" ht="15" customHeight="1" x14ac:dyDescent="0.25">
      <c r="A2036" s="223" t="s">
        <v>87</v>
      </c>
      <c r="B2036" s="217">
        <v>6038121</v>
      </c>
      <c r="C2036" s="217">
        <v>9816586</v>
      </c>
      <c r="D2036" s="217">
        <v>1877403</v>
      </c>
      <c r="E2036" s="217">
        <v>1316051</v>
      </c>
      <c r="F2036" s="217">
        <v>3159911</v>
      </c>
      <c r="G2036" s="217">
        <v>1030465</v>
      </c>
      <c r="H2036" s="235">
        <v>23238537</v>
      </c>
      <c r="I2036" s="136"/>
      <c r="J2036" s="223" t="s">
        <v>297</v>
      </c>
      <c r="K2036" s="217">
        <v>7037746</v>
      </c>
      <c r="L2036" s="217">
        <v>6000949</v>
      </c>
      <c r="M2036" s="217">
        <v>873943</v>
      </c>
      <c r="N2036" s="217">
        <v>1650832</v>
      </c>
      <c r="O2036" s="217">
        <v>2110199</v>
      </c>
      <c r="P2036" s="217">
        <v>743878</v>
      </c>
      <c r="Q2036" s="235">
        <v>18417547</v>
      </c>
      <c r="R2036" s="136"/>
      <c r="S2036" s="136"/>
      <c r="T2036" s="136"/>
      <c r="U2036" s="136"/>
      <c r="V2036" s="136"/>
      <c r="W2036" s="136"/>
      <c r="X2036" s="136"/>
      <c r="Y2036" s="136"/>
      <c r="Z2036" s="136"/>
      <c r="AA2036" s="136"/>
      <c r="AB2036" s="136"/>
      <c r="AC2036" s="136"/>
      <c r="AD2036" s="136"/>
      <c r="AE2036" s="136"/>
      <c r="AF2036" s="136"/>
      <c r="AG2036" s="136"/>
      <c r="AH2036" s="136"/>
      <c r="AI2036" s="136"/>
      <c r="AJ2036" s="136"/>
      <c r="AK2036" s="136"/>
      <c r="AL2036" s="136"/>
      <c r="AM2036" s="136"/>
      <c r="AN2036" s="136"/>
      <c r="AO2036" s="136"/>
      <c r="AP2036" s="136"/>
      <c r="AQ2036" s="136"/>
      <c r="AR2036" s="136"/>
      <c r="AS2036" s="136"/>
      <c r="AT2036" s="136"/>
      <c r="AU2036" s="136"/>
      <c r="AV2036" s="136"/>
      <c r="AW2036" s="136"/>
      <c r="AX2036" s="136"/>
      <c r="AY2036" s="136"/>
      <c r="AZ2036" s="136"/>
      <c r="BA2036" s="136"/>
      <c r="BB2036" s="136"/>
      <c r="BC2036" s="136"/>
      <c r="BD2036" s="136"/>
      <c r="BE2036" s="136"/>
      <c r="BF2036" s="136"/>
      <c r="BG2036" s="136"/>
      <c r="BH2036" s="136"/>
      <c r="BI2036" s="136"/>
      <c r="BJ2036" s="136"/>
      <c r="BK2036" s="136"/>
      <c r="BL2036" s="136"/>
      <c r="BM2036" s="136"/>
      <c r="BN2036" s="136"/>
      <c r="BO2036" s="136"/>
      <c r="BP2036" s="136"/>
      <c r="BQ2036" s="136"/>
      <c r="BR2036" s="136"/>
      <c r="BS2036" s="136"/>
      <c r="BT2036" s="136"/>
      <c r="BU2036" s="136"/>
      <c r="BV2036" s="136"/>
      <c r="BW2036" s="136"/>
      <c r="BX2036" s="136"/>
      <c r="BY2036" s="136"/>
      <c r="BZ2036" s="136"/>
      <c r="CA2036" s="136"/>
      <c r="CB2036" s="136"/>
      <c r="CC2036" s="136"/>
      <c r="CD2036" s="136"/>
      <c r="CE2036" s="136"/>
      <c r="CF2036" s="136"/>
      <c r="CG2036" s="136"/>
      <c r="CH2036" s="136"/>
      <c r="CI2036" s="136"/>
      <c r="CJ2036" s="136"/>
      <c r="CK2036" s="136"/>
      <c r="CL2036" s="136"/>
      <c r="CM2036" s="136"/>
      <c r="CN2036" s="136"/>
      <c r="CO2036" s="136"/>
      <c r="CP2036" s="136"/>
      <c r="CQ2036" s="136"/>
      <c r="CR2036" s="136"/>
      <c r="CS2036" s="136"/>
      <c r="CT2036" s="136"/>
      <c r="CU2036" s="136"/>
      <c r="CV2036" s="136"/>
      <c r="CW2036" s="136"/>
      <c r="CX2036" s="136"/>
      <c r="CY2036" s="136"/>
      <c r="CZ2036" s="136"/>
      <c r="DA2036" s="136"/>
      <c r="DB2036" s="136"/>
      <c r="DC2036" s="136"/>
      <c r="DD2036" s="136"/>
      <c r="DE2036" s="136"/>
      <c r="DF2036" s="136"/>
      <c r="DG2036" s="136"/>
      <c r="DH2036" s="136"/>
      <c r="DI2036" s="136"/>
      <c r="DJ2036" s="136"/>
      <c r="DK2036" s="136"/>
      <c r="DL2036" s="136"/>
      <c r="DM2036" s="136"/>
      <c r="DN2036" s="136"/>
      <c r="DO2036" s="136"/>
      <c r="DP2036" s="136"/>
      <c r="DQ2036" s="136"/>
      <c r="DR2036" s="136"/>
      <c r="DS2036" s="136"/>
      <c r="DT2036" s="136"/>
      <c r="DU2036" s="136"/>
      <c r="DV2036" s="136"/>
      <c r="DW2036" s="136"/>
      <c r="DX2036" s="136"/>
      <c r="DY2036" s="136"/>
      <c r="DZ2036" s="136"/>
      <c r="EA2036" s="136"/>
      <c r="EB2036" s="136"/>
      <c r="EC2036" s="136"/>
      <c r="ED2036" s="136"/>
      <c r="EE2036" s="136"/>
      <c r="EF2036" s="136"/>
      <c r="EG2036" s="136"/>
      <c r="EH2036" s="136"/>
      <c r="EI2036" s="136"/>
      <c r="EJ2036" s="136"/>
      <c r="EK2036" s="136"/>
      <c r="EL2036" s="136"/>
      <c r="EM2036" s="136"/>
      <c r="EN2036" s="136"/>
      <c r="EO2036" s="136"/>
      <c r="EP2036" s="136"/>
      <c r="EQ2036" s="136"/>
      <c r="ER2036" s="136"/>
      <c r="ES2036" s="136"/>
      <c r="ET2036" s="136"/>
      <c r="EU2036" s="136"/>
      <c r="EV2036" s="136"/>
      <c r="EW2036" s="136"/>
      <c r="EX2036" s="136"/>
      <c r="EY2036" s="136"/>
      <c r="EZ2036" s="136"/>
      <c r="FA2036" s="136"/>
      <c r="FB2036" s="136"/>
      <c r="FC2036" s="136"/>
      <c r="FD2036" s="136"/>
      <c r="FE2036" s="136"/>
      <c r="FF2036" s="136"/>
      <c r="FG2036" s="136"/>
      <c r="FH2036" s="136"/>
      <c r="FI2036" s="136"/>
      <c r="FJ2036" s="136"/>
      <c r="FK2036" s="136"/>
      <c r="FL2036" s="136"/>
      <c r="FM2036" s="136"/>
      <c r="FN2036" s="136"/>
      <c r="FO2036" s="136"/>
      <c r="FP2036" s="136"/>
      <c r="FQ2036" s="136"/>
      <c r="FR2036" s="136"/>
      <c r="FS2036" s="136"/>
      <c r="FT2036" s="136"/>
      <c r="FU2036" s="136"/>
      <c r="FV2036" s="136"/>
      <c r="FW2036" s="136"/>
      <c r="FX2036" s="136"/>
      <c r="FY2036" s="136"/>
      <c r="FZ2036" s="136"/>
      <c r="GA2036" s="136"/>
      <c r="GB2036" s="136"/>
      <c r="GC2036" s="136"/>
      <c r="GD2036" s="136"/>
      <c r="GE2036" s="136"/>
      <c r="GF2036" s="136"/>
      <c r="GG2036" s="136"/>
      <c r="GH2036" s="136"/>
      <c r="GI2036" s="136"/>
      <c r="GJ2036" s="136"/>
      <c r="GK2036" s="136"/>
      <c r="GL2036" s="136"/>
      <c r="GM2036" s="136"/>
      <c r="GN2036" s="136"/>
      <c r="GO2036" s="136"/>
      <c r="GP2036" s="136"/>
      <c r="GQ2036" s="136"/>
      <c r="GR2036" s="136"/>
      <c r="GS2036" s="136"/>
      <c r="GT2036" s="136"/>
      <c r="GU2036" s="136"/>
      <c r="GV2036" s="136"/>
      <c r="GW2036" s="136"/>
      <c r="GX2036" s="136"/>
      <c r="GY2036" s="136"/>
      <c r="GZ2036" s="136"/>
      <c r="HA2036" s="136"/>
      <c r="HB2036" s="136"/>
      <c r="HC2036" s="136"/>
      <c r="HD2036" s="136"/>
      <c r="HE2036" s="136"/>
      <c r="HF2036" s="136"/>
      <c r="HG2036" s="136"/>
      <c r="HH2036" s="136"/>
      <c r="HI2036" s="136"/>
      <c r="HJ2036" s="136"/>
      <c r="HK2036" s="136"/>
      <c r="HL2036" s="136"/>
      <c r="HM2036" s="136"/>
      <c r="HN2036" s="136"/>
      <c r="HO2036" s="136"/>
      <c r="HP2036" s="136"/>
      <c r="HQ2036" s="136"/>
      <c r="HR2036" s="136"/>
      <c r="HS2036" s="136"/>
      <c r="HT2036" s="136"/>
      <c r="HU2036" s="136"/>
      <c r="HV2036" s="136"/>
      <c r="HW2036" s="136"/>
      <c r="HX2036" s="136"/>
      <c r="HY2036" s="136"/>
      <c r="HZ2036" s="136"/>
      <c r="IA2036" s="136"/>
      <c r="IB2036" s="136"/>
      <c r="IC2036" s="136"/>
      <c r="ID2036" s="136"/>
      <c r="IE2036" s="136"/>
      <c r="IF2036" s="136"/>
      <c r="IG2036" s="136"/>
    </row>
    <row r="2037" spans="1:241" ht="15" customHeight="1" x14ac:dyDescent="0.25">
      <c r="A2037" s="223" t="s">
        <v>86</v>
      </c>
      <c r="B2037" s="217">
        <v>4915227</v>
      </c>
      <c r="C2037" s="217">
        <v>6380598</v>
      </c>
      <c r="D2037" s="217">
        <v>2277021</v>
      </c>
      <c r="E2037" s="217">
        <v>1219734</v>
      </c>
      <c r="F2037" s="217">
        <v>2331784</v>
      </c>
      <c r="G2037" s="217">
        <v>551819</v>
      </c>
      <c r="H2037" s="235">
        <v>17676183</v>
      </c>
      <c r="I2037" s="136"/>
      <c r="J2037" s="223" t="s">
        <v>768</v>
      </c>
      <c r="K2037" s="217">
        <v>13691514</v>
      </c>
      <c r="L2037" s="217">
        <v>9042360</v>
      </c>
      <c r="M2037" s="217">
        <v>1209904</v>
      </c>
      <c r="N2037" s="217">
        <v>1736882</v>
      </c>
      <c r="O2037" s="217">
        <v>3092322</v>
      </c>
      <c r="P2037" s="217">
        <v>1326319</v>
      </c>
      <c r="Q2037" s="235">
        <v>30099301</v>
      </c>
      <c r="R2037" s="136"/>
      <c r="S2037" s="136"/>
      <c r="T2037" s="136"/>
      <c r="U2037" s="136"/>
      <c r="V2037" s="136"/>
      <c r="W2037" s="136"/>
      <c r="X2037" s="136"/>
      <c r="Y2037" s="136"/>
      <c r="Z2037" s="136"/>
      <c r="AA2037" s="136"/>
      <c r="AB2037" s="136"/>
      <c r="AC2037" s="136"/>
      <c r="AD2037" s="136"/>
      <c r="AE2037" s="136"/>
      <c r="AF2037" s="136"/>
      <c r="AG2037" s="136"/>
      <c r="AH2037" s="136"/>
      <c r="AI2037" s="136"/>
      <c r="AJ2037" s="136"/>
      <c r="AK2037" s="136"/>
      <c r="AL2037" s="136"/>
      <c r="AM2037" s="136"/>
      <c r="AN2037" s="136"/>
      <c r="AO2037" s="136"/>
      <c r="AP2037" s="136"/>
      <c r="AQ2037" s="136"/>
      <c r="AR2037" s="136"/>
      <c r="AS2037" s="136"/>
      <c r="AT2037" s="136"/>
      <c r="AU2037" s="136"/>
      <c r="AV2037" s="136"/>
      <c r="AW2037" s="136"/>
      <c r="AX2037" s="136"/>
      <c r="AY2037" s="136"/>
      <c r="AZ2037" s="136"/>
      <c r="BA2037" s="136"/>
      <c r="BB2037" s="136"/>
      <c r="BC2037" s="136"/>
      <c r="BD2037" s="136"/>
      <c r="BE2037" s="136"/>
      <c r="BF2037" s="136"/>
      <c r="BG2037" s="136"/>
      <c r="BH2037" s="136"/>
      <c r="BI2037" s="136"/>
      <c r="BJ2037" s="136"/>
      <c r="BK2037" s="136"/>
      <c r="BL2037" s="136"/>
      <c r="BM2037" s="136"/>
      <c r="BN2037" s="136"/>
      <c r="BO2037" s="136"/>
      <c r="BP2037" s="136"/>
      <c r="BQ2037" s="136"/>
      <c r="BR2037" s="136"/>
      <c r="BS2037" s="136"/>
      <c r="BT2037" s="136"/>
      <c r="BU2037" s="136"/>
      <c r="BV2037" s="136"/>
      <c r="BW2037" s="136"/>
      <c r="BX2037" s="136"/>
      <c r="BY2037" s="136"/>
      <c r="BZ2037" s="136"/>
      <c r="CA2037" s="136"/>
      <c r="CB2037" s="136"/>
      <c r="CC2037" s="136"/>
      <c r="CD2037" s="136"/>
      <c r="CE2037" s="136"/>
      <c r="CF2037" s="136"/>
      <c r="CG2037" s="136"/>
      <c r="CH2037" s="136"/>
      <c r="CI2037" s="136"/>
      <c r="CJ2037" s="136"/>
      <c r="CK2037" s="136"/>
      <c r="CL2037" s="136"/>
      <c r="CM2037" s="136"/>
      <c r="CN2037" s="136"/>
      <c r="CO2037" s="136"/>
      <c r="CP2037" s="136"/>
      <c r="CQ2037" s="136"/>
      <c r="CR2037" s="136"/>
      <c r="CS2037" s="136"/>
      <c r="CT2037" s="136"/>
      <c r="CU2037" s="136"/>
      <c r="CV2037" s="136"/>
      <c r="CW2037" s="136"/>
      <c r="CX2037" s="136"/>
      <c r="CY2037" s="136"/>
      <c r="CZ2037" s="136"/>
      <c r="DA2037" s="136"/>
      <c r="DB2037" s="136"/>
      <c r="DC2037" s="136"/>
      <c r="DD2037" s="136"/>
      <c r="DE2037" s="136"/>
      <c r="DF2037" s="136"/>
      <c r="DG2037" s="136"/>
      <c r="DH2037" s="136"/>
      <c r="DI2037" s="136"/>
      <c r="DJ2037" s="136"/>
      <c r="DK2037" s="136"/>
      <c r="DL2037" s="136"/>
      <c r="DM2037" s="136"/>
      <c r="DN2037" s="136"/>
      <c r="DO2037" s="136"/>
      <c r="DP2037" s="136"/>
      <c r="DQ2037" s="136"/>
      <c r="DR2037" s="136"/>
      <c r="DS2037" s="136"/>
      <c r="DT2037" s="136"/>
      <c r="DU2037" s="136"/>
      <c r="DV2037" s="136"/>
      <c r="DW2037" s="136"/>
      <c r="DX2037" s="136"/>
      <c r="DY2037" s="136"/>
      <c r="DZ2037" s="136"/>
      <c r="EA2037" s="136"/>
      <c r="EB2037" s="136"/>
      <c r="EC2037" s="136"/>
      <c r="ED2037" s="136"/>
      <c r="EE2037" s="136"/>
      <c r="EF2037" s="136"/>
      <c r="EG2037" s="136"/>
      <c r="EH2037" s="136"/>
      <c r="EI2037" s="136"/>
      <c r="EJ2037" s="136"/>
      <c r="EK2037" s="136"/>
      <c r="EL2037" s="136"/>
      <c r="EM2037" s="136"/>
      <c r="EN2037" s="136"/>
      <c r="EO2037" s="136"/>
      <c r="EP2037" s="136"/>
      <c r="EQ2037" s="136"/>
      <c r="ER2037" s="136"/>
      <c r="ES2037" s="136"/>
      <c r="ET2037" s="136"/>
      <c r="EU2037" s="136"/>
      <c r="EV2037" s="136"/>
      <c r="EW2037" s="136"/>
      <c r="EX2037" s="136"/>
      <c r="EY2037" s="136"/>
      <c r="EZ2037" s="136"/>
      <c r="FA2037" s="136"/>
      <c r="FB2037" s="136"/>
      <c r="FC2037" s="136"/>
      <c r="FD2037" s="136"/>
      <c r="FE2037" s="136"/>
      <c r="FF2037" s="136"/>
      <c r="FG2037" s="136"/>
      <c r="FH2037" s="136"/>
      <c r="FI2037" s="136"/>
      <c r="FJ2037" s="136"/>
      <c r="FK2037" s="136"/>
      <c r="FL2037" s="136"/>
      <c r="FM2037" s="136"/>
      <c r="FN2037" s="136"/>
      <c r="FO2037" s="136"/>
      <c r="FP2037" s="136"/>
      <c r="FQ2037" s="136"/>
      <c r="FR2037" s="136"/>
      <c r="FS2037" s="136"/>
      <c r="FT2037" s="136"/>
      <c r="FU2037" s="136"/>
      <c r="FV2037" s="136"/>
      <c r="FW2037" s="136"/>
      <c r="FX2037" s="136"/>
      <c r="FY2037" s="136"/>
      <c r="FZ2037" s="136"/>
      <c r="GA2037" s="136"/>
      <c r="GB2037" s="136"/>
      <c r="GC2037" s="136"/>
      <c r="GD2037" s="136"/>
      <c r="GE2037" s="136"/>
      <c r="GF2037" s="136"/>
      <c r="GG2037" s="136"/>
      <c r="GH2037" s="136"/>
      <c r="GI2037" s="136"/>
      <c r="GJ2037" s="136"/>
      <c r="GK2037" s="136"/>
      <c r="GL2037" s="136"/>
      <c r="GM2037" s="136"/>
      <c r="GN2037" s="136"/>
      <c r="GO2037" s="136"/>
      <c r="GP2037" s="136"/>
      <c r="GQ2037" s="136"/>
      <c r="GR2037" s="136"/>
      <c r="GS2037" s="136"/>
      <c r="GT2037" s="136"/>
      <c r="GU2037" s="136"/>
      <c r="GV2037" s="136"/>
      <c r="GW2037" s="136"/>
      <c r="GX2037" s="136"/>
      <c r="GY2037" s="136"/>
      <c r="GZ2037" s="136"/>
      <c r="HA2037" s="136"/>
      <c r="HB2037" s="136"/>
      <c r="HC2037" s="136"/>
      <c r="HD2037" s="136"/>
      <c r="HE2037" s="136"/>
      <c r="HF2037" s="136"/>
      <c r="HG2037" s="136"/>
      <c r="HH2037" s="136"/>
      <c r="HI2037" s="136"/>
      <c r="HJ2037" s="136"/>
      <c r="HK2037" s="136"/>
      <c r="HL2037" s="136"/>
      <c r="HM2037" s="136"/>
      <c r="HN2037" s="136"/>
      <c r="HO2037" s="136"/>
      <c r="HP2037" s="136"/>
      <c r="HQ2037" s="136"/>
      <c r="HR2037" s="136"/>
      <c r="HS2037" s="136"/>
      <c r="HT2037" s="136"/>
      <c r="HU2037" s="136"/>
      <c r="HV2037" s="136"/>
      <c r="HW2037" s="136"/>
      <c r="HX2037" s="136"/>
      <c r="HY2037" s="136"/>
      <c r="HZ2037" s="136"/>
      <c r="IA2037" s="136"/>
      <c r="IB2037" s="136"/>
      <c r="IC2037" s="136"/>
      <c r="ID2037" s="136"/>
      <c r="IE2037" s="136"/>
      <c r="IF2037" s="136"/>
      <c r="IG2037" s="136"/>
    </row>
    <row r="2038" spans="1:241" ht="15" customHeight="1" x14ac:dyDescent="0.25">
      <c r="A2038" s="223" t="s">
        <v>85</v>
      </c>
      <c r="B2038" s="217">
        <v>4974818</v>
      </c>
      <c r="C2038" s="217">
        <v>8094811</v>
      </c>
      <c r="D2038" s="217">
        <v>2161771</v>
      </c>
      <c r="E2038" s="217">
        <v>1414911</v>
      </c>
      <c r="F2038" s="217">
        <v>1964516</v>
      </c>
      <c r="G2038" s="217">
        <v>675019</v>
      </c>
      <c r="H2038" s="235">
        <v>19285846</v>
      </c>
      <c r="I2038" s="136"/>
      <c r="J2038" s="223" t="s">
        <v>295</v>
      </c>
      <c r="K2038" s="217">
        <v>9270662</v>
      </c>
      <c r="L2038" s="217">
        <v>8045862</v>
      </c>
      <c r="M2038" s="217">
        <v>807557</v>
      </c>
      <c r="N2038" s="217">
        <v>2885610</v>
      </c>
      <c r="O2038" s="217">
        <v>2405929</v>
      </c>
      <c r="P2038" s="217">
        <v>745797</v>
      </c>
      <c r="Q2038" s="235">
        <v>24161417</v>
      </c>
      <c r="R2038" s="136"/>
      <c r="S2038" s="136"/>
      <c r="T2038" s="136"/>
      <c r="U2038" s="136"/>
      <c r="V2038" s="136"/>
      <c r="W2038" s="136"/>
      <c r="X2038" s="136"/>
      <c r="Y2038" s="136"/>
      <c r="Z2038" s="136"/>
      <c r="AA2038" s="136"/>
      <c r="AB2038" s="136"/>
      <c r="AC2038" s="136"/>
      <c r="AD2038" s="136"/>
      <c r="AE2038" s="136"/>
      <c r="AF2038" s="136"/>
      <c r="AG2038" s="136"/>
      <c r="AH2038" s="136"/>
      <c r="AI2038" s="136"/>
      <c r="AJ2038" s="136"/>
      <c r="AK2038" s="136"/>
      <c r="AL2038" s="136"/>
      <c r="AM2038" s="136"/>
      <c r="AN2038" s="136"/>
      <c r="AO2038" s="136"/>
      <c r="AP2038" s="136"/>
      <c r="AQ2038" s="136"/>
      <c r="AR2038" s="136"/>
      <c r="AS2038" s="136"/>
      <c r="AT2038" s="136"/>
      <c r="AU2038" s="136"/>
      <c r="AV2038" s="136"/>
      <c r="AW2038" s="136"/>
      <c r="AX2038" s="136"/>
      <c r="AY2038" s="136"/>
      <c r="AZ2038" s="136"/>
      <c r="BA2038" s="136"/>
      <c r="BB2038" s="136"/>
      <c r="BC2038" s="136"/>
      <c r="BD2038" s="136"/>
      <c r="BE2038" s="136"/>
      <c r="BF2038" s="136"/>
      <c r="BG2038" s="136"/>
      <c r="BH2038" s="136"/>
      <c r="BI2038" s="136"/>
      <c r="BJ2038" s="136"/>
      <c r="BK2038" s="136"/>
      <c r="BL2038" s="136"/>
      <c r="BM2038" s="136"/>
      <c r="BN2038" s="136"/>
      <c r="BO2038" s="136"/>
      <c r="BP2038" s="136"/>
      <c r="BQ2038" s="136"/>
      <c r="BR2038" s="136"/>
      <c r="BS2038" s="136"/>
      <c r="BT2038" s="136"/>
      <c r="BU2038" s="136"/>
      <c r="BV2038" s="136"/>
      <c r="BW2038" s="136"/>
      <c r="BX2038" s="136"/>
      <c r="BY2038" s="136"/>
      <c r="BZ2038" s="136"/>
      <c r="CA2038" s="136"/>
      <c r="CB2038" s="136"/>
      <c r="CC2038" s="136"/>
      <c r="CD2038" s="136"/>
      <c r="CE2038" s="136"/>
      <c r="CF2038" s="136"/>
      <c r="CG2038" s="136"/>
      <c r="CH2038" s="136"/>
      <c r="CI2038" s="136"/>
      <c r="CJ2038" s="136"/>
      <c r="CK2038" s="136"/>
      <c r="CL2038" s="136"/>
      <c r="CM2038" s="136"/>
      <c r="CN2038" s="136"/>
      <c r="CO2038" s="136"/>
      <c r="CP2038" s="136"/>
      <c r="CQ2038" s="136"/>
      <c r="CR2038" s="136"/>
      <c r="CS2038" s="136"/>
      <c r="CT2038" s="136"/>
      <c r="CU2038" s="136"/>
      <c r="CV2038" s="136"/>
      <c r="CW2038" s="136"/>
      <c r="CX2038" s="136"/>
      <c r="CY2038" s="136"/>
      <c r="CZ2038" s="136"/>
      <c r="DA2038" s="136"/>
      <c r="DB2038" s="136"/>
      <c r="DC2038" s="136"/>
      <c r="DD2038" s="136"/>
      <c r="DE2038" s="136"/>
      <c r="DF2038" s="136"/>
      <c r="DG2038" s="136"/>
      <c r="DH2038" s="136"/>
      <c r="DI2038" s="136"/>
      <c r="DJ2038" s="136"/>
      <c r="DK2038" s="136"/>
      <c r="DL2038" s="136"/>
      <c r="DM2038" s="136"/>
      <c r="DN2038" s="136"/>
      <c r="DO2038" s="136"/>
      <c r="DP2038" s="136"/>
      <c r="DQ2038" s="136"/>
      <c r="DR2038" s="136"/>
      <c r="DS2038" s="136"/>
      <c r="DT2038" s="136"/>
      <c r="DU2038" s="136"/>
      <c r="DV2038" s="136"/>
      <c r="DW2038" s="136"/>
      <c r="DX2038" s="136"/>
      <c r="DY2038" s="136"/>
      <c r="DZ2038" s="136"/>
      <c r="EA2038" s="136"/>
      <c r="EB2038" s="136"/>
      <c r="EC2038" s="136"/>
      <c r="ED2038" s="136"/>
      <c r="EE2038" s="136"/>
      <c r="EF2038" s="136"/>
      <c r="EG2038" s="136"/>
      <c r="EH2038" s="136"/>
      <c r="EI2038" s="136"/>
      <c r="EJ2038" s="136"/>
      <c r="EK2038" s="136"/>
      <c r="EL2038" s="136"/>
      <c r="EM2038" s="136"/>
      <c r="EN2038" s="136"/>
      <c r="EO2038" s="136"/>
      <c r="EP2038" s="136"/>
      <c r="EQ2038" s="136"/>
      <c r="ER2038" s="136"/>
      <c r="ES2038" s="136"/>
      <c r="ET2038" s="136"/>
      <c r="EU2038" s="136"/>
      <c r="EV2038" s="136"/>
      <c r="EW2038" s="136"/>
      <c r="EX2038" s="136"/>
      <c r="EY2038" s="136"/>
      <c r="EZ2038" s="136"/>
      <c r="FA2038" s="136"/>
      <c r="FB2038" s="136"/>
      <c r="FC2038" s="136"/>
      <c r="FD2038" s="136"/>
      <c r="FE2038" s="136"/>
      <c r="FF2038" s="136"/>
      <c r="FG2038" s="136"/>
      <c r="FH2038" s="136"/>
      <c r="FI2038" s="136"/>
      <c r="FJ2038" s="136"/>
      <c r="FK2038" s="136"/>
      <c r="FL2038" s="136"/>
      <c r="FM2038" s="136"/>
      <c r="FN2038" s="136"/>
      <c r="FO2038" s="136"/>
      <c r="FP2038" s="136"/>
      <c r="FQ2038" s="136"/>
      <c r="FR2038" s="136"/>
      <c r="FS2038" s="136"/>
      <c r="FT2038" s="136"/>
      <c r="FU2038" s="136"/>
      <c r="FV2038" s="136"/>
      <c r="FW2038" s="136"/>
      <c r="FX2038" s="136"/>
      <c r="FY2038" s="136"/>
      <c r="FZ2038" s="136"/>
      <c r="GA2038" s="136"/>
      <c r="GB2038" s="136"/>
      <c r="GC2038" s="136"/>
      <c r="GD2038" s="136"/>
      <c r="GE2038" s="136"/>
      <c r="GF2038" s="136"/>
      <c r="GG2038" s="136"/>
      <c r="GH2038" s="136"/>
      <c r="GI2038" s="136"/>
      <c r="GJ2038" s="136"/>
      <c r="GK2038" s="136"/>
      <c r="GL2038" s="136"/>
      <c r="GM2038" s="136"/>
      <c r="GN2038" s="136"/>
      <c r="GO2038" s="136"/>
      <c r="GP2038" s="136"/>
      <c r="GQ2038" s="136"/>
      <c r="GR2038" s="136"/>
      <c r="GS2038" s="136"/>
      <c r="GT2038" s="136"/>
      <c r="GU2038" s="136"/>
      <c r="GV2038" s="136"/>
      <c r="GW2038" s="136"/>
      <c r="GX2038" s="136"/>
      <c r="GY2038" s="136"/>
      <c r="GZ2038" s="136"/>
      <c r="HA2038" s="136"/>
      <c r="HB2038" s="136"/>
      <c r="HC2038" s="136"/>
      <c r="HD2038" s="136"/>
      <c r="HE2038" s="136"/>
      <c r="HF2038" s="136"/>
      <c r="HG2038" s="136"/>
      <c r="HH2038" s="136"/>
      <c r="HI2038" s="136"/>
      <c r="HJ2038" s="136"/>
      <c r="HK2038" s="136"/>
      <c r="HL2038" s="136"/>
      <c r="HM2038" s="136"/>
      <c r="HN2038" s="136"/>
      <c r="HO2038" s="136"/>
      <c r="HP2038" s="136"/>
      <c r="HQ2038" s="136"/>
      <c r="HR2038" s="136"/>
      <c r="HS2038" s="136"/>
      <c r="HT2038" s="136"/>
      <c r="HU2038" s="136"/>
      <c r="HV2038" s="136"/>
      <c r="HW2038" s="136"/>
      <c r="HX2038" s="136"/>
      <c r="HY2038" s="136"/>
      <c r="HZ2038" s="136"/>
      <c r="IA2038" s="136"/>
      <c r="IB2038" s="136"/>
      <c r="IC2038" s="136"/>
      <c r="ID2038" s="136"/>
      <c r="IE2038" s="136"/>
      <c r="IF2038" s="136"/>
      <c r="IG2038" s="136"/>
    </row>
    <row r="2039" spans="1:241" ht="15" customHeight="1" x14ac:dyDescent="0.25">
      <c r="A2039" s="223" t="s">
        <v>84</v>
      </c>
      <c r="B2039" s="217">
        <v>4495072</v>
      </c>
      <c r="C2039" s="217">
        <v>8848924</v>
      </c>
      <c r="D2039" s="217">
        <v>1029070</v>
      </c>
      <c r="E2039" s="217">
        <v>1919126</v>
      </c>
      <c r="F2039" s="217">
        <v>1886676</v>
      </c>
      <c r="G2039" s="217">
        <v>522368</v>
      </c>
      <c r="H2039" s="235">
        <v>18701236</v>
      </c>
      <c r="I2039" s="136"/>
      <c r="J2039" s="223" t="s">
        <v>294</v>
      </c>
      <c r="K2039" s="217">
        <v>3363184</v>
      </c>
      <c r="L2039" s="217">
        <v>5035606</v>
      </c>
      <c r="M2039" s="217">
        <v>656328</v>
      </c>
      <c r="N2039" s="217">
        <v>2329472</v>
      </c>
      <c r="O2039" s="217">
        <v>2464876</v>
      </c>
      <c r="P2039" s="217">
        <v>609999</v>
      </c>
      <c r="Q2039" s="235">
        <v>14459465</v>
      </c>
      <c r="R2039" s="136"/>
      <c r="S2039" s="136"/>
      <c r="T2039" s="136"/>
      <c r="U2039" s="136"/>
      <c r="V2039" s="136"/>
      <c r="W2039" s="136"/>
      <c r="X2039" s="136"/>
      <c r="Y2039" s="136"/>
      <c r="Z2039" s="136"/>
      <c r="AA2039" s="136"/>
      <c r="AB2039" s="136"/>
      <c r="AC2039" s="136"/>
      <c r="AD2039" s="136"/>
      <c r="AE2039" s="136"/>
      <c r="AF2039" s="136"/>
      <c r="AG2039" s="136"/>
      <c r="AH2039" s="136"/>
      <c r="AI2039" s="136"/>
      <c r="AJ2039" s="136"/>
      <c r="AK2039" s="136"/>
      <c r="AL2039" s="136"/>
      <c r="AM2039" s="136"/>
      <c r="AN2039" s="136"/>
      <c r="AO2039" s="136"/>
      <c r="AP2039" s="136"/>
      <c r="AQ2039" s="136"/>
      <c r="AR2039" s="136"/>
      <c r="AS2039" s="136"/>
      <c r="AT2039" s="136"/>
      <c r="AU2039" s="136"/>
      <c r="AV2039" s="136"/>
      <c r="AW2039" s="136"/>
      <c r="AX2039" s="136"/>
      <c r="AY2039" s="136"/>
      <c r="AZ2039" s="136"/>
      <c r="BA2039" s="136"/>
      <c r="BB2039" s="136"/>
      <c r="BC2039" s="136"/>
      <c r="BD2039" s="136"/>
      <c r="BE2039" s="136"/>
      <c r="BF2039" s="136"/>
      <c r="BG2039" s="136"/>
      <c r="BH2039" s="136"/>
      <c r="BI2039" s="136"/>
      <c r="BJ2039" s="136"/>
      <c r="BK2039" s="136"/>
      <c r="BL2039" s="136"/>
      <c r="BM2039" s="136"/>
      <c r="BN2039" s="136"/>
      <c r="BO2039" s="136"/>
      <c r="BP2039" s="136"/>
      <c r="BQ2039" s="136"/>
      <c r="BR2039" s="136"/>
      <c r="BS2039" s="136"/>
      <c r="BT2039" s="136"/>
      <c r="BU2039" s="136"/>
      <c r="BV2039" s="136"/>
      <c r="BW2039" s="136"/>
      <c r="BX2039" s="136"/>
      <c r="BY2039" s="136"/>
      <c r="BZ2039" s="136"/>
      <c r="CA2039" s="136"/>
      <c r="CB2039" s="136"/>
      <c r="CC2039" s="136"/>
      <c r="CD2039" s="136"/>
      <c r="CE2039" s="136"/>
      <c r="CF2039" s="136"/>
      <c r="CG2039" s="136"/>
      <c r="CH2039" s="136"/>
      <c r="CI2039" s="136"/>
      <c r="CJ2039" s="136"/>
      <c r="CK2039" s="136"/>
      <c r="CL2039" s="136"/>
      <c r="CM2039" s="136"/>
      <c r="CN2039" s="136"/>
      <c r="CO2039" s="136"/>
      <c r="CP2039" s="136"/>
      <c r="CQ2039" s="136"/>
      <c r="CR2039" s="136"/>
      <c r="CS2039" s="136"/>
      <c r="CT2039" s="136"/>
      <c r="CU2039" s="136"/>
      <c r="CV2039" s="136"/>
      <c r="CW2039" s="136"/>
      <c r="CX2039" s="136"/>
      <c r="CY2039" s="136"/>
      <c r="CZ2039" s="136"/>
      <c r="DA2039" s="136"/>
      <c r="DB2039" s="136"/>
      <c r="DC2039" s="136"/>
      <c r="DD2039" s="136"/>
      <c r="DE2039" s="136"/>
      <c r="DF2039" s="136"/>
      <c r="DG2039" s="136"/>
      <c r="DH2039" s="136"/>
      <c r="DI2039" s="136"/>
      <c r="DJ2039" s="136"/>
      <c r="DK2039" s="136"/>
      <c r="DL2039" s="136"/>
      <c r="DM2039" s="136"/>
      <c r="DN2039" s="136"/>
      <c r="DO2039" s="136"/>
      <c r="DP2039" s="136"/>
      <c r="DQ2039" s="136"/>
      <c r="DR2039" s="136"/>
      <c r="DS2039" s="136"/>
      <c r="DT2039" s="136"/>
      <c r="DU2039" s="136"/>
      <c r="DV2039" s="136"/>
      <c r="DW2039" s="136"/>
      <c r="DX2039" s="136"/>
      <c r="DY2039" s="136"/>
      <c r="DZ2039" s="136"/>
      <c r="EA2039" s="136"/>
      <c r="EB2039" s="136"/>
      <c r="EC2039" s="136"/>
      <c r="ED2039" s="136"/>
      <c r="EE2039" s="136"/>
      <c r="EF2039" s="136"/>
      <c r="EG2039" s="136"/>
      <c r="EH2039" s="136"/>
      <c r="EI2039" s="136"/>
      <c r="EJ2039" s="136"/>
      <c r="EK2039" s="136"/>
      <c r="EL2039" s="136"/>
      <c r="EM2039" s="136"/>
      <c r="EN2039" s="136"/>
      <c r="EO2039" s="136"/>
      <c r="EP2039" s="136"/>
      <c r="EQ2039" s="136"/>
      <c r="ER2039" s="136"/>
      <c r="ES2039" s="136"/>
      <c r="ET2039" s="136"/>
      <c r="EU2039" s="136"/>
      <c r="EV2039" s="136"/>
      <c r="EW2039" s="136"/>
      <c r="EX2039" s="136"/>
      <c r="EY2039" s="136"/>
      <c r="EZ2039" s="136"/>
      <c r="FA2039" s="136"/>
      <c r="FB2039" s="136"/>
      <c r="FC2039" s="136"/>
      <c r="FD2039" s="136"/>
      <c r="FE2039" s="136"/>
      <c r="FF2039" s="136"/>
      <c r="FG2039" s="136"/>
      <c r="FH2039" s="136"/>
      <c r="FI2039" s="136"/>
      <c r="FJ2039" s="136"/>
      <c r="FK2039" s="136"/>
      <c r="FL2039" s="136"/>
      <c r="FM2039" s="136"/>
      <c r="FN2039" s="136"/>
      <c r="FO2039" s="136"/>
      <c r="FP2039" s="136"/>
      <c r="FQ2039" s="136"/>
      <c r="FR2039" s="136"/>
      <c r="FS2039" s="136"/>
      <c r="FT2039" s="136"/>
      <c r="FU2039" s="136"/>
      <c r="FV2039" s="136"/>
      <c r="FW2039" s="136"/>
      <c r="FX2039" s="136"/>
      <c r="FY2039" s="136"/>
      <c r="FZ2039" s="136"/>
      <c r="GA2039" s="136"/>
      <c r="GB2039" s="136"/>
      <c r="GC2039" s="136"/>
      <c r="GD2039" s="136"/>
      <c r="GE2039" s="136"/>
      <c r="GF2039" s="136"/>
      <c r="GG2039" s="136"/>
      <c r="GH2039" s="136"/>
      <c r="GI2039" s="136"/>
      <c r="GJ2039" s="136"/>
      <c r="GK2039" s="136"/>
      <c r="GL2039" s="136"/>
      <c r="GM2039" s="136"/>
      <c r="GN2039" s="136"/>
      <c r="GO2039" s="136"/>
      <c r="GP2039" s="136"/>
      <c r="GQ2039" s="136"/>
      <c r="GR2039" s="136"/>
      <c r="GS2039" s="136"/>
      <c r="GT2039" s="136"/>
      <c r="GU2039" s="136"/>
      <c r="GV2039" s="136"/>
      <c r="GW2039" s="136"/>
      <c r="GX2039" s="136"/>
      <c r="GY2039" s="136"/>
      <c r="GZ2039" s="136"/>
      <c r="HA2039" s="136"/>
      <c r="HB2039" s="136"/>
      <c r="HC2039" s="136"/>
      <c r="HD2039" s="136"/>
      <c r="HE2039" s="136"/>
      <c r="HF2039" s="136"/>
      <c r="HG2039" s="136"/>
      <c r="HH2039" s="136"/>
      <c r="HI2039" s="136"/>
      <c r="HJ2039" s="136"/>
      <c r="HK2039" s="136"/>
      <c r="HL2039" s="136"/>
      <c r="HM2039" s="136"/>
      <c r="HN2039" s="136"/>
      <c r="HO2039" s="136"/>
      <c r="HP2039" s="136"/>
      <c r="HQ2039" s="136"/>
      <c r="HR2039" s="136"/>
      <c r="HS2039" s="136"/>
      <c r="HT2039" s="136"/>
      <c r="HU2039" s="136"/>
      <c r="HV2039" s="136"/>
      <c r="HW2039" s="136"/>
      <c r="HX2039" s="136"/>
      <c r="HY2039" s="136"/>
      <c r="HZ2039" s="136"/>
      <c r="IA2039" s="136"/>
      <c r="IB2039" s="136"/>
      <c r="IC2039" s="136"/>
      <c r="ID2039" s="136"/>
      <c r="IE2039" s="136"/>
      <c r="IF2039" s="136"/>
      <c r="IG2039" s="136"/>
    </row>
    <row r="2040" spans="1:241" ht="15" customHeight="1" x14ac:dyDescent="0.25">
      <c r="A2040" s="223" t="s">
        <v>83</v>
      </c>
      <c r="B2040" s="217">
        <v>3607747</v>
      </c>
      <c r="C2040" s="217">
        <v>7680862</v>
      </c>
      <c r="D2040" s="217">
        <v>565767</v>
      </c>
      <c r="E2040" s="217">
        <v>1332968</v>
      </c>
      <c r="F2040" s="217">
        <v>1965088</v>
      </c>
      <c r="G2040" s="217">
        <v>492198</v>
      </c>
      <c r="H2040" s="235">
        <v>15644630</v>
      </c>
      <c r="I2040" s="136"/>
      <c r="J2040" s="223" t="s">
        <v>293</v>
      </c>
      <c r="K2040" s="217">
        <v>8434555</v>
      </c>
      <c r="L2040" s="217">
        <v>5730772</v>
      </c>
      <c r="M2040" s="217">
        <v>641240</v>
      </c>
      <c r="N2040" s="217">
        <v>1795748</v>
      </c>
      <c r="O2040" s="217">
        <v>2090244</v>
      </c>
      <c r="P2040" s="217">
        <v>562222</v>
      </c>
      <c r="Q2040" s="235">
        <v>19254781</v>
      </c>
      <c r="R2040" s="136"/>
      <c r="S2040" s="136"/>
      <c r="T2040" s="136"/>
      <c r="U2040" s="136"/>
      <c r="V2040" s="136"/>
      <c r="W2040" s="136"/>
      <c r="X2040" s="136"/>
      <c r="Y2040" s="136"/>
      <c r="Z2040" s="136"/>
      <c r="AA2040" s="136"/>
      <c r="AB2040" s="136"/>
      <c r="AC2040" s="136"/>
      <c r="AD2040" s="136"/>
      <c r="AE2040" s="136"/>
      <c r="AF2040" s="136"/>
      <c r="AG2040" s="136"/>
      <c r="AH2040" s="136"/>
      <c r="AI2040" s="136"/>
      <c r="AJ2040" s="136"/>
      <c r="AK2040" s="136"/>
      <c r="AL2040" s="136"/>
      <c r="AM2040" s="136"/>
      <c r="AN2040" s="136"/>
      <c r="AO2040" s="136"/>
      <c r="AP2040" s="136"/>
      <c r="AQ2040" s="136"/>
      <c r="AR2040" s="136"/>
      <c r="AS2040" s="136"/>
      <c r="AT2040" s="136"/>
      <c r="AU2040" s="136"/>
      <c r="AV2040" s="136"/>
      <c r="AW2040" s="136"/>
      <c r="AX2040" s="136"/>
      <c r="AY2040" s="136"/>
      <c r="AZ2040" s="136"/>
      <c r="BA2040" s="136"/>
      <c r="BB2040" s="136"/>
      <c r="BC2040" s="136"/>
      <c r="BD2040" s="136"/>
      <c r="BE2040" s="136"/>
      <c r="BF2040" s="136"/>
      <c r="BG2040" s="136"/>
      <c r="BH2040" s="136"/>
      <c r="BI2040" s="136"/>
      <c r="BJ2040" s="136"/>
      <c r="BK2040" s="136"/>
      <c r="BL2040" s="136"/>
      <c r="BM2040" s="136"/>
      <c r="BN2040" s="136"/>
      <c r="BO2040" s="136"/>
      <c r="BP2040" s="136"/>
      <c r="BQ2040" s="136"/>
      <c r="BR2040" s="136"/>
      <c r="BS2040" s="136"/>
      <c r="BT2040" s="136"/>
      <c r="BU2040" s="136"/>
      <c r="BV2040" s="136"/>
      <c r="BW2040" s="136"/>
      <c r="BX2040" s="136"/>
      <c r="BY2040" s="136"/>
      <c r="BZ2040" s="136"/>
      <c r="CA2040" s="136"/>
      <c r="CB2040" s="136"/>
      <c r="CC2040" s="136"/>
      <c r="CD2040" s="136"/>
      <c r="CE2040" s="136"/>
      <c r="CF2040" s="136"/>
      <c r="CG2040" s="136"/>
      <c r="CH2040" s="136"/>
      <c r="CI2040" s="136"/>
      <c r="CJ2040" s="136"/>
      <c r="CK2040" s="136"/>
      <c r="CL2040" s="136"/>
      <c r="CM2040" s="136"/>
      <c r="CN2040" s="136"/>
      <c r="CO2040" s="136"/>
      <c r="CP2040" s="136"/>
      <c r="CQ2040" s="136"/>
      <c r="CR2040" s="136"/>
      <c r="CS2040" s="136"/>
      <c r="CT2040" s="136"/>
      <c r="CU2040" s="136"/>
      <c r="CV2040" s="136"/>
      <c r="CW2040" s="136"/>
      <c r="CX2040" s="136"/>
      <c r="CY2040" s="136"/>
      <c r="CZ2040" s="136"/>
      <c r="DA2040" s="136"/>
      <c r="DB2040" s="136"/>
      <c r="DC2040" s="136"/>
      <c r="DD2040" s="136"/>
      <c r="DE2040" s="136"/>
      <c r="DF2040" s="136"/>
      <c r="DG2040" s="136"/>
      <c r="DH2040" s="136"/>
      <c r="DI2040" s="136"/>
      <c r="DJ2040" s="136"/>
      <c r="DK2040" s="136"/>
      <c r="DL2040" s="136"/>
      <c r="DM2040" s="136"/>
      <c r="DN2040" s="136"/>
      <c r="DO2040" s="136"/>
      <c r="DP2040" s="136"/>
      <c r="DQ2040" s="136"/>
      <c r="DR2040" s="136"/>
      <c r="DS2040" s="136"/>
      <c r="DT2040" s="136"/>
      <c r="DU2040" s="136"/>
      <c r="DV2040" s="136"/>
      <c r="DW2040" s="136"/>
      <c r="DX2040" s="136"/>
      <c r="DY2040" s="136"/>
      <c r="DZ2040" s="136"/>
      <c r="EA2040" s="136"/>
      <c r="EB2040" s="136"/>
      <c r="EC2040" s="136"/>
      <c r="ED2040" s="136"/>
      <c r="EE2040" s="136"/>
      <c r="EF2040" s="136"/>
      <c r="EG2040" s="136"/>
      <c r="EH2040" s="136"/>
      <c r="EI2040" s="136"/>
      <c r="EJ2040" s="136"/>
      <c r="EK2040" s="136"/>
      <c r="EL2040" s="136"/>
      <c r="EM2040" s="136"/>
      <c r="EN2040" s="136"/>
      <c r="EO2040" s="136"/>
      <c r="EP2040" s="136"/>
      <c r="EQ2040" s="136"/>
      <c r="ER2040" s="136"/>
      <c r="ES2040" s="136"/>
      <c r="ET2040" s="136"/>
      <c r="EU2040" s="136"/>
      <c r="EV2040" s="136"/>
      <c r="EW2040" s="136"/>
      <c r="EX2040" s="136"/>
      <c r="EY2040" s="136"/>
      <c r="EZ2040" s="136"/>
      <c r="FA2040" s="136"/>
      <c r="FB2040" s="136"/>
      <c r="FC2040" s="136"/>
      <c r="FD2040" s="136"/>
      <c r="FE2040" s="136"/>
      <c r="FF2040" s="136"/>
      <c r="FG2040" s="136"/>
      <c r="FH2040" s="136"/>
      <c r="FI2040" s="136"/>
      <c r="FJ2040" s="136"/>
      <c r="FK2040" s="136"/>
      <c r="FL2040" s="136"/>
      <c r="FM2040" s="136"/>
      <c r="FN2040" s="136"/>
      <c r="FO2040" s="136"/>
      <c r="FP2040" s="136"/>
      <c r="FQ2040" s="136"/>
      <c r="FR2040" s="136"/>
      <c r="FS2040" s="136"/>
      <c r="FT2040" s="136"/>
      <c r="FU2040" s="136"/>
      <c r="FV2040" s="136"/>
      <c r="FW2040" s="136"/>
      <c r="FX2040" s="136"/>
      <c r="FY2040" s="136"/>
      <c r="FZ2040" s="136"/>
      <c r="GA2040" s="136"/>
      <c r="GB2040" s="136"/>
      <c r="GC2040" s="136"/>
      <c r="GD2040" s="136"/>
      <c r="GE2040" s="136"/>
      <c r="GF2040" s="136"/>
      <c r="GG2040" s="136"/>
      <c r="GH2040" s="136"/>
      <c r="GI2040" s="136"/>
      <c r="GJ2040" s="136"/>
      <c r="GK2040" s="136"/>
      <c r="GL2040" s="136"/>
      <c r="GM2040" s="136"/>
      <c r="GN2040" s="136"/>
      <c r="GO2040" s="136"/>
      <c r="GP2040" s="136"/>
      <c r="GQ2040" s="136"/>
      <c r="GR2040" s="136"/>
      <c r="GS2040" s="136"/>
      <c r="GT2040" s="136"/>
      <c r="GU2040" s="136"/>
      <c r="GV2040" s="136"/>
      <c r="GW2040" s="136"/>
      <c r="GX2040" s="136"/>
      <c r="GY2040" s="136"/>
      <c r="GZ2040" s="136"/>
      <c r="HA2040" s="136"/>
      <c r="HB2040" s="136"/>
      <c r="HC2040" s="136"/>
      <c r="HD2040" s="136"/>
      <c r="HE2040" s="136"/>
      <c r="HF2040" s="136"/>
      <c r="HG2040" s="136"/>
      <c r="HH2040" s="136"/>
      <c r="HI2040" s="136"/>
      <c r="HJ2040" s="136"/>
      <c r="HK2040" s="136"/>
      <c r="HL2040" s="136"/>
      <c r="HM2040" s="136"/>
      <c r="HN2040" s="136"/>
      <c r="HO2040" s="136"/>
      <c r="HP2040" s="136"/>
      <c r="HQ2040" s="136"/>
      <c r="HR2040" s="136"/>
      <c r="HS2040" s="136"/>
      <c r="HT2040" s="136"/>
      <c r="HU2040" s="136"/>
      <c r="HV2040" s="136"/>
      <c r="HW2040" s="136"/>
      <c r="HX2040" s="136"/>
      <c r="HY2040" s="136"/>
      <c r="HZ2040" s="136"/>
      <c r="IA2040" s="136"/>
      <c r="IB2040" s="136"/>
      <c r="IC2040" s="136"/>
      <c r="ID2040" s="136"/>
      <c r="IE2040" s="136"/>
      <c r="IF2040" s="136"/>
      <c r="IG2040" s="136"/>
    </row>
    <row r="2041" spans="1:241" ht="15" customHeight="1" x14ac:dyDescent="0.25">
      <c r="A2041" s="223" t="s">
        <v>82</v>
      </c>
      <c r="B2041" s="217">
        <v>4091737</v>
      </c>
      <c r="C2041" s="217">
        <v>6310313</v>
      </c>
      <c r="D2041" s="217">
        <v>590192</v>
      </c>
      <c r="E2041" s="217">
        <v>1134445</v>
      </c>
      <c r="F2041" s="217">
        <v>1898584</v>
      </c>
      <c r="G2041" s="217">
        <v>574962</v>
      </c>
      <c r="H2041" s="235">
        <v>14600233</v>
      </c>
      <c r="I2041" s="136"/>
      <c r="J2041" s="223" t="s">
        <v>292</v>
      </c>
      <c r="K2041" s="217">
        <v>4582459</v>
      </c>
      <c r="L2041" s="217">
        <v>4668387</v>
      </c>
      <c r="M2041" s="217">
        <v>510408</v>
      </c>
      <c r="N2041" s="217">
        <v>1613170</v>
      </c>
      <c r="O2041" s="217">
        <v>1935673</v>
      </c>
      <c r="P2041" s="217">
        <v>454512</v>
      </c>
      <c r="Q2041" s="235">
        <v>13764609</v>
      </c>
      <c r="R2041" s="136"/>
      <c r="S2041" s="136"/>
      <c r="T2041" s="136"/>
      <c r="U2041" s="136"/>
      <c r="V2041" s="136"/>
      <c r="W2041" s="136"/>
      <c r="X2041" s="136"/>
      <c r="Y2041" s="136"/>
      <c r="Z2041" s="136"/>
      <c r="AA2041" s="136"/>
      <c r="AB2041" s="136"/>
      <c r="AC2041" s="136"/>
      <c r="AD2041" s="136"/>
      <c r="AE2041" s="136"/>
      <c r="AF2041" s="136"/>
      <c r="AG2041" s="136"/>
      <c r="AH2041" s="136"/>
      <c r="AI2041" s="136"/>
      <c r="AJ2041" s="136"/>
      <c r="AK2041" s="136"/>
      <c r="AL2041" s="136"/>
      <c r="AM2041" s="136"/>
      <c r="AN2041" s="136"/>
      <c r="AO2041" s="136"/>
      <c r="AP2041" s="136"/>
      <c r="AQ2041" s="136"/>
      <c r="AR2041" s="136"/>
      <c r="AS2041" s="136"/>
      <c r="AT2041" s="136"/>
      <c r="AU2041" s="136"/>
      <c r="AV2041" s="136"/>
      <c r="AW2041" s="136"/>
      <c r="AX2041" s="136"/>
      <c r="AY2041" s="136"/>
      <c r="AZ2041" s="136"/>
      <c r="BA2041" s="136"/>
      <c r="BB2041" s="136"/>
      <c r="BC2041" s="136"/>
      <c r="BD2041" s="136"/>
      <c r="BE2041" s="136"/>
      <c r="BF2041" s="136"/>
      <c r="BG2041" s="136"/>
      <c r="BH2041" s="136"/>
      <c r="BI2041" s="136"/>
      <c r="BJ2041" s="136"/>
      <c r="BK2041" s="136"/>
      <c r="BL2041" s="136"/>
      <c r="BM2041" s="136"/>
      <c r="BN2041" s="136"/>
      <c r="BO2041" s="136"/>
      <c r="BP2041" s="136"/>
      <c r="BQ2041" s="136"/>
      <c r="BR2041" s="136"/>
      <c r="BS2041" s="136"/>
      <c r="BT2041" s="136"/>
      <c r="BU2041" s="136"/>
      <c r="BV2041" s="136"/>
      <c r="BW2041" s="136"/>
      <c r="BX2041" s="136"/>
      <c r="BY2041" s="136"/>
      <c r="BZ2041" s="136"/>
      <c r="CA2041" s="136"/>
      <c r="CB2041" s="136"/>
      <c r="CC2041" s="136"/>
      <c r="CD2041" s="136"/>
      <c r="CE2041" s="136"/>
      <c r="CF2041" s="136"/>
      <c r="CG2041" s="136"/>
      <c r="CH2041" s="136"/>
      <c r="CI2041" s="136"/>
      <c r="CJ2041" s="136"/>
      <c r="CK2041" s="136"/>
      <c r="CL2041" s="136"/>
      <c r="CM2041" s="136"/>
      <c r="CN2041" s="136"/>
      <c r="CO2041" s="136"/>
      <c r="CP2041" s="136"/>
      <c r="CQ2041" s="136"/>
      <c r="CR2041" s="136"/>
      <c r="CS2041" s="136"/>
      <c r="CT2041" s="136"/>
      <c r="CU2041" s="136"/>
      <c r="CV2041" s="136"/>
      <c r="CW2041" s="136"/>
      <c r="CX2041" s="136"/>
      <c r="CY2041" s="136"/>
      <c r="CZ2041" s="136"/>
      <c r="DA2041" s="136"/>
      <c r="DB2041" s="136"/>
      <c r="DC2041" s="136"/>
      <c r="DD2041" s="136"/>
      <c r="DE2041" s="136"/>
      <c r="DF2041" s="136"/>
      <c r="DG2041" s="136"/>
      <c r="DH2041" s="136"/>
      <c r="DI2041" s="136"/>
      <c r="DJ2041" s="136"/>
      <c r="DK2041" s="136"/>
      <c r="DL2041" s="136"/>
      <c r="DM2041" s="136"/>
      <c r="DN2041" s="136"/>
      <c r="DO2041" s="136"/>
      <c r="DP2041" s="136"/>
      <c r="DQ2041" s="136"/>
      <c r="DR2041" s="136"/>
      <c r="DS2041" s="136"/>
      <c r="DT2041" s="136"/>
      <c r="DU2041" s="136"/>
      <c r="DV2041" s="136"/>
      <c r="DW2041" s="136"/>
      <c r="DX2041" s="136"/>
      <c r="DY2041" s="136"/>
      <c r="DZ2041" s="136"/>
      <c r="EA2041" s="136"/>
      <c r="EB2041" s="136"/>
      <c r="EC2041" s="136"/>
      <c r="ED2041" s="136"/>
      <c r="EE2041" s="136"/>
      <c r="EF2041" s="136"/>
      <c r="EG2041" s="136"/>
      <c r="EH2041" s="136"/>
      <c r="EI2041" s="136"/>
      <c r="EJ2041" s="136"/>
      <c r="EK2041" s="136"/>
      <c r="EL2041" s="136"/>
      <c r="EM2041" s="136"/>
      <c r="EN2041" s="136"/>
      <c r="EO2041" s="136"/>
      <c r="EP2041" s="136"/>
      <c r="EQ2041" s="136"/>
      <c r="ER2041" s="136"/>
      <c r="ES2041" s="136"/>
      <c r="ET2041" s="136"/>
      <c r="EU2041" s="136"/>
      <c r="EV2041" s="136"/>
      <c r="EW2041" s="136"/>
      <c r="EX2041" s="136"/>
      <c r="EY2041" s="136"/>
      <c r="EZ2041" s="136"/>
      <c r="FA2041" s="136"/>
      <c r="FB2041" s="136"/>
      <c r="FC2041" s="136"/>
      <c r="FD2041" s="136"/>
      <c r="FE2041" s="136"/>
      <c r="FF2041" s="136"/>
      <c r="FG2041" s="136"/>
      <c r="FH2041" s="136"/>
      <c r="FI2041" s="136"/>
      <c r="FJ2041" s="136"/>
      <c r="FK2041" s="136"/>
      <c r="FL2041" s="136"/>
      <c r="FM2041" s="136"/>
      <c r="FN2041" s="136"/>
      <c r="FO2041" s="136"/>
      <c r="FP2041" s="136"/>
      <c r="FQ2041" s="136"/>
      <c r="FR2041" s="136"/>
      <c r="FS2041" s="136"/>
      <c r="FT2041" s="136"/>
      <c r="FU2041" s="136"/>
      <c r="FV2041" s="136"/>
      <c r="FW2041" s="136"/>
      <c r="FX2041" s="136"/>
      <c r="FY2041" s="136"/>
      <c r="FZ2041" s="136"/>
      <c r="GA2041" s="136"/>
      <c r="GB2041" s="136"/>
      <c r="GC2041" s="136"/>
      <c r="GD2041" s="136"/>
      <c r="GE2041" s="136"/>
      <c r="GF2041" s="136"/>
      <c r="GG2041" s="136"/>
      <c r="GH2041" s="136"/>
      <c r="GI2041" s="136"/>
      <c r="GJ2041" s="136"/>
      <c r="GK2041" s="136"/>
      <c r="GL2041" s="136"/>
      <c r="GM2041" s="136"/>
      <c r="GN2041" s="136"/>
      <c r="GO2041" s="136"/>
      <c r="GP2041" s="136"/>
      <c r="GQ2041" s="136"/>
      <c r="GR2041" s="136"/>
      <c r="GS2041" s="136"/>
      <c r="GT2041" s="136"/>
      <c r="GU2041" s="136"/>
      <c r="GV2041" s="136"/>
      <c r="GW2041" s="136"/>
      <c r="GX2041" s="136"/>
      <c r="GY2041" s="136"/>
      <c r="GZ2041" s="136"/>
      <c r="HA2041" s="136"/>
      <c r="HB2041" s="136"/>
      <c r="HC2041" s="136"/>
      <c r="HD2041" s="136"/>
      <c r="HE2041" s="136"/>
      <c r="HF2041" s="136"/>
      <c r="HG2041" s="136"/>
      <c r="HH2041" s="136"/>
      <c r="HI2041" s="136"/>
      <c r="HJ2041" s="136"/>
      <c r="HK2041" s="136"/>
      <c r="HL2041" s="136"/>
      <c r="HM2041" s="136"/>
      <c r="HN2041" s="136"/>
      <c r="HO2041" s="136"/>
      <c r="HP2041" s="136"/>
      <c r="HQ2041" s="136"/>
      <c r="HR2041" s="136"/>
      <c r="HS2041" s="136"/>
      <c r="HT2041" s="136"/>
      <c r="HU2041" s="136"/>
      <c r="HV2041" s="136"/>
      <c r="HW2041" s="136"/>
      <c r="HX2041" s="136"/>
      <c r="HY2041" s="136"/>
      <c r="HZ2041" s="136"/>
      <c r="IA2041" s="136"/>
      <c r="IB2041" s="136"/>
      <c r="IC2041" s="136"/>
      <c r="ID2041" s="136"/>
      <c r="IE2041" s="136"/>
      <c r="IF2041" s="136"/>
      <c r="IG2041" s="136"/>
    </row>
    <row r="2042" spans="1:241" ht="15" customHeight="1" x14ac:dyDescent="0.25">
      <c r="A2042" s="223" t="s">
        <v>81</v>
      </c>
      <c r="B2042" s="217">
        <v>5506144</v>
      </c>
      <c r="C2042" s="217">
        <v>5951860</v>
      </c>
      <c r="D2042" s="217">
        <v>785808</v>
      </c>
      <c r="E2042" s="217">
        <v>1351114</v>
      </c>
      <c r="F2042" s="217">
        <v>2349590</v>
      </c>
      <c r="G2042" s="217">
        <v>646443</v>
      </c>
      <c r="H2042" s="235">
        <v>16590959</v>
      </c>
      <c r="I2042" s="136"/>
      <c r="J2042" s="223" t="s">
        <v>380</v>
      </c>
      <c r="K2042" s="217">
        <v>5221234</v>
      </c>
      <c r="L2042" s="217">
        <v>4792167</v>
      </c>
      <c r="M2042" s="217">
        <v>603257</v>
      </c>
      <c r="N2042" s="217">
        <v>1231044</v>
      </c>
      <c r="O2042" s="217">
        <v>2370166</v>
      </c>
      <c r="P2042" s="217">
        <v>638646</v>
      </c>
      <c r="Q2042" s="235">
        <v>14856514</v>
      </c>
      <c r="R2042" s="136"/>
      <c r="S2042" s="136"/>
      <c r="T2042" s="136"/>
      <c r="U2042" s="136"/>
      <c r="V2042" s="136"/>
      <c r="W2042" s="136"/>
      <c r="X2042" s="136"/>
      <c r="Y2042" s="136"/>
      <c r="Z2042" s="136"/>
      <c r="AA2042" s="136"/>
      <c r="AB2042" s="136"/>
      <c r="AC2042" s="136"/>
      <c r="AD2042" s="136"/>
      <c r="AE2042" s="136"/>
      <c r="AF2042" s="136"/>
      <c r="AG2042" s="136"/>
      <c r="AH2042" s="136"/>
      <c r="AI2042" s="136"/>
      <c r="AJ2042" s="136"/>
      <c r="AK2042" s="136"/>
      <c r="AL2042" s="136"/>
      <c r="AM2042" s="136"/>
      <c r="AN2042" s="136"/>
      <c r="AO2042" s="136"/>
      <c r="AP2042" s="136"/>
      <c r="AQ2042" s="136"/>
      <c r="AR2042" s="136"/>
      <c r="AS2042" s="136"/>
      <c r="AT2042" s="136"/>
      <c r="AU2042" s="136"/>
      <c r="AV2042" s="136"/>
      <c r="AW2042" s="136"/>
      <c r="AX2042" s="136"/>
      <c r="AY2042" s="136"/>
      <c r="AZ2042" s="136"/>
      <c r="BA2042" s="136"/>
      <c r="BB2042" s="136"/>
      <c r="BC2042" s="136"/>
      <c r="BD2042" s="136"/>
      <c r="BE2042" s="136"/>
      <c r="BF2042" s="136"/>
      <c r="BG2042" s="136"/>
      <c r="BH2042" s="136"/>
      <c r="BI2042" s="136"/>
      <c r="BJ2042" s="136"/>
      <c r="BK2042" s="136"/>
      <c r="BL2042" s="136"/>
      <c r="BM2042" s="136"/>
      <c r="BN2042" s="136"/>
      <c r="BO2042" s="136"/>
      <c r="BP2042" s="136"/>
      <c r="BQ2042" s="136"/>
      <c r="BR2042" s="136"/>
      <c r="BS2042" s="136"/>
      <c r="BT2042" s="136"/>
      <c r="BU2042" s="136"/>
      <c r="BV2042" s="136"/>
      <c r="BW2042" s="136"/>
      <c r="BX2042" s="136"/>
      <c r="BY2042" s="136"/>
      <c r="BZ2042" s="136"/>
      <c r="CA2042" s="136"/>
      <c r="CB2042" s="136"/>
      <c r="CC2042" s="136"/>
      <c r="CD2042" s="136"/>
      <c r="CE2042" s="136"/>
      <c r="CF2042" s="136"/>
      <c r="CG2042" s="136"/>
      <c r="CH2042" s="136"/>
      <c r="CI2042" s="136"/>
      <c r="CJ2042" s="136"/>
      <c r="CK2042" s="136"/>
      <c r="CL2042" s="136"/>
      <c r="CM2042" s="136"/>
      <c r="CN2042" s="136"/>
      <c r="CO2042" s="136"/>
      <c r="CP2042" s="136"/>
      <c r="CQ2042" s="136"/>
      <c r="CR2042" s="136"/>
      <c r="CS2042" s="136"/>
      <c r="CT2042" s="136"/>
      <c r="CU2042" s="136"/>
      <c r="CV2042" s="136"/>
      <c r="CW2042" s="136"/>
      <c r="CX2042" s="136"/>
      <c r="CY2042" s="136"/>
      <c r="CZ2042" s="136"/>
      <c r="DA2042" s="136"/>
      <c r="DB2042" s="136"/>
      <c r="DC2042" s="136"/>
      <c r="DD2042" s="136"/>
      <c r="DE2042" s="136"/>
      <c r="DF2042" s="136"/>
      <c r="DG2042" s="136"/>
      <c r="DH2042" s="136"/>
      <c r="DI2042" s="136"/>
      <c r="DJ2042" s="136"/>
      <c r="DK2042" s="136"/>
      <c r="DL2042" s="136"/>
      <c r="DM2042" s="136"/>
      <c r="DN2042" s="136"/>
      <c r="DO2042" s="136"/>
      <c r="DP2042" s="136"/>
      <c r="DQ2042" s="136"/>
      <c r="DR2042" s="136"/>
      <c r="DS2042" s="136"/>
      <c r="DT2042" s="136"/>
      <c r="DU2042" s="136"/>
      <c r="DV2042" s="136"/>
      <c r="DW2042" s="136"/>
      <c r="DX2042" s="136"/>
      <c r="DY2042" s="136"/>
      <c r="DZ2042" s="136"/>
      <c r="EA2042" s="136"/>
      <c r="EB2042" s="136"/>
      <c r="EC2042" s="136"/>
      <c r="ED2042" s="136"/>
      <c r="EE2042" s="136"/>
      <c r="EF2042" s="136"/>
      <c r="EG2042" s="136"/>
      <c r="EH2042" s="136"/>
      <c r="EI2042" s="136"/>
      <c r="EJ2042" s="136"/>
      <c r="EK2042" s="136"/>
      <c r="EL2042" s="136"/>
      <c r="EM2042" s="136"/>
      <c r="EN2042" s="136"/>
      <c r="EO2042" s="136"/>
      <c r="EP2042" s="136"/>
      <c r="EQ2042" s="136"/>
      <c r="ER2042" s="136"/>
      <c r="ES2042" s="136"/>
      <c r="ET2042" s="136"/>
      <c r="EU2042" s="136"/>
      <c r="EV2042" s="136"/>
      <c r="EW2042" s="136"/>
      <c r="EX2042" s="136"/>
      <c r="EY2042" s="136"/>
      <c r="EZ2042" s="136"/>
      <c r="FA2042" s="136"/>
      <c r="FB2042" s="136"/>
      <c r="FC2042" s="136"/>
      <c r="FD2042" s="136"/>
      <c r="FE2042" s="136"/>
      <c r="FF2042" s="136"/>
      <c r="FG2042" s="136"/>
      <c r="FH2042" s="136"/>
      <c r="FI2042" s="136"/>
      <c r="FJ2042" s="136"/>
      <c r="FK2042" s="136"/>
      <c r="FL2042" s="136"/>
      <c r="FM2042" s="136"/>
      <c r="FN2042" s="136"/>
      <c r="FO2042" s="136"/>
      <c r="FP2042" s="136"/>
      <c r="FQ2042" s="136"/>
      <c r="FR2042" s="136"/>
      <c r="FS2042" s="136"/>
      <c r="FT2042" s="136"/>
      <c r="FU2042" s="136"/>
      <c r="FV2042" s="136"/>
      <c r="FW2042" s="136"/>
      <c r="FX2042" s="136"/>
      <c r="FY2042" s="136"/>
      <c r="FZ2042" s="136"/>
      <c r="GA2042" s="136"/>
      <c r="GB2042" s="136"/>
      <c r="GC2042" s="136"/>
      <c r="GD2042" s="136"/>
      <c r="GE2042" s="136"/>
      <c r="GF2042" s="136"/>
      <c r="GG2042" s="136"/>
      <c r="GH2042" s="136"/>
      <c r="GI2042" s="136"/>
      <c r="GJ2042" s="136"/>
      <c r="GK2042" s="136"/>
      <c r="GL2042" s="136"/>
      <c r="GM2042" s="136"/>
      <c r="GN2042" s="136"/>
      <c r="GO2042" s="136"/>
      <c r="GP2042" s="136"/>
      <c r="GQ2042" s="136"/>
      <c r="GR2042" s="136"/>
      <c r="GS2042" s="136"/>
      <c r="GT2042" s="136"/>
      <c r="GU2042" s="136"/>
      <c r="GV2042" s="136"/>
      <c r="GW2042" s="136"/>
      <c r="GX2042" s="136"/>
      <c r="GY2042" s="136"/>
      <c r="GZ2042" s="136"/>
      <c r="HA2042" s="136"/>
      <c r="HB2042" s="136"/>
      <c r="HC2042" s="136"/>
      <c r="HD2042" s="136"/>
      <c r="HE2042" s="136"/>
      <c r="HF2042" s="136"/>
      <c r="HG2042" s="136"/>
      <c r="HH2042" s="136"/>
      <c r="HI2042" s="136"/>
      <c r="HJ2042" s="136"/>
      <c r="HK2042" s="136"/>
      <c r="HL2042" s="136"/>
      <c r="HM2042" s="136"/>
      <c r="HN2042" s="136"/>
      <c r="HO2042" s="136"/>
      <c r="HP2042" s="136"/>
      <c r="HQ2042" s="136"/>
      <c r="HR2042" s="136"/>
      <c r="HS2042" s="136"/>
      <c r="HT2042" s="136"/>
      <c r="HU2042" s="136"/>
      <c r="HV2042" s="136"/>
      <c r="HW2042" s="136"/>
      <c r="HX2042" s="136"/>
      <c r="HY2042" s="136"/>
      <c r="HZ2042" s="136"/>
      <c r="IA2042" s="136"/>
      <c r="IB2042" s="136"/>
      <c r="IC2042" s="136"/>
      <c r="ID2042" s="136"/>
      <c r="IE2042" s="136"/>
      <c r="IF2042" s="136"/>
      <c r="IG2042" s="136"/>
    </row>
    <row r="2043" spans="1:241" ht="15" customHeight="1" x14ac:dyDescent="0.25">
      <c r="A2043" s="223" t="s">
        <v>80</v>
      </c>
      <c r="B2043" s="217">
        <v>4592725</v>
      </c>
      <c r="C2043" s="217">
        <v>8124393</v>
      </c>
      <c r="D2043" s="217">
        <v>853342</v>
      </c>
      <c r="E2043" s="217">
        <v>1985498</v>
      </c>
      <c r="F2043" s="217">
        <v>2485623</v>
      </c>
      <c r="G2043" s="217">
        <v>727186</v>
      </c>
      <c r="H2043" s="235">
        <v>18768767</v>
      </c>
      <c r="I2043" s="136"/>
      <c r="J2043" s="223" t="s">
        <v>290</v>
      </c>
      <c r="K2043" s="217">
        <v>5410958</v>
      </c>
      <c r="L2043" s="217">
        <v>4431486</v>
      </c>
      <c r="M2043" s="217">
        <v>577301</v>
      </c>
      <c r="N2043" s="217">
        <v>1594314</v>
      </c>
      <c r="O2043" s="217">
        <v>1784422</v>
      </c>
      <c r="P2043" s="217">
        <v>500926</v>
      </c>
      <c r="Q2043" s="235">
        <v>14299407</v>
      </c>
      <c r="R2043" s="136"/>
      <c r="S2043" s="136"/>
      <c r="T2043" s="136"/>
      <c r="U2043" s="136"/>
      <c r="V2043" s="136"/>
      <c r="W2043" s="136"/>
      <c r="X2043" s="136"/>
      <c r="Y2043" s="136"/>
      <c r="Z2043" s="136"/>
      <c r="AA2043" s="136"/>
      <c r="AB2043" s="136"/>
      <c r="AC2043" s="136"/>
      <c r="AD2043" s="136"/>
      <c r="AE2043" s="136"/>
      <c r="AF2043" s="136"/>
      <c r="AG2043" s="136"/>
      <c r="AH2043" s="136"/>
      <c r="AI2043" s="136"/>
      <c r="AJ2043" s="136"/>
      <c r="AK2043" s="136"/>
      <c r="AL2043" s="136"/>
      <c r="AM2043" s="136"/>
      <c r="AN2043" s="136"/>
      <c r="AO2043" s="136"/>
      <c r="AP2043" s="136"/>
      <c r="AQ2043" s="136"/>
      <c r="AR2043" s="136"/>
      <c r="AS2043" s="136"/>
      <c r="AT2043" s="136"/>
      <c r="AU2043" s="136"/>
      <c r="AV2043" s="136"/>
      <c r="AW2043" s="136"/>
      <c r="AX2043" s="136"/>
      <c r="AY2043" s="136"/>
      <c r="AZ2043" s="136"/>
      <c r="BA2043" s="136"/>
      <c r="BB2043" s="136"/>
      <c r="BC2043" s="136"/>
      <c r="BD2043" s="136"/>
      <c r="BE2043" s="136"/>
      <c r="BF2043" s="136"/>
      <c r="BG2043" s="136"/>
      <c r="BH2043" s="136"/>
      <c r="BI2043" s="136"/>
      <c r="BJ2043" s="136"/>
      <c r="BK2043" s="136"/>
      <c r="BL2043" s="136"/>
      <c r="BM2043" s="136"/>
      <c r="BN2043" s="136"/>
      <c r="BO2043" s="136"/>
      <c r="BP2043" s="136"/>
      <c r="BQ2043" s="136"/>
      <c r="BR2043" s="136"/>
      <c r="BS2043" s="136"/>
      <c r="BT2043" s="136"/>
      <c r="BU2043" s="136"/>
      <c r="BV2043" s="136"/>
      <c r="BW2043" s="136"/>
      <c r="BX2043" s="136"/>
      <c r="BY2043" s="136"/>
      <c r="BZ2043" s="136"/>
      <c r="CA2043" s="136"/>
      <c r="CB2043" s="136"/>
      <c r="CC2043" s="136"/>
      <c r="CD2043" s="136"/>
      <c r="CE2043" s="136"/>
      <c r="CF2043" s="136"/>
      <c r="CG2043" s="136"/>
      <c r="CH2043" s="136"/>
      <c r="CI2043" s="136"/>
      <c r="CJ2043" s="136"/>
      <c r="CK2043" s="136"/>
      <c r="CL2043" s="136"/>
      <c r="CM2043" s="136"/>
      <c r="CN2043" s="136"/>
      <c r="CO2043" s="136"/>
      <c r="CP2043" s="136"/>
      <c r="CQ2043" s="136"/>
      <c r="CR2043" s="136"/>
      <c r="CS2043" s="136"/>
      <c r="CT2043" s="136"/>
      <c r="CU2043" s="136"/>
      <c r="CV2043" s="136"/>
      <c r="CW2043" s="136"/>
      <c r="CX2043" s="136"/>
      <c r="CY2043" s="136"/>
      <c r="CZ2043" s="136"/>
      <c r="DA2043" s="136"/>
      <c r="DB2043" s="136"/>
      <c r="DC2043" s="136"/>
      <c r="DD2043" s="136"/>
      <c r="DE2043" s="136"/>
      <c r="DF2043" s="136"/>
      <c r="DG2043" s="136"/>
      <c r="DH2043" s="136"/>
      <c r="DI2043" s="136"/>
      <c r="DJ2043" s="136"/>
      <c r="DK2043" s="136"/>
      <c r="DL2043" s="136"/>
      <c r="DM2043" s="136"/>
      <c r="DN2043" s="136"/>
      <c r="DO2043" s="136"/>
      <c r="DP2043" s="136"/>
      <c r="DQ2043" s="136"/>
      <c r="DR2043" s="136"/>
      <c r="DS2043" s="136"/>
      <c r="DT2043" s="136"/>
      <c r="DU2043" s="136"/>
      <c r="DV2043" s="136"/>
      <c r="DW2043" s="136"/>
      <c r="DX2043" s="136"/>
      <c r="DY2043" s="136"/>
      <c r="DZ2043" s="136"/>
      <c r="EA2043" s="136"/>
      <c r="EB2043" s="136"/>
      <c r="EC2043" s="136"/>
      <c r="ED2043" s="136"/>
      <c r="EE2043" s="136"/>
      <c r="EF2043" s="136"/>
      <c r="EG2043" s="136"/>
      <c r="EH2043" s="136"/>
      <c r="EI2043" s="136"/>
      <c r="EJ2043" s="136"/>
      <c r="EK2043" s="136"/>
      <c r="EL2043" s="136"/>
      <c r="EM2043" s="136"/>
      <c r="EN2043" s="136"/>
      <c r="EO2043" s="136"/>
      <c r="EP2043" s="136"/>
      <c r="EQ2043" s="136"/>
      <c r="ER2043" s="136"/>
      <c r="ES2043" s="136"/>
      <c r="ET2043" s="136"/>
      <c r="EU2043" s="136"/>
      <c r="EV2043" s="136"/>
      <c r="EW2043" s="136"/>
      <c r="EX2043" s="136"/>
      <c r="EY2043" s="136"/>
      <c r="EZ2043" s="136"/>
      <c r="FA2043" s="136"/>
      <c r="FB2043" s="136"/>
      <c r="FC2043" s="136"/>
      <c r="FD2043" s="136"/>
      <c r="FE2043" s="136"/>
      <c r="FF2043" s="136"/>
      <c r="FG2043" s="136"/>
      <c r="FH2043" s="136"/>
      <c r="FI2043" s="136"/>
      <c r="FJ2043" s="136"/>
      <c r="FK2043" s="136"/>
      <c r="FL2043" s="136"/>
      <c r="FM2043" s="136"/>
      <c r="FN2043" s="136"/>
      <c r="FO2043" s="136"/>
      <c r="FP2043" s="136"/>
      <c r="FQ2043" s="136"/>
      <c r="FR2043" s="136"/>
      <c r="FS2043" s="136"/>
      <c r="FT2043" s="136"/>
      <c r="FU2043" s="136"/>
      <c r="FV2043" s="136"/>
      <c r="FW2043" s="136"/>
      <c r="FX2043" s="136"/>
      <c r="FY2043" s="136"/>
      <c r="FZ2043" s="136"/>
      <c r="GA2043" s="136"/>
      <c r="GB2043" s="136"/>
      <c r="GC2043" s="136"/>
      <c r="GD2043" s="136"/>
      <c r="GE2043" s="136"/>
      <c r="GF2043" s="136"/>
      <c r="GG2043" s="136"/>
      <c r="GH2043" s="136"/>
      <c r="GI2043" s="136"/>
      <c r="GJ2043" s="136"/>
      <c r="GK2043" s="136"/>
      <c r="GL2043" s="136"/>
      <c r="GM2043" s="136"/>
      <c r="GN2043" s="136"/>
      <c r="GO2043" s="136"/>
      <c r="GP2043" s="136"/>
      <c r="GQ2043" s="136"/>
      <c r="GR2043" s="136"/>
      <c r="GS2043" s="136"/>
      <c r="GT2043" s="136"/>
      <c r="GU2043" s="136"/>
      <c r="GV2043" s="136"/>
      <c r="GW2043" s="136"/>
      <c r="GX2043" s="136"/>
      <c r="GY2043" s="136"/>
      <c r="GZ2043" s="136"/>
      <c r="HA2043" s="136"/>
      <c r="HB2043" s="136"/>
      <c r="HC2043" s="136"/>
      <c r="HD2043" s="136"/>
      <c r="HE2043" s="136"/>
      <c r="HF2043" s="136"/>
      <c r="HG2043" s="136"/>
      <c r="HH2043" s="136"/>
      <c r="HI2043" s="136"/>
      <c r="HJ2043" s="136"/>
      <c r="HK2043" s="136"/>
      <c r="HL2043" s="136"/>
      <c r="HM2043" s="136"/>
      <c r="HN2043" s="136"/>
      <c r="HO2043" s="136"/>
      <c r="HP2043" s="136"/>
      <c r="HQ2043" s="136"/>
      <c r="HR2043" s="136"/>
      <c r="HS2043" s="136"/>
      <c r="HT2043" s="136"/>
      <c r="HU2043" s="136"/>
      <c r="HV2043" s="136"/>
      <c r="HW2043" s="136"/>
      <c r="HX2043" s="136"/>
      <c r="HY2043" s="136"/>
      <c r="HZ2043" s="136"/>
      <c r="IA2043" s="136"/>
      <c r="IB2043" s="136"/>
      <c r="IC2043" s="136"/>
      <c r="ID2043" s="136"/>
      <c r="IE2043" s="136"/>
      <c r="IF2043" s="136"/>
      <c r="IG2043" s="136"/>
    </row>
    <row r="2044" spans="1:241" ht="15" customHeight="1" x14ac:dyDescent="0.25">
      <c r="A2044" s="223" t="s">
        <v>79</v>
      </c>
      <c r="B2044" s="217">
        <v>4143829</v>
      </c>
      <c r="C2044" s="217">
        <v>6742598</v>
      </c>
      <c r="D2044" s="217">
        <v>641993</v>
      </c>
      <c r="E2044" s="217">
        <v>1873258</v>
      </c>
      <c r="F2044" s="217">
        <v>1867696</v>
      </c>
      <c r="G2044" s="217">
        <v>515751</v>
      </c>
      <c r="H2044" s="235">
        <v>15785125</v>
      </c>
      <c r="I2044" s="136"/>
      <c r="J2044" s="223" t="s">
        <v>289</v>
      </c>
      <c r="K2044" s="217">
        <v>8100347</v>
      </c>
      <c r="L2044" s="217">
        <v>4804094</v>
      </c>
      <c r="M2044" s="217">
        <v>556076</v>
      </c>
      <c r="N2044" s="217">
        <v>1688036</v>
      </c>
      <c r="O2044" s="217">
        <v>1887105</v>
      </c>
      <c r="P2044" s="217">
        <v>612009</v>
      </c>
      <c r="Q2044" s="235">
        <v>17647667</v>
      </c>
      <c r="R2044" s="136"/>
      <c r="S2044" s="136"/>
      <c r="T2044" s="136"/>
      <c r="U2044" s="136"/>
      <c r="V2044" s="136"/>
      <c r="W2044" s="136"/>
      <c r="X2044" s="136"/>
      <c r="Y2044" s="136"/>
      <c r="Z2044" s="136"/>
      <c r="AA2044" s="136"/>
      <c r="AB2044" s="136"/>
      <c r="AC2044" s="136"/>
      <c r="AD2044" s="136"/>
      <c r="AE2044" s="136"/>
      <c r="AF2044" s="136"/>
      <c r="AG2044" s="136"/>
      <c r="AH2044" s="136"/>
      <c r="AI2044" s="136"/>
      <c r="AJ2044" s="136"/>
      <c r="AK2044" s="136"/>
      <c r="AL2044" s="136"/>
      <c r="AM2044" s="136"/>
      <c r="AN2044" s="136"/>
      <c r="AO2044" s="136"/>
      <c r="AP2044" s="136"/>
      <c r="AQ2044" s="136"/>
      <c r="AR2044" s="136"/>
      <c r="AS2044" s="136"/>
      <c r="AT2044" s="136"/>
      <c r="AU2044" s="136"/>
      <c r="AV2044" s="136"/>
      <c r="AW2044" s="136"/>
      <c r="AX2044" s="136"/>
      <c r="AY2044" s="136"/>
      <c r="AZ2044" s="136"/>
      <c r="BA2044" s="136"/>
      <c r="BB2044" s="136"/>
      <c r="BC2044" s="136"/>
      <c r="BD2044" s="136"/>
      <c r="BE2044" s="136"/>
      <c r="BF2044" s="136"/>
      <c r="BG2044" s="136"/>
      <c r="BH2044" s="136"/>
      <c r="BI2044" s="136"/>
      <c r="BJ2044" s="136"/>
      <c r="BK2044" s="136"/>
      <c r="BL2044" s="136"/>
      <c r="BM2044" s="136"/>
      <c r="BN2044" s="136"/>
      <c r="BO2044" s="136"/>
      <c r="BP2044" s="136"/>
      <c r="BQ2044" s="136"/>
      <c r="BR2044" s="136"/>
      <c r="BS2044" s="136"/>
      <c r="BT2044" s="136"/>
      <c r="BU2044" s="136"/>
      <c r="BV2044" s="136"/>
      <c r="BW2044" s="136"/>
      <c r="BX2044" s="136"/>
      <c r="BY2044" s="136"/>
      <c r="BZ2044" s="136"/>
      <c r="CA2044" s="136"/>
      <c r="CB2044" s="136"/>
      <c r="CC2044" s="136"/>
      <c r="CD2044" s="136"/>
      <c r="CE2044" s="136"/>
      <c r="CF2044" s="136"/>
      <c r="CG2044" s="136"/>
      <c r="CH2044" s="136"/>
      <c r="CI2044" s="136"/>
      <c r="CJ2044" s="136"/>
      <c r="CK2044" s="136"/>
      <c r="CL2044" s="136"/>
      <c r="CM2044" s="136"/>
      <c r="CN2044" s="136"/>
      <c r="CO2044" s="136"/>
      <c r="CP2044" s="136"/>
      <c r="CQ2044" s="136"/>
      <c r="CR2044" s="136"/>
      <c r="CS2044" s="136"/>
      <c r="CT2044" s="136"/>
      <c r="CU2044" s="136"/>
      <c r="CV2044" s="136"/>
      <c r="CW2044" s="136"/>
      <c r="CX2044" s="136"/>
      <c r="CY2044" s="136"/>
      <c r="CZ2044" s="136"/>
      <c r="DA2044" s="136"/>
      <c r="DB2044" s="136"/>
      <c r="DC2044" s="136"/>
      <c r="DD2044" s="136"/>
      <c r="DE2044" s="136"/>
      <c r="DF2044" s="136"/>
      <c r="DG2044" s="136"/>
      <c r="DH2044" s="136"/>
      <c r="DI2044" s="136"/>
      <c r="DJ2044" s="136"/>
      <c r="DK2044" s="136"/>
      <c r="DL2044" s="136"/>
      <c r="DM2044" s="136"/>
      <c r="DN2044" s="136"/>
      <c r="DO2044" s="136"/>
      <c r="DP2044" s="136"/>
      <c r="DQ2044" s="136"/>
      <c r="DR2044" s="136"/>
      <c r="DS2044" s="136"/>
      <c r="DT2044" s="136"/>
      <c r="DU2044" s="136"/>
      <c r="DV2044" s="136"/>
      <c r="DW2044" s="136"/>
      <c r="DX2044" s="136"/>
      <c r="DY2044" s="136"/>
      <c r="DZ2044" s="136"/>
      <c r="EA2044" s="136"/>
      <c r="EB2044" s="136"/>
      <c r="EC2044" s="136"/>
      <c r="ED2044" s="136"/>
      <c r="EE2044" s="136"/>
      <c r="EF2044" s="136"/>
      <c r="EG2044" s="136"/>
      <c r="EH2044" s="136"/>
      <c r="EI2044" s="136"/>
      <c r="EJ2044" s="136"/>
      <c r="EK2044" s="136"/>
      <c r="EL2044" s="136"/>
      <c r="EM2044" s="136"/>
      <c r="EN2044" s="136"/>
      <c r="EO2044" s="136"/>
      <c r="EP2044" s="136"/>
      <c r="EQ2044" s="136"/>
      <c r="ER2044" s="136"/>
      <c r="ES2044" s="136"/>
      <c r="ET2044" s="136"/>
      <c r="EU2044" s="136"/>
      <c r="EV2044" s="136"/>
      <c r="EW2044" s="136"/>
      <c r="EX2044" s="136"/>
      <c r="EY2044" s="136"/>
      <c r="EZ2044" s="136"/>
      <c r="FA2044" s="136"/>
      <c r="FB2044" s="136"/>
      <c r="FC2044" s="136"/>
      <c r="FD2044" s="136"/>
      <c r="FE2044" s="136"/>
      <c r="FF2044" s="136"/>
      <c r="FG2044" s="136"/>
      <c r="FH2044" s="136"/>
      <c r="FI2044" s="136"/>
      <c r="FJ2044" s="136"/>
      <c r="FK2044" s="136"/>
      <c r="FL2044" s="136"/>
      <c r="FM2044" s="136"/>
      <c r="FN2044" s="136"/>
      <c r="FO2044" s="136"/>
      <c r="FP2044" s="136"/>
      <c r="FQ2044" s="136"/>
      <c r="FR2044" s="136"/>
      <c r="FS2044" s="136"/>
      <c r="FT2044" s="136"/>
      <c r="FU2044" s="136"/>
      <c r="FV2044" s="136"/>
      <c r="FW2044" s="136"/>
      <c r="FX2044" s="136"/>
      <c r="FY2044" s="136"/>
      <c r="FZ2044" s="136"/>
      <c r="GA2044" s="136"/>
      <c r="GB2044" s="136"/>
      <c r="GC2044" s="136"/>
      <c r="GD2044" s="136"/>
      <c r="GE2044" s="136"/>
      <c r="GF2044" s="136"/>
      <c r="GG2044" s="136"/>
      <c r="GH2044" s="136"/>
      <c r="GI2044" s="136"/>
      <c r="GJ2044" s="136"/>
      <c r="GK2044" s="136"/>
      <c r="GL2044" s="136"/>
      <c r="GM2044" s="136"/>
      <c r="GN2044" s="136"/>
      <c r="GO2044" s="136"/>
      <c r="GP2044" s="136"/>
      <c r="GQ2044" s="136"/>
      <c r="GR2044" s="136"/>
      <c r="GS2044" s="136"/>
      <c r="GT2044" s="136"/>
      <c r="GU2044" s="136"/>
      <c r="GV2044" s="136"/>
      <c r="GW2044" s="136"/>
      <c r="GX2044" s="136"/>
      <c r="GY2044" s="136"/>
      <c r="GZ2044" s="136"/>
      <c r="HA2044" s="136"/>
      <c r="HB2044" s="136"/>
      <c r="HC2044" s="136"/>
      <c r="HD2044" s="136"/>
      <c r="HE2044" s="136"/>
      <c r="HF2044" s="136"/>
      <c r="HG2044" s="136"/>
      <c r="HH2044" s="136"/>
      <c r="HI2044" s="136"/>
      <c r="HJ2044" s="136"/>
      <c r="HK2044" s="136"/>
      <c r="HL2044" s="136"/>
      <c r="HM2044" s="136"/>
      <c r="HN2044" s="136"/>
      <c r="HO2044" s="136"/>
      <c r="HP2044" s="136"/>
      <c r="HQ2044" s="136"/>
      <c r="HR2044" s="136"/>
      <c r="HS2044" s="136"/>
      <c r="HT2044" s="136"/>
      <c r="HU2044" s="136"/>
      <c r="HV2044" s="136"/>
      <c r="HW2044" s="136"/>
      <c r="HX2044" s="136"/>
      <c r="HY2044" s="136"/>
      <c r="HZ2044" s="136"/>
      <c r="IA2044" s="136"/>
      <c r="IB2044" s="136"/>
      <c r="IC2044" s="136"/>
      <c r="ID2044" s="136"/>
      <c r="IE2044" s="136"/>
      <c r="IF2044" s="136"/>
      <c r="IG2044" s="136"/>
    </row>
    <row r="2045" spans="1:241" ht="15" customHeight="1" x14ac:dyDescent="0.25">
      <c r="A2045" s="223" t="s">
        <v>78</v>
      </c>
      <c r="B2045" s="217">
        <v>4783986</v>
      </c>
      <c r="C2045" s="217">
        <v>7487746</v>
      </c>
      <c r="D2045" s="217">
        <v>936082</v>
      </c>
      <c r="E2045" s="217">
        <v>1677238</v>
      </c>
      <c r="F2045" s="217">
        <v>2247835</v>
      </c>
      <c r="G2045" s="217">
        <v>1130398</v>
      </c>
      <c r="H2045" s="235">
        <v>18263285</v>
      </c>
      <c r="I2045" s="136"/>
      <c r="J2045" s="223" t="s">
        <v>288</v>
      </c>
      <c r="K2045" s="217">
        <v>7773904</v>
      </c>
      <c r="L2045" s="217">
        <v>4524188</v>
      </c>
      <c r="M2045" s="217">
        <v>662685</v>
      </c>
      <c r="N2045" s="217">
        <v>1415067</v>
      </c>
      <c r="O2045" s="217">
        <v>2240703</v>
      </c>
      <c r="P2045" s="217">
        <v>657633</v>
      </c>
      <c r="Q2045" s="235">
        <v>17274180</v>
      </c>
      <c r="R2045" s="136"/>
      <c r="S2045" s="136"/>
      <c r="T2045" s="136"/>
      <c r="U2045" s="136"/>
      <c r="V2045" s="136"/>
      <c r="W2045" s="136"/>
      <c r="X2045" s="136"/>
      <c r="Y2045" s="136"/>
      <c r="Z2045" s="136"/>
      <c r="AA2045" s="136"/>
      <c r="AB2045" s="136"/>
      <c r="AC2045" s="136"/>
      <c r="AD2045" s="136"/>
      <c r="AE2045" s="136"/>
      <c r="AF2045" s="136"/>
      <c r="AG2045" s="136"/>
      <c r="AH2045" s="136"/>
      <c r="AI2045" s="136"/>
      <c r="AJ2045" s="136"/>
      <c r="AK2045" s="136"/>
      <c r="AL2045" s="136"/>
      <c r="AM2045" s="136"/>
      <c r="AN2045" s="136"/>
      <c r="AO2045" s="136"/>
      <c r="AP2045" s="136"/>
      <c r="AQ2045" s="136"/>
      <c r="AR2045" s="136"/>
      <c r="AS2045" s="136"/>
      <c r="AT2045" s="136"/>
      <c r="AU2045" s="136"/>
      <c r="AV2045" s="136"/>
      <c r="AW2045" s="136"/>
      <c r="AX2045" s="136"/>
      <c r="AY2045" s="136"/>
      <c r="AZ2045" s="136"/>
      <c r="BA2045" s="136"/>
      <c r="BB2045" s="136"/>
      <c r="BC2045" s="136"/>
      <c r="BD2045" s="136"/>
      <c r="BE2045" s="136"/>
      <c r="BF2045" s="136"/>
      <c r="BG2045" s="136"/>
      <c r="BH2045" s="136"/>
      <c r="BI2045" s="136"/>
      <c r="BJ2045" s="136"/>
      <c r="BK2045" s="136"/>
      <c r="BL2045" s="136"/>
      <c r="BM2045" s="136"/>
      <c r="BN2045" s="136"/>
      <c r="BO2045" s="136"/>
      <c r="BP2045" s="136"/>
      <c r="BQ2045" s="136"/>
      <c r="BR2045" s="136"/>
      <c r="BS2045" s="136"/>
      <c r="BT2045" s="136"/>
      <c r="BU2045" s="136"/>
      <c r="BV2045" s="136"/>
      <c r="BW2045" s="136"/>
      <c r="BX2045" s="136"/>
      <c r="BY2045" s="136"/>
      <c r="BZ2045" s="136"/>
      <c r="CA2045" s="136"/>
      <c r="CB2045" s="136"/>
      <c r="CC2045" s="136"/>
      <c r="CD2045" s="136"/>
      <c r="CE2045" s="136"/>
      <c r="CF2045" s="136"/>
      <c r="CG2045" s="136"/>
      <c r="CH2045" s="136"/>
      <c r="CI2045" s="136"/>
      <c r="CJ2045" s="136"/>
      <c r="CK2045" s="136"/>
      <c r="CL2045" s="136"/>
      <c r="CM2045" s="136"/>
      <c r="CN2045" s="136"/>
      <c r="CO2045" s="136"/>
      <c r="CP2045" s="136"/>
      <c r="CQ2045" s="136"/>
      <c r="CR2045" s="136"/>
      <c r="CS2045" s="136"/>
      <c r="CT2045" s="136"/>
      <c r="CU2045" s="136"/>
      <c r="CV2045" s="136"/>
      <c r="CW2045" s="136"/>
      <c r="CX2045" s="136"/>
      <c r="CY2045" s="136"/>
      <c r="CZ2045" s="136"/>
      <c r="DA2045" s="136"/>
      <c r="DB2045" s="136"/>
      <c r="DC2045" s="136"/>
      <c r="DD2045" s="136"/>
      <c r="DE2045" s="136"/>
      <c r="DF2045" s="136"/>
      <c r="DG2045" s="136"/>
      <c r="DH2045" s="136"/>
      <c r="DI2045" s="136"/>
      <c r="DJ2045" s="136"/>
      <c r="DK2045" s="136"/>
      <c r="DL2045" s="136"/>
      <c r="DM2045" s="136"/>
      <c r="DN2045" s="136"/>
      <c r="DO2045" s="136"/>
      <c r="DP2045" s="136"/>
      <c r="DQ2045" s="136"/>
      <c r="DR2045" s="136"/>
      <c r="DS2045" s="136"/>
      <c r="DT2045" s="136"/>
      <c r="DU2045" s="136"/>
      <c r="DV2045" s="136"/>
      <c r="DW2045" s="136"/>
      <c r="DX2045" s="136"/>
      <c r="DY2045" s="136"/>
      <c r="DZ2045" s="136"/>
      <c r="EA2045" s="136"/>
      <c r="EB2045" s="136"/>
      <c r="EC2045" s="136"/>
      <c r="ED2045" s="136"/>
      <c r="EE2045" s="136"/>
      <c r="EF2045" s="136"/>
      <c r="EG2045" s="136"/>
      <c r="EH2045" s="136"/>
      <c r="EI2045" s="136"/>
      <c r="EJ2045" s="136"/>
      <c r="EK2045" s="136"/>
      <c r="EL2045" s="136"/>
      <c r="EM2045" s="136"/>
      <c r="EN2045" s="136"/>
      <c r="EO2045" s="136"/>
      <c r="EP2045" s="136"/>
      <c r="EQ2045" s="136"/>
      <c r="ER2045" s="136"/>
      <c r="ES2045" s="136"/>
      <c r="ET2045" s="136"/>
      <c r="EU2045" s="136"/>
      <c r="EV2045" s="136"/>
      <c r="EW2045" s="136"/>
      <c r="EX2045" s="136"/>
      <c r="EY2045" s="136"/>
      <c r="EZ2045" s="136"/>
      <c r="FA2045" s="136"/>
      <c r="FB2045" s="136"/>
      <c r="FC2045" s="136"/>
      <c r="FD2045" s="136"/>
      <c r="FE2045" s="136"/>
      <c r="FF2045" s="136"/>
      <c r="FG2045" s="136"/>
      <c r="FH2045" s="136"/>
      <c r="FI2045" s="136"/>
      <c r="FJ2045" s="136"/>
      <c r="FK2045" s="136"/>
      <c r="FL2045" s="136"/>
      <c r="FM2045" s="136"/>
      <c r="FN2045" s="136"/>
      <c r="FO2045" s="136"/>
      <c r="FP2045" s="136"/>
      <c r="FQ2045" s="136"/>
      <c r="FR2045" s="136"/>
      <c r="FS2045" s="136"/>
      <c r="FT2045" s="136"/>
      <c r="FU2045" s="136"/>
      <c r="FV2045" s="136"/>
      <c r="FW2045" s="136"/>
      <c r="FX2045" s="136"/>
      <c r="FY2045" s="136"/>
      <c r="FZ2045" s="136"/>
      <c r="GA2045" s="136"/>
      <c r="GB2045" s="136"/>
      <c r="GC2045" s="136"/>
      <c r="GD2045" s="136"/>
      <c r="GE2045" s="136"/>
      <c r="GF2045" s="136"/>
      <c r="GG2045" s="136"/>
      <c r="GH2045" s="136"/>
      <c r="GI2045" s="136"/>
      <c r="GJ2045" s="136"/>
      <c r="GK2045" s="136"/>
      <c r="GL2045" s="136"/>
      <c r="GM2045" s="136"/>
      <c r="GN2045" s="136"/>
      <c r="GO2045" s="136"/>
      <c r="GP2045" s="136"/>
      <c r="GQ2045" s="136"/>
      <c r="GR2045" s="136"/>
      <c r="GS2045" s="136"/>
      <c r="GT2045" s="136"/>
      <c r="GU2045" s="136"/>
      <c r="GV2045" s="136"/>
      <c r="GW2045" s="136"/>
      <c r="GX2045" s="136"/>
      <c r="GY2045" s="136"/>
      <c r="GZ2045" s="136"/>
      <c r="HA2045" s="136"/>
      <c r="HB2045" s="136"/>
      <c r="HC2045" s="136"/>
      <c r="HD2045" s="136"/>
      <c r="HE2045" s="136"/>
      <c r="HF2045" s="136"/>
      <c r="HG2045" s="136"/>
      <c r="HH2045" s="136"/>
      <c r="HI2045" s="136"/>
      <c r="HJ2045" s="136"/>
      <c r="HK2045" s="136"/>
      <c r="HL2045" s="136"/>
      <c r="HM2045" s="136"/>
      <c r="HN2045" s="136"/>
      <c r="HO2045" s="136"/>
      <c r="HP2045" s="136"/>
      <c r="HQ2045" s="136"/>
      <c r="HR2045" s="136"/>
      <c r="HS2045" s="136"/>
      <c r="HT2045" s="136"/>
      <c r="HU2045" s="136"/>
      <c r="HV2045" s="136"/>
      <c r="HW2045" s="136"/>
      <c r="HX2045" s="136"/>
      <c r="HY2045" s="136"/>
      <c r="HZ2045" s="136"/>
      <c r="IA2045" s="136"/>
      <c r="IB2045" s="136"/>
      <c r="IC2045" s="136"/>
      <c r="ID2045" s="136"/>
      <c r="IE2045" s="136"/>
      <c r="IF2045" s="136"/>
      <c r="IG2045" s="136"/>
    </row>
    <row r="2046" spans="1:241" ht="15" customHeight="1" x14ac:dyDescent="0.25">
      <c r="A2046" s="223" t="s">
        <v>77</v>
      </c>
      <c r="B2046" s="217">
        <v>3552888</v>
      </c>
      <c r="C2046" s="217">
        <v>5129722</v>
      </c>
      <c r="D2046" s="217">
        <v>872729</v>
      </c>
      <c r="E2046" s="217">
        <v>1393921</v>
      </c>
      <c r="F2046" s="217">
        <v>1601103</v>
      </c>
      <c r="G2046" s="217">
        <v>770207</v>
      </c>
      <c r="H2046" s="235">
        <v>13320570</v>
      </c>
      <c r="I2046" s="136"/>
      <c r="J2046" s="223" t="s">
        <v>287</v>
      </c>
      <c r="K2046" s="217">
        <v>8327107</v>
      </c>
      <c r="L2046" s="217">
        <v>4098674</v>
      </c>
      <c r="M2046" s="217">
        <v>577778</v>
      </c>
      <c r="N2046" s="217">
        <v>1584282</v>
      </c>
      <c r="O2046" s="217">
        <v>1664118</v>
      </c>
      <c r="P2046" s="217">
        <v>618264</v>
      </c>
      <c r="Q2046" s="235">
        <v>16870223</v>
      </c>
      <c r="R2046" s="136"/>
      <c r="S2046" s="136"/>
      <c r="T2046" s="136"/>
      <c r="U2046" s="136"/>
      <c r="V2046" s="136"/>
      <c r="W2046" s="136"/>
      <c r="X2046" s="136"/>
      <c r="Y2046" s="136"/>
      <c r="Z2046" s="136"/>
      <c r="AA2046" s="136"/>
      <c r="AB2046" s="136"/>
      <c r="AC2046" s="136"/>
      <c r="AD2046" s="136"/>
      <c r="AE2046" s="136"/>
      <c r="AF2046" s="136"/>
      <c r="AG2046" s="136"/>
      <c r="AH2046" s="136"/>
      <c r="AI2046" s="136"/>
      <c r="AJ2046" s="136"/>
      <c r="AK2046" s="136"/>
      <c r="AL2046" s="136"/>
      <c r="AM2046" s="136"/>
      <c r="AN2046" s="136"/>
      <c r="AO2046" s="136"/>
      <c r="AP2046" s="136"/>
      <c r="AQ2046" s="136"/>
      <c r="AR2046" s="136"/>
      <c r="AS2046" s="136"/>
      <c r="AT2046" s="136"/>
      <c r="AU2046" s="136"/>
      <c r="AV2046" s="136"/>
      <c r="AW2046" s="136"/>
      <c r="AX2046" s="136"/>
      <c r="AY2046" s="136"/>
      <c r="AZ2046" s="136"/>
      <c r="BA2046" s="136"/>
      <c r="BB2046" s="136"/>
      <c r="BC2046" s="136"/>
      <c r="BD2046" s="136"/>
      <c r="BE2046" s="136"/>
      <c r="BF2046" s="136"/>
      <c r="BG2046" s="136"/>
      <c r="BH2046" s="136"/>
      <c r="BI2046" s="136"/>
      <c r="BJ2046" s="136"/>
      <c r="BK2046" s="136"/>
      <c r="BL2046" s="136"/>
      <c r="BM2046" s="136"/>
      <c r="BN2046" s="136"/>
      <c r="BO2046" s="136"/>
      <c r="BP2046" s="136"/>
      <c r="BQ2046" s="136"/>
      <c r="BR2046" s="136"/>
      <c r="BS2046" s="136"/>
      <c r="BT2046" s="136"/>
      <c r="BU2046" s="136"/>
      <c r="BV2046" s="136"/>
      <c r="BW2046" s="136"/>
      <c r="BX2046" s="136"/>
      <c r="BY2046" s="136"/>
      <c r="BZ2046" s="136"/>
      <c r="CA2046" s="136"/>
      <c r="CB2046" s="136"/>
      <c r="CC2046" s="136"/>
      <c r="CD2046" s="136"/>
      <c r="CE2046" s="136"/>
      <c r="CF2046" s="136"/>
      <c r="CG2046" s="136"/>
      <c r="CH2046" s="136"/>
      <c r="CI2046" s="136"/>
      <c r="CJ2046" s="136"/>
      <c r="CK2046" s="136"/>
      <c r="CL2046" s="136"/>
      <c r="CM2046" s="136"/>
      <c r="CN2046" s="136"/>
      <c r="CO2046" s="136"/>
      <c r="CP2046" s="136"/>
      <c r="CQ2046" s="136"/>
      <c r="CR2046" s="136"/>
      <c r="CS2046" s="136"/>
      <c r="CT2046" s="136"/>
      <c r="CU2046" s="136"/>
      <c r="CV2046" s="136"/>
      <c r="CW2046" s="136"/>
      <c r="CX2046" s="136"/>
      <c r="CY2046" s="136"/>
      <c r="CZ2046" s="136"/>
      <c r="DA2046" s="136"/>
      <c r="DB2046" s="136"/>
      <c r="DC2046" s="136"/>
      <c r="DD2046" s="136"/>
      <c r="DE2046" s="136"/>
      <c r="DF2046" s="136"/>
      <c r="DG2046" s="136"/>
      <c r="DH2046" s="136"/>
      <c r="DI2046" s="136"/>
      <c r="DJ2046" s="136"/>
      <c r="DK2046" s="136"/>
      <c r="DL2046" s="136"/>
      <c r="DM2046" s="136"/>
      <c r="DN2046" s="136"/>
      <c r="DO2046" s="136"/>
      <c r="DP2046" s="136"/>
      <c r="DQ2046" s="136"/>
      <c r="DR2046" s="136"/>
      <c r="DS2046" s="136"/>
      <c r="DT2046" s="136"/>
      <c r="DU2046" s="136"/>
      <c r="DV2046" s="136"/>
      <c r="DW2046" s="136"/>
      <c r="DX2046" s="136"/>
      <c r="DY2046" s="136"/>
      <c r="DZ2046" s="136"/>
      <c r="EA2046" s="136"/>
      <c r="EB2046" s="136"/>
      <c r="EC2046" s="136"/>
      <c r="ED2046" s="136"/>
      <c r="EE2046" s="136"/>
      <c r="EF2046" s="136"/>
      <c r="EG2046" s="136"/>
      <c r="EH2046" s="136"/>
      <c r="EI2046" s="136"/>
      <c r="EJ2046" s="136"/>
      <c r="EK2046" s="136"/>
      <c r="EL2046" s="136"/>
      <c r="EM2046" s="136"/>
      <c r="EN2046" s="136"/>
      <c r="EO2046" s="136"/>
      <c r="EP2046" s="136"/>
      <c r="EQ2046" s="136"/>
      <c r="ER2046" s="136"/>
      <c r="ES2046" s="136"/>
      <c r="ET2046" s="136"/>
      <c r="EU2046" s="136"/>
      <c r="EV2046" s="136"/>
      <c r="EW2046" s="136"/>
      <c r="EX2046" s="136"/>
      <c r="EY2046" s="136"/>
      <c r="EZ2046" s="136"/>
      <c r="FA2046" s="136"/>
      <c r="FB2046" s="136"/>
      <c r="FC2046" s="136"/>
      <c r="FD2046" s="136"/>
      <c r="FE2046" s="136"/>
      <c r="FF2046" s="136"/>
      <c r="FG2046" s="136"/>
      <c r="FH2046" s="136"/>
      <c r="FI2046" s="136"/>
      <c r="FJ2046" s="136"/>
      <c r="FK2046" s="136"/>
      <c r="FL2046" s="136"/>
      <c r="FM2046" s="136"/>
      <c r="FN2046" s="136"/>
      <c r="FO2046" s="136"/>
      <c r="FP2046" s="136"/>
      <c r="FQ2046" s="136"/>
      <c r="FR2046" s="136"/>
      <c r="FS2046" s="136"/>
      <c r="FT2046" s="136"/>
      <c r="FU2046" s="136"/>
      <c r="FV2046" s="136"/>
      <c r="FW2046" s="136"/>
      <c r="FX2046" s="136"/>
      <c r="FY2046" s="136"/>
      <c r="FZ2046" s="136"/>
      <c r="GA2046" s="136"/>
      <c r="GB2046" s="136"/>
      <c r="GC2046" s="136"/>
      <c r="GD2046" s="136"/>
      <c r="GE2046" s="136"/>
      <c r="GF2046" s="136"/>
      <c r="GG2046" s="136"/>
      <c r="GH2046" s="136"/>
      <c r="GI2046" s="136"/>
      <c r="GJ2046" s="136"/>
      <c r="GK2046" s="136"/>
      <c r="GL2046" s="136"/>
      <c r="GM2046" s="136"/>
      <c r="GN2046" s="136"/>
      <c r="GO2046" s="136"/>
      <c r="GP2046" s="136"/>
      <c r="GQ2046" s="136"/>
      <c r="GR2046" s="136"/>
      <c r="GS2046" s="136"/>
      <c r="GT2046" s="136"/>
      <c r="GU2046" s="136"/>
      <c r="GV2046" s="136"/>
      <c r="GW2046" s="136"/>
      <c r="GX2046" s="136"/>
      <c r="GY2046" s="136"/>
      <c r="GZ2046" s="136"/>
      <c r="HA2046" s="136"/>
      <c r="HB2046" s="136"/>
      <c r="HC2046" s="136"/>
      <c r="HD2046" s="136"/>
      <c r="HE2046" s="136"/>
      <c r="HF2046" s="136"/>
      <c r="HG2046" s="136"/>
      <c r="HH2046" s="136"/>
      <c r="HI2046" s="136"/>
      <c r="HJ2046" s="136"/>
      <c r="HK2046" s="136"/>
      <c r="HL2046" s="136"/>
      <c r="HM2046" s="136"/>
      <c r="HN2046" s="136"/>
      <c r="HO2046" s="136"/>
      <c r="HP2046" s="136"/>
      <c r="HQ2046" s="136"/>
      <c r="HR2046" s="136"/>
      <c r="HS2046" s="136"/>
      <c r="HT2046" s="136"/>
      <c r="HU2046" s="136"/>
      <c r="HV2046" s="136"/>
      <c r="HW2046" s="136"/>
      <c r="HX2046" s="136"/>
      <c r="HY2046" s="136"/>
      <c r="HZ2046" s="136"/>
      <c r="IA2046" s="136"/>
      <c r="IB2046" s="136"/>
      <c r="IC2046" s="136"/>
      <c r="ID2046" s="136"/>
      <c r="IE2046" s="136"/>
      <c r="IF2046" s="136"/>
      <c r="IG2046" s="136"/>
    </row>
    <row r="2047" spans="1:241" ht="15" customHeight="1" x14ac:dyDescent="0.25">
      <c r="A2047" s="223" t="s">
        <v>76</v>
      </c>
      <c r="B2047" s="217">
        <v>4933635</v>
      </c>
      <c r="C2047" s="217">
        <v>6283240</v>
      </c>
      <c r="D2047" s="217">
        <v>871555</v>
      </c>
      <c r="E2047" s="217">
        <v>1239237</v>
      </c>
      <c r="F2047" s="217">
        <v>1985547</v>
      </c>
      <c r="G2047" s="217">
        <v>1143457</v>
      </c>
      <c r="H2047" s="235">
        <v>16456671</v>
      </c>
      <c r="I2047" s="136"/>
      <c r="J2047" s="223" t="s">
        <v>381</v>
      </c>
      <c r="K2047" s="217">
        <v>16191840</v>
      </c>
      <c r="L2047" s="217">
        <v>4217813</v>
      </c>
      <c r="M2047" s="217">
        <v>787605</v>
      </c>
      <c r="N2047" s="217">
        <v>1495441</v>
      </c>
      <c r="O2047" s="217">
        <v>1700806</v>
      </c>
      <c r="P2047" s="217">
        <v>916477</v>
      </c>
      <c r="Q2047" s="235">
        <v>25309982</v>
      </c>
      <c r="R2047" s="136"/>
      <c r="S2047" s="136"/>
      <c r="T2047" s="136"/>
      <c r="U2047" s="136"/>
      <c r="V2047" s="136"/>
      <c r="W2047" s="136"/>
      <c r="X2047" s="136"/>
      <c r="Y2047" s="136"/>
      <c r="Z2047" s="136"/>
      <c r="AA2047" s="136"/>
      <c r="AB2047" s="136"/>
      <c r="AC2047" s="136"/>
      <c r="AD2047" s="136"/>
      <c r="AE2047" s="136"/>
      <c r="AF2047" s="136"/>
      <c r="AG2047" s="136"/>
      <c r="AH2047" s="136"/>
      <c r="AI2047" s="136"/>
      <c r="AJ2047" s="136"/>
      <c r="AK2047" s="136"/>
      <c r="AL2047" s="136"/>
      <c r="AM2047" s="136"/>
      <c r="AN2047" s="136"/>
      <c r="AO2047" s="136"/>
      <c r="AP2047" s="136"/>
      <c r="AQ2047" s="136"/>
      <c r="AR2047" s="136"/>
      <c r="AS2047" s="136"/>
      <c r="AT2047" s="136"/>
      <c r="AU2047" s="136"/>
      <c r="AV2047" s="136"/>
      <c r="AW2047" s="136"/>
      <c r="AX2047" s="136"/>
      <c r="AY2047" s="136"/>
      <c r="AZ2047" s="136"/>
      <c r="BA2047" s="136"/>
      <c r="BB2047" s="136"/>
      <c r="BC2047" s="136"/>
      <c r="BD2047" s="136"/>
      <c r="BE2047" s="136"/>
      <c r="BF2047" s="136"/>
      <c r="BG2047" s="136"/>
      <c r="BH2047" s="136"/>
      <c r="BI2047" s="136"/>
      <c r="BJ2047" s="136"/>
      <c r="BK2047" s="136"/>
      <c r="BL2047" s="136"/>
      <c r="BM2047" s="136"/>
      <c r="BN2047" s="136"/>
      <c r="BO2047" s="136"/>
      <c r="BP2047" s="136"/>
      <c r="BQ2047" s="136"/>
      <c r="BR2047" s="136"/>
      <c r="BS2047" s="136"/>
      <c r="BT2047" s="136"/>
      <c r="BU2047" s="136"/>
      <c r="BV2047" s="136"/>
      <c r="BW2047" s="136"/>
      <c r="BX2047" s="136"/>
      <c r="BY2047" s="136"/>
      <c r="BZ2047" s="136"/>
      <c r="CA2047" s="136"/>
      <c r="CB2047" s="136"/>
      <c r="CC2047" s="136"/>
      <c r="CD2047" s="136"/>
      <c r="CE2047" s="136"/>
      <c r="CF2047" s="136"/>
      <c r="CG2047" s="136"/>
      <c r="CH2047" s="136"/>
      <c r="CI2047" s="136"/>
      <c r="CJ2047" s="136"/>
      <c r="CK2047" s="136"/>
      <c r="CL2047" s="136"/>
      <c r="CM2047" s="136"/>
      <c r="CN2047" s="136"/>
      <c r="CO2047" s="136"/>
      <c r="CP2047" s="136"/>
      <c r="CQ2047" s="136"/>
      <c r="CR2047" s="136"/>
      <c r="CS2047" s="136"/>
      <c r="CT2047" s="136"/>
      <c r="CU2047" s="136"/>
      <c r="CV2047" s="136"/>
      <c r="CW2047" s="136"/>
      <c r="CX2047" s="136"/>
      <c r="CY2047" s="136"/>
      <c r="CZ2047" s="136"/>
      <c r="DA2047" s="136"/>
      <c r="DB2047" s="136"/>
      <c r="DC2047" s="136"/>
      <c r="DD2047" s="136"/>
      <c r="DE2047" s="136"/>
      <c r="DF2047" s="136"/>
      <c r="DG2047" s="136"/>
      <c r="DH2047" s="136"/>
      <c r="DI2047" s="136"/>
      <c r="DJ2047" s="136"/>
      <c r="DK2047" s="136"/>
      <c r="DL2047" s="136"/>
      <c r="DM2047" s="136"/>
      <c r="DN2047" s="136"/>
      <c r="DO2047" s="136"/>
      <c r="DP2047" s="136"/>
      <c r="DQ2047" s="136"/>
      <c r="DR2047" s="136"/>
      <c r="DS2047" s="136"/>
      <c r="DT2047" s="136"/>
      <c r="DU2047" s="136"/>
      <c r="DV2047" s="136"/>
      <c r="DW2047" s="136"/>
      <c r="DX2047" s="136"/>
      <c r="DY2047" s="136"/>
      <c r="DZ2047" s="136"/>
      <c r="EA2047" s="136"/>
      <c r="EB2047" s="136"/>
      <c r="EC2047" s="136"/>
      <c r="ED2047" s="136"/>
      <c r="EE2047" s="136"/>
      <c r="EF2047" s="136"/>
      <c r="EG2047" s="136"/>
      <c r="EH2047" s="136"/>
      <c r="EI2047" s="136"/>
      <c r="EJ2047" s="136"/>
      <c r="EK2047" s="136"/>
      <c r="EL2047" s="136"/>
      <c r="EM2047" s="136"/>
      <c r="EN2047" s="136"/>
      <c r="EO2047" s="136"/>
      <c r="EP2047" s="136"/>
      <c r="EQ2047" s="136"/>
      <c r="ER2047" s="136"/>
      <c r="ES2047" s="136"/>
      <c r="ET2047" s="136"/>
      <c r="EU2047" s="136"/>
      <c r="EV2047" s="136"/>
      <c r="EW2047" s="136"/>
      <c r="EX2047" s="136"/>
      <c r="EY2047" s="136"/>
      <c r="EZ2047" s="136"/>
      <c r="FA2047" s="136"/>
      <c r="FB2047" s="136"/>
      <c r="FC2047" s="136"/>
      <c r="FD2047" s="136"/>
      <c r="FE2047" s="136"/>
      <c r="FF2047" s="136"/>
      <c r="FG2047" s="136"/>
      <c r="FH2047" s="136"/>
      <c r="FI2047" s="136"/>
      <c r="FJ2047" s="136"/>
      <c r="FK2047" s="136"/>
      <c r="FL2047" s="136"/>
      <c r="FM2047" s="136"/>
      <c r="FN2047" s="136"/>
      <c r="FO2047" s="136"/>
      <c r="FP2047" s="136"/>
      <c r="FQ2047" s="136"/>
      <c r="FR2047" s="136"/>
      <c r="FS2047" s="136"/>
      <c r="FT2047" s="136"/>
      <c r="FU2047" s="136"/>
      <c r="FV2047" s="136"/>
      <c r="FW2047" s="136"/>
      <c r="FX2047" s="136"/>
      <c r="FY2047" s="136"/>
      <c r="FZ2047" s="136"/>
      <c r="GA2047" s="136"/>
      <c r="GB2047" s="136"/>
      <c r="GC2047" s="136"/>
      <c r="GD2047" s="136"/>
      <c r="GE2047" s="136"/>
      <c r="GF2047" s="136"/>
      <c r="GG2047" s="136"/>
      <c r="GH2047" s="136"/>
      <c r="GI2047" s="136"/>
      <c r="GJ2047" s="136"/>
      <c r="GK2047" s="136"/>
      <c r="GL2047" s="136"/>
      <c r="GM2047" s="136"/>
      <c r="GN2047" s="136"/>
      <c r="GO2047" s="136"/>
      <c r="GP2047" s="136"/>
      <c r="GQ2047" s="136"/>
      <c r="GR2047" s="136"/>
      <c r="GS2047" s="136"/>
      <c r="GT2047" s="136"/>
      <c r="GU2047" s="136"/>
      <c r="GV2047" s="136"/>
      <c r="GW2047" s="136"/>
      <c r="GX2047" s="136"/>
      <c r="GY2047" s="136"/>
      <c r="GZ2047" s="136"/>
      <c r="HA2047" s="136"/>
      <c r="HB2047" s="136"/>
      <c r="HC2047" s="136"/>
      <c r="HD2047" s="136"/>
      <c r="HE2047" s="136"/>
      <c r="HF2047" s="136"/>
      <c r="HG2047" s="136"/>
      <c r="HH2047" s="136"/>
      <c r="HI2047" s="136"/>
      <c r="HJ2047" s="136"/>
      <c r="HK2047" s="136"/>
      <c r="HL2047" s="136"/>
      <c r="HM2047" s="136"/>
      <c r="HN2047" s="136"/>
      <c r="HO2047" s="136"/>
      <c r="HP2047" s="136"/>
      <c r="HQ2047" s="136"/>
      <c r="HR2047" s="136"/>
      <c r="HS2047" s="136"/>
      <c r="HT2047" s="136"/>
      <c r="HU2047" s="136"/>
      <c r="HV2047" s="136"/>
      <c r="HW2047" s="136"/>
      <c r="HX2047" s="136"/>
      <c r="HY2047" s="136"/>
      <c r="HZ2047" s="136"/>
      <c r="IA2047" s="136"/>
      <c r="IB2047" s="136"/>
      <c r="IC2047" s="136"/>
      <c r="ID2047" s="136"/>
      <c r="IE2047" s="136"/>
      <c r="IF2047" s="136"/>
      <c r="IG2047" s="136"/>
    </row>
    <row r="2048" spans="1:241" ht="15" customHeight="1" x14ac:dyDescent="0.25">
      <c r="A2048" s="223" t="s">
        <v>75</v>
      </c>
      <c r="B2048" s="217">
        <v>4432391</v>
      </c>
      <c r="C2048" s="217">
        <v>7151243</v>
      </c>
      <c r="D2048" s="217">
        <v>928333</v>
      </c>
      <c r="E2048" s="217">
        <v>1385602</v>
      </c>
      <c r="F2048" s="217">
        <v>1655130</v>
      </c>
      <c r="G2048" s="217">
        <v>997095</v>
      </c>
      <c r="H2048" s="235">
        <v>16549794</v>
      </c>
      <c r="I2048" s="136"/>
      <c r="J2048" s="223" t="s">
        <v>285</v>
      </c>
      <c r="K2048" s="217">
        <v>18247982</v>
      </c>
      <c r="L2048" s="217">
        <v>4307662</v>
      </c>
      <c r="M2048" s="217">
        <v>734881</v>
      </c>
      <c r="N2048" s="217">
        <v>1660618</v>
      </c>
      <c r="O2048" s="217">
        <v>2405222</v>
      </c>
      <c r="P2048" s="217">
        <v>1060083</v>
      </c>
      <c r="Q2048" s="235">
        <v>28416448</v>
      </c>
      <c r="R2048" s="136"/>
      <c r="S2048" s="136"/>
      <c r="T2048" s="136"/>
      <c r="U2048" s="136"/>
      <c r="V2048" s="136"/>
      <c r="W2048" s="136"/>
      <c r="X2048" s="136"/>
      <c r="Y2048" s="136"/>
      <c r="Z2048" s="136"/>
      <c r="AA2048" s="136"/>
      <c r="AB2048" s="136"/>
      <c r="AC2048" s="136"/>
      <c r="AD2048" s="136"/>
      <c r="AE2048" s="136"/>
      <c r="AF2048" s="136"/>
      <c r="AG2048" s="136"/>
      <c r="AH2048" s="136"/>
      <c r="AI2048" s="136"/>
      <c r="AJ2048" s="136"/>
      <c r="AK2048" s="136"/>
      <c r="AL2048" s="136"/>
      <c r="AM2048" s="136"/>
      <c r="AN2048" s="136"/>
      <c r="AO2048" s="136"/>
      <c r="AP2048" s="136"/>
      <c r="AQ2048" s="136"/>
      <c r="AR2048" s="136"/>
      <c r="AS2048" s="136"/>
      <c r="AT2048" s="136"/>
      <c r="AU2048" s="136"/>
      <c r="AV2048" s="136"/>
      <c r="AW2048" s="136"/>
      <c r="AX2048" s="136"/>
      <c r="AY2048" s="136"/>
      <c r="AZ2048" s="136"/>
      <c r="BA2048" s="136"/>
      <c r="BB2048" s="136"/>
      <c r="BC2048" s="136"/>
      <c r="BD2048" s="136"/>
      <c r="BE2048" s="136"/>
      <c r="BF2048" s="136"/>
      <c r="BG2048" s="136"/>
      <c r="BH2048" s="136"/>
      <c r="BI2048" s="136"/>
      <c r="BJ2048" s="136"/>
      <c r="BK2048" s="136"/>
      <c r="BL2048" s="136"/>
      <c r="BM2048" s="136"/>
      <c r="BN2048" s="136"/>
      <c r="BO2048" s="136"/>
      <c r="BP2048" s="136"/>
      <c r="BQ2048" s="136"/>
      <c r="BR2048" s="136"/>
      <c r="BS2048" s="136"/>
      <c r="BT2048" s="136"/>
      <c r="BU2048" s="136"/>
      <c r="BV2048" s="136"/>
      <c r="BW2048" s="136"/>
      <c r="BX2048" s="136"/>
      <c r="BY2048" s="136"/>
      <c r="BZ2048" s="136"/>
      <c r="CA2048" s="136"/>
      <c r="CB2048" s="136"/>
      <c r="CC2048" s="136"/>
      <c r="CD2048" s="136"/>
      <c r="CE2048" s="136"/>
      <c r="CF2048" s="136"/>
      <c r="CG2048" s="136"/>
      <c r="CH2048" s="136"/>
      <c r="CI2048" s="136"/>
      <c r="CJ2048" s="136"/>
      <c r="CK2048" s="136"/>
      <c r="CL2048" s="136"/>
      <c r="CM2048" s="136"/>
      <c r="CN2048" s="136"/>
      <c r="CO2048" s="136"/>
      <c r="CP2048" s="136"/>
      <c r="CQ2048" s="136"/>
      <c r="CR2048" s="136"/>
      <c r="CS2048" s="136"/>
      <c r="CT2048" s="136"/>
      <c r="CU2048" s="136"/>
      <c r="CV2048" s="136"/>
      <c r="CW2048" s="136"/>
      <c r="CX2048" s="136"/>
      <c r="CY2048" s="136"/>
      <c r="CZ2048" s="136"/>
      <c r="DA2048" s="136"/>
      <c r="DB2048" s="136"/>
      <c r="DC2048" s="136"/>
      <c r="DD2048" s="136"/>
      <c r="DE2048" s="136"/>
      <c r="DF2048" s="136"/>
      <c r="DG2048" s="136"/>
      <c r="DH2048" s="136"/>
      <c r="DI2048" s="136"/>
      <c r="DJ2048" s="136"/>
      <c r="DK2048" s="136"/>
      <c r="DL2048" s="136"/>
      <c r="DM2048" s="136"/>
      <c r="DN2048" s="136"/>
      <c r="DO2048" s="136"/>
      <c r="DP2048" s="136"/>
      <c r="DQ2048" s="136"/>
      <c r="DR2048" s="136"/>
      <c r="DS2048" s="136"/>
      <c r="DT2048" s="136"/>
      <c r="DU2048" s="136"/>
      <c r="DV2048" s="136"/>
      <c r="DW2048" s="136"/>
      <c r="DX2048" s="136"/>
      <c r="DY2048" s="136"/>
      <c r="DZ2048" s="136"/>
      <c r="EA2048" s="136"/>
      <c r="EB2048" s="136"/>
      <c r="EC2048" s="136"/>
      <c r="ED2048" s="136"/>
      <c r="EE2048" s="136"/>
      <c r="EF2048" s="136"/>
      <c r="EG2048" s="136"/>
      <c r="EH2048" s="136"/>
      <c r="EI2048" s="136"/>
      <c r="EJ2048" s="136"/>
      <c r="EK2048" s="136"/>
      <c r="EL2048" s="136"/>
      <c r="EM2048" s="136"/>
      <c r="EN2048" s="136"/>
      <c r="EO2048" s="136"/>
      <c r="EP2048" s="136"/>
      <c r="EQ2048" s="136"/>
      <c r="ER2048" s="136"/>
      <c r="ES2048" s="136"/>
      <c r="ET2048" s="136"/>
      <c r="EU2048" s="136"/>
      <c r="EV2048" s="136"/>
      <c r="EW2048" s="136"/>
      <c r="EX2048" s="136"/>
      <c r="EY2048" s="136"/>
      <c r="EZ2048" s="136"/>
      <c r="FA2048" s="136"/>
      <c r="FB2048" s="136"/>
      <c r="FC2048" s="136"/>
      <c r="FD2048" s="136"/>
      <c r="FE2048" s="136"/>
      <c r="FF2048" s="136"/>
      <c r="FG2048" s="136"/>
      <c r="FH2048" s="136"/>
      <c r="FI2048" s="136"/>
      <c r="FJ2048" s="136"/>
      <c r="FK2048" s="136"/>
      <c r="FL2048" s="136"/>
      <c r="FM2048" s="136"/>
      <c r="FN2048" s="136"/>
      <c r="FO2048" s="136"/>
      <c r="FP2048" s="136"/>
      <c r="FQ2048" s="136"/>
      <c r="FR2048" s="136"/>
      <c r="FS2048" s="136"/>
      <c r="FT2048" s="136"/>
      <c r="FU2048" s="136"/>
      <c r="FV2048" s="136"/>
      <c r="FW2048" s="136"/>
      <c r="FX2048" s="136"/>
      <c r="FY2048" s="136"/>
      <c r="FZ2048" s="136"/>
      <c r="GA2048" s="136"/>
      <c r="GB2048" s="136"/>
      <c r="GC2048" s="136"/>
      <c r="GD2048" s="136"/>
      <c r="GE2048" s="136"/>
      <c r="GF2048" s="136"/>
      <c r="GG2048" s="136"/>
      <c r="GH2048" s="136"/>
      <c r="GI2048" s="136"/>
      <c r="GJ2048" s="136"/>
      <c r="GK2048" s="136"/>
      <c r="GL2048" s="136"/>
      <c r="GM2048" s="136"/>
      <c r="GN2048" s="136"/>
      <c r="GO2048" s="136"/>
      <c r="GP2048" s="136"/>
      <c r="GQ2048" s="136"/>
      <c r="GR2048" s="136"/>
      <c r="GS2048" s="136"/>
      <c r="GT2048" s="136"/>
      <c r="GU2048" s="136"/>
      <c r="GV2048" s="136"/>
      <c r="GW2048" s="136"/>
      <c r="GX2048" s="136"/>
      <c r="GY2048" s="136"/>
      <c r="GZ2048" s="136"/>
      <c r="HA2048" s="136"/>
      <c r="HB2048" s="136"/>
      <c r="HC2048" s="136"/>
      <c r="HD2048" s="136"/>
      <c r="HE2048" s="136"/>
      <c r="HF2048" s="136"/>
      <c r="HG2048" s="136"/>
      <c r="HH2048" s="136"/>
      <c r="HI2048" s="136"/>
      <c r="HJ2048" s="136"/>
      <c r="HK2048" s="136"/>
      <c r="HL2048" s="136"/>
      <c r="HM2048" s="136"/>
      <c r="HN2048" s="136"/>
      <c r="HO2048" s="136"/>
      <c r="HP2048" s="136"/>
      <c r="HQ2048" s="136"/>
      <c r="HR2048" s="136"/>
      <c r="HS2048" s="136"/>
      <c r="HT2048" s="136"/>
      <c r="HU2048" s="136"/>
      <c r="HV2048" s="136"/>
      <c r="HW2048" s="136"/>
      <c r="HX2048" s="136"/>
      <c r="HY2048" s="136"/>
      <c r="HZ2048" s="136"/>
      <c r="IA2048" s="136"/>
      <c r="IB2048" s="136"/>
      <c r="IC2048" s="136"/>
      <c r="ID2048" s="136"/>
      <c r="IE2048" s="136"/>
      <c r="IF2048" s="136"/>
      <c r="IG2048" s="136"/>
    </row>
    <row r="2049" spans="1:241" ht="15" customHeight="1" x14ac:dyDescent="0.25">
      <c r="A2049" s="223" t="s">
        <v>74</v>
      </c>
      <c r="B2049" s="217">
        <v>3999885</v>
      </c>
      <c r="C2049" s="217">
        <v>5861774</v>
      </c>
      <c r="D2049" s="217">
        <v>748571</v>
      </c>
      <c r="E2049" s="217">
        <v>1091501</v>
      </c>
      <c r="F2049" s="217">
        <v>1564297</v>
      </c>
      <c r="G2049" s="217">
        <v>639194</v>
      </c>
      <c r="H2049" s="235">
        <v>13905222</v>
      </c>
      <c r="I2049" s="136"/>
      <c r="J2049" s="223" t="s">
        <v>284</v>
      </c>
      <c r="K2049" s="217">
        <v>11495197</v>
      </c>
      <c r="L2049" s="217">
        <v>3749173</v>
      </c>
      <c r="M2049" s="217">
        <v>723667</v>
      </c>
      <c r="N2049" s="217">
        <v>1492823</v>
      </c>
      <c r="O2049" s="217">
        <v>2303550</v>
      </c>
      <c r="P2049" s="217">
        <v>688936</v>
      </c>
      <c r="Q2049" s="235">
        <v>20453346</v>
      </c>
      <c r="R2049" s="136"/>
      <c r="S2049" s="136"/>
      <c r="T2049" s="136"/>
      <c r="U2049" s="136"/>
      <c r="V2049" s="136"/>
      <c r="W2049" s="136"/>
      <c r="X2049" s="136"/>
      <c r="Y2049" s="136"/>
      <c r="Z2049" s="136"/>
      <c r="AA2049" s="136"/>
      <c r="AB2049" s="136"/>
      <c r="AC2049" s="136"/>
      <c r="AD2049" s="136"/>
      <c r="AE2049" s="136"/>
      <c r="AF2049" s="136"/>
      <c r="AG2049" s="136"/>
      <c r="AH2049" s="136"/>
      <c r="AI2049" s="136"/>
      <c r="AJ2049" s="136"/>
      <c r="AK2049" s="136"/>
      <c r="AL2049" s="136"/>
      <c r="AM2049" s="136"/>
      <c r="AN2049" s="136"/>
      <c r="AO2049" s="136"/>
      <c r="AP2049" s="136"/>
      <c r="AQ2049" s="136"/>
      <c r="AR2049" s="136"/>
      <c r="AS2049" s="136"/>
      <c r="AT2049" s="136"/>
      <c r="AU2049" s="136"/>
      <c r="AV2049" s="136"/>
      <c r="AW2049" s="136"/>
      <c r="AX2049" s="136"/>
      <c r="AY2049" s="136"/>
      <c r="AZ2049" s="136"/>
      <c r="BA2049" s="136"/>
      <c r="BB2049" s="136"/>
      <c r="BC2049" s="136"/>
      <c r="BD2049" s="136"/>
      <c r="BE2049" s="136"/>
      <c r="BF2049" s="136"/>
      <c r="BG2049" s="136"/>
      <c r="BH2049" s="136"/>
      <c r="BI2049" s="136"/>
      <c r="BJ2049" s="136"/>
      <c r="BK2049" s="136"/>
      <c r="BL2049" s="136"/>
      <c r="BM2049" s="136"/>
      <c r="BN2049" s="136"/>
      <c r="BO2049" s="136"/>
      <c r="BP2049" s="136"/>
      <c r="BQ2049" s="136"/>
      <c r="BR2049" s="136"/>
      <c r="BS2049" s="136"/>
      <c r="BT2049" s="136"/>
      <c r="BU2049" s="136"/>
      <c r="BV2049" s="136"/>
      <c r="BW2049" s="136"/>
      <c r="BX2049" s="136"/>
      <c r="BY2049" s="136"/>
      <c r="BZ2049" s="136"/>
      <c r="CA2049" s="136"/>
      <c r="CB2049" s="136"/>
      <c r="CC2049" s="136"/>
      <c r="CD2049" s="136"/>
      <c r="CE2049" s="136"/>
      <c r="CF2049" s="136"/>
      <c r="CG2049" s="136"/>
      <c r="CH2049" s="136"/>
      <c r="CI2049" s="136"/>
      <c r="CJ2049" s="136"/>
      <c r="CK2049" s="136"/>
      <c r="CL2049" s="136"/>
      <c r="CM2049" s="136"/>
      <c r="CN2049" s="136"/>
      <c r="CO2049" s="136"/>
      <c r="CP2049" s="136"/>
      <c r="CQ2049" s="136"/>
      <c r="CR2049" s="136"/>
      <c r="CS2049" s="136"/>
      <c r="CT2049" s="136"/>
      <c r="CU2049" s="136"/>
      <c r="CV2049" s="136"/>
      <c r="CW2049" s="136"/>
      <c r="CX2049" s="136"/>
      <c r="CY2049" s="136"/>
      <c r="CZ2049" s="136"/>
      <c r="DA2049" s="136"/>
      <c r="DB2049" s="136"/>
      <c r="DC2049" s="136"/>
      <c r="DD2049" s="136"/>
      <c r="DE2049" s="136"/>
      <c r="DF2049" s="136"/>
      <c r="DG2049" s="136"/>
      <c r="DH2049" s="136"/>
      <c r="DI2049" s="136"/>
      <c r="DJ2049" s="136"/>
      <c r="DK2049" s="136"/>
      <c r="DL2049" s="136"/>
      <c r="DM2049" s="136"/>
      <c r="DN2049" s="136"/>
      <c r="DO2049" s="136"/>
      <c r="DP2049" s="136"/>
      <c r="DQ2049" s="136"/>
      <c r="DR2049" s="136"/>
      <c r="DS2049" s="136"/>
      <c r="DT2049" s="136"/>
      <c r="DU2049" s="136"/>
      <c r="DV2049" s="136"/>
      <c r="DW2049" s="136"/>
      <c r="DX2049" s="136"/>
      <c r="DY2049" s="136"/>
      <c r="DZ2049" s="136"/>
      <c r="EA2049" s="136"/>
      <c r="EB2049" s="136"/>
      <c r="EC2049" s="136"/>
      <c r="ED2049" s="136"/>
      <c r="EE2049" s="136"/>
      <c r="EF2049" s="136"/>
      <c r="EG2049" s="136"/>
      <c r="EH2049" s="136"/>
      <c r="EI2049" s="136"/>
      <c r="EJ2049" s="136"/>
      <c r="EK2049" s="136"/>
      <c r="EL2049" s="136"/>
      <c r="EM2049" s="136"/>
      <c r="EN2049" s="136"/>
      <c r="EO2049" s="136"/>
      <c r="EP2049" s="136"/>
      <c r="EQ2049" s="136"/>
      <c r="ER2049" s="136"/>
      <c r="ES2049" s="136"/>
      <c r="ET2049" s="136"/>
      <c r="EU2049" s="136"/>
      <c r="EV2049" s="136"/>
      <c r="EW2049" s="136"/>
      <c r="EX2049" s="136"/>
      <c r="EY2049" s="136"/>
      <c r="EZ2049" s="136"/>
      <c r="FA2049" s="136"/>
      <c r="FB2049" s="136"/>
      <c r="FC2049" s="136"/>
      <c r="FD2049" s="136"/>
      <c r="FE2049" s="136"/>
      <c r="FF2049" s="136"/>
      <c r="FG2049" s="136"/>
      <c r="FH2049" s="136"/>
      <c r="FI2049" s="136"/>
      <c r="FJ2049" s="136"/>
      <c r="FK2049" s="136"/>
      <c r="FL2049" s="136"/>
      <c r="FM2049" s="136"/>
      <c r="FN2049" s="136"/>
      <c r="FO2049" s="136"/>
      <c r="FP2049" s="136"/>
      <c r="FQ2049" s="136"/>
      <c r="FR2049" s="136"/>
      <c r="FS2049" s="136"/>
      <c r="FT2049" s="136"/>
      <c r="FU2049" s="136"/>
      <c r="FV2049" s="136"/>
      <c r="FW2049" s="136"/>
      <c r="FX2049" s="136"/>
      <c r="FY2049" s="136"/>
      <c r="FZ2049" s="136"/>
      <c r="GA2049" s="136"/>
      <c r="GB2049" s="136"/>
      <c r="GC2049" s="136"/>
      <c r="GD2049" s="136"/>
      <c r="GE2049" s="136"/>
      <c r="GF2049" s="136"/>
      <c r="GG2049" s="136"/>
      <c r="GH2049" s="136"/>
      <c r="GI2049" s="136"/>
      <c r="GJ2049" s="136"/>
      <c r="GK2049" s="136"/>
      <c r="GL2049" s="136"/>
      <c r="GM2049" s="136"/>
      <c r="GN2049" s="136"/>
      <c r="GO2049" s="136"/>
      <c r="GP2049" s="136"/>
      <c r="GQ2049" s="136"/>
      <c r="GR2049" s="136"/>
      <c r="GS2049" s="136"/>
      <c r="GT2049" s="136"/>
      <c r="GU2049" s="136"/>
      <c r="GV2049" s="136"/>
      <c r="GW2049" s="136"/>
      <c r="GX2049" s="136"/>
      <c r="GY2049" s="136"/>
      <c r="GZ2049" s="136"/>
      <c r="HA2049" s="136"/>
      <c r="HB2049" s="136"/>
      <c r="HC2049" s="136"/>
      <c r="HD2049" s="136"/>
      <c r="HE2049" s="136"/>
      <c r="HF2049" s="136"/>
      <c r="HG2049" s="136"/>
      <c r="HH2049" s="136"/>
      <c r="HI2049" s="136"/>
      <c r="HJ2049" s="136"/>
      <c r="HK2049" s="136"/>
      <c r="HL2049" s="136"/>
      <c r="HM2049" s="136"/>
      <c r="HN2049" s="136"/>
      <c r="HO2049" s="136"/>
      <c r="HP2049" s="136"/>
      <c r="HQ2049" s="136"/>
      <c r="HR2049" s="136"/>
      <c r="HS2049" s="136"/>
      <c r="HT2049" s="136"/>
      <c r="HU2049" s="136"/>
      <c r="HV2049" s="136"/>
      <c r="HW2049" s="136"/>
      <c r="HX2049" s="136"/>
      <c r="HY2049" s="136"/>
      <c r="HZ2049" s="136"/>
      <c r="IA2049" s="136"/>
      <c r="IB2049" s="136"/>
      <c r="IC2049" s="136"/>
      <c r="ID2049" s="136"/>
      <c r="IE2049" s="136"/>
      <c r="IF2049" s="136"/>
      <c r="IG2049" s="136"/>
    </row>
    <row r="2050" spans="1:241" ht="15" customHeight="1" x14ac:dyDescent="0.25">
      <c r="A2050" s="223" t="s">
        <v>73</v>
      </c>
      <c r="B2050" s="217">
        <v>3305168</v>
      </c>
      <c r="C2050" s="217">
        <v>4802887</v>
      </c>
      <c r="D2050" s="217">
        <v>662924</v>
      </c>
      <c r="E2050" s="217">
        <v>1127413</v>
      </c>
      <c r="F2050" s="217">
        <v>1287270</v>
      </c>
      <c r="G2050" s="217">
        <v>590023</v>
      </c>
      <c r="H2050" s="235">
        <v>11775685</v>
      </c>
      <c r="I2050" s="136"/>
      <c r="J2050" s="223" t="s">
        <v>382</v>
      </c>
      <c r="K2050" s="217">
        <v>4025819</v>
      </c>
      <c r="L2050" s="217">
        <v>2590985</v>
      </c>
      <c r="M2050" s="217">
        <v>828144</v>
      </c>
      <c r="N2050" s="217">
        <v>788436</v>
      </c>
      <c r="O2050" s="217">
        <v>1361554</v>
      </c>
      <c r="P2050" s="217">
        <v>843817</v>
      </c>
      <c r="Q2050" s="235">
        <v>10438755</v>
      </c>
      <c r="R2050" s="136"/>
      <c r="S2050" s="136"/>
      <c r="T2050" s="136"/>
      <c r="U2050" s="136"/>
      <c r="V2050" s="136"/>
      <c r="W2050" s="136"/>
      <c r="X2050" s="136"/>
      <c r="Y2050" s="136"/>
      <c r="Z2050" s="136"/>
      <c r="AA2050" s="136"/>
      <c r="AB2050" s="136"/>
      <c r="AC2050" s="136"/>
      <c r="AD2050" s="136"/>
      <c r="AE2050" s="136"/>
      <c r="AF2050" s="136"/>
      <c r="AG2050" s="136"/>
      <c r="AH2050" s="136"/>
      <c r="AI2050" s="136"/>
      <c r="AJ2050" s="136"/>
      <c r="AK2050" s="136"/>
      <c r="AL2050" s="136"/>
      <c r="AM2050" s="136"/>
      <c r="AN2050" s="136"/>
      <c r="AO2050" s="136"/>
      <c r="AP2050" s="136"/>
      <c r="AQ2050" s="136"/>
      <c r="AR2050" s="136"/>
      <c r="AS2050" s="136"/>
      <c r="AT2050" s="136"/>
      <c r="AU2050" s="136"/>
      <c r="AV2050" s="136"/>
      <c r="AW2050" s="136"/>
      <c r="AX2050" s="136"/>
      <c r="AY2050" s="136"/>
      <c r="AZ2050" s="136"/>
      <c r="BA2050" s="136"/>
      <c r="BB2050" s="136"/>
      <c r="BC2050" s="136"/>
      <c r="BD2050" s="136"/>
      <c r="BE2050" s="136"/>
      <c r="BF2050" s="136"/>
      <c r="BG2050" s="136"/>
      <c r="BH2050" s="136"/>
      <c r="BI2050" s="136"/>
      <c r="BJ2050" s="136"/>
      <c r="BK2050" s="136"/>
      <c r="BL2050" s="136"/>
      <c r="BM2050" s="136"/>
      <c r="BN2050" s="136"/>
      <c r="BO2050" s="136"/>
      <c r="BP2050" s="136"/>
      <c r="BQ2050" s="136"/>
      <c r="BR2050" s="136"/>
      <c r="BS2050" s="136"/>
      <c r="BT2050" s="136"/>
      <c r="BU2050" s="136"/>
      <c r="BV2050" s="136"/>
      <c r="BW2050" s="136"/>
      <c r="BX2050" s="136"/>
      <c r="BY2050" s="136"/>
      <c r="BZ2050" s="136"/>
      <c r="CA2050" s="136"/>
      <c r="CB2050" s="136"/>
      <c r="CC2050" s="136"/>
      <c r="CD2050" s="136"/>
      <c r="CE2050" s="136"/>
      <c r="CF2050" s="136"/>
      <c r="CG2050" s="136"/>
      <c r="CH2050" s="136"/>
      <c r="CI2050" s="136"/>
      <c r="CJ2050" s="136"/>
      <c r="CK2050" s="136"/>
      <c r="CL2050" s="136"/>
      <c r="CM2050" s="136"/>
      <c r="CN2050" s="136"/>
      <c r="CO2050" s="136"/>
      <c r="CP2050" s="136"/>
      <c r="CQ2050" s="136"/>
      <c r="CR2050" s="136"/>
      <c r="CS2050" s="136"/>
      <c r="CT2050" s="136"/>
      <c r="CU2050" s="136"/>
      <c r="CV2050" s="136"/>
      <c r="CW2050" s="136"/>
      <c r="CX2050" s="136"/>
      <c r="CY2050" s="136"/>
      <c r="CZ2050" s="136"/>
      <c r="DA2050" s="136"/>
      <c r="DB2050" s="136"/>
      <c r="DC2050" s="136"/>
      <c r="DD2050" s="136"/>
      <c r="DE2050" s="136"/>
      <c r="DF2050" s="136"/>
      <c r="DG2050" s="136"/>
      <c r="DH2050" s="136"/>
      <c r="DI2050" s="136"/>
      <c r="DJ2050" s="136"/>
      <c r="DK2050" s="136"/>
      <c r="DL2050" s="136"/>
      <c r="DM2050" s="136"/>
      <c r="DN2050" s="136"/>
      <c r="DO2050" s="136"/>
      <c r="DP2050" s="136"/>
      <c r="DQ2050" s="136"/>
      <c r="DR2050" s="136"/>
      <c r="DS2050" s="136"/>
      <c r="DT2050" s="136"/>
      <c r="DU2050" s="136"/>
      <c r="DV2050" s="136"/>
      <c r="DW2050" s="136"/>
      <c r="DX2050" s="136"/>
      <c r="DY2050" s="136"/>
      <c r="DZ2050" s="136"/>
      <c r="EA2050" s="136"/>
      <c r="EB2050" s="136"/>
      <c r="EC2050" s="136"/>
      <c r="ED2050" s="136"/>
      <c r="EE2050" s="136"/>
      <c r="EF2050" s="136"/>
      <c r="EG2050" s="136"/>
      <c r="EH2050" s="136"/>
      <c r="EI2050" s="136"/>
      <c r="EJ2050" s="136"/>
      <c r="EK2050" s="136"/>
      <c r="EL2050" s="136"/>
      <c r="EM2050" s="136"/>
      <c r="EN2050" s="136"/>
      <c r="EO2050" s="136"/>
      <c r="EP2050" s="136"/>
      <c r="EQ2050" s="136"/>
      <c r="ER2050" s="136"/>
      <c r="ES2050" s="136"/>
      <c r="ET2050" s="136"/>
      <c r="EU2050" s="136"/>
      <c r="EV2050" s="136"/>
      <c r="EW2050" s="136"/>
      <c r="EX2050" s="136"/>
      <c r="EY2050" s="136"/>
      <c r="EZ2050" s="136"/>
      <c r="FA2050" s="136"/>
      <c r="FB2050" s="136"/>
      <c r="FC2050" s="136"/>
      <c r="FD2050" s="136"/>
      <c r="FE2050" s="136"/>
      <c r="FF2050" s="136"/>
      <c r="FG2050" s="136"/>
      <c r="FH2050" s="136"/>
      <c r="FI2050" s="136"/>
      <c r="FJ2050" s="136"/>
      <c r="FK2050" s="136"/>
      <c r="FL2050" s="136"/>
      <c r="FM2050" s="136"/>
      <c r="FN2050" s="136"/>
      <c r="FO2050" s="136"/>
      <c r="FP2050" s="136"/>
      <c r="FQ2050" s="136"/>
      <c r="FR2050" s="136"/>
      <c r="FS2050" s="136"/>
      <c r="FT2050" s="136"/>
      <c r="FU2050" s="136"/>
      <c r="FV2050" s="136"/>
      <c r="FW2050" s="136"/>
      <c r="FX2050" s="136"/>
      <c r="FY2050" s="136"/>
      <c r="FZ2050" s="136"/>
      <c r="GA2050" s="136"/>
      <c r="GB2050" s="136"/>
      <c r="GC2050" s="136"/>
      <c r="GD2050" s="136"/>
      <c r="GE2050" s="136"/>
      <c r="GF2050" s="136"/>
      <c r="GG2050" s="136"/>
      <c r="GH2050" s="136"/>
      <c r="GI2050" s="136"/>
      <c r="GJ2050" s="136"/>
      <c r="GK2050" s="136"/>
      <c r="GL2050" s="136"/>
      <c r="GM2050" s="136"/>
      <c r="GN2050" s="136"/>
      <c r="GO2050" s="136"/>
      <c r="GP2050" s="136"/>
      <c r="GQ2050" s="136"/>
      <c r="GR2050" s="136"/>
      <c r="GS2050" s="136"/>
      <c r="GT2050" s="136"/>
      <c r="GU2050" s="136"/>
      <c r="GV2050" s="136"/>
      <c r="GW2050" s="136"/>
      <c r="GX2050" s="136"/>
      <c r="GY2050" s="136"/>
      <c r="GZ2050" s="136"/>
      <c r="HA2050" s="136"/>
      <c r="HB2050" s="136"/>
      <c r="HC2050" s="136"/>
      <c r="HD2050" s="136"/>
      <c r="HE2050" s="136"/>
      <c r="HF2050" s="136"/>
      <c r="HG2050" s="136"/>
      <c r="HH2050" s="136"/>
      <c r="HI2050" s="136"/>
      <c r="HJ2050" s="136"/>
      <c r="HK2050" s="136"/>
      <c r="HL2050" s="136"/>
      <c r="HM2050" s="136"/>
      <c r="HN2050" s="136"/>
      <c r="HO2050" s="136"/>
      <c r="HP2050" s="136"/>
      <c r="HQ2050" s="136"/>
      <c r="HR2050" s="136"/>
      <c r="HS2050" s="136"/>
      <c r="HT2050" s="136"/>
      <c r="HU2050" s="136"/>
      <c r="HV2050" s="136"/>
      <c r="HW2050" s="136"/>
      <c r="HX2050" s="136"/>
      <c r="HY2050" s="136"/>
      <c r="HZ2050" s="136"/>
      <c r="IA2050" s="136"/>
      <c r="IB2050" s="136"/>
      <c r="IC2050" s="136"/>
      <c r="ID2050" s="136"/>
      <c r="IE2050" s="136"/>
      <c r="IF2050" s="136"/>
      <c r="IG2050" s="136"/>
    </row>
    <row r="2051" spans="1:241" ht="15" customHeight="1" x14ac:dyDescent="0.25">
      <c r="A2051" s="223" t="s">
        <v>72</v>
      </c>
      <c r="B2051" s="217">
        <v>4213663</v>
      </c>
      <c r="C2051" s="217">
        <v>4163391</v>
      </c>
      <c r="D2051" s="217">
        <v>704593</v>
      </c>
      <c r="E2051" s="217">
        <v>1091104</v>
      </c>
      <c r="F2051" s="217">
        <v>2119101</v>
      </c>
      <c r="G2051" s="217">
        <v>553128</v>
      </c>
      <c r="H2051" s="235">
        <v>12844980</v>
      </c>
      <c r="I2051" s="136"/>
      <c r="J2051" s="223" t="s">
        <v>383</v>
      </c>
      <c r="K2051" s="217">
        <v>10409961</v>
      </c>
      <c r="L2051" s="217">
        <v>5412858</v>
      </c>
      <c r="M2051" s="217">
        <v>933746</v>
      </c>
      <c r="N2051" s="217">
        <v>1356256</v>
      </c>
      <c r="O2051" s="217">
        <v>1900906</v>
      </c>
      <c r="P2051" s="217">
        <v>632652</v>
      </c>
      <c r="Q2051" s="235">
        <v>20646379</v>
      </c>
      <c r="R2051" s="136"/>
      <c r="S2051" s="136"/>
      <c r="T2051" s="136"/>
      <c r="U2051" s="136"/>
      <c r="V2051" s="136"/>
      <c r="W2051" s="136"/>
      <c r="X2051" s="136"/>
      <c r="Y2051" s="136"/>
      <c r="Z2051" s="136"/>
      <c r="AA2051" s="136"/>
      <c r="AB2051" s="136"/>
      <c r="AC2051" s="136"/>
      <c r="AD2051" s="136"/>
      <c r="AE2051" s="136"/>
      <c r="AF2051" s="136"/>
      <c r="AG2051" s="136"/>
      <c r="AH2051" s="136"/>
      <c r="AI2051" s="136"/>
      <c r="AJ2051" s="136"/>
      <c r="AK2051" s="136"/>
      <c r="AL2051" s="136"/>
      <c r="AM2051" s="136"/>
      <c r="AN2051" s="136"/>
      <c r="AO2051" s="136"/>
      <c r="AP2051" s="136"/>
      <c r="AQ2051" s="136"/>
      <c r="AR2051" s="136"/>
      <c r="AS2051" s="136"/>
      <c r="AT2051" s="136"/>
      <c r="AU2051" s="136"/>
      <c r="AV2051" s="136"/>
      <c r="AW2051" s="136"/>
      <c r="AX2051" s="136"/>
      <c r="AY2051" s="136"/>
      <c r="AZ2051" s="136"/>
      <c r="BA2051" s="136"/>
      <c r="BB2051" s="136"/>
      <c r="BC2051" s="136"/>
      <c r="BD2051" s="136"/>
      <c r="BE2051" s="136"/>
      <c r="BF2051" s="136"/>
      <c r="BG2051" s="136"/>
      <c r="BH2051" s="136"/>
      <c r="BI2051" s="136"/>
      <c r="BJ2051" s="136"/>
      <c r="BK2051" s="136"/>
      <c r="BL2051" s="136"/>
      <c r="BM2051" s="136"/>
      <c r="BN2051" s="136"/>
      <c r="BO2051" s="136"/>
      <c r="BP2051" s="136"/>
      <c r="BQ2051" s="136"/>
      <c r="BR2051" s="136"/>
      <c r="BS2051" s="136"/>
      <c r="BT2051" s="136"/>
      <c r="BU2051" s="136"/>
      <c r="BV2051" s="136"/>
      <c r="BW2051" s="136"/>
      <c r="BX2051" s="136"/>
      <c r="BY2051" s="136"/>
      <c r="BZ2051" s="136"/>
      <c r="CA2051" s="136"/>
      <c r="CB2051" s="136"/>
      <c r="CC2051" s="136"/>
      <c r="CD2051" s="136"/>
      <c r="CE2051" s="136"/>
      <c r="CF2051" s="136"/>
      <c r="CG2051" s="136"/>
      <c r="CH2051" s="136"/>
      <c r="CI2051" s="136"/>
      <c r="CJ2051" s="136"/>
      <c r="CK2051" s="136"/>
      <c r="CL2051" s="136"/>
      <c r="CM2051" s="136"/>
      <c r="CN2051" s="136"/>
      <c r="CO2051" s="136"/>
      <c r="CP2051" s="136"/>
      <c r="CQ2051" s="136"/>
      <c r="CR2051" s="136"/>
      <c r="CS2051" s="136"/>
      <c r="CT2051" s="136"/>
      <c r="CU2051" s="136"/>
      <c r="CV2051" s="136"/>
      <c r="CW2051" s="136"/>
      <c r="CX2051" s="136"/>
      <c r="CY2051" s="136"/>
      <c r="CZ2051" s="136"/>
      <c r="DA2051" s="136"/>
      <c r="DB2051" s="136"/>
      <c r="DC2051" s="136"/>
      <c r="DD2051" s="136"/>
      <c r="DE2051" s="136"/>
      <c r="DF2051" s="136"/>
      <c r="DG2051" s="136"/>
      <c r="DH2051" s="136"/>
      <c r="DI2051" s="136"/>
      <c r="DJ2051" s="136"/>
      <c r="DK2051" s="136"/>
      <c r="DL2051" s="136"/>
      <c r="DM2051" s="136"/>
      <c r="DN2051" s="136"/>
      <c r="DO2051" s="136"/>
      <c r="DP2051" s="136"/>
      <c r="DQ2051" s="136"/>
      <c r="DR2051" s="136"/>
      <c r="DS2051" s="136"/>
      <c r="DT2051" s="136"/>
      <c r="DU2051" s="136"/>
      <c r="DV2051" s="136"/>
      <c r="DW2051" s="136"/>
      <c r="DX2051" s="136"/>
      <c r="DY2051" s="136"/>
      <c r="DZ2051" s="136"/>
      <c r="EA2051" s="136"/>
      <c r="EB2051" s="136"/>
      <c r="EC2051" s="136"/>
      <c r="ED2051" s="136"/>
      <c r="EE2051" s="136"/>
      <c r="EF2051" s="136"/>
      <c r="EG2051" s="136"/>
      <c r="EH2051" s="136"/>
      <c r="EI2051" s="136"/>
      <c r="EJ2051" s="136"/>
      <c r="EK2051" s="136"/>
      <c r="EL2051" s="136"/>
      <c r="EM2051" s="136"/>
      <c r="EN2051" s="136"/>
      <c r="EO2051" s="136"/>
      <c r="EP2051" s="136"/>
      <c r="EQ2051" s="136"/>
      <c r="ER2051" s="136"/>
      <c r="ES2051" s="136"/>
      <c r="ET2051" s="136"/>
      <c r="EU2051" s="136"/>
      <c r="EV2051" s="136"/>
      <c r="EW2051" s="136"/>
      <c r="EX2051" s="136"/>
      <c r="EY2051" s="136"/>
      <c r="EZ2051" s="136"/>
      <c r="FA2051" s="136"/>
      <c r="FB2051" s="136"/>
      <c r="FC2051" s="136"/>
      <c r="FD2051" s="136"/>
      <c r="FE2051" s="136"/>
      <c r="FF2051" s="136"/>
      <c r="FG2051" s="136"/>
      <c r="FH2051" s="136"/>
      <c r="FI2051" s="136"/>
      <c r="FJ2051" s="136"/>
      <c r="FK2051" s="136"/>
      <c r="FL2051" s="136"/>
      <c r="FM2051" s="136"/>
      <c r="FN2051" s="136"/>
      <c r="FO2051" s="136"/>
      <c r="FP2051" s="136"/>
      <c r="FQ2051" s="136"/>
      <c r="FR2051" s="136"/>
      <c r="FS2051" s="136"/>
      <c r="FT2051" s="136"/>
      <c r="FU2051" s="136"/>
      <c r="FV2051" s="136"/>
      <c r="FW2051" s="136"/>
      <c r="FX2051" s="136"/>
      <c r="FY2051" s="136"/>
      <c r="FZ2051" s="136"/>
      <c r="GA2051" s="136"/>
      <c r="GB2051" s="136"/>
      <c r="GC2051" s="136"/>
      <c r="GD2051" s="136"/>
      <c r="GE2051" s="136"/>
      <c r="GF2051" s="136"/>
      <c r="GG2051" s="136"/>
      <c r="GH2051" s="136"/>
      <c r="GI2051" s="136"/>
      <c r="GJ2051" s="136"/>
      <c r="GK2051" s="136"/>
      <c r="GL2051" s="136"/>
      <c r="GM2051" s="136"/>
      <c r="GN2051" s="136"/>
      <c r="GO2051" s="136"/>
      <c r="GP2051" s="136"/>
      <c r="GQ2051" s="136"/>
      <c r="GR2051" s="136"/>
      <c r="GS2051" s="136"/>
      <c r="GT2051" s="136"/>
      <c r="GU2051" s="136"/>
      <c r="GV2051" s="136"/>
      <c r="GW2051" s="136"/>
      <c r="GX2051" s="136"/>
      <c r="GY2051" s="136"/>
      <c r="GZ2051" s="136"/>
      <c r="HA2051" s="136"/>
      <c r="HB2051" s="136"/>
      <c r="HC2051" s="136"/>
      <c r="HD2051" s="136"/>
      <c r="HE2051" s="136"/>
      <c r="HF2051" s="136"/>
      <c r="HG2051" s="136"/>
      <c r="HH2051" s="136"/>
      <c r="HI2051" s="136"/>
      <c r="HJ2051" s="136"/>
      <c r="HK2051" s="136"/>
      <c r="HL2051" s="136"/>
      <c r="HM2051" s="136"/>
      <c r="HN2051" s="136"/>
      <c r="HO2051" s="136"/>
      <c r="HP2051" s="136"/>
      <c r="HQ2051" s="136"/>
      <c r="HR2051" s="136"/>
      <c r="HS2051" s="136"/>
      <c r="HT2051" s="136"/>
      <c r="HU2051" s="136"/>
      <c r="HV2051" s="136"/>
      <c r="HW2051" s="136"/>
      <c r="HX2051" s="136"/>
      <c r="HY2051" s="136"/>
      <c r="HZ2051" s="136"/>
      <c r="IA2051" s="136"/>
      <c r="IB2051" s="136"/>
      <c r="IC2051" s="136"/>
      <c r="ID2051" s="136"/>
      <c r="IE2051" s="136"/>
      <c r="IF2051" s="136"/>
      <c r="IG2051" s="136"/>
    </row>
    <row r="2052" spans="1:241" ht="15" customHeight="1" x14ac:dyDescent="0.25">
      <c r="A2052" s="223" t="s">
        <v>71</v>
      </c>
      <c r="B2052" s="217">
        <v>7083697</v>
      </c>
      <c r="C2052" s="217">
        <v>6609492</v>
      </c>
      <c r="D2052" s="217">
        <v>906116</v>
      </c>
      <c r="E2052" s="217">
        <v>2186855</v>
      </c>
      <c r="F2052" s="217">
        <v>1842889</v>
      </c>
      <c r="G2052" s="217">
        <v>643532</v>
      </c>
      <c r="H2052" s="235">
        <v>19272581</v>
      </c>
      <c r="I2052" s="136"/>
      <c r="J2052" s="214" t="s">
        <v>1211</v>
      </c>
      <c r="K2052" s="199">
        <v>175001925</v>
      </c>
      <c r="L2052" s="199">
        <v>107372821</v>
      </c>
      <c r="M2052" s="199">
        <v>15171337</v>
      </c>
      <c r="N2052" s="199">
        <v>31942507</v>
      </c>
      <c r="O2052" s="199">
        <v>41760791</v>
      </c>
      <c r="P2052" s="199">
        <v>14091949</v>
      </c>
      <c r="Q2052" s="240">
        <v>385341330</v>
      </c>
      <c r="R2052" s="136"/>
      <c r="S2052" s="136"/>
      <c r="T2052" s="136"/>
      <c r="U2052" s="136"/>
      <c r="V2052" s="136"/>
      <c r="W2052" s="136"/>
      <c r="X2052" s="136"/>
      <c r="Y2052" s="136"/>
      <c r="Z2052" s="136"/>
      <c r="AA2052" s="136"/>
      <c r="AB2052" s="136"/>
      <c r="AC2052" s="136"/>
      <c r="AD2052" s="136"/>
      <c r="AE2052" s="136"/>
      <c r="AF2052" s="136"/>
      <c r="AG2052" s="136"/>
      <c r="AH2052" s="136"/>
      <c r="AI2052" s="136"/>
      <c r="AJ2052" s="136"/>
      <c r="AK2052" s="136"/>
      <c r="AL2052" s="136"/>
      <c r="AM2052" s="136"/>
      <c r="AN2052" s="136"/>
      <c r="AO2052" s="136"/>
      <c r="AP2052" s="136"/>
      <c r="AQ2052" s="136"/>
      <c r="AR2052" s="136"/>
      <c r="AS2052" s="136"/>
      <c r="AT2052" s="136"/>
      <c r="AU2052" s="136"/>
      <c r="AV2052" s="136"/>
      <c r="AW2052" s="136"/>
      <c r="AX2052" s="136"/>
      <c r="AY2052" s="136"/>
      <c r="AZ2052" s="136"/>
      <c r="BA2052" s="136"/>
      <c r="BB2052" s="136"/>
      <c r="BC2052" s="136"/>
      <c r="BD2052" s="136"/>
      <c r="BE2052" s="136"/>
      <c r="BF2052" s="136"/>
      <c r="BG2052" s="136"/>
      <c r="BH2052" s="136"/>
      <c r="BI2052" s="136"/>
      <c r="BJ2052" s="136"/>
      <c r="BK2052" s="136"/>
      <c r="BL2052" s="136"/>
      <c r="BM2052" s="136"/>
      <c r="BN2052" s="136"/>
      <c r="BO2052" s="136"/>
      <c r="BP2052" s="136"/>
      <c r="BQ2052" s="136"/>
      <c r="BR2052" s="136"/>
      <c r="BS2052" s="136"/>
      <c r="BT2052" s="136"/>
      <c r="BU2052" s="136"/>
      <c r="BV2052" s="136"/>
      <c r="BW2052" s="136"/>
      <c r="BX2052" s="136"/>
      <c r="BY2052" s="136"/>
      <c r="BZ2052" s="136"/>
      <c r="CA2052" s="136"/>
      <c r="CB2052" s="136"/>
      <c r="CC2052" s="136"/>
      <c r="CD2052" s="136"/>
      <c r="CE2052" s="136"/>
      <c r="CF2052" s="136"/>
      <c r="CG2052" s="136"/>
      <c r="CH2052" s="136"/>
      <c r="CI2052" s="136"/>
      <c r="CJ2052" s="136"/>
      <c r="CK2052" s="136"/>
      <c r="CL2052" s="136"/>
      <c r="CM2052" s="136"/>
      <c r="CN2052" s="136"/>
      <c r="CO2052" s="136"/>
      <c r="CP2052" s="136"/>
      <c r="CQ2052" s="136"/>
      <c r="CR2052" s="136"/>
      <c r="CS2052" s="136"/>
      <c r="CT2052" s="136"/>
      <c r="CU2052" s="136"/>
      <c r="CV2052" s="136"/>
      <c r="CW2052" s="136"/>
      <c r="CX2052" s="136"/>
      <c r="CY2052" s="136"/>
      <c r="CZ2052" s="136"/>
      <c r="DA2052" s="136"/>
      <c r="DB2052" s="136"/>
      <c r="DC2052" s="136"/>
      <c r="DD2052" s="136"/>
      <c r="DE2052" s="136"/>
      <c r="DF2052" s="136"/>
      <c r="DG2052" s="136"/>
      <c r="DH2052" s="136"/>
      <c r="DI2052" s="136"/>
      <c r="DJ2052" s="136"/>
      <c r="DK2052" s="136"/>
      <c r="DL2052" s="136"/>
      <c r="DM2052" s="136"/>
      <c r="DN2052" s="136"/>
      <c r="DO2052" s="136"/>
      <c r="DP2052" s="136"/>
      <c r="DQ2052" s="136"/>
      <c r="DR2052" s="136"/>
      <c r="DS2052" s="136"/>
      <c r="DT2052" s="136"/>
      <c r="DU2052" s="136"/>
      <c r="DV2052" s="136"/>
      <c r="DW2052" s="136"/>
      <c r="DX2052" s="136"/>
      <c r="DY2052" s="136"/>
      <c r="DZ2052" s="136"/>
      <c r="EA2052" s="136"/>
      <c r="EB2052" s="136"/>
      <c r="EC2052" s="136"/>
      <c r="ED2052" s="136"/>
      <c r="EE2052" s="136"/>
      <c r="EF2052" s="136"/>
      <c r="EG2052" s="136"/>
      <c r="EH2052" s="136"/>
      <c r="EI2052" s="136"/>
      <c r="EJ2052" s="136"/>
      <c r="EK2052" s="136"/>
      <c r="EL2052" s="136"/>
      <c r="EM2052" s="136"/>
      <c r="EN2052" s="136"/>
      <c r="EO2052" s="136"/>
      <c r="EP2052" s="136"/>
      <c r="EQ2052" s="136"/>
      <c r="ER2052" s="136"/>
      <c r="ES2052" s="136"/>
      <c r="ET2052" s="136"/>
      <c r="EU2052" s="136"/>
      <c r="EV2052" s="136"/>
      <c r="EW2052" s="136"/>
      <c r="EX2052" s="136"/>
      <c r="EY2052" s="136"/>
      <c r="EZ2052" s="136"/>
      <c r="FA2052" s="136"/>
      <c r="FB2052" s="136"/>
      <c r="FC2052" s="136"/>
      <c r="FD2052" s="136"/>
      <c r="FE2052" s="136"/>
      <c r="FF2052" s="136"/>
      <c r="FG2052" s="136"/>
      <c r="FH2052" s="136"/>
      <c r="FI2052" s="136"/>
      <c r="FJ2052" s="136"/>
      <c r="FK2052" s="136"/>
      <c r="FL2052" s="136"/>
      <c r="FM2052" s="136"/>
      <c r="FN2052" s="136"/>
      <c r="FO2052" s="136"/>
      <c r="FP2052" s="136"/>
      <c r="FQ2052" s="136"/>
      <c r="FR2052" s="136"/>
      <c r="FS2052" s="136"/>
      <c r="FT2052" s="136"/>
      <c r="FU2052" s="136"/>
      <c r="FV2052" s="136"/>
      <c r="FW2052" s="136"/>
      <c r="FX2052" s="136"/>
      <c r="FY2052" s="136"/>
      <c r="FZ2052" s="136"/>
      <c r="GA2052" s="136"/>
      <c r="GB2052" s="136"/>
      <c r="GC2052" s="136"/>
      <c r="GD2052" s="136"/>
      <c r="GE2052" s="136"/>
      <c r="GF2052" s="136"/>
      <c r="GG2052" s="136"/>
      <c r="GH2052" s="136"/>
      <c r="GI2052" s="136"/>
      <c r="GJ2052" s="136"/>
      <c r="GK2052" s="136"/>
      <c r="GL2052" s="136"/>
      <c r="GM2052" s="136"/>
      <c r="GN2052" s="136"/>
      <c r="GO2052" s="136"/>
      <c r="GP2052" s="136"/>
      <c r="GQ2052" s="136"/>
      <c r="GR2052" s="136"/>
      <c r="GS2052" s="136"/>
      <c r="GT2052" s="136"/>
      <c r="GU2052" s="136"/>
      <c r="GV2052" s="136"/>
      <c r="GW2052" s="136"/>
      <c r="GX2052" s="136"/>
      <c r="GY2052" s="136"/>
      <c r="GZ2052" s="136"/>
      <c r="HA2052" s="136"/>
      <c r="HB2052" s="136"/>
      <c r="HC2052" s="136"/>
      <c r="HD2052" s="136"/>
      <c r="HE2052" s="136"/>
      <c r="HF2052" s="136"/>
      <c r="HG2052" s="136"/>
      <c r="HH2052" s="136"/>
      <c r="HI2052" s="136"/>
      <c r="HJ2052" s="136"/>
      <c r="HK2052" s="136"/>
      <c r="HL2052" s="136"/>
      <c r="HM2052" s="136"/>
      <c r="HN2052" s="136"/>
      <c r="HO2052" s="136"/>
      <c r="HP2052" s="136"/>
      <c r="HQ2052" s="136"/>
      <c r="HR2052" s="136"/>
      <c r="HS2052" s="136"/>
      <c r="HT2052" s="136"/>
      <c r="HU2052" s="136"/>
      <c r="HV2052" s="136"/>
      <c r="HW2052" s="136"/>
      <c r="HX2052" s="136"/>
      <c r="HY2052" s="136"/>
      <c r="HZ2052" s="136"/>
      <c r="IA2052" s="136"/>
      <c r="IB2052" s="136"/>
      <c r="IC2052" s="136"/>
      <c r="ID2052" s="136"/>
      <c r="IE2052" s="136"/>
      <c r="IF2052" s="136"/>
      <c r="IG2052" s="136"/>
    </row>
    <row r="2053" spans="1:241" ht="15" customHeight="1" x14ac:dyDescent="0.25">
      <c r="A2053" s="214" t="s">
        <v>1207</v>
      </c>
      <c r="B2053" s="199">
        <v>101943442</v>
      </c>
      <c r="C2053" s="199">
        <v>145290311</v>
      </c>
      <c r="D2053" s="199">
        <v>21112644</v>
      </c>
      <c r="E2053" s="199">
        <v>29578465</v>
      </c>
      <c r="F2053" s="199">
        <v>42314452</v>
      </c>
      <c r="G2053" s="199">
        <v>15415681</v>
      </c>
      <c r="H2053" s="240">
        <v>355654995</v>
      </c>
      <c r="I2053" s="136"/>
      <c r="J2053" s="215" t="s">
        <v>1212</v>
      </c>
      <c r="K2053" s="200">
        <v>8750096.25</v>
      </c>
      <c r="L2053" s="200">
        <v>5368641.05</v>
      </c>
      <c r="M2053" s="200">
        <v>758566.85</v>
      </c>
      <c r="N2053" s="200">
        <v>1597125.35</v>
      </c>
      <c r="O2053" s="200">
        <v>2088039.55</v>
      </c>
      <c r="P2053" s="200">
        <v>704597.45</v>
      </c>
      <c r="Q2053" s="200">
        <v>19267066.5</v>
      </c>
      <c r="R2053" s="136"/>
      <c r="S2053" s="136"/>
      <c r="T2053" s="136"/>
      <c r="U2053" s="136"/>
      <c r="V2053" s="136"/>
      <c r="W2053" s="136"/>
      <c r="X2053" s="136"/>
      <c r="Y2053" s="136"/>
      <c r="Z2053" s="136"/>
      <c r="AA2053" s="136"/>
      <c r="AB2053" s="136"/>
      <c r="AC2053" s="136"/>
      <c r="AD2053" s="136"/>
      <c r="AE2053" s="136"/>
      <c r="AF2053" s="136"/>
      <c r="AG2053" s="136"/>
      <c r="AH2053" s="136"/>
      <c r="AI2053" s="136"/>
      <c r="AJ2053" s="136"/>
      <c r="AK2053" s="136"/>
      <c r="AL2053" s="136"/>
      <c r="AM2053" s="136"/>
      <c r="AN2053" s="136"/>
      <c r="AO2053" s="136"/>
      <c r="AP2053" s="136"/>
      <c r="AQ2053" s="136"/>
      <c r="AR2053" s="136"/>
      <c r="AS2053" s="136"/>
      <c r="AT2053" s="136"/>
      <c r="AU2053" s="136"/>
      <c r="AV2053" s="136"/>
      <c r="AW2053" s="136"/>
      <c r="AX2053" s="136"/>
      <c r="AY2053" s="136"/>
      <c r="AZ2053" s="136"/>
      <c r="BA2053" s="136"/>
      <c r="BB2053" s="136"/>
      <c r="BC2053" s="136"/>
      <c r="BD2053" s="136"/>
      <c r="BE2053" s="136"/>
      <c r="BF2053" s="136"/>
      <c r="BG2053" s="136"/>
      <c r="BH2053" s="136"/>
      <c r="BI2053" s="136"/>
      <c r="BJ2053" s="136"/>
      <c r="BK2053" s="136"/>
      <c r="BL2053" s="136"/>
      <c r="BM2053" s="136"/>
      <c r="BN2053" s="136"/>
      <c r="BO2053" s="136"/>
      <c r="BP2053" s="136"/>
      <c r="BQ2053" s="136"/>
      <c r="BR2053" s="136"/>
      <c r="BS2053" s="136"/>
      <c r="BT2053" s="136"/>
      <c r="BU2053" s="136"/>
      <c r="BV2053" s="136"/>
      <c r="BW2053" s="136"/>
      <c r="BX2053" s="136"/>
      <c r="BY2053" s="136"/>
      <c r="BZ2053" s="136"/>
      <c r="CA2053" s="136"/>
      <c r="CB2053" s="136"/>
      <c r="CC2053" s="136"/>
      <c r="CD2053" s="136"/>
      <c r="CE2053" s="136"/>
      <c r="CF2053" s="136"/>
      <c r="CG2053" s="136"/>
      <c r="CH2053" s="136"/>
      <c r="CI2053" s="136"/>
      <c r="CJ2053" s="136"/>
      <c r="CK2053" s="136"/>
      <c r="CL2053" s="136"/>
      <c r="CM2053" s="136"/>
      <c r="CN2053" s="136"/>
      <c r="CO2053" s="136"/>
      <c r="CP2053" s="136"/>
      <c r="CQ2053" s="136"/>
      <c r="CR2053" s="136"/>
      <c r="CS2053" s="136"/>
      <c r="CT2053" s="136"/>
      <c r="CU2053" s="136"/>
      <c r="CV2053" s="136"/>
      <c r="CW2053" s="136"/>
      <c r="CX2053" s="136"/>
      <c r="CY2053" s="136"/>
      <c r="CZ2053" s="136"/>
      <c r="DA2053" s="136"/>
      <c r="DB2053" s="136"/>
      <c r="DC2053" s="136"/>
      <c r="DD2053" s="136"/>
      <c r="DE2053" s="136"/>
      <c r="DF2053" s="136"/>
      <c r="DG2053" s="136"/>
      <c r="DH2053" s="136"/>
      <c r="DI2053" s="136"/>
      <c r="DJ2053" s="136"/>
      <c r="DK2053" s="136"/>
      <c r="DL2053" s="136"/>
      <c r="DM2053" s="136"/>
      <c r="DN2053" s="136"/>
      <c r="DO2053" s="136"/>
      <c r="DP2053" s="136"/>
      <c r="DQ2053" s="136"/>
      <c r="DR2053" s="136"/>
      <c r="DS2053" s="136"/>
      <c r="DT2053" s="136"/>
      <c r="DU2053" s="136"/>
      <c r="DV2053" s="136"/>
      <c r="DW2053" s="136"/>
      <c r="DX2053" s="136"/>
      <c r="DY2053" s="136"/>
      <c r="DZ2053" s="136"/>
      <c r="EA2053" s="136"/>
      <c r="EB2053" s="136"/>
      <c r="EC2053" s="136"/>
      <c r="ED2053" s="136"/>
      <c r="EE2053" s="136"/>
      <c r="EF2053" s="136"/>
      <c r="EG2053" s="136"/>
      <c r="EH2053" s="136"/>
      <c r="EI2053" s="136"/>
      <c r="EJ2053" s="136"/>
      <c r="EK2053" s="136"/>
      <c r="EL2053" s="136"/>
      <c r="EM2053" s="136"/>
      <c r="EN2053" s="136"/>
      <c r="EO2053" s="136"/>
      <c r="EP2053" s="136"/>
      <c r="EQ2053" s="136"/>
      <c r="ER2053" s="136"/>
      <c r="ES2053" s="136"/>
      <c r="ET2053" s="136"/>
      <c r="EU2053" s="136"/>
      <c r="EV2053" s="136"/>
      <c r="EW2053" s="136"/>
      <c r="EX2053" s="136"/>
      <c r="EY2053" s="136"/>
      <c r="EZ2053" s="136"/>
      <c r="FA2053" s="136"/>
      <c r="FB2053" s="136"/>
      <c r="FC2053" s="136"/>
      <c r="FD2053" s="136"/>
      <c r="FE2053" s="136"/>
      <c r="FF2053" s="136"/>
      <c r="FG2053" s="136"/>
      <c r="FH2053" s="136"/>
      <c r="FI2053" s="136"/>
      <c r="FJ2053" s="136"/>
      <c r="FK2053" s="136"/>
      <c r="FL2053" s="136"/>
      <c r="FM2053" s="136"/>
      <c r="FN2053" s="136"/>
      <c r="FO2053" s="136"/>
      <c r="FP2053" s="136"/>
      <c r="FQ2053" s="136"/>
      <c r="FR2053" s="136"/>
      <c r="FS2053" s="136"/>
      <c r="FT2053" s="136"/>
      <c r="FU2053" s="136"/>
      <c r="FV2053" s="136"/>
      <c r="FW2053" s="136"/>
      <c r="FX2053" s="136"/>
      <c r="FY2053" s="136"/>
      <c r="FZ2053" s="136"/>
      <c r="GA2053" s="136"/>
      <c r="GB2053" s="136"/>
      <c r="GC2053" s="136"/>
      <c r="GD2053" s="136"/>
      <c r="GE2053" s="136"/>
      <c r="GF2053" s="136"/>
      <c r="GG2053" s="136"/>
      <c r="GH2053" s="136"/>
      <c r="GI2053" s="136"/>
      <c r="GJ2053" s="136"/>
      <c r="GK2053" s="136"/>
      <c r="GL2053" s="136"/>
      <c r="GM2053" s="136"/>
      <c r="GN2053" s="136"/>
      <c r="GO2053" s="136"/>
      <c r="GP2053" s="136"/>
      <c r="GQ2053" s="136"/>
      <c r="GR2053" s="136"/>
      <c r="GS2053" s="136"/>
      <c r="GT2053" s="136"/>
      <c r="GU2053" s="136"/>
      <c r="GV2053" s="136"/>
      <c r="GW2053" s="136"/>
      <c r="GX2053" s="136"/>
      <c r="GY2053" s="136"/>
      <c r="GZ2053" s="136"/>
      <c r="HA2053" s="136"/>
      <c r="HB2053" s="136"/>
      <c r="HC2053" s="136"/>
      <c r="HD2053" s="136"/>
      <c r="HE2053" s="136"/>
      <c r="HF2053" s="136"/>
      <c r="HG2053" s="136"/>
      <c r="HH2053" s="136"/>
      <c r="HI2053" s="136"/>
      <c r="HJ2053" s="136"/>
      <c r="HK2053" s="136"/>
      <c r="HL2053" s="136"/>
      <c r="HM2053" s="136"/>
      <c r="HN2053" s="136"/>
      <c r="HO2053" s="136"/>
      <c r="HP2053" s="136"/>
      <c r="HQ2053" s="136"/>
      <c r="HR2053" s="136"/>
      <c r="HS2053" s="136"/>
      <c r="HT2053" s="136"/>
      <c r="HU2053" s="136"/>
      <c r="HV2053" s="136"/>
      <c r="HW2053" s="136"/>
      <c r="HX2053" s="136"/>
      <c r="HY2053" s="136"/>
      <c r="HZ2053" s="136"/>
      <c r="IA2053" s="136"/>
      <c r="IB2053" s="136"/>
      <c r="IC2053" s="136"/>
      <c r="ID2053" s="136"/>
      <c r="IE2053" s="136"/>
      <c r="IF2053" s="136"/>
      <c r="IG2053" s="136"/>
    </row>
    <row r="2054" spans="1:241" ht="15" customHeight="1" x14ac:dyDescent="0.25">
      <c r="A2054" s="215" t="s">
        <v>1208</v>
      </c>
      <c r="B2054" s="200">
        <v>4854449.6190476194</v>
      </c>
      <c r="C2054" s="200">
        <v>6918586.2380952379</v>
      </c>
      <c r="D2054" s="200">
        <v>1005364</v>
      </c>
      <c r="E2054" s="200">
        <v>1408498.3333333333</v>
      </c>
      <c r="F2054" s="200">
        <v>2014973.9047619049</v>
      </c>
      <c r="G2054" s="200">
        <v>734080.04761904757</v>
      </c>
      <c r="H2054" s="200">
        <v>16935952.142857142</v>
      </c>
      <c r="I2054" s="136"/>
      <c r="J2054" s="136"/>
      <c r="K2054" s="136"/>
      <c r="L2054" s="136"/>
      <c r="M2054" s="136"/>
      <c r="N2054" s="136"/>
      <c r="O2054" s="136"/>
      <c r="P2054" s="136"/>
      <c r="Q2054" s="136"/>
      <c r="R2054" s="136"/>
      <c r="S2054" s="136"/>
      <c r="T2054" s="136"/>
      <c r="U2054" s="136"/>
      <c r="V2054" s="136"/>
      <c r="W2054" s="136"/>
      <c r="X2054" s="136"/>
      <c r="Y2054" s="136"/>
      <c r="Z2054" s="136"/>
      <c r="AA2054" s="136"/>
      <c r="AB2054" s="136"/>
      <c r="AC2054" s="136"/>
      <c r="AD2054" s="136"/>
      <c r="AE2054" s="136"/>
      <c r="AF2054" s="136"/>
      <c r="AG2054" s="136"/>
      <c r="AH2054" s="136"/>
      <c r="AI2054" s="136"/>
      <c r="AJ2054" s="136"/>
      <c r="AK2054" s="136"/>
      <c r="AL2054" s="136"/>
      <c r="AM2054" s="136"/>
      <c r="AN2054" s="136"/>
      <c r="AO2054" s="136"/>
      <c r="AP2054" s="136"/>
      <c r="AQ2054" s="136"/>
      <c r="AR2054" s="136"/>
      <c r="AS2054" s="136"/>
      <c r="AT2054" s="136"/>
      <c r="AU2054" s="136"/>
      <c r="AV2054" s="136"/>
      <c r="AW2054" s="136"/>
      <c r="AX2054" s="136"/>
      <c r="AY2054" s="136"/>
      <c r="AZ2054" s="136"/>
      <c r="BA2054" s="136"/>
      <c r="BB2054" s="136"/>
      <c r="BC2054" s="136"/>
      <c r="BD2054" s="136"/>
      <c r="BE2054" s="136"/>
      <c r="BF2054" s="136"/>
      <c r="BG2054" s="136"/>
      <c r="BH2054" s="136"/>
      <c r="BI2054" s="136"/>
      <c r="BJ2054" s="136"/>
      <c r="BK2054" s="136"/>
      <c r="BL2054" s="136"/>
      <c r="BM2054" s="136"/>
      <c r="BN2054" s="136"/>
      <c r="BO2054" s="136"/>
      <c r="BP2054" s="136"/>
      <c r="BQ2054" s="136"/>
      <c r="BR2054" s="136"/>
      <c r="BS2054" s="136"/>
      <c r="BT2054" s="136"/>
      <c r="BU2054" s="136"/>
      <c r="BV2054" s="136"/>
      <c r="BW2054" s="136"/>
      <c r="BX2054" s="136"/>
      <c r="BY2054" s="136"/>
      <c r="BZ2054" s="136"/>
      <c r="CA2054" s="136"/>
      <c r="CB2054" s="136"/>
      <c r="CC2054" s="136"/>
      <c r="CD2054" s="136"/>
      <c r="CE2054" s="136"/>
      <c r="CF2054" s="136"/>
      <c r="CG2054" s="136"/>
      <c r="CH2054" s="136"/>
      <c r="CI2054" s="136"/>
      <c r="CJ2054" s="136"/>
      <c r="CK2054" s="136"/>
      <c r="CL2054" s="136"/>
      <c r="CM2054" s="136"/>
      <c r="CN2054" s="136"/>
      <c r="CO2054" s="136"/>
      <c r="CP2054" s="136"/>
      <c r="CQ2054" s="136"/>
      <c r="CR2054" s="136"/>
      <c r="CS2054" s="136"/>
      <c r="CT2054" s="136"/>
      <c r="CU2054" s="136"/>
      <c r="CV2054" s="136"/>
      <c r="CW2054" s="136"/>
      <c r="CX2054" s="136"/>
      <c r="CY2054" s="136"/>
      <c r="CZ2054" s="136"/>
      <c r="DA2054" s="136"/>
      <c r="DB2054" s="136"/>
      <c r="DC2054" s="136"/>
      <c r="DD2054" s="136"/>
      <c r="DE2054" s="136"/>
      <c r="DF2054" s="136"/>
      <c r="DG2054" s="136"/>
      <c r="DH2054" s="136"/>
      <c r="DI2054" s="136"/>
      <c r="DJ2054" s="136"/>
      <c r="DK2054" s="136"/>
      <c r="DL2054" s="136"/>
      <c r="DM2054" s="136"/>
      <c r="DN2054" s="136"/>
      <c r="DO2054" s="136"/>
      <c r="DP2054" s="136"/>
      <c r="DQ2054" s="136"/>
      <c r="DR2054" s="136"/>
      <c r="DS2054" s="136"/>
      <c r="DT2054" s="136"/>
      <c r="DU2054" s="136"/>
      <c r="DV2054" s="136"/>
      <c r="DW2054" s="136"/>
      <c r="DX2054" s="136"/>
      <c r="DY2054" s="136"/>
      <c r="DZ2054" s="136"/>
      <c r="EA2054" s="136"/>
      <c r="EB2054" s="136"/>
      <c r="EC2054" s="136"/>
      <c r="ED2054" s="136"/>
      <c r="EE2054" s="136"/>
      <c r="EF2054" s="136"/>
      <c r="EG2054" s="136"/>
      <c r="EH2054" s="136"/>
      <c r="EI2054" s="136"/>
      <c r="EJ2054" s="136"/>
      <c r="EK2054" s="136"/>
      <c r="EL2054" s="136"/>
      <c r="EM2054" s="136"/>
      <c r="EN2054" s="136"/>
      <c r="EO2054" s="136"/>
      <c r="EP2054" s="136"/>
      <c r="EQ2054" s="136"/>
      <c r="ER2054" s="136"/>
      <c r="ES2054" s="136"/>
      <c r="ET2054" s="136"/>
      <c r="EU2054" s="136"/>
      <c r="EV2054" s="136"/>
      <c r="EW2054" s="136"/>
      <c r="EX2054" s="136"/>
      <c r="EY2054" s="136"/>
      <c r="EZ2054" s="136"/>
      <c r="FA2054" s="136"/>
      <c r="FB2054" s="136"/>
      <c r="FC2054" s="136"/>
      <c r="FD2054" s="136"/>
      <c r="FE2054" s="136"/>
      <c r="FF2054" s="136"/>
      <c r="FG2054" s="136"/>
      <c r="FH2054" s="136"/>
      <c r="FI2054" s="136"/>
      <c r="FJ2054" s="136"/>
      <c r="FK2054" s="136"/>
      <c r="FL2054" s="136"/>
      <c r="FM2054" s="136"/>
      <c r="FN2054" s="136"/>
      <c r="FO2054" s="136"/>
      <c r="FP2054" s="136"/>
      <c r="FQ2054" s="136"/>
      <c r="FR2054" s="136"/>
      <c r="FS2054" s="136"/>
      <c r="FT2054" s="136"/>
      <c r="FU2054" s="136"/>
      <c r="FV2054" s="136"/>
      <c r="FW2054" s="136"/>
      <c r="FX2054" s="136"/>
      <c r="FY2054" s="136"/>
      <c r="FZ2054" s="136"/>
      <c r="GA2054" s="136"/>
      <c r="GB2054" s="136"/>
      <c r="GC2054" s="136"/>
      <c r="GD2054" s="136"/>
      <c r="GE2054" s="136"/>
      <c r="GF2054" s="136"/>
      <c r="GG2054" s="136"/>
      <c r="GH2054" s="136"/>
      <c r="GI2054" s="136"/>
      <c r="GJ2054" s="136"/>
      <c r="GK2054" s="136"/>
      <c r="GL2054" s="136"/>
      <c r="GM2054" s="136"/>
      <c r="GN2054" s="136"/>
      <c r="GO2054" s="136"/>
      <c r="GP2054" s="136"/>
      <c r="GQ2054" s="136"/>
      <c r="GR2054" s="136"/>
      <c r="GS2054" s="136"/>
      <c r="GT2054" s="136"/>
      <c r="GU2054" s="136"/>
      <c r="GV2054" s="136"/>
      <c r="GW2054" s="136"/>
      <c r="GX2054" s="136"/>
      <c r="GY2054" s="136"/>
      <c r="GZ2054" s="136"/>
      <c r="HA2054" s="136"/>
      <c r="HB2054" s="136"/>
      <c r="HC2054" s="136"/>
      <c r="HD2054" s="136"/>
      <c r="HE2054" s="136"/>
      <c r="HF2054" s="136"/>
      <c r="HG2054" s="136"/>
      <c r="HH2054" s="136"/>
      <c r="HI2054" s="136"/>
      <c r="HJ2054" s="136"/>
      <c r="HK2054" s="136"/>
      <c r="HL2054" s="136"/>
      <c r="HM2054" s="136"/>
      <c r="HN2054" s="136"/>
      <c r="HO2054" s="136"/>
      <c r="HP2054" s="136"/>
      <c r="HQ2054" s="136"/>
      <c r="HR2054" s="136"/>
      <c r="HS2054" s="136"/>
      <c r="HT2054" s="136"/>
      <c r="HU2054" s="136"/>
      <c r="HV2054" s="136"/>
      <c r="HW2054" s="136"/>
      <c r="HX2054" s="136"/>
      <c r="HY2054" s="136"/>
      <c r="HZ2054" s="136"/>
      <c r="IA2054" s="136"/>
      <c r="IB2054" s="136"/>
      <c r="IC2054" s="136"/>
      <c r="ID2054" s="136"/>
      <c r="IE2054" s="136"/>
      <c r="IF2054" s="136"/>
      <c r="IG2054" s="136"/>
    </row>
    <row r="2055" spans="1:241" ht="15" customHeight="1" x14ac:dyDescent="0.25">
      <c r="A2055" s="135"/>
      <c r="B2055" s="135"/>
      <c r="C2055" s="135"/>
      <c r="D2055" s="135"/>
      <c r="E2055" s="135"/>
      <c r="F2055" s="135"/>
      <c r="G2055" s="135"/>
      <c r="H2055" s="135"/>
      <c r="I2055" s="136"/>
      <c r="J2055" s="136"/>
      <c r="K2055" s="136"/>
      <c r="L2055" s="136"/>
      <c r="M2055" s="136"/>
      <c r="N2055" s="136"/>
      <c r="O2055" s="136"/>
      <c r="P2055" s="136"/>
      <c r="Q2055" s="136"/>
      <c r="R2055" s="136"/>
      <c r="S2055" s="136"/>
      <c r="T2055" s="136"/>
      <c r="U2055" s="136"/>
      <c r="V2055" s="136"/>
      <c r="W2055" s="136"/>
      <c r="X2055" s="136"/>
      <c r="Y2055" s="136"/>
      <c r="Z2055" s="136"/>
      <c r="AA2055" s="136"/>
      <c r="AB2055" s="136"/>
      <c r="AC2055" s="136"/>
      <c r="AD2055" s="136"/>
      <c r="AE2055" s="136"/>
      <c r="AF2055" s="136"/>
      <c r="AG2055" s="136"/>
      <c r="AH2055" s="136"/>
      <c r="AI2055" s="136"/>
      <c r="AJ2055" s="136"/>
      <c r="AK2055" s="136"/>
      <c r="AL2055" s="136"/>
      <c r="AM2055" s="136"/>
      <c r="AN2055" s="136"/>
      <c r="AO2055" s="136"/>
      <c r="AP2055" s="136"/>
      <c r="AQ2055" s="136"/>
      <c r="AR2055" s="136"/>
      <c r="AS2055" s="136"/>
      <c r="AT2055" s="136"/>
      <c r="AU2055" s="136"/>
      <c r="AV2055" s="136"/>
      <c r="AW2055" s="136"/>
      <c r="AX2055" s="136"/>
      <c r="AY2055" s="136"/>
      <c r="AZ2055" s="136"/>
      <c r="BA2055" s="136"/>
      <c r="BB2055" s="136"/>
      <c r="BC2055" s="136"/>
      <c r="BD2055" s="136"/>
      <c r="BE2055" s="136"/>
      <c r="BF2055" s="136"/>
      <c r="BG2055" s="136"/>
      <c r="BH2055" s="136"/>
      <c r="BI2055" s="136"/>
      <c r="BJ2055" s="136"/>
      <c r="BK2055" s="136"/>
      <c r="BL2055" s="136"/>
      <c r="BM2055" s="136"/>
      <c r="BN2055" s="136"/>
      <c r="BO2055" s="136"/>
      <c r="BP2055" s="136"/>
      <c r="BQ2055" s="136"/>
      <c r="BR2055" s="136"/>
      <c r="BS2055" s="136"/>
      <c r="BT2055" s="136"/>
      <c r="BU2055" s="136"/>
      <c r="BV2055" s="136"/>
      <c r="BW2055" s="136"/>
      <c r="BX2055" s="136"/>
      <c r="BY2055" s="136"/>
      <c r="BZ2055" s="136"/>
      <c r="CA2055" s="136"/>
      <c r="CB2055" s="136"/>
      <c r="CC2055" s="136"/>
      <c r="CD2055" s="136"/>
      <c r="CE2055" s="136"/>
      <c r="CF2055" s="136"/>
      <c r="CG2055" s="136"/>
      <c r="CH2055" s="136"/>
      <c r="CI2055" s="136"/>
      <c r="CJ2055" s="136"/>
      <c r="CK2055" s="136"/>
      <c r="CL2055" s="136"/>
      <c r="CM2055" s="136"/>
      <c r="CN2055" s="136"/>
      <c r="CO2055" s="136"/>
      <c r="CP2055" s="136"/>
      <c r="CQ2055" s="136"/>
      <c r="CR2055" s="136"/>
      <c r="CS2055" s="136"/>
      <c r="CT2055" s="136"/>
      <c r="CU2055" s="136"/>
      <c r="CV2055" s="136"/>
      <c r="CW2055" s="136"/>
      <c r="CX2055" s="136"/>
      <c r="CY2055" s="136"/>
      <c r="CZ2055" s="136"/>
      <c r="DA2055" s="136"/>
      <c r="DB2055" s="136"/>
      <c r="DC2055" s="136"/>
      <c r="DD2055" s="136"/>
      <c r="DE2055" s="136"/>
      <c r="DF2055" s="136"/>
      <c r="DG2055" s="136"/>
      <c r="DH2055" s="136"/>
      <c r="DI2055" s="136"/>
      <c r="DJ2055" s="136"/>
      <c r="DK2055" s="136"/>
      <c r="DL2055" s="136"/>
      <c r="DM2055" s="136"/>
      <c r="DN2055" s="136"/>
      <c r="DO2055" s="136"/>
      <c r="DP2055" s="136"/>
      <c r="DQ2055" s="136"/>
      <c r="DR2055" s="136"/>
      <c r="DS2055" s="136"/>
      <c r="DT2055" s="136"/>
      <c r="DU2055" s="136"/>
      <c r="DV2055" s="136"/>
      <c r="DW2055" s="136"/>
      <c r="DX2055" s="136"/>
      <c r="DY2055" s="136"/>
      <c r="DZ2055" s="136"/>
      <c r="EA2055" s="136"/>
      <c r="EB2055" s="136"/>
      <c r="EC2055" s="136"/>
      <c r="ED2055" s="136"/>
      <c r="EE2055" s="136"/>
      <c r="EF2055" s="136"/>
      <c r="EG2055" s="136"/>
      <c r="EH2055" s="136"/>
      <c r="EI2055" s="136"/>
      <c r="EJ2055" s="136"/>
      <c r="EK2055" s="136"/>
      <c r="EL2055" s="136"/>
      <c r="EM2055" s="136"/>
      <c r="EN2055" s="136"/>
      <c r="EO2055" s="136"/>
      <c r="EP2055" s="136"/>
      <c r="EQ2055" s="136"/>
      <c r="ER2055" s="136"/>
      <c r="ES2055" s="136"/>
      <c r="ET2055" s="136"/>
      <c r="EU2055" s="136"/>
      <c r="EV2055" s="136"/>
      <c r="EW2055" s="136"/>
      <c r="EX2055" s="136"/>
      <c r="EY2055" s="136"/>
      <c r="EZ2055" s="136"/>
      <c r="FA2055" s="136"/>
      <c r="FB2055" s="136"/>
      <c r="FC2055" s="136"/>
      <c r="FD2055" s="136"/>
      <c r="FE2055" s="136"/>
      <c r="FF2055" s="136"/>
      <c r="FG2055" s="136"/>
      <c r="FH2055" s="136"/>
      <c r="FI2055" s="136"/>
      <c r="FJ2055" s="136"/>
      <c r="FK2055" s="136"/>
      <c r="FL2055" s="136"/>
      <c r="FM2055" s="136"/>
      <c r="FN2055" s="136"/>
      <c r="FO2055" s="136"/>
      <c r="FP2055" s="136"/>
      <c r="FQ2055" s="136"/>
      <c r="FR2055" s="136"/>
      <c r="FS2055" s="136"/>
      <c r="FT2055" s="136"/>
      <c r="FU2055" s="136"/>
      <c r="FV2055" s="136"/>
      <c r="FW2055" s="136"/>
      <c r="FX2055" s="136"/>
      <c r="FY2055" s="136"/>
      <c r="FZ2055" s="136"/>
      <c r="GA2055" s="136"/>
      <c r="GB2055" s="136"/>
      <c r="GC2055" s="136"/>
      <c r="GD2055" s="136"/>
      <c r="GE2055" s="136"/>
      <c r="GF2055" s="136"/>
      <c r="GG2055" s="136"/>
      <c r="GH2055" s="136"/>
      <c r="GI2055" s="136"/>
      <c r="GJ2055" s="136"/>
      <c r="GK2055" s="136"/>
      <c r="GL2055" s="136"/>
      <c r="GM2055" s="136"/>
      <c r="GN2055" s="136"/>
      <c r="GO2055" s="136"/>
      <c r="GP2055" s="136"/>
      <c r="GQ2055" s="136"/>
      <c r="GR2055" s="136"/>
      <c r="GS2055" s="136"/>
      <c r="GT2055" s="136"/>
      <c r="GU2055" s="136"/>
      <c r="GV2055" s="136"/>
      <c r="GW2055" s="136"/>
      <c r="GX2055" s="136"/>
      <c r="GY2055" s="136"/>
      <c r="GZ2055" s="136"/>
      <c r="HA2055" s="136"/>
      <c r="HB2055" s="136"/>
      <c r="HC2055" s="136"/>
      <c r="HD2055" s="136"/>
      <c r="HE2055" s="136"/>
      <c r="HF2055" s="136"/>
      <c r="HG2055" s="136"/>
      <c r="HH2055" s="136"/>
      <c r="HI2055" s="136"/>
      <c r="HJ2055" s="136"/>
      <c r="HK2055" s="136"/>
      <c r="HL2055" s="136"/>
      <c r="HM2055" s="136"/>
      <c r="HN2055" s="136"/>
      <c r="HO2055" s="136"/>
      <c r="HP2055" s="136"/>
      <c r="HQ2055" s="136"/>
      <c r="HR2055" s="136"/>
      <c r="HS2055" s="136"/>
      <c r="HT2055" s="136"/>
      <c r="HU2055" s="136"/>
      <c r="HV2055" s="136"/>
      <c r="HW2055" s="136"/>
      <c r="HX2055" s="136"/>
      <c r="HY2055" s="136"/>
      <c r="HZ2055" s="136"/>
      <c r="IA2055" s="136"/>
      <c r="IB2055" s="136"/>
      <c r="IC2055" s="136"/>
      <c r="ID2055" s="136"/>
      <c r="IE2055" s="136"/>
      <c r="IF2055" s="136"/>
      <c r="IG2055" s="136"/>
    </row>
    <row r="2056" spans="1:241" ht="15" customHeight="1" x14ac:dyDescent="0.25">
      <c r="A2056" s="223" t="s">
        <v>323</v>
      </c>
      <c r="B2056" s="217">
        <v>6687141</v>
      </c>
      <c r="C2056" s="217">
        <v>5037962</v>
      </c>
      <c r="D2056" s="217">
        <v>838084</v>
      </c>
      <c r="E2056" s="217">
        <v>1496426</v>
      </c>
      <c r="F2056" s="217">
        <v>2211008</v>
      </c>
      <c r="G2056" s="217">
        <v>636066</v>
      </c>
      <c r="H2056" s="235">
        <v>16906687</v>
      </c>
      <c r="I2056" s="136"/>
      <c r="J2056" s="321" t="s">
        <v>384</v>
      </c>
      <c r="K2056" s="217">
        <v>9352585</v>
      </c>
      <c r="L2056" s="217">
        <v>4785736</v>
      </c>
      <c r="M2056" s="217">
        <v>937409</v>
      </c>
      <c r="N2056" s="217">
        <v>1243924</v>
      </c>
      <c r="O2056" s="217">
        <v>1822315</v>
      </c>
      <c r="P2056" s="217">
        <v>569346</v>
      </c>
      <c r="Q2056" s="235">
        <v>18711315</v>
      </c>
      <c r="R2056" s="136"/>
      <c r="S2056" s="136"/>
      <c r="T2056" s="136"/>
      <c r="U2056" s="136"/>
      <c r="V2056" s="136"/>
      <c r="W2056" s="136"/>
      <c r="X2056" s="136"/>
      <c r="Y2056" s="136"/>
      <c r="Z2056" s="136"/>
      <c r="AA2056" s="136"/>
      <c r="AB2056" s="136"/>
      <c r="AC2056" s="136"/>
      <c r="AD2056" s="136"/>
      <c r="AE2056" s="136"/>
      <c r="AF2056" s="136"/>
      <c r="AG2056" s="136"/>
      <c r="AH2056" s="136"/>
      <c r="AI2056" s="136"/>
      <c r="AJ2056" s="136"/>
      <c r="AK2056" s="136"/>
      <c r="AL2056" s="136"/>
      <c r="AM2056" s="136"/>
      <c r="AN2056" s="136"/>
      <c r="AO2056" s="136"/>
      <c r="AP2056" s="136"/>
      <c r="AQ2056" s="136"/>
      <c r="AR2056" s="136"/>
      <c r="AS2056" s="136"/>
      <c r="AT2056" s="136"/>
      <c r="AU2056" s="136"/>
      <c r="AV2056" s="136"/>
      <c r="AW2056" s="136"/>
      <c r="AX2056" s="136"/>
      <c r="AY2056" s="136"/>
      <c r="AZ2056" s="136"/>
      <c r="BA2056" s="136"/>
      <c r="BB2056" s="136"/>
      <c r="BC2056" s="136"/>
      <c r="BD2056" s="136"/>
      <c r="BE2056" s="136"/>
      <c r="BF2056" s="136"/>
      <c r="BG2056" s="136"/>
      <c r="BH2056" s="136"/>
      <c r="BI2056" s="136"/>
      <c r="BJ2056" s="136"/>
      <c r="BK2056" s="136"/>
      <c r="BL2056" s="136"/>
      <c r="BM2056" s="136"/>
      <c r="BN2056" s="136"/>
      <c r="BO2056" s="136"/>
      <c r="BP2056" s="136"/>
      <c r="BQ2056" s="136"/>
      <c r="BR2056" s="136"/>
      <c r="BS2056" s="136"/>
      <c r="BT2056" s="136"/>
      <c r="BU2056" s="136"/>
      <c r="BV2056" s="136"/>
      <c r="BW2056" s="136"/>
      <c r="BX2056" s="136"/>
      <c r="BY2056" s="136"/>
      <c r="BZ2056" s="136"/>
      <c r="CA2056" s="136"/>
      <c r="CB2056" s="136"/>
      <c r="CC2056" s="136"/>
      <c r="CD2056" s="136"/>
      <c r="CE2056" s="136"/>
      <c r="CF2056" s="136"/>
      <c r="CG2056" s="136"/>
      <c r="CH2056" s="136"/>
      <c r="CI2056" s="136"/>
      <c r="CJ2056" s="136"/>
      <c r="CK2056" s="136"/>
      <c r="CL2056" s="136"/>
      <c r="CM2056" s="136"/>
      <c r="CN2056" s="136"/>
      <c r="CO2056" s="136"/>
      <c r="CP2056" s="136"/>
      <c r="CQ2056" s="136"/>
      <c r="CR2056" s="136"/>
      <c r="CS2056" s="136"/>
      <c r="CT2056" s="136"/>
      <c r="CU2056" s="136"/>
      <c r="CV2056" s="136"/>
      <c r="CW2056" s="136"/>
      <c r="CX2056" s="136"/>
      <c r="CY2056" s="136"/>
      <c r="CZ2056" s="136"/>
      <c r="DA2056" s="136"/>
      <c r="DB2056" s="136"/>
      <c r="DC2056" s="136"/>
      <c r="DD2056" s="136"/>
      <c r="DE2056" s="136"/>
      <c r="DF2056" s="136"/>
      <c r="DG2056" s="136"/>
      <c r="DH2056" s="136"/>
      <c r="DI2056" s="136"/>
      <c r="DJ2056" s="136"/>
      <c r="DK2056" s="136"/>
      <c r="DL2056" s="136"/>
      <c r="DM2056" s="136"/>
      <c r="DN2056" s="136"/>
      <c r="DO2056" s="136"/>
      <c r="DP2056" s="136"/>
      <c r="DQ2056" s="136"/>
      <c r="DR2056" s="136"/>
      <c r="DS2056" s="136"/>
      <c r="DT2056" s="136"/>
      <c r="DU2056" s="136"/>
      <c r="DV2056" s="136"/>
      <c r="DW2056" s="136"/>
      <c r="DX2056" s="136"/>
      <c r="DY2056" s="136"/>
      <c r="DZ2056" s="136"/>
      <c r="EA2056" s="136"/>
      <c r="EB2056" s="136"/>
      <c r="EC2056" s="136"/>
      <c r="ED2056" s="136"/>
      <c r="EE2056" s="136"/>
      <c r="EF2056" s="136"/>
      <c r="EG2056" s="136"/>
      <c r="EH2056" s="136"/>
      <c r="EI2056" s="136"/>
      <c r="EJ2056" s="136"/>
      <c r="EK2056" s="136"/>
      <c r="EL2056" s="136"/>
      <c r="EM2056" s="136"/>
      <c r="EN2056" s="136"/>
      <c r="EO2056" s="136"/>
      <c r="EP2056" s="136"/>
      <c r="EQ2056" s="136"/>
      <c r="ER2056" s="136"/>
      <c r="ES2056" s="136"/>
      <c r="ET2056" s="136"/>
      <c r="EU2056" s="136"/>
      <c r="EV2056" s="136"/>
      <c r="EW2056" s="136"/>
      <c r="EX2056" s="136"/>
      <c r="EY2056" s="136"/>
      <c r="EZ2056" s="136"/>
      <c r="FA2056" s="136"/>
      <c r="FB2056" s="136"/>
      <c r="FC2056" s="136"/>
      <c r="FD2056" s="136"/>
      <c r="FE2056" s="136"/>
      <c r="FF2056" s="136"/>
      <c r="FG2056" s="136"/>
      <c r="FH2056" s="136"/>
      <c r="FI2056" s="136"/>
      <c r="FJ2056" s="136"/>
      <c r="FK2056" s="136"/>
      <c r="FL2056" s="136"/>
      <c r="FM2056" s="136"/>
      <c r="FN2056" s="136"/>
      <c r="FO2056" s="136"/>
      <c r="FP2056" s="136"/>
      <c r="FQ2056" s="136"/>
      <c r="FR2056" s="136"/>
      <c r="FS2056" s="136"/>
      <c r="FT2056" s="136"/>
      <c r="FU2056" s="136"/>
      <c r="FV2056" s="136"/>
      <c r="FW2056" s="136"/>
      <c r="FX2056" s="136"/>
      <c r="FY2056" s="136"/>
      <c r="FZ2056" s="136"/>
      <c r="GA2056" s="136"/>
      <c r="GB2056" s="136"/>
      <c r="GC2056" s="136"/>
      <c r="GD2056" s="136"/>
      <c r="GE2056" s="136"/>
      <c r="GF2056" s="136"/>
      <c r="GG2056" s="136"/>
      <c r="GH2056" s="136"/>
      <c r="GI2056" s="136"/>
      <c r="GJ2056" s="136"/>
      <c r="GK2056" s="136"/>
      <c r="GL2056" s="136"/>
      <c r="GM2056" s="136"/>
      <c r="GN2056" s="136"/>
      <c r="GO2056" s="136"/>
      <c r="GP2056" s="136"/>
      <c r="GQ2056" s="136"/>
      <c r="GR2056" s="136"/>
      <c r="GS2056" s="136"/>
      <c r="GT2056" s="136"/>
      <c r="GU2056" s="136"/>
      <c r="GV2056" s="136"/>
      <c r="GW2056" s="136"/>
      <c r="GX2056" s="136"/>
      <c r="GY2056" s="136"/>
      <c r="GZ2056" s="136"/>
      <c r="HA2056" s="136"/>
      <c r="HB2056" s="136"/>
      <c r="HC2056" s="136"/>
      <c r="HD2056" s="136"/>
      <c r="HE2056" s="136"/>
      <c r="HF2056" s="136"/>
      <c r="HG2056" s="136"/>
      <c r="HH2056" s="136"/>
      <c r="HI2056" s="136"/>
      <c r="HJ2056" s="136"/>
      <c r="HK2056" s="136"/>
      <c r="HL2056" s="136"/>
      <c r="HM2056" s="136"/>
      <c r="HN2056" s="136"/>
      <c r="HO2056" s="136"/>
      <c r="HP2056" s="136"/>
      <c r="HQ2056" s="136"/>
      <c r="HR2056" s="136"/>
      <c r="HS2056" s="136"/>
      <c r="HT2056" s="136"/>
      <c r="HU2056" s="136"/>
      <c r="HV2056" s="136"/>
      <c r="HW2056" s="136"/>
      <c r="HX2056" s="136"/>
      <c r="HY2056" s="136"/>
      <c r="HZ2056" s="136"/>
      <c r="IA2056" s="136"/>
      <c r="IB2056" s="136"/>
      <c r="IC2056" s="136"/>
      <c r="ID2056" s="136"/>
      <c r="IE2056" s="136"/>
      <c r="IF2056" s="136"/>
      <c r="IG2056" s="136"/>
    </row>
    <row r="2057" spans="1:241" ht="15" customHeight="1" x14ac:dyDescent="0.25">
      <c r="A2057" s="223" t="s">
        <v>322</v>
      </c>
      <c r="B2057" s="217">
        <v>6503608</v>
      </c>
      <c r="C2057" s="217">
        <v>6944932</v>
      </c>
      <c r="D2057" s="217">
        <v>843996</v>
      </c>
      <c r="E2057" s="217">
        <v>1201559</v>
      </c>
      <c r="F2057" s="217">
        <v>2106621</v>
      </c>
      <c r="G2057" s="217">
        <v>567032</v>
      </c>
      <c r="H2057" s="235">
        <v>18167748</v>
      </c>
      <c r="I2057" s="136"/>
      <c r="J2057" s="321" t="s">
        <v>385</v>
      </c>
      <c r="K2057" s="217">
        <v>7135592</v>
      </c>
      <c r="L2057" s="217">
        <v>4023014</v>
      </c>
      <c r="M2057" s="217">
        <v>901303</v>
      </c>
      <c r="N2057" s="217">
        <v>1440811</v>
      </c>
      <c r="O2057" s="217">
        <v>1932974</v>
      </c>
      <c r="P2057" s="217">
        <v>522090</v>
      </c>
      <c r="Q2057" s="235">
        <v>15955784</v>
      </c>
      <c r="R2057" s="136"/>
      <c r="S2057" s="136"/>
      <c r="T2057" s="136"/>
      <c r="U2057" s="136"/>
      <c r="V2057" s="136"/>
      <c r="W2057" s="136"/>
      <c r="X2057" s="136"/>
      <c r="Y2057" s="136"/>
      <c r="Z2057" s="136"/>
      <c r="AA2057" s="136"/>
      <c r="AB2057" s="136"/>
      <c r="AC2057" s="136"/>
      <c r="AD2057" s="136"/>
      <c r="AE2057" s="136"/>
      <c r="AF2057" s="136"/>
      <c r="AG2057" s="136"/>
      <c r="AH2057" s="136"/>
      <c r="AI2057" s="136"/>
      <c r="AJ2057" s="136"/>
      <c r="AK2057" s="136"/>
      <c r="AL2057" s="136"/>
      <c r="AM2057" s="136"/>
      <c r="AN2057" s="136"/>
      <c r="AO2057" s="136"/>
      <c r="AP2057" s="136"/>
      <c r="AQ2057" s="136"/>
      <c r="AR2057" s="136"/>
      <c r="AS2057" s="136"/>
      <c r="AT2057" s="136"/>
      <c r="AU2057" s="136"/>
      <c r="AV2057" s="136"/>
      <c r="AW2057" s="136"/>
      <c r="AX2057" s="136"/>
      <c r="AY2057" s="136"/>
      <c r="AZ2057" s="136"/>
      <c r="BA2057" s="136"/>
      <c r="BB2057" s="136"/>
      <c r="BC2057" s="136"/>
      <c r="BD2057" s="136"/>
      <c r="BE2057" s="136"/>
      <c r="BF2057" s="136"/>
      <c r="BG2057" s="136"/>
      <c r="BH2057" s="136"/>
      <c r="BI2057" s="136"/>
      <c r="BJ2057" s="136"/>
      <c r="BK2057" s="136"/>
      <c r="BL2057" s="136"/>
      <c r="BM2057" s="136"/>
      <c r="BN2057" s="136"/>
      <c r="BO2057" s="136"/>
      <c r="BP2057" s="136"/>
      <c r="BQ2057" s="136"/>
      <c r="BR2057" s="136"/>
      <c r="BS2057" s="136"/>
      <c r="BT2057" s="136"/>
      <c r="BU2057" s="136"/>
      <c r="BV2057" s="136"/>
      <c r="BW2057" s="136"/>
      <c r="BX2057" s="136"/>
      <c r="BY2057" s="136"/>
      <c r="BZ2057" s="136"/>
      <c r="CA2057" s="136"/>
      <c r="CB2057" s="136"/>
      <c r="CC2057" s="136"/>
      <c r="CD2057" s="136"/>
      <c r="CE2057" s="136"/>
      <c r="CF2057" s="136"/>
      <c r="CG2057" s="136"/>
      <c r="CH2057" s="136"/>
      <c r="CI2057" s="136"/>
      <c r="CJ2057" s="136"/>
      <c r="CK2057" s="136"/>
      <c r="CL2057" s="136"/>
      <c r="CM2057" s="136"/>
      <c r="CN2057" s="136"/>
      <c r="CO2057" s="136"/>
      <c r="CP2057" s="136"/>
      <c r="CQ2057" s="136"/>
      <c r="CR2057" s="136"/>
      <c r="CS2057" s="136"/>
      <c r="CT2057" s="136"/>
      <c r="CU2057" s="136"/>
      <c r="CV2057" s="136"/>
      <c r="CW2057" s="136"/>
      <c r="CX2057" s="136"/>
      <c r="CY2057" s="136"/>
      <c r="CZ2057" s="136"/>
      <c r="DA2057" s="136"/>
      <c r="DB2057" s="136"/>
      <c r="DC2057" s="136"/>
      <c r="DD2057" s="136"/>
      <c r="DE2057" s="136"/>
      <c r="DF2057" s="136"/>
      <c r="DG2057" s="136"/>
      <c r="DH2057" s="136"/>
      <c r="DI2057" s="136"/>
      <c r="DJ2057" s="136"/>
      <c r="DK2057" s="136"/>
      <c r="DL2057" s="136"/>
      <c r="DM2057" s="136"/>
      <c r="DN2057" s="136"/>
      <c r="DO2057" s="136"/>
      <c r="DP2057" s="136"/>
      <c r="DQ2057" s="136"/>
      <c r="DR2057" s="136"/>
      <c r="DS2057" s="136"/>
      <c r="DT2057" s="136"/>
      <c r="DU2057" s="136"/>
      <c r="DV2057" s="136"/>
      <c r="DW2057" s="136"/>
      <c r="DX2057" s="136"/>
      <c r="DY2057" s="136"/>
      <c r="DZ2057" s="136"/>
      <c r="EA2057" s="136"/>
      <c r="EB2057" s="136"/>
      <c r="EC2057" s="136"/>
      <c r="ED2057" s="136"/>
      <c r="EE2057" s="136"/>
      <c r="EF2057" s="136"/>
      <c r="EG2057" s="136"/>
      <c r="EH2057" s="136"/>
      <c r="EI2057" s="136"/>
      <c r="EJ2057" s="136"/>
      <c r="EK2057" s="136"/>
      <c r="EL2057" s="136"/>
      <c r="EM2057" s="136"/>
      <c r="EN2057" s="136"/>
      <c r="EO2057" s="136"/>
      <c r="EP2057" s="136"/>
      <c r="EQ2057" s="136"/>
      <c r="ER2057" s="136"/>
      <c r="ES2057" s="136"/>
      <c r="ET2057" s="136"/>
      <c r="EU2057" s="136"/>
      <c r="EV2057" s="136"/>
      <c r="EW2057" s="136"/>
      <c r="EX2057" s="136"/>
      <c r="EY2057" s="136"/>
      <c r="EZ2057" s="136"/>
      <c r="FA2057" s="136"/>
      <c r="FB2057" s="136"/>
      <c r="FC2057" s="136"/>
      <c r="FD2057" s="136"/>
      <c r="FE2057" s="136"/>
      <c r="FF2057" s="136"/>
      <c r="FG2057" s="136"/>
      <c r="FH2057" s="136"/>
      <c r="FI2057" s="136"/>
      <c r="FJ2057" s="136"/>
      <c r="FK2057" s="136"/>
      <c r="FL2057" s="136"/>
      <c r="FM2057" s="136"/>
      <c r="FN2057" s="136"/>
      <c r="FO2057" s="136"/>
      <c r="FP2057" s="136"/>
      <c r="FQ2057" s="136"/>
      <c r="FR2057" s="136"/>
      <c r="FS2057" s="136"/>
      <c r="FT2057" s="136"/>
      <c r="FU2057" s="136"/>
      <c r="FV2057" s="136"/>
      <c r="FW2057" s="136"/>
      <c r="FX2057" s="136"/>
      <c r="FY2057" s="136"/>
      <c r="FZ2057" s="136"/>
      <c r="GA2057" s="136"/>
      <c r="GB2057" s="136"/>
      <c r="GC2057" s="136"/>
      <c r="GD2057" s="136"/>
      <c r="GE2057" s="136"/>
      <c r="GF2057" s="136"/>
      <c r="GG2057" s="136"/>
      <c r="GH2057" s="136"/>
      <c r="GI2057" s="136"/>
      <c r="GJ2057" s="136"/>
      <c r="GK2057" s="136"/>
      <c r="GL2057" s="136"/>
      <c r="GM2057" s="136"/>
      <c r="GN2057" s="136"/>
      <c r="GO2057" s="136"/>
      <c r="GP2057" s="136"/>
      <c r="GQ2057" s="136"/>
      <c r="GR2057" s="136"/>
      <c r="GS2057" s="136"/>
      <c r="GT2057" s="136"/>
      <c r="GU2057" s="136"/>
      <c r="GV2057" s="136"/>
      <c r="GW2057" s="136"/>
      <c r="GX2057" s="136"/>
      <c r="GY2057" s="136"/>
      <c r="GZ2057" s="136"/>
      <c r="HA2057" s="136"/>
      <c r="HB2057" s="136"/>
      <c r="HC2057" s="136"/>
      <c r="HD2057" s="136"/>
      <c r="HE2057" s="136"/>
      <c r="HF2057" s="136"/>
      <c r="HG2057" s="136"/>
      <c r="HH2057" s="136"/>
      <c r="HI2057" s="136"/>
      <c r="HJ2057" s="136"/>
      <c r="HK2057" s="136"/>
      <c r="HL2057" s="136"/>
      <c r="HM2057" s="136"/>
      <c r="HN2057" s="136"/>
      <c r="HO2057" s="136"/>
      <c r="HP2057" s="136"/>
      <c r="HQ2057" s="136"/>
      <c r="HR2057" s="136"/>
      <c r="HS2057" s="136"/>
      <c r="HT2057" s="136"/>
      <c r="HU2057" s="136"/>
      <c r="HV2057" s="136"/>
      <c r="HW2057" s="136"/>
      <c r="HX2057" s="136"/>
      <c r="HY2057" s="136"/>
      <c r="HZ2057" s="136"/>
      <c r="IA2057" s="136"/>
      <c r="IB2057" s="136"/>
      <c r="IC2057" s="136"/>
      <c r="ID2057" s="136"/>
      <c r="IE2057" s="136"/>
      <c r="IF2057" s="136"/>
      <c r="IG2057" s="136"/>
    </row>
    <row r="2058" spans="1:241" ht="15" customHeight="1" x14ac:dyDescent="0.25">
      <c r="A2058" s="223" t="s">
        <v>374</v>
      </c>
      <c r="B2058" s="217">
        <v>6319740</v>
      </c>
      <c r="C2058" s="217">
        <v>3754186</v>
      </c>
      <c r="D2058" s="217">
        <v>557622</v>
      </c>
      <c r="E2058" s="217">
        <v>1011467</v>
      </c>
      <c r="F2058" s="217">
        <v>2142874</v>
      </c>
      <c r="G2058" s="217">
        <v>423108</v>
      </c>
      <c r="H2058" s="235">
        <v>14208997</v>
      </c>
      <c r="I2058" s="136"/>
      <c r="J2058" s="321" t="s">
        <v>386</v>
      </c>
      <c r="K2058" s="217">
        <v>5925355</v>
      </c>
      <c r="L2058" s="217">
        <v>3908548</v>
      </c>
      <c r="M2058" s="217">
        <v>919879</v>
      </c>
      <c r="N2058" s="217">
        <v>1097720</v>
      </c>
      <c r="O2058" s="217">
        <v>2543062</v>
      </c>
      <c r="P2058" s="217">
        <v>518643</v>
      </c>
      <c r="Q2058" s="235">
        <v>14913207</v>
      </c>
      <c r="R2058" s="136"/>
      <c r="S2058" s="136"/>
      <c r="T2058" s="136"/>
      <c r="U2058" s="136"/>
      <c r="V2058" s="136"/>
      <c r="W2058" s="136"/>
      <c r="X2058" s="136"/>
      <c r="Y2058" s="136"/>
      <c r="Z2058" s="136"/>
      <c r="AA2058" s="136"/>
      <c r="AB2058" s="136"/>
      <c r="AC2058" s="136"/>
      <c r="AD2058" s="136"/>
      <c r="AE2058" s="136"/>
      <c r="AF2058" s="136"/>
      <c r="AG2058" s="136"/>
      <c r="AH2058" s="136"/>
      <c r="AI2058" s="136"/>
      <c r="AJ2058" s="136"/>
      <c r="AK2058" s="136"/>
      <c r="AL2058" s="136"/>
      <c r="AM2058" s="136"/>
      <c r="AN2058" s="136"/>
      <c r="AO2058" s="136"/>
      <c r="AP2058" s="136"/>
      <c r="AQ2058" s="136"/>
      <c r="AR2058" s="136"/>
      <c r="AS2058" s="136"/>
      <c r="AT2058" s="136"/>
      <c r="AU2058" s="136"/>
      <c r="AV2058" s="136"/>
      <c r="AW2058" s="136"/>
      <c r="AX2058" s="136"/>
      <c r="AY2058" s="136"/>
      <c r="AZ2058" s="136"/>
      <c r="BA2058" s="136"/>
      <c r="BB2058" s="136"/>
      <c r="BC2058" s="136"/>
      <c r="BD2058" s="136"/>
      <c r="BE2058" s="136"/>
      <c r="BF2058" s="136"/>
      <c r="BG2058" s="136"/>
      <c r="BH2058" s="136"/>
      <c r="BI2058" s="136"/>
      <c r="BJ2058" s="136"/>
      <c r="BK2058" s="136"/>
      <c r="BL2058" s="136"/>
      <c r="BM2058" s="136"/>
      <c r="BN2058" s="136"/>
      <c r="BO2058" s="136"/>
      <c r="BP2058" s="136"/>
      <c r="BQ2058" s="136"/>
      <c r="BR2058" s="136"/>
      <c r="BS2058" s="136"/>
      <c r="BT2058" s="136"/>
      <c r="BU2058" s="136"/>
      <c r="BV2058" s="136"/>
      <c r="BW2058" s="136"/>
      <c r="BX2058" s="136"/>
      <c r="BY2058" s="136"/>
      <c r="BZ2058" s="136"/>
      <c r="CA2058" s="136"/>
      <c r="CB2058" s="136"/>
      <c r="CC2058" s="136"/>
      <c r="CD2058" s="136"/>
      <c r="CE2058" s="136"/>
      <c r="CF2058" s="136"/>
      <c r="CG2058" s="136"/>
      <c r="CH2058" s="136"/>
      <c r="CI2058" s="136"/>
      <c r="CJ2058" s="136"/>
      <c r="CK2058" s="136"/>
      <c r="CL2058" s="136"/>
      <c r="CM2058" s="136"/>
      <c r="CN2058" s="136"/>
      <c r="CO2058" s="136"/>
      <c r="CP2058" s="136"/>
      <c r="CQ2058" s="136"/>
      <c r="CR2058" s="136"/>
      <c r="CS2058" s="136"/>
      <c r="CT2058" s="136"/>
      <c r="CU2058" s="136"/>
      <c r="CV2058" s="136"/>
      <c r="CW2058" s="136"/>
      <c r="CX2058" s="136"/>
      <c r="CY2058" s="136"/>
      <c r="CZ2058" s="136"/>
      <c r="DA2058" s="136"/>
      <c r="DB2058" s="136"/>
      <c r="DC2058" s="136"/>
      <c r="DD2058" s="136"/>
      <c r="DE2058" s="136"/>
      <c r="DF2058" s="136"/>
      <c r="DG2058" s="136"/>
      <c r="DH2058" s="136"/>
      <c r="DI2058" s="136"/>
      <c r="DJ2058" s="136"/>
      <c r="DK2058" s="136"/>
      <c r="DL2058" s="136"/>
      <c r="DM2058" s="136"/>
      <c r="DN2058" s="136"/>
      <c r="DO2058" s="136"/>
      <c r="DP2058" s="136"/>
      <c r="DQ2058" s="136"/>
      <c r="DR2058" s="136"/>
      <c r="DS2058" s="136"/>
      <c r="DT2058" s="136"/>
      <c r="DU2058" s="136"/>
      <c r="DV2058" s="136"/>
      <c r="DW2058" s="136"/>
      <c r="DX2058" s="136"/>
      <c r="DY2058" s="136"/>
      <c r="DZ2058" s="136"/>
      <c r="EA2058" s="136"/>
      <c r="EB2058" s="136"/>
      <c r="EC2058" s="136"/>
      <c r="ED2058" s="136"/>
      <c r="EE2058" s="136"/>
      <c r="EF2058" s="136"/>
      <c r="EG2058" s="136"/>
      <c r="EH2058" s="136"/>
      <c r="EI2058" s="136"/>
      <c r="EJ2058" s="136"/>
      <c r="EK2058" s="136"/>
      <c r="EL2058" s="136"/>
      <c r="EM2058" s="136"/>
      <c r="EN2058" s="136"/>
      <c r="EO2058" s="136"/>
      <c r="EP2058" s="136"/>
      <c r="EQ2058" s="136"/>
      <c r="ER2058" s="136"/>
      <c r="ES2058" s="136"/>
      <c r="ET2058" s="136"/>
      <c r="EU2058" s="136"/>
      <c r="EV2058" s="136"/>
      <c r="EW2058" s="136"/>
      <c r="EX2058" s="136"/>
      <c r="EY2058" s="136"/>
      <c r="EZ2058" s="136"/>
      <c r="FA2058" s="136"/>
      <c r="FB2058" s="136"/>
      <c r="FC2058" s="136"/>
      <c r="FD2058" s="136"/>
      <c r="FE2058" s="136"/>
      <c r="FF2058" s="136"/>
      <c r="FG2058" s="136"/>
      <c r="FH2058" s="136"/>
      <c r="FI2058" s="136"/>
      <c r="FJ2058" s="136"/>
      <c r="FK2058" s="136"/>
      <c r="FL2058" s="136"/>
      <c r="FM2058" s="136"/>
      <c r="FN2058" s="136"/>
      <c r="FO2058" s="136"/>
      <c r="FP2058" s="136"/>
      <c r="FQ2058" s="136"/>
      <c r="FR2058" s="136"/>
      <c r="FS2058" s="136"/>
      <c r="FT2058" s="136"/>
      <c r="FU2058" s="136"/>
      <c r="FV2058" s="136"/>
      <c r="FW2058" s="136"/>
      <c r="FX2058" s="136"/>
      <c r="FY2058" s="136"/>
      <c r="FZ2058" s="136"/>
      <c r="GA2058" s="136"/>
      <c r="GB2058" s="136"/>
      <c r="GC2058" s="136"/>
      <c r="GD2058" s="136"/>
      <c r="GE2058" s="136"/>
      <c r="GF2058" s="136"/>
      <c r="GG2058" s="136"/>
      <c r="GH2058" s="136"/>
      <c r="GI2058" s="136"/>
      <c r="GJ2058" s="136"/>
      <c r="GK2058" s="136"/>
      <c r="GL2058" s="136"/>
      <c r="GM2058" s="136"/>
      <c r="GN2058" s="136"/>
      <c r="GO2058" s="136"/>
      <c r="GP2058" s="136"/>
      <c r="GQ2058" s="136"/>
      <c r="GR2058" s="136"/>
      <c r="GS2058" s="136"/>
      <c r="GT2058" s="136"/>
      <c r="GU2058" s="136"/>
      <c r="GV2058" s="136"/>
      <c r="GW2058" s="136"/>
      <c r="GX2058" s="136"/>
      <c r="GY2058" s="136"/>
      <c r="GZ2058" s="136"/>
      <c r="HA2058" s="136"/>
      <c r="HB2058" s="136"/>
      <c r="HC2058" s="136"/>
      <c r="HD2058" s="136"/>
      <c r="HE2058" s="136"/>
      <c r="HF2058" s="136"/>
      <c r="HG2058" s="136"/>
      <c r="HH2058" s="136"/>
      <c r="HI2058" s="136"/>
      <c r="HJ2058" s="136"/>
      <c r="HK2058" s="136"/>
      <c r="HL2058" s="136"/>
      <c r="HM2058" s="136"/>
      <c r="HN2058" s="136"/>
      <c r="HO2058" s="136"/>
      <c r="HP2058" s="136"/>
      <c r="HQ2058" s="136"/>
      <c r="HR2058" s="136"/>
      <c r="HS2058" s="136"/>
      <c r="HT2058" s="136"/>
      <c r="HU2058" s="136"/>
      <c r="HV2058" s="136"/>
      <c r="HW2058" s="136"/>
      <c r="HX2058" s="136"/>
      <c r="HY2058" s="136"/>
      <c r="HZ2058" s="136"/>
      <c r="IA2058" s="136"/>
      <c r="IB2058" s="136"/>
      <c r="IC2058" s="136"/>
      <c r="ID2058" s="136"/>
      <c r="IE2058" s="136"/>
      <c r="IF2058" s="136"/>
      <c r="IG2058" s="136"/>
    </row>
    <row r="2059" spans="1:241" ht="15" customHeight="1" x14ac:dyDescent="0.25">
      <c r="A2059" s="223" t="s">
        <v>320</v>
      </c>
      <c r="B2059" s="217">
        <v>7333247</v>
      </c>
      <c r="C2059" s="217">
        <v>6007321</v>
      </c>
      <c r="D2059" s="217">
        <v>761804</v>
      </c>
      <c r="E2059" s="217">
        <v>1745359</v>
      </c>
      <c r="F2059" s="217">
        <v>2184754</v>
      </c>
      <c r="G2059" s="217">
        <v>516251</v>
      </c>
      <c r="H2059" s="235">
        <v>18548736</v>
      </c>
      <c r="I2059" s="136"/>
      <c r="J2059" s="321" t="s">
        <v>387</v>
      </c>
      <c r="K2059" s="217">
        <v>8063121</v>
      </c>
      <c r="L2059" s="217">
        <v>3508121</v>
      </c>
      <c r="M2059" s="217">
        <v>1068781</v>
      </c>
      <c r="N2059" s="217">
        <v>1022422</v>
      </c>
      <c r="O2059" s="217">
        <v>1929006</v>
      </c>
      <c r="P2059" s="217">
        <v>470271</v>
      </c>
      <c r="Q2059" s="235">
        <v>16061722</v>
      </c>
      <c r="R2059" s="136"/>
      <c r="S2059" s="136"/>
      <c r="T2059" s="136"/>
      <c r="U2059" s="136"/>
      <c r="V2059" s="136"/>
      <c r="W2059" s="136"/>
      <c r="X2059" s="136"/>
      <c r="Y2059" s="136"/>
      <c r="Z2059" s="136"/>
      <c r="AA2059" s="136"/>
      <c r="AB2059" s="136"/>
      <c r="AC2059" s="136"/>
      <c r="AD2059" s="136"/>
      <c r="AE2059" s="136"/>
      <c r="AF2059" s="136"/>
      <c r="AG2059" s="136"/>
      <c r="AH2059" s="136"/>
      <c r="AI2059" s="136"/>
      <c r="AJ2059" s="136"/>
      <c r="AK2059" s="136"/>
      <c r="AL2059" s="136"/>
      <c r="AM2059" s="136"/>
      <c r="AN2059" s="136"/>
      <c r="AO2059" s="136"/>
      <c r="AP2059" s="136"/>
      <c r="AQ2059" s="136"/>
      <c r="AR2059" s="136"/>
      <c r="AS2059" s="136"/>
      <c r="AT2059" s="136"/>
      <c r="AU2059" s="136"/>
      <c r="AV2059" s="136"/>
      <c r="AW2059" s="136"/>
      <c r="AX2059" s="136"/>
      <c r="AY2059" s="136"/>
      <c r="AZ2059" s="136"/>
      <c r="BA2059" s="136"/>
      <c r="BB2059" s="136"/>
      <c r="BC2059" s="136"/>
      <c r="BD2059" s="136"/>
      <c r="BE2059" s="136"/>
      <c r="BF2059" s="136"/>
      <c r="BG2059" s="136"/>
      <c r="BH2059" s="136"/>
      <c r="BI2059" s="136"/>
      <c r="BJ2059" s="136"/>
      <c r="BK2059" s="136"/>
      <c r="BL2059" s="136"/>
      <c r="BM2059" s="136"/>
      <c r="BN2059" s="136"/>
      <c r="BO2059" s="136"/>
      <c r="BP2059" s="136"/>
      <c r="BQ2059" s="136"/>
      <c r="BR2059" s="136"/>
      <c r="BS2059" s="136"/>
      <c r="BT2059" s="136"/>
      <c r="BU2059" s="136"/>
      <c r="BV2059" s="136"/>
      <c r="BW2059" s="136"/>
      <c r="BX2059" s="136"/>
      <c r="BY2059" s="136"/>
      <c r="BZ2059" s="136"/>
      <c r="CA2059" s="136"/>
      <c r="CB2059" s="136"/>
      <c r="CC2059" s="136"/>
      <c r="CD2059" s="136"/>
      <c r="CE2059" s="136"/>
      <c r="CF2059" s="136"/>
      <c r="CG2059" s="136"/>
      <c r="CH2059" s="136"/>
      <c r="CI2059" s="136"/>
      <c r="CJ2059" s="136"/>
      <c r="CK2059" s="136"/>
      <c r="CL2059" s="136"/>
      <c r="CM2059" s="136"/>
      <c r="CN2059" s="136"/>
      <c r="CO2059" s="136"/>
      <c r="CP2059" s="136"/>
      <c r="CQ2059" s="136"/>
      <c r="CR2059" s="136"/>
      <c r="CS2059" s="136"/>
      <c r="CT2059" s="136"/>
      <c r="CU2059" s="136"/>
      <c r="CV2059" s="136"/>
      <c r="CW2059" s="136"/>
      <c r="CX2059" s="136"/>
      <c r="CY2059" s="136"/>
      <c r="CZ2059" s="136"/>
      <c r="DA2059" s="136"/>
      <c r="DB2059" s="136"/>
      <c r="DC2059" s="136"/>
      <c r="DD2059" s="136"/>
      <c r="DE2059" s="136"/>
      <c r="DF2059" s="136"/>
      <c r="DG2059" s="136"/>
      <c r="DH2059" s="136"/>
      <c r="DI2059" s="136"/>
      <c r="DJ2059" s="136"/>
      <c r="DK2059" s="136"/>
      <c r="DL2059" s="136"/>
      <c r="DM2059" s="136"/>
      <c r="DN2059" s="136"/>
      <c r="DO2059" s="136"/>
      <c r="DP2059" s="136"/>
      <c r="DQ2059" s="136"/>
      <c r="DR2059" s="136"/>
      <c r="DS2059" s="136"/>
      <c r="DT2059" s="136"/>
      <c r="DU2059" s="136"/>
      <c r="DV2059" s="136"/>
      <c r="DW2059" s="136"/>
      <c r="DX2059" s="136"/>
      <c r="DY2059" s="136"/>
      <c r="DZ2059" s="136"/>
      <c r="EA2059" s="136"/>
      <c r="EB2059" s="136"/>
      <c r="EC2059" s="136"/>
      <c r="ED2059" s="136"/>
      <c r="EE2059" s="136"/>
      <c r="EF2059" s="136"/>
      <c r="EG2059" s="136"/>
      <c r="EH2059" s="136"/>
      <c r="EI2059" s="136"/>
      <c r="EJ2059" s="136"/>
      <c r="EK2059" s="136"/>
      <c r="EL2059" s="136"/>
      <c r="EM2059" s="136"/>
      <c r="EN2059" s="136"/>
      <c r="EO2059" s="136"/>
      <c r="EP2059" s="136"/>
      <c r="EQ2059" s="136"/>
      <c r="ER2059" s="136"/>
      <c r="ES2059" s="136"/>
      <c r="ET2059" s="136"/>
      <c r="EU2059" s="136"/>
      <c r="EV2059" s="136"/>
      <c r="EW2059" s="136"/>
      <c r="EX2059" s="136"/>
      <c r="EY2059" s="136"/>
      <c r="EZ2059" s="136"/>
      <c r="FA2059" s="136"/>
      <c r="FB2059" s="136"/>
      <c r="FC2059" s="136"/>
      <c r="FD2059" s="136"/>
      <c r="FE2059" s="136"/>
      <c r="FF2059" s="136"/>
      <c r="FG2059" s="136"/>
      <c r="FH2059" s="136"/>
      <c r="FI2059" s="136"/>
      <c r="FJ2059" s="136"/>
      <c r="FK2059" s="136"/>
      <c r="FL2059" s="136"/>
      <c r="FM2059" s="136"/>
      <c r="FN2059" s="136"/>
      <c r="FO2059" s="136"/>
      <c r="FP2059" s="136"/>
      <c r="FQ2059" s="136"/>
      <c r="FR2059" s="136"/>
      <c r="FS2059" s="136"/>
      <c r="FT2059" s="136"/>
      <c r="FU2059" s="136"/>
      <c r="FV2059" s="136"/>
      <c r="FW2059" s="136"/>
      <c r="FX2059" s="136"/>
      <c r="FY2059" s="136"/>
      <c r="FZ2059" s="136"/>
      <c r="GA2059" s="136"/>
      <c r="GB2059" s="136"/>
      <c r="GC2059" s="136"/>
      <c r="GD2059" s="136"/>
      <c r="GE2059" s="136"/>
      <c r="GF2059" s="136"/>
      <c r="GG2059" s="136"/>
      <c r="GH2059" s="136"/>
      <c r="GI2059" s="136"/>
      <c r="GJ2059" s="136"/>
      <c r="GK2059" s="136"/>
      <c r="GL2059" s="136"/>
      <c r="GM2059" s="136"/>
      <c r="GN2059" s="136"/>
      <c r="GO2059" s="136"/>
      <c r="GP2059" s="136"/>
      <c r="GQ2059" s="136"/>
      <c r="GR2059" s="136"/>
      <c r="GS2059" s="136"/>
      <c r="GT2059" s="136"/>
      <c r="GU2059" s="136"/>
      <c r="GV2059" s="136"/>
      <c r="GW2059" s="136"/>
      <c r="GX2059" s="136"/>
      <c r="GY2059" s="136"/>
      <c r="GZ2059" s="136"/>
      <c r="HA2059" s="136"/>
      <c r="HB2059" s="136"/>
      <c r="HC2059" s="136"/>
      <c r="HD2059" s="136"/>
      <c r="HE2059" s="136"/>
      <c r="HF2059" s="136"/>
      <c r="HG2059" s="136"/>
      <c r="HH2059" s="136"/>
      <c r="HI2059" s="136"/>
      <c r="HJ2059" s="136"/>
      <c r="HK2059" s="136"/>
      <c r="HL2059" s="136"/>
      <c r="HM2059" s="136"/>
      <c r="HN2059" s="136"/>
      <c r="HO2059" s="136"/>
      <c r="HP2059" s="136"/>
      <c r="HQ2059" s="136"/>
      <c r="HR2059" s="136"/>
      <c r="HS2059" s="136"/>
      <c r="HT2059" s="136"/>
      <c r="HU2059" s="136"/>
      <c r="HV2059" s="136"/>
      <c r="HW2059" s="136"/>
      <c r="HX2059" s="136"/>
      <c r="HY2059" s="136"/>
      <c r="HZ2059" s="136"/>
      <c r="IA2059" s="136"/>
      <c r="IB2059" s="136"/>
      <c r="IC2059" s="136"/>
      <c r="ID2059" s="136"/>
      <c r="IE2059" s="136"/>
      <c r="IF2059" s="136"/>
      <c r="IG2059" s="136"/>
    </row>
    <row r="2060" spans="1:241" ht="15" customHeight="1" x14ac:dyDescent="0.25">
      <c r="A2060" s="223" t="s">
        <v>319</v>
      </c>
      <c r="B2060" s="217">
        <v>6141675</v>
      </c>
      <c r="C2060" s="217">
        <v>4629791</v>
      </c>
      <c r="D2060" s="217">
        <v>596532</v>
      </c>
      <c r="E2060" s="217">
        <v>1949201</v>
      </c>
      <c r="F2060" s="217">
        <v>2295452</v>
      </c>
      <c r="G2060" s="217">
        <v>534226</v>
      </c>
      <c r="H2060" s="235">
        <v>16146877</v>
      </c>
      <c r="I2060" s="136"/>
      <c r="J2060" s="321" t="s">
        <v>388</v>
      </c>
      <c r="K2060" s="217">
        <v>5188024</v>
      </c>
      <c r="L2060" s="217">
        <v>3738376</v>
      </c>
      <c r="M2060" s="217">
        <v>1384299</v>
      </c>
      <c r="N2060" s="217">
        <v>1350902</v>
      </c>
      <c r="O2060" s="217">
        <v>2169369</v>
      </c>
      <c r="P2060" s="217">
        <v>561975</v>
      </c>
      <c r="Q2060" s="235">
        <v>14392945</v>
      </c>
      <c r="R2060" s="136"/>
      <c r="S2060" s="136"/>
      <c r="T2060" s="136"/>
      <c r="U2060" s="136"/>
      <c r="V2060" s="136"/>
      <c r="W2060" s="136"/>
      <c r="X2060" s="136"/>
      <c r="Y2060" s="136"/>
      <c r="Z2060" s="136"/>
      <c r="AA2060" s="136"/>
      <c r="AB2060" s="136"/>
      <c r="AC2060" s="136"/>
      <c r="AD2060" s="136"/>
      <c r="AE2060" s="136"/>
      <c r="AF2060" s="136"/>
      <c r="AG2060" s="136"/>
      <c r="AH2060" s="136"/>
      <c r="AI2060" s="136"/>
      <c r="AJ2060" s="136"/>
      <c r="AK2060" s="136"/>
      <c r="AL2060" s="136"/>
      <c r="AM2060" s="136"/>
      <c r="AN2060" s="136"/>
      <c r="AO2060" s="136"/>
      <c r="AP2060" s="136"/>
      <c r="AQ2060" s="136"/>
      <c r="AR2060" s="136"/>
      <c r="AS2060" s="136"/>
      <c r="AT2060" s="136"/>
      <c r="AU2060" s="136"/>
      <c r="AV2060" s="136"/>
      <c r="AW2060" s="136"/>
      <c r="AX2060" s="136"/>
      <c r="AY2060" s="136"/>
      <c r="AZ2060" s="136"/>
      <c r="BA2060" s="136"/>
      <c r="BB2060" s="136"/>
      <c r="BC2060" s="136"/>
      <c r="BD2060" s="136"/>
      <c r="BE2060" s="136"/>
      <c r="BF2060" s="136"/>
      <c r="BG2060" s="136"/>
      <c r="BH2060" s="136"/>
      <c r="BI2060" s="136"/>
      <c r="BJ2060" s="136"/>
      <c r="BK2060" s="136"/>
      <c r="BL2060" s="136"/>
      <c r="BM2060" s="136"/>
      <c r="BN2060" s="136"/>
      <c r="BO2060" s="136"/>
      <c r="BP2060" s="136"/>
      <c r="BQ2060" s="136"/>
      <c r="BR2060" s="136"/>
      <c r="BS2060" s="136"/>
      <c r="BT2060" s="136"/>
      <c r="BU2060" s="136"/>
      <c r="BV2060" s="136"/>
      <c r="BW2060" s="136"/>
      <c r="BX2060" s="136"/>
      <c r="BY2060" s="136"/>
      <c r="BZ2060" s="136"/>
      <c r="CA2060" s="136"/>
      <c r="CB2060" s="136"/>
      <c r="CC2060" s="136"/>
      <c r="CD2060" s="136"/>
      <c r="CE2060" s="136"/>
      <c r="CF2060" s="136"/>
      <c r="CG2060" s="136"/>
      <c r="CH2060" s="136"/>
      <c r="CI2060" s="136"/>
      <c r="CJ2060" s="136"/>
      <c r="CK2060" s="136"/>
      <c r="CL2060" s="136"/>
      <c r="CM2060" s="136"/>
      <c r="CN2060" s="136"/>
      <c r="CO2060" s="136"/>
      <c r="CP2060" s="136"/>
      <c r="CQ2060" s="136"/>
      <c r="CR2060" s="136"/>
      <c r="CS2060" s="136"/>
      <c r="CT2060" s="136"/>
      <c r="CU2060" s="136"/>
      <c r="CV2060" s="136"/>
      <c r="CW2060" s="136"/>
      <c r="CX2060" s="136"/>
      <c r="CY2060" s="136"/>
      <c r="CZ2060" s="136"/>
      <c r="DA2060" s="136"/>
      <c r="DB2060" s="136"/>
      <c r="DC2060" s="136"/>
      <c r="DD2060" s="136"/>
      <c r="DE2060" s="136"/>
      <c r="DF2060" s="136"/>
      <c r="DG2060" s="136"/>
      <c r="DH2060" s="136"/>
      <c r="DI2060" s="136"/>
      <c r="DJ2060" s="136"/>
      <c r="DK2060" s="136"/>
      <c r="DL2060" s="136"/>
      <c r="DM2060" s="136"/>
      <c r="DN2060" s="136"/>
      <c r="DO2060" s="136"/>
      <c r="DP2060" s="136"/>
      <c r="DQ2060" s="136"/>
      <c r="DR2060" s="136"/>
      <c r="DS2060" s="136"/>
      <c r="DT2060" s="136"/>
      <c r="DU2060" s="136"/>
      <c r="DV2060" s="136"/>
      <c r="DW2060" s="136"/>
      <c r="DX2060" s="136"/>
      <c r="DY2060" s="136"/>
      <c r="DZ2060" s="136"/>
      <c r="EA2060" s="136"/>
      <c r="EB2060" s="136"/>
      <c r="EC2060" s="136"/>
      <c r="ED2060" s="136"/>
      <c r="EE2060" s="136"/>
      <c r="EF2060" s="136"/>
      <c r="EG2060" s="136"/>
      <c r="EH2060" s="136"/>
      <c r="EI2060" s="136"/>
      <c r="EJ2060" s="136"/>
      <c r="EK2060" s="136"/>
      <c r="EL2060" s="136"/>
      <c r="EM2060" s="136"/>
      <c r="EN2060" s="136"/>
      <c r="EO2060" s="136"/>
      <c r="EP2060" s="136"/>
      <c r="EQ2060" s="136"/>
      <c r="ER2060" s="136"/>
      <c r="ES2060" s="136"/>
      <c r="ET2060" s="136"/>
      <c r="EU2060" s="136"/>
      <c r="EV2060" s="136"/>
      <c r="EW2060" s="136"/>
      <c r="EX2060" s="136"/>
      <c r="EY2060" s="136"/>
      <c r="EZ2060" s="136"/>
      <c r="FA2060" s="136"/>
      <c r="FB2060" s="136"/>
      <c r="FC2060" s="136"/>
      <c r="FD2060" s="136"/>
      <c r="FE2060" s="136"/>
      <c r="FF2060" s="136"/>
      <c r="FG2060" s="136"/>
      <c r="FH2060" s="136"/>
      <c r="FI2060" s="136"/>
      <c r="FJ2060" s="136"/>
      <c r="FK2060" s="136"/>
      <c r="FL2060" s="136"/>
      <c r="FM2060" s="136"/>
      <c r="FN2060" s="136"/>
      <c r="FO2060" s="136"/>
      <c r="FP2060" s="136"/>
      <c r="FQ2060" s="136"/>
      <c r="FR2060" s="136"/>
      <c r="FS2060" s="136"/>
      <c r="FT2060" s="136"/>
      <c r="FU2060" s="136"/>
      <c r="FV2060" s="136"/>
      <c r="FW2060" s="136"/>
      <c r="FX2060" s="136"/>
      <c r="FY2060" s="136"/>
      <c r="FZ2060" s="136"/>
      <c r="GA2060" s="136"/>
      <c r="GB2060" s="136"/>
      <c r="GC2060" s="136"/>
      <c r="GD2060" s="136"/>
      <c r="GE2060" s="136"/>
      <c r="GF2060" s="136"/>
      <c r="GG2060" s="136"/>
      <c r="GH2060" s="136"/>
      <c r="GI2060" s="136"/>
      <c r="GJ2060" s="136"/>
      <c r="GK2060" s="136"/>
      <c r="GL2060" s="136"/>
      <c r="GM2060" s="136"/>
      <c r="GN2060" s="136"/>
      <c r="GO2060" s="136"/>
      <c r="GP2060" s="136"/>
      <c r="GQ2060" s="136"/>
      <c r="GR2060" s="136"/>
      <c r="GS2060" s="136"/>
      <c r="GT2060" s="136"/>
      <c r="GU2060" s="136"/>
      <c r="GV2060" s="136"/>
      <c r="GW2060" s="136"/>
      <c r="GX2060" s="136"/>
      <c r="GY2060" s="136"/>
      <c r="GZ2060" s="136"/>
      <c r="HA2060" s="136"/>
      <c r="HB2060" s="136"/>
      <c r="HC2060" s="136"/>
      <c r="HD2060" s="136"/>
      <c r="HE2060" s="136"/>
      <c r="HF2060" s="136"/>
      <c r="HG2060" s="136"/>
      <c r="HH2060" s="136"/>
      <c r="HI2060" s="136"/>
      <c r="HJ2060" s="136"/>
      <c r="HK2060" s="136"/>
      <c r="HL2060" s="136"/>
      <c r="HM2060" s="136"/>
      <c r="HN2060" s="136"/>
      <c r="HO2060" s="136"/>
      <c r="HP2060" s="136"/>
      <c r="HQ2060" s="136"/>
      <c r="HR2060" s="136"/>
      <c r="HS2060" s="136"/>
      <c r="HT2060" s="136"/>
      <c r="HU2060" s="136"/>
      <c r="HV2060" s="136"/>
      <c r="HW2060" s="136"/>
      <c r="HX2060" s="136"/>
      <c r="HY2060" s="136"/>
      <c r="HZ2060" s="136"/>
      <c r="IA2060" s="136"/>
      <c r="IB2060" s="136"/>
      <c r="IC2060" s="136"/>
      <c r="ID2060" s="136"/>
      <c r="IE2060" s="136"/>
      <c r="IF2060" s="136"/>
      <c r="IG2060" s="136"/>
    </row>
    <row r="2061" spans="1:241" ht="15" customHeight="1" x14ac:dyDescent="0.25">
      <c r="A2061" s="223" t="s">
        <v>318</v>
      </c>
      <c r="B2061" s="217">
        <v>4670757</v>
      </c>
      <c r="C2061" s="217">
        <v>3835233</v>
      </c>
      <c r="D2061" s="217">
        <v>516284</v>
      </c>
      <c r="E2061" s="217">
        <v>2075111</v>
      </c>
      <c r="F2061" s="217">
        <v>2429581</v>
      </c>
      <c r="G2061" s="217">
        <v>479367</v>
      </c>
      <c r="H2061" s="235">
        <v>14006333</v>
      </c>
      <c r="I2061" s="136"/>
      <c r="J2061" s="321" t="s">
        <v>389</v>
      </c>
      <c r="K2061" s="217">
        <v>5084709</v>
      </c>
      <c r="L2061" s="217">
        <v>3971595</v>
      </c>
      <c r="M2061" s="217">
        <v>1510655</v>
      </c>
      <c r="N2061" s="217">
        <v>1231628</v>
      </c>
      <c r="O2061" s="217">
        <v>1893609</v>
      </c>
      <c r="P2061" s="217">
        <v>421044</v>
      </c>
      <c r="Q2061" s="235">
        <v>14113240</v>
      </c>
      <c r="R2061" s="136"/>
      <c r="S2061" s="136"/>
      <c r="T2061" s="136"/>
      <c r="U2061" s="136"/>
      <c r="V2061" s="136"/>
      <c r="W2061" s="136"/>
      <c r="X2061" s="136"/>
      <c r="Y2061" s="136"/>
      <c r="Z2061" s="136"/>
      <c r="AA2061" s="136"/>
      <c r="AB2061" s="136"/>
      <c r="AC2061" s="136"/>
      <c r="AD2061" s="136"/>
      <c r="AE2061" s="136"/>
      <c r="AF2061" s="136"/>
      <c r="AG2061" s="136"/>
      <c r="AH2061" s="136"/>
      <c r="AI2061" s="136"/>
      <c r="AJ2061" s="136"/>
      <c r="AK2061" s="136"/>
      <c r="AL2061" s="136"/>
      <c r="AM2061" s="136"/>
      <c r="AN2061" s="136"/>
      <c r="AO2061" s="136"/>
      <c r="AP2061" s="136"/>
      <c r="AQ2061" s="136"/>
      <c r="AR2061" s="136"/>
      <c r="AS2061" s="136"/>
      <c r="AT2061" s="136"/>
      <c r="AU2061" s="136"/>
      <c r="AV2061" s="136"/>
      <c r="AW2061" s="136"/>
      <c r="AX2061" s="136"/>
      <c r="AY2061" s="136"/>
      <c r="AZ2061" s="136"/>
      <c r="BA2061" s="136"/>
      <c r="BB2061" s="136"/>
      <c r="BC2061" s="136"/>
      <c r="BD2061" s="136"/>
      <c r="BE2061" s="136"/>
      <c r="BF2061" s="136"/>
      <c r="BG2061" s="136"/>
      <c r="BH2061" s="136"/>
      <c r="BI2061" s="136"/>
      <c r="BJ2061" s="136"/>
      <c r="BK2061" s="136"/>
      <c r="BL2061" s="136"/>
      <c r="BM2061" s="136"/>
      <c r="BN2061" s="136"/>
      <c r="BO2061" s="136"/>
      <c r="BP2061" s="136"/>
      <c r="BQ2061" s="136"/>
      <c r="BR2061" s="136"/>
      <c r="BS2061" s="136"/>
      <c r="BT2061" s="136"/>
      <c r="BU2061" s="136"/>
      <c r="BV2061" s="136"/>
      <c r="BW2061" s="136"/>
      <c r="BX2061" s="136"/>
      <c r="BY2061" s="136"/>
      <c r="BZ2061" s="136"/>
      <c r="CA2061" s="136"/>
      <c r="CB2061" s="136"/>
      <c r="CC2061" s="136"/>
      <c r="CD2061" s="136"/>
      <c r="CE2061" s="136"/>
      <c r="CF2061" s="136"/>
      <c r="CG2061" s="136"/>
      <c r="CH2061" s="136"/>
      <c r="CI2061" s="136"/>
      <c r="CJ2061" s="136"/>
      <c r="CK2061" s="136"/>
      <c r="CL2061" s="136"/>
      <c r="CM2061" s="136"/>
      <c r="CN2061" s="136"/>
      <c r="CO2061" s="136"/>
      <c r="CP2061" s="136"/>
      <c r="CQ2061" s="136"/>
      <c r="CR2061" s="136"/>
      <c r="CS2061" s="136"/>
      <c r="CT2061" s="136"/>
      <c r="CU2061" s="136"/>
      <c r="CV2061" s="136"/>
      <c r="CW2061" s="136"/>
      <c r="CX2061" s="136"/>
      <c r="CY2061" s="136"/>
      <c r="CZ2061" s="136"/>
      <c r="DA2061" s="136"/>
      <c r="DB2061" s="136"/>
      <c r="DC2061" s="136"/>
      <c r="DD2061" s="136"/>
      <c r="DE2061" s="136"/>
      <c r="DF2061" s="136"/>
      <c r="DG2061" s="136"/>
      <c r="DH2061" s="136"/>
      <c r="DI2061" s="136"/>
      <c r="DJ2061" s="136"/>
      <c r="DK2061" s="136"/>
      <c r="DL2061" s="136"/>
      <c r="DM2061" s="136"/>
      <c r="DN2061" s="136"/>
      <c r="DO2061" s="136"/>
      <c r="DP2061" s="136"/>
      <c r="DQ2061" s="136"/>
      <c r="DR2061" s="136"/>
      <c r="DS2061" s="136"/>
      <c r="DT2061" s="136"/>
      <c r="DU2061" s="136"/>
      <c r="DV2061" s="136"/>
      <c r="DW2061" s="136"/>
      <c r="DX2061" s="136"/>
      <c r="DY2061" s="136"/>
      <c r="DZ2061" s="136"/>
      <c r="EA2061" s="136"/>
      <c r="EB2061" s="136"/>
      <c r="EC2061" s="136"/>
      <c r="ED2061" s="136"/>
      <c r="EE2061" s="136"/>
      <c r="EF2061" s="136"/>
      <c r="EG2061" s="136"/>
      <c r="EH2061" s="136"/>
      <c r="EI2061" s="136"/>
      <c r="EJ2061" s="136"/>
      <c r="EK2061" s="136"/>
      <c r="EL2061" s="136"/>
      <c r="EM2061" s="136"/>
      <c r="EN2061" s="136"/>
      <c r="EO2061" s="136"/>
      <c r="EP2061" s="136"/>
      <c r="EQ2061" s="136"/>
      <c r="ER2061" s="136"/>
      <c r="ES2061" s="136"/>
      <c r="ET2061" s="136"/>
      <c r="EU2061" s="136"/>
      <c r="EV2061" s="136"/>
      <c r="EW2061" s="136"/>
      <c r="EX2061" s="136"/>
      <c r="EY2061" s="136"/>
      <c r="EZ2061" s="136"/>
      <c r="FA2061" s="136"/>
      <c r="FB2061" s="136"/>
      <c r="FC2061" s="136"/>
      <c r="FD2061" s="136"/>
      <c r="FE2061" s="136"/>
      <c r="FF2061" s="136"/>
      <c r="FG2061" s="136"/>
      <c r="FH2061" s="136"/>
      <c r="FI2061" s="136"/>
      <c r="FJ2061" s="136"/>
      <c r="FK2061" s="136"/>
      <c r="FL2061" s="136"/>
      <c r="FM2061" s="136"/>
      <c r="FN2061" s="136"/>
      <c r="FO2061" s="136"/>
      <c r="FP2061" s="136"/>
      <c r="FQ2061" s="136"/>
      <c r="FR2061" s="136"/>
      <c r="FS2061" s="136"/>
      <c r="FT2061" s="136"/>
      <c r="FU2061" s="136"/>
      <c r="FV2061" s="136"/>
      <c r="FW2061" s="136"/>
      <c r="FX2061" s="136"/>
      <c r="FY2061" s="136"/>
      <c r="FZ2061" s="136"/>
      <c r="GA2061" s="136"/>
      <c r="GB2061" s="136"/>
      <c r="GC2061" s="136"/>
      <c r="GD2061" s="136"/>
      <c r="GE2061" s="136"/>
      <c r="GF2061" s="136"/>
      <c r="GG2061" s="136"/>
      <c r="GH2061" s="136"/>
      <c r="GI2061" s="136"/>
      <c r="GJ2061" s="136"/>
      <c r="GK2061" s="136"/>
      <c r="GL2061" s="136"/>
      <c r="GM2061" s="136"/>
      <c r="GN2061" s="136"/>
      <c r="GO2061" s="136"/>
      <c r="GP2061" s="136"/>
      <c r="GQ2061" s="136"/>
      <c r="GR2061" s="136"/>
      <c r="GS2061" s="136"/>
      <c r="GT2061" s="136"/>
      <c r="GU2061" s="136"/>
      <c r="GV2061" s="136"/>
      <c r="GW2061" s="136"/>
      <c r="GX2061" s="136"/>
      <c r="GY2061" s="136"/>
      <c r="GZ2061" s="136"/>
      <c r="HA2061" s="136"/>
      <c r="HB2061" s="136"/>
      <c r="HC2061" s="136"/>
      <c r="HD2061" s="136"/>
      <c r="HE2061" s="136"/>
      <c r="HF2061" s="136"/>
      <c r="HG2061" s="136"/>
      <c r="HH2061" s="136"/>
      <c r="HI2061" s="136"/>
      <c r="HJ2061" s="136"/>
      <c r="HK2061" s="136"/>
      <c r="HL2061" s="136"/>
      <c r="HM2061" s="136"/>
      <c r="HN2061" s="136"/>
      <c r="HO2061" s="136"/>
      <c r="HP2061" s="136"/>
      <c r="HQ2061" s="136"/>
      <c r="HR2061" s="136"/>
      <c r="HS2061" s="136"/>
      <c r="HT2061" s="136"/>
      <c r="HU2061" s="136"/>
      <c r="HV2061" s="136"/>
      <c r="HW2061" s="136"/>
      <c r="HX2061" s="136"/>
      <c r="HY2061" s="136"/>
      <c r="HZ2061" s="136"/>
      <c r="IA2061" s="136"/>
      <c r="IB2061" s="136"/>
      <c r="IC2061" s="136"/>
      <c r="ID2061" s="136"/>
      <c r="IE2061" s="136"/>
      <c r="IF2061" s="136"/>
      <c r="IG2061" s="136"/>
    </row>
    <row r="2062" spans="1:241" ht="15" customHeight="1" x14ac:dyDescent="0.25">
      <c r="A2062" s="223" t="s">
        <v>317</v>
      </c>
      <c r="B2062" s="217">
        <v>5009505</v>
      </c>
      <c r="C2062" s="217">
        <v>3954534</v>
      </c>
      <c r="D2062" s="217">
        <v>656531</v>
      </c>
      <c r="E2062" s="217">
        <v>2306232</v>
      </c>
      <c r="F2062" s="217">
        <v>2075768</v>
      </c>
      <c r="G2062" s="217">
        <v>613158</v>
      </c>
      <c r="H2062" s="235">
        <v>14615728</v>
      </c>
      <c r="I2062" s="136"/>
      <c r="J2062" s="321" t="s">
        <v>390</v>
      </c>
      <c r="K2062" s="217">
        <v>5828504</v>
      </c>
      <c r="L2062" s="217">
        <v>6542519</v>
      </c>
      <c r="M2062" s="217">
        <v>2262654</v>
      </c>
      <c r="N2062" s="217">
        <v>1105943</v>
      </c>
      <c r="O2062" s="217">
        <v>2321768</v>
      </c>
      <c r="P2062" s="217">
        <v>564604</v>
      </c>
      <c r="Q2062" s="235">
        <v>18625992</v>
      </c>
      <c r="R2062" s="136"/>
      <c r="S2062" s="136"/>
      <c r="T2062" s="136"/>
      <c r="U2062" s="136"/>
      <c r="V2062" s="136"/>
      <c r="W2062" s="136"/>
      <c r="X2062" s="136"/>
      <c r="Y2062" s="136"/>
      <c r="Z2062" s="136"/>
      <c r="AA2062" s="136"/>
      <c r="AB2062" s="136"/>
      <c r="AC2062" s="136"/>
      <c r="AD2062" s="136"/>
      <c r="AE2062" s="136"/>
      <c r="AF2062" s="136"/>
      <c r="AG2062" s="136"/>
      <c r="AH2062" s="136"/>
      <c r="AI2062" s="136"/>
      <c r="AJ2062" s="136"/>
      <c r="AK2062" s="136"/>
      <c r="AL2062" s="136"/>
      <c r="AM2062" s="136"/>
      <c r="AN2062" s="136"/>
      <c r="AO2062" s="136"/>
      <c r="AP2062" s="136"/>
      <c r="AQ2062" s="136"/>
      <c r="AR2062" s="136"/>
      <c r="AS2062" s="136"/>
      <c r="AT2062" s="136"/>
      <c r="AU2062" s="136"/>
      <c r="AV2062" s="136"/>
      <c r="AW2062" s="136"/>
      <c r="AX2062" s="136"/>
      <c r="AY2062" s="136"/>
      <c r="AZ2062" s="136"/>
      <c r="BA2062" s="136"/>
      <c r="BB2062" s="136"/>
      <c r="BC2062" s="136"/>
      <c r="BD2062" s="136"/>
      <c r="BE2062" s="136"/>
      <c r="BF2062" s="136"/>
      <c r="BG2062" s="136"/>
      <c r="BH2062" s="136"/>
      <c r="BI2062" s="136"/>
      <c r="BJ2062" s="136"/>
      <c r="BK2062" s="136"/>
      <c r="BL2062" s="136"/>
      <c r="BM2062" s="136"/>
      <c r="BN2062" s="136"/>
      <c r="BO2062" s="136"/>
      <c r="BP2062" s="136"/>
      <c r="BQ2062" s="136"/>
      <c r="BR2062" s="136"/>
      <c r="BS2062" s="136"/>
      <c r="BT2062" s="136"/>
      <c r="BU2062" s="136"/>
      <c r="BV2062" s="136"/>
      <c r="BW2062" s="136"/>
      <c r="BX2062" s="136"/>
      <c r="BY2062" s="136"/>
      <c r="BZ2062" s="136"/>
      <c r="CA2062" s="136"/>
      <c r="CB2062" s="136"/>
      <c r="CC2062" s="136"/>
      <c r="CD2062" s="136"/>
      <c r="CE2062" s="136"/>
      <c r="CF2062" s="136"/>
      <c r="CG2062" s="136"/>
      <c r="CH2062" s="136"/>
      <c r="CI2062" s="136"/>
      <c r="CJ2062" s="136"/>
      <c r="CK2062" s="136"/>
      <c r="CL2062" s="136"/>
      <c r="CM2062" s="136"/>
      <c r="CN2062" s="136"/>
      <c r="CO2062" s="136"/>
      <c r="CP2062" s="136"/>
      <c r="CQ2062" s="136"/>
      <c r="CR2062" s="136"/>
      <c r="CS2062" s="136"/>
      <c r="CT2062" s="136"/>
      <c r="CU2062" s="136"/>
      <c r="CV2062" s="136"/>
      <c r="CW2062" s="136"/>
      <c r="CX2062" s="136"/>
      <c r="CY2062" s="136"/>
      <c r="CZ2062" s="136"/>
      <c r="DA2062" s="136"/>
      <c r="DB2062" s="136"/>
      <c r="DC2062" s="136"/>
      <c r="DD2062" s="136"/>
      <c r="DE2062" s="136"/>
      <c r="DF2062" s="136"/>
      <c r="DG2062" s="136"/>
      <c r="DH2062" s="136"/>
      <c r="DI2062" s="136"/>
      <c r="DJ2062" s="136"/>
      <c r="DK2062" s="136"/>
      <c r="DL2062" s="136"/>
      <c r="DM2062" s="136"/>
      <c r="DN2062" s="136"/>
      <c r="DO2062" s="136"/>
      <c r="DP2062" s="136"/>
      <c r="DQ2062" s="136"/>
      <c r="DR2062" s="136"/>
      <c r="DS2062" s="136"/>
      <c r="DT2062" s="136"/>
      <c r="DU2062" s="136"/>
      <c r="DV2062" s="136"/>
      <c r="DW2062" s="136"/>
      <c r="DX2062" s="136"/>
      <c r="DY2062" s="136"/>
      <c r="DZ2062" s="136"/>
      <c r="EA2062" s="136"/>
      <c r="EB2062" s="136"/>
      <c r="EC2062" s="136"/>
      <c r="ED2062" s="136"/>
      <c r="EE2062" s="136"/>
      <c r="EF2062" s="136"/>
      <c r="EG2062" s="136"/>
      <c r="EH2062" s="136"/>
      <c r="EI2062" s="136"/>
      <c r="EJ2062" s="136"/>
      <c r="EK2062" s="136"/>
      <c r="EL2062" s="136"/>
      <c r="EM2062" s="136"/>
      <c r="EN2062" s="136"/>
      <c r="EO2062" s="136"/>
      <c r="EP2062" s="136"/>
      <c r="EQ2062" s="136"/>
      <c r="ER2062" s="136"/>
      <c r="ES2062" s="136"/>
      <c r="ET2062" s="136"/>
      <c r="EU2062" s="136"/>
      <c r="EV2062" s="136"/>
      <c r="EW2062" s="136"/>
      <c r="EX2062" s="136"/>
      <c r="EY2062" s="136"/>
      <c r="EZ2062" s="136"/>
      <c r="FA2062" s="136"/>
      <c r="FB2062" s="136"/>
      <c r="FC2062" s="136"/>
      <c r="FD2062" s="136"/>
      <c r="FE2062" s="136"/>
      <c r="FF2062" s="136"/>
      <c r="FG2062" s="136"/>
      <c r="FH2062" s="136"/>
      <c r="FI2062" s="136"/>
      <c r="FJ2062" s="136"/>
      <c r="FK2062" s="136"/>
      <c r="FL2062" s="136"/>
      <c r="FM2062" s="136"/>
      <c r="FN2062" s="136"/>
      <c r="FO2062" s="136"/>
      <c r="FP2062" s="136"/>
      <c r="FQ2062" s="136"/>
      <c r="FR2062" s="136"/>
      <c r="FS2062" s="136"/>
      <c r="FT2062" s="136"/>
      <c r="FU2062" s="136"/>
      <c r="FV2062" s="136"/>
      <c r="FW2062" s="136"/>
      <c r="FX2062" s="136"/>
      <c r="FY2062" s="136"/>
      <c r="FZ2062" s="136"/>
      <c r="GA2062" s="136"/>
      <c r="GB2062" s="136"/>
      <c r="GC2062" s="136"/>
      <c r="GD2062" s="136"/>
      <c r="GE2062" s="136"/>
      <c r="GF2062" s="136"/>
      <c r="GG2062" s="136"/>
      <c r="GH2062" s="136"/>
      <c r="GI2062" s="136"/>
      <c r="GJ2062" s="136"/>
      <c r="GK2062" s="136"/>
      <c r="GL2062" s="136"/>
      <c r="GM2062" s="136"/>
      <c r="GN2062" s="136"/>
      <c r="GO2062" s="136"/>
      <c r="GP2062" s="136"/>
      <c r="GQ2062" s="136"/>
      <c r="GR2062" s="136"/>
      <c r="GS2062" s="136"/>
      <c r="GT2062" s="136"/>
      <c r="GU2062" s="136"/>
      <c r="GV2062" s="136"/>
      <c r="GW2062" s="136"/>
      <c r="GX2062" s="136"/>
      <c r="GY2062" s="136"/>
      <c r="GZ2062" s="136"/>
      <c r="HA2062" s="136"/>
      <c r="HB2062" s="136"/>
      <c r="HC2062" s="136"/>
      <c r="HD2062" s="136"/>
      <c r="HE2062" s="136"/>
      <c r="HF2062" s="136"/>
      <c r="HG2062" s="136"/>
      <c r="HH2062" s="136"/>
      <c r="HI2062" s="136"/>
      <c r="HJ2062" s="136"/>
      <c r="HK2062" s="136"/>
      <c r="HL2062" s="136"/>
      <c r="HM2062" s="136"/>
      <c r="HN2062" s="136"/>
      <c r="HO2062" s="136"/>
      <c r="HP2062" s="136"/>
      <c r="HQ2062" s="136"/>
      <c r="HR2062" s="136"/>
      <c r="HS2062" s="136"/>
      <c r="HT2062" s="136"/>
      <c r="HU2062" s="136"/>
      <c r="HV2062" s="136"/>
      <c r="HW2062" s="136"/>
      <c r="HX2062" s="136"/>
      <c r="HY2062" s="136"/>
      <c r="HZ2062" s="136"/>
      <c r="IA2062" s="136"/>
      <c r="IB2062" s="136"/>
      <c r="IC2062" s="136"/>
      <c r="ID2062" s="136"/>
      <c r="IE2062" s="136"/>
      <c r="IF2062" s="136"/>
      <c r="IG2062" s="136"/>
    </row>
    <row r="2063" spans="1:241" ht="15" customHeight="1" x14ac:dyDescent="0.25">
      <c r="A2063" s="223" t="s">
        <v>375</v>
      </c>
      <c r="B2063" s="217">
        <v>805170</v>
      </c>
      <c r="C2063" s="217">
        <v>5113858</v>
      </c>
      <c r="D2063" s="217">
        <v>487351</v>
      </c>
      <c r="E2063" s="217">
        <v>1646075</v>
      </c>
      <c r="F2063" s="217">
        <v>1926336</v>
      </c>
      <c r="G2063" s="217">
        <v>427298</v>
      </c>
      <c r="H2063" s="235">
        <v>10406088</v>
      </c>
      <c r="I2063" s="136"/>
      <c r="J2063" s="321" t="s">
        <v>391</v>
      </c>
      <c r="K2063" s="217">
        <v>6244252</v>
      </c>
      <c r="L2063" s="217">
        <v>6002728</v>
      </c>
      <c r="M2063" s="217">
        <v>2250626</v>
      </c>
      <c r="N2063" s="217">
        <v>1546156</v>
      </c>
      <c r="O2063" s="217">
        <v>2548614</v>
      </c>
      <c r="P2063" s="217">
        <v>476182</v>
      </c>
      <c r="Q2063" s="235">
        <v>19068558</v>
      </c>
      <c r="R2063" s="136"/>
      <c r="S2063" s="136"/>
      <c r="T2063" s="136"/>
      <c r="U2063" s="136"/>
      <c r="V2063" s="136"/>
      <c r="W2063" s="136"/>
      <c r="X2063" s="136"/>
      <c r="Y2063" s="136"/>
      <c r="Z2063" s="136"/>
      <c r="AA2063" s="136"/>
      <c r="AB2063" s="136"/>
      <c r="AC2063" s="136"/>
      <c r="AD2063" s="136"/>
      <c r="AE2063" s="136"/>
      <c r="AF2063" s="136"/>
      <c r="AG2063" s="136"/>
      <c r="AH2063" s="136"/>
      <c r="AI2063" s="136"/>
      <c r="AJ2063" s="136"/>
      <c r="AK2063" s="136"/>
      <c r="AL2063" s="136"/>
      <c r="AM2063" s="136"/>
      <c r="AN2063" s="136"/>
      <c r="AO2063" s="136"/>
      <c r="AP2063" s="136"/>
      <c r="AQ2063" s="136"/>
      <c r="AR2063" s="136"/>
      <c r="AS2063" s="136"/>
      <c r="AT2063" s="136"/>
      <c r="AU2063" s="136"/>
      <c r="AV2063" s="136"/>
      <c r="AW2063" s="136"/>
      <c r="AX2063" s="136"/>
      <c r="AY2063" s="136"/>
      <c r="AZ2063" s="136"/>
      <c r="BA2063" s="136"/>
      <c r="BB2063" s="136"/>
      <c r="BC2063" s="136"/>
      <c r="BD2063" s="136"/>
      <c r="BE2063" s="136"/>
      <c r="BF2063" s="136"/>
      <c r="BG2063" s="136"/>
      <c r="BH2063" s="136"/>
      <c r="BI2063" s="136"/>
      <c r="BJ2063" s="136"/>
      <c r="BK2063" s="136"/>
      <c r="BL2063" s="136"/>
      <c r="BM2063" s="136"/>
      <c r="BN2063" s="136"/>
      <c r="BO2063" s="136"/>
      <c r="BP2063" s="136"/>
      <c r="BQ2063" s="136"/>
      <c r="BR2063" s="136"/>
      <c r="BS2063" s="136"/>
      <c r="BT2063" s="136"/>
      <c r="BU2063" s="136"/>
      <c r="BV2063" s="136"/>
      <c r="BW2063" s="136"/>
      <c r="BX2063" s="136"/>
      <c r="BY2063" s="136"/>
      <c r="BZ2063" s="136"/>
      <c r="CA2063" s="136"/>
      <c r="CB2063" s="136"/>
      <c r="CC2063" s="136"/>
      <c r="CD2063" s="136"/>
      <c r="CE2063" s="136"/>
      <c r="CF2063" s="136"/>
      <c r="CG2063" s="136"/>
      <c r="CH2063" s="136"/>
      <c r="CI2063" s="136"/>
      <c r="CJ2063" s="136"/>
      <c r="CK2063" s="136"/>
      <c r="CL2063" s="136"/>
      <c r="CM2063" s="136"/>
      <c r="CN2063" s="136"/>
      <c r="CO2063" s="136"/>
      <c r="CP2063" s="136"/>
      <c r="CQ2063" s="136"/>
      <c r="CR2063" s="136"/>
      <c r="CS2063" s="136"/>
      <c r="CT2063" s="136"/>
      <c r="CU2063" s="136"/>
      <c r="CV2063" s="136"/>
      <c r="CW2063" s="136"/>
      <c r="CX2063" s="136"/>
      <c r="CY2063" s="136"/>
      <c r="CZ2063" s="136"/>
      <c r="DA2063" s="136"/>
      <c r="DB2063" s="136"/>
      <c r="DC2063" s="136"/>
      <c r="DD2063" s="136"/>
      <c r="DE2063" s="136"/>
      <c r="DF2063" s="136"/>
      <c r="DG2063" s="136"/>
      <c r="DH2063" s="136"/>
      <c r="DI2063" s="136"/>
      <c r="DJ2063" s="136"/>
      <c r="DK2063" s="136"/>
      <c r="DL2063" s="136"/>
      <c r="DM2063" s="136"/>
      <c r="DN2063" s="136"/>
      <c r="DO2063" s="136"/>
      <c r="DP2063" s="136"/>
      <c r="DQ2063" s="136"/>
      <c r="DR2063" s="136"/>
      <c r="DS2063" s="136"/>
      <c r="DT2063" s="136"/>
      <c r="DU2063" s="136"/>
      <c r="DV2063" s="136"/>
      <c r="DW2063" s="136"/>
      <c r="DX2063" s="136"/>
      <c r="DY2063" s="136"/>
      <c r="DZ2063" s="136"/>
      <c r="EA2063" s="136"/>
      <c r="EB2063" s="136"/>
      <c r="EC2063" s="136"/>
      <c r="ED2063" s="136"/>
      <c r="EE2063" s="136"/>
      <c r="EF2063" s="136"/>
      <c r="EG2063" s="136"/>
      <c r="EH2063" s="136"/>
      <c r="EI2063" s="136"/>
      <c r="EJ2063" s="136"/>
      <c r="EK2063" s="136"/>
      <c r="EL2063" s="136"/>
      <c r="EM2063" s="136"/>
      <c r="EN2063" s="136"/>
      <c r="EO2063" s="136"/>
      <c r="EP2063" s="136"/>
      <c r="EQ2063" s="136"/>
      <c r="ER2063" s="136"/>
      <c r="ES2063" s="136"/>
      <c r="ET2063" s="136"/>
      <c r="EU2063" s="136"/>
      <c r="EV2063" s="136"/>
      <c r="EW2063" s="136"/>
      <c r="EX2063" s="136"/>
      <c r="EY2063" s="136"/>
      <c r="EZ2063" s="136"/>
      <c r="FA2063" s="136"/>
      <c r="FB2063" s="136"/>
      <c r="FC2063" s="136"/>
      <c r="FD2063" s="136"/>
      <c r="FE2063" s="136"/>
      <c r="FF2063" s="136"/>
      <c r="FG2063" s="136"/>
      <c r="FH2063" s="136"/>
      <c r="FI2063" s="136"/>
      <c r="FJ2063" s="136"/>
      <c r="FK2063" s="136"/>
      <c r="FL2063" s="136"/>
      <c r="FM2063" s="136"/>
      <c r="FN2063" s="136"/>
      <c r="FO2063" s="136"/>
      <c r="FP2063" s="136"/>
      <c r="FQ2063" s="136"/>
      <c r="FR2063" s="136"/>
      <c r="FS2063" s="136"/>
      <c r="FT2063" s="136"/>
      <c r="FU2063" s="136"/>
      <c r="FV2063" s="136"/>
      <c r="FW2063" s="136"/>
      <c r="FX2063" s="136"/>
      <c r="FY2063" s="136"/>
      <c r="FZ2063" s="136"/>
      <c r="GA2063" s="136"/>
      <c r="GB2063" s="136"/>
      <c r="GC2063" s="136"/>
      <c r="GD2063" s="136"/>
      <c r="GE2063" s="136"/>
      <c r="GF2063" s="136"/>
      <c r="GG2063" s="136"/>
      <c r="GH2063" s="136"/>
      <c r="GI2063" s="136"/>
      <c r="GJ2063" s="136"/>
      <c r="GK2063" s="136"/>
      <c r="GL2063" s="136"/>
      <c r="GM2063" s="136"/>
      <c r="GN2063" s="136"/>
      <c r="GO2063" s="136"/>
      <c r="GP2063" s="136"/>
      <c r="GQ2063" s="136"/>
      <c r="GR2063" s="136"/>
      <c r="GS2063" s="136"/>
      <c r="GT2063" s="136"/>
      <c r="GU2063" s="136"/>
      <c r="GV2063" s="136"/>
      <c r="GW2063" s="136"/>
      <c r="GX2063" s="136"/>
      <c r="GY2063" s="136"/>
      <c r="GZ2063" s="136"/>
      <c r="HA2063" s="136"/>
      <c r="HB2063" s="136"/>
      <c r="HC2063" s="136"/>
      <c r="HD2063" s="136"/>
      <c r="HE2063" s="136"/>
      <c r="HF2063" s="136"/>
      <c r="HG2063" s="136"/>
      <c r="HH2063" s="136"/>
      <c r="HI2063" s="136"/>
      <c r="HJ2063" s="136"/>
      <c r="HK2063" s="136"/>
      <c r="HL2063" s="136"/>
      <c r="HM2063" s="136"/>
      <c r="HN2063" s="136"/>
      <c r="HO2063" s="136"/>
      <c r="HP2063" s="136"/>
      <c r="HQ2063" s="136"/>
      <c r="HR2063" s="136"/>
      <c r="HS2063" s="136"/>
      <c r="HT2063" s="136"/>
      <c r="HU2063" s="136"/>
      <c r="HV2063" s="136"/>
      <c r="HW2063" s="136"/>
      <c r="HX2063" s="136"/>
      <c r="HY2063" s="136"/>
      <c r="HZ2063" s="136"/>
      <c r="IA2063" s="136"/>
      <c r="IB2063" s="136"/>
      <c r="IC2063" s="136"/>
      <c r="ID2063" s="136"/>
      <c r="IE2063" s="136"/>
      <c r="IF2063" s="136"/>
      <c r="IG2063" s="136"/>
    </row>
    <row r="2064" spans="1:241" ht="15" customHeight="1" x14ac:dyDescent="0.25">
      <c r="A2064" s="223" t="s">
        <v>315</v>
      </c>
      <c r="B2064" s="217">
        <v>4875574</v>
      </c>
      <c r="C2064" s="217">
        <v>5483727</v>
      </c>
      <c r="D2064" s="217">
        <v>674565</v>
      </c>
      <c r="E2064" s="217">
        <v>1215646</v>
      </c>
      <c r="F2064" s="217">
        <v>2055775</v>
      </c>
      <c r="G2064" s="217">
        <v>678813</v>
      </c>
      <c r="H2064" s="235">
        <v>14984100</v>
      </c>
      <c r="I2064" s="136"/>
      <c r="J2064" s="321" t="s">
        <v>392</v>
      </c>
      <c r="K2064" s="217">
        <v>6717633</v>
      </c>
      <c r="L2064" s="217">
        <v>7691755</v>
      </c>
      <c r="M2064" s="217">
        <v>1319250</v>
      </c>
      <c r="N2064" s="217">
        <v>1265523</v>
      </c>
      <c r="O2064" s="217">
        <v>2014242</v>
      </c>
      <c r="P2064" s="217">
        <v>445074</v>
      </c>
      <c r="Q2064" s="235">
        <v>19453477</v>
      </c>
      <c r="R2064" s="136"/>
      <c r="S2064" s="136"/>
      <c r="T2064" s="136"/>
      <c r="U2064" s="136"/>
      <c r="V2064" s="136"/>
      <c r="W2064" s="136"/>
      <c r="X2064" s="136"/>
      <c r="Y2064" s="136"/>
      <c r="Z2064" s="136"/>
      <c r="AA2064" s="136"/>
      <c r="AB2064" s="136"/>
      <c r="AC2064" s="136"/>
      <c r="AD2064" s="136"/>
      <c r="AE2064" s="136"/>
      <c r="AF2064" s="136"/>
      <c r="AG2064" s="136"/>
      <c r="AH2064" s="136"/>
      <c r="AI2064" s="136"/>
      <c r="AJ2064" s="136"/>
      <c r="AK2064" s="136"/>
      <c r="AL2064" s="136"/>
      <c r="AM2064" s="136"/>
      <c r="AN2064" s="136"/>
      <c r="AO2064" s="136"/>
      <c r="AP2064" s="136"/>
      <c r="AQ2064" s="136"/>
      <c r="AR2064" s="136"/>
      <c r="AS2064" s="136"/>
      <c r="AT2064" s="136"/>
      <c r="AU2064" s="136"/>
      <c r="AV2064" s="136"/>
      <c r="AW2064" s="136"/>
      <c r="AX2064" s="136"/>
      <c r="AY2064" s="136"/>
      <c r="AZ2064" s="136"/>
      <c r="BA2064" s="136"/>
      <c r="BB2064" s="136"/>
      <c r="BC2064" s="136"/>
      <c r="BD2064" s="136"/>
      <c r="BE2064" s="136"/>
      <c r="BF2064" s="136"/>
      <c r="BG2064" s="136"/>
      <c r="BH2064" s="136"/>
      <c r="BI2064" s="136"/>
      <c r="BJ2064" s="136"/>
      <c r="BK2064" s="136"/>
      <c r="BL2064" s="136"/>
      <c r="BM2064" s="136"/>
      <c r="BN2064" s="136"/>
      <c r="BO2064" s="136"/>
      <c r="BP2064" s="136"/>
      <c r="BQ2064" s="136"/>
      <c r="BR2064" s="136"/>
      <c r="BS2064" s="136"/>
      <c r="BT2064" s="136"/>
      <c r="BU2064" s="136"/>
      <c r="BV2064" s="136"/>
      <c r="BW2064" s="136"/>
      <c r="BX2064" s="136"/>
      <c r="BY2064" s="136"/>
      <c r="BZ2064" s="136"/>
      <c r="CA2064" s="136"/>
      <c r="CB2064" s="136"/>
      <c r="CC2064" s="136"/>
      <c r="CD2064" s="136"/>
      <c r="CE2064" s="136"/>
      <c r="CF2064" s="136"/>
      <c r="CG2064" s="136"/>
      <c r="CH2064" s="136"/>
      <c r="CI2064" s="136"/>
      <c r="CJ2064" s="136"/>
      <c r="CK2064" s="136"/>
      <c r="CL2064" s="136"/>
      <c r="CM2064" s="136"/>
      <c r="CN2064" s="136"/>
      <c r="CO2064" s="136"/>
      <c r="CP2064" s="136"/>
      <c r="CQ2064" s="136"/>
      <c r="CR2064" s="136"/>
      <c r="CS2064" s="136"/>
      <c r="CT2064" s="136"/>
      <c r="CU2064" s="136"/>
      <c r="CV2064" s="136"/>
      <c r="CW2064" s="136"/>
      <c r="CX2064" s="136"/>
      <c r="CY2064" s="136"/>
      <c r="CZ2064" s="136"/>
      <c r="DA2064" s="136"/>
      <c r="DB2064" s="136"/>
      <c r="DC2064" s="136"/>
      <c r="DD2064" s="136"/>
      <c r="DE2064" s="136"/>
      <c r="DF2064" s="136"/>
      <c r="DG2064" s="136"/>
      <c r="DH2064" s="136"/>
      <c r="DI2064" s="136"/>
      <c r="DJ2064" s="136"/>
      <c r="DK2064" s="136"/>
      <c r="DL2064" s="136"/>
      <c r="DM2064" s="136"/>
      <c r="DN2064" s="136"/>
      <c r="DO2064" s="136"/>
      <c r="DP2064" s="136"/>
      <c r="DQ2064" s="136"/>
      <c r="DR2064" s="136"/>
      <c r="DS2064" s="136"/>
      <c r="DT2064" s="136"/>
      <c r="DU2064" s="136"/>
      <c r="DV2064" s="136"/>
      <c r="DW2064" s="136"/>
      <c r="DX2064" s="136"/>
      <c r="DY2064" s="136"/>
      <c r="DZ2064" s="136"/>
      <c r="EA2064" s="136"/>
      <c r="EB2064" s="136"/>
      <c r="EC2064" s="136"/>
      <c r="ED2064" s="136"/>
      <c r="EE2064" s="136"/>
      <c r="EF2064" s="136"/>
      <c r="EG2064" s="136"/>
      <c r="EH2064" s="136"/>
      <c r="EI2064" s="136"/>
      <c r="EJ2064" s="136"/>
      <c r="EK2064" s="136"/>
      <c r="EL2064" s="136"/>
      <c r="EM2064" s="136"/>
      <c r="EN2064" s="136"/>
      <c r="EO2064" s="136"/>
      <c r="EP2064" s="136"/>
      <c r="EQ2064" s="136"/>
      <c r="ER2064" s="136"/>
      <c r="ES2064" s="136"/>
      <c r="ET2064" s="136"/>
      <c r="EU2064" s="136"/>
      <c r="EV2064" s="136"/>
      <c r="EW2064" s="136"/>
      <c r="EX2064" s="136"/>
      <c r="EY2064" s="136"/>
      <c r="EZ2064" s="136"/>
      <c r="FA2064" s="136"/>
      <c r="FB2064" s="136"/>
      <c r="FC2064" s="136"/>
      <c r="FD2064" s="136"/>
      <c r="FE2064" s="136"/>
      <c r="FF2064" s="136"/>
      <c r="FG2064" s="136"/>
      <c r="FH2064" s="136"/>
      <c r="FI2064" s="136"/>
      <c r="FJ2064" s="136"/>
      <c r="FK2064" s="136"/>
      <c r="FL2064" s="136"/>
      <c r="FM2064" s="136"/>
      <c r="FN2064" s="136"/>
      <c r="FO2064" s="136"/>
      <c r="FP2064" s="136"/>
      <c r="FQ2064" s="136"/>
      <c r="FR2064" s="136"/>
      <c r="FS2064" s="136"/>
      <c r="FT2064" s="136"/>
      <c r="FU2064" s="136"/>
      <c r="FV2064" s="136"/>
      <c r="FW2064" s="136"/>
      <c r="FX2064" s="136"/>
      <c r="FY2064" s="136"/>
      <c r="FZ2064" s="136"/>
      <c r="GA2064" s="136"/>
      <c r="GB2064" s="136"/>
      <c r="GC2064" s="136"/>
      <c r="GD2064" s="136"/>
      <c r="GE2064" s="136"/>
      <c r="GF2064" s="136"/>
      <c r="GG2064" s="136"/>
      <c r="GH2064" s="136"/>
      <c r="GI2064" s="136"/>
      <c r="GJ2064" s="136"/>
      <c r="GK2064" s="136"/>
      <c r="GL2064" s="136"/>
      <c r="GM2064" s="136"/>
      <c r="GN2064" s="136"/>
      <c r="GO2064" s="136"/>
      <c r="GP2064" s="136"/>
      <c r="GQ2064" s="136"/>
      <c r="GR2064" s="136"/>
      <c r="GS2064" s="136"/>
      <c r="GT2064" s="136"/>
      <c r="GU2064" s="136"/>
      <c r="GV2064" s="136"/>
      <c r="GW2064" s="136"/>
      <c r="GX2064" s="136"/>
      <c r="GY2064" s="136"/>
      <c r="GZ2064" s="136"/>
      <c r="HA2064" s="136"/>
      <c r="HB2064" s="136"/>
      <c r="HC2064" s="136"/>
      <c r="HD2064" s="136"/>
      <c r="HE2064" s="136"/>
      <c r="HF2064" s="136"/>
      <c r="HG2064" s="136"/>
      <c r="HH2064" s="136"/>
      <c r="HI2064" s="136"/>
      <c r="HJ2064" s="136"/>
      <c r="HK2064" s="136"/>
      <c r="HL2064" s="136"/>
      <c r="HM2064" s="136"/>
      <c r="HN2064" s="136"/>
      <c r="HO2064" s="136"/>
      <c r="HP2064" s="136"/>
      <c r="HQ2064" s="136"/>
      <c r="HR2064" s="136"/>
      <c r="HS2064" s="136"/>
      <c r="HT2064" s="136"/>
      <c r="HU2064" s="136"/>
      <c r="HV2064" s="136"/>
      <c r="HW2064" s="136"/>
      <c r="HX2064" s="136"/>
      <c r="HY2064" s="136"/>
      <c r="HZ2064" s="136"/>
      <c r="IA2064" s="136"/>
      <c r="IB2064" s="136"/>
      <c r="IC2064" s="136"/>
      <c r="ID2064" s="136"/>
      <c r="IE2064" s="136"/>
      <c r="IF2064" s="136"/>
      <c r="IG2064" s="136"/>
    </row>
    <row r="2065" spans="1:241" ht="15" customHeight="1" x14ac:dyDescent="0.25">
      <c r="A2065" s="223" t="s">
        <v>314</v>
      </c>
      <c r="B2065" s="217">
        <v>3722703</v>
      </c>
      <c r="C2065" s="217">
        <v>5140892</v>
      </c>
      <c r="D2065" s="217">
        <v>635786</v>
      </c>
      <c r="E2065" s="217">
        <v>1344850</v>
      </c>
      <c r="F2065" s="217">
        <v>2065217</v>
      </c>
      <c r="G2065" s="217">
        <v>485809</v>
      </c>
      <c r="H2065" s="235">
        <v>13395257</v>
      </c>
      <c r="I2065" s="136"/>
      <c r="J2065" s="321" t="s">
        <v>393</v>
      </c>
      <c r="K2065" s="217">
        <v>4681813</v>
      </c>
      <c r="L2065" s="217">
        <v>8399014</v>
      </c>
      <c r="M2065" s="217">
        <v>854430</v>
      </c>
      <c r="N2065" s="217">
        <v>988513</v>
      </c>
      <c r="O2065" s="217">
        <v>1926329</v>
      </c>
      <c r="P2065" s="217">
        <v>441077</v>
      </c>
      <c r="Q2065" s="235">
        <v>17291176</v>
      </c>
      <c r="R2065" s="136"/>
      <c r="S2065" s="136"/>
      <c r="T2065" s="136"/>
      <c r="U2065" s="136"/>
      <c r="V2065" s="136"/>
      <c r="W2065" s="136"/>
      <c r="X2065" s="136"/>
      <c r="Y2065" s="136"/>
      <c r="Z2065" s="136"/>
      <c r="AA2065" s="136"/>
      <c r="AB2065" s="136"/>
      <c r="AC2065" s="136"/>
      <c r="AD2065" s="136"/>
      <c r="AE2065" s="136"/>
      <c r="AF2065" s="136"/>
      <c r="AG2065" s="136"/>
      <c r="AH2065" s="136"/>
      <c r="AI2065" s="136"/>
      <c r="AJ2065" s="136"/>
      <c r="AK2065" s="136"/>
      <c r="AL2065" s="136"/>
      <c r="AM2065" s="136"/>
      <c r="AN2065" s="136"/>
      <c r="AO2065" s="136"/>
      <c r="AP2065" s="136"/>
      <c r="AQ2065" s="136"/>
      <c r="AR2065" s="136"/>
      <c r="AS2065" s="136"/>
      <c r="AT2065" s="136"/>
      <c r="AU2065" s="136"/>
      <c r="AV2065" s="136"/>
      <c r="AW2065" s="136"/>
      <c r="AX2065" s="136"/>
      <c r="AY2065" s="136"/>
      <c r="AZ2065" s="136"/>
      <c r="BA2065" s="136"/>
      <c r="BB2065" s="136"/>
      <c r="BC2065" s="136"/>
      <c r="BD2065" s="136"/>
      <c r="BE2065" s="136"/>
      <c r="BF2065" s="136"/>
      <c r="BG2065" s="136"/>
      <c r="BH2065" s="136"/>
      <c r="BI2065" s="136"/>
      <c r="BJ2065" s="136"/>
      <c r="BK2065" s="136"/>
      <c r="BL2065" s="136"/>
      <c r="BM2065" s="136"/>
      <c r="BN2065" s="136"/>
      <c r="BO2065" s="136"/>
      <c r="BP2065" s="136"/>
      <c r="BQ2065" s="136"/>
      <c r="BR2065" s="136"/>
      <c r="BS2065" s="136"/>
      <c r="BT2065" s="136"/>
      <c r="BU2065" s="136"/>
      <c r="BV2065" s="136"/>
      <c r="BW2065" s="136"/>
      <c r="BX2065" s="136"/>
      <c r="BY2065" s="136"/>
      <c r="BZ2065" s="136"/>
      <c r="CA2065" s="136"/>
      <c r="CB2065" s="136"/>
      <c r="CC2065" s="136"/>
      <c r="CD2065" s="136"/>
      <c r="CE2065" s="136"/>
      <c r="CF2065" s="136"/>
      <c r="CG2065" s="136"/>
      <c r="CH2065" s="136"/>
      <c r="CI2065" s="136"/>
      <c r="CJ2065" s="136"/>
      <c r="CK2065" s="136"/>
      <c r="CL2065" s="136"/>
      <c r="CM2065" s="136"/>
      <c r="CN2065" s="136"/>
      <c r="CO2065" s="136"/>
      <c r="CP2065" s="136"/>
      <c r="CQ2065" s="136"/>
      <c r="CR2065" s="136"/>
      <c r="CS2065" s="136"/>
      <c r="CT2065" s="136"/>
      <c r="CU2065" s="136"/>
      <c r="CV2065" s="136"/>
      <c r="CW2065" s="136"/>
      <c r="CX2065" s="136"/>
      <c r="CY2065" s="136"/>
      <c r="CZ2065" s="136"/>
      <c r="DA2065" s="136"/>
      <c r="DB2065" s="136"/>
      <c r="DC2065" s="136"/>
      <c r="DD2065" s="136"/>
      <c r="DE2065" s="136"/>
      <c r="DF2065" s="136"/>
      <c r="DG2065" s="136"/>
      <c r="DH2065" s="136"/>
      <c r="DI2065" s="136"/>
      <c r="DJ2065" s="136"/>
      <c r="DK2065" s="136"/>
      <c r="DL2065" s="136"/>
      <c r="DM2065" s="136"/>
      <c r="DN2065" s="136"/>
      <c r="DO2065" s="136"/>
      <c r="DP2065" s="136"/>
      <c r="DQ2065" s="136"/>
      <c r="DR2065" s="136"/>
      <c r="DS2065" s="136"/>
      <c r="DT2065" s="136"/>
      <c r="DU2065" s="136"/>
      <c r="DV2065" s="136"/>
      <c r="DW2065" s="136"/>
      <c r="DX2065" s="136"/>
      <c r="DY2065" s="136"/>
      <c r="DZ2065" s="136"/>
      <c r="EA2065" s="136"/>
      <c r="EB2065" s="136"/>
      <c r="EC2065" s="136"/>
      <c r="ED2065" s="136"/>
      <c r="EE2065" s="136"/>
      <c r="EF2065" s="136"/>
      <c r="EG2065" s="136"/>
      <c r="EH2065" s="136"/>
      <c r="EI2065" s="136"/>
      <c r="EJ2065" s="136"/>
      <c r="EK2065" s="136"/>
      <c r="EL2065" s="136"/>
      <c r="EM2065" s="136"/>
      <c r="EN2065" s="136"/>
      <c r="EO2065" s="136"/>
      <c r="EP2065" s="136"/>
      <c r="EQ2065" s="136"/>
      <c r="ER2065" s="136"/>
      <c r="ES2065" s="136"/>
      <c r="ET2065" s="136"/>
      <c r="EU2065" s="136"/>
      <c r="EV2065" s="136"/>
      <c r="EW2065" s="136"/>
      <c r="EX2065" s="136"/>
      <c r="EY2065" s="136"/>
      <c r="EZ2065" s="136"/>
      <c r="FA2065" s="136"/>
      <c r="FB2065" s="136"/>
      <c r="FC2065" s="136"/>
      <c r="FD2065" s="136"/>
      <c r="FE2065" s="136"/>
      <c r="FF2065" s="136"/>
      <c r="FG2065" s="136"/>
      <c r="FH2065" s="136"/>
      <c r="FI2065" s="136"/>
      <c r="FJ2065" s="136"/>
      <c r="FK2065" s="136"/>
      <c r="FL2065" s="136"/>
      <c r="FM2065" s="136"/>
      <c r="FN2065" s="136"/>
      <c r="FO2065" s="136"/>
      <c r="FP2065" s="136"/>
      <c r="FQ2065" s="136"/>
      <c r="FR2065" s="136"/>
      <c r="FS2065" s="136"/>
      <c r="FT2065" s="136"/>
      <c r="FU2065" s="136"/>
      <c r="FV2065" s="136"/>
      <c r="FW2065" s="136"/>
      <c r="FX2065" s="136"/>
      <c r="FY2065" s="136"/>
      <c r="FZ2065" s="136"/>
      <c r="GA2065" s="136"/>
      <c r="GB2065" s="136"/>
      <c r="GC2065" s="136"/>
      <c r="GD2065" s="136"/>
      <c r="GE2065" s="136"/>
      <c r="GF2065" s="136"/>
      <c r="GG2065" s="136"/>
      <c r="GH2065" s="136"/>
      <c r="GI2065" s="136"/>
      <c r="GJ2065" s="136"/>
      <c r="GK2065" s="136"/>
      <c r="GL2065" s="136"/>
      <c r="GM2065" s="136"/>
      <c r="GN2065" s="136"/>
      <c r="GO2065" s="136"/>
      <c r="GP2065" s="136"/>
      <c r="GQ2065" s="136"/>
      <c r="GR2065" s="136"/>
      <c r="GS2065" s="136"/>
      <c r="GT2065" s="136"/>
      <c r="GU2065" s="136"/>
      <c r="GV2065" s="136"/>
      <c r="GW2065" s="136"/>
      <c r="GX2065" s="136"/>
      <c r="GY2065" s="136"/>
      <c r="GZ2065" s="136"/>
      <c r="HA2065" s="136"/>
      <c r="HB2065" s="136"/>
      <c r="HC2065" s="136"/>
      <c r="HD2065" s="136"/>
      <c r="HE2065" s="136"/>
      <c r="HF2065" s="136"/>
      <c r="HG2065" s="136"/>
      <c r="HH2065" s="136"/>
      <c r="HI2065" s="136"/>
      <c r="HJ2065" s="136"/>
      <c r="HK2065" s="136"/>
      <c r="HL2065" s="136"/>
      <c r="HM2065" s="136"/>
      <c r="HN2065" s="136"/>
      <c r="HO2065" s="136"/>
      <c r="HP2065" s="136"/>
      <c r="HQ2065" s="136"/>
      <c r="HR2065" s="136"/>
      <c r="HS2065" s="136"/>
      <c r="HT2065" s="136"/>
      <c r="HU2065" s="136"/>
      <c r="HV2065" s="136"/>
      <c r="HW2065" s="136"/>
      <c r="HX2065" s="136"/>
      <c r="HY2065" s="136"/>
      <c r="HZ2065" s="136"/>
      <c r="IA2065" s="136"/>
      <c r="IB2065" s="136"/>
      <c r="IC2065" s="136"/>
      <c r="ID2065" s="136"/>
      <c r="IE2065" s="136"/>
      <c r="IF2065" s="136"/>
      <c r="IG2065" s="136"/>
    </row>
    <row r="2066" spans="1:241" ht="15" customHeight="1" x14ac:dyDescent="0.25">
      <c r="A2066" s="223" t="s">
        <v>313</v>
      </c>
      <c r="B2066" s="217">
        <v>4769213</v>
      </c>
      <c r="C2066" s="217">
        <v>5362124</v>
      </c>
      <c r="D2066" s="217">
        <v>802392</v>
      </c>
      <c r="E2066" s="217">
        <v>1706487</v>
      </c>
      <c r="F2066" s="217">
        <v>2008235</v>
      </c>
      <c r="G2066" s="217">
        <v>588268</v>
      </c>
      <c r="H2066" s="235">
        <v>15236719</v>
      </c>
      <c r="I2066" s="136"/>
      <c r="J2066" s="321" t="s">
        <v>394</v>
      </c>
      <c r="K2066" s="217">
        <v>4557400</v>
      </c>
      <c r="L2066" s="217">
        <v>6832106</v>
      </c>
      <c r="M2066" s="217">
        <v>720108</v>
      </c>
      <c r="N2066" s="217">
        <v>1038843</v>
      </c>
      <c r="O2066" s="217">
        <v>1833166</v>
      </c>
      <c r="P2066" s="217">
        <v>437432</v>
      </c>
      <c r="Q2066" s="235">
        <v>15419055</v>
      </c>
      <c r="R2066" s="136"/>
      <c r="S2066" s="136"/>
      <c r="T2066" s="136"/>
      <c r="U2066" s="136"/>
      <c r="V2066" s="136"/>
      <c r="W2066" s="136"/>
      <c r="X2066" s="136"/>
      <c r="Y2066" s="136"/>
      <c r="Z2066" s="136"/>
      <c r="AA2066" s="136"/>
      <c r="AB2066" s="136"/>
      <c r="AC2066" s="136"/>
      <c r="AD2066" s="136"/>
      <c r="AE2066" s="136"/>
      <c r="AF2066" s="136"/>
      <c r="AG2066" s="136"/>
      <c r="AH2066" s="136"/>
      <c r="AI2066" s="136"/>
      <c r="AJ2066" s="136"/>
      <c r="AK2066" s="136"/>
      <c r="AL2066" s="136"/>
      <c r="AM2066" s="136"/>
      <c r="AN2066" s="136"/>
      <c r="AO2066" s="136"/>
      <c r="AP2066" s="136"/>
      <c r="AQ2066" s="136"/>
      <c r="AR2066" s="136"/>
      <c r="AS2066" s="136"/>
      <c r="AT2066" s="136"/>
      <c r="AU2066" s="136"/>
      <c r="AV2066" s="136"/>
      <c r="AW2066" s="136"/>
      <c r="AX2066" s="136"/>
      <c r="AY2066" s="136"/>
      <c r="AZ2066" s="136"/>
      <c r="BA2066" s="136"/>
      <c r="BB2066" s="136"/>
      <c r="BC2066" s="136"/>
      <c r="BD2066" s="136"/>
      <c r="BE2066" s="136"/>
      <c r="BF2066" s="136"/>
      <c r="BG2066" s="136"/>
      <c r="BH2066" s="136"/>
      <c r="BI2066" s="136"/>
      <c r="BJ2066" s="136"/>
      <c r="BK2066" s="136"/>
      <c r="BL2066" s="136"/>
      <c r="BM2066" s="136"/>
      <c r="BN2066" s="136"/>
      <c r="BO2066" s="136"/>
      <c r="BP2066" s="136"/>
      <c r="BQ2066" s="136"/>
      <c r="BR2066" s="136"/>
      <c r="BS2066" s="136"/>
      <c r="BT2066" s="136"/>
      <c r="BU2066" s="136"/>
      <c r="BV2066" s="136"/>
      <c r="BW2066" s="136"/>
      <c r="BX2066" s="136"/>
      <c r="BY2066" s="136"/>
      <c r="BZ2066" s="136"/>
      <c r="CA2066" s="136"/>
      <c r="CB2066" s="136"/>
      <c r="CC2066" s="136"/>
      <c r="CD2066" s="136"/>
      <c r="CE2066" s="136"/>
      <c r="CF2066" s="136"/>
      <c r="CG2066" s="136"/>
      <c r="CH2066" s="136"/>
      <c r="CI2066" s="136"/>
      <c r="CJ2066" s="136"/>
      <c r="CK2066" s="136"/>
      <c r="CL2066" s="136"/>
      <c r="CM2066" s="136"/>
      <c r="CN2066" s="136"/>
      <c r="CO2066" s="136"/>
      <c r="CP2066" s="136"/>
      <c r="CQ2066" s="136"/>
      <c r="CR2066" s="136"/>
      <c r="CS2066" s="136"/>
      <c r="CT2066" s="136"/>
      <c r="CU2066" s="136"/>
      <c r="CV2066" s="136"/>
      <c r="CW2066" s="136"/>
      <c r="CX2066" s="136"/>
      <c r="CY2066" s="136"/>
      <c r="CZ2066" s="136"/>
      <c r="DA2066" s="136"/>
      <c r="DB2066" s="136"/>
      <c r="DC2066" s="136"/>
      <c r="DD2066" s="136"/>
      <c r="DE2066" s="136"/>
      <c r="DF2066" s="136"/>
      <c r="DG2066" s="136"/>
      <c r="DH2066" s="136"/>
      <c r="DI2066" s="136"/>
      <c r="DJ2066" s="136"/>
      <c r="DK2066" s="136"/>
      <c r="DL2066" s="136"/>
      <c r="DM2066" s="136"/>
      <c r="DN2066" s="136"/>
      <c r="DO2066" s="136"/>
      <c r="DP2066" s="136"/>
      <c r="DQ2066" s="136"/>
      <c r="DR2066" s="136"/>
      <c r="DS2066" s="136"/>
      <c r="DT2066" s="136"/>
      <c r="DU2066" s="136"/>
      <c r="DV2066" s="136"/>
      <c r="DW2066" s="136"/>
      <c r="DX2066" s="136"/>
      <c r="DY2066" s="136"/>
      <c r="DZ2066" s="136"/>
      <c r="EA2066" s="136"/>
      <c r="EB2066" s="136"/>
      <c r="EC2066" s="136"/>
      <c r="ED2066" s="136"/>
      <c r="EE2066" s="136"/>
      <c r="EF2066" s="136"/>
      <c r="EG2066" s="136"/>
      <c r="EH2066" s="136"/>
      <c r="EI2066" s="136"/>
      <c r="EJ2066" s="136"/>
      <c r="EK2066" s="136"/>
      <c r="EL2066" s="136"/>
      <c r="EM2066" s="136"/>
      <c r="EN2066" s="136"/>
      <c r="EO2066" s="136"/>
      <c r="EP2066" s="136"/>
      <c r="EQ2066" s="136"/>
      <c r="ER2066" s="136"/>
      <c r="ES2066" s="136"/>
      <c r="ET2066" s="136"/>
      <c r="EU2066" s="136"/>
      <c r="EV2066" s="136"/>
      <c r="EW2066" s="136"/>
      <c r="EX2066" s="136"/>
      <c r="EY2066" s="136"/>
      <c r="EZ2066" s="136"/>
      <c r="FA2066" s="136"/>
      <c r="FB2066" s="136"/>
      <c r="FC2066" s="136"/>
      <c r="FD2066" s="136"/>
      <c r="FE2066" s="136"/>
      <c r="FF2066" s="136"/>
      <c r="FG2066" s="136"/>
      <c r="FH2066" s="136"/>
      <c r="FI2066" s="136"/>
      <c r="FJ2066" s="136"/>
      <c r="FK2066" s="136"/>
      <c r="FL2066" s="136"/>
      <c r="FM2066" s="136"/>
      <c r="FN2066" s="136"/>
      <c r="FO2066" s="136"/>
      <c r="FP2066" s="136"/>
      <c r="FQ2066" s="136"/>
      <c r="FR2066" s="136"/>
      <c r="FS2066" s="136"/>
      <c r="FT2066" s="136"/>
      <c r="FU2066" s="136"/>
      <c r="FV2066" s="136"/>
      <c r="FW2066" s="136"/>
      <c r="FX2066" s="136"/>
      <c r="FY2066" s="136"/>
      <c r="FZ2066" s="136"/>
      <c r="GA2066" s="136"/>
      <c r="GB2066" s="136"/>
      <c r="GC2066" s="136"/>
      <c r="GD2066" s="136"/>
      <c r="GE2066" s="136"/>
      <c r="GF2066" s="136"/>
      <c r="GG2066" s="136"/>
      <c r="GH2066" s="136"/>
      <c r="GI2066" s="136"/>
      <c r="GJ2066" s="136"/>
      <c r="GK2066" s="136"/>
      <c r="GL2066" s="136"/>
      <c r="GM2066" s="136"/>
      <c r="GN2066" s="136"/>
      <c r="GO2066" s="136"/>
      <c r="GP2066" s="136"/>
      <c r="GQ2066" s="136"/>
      <c r="GR2066" s="136"/>
      <c r="GS2066" s="136"/>
      <c r="GT2066" s="136"/>
      <c r="GU2066" s="136"/>
      <c r="GV2066" s="136"/>
      <c r="GW2066" s="136"/>
      <c r="GX2066" s="136"/>
      <c r="GY2066" s="136"/>
      <c r="GZ2066" s="136"/>
      <c r="HA2066" s="136"/>
      <c r="HB2066" s="136"/>
      <c r="HC2066" s="136"/>
      <c r="HD2066" s="136"/>
      <c r="HE2066" s="136"/>
      <c r="HF2066" s="136"/>
      <c r="HG2066" s="136"/>
      <c r="HH2066" s="136"/>
      <c r="HI2066" s="136"/>
      <c r="HJ2066" s="136"/>
      <c r="HK2066" s="136"/>
      <c r="HL2066" s="136"/>
      <c r="HM2066" s="136"/>
      <c r="HN2066" s="136"/>
      <c r="HO2066" s="136"/>
      <c r="HP2066" s="136"/>
      <c r="HQ2066" s="136"/>
      <c r="HR2066" s="136"/>
      <c r="HS2066" s="136"/>
      <c r="HT2066" s="136"/>
      <c r="HU2066" s="136"/>
      <c r="HV2066" s="136"/>
      <c r="HW2066" s="136"/>
      <c r="HX2066" s="136"/>
      <c r="HY2066" s="136"/>
      <c r="HZ2066" s="136"/>
      <c r="IA2066" s="136"/>
      <c r="IB2066" s="136"/>
      <c r="IC2066" s="136"/>
      <c r="ID2066" s="136"/>
      <c r="IE2066" s="136"/>
      <c r="IF2066" s="136"/>
      <c r="IG2066" s="136"/>
    </row>
    <row r="2067" spans="1:241" ht="15" customHeight="1" x14ac:dyDescent="0.25">
      <c r="A2067" s="223" t="s">
        <v>312</v>
      </c>
      <c r="B2067" s="217">
        <v>4000895</v>
      </c>
      <c r="C2067" s="217">
        <v>4595382</v>
      </c>
      <c r="D2067" s="217">
        <v>663986</v>
      </c>
      <c r="E2067" s="217">
        <v>1586389</v>
      </c>
      <c r="F2067" s="217">
        <v>1625248</v>
      </c>
      <c r="G2067" s="217">
        <v>391599</v>
      </c>
      <c r="H2067" s="235">
        <v>12863499</v>
      </c>
      <c r="I2067" s="136"/>
      <c r="J2067" s="321" t="s">
        <v>395</v>
      </c>
      <c r="K2067" s="217">
        <v>5778149</v>
      </c>
      <c r="L2067" s="217">
        <v>5482984</v>
      </c>
      <c r="M2067" s="217">
        <v>821619</v>
      </c>
      <c r="N2067" s="217">
        <v>1253425</v>
      </c>
      <c r="O2067" s="217">
        <v>1916760</v>
      </c>
      <c r="P2067" s="217">
        <v>546924</v>
      </c>
      <c r="Q2067" s="235">
        <v>15799861</v>
      </c>
      <c r="R2067" s="136"/>
      <c r="S2067" s="136"/>
      <c r="T2067" s="136"/>
      <c r="U2067" s="136"/>
      <c r="V2067" s="136"/>
      <c r="W2067" s="136"/>
      <c r="X2067" s="136"/>
      <c r="Y2067" s="136"/>
      <c r="Z2067" s="136"/>
      <c r="AA2067" s="136"/>
      <c r="AB2067" s="136"/>
      <c r="AC2067" s="136"/>
      <c r="AD2067" s="136"/>
      <c r="AE2067" s="136"/>
      <c r="AF2067" s="136"/>
      <c r="AG2067" s="136"/>
      <c r="AH2067" s="136"/>
      <c r="AI2067" s="136"/>
      <c r="AJ2067" s="136"/>
      <c r="AK2067" s="136"/>
      <c r="AL2067" s="136"/>
      <c r="AM2067" s="136"/>
      <c r="AN2067" s="136"/>
      <c r="AO2067" s="136"/>
      <c r="AP2067" s="136"/>
      <c r="AQ2067" s="136"/>
      <c r="AR2067" s="136"/>
      <c r="AS2067" s="136"/>
      <c r="AT2067" s="136"/>
      <c r="AU2067" s="136"/>
      <c r="AV2067" s="136"/>
      <c r="AW2067" s="136"/>
      <c r="AX2067" s="136"/>
      <c r="AY2067" s="136"/>
      <c r="AZ2067" s="136"/>
      <c r="BA2067" s="136"/>
      <c r="BB2067" s="136"/>
      <c r="BC2067" s="136"/>
      <c r="BD2067" s="136"/>
      <c r="BE2067" s="136"/>
      <c r="BF2067" s="136"/>
      <c r="BG2067" s="136"/>
      <c r="BH2067" s="136"/>
      <c r="BI2067" s="136"/>
      <c r="BJ2067" s="136"/>
      <c r="BK2067" s="136"/>
      <c r="BL2067" s="136"/>
      <c r="BM2067" s="136"/>
      <c r="BN2067" s="136"/>
      <c r="BO2067" s="136"/>
      <c r="BP2067" s="136"/>
      <c r="BQ2067" s="136"/>
      <c r="BR2067" s="136"/>
      <c r="BS2067" s="136"/>
      <c r="BT2067" s="136"/>
      <c r="BU2067" s="136"/>
      <c r="BV2067" s="136"/>
      <c r="BW2067" s="136"/>
      <c r="BX2067" s="136"/>
      <c r="BY2067" s="136"/>
      <c r="BZ2067" s="136"/>
      <c r="CA2067" s="136"/>
      <c r="CB2067" s="136"/>
      <c r="CC2067" s="136"/>
      <c r="CD2067" s="136"/>
      <c r="CE2067" s="136"/>
      <c r="CF2067" s="136"/>
      <c r="CG2067" s="136"/>
      <c r="CH2067" s="136"/>
      <c r="CI2067" s="136"/>
      <c r="CJ2067" s="136"/>
      <c r="CK2067" s="136"/>
      <c r="CL2067" s="136"/>
      <c r="CM2067" s="136"/>
      <c r="CN2067" s="136"/>
      <c r="CO2067" s="136"/>
      <c r="CP2067" s="136"/>
      <c r="CQ2067" s="136"/>
      <c r="CR2067" s="136"/>
      <c r="CS2067" s="136"/>
      <c r="CT2067" s="136"/>
      <c r="CU2067" s="136"/>
      <c r="CV2067" s="136"/>
      <c r="CW2067" s="136"/>
      <c r="CX2067" s="136"/>
      <c r="CY2067" s="136"/>
      <c r="CZ2067" s="136"/>
      <c r="DA2067" s="136"/>
      <c r="DB2067" s="136"/>
      <c r="DC2067" s="136"/>
      <c r="DD2067" s="136"/>
      <c r="DE2067" s="136"/>
      <c r="DF2067" s="136"/>
      <c r="DG2067" s="136"/>
      <c r="DH2067" s="136"/>
      <c r="DI2067" s="136"/>
      <c r="DJ2067" s="136"/>
      <c r="DK2067" s="136"/>
      <c r="DL2067" s="136"/>
      <c r="DM2067" s="136"/>
      <c r="DN2067" s="136"/>
      <c r="DO2067" s="136"/>
      <c r="DP2067" s="136"/>
      <c r="DQ2067" s="136"/>
      <c r="DR2067" s="136"/>
      <c r="DS2067" s="136"/>
      <c r="DT2067" s="136"/>
      <c r="DU2067" s="136"/>
      <c r="DV2067" s="136"/>
      <c r="DW2067" s="136"/>
      <c r="DX2067" s="136"/>
      <c r="DY2067" s="136"/>
      <c r="DZ2067" s="136"/>
      <c r="EA2067" s="136"/>
      <c r="EB2067" s="136"/>
      <c r="EC2067" s="136"/>
      <c r="ED2067" s="136"/>
      <c r="EE2067" s="136"/>
      <c r="EF2067" s="136"/>
      <c r="EG2067" s="136"/>
      <c r="EH2067" s="136"/>
      <c r="EI2067" s="136"/>
      <c r="EJ2067" s="136"/>
      <c r="EK2067" s="136"/>
      <c r="EL2067" s="136"/>
      <c r="EM2067" s="136"/>
      <c r="EN2067" s="136"/>
      <c r="EO2067" s="136"/>
      <c r="EP2067" s="136"/>
      <c r="EQ2067" s="136"/>
      <c r="ER2067" s="136"/>
      <c r="ES2067" s="136"/>
      <c r="ET2067" s="136"/>
      <c r="EU2067" s="136"/>
      <c r="EV2067" s="136"/>
      <c r="EW2067" s="136"/>
      <c r="EX2067" s="136"/>
      <c r="EY2067" s="136"/>
      <c r="EZ2067" s="136"/>
      <c r="FA2067" s="136"/>
      <c r="FB2067" s="136"/>
      <c r="FC2067" s="136"/>
      <c r="FD2067" s="136"/>
      <c r="FE2067" s="136"/>
      <c r="FF2067" s="136"/>
      <c r="FG2067" s="136"/>
      <c r="FH2067" s="136"/>
      <c r="FI2067" s="136"/>
      <c r="FJ2067" s="136"/>
      <c r="FK2067" s="136"/>
      <c r="FL2067" s="136"/>
      <c r="FM2067" s="136"/>
      <c r="FN2067" s="136"/>
      <c r="FO2067" s="136"/>
      <c r="FP2067" s="136"/>
      <c r="FQ2067" s="136"/>
      <c r="FR2067" s="136"/>
      <c r="FS2067" s="136"/>
      <c r="FT2067" s="136"/>
      <c r="FU2067" s="136"/>
      <c r="FV2067" s="136"/>
      <c r="FW2067" s="136"/>
      <c r="FX2067" s="136"/>
      <c r="FY2067" s="136"/>
      <c r="FZ2067" s="136"/>
      <c r="GA2067" s="136"/>
      <c r="GB2067" s="136"/>
      <c r="GC2067" s="136"/>
      <c r="GD2067" s="136"/>
      <c r="GE2067" s="136"/>
      <c r="GF2067" s="136"/>
      <c r="GG2067" s="136"/>
      <c r="GH2067" s="136"/>
      <c r="GI2067" s="136"/>
      <c r="GJ2067" s="136"/>
      <c r="GK2067" s="136"/>
      <c r="GL2067" s="136"/>
      <c r="GM2067" s="136"/>
      <c r="GN2067" s="136"/>
      <c r="GO2067" s="136"/>
      <c r="GP2067" s="136"/>
      <c r="GQ2067" s="136"/>
      <c r="GR2067" s="136"/>
      <c r="GS2067" s="136"/>
      <c r="GT2067" s="136"/>
      <c r="GU2067" s="136"/>
      <c r="GV2067" s="136"/>
      <c r="GW2067" s="136"/>
      <c r="GX2067" s="136"/>
      <c r="GY2067" s="136"/>
      <c r="GZ2067" s="136"/>
      <c r="HA2067" s="136"/>
      <c r="HB2067" s="136"/>
      <c r="HC2067" s="136"/>
      <c r="HD2067" s="136"/>
      <c r="HE2067" s="136"/>
      <c r="HF2067" s="136"/>
      <c r="HG2067" s="136"/>
      <c r="HH2067" s="136"/>
      <c r="HI2067" s="136"/>
      <c r="HJ2067" s="136"/>
      <c r="HK2067" s="136"/>
      <c r="HL2067" s="136"/>
      <c r="HM2067" s="136"/>
      <c r="HN2067" s="136"/>
      <c r="HO2067" s="136"/>
      <c r="HP2067" s="136"/>
      <c r="HQ2067" s="136"/>
      <c r="HR2067" s="136"/>
      <c r="HS2067" s="136"/>
      <c r="HT2067" s="136"/>
      <c r="HU2067" s="136"/>
      <c r="HV2067" s="136"/>
      <c r="HW2067" s="136"/>
      <c r="HX2067" s="136"/>
      <c r="HY2067" s="136"/>
      <c r="HZ2067" s="136"/>
      <c r="IA2067" s="136"/>
      <c r="IB2067" s="136"/>
      <c r="IC2067" s="136"/>
      <c r="ID2067" s="136"/>
      <c r="IE2067" s="136"/>
      <c r="IF2067" s="136"/>
      <c r="IG2067" s="136"/>
    </row>
    <row r="2068" spans="1:241" ht="15" customHeight="1" x14ac:dyDescent="0.25">
      <c r="A2068" s="223" t="s">
        <v>376</v>
      </c>
      <c r="B2068" s="217">
        <v>3970350</v>
      </c>
      <c r="C2068" s="217">
        <v>5385305</v>
      </c>
      <c r="D2068" s="217">
        <v>658608</v>
      </c>
      <c r="E2068" s="217">
        <v>1368141</v>
      </c>
      <c r="F2068" s="217">
        <v>1619502</v>
      </c>
      <c r="G2068" s="217">
        <v>445173</v>
      </c>
      <c r="H2068" s="235">
        <v>13447079</v>
      </c>
      <c r="I2068" s="136"/>
      <c r="J2068" s="321" t="s">
        <v>396</v>
      </c>
      <c r="K2068" s="217">
        <v>5325442</v>
      </c>
      <c r="L2068" s="217">
        <v>4310935</v>
      </c>
      <c r="M2068" s="217">
        <v>751290</v>
      </c>
      <c r="N2068" s="217">
        <v>1204827</v>
      </c>
      <c r="O2068" s="217">
        <v>1754135</v>
      </c>
      <c r="P2068" s="217">
        <v>606065</v>
      </c>
      <c r="Q2068" s="235">
        <v>13952694</v>
      </c>
      <c r="R2068" s="136"/>
      <c r="S2068" s="136"/>
      <c r="T2068" s="136"/>
      <c r="U2068" s="136"/>
      <c r="V2068" s="136"/>
      <c r="W2068" s="136"/>
      <c r="X2068" s="136"/>
      <c r="Y2068" s="136"/>
      <c r="Z2068" s="136"/>
      <c r="AA2068" s="136"/>
      <c r="AB2068" s="136"/>
      <c r="AC2068" s="136"/>
      <c r="AD2068" s="136"/>
      <c r="AE2068" s="136"/>
      <c r="AF2068" s="136"/>
      <c r="AG2068" s="136"/>
      <c r="AH2068" s="136"/>
      <c r="AI2068" s="136"/>
      <c r="AJ2068" s="136"/>
      <c r="AK2068" s="136"/>
      <c r="AL2068" s="136"/>
      <c r="AM2068" s="136"/>
      <c r="AN2068" s="136"/>
      <c r="AO2068" s="136"/>
      <c r="AP2068" s="136"/>
      <c r="AQ2068" s="136"/>
      <c r="AR2068" s="136"/>
      <c r="AS2068" s="136"/>
      <c r="AT2068" s="136"/>
      <c r="AU2068" s="136"/>
      <c r="AV2068" s="136"/>
      <c r="AW2068" s="136"/>
      <c r="AX2068" s="136"/>
      <c r="AY2068" s="136"/>
      <c r="AZ2068" s="136"/>
      <c r="BA2068" s="136"/>
      <c r="BB2068" s="136"/>
      <c r="BC2068" s="136"/>
      <c r="BD2068" s="136"/>
      <c r="BE2068" s="136"/>
      <c r="BF2068" s="136"/>
      <c r="BG2068" s="136"/>
      <c r="BH2068" s="136"/>
      <c r="BI2068" s="136"/>
      <c r="BJ2068" s="136"/>
      <c r="BK2068" s="136"/>
      <c r="BL2068" s="136"/>
      <c r="BM2068" s="136"/>
      <c r="BN2068" s="136"/>
      <c r="BO2068" s="136"/>
      <c r="BP2068" s="136"/>
      <c r="BQ2068" s="136"/>
      <c r="BR2068" s="136"/>
      <c r="BS2068" s="136"/>
      <c r="BT2068" s="136"/>
      <c r="BU2068" s="136"/>
      <c r="BV2068" s="136"/>
      <c r="BW2068" s="136"/>
      <c r="BX2068" s="136"/>
      <c r="BY2068" s="136"/>
      <c r="BZ2068" s="136"/>
      <c r="CA2068" s="136"/>
      <c r="CB2068" s="136"/>
      <c r="CC2068" s="136"/>
      <c r="CD2068" s="136"/>
      <c r="CE2068" s="136"/>
      <c r="CF2068" s="136"/>
      <c r="CG2068" s="136"/>
      <c r="CH2068" s="136"/>
      <c r="CI2068" s="136"/>
      <c r="CJ2068" s="136"/>
      <c r="CK2068" s="136"/>
      <c r="CL2068" s="136"/>
      <c r="CM2068" s="136"/>
      <c r="CN2068" s="136"/>
      <c r="CO2068" s="136"/>
      <c r="CP2068" s="136"/>
      <c r="CQ2068" s="136"/>
      <c r="CR2068" s="136"/>
      <c r="CS2068" s="136"/>
      <c r="CT2068" s="136"/>
      <c r="CU2068" s="136"/>
      <c r="CV2068" s="136"/>
      <c r="CW2068" s="136"/>
      <c r="CX2068" s="136"/>
      <c r="CY2068" s="136"/>
      <c r="CZ2068" s="136"/>
      <c r="DA2068" s="136"/>
      <c r="DB2068" s="136"/>
      <c r="DC2068" s="136"/>
      <c r="DD2068" s="136"/>
      <c r="DE2068" s="136"/>
      <c r="DF2068" s="136"/>
      <c r="DG2068" s="136"/>
      <c r="DH2068" s="136"/>
      <c r="DI2068" s="136"/>
      <c r="DJ2068" s="136"/>
      <c r="DK2068" s="136"/>
      <c r="DL2068" s="136"/>
      <c r="DM2068" s="136"/>
      <c r="DN2068" s="136"/>
      <c r="DO2068" s="136"/>
      <c r="DP2068" s="136"/>
      <c r="DQ2068" s="136"/>
      <c r="DR2068" s="136"/>
      <c r="DS2068" s="136"/>
      <c r="DT2068" s="136"/>
      <c r="DU2068" s="136"/>
      <c r="DV2068" s="136"/>
      <c r="DW2068" s="136"/>
      <c r="DX2068" s="136"/>
      <c r="DY2068" s="136"/>
      <c r="DZ2068" s="136"/>
      <c r="EA2068" s="136"/>
      <c r="EB2068" s="136"/>
      <c r="EC2068" s="136"/>
      <c r="ED2068" s="136"/>
      <c r="EE2068" s="136"/>
      <c r="EF2068" s="136"/>
      <c r="EG2068" s="136"/>
      <c r="EH2068" s="136"/>
      <c r="EI2068" s="136"/>
      <c r="EJ2068" s="136"/>
      <c r="EK2068" s="136"/>
      <c r="EL2068" s="136"/>
      <c r="EM2068" s="136"/>
      <c r="EN2068" s="136"/>
      <c r="EO2068" s="136"/>
      <c r="EP2068" s="136"/>
      <c r="EQ2068" s="136"/>
      <c r="ER2068" s="136"/>
      <c r="ES2068" s="136"/>
      <c r="ET2068" s="136"/>
      <c r="EU2068" s="136"/>
      <c r="EV2068" s="136"/>
      <c r="EW2068" s="136"/>
      <c r="EX2068" s="136"/>
      <c r="EY2068" s="136"/>
      <c r="EZ2068" s="136"/>
      <c r="FA2068" s="136"/>
      <c r="FB2068" s="136"/>
      <c r="FC2068" s="136"/>
      <c r="FD2068" s="136"/>
      <c r="FE2068" s="136"/>
      <c r="FF2068" s="136"/>
      <c r="FG2068" s="136"/>
      <c r="FH2068" s="136"/>
      <c r="FI2068" s="136"/>
      <c r="FJ2068" s="136"/>
      <c r="FK2068" s="136"/>
      <c r="FL2068" s="136"/>
      <c r="FM2068" s="136"/>
      <c r="FN2068" s="136"/>
      <c r="FO2068" s="136"/>
      <c r="FP2068" s="136"/>
      <c r="FQ2068" s="136"/>
      <c r="FR2068" s="136"/>
      <c r="FS2068" s="136"/>
      <c r="FT2068" s="136"/>
      <c r="FU2068" s="136"/>
      <c r="FV2068" s="136"/>
      <c r="FW2068" s="136"/>
      <c r="FX2068" s="136"/>
      <c r="FY2068" s="136"/>
      <c r="FZ2068" s="136"/>
      <c r="GA2068" s="136"/>
      <c r="GB2068" s="136"/>
      <c r="GC2068" s="136"/>
      <c r="GD2068" s="136"/>
      <c r="GE2068" s="136"/>
      <c r="GF2068" s="136"/>
      <c r="GG2068" s="136"/>
      <c r="GH2068" s="136"/>
      <c r="GI2068" s="136"/>
      <c r="GJ2068" s="136"/>
      <c r="GK2068" s="136"/>
      <c r="GL2068" s="136"/>
      <c r="GM2068" s="136"/>
      <c r="GN2068" s="136"/>
      <c r="GO2068" s="136"/>
      <c r="GP2068" s="136"/>
      <c r="GQ2068" s="136"/>
      <c r="GR2068" s="136"/>
      <c r="GS2068" s="136"/>
      <c r="GT2068" s="136"/>
      <c r="GU2068" s="136"/>
      <c r="GV2068" s="136"/>
      <c r="GW2068" s="136"/>
      <c r="GX2068" s="136"/>
      <c r="GY2068" s="136"/>
      <c r="GZ2068" s="136"/>
      <c r="HA2068" s="136"/>
      <c r="HB2068" s="136"/>
      <c r="HC2068" s="136"/>
      <c r="HD2068" s="136"/>
      <c r="HE2068" s="136"/>
      <c r="HF2068" s="136"/>
      <c r="HG2068" s="136"/>
      <c r="HH2068" s="136"/>
      <c r="HI2068" s="136"/>
      <c r="HJ2068" s="136"/>
      <c r="HK2068" s="136"/>
      <c r="HL2068" s="136"/>
      <c r="HM2068" s="136"/>
      <c r="HN2068" s="136"/>
      <c r="HO2068" s="136"/>
      <c r="HP2068" s="136"/>
      <c r="HQ2068" s="136"/>
      <c r="HR2068" s="136"/>
      <c r="HS2068" s="136"/>
      <c r="HT2068" s="136"/>
      <c r="HU2068" s="136"/>
      <c r="HV2068" s="136"/>
      <c r="HW2068" s="136"/>
      <c r="HX2068" s="136"/>
      <c r="HY2068" s="136"/>
      <c r="HZ2068" s="136"/>
      <c r="IA2068" s="136"/>
      <c r="IB2068" s="136"/>
      <c r="IC2068" s="136"/>
      <c r="ID2068" s="136"/>
      <c r="IE2068" s="136"/>
      <c r="IF2068" s="136"/>
      <c r="IG2068" s="136"/>
    </row>
    <row r="2069" spans="1:241" ht="15" customHeight="1" x14ac:dyDescent="0.25">
      <c r="A2069" s="223" t="s">
        <v>310</v>
      </c>
      <c r="B2069" s="217">
        <v>4934119</v>
      </c>
      <c r="C2069" s="217">
        <v>5339607</v>
      </c>
      <c r="D2069" s="217">
        <v>663495</v>
      </c>
      <c r="E2069" s="217">
        <v>1472770</v>
      </c>
      <c r="F2069" s="217">
        <v>1685050</v>
      </c>
      <c r="G2069" s="217">
        <v>470755</v>
      </c>
      <c r="H2069" s="235">
        <v>14565796</v>
      </c>
      <c r="I2069" s="136"/>
      <c r="J2069" s="321" t="s">
        <v>397</v>
      </c>
      <c r="K2069" s="217">
        <v>3404699</v>
      </c>
      <c r="L2069" s="217">
        <v>5314238</v>
      </c>
      <c r="M2069" s="217">
        <v>693507</v>
      </c>
      <c r="N2069" s="217">
        <v>1368529</v>
      </c>
      <c r="O2069" s="217">
        <v>1744752</v>
      </c>
      <c r="P2069" s="217">
        <v>442561</v>
      </c>
      <c r="Q2069" s="235">
        <v>12968286</v>
      </c>
      <c r="R2069" s="136"/>
      <c r="S2069" s="136"/>
      <c r="T2069" s="136"/>
      <c r="U2069" s="136"/>
      <c r="V2069" s="136"/>
      <c r="W2069" s="136"/>
      <c r="X2069" s="136"/>
      <c r="Y2069" s="136"/>
      <c r="Z2069" s="136"/>
      <c r="AA2069" s="136"/>
      <c r="AB2069" s="136"/>
      <c r="AC2069" s="136"/>
      <c r="AD2069" s="136"/>
      <c r="AE2069" s="136"/>
      <c r="AF2069" s="136"/>
      <c r="AG2069" s="136"/>
      <c r="AH2069" s="136"/>
      <c r="AI2069" s="136"/>
      <c r="AJ2069" s="136"/>
      <c r="AK2069" s="136"/>
      <c r="AL2069" s="136"/>
      <c r="AM2069" s="136"/>
      <c r="AN2069" s="136"/>
      <c r="AO2069" s="136"/>
      <c r="AP2069" s="136"/>
      <c r="AQ2069" s="136"/>
      <c r="AR2069" s="136"/>
      <c r="AS2069" s="136"/>
      <c r="AT2069" s="136"/>
      <c r="AU2069" s="136"/>
      <c r="AV2069" s="136"/>
      <c r="AW2069" s="136"/>
      <c r="AX2069" s="136"/>
      <c r="AY2069" s="136"/>
      <c r="AZ2069" s="136"/>
      <c r="BA2069" s="136"/>
      <c r="BB2069" s="136"/>
      <c r="BC2069" s="136"/>
      <c r="BD2069" s="136"/>
      <c r="BE2069" s="136"/>
      <c r="BF2069" s="136"/>
      <c r="BG2069" s="136"/>
      <c r="BH2069" s="136"/>
      <c r="BI2069" s="136"/>
      <c r="BJ2069" s="136"/>
      <c r="BK2069" s="136"/>
      <c r="BL2069" s="136"/>
      <c r="BM2069" s="136"/>
      <c r="BN2069" s="136"/>
      <c r="BO2069" s="136"/>
      <c r="BP2069" s="136"/>
      <c r="BQ2069" s="136"/>
      <c r="BR2069" s="136"/>
      <c r="BS2069" s="136"/>
      <c r="BT2069" s="136"/>
      <c r="BU2069" s="136"/>
      <c r="BV2069" s="136"/>
      <c r="BW2069" s="136"/>
      <c r="BX2069" s="136"/>
      <c r="BY2069" s="136"/>
      <c r="BZ2069" s="136"/>
      <c r="CA2069" s="136"/>
      <c r="CB2069" s="136"/>
      <c r="CC2069" s="136"/>
      <c r="CD2069" s="136"/>
      <c r="CE2069" s="136"/>
      <c r="CF2069" s="136"/>
      <c r="CG2069" s="136"/>
      <c r="CH2069" s="136"/>
      <c r="CI2069" s="136"/>
      <c r="CJ2069" s="136"/>
      <c r="CK2069" s="136"/>
      <c r="CL2069" s="136"/>
      <c r="CM2069" s="136"/>
      <c r="CN2069" s="136"/>
      <c r="CO2069" s="136"/>
      <c r="CP2069" s="136"/>
      <c r="CQ2069" s="136"/>
      <c r="CR2069" s="136"/>
      <c r="CS2069" s="136"/>
      <c r="CT2069" s="136"/>
      <c r="CU2069" s="136"/>
      <c r="CV2069" s="136"/>
      <c r="CW2069" s="136"/>
      <c r="CX2069" s="136"/>
      <c r="CY2069" s="136"/>
      <c r="CZ2069" s="136"/>
      <c r="DA2069" s="136"/>
      <c r="DB2069" s="136"/>
      <c r="DC2069" s="136"/>
      <c r="DD2069" s="136"/>
      <c r="DE2069" s="136"/>
      <c r="DF2069" s="136"/>
      <c r="DG2069" s="136"/>
      <c r="DH2069" s="136"/>
      <c r="DI2069" s="136"/>
      <c r="DJ2069" s="136"/>
      <c r="DK2069" s="136"/>
      <c r="DL2069" s="136"/>
      <c r="DM2069" s="136"/>
      <c r="DN2069" s="136"/>
      <c r="DO2069" s="136"/>
      <c r="DP2069" s="136"/>
      <c r="DQ2069" s="136"/>
      <c r="DR2069" s="136"/>
      <c r="DS2069" s="136"/>
      <c r="DT2069" s="136"/>
      <c r="DU2069" s="136"/>
      <c r="DV2069" s="136"/>
      <c r="DW2069" s="136"/>
      <c r="DX2069" s="136"/>
      <c r="DY2069" s="136"/>
      <c r="DZ2069" s="136"/>
      <c r="EA2069" s="136"/>
      <c r="EB2069" s="136"/>
      <c r="EC2069" s="136"/>
      <c r="ED2069" s="136"/>
      <c r="EE2069" s="136"/>
      <c r="EF2069" s="136"/>
      <c r="EG2069" s="136"/>
      <c r="EH2069" s="136"/>
      <c r="EI2069" s="136"/>
      <c r="EJ2069" s="136"/>
      <c r="EK2069" s="136"/>
      <c r="EL2069" s="136"/>
      <c r="EM2069" s="136"/>
      <c r="EN2069" s="136"/>
      <c r="EO2069" s="136"/>
      <c r="EP2069" s="136"/>
      <c r="EQ2069" s="136"/>
      <c r="ER2069" s="136"/>
      <c r="ES2069" s="136"/>
      <c r="ET2069" s="136"/>
      <c r="EU2069" s="136"/>
      <c r="EV2069" s="136"/>
      <c r="EW2069" s="136"/>
      <c r="EX2069" s="136"/>
      <c r="EY2069" s="136"/>
      <c r="EZ2069" s="136"/>
      <c r="FA2069" s="136"/>
      <c r="FB2069" s="136"/>
      <c r="FC2069" s="136"/>
      <c r="FD2069" s="136"/>
      <c r="FE2069" s="136"/>
      <c r="FF2069" s="136"/>
      <c r="FG2069" s="136"/>
      <c r="FH2069" s="136"/>
      <c r="FI2069" s="136"/>
      <c r="FJ2069" s="136"/>
      <c r="FK2069" s="136"/>
      <c r="FL2069" s="136"/>
      <c r="FM2069" s="136"/>
      <c r="FN2069" s="136"/>
      <c r="FO2069" s="136"/>
      <c r="FP2069" s="136"/>
      <c r="FQ2069" s="136"/>
      <c r="FR2069" s="136"/>
      <c r="FS2069" s="136"/>
      <c r="FT2069" s="136"/>
      <c r="FU2069" s="136"/>
      <c r="FV2069" s="136"/>
      <c r="FW2069" s="136"/>
      <c r="FX2069" s="136"/>
      <c r="FY2069" s="136"/>
      <c r="FZ2069" s="136"/>
      <c r="GA2069" s="136"/>
      <c r="GB2069" s="136"/>
      <c r="GC2069" s="136"/>
      <c r="GD2069" s="136"/>
      <c r="GE2069" s="136"/>
      <c r="GF2069" s="136"/>
      <c r="GG2069" s="136"/>
      <c r="GH2069" s="136"/>
      <c r="GI2069" s="136"/>
      <c r="GJ2069" s="136"/>
      <c r="GK2069" s="136"/>
      <c r="GL2069" s="136"/>
      <c r="GM2069" s="136"/>
      <c r="GN2069" s="136"/>
      <c r="GO2069" s="136"/>
      <c r="GP2069" s="136"/>
      <c r="GQ2069" s="136"/>
      <c r="GR2069" s="136"/>
      <c r="GS2069" s="136"/>
      <c r="GT2069" s="136"/>
      <c r="GU2069" s="136"/>
      <c r="GV2069" s="136"/>
      <c r="GW2069" s="136"/>
      <c r="GX2069" s="136"/>
      <c r="GY2069" s="136"/>
      <c r="GZ2069" s="136"/>
      <c r="HA2069" s="136"/>
      <c r="HB2069" s="136"/>
      <c r="HC2069" s="136"/>
      <c r="HD2069" s="136"/>
      <c r="HE2069" s="136"/>
      <c r="HF2069" s="136"/>
      <c r="HG2069" s="136"/>
      <c r="HH2069" s="136"/>
      <c r="HI2069" s="136"/>
      <c r="HJ2069" s="136"/>
      <c r="HK2069" s="136"/>
      <c r="HL2069" s="136"/>
      <c r="HM2069" s="136"/>
      <c r="HN2069" s="136"/>
      <c r="HO2069" s="136"/>
      <c r="HP2069" s="136"/>
      <c r="HQ2069" s="136"/>
      <c r="HR2069" s="136"/>
      <c r="HS2069" s="136"/>
      <c r="HT2069" s="136"/>
      <c r="HU2069" s="136"/>
      <c r="HV2069" s="136"/>
      <c r="HW2069" s="136"/>
      <c r="HX2069" s="136"/>
      <c r="HY2069" s="136"/>
      <c r="HZ2069" s="136"/>
      <c r="IA2069" s="136"/>
      <c r="IB2069" s="136"/>
      <c r="IC2069" s="136"/>
      <c r="ID2069" s="136"/>
      <c r="IE2069" s="136"/>
      <c r="IF2069" s="136"/>
      <c r="IG2069" s="136"/>
    </row>
    <row r="2070" spans="1:241" ht="15" customHeight="1" x14ac:dyDescent="0.25">
      <c r="A2070" s="223" t="s">
        <v>309</v>
      </c>
      <c r="B2070" s="217">
        <v>5510434</v>
      </c>
      <c r="C2070" s="217">
        <v>5416496</v>
      </c>
      <c r="D2070" s="217">
        <v>844141</v>
      </c>
      <c r="E2070" s="217">
        <v>1525915</v>
      </c>
      <c r="F2070" s="217">
        <v>2083840</v>
      </c>
      <c r="G2070" s="217">
        <v>550964</v>
      </c>
      <c r="H2070" s="235">
        <v>15931790</v>
      </c>
      <c r="I2070" s="136"/>
      <c r="J2070" s="321" t="s">
        <v>398</v>
      </c>
      <c r="K2070" s="217">
        <v>5244332</v>
      </c>
      <c r="L2070" s="217">
        <v>6713686</v>
      </c>
      <c r="M2070" s="217">
        <v>1122732</v>
      </c>
      <c r="N2070" s="217">
        <v>1437045</v>
      </c>
      <c r="O2070" s="217">
        <v>1804730</v>
      </c>
      <c r="P2070" s="217">
        <v>730407</v>
      </c>
      <c r="Q2070" s="235">
        <v>17052932</v>
      </c>
      <c r="R2070" s="136"/>
      <c r="S2070" s="136"/>
      <c r="T2070" s="136"/>
      <c r="U2070" s="136"/>
      <c r="V2070" s="136"/>
      <c r="W2070" s="136"/>
      <c r="X2070" s="136"/>
      <c r="Y2070" s="136"/>
      <c r="Z2070" s="136"/>
      <c r="AA2070" s="136"/>
      <c r="AB2070" s="136"/>
      <c r="AC2070" s="136"/>
      <c r="AD2070" s="136"/>
      <c r="AE2070" s="136"/>
      <c r="AF2070" s="136"/>
      <c r="AG2070" s="136"/>
      <c r="AH2070" s="136"/>
      <c r="AI2070" s="136"/>
      <c r="AJ2070" s="136"/>
      <c r="AK2070" s="136"/>
      <c r="AL2070" s="136"/>
      <c r="AM2070" s="136"/>
      <c r="AN2070" s="136"/>
      <c r="AO2070" s="136"/>
      <c r="AP2070" s="136"/>
      <c r="AQ2070" s="136"/>
      <c r="AR2070" s="136"/>
      <c r="AS2070" s="136"/>
      <c r="AT2070" s="136"/>
      <c r="AU2070" s="136"/>
      <c r="AV2070" s="136"/>
      <c r="AW2070" s="136"/>
      <c r="AX2070" s="136"/>
      <c r="AY2070" s="136"/>
      <c r="AZ2070" s="136"/>
      <c r="BA2070" s="136"/>
      <c r="BB2070" s="136"/>
      <c r="BC2070" s="136"/>
      <c r="BD2070" s="136"/>
      <c r="BE2070" s="136"/>
      <c r="BF2070" s="136"/>
      <c r="BG2070" s="136"/>
      <c r="BH2070" s="136"/>
      <c r="BI2070" s="136"/>
      <c r="BJ2070" s="136"/>
      <c r="BK2070" s="136"/>
      <c r="BL2070" s="136"/>
      <c r="BM2070" s="136"/>
      <c r="BN2070" s="136"/>
      <c r="BO2070" s="136"/>
      <c r="BP2070" s="136"/>
      <c r="BQ2070" s="136"/>
      <c r="BR2070" s="136"/>
      <c r="BS2070" s="136"/>
      <c r="BT2070" s="136"/>
      <c r="BU2070" s="136"/>
      <c r="BV2070" s="136"/>
      <c r="BW2070" s="136"/>
      <c r="BX2070" s="136"/>
      <c r="BY2070" s="136"/>
      <c r="BZ2070" s="136"/>
      <c r="CA2070" s="136"/>
      <c r="CB2070" s="136"/>
      <c r="CC2070" s="136"/>
      <c r="CD2070" s="136"/>
      <c r="CE2070" s="136"/>
      <c r="CF2070" s="136"/>
      <c r="CG2070" s="136"/>
      <c r="CH2070" s="136"/>
      <c r="CI2070" s="136"/>
      <c r="CJ2070" s="136"/>
      <c r="CK2070" s="136"/>
      <c r="CL2070" s="136"/>
      <c r="CM2070" s="136"/>
      <c r="CN2070" s="136"/>
      <c r="CO2070" s="136"/>
      <c r="CP2070" s="136"/>
      <c r="CQ2070" s="136"/>
      <c r="CR2070" s="136"/>
      <c r="CS2070" s="136"/>
      <c r="CT2070" s="136"/>
      <c r="CU2070" s="136"/>
      <c r="CV2070" s="136"/>
      <c r="CW2070" s="136"/>
      <c r="CX2070" s="136"/>
      <c r="CY2070" s="136"/>
      <c r="CZ2070" s="136"/>
      <c r="DA2070" s="136"/>
      <c r="DB2070" s="136"/>
      <c r="DC2070" s="136"/>
      <c r="DD2070" s="136"/>
      <c r="DE2070" s="136"/>
      <c r="DF2070" s="136"/>
      <c r="DG2070" s="136"/>
      <c r="DH2070" s="136"/>
      <c r="DI2070" s="136"/>
      <c r="DJ2070" s="136"/>
      <c r="DK2070" s="136"/>
      <c r="DL2070" s="136"/>
      <c r="DM2070" s="136"/>
      <c r="DN2070" s="136"/>
      <c r="DO2070" s="136"/>
      <c r="DP2070" s="136"/>
      <c r="DQ2070" s="136"/>
      <c r="DR2070" s="136"/>
      <c r="DS2070" s="136"/>
      <c r="DT2070" s="136"/>
      <c r="DU2070" s="136"/>
      <c r="DV2070" s="136"/>
      <c r="DW2070" s="136"/>
      <c r="DX2070" s="136"/>
      <c r="DY2070" s="136"/>
      <c r="DZ2070" s="136"/>
      <c r="EA2070" s="136"/>
      <c r="EB2070" s="136"/>
      <c r="EC2070" s="136"/>
      <c r="ED2070" s="136"/>
      <c r="EE2070" s="136"/>
      <c r="EF2070" s="136"/>
      <c r="EG2070" s="136"/>
      <c r="EH2070" s="136"/>
      <c r="EI2070" s="136"/>
      <c r="EJ2070" s="136"/>
      <c r="EK2070" s="136"/>
      <c r="EL2070" s="136"/>
      <c r="EM2070" s="136"/>
      <c r="EN2070" s="136"/>
      <c r="EO2070" s="136"/>
      <c r="EP2070" s="136"/>
      <c r="EQ2070" s="136"/>
      <c r="ER2070" s="136"/>
      <c r="ES2070" s="136"/>
      <c r="ET2070" s="136"/>
      <c r="EU2070" s="136"/>
      <c r="EV2070" s="136"/>
      <c r="EW2070" s="136"/>
      <c r="EX2070" s="136"/>
      <c r="EY2070" s="136"/>
      <c r="EZ2070" s="136"/>
      <c r="FA2070" s="136"/>
      <c r="FB2070" s="136"/>
      <c r="FC2070" s="136"/>
      <c r="FD2070" s="136"/>
      <c r="FE2070" s="136"/>
      <c r="FF2070" s="136"/>
      <c r="FG2070" s="136"/>
      <c r="FH2070" s="136"/>
      <c r="FI2070" s="136"/>
      <c r="FJ2070" s="136"/>
      <c r="FK2070" s="136"/>
      <c r="FL2070" s="136"/>
      <c r="FM2070" s="136"/>
      <c r="FN2070" s="136"/>
      <c r="FO2070" s="136"/>
      <c r="FP2070" s="136"/>
      <c r="FQ2070" s="136"/>
      <c r="FR2070" s="136"/>
      <c r="FS2070" s="136"/>
      <c r="FT2070" s="136"/>
      <c r="FU2070" s="136"/>
      <c r="FV2070" s="136"/>
      <c r="FW2070" s="136"/>
      <c r="FX2070" s="136"/>
      <c r="FY2070" s="136"/>
      <c r="FZ2070" s="136"/>
      <c r="GA2070" s="136"/>
      <c r="GB2070" s="136"/>
      <c r="GC2070" s="136"/>
      <c r="GD2070" s="136"/>
      <c r="GE2070" s="136"/>
      <c r="GF2070" s="136"/>
      <c r="GG2070" s="136"/>
      <c r="GH2070" s="136"/>
      <c r="GI2070" s="136"/>
      <c r="GJ2070" s="136"/>
      <c r="GK2070" s="136"/>
      <c r="GL2070" s="136"/>
      <c r="GM2070" s="136"/>
      <c r="GN2070" s="136"/>
      <c r="GO2070" s="136"/>
      <c r="GP2070" s="136"/>
      <c r="GQ2070" s="136"/>
      <c r="GR2070" s="136"/>
      <c r="GS2070" s="136"/>
      <c r="GT2070" s="136"/>
      <c r="GU2070" s="136"/>
      <c r="GV2070" s="136"/>
      <c r="GW2070" s="136"/>
      <c r="GX2070" s="136"/>
      <c r="GY2070" s="136"/>
      <c r="GZ2070" s="136"/>
      <c r="HA2070" s="136"/>
      <c r="HB2070" s="136"/>
      <c r="HC2070" s="136"/>
      <c r="HD2070" s="136"/>
      <c r="HE2070" s="136"/>
      <c r="HF2070" s="136"/>
      <c r="HG2070" s="136"/>
      <c r="HH2070" s="136"/>
      <c r="HI2070" s="136"/>
      <c r="HJ2070" s="136"/>
      <c r="HK2070" s="136"/>
      <c r="HL2070" s="136"/>
      <c r="HM2070" s="136"/>
      <c r="HN2070" s="136"/>
      <c r="HO2070" s="136"/>
      <c r="HP2070" s="136"/>
      <c r="HQ2070" s="136"/>
      <c r="HR2070" s="136"/>
      <c r="HS2070" s="136"/>
      <c r="HT2070" s="136"/>
      <c r="HU2070" s="136"/>
      <c r="HV2070" s="136"/>
      <c r="HW2070" s="136"/>
      <c r="HX2070" s="136"/>
      <c r="HY2070" s="136"/>
      <c r="HZ2070" s="136"/>
      <c r="IA2070" s="136"/>
      <c r="IB2070" s="136"/>
      <c r="IC2070" s="136"/>
      <c r="ID2070" s="136"/>
      <c r="IE2070" s="136"/>
      <c r="IF2070" s="136"/>
      <c r="IG2070" s="136"/>
    </row>
    <row r="2071" spans="1:241" ht="15" customHeight="1" x14ac:dyDescent="0.25">
      <c r="A2071" s="223" t="s">
        <v>308</v>
      </c>
      <c r="B2071" s="217">
        <v>5591682</v>
      </c>
      <c r="C2071" s="217">
        <v>4918303</v>
      </c>
      <c r="D2071" s="217">
        <v>646080</v>
      </c>
      <c r="E2071" s="217">
        <v>1599251</v>
      </c>
      <c r="F2071" s="217">
        <v>1503396</v>
      </c>
      <c r="G2071" s="217">
        <v>602012</v>
      </c>
      <c r="H2071" s="235">
        <v>14860724</v>
      </c>
      <c r="I2071" s="136"/>
      <c r="J2071" s="321" t="s">
        <v>399</v>
      </c>
      <c r="K2071" s="217">
        <v>3228110</v>
      </c>
      <c r="L2071" s="217">
        <v>4231551</v>
      </c>
      <c r="M2071" s="217">
        <v>752861</v>
      </c>
      <c r="N2071" s="217">
        <v>1320035</v>
      </c>
      <c r="O2071" s="217">
        <v>1398854</v>
      </c>
      <c r="P2071" s="217">
        <v>550684</v>
      </c>
      <c r="Q2071" s="235">
        <v>11482095</v>
      </c>
      <c r="R2071" s="136"/>
      <c r="S2071" s="136"/>
      <c r="T2071" s="136"/>
      <c r="U2071" s="136"/>
      <c r="V2071" s="136"/>
      <c r="W2071" s="136"/>
      <c r="X2071" s="136"/>
      <c r="Y2071" s="136"/>
      <c r="Z2071" s="136"/>
      <c r="AA2071" s="136"/>
      <c r="AB2071" s="136"/>
      <c r="AC2071" s="136"/>
      <c r="AD2071" s="136"/>
      <c r="AE2071" s="136"/>
      <c r="AF2071" s="136"/>
      <c r="AG2071" s="136"/>
      <c r="AH2071" s="136"/>
      <c r="AI2071" s="136"/>
      <c r="AJ2071" s="136"/>
      <c r="AK2071" s="136"/>
      <c r="AL2071" s="136"/>
      <c r="AM2071" s="136"/>
      <c r="AN2071" s="136"/>
      <c r="AO2071" s="136"/>
      <c r="AP2071" s="136"/>
      <c r="AQ2071" s="136"/>
      <c r="AR2071" s="136"/>
      <c r="AS2071" s="136"/>
      <c r="AT2071" s="136"/>
      <c r="AU2071" s="136"/>
      <c r="AV2071" s="136"/>
      <c r="AW2071" s="136"/>
      <c r="AX2071" s="136"/>
      <c r="AY2071" s="136"/>
      <c r="AZ2071" s="136"/>
      <c r="BA2071" s="136"/>
      <c r="BB2071" s="136"/>
      <c r="BC2071" s="136"/>
      <c r="BD2071" s="136"/>
      <c r="BE2071" s="136"/>
      <c r="BF2071" s="136"/>
      <c r="BG2071" s="136"/>
      <c r="BH2071" s="136"/>
      <c r="BI2071" s="136"/>
      <c r="BJ2071" s="136"/>
      <c r="BK2071" s="136"/>
      <c r="BL2071" s="136"/>
      <c r="BM2071" s="136"/>
      <c r="BN2071" s="136"/>
      <c r="BO2071" s="136"/>
      <c r="BP2071" s="136"/>
      <c r="BQ2071" s="136"/>
      <c r="BR2071" s="136"/>
      <c r="BS2071" s="136"/>
      <c r="BT2071" s="136"/>
      <c r="BU2071" s="136"/>
      <c r="BV2071" s="136"/>
      <c r="BW2071" s="136"/>
      <c r="BX2071" s="136"/>
      <c r="BY2071" s="136"/>
      <c r="BZ2071" s="136"/>
      <c r="CA2071" s="136"/>
      <c r="CB2071" s="136"/>
      <c r="CC2071" s="136"/>
      <c r="CD2071" s="136"/>
      <c r="CE2071" s="136"/>
      <c r="CF2071" s="136"/>
      <c r="CG2071" s="136"/>
      <c r="CH2071" s="136"/>
      <c r="CI2071" s="136"/>
      <c r="CJ2071" s="136"/>
      <c r="CK2071" s="136"/>
      <c r="CL2071" s="136"/>
      <c r="CM2071" s="136"/>
      <c r="CN2071" s="136"/>
      <c r="CO2071" s="136"/>
      <c r="CP2071" s="136"/>
      <c r="CQ2071" s="136"/>
      <c r="CR2071" s="136"/>
      <c r="CS2071" s="136"/>
      <c r="CT2071" s="136"/>
      <c r="CU2071" s="136"/>
      <c r="CV2071" s="136"/>
      <c r="CW2071" s="136"/>
      <c r="CX2071" s="136"/>
      <c r="CY2071" s="136"/>
      <c r="CZ2071" s="136"/>
      <c r="DA2071" s="136"/>
      <c r="DB2071" s="136"/>
      <c r="DC2071" s="136"/>
      <c r="DD2071" s="136"/>
      <c r="DE2071" s="136"/>
      <c r="DF2071" s="136"/>
      <c r="DG2071" s="136"/>
      <c r="DH2071" s="136"/>
      <c r="DI2071" s="136"/>
      <c r="DJ2071" s="136"/>
      <c r="DK2071" s="136"/>
      <c r="DL2071" s="136"/>
      <c r="DM2071" s="136"/>
      <c r="DN2071" s="136"/>
      <c r="DO2071" s="136"/>
      <c r="DP2071" s="136"/>
      <c r="DQ2071" s="136"/>
      <c r="DR2071" s="136"/>
      <c r="DS2071" s="136"/>
      <c r="DT2071" s="136"/>
      <c r="DU2071" s="136"/>
      <c r="DV2071" s="136"/>
      <c r="DW2071" s="136"/>
      <c r="DX2071" s="136"/>
      <c r="DY2071" s="136"/>
      <c r="DZ2071" s="136"/>
      <c r="EA2071" s="136"/>
      <c r="EB2071" s="136"/>
      <c r="EC2071" s="136"/>
      <c r="ED2071" s="136"/>
      <c r="EE2071" s="136"/>
      <c r="EF2071" s="136"/>
      <c r="EG2071" s="136"/>
      <c r="EH2071" s="136"/>
      <c r="EI2071" s="136"/>
      <c r="EJ2071" s="136"/>
      <c r="EK2071" s="136"/>
      <c r="EL2071" s="136"/>
      <c r="EM2071" s="136"/>
      <c r="EN2071" s="136"/>
      <c r="EO2071" s="136"/>
      <c r="EP2071" s="136"/>
      <c r="EQ2071" s="136"/>
      <c r="ER2071" s="136"/>
      <c r="ES2071" s="136"/>
      <c r="ET2071" s="136"/>
      <c r="EU2071" s="136"/>
      <c r="EV2071" s="136"/>
      <c r="EW2071" s="136"/>
      <c r="EX2071" s="136"/>
      <c r="EY2071" s="136"/>
      <c r="EZ2071" s="136"/>
      <c r="FA2071" s="136"/>
      <c r="FB2071" s="136"/>
      <c r="FC2071" s="136"/>
      <c r="FD2071" s="136"/>
      <c r="FE2071" s="136"/>
      <c r="FF2071" s="136"/>
      <c r="FG2071" s="136"/>
      <c r="FH2071" s="136"/>
      <c r="FI2071" s="136"/>
      <c r="FJ2071" s="136"/>
      <c r="FK2071" s="136"/>
      <c r="FL2071" s="136"/>
      <c r="FM2071" s="136"/>
      <c r="FN2071" s="136"/>
      <c r="FO2071" s="136"/>
      <c r="FP2071" s="136"/>
      <c r="FQ2071" s="136"/>
      <c r="FR2071" s="136"/>
      <c r="FS2071" s="136"/>
      <c r="FT2071" s="136"/>
      <c r="FU2071" s="136"/>
      <c r="FV2071" s="136"/>
      <c r="FW2071" s="136"/>
      <c r="FX2071" s="136"/>
      <c r="FY2071" s="136"/>
      <c r="FZ2071" s="136"/>
      <c r="GA2071" s="136"/>
      <c r="GB2071" s="136"/>
      <c r="GC2071" s="136"/>
      <c r="GD2071" s="136"/>
      <c r="GE2071" s="136"/>
      <c r="GF2071" s="136"/>
      <c r="GG2071" s="136"/>
      <c r="GH2071" s="136"/>
      <c r="GI2071" s="136"/>
      <c r="GJ2071" s="136"/>
      <c r="GK2071" s="136"/>
      <c r="GL2071" s="136"/>
      <c r="GM2071" s="136"/>
      <c r="GN2071" s="136"/>
      <c r="GO2071" s="136"/>
      <c r="GP2071" s="136"/>
      <c r="GQ2071" s="136"/>
      <c r="GR2071" s="136"/>
      <c r="GS2071" s="136"/>
      <c r="GT2071" s="136"/>
      <c r="GU2071" s="136"/>
      <c r="GV2071" s="136"/>
      <c r="GW2071" s="136"/>
      <c r="GX2071" s="136"/>
      <c r="GY2071" s="136"/>
      <c r="GZ2071" s="136"/>
      <c r="HA2071" s="136"/>
      <c r="HB2071" s="136"/>
      <c r="HC2071" s="136"/>
      <c r="HD2071" s="136"/>
      <c r="HE2071" s="136"/>
      <c r="HF2071" s="136"/>
      <c r="HG2071" s="136"/>
      <c r="HH2071" s="136"/>
      <c r="HI2071" s="136"/>
      <c r="HJ2071" s="136"/>
      <c r="HK2071" s="136"/>
      <c r="HL2071" s="136"/>
      <c r="HM2071" s="136"/>
      <c r="HN2071" s="136"/>
      <c r="HO2071" s="136"/>
      <c r="HP2071" s="136"/>
      <c r="HQ2071" s="136"/>
      <c r="HR2071" s="136"/>
      <c r="HS2071" s="136"/>
      <c r="HT2071" s="136"/>
      <c r="HU2071" s="136"/>
      <c r="HV2071" s="136"/>
      <c r="HW2071" s="136"/>
      <c r="HX2071" s="136"/>
      <c r="HY2071" s="136"/>
      <c r="HZ2071" s="136"/>
      <c r="IA2071" s="136"/>
      <c r="IB2071" s="136"/>
      <c r="IC2071" s="136"/>
      <c r="ID2071" s="136"/>
      <c r="IE2071" s="136"/>
      <c r="IF2071" s="136"/>
      <c r="IG2071" s="136"/>
    </row>
    <row r="2072" spans="1:241" ht="15" customHeight="1" x14ac:dyDescent="0.25">
      <c r="A2072" s="223" t="s">
        <v>307</v>
      </c>
      <c r="B2072" s="217">
        <v>5309257</v>
      </c>
      <c r="C2072" s="217">
        <v>4234606</v>
      </c>
      <c r="D2072" s="217">
        <v>662481</v>
      </c>
      <c r="E2072" s="217">
        <v>1475368</v>
      </c>
      <c r="F2072" s="217">
        <v>1425538</v>
      </c>
      <c r="G2072" s="217">
        <v>437070</v>
      </c>
      <c r="H2072" s="235">
        <v>13544320</v>
      </c>
      <c r="I2072" s="136"/>
      <c r="J2072" s="321" t="s">
        <v>400</v>
      </c>
      <c r="K2072" s="217">
        <v>4393955</v>
      </c>
      <c r="L2072" s="217">
        <v>3630421</v>
      </c>
      <c r="M2072" s="217">
        <v>777672</v>
      </c>
      <c r="N2072" s="217">
        <v>1579276</v>
      </c>
      <c r="O2072" s="217">
        <v>1605658</v>
      </c>
      <c r="P2072" s="217">
        <v>468571</v>
      </c>
      <c r="Q2072" s="235">
        <v>12455553</v>
      </c>
      <c r="R2072" s="136"/>
      <c r="S2072" s="136"/>
      <c r="T2072" s="136"/>
      <c r="U2072" s="136"/>
      <c r="V2072" s="136"/>
      <c r="W2072" s="136"/>
      <c r="X2072" s="136"/>
      <c r="Y2072" s="136"/>
      <c r="Z2072" s="136"/>
      <c r="AA2072" s="136"/>
      <c r="AB2072" s="136"/>
      <c r="AC2072" s="136"/>
      <c r="AD2072" s="136"/>
      <c r="AE2072" s="136"/>
      <c r="AF2072" s="136"/>
      <c r="AG2072" s="136"/>
      <c r="AH2072" s="136"/>
      <c r="AI2072" s="136"/>
      <c r="AJ2072" s="136"/>
      <c r="AK2072" s="136"/>
      <c r="AL2072" s="136"/>
      <c r="AM2072" s="136"/>
      <c r="AN2072" s="136"/>
      <c r="AO2072" s="136"/>
      <c r="AP2072" s="136"/>
      <c r="AQ2072" s="136"/>
      <c r="AR2072" s="136"/>
      <c r="AS2072" s="136"/>
      <c r="AT2072" s="136"/>
      <c r="AU2072" s="136"/>
      <c r="AV2072" s="136"/>
      <c r="AW2072" s="136"/>
      <c r="AX2072" s="136"/>
      <c r="AY2072" s="136"/>
      <c r="AZ2072" s="136"/>
      <c r="BA2072" s="136"/>
      <c r="BB2072" s="136"/>
      <c r="BC2072" s="136"/>
      <c r="BD2072" s="136"/>
      <c r="BE2072" s="136"/>
      <c r="BF2072" s="136"/>
      <c r="BG2072" s="136"/>
      <c r="BH2072" s="136"/>
      <c r="BI2072" s="136"/>
      <c r="BJ2072" s="136"/>
      <c r="BK2072" s="136"/>
      <c r="BL2072" s="136"/>
      <c r="BM2072" s="136"/>
      <c r="BN2072" s="136"/>
      <c r="BO2072" s="136"/>
      <c r="BP2072" s="136"/>
      <c r="BQ2072" s="136"/>
      <c r="BR2072" s="136"/>
      <c r="BS2072" s="136"/>
      <c r="BT2072" s="136"/>
      <c r="BU2072" s="136"/>
      <c r="BV2072" s="136"/>
      <c r="BW2072" s="136"/>
      <c r="BX2072" s="136"/>
      <c r="BY2072" s="136"/>
      <c r="BZ2072" s="136"/>
      <c r="CA2072" s="136"/>
      <c r="CB2072" s="136"/>
      <c r="CC2072" s="136"/>
      <c r="CD2072" s="136"/>
      <c r="CE2072" s="136"/>
      <c r="CF2072" s="136"/>
      <c r="CG2072" s="136"/>
      <c r="CH2072" s="136"/>
      <c r="CI2072" s="136"/>
      <c r="CJ2072" s="136"/>
      <c r="CK2072" s="136"/>
      <c r="CL2072" s="136"/>
      <c r="CM2072" s="136"/>
      <c r="CN2072" s="136"/>
      <c r="CO2072" s="136"/>
      <c r="CP2072" s="136"/>
      <c r="CQ2072" s="136"/>
      <c r="CR2072" s="136"/>
      <c r="CS2072" s="136"/>
      <c r="CT2072" s="136"/>
      <c r="CU2072" s="136"/>
      <c r="CV2072" s="136"/>
      <c r="CW2072" s="136"/>
      <c r="CX2072" s="136"/>
      <c r="CY2072" s="136"/>
      <c r="CZ2072" s="136"/>
      <c r="DA2072" s="136"/>
      <c r="DB2072" s="136"/>
      <c r="DC2072" s="136"/>
      <c r="DD2072" s="136"/>
      <c r="DE2072" s="136"/>
      <c r="DF2072" s="136"/>
      <c r="DG2072" s="136"/>
      <c r="DH2072" s="136"/>
      <c r="DI2072" s="136"/>
      <c r="DJ2072" s="136"/>
      <c r="DK2072" s="136"/>
      <c r="DL2072" s="136"/>
      <c r="DM2072" s="136"/>
      <c r="DN2072" s="136"/>
      <c r="DO2072" s="136"/>
      <c r="DP2072" s="136"/>
      <c r="DQ2072" s="136"/>
      <c r="DR2072" s="136"/>
      <c r="DS2072" s="136"/>
      <c r="DT2072" s="136"/>
      <c r="DU2072" s="136"/>
      <c r="DV2072" s="136"/>
      <c r="DW2072" s="136"/>
      <c r="DX2072" s="136"/>
      <c r="DY2072" s="136"/>
      <c r="DZ2072" s="136"/>
      <c r="EA2072" s="136"/>
      <c r="EB2072" s="136"/>
      <c r="EC2072" s="136"/>
      <c r="ED2072" s="136"/>
      <c r="EE2072" s="136"/>
      <c r="EF2072" s="136"/>
      <c r="EG2072" s="136"/>
      <c r="EH2072" s="136"/>
      <c r="EI2072" s="136"/>
      <c r="EJ2072" s="136"/>
      <c r="EK2072" s="136"/>
      <c r="EL2072" s="136"/>
      <c r="EM2072" s="136"/>
      <c r="EN2072" s="136"/>
      <c r="EO2072" s="136"/>
      <c r="EP2072" s="136"/>
      <c r="EQ2072" s="136"/>
      <c r="ER2072" s="136"/>
      <c r="ES2072" s="136"/>
      <c r="ET2072" s="136"/>
      <c r="EU2072" s="136"/>
      <c r="EV2072" s="136"/>
      <c r="EW2072" s="136"/>
      <c r="EX2072" s="136"/>
      <c r="EY2072" s="136"/>
      <c r="EZ2072" s="136"/>
      <c r="FA2072" s="136"/>
      <c r="FB2072" s="136"/>
      <c r="FC2072" s="136"/>
      <c r="FD2072" s="136"/>
      <c r="FE2072" s="136"/>
      <c r="FF2072" s="136"/>
      <c r="FG2072" s="136"/>
      <c r="FH2072" s="136"/>
      <c r="FI2072" s="136"/>
      <c r="FJ2072" s="136"/>
      <c r="FK2072" s="136"/>
      <c r="FL2072" s="136"/>
      <c r="FM2072" s="136"/>
      <c r="FN2072" s="136"/>
      <c r="FO2072" s="136"/>
      <c r="FP2072" s="136"/>
      <c r="FQ2072" s="136"/>
      <c r="FR2072" s="136"/>
      <c r="FS2072" s="136"/>
      <c r="FT2072" s="136"/>
      <c r="FU2072" s="136"/>
      <c r="FV2072" s="136"/>
      <c r="FW2072" s="136"/>
      <c r="FX2072" s="136"/>
      <c r="FY2072" s="136"/>
      <c r="FZ2072" s="136"/>
      <c r="GA2072" s="136"/>
      <c r="GB2072" s="136"/>
      <c r="GC2072" s="136"/>
      <c r="GD2072" s="136"/>
      <c r="GE2072" s="136"/>
      <c r="GF2072" s="136"/>
      <c r="GG2072" s="136"/>
      <c r="GH2072" s="136"/>
      <c r="GI2072" s="136"/>
      <c r="GJ2072" s="136"/>
      <c r="GK2072" s="136"/>
      <c r="GL2072" s="136"/>
      <c r="GM2072" s="136"/>
      <c r="GN2072" s="136"/>
      <c r="GO2072" s="136"/>
      <c r="GP2072" s="136"/>
      <c r="GQ2072" s="136"/>
      <c r="GR2072" s="136"/>
      <c r="GS2072" s="136"/>
      <c r="GT2072" s="136"/>
      <c r="GU2072" s="136"/>
      <c r="GV2072" s="136"/>
      <c r="GW2072" s="136"/>
      <c r="GX2072" s="136"/>
      <c r="GY2072" s="136"/>
      <c r="GZ2072" s="136"/>
      <c r="HA2072" s="136"/>
      <c r="HB2072" s="136"/>
      <c r="HC2072" s="136"/>
      <c r="HD2072" s="136"/>
      <c r="HE2072" s="136"/>
      <c r="HF2072" s="136"/>
      <c r="HG2072" s="136"/>
      <c r="HH2072" s="136"/>
      <c r="HI2072" s="136"/>
      <c r="HJ2072" s="136"/>
      <c r="HK2072" s="136"/>
      <c r="HL2072" s="136"/>
      <c r="HM2072" s="136"/>
      <c r="HN2072" s="136"/>
      <c r="HO2072" s="136"/>
      <c r="HP2072" s="136"/>
      <c r="HQ2072" s="136"/>
      <c r="HR2072" s="136"/>
      <c r="HS2072" s="136"/>
      <c r="HT2072" s="136"/>
      <c r="HU2072" s="136"/>
      <c r="HV2072" s="136"/>
      <c r="HW2072" s="136"/>
      <c r="HX2072" s="136"/>
      <c r="HY2072" s="136"/>
      <c r="HZ2072" s="136"/>
      <c r="IA2072" s="136"/>
      <c r="IB2072" s="136"/>
      <c r="IC2072" s="136"/>
      <c r="ID2072" s="136"/>
      <c r="IE2072" s="136"/>
      <c r="IF2072" s="136"/>
      <c r="IG2072" s="136"/>
    </row>
    <row r="2073" spans="1:241" ht="15" customHeight="1" x14ac:dyDescent="0.25">
      <c r="A2073" s="223" t="s">
        <v>377</v>
      </c>
      <c r="B2073" s="217">
        <v>4658033</v>
      </c>
      <c r="C2073" s="217">
        <v>6307746</v>
      </c>
      <c r="D2073" s="217">
        <v>667406</v>
      </c>
      <c r="E2073" s="217">
        <v>1459926</v>
      </c>
      <c r="F2073" s="217">
        <v>1558726</v>
      </c>
      <c r="G2073" s="217">
        <v>471408</v>
      </c>
      <c r="H2073" s="235">
        <v>15123245</v>
      </c>
      <c r="I2073" s="136"/>
      <c r="J2073" s="321" t="s">
        <v>401</v>
      </c>
      <c r="K2073" s="217">
        <v>1650771</v>
      </c>
      <c r="L2073" s="217">
        <v>1528503</v>
      </c>
      <c r="M2073" s="217">
        <v>346079</v>
      </c>
      <c r="N2073" s="217">
        <v>766787</v>
      </c>
      <c r="O2073" s="217">
        <v>778476</v>
      </c>
      <c r="P2073" s="217">
        <v>259294</v>
      </c>
      <c r="Q2073" s="235">
        <v>5329910</v>
      </c>
      <c r="R2073" s="136"/>
      <c r="S2073" s="136"/>
      <c r="T2073" s="136"/>
      <c r="U2073" s="136"/>
      <c r="V2073" s="136"/>
      <c r="W2073" s="136"/>
      <c r="X2073" s="136"/>
      <c r="Y2073" s="136"/>
      <c r="Z2073" s="136"/>
      <c r="AA2073" s="136"/>
      <c r="AB2073" s="136"/>
      <c r="AC2073" s="136"/>
      <c r="AD2073" s="136"/>
      <c r="AE2073" s="136"/>
      <c r="AF2073" s="136"/>
      <c r="AG2073" s="136"/>
      <c r="AH2073" s="136"/>
      <c r="AI2073" s="136"/>
      <c r="AJ2073" s="136"/>
      <c r="AK2073" s="136"/>
      <c r="AL2073" s="136"/>
      <c r="AM2073" s="136"/>
      <c r="AN2073" s="136"/>
      <c r="AO2073" s="136"/>
      <c r="AP2073" s="136"/>
      <c r="AQ2073" s="136"/>
      <c r="AR2073" s="136"/>
      <c r="AS2073" s="136"/>
      <c r="AT2073" s="136"/>
      <c r="AU2073" s="136"/>
      <c r="AV2073" s="136"/>
      <c r="AW2073" s="136"/>
      <c r="AX2073" s="136"/>
      <c r="AY2073" s="136"/>
      <c r="AZ2073" s="136"/>
      <c r="BA2073" s="136"/>
      <c r="BB2073" s="136"/>
      <c r="BC2073" s="136"/>
      <c r="BD2073" s="136"/>
      <c r="BE2073" s="136"/>
      <c r="BF2073" s="136"/>
      <c r="BG2073" s="136"/>
      <c r="BH2073" s="136"/>
      <c r="BI2073" s="136"/>
      <c r="BJ2073" s="136"/>
      <c r="BK2073" s="136"/>
      <c r="BL2073" s="136"/>
      <c r="BM2073" s="136"/>
      <c r="BN2073" s="136"/>
      <c r="BO2073" s="136"/>
      <c r="BP2073" s="136"/>
      <c r="BQ2073" s="136"/>
      <c r="BR2073" s="136"/>
      <c r="BS2073" s="136"/>
      <c r="BT2073" s="136"/>
      <c r="BU2073" s="136"/>
      <c r="BV2073" s="136"/>
      <c r="BW2073" s="136"/>
      <c r="BX2073" s="136"/>
      <c r="BY2073" s="136"/>
      <c r="BZ2073" s="136"/>
      <c r="CA2073" s="136"/>
      <c r="CB2073" s="136"/>
      <c r="CC2073" s="136"/>
      <c r="CD2073" s="136"/>
      <c r="CE2073" s="136"/>
      <c r="CF2073" s="136"/>
      <c r="CG2073" s="136"/>
      <c r="CH2073" s="136"/>
      <c r="CI2073" s="136"/>
      <c r="CJ2073" s="136"/>
      <c r="CK2073" s="136"/>
      <c r="CL2073" s="136"/>
      <c r="CM2073" s="136"/>
      <c r="CN2073" s="136"/>
      <c r="CO2073" s="136"/>
      <c r="CP2073" s="136"/>
      <c r="CQ2073" s="136"/>
      <c r="CR2073" s="136"/>
      <c r="CS2073" s="136"/>
      <c r="CT2073" s="136"/>
      <c r="CU2073" s="136"/>
      <c r="CV2073" s="136"/>
      <c r="CW2073" s="136"/>
      <c r="CX2073" s="136"/>
      <c r="CY2073" s="136"/>
      <c r="CZ2073" s="136"/>
      <c r="DA2073" s="136"/>
      <c r="DB2073" s="136"/>
      <c r="DC2073" s="136"/>
      <c r="DD2073" s="136"/>
      <c r="DE2073" s="136"/>
      <c r="DF2073" s="136"/>
      <c r="DG2073" s="136"/>
      <c r="DH2073" s="136"/>
      <c r="DI2073" s="136"/>
      <c r="DJ2073" s="136"/>
      <c r="DK2073" s="136"/>
      <c r="DL2073" s="136"/>
      <c r="DM2073" s="136"/>
      <c r="DN2073" s="136"/>
      <c r="DO2073" s="136"/>
      <c r="DP2073" s="136"/>
      <c r="DQ2073" s="136"/>
      <c r="DR2073" s="136"/>
      <c r="DS2073" s="136"/>
      <c r="DT2073" s="136"/>
      <c r="DU2073" s="136"/>
      <c r="DV2073" s="136"/>
      <c r="DW2073" s="136"/>
      <c r="DX2073" s="136"/>
      <c r="DY2073" s="136"/>
      <c r="DZ2073" s="136"/>
      <c r="EA2073" s="136"/>
      <c r="EB2073" s="136"/>
      <c r="EC2073" s="136"/>
      <c r="ED2073" s="136"/>
      <c r="EE2073" s="136"/>
      <c r="EF2073" s="136"/>
      <c r="EG2073" s="136"/>
      <c r="EH2073" s="136"/>
      <c r="EI2073" s="136"/>
      <c r="EJ2073" s="136"/>
      <c r="EK2073" s="136"/>
      <c r="EL2073" s="136"/>
      <c r="EM2073" s="136"/>
      <c r="EN2073" s="136"/>
      <c r="EO2073" s="136"/>
      <c r="EP2073" s="136"/>
      <c r="EQ2073" s="136"/>
      <c r="ER2073" s="136"/>
      <c r="ES2073" s="136"/>
      <c r="ET2073" s="136"/>
      <c r="EU2073" s="136"/>
      <c r="EV2073" s="136"/>
      <c r="EW2073" s="136"/>
      <c r="EX2073" s="136"/>
      <c r="EY2073" s="136"/>
      <c r="EZ2073" s="136"/>
      <c r="FA2073" s="136"/>
      <c r="FB2073" s="136"/>
      <c r="FC2073" s="136"/>
      <c r="FD2073" s="136"/>
      <c r="FE2073" s="136"/>
      <c r="FF2073" s="136"/>
      <c r="FG2073" s="136"/>
      <c r="FH2073" s="136"/>
      <c r="FI2073" s="136"/>
      <c r="FJ2073" s="136"/>
      <c r="FK2073" s="136"/>
      <c r="FL2073" s="136"/>
      <c r="FM2073" s="136"/>
      <c r="FN2073" s="136"/>
      <c r="FO2073" s="136"/>
      <c r="FP2073" s="136"/>
      <c r="FQ2073" s="136"/>
      <c r="FR2073" s="136"/>
      <c r="FS2073" s="136"/>
      <c r="FT2073" s="136"/>
      <c r="FU2073" s="136"/>
      <c r="FV2073" s="136"/>
      <c r="FW2073" s="136"/>
      <c r="FX2073" s="136"/>
      <c r="FY2073" s="136"/>
      <c r="FZ2073" s="136"/>
      <c r="GA2073" s="136"/>
      <c r="GB2073" s="136"/>
      <c r="GC2073" s="136"/>
      <c r="GD2073" s="136"/>
      <c r="GE2073" s="136"/>
      <c r="GF2073" s="136"/>
      <c r="GG2073" s="136"/>
      <c r="GH2073" s="136"/>
      <c r="GI2073" s="136"/>
      <c r="GJ2073" s="136"/>
      <c r="GK2073" s="136"/>
      <c r="GL2073" s="136"/>
      <c r="GM2073" s="136"/>
      <c r="GN2073" s="136"/>
      <c r="GO2073" s="136"/>
      <c r="GP2073" s="136"/>
      <c r="GQ2073" s="136"/>
      <c r="GR2073" s="136"/>
      <c r="GS2073" s="136"/>
      <c r="GT2073" s="136"/>
      <c r="GU2073" s="136"/>
      <c r="GV2073" s="136"/>
      <c r="GW2073" s="136"/>
      <c r="GX2073" s="136"/>
      <c r="GY2073" s="136"/>
      <c r="GZ2073" s="136"/>
      <c r="HA2073" s="136"/>
      <c r="HB2073" s="136"/>
      <c r="HC2073" s="136"/>
      <c r="HD2073" s="136"/>
      <c r="HE2073" s="136"/>
      <c r="HF2073" s="136"/>
      <c r="HG2073" s="136"/>
      <c r="HH2073" s="136"/>
      <c r="HI2073" s="136"/>
      <c r="HJ2073" s="136"/>
      <c r="HK2073" s="136"/>
      <c r="HL2073" s="136"/>
      <c r="HM2073" s="136"/>
      <c r="HN2073" s="136"/>
      <c r="HO2073" s="136"/>
      <c r="HP2073" s="136"/>
      <c r="HQ2073" s="136"/>
      <c r="HR2073" s="136"/>
      <c r="HS2073" s="136"/>
      <c r="HT2073" s="136"/>
      <c r="HU2073" s="136"/>
      <c r="HV2073" s="136"/>
      <c r="HW2073" s="136"/>
      <c r="HX2073" s="136"/>
      <c r="HY2073" s="136"/>
      <c r="HZ2073" s="136"/>
      <c r="IA2073" s="136"/>
      <c r="IB2073" s="136"/>
      <c r="IC2073" s="136"/>
      <c r="ID2073" s="136"/>
      <c r="IE2073" s="136"/>
      <c r="IF2073" s="136"/>
      <c r="IG2073" s="136"/>
    </row>
    <row r="2074" spans="1:241" ht="15" customHeight="1" x14ac:dyDescent="0.25">
      <c r="A2074" s="223" t="s">
        <v>305</v>
      </c>
      <c r="B2074" s="217">
        <v>3926115</v>
      </c>
      <c r="C2074" s="217">
        <v>4830050</v>
      </c>
      <c r="D2074" s="217">
        <v>584329</v>
      </c>
      <c r="E2074" s="217">
        <v>1531221</v>
      </c>
      <c r="F2074" s="217">
        <v>1689950</v>
      </c>
      <c r="G2074" s="217">
        <v>399733</v>
      </c>
      <c r="H2074" s="235">
        <v>12961398</v>
      </c>
      <c r="I2074" s="136"/>
      <c r="J2074" s="321" t="s">
        <v>402</v>
      </c>
      <c r="K2074" s="217">
        <v>2664655</v>
      </c>
      <c r="L2074" s="217">
        <v>3036544</v>
      </c>
      <c r="M2074" s="217">
        <v>542920</v>
      </c>
      <c r="N2074" s="217">
        <v>1199931</v>
      </c>
      <c r="O2074" s="217">
        <v>1410067</v>
      </c>
      <c r="P2074" s="217">
        <v>510923</v>
      </c>
      <c r="Q2074" s="235">
        <v>9365040</v>
      </c>
      <c r="R2074" s="136"/>
      <c r="S2074" s="136"/>
      <c r="T2074" s="136"/>
      <c r="U2074" s="136"/>
      <c r="V2074" s="136"/>
      <c r="W2074" s="136"/>
      <c r="X2074" s="136"/>
      <c r="Y2074" s="136"/>
      <c r="Z2074" s="136"/>
      <c r="AA2074" s="136"/>
      <c r="AB2074" s="136"/>
      <c r="AC2074" s="136"/>
      <c r="AD2074" s="136"/>
      <c r="AE2074" s="136"/>
      <c r="AF2074" s="136"/>
      <c r="AG2074" s="136"/>
      <c r="AH2074" s="136"/>
      <c r="AI2074" s="136"/>
      <c r="AJ2074" s="136"/>
      <c r="AK2074" s="136"/>
      <c r="AL2074" s="136"/>
      <c r="AM2074" s="136"/>
      <c r="AN2074" s="136"/>
      <c r="AO2074" s="136"/>
      <c r="AP2074" s="136"/>
      <c r="AQ2074" s="136"/>
      <c r="AR2074" s="136"/>
      <c r="AS2074" s="136"/>
      <c r="AT2074" s="136"/>
      <c r="AU2074" s="136"/>
      <c r="AV2074" s="136"/>
      <c r="AW2074" s="136"/>
      <c r="AX2074" s="136"/>
      <c r="AY2074" s="136"/>
      <c r="AZ2074" s="136"/>
      <c r="BA2074" s="136"/>
      <c r="BB2074" s="136"/>
      <c r="BC2074" s="136"/>
      <c r="BD2074" s="136"/>
      <c r="BE2074" s="136"/>
      <c r="BF2074" s="136"/>
      <c r="BG2074" s="136"/>
      <c r="BH2074" s="136"/>
      <c r="BI2074" s="136"/>
      <c r="BJ2074" s="136"/>
      <c r="BK2074" s="136"/>
      <c r="BL2074" s="136"/>
      <c r="BM2074" s="136"/>
      <c r="BN2074" s="136"/>
      <c r="BO2074" s="136"/>
      <c r="BP2074" s="136"/>
      <c r="BQ2074" s="136"/>
      <c r="BR2074" s="136"/>
      <c r="BS2074" s="136"/>
      <c r="BT2074" s="136"/>
      <c r="BU2074" s="136"/>
      <c r="BV2074" s="136"/>
      <c r="BW2074" s="136"/>
      <c r="BX2074" s="136"/>
      <c r="BY2074" s="136"/>
      <c r="BZ2074" s="136"/>
      <c r="CA2074" s="136"/>
      <c r="CB2074" s="136"/>
      <c r="CC2074" s="136"/>
      <c r="CD2074" s="136"/>
      <c r="CE2074" s="136"/>
      <c r="CF2074" s="136"/>
      <c r="CG2074" s="136"/>
      <c r="CH2074" s="136"/>
      <c r="CI2074" s="136"/>
      <c r="CJ2074" s="136"/>
      <c r="CK2074" s="136"/>
      <c r="CL2074" s="136"/>
      <c r="CM2074" s="136"/>
      <c r="CN2074" s="136"/>
      <c r="CO2074" s="136"/>
      <c r="CP2074" s="136"/>
      <c r="CQ2074" s="136"/>
      <c r="CR2074" s="136"/>
      <c r="CS2074" s="136"/>
      <c r="CT2074" s="136"/>
      <c r="CU2074" s="136"/>
      <c r="CV2074" s="136"/>
      <c r="CW2074" s="136"/>
      <c r="CX2074" s="136"/>
      <c r="CY2074" s="136"/>
      <c r="CZ2074" s="136"/>
      <c r="DA2074" s="136"/>
      <c r="DB2074" s="136"/>
      <c r="DC2074" s="136"/>
      <c r="DD2074" s="136"/>
      <c r="DE2074" s="136"/>
      <c r="DF2074" s="136"/>
      <c r="DG2074" s="136"/>
      <c r="DH2074" s="136"/>
      <c r="DI2074" s="136"/>
      <c r="DJ2074" s="136"/>
      <c r="DK2074" s="136"/>
      <c r="DL2074" s="136"/>
      <c r="DM2074" s="136"/>
      <c r="DN2074" s="136"/>
      <c r="DO2074" s="136"/>
      <c r="DP2074" s="136"/>
      <c r="DQ2074" s="136"/>
      <c r="DR2074" s="136"/>
      <c r="DS2074" s="136"/>
      <c r="DT2074" s="136"/>
      <c r="DU2074" s="136"/>
      <c r="DV2074" s="136"/>
      <c r="DW2074" s="136"/>
      <c r="DX2074" s="136"/>
      <c r="DY2074" s="136"/>
      <c r="DZ2074" s="136"/>
      <c r="EA2074" s="136"/>
      <c r="EB2074" s="136"/>
      <c r="EC2074" s="136"/>
      <c r="ED2074" s="136"/>
      <c r="EE2074" s="136"/>
      <c r="EF2074" s="136"/>
      <c r="EG2074" s="136"/>
      <c r="EH2074" s="136"/>
      <c r="EI2074" s="136"/>
      <c r="EJ2074" s="136"/>
      <c r="EK2074" s="136"/>
      <c r="EL2074" s="136"/>
      <c r="EM2074" s="136"/>
      <c r="EN2074" s="136"/>
      <c r="EO2074" s="136"/>
      <c r="EP2074" s="136"/>
      <c r="EQ2074" s="136"/>
      <c r="ER2074" s="136"/>
      <c r="ES2074" s="136"/>
      <c r="ET2074" s="136"/>
      <c r="EU2074" s="136"/>
      <c r="EV2074" s="136"/>
      <c r="EW2074" s="136"/>
      <c r="EX2074" s="136"/>
      <c r="EY2074" s="136"/>
      <c r="EZ2074" s="136"/>
      <c r="FA2074" s="136"/>
      <c r="FB2074" s="136"/>
      <c r="FC2074" s="136"/>
      <c r="FD2074" s="136"/>
      <c r="FE2074" s="136"/>
      <c r="FF2074" s="136"/>
      <c r="FG2074" s="136"/>
      <c r="FH2074" s="136"/>
      <c r="FI2074" s="136"/>
      <c r="FJ2074" s="136"/>
      <c r="FK2074" s="136"/>
      <c r="FL2074" s="136"/>
      <c r="FM2074" s="136"/>
      <c r="FN2074" s="136"/>
      <c r="FO2074" s="136"/>
      <c r="FP2074" s="136"/>
      <c r="FQ2074" s="136"/>
      <c r="FR2074" s="136"/>
      <c r="FS2074" s="136"/>
      <c r="FT2074" s="136"/>
      <c r="FU2074" s="136"/>
      <c r="FV2074" s="136"/>
      <c r="FW2074" s="136"/>
      <c r="FX2074" s="136"/>
      <c r="FY2074" s="136"/>
      <c r="FZ2074" s="136"/>
      <c r="GA2074" s="136"/>
      <c r="GB2074" s="136"/>
      <c r="GC2074" s="136"/>
      <c r="GD2074" s="136"/>
      <c r="GE2074" s="136"/>
      <c r="GF2074" s="136"/>
      <c r="GG2074" s="136"/>
      <c r="GH2074" s="136"/>
      <c r="GI2074" s="136"/>
      <c r="GJ2074" s="136"/>
      <c r="GK2074" s="136"/>
      <c r="GL2074" s="136"/>
      <c r="GM2074" s="136"/>
      <c r="GN2074" s="136"/>
      <c r="GO2074" s="136"/>
      <c r="GP2074" s="136"/>
      <c r="GQ2074" s="136"/>
      <c r="GR2074" s="136"/>
      <c r="GS2074" s="136"/>
      <c r="GT2074" s="136"/>
      <c r="GU2074" s="136"/>
      <c r="GV2074" s="136"/>
      <c r="GW2074" s="136"/>
      <c r="GX2074" s="136"/>
      <c r="GY2074" s="136"/>
      <c r="GZ2074" s="136"/>
      <c r="HA2074" s="136"/>
      <c r="HB2074" s="136"/>
      <c r="HC2074" s="136"/>
      <c r="HD2074" s="136"/>
      <c r="HE2074" s="136"/>
      <c r="HF2074" s="136"/>
      <c r="HG2074" s="136"/>
      <c r="HH2074" s="136"/>
      <c r="HI2074" s="136"/>
      <c r="HJ2074" s="136"/>
      <c r="HK2074" s="136"/>
      <c r="HL2074" s="136"/>
      <c r="HM2074" s="136"/>
      <c r="HN2074" s="136"/>
      <c r="HO2074" s="136"/>
      <c r="HP2074" s="136"/>
      <c r="HQ2074" s="136"/>
      <c r="HR2074" s="136"/>
      <c r="HS2074" s="136"/>
      <c r="HT2074" s="136"/>
      <c r="HU2074" s="136"/>
      <c r="HV2074" s="136"/>
      <c r="HW2074" s="136"/>
      <c r="HX2074" s="136"/>
      <c r="HY2074" s="136"/>
      <c r="HZ2074" s="136"/>
      <c r="IA2074" s="136"/>
      <c r="IB2074" s="136"/>
      <c r="IC2074" s="136"/>
      <c r="ID2074" s="136"/>
      <c r="IE2074" s="136"/>
      <c r="IF2074" s="136"/>
      <c r="IG2074" s="136"/>
    </row>
    <row r="2075" spans="1:241" ht="15" customHeight="1" x14ac:dyDescent="0.25">
      <c r="A2075" s="223" t="s">
        <v>304</v>
      </c>
      <c r="B2075" s="217">
        <v>5973694</v>
      </c>
      <c r="C2075" s="217">
        <v>7993499</v>
      </c>
      <c r="D2075" s="217">
        <v>982770</v>
      </c>
      <c r="E2075" s="217">
        <v>1978207</v>
      </c>
      <c r="F2075" s="217">
        <v>2052048</v>
      </c>
      <c r="G2075" s="217">
        <v>770403</v>
      </c>
      <c r="H2075" s="235">
        <v>19750621</v>
      </c>
      <c r="I2075" s="136"/>
      <c r="J2075" s="321" t="s">
        <v>403</v>
      </c>
      <c r="K2075" s="217">
        <v>3044563</v>
      </c>
      <c r="L2075" s="217">
        <v>3662887</v>
      </c>
      <c r="M2075" s="217">
        <v>584781</v>
      </c>
      <c r="N2075" s="217">
        <v>1496899</v>
      </c>
      <c r="O2075" s="217">
        <v>1253068</v>
      </c>
      <c r="P2075" s="217">
        <v>397028</v>
      </c>
      <c r="Q2075" s="235">
        <v>10439226</v>
      </c>
      <c r="R2075" s="136"/>
      <c r="S2075" s="136"/>
      <c r="T2075" s="136"/>
      <c r="U2075" s="136"/>
      <c r="V2075" s="136"/>
      <c r="W2075" s="136"/>
      <c r="X2075" s="136"/>
      <c r="Y2075" s="136"/>
      <c r="Z2075" s="136"/>
      <c r="AA2075" s="136"/>
      <c r="AB2075" s="136"/>
      <c r="AC2075" s="136"/>
      <c r="AD2075" s="136"/>
      <c r="AE2075" s="136"/>
      <c r="AF2075" s="136"/>
      <c r="AG2075" s="136"/>
      <c r="AH2075" s="136"/>
      <c r="AI2075" s="136"/>
      <c r="AJ2075" s="136"/>
      <c r="AK2075" s="136"/>
      <c r="AL2075" s="136"/>
      <c r="AM2075" s="136"/>
      <c r="AN2075" s="136"/>
      <c r="AO2075" s="136"/>
      <c r="AP2075" s="136"/>
      <c r="AQ2075" s="136"/>
      <c r="AR2075" s="136"/>
      <c r="AS2075" s="136"/>
      <c r="AT2075" s="136"/>
      <c r="AU2075" s="136"/>
      <c r="AV2075" s="136"/>
      <c r="AW2075" s="136"/>
      <c r="AX2075" s="136"/>
      <c r="AY2075" s="136"/>
      <c r="AZ2075" s="136"/>
      <c r="BA2075" s="136"/>
      <c r="BB2075" s="136"/>
      <c r="BC2075" s="136"/>
      <c r="BD2075" s="136"/>
      <c r="BE2075" s="136"/>
      <c r="BF2075" s="136"/>
      <c r="BG2075" s="136"/>
      <c r="BH2075" s="136"/>
      <c r="BI2075" s="136"/>
      <c r="BJ2075" s="136"/>
      <c r="BK2075" s="136"/>
      <c r="BL2075" s="136"/>
      <c r="BM2075" s="136"/>
      <c r="BN2075" s="136"/>
      <c r="BO2075" s="136"/>
      <c r="BP2075" s="136"/>
      <c r="BQ2075" s="136"/>
      <c r="BR2075" s="136"/>
      <c r="BS2075" s="136"/>
      <c r="BT2075" s="136"/>
      <c r="BU2075" s="136"/>
      <c r="BV2075" s="136"/>
      <c r="BW2075" s="136"/>
      <c r="BX2075" s="136"/>
      <c r="BY2075" s="136"/>
      <c r="BZ2075" s="136"/>
      <c r="CA2075" s="136"/>
      <c r="CB2075" s="136"/>
      <c r="CC2075" s="136"/>
      <c r="CD2075" s="136"/>
      <c r="CE2075" s="136"/>
      <c r="CF2075" s="136"/>
      <c r="CG2075" s="136"/>
      <c r="CH2075" s="136"/>
      <c r="CI2075" s="136"/>
      <c r="CJ2075" s="136"/>
      <c r="CK2075" s="136"/>
      <c r="CL2075" s="136"/>
      <c r="CM2075" s="136"/>
      <c r="CN2075" s="136"/>
      <c r="CO2075" s="136"/>
      <c r="CP2075" s="136"/>
      <c r="CQ2075" s="136"/>
      <c r="CR2075" s="136"/>
      <c r="CS2075" s="136"/>
      <c r="CT2075" s="136"/>
      <c r="CU2075" s="136"/>
      <c r="CV2075" s="136"/>
      <c r="CW2075" s="136"/>
      <c r="CX2075" s="136"/>
      <c r="CY2075" s="136"/>
      <c r="CZ2075" s="136"/>
      <c r="DA2075" s="136"/>
      <c r="DB2075" s="136"/>
      <c r="DC2075" s="136"/>
      <c r="DD2075" s="136"/>
      <c r="DE2075" s="136"/>
      <c r="DF2075" s="136"/>
      <c r="DG2075" s="136"/>
      <c r="DH2075" s="136"/>
      <c r="DI2075" s="136"/>
      <c r="DJ2075" s="136"/>
      <c r="DK2075" s="136"/>
      <c r="DL2075" s="136"/>
      <c r="DM2075" s="136"/>
      <c r="DN2075" s="136"/>
      <c r="DO2075" s="136"/>
      <c r="DP2075" s="136"/>
      <c r="DQ2075" s="136"/>
      <c r="DR2075" s="136"/>
      <c r="DS2075" s="136"/>
      <c r="DT2075" s="136"/>
      <c r="DU2075" s="136"/>
      <c r="DV2075" s="136"/>
      <c r="DW2075" s="136"/>
      <c r="DX2075" s="136"/>
      <c r="DY2075" s="136"/>
      <c r="DZ2075" s="136"/>
      <c r="EA2075" s="136"/>
      <c r="EB2075" s="136"/>
      <c r="EC2075" s="136"/>
      <c r="ED2075" s="136"/>
      <c r="EE2075" s="136"/>
      <c r="EF2075" s="136"/>
      <c r="EG2075" s="136"/>
      <c r="EH2075" s="136"/>
      <c r="EI2075" s="136"/>
      <c r="EJ2075" s="136"/>
      <c r="EK2075" s="136"/>
      <c r="EL2075" s="136"/>
      <c r="EM2075" s="136"/>
      <c r="EN2075" s="136"/>
      <c r="EO2075" s="136"/>
      <c r="EP2075" s="136"/>
      <c r="EQ2075" s="136"/>
      <c r="ER2075" s="136"/>
      <c r="ES2075" s="136"/>
      <c r="ET2075" s="136"/>
      <c r="EU2075" s="136"/>
      <c r="EV2075" s="136"/>
      <c r="EW2075" s="136"/>
      <c r="EX2075" s="136"/>
      <c r="EY2075" s="136"/>
      <c r="EZ2075" s="136"/>
      <c r="FA2075" s="136"/>
      <c r="FB2075" s="136"/>
      <c r="FC2075" s="136"/>
      <c r="FD2075" s="136"/>
      <c r="FE2075" s="136"/>
      <c r="FF2075" s="136"/>
      <c r="FG2075" s="136"/>
      <c r="FH2075" s="136"/>
      <c r="FI2075" s="136"/>
      <c r="FJ2075" s="136"/>
      <c r="FK2075" s="136"/>
      <c r="FL2075" s="136"/>
      <c r="FM2075" s="136"/>
      <c r="FN2075" s="136"/>
      <c r="FO2075" s="136"/>
      <c r="FP2075" s="136"/>
      <c r="FQ2075" s="136"/>
      <c r="FR2075" s="136"/>
      <c r="FS2075" s="136"/>
      <c r="FT2075" s="136"/>
      <c r="FU2075" s="136"/>
      <c r="FV2075" s="136"/>
      <c r="FW2075" s="136"/>
      <c r="FX2075" s="136"/>
      <c r="FY2075" s="136"/>
      <c r="FZ2075" s="136"/>
      <c r="GA2075" s="136"/>
      <c r="GB2075" s="136"/>
      <c r="GC2075" s="136"/>
      <c r="GD2075" s="136"/>
      <c r="GE2075" s="136"/>
      <c r="GF2075" s="136"/>
      <c r="GG2075" s="136"/>
      <c r="GH2075" s="136"/>
      <c r="GI2075" s="136"/>
      <c r="GJ2075" s="136"/>
      <c r="GK2075" s="136"/>
      <c r="GL2075" s="136"/>
      <c r="GM2075" s="136"/>
      <c r="GN2075" s="136"/>
      <c r="GO2075" s="136"/>
      <c r="GP2075" s="136"/>
      <c r="GQ2075" s="136"/>
      <c r="GR2075" s="136"/>
      <c r="GS2075" s="136"/>
      <c r="GT2075" s="136"/>
      <c r="GU2075" s="136"/>
      <c r="GV2075" s="136"/>
      <c r="GW2075" s="136"/>
      <c r="GX2075" s="136"/>
      <c r="GY2075" s="136"/>
      <c r="GZ2075" s="136"/>
      <c r="HA2075" s="136"/>
      <c r="HB2075" s="136"/>
      <c r="HC2075" s="136"/>
      <c r="HD2075" s="136"/>
      <c r="HE2075" s="136"/>
      <c r="HF2075" s="136"/>
      <c r="HG2075" s="136"/>
      <c r="HH2075" s="136"/>
      <c r="HI2075" s="136"/>
      <c r="HJ2075" s="136"/>
      <c r="HK2075" s="136"/>
      <c r="HL2075" s="136"/>
      <c r="HM2075" s="136"/>
      <c r="HN2075" s="136"/>
      <c r="HO2075" s="136"/>
      <c r="HP2075" s="136"/>
      <c r="HQ2075" s="136"/>
      <c r="HR2075" s="136"/>
      <c r="HS2075" s="136"/>
      <c r="HT2075" s="136"/>
      <c r="HU2075" s="136"/>
      <c r="HV2075" s="136"/>
      <c r="HW2075" s="136"/>
      <c r="HX2075" s="136"/>
      <c r="HY2075" s="136"/>
      <c r="HZ2075" s="136"/>
      <c r="IA2075" s="136"/>
      <c r="IB2075" s="136"/>
      <c r="IC2075" s="136"/>
      <c r="ID2075" s="136"/>
      <c r="IE2075" s="136"/>
      <c r="IF2075" s="136"/>
      <c r="IG2075" s="136"/>
    </row>
    <row r="2076" spans="1:241" ht="15" customHeight="1" x14ac:dyDescent="0.25">
      <c r="A2076" s="223" t="s">
        <v>303</v>
      </c>
      <c r="B2076" s="217">
        <v>6817866</v>
      </c>
      <c r="C2076" s="217">
        <v>6303732</v>
      </c>
      <c r="D2076" s="217">
        <v>904611</v>
      </c>
      <c r="E2076" s="217">
        <v>1652141</v>
      </c>
      <c r="F2076" s="217">
        <v>2615048</v>
      </c>
      <c r="G2076" s="217">
        <v>595199</v>
      </c>
      <c r="H2076" s="235">
        <v>18888597</v>
      </c>
      <c r="I2076" s="136"/>
      <c r="J2076" s="321" t="s">
        <v>404</v>
      </c>
      <c r="K2076" s="217">
        <v>3405085</v>
      </c>
      <c r="L2076" s="217">
        <v>2881838</v>
      </c>
      <c r="M2076" s="217">
        <v>634318</v>
      </c>
      <c r="N2076" s="217">
        <v>1511060</v>
      </c>
      <c r="O2076" s="217">
        <v>1217441</v>
      </c>
      <c r="P2076" s="217">
        <v>344449</v>
      </c>
      <c r="Q2076" s="235">
        <v>9994191</v>
      </c>
      <c r="R2076" s="136"/>
      <c r="S2076" s="136"/>
      <c r="T2076" s="136"/>
      <c r="U2076" s="136"/>
      <c r="V2076" s="136"/>
      <c r="W2076" s="136"/>
      <c r="X2076" s="136"/>
      <c r="Y2076" s="136"/>
      <c r="Z2076" s="136"/>
      <c r="AA2076" s="136"/>
      <c r="AB2076" s="136"/>
      <c r="AC2076" s="136"/>
      <c r="AD2076" s="136"/>
      <c r="AE2076" s="136"/>
      <c r="AF2076" s="136"/>
      <c r="AG2076" s="136"/>
      <c r="AH2076" s="136"/>
      <c r="AI2076" s="136"/>
      <c r="AJ2076" s="136"/>
      <c r="AK2076" s="136"/>
      <c r="AL2076" s="136"/>
      <c r="AM2076" s="136"/>
      <c r="AN2076" s="136"/>
      <c r="AO2076" s="136"/>
      <c r="AP2076" s="136"/>
      <c r="AQ2076" s="136"/>
      <c r="AR2076" s="136"/>
      <c r="AS2076" s="136"/>
      <c r="AT2076" s="136"/>
      <c r="AU2076" s="136"/>
      <c r="AV2076" s="136"/>
      <c r="AW2076" s="136"/>
      <c r="AX2076" s="136"/>
      <c r="AY2076" s="136"/>
      <c r="AZ2076" s="136"/>
      <c r="BA2076" s="136"/>
      <c r="BB2076" s="136"/>
      <c r="BC2076" s="136"/>
      <c r="BD2076" s="136"/>
      <c r="BE2076" s="136"/>
      <c r="BF2076" s="136"/>
      <c r="BG2076" s="136"/>
      <c r="BH2076" s="136"/>
      <c r="BI2076" s="136"/>
      <c r="BJ2076" s="136"/>
      <c r="BK2076" s="136"/>
      <c r="BL2076" s="136"/>
      <c r="BM2076" s="136"/>
      <c r="BN2076" s="136"/>
      <c r="BO2076" s="136"/>
      <c r="BP2076" s="136"/>
      <c r="BQ2076" s="136"/>
      <c r="BR2076" s="136"/>
      <c r="BS2076" s="136"/>
      <c r="BT2076" s="136"/>
      <c r="BU2076" s="136"/>
      <c r="BV2076" s="136"/>
      <c r="BW2076" s="136"/>
      <c r="BX2076" s="136"/>
      <c r="BY2076" s="136"/>
      <c r="BZ2076" s="136"/>
      <c r="CA2076" s="136"/>
      <c r="CB2076" s="136"/>
      <c r="CC2076" s="136"/>
      <c r="CD2076" s="136"/>
      <c r="CE2076" s="136"/>
      <c r="CF2076" s="136"/>
      <c r="CG2076" s="136"/>
      <c r="CH2076" s="136"/>
      <c r="CI2076" s="136"/>
      <c r="CJ2076" s="136"/>
      <c r="CK2076" s="136"/>
      <c r="CL2076" s="136"/>
      <c r="CM2076" s="136"/>
      <c r="CN2076" s="136"/>
      <c r="CO2076" s="136"/>
      <c r="CP2076" s="136"/>
      <c r="CQ2076" s="136"/>
      <c r="CR2076" s="136"/>
      <c r="CS2076" s="136"/>
      <c r="CT2076" s="136"/>
      <c r="CU2076" s="136"/>
      <c r="CV2076" s="136"/>
      <c r="CW2076" s="136"/>
      <c r="CX2076" s="136"/>
      <c r="CY2076" s="136"/>
      <c r="CZ2076" s="136"/>
      <c r="DA2076" s="136"/>
      <c r="DB2076" s="136"/>
      <c r="DC2076" s="136"/>
      <c r="DD2076" s="136"/>
      <c r="DE2076" s="136"/>
      <c r="DF2076" s="136"/>
      <c r="DG2076" s="136"/>
      <c r="DH2076" s="136"/>
      <c r="DI2076" s="136"/>
      <c r="DJ2076" s="136"/>
      <c r="DK2076" s="136"/>
      <c r="DL2076" s="136"/>
      <c r="DM2076" s="136"/>
      <c r="DN2076" s="136"/>
      <c r="DO2076" s="136"/>
      <c r="DP2076" s="136"/>
      <c r="DQ2076" s="136"/>
      <c r="DR2076" s="136"/>
      <c r="DS2076" s="136"/>
      <c r="DT2076" s="136"/>
      <c r="DU2076" s="136"/>
      <c r="DV2076" s="136"/>
      <c r="DW2076" s="136"/>
      <c r="DX2076" s="136"/>
      <c r="DY2076" s="136"/>
      <c r="DZ2076" s="136"/>
      <c r="EA2076" s="136"/>
      <c r="EB2076" s="136"/>
      <c r="EC2076" s="136"/>
      <c r="ED2076" s="136"/>
      <c r="EE2076" s="136"/>
      <c r="EF2076" s="136"/>
      <c r="EG2076" s="136"/>
      <c r="EH2076" s="136"/>
      <c r="EI2076" s="136"/>
      <c r="EJ2076" s="136"/>
      <c r="EK2076" s="136"/>
      <c r="EL2076" s="136"/>
      <c r="EM2076" s="136"/>
      <c r="EN2076" s="136"/>
      <c r="EO2076" s="136"/>
      <c r="EP2076" s="136"/>
      <c r="EQ2076" s="136"/>
      <c r="ER2076" s="136"/>
      <c r="ES2076" s="136"/>
      <c r="ET2076" s="136"/>
      <c r="EU2076" s="136"/>
      <c r="EV2076" s="136"/>
      <c r="EW2076" s="136"/>
      <c r="EX2076" s="136"/>
      <c r="EY2076" s="136"/>
      <c r="EZ2076" s="136"/>
      <c r="FA2076" s="136"/>
      <c r="FB2076" s="136"/>
      <c r="FC2076" s="136"/>
      <c r="FD2076" s="136"/>
      <c r="FE2076" s="136"/>
      <c r="FF2076" s="136"/>
      <c r="FG2076" s="136"/>
      <c r="FH2076" s="136"/>
      <c r="FI2076" s="136"/>
      <c r="FJ2076" s="136"/>
      <c r="FK2076" s="136"/>
      <c r="FL2076" s="136"/>
      <c r="FM2076" s="136"/>
      <c r="FN2076" s="136"/>
      <c r="FO2076" s="136"/>
      <c r="FP2076" s="136"/>
      <c r="FQ2076" s="136"/>
      <c r="FR2076" s="136"/>
      <c r="FS2076" s="136"/>
      <c r="FT2076" s="136"/>
      <c r="FU2076" s="136"/>
      <c r="FV2076" s="136"/>
      <c r="FW2076" s="136"/>
      <c r="FX2076" s="136"/>
      <c r="FY2076" s="136"/>
      <c r="FZ2076" s="136"/>
      <c r="GA2076" s="136"/>
      <c r="GB2076" s="136"/>
      <c r="GC2076" s="136"/>
      <c r="GD2076" s="136"/>
      <c r="GE2076" s="136"/>
      <c r="GF2076" s="136"/>
      <c r="GG2076" s="136"/>
      <c r="GH2076" s="136"/>
      <c r="GI2076" s="136"/>
      <c r="GJ2076" s="136"/>
      <c r="GK2076" s="136"/>
      <c r="GL2076" s="136"/>
      <c r="GM2076" s="136"/>
      <c r="GN2076" s="136"/>
      <c r="GO2076" s="136"/>
      <c r="GP2076" s="136"/>
      <c r="GQ2076" s="136"/>
      <c r="GR2076" s="136"/>
      <c r="GS2076" s="136"/>
      <c r="GT2076" s="136"/>
      <c r="GU2076" s="136"/>
      <c r="GV2076" s="136"/>
      <c r="GW2076" s="136"/>
      <c r="GX2076" s="136"/>
      <c r="GY2076" s="136"/>
      <c r="GZ2076" s="136"/>
      <c r="HA2076" s="136"/>
      <c r="HB2076" s="136"/>
      <c r="HC2076" s="136"/>
      <c r="HD2076" s="136"/>
      <c r="HE2076" s="136"/>
      <c r="HF2076" s="136"/>
      <c r="HG2076" s="136"/>
      <c r="HH2076" s="136"/>
      <c r="HI2076" s="136"/>
      <c r="HJ2076" s="136"/>
      <c r="HK2076" s="136"/>
      <c r="HL2076" s="136"/>
      <c r="HM2076" s="136"/>
      <c r="HN2076" s="136"/>
      <c r="HO2076" s="136"/>
      <c r="HP2076" s="136"/>
      <c r="HQ2076" s="136"/>
      <c r="HR2076" s="136"/>
      <c r="HS2076" s="136"/>
      <c r="HT2076" s="136"/>
      <c r="HU2076" s="136"/>
      <c r="HV2076" s="136"/>
      <c r="HW2076" s="136"/>
      <c r="HX2076" s="136"/>
      <c r="HY2076" s="136"/>
      <c r="HZ2076" s="136"/>
      <c r="IA2076" s="136"/>
      <c r="IB2076" s="136"/>
      <c r="IC2076" s="136"/>
      <c r="ID2076" s="136"/>
      <c r="IE2076" s="136"/>
      <c r="IF2076" s="136"/>
      <c r="IG2076" s="136"/>
    </row>
    <row r="2077" spans="1:241" ht="15" customHeight="1" x14ac:dyDescent="0.25">
      <c r="A2077" s="223" t="s">
        <v>302</v>
      </c>
      <c r="B2077" s="217">
        <v>7920577</v>
      </c>
      <c r="C2077" s="217">
        <v>8370688</v>
      </c>
      <c r="D2077" s="217">
        <v>849222</v>
      </c>
      <c r="E2077" s="217">
        <v>1421745</v>
      </c>
      <c r="F2077" s="217">
        <v>2022345</v>
      </c>
      <c r="G2077" s="217">
        <v>548233</v>
      </c>
      <c r="H2077" s="235">
        <v>21132810</v>
      </c>
      <c r="I2077" s="136"/>
      <c r="J2077" s="321" t="s">
        <v>405</v>
      </c>
      <c r="K2077" s="217">
        <v>4070588</v>
      </c>
      <c r="L2077" s="217">
        <v>2967207</v>
      </c>
      <c r="M2077" s="217">
        <v>556954</v>
      </c>
      <c r="N2077" s="217">
        <v>1412317</v>
      </c>
      <c r="O2077" s="217">
        <v>1192358</v>
      </c>
      <c r="P2077" s="217">
        <v>333184</v>
      </c>
      <c r="Q2077" s="235">
        <v>10532608</v>
      </c>
      <c r="R2077" s="136"/>
      <c r="S2077" s="136"/>
      <c r="T2077" s="136"/>
      <c r="U2077" s="136"/>
      <c r="V2077" s="136"/>
      <c r="W2077" s="136"/>
      <c r="X2077" s="136"/>
      <c r="Y2077" s="136"/>
      <c r="Z2077" s="136"/>
      <c r="AA2077" s="136"/>
      <c r="AB2077" s="136"/>
      <c r="AC2077" s="136"/>
      <c r="AD2077" s="136"/>
      <c r="AE2077" s="136"/>
      <c r="AF2077" s="136"/>
      <c r="AG2077" s="136"/>
      <c r="AH2077" s="136"/>
      <c r="AI2077" s="136"/>
      <c r="AJ2077" s="136"/>
      <c r="AK2077" s="136"/>
      <c r="AL2077" s="136"/>
      <c r="AM2077" s="136"/>
      <c r="AN2077" s="136"/>
      <c r="AO2077" s="136"/>
      <c r="AP2077" s="136"/>
      <c r="AQ2077" s="136"/>
      <c r="AR2077" s="136"/>
      <c r="AS2077" s="136"/>
      <c r="AT2077" s="136"/>
      <c r="AU2077" s="136"/>
      <c r="AV2077" s="136"/>
      <c r="AW2077" s="136"/>
      <c r="AX2077" s="136"/>
      <c r="AY2077" s="136"/>
      <c r="AZ2077" s="136"/>
      <c r="BA2077" s="136"/>
      <c r="BB2077" s="136"/>
      <c r="BC2077" s="136"/>
      <c r="BD2077" s="136"/>
      <c r="BE2077" s="136"/>
      <c r="BF2077" s="136"/>
      <c r="BG2077" s="136"/>
      <c r="BH2077" s="136"/>
      <c r="BI2077" s="136"/>
      <c r="BJ2077" s="136"/>
      <c r="BK2077" s="136"/>
      <c r="BL2077" s="136"/>
      <c r="BM2077" s="136"/>
      <c r="BN2077" s="136"/>
      <c r="BO2077" s="136"/>
      <c r="BP2077" s="136"/>
      <c r="BQ2077" s="136"/>
      <c r="BR2077" s="136"/>
      <c r="BS2077" s="136"/>
      <c r="BT2077" s="136"/>
      <c r="BU2077" s="136"/>
      <c r="BV2077" s="136"/>
      <c r="BW2077" s="136"/>
      <c r="BX2077" s="136"/>
      <c r="BY2077" s="136"/>
      <c r="BZ2077" s="136"/>
      <c r="CA2077" s="136"/>
      <c r="CB2077" s="136"/>
      <c r="CC2077" s="136"/>
      <c r="CD2077" s="136"/>
      <c r="CE2077" s="136"/>
      <c r="CF2077" s="136"/>
      <c r="CG2077" s="136"/>
      <c r="CH2077" s="136"/>
      <c r="CI2077" s="136"/>
      <c r="CJ2077" s="136"/>
      <c r="CK2077" s="136"/>
      <c r="CL2077" s="136"/>
      <c r="CM2077" s="136"/>
      <c r="CN2077" s="136"/>
      <c r="CO2077" s="136"/>
      <c r="CP2077" s="136"/>
      <c r="CQ2077" s="136"/>
      <c r="CR2077" s="136"/>
      <c r="CS2077" s="136"/>
      <c r="CT2077" s="136"/>
      <c r="CU2077" s="136"/>
      <c r="CV2077" s="136"/>
      <c r="CW2077" s="136"/>
      <c r="CX2077" s="136"/>
      <c r="CY2077" s="136"/>
      <c r="CZ2077" s="136"/>
      <c r="DA2077" s="136"/>
      <c r="DB2077" s="136"/>
      <c r="DC2077" s="136"/>
      <c r="DD2077" s="136"/>
      <c r="DE2077" s="136"/>
      <c r="DF2077" s="136"/>
      <c r="DG2077" s="136"/>
      <c r="DH2077" s="136"/>
      <c r="DI2077" s="136"/>
      <c r="DJ2077" s="136"/>
      <c r="DK2077" s="136"/>
      <c r="DL2077" s="136"/>
      <c r="DM2077" s="136"/>
      <c r="DN2077" s="136"/>
      <c r="DO2077" s="136"/>
      <c r="DP2077" s="136"/>
      <c r="DQ2077" s="136"/>
      <c r="DR2077" s="136"/>
      <c r="DS2077" s="136"/>
      <c r="DT2077" s="136"/>
      <c r="DU2077" s="136"/>
      <c r="DV2077" s="136"/>
      <c r="DW2077" s="136"/>
      <c r="DX2077" s="136"/>
      <c r="DY2077" s="136"/>
      <c r="DZ2077" s="136"/>
      <c r="EA2077" s="136"/>
      <c r="EB2077" s="136"/>
      <c r="EC2077" s="136"/>
      <c r="ED2077" s="136"/>
      <c r="EE2077" s="136"/>
      <c r="EF2077" s="136"/>
      <c r="EG2077" s="136"/>
      <c r="EH2077" s="136"/>
      <c r="EI2077" s="136"/>
      <c r="EJ2077" s="136"/>
      <c r="EK2077" s="136"/>
      <c r="EL2077" s="136"/>
      <c r="EM2077" s="136"/>
      <c r="EN2077" s="136"/>
      <c r="EO2077" s="136"/>
      <c r="EP2077" s="136"/>
      <c r="EQ2077" s="136"/>
      <c r="ER2077" s="136"/>
      <c r="ES2077" s="136"/>
      <c r="ET2077" s="136"/>
      <c r="EU2077" s="136"/>
      <c r="EV2077" s="136"/>
      <c r="EW2077" s="136"/>
      <c r="EX2077" s="136"/>
      <c r="EY2077" s="136"/>
      <c r="EZ2077" s="136"/>
      <c r="FA2077" s="136"/>
      <c r="FB2077" s="136"/>
      <c r="FC2077" s="136"/>
      <c r="FD2077" s="136"/>
      <c r="FE2077" s="136"/>
      <c r="FF2077" s="136"/>
      <c r="FG2077" s="136"/>
      <c r="FH2077" s="136"/>
      <c r="FI2077" s="136"/>
      <c r="FJ2077" s="136"/>
      <c r="FK2077" s="136"/>
      <c r="FL2077" s="136"/>
      <c r="FM2077" s="136"/>
      <c r="FN2077" s="136"/>
      <c r="FO2077" s="136"/>
      <c r="FP2077" s="136"/>
      <c r="FQ2077" s="136"/>
      <c r="FR2077" s="136"/>
      <c r="FS2077" s="136"/>
      <c r="FT2077" s="136"/>
      <c r="FU2077" s="136"/>
      <c r="FV2077" s="136"/>
      <c r="FW2077" s="136"/>
      <c r="FX2077" s="136"/>
      <c r="FY2077" s="136"/>
      <c r="FZ2077" s="136"/>
      <c r="GA2077" s="136"/>
      <c r="GB2077" s="136"/>
      <c r="GC2077" s="136"/>
      <c r="GD2077" s="136"/>
      <c r="GE2077" s="136"/>
      <c r="GF2077" s="136"/>
      <c r="GG2077" s="136"/>
      <c r="GH2077" s="136"/>
      <c r="GI2077" s="136"/>
      <c r="GJ2077" s="136"/>
      <c r="GK2077" s="136"/>
      <c r="GL2077" s="136"/>
      <c r="GM2077" s="136"/>
      <c r="GN2077" s="136"/>
      <c r="GO2077" s="136"/>
      <c r="GP2077" s="136"/>
      <c r="GQ2077" s="136"/>
      <c r="GR2077" s="136"/>
      <c r="GS2077" s="136"/>
      <c r="GT2077" s="136"/>
      <c r="GU2077" s="136"/>
      <c r="GV2077" s="136"/>
      <c r="GW2077" s="136"/>
      <c r="GX2077" s="136"/>
      <c r="GY2077" s="136"/>
      <c r="GZ2077" s="136"/>
      <c r="HA2077" s="136"/>
      <c r="HB2077" s="136"/>
      <c r="HC2077" s="136"/>
      <c r="HD2077" s="136"/>
      <c r="HE2077" s="136"/>
      <c r="HF2077" s="136"/>
      <c r="HG2077" s="136"/>
      <c r="HH2077" s="136"/>
      <c r="HI2077" s="136"/>
      <c r="HJ2077" s="136"/>
      <c r="HK2077" s="136"/>
      <c r="HL2077" s="136"/>
      <c r="HM2077" s="136"/>
      <c r="HN2077" s="136"/>
      <c r="HO2077" s="136"/>
      <c r="HP2077" s="136"/>
      <c r="HQ2077" s="136"/>
      <c r="HR2077" s="136"/>
      <c r="HS2077" s="136"/>
      <c r="HT2077" s="136"/>
      <c r="HU2077" s="136"/>
      <c r="HV2077" s="136"/>
      <c r="HW2077" s="136"/>
      <c r="HX2077" s="136"/>
      <c r="HY2077" s="136"/>
      <c r="HZ2077" s="136"/>
      <c r="IA2077" s="136"/>
      <c r="IB2077" s="136"/>
      <c r="IC2077" s="136"/>
      <c r="ID2077" s="136"/>
      <c r="IE2077" s="136"/>
      <c r="IF2077" s="136"/>
      <c r="IG2077" s="136"/>
    </row>
    <row r="2078" spans="1:241" ht="15" customHeight="1" x14ac:dyDescent="0.25">
      <c r="A2078" s="214" t="s">
        <v>1209</v>
      </c>
      <c r="B2078" s="199">
        <v>115451355</v>
      </c>
      <c r="C2078" s="199">
        <v>118959974</v>
      </c>
      <c r="D2078" s="199">
        <v>15498076</v>
      </c>
      <c r="E2078" s="199">
        <v>34769487</v>
      </c>
      <c r="F2078" s="199">
        <v>43382312</v>
      </c>
      <c r="G2078" s="199">
        <v>11631945</v>
      </c>
      <c r="H2078" s="240">
        <v>339693149</v>
      </c>
      <c r="I2078" s="136"/>
      <c r="J2078" s="214" t="s">
        <v>1213</v>
      </c>
      <c r="K2078" s="199">
        <v>110989337</v>
      </c>
      <c r="L2078" s="199">
        <v>103164306</v>
      </c>
      <c r="M2078" s="199">
        <v>21714127</v>
      </c>
      <c r="N2078" s="199">
        <v>27882516</v>
      </c>
      <c r="O2078" s="199">
        <v>39010753</v>
      </c>
      <c r="P2078" s="199">
        <v>10617828</v>
      </c>
      <c r="Q2078" s="240">
        <v>313378867</v>
      </c>
      <c r="R2078" s="136"/>
      <c r="S2078" s="136"/>
      <c r="T2078" s="136"/>
      <c r="U2078" s="136"/>
      <c r="V2078" s="136"/>
      <c r="W2078" s="136"/>
      <c r="X2078" s="136"/>
      <c r="Y2078" s="136"/>
      <c r="Z2078" s="136"/>
      <c r="AA2078" s="136"/>
      <c r="AB2078" s="136"/>
      <c r="AC2078" s="136"/>
      <c r="AD2078" s="136"/>
      <c r="AE2078" s="136"/>
      <c r="AF2078" s="136"/>
      <c r="AG2078" s="136"/>
      <c r="AH2078" s="136"/>
      <c r="AI2078" s="136"/>
      <c r="AJ2078" s="136"/>
      <c r="AK2078" s="136"/>
      <c r="AL2078" s="136"/>
      <c r="AM2078" s="136"/>
      <c r="AN2078" s="136"/>
      <c r="AO2078" s="136"/>
      <c r="AP2078" s="136"/>
      <c r="AQ2078" s="136"/>
      <c r="AR2078" s="136"/>
      <c r="AS2078" s="136"/>
      <c r="AT2078" s="136"/>
      <c r="AU2078" s="136"/>
      <c r="AV2078" s="136"/>
      <c r="AW2078" s="136"/>
      <c r="AX2078" s="136"/>
      <c r="AY2078" s="136"/>
      <c r="AZ2078" s="136"/>
      <c r="BA2078" s="136"/>
      <c r="BB2078" s="136"/>
      <c r="BC2078" s="136"/>
      <c r="BD2078" s="136"/>
      <c r="BE2078" s="136"/>
      <c r="BF2078" s="136"/>
      <c r="BG2078" s="136"/>
      <c r="BH2078" s="136"/>
      <c r="BI2078" s="136"/>
      <c r="BJ2078" s="136"/>
      <c r="BK2078" s="136"/>
      <c r="BL2078" s="136"/>
      <c r="BM2078" s="136"/>
      <c r="BN2078" s="136"/>
      <c r="BO2078" s="136"/>
      <c r="BP2078" s="136"/>
      <c r="BQ2078" s="136"/>
      <c r="BR2078" s="136"/>
      <c r="BS2078" s="136"/>
      <c r="BT2078" s="136"/>
      <c r="BU2078" s="136"/>
      <c r="BV2078" s="136"/>
      <c r="BW2078" s="136"/>
      <c r="BX2078" s="136"/>
      <c r="BY2078" s="136"/>
      <c r="BZ2078" s="136"/>
      <c r="CA2078" s="136"/>
      <c r="CB2078" s="136"/>
      <c r="CC2078" s="136"/>
      <c r="CD2078" s="136"/>
      <c r="CE2078" s="136"/>
      <c r="CF2078" s="136"/>
      <c r="CG2078" s="136"/>
      <c r="CH2078" s="136"/>
      <c r="CI2078" s="136"/>
      <c r="CJ2078" s="136"/>
      <c r="CK2078" s="136"/>
      <c r="CL2078" s="136"/>
      <c r="CM2078" s="136"/>
      <c r="CN2078" s="136"/>
      <c r="CO2078" s="136"/>
      <c r="CP2078" s="136"/>
      <c r="CQ2078" s="136"/>
      <c r="CR2078" s="136"/>
      <c r="CS2078" s="136"/>
      <c r="CT2078" s="136"/>
      <c r="CU2078" s="136"/>
      <c r="CV2078" s="136"/>
      <c r="CW2078" s="136"/>
      <c r="CX2078" s="136"/>
      <c r="CY2078" s="136"/>
      <c r="CZ2078" s="136"/>
      <c r="DA2078" s="136"/>
      <c r="DB2078" s="136"/>
      <c r="DC2078" s="136"/>
      <c r="DD2078" s="136"/>
      <c r="DE2078" s="136"/>
      <c r="DF2078" s="136"/>
      <c r="DG2078" s="136"/>
      <c r="DH2078" s="136"/>
      <c r="DI2078" s="136"/>
      <c r="DJ2078" s="136"/>
      <c r="DK2078" s="136"/>
      <c r="DL2078" s="136"/>
      <c r="DM2078" s="136"/>
      <c r="DN2078" s="136"/>
      <c r="DO2078" s="136"/>
      <c r="DP2078" s="136"/>
      <c r="DQ2078" s="136"/>
      <c r="DR2078" s="136"/>
      <c r="DS2078" s="136"/>
      <c r="DT2078" s="136"/>
      <c r="DU2078" s="136"/>
      <c r="DV2078" s="136"/>
      <c r="DW2078" s="136"/>
      <c r="DX2078" s="136"/>
      <c r="DY2078" s="136"/>
      <c r="DZ2078" s="136"/>
      <c r="EA2078" s="136"/>
      <c r="EB2078" s="136"/>
      <c r="EC2078" s="136"/>
      <c r="ED2078" s="136"/>
      <c r="EE2078" s="136"/>
      <c r="EF2078" s="136"/>
      <c r="EG2078" s="136"/>
      <c r="EH2078" s="136"/>
      <c r="EI2078" s="136"/>
      <c r="EJ2078" s="136"/>
      <c r="EK2078" s="136"/>
      <c r="EL2078" s="136"/>
      <c r="EM2078" s="136"/>
      <c r="EN2078" s="136"/>
      <c r="EO2078" s="136"/>
      <c r="EP2078" s="136"/>
      <c r="EQ2078" s="136"/>
      <c r="ER2078" s="136"/>
      <c r="ES2078" s="136"/>
      <c r="ET2078" s="136"/>
      <c r="EU2078" s="136"/>
      <c r="EV2078" s="136"/>
      <c r="EW2078" s="136"/>
      <c r="EX2078" s="136"/>
      <c r="EY2078" s="136"/>
      <c r="EZ2078" s="136"/>
      <c r="FA2078" s="136"/>
      <c r="FB2078" s="136"/>
      <c r="FC2078" s="136"/>
      <c r="FD2078" s="136"/>
      <c r="FE2078" s="136"/>
      <c r="FF2078" s="136"/>
      <c r="FG2078" s="136"/>
      <c r="FH2078" s="136"/>
      <c r="FI2078" s="136"/>
      <c r="FJ2078" s="136"/>
      <c r="FK2078" s="136"/>
      <c r="FL2078" s="136"/>
      <c r="FM2078" s="136"/>
      <c r="FN2078" s="136"/>
      <c r="FO2078" s="136"/>
      <c r="FP2078" s="136"/>
      <c r="FQ2078" s="136"/>
      <c r="FR2078" s="136"/>
      <c r="FS2078" s="136"/>
      <c r="FT2078" s="136"/>
      <c r="FU2078" s="136"/>
      <c r="FV2078" s="136"/>
      <c r="FW2078" s="136"/>
      <c r="FX2078" s="136"/>
      <c r="FY2078" s="136"/>
      <c r="FZ2078" s="136"/>
      <c r="GA2078" s="136"/>
      <c r="GB2078" s="136"/>
      <c r="GC2078" s="136"/>
      <c r="GD2078" s="136"/>
      <c r="GE2078" s="136"/>
      <c r="GF2078" s="136"/>
      <c r="GG2078" s="136"/>
      <c r="GH2078" s="136"/>
      <c r="GI2078" s="136"/>
      <c r="GJ2078" s="136"/>
      <c r="GK2078" s="136"/>
      <c r="GL2078" s="136"/>
      <c r="GM2078" s="136"/>
      <c r="GN2078" s="136"/>
      <c r="GO2078" s="136"/>
      <c r="GP2078" s="136"/>
      <c r="GQ2078" s="136"/>
      <c r="GR2078" s="136"/>
      <c r="GS2078" s="136"/>
      <c r="GT2078" s="136"/>
      <c r="GU2078" s="136"/>
      <c r="GV2078" s="136"/>
      <c r="GW2078" s="136"/>
      <c r="GX2078" s="136"/>
      <c r="GY2078" s="136"/>
      <c r="GZ2078" s="136"/>
      <c r="HA2078" s="136"/>
      <c r="HB2078" s="136"/>
      <c r="HC2078" s="136"/>
      <c r="HD2078" s="136"/>
      <c r="HE2078" s="136"/>
      <c r="HF2078" s="136"/>
      <c r="HG2078" s="136"/>
      <c r="HH2078" s="136"/>
      <c r="HI2078" s="136"/>
      <c r="HJ2078" s="136"/>
      <c r="HK2078" s="136"/>
      <c r="HL2078" s="136"/>
      <c r="HM2078" s="136"/>
      <c r="HN2078" s="136"/>
      <c r="HO2078" s="136"/>
      <c r="HP2078" s="136"/>
      <c r="HQ2078" s="136"/>
      <c r="HR2078" s="136"/>
      <c r="HS2078" s="136"/>
      <c r="HT2078" s="136"/>
      <c r="HU2078" s="136"/>
      <c r="HV2078" s="136"/>
      <c r="HW2078" s="136"/>
      <c r="HX2078" s="136"/>
      <c r="HY2078" s="136"/>
      <c r="HZ2078" s="136"/>
      <c r="IA2078" s="136"/>
      <c r="IB2078" s="136"/>
      <c r="IC2078" s="136"/>
      <c r="ID2078" s="136"/>
      <c r="IE2078" s="136"/>
      <c r="IF2078" s="136"/>
      <c r="IG2078" s="136"/>
    </row>
    <row r="2079" spans="1:241" ht="15" customHeight="1" x14ac:dyDescent="0.25">
      <c r="A2079" s="215" t="s">
        <v>1210</v>
      </c>
      <c r="B2079" s="200">
        <v>5247788.8636363633</v>
      </c>
      <c r="C2079" s="200">
        <v>5407271.5454545459</v>
      </c>
      <c r="D2079" s="200">
        <v>704458</v>
      </c>
      <c r="E2079" s="200">
        <v>1580431.2272727273</v>
      </c>
      <c r="F2079" s="200">
        <v>1971923.2727272727</v>
      </c>
      <c r="G2079" s="200">
        <v>528724.77272727271</v>
      </c>
      <c r="H2079" s="200">
        <v>15440597.681818182</v>
      </c>
      <c r="I2079" s="136"/>
      <c r="J2079" s="215" t="s">
        <v>1214</v>
      </c>
      <c r="K2079" s="200">
        <v>5044969.8636363633</v>
      </c>
      <c r="L2079" s="200">
        <v>4689286.6363636367</v>
      </c>
      <c r="M2079" s="200">
        <v>987005.77272727271</v>
      </c>
      <c r="N2079" s="200">
        <v>1267387.0909090908</v>
      </c>
      <c r="O2079" s="200">
        <v>1773216.0454545454</v>
      </c>
      <c r="P2079" s="200">
        <v>482628.54545454547</v>
      </c>
      <c r="Q2079" s="200">
        <v>14244493.954545455</v>
      </c>
      <c r="R2079" s="136"/>
      <c r="S2079" s="136"/>
      <c r="T2079" s="136"/>
      <c r="U2079" s="136"/>
      <c r="V2079" s="136"/>
      <c r="W2079" s="136"/>
      <c r="X2079" s="136"/>
      <c r="Y2079" s="136"/>
      <c r="Z2079" s="136"/>
      <c r="AA2079" s="136"/>
      <c r="AB2079" s="136"/>
      <c r="AC2079" s="136"/>
      <c r="AD2079" s="136"/>
      <c r="AE2079" s="136"/>
      <c r="AF2079" s="136"/>
      <c r="AG2079" s="136"/>
      <c r="AH2079" s="136"/>
      <c r="AI2079" s="136"/>
      <c r="AJ2079" s="136"/>
      <c r="AK2079" s="136"/>
      <c r="AL2079" s="136"/>
      <c r="AM2079" s="136"/>
      <c r="AN2079" s="136"/>
      <c r="AO2079" s="136"/>
      <c r="AP2079" s="136"/>
      <c r="AQ2079" s="136"/>
      <c r="AR2079" s="136"/>
      <c r="AS2079" s="136"/>
      <c r="AT2079" s="136"/>
      <c r="AU2079" s="136"/>
      <c r="AV2079" s="136"/>
      <c r="AW2079" s="136"/>
      <c r="AX2079" s="136"/>
      <c r="AY2079" s="136"/>
      <c r="AZ2079" s="136"/>
      <c r="BA2079" s="136"/>
      <c r="BB2079" s="136"/>
      <c r="BC2079" s="136"/>
      <c r="BD2079" s="136"/>
      <c r="BE2079" s="136"/>
      <c r="BF2079" s="136"/>
      <c r="BG2079" s="136"/>
      <c r="BH2079" s="136"/>
      <c r="BI2079" s="136"/>
      <c r="BJ2079" s="136"/>
      <c r="BK2079" s="136"/>
      <c r="BL2079" s="136"/>
      <c r="BM2079" s="136"/>
      <c r="BN2079" s="136"/>
      <c r="BO2079" s="136"/>
      <c r="BP2079" s="136"/>
      <c r="BQ2079" s="136"/>
      <c r="BR2079" s="136"/>
      <c r="BS2079" s="136"/>
      <c r="BT2079" s="136"/>
      <c r="BU2079" s="136"/>
      <c r="BV2079" s="136"/>
      <c r="BW2079" s="136"/>
      <c r="BX2079" s="136"/>
      <c r="BY2079" s="136"/>
      <c r="BZ2079" s="136"/>
      <c r="CA2079" s="136"/>
      <c r="CB2079" s="136"/>
      <c r="CC2079" s="136"/>
      <c r="CD2079" s="136"/>
      <c r="CE2079" s="136"/>
      <c r="CF2079" s="136"/>
      <c r="CG2079" s="136"/>
      <c r="CH2079" s="136"/>
      <c r="CI2079" s="136"/>
      <c r="CJ2079" s="136"/>
      <c r="CK2079" s="136"/>
      <c r="CL2079" s="136"/>
      <c r="CM2079" s="136"/>
      <c r="CN2079" s="136"/>
      <c r="CO2079" s="136"/>
      <c r="CP2079" s="136"/>
      <c r="CQ2079" s="136"/>
      <c r="CR2079" s="136"/>
      <c r="CS2079" s="136"/>
      <c r="CT2079" s="136"/>
      <c r="CU2079" s="136"/>
      <c r="CV2079" s="136"/>
      <c r="CW2079" s="136"/>
      <c r="CX2079" s="136"/>
      <c r="CY2079" s="136"/>
      <c r="CZ2079" s="136"/>
      <c r="DA2079" s="136"/>
      <c r="DB2079" s="136"/>
      <c r="DC2079" s="136"/>
      <c r="DD2079" s="136"/>
      <c r="DE2079" s="136"/>
      <c r="DF2079" s="136"/>
      <c r="DG2079" s="136"/>
      <c r="DH2079" s="136"/>
      <c r="DI2079" s="136"/>
      <c r="DJ2079" s="136"/>
      <c r="DK2079" s="136"/>
      <c r="DL2079" s="136"/>
      <c r="DM2079" s="136"/>
      <c r="DN2079" s="136"/>
      <c r="DO2079" s="136"/>
      <c r="DP2079" s="136"/>
      <c r="DQ2079" s="136"/>
      <c r="DR2079" s="136"/>
      <c r="DS2079" s="136"/>
      <c r="DT2079" s="136"/>
      <c r="DU2079" s="136"/>
      <c r="DV2079" s="136"/>
      <c r="DW2079" s="136"/>
      <c r="DX2079" s="136"/>
      <c r="DY2079" s="136"/>
      <c r="DZ2079" s="136"/>
      <c r="EA2079" s="136"/>
      <c r="EB2079" s="136"/>
      <c r="EC2079" s="136"/>
      <c r="ED2079" s="136"/>
      <c r="EE2079" s="136"/>
      <c r="EF2079" s="136"/>
      <c r="EG2079" s="136"/>
      <c r="EH2079" s="136"/>
      <c r="EI2079" s="136"/>
      <c r="EJ2079" s="136"/>
      <c r="EK2079" s="136"/>
      <c r="EL2079" s="136"/>
      <c r="EM2079" s="136"/>
      <c r="EN2079" s="136"/>
      <c r="EO2079" s="136"/>
      <c r="EP2079" s="136"/>
      <c r="EQ2079" s="136"/>
      <c r="ER2079" s="136"/>
      <c r="ES2079" s="136"/>
      <c r="ET2079" s="136"/>
      <c r="EU2079" s="136"/>
      <c r="EV2079" s="136"/>
      <c r="EW2079" s="136"/>
      <c r="EX2079" s="136"/>
      <c r="EY2079" s="136"/>
      <c r="EZ2079" s="136"/>
      <c r="FA2079" s="136"/>
      <c r="FB2079" s="136"/>
      <c r="FC2079" s="136"/>
      <c r="FD2079" s="136"/>
      <c r="FE2079" s="136"/>
      <c r="FF2079" s="136"/>
      <c r="FG2079" s="136"/>
      <c r="FH2079" s="136"/>
      <c r="FI2079" s="136"/>
      <c r="FJ2079" s="136"/>
      <c r="FK2079" s="136"/>
      <c r="FL2079" s="136"/>
      <c r="FM2079" s="136"/>
      <c r="FN2079" s="136"/>
      <c r="FO2079" s="136"/>
      <c r="FP2079" s="136"/>
      <c r="FQ2079" s="136"/>
      <c r="FR2079" s="136"/>
      <c r="FS2079" s="136"/>
      <c r="FT2079" s="136"/>
      <c r="FU2079" s="136"/>
      <c r="FV2079" s="136"/>
      <c r="FW2079" s="136"/>
      <c r="FX2079" s="136"/>
      <c r="FY2079" s="136"/>
      <c r="FZ2079" s="136"/>
      <c r="GA2079" s="136"/>
      <c r="GB2079" s="136"/>
      <c r="GC2079" s="136"/>
      <c r="GD2079" s="136"/>
      <c r="GE2079" s="136"/>
      <c r="GF2079" s="136"/>
      <c r="GG2079" s="136"/>
      <c r="GH2079" s="136"/>
      <c r="GI2079" s="136"/>
      <c r="GJ2079" s="136"/>
      <c r="GK2079" s="136"/>
      <c r="GL2079" s="136"/>
      <c r="GM2079" s="136"/>
      <c r="GN2079" s="136"/>
      <c r="GO2079" s="136"/>
      <c r="GP2079" s="136"/>
      <c r="GQ2079" s="136"/>
      <c r="GR2079" s="136"/>
      <c r="GS2079" s="136"/>
      <c r="GT2079" s="136"/>
      <c r="GU2079" s="136"/>
      <c r="GV2079" s="136"/>
      <c r="GW2079" s="136"/>
      <c r="GX2079" s="136"/>
      <c r="GY2079" s="136"/>
      <c r="GZ2079" s="136"/>
      <c r="HA2079" s="136"/>
      <c r="HB2079" s="136"/>
      <c r="HC2079" s="136"/>
      <c r="HD2079" s="136"/>
      <c r="HE2079" s="136"/>
      <c r="HF2079" s="136"/>
      <c r="HG2079" s="136"/>
      <c r="HH2079" s="136"/>
      <c r="HI2079" s="136"/>
      <c r="HJ2079" s="136"/>
      <c r="HK2079" s="136"/>
      <c r="HL2079" s="136"/>
      <c r="HM2079" s="136"/>
      <c r="HN2079" s="136"/>
      <c r="HO2079" s="136"/>
      <c r="HP2079" s="136"/>
      <c r="HQ2079" s="136"/>
      <c r="HR2079" s="136"/>
      <c r="HS2079" s="136"/>
      <c r="HT2079" s="136"/>
      <c r="HU2079" s="136"/>
      <c r="HV2079" s="136"/>
      <c r="HW2079" s="136"/>
      <c r="HX2079" s="136"/>
      <c r="HY2079" s="136"/>
      <c r="HZ2079" s="136"/>
      <c r="IA2079" s="136"/>
      <c r="IB2079" s="136"/>
      <c r="IC2079" s="136"/>
      <c r="ID2079" s="136"/>
      <c r="IE2079" s="136"/>
      <c r="IF2079" s="136"/>
      <c r="IG2079" s="136"/>
    </row>
    <row r="2080" spans="1:241" ht="15" customHeight="1" x14ac:dyDescent="0.25">
      <c r="A2080" s="135"/>
      <c r="B2080" s="135"/>
      <c r="C2080" s="135"/>
      <c r="D2080" s="135"/>
      <c r="E2080" s="135"/>
      <c r="F2080" s="135"/>
      <c r="G2080" s="135"/>
      <c r="H2080" s="135"/>
      <c r="I2080" s="136"/>
      <c r="J2080" s="136"/>
      <c r="K2080" s="136"/>
      <c r="L2080" s="136"/>
      <c r="M2080" s="136"/>
      <c r="N2080" s="136"/>
      <c r="O2080" s="136"/>
      <c r="P2080" s="136"/>
      <c r="Q2080" s="136"/>
      <c r="R2080" s="136"/>
      <c r="S2080" s="136"/>
      <c r="T2080" s="136"/>
      <c r="U2080" s="136"/>
      <c r="V2080" s="136"/>
      <c r="W2080" s="136"/>
      <c r="X2080" s="136"/>
      <c r="Y2080" s="136"/>
      <c r="Z2080" s="136"/>
      <c r="AA2080" s="136"/>
      <c r="AB2080" s="136"/>
      <c r="AC2080" s="136"/>
      <c r="AD2080" s="136"/>
      <c r="AE2080" s="136"/>
      <c r="AF2080" s="136"/>
      <c r="AG2080" s="136"/>
      <c r="AH2080" s="136"/>
      <c r="AI2080" s="136"/>
      <c r="AJ2080" s="136"/>
      <c r="AK2080" s="136"/>
      <c r="AL2080" s="136"/>
      <c r="AM2080" s="136"/>
      <c r="AN2080" s="136"/>
      <c r="AO2080" s="136"/>
      <c r="AP2080" s="136"/>
      <c r="AQ2080" s="136"/>
      <c r="AR2080" s="136"/>
      <c r="AS2080" s="136"/>
      <c r="AT2080" s="136"/>
      <c r="AU2080" s="136"/>
      <c r="AV2080" s="136"/>
      <c r="AW2080" s="136"/>
      <c r="AX2080" s="136"/>
      <c r="AY2080" s="136"/>
      <c r="AZ2080" s="136"/>
      <c r="BA2080" s="136"/>
      <c r="BB2080" s="136"/>
      <c r="BC2080" s="136"/>
      <c r="BD2080" s="136"/>
      <c r="BE2080" s="136"/>
      <c r="BF2080" s="136"/>
      <c r="BG2080" s="136"/>
      <c r="BH2080" s="136"/>
      <c r="BI2080" s="136"/>
      <c r="BJ2080" s="136"/>
      <c r="BK2080" s="136"/>
      <c r="BL2080" s="136"/>
      <c r="BM2080" s="136"/>
      <c r="BN2080" s="136"/>
      <c r="BO2080" s="136"/>
      <c r="BP2080" s="136"/>
      <c r="BQ2080" s="136"/>
      <c r="BR2080" s="136"/>
      <c r="BS2080" s="136"/>
      <c r="BT2080" s="136"/>
      <c r="BU2080" s="136"/>
      <c r="BV2080" s="136"/>
      <c r="BW2080" s="136"/>
      <c r="BX2080" s="136"/>
      <c r="BY2080" s="136"/>
      <c r="BZ2080" s="136"/>
      <c r="CA2080" s="136"/>
      <c r="CB2080" s="136"/>
      <c r="CC2080" s="136"/>
      <c r="CD2080" s="136"/>
      <c r="CE2080" s="136"/>
      <c r="CF2080" s="136"/>
      <c r="CG2080" s="136"/>
      <c r="CH2080" s="136"/>
      <c r="CI2080" s="136"/>
      <c r="CJ2080" s="136"/>
      <c r="CK2080" s="136"/>
      <c r="CL2080" s="136"/>
      <c r="CM2080" s="136"/>
      <c r="CN2080" s="136"/>
      <c r="CO2080" s="136"/>
      <c r="CP2080" s="136"/>
      <c r="CQ2080" s="136"/>
      <c r="CR2080" s="136"/>
      <c r="CS2080" s="136"/>
      <c r="CT2080" s="136"/>
      <c r="CU2080" s="136"/>
      <c r="CV2080" s="136"/>
      <c r="CW2080" s="136"/>
      <c r="CX2080" s="136"/>
      <c r="CY2080" s="136"/>
      <c r="CZ2080" s="136"/>
      <c r="DA2080" s="136"/>
      <c r="DB2080" s="136"/>
      <c r="DC2080" s="136"/>
      <c r="DD2080" s="136"/>
      <c r="DE2080" s="136"/>
      <c r="DF2080" s="136"/>
      <c r="DG2080" s="136"/>
      <c r="DH2080" s="136"/>
      <c r="DI2080" s="136"/>
      <c r="DJ2080" s="136"/>
      <c r="DK2080" s="136"/>
      <c r="DL2080" s="136"/>
      <c r="DM2080" s="136"/>
      <c r="DN2080" s="136"/>
      <c r="DO2080" s="136"/>
      <c r="DP2080" s="136"/>
      <c r="DQ2080" s="136"/>
      <c r="DR2080" s="136"/>
      <c r="DS2080" s="136"/>
      <c r="DT2080" s="136"/>
      <c r="DU2080" s="136"/>
      <c r="DV2080" s="136"/>
      <c r="DW2080" s="136"/>
      <c r="DX2080" s="136"/>
      <c r="DY2080" s="136"/>
      <c r="DZ2080" s="136"/>
      <c r="EA2080" s="136"/>
      <c r="EB2080" s="136"/>
      <c r="EC2080" s="136"/>
      <c r="ED2080" s="136"/>
      <c r="EE2080" s="136"/>
      <c r="EF2080" s="136"/>
      <c r="EG2080" s="136"/>
      <c r="EH2080" s="136"/>
      <c r="EI2080" s="136"/>
      <c r="EJ2080" s="136"/>
      <c r="EK2080" s="136"/>
      <c r="EL2080" s="136"/>
      <c r="EM2080" s="136"/>
      <c r="EN2080" s="136"/>
      <c r="EO2080" s="136"/>
      <c r="EP2080" s="136"/>
      <c r="EQ2080" s="136"/>
      <c r="ER2080" s="136"/>
      <c r="ES2080" s="136"/>
      <c r="ET2080" s="136"/>
      <c r="EU2080" s="136"/>
      <c r="EV2080" s="136"/>
      <c r="EW2080" s="136"/>
      <c r="EX2080" s="136"/>
      <c r="EY2080" s="136"/>
      <c r="EZ2080" s="136"/>
      <c r="FA2080" s="136"/>
      <c r="FB2080" s="136"/>
      <c r="FC2080" s="136"/>
      <c r="FD2080" s="136"/>
      <c r="FE2080" s="136"/>
      <c r="FF2080" s="136"/>
      <c r="FG2080" s="136"/>
      <c r="FH2080" s="136"/>
      <c r="FI2080" s="136"/>
      <c r="FJ2080" s="136"/>
      <c r="FK2080" s="136"/>
      <c r="FL2080" s="136"/>
      <c r="FM2080" s="136"/>
      <c r="FN2080" s="136"/>
      <c r="FO2080" s="136"/>
      <c r="FP2080" s="136"/>
      <c r="FQ2080" s="136"/>
      <c r="FR2080" s="136"/>
      <c r="FS2080" s="136"/>
      <c r="FT2080" s="136"/>
      <c r="FU2080" s="136"/>
      <c r="FV2080" s="136"/>
      <c r="FW2080" s="136"/>
      <c r="FX2080" s="136"/>
      <c r="FY2080" s="136"/>
      <c r="FZ2080" s="136"/>
      <c r="GA2080" s="136"/>
      <c r="GB2080" s="136"/>
      <c r="GC2080" s="136"/>
      <c r="GD2080" s="136"/>
      <c r="GE2080" s="136"/>
      <c r="GF2080" s="136"/>
      <c r="GG2080" s="136"/>
      <c r="GH2080" s="136"/>
      <c r="GI2080" s="136"/>
      <c r="GJ2080" s="136"/>
      <c r="GK2080" s="136"/>
      <c r="GL2080" s="136"/>
      <c r="GM2080" s="136"/>
      <c r="GN2080" s="136"/>
      <c r="GO2080" s="136"/>
      <c r="GP2080" s="136"/>
      <c r="GQ2080" s="136"/>
      <c r="GR2080" s="136"/>
      <c r="GS2080" s="136"/>
      <c r="GT2080" s="136"/>
      <c r="GU2080" s="136"/>
      <c r="GV2080" s="136"/>
      <c r="GW2080" s="136"/>
      <c r="GX2080" s="136"/>
      <c r="GY2080" s="136"/>
      <c r="GZ2080" s="136"/>
      <c r="HA2080" s="136"/>
      <c r="HB2080" s="136"/>
      <c r="HC2080" s="136"/>
      <c r="HD2080" s="136"/>
      <c r="HE2080" s="136"/>
      <c r="HF2080" s="136"/>
      <c r="HG2080" s="136"/>
      <c r="HH2080" s="136"/>
      <c r="HI2080" s="136"/>
      <c r="HJ2080" s="136"/>
      <c r="HK2080" s="136"/>
      <c r="HL2080" s="136"/>
      <c r="HM2080" s="136"/>
      <c r="HN2080" s="136"/>
      <c r="HO2080" s="136"/>
      <c r="HP2080" s="136"/>
      <c r="HQ2080" s="136"/>
      <c r="HR2080" s="136"/>
      <c r="HS2080" s="136"/>
      <c r="HT2080" s="136"/>
      <c r="HU2080" s="136"/>
      <c r="HV2080" s="136"/>
      <c r="HW2080" s="136"/>
      <c r="HX2080" s="136"/>
      <c r="HY2080" s="136"/>
      <c r="HZ2080" s="136"/>
      <c r="IA2080" s="136"/>
      <c r="IB2080" s="136"/>
      <c r="IC2080" s="136"/>
      <c r="ID2080" s="136"/>
      <c r="IE2080" s="136"/>
      <c r="IF2080" s="136"/>
      <c r="IG2080" s="136"/>
    </row>
    <row r="2081" spans="1:241" ht="38.1" customHeight="1" x14ac:dyDescent="0.25">
      <c r="A2081" s="461" t="s">
        <v>1162</v>
      </c>
      <c r="B2081" s="461"/>
      <c r="C2081" s="461"/>
      <c r="D2081" s="461"/>
      <c r="E2081" s="461"/>
      <c r="F2081" s="461"/>
      <c r="G2081" s="461"/>
      <c r="H2081" s="461"/>
      <c r="I2081" s="461"/>
      <c r="J2081" s="461"/>
      <c r="K2081" s="461"/>
      <c r="L2081" s="461"/>
      <c r="M2081" s="461"/>
      <c r="N2081" s="461"/>
      <c r="O2081" s="461"/>
      <c r="P2081" s="461"/>
      <c r="Q2081" s="461"/>
      <c r="R2081" s="136"/>
      <c r="S2081" s="136"/>
      <c r="T2081" s="136"/>
      <c r="U2081" s="136"/>
      <c r="V2081" s="136"/>
      <c r="W2081" s="136"/>
      <c r="X2081" s="136"/>
      <c r="Y2081" s="136"/>
      <c r="Z2081" s="136"/>
      <c r="AA2081" s="136"/>
      <c r="AB2081" s="136"/>
      <c r="AC2081" s="136"/>
      <c r="AD2081" s="136"/>
      <c r="AE2081" s="136"/>
      <c r="AF2081" s="136"/>
      <c r="AG2081" s="136"/>
      <c r="AH2081" s="136"/>
      <c r="AI2081" s="136"/>
      <c r="AJ2081" s="136"/>
      <c r="AK2081" s="136"/>
      <c r="AL2081" s="136"/>
      <c r="AM2081" s="136"/>
      <c r="AN2081" s="136"/>
      <c r="AO2081" s="136"/>
      <c r="AP2081" s="136"/>
      <c r="AQ2081" s="136"/>
      <c r="AR2081" s="136"/>
      <c r="AS2081" s="136"/>
      <c r="AT2081" s="136"/>
      <c r="AU2081" s="136"/>
      <c r="AV2081" s="136"/>
      <c r="AW2081" s="136"/>
      <c r="AX2081" s="136"/>
      <c r="AY2081" s="136"/>
      <c r="AZ2081" s="136"/>
      <c r="BA2081" s="136"/>
      <c r="BB2081" s="136"/>
      <c r="BC2081" s="136"/>
      <c r="BD2081" s="136"/>
      <c r="BE2081" s="136"/>
      <c r="BF2081" s="136"/>
      <c r="BG2081" s="136"/>
      <c r="BH2081" s="136"/>
      <c r="BI2081" s="136"/>
      <c r="BJ2081" s="136"/>
      <c r="BK2081" s="136"/>
      <c r="BL2081" s="136"/>
      <c r="BM2081" s="136"/>
      <c r="BN2081" s="136"/>
      <c r="BO2081" s="136"/>
      <c r="BP2081" s="136"/>
      <c r="BQ2081" s="136"/>
      <c r="BR2081" s="136"/>
      <c r="BS2081" s="136"/>
      <c r="BT2081" s="136"/>
      <c r="BU2081" s="136"/>
      <c r="BV2081" s="136"/>
      <c r="BW2081" s="136"/>
      <c r="BX2081" s="136"/>
      <c r="BY2081" s="136"/>
      <c r="BZ2081" s="136"/>
      <c r="CA2081" s="136"/>
      <c r="CB2081" s="136"/>
      <c r="CC2081" s="136"/>
      <c r="CD2081" s="136"/>
      <c r="CE2081" s="136"/>
      <c r="CF2081" s="136"/>
      <c r="CG2081" s="136"/>
      <c r="CH2081" s="136"/>
      <c r="CI2081" s="136"/>
      <c r="CJ2081" s="136"/>
      <c r="CK2081" s="136"/>
      <c r="CL2081" s="136"/>
      <c r="CM2081" s="136"/>
      <c r="CN2081" s="136"/>
      <c r="CO2081" s="136"/>
      <c r="CP2081" s="136"/>
      <c r="CQ2081" s="136"/>
      <c r="CR2081" s="136"/>
      <c r="CS2081" s="136"/>
      <c r="CT2081" s="136"/>
      <c r="CU2081" s="136"/>
      <c r="CV2081" s="136"/>
      <c r="CW2081" s="136"/>
      <c r="CX2081" s="136"/>
      <c r="CY2081" s="136"/>
      <c r="CZ2081" s="136"/>
      <c r="DA2081" s="136"/>
      <c r="DB2081" s="136"/>
      <c r="DC2081" s="136"/>
      <c r="DD2081" s="136"/>
      <c r="DE2081" s="136"/>
      <c r="DF2081" s="136"/>
      <c r="DG2081" s="136"/>
      <c r="DH2081" s="136"/>
      <c r="DI2081" s="136"/>
      <c r="DJ2081" s="136"/>
      <c r="DK2081" s="136"/>
      <c r="DL2081" s="136"/>
      <c r="DM2081" s="136"/>
      <c r="DN2081" s="136"/>
      <c r="DO2081" s="136"/>
      <c r="DP2081" s="136"/>
      <c r="DQ2081" s="136"/>
      <c r="DR2081" s="136"/>
      <c r="DS2081" s="136"/>
      <c r="DT2081" s="136"/>
      <c r="DU2081" s="136"/>
      <c r="DV2081" s="136"/>
      <c r="DW2081" s="136"/>
      <c r="DX2081" s="136"/>
      <c r="DY2081" s="136"/>
      <c r="DZ2081" s="136"/>
      <c r="EA2081" s="136"/>
      <c r="EB2081" s="136"/>
      <c r="EC2081" s="136"/>
      <c r="ED2081" s="136"/>
      <c r="EE2081" s="136"/>
      <c r="EF2081" s="136"/>
      <c r="EG2081" s="136"/>
      <c r="EH2081" s="136"/>
      <c r="EI2081" s="136"/>
      <c r="EJ2081" s="136"/>
      <c r="EK2081" s="136"/>
      <c r="EL2081" s="136"/>
      <c r="EM2081" s="136"/>
      <c r="EN2081" s="136"/>
      <c r="EO2081" s="136"/>
      <c r="EP2081" s="136"/>
      <c r="EQ2081" s="136"/>
      <c r="ER2081" s="136"/>
      <c r="ES2081" s="136"/>
      <c r="ET2081" s="136"/>
      <c r="EU2081" s="136"/>
      <c r="EV2081" s="136"/>
      <c r="EW2081" s="136"/>
      <c r="EX2081" s="136"/>
      <c r="EY2081" s="136"/>
      <c r="EZ2081" s="136"/>
      <c r="FA2081" s="136"/>
      <c r="FB2081" s="136"/>
      <c r="FC2081" s="136"/>
      <c r="FD2081" s="136"/>
      <c r="FE2081" s="136"/>
      <c r="FF2081" s="136"/>
      <c r="FG2081" s="136"/>
      <c r="FH2081" s="136"/>
      <c r="FI2081" s="136"/>
      <c r="FJ2081" s="136"/>
      <c r="FK2081" s="136"/>
      <c r="FL2081" s="136"/>
      <c r="FM2081" s="136"/>
      <c r="FN2081" s="136"/>
      <c r="FO2081" s="136"/>
      <c r="FP2081" s="136"/>
      <c r="FQ2081" s="136"/>
      <c r="FR2081" s="136"/>
      <c r="FS2081" s="136"/>
      <c r="FT2081" s="136"/>
      <c r="FU2081" s="136"/>
      <c r="FV2081" s="136"/>
      <c r="FW2081" s="136"/>
      <c r="FX2081" s="136"/>
      <c r="FY2081" s="136"/>
      <c r="FZ2081" s="136"/>
      <c r="GA2081" s="136"/>
      <c r="GB2081" s="136"/>
      <c r="GC2081" s="136"/>
      <c r="GD2081" s="136"/>
      <c r="GE2081" s="136"/>
      <c r="GF2081" s="136"/>
      <c r="GG2081" s="136"/>
      <c r="GH2081" s="136"/>
      <c r="GI2081" s="136"/>
      <c r="GJ2081" s="136"/>
      <c r="GK2081" s="136"/>
      <c r="GL2081" s="136"/>
      <c r="GM2081" s="136"/>
      <c r="GN2081" s="136"/>
      <c r="GO2081" s="136"/>
      <c r="GP2081" s="136"/>
      <c r="GQ2081" s="136"/>
      <c r="GR2081" s="136"/>
      <c r="GS2081" s="136"/>
      <c r="GT2081" s="136"/>
      <c r="GU2081" s="136"/>
      <c r="GV2081" s="136"/>
      <c r="GW2081" s="136"/>
      <c r="GX2081" s="136"/>
      <c r="GY2081" s="136"/>
      <c r="GZ2081" s="136"/>
      <c r="HA2081" s="136"/>
      <c r="HB2081" s="136"/>
      <c r="HC2081" s="136"/>
      <c r="HD2081" s="136"/>
      <c r="HE2081" s="136"/>
      <c r="HF2081" s="136"/>
      <c r="HG2081" s="136"/>
      <c r="HH2081" s="136"/>
      <c r="HI2081" s="136"/>
      <c r="HJ2081" s="136"/>
      <c r="HK2081" s="136"/>
      <c r="HL2081" s="136"/>
      <c r="HM2081" s="136"/>
      <c r="HN2081" s="136"/>
      <c r="HO2081" s="136"/>
      <c r="HP2081" s="136"/>
      <c r="HQ2081" s="136"/>
      <c r="HR2081" s="136"/>
      <c r="HS2081" s="136"/>
      <c r="HT2081" s="136"/>
      <c r="HU2081" s="136"/>
      <c r="HV2081" s="136"/>
      <c r="HW2081" s="136"/>
      <c r="HX2081" s="136"/>
      <c r="HY2081" s="136"/>
      <c r="HZ2081" s="136"/>
      <c r="IA2081" s="136"/>
      <c r="IB2081" s="136"/>
      <c r="IC2081" s="136"/>
      <c r="ID2081" s="136"/>
      <c r="IE2081" s="136"/>
      <c r="IF2081" s="136"/>
      <c r="IG2081" s="136"/>
    </row>
    <row r="2082" spans="1:241" ht="12" customHeight="1" x14ac:dyDescent="0.25">
      <c r="A2082" s="135"/>
      <c r="B2082" s="135"/>
      <c r="C2082" s="135"/>
      <c r="D2082" s="135"/>
      <c r="E2082" s="135"/>
      <c r="F2082" s="135"/>
      <c r="G2082" s="135"/>
      <c r="H2082" s="135"/>
      <c r="I2082" s="136"/>
      <c r="J2082" s="136"/>
      <c r="K2082" s="136"/>
      <c r="L2082" s="136"/>
      <c r="M2082" s="136"/>
      <c r="N2082" s="136"/>
      <c r="O2082" s="136"/>
      <c r="P2082" s="136"/>
      <c r="Q2082" s="136"/>
      <c r="R2082" s="136"/>
      <c r="S2082" s="136"/>
      <c r="T2082" s="136"/>
      <c r="U2082" s="136"/>
      <c r="V2082" s="136"/>
      <c r="W2082" s="136"/>
      <c r="X2082" s="136"/>
      <c r="Y2082" s="136"/>
      <c r="Z2082" s="136"/>
      <c r="AA2082" s="136"/>
      <c r="AB2082" s="136"/>
      <c r="AC2082" s="136"/>
      <c r="AD2082" s="136"/>
      <c r="AE2082" s="136"/>
      <c r="AF2082" s="136"/>
      <c r="AG2082" s="136"/>
      <c r="AH2082" s="136"/>
      <c r="AI2082" s="136"/>
      <c r="AJ2082" s="136"/>
      <c r="AK2082" s="136"/>
      <c r="AL2082" s="136"/>
      <c r="AM2082" s="136"/>
      <c r="AN2082" s="136"/>
      <c r="AO2082" s="136"/>
      <c r="AP2082" s="136"/>
      <c r="AQ2082" s="136"/>
      <c r="AR2082" s="136"/>
      <c r="AS2082" s="136"/>
      <c r="AT2082" s="136"/>
      <c r="AU2082" s="136"/>
      <c r="AV2082" s="136"/>
      <c r="AW2082" s="136"/>
      <c r="AX2082" s="136"/>
      <c r="AY2082" s="136"/>
      <c r="AZ2082" s="136"/>
      <c r="BA2082" s="136"/>
      <c r="BB2082" s="136"/>
      <c r="BC2082" s="136"/>
      <c r="BD2082" s="136"/>
      <c r="BE2082" s="136"/>
      <c r="BF2082" s="136"/>
      <c r="BG2082" s="136"/>
      <c r="BH2082" s="136"/>
      <c r="BI2082" s="136"/>
      <c r="BJ2082" s="136"/>
      <c r="BK2082" s="136"/>
      <c r="BL2082" s="136"/>
      <c r="BM2082" s="136"/>
      <c r="BN2082" s="136"/>
      <c r="BO2082" s="136"/>
      <c r="BP2082" s="136"/>
      <c r="BQ2082" s="136"/>
      <c r="BR2082" s="136"/>
      <c r="BS2082" s="136"/>
      <c r="BT2082" s="136"/>
      <c r="BU2082" s="136"/>
      <c r="BV2082" s="136"/>
      <c r="BW2082" s="136"/>
      <c r="BX2082" s="136"/>
      <c r="BY2082" s="136"/>
      <c r="BZ2082" s="136"/>
      <c r="CA2082" s="136"/>
      <c r="CB2082" s="136"/>
      <c r="CC2082" s="136"/>
      <c r="CD2082" s="136"/>
      <c r="CE2082" s="136"/>
      <c r="CF2082" s="136"/>
      <c r="CG2082" s="136"/>
      <c r="CH2082" s="136"/>
      <c r="CI2082" s="136"/>
      <c r="CJ2082" s="136"/>
      <c r="CK2082" s="136"/>
      <c r="CL2082" s="136"/>
      <c r="CM2082" s="136"/>
      <c r="CN2082" s="136"/>
      <c r="CO2082" s="136"/>
      <c r="CP2082" s="136"/>
      <c r="CQ2082" s="136"/>
      <c r="CR2082" s="136"/>
      <c r="CS2082" s="136"/>
      <c r="CT2082" s="136"/>
      <c r="CU2082" s="136"/>
      <c r="CV2082" s="136"/>
      <c r="CW2082" s="136"/>
      <c r="CX2082" s="136"/>
      <c r="CY2082" s="136"/>
      <c r="CZ2082" s="136"/>
      <c r="DA2082" s="136"/>
      <c r="DB2082" s="136"/>
      <c r="DC2082" s="136"/>
      <c r="DD2082" s="136"/>
      <c r="DE2082" s="136"/>
      <c r="DF2082" s="136"/>
      <c r="DG2082" s="136"/>
      <c r="DH2082" s="136"/>
      <c r="DI2082" s="136"/>
      <c r="DJ2082" s="136"/>
      <c r="DK2082" s="136"/>
      <c r="DL2082" s="136"/>
      <c r="DM2082" s="136"/>
      <c r="DN2082" s="136"/>
      <c r="DO2082" s="136"/>
      <c r="DP2082" s="136"/>
      <c r="DQ2082" s="136"/>
      <c r="DR2082" s="136"/>
      <c r="DS2082" s="136"/>
      <c r="DT2082" s="136"/>
      <c r="DU2082" s="136"/>
      <c r="DV2082" s="136"/>
      <c r="DW2082" s="136"/>
      <c r="DX2082" s="136"/>
      <c r="DY2082" s="136"/>
      <c r="DZ2082" s="136"/>
      <c r="EA2082" s="136"/>
      <c r="EB2082" s="136"/>
      <c r="EC2082" s="136"/>
      <c r="ED2082" s="136"/>
      <c r="EE2082" s="136"/>
      <c r="EF2082" s="136"/>
      <c r="EG2082" s="136"/>
      <c r="EH2082" s="136"/>
      <c r="EI2082" s="136"/>
      <c r="EJ2082" s="136"/>
      <c r="EK2082" s="136"/>
      <c r="EL2082" s="136"/>
      <c r="EM2082" s="136"/>
      <c r="EN2082" s="136"/>
      <c r="EO2082" s="136"/>
      <c r="EP2082" s="136"/>
      <c r="EQ2082" s="136"/>
      <c r="ER2082" s="136"/>
      <c r="ES2082" s="136"/>
      <c r="ET2082" s="136"/>
      <c r="EU2082" s="136"/>
      <c r="EV2082" s="136"/>
      <c r="EW2082" s="136"/>
      <c r="EX2082" s="136"/>
      <c r="EY2082" s="136"/>
      <c r="EZ2082" s="136"/>
      <c r="FA2082" s="136"/>
      <c r="FB2082" s="136"/>
      <c r="FC2082" s="136"/>
      <c r="FD2082" s="136"/>
      <c r="FE2082" s="136"/>
      <c r="FF2082" s="136"/>
      <c r="FG2082" s="136"/>
      <c r="FH2082" s="136"/>
      <c r="FI2082" s="136"/>
      <c r="FJ2082" s="136"/>
      <c r="FK2082" s="136"/>
      <c r="FL2082" s="136"/>
      <c r="FM2082" s="136"/>
      <c r="FN2082" s="136"/>
      <c r="FO2082" s="136"/>
      <c r="FP2082" s="136"/>
      <c r="FQ2082" s="136"/>
      <c r="FR2082" s="136"/>
      <c r="FS2082" s="136"/>
      <c r="FT2082" s="136"/>
      <c r="FU2082" s="136"/>
      <c r="FV2082" s="136"/>
      <c r="FW2082" s="136"/>
      <c r="FX2082" s="136"/>
      <c r="FY2082" s="136"/>
      <c r="FZ2082" s="136"/>
      <c r="GA2082" s="136"/>
      <c r="GB2082" s="136"/>
      <c r="GC2082" s="136"/>
      <c r="GD2082" s="136"/>
      <c r="GE2082" s="136"/>
      <c r="GF2082" s="136"/>
      <c r="GG2082" s="136"/>
      <c r="GH2082" s="136"/>
      <c r="GI2082" s="136"/>
      <c r="GJ2082" s="136"/>
      <c r="GK2082" s="136"/>
      <c r="GL2082" s="136"/>
      <c r="GM2082" s="136"/>
      <c r="GN2082" s="136"/>
      <c r="GO2082" s="136"/>
      <c r="GP2082" s="136"/>
      <c r="GQ2082" s="136"/>
      <c r="GR2082" s="136"/>
      <c r="GS2082" s="136"/>
      <c r="GT2082" s="136"/>
      <c r="GU2082" s="136"/>
      <c r="GV2082" s="136"/>
      <c r="GW2082" s="136"/>
      <c r="GX2082" s="136"/>
      <c r="GY2082" s="136"/>
      <c r="GZ2082" s="136"/>
      <c r="HA2082" s="136"/>
      <c r="HB2082" s="136"/>
      <c r="HC2082" s="136"/>
      <c r="HD2082" s="136"/>
      <c r="HE2082" s="136"/>
      <c r="HF2082" s="136"/>
      <c r="HG2082" s="136"/>
      <c r="HH2082" s="136"/>
      <c r="HI2082" s="136"/>
      <c r="HJ2082" s="136"/>
      <c r="HK2082" s="136"/>
      <c r="HL2082" s="136"/>
      <c r="HM2082" s="136"/>
      <c r="HN2082" s="136"/>
      <c r="HO2082" s="136"/>
      <c r="HP2082" s="136"/>
      <c r="HQ2082" s="136"/>
      <c r="HR2082" s="136"/>
      <c r="HS2082" s="136"/>
      <c r="HT2082" s="136"/>
      <c r="HU2082" s="136"/>
      <c r="HV2082" s="136"/>
      <c r="HW2082" s="136"/>
      <c r="HX2082" s="136"/>
      <c r="HY2082" s="136"/>
      <c r="HZ2082" s="136"/>
      <c r="IA2082" s="136"/>
      <c r="IB2082" s="136"/>
      <c r="IC2082" s="136"/>
      <c r="ID2082" s="136"/>
      <c r="IE2082" s="136"/>
      <c r="IF2082" s="136"/>
      <c r="IG2082" s="136"/>
    </row>
    <row r="2083" spans="1:241" ht="21" customHeight="1" x14ac:dyDescent="0.3">
      <c r="A2083" s="134">
        <v>2021</v>
      </c>
      <c r="B2083" s="135"/>
      <c r="C2083" s="135"/>
      <c r="D2083" s="135"/>
      <c r="E2083" s="135"/>
      <c r="F2083" s="135"/>
      <c r="G2083" s="135"/>
      <c r="H2083" s="135"/>
      <c r="I2083" s="136"/>
      <c r="J2083" s="136"/>
      <c r="K2083" s="136"/>
      <c r="L2083" s="136"/>
      <c r="M2083" s="136"/>
      <c r="N2083" s="136"/>
      <c r="O2083" s="136"/>
      <c r="P2083" s="136"/>
      <c r="Q2083" s="136"/>
      <c r="R2083" s="136"/>
      <c r="S2083" s="136"/>
      <c r="T2083" s="136"/>
      <c r="U2083" s="136"/>
      <c r="V2083" s="136"/>
      <c r="W2083" s="136"/>
      <c r="X2083" s="136"/>
      <c r="Y2083" s="136"/>
      <c r="Z2083" s="136"/>
      <c r="AA2083" s="136"/>
      <c r="AB2083" s="136"/>
      <c r="AC2083" s="136"/>
      <c r="AD2083" s="136"/>
      <c r="AE2083" s="136"/>
      <c r="AF2083" s="136"/>
      <c r="AG2083" s="136"/>
      <c r="AH2083" s="136"/>
      <c r="AI2083" s="136"/>
      <c r="AJ2083" s="136"/>
      <c r="AK2083" s="136"/>
      <c r="AL2083" s="136"/>
      <c r="AM2083" s="136"/>
      <c r="AN2083" s="136"/>
      <c r="AO2083" s="136"/>
      <c r="AP2083" s="136"/>
      <c r="AQ2083" s="136"/>
      <c r="AR2083" s="136"/>
      <c r="AS2083" s="136"/>
      <c r="AT2083" s="136"/>
      <c r="AU2083" s="136"/>
      <c r="AV2083" s="136"/>
      <c r="AW2083" s="136"/>
      <c r="AX2083" s="136"/>
      <c r="AY2083" s="136"/>
      <c r="AZ2083" s="136"/>
      <c r="BA2083" s="136"/>
      <c r="BB2083" s="136"/>
      <c r="BC2083" s="136"/>
      <c r="BD2083" s="136"/>
      <c r="BE2083" s="136"/>
      <c r="BF2083" s="136"/>
      <c r="BG2083" s="136"/>
      <c r="BH2083" s="136"/>
      <c r="BI2083" s="136"/>
      <c r="BJ2083" s="136"/>
      <c r="BK2083" s="136"/>
      <c r="BL2083" s="136"/>
      <c r="BM2083" s="136"/>
      <c r="BN2083" s="136"/>
      <c r="BO2083" s="136"/>
      <c r="BP2083" s="136"/>
      <c r="BQ2083" s="136"/>
      <c r="BR2083" s="136"/>
      <c r="BS2083" s="136"/>
      <c r="BT2083" s="136"/>
      <c r="BU2083" s="136"/>
      <c r="BV2083" s="136"/>
      <c r="BW2083" s="136"/>
      <c r="BX2083" s="136"/>
      <c r="BY2083" s="136"/>
      <c r="BZ2083" s="136"/>
      <c r="CA2083" s="136"/>
      <c r="CB2083" s="136"/>
      <c r="CC2083" s="136"/>
      <c r="CD2083" s="136"/>
      <c r="CE2083" s="136"/>
      <c r="CF2083" s="136"/>
      <c r="CG2083" s="136"/>
      <c r="CH2083" s="136"/>
      <c r="CI2083" s="136"/>
      <c r="CJ2083" s="136"/>
      <c r="CK2083" s="136"/>
      <c r="CL2083" s="136"/>
      <c r="CM2083" s="136"/>
      <c r="CN2083" s="136"/>
      <c r="CO2083" s="136"/>
      <c r="CP2083" s="136"/>
      <c r="CQ2083" s="136"/>
      <c r="CR2083" s="136"/>
      <c r="CS2083" s="136"/>
      <c r="CT2083" s="136"/>
      <c r="CU2083" s="136"/>
      <c r="CV2083" s="136"/>
      <c r="CW2083" s="136"/>
      <c r="CX2083" s="136"/>
      <c r="CY2083" s="136"/>
      <c r="CZ2083" s="136"/>
      <c r="DA2083" s="136"/>
      <c r="DB2083" s="136"/>
      <c r="DC2083" s="136"/>
      <c r="DD2083" s="136"/>
      <c r="DE2083" s="136"/>
      <c r="DF2083" s="136"/>
      <c r="DG2083" s="136"/>
      <c r="DH2083" s="136"/>
      <c r="DI2083" s="136"/>
      <c r="DJ2083" s="136"/>
      <c r="DK2083" s="136"/>
      <c r="DL2083" s="136"/>
      <c r="DM2083" s="136"/>
      <c r="DN2083" s="136"/>
      <c r="DO2083" s="136"/>
      <c r="DP2083" s="136"/>
      <c r="DQ2083" s="136"/>
      <c r="DR2083" s="136"/>
      <c r="DS2083" s="136"/>
      <c r="DT2083" s="136"/>
      <c r="DU2083" s="136"/>
      <c r="DV2083" s="136"/>
      <c r="DW2083" s="136"/>
      <c r="DX2083" s="136"/>
      <c r="DY2083" s="136"/>
      <c r="DZ2083" s="136"/>
      <c r="EA2083" s="136"/>
      <c r="EB2083" s="136"/>
      <c r="EC2083" s="136"/>
      <c r="ED2083" s="136"/>
      <c r="EE2083" s="136"/>
      <c r="EF2083" s="136"/>
      <c r="EG2083" s="136"/>
      <c r="EH2083" s="136"/>
      <c r="EI2083" s="136"/>
      <c r="EJ2083" s="136"/>
      <c r="EK2083" s="136"/>
      <c r="EL2083" s="136"/>
      <c r="EM2083" s="136"/>
      <c r="EN2083" s="136"/>
      <c r="EO2083" s="136"/>
      <c r="EP2083" s="136"/>
      <c r="EQ2083" s="136"/>
      <c r="ER2083" s="136"/>
      <c r="ES2083" s="136"/>
      <c r="ET2083" s="136"/>
      <c r="EU2083" s="136"/>
      <c r="EV2083" s="136"/>
      <c r="EW2083" s="136"/>
      <c r="EX2083" s="136"/>
      <c r="EY2083" s="136"/>
      <c r="EZ2083" s="136"/>
      <c r="FA2083" s="136"/>
      <c r="FB2083" s="136"/>
      <c r="FC2083" s="136"/>
      <c r="FD2083" s="136"/>
      <c r="FE2083" s="136"/>
      <c r="FF2083" s="136"/>
      <c r="FG2083" s="136"/>
      <c r="FH2083" s="136"/>
      <c r="FI2083" s="136"/>
      <c r="FJ2083" s="136"/>
      <c r="FK2083" s="136"/>
      <c r="FL2083" s="136"/>
      <c r="FM2083" s="136"/>
      <c r="FN2083" s="136"/>
      <c r="FO2083" s="136"/>
      <c r="FP2083" s="136"/>
      <c r="FQ2083" s="136"/>
      <c r="FR2083" s="136"/>
      <c r="FS2083" s="136"/>
      <c r="FT2083" s="136"/>
      <c r="FU2083" s="136"/>
      <c r="FV2083" s="136"/>
      <c r="FW2083" s="136"/>
      <c r="FX2083" s="136"/>
      <c r="FY2083" s="136"/>
      <c r="FZ2083" s="136"/>
      <c r="GA2083" s="136"/>
      <c r="GB2083" s="136"/>
      <c r="GC2083" s="136"/>
      <c r="GD2083" s="136"/>
      <c r="GE2083" s="136"/>
      <c r="GF2083" s="136"/>
      <c r="GG2083" s="136"/>
      <c r="GH2083" s="136"/>
      <c r="GI2083" s="136"/>
      <c r="GJ2083" s="136"/>
      <c r="GK2083" s="136"/>
      <c r="GL2083" s="136"/>
      <c r="GM2083" s="136"/>
      <c r="GN2083" s="136"/>
      <c r="GO2083" s="136"/>
      <c r="GP2083" s="136"/>
      <c r="GQ2083" s="136"/>
      <c r="GR2083" s="136"/>
      <c r="GS2083" s="136"/>
      <c r="GT2083" s="136"/>
      <c r="GU2083" s="136"/>
      <c r="GV2083" s="136"/>
      <c r="GW2083" s="136"/>
      <c r="GX2083" s="136"/>
      <c r="GY2083" s="136"/>
      <c r="GZ2083" s="136"/>
      <c r="HA2083" s="136"/>
      <c r="HB2083" s="136"/>
      <c r="HC2083" s="136"/>
      <c r="HD2083" s="136"/>
      <c r="HE2083" s="136"/>
      <c r="HF2083" s="136"/>
      <c r="HG2083" s="136"/>
      <c r="HH2083" s="136"/>
      <c r="HI2083" s="136"/>
      <c r="HJ2083" s="136"/>
      <c r="HK2083" s="136"/>
      <c r="HL2083" s="136"/>
      <c r="HM2083" s="136"/>
      <c r="HN2083" s="136"/>
      <c r="HO2083" s="136"/>
      <c r="HP2083" s="136"/>
      <c r="HQ2083" s="136"/>
      <c r="HR2083" s="136"/>
      <c r="HS2083" s="136"/>
      <c r="HT2083" s="136"/>
      <c r="HU2083" s="136"/>
      <c r="HV2083" s="136"/>
      <c r="HW2083" s="136"/>
      <c r="HX2083" s="136"/>
      <c r="HY2083" s="136"/>
      <c r="HZ2083" s="136"/>
      <c r="IA2083" s="136"/>
      <c r="IB2083" s="136"/>
      <c r="IC2083" s="136"/>
      <c r="ID2083" s="136"/>
      <c r="IE2083" s="136"/>
      <c r="IF2083" s="136"/>
      <c r="IG2083" s="136"/>
    </row>
    <row r="2084" spans="1:241" ht="27.95" customHeight="1" x14ac:dyDescent="0.25">
      <c r="A2084" s="279" t="s">
        <v>177</v>
      </c>
      <c r="B2084" s="280" t="s">
        <v>0</v>
      </c>
      <c r="C2084" s="280" t="s">
        <v>1</v>
      </c>
      <c r="D2084" s="280" t="s">
        <v>2</v>
      </c>
      <c r="E2084" s="280" t="s">
        <v>877</v>
      </c>
      <c r="F2084" s="280" t="s">
        <v>50</v>
      </c>
      <c r="G2084" s="280" t="s">
        <v>52</v>
      </c>
      <c r="H2084" s="280" t="s">
        <v>13</v>
      </c>
      <c r="I2084" s="277"/>
      <c r="J2084" s="279" t="s">
        <v>177</v>
      </c>
      <c r="K2084" s="280" t="s">
        <v>0</v>
      </c>
      <c r="L2084" s="280" t="s">
        <v>1</v>
      </c>
      <c r="M2084" s="280" t="s">
        <v>2</v>
      </c>
      <c r="N2084" s="280" t="s">
        <v>877</v>
      </c>
      <c r="O2084" s="280" t="s">
        <v>50</v>
      </c>
      <c r="P2084" s="280" t="s">
        <v>52</v>
      </c>
      <c r="Q2084" s="280" t="s">
        <v>13</v>
      </c>
      <c r="R2084" s="136"/>
      <c r="S2084" s="136"/>
      <c r="T2084" s="136"/>
      <c r="U2084" s="136"/>
      <c r="V2084" s="136"/>
      <c r="W2084" s="136"/>
      <c r="X2084" s="136"/>
      <c r="Y2084" s="136"/>
      <c r="Z2084" s="136"/>
      <c r="AA2084" s="136"/>
      <c r="AB2084" s="136"/>
      <c r="AC2084" s="136"/>
      <c r="AD2084" s="136"/>
      <c r="AE2084" s="136"/>
      <c r="AF2084" s="136"/>
      <c r="AG2084" s="136"/>
      <c r="AH2084" s="136"/>
      <c r="AI2084" s="136"/>
      <c r="AJ2084" s="136"/>
      <c r="AK2084" s="136"/>
      <c r="AL2084" s="136"/>
      <c r="AM2084" s="136"/>
      <c r="AN2084" s="136"/>
      <c r="AO2084" s="136"/>
      <c r="AP2084" s="136"/>
      <c r="AQ2084" s="136"/>
      <c r="AR2084" s="136"/>
      <c r="AS2084" s="136"/>
      <c r="AT2084" s="136"/>
      <c r="AU2084" s="136"/>
      <c r="AV2084" s="136"/>
      <c r="AW2084" s="136"/>
      <c r="AX2084" s="136"/>
      <c r="AY2084" s="136"/>
      <c r="AZ2084" s="136"/>
      <c r="BA2084" s="136"/>
      <c r="BB2084" s="136"/>
      <c r="BC2084" s="136"/>
      <c r="BD2084" s="136"/>
      <c r="BE2084" s="136"/>
      <c r="BF2084" s="136"/>
      <c r="BG2084" s="136"/>
      <c r="BH2084" s="136"/>
      <c r="BI2084" s="136"/>
      <c r="BJ2084" s="136"/>
      <c r="BK2084" s="136"/>
      <c r="BL2084" s="136"/>
      <c r="BM2084" s="136"/>
      <c r="BN2084" s="136"/>
      <c r="BO2084" s="136"/>
      <c r="BP2084" s="136"/>
      <c r="BQ2084" s="136"/>
      <c r="BR2084" s="136"/>
      <c r="BS2084" s="136"/>
      <c r="BT2084" s="136"/>
      <c r="BU2084" s="136"/>
      <c r="BV2084" s="136"/>
      <c r="BW2084" s="136"/>
      <c r="BX2084" s="136"/>
      <c r="BY2084" s="136"/>
      <c r="BZ2084" s="136"/>
      <c r="CA2084" s="136"/>
      <c r="CB2084" s="136"/>
      <c r="CC2084" s="136"/>
      <c r="CD2084" s="136"/>
      <c r="CE2084" s="136"/>
      <c r="CF2084" s="136"/>
      <c r="CG2084" s="136"/>
      <c r="CH2084" s="136"/>
      <c r="CI2084" s="136"/>
      <c r="CJ2084" s="136"/>
      <c r="CK2084" s="136"/>
      <c r="CL2084" s="136"/>
      <c r="CM2084" s="136"/>
      <c r="CN2084" s="136"/>
      <c r="CO2084" s="136"/>
      <c r="CP2084" s="136"/>
      <c r="CQ2084" s="136"/>
      <c r="CR2084" s="136"/>
      <c r="CS2084" s="136"/>
      <c r="CT2084" s="136"/>
      <c r="CU2084" s="136"/>
      <c r="CV2084" s="136"/>
      <c r="CW2084" s="136"/>
      <c r="CX2084" s="136"/>
      <c r="CY2084" s="136"/>
      <c r="CZ2084" s="136"/>
      <c r="DA2084" s="136"/>
      <c r="DB2084" s="136"/>
      <c r="DC2084" s="136"/>
      <c r="DD2084" s="136"/>
      <c r="DE2084" s="136"/>
      <c r="DF2084" s="136"/>
      <c r="DG2084" s="136"/>
      <c r="DH2084" s="136"/>
      <c r="DI2084" s="136"/>
      <c r="DJ2084" s="136"/>
      <c r="DK2084" s="136"/>
      <c r="DL2084" s="136"/>
      <c r="DM2084" s="136"/>
      <c r="DN2084" s="136"/>
      <c r="DO2084" s="136"/>
      <c r="DP2084" s="136"/>
      <c r="DQ2084" s="136"/>
      <c r="DR2084" s="136"/>
      <c r="DS2084" s="136"/>
      <c r="DT2084" s="136"/>
      <c r="DU2084" s="136"/>
      <c r="DV2084" s="136"/>
      <c r="DW2084" s="136"/>
      <c r="DX2084" s="136"/>
      <c r="DY2084" s="136"/>
      <c r="DZ2084" s="136"/>
      <c r="EA2084" s="136"/>
      <c r="EB2084" s="136"/>
      <c r="EC2084" s="136"/>
      <c r="ED2084" s="136"/>
      <c r="EE2084" s="136"/>
      <c r="EF2084" s="136"/>
      <c r="EG2084" s="136"/>
      <c r="EH2084" s="136"/>
      <c r="EI2084" s="136"/>
      <c r="EJ2084" s="136"/>
      <c r="EK2084" s="136"/>
      <c r="EL2084" s="136"/>
      <c r="EM2084" s="136"/>
      <c r="EN2084" s="136"/>
      <c r="EO2084" s="136"/>
      <c r="EP2084" s="136"/>
      <c r="EQ2084" s="136"/>
      <c r="ER2084" s="136"/>
      <c r="ES2084" s="136"/>
      <c r="ET2084" s="136"/>
      <c r="EU2084" s="136"/>
      <c r="EV2084" s="136"/>
      <c r="EW2084" s="136"/>
      <c r="EX2084" s="136"/>
      <c r="EY2084" s="136"/>
      <c r="EZ2084" s="136"/>
      <c r="FA2084" s="136"/>
      <c r="FB2084" s="136"/>
      <c r="FC2084" s="136"/>
      <c r="FD2084" s="136"/>
      <c r="FE2084" s="136"/>
      <c r="FF2084" s="136"/>
      <c r="FG2084" s="136"/>
      <c r="FH2084" s="136"/>
      <c r="FI2084" s="136"/>
      <c r="FJ2084" s="136"/>
      <c r="FK2084" s="136"/>
      <c r="FL2084" s="136"/>
      <c r="FM2084" s="136"/>
      <c r="FN2084" s="136"/>
      <c r="FO2084" s="136"/>
      <c r="FP2084" s="136"/>
      <c r="FQ2084" s="136"/>
      <c r="FR2084" s="136"/>
      <c r="FS2084" s="136"/>
      <c r="FT2084" s="136"/>
      <c r="FU2084" s="136"/>
      <c r="FV2084" s="136"/>
      <c r="FW2084" s="136"/>
      <c r="FX2084" s="136"/>
      <c r="FY2084" s="136"/>
      <c r="FZ2084" s="136"/>
      <c r="GA2084" s="136"/>
      <c r="GB2084" s="136"/>
      <c r="GC2084" s="136"/>
      <c r="GD2084" s="136"/>
      <c r="GE2084" s="136"/>
      <c r="GF2084" s="136"/>
      <c r="GG2084" s="136"/>
      <c r="GH2084" s="136"/>
      <c r="GI2084" s="136"/>
      <c r="GJ2084" s="136"/>
      <c r="GK2084" s="136"/>
      <c r="GL2084" s="136"/>
      <c r="GM2084" s="136"/>
      <c r="GN2084" s="136"/>
      <c r="GO2084" s="136"/>
      <c r="GP2084" s="136"/>
      <c r="GQ2084" s="136"/>
      <c r="GR2084" s="136"/>
      <c r="GS2084" s="136"/>
      <c r="GT2084" s="136"/>
      <c r="GU2084" s="136"/>
      <c r="GV2084" s="136"/>
      <c r="GW2084" s="136"/>
      <c r="GX2084" s="136"/>
      <c r="GY2084" s="136"/>
      <c r="GZ2084" s="136"/>
      <c r="HA2084" s="136"/>
      <c r="HB2084" s="136"/>
      <c r="HC2084" s="136"/>
      <c r="HD2084" s="136"/>
      <c r="HE2084" s="136"/>
      <c r="HF2084" s="136"/>
      <c r="HG2084" s="136"/>
      <c r="HH2084" s="136"/>
      <c r="HI2084" s="136"/>
      <c r="HJ2084" s="136"/>
      <c r="HK2084" s="136"/>
      <c r="HL2084" s="136"/>
      <c r="HM2084" s="136"/>
      <c r="HN2084" s="136"/>
      <c r="HO2084" s="136"/>
      <c r="HP2084" s="136"/>
      <c r="HQ2084" s="136"/>
      <c r="HR2084" s="136"/>
      <c r="HS2084" s="136"/>
      <c r="HT2084" s="136"/>
      <c r="HU2084" s="136"/>
      <c r="HV2084" s="136"/>
      <c r="HW2084" s="136"/>
      <c r="HX2084" s="136"/>
      <c r="HY2084" s="136"/>
      <c r="HZ2084" s="136"/>
      <c r="IA2084" s="136"/>
      <c r="IB2084" s="136"/>
      <c r="IC2084" s="136"/>
      <c r="ID2084" s="136"/>
      <c r="IE2084" s="136"/>
      <c r="IF2084" s="136"/>
      <c r="IG2084" s="136"/>
    </row>
    <row r="2085" spans="1:241" ht="15" customHeight="1" x14ac:dyDescent="0.25">
      <c r="A2085" s="223" t="s">
        <v>406</v>
      </c>
      <c r="B2085" s="217">
        <v>6054182</v>
      </c>
      <c r="C2085" s="217">
        <v>7145225</v>
      </c>
      <c r="D2085" s="217">
        <v>830932</v>
      </c>
      <c r="E2085" s="217">
        <v>2037892</v>
      </c>
      <c r="F2085" s="217">
        <v>2228458</v>
      </c>
      <c r="G2085" s="217">
        <v>756169</v>
      </c>
      <c r="H2085" s="235">
        <v>19052858</v>
      </c>
      <c r="I2085" s="136"/>
      <c r="J2085" s="321" t="s">
        <v>866</v>
      </c>
      <c r="K2085" s="217">
        <v>12069803</v>
      </c>
      <c r="L2085" s="217">
        <v>5681964</v>
      </c>
      <c r="M2085" s="217">
        <v>872751</v>
      </c>
      <c r="N2085" s="217">
        <v>1066767</v>
      </c>
      <c r="O2085" s="217">
        <v>1922382</v>
      </c>
      <c r="P2085" s="217">
        <v>647013</v>
      </c>
      <c r="Q2085" s="235">
        <v>22260680</v>
      </c>
      <c r="R2085" s="136"/>
      <c r="S2085" s="136"/>
      <c r="T2085" s="136"/>
      <c r="U2085" s="136"/>
      <c r="V2085" s="136"/>
      <c r="W2085" s="136"/>
      <c r="X2085" s="136"/>
      <c r="Y2085" s="136"/>
      <c r="Z2085" s="136"/>
      <c r="AA2085" s="136"/>
      <c r="AB2085" s="136"/>
      <c r="AC2085" s="136"/>
      <c r="AD2085" s="136"/>
      <c r="AE2085" s="136"/>
      <c r="AF2085" s="136"/>
      <c r="AG2085" s="136"/>
      <c r="AH2085" s="136"/>
      <c r="AI2085" s="136"/>
      <c r="AJ2085" s="136"/>
      <c r="AK2085" s="136"/>
      <c r="AL2085" s="136"/>
      <c r="AM2085" s="136"/>
      <c r="AN2085" s="136"/>
      <c r="AO2085" s="136"/>
      <c r="AP2085" s="136"/>
      <c r="AQ2085" s="136"/>
      <c r="AR2085" s="136"/>
      <c r="AS2085" s="136"/>
      <c r="AT2085" s="136"/>
      <c r="AU2085" s="136"/>
      <c r="AV2085" s="136"/>
      <c r="AW2085" s="136"/>
      <c r="AX2085" s="136"/>
      <c r="AY2085" s="136"/>
      <c r="AZ2085" s="136"/>
      <c r="BA2085" s="136"/>
      <c r="BB2085" s="136"/>
      <c r="BC2085" s="136"/>
      <c r="BD2085" s="136"/>
      <c r="BE2085" s="136"/>
      <c r="BF2085" s="136"/>
      <c r="BG2085" s="136"/>
      <c r="BH2085" s="136"/>
      <c r="BI2085" s="136"/>
      <c r="BJ2085" s="136"/>
      <c r="BK2085" s="136"/>
      <c r="BL2085" s="136"/>
      <c r="BM2085" s="136"/>
      <c r="BN2085" s="136"/>
      <c r="BO2085" s="136"/>
      <c r="BP2085" s="136"/>
      <c r="BQ2085" s="136"/>
      <c r="BR2085" s="136"/>
      <c r="BS2085" s="136"/>
      <c r="BT2085" s="136"/>
      <c r="BU2085" s="136"/>
      <c r="BV2085" s="136"/>
      <c r="BW2085" s="136"/>
      <c r="BX2085" s="136"/>
      <c r="BY2085" s="136"/>
      <c r="BZ2085" s="136"/>
      <c r="CA2085" s="136"/>
      <c r="CB2085" s="136"/>
      <c r="CC2085" s="136"/>
      <c r="CD2085" s="136"/>
      <c r="CE2085" s="136"/>
      <c r="CF2085" s="136"/>
      <c r="CG2085" s="136"/>
      <c r="CH2085" s="136"/>
      <c r="CI2085" s="136"/>
      <c r="CJ2085" s="136"/>
      <c r="CK2085" s="136"/>
      <c r="CL2085" s="136"/>
      <c r="CM2085" s="136"/>
      <c r="CN2085" s="136"/>
      <c r="CO2085" s="136"/>
      <c r="CP2085" s="136"/>
      <c r="CQ2085" s="136"/>
      <c r="CR2085" s="136"/>
      <c r="CS2085" s="136"/>
      <c r="CT2085" s="136"/>
      <c r="CU2085" s="136"/>
      <c r="CV2085" s="136"/>
      <c r="CW2085" s="136"/>
      <c r="CX2085" s="136"/>
      <c r="CY2085" s="136"/>
      <c r="CZ2085" s="136"/>
      <c r="DA2085" s="136"/>
      <c r="DB2085" s="136"/>
      <c r="DC2085" s="136"/>
      <c r="DD2085" s="136"/>
      <c r="DE2085" s="136"/>
      <c r="DF2085" s="136"/>
      <c r="DG2085" s="136"/>
      <c r="DH2085" s="136"/>
      <c r="DI2085" s="136"/>
      <c r="DJ2085" s="136"/>
      <c r="DK2085" s="136"/>
      <c r="DL2085" s="136"/>
      <c r="DM2085" s="136"/>
      <c r="DN2085" s="136"/>
      <c r="DO2085" s="136"/>
      <c r="DP2085" s="136"/>
      <c r="DQ2085" s="136"/>
      <c r="DR2085" s="136"/>
      <c r="DS2085" s="136"/>
      <c r="DT2085" s="136"/>
      <c r="DU2085" s="136"/>
      <c r="DV2085" s="136"/>
      <c r="DW2085" s="136"/>
      <c r="DX2085" s="136"/>
      <c r="DY2085" s="136"/>
      <c r="DZ2085" s="136"/>
      <c r="EA2085" s="136"/>
      <c r="EB2085" s="136"/>
      <c r="EC2085" s="136"/>
      <c r="ED2085" s="136"/>
      <c r="EE2085" s="136"/>
      <c r="EF2085" s="136"/>
      <c r="EG2085" s="136"/>
      <c r="EH2085" s="136"/>
      <c r="EI2085" s="136"/>
      <c r="EJ2085" s="136"/>
      <c r="EK2085" s="136"/>
      <c r="EL2085" s="136"/>
      <c r="EM2085" s="136"/>
      <c r="EN2085" s="136"/>
      <c r="EO2085" s="136"/>
      <c r="EP2085" s="136"/>
      <c r="EQ2085" s="136"/>
      <c r="ER2085" s="136"/>
      <c r="ES2085" s="136"/>
      <c r="ET2085" s="136"/>
      <c r="EU2085" s="136"/>
      <c r="EV2085" s="136"/>
      <c r="EW2085" s="136"/>
      <c r="EX2085" s="136"/>
      <c r="EY2085" s="136"/>
      <c r="EZ2085" s="136"/>
      <c r="FA2085" s="136"/>
      <c r="FB2085" s="136"/>
      <c r="FC2085" s="136"/>
      <c r="FD2085" s="136"/>
      <c r="FE2085" s="136"/>
      <c r="FF2085" s="136"/>
      <c r="FG2085" s="136"/>
      <c r="FH2085" s="136"/>
      <c r="FI2085" s="136"/>
      <c r="FJ2085" s="136"/>
      <c r="FK2085" s="136"/>
      <c r="FL2085" s="136"/>
      <c r="FM2085" s="136"/>
      <c r="FN2085" s="136"/>
      <c r="FO2085" s="136"/>
      <c r="FP2085" s="136"/>
      <c r="FQ2085" s="136"/>
      <c r="FR2085" s="136"/>
      <c r="FS2085" s="136"/>
      <c r="FT2085" s="136"/>
      <c r="FU2085" s="136"/>
      <c r="FV2085" s="136"/>
      <c r="FW2085" s="136"/>
      <c r="FX2085" s="136"/>
      <c r="FY2085" s="136"/>
      <c r="FZ2085" s="136"/>
      <c r="GA2085" s="136"/>
      <c r="GB2085" s="136"/>
      <c r="GC2085" s="136"/>
      <c r="GD2085" s="136"/>
      <c r="GE2085" s="136"/>
      <c r="GF2085" s="136"/>
      <c r="GG2085" s="136"/>
      <c r="GH2085" s="136"/>
      <c r="GI2085" s="136"/>
      <c r="GJ2085" s="136"/>
      <c r="GK2085" s="136"/>
      <c r="GL2085" s="136"/>
      <c r="GM2085" s="136"/>
      <c r="GN2085" s="136"/>
      <c r="GO2085" s="136"/>
      <c r="GP2085" s="136"/>
      <c r="GQ2085" s="136"/>
      <c r="GR2085" s="136"/>
      <c r="GS2085" s="136"/>
      <c r="GT2085" s="136"/>
      <c r="GU2085" s="136"/>
      <c r="GV2085" s="136"/>
      <c r="GW2085" s="136"/>
      <c r="GX2085" s="136"/>
      <c r="GY2085" s="136"/>
      <c r="GZ2085" s="136"/>
      <c r="HA2085" s="136"/>
      <c r="HB2085" s="136"/>
      <c r="HC2085" s="136"/>
      <c r="HD2085" s="136"/>
      <c r="HE2085" s="136"/>
      <c r="HF2085" s="136"/>
      <c r="HG2085" s="136"/>
      <c r="HH2085" s="136"/>
      <c r="HI2085" s="136"/>
      <c r="HJ2085" s="136"/>
      <c r="HK2085" s="136"/>
      <c r="HL2085" s="136"/>
      <c r="HM2085" s="136"/>
      <c r="HN2085" s="136"/>
      <c r="HO2085" s="136"/>
      <c r="HP2085" s="136"/>
      <c r="HQ2085" s="136"/>
      <c r="HR2085" s="136"/>
      <c r="HS2085" s="136"/>
      <c r="HT2085" s="136"/>
      <c r="HU2085" s="136"/>
      <c r="HV2085" s="136"/>
      <c r="HW2085" s="136"/>
      <c r="HX2085" s="136"/>
      <c r="HY2085" s="136"/>
      <c r="HZ2085" s="136"/>
      <c r="IA2085" s="136"/>
      <c r="IB2085" s="136"/>
      <c r="IC2085" s="136"/>
      <c r="ID2085" s="136"/>
      <c r="IE2085" s="136"/>
      <c r="IF2085" s="136"/>
      <c r="IG2085" s="136"/>
    </row>
    <row r="2086" spans="1:241" ht="15" customHeight="1" x14ac:dyDescent="0.25">
      <c r="A2086" s="223" t="s">
        <v>407</v>
      </c>
      <c r="B2086" s="217">
        <v>6030633</v>
      </c>
      <c r="C2086" s="217">
        <v>4861512</v>
      </c>
      <c r="D2086" s="217">
        <v>710103</v>
      </c>
      <c r="E2086" s="217">
        <v>2029051</v>
      </c>
      <c r="F2086" s="217">
        <v>3148005</v>
      </c>
      <c r="G2086" s="217">
        <v>560409</v>
      </c>
      <c r="H2086" s="235">
        <v>17339713</v>
      </c>
      <c r="I2086" s="136"/>
      <c r="J2086" s="321" t="s">
        <v>220</v>
      </c>
      <c r="K2086" s="217">
        <v>9432005</v>
      </c>
      <c r="L2086" s="217">
        <v>5870505</v>
      </c>
      <c r="M2086" s="217">
        <v>792602</v>
      </c>
      <c r="N2086" s="217">
        <v>1156781</v>
      </c>
      <c r="O2086" s="217">
        <v>2014679</v>
      </c>
      <c r="P2086" s="217">
        <v>674904</v>
      </c>
      <c r="Q2086" s="235">
        <v>19941476</v>
      </c>
      <c r="R2086" s="136"/>
      <c r="S2086" s="136"/>
      <c r="T2086" s="136"/>
      <c r="U2086" s="136"/>
      <c r="V2086" s="136"/>
      <c r="W2086" s="136"/>
      <c r="X2086" s="136"/>
      <c r="Y2086" s="136"/>
      <c r="Z2086" s="136"/>
      <c r="AA2086" s="136"/>
      <c r="AB2086" s="136"/>
      <c r="AC2086" s="136"/>
      <c r="AD2086" s="136"/>
      <c r="AE2086" s="136"/>
      <c r="AF2086" s="136"/>
      <c r="AG2086" s="136"/>
      <c r="AH2086" s="136"/>
      <c r="AI2086" s="136"/>
      <c r="AJ2086" s="136"/>
      <c r="AK2086" s="136"/>
      <c r="AL2086" s="136"/>
      <c r="AM2086" s="136"/>
      <c r="AN2086" s="136"/>
      <c r="AO2086" s="136"/>
      <c r="AP2086" s="136"/>
      <c r="AQ2086" s="136"/>
      <c r="AR2086" s="136"/>
      <c r="AS2086" s="136"/>
      <c r="AT2086" s="136"/>
      <c r="AU2086" s="136"/>
      <c r="AV2086" s="136"/>
      <c r="AW2086" s="136"/>
      <c r="AX2086" s="136"/>
      <c r="AY2086" s="136"/>
      <c r="AZ2086" s="136"/>
      <c r="BA2086" s="136"/>
      <c r="BB2086" s="136"/>
      <c r="BC2086" s="136"/>
      <c r="BD2086" s="136"/>
      <c r="BE2086" s="136"/>
      <c r="BF2086" s="136"/>
      <c r="BG2086" s="136"/>
      <c r="BH2086" s="136"/>
      <c r="BI2086" s="136"/>
      <c r="BJ2086" s="136"/>
      <c r="BK2086" s="136"/>
      <c r="BL2086" s="136"/>
      <c r="BM2086" s="136"/>
      <c r="BN2086" s="136"/>
      <c r="BO2086" s="136"/>
      <c r="BP2086" s="136"/>
      <c r="BQ2086" s="136"/>
      <c r="BR2086" s="136"/>
      <c r="BS2086" s="136"/>
      <c r="BT2086" s="136"/>
      <c r="BU2086" s="136"/>
      <c r="BV2086" s="136"/>
      <c r="BW2086" s="136"/>
      <c r="BX2086" s="136"/>
      <c r="BY2086" s="136"/>
      <c r="BZ2086" s="136"/>
      <c r="CA2086" s="136"/>
      <c r="CB2086" s="136"/>
      <c r="CC2086" s="136"/>
      <c r="CD2086" s="136"/>
      <c r="CE2086" s="136"/>
      <c r="CF2086" s="136"/>
      <c r="CG2086" s="136"/>
      <c r="CH2086" s="136"/>
      <c r="CI2086" s="136"/>
      <c r="CJ2086" s="136"/>
      <c r="CK2086" s="136"/>
      <c r="CL2086" s="136"/>
      <c r="CM2086" s="136"/>
      <c r="CN2086" s="136"/>
      <c r="CO2086" s="136"/>
      <c r="CP2086" s="136"/>
      <c r="CQ2086" s="136"/>
      <c r="CR2086" s="136"/>
      <c r="CS2086" s="136"/>
      <c r="CT2086" s="136"/>
      <c r="CU2086" s="136"/>
      <c r="CV2086" s="136"/>
      <c r="CW2086" s="136"/>
      <c r="CX2086" s="136"/>
      <c r="CY2086" s="136"/>
      <c r="CZ2086" s="136"/>
      <c r="DA2086" s="136"/>
      <c r="DB2086" s="136"/>
      <c r="DC2086" s="136"/>
      <c r="DD2086" s="136"/>
      <c r="DE2086" s="136"/>
      <c r="DF2086" s="136"/>
      <c r="DG2086" s="136"/>
      <c r="DH2086" s="136"/>
      <c r="DI2086" s="136"/>
      <c r="DJ2086" s="136"/>
      <c r="DK2086" s="136"/>
      <c r="DL2086" s="136"/>
      <c r="DM2086" s="136"/>
      <c r="DN2086" s="136"/>
      <c r="DO2086" s="136"/>
      <c r="DP2086" s="136"/>
      <c r="DQ2086" s="136"/>
      <c r="DR2086" s="136"/>
      <c r="DS2086" s="136"/>
      <c r="DT2086" s="136"/>
      <c r="DU2086" s="136"/>
      <c r="DV2086" s="136"/>
      <c r="DW2086" s="136"/>
      <c r="DX2086" s="136"/>
      <c r="DY2086" s="136"/>
      <c r="DZ2086" s="136"/>
      <c r="EA2086" s="136"/>
      <c r="EB2086" s="136"/>
      <c r="EC2086" s="136"/>
      <c r="ED2086" s="136"/>
      <c r="EE2086" s="136"/>
      <c r="EF2086" s="136"/>
      <c r="EG2086" s="136"/>
      <c r="EH2086" s="136"/>
      <c r="EI2086" s="136"/>
      <c r="EJ2086" s="136"/>
      <c r="EK2086" s="136"/>
      <c r="EL2086" s="136"/>
      <c r="EM2086" s="136"/>
      <c r="EN2086" s="136"/>
      <c r="EO2086" s="136"/>
      <c r="EP2086" s="136"/>
      <c r="EQ2086" s="136"/>
      <c r="ER2086" s="136"/>
      <c r="ES2086" s="136"/>
      <c r="ET2086" s="136"/>
      <c r="EU2086" s="136"/>
      <c r="EV2086" s="136"/>
      <c r="EW2086" s="136"/>
      <c r="EX2086" s="136"/>
      <c r="EY2086" s="136"/>
      <c r="EZ2086" s="136"/>
      <c r="FA2086" s="136"/>
      <c r="FB2086" s="136"/>
      <c r="FC2086" s="136"/>
      <c r="FD2086" s="136"/>
      <c r="FE2086" s="136"/>
      <c r="FF2086" s="136"/>
      <c r="FG2086" s="136"/>
      <c r="FH2086" s="136"/>
      <c r="FI2086" s="136"/>
      <c r="FJ2086" s="136"/>
      <c r="FK2086" s="136"/>
      <c r="FL2086" s="136"/>
      <c r="FM2086" s="136"/>
      <c r="FN2086" s="136"/>
      <c r="FO2086" s="136"/>
      <c r="FP2086" s="136"/>
      <c r="FQ2086" s="136"/>
      <c r="FR2086" s="136"/>
      <c r="FS2086" s="136"/>
      <c r="FT2086" s="136"/>
      <c r="FU2086" s="136"/>
      <c r="FV2086" s="136"/>
      <c r="FW2086" s="136"/>
      <c r="FX2086" s="136"/>
      <c r="FY2086" s="136"/>
      <c r="FZ2086" s="136"/>
      <c r="GA2086" s="136"/>
      <c r="GB2086" s="136"/>
      <c r="GC2086" s="136"/>
      <c r="GD2086" s="136"/>
      <c r="GE2086" s="136"/>
      <c r="GF2086" s="136"/>
      <c r="GG2086" s="136"/>
      <c r="GH2086" s="136"/>
      <c r="GI2086" s="136"/>
      <c r="GJ2086" s="136"/>
      <c r="GK2086" s="136"/>
      <c r="GL2086" s="136"/>
      <c r="GM2086" s="136"/>
      <c r="GN2086" s="136"/>
      <c r="GO2086" s="136"/>
      <c r="GP2086" s="136"/>
      <c r="GQ2086" s="136"/>
      <c r="GR2086" s="136"/>
      <c r="GS2086" s="136"/>
      <c r="GT2086" s="136"/>
      <c r="GU2086" s="136"/>
      <c r="GV2086" s="136"/>
      <c r="GW2086" s="136"/>
      <c r="GX2086" s="136"/>
      <c r="GY2086" s="136"/>
      <c r="GZ2086" s="136"/>
      <c r="HA2086" s="136"/>
      <c r="HB2086" s="136"/>
      <c r="HC2086" s="136"/>
      <c r="HD2086" s="136"/>
      <c r="HE2086" s="136"/>
      <c r="HF2086" s="136"/>
      <c r="HG2086" s="136"/>
      <c r="HH2086" s="136"/>
      <c r="HI2086" s="136"/>
      <c r="HJ2086" s="136"/>
      <c r="HK2086" s="136"/>
      <c r="HL2086" s="136"/>
      <c r="HM2086" s="136"/>
      <c r="HN2086" s="136"/>
      <c r="HO2086" s="136"/>
      <c r="HP2086" s="136"/>
      <c r="HQ2086" s="136"/>
      <c r="HR2086" s="136"/>
      <c r="HS2086" s="136"/>
      <c r="HT2086" s="136"/>
      <c r="HU2086" s="136"/>
      <c r="HV2086" s="136"/>
      <c r="HW2086" s="136"/>
      <c r="HX2086" s="136"/>
      <c r="HY2086" s="136"/>
      <c r="HZ2086" s="136"/>
      <c r="IA2086" s="136"/>
      <c r="IB2086" s="136"/>
      <c r="IC2086" s="136"/>
      <c r="ID2086" s="136"/>
      <c r="IE2086" s="136"/>
      <c r="IF2086" s="136"/>
      <c r="IG2086" s="136"/>
    </row>
    <row r="2087" spans="1:241" ht="15" customHeight="1" x14ac:dyDescent="0.25">
      <c r="A2087" s="223" t="s">
        <v>408</v>
      </c>
      <c r="B2087" s="217">
        <v>11857762</v>
      </c>
      <c r="C2087" s="217">
        <v>7923272</v>
      </c>
      <c r="D2087" s="217">
        <v>979098</v>
      </c>
      <c r="E2087" s="217">
        <v>1599619</v>
      </c>
      <c r="F2087" s="217">
        <v>2881579</v>
      </c>
      <c r="G2087" s="217">
        <v>932754</v>
      </c>
      <c r="H2087" s="235">
        <v>26174084</v>
      </c>
      <c r="I2087" s="136"/>
      <c r="J2087" s="321" t="s">
        <v>219</v>
      </c>
      <c r="K2087" s="217">
        <v>10303037</v>
      </c>
      <c r="L2087" s="217">
        <v>7666306</v>
      </c>
      <c r="M2087" s="217">
        <v>778930</v>
      </c>
      <c r="N2087" s="217">
        <v>973715</v>
      </c>
      <c r="O2087" s="217">
        <v>2108660</v>
      </c>
      <c r="P2087" s="217">
        <v>678941</v>
      </c>
      <c r="Q2087" s="235">
        <v>22509589</v>
      </c>
      <c r="R2087" s="136"/>
      <c r="S2087" s="136"/>
      <c r="T2087" s="136"/>
      <c r="U2087" s="136"/>
      <c r="V2087" s="136"/>
      <c r="W2087" s="136"/>
      <c r="X2087" s="136"/>
      <c r="Y2087" s="136"/>
      <c r="Z2087" s="136"/>
      <c r="AA2087" s="136"/>
      <c r="AB2087" s="136"/>
      <c r="AC2087" s="136"/>
      <c r="AD2087" s="136"/>
      <c r="AE2087" s="136"/>
      <c r="AF2087" s="136"/>
      <c r="AG2087" s="136"/>
      <c r="AH2087" s="136"/>
      <c r="AI2087" s="136"/>
      <c r="AJ2087" s="136"/>
      <c r="AK2087" s="136"/>
      <c r="AL2087" s="136"/>
      <c r="AM2087" s="136"/>
      <c r="AN2087" s="136"/>
      <c r="AO2087" s="136"/>
      <c r="AP2087" s="136"/>
      <c r="AQ2087" s="136"/>
      <c r="AR2087" s="136"/>
      <c r="AS2087" s="136"/>
      <c r="AT2087" s="136"/>
      <c r="AU2087" s="136"/>
      <c r="AV2087" s="136"/>
      <c r="AW2087" s="136"/>
      <c r="AX2087" s="136"/>
      <c r="AY2087" s="136"/>
      <c r="AZ2087" s="136"/>
      <c r="BA2087" s="136"/>
      <c r="BB2087" s="136"/>
      <c r="BC2087" s="136"/>
      <c r="BD2087" s="136"/>
      <c r="BE2087" s="136"/>
      <c r="BF2087" s="136"/>
      <c r="BG2087" s="136"/>
      <c r="BH2087" s="136"/>
      <c r="BI2087" s="136"/>
      <c r="BJ2087" s="136"/>
      <c r="BK2087" s="136"/>
      <c r="BL2087" s="136"/>
      <c r="BM2087" s="136"/>
      <c r="BN2087" s="136"/>
      <c r="BO2087" s="136"/>
      <c r="BP2087" s="136"/>
      <c r="BQ2087" s="136"/>
      <c r="BR2087" s="136"/>
      <c r="BS2087" s="136"/>
      <c r="BT2087" s="136"/>
      <c r="BU2087" s="136"/>
      <c r="BV2087" s="136"/>
      <c r="BW2087" s="136"/>
      <c r="BX2087" s="136"/>
      <c r="BY2087" s="136"/>
      <c r="BZ2087" s="136"/>
      <c r="CA2087" s="136"/>
      <c r="CB2087" s="136"/>
      <c r="CC2087" s="136"/>
      <c r="CD2087" s="136"/>
      <c r="CE2087" s="136"/>
      <c r="CF2087" s="136"/>
      <c r="CG2087" s="136"/>
      <c r="CH2087" s="136"/>
      <c r="CI2087" s="136"/>
      <c r="CJ2087" s="136"/>
      <c r="CK2087" s="136"/>
      <c r="CL2087" s="136"/>
      <c r="CM2087" s="136"/>
      <c r="CN2087" s="136"/>
      <c r="CO2087" s="136"/>
      <c r="CP2087" s="136"/>
      <c r="CQ2087" s="136"/>
      <c r="CR2087" s="136"/>
      <c r="CS2087" s="136"/>
      <c r="CT2087" s="136"/>
      <c r="CU2087" s="136"/>
      <c r="CV2087" s="136"/>
      <c r="CW2087" s="136"/>
      <c r="CX2087" s="136"/>
      <c r="CY2087" s="136"/>
      <c r="CZ2087" s="136"/>
      <c r="DA2087" s="136"/>
      <c r="DB2087" s="136"/>
      <c r="DC2087" s="136"/>
      <c r="DD2087" s="136"/>
      <c r="DE2087" s="136"/>
      <c r="DF2087" s="136"/>
      <c r="DG2087" s="136"/>
      <c r="DH2087" s="136"/>
      <c r="DI2087" s="136"/>
      <c r="DJ2087" s="136"/>
      <c r="DK2087" s="136"/>
      <c r="DL2087" s="136"/>
      <c r="DM2087" s="136"/>
      <c r="DN2087" s="136"/>
      <c r="DO2087" s="136"/>
      <c r="DP2087" s="136"/>
      <c r="DQ2087" s="136"/>
      <c r="DR2087" s="136"/>
      <c r="DS2087" s="136"/>
      <c r="DT2087" s="136"/>
      <c r="DU2087" s="136"/>
      <c r="DV2087" s="136"/>
      <c r="DW2087" s="136"/>
      <c r="DX2087" s="136"/>
      <c r="DY2087" s="136"/>
      <c r="DZ2087" s="136"/>
      <c r="EA2087" s="136"/>
      <c r="EB2087" s="136"/>
      <c r="EC2087" s="136"/>
      <c r="ED2087" s="136"/>
      <c r="EE2087" s="136"/>
      <c r="EF2087" s="136"/>
      <c r="EG2087" s="136"/>
      <c r="EH2087" s="136"/>
      <c r="EI2087" s="136"/>
      <c r="EJ2087" s="136"/>
      <c r="EK2087" s="136"/>
      <c r="EL2087" s="136"/>
      <c r="EM2087" s="136"/>
      <c r="EN2087" s="136"/>
      <c r="EO2087" s="136"/>
      <c r="EP2087" s="136"/>
      <c r="EQ2087" s="136"/>
      <c r="ER2087" s="136"/>
      <c r="ES2087" s="136"/>
      <c r="ET2087" s="136"/>
      <c r="EU2087" s="136"/>
      <c r="EV2087" s="136"/>
      <c r="EW2087" s="136"/>
      <c r="EX2087" s="136"/>
      <c r="EY2087" s="136"/>
      <c r="EZ2087" s="136"/>
      <c r="FA2087" s="136"/>
      <c r="FB2087" s="136"/>
      <c r="FC2087" s="136"/>
      <c r="FD2087" s="136"/>
      <c r="FE2087" s="136"/>
      <c r="FF2087" s="136"/>
      <c r="FG2087" s="136"/>
      <c r="FH2087" s="136"/>
      <c r="FI2087" s="136"/>
      <c r="FJ2087" s="136"/>
      <c r="FK2087" s="136"/>
      <c r="FL2087" s="136"/>
      <c r="FM2087" s="136"/>
      <c r="FN2087" s="136"/>
      <c r="FO2087" s="136"/>
      <c r="FP2087" s="136"/>
      <c r="FQ2087" s="136"/>
      <c r="FR2087" s="136"/>
      <c r="FS2087" s="136"/>
      <c r="FT2087" s="136"/>
      <c r="FU2087" s="136"/>
      <c r="FV2087" s="136"/>
      <c r="FW2087" s="136"/>
      <c r="FX2087" s="136"/>
      <c r="FY2087" s="136"/>
      <c r="FZ2087" s="136"/>
      <c r="GA2087" s="136"/>
      <c r="GB2087" s="136"/>
      <c r="GC2087" s="136"/>
      <c r="GD2087" s="136"/>
      <c r="GE2087" s="136"/>
      <c r="GF2087" s="136"/>
      <c r="GG2087" s="136"/>
      <c r="GH2087" s="136"/>
      <c r="GI2087" s="136"/>
      <c r="GJ2087" s="136"/>
      <c r="GK2087" s="136"/>
      <c r="GL2087" s="136"/>
      <c r="GM2087" s="136"/>
      <c r="GN2087" s="136"/>
      <c r="GO2087" s="136"/>
      <c r="GP2087" s="136"/>
      <c r="GQ2087" s="136"/>
      <c r="GR2087" s="136"/>
      <c r="GS2087" s="136"/>
      <c r="GT2087" s="136"/>
      <c r="GU2087" s="136"/>
      <c r="GV2087" s="136"/>
      <c r="GW2087" s="136"/>
      <c r="GX2087" s="136"/>
      <c r="GY2087" s="136"/>
      <c r="GZ2087" s="136"/>
      <c r="HA2087" s="136"/>
      <c r="HB2087" s="136"/>
      <c r="HC2087" s="136"/>
      <c r="HD2087" s="136"/>
      <c r="HE2087" s="136"/>
      <c r="HF2087" s="136"/>
      <c r="HG2087" s="136"/>
      <c r="HH2087" s="136"/>
      <c r="HI2087" s="136"/>
      <c r="HJ2087" s="136"/>
      <c r="HK2087" s="136"/>
      <c r="HL2087" s="136"/>
      <c r="HM2087" s="136"/>
      <c r="HN2087" s="136"/>
      <c r="HO2087" s="136"/>
      <c r="HP2087" s="136"/>
      <c r="HQ2087" s="136"/>
      <c r="HR2087" s="136"/>
      <c r="HS2087" s="136"/>
      <c r="HT2087" s="136"/>
      <c r="HU2087" s="136"/>
      <c r="HV2087" s="136"/>
      <c r="HW2087" s="136"/>
      <c r="HX2087" s="136"/>
      <c r="HY2087" s="136"/>
      <c r="HZ2087" s="136"/>
      <c r="IA2087" s="136"/>
      <c r="IB2087" s="136"/>
      <c r="IC2087" s="136"/>
      <c r="ID2087" s="136"/>
      <c r="IE2087" s="136"/>
      <c r="IF2087" s="136"/>
      <c r="IG2087" s="136"/>
    </row>
    <row r="2088" spans="1:241" ht="15" customHeight="1" x14ac:dyDescent="0.25">
      <c r="A2088" s="223" t="s">
        <v>409</v>
      </c>
      <c r="B2088" s="217">
        <v>9343874</v>
      </c>
      <c r="C2088" s="217">
        <v>4602816</v>
      </c>
      <c r="D2088" s="217">
        <v>778420</v>
      </c>
      <c r="E2088" s="217">
        <v>1331849</v>
      </c>
      <c r="F2088" s="217">
        <v>2043216</v>
      </c>
      <c r="G2088" s="217">
        <v>504477</v>
      </c>
      <c r="H2088" s="235">
        <v>18604652</v>
      </c>
      <c r="I2088" s="136"/>
      <c r="J2088" s="321" t="s">
        <v>218</v>
      </c>
      <c r="K2088" s="217">
        <v>12155427</v>
      </c>
      <c r="L2088" s="217">
        <v>11179269</v>
      </c>
      <c r="M2088" s="217">
        <v>1060363</v>
      </c>
      <c r="N2088" s="217">
        <v>1360771</v>
      </c>
      <c r="O2088" s="217">
        <v>3228642</v>
      </c>
      <c r="P2088" s="217">
        <v>845911</v>
      </c>
      <c r="Q2088" s="235">
        <v>29830383</v>
      </c>
      <c r="R2088" s="136"/>
      <c r="S2088" s="136"/>
      <c r="T2088" s="136"/>
      <c r="U2088" s="136"/>
      <c r="V2088" s="136"/>
      <c r="W2088" s="136"/>
      <c r="X2088" s="136"/>
      <c r="Y2088" s="136"/>
      <c r="Z2088" s="136"/>
      <c r="AA2088" s="136"/>
      <c r="AB2088" s="136"/>
      <c r="AC2088" s="136"/>
      <c r="AD2088" s="136"/>
      <c r="AE2088" s="136"/>
      <c r="AF2088" s="136"/>
      <c r="AG2088" s="136"/>
      <c r="AH2088" s="136"/>
      <c r="AI2088" s="136"/>
      <c r="AJ2088" s="136"/>
      <c r="AK2088" s="136"/>
      <c r="AL2088" s="136"/>
      <c r="AM2088" s="136"/>
      <c r="AN2088" s="136"/>
      <c r="AO2088" s="136"/>
      <c r="AP2088" s="136"/>
      <c r="AQ2088" s="136"/>
      <c r="AR2088" s="136"/>
      <c r="AS2088" s="136"/>
      <c r="AT2088" s="136"/>
      <c r="AU2088" s="136"/>
      <c r="AV2088" s="136"/>
      <c r="AW2088" s="136"/>
      <c r="AX2088" s="136"/>
      <c r="AY2088" s="136"/>
      <c r="AZ2088" s="136"/>
      <c r="BA2088" s="136"/>
      <c r="BB2088" s="136"/>
      <c r="BC2088" s="136"/>
      <c r="BD2088" s="136"/>
      <c r="BE2088" s="136"/>
      <c r="BF2088" s="136"/>
      <c r="BG2088" s="136"/>
      <c r="BH2088" s="136"/>
      <c r="BI2088" s="136"/>
      <c r="BJ2088" s="136"/>
      <c r="BK2088" s="136"/>
      <c r="BL2088" s="136"/>
      <c r="BM2088" s="136"/>
      <c r="BN2088" s="136"/>
      <c r="BO2088" s="136"/>
      <c r="BP2088" s="136"/>
      <c r="BQ2088" s="136"/>
      <c r="BR2088" s="136"/>
      <c r="BS2088" s="136"/>
      <c r="BT2088" s="136"/>
      <c r="BU2088" s="136"/>
      <c r="BV2088" s="136"/>
      <c r="BW2088" s="136"/>
      <c r="BX2088" s="136"/>
      <c r="BY2088" s="136"/>
      <c r="BZ2088" s="136"/>
      <c r="CA2088" s="136"/>
      <c r="CB2088" s="136"/>
      <c r="CC2088" s="136"/>
      <c r="CD2088" s="136"/>
      <c r="CE2088" s="136"/>
      <c r="CF2088" s="136"/>
      <c r="CG2088" s="136"/>
      <c r="CH2088" s="136"/>
      <c r="CI2088" s="136"/>
      <c r="CJ2088" s="136"/>
      <c r="CK2088" s="136"/>
      <c r="CL2088" s="136"/>
      <c r="CM2088" s="136"/>
      <c r="CN2088" s="136"/>
      <c r="CO2088" s="136"/>
      <c r="CP2088" s="136"/>
      <c r="CQ2088" s="136"/>
      <c r="CR2088" s="136"/>
      <c r="CS2088" s="136"/>
      <c r="CT2088" s="136"/>
      <c r="CU2088" s="136"/>
      <c r="CV2088" s="136"/>
      <c r="CW2088" s="136"/>
      <c r="CX2088" s="136"/>
      <c r="CY2088" s="136"/>
      <c r="CZ2088" s="136"/>
      <c r="DA2088" s="136"/>
      <c r="DB2088" s="136"/>
      <c r="DC2088" s="136"/>
      <c r="DD2088" s="136"/>
      <c r="DE2088" s="136"/>
      <c r="DF2088" s="136"/>
      <c r="DG2088" s="136"/>
      <c r="DH2088" s="136"/>
      <c r="DI2088" s="136"/>
      <c r="DJ2088" s="136"/>
      <c r="DK2088" s="136"/>
      <c r="DL2088" s="136"/>
      <c r="DM2088" s="136"/>
      <c r="DN2088" s="136"/>
      <c r="DO2088" s="136"/>
      <c r="DP2088" s="136"/>
      <c r="DQ2088" s="136"/>
      <c r="DR2088" s="136"/>
      <c r="DS2088" s="136"/>
      <c r="DT2088" s="136"/>
      <c r="DU2088" s="136"/>
      <c r="DV2088" s="136"/>
      <c r="DW2088" s="136"/>
      <c r="DX2088" s="136"/>
      <c r="DY2088" s="136"/>
      <c r="DZ2088" s="136"/>
      <c r="EA2088" s="136"/>
      <c r="EB2088" s="136"/>
      <c r="EC2088" s="136"/>
      <c r="ED2088" s="136"/>
      <c r="EE2088" s="136"/>
      <c r="EF2088" s="136"/>
      <c r="EG2088" s="136"/>
      <c r="EH2088" s="136"/>
      <c r="EI2088" s="136"/>
      <c r="EJ2088" s="136"/>
      <c r="EK2088" s="136"/>
      <c r="EL2088" s="136"/>
      <c r="EM2088" s="136"/>
      <c r="EN2088" s="136"/>
      <c r="EO2088" s="136"/>
      <c r="EP2088" s="136"/>
      <c r="EQ2088" s="136"/>
      <c r="ER2088" s="136"/>
      <c r="ES2088" s="136"/>
      <c r="ET2088" s="136"/>
      <c r="EU2088" s="136"/>
      <c r="EV2088" s="136"/>
      <c r="EW2088" s="136"/>
      <c r="EX2088" s="136"/>
      <c r="EY2088" s="136"/>
      <c r="EZ2088" s="136"/>
      <c r="FA2088" s="136"/>
      <c r="FB2088" s="136"/>
      <c r="FC2088" s="136"/>
      <c r="FD2088" s="136"/>
      <c r="FE2088" s="136"/>
      <c r="FF2088" s="136"/>
      <c r="FG2088" s="136"/>
      <c r="FH2088" s="136"/>
      <c r="FI2088" s="136"/>
      <c r="FJ2088" s="136"/>
      <c r="FK2088" s="136"/>
      <c r="FL2088" s="136"/>
      <c r="FM2088" s="136"/>
      <c r="FN2088" s="136"/>
      <c r="FO2088" s="136"/>
      <c r="FP2088" s="136"/>
      <c r="FQ2088" s="136"/>
      <c r="FR2088" s="136"/>
      <c r="FS2088" s="136"/>
      <c r="FT2088" s="136"/>
      <c r="FU2088" s="136"/>
      <c r="FV2088" s="136"/>
      <c r="FW2088" s="136"/>
      <c r="FX2088" s="136"/>
      <c r="FY2088" s="136"/>
      <c r="FZ2088" s="136"/>
      <c r="GA2088" s="136"/>
      <c r="GB2088" s="136"/>
      <c r="GC2088" s="136"/>
      <c r="GD2088" s="136"/>
      <c r="GE2088" s="136"/>
      <c r="GF2088" s="136"/>
      <c r="GG2088" s="136"/>
      <c r="GH2088" s="136"/>
      <c r="GI2088" s="136"/>
      <c r="GJ2088" s="136"/>
      <c r="GK2088" s="136"/>
      <c r="GL2088" s="136"/>
      <c r="GM2088" s="136"/>
      <c r="GN2088" s="136"/>
      <c r="GO2088" s="136"/>
      <c r="GP2088" s="136"/>
      <c r="GQ2088" s="136"/>
      <c r="GR2088" s="136"/>
      <c r="GS2088" s="136"/>
      <c r="GT2088" s="136"/>
      <c r="GU2088" s="136"/>
      <c r="GV2088" s="136"/>
      <c r="GW2088" s="136"/>
      <c r="GX2088" s="136"/>
      <c r="GY2088" s="136"/>
      <c r="GZ2088" s="136"/>
      <c r="HA2088" s="136"/>
      <c r="HB2088" s="136"/>
      <c r="HC2088" s="136"/>
      <c r="HD2088" s="136"/>
      <c r="HE2088" s="136"/>
      <c r="HF2088" s="136"/>
      <c r="HG2088" s="136"/>
      <c r="HH2088" s="136"/>
      <c r="HI2088" s="136"/>
      <c r="HJ2088" s="136"/>
      <c r="HK2088" s="136"/>
      <c r="HL2088" s="136"/>
      <c r="HM2088" s="136"/>
      <c r="HN2088" s="136"/>
      <c r="HO2088" s="136"/>
      <c r="HP2088" s="136"/>
      <c r="HQ2088" s="136"/>
      <c r="HR2088" s="136"/>
      <c r="HS2088" s="136"/>
      <c r="HT2088" s="136"/>
      <c r="HU2088" s="136"/>
      <c r="HV2088" s="136"/>
      <c r="HW2088" s="136"/>
      <c r="HX2088" s="136"/>
      <c r="HY2088" s="136"/>
      <c r="HZ2088" s="136"/>
      <c r="IA2088" s="136"/>
      <c r="IB2088" s="136"/>
      <c r="IC2088" s="136"/>
      <c r="ID2088" s="136"/>
      <c r="IE2088" s="136"/>
      <c r="IF2088" s="136"/>
      <c r="IG2088" s="136"/>
    </row>
    <row r="2089" spans="1:241" ht="15" customHeight="1" x14ac:dyDescent="0.25">
      <c r="A2089" s="223" t="s">
        <v>410</v>
      </c>
      <c r="B2089" s="217">
        <v>11086421</v>
      </c>
      <c r="C2089" s="217">
        <v>5737665</v>
      </c>
      <c r="D2089" s="217">
        <v>922434</v>
      </c>
      <c r="E2089" s="217">
        <v>1394729</v>
      </c>
      <c r="F2089" s="217">
        <v>2541556</v>
      </c>
      <c r="G2089" s="217">
        <v>1232754</v>
      </c>
      <c r="H2089" s="235">
        <v>22915559</v>
      </c>
      <c r="I2089" s="136"/>
      <c r="J2089" s="321" t="s">
        <v>217</v>
      </c>
      <c r="K2089" s="217">
        <v>13755389</v>
      </c>
      <c r="L2089" s="217">
        <v>10605366</v>
      </c>
      <c r="M2089" s="217">
        <v>1223920</v>
      </c>
      <c r="N2089" s="217">
        <v>1163235</v>
      </c>
      <c r="O2089" s="217">
        <v>2754144</v>
      </c>
      <c r="P2089" s="217">
        <v>770511</v>
      </c>
      <c r="Q2089" s="235">
        <v>30272565</v>
      </c>
      <c r="R2089" s="136"/>
      <c r="S2089" s="136"/>
      <c r="T2089" s="136"/>
      <c r="U2089" s="136"/>
      <c r="V2089" s="136"/>
      <c r="W2089" s="136"/>
      <c r="X2089" s="136"/>
      <c r="Y2089" s="136"/>
      <c r="Z2089" s="136"/>
      <c r="AA2089" s="136"/>
      <c r="AB2089" s="136"/>
      <c r="AC2089" s="136"/>
      <c r="AD2089" s="136"/>
      <c r="AE2089" s="136"/>
      <c r="AF2089" s="136"/>
      <c r="AG2089" s="136"/>
      <c r="AH2089" s="136"/>
      <c r="AI2089" s="136"/>
      <c r="AJ2089" s="136"/>
      <c r="AK2089" s="136"/>
      <c r="AL2089" s="136"/>
      <c r="AM2089" s="136"/>
      <c r="AN2089" s="136"/>
      <c r="AO2089" s="136"/>
      <c r="AP2089" s="136"/>
      <c r="AQ2089" s="136"/>
      <c r="AR2089" s="136"/>
      <c r="AS2089" s="136"/>
      <c r="AT2089" s="136"/>
      <c r="AU2089" s="136"/>
      <c r="AV2089" s="136"/>
      <c r="AW2089" s="136"/>
      <c r="AX2089" s="136"/>
      <c r="AY2089" s="136"/>
      <c r="AZ2089" s="136"/>
      <c r="BA2089" s="136"/>
      <c r="BB2089" s="136"/>
      <c r="BC2089" s="136"/>
      <c r="BD2089" s="136"/>
      <c r="BE2089" s="136"/>
      <c r="BF2089" s="136"/>
      <c r="BG2089" s="136"/>
      <c r="BH2089" s="136"/>
      <c r="BI2089" s="136"/>
      <c r="BJ2089" s="136"/>
      <c r="BK2089" s="136"/>
      <c r="BL2089" s="136"/>
      <c r="BM2089" s="136"/>
      <c r="BN2089" s="136"/>
      <c r="BO2089" s="136"/>
      <c r="BP2089" s="136"/>
      <c r="BQ2089" s="136"/>
      <c r="BR2089" s="136"/>
      <c r="BS2089" s="136"/>
      <c r="BT2089" s="136"/>
      <c r="BU2089" s="136"/>
      <c r="BV2089" s="136"/>
      <c r="BW2089" s="136"/>
      <c r="BX2089" s="136"/>
      <c r="BY2089" s="136"/>
      <c r="BZ2089" s="136"/>
      <c r="CA2089" s="136"/>
      <c r="CB2089" s="136"/>
      <c r="CC2089" s="136"/>
      <c r="CD2089" s="136"/>
      <c r="CE2089" s="136"/>
      <c r="CF2089" s="136"/>
      <c r="CG2089" s="136"/>
      <c r="CH2089" s="136"/>
      <c r="CI2089" s="136"/>
      <c r="CJ2089" s="136"/>
      <c r="CK2089" s="136"/>
      <c r="CL2089" s="136"/>
      <c r="CM2089" s="136"/>
      <c r="CN2089" s="136"/>
      <c r="CO2089" s="136"/>
      <c r="CP2089" s="136"/>
      <c r="CQ2089" s="136"/>
      <c r="CR2089" s="136"/>
      <c r="CS2089" s="136"/>
      <c r="CT2089" s="136"/>
      <c r="CU2089" s="136"/>
      <c r="CV2089" s="136"/>
      <c r="CW2089" s="136"/>
      <c r="CX2089" s="136"/>
      <c r="CY2089" s="136"/>
      <c r="CZ2089" s="136"/>
      <c r="DA2089" s="136"/>
      <c r="DB2089" s="136"/>
      <c r="DC2089" s="136"/>
      <c r="DD2089" s="136"/>
      <c r="DE2089" s="136"/>
      <c r="DF2089" s="136"/>
      <c r="DG2089" s="136"/>
      <c r="DH2089" s="136"/>
      <c r="DI2089" s="136"/>
      <c r="DJ2089" s="136"/>
      <c r="DK2089" s="136"/>
      <c r="DL2089" s="136"/>
      <c r="DM2089" s="136"/>
      <c r="DN2089" s="136"/>
      <c r="DO2089" s="136"/>
      <c r="DP2089" s="136"/>
      <c r="DQ2089" s="136"/>
      <c r="DR2089" s="136"/>
      <c r="DS2089" s="136"/>
      <c r="DT2089" s="136"/>
      <c r="DU2089" s="136"/>
      <c r="DV2089" s="136"/>
      <c r="DW2089" s="136"/>
      <c r="DX2089" s="136"/>
      <c r="DY2089" s="136"/>
      <c r="DZ2089" s="136"/>
      <c r="EA2089" s="136"/>
      <c r="EB2089" s="136"/>
      <c r="EC2089" s="136"/>
      <c r="ED2089" s="136"/>
      <c r="EE2089" s="136"/>
      <c r="EF2089" s="136"/>
      <c r="EG2089" s="136"/>
      <c r="EH2089" s="136"/>
      <c r="EI2089" s="136"/>
      <c r="EJ2089" s="136"/>
      <c r="EK2089" s="136"/>
      <c r="EL2089" s="136"/>
      <c r="EM2089" s="136"/>
      <c r="EN2089" s="136"/>
      <c r="EO2089" s="136"/>
      <c r="EP2089" s="136"/>
      <c r="EQ2089" s="136"/>
      <c r="ER2089" s="136"/>
      <c r="ES2089" s="136"/>
      <c r="ET2089" s="136"/>
      <c r="EU2089" s="136"/>
      <c r="EV2089" s="136"/>
      <c r="EW2089" s="136"/>
      <c r="EX2089" s="136"/>
      <c r="EY2089" s="136"/>
      <c r="EZ2089" s="136"/>
      <c r="FA2089" s="136"/>
      <c r="FB2089" s="136"/>
      <c r="FC2089" s="136"/>
      <c r="FD2089" s="136"/>
      <c r="FE2089" s="136"/>
      <c r="FF2089" s="136"/>
      <c r="FG2089" s="136"/>
      <c r="FH2089" s="136"/>
      <c r="FI2089" s="136"/>
      <c r="FJ2089" s="136"/>
      <c r="FK2089" s="136"/>
      <c r="FL2089" s="136"/>
      <c r="FM2089" s="136"/>
      <c r="FN2089" s="136"/>
      <c r="FO2089" s="136"/>
      <c r="FP2089" s="136"/>
      <c r="FQ2089" s="136"/>
      <c r="FR2089" s="136"/>
      <c r="FS2089" s="136"/>
      <c r="FT2089" s="136"/>
      <c r="FU2089" s="136"/>
      <c r="FV2089" s="136"/>
      <c r="FW2089" s="136"/>
      <c r="FX2089" s="136"/>
      <c r="FY2089" s="136"/>
      <c r="FZ2089" s="136"/>
      <c r="GA2089" s="136"/>
      <c r="GB2089" s="136"/>
      <c r="GC2089" s="136"/>
      <c r="GD2089" s="136"/>
      <c r="GE2089" s="136"/>
      <c r="GF2089" s="136"/>
      <c r="GG2089" s="136"/>
      <c r="GH2089" s="136"/>
      <c r="GI2089" s="136"/>
      <c r="GJ2089" s="136"/>
      <c r="GK2089" s="136"/>
      <c r="GL2089" s="136"/>
      <c r="GM2089" s="136"/>
      <c r="GN2089" s="136"/>
      <c r="GO2089" s="136"/>
      <c r="GP2089" s="136"/>
      <c r="GQ2089" s="136"/>
      <c r="GR2089" s="136"/>
      <c r="GS2089" s="136"/>
      <c r="GT2089" s="136"/>
      <c r="GU2089" s="136"/>
      <c r="GV2089" s="136"/>
      <c r="GW2089" s="136"/>
      <c r="GX2089" s="136"/>
      <c r="GY2089" s="136"/>
      <c r="GZ2089" s="136"/>
      <c r="HA2089" s="136"/>
      <c r="HB2089" s="136"/>
      <c r="HC2089" s="136"/>
      <c r="HD2089" s="136"/>
      <c r="HE2089" s="136"/>
      <c r="HF2089" s="136"/>
      <c r="HG2089" s="136"/>
      <c r="HH2089" s="136"/>
      <c r="HI2089" s="136"/>
      <c r="HJ2089" s="136"/>
      <c r="HK2089" s="136"/>
      <c r="HL2089" s="136"/>
      <c r="HM2089" s="136"/>
      <c r="HN2089" s="136"/>
      <c r="HO2089" s="136"/>
      <c r="HP2089" s="136"/>
      <c r="HQ2089" s="136"/>
      <c r="HR2089" s="136"/>
      <c r="HS2089" s="136"/>
      <c r="HT2089" s="136"/>
      <c r="HU2089" s="136"/>
      <c r="HV2089" s="136"/>
      <c r="HW2089" s="136"/>
      <c r="HX2089" s="136"/>
      <c r="HY2089" s="136"/>
      <c r="HZ2089" s="136"/>
      <c r="IA2089" s="136"/>
      <c r="IB2089" s="136"/>
      <c r="IC2089" s="136"/>
      <c r="ID2089" s="136"/>
      <c r="IE2089" s="136"/>
      <c r="IF2089" s="136"/>
      <c r="IG2089" s="136"/>
    </row>
    <row r="2090" spans="1:241" ht="15" customHeight="1" x14ac:dyDescent="0.25">
      <c r="A2090" s="223" t="s">
        <v>411</v>
      </c>
      <c r="B2090" s="217">
        <v>9103124</v>
      </c>
      <c r="C2090" s="217">
        <v>4552463</v>
      </c>
      <c r="D2090" s="217">
        <v>664180</v>
      </c>
      <c r="E2090" s="217">
        <v>1590532</v>
      </c>
      <c r="F2090" s="217">
        <v>2201269</v>
      </c>
      <c r="G2090" s="217">
        <v>790081</v>
      </c>
      <c r="H2090" s="235">
        <v>18901649</v>
      </c>
      <c r="I2090" s="136"/>
      <c r="J2090" s="321" t="s">
        <v>867</v>
      </c>
      <c r="K2090" s="217">
        <v>10103461</v>
      </c>
      <c r="L2090" s="217">
        <v>8388066</v>
      </c>
      <c r="M2090" s="217">
        <v>1090584</v>
      </c>
      <c r="N2090" s="217">
        <v>1282723</v>
      </c>
      <c r="O2090" s="217">
        <v>2346191</v>
      </c>
      <c r="P2090" s="217">
        <v>714030</v>
      </c>
      <c r="Q2090" s="235">
        <v>23925055</v>
      </c>
      <c r="R2090" s="136"/>
      <c r="S2090" s="136"/>
      <c r="T2090" s="136"/>
      <c r="U2090" s="136"/>
      <c r="V2090" s="136"/>
      <c r="W2090" s="136"/>
      <c r="X2090" s="136"/>
      <c r="Y2090" s="136"/>
      <c r="Z2090" s="136"/>
      <c r="AA2090" s="136"/>
      <c r="AB2090" s="136"/>
      <c r="AC2090" s="136"/>
      <c r="AD2090" s="136"/>
      <c r="AE2090" s="136"/>
      <c r="AF2090" s="136"/>
      <c r="AG2090" s="136"/>
      <c r="AH2090" s="136"/>
      <c r="AI2090" s="136"/>
      <c r="AJ2090" s="136"/>
      <c r="AK2090" s="136"/>
      <c r="AL2090" s="136"/>
      <c r="AM2090" s="136"/>
      <c r="AN2090" s="136"/>
      <c r="AO2090" s="136"/>
      <c r="AP2090" s="136"/>
      <c r="AQ2090" s="136"/>
      <c r="AR2090" s="136"/>
      <c r="AS2090" s="136"/>
      <c r="AT2090" s="136"/>
      <c r="AU2090" s="136"/>
      <c r="AV2090" s="136"/>
      <c r="AW2090" s="136"/>
      <c r="AX2090" s="136"/>
      <c r="AY2090" s="136"/>
      <c r="AZ2090" s="136"/>
      <c r="BA2090" s="136"/>
      <c r="BB2090" s="136"/>
      <c r="BC2090" s="136"/>
      <c r="BD2090" s="136"/>
      <c r="BE2090" s="136"/>
      <c r="BF2090" s="136"/>
      <c r="BG2090" s="136"/>
      <c r="BH2090" s="136"/>
      <c r="BI2090" s="136"/>
      <c r="BJ2090" s="136"/>
      <c r="BK2090" s="136"/>
      <c r="BL2090" s="136"/>
      <c r="BM2090" s="136"/>
      <c r="BN2090" s="136"/>
      <c r="BO2090" s="136"/>
      <c r="BP2090" s="136"/>
      <c r="BQ2090" s="136"/>
      <c r="BR2090" s="136"/>
      <c r="BS2090" s="136"/>
      <c r="BT2090" s="136"/>
      <c r="BU2090" s="136"/>
      <c r="BV2090" s="136"/>
      <c r="BW2090" s="136"/>
      <c r="BX2090" s="136"/>
      <c r="BY2090" s="136"/>
      <c r="BZ2090" s="136"/>
      <c r="CA2090" s="136"/>
      <c r="CB2090" s="136"/>
      <c r="CC2090" s="136"/>
      <c r="CD2090" s="136"/>
      <c r="CE2090" s="136"/>
      <c r="CF2090" s="136"/>
      <c r="CG2090" s="136"/>
      <c r="CH2090" s="136"/>
      <c r="CI2090" s="136"/>
      <c r="CJ2090" s="136"/>
      <c r="CK2090" s="136"/>
      <c r="CL2090" s="136"/>
      <c r="CM2090" s="136"/>
      <c r="CN2090" s="136"/>
      <c r="CO2090" s="136"/>
      <c r="CP2090" s="136"/>
      <c r="CQ2090" s="136"/>
      <c r="CR2090" s="136"/>
      <c r="CS2090" s="136"/>
      <c r="CT2090" s="136"/>
      <c r="CU2090" s="136"/>
      <c r="CV2090" s="136"/>
      <c r="CW2090" s="136"/>
      <c r="CX2090" s="136"/>
      <c r="CY2090" s="136"/>
      <c r="CZ2090" s="136"/>
      <c r="DA2090" s="136"/>
      <c r="DB2090" s="136"/>
      <c r="DC2090" s="136"/>
      <c r="DD2090" s="136"/>
      <c r="DE2090" s="136"/>
      <c r="DF2090" s="136"/>
      <c r="DG2090" s="136"/>
      <c r="DH2090" s="136"/>
      <c r="DI2090" s="136"/>
      <c r="DJ2090" s="136"/>
      <c r="DK2090" s="136"/>
      <c r="DL2090" s="136"/>
      <c r="DM2090" s="136"/>
      <c r="DN2090" s="136"/>
      <c r="DO2090" s="136"/>
      <c r="DP2090" s="136"/>
      <c r="DQ2090" s="136"/>
      <c r="DR2090" s="136"/>
      <c r="DS2090" s="136"/>
      <c r="DT2090" s="136"/>
      <c r="DU2090" s="136"/>
      <c r="DV2090" s="136"/>
      <c r="DW2090" s="136"/>
      <c r="DX2090" s="136"/>
      <c r="DY2090" s="136"/>
      <c r="DZ2090" s="136"/>
      <c r="EA2090" s="136"/>
      <c r="EB2090" s="136"/>
      <c r="EC2090" s="136"/>
      <c r="ED2090" s="136"/>
      <c r="EE2090" s="136"/>
      <c r="EF2090" s="136"/>
      <c r="EG2090" s="136"/>
      <c r="EH2090" s="136"/>
      <c r="EI2090" s="136"/>
      <c r="EJ2090" s="136"/>
      <c r="EK2090" s="136"/>
      <c r="EL2090" s="136"/>
      <c r="EM2090" s="136"/>
      <c r="EN2090" s="136"/>
      <c r="EO2090" s="136"/>
      <c r="EP2090" s="136"/>
      <c r="EQ2090" s="136"/>
      <c r="ER2090" s="136"/>
      <c r="ES2090" s="136"/>
      <c r="ET2090" s="136"/>
      <c r="EU2090" s="136"/>
      <c r="EV2090" s="136"/>
      <c r="EW2090" s="136"/>
      <c r="EX2090" s="136"/>
      <c r="EY2090" s="136"/>
      <c r="EZ2090" s="136"/>
      <c r="FA2090" s="136"/>
      <c r="FB2090" s="136"/>
      <c r="FC2090" s="136"/>
      <c r="FD2090" s="136"/>
      <c r="FE2090" s="136"/>
      <c r="FF2090" s="136"/>
      <c r="FG2090" s="136"/>
      <c r="FH2090" s="136"/>
      <c r="FI2090" s="136"/>
      <c r="FJ2090" s="136"/>
      <c r="FK2090" s="136"/>
      <c r="FL2090" s="136"/>
      <c r="FM2090" s="136"/>
      <c r="FN2090" s="136"/>
      <c r="FO2090" s="136"/>
      <c r="FP2090" s="136"/>
      <c r="FQ2090" s="136"/>
      <c r="FR2090" s="136"/>
      <c r="FS2090" s="136"/>
      <c r="FT2090" s="136"/>
      <c r="FU2090" s="136"/>
      <c r="FV2090" s="136"/>
      <c r="FW2090" s="136"/>
      <c r="FX2090" s="136"/>
      <c r="FY2090" s="136"/>
      <c r="FZ2090" s="136"/>
      <c r="GA2090" s="136"/>
      <c r="GB2090" s="136"/>
      <c r="GC2090" s="136"/>
      <c r="GD2090" s="136"/>
      <c r="GE2090" s="136"/>
      <c r="GF2090" s="136"/>
      <c r="GG2090" s="136"/>
      <c r="GH2090" s="136"/>
      <c r="GI2090" s="136"/>
      <c r="GJ2090" s="136"/>
      <c r="GK2090" s="136"/>
      <c r="GL2090" s="136"/>
      <c r="GM2090" s="136"/>
      <c r="GN2090" s="136"/>
      <c r="GO2090" s="136"/>
      <c r="GP2090" s="136"/>
      <c r="GQ2090" s="136"/>
      <c r="GR2090" s="136"/>
      <c r="GS2090" s="136"/>
      <c r="GT2090" s="136"/>
      <c r="GU2090" s="136"/>
      <c r="GV2090" s="136"/>
      <c r="GW2090" s="136"/>
      <c r="GX2090" s="136"/>
      <c r="GY2090" s="136"/>
      <c r="GZ2090" s="136"/>
      <c r="HA2090" s="136"/>
      <c r="HB2090" s="136"/>
      <c r="HC2090" s="136"/>
      <c r="HD2090" s="136"/>
      <c r="HE2090" s="136"/>
      <c r="HF2090" s="136"/>
      <c r="HG2090" s="136"/>
      <c r="HH2090" s="136"/>
      <c r="HI2090" s="136"/>
      <c r="HJ2090" s="136"/>
      <c r="HK2090" s="136"/>
      <c r="HL2090" s="136"/>
      <c r="HM2090" s="136"/>
      <c r="HN2090" s="136"/>
      <c r="HO2090" s="136"/>
      <c r="HP2090" s="136"/>
      <c r="HQ2090" s="136"/>
      <c r="HR2090" s="136"/>
      <c r="HS2090" s="136"/>
      <c r="HT2090" s="136"/>
      <c r="HU2090" s="136"/>
      <c r="HV2090" s="136"/>
      <c r="HW2090" s="136"/>
      <c r="HX2090" s="136"/>
      <c r="HY2090" s="136"/>
      <c r="HZ2090" s="136"/>
      <c r="IA2090" s="136"/>
      <c r="IB2090" s="136"/>
      <c r="IC2090" s="136"/>
      <c r="ID2090" s="136"/>
      <c r="IE2090" s="136"/>
      <c r="IF2090" s="136"/>
      <c r="IG2090" s="136"/>
    </row>
    <row r="2091" spans="1:241" ht="15" customHeight="1" x14ac:dyDescent="0.25">
      <c r="A2091" s="223" t="s">
        <v>412</v>
      </c>
      <c r="B2091" s="217">
        <v>11660552</v>
      </c>
      <c r="C2091" s="217">
        <v>4203853</v>
      </c>
      <c r="D2091" s="217">
        <v>622788</v>
      </c>
      <c r="E2091" s="217">
        <v>2238843</v>
      </c>
      <c r="F2091" s="217">
        <v>2409219</v>
      </c>
      <c r="G2091" s="217">
        <v>633300</v>
      </c>
      <c r="H2091" s="235">
        <v>21768555</v>
      </c>
      <c r="I2091" s="136"/>
      <c r="J2091" s="321" t="s">
        <v>215</v>
      </c>
      <c r="K2091" s="217">
        <v>9627983</v>
      </c>
      <c r="L2091" s="217">
        <v>6136629</v>
      </c>
      <c r="M2091" s="217">
        <v>1459831</v>
      </c>
      <c r="N2091" s="217">
        <v>1277891</v>
      </c>
      <c r="O2091" s="217">
        <v>2414304</v>
      </c>
      <c r="P2091" s="217">
        <v>670732</v>
      </c>
      <c r="Q2091" s="235">
        <v>21587370</v>
      </c>
      <c r="R2091" s="136"/>
      <c r="S2091" s="136"/>
      <c r="T2091" s="136"/>
      <c r="U2091" s="136"/>
      <c r="V2091" s="136"/>
      <c r="W2091" s="136"/>
      <c r="X2091" s="136"/>
      <c r="Y2091" s="136"/>
      <c r="Z2091" s="136"/>
      <c r="AA2091" s="136"/>
      <c r="AB2091" s="136"/>
      <c r="AC2091" s="136"/>
      <c r="AD2091" s="136"/>
      <c r="AE2091" s="136"/>
      <c r="AF2091" s="136"/>
      <c r="AG2091" s="136"/>
      <c r="AH2091" s="136"/>
      <c r="AI2091" s="136"/>
      <c r="AJ2091" s="136"/>
      <c r="AK2091" s="136"/>
      <c r="AL2091" s="136"/>
      <c r="AM2091" s="136"/>
      <c r="AN2091" s="136"/>
      <c r="AO2091" s="136"/>
      <c r="AP2091" s="136"/>
      <c r="AQ2091" s="136"/>
      <c r="AR2091" s="136"/>
      <c r="AS2091" s="136"/>
      <c r="AT2091" s="136"/>
      <c r="AU2091" s="136"/>
      <c r="AV2091" s="136"/>
      <c r="AW2091" s="136"/>
      <c r="AX2091" s="136"/>
      <c r="AY2091" s="136"/>
      <c r="AZ2091" s="136"/>
      <c r="BA2091" s="136"/>
      <c r="BB2091" s="136"/>
      <c r="BC2091" s="136"/>
      <c r="BD2091" s="136"/>
      <c r="BE2091" s="136"/>
      <c r="BF2091" s="136"/>
      <c r="BG2091" s="136"/>
      <c r="BH2091" s="136"/>
      <c r="BI2091" s="136"/>
      <c r="BJ2091" s="136"/>
      <c r="BK2091" s="136"/>
      <c r="BL2091" s="136"/>
      <c r="BM2091" s="136"/>
      <c r="BN2091" s="136"/>
      <c r="BO2091" s="136"/>
      <c r="BP2091" s="136"/>
      <c r="BQ2091" s="136"/>
      <c r="BR2091" s="136"/>
      <c r="BS2091" s="136"/>
      <c r="BT2091" s="136"/>
      <c r="BU2091" s="136"/>
      <c r="BV2091" s="136"/>
      <c r="BW2091" s="136"/>
      <c r="BX2091" s="136"/>
      <c r="BY2091" s="136"/>
      <c r="BZ2091" s="136"/>
      <c r="CA2091" s="136"/>
      <c r="CB2091" s="136"/>
      <c r="CC2091" s="136"/>
      <c r="CD2091" s="136"/>
      <c r="CE2091" s="136"/>
      <c r="CF2091" s="136"/>
      <c r="CG2091" s="136"/>
      <c r="CH2091" s="136"/>
      <c r="CI2091" s="136"/>
      <c r="CJ2091" s="136"/>
      <c r="CK2091" s="136"/>
      <c r="CL2091" s="136"/>
      <c r="CM2091" s="136"/>
      <c r="CN2091" s="136"/>
      <c r="CO2091" s="136"/>
      <c r="CP2091" s="136"/>
      <c r="CQ2091" s="136"/>
      <c r="CR2091" s="136"/>
      <c r="CS2091" s="136"/>
      <c r="CT2091" s="136"/>
      <c r="CU2091" s="136"/>
      <c r="CV2091" s="136"/>
      <c r="CW2091" s="136"/>
      <c r="CX2091" s="136"/>
      <c r="CY2091" s="136"/>
      <c r="CZ2091" s="136"/>
      <c r="DA2091" s="136"/>
      <c r="DB2091" s="136"/>
      <c r="DC2091" s="136"/>
      <c r="DD2091" s="136"/>
      <c r="DE2091" s="136"/>
      <c r="DF2091" s="136"/>
      <c r="DG2091" s="136"/>
      <c r="DH2091" s="136"/>
      <c r="DI2091" s="136"/>
      <c r="DJ2091" s="136"/>
      <c r="DK2091" s="136"/>
      <c r="DL2091" s="136"/>
      <c r="DM2091" s="136"/>
      <c r="DN2091" s="136"/>
      <c r="DO2091" s="136"/>
      <c r="DP2091" s="136"/>
      <c r="DQ2091" s="136"/>
      <c r="DR2091" s="136"/>
      <c r="DS2091" s="136"/>
      <c r="DT2091" s="136"/>
      <c r="DU2091" s="136"/>
      <c r="DV2091" s="136"/>
      <c r="DW2091" s="136"/>
      <c r="DX2091" s="136"/>
      <c r="DY2091" s="136"/>
      <c r="DZ2091" s="136"/>
      <c r="EA2091" s="136"/>
      <c r="EB2091" s="136"/>
      <c r="EC2091" s="136"/>
      <c r="ED2091" s="136"/>
      <c r="EE2091" s="136"/>
      <c r="EF2091" s="136"/>
      <c r="EG2091" s="136"/>
      <c r="EH2091" s="136"/>
      <c r="EI2091" s="136"/>
      <c r="EJ2091" s="136"/>
      <c r="EK2091" s="136"/>
      <c r="EL2091" s="136"/>
      <c r="EM2091" s="136"/>
      <c r="EN2091" s="136"/>
      <c r="EO2091" s="136"/>
      <c r="EP2091" s="136"/>
      <c r="EQ2091" s="136"/>
      <c r="ER2091" s="136"/>
      <c r="ES2091" s="136"/>
      <c r="ET2091" s="136"/>
      <c r="EU2091" s="136"/>
      <c r="EV2091" s="136"/>
      <c r="EW2091" s="136"/>
      <c r="EX2091" s="136"/>
      <c r="EY2091" s="136"/>
      <c r="EZ2091" s="136"/>
      <c r="FA2091" s="136"/>
      <c r="FB2091" s="136"/>
      <c r="FC2091" s="136"/>
      <c r="FD2091" s="136"/>
      <c r="FE2091" s="136"/>
      <c r="FF2091" s="136"/>
      <c r="FG2091" s="136"/>
      <c r="FH2091" s="136"/>
      <c r="FI2091" s="136"/>
      <c r="FJ2091" s="136"/>
      <c r="FK2091" s="136"/>
      <c r="FL2091" s="136"/>
      <c r="FM2091" s="136"/>
      <c r="FN2091" s="136"/>
      <c r="FO2091" s="136"/>
      <c r="FP2091" s="136"/>
      <c r="FQ2091" s="136"/>
      <c r="FR2091" s="136"/>
      <c r="FS2091" s="136"/>
      <c r="FT2091" s="136"/>
      <c r="FU2091" s="136"/>
      <c r="FV2091" s="136"/>
      <c r="FW2091" s="136"/>
      <c r="FX2091" s="136"/>
      <c r="FY2091" s="136"/>
      <c r="FZ2091" s="136"/>
      <c r="GA2091" s="136"/>
      <c r="GB2091" s="136"/>
      <c r="GC2091" s="136"/>
      <c r="GD2091" s="136"/>
      <c r="GE2091" s="136"/>
      <c r="GF2091" s="136"/>
      <c r="GG2091" s="136"/>
      <c r="GH2091" s="136"/>
      <c r="GI2091" s="136"/>
      <c r="GJ2091" s="136"/>
      <c r="GK2091" s="136"/>
      <c r="GL2091" s="136"/>
      <c r="GM2091" s="136"/>
      <c r="GN2091" s="136"/>
      <c r="GO2091" s="136"/>
      <c r="GP2091" s="136"/>
      <c r="GQ2091" s="136"/>
      <c r="GR2091" s="136"/>
      <c r="GS2091" s="136"/>
      <c r="GT2091" s="136"/>
      <c r="GU2091" s="136"/>
      <c r="GV2091" s="136"/>
      <c r="GW2091" s="136"/>
      <c r="GX2091" s="136"/>
      <c r="GY2091" s="136"/>
      <c r="GZ2091" s="136"/>
      <c r="HA2091" s="136"/>
      <c r="HB2091" s="136"/>
      <c r="HC2091" s="136"/>
      <c r="HD2091" s="136"/>
      <c r="HE2091" s="136"/>
      <c r="HF2091" s="136"/>
      <c r="HG2091" s="136"/>
      <c r="HH2091" s="136"/>
      <c r="HI2091" s="136"/>
      <c r="HJ2091" s="136"/>
      <c r="HK2091" s="136"/>
      <c r="HL2091" s="136"/>
      <c r="HM2091" s="136"/>
      <c r="HN2091" s="136"/>
      <c r="HO2091" s="136"/>
      <c r="HP2091" s="136"/>
      <c r="HQ2091" s="136"/>
      <c r="HR2091" s="136"/>
      <c r="HS2091" s="136"/>
      <c r="HT2091" s="136"/>
      <c r="HU2091" s="136"/>
      <c r="HV2091" s="136"/>
      <c r="HW2091" s="136"/>
      <c r="HX2091" s="136"/>
      <c r="HY2091" s="136"/>
      <c r="HZ2091" s="136"/>
      <c r="IA2091" s="136"/>
      <c r="IB2091" s="136"/>
      <c r="IC2091" s="136"/>
      <c r="ID2091" s="136"/>
      <c r="IE2091" s="136"/>
      <c r="IF2091" s="136"/>
      <c r="IG2091" s="136"/>
    </row>
    <row r="2092" spans="1:241" ht="15" customHeight="1" x14ac:dyDescent="0.25">
      <c r="A2092" s="223" t="s">
        <v>413</v>
      </c>
      <c r="B2092" s="217">
        <v>8775612</v>
      </c>
      <c r="C2092" s="217">
        <v>3816447</v>
      </c>
      <c r="D2092" s="217">
        <v>633559</v>
      </c>
      <c r="E2092" s="217">
        <v>2303453</v>
      </c>
      <c r="F2092" s="217">
        <v>2327572</v>
      </c>
      <c r="G2092" s="217">
        <v>571281</v>
      </c>
      <c r="H2092" s="235">
        <v>18427924</v>
      </c>
      <c r="I2092" s="136"/>
      <c r="J2092" s="321" t="s">
        <v>214</v>
      </c>
      <c r="K2092" s="217">
        <v>8940540</v>
      </c>
      <c r="L2092" s="217">
        <v>6881752</v>
      </c>
      <c r="M2092" s="217">
        <v>2281798</v>
      </c>
      <c r="N2092" s="217">
        <v>1292253</v>
      </c>
      <c r="O2092" s="217">
        <v>2314186</v>
      </c>
      <c r="P2092" s="217">
        <v>558812</v>
      </c>
      <c r="Q2092" s="235">
        <v>22269341</v>
      </c>
      <c r="R2092" s="136"/>
      <c r="S2092" s="136"/>
      <c r="T2092" s="136"/>
      <c r="U2092" s="136"/>
      <c r="V2092" s="136"/>
      <c r="W2092" s="136"/>
      <c r="X2092" s="136"/>
      <c r="Y2092" s="136"/>
      <c r="Z2092" s="136"/>
      <c r="AA2092" s="136"/>
      <c r="AB2092" s="136"/>
      <c r="AC2092" s="136"/>
      <c r="AD2092" s="136"/>
      <c r="AE2092" s="136"/>
      <c r="AF2092" s="136"/>
      <c r="AG2092" s="136"/>
      <c r="AH2092" s="136"/>
      <c r="AI2092" s="136"/>
      <c r="AJ2092" s="136"/>
      <c r="AK2092" s="136"/>
      <c r="AL2092" s="136"/>
      <c r="AM2092" s="136"/>
      <c r="AN2092" s="136"/>
      <c r="AO2092" s="136"/>
      <c r="AP2092" s="136"/>
      <c r="AQ2092" s="136"/>
      <c r="AR2092" s="136"/>
      <c r="AS2092" s="136"/>
      <c r="AT2092" s="136"/>
      <c r="AU2092" s="136"/>
      <c r="AV2092" s="136"/>
      <c r="AW2092" s="136"/>
      <c r="AX2092" s="136"/>
      <c r="AY2092" s="136"/>
      <c r="AZ2092" s="136"/>
      <c r="BA2092" s="136"/>
      <c r="BB2092" s="136"/>
      <c r="BC2092" s="136"/>
      <c r="BD2092" s="136"/>
      <c r="BE2092" s="136"/>
      <c r="BF2092" s="136"/>
      <c r="BG2092" s="136"/>
      <c r="BH2092" s="136"/>
      <c r="BI2092" s="136"/>
      <c r="BJ2092" s="136"/>
      <c r="BK2092" s="136"/>
      <c r="BL2092" s="136"/>
      <c r="BM2092" s="136"/>
      <c r="BN2092" s="136"/>
      <c r="BO2092" s="136"/>
      <c r="BP2092" s="136"/>
      <c r="BQ2092" s="136"/>
      <c r="BR2092" s="136"/>
      <c r="BS2092" s="136"/>
      <c r="BT2092" s="136"/>
      <c r="BU2092" s="136"/>
      <c r="BV2092" s="136"/>
      <c r="BW2092" s="136"/>
      <c r="BX2092" s="136"/>
      <c r="BY2092" s="136"/>
      <c r="BZ2092" s="136"/>
      <c r="CA2092" s="136"/>
      <c r="CB2092" s="136"/>
      <c r="CC2092" s="136"/>
      <c r="CD2092" s="136"/>
      <c r="CE2092" s="136"/>
      <c r="CF2092" s="136"/>
      <c r="CG2092" s="136"/>
      <c r="CH2092" s="136"/>
      <c r="CI2092" s="136"/>
      <c r="CJ2092" s="136"/>
      <c r="CK2092" s="136"/>
      <c r="CL2092" s="136"/>
      <c r="CM2092" s="136"/>
      <c r="CN2092" s="136"/>
      <c r="CO2092" s="136"/>
      <c r="CP2092" s="136"/>
      <c r="CQ2092" s="136"/>
      <c r="CR2092" s="136"/>
      <c r="CS2092" s="136"/>
      <c r="CT2092" s="136"/>
      <c r="CU2092" s="136"/>
      <c r="CV2092" s="136"/>
      <c r="CW2092" s="136"/>
      <c r="CX2092" s="136"/>
      <c r="CY2092" s="136"/>
      <c r="CZ2092" s="136"/>
      <c r="DA2092" s="136"/>
      <c r="DB2092" s="136"/>
      <c r="DC2092" s="136"/>
      <c r="DD2092" s="136"/>
      <c r="DE2092" s="136"/>
      <c r="DF2092" s="136"/>
      <c r="DG2092" s="136"/>
      <c r="DH2092" s="136"/>
      <c r="DI2092" s="136"/>
      <c r="DJ2092" s="136"/>
      <c r="DK2092" s="136"/>
      <c r="DL2092" s="136"/>
      <c r="DM2092" s="136"/>
      <c r="DN2092" s="136"/>
      <c r="DO2092" s="136"/>
      <c r="DP2092" s="136"/>
      <c r="DQ2092" s="136"/>
      <c r="DR2092" s="136"/>
      <c r="DS2092" s="136"/>
      <c r="DT2092" s="136"/>
      <c r="DU2092" s="136"/>
      <c r="DV2092" s="136"/>
      <c r="DW2092" s="136"/>
      <c r="DX2092" s="136"/>
      <c r="DY2092" s="136"/>
      <c r="DZ2092" s="136"/>
      <c r="EA2092" s="136"/>
      <c r="EB2092" s="136"/>
      <c r="EC2092" s="136"/>
      <c r="ED2092" s="136"/>
      <c r="EE2092" s="136"/>
      <c r="EF2092" s="136"/>
      <c r="EG2092" s="136"/>
      <c r="EH2092" s="136"/>
      <c r="EI2092" s="136"/>
      <c r="EJ2092" s="136"/>
      <c r="EK2092" s="136"/>
      <c r="EL2092" s="136"/>
      <c r="EM2092" s="136"/>
      <c r="EN2092" s="136"/>
      <c r="EO2092" s="136"/>
      <c r="EP2092" s="136"/>
      <c r="EQ2092" s="136"/>
      <c r="ER2092" s="136"/>
      <c r="ES2092" s="136"/>
      <c r="ET2092" s="136"/>
      <c r="EU2092" s="136"/>
      <c r="EV2092" s="136"/>
      <c r="EW2092" s="136"/>
      <c r="EX2092" s="136"/>
      <c r="EY2092" s="136"/>
      <c r="EZ2092" s="136"/>
      <c r="FA2092" s="136"/>
      <c r="FB2092" s="136"/>
      <c r="FC2092" s="136"/>
      <c r="FD2092" s="136"/>
      <c r="FE2092" s="136"/>
      <c r="FF2092" s="136"/>
      <c r="FG2092" s="136"/>
      <c r="FH2092" s="136"/>
      <c r="FI2092" s="136"/>
      <c r="FJ2092" s="136"/>
      <c r="FK2092" s="136"/>
      <c r="FL2092" s="136"/>
      <c r="FM2092" s="136"/>
      <c r="FN2092" s="136"/>
      <c r="FO2092" s="136"/>
      <c r="FP2092" s="136"/>
      <c r="FQ2092" s="136"/>
      <c r="FR2092" s="136"/>
      <c r="FS2092" s="136"/>
      <c r="FT2092" s="136"/>
      <c r="FU2092" s="136"/>
      <c r="FV2092" s="136"/>
      <c r="FW2092" s="136"/>
      <c r="FX2092" s="136"/>
      <c r="FY2092" s="136"/>
      <c r="FZ2092" s="136"/>
      <c r="GA2092" s="136"/>
      <c r="GB2092" s="136"/>
      <c r="GC2092" s="136"/>
      <c r="GD2092" s="136"/>
      <c r="GE2092" s="136"/>
      <c r="GF2092" s="136"/>
      <c r="GG2092" s="136"/>
      <c r="GH2092" s="136"/>
      <c r="GI2092" s="136"/>
      <c r="GJ2092" s="136"/>
      <c r="GK2092" s="136"/>
      <c r="GL2092" s="136"/>
      <c r="GM2092" s="136"/>
      <c r="GN2092" s="136"/>
      <c r="GO2092" s="136"/>
      <c r="GP2092" s="136"/>
      <c r="GQ2092" s="136"/>
      <c r="GR2092" s="136"/>
      <c r="GS2092" s="136"/>
      <c r="GT2092" s="136"/>
      <c r="GU2092" s="136"/>
      <c r="GV2092" s="136"/>
      <c r="GW2092" s="136"/>
      <c r="GX2092" s="136"/>
      <c r="GY2092" s="136"/>
      <c r="GZ2092" s="136"/>
      <c r="HA2092" s="136"/>
      <c r="HB2092" s="136"/>
      <c r="HC2092" s="136"/>
      <c r="HD2092" s="136"/>
      <c r="HE2092" s="136"/>
      <c r="HF2092" s="136"/>
      <c r="HG2092" s="136"/>
      <c r="HH2092" s="136"/>
      <c r="HI2092" s="136"/>
      <c r="HJ2092" s="136"/>
      <c r="HK2092" s="136"/>
      <c r="HL2092" s="136"/>
      <c r="HM2092" s="136"/>
      <c r="HN2092" s="136"/>
      <c r="HO2092" s="136"/>
      <c r="HP2092" s="136"/>
      <c r="HQ2092" s="136"/>
      <c r="HR2092" s="136"/>
      <c r="HS2092" s="136"/>
      <c r="HT2092" s="136"/>
      <c r="HU2092" s="136"/>
      <c r="HV2092" s="136"/>
      <c r="HW2092" s="136"/>
      <c r="HX2092" s="136"/>
      <c r="HY2092" s="136"/>
      <c r="HZ2092" s="136"/>
      <c r="IA2092" s="136"/>
      <c r="IB2092" s="136"/>
      <c r="IC2092" s="136"/>
      <c r="ID2092" s="136"/>
      <c r="IE2092" s="136"/>
      <c r="IF2092" s="136"/>
      <c r="IG2092" s="136"/>
    </row>
    <row r="2093" spans="1:241" ht="15" customHeight="1" x14ac:dyDescent="0.25">
      <c r="A2093" s="223" t="s">
        <v>414</v>
      </c>
      <c r="B2093" s="217">
        <v>8605377</v>
      </c>
      <c r="C2093" s="217">
        <v>4028947</v>
      </c>
      <c r="D2093" s="217">
        <v>704908</v>
      </c>
      <c r="E2093" s="217">
        <v>1807428</v>
      </c>
      <c r="F2093" s="217">
        <v>2429875</v>
      </c>
      <c r="G2093" s="217">
        <v>690953</v>
      </c>
      <c r="H2093" s="235">
        <v>18267488</v>
      </c>
      <c r="I2093" s="136"/>
      <c r="J2093" s="321" t="s">
        <v>213</v>
      </c>
      <c r="K2093" s="217">
        <v>11261849</v>
      </c>
      <c r="L2093" s="217">
        <v>6095293</v>
      </c>
      <c r="M2093" s="217">
        <v>2077351</v>
      </c>
      <c r="N2093" s="217">
        <v>1201913</v>
      </c>
      <c r="O2093" s="217">
        <v>2255296</v>
      </c>
      <c r="P2093" s="217">
        <v>586167</v>
      </c>
      <c r="Q2093" s="235">
        <v>23477869</v>
      </c>
      <c r="R2093" s="136"/>
      <c r="S2093" s="136"/>
      <c r="T2093" s="136"/>
      <c r="U2093" s="136"/>
      <c r="V2093" s="136"/>
      <c r="W2093" s="136"/>
      <c r="X2093" s="136"/>
      <c r="Y2093" s="136"/>
      <c r="Z2093" s="136"/>
      <c r="AA2093" s="136"/>
      <c r="AB2093" s="136"/>
      <c r="AC2093" s="136"/>
      <c r="AD2093" s="136"/>
      <c r="AE2093" s="136"/>
      <c r="AF2093" s="136"/>
      <c r="AG2093" s="136"/>
      <c r="AH2093" s="136"/>
      <c r="AI2093" s="136"/>
      <c r="AJ2093" s="136"/>
      <c r="AK2093" s="136"/>
      <c r="AL2093" s="136"/>
      <c r="AM2093" s="136"/>
      <c r="AN2093" s="136"/>
      <c r="AO2093" s="136"/>
      <c r="AP2093" s="136"/>
      <c r="AQ2093" s="136"/>
      <c r="AR2093" s="136"/>
      <c r="AS2093" s="136"/>
      <c r="AT2093" s="136"/>
      <c r="AU2093" s="136"/>
      <c r="AV2093" s="136"/>
      <c r="AW2093" s="136"/>
      <c r="AX2093" s="136"/>
      <c r="AY2093" s="136"/>
      <c r="AZ2093" s="136"/>
      <c r="BA2093" s="136"/>
      <c r="BB2093" s="136"/>
      <c r="BC2093" s="136"/>
      <c r="BD2093" s="136"/>
      <c r="BE2093" s="136"/>
      <c r="BF2093" s="136"/>
      <c r="BG2093" s="136"/>
      <c r="BH2093" s="136"/>
      <c r="BI2093" s="136"/>
      <c r="BJ2093" s="136"/>
      <c r="BK2093" s="136"/>
      <c r="BL2093" s="136"/>
      <c r="BM2093" s="136"/>
      <c r="BN2093" s="136"/>
      <c r="BO2093" s="136"/>
      <c r="BP2093" s="136"/>
      <c r="BQ2093" s="136"/>
      <c r="BR2093" s="136"/>
      <c r="BS2093" s="136"/>
      <c r="BT2093" s="136"/>
      <c r="BU2093" s="136"/>
      <c r="BV2093" s="136"/>
      <c r="BW2093" s="136"/>
      <c r="BX2093" s="136"/>
      <c r="BY2093" s="136"/>
      <c r="BZ2093" s="136"/>
      <c r="CA2093" s="136"/>
      <c r="CB2093" s="136"/>
      <c r="CC2093" s="136"/>
      <c r="CD2093" s="136"/>
      <c r="CE2093" s="136"/>
      <c r="CF2093" s="136"/>
      <c r="CG2093" s="136"/>
      <c r="CH2093" s="136"/>
      <c r="CI2093" s="136"/>
      <c r="CJ2093" s="136"/>
      <c r="CK2093" s="136"/>
      <c r="CL2093" s="136"/>
      <c r="CM2093" s="136"/>
      <c r="CN2093" s="136"/>
      <c r="CO2093" s="136"/>
      <c r="CP2093" s="136"/>
      <c r="CQ2093" s="136"/>
      <c r="CR2093" s="136"/>
      <c r="CS2093" s="136"/>
      <c r="CT2093" s="136"/>
      <c r="CU2093" s="136"/>
      <c r="CV2093" s="136"/>
      <c r="CW2093" s="136"/>
      <c r="CX2093" s="136"/>
      <c r="CY2093" s="136"/>
      <c r="CZ2093" s="136"/>
      <c r="DA2093" s="136"/>
      <c r="DB2093" s="136"/>
      <c r="DC2093" s="136"/>
      <c r="DD2093" s="136"/>
      <c r="DE2093" s="136"/>
      <c r="DF2093" s="136"/>
      <c r="DG2093" s="136"/>
      <c r="DH2093" s="136"/>
      <c r="DI2093" s="136"/>
      <c r="DJ2093" s="136"/>
      <c r="DK2093" s="136"/>
      <c r="DL2093" s="136"/>
      <c r="DM2093" s="136"/>
      <c r="DN2093" s="136"/>
      <c r="DO2093" s="136"/>
      <c r="DP2093" s="136"/>
      <c r="DQ2093" s="136"/>
      <c r="DR2093" s="136"/>
      <c r="DS2093" s="136"/>
      <c r="DT2093" s="136"/>
      <c r="DU2093" s="136"/>
      <c r="DV2093" s="136"/>
      <c r="DW2093" s="136"/>
      <c r="DX2093" s="136"/>
      <c r="DY2093" s="136"/>
      <c r="DZ2093" s="136"/>
      <c r="EA2093" s="136"/>
      <c r="EB2093" s="136"/>
      <c r="EC2093" s="136"/>
      <c r="ED2093" s="136"/>
      <c r="EE2093" s="136"/>
      <c r="EF2093" s="136"/>
      <c r="EG2093" s="136"/>
      <c r="EH2093" s="136"/>
      <c r="EI2093" s="136"/>
      <c r="EJ2093" s="136"/>
      <c r="EK2093" s="136"/>
      <c r="EL2093" s="136"/>
      <c r="EM2093" s="136"/>
      <c r="EN2093" s="136"/>
      <c r="EO2093" s="136"/>
      <c r="EP2093" s="136"/>
      <c r="EQ2093" s="136"/>
      <c r="ER2093" s="136"/>
      <c r="ES2093" s="136"/>
      <c r="ET2093" s="136"/>
      <c r="EU2093" s="136"/>
      <c r="EV2093" s="136"/>
      <c r="EW2093" s="136"/>
      <c r="EX2093" s="136"/>
      <c r="EY2093" s="136"/>
      <c r="EZ2093" s="136"/>
      <c r="FA2093" s="136"/>
      <c r="FB2093" s="136"/>
      <c r="FC2093" s="136"/>
      <c r="FD2093" s="136"/>
      <c r="FE2093" s="136"/>
      <c r="FF2093" s="136"/>
      <c r="FG2093" s="136"/>
      <c r="FH2093" s="136"/>
      <c r="FI2093" s="136"/>
      <c r="FJ2093" s="136"/>
      <c r="FK2093" s="136"/>
      <c r="FL2093" s="136"/>
      <c r="FM2093" s="136"/>
      <c r="FN2093" s="136"/>
      <c r="FO2093" s="136"/>
      <c r="FP2093" s="136"/>
      <c r="FQ2093" s="136"/>
      <c r="FR2093" s="136"/>
      <c r="FS2093" s="136"/>
      <c r="FT2093" s="136"/>
      <c r="FU2093" s="136"/>
      <c r="FV2093" s="136"/>
      <c r="FW2093" s="136"/>
      <c r="FX2093" s="136"/>
      <c r="FY2093" s="136"/>
      <c r="FZ2093" s="136"/>
      <c r="GA2093" s="136"/>
      <c r="GB2093" s="136"/>
      <c r="GC2093" s="136"/>
      <c r="GD2093" s="136"/>
      <c r="GE2093" s="136"/>
      <c r="GF2093" s="136"/>
      <c r="GG2093" s="136"/>
      <c r="GH2093" s="136"/>
      <c r="GI2093" s="136"/>
      <c r="GJ2093" s="136"/>
      <c r="GK2093" s="136"/>
      <c r="GL2093" s="136"/>
      <c r="GM2093" s="136"/>
      <c r="GN2093" s="136"/>
      <c r="GO2093" s="136"/>
      <c r="GP2093" s="136"/>
      <c r="GQ2093" s="136"/>
      <c r="GR2093" s="136"/>
      <c r="GS2093" s="136"/>
      <c r="GT2093" s="136"/>
      <c r="GU2093" s="136"/>
      <c r="GV2093" s="136"/>
      <c r="GW2093" s="136"/>
      <c r="GX2093" s="136"/>
      <c r="GY2093" s="136"/>
      <c r="GZ2093" s="136"/>
      <c r="HA2093" s="136"/>
      <c r="HB2093" s="136"/>
      <c r="HC2093" s="136"/>
      <c r="HD2093" s="136"/>
      <c r="HE2093" s="136"/>
      <c r="HF2093" s="136"/>
      <c r="HG2093" s="136"/>
      <c r="HH2093" s="136"/>
      <c r="HI2093" s="136"/>
      <c r="HJ2093" s="136"/>
      <c r="HK2093" s="136"/>
      <c r="HL2093" s="136"/>
      <c r="HM2093" s="136"/>
      <c r="HN2093" s="136"/>
      <c r="HO2093" s="136"/>
      <c r="HP2093" s="136"/>
      <c r="HQ2093" s="136"/>
      <c r="HR2093" s="136"/>
      <c r="HS2093" s="136"/>
      <c r="HT2093" s="136"/>
      <c r="HU2093" s="136"/>
      <c r="HV2093" s="136"/>
      <c r="HW2093" s="136"/>
      <c r="HX2093" s="136"/>
      <c r="HY2093" s="136"/>
      <c r="HZ2093" s="136"/>
      <c r="IA2093" s="136"/>
      <c r="IB2093" s="136"/>
      <c r="IC2093" s="136"/>
      <c r="ID2093" s="136"/>
      <c r="IE2093" s="136"/>
      <c r="IF2093" s="136"/>
      <c r="IG2093" s="136"/>
    </row>
    <row r="2094" spans="1:241" ht="15" customHeight="1" x14ac:dyDescent="0.25">
      <c r="A2094" s="223" t="s">
        <v>415</v>
      </c>
      <c r="B2094" s="217">
        <v>7115845</v>
      </c>
      <c r="C2094" s="217">
        <v>5894822</v>
      </c>
      <c r="D2094" s="217">
        <v>689866</v>
      </c>
      <c r="E2094" s="217">
        <v>1542797</v>
      </c>
      <c r="F2094" s="217">
        <v>2080928</v>
      </c>
      <c r="G2094" s="217">
        <v>643977</v>
      </c>
      <c r="H2094" s="235">
        <v>17968235</v>
      </c>
      <c r="I2094" s="136"/>
      <c r="J2094" s="321" t="s">
        <v>212</v>
      </c>
      <c r="K2094" s="217">
        <v>12443449</v>
      </c>
      <c r="L2094" s="217">
        <v>8006526</v>
      </c>
      <c r="M2094" s="217">
        <v>1116223</v>
      </c>
      <c r="N2094" s="217">
        <v>1109554</v>
      </c>
      <c r="O2094" s="217">
        <v>1835648</v>
      </c>
      <c r="P2094" s="217">
        <v>564400</v>
      </c>
      <c r="Q2094" s="235">
        <v>25075800</v>
      </c>
      <c r="R2094" s="136"/>
      <c r="S2094" s="136"/>
      <c r="T2094" s="136"/>
      <c r="U2094" s="136"/>
      <c r="V2094" s="136"/>
      <c r="W2094" s="136"/>
      <c r="X2094" s="136"/>
      <c r="Y2094" s="136"/>
      <c r="Z2094" s="136"/>
      <c r="AA2094" s="136"/>
      <c r="AB2094" s="136"/>
      <c r="AC2094" s="136"/>
      <c r="AD2094" s="136"/>
      <c r="AE2094" s="136"/>
      <c r="AF2094" s="136"/>
      <c r="AG2094" s="136"/>
      <c r="AH2094" s="136"/>
      <c r="AI2094" s="136"/>
      <c r="AJ2094" s="136"/>
      <c r="AK2094" s="136"/>
      <c r="AL2094" s="136"/>
      <c r="AM2094" s="136"/>
      <c r="AN2094" s="136"/>
      <c r="AO2094" s="136"/>
      <c r="AP2094" s="136"/>
      <c r="AQ2094" s="136"/>
      <c r="AR2094" s="136"/>
      <c r="AS2094" s="136"/>
      <c r="AT2094" s="136"/>
      <c r="AU2094" s="136"/>
      <c r="AV2094" s="136"/>
      <c r="AW2094" s="136"/>
      <c r="AX2094" s="136"/>
      <c r="AY2094" s="136"/>
      <c r="AZ2094" s="136"/>
      <c r="BA2094" s="136"/>
      <c r="BB2094" s="136"/>
      <c r="BC2094" s="136"/>
      <c r="BD2094" s="136"/>
      <c r="BE2094" s="136"/>
      <c r="BF2094" s="136"/>
      <c r="BG2094" s="136"/>
      <c r="BH2094" s="136"/>
      <c r="BI2094" s="136"/>
      <c r="BJ2094" s="136"/>
      <c r="BK2094" s="136"/>
      <c r="BL2094" s="136"/>
      <c r="BM2094" s="136"/>
      <c r="BN2094" s="136"/>
      <c r="BO2094" s="136"/>
      <c r="BP2094" s="136"/>
      <c r="BQ2094" s="136"/>
      <c r="BR2094" s="136"/>
      <c r="BS2094" s="136"/>
      <c r="BT2094" s="136"/>
      <c r="BU2094" s="136"/>
      <c r="BV2094" s="136"/>
      <c r="BW2094" s="136"/>
      <c r="BX2094" s="136"/>
      <c r="BY2094" s="136"/>
      <c r="BZ2094" s="136"/>
      <c r="CA2094" s="136"/>
      <c r="CB2094" s="136"/>
      <c r="CC2094" s="136"/>
      <c r="CD2094" s="136"/>
      <c r="CE2094" s="136"/>
      <c r="CF2094" s="136"/>
      <c r="CG2094" s="136"/>
      <c r="CH2094" s="136"/>
      <c r="CI2094" s="136"/>
      <c r="CJ2094" s="136"/>
      <c r="CK2094" s="136"/>
      <c r="CL2094" s="136"/>
      <c r="CM2094" s="136"/>
      <c r="CN2094" s="136"/>
      <c r="CO2094" s="136"/>
      <c r="CP2094" s="136"/>
      <c r="CQ2094" s="136"/>
      <c r="CR2094" s="136"/>
      <c r="CS2094" s="136"/>
      <c r="CT2094" s="136"/>
      <c r="CU2094" s="136"/>
      <c r="CV2094" s="136"/>
      <c r="CW2094" s="136"/>
      <c r="CX2094" s="136"/>
      <c r="CY2094" s="136"/>
      <c r="CZ2094" s="136"/>
      <c r="DA2094" s="136"/>
      <c r="DB2094" s="136"/>
      <c r="DC2094" s="136"/>
      <c r="DD2094" s="136"/>
      <c r="DE2094" s="136"/>
      <c r="DF2094" s="136"/>
      <c r="DG2094" s="136"/>
      <c r="DH2094" s="136"/>
      <c r="DI2094" s="136"/>
      <c r="DJ2094" s="136"/>
      <c r="DK2094" s="136"/>
      <c r="DL2094" s="136"/>
      <c r="DM2094" s="136"/>
      <c r="DN2094" s="136"/>
      <c r="DO2094" s="136"/>
      <c r="DP2094" s="136"/>
      <c r="DQ2094" s="136"/>
      <c r="DR2094" s="136"/>
      <c r="DS2094" s="136"/>
      <c r="DT2094" s="136"/>
      <c r="DU2094" s="136"/>
      <c r="DV2094" s="136"/>
      <c r="DW2094" s="136"/>
      <c r="DX2094" s="136"/>
      <c r="DY2094" s="136"/>
      <c r="DZ2094" s="136"/>
      <c r="EA2094" s="136"/>
      <c r="EB2094" s="136"/>
      <c r="EC2094" s="136"/>
      <c r="ED2094" s="136"/>
      <c r="EE2094" s="136"/>
      <c r="EF2094" s="136"/>
      <c r="EG2094" s="136"/>
      <c r="EH2094" s="136"/>
      <c r="EI2094" s="136"/>
      <c r="EJ2094" s="136"/>
      <c r="EK2094" s="136"/>
      <c r="EL2094" s="136"/>
      <c r="EM2094" s="136"/>
      <c r="EN2094" s="136"/>
      <c r="EO2094" s="136"/>
      <c r="EP2094" s="136"/>
      <c r="EQ2094" s="136"/>
      <c r="ER2094" s="136"/>
      <c r="ES2094" s="136"/>
      <c r="ET2094" s="136"/>
      <c r="EU2094" s="136"/>
      <c r="EV2094" s="136"/>
      <c r="EW2094" s="136"/>
      <c r="EX2094" s="136"/>
      <c r="EY2094" s="136"/>
      <c r="EZ2094" s="136"/>
      <c r="FA2094" s="136"/>
      <c r="FB2094" s="136"/>
      <c r="FC2094" s="136"/>
      <c r="FD2094" s="136"/>
      <c r="FE2094" s="136"/>
      <c r="FF2094" s="136"/>
      <c r="FG2094" s="136"/>
      <c r="FH2094" s="136"/>
      <c r="FI2094" s="136"/>
      <c r="FJ2094" s="136"/>
      <c r="FK2094" s="136"/>
      <c r="FL2094" s="136"/>
      <c r="FM2094" s="136"/>
      <c r="FN2094" s="136"/>
      <c r="FO2094" s="136"/>
      <c r="FP2094" s="136"/>
      <c r="FQ2094" s="136"/>
      <c r="FR2094" s="136"/>
      <c r="FS2094" s="136"/>
      <c r="FT2094" s="136"/>
      <c r="FU2094" s="136"/>
      <c r="FV2094" s="136"/>
      <c r="FW2094" s="136"/>
      <c r="FX2094" s="136"/>
      <c r="FY2094" s="136"/>
      <c r="FZ2094" s="136"/>
      <c r="GA2094" s="136"/>
      <c r="GB2094" s="136"/>
      <c r="GC2094" s="136"/>
      <c r="GD2094" s="136"/>
      <c r="GE2094" s="136"/>
      <c r="GF2094" s="136"/>
      <c r="GG2094" s="136"/>
      <c r="GH2094" s="136"/>
      <c r="GI2094" s="136"/>
      <c r="GJ2094" s="136"/>
      <c r="GK2094" s="136"/>
      <c r="GL2094" s="136"/>
      <c r="GM2094" s="136"/>
      <c r="GN2094" s="136"/>
      <c r="GO2094" s="136"/>
      <c r="GP2094" s="136"/>
      <c r="GQ2094" s="136"/>
      <c r="GR2094" s="136"/>
      <c r="GS2094" s="136"/>
      <c r="GT2094" s="136"/>
      <c r="GU2094" s="136"/>
      <c r="GV2094" s="136"/>
      <c r="GW2094" s="136"/>
      <c r="GX2094" s="136"/>
      <c r="GY2094" s="136"/>
      <c r="GZ2094" s="136"/>
      <c r="HA2094" s="136"/>
      <c r="HB2094" s="136"/>
      <c r="HC2094" s="136"/>
      <c r="HD2094" s="136"/>
      <c r="HE2094" s="136"/>
      <c r="HF2094" s="136"/>
      <c r="HG2094" s="136"/>
      <c r="HH2094" s="136"/>
      <c r="HI2094" s="136"/>
      <c r="HJ2094" s="136"/>
      <c r="HK2094" s="136"/>
      <c r="HL2094" s="136"/>
      <c r="HM2094" s="136"/>
      <c r="HN2094" s="136"/>
      <c r="HO2094" s="136"/>
      <c r="HP2094" s="136"/>
      <c r="HQ2094" s="136"/>
      <c r="HR2094" s="136"/>
      <c r="HS2094" s="136"/>
      <c r="HT2094" s="136"/>
      <c r="HU2094" s="136"/>
      <c r="HV2094" s="136"/>
      <c r="HW2094" s="136"/>
      <c r="HX2094" s="136"/>
      <c r="HY2094" s="136"/>
      <c r="HZ2094" s="136"/>
      <c r="IA2094" s="136"/>
      <c r="IB2094" s="136"/>
      <c r="IC2094" s="136"/>
      <c r="ID2094" s="136"/>
      <c r="IE2094" s="136"/>
      <c r="IF2094" s="136"/>
      <c r="IG2094" s="136"/>
    </row>
    <row r="2095" spans="1:241" ht="15" customHeight="1" x14ac:dyDescent="0.25">
      <c r="A2095" s="223" t="s">
        <v>416</v>
      </c>
      <c r="B2095" s="217">
        <v>6787063</v>
      </c>
      <c r="C2095" s="217">
        <v>4853882</v>
      </c>
      <c r="D2095" s="217">
        <v>934417</v>
      </c>
      <c r="E2095" s="217">
        <v>1479624</v>
      </c>
      <c r="F2095" s="217">
        <v>2564194</v>
      </c>
      <c r="G2095" s="217">
        <v>893070</v>
      </c>
      <c r="H2095" s="235">
        <v>17512250</v>
      </c>
      <c r="I2095" s="136"/>
      <c r="J2095" s="321" t="s">
        <v>868</v>
      </c>
      <c r="K2095" s="217">
        <v>6943443</v>
      </c>
      <c r="L2095" s="217">
        <v>7890643</v>
      </c>
      <c r="M2095" s="217">
        <v>590171</v>
      </c>
      <c r="N2095" s="217">
        <v>992507</v>
      </c>
      <c r="O2095" s="217">
        <v>2041700</v>
      </c>
      <c r="P2095" s="217">
        <v>409389</v>
      </c>
      <c r="Q2095" s="235">
        <v>18867853</v>
      </c>
      <c r="R2095" s="136"/>
      <c r="S2095" s="136"/>
      <c r="T2095" s="136"/>
      <c r="U2095" s="136"/>
      <c r="V2095" s="136"/>
      <c r="W2095" s="136"/>
      <c r="X2095" s="136"/>
      <c r="Y2095" s="136"/>
      <c r="Z2095" s="136"/>
      <c r="AA2095" s="136"/>
      <c r="AB2095" s="136"/>
      <c r="AC2095" s="136"/>
      <c r="AD2095" s="136"/>
      <c r="AE2095" s="136"/>
      <c r="AF2095" s="136"/>
      <c r="AG2095" s="136"/>
      <c r="AH2095" s="136"/>
      <c r="AI2095" s="136"/>
      <c r="AJ2095" s="136"/>
      <c r="AK2095" s="136"/>
      <c r="AL2095" s="136"/>
      <c r="AM2095" s="136"/>
      <c r="AN2095" s="136"/>
      <c r="AO2095" s="136"/>
      <c r="AP2095" s="136"/>
      <c r="AQ2095" s="136"/>
      <c r="AR2095" s="136"/>
      <c r="AS2095" s="136"/>
      <c r="AT2095" s="136"/>
      <c r="AU2095" s="136"/>
      <c r="AV2095" s="136"/>
      <c r="AW2095" s="136"/>
      <c r="AX2095" s="136"/>
      <c r="AY2095" s="136"/>
      <c r="AZ2095" s="136"/>
      <c r="BA2095" s="136"/>
      <c r="BB2095" s="136"/>
      <c r="BC2095" s="136"/>
      <c r="BD2095" s="136"/>
      <c r="BE2095" s="136"/>
      <c r="BF2095" s="136"/>
      <c r="BG2095" s="136"/>
      <c r="BH2095" s="136"/>
      <c r="BI2095" s="136"/>
      <c r="BJ2095" s="136"/>
      <c r="BK2095" s="136"/>
      <c r="BL2095" s="136"/>
      <c r="BM2095" s="136"/>
      <c r="BN2095" s="136"/>
      <c r="BO2095" s="136"/>
      <c r="BP2095" s="136"/>
      <c r="BQ2095" s="136"/>
      <c r="BR2095" s="136"/>
      <c r="BS2095" s="136"/>
      <c r="BT2095" s="136"/>
      <c r="BU2095" s="136"/>
      <c r="BV2095" s="136"/>
      <c r="BW2095" s="136"/>
      <c r="BX2095" s="136"/>
      <c r="BY2095" s="136"/>
      <c r="BZ2095" s="136"/>
      <c r="CA2095" s="136"/>
      <c r="CB2095" s="136"/>
      <c r="CC2095" s="136"/>
      <c r="CD2095" s="136"/>
      <c r="CE2095" s="136"/>
      <c r="CF2095" s="136"/>
      <c r="CG2095" s="136"/>
      <c r="CH2095" s="136"/>
      <c r="CI2095" s="136"/>
      <c r="CJ2095" s="136"/>
      <c r="CK2095" s="136"/>
      <c r="CL2095" s="136"/>
      <c r="CM2095" s="136"/>
      <c r="CN2095" s="136"/>
      <c r="CO2095" s="136"/>
      <c r="CP2095" s="136"/>
      <c r="CQ2095" s="136"/>
      <c r="CR2095" s="136"/>
      <c r="CS2095" s="136"/>
      <c r="CT2095" s="136"/>
      <c r="CU2095" s="136"/>
      <c r="CV2095" s="136"/>
      <c r="CW2095" s="136"/>
      <c r="CX2095" s="136"/>
      <c r="CY2095" s="136"/>
      <c r="CZ2095" s="136"/>
      <c r="DA2095" s="136"/>
      <c r="DB2095" s="136"/>
      <c r="DC2095" s="136"/>
      <c r="DD2095" s="136"/>
      <c r="DE2095" s="136"/>
      <c r="DF2095" s="136"/>
      <c r="DG2095" s="136"/>
      <c r="DH2095" s="136"/>
      <c r="DI2095" s="136"/>
      <c r="DJ2095" s="136"/>
      <c r="DK2095" s="136"/>
      <c r="DL2095" s="136"/>
      <c r="DM2095" s="136"/>
      <c r="DN2095" s="136"/>
      <c r="DO2095" s="136"/>
      <c r="DP2095" s="136"/>
      <c r="DQ2095" s="136"/>
      <c r="DR2095" s="136"/>
      <c r="DS2095" s="136"/>
      <c r="DT2095" s="136"/>
      <c r="DU2095" s="136"/>
      <c r="DV2095" s="136"/>
      <c r="DW2095" s="136"/>
      <c r="DX2095" s="136"/>
      <c r="DY2095" s="136"/>
      <c r="DZ2095" s="136"/>
      <c r="EA2095" s="136"/>
      <c r="EB2095" s="136"/>
      <c r="EC2095" s="136"/>
      <c r="ED2095" s="136"/>
      <c r="EE2095" s="136"/>
      <c r="EF2095" s="136"/>
      <c r="EG2095" s="136"/>
      <c r="EH2095" s="136"/>
      <c r="EI2095" s="136"/>
      <c r="EJ2095" s="136"/>
      <c r="EK2095" s="136"/>
      <c r="EL2095" s="136"/>
      <c r="EM2095" s="136"/>
      <c r="EN2095" s="136"/>
      <c r="EO2095" s="136"/>
      <c r="EP2095" s="136"/>
      <c r="EQ2095" s="136"/>
      <c r="ER2095" s="136"/>
      <c r="ES2095" s="136"/>
      <c r="ET2095" s="136"/>
      <c r="EU2095" s="136"/>
      <c r="EV2095" s="136"/>
      <c r="EW2095" s="136"/>
      <c r="EX2095" s="136"/>
      <c r="EY2095" s="136"/>
      <c r="EZ2095" s="136"/>
      <c r="FA2095" s="136"/>
      <c r="FB2095" s="136"/>
      <c r="FC2095" s="136"/>
      <c r="FD2095" s="136"/>
      <c r="FE2095" s="136"/>
      <c r="FF2095" s="136"/>
      <c r="FG2095" s="136"/>
      <c r="FH2095" s="136"/>
      <c r="FI2095" s="136"/>
      <c r="FJ2095" s="136"/>
      <c r="FK2095" s="136"/>
      <c r="FL2095" s="136"/>
      <c r="FM2095" s="136"/>
      <c r="FN2095" s="136"/>
      <c r="FO2095" s="136"/>
      <c r="FP2095" s="136"/>
      <c r="FQ2095" s="136"/>
      <c r="FR2095" s="136"/>
      <c r="FS2095" s="136"/>
      <c r="FT2095" s="136"/>
      <c r="FU2095" s="136"/>
      <c r="FV2095" s="136"/>
      <c r="FW2095" s="136"/>
      <c r="FX2095" s="136"/>
      <c r="FY2095" s="136"/>
      <c r="FZ2095" s="136"/>
      <c r="GA2095" s="136"/>
      <c r="GB2095" s="136"/>
      <c r="GC2095" s="136"/>
      <c r="GD2095" s="136"/>
      <c r="GE2095" s="136"/>
      <c r="GF2095" s="136"/>
      <c r="GG2095" s="136"/>
      <c r="GH2095" s="136"/>
      <c r="GI2095" s="136"/>
      <c r="GJ2095" s="136"/>
      <c r="GK2095" s="136"/>
      <c r="GL2095" s="136"/>
      <c r="GM2095" s="136"/>
      <c r="GN2095" s="136"/>
      <c r="GO2095" s="136"/>
      <c r="GP2095" s="136"/>
      <c r="GQ2095" s="136"/>
      <c r="GR2095" s="136"/>
      <c r="GS2095" s="136"/>
      <c r="GT2095" s="136"/>
      <c r="GU2095" s="136"/>
      <c r="GV2095" s="136"/>
      <c r="GW2095" s="136"/>
      <c r="GX2095" s="136"/>
      <c r="GY2095" s="136"/>
      <c r="GZ2095" s="136"/>
      <c r="HA2095" s="136"/>
      <c r="HB2095" s="136"/>
      <c r="HC2095" s="136"/>
      <c r="HD2095" s="136"/>
      <c r="HE2095" s="136"/>
      <c r="HF2095" s="136"/>
      <c r="HG2095" s="136"/>
      <c r="HH2095" s="136"/>
      <c r="HI2095" s="136"/>
      <c r="HJ2095" s="136"/>
      <c r="HK2095" s="136"/>
      <c r="HL2095" s="136"/>
      <c r="HM2095" s="136"/>
      <c r="HN2095" s="136"/>
      <c r="HO2095" s="136"/>
      <c r="HP2095" s="136"/>
      <c r="HQ2095" s="136"/>
      <c r="HR2095" s="136"/>
      <c r="HS2095" s="136"/>
      <c r="HT2095" s="136"/>
      <c r="HU2095" s="136"/>
      <c r="HV2095" s="136"/>
      <c r="HW2095" s="136"/>
      <c r="HX2095" s="136"/>
      <c r="HY2095" s="136"/>
      <c r="HZ2095" s="136"/>
      <c r="IA2095" s="136"/>
      <c r="IB2095" s="136"/>
      <c r="IC2095" s="136"/>
      <c r="ID2095" s="136"/>
      <c r="IE2095" s="136"/>
      <c r="IF2095" s="136"/>
      <c r="IG2095" s="136"/>
    </row>
    <row r="2096" spans="1:241" ht="15" customHeight="1" x14ac:dyDescent="0.25">
      <c r="A2096" s="223" t="s">
        <v>417</v>
      </c>
      <c r="B2096" s="217">
        <v>6349538</v>
      </c>
      <c r="C2096" s="217">
        <v>4349767</v>
      </c>
      <c r="D2096" s="217">
        <v>652122</v>
      </c>
      <c r="E2096" s="217">
        <v>1818649</v>
      </c>
      <c r="F2096" s="217">
        <v>2119091</v>
      </c>
      <c r="G2096" s="217">
        <v>646507</v>
      </c>
      <c r="H2096" s="235">
        <v>15935674</v>
      </c>
      <c r="I2096" s="136"/>
      <c r="J2096" s="321" t="s">
        <v>210</v>
      </c>
      <c r="K2096" s="217">
        <v>7190248</v>
      </c>
      <c r="L2096" s="217">
        <v>7167435</v>
      </c>
      <c r="M2096" s="217">
        <v>596280</v>
      </c>
      <c r="N2096" s="217">
        <v>1026420</v>
      </c>
      <c r="O2096" s="217">
        <v>1816290</v>
      </c>
      <c r="P2096" s="217">
        <v>442994</v>
      </c>
      <c r="Q2096" s="235">
        <v>18239667</v>
      </c>
      <c r="R2096" s="136"/>
      <c r="S2096" s="136"/>
      <c r="T2096" s="136"/>
      <c r="U2096" s="136"/>
      <c r="V2096" s="136"/>
      <c r="W2096" s="136"/>
      <c r="X2096" s="136"/>
      <c r="Y2096" s="136"/>
      <c r="Z2096" s="136"/>
      <c r="AA2096" s="136"/>
      <c r="AB2096" s="136"/>
      <c r="AC2096" s="136"/>
      <c r="AD2096" s="136"/>
      <c r="AE2096" s="136"/>
      <c r="AF2096" s="136"/>
      <c r="AG2096" s="136"/>
      <c r="AH2096" s="136"/>
      <c r="AI2096" s="136"/>
      <c r="AJ2096" s="136"/>
      <c r="AK2096" s="136"/>
      <c r="AL2096" s="136"/>
      <c r="AM2096" s="136"/>
      <c r="AN2096" s="136"/>
      <c r="AO2096" s="136"/>
      <c r="AP2096" s="136"/>
      <c r="AQ2096" s="136"/>
      <c r="AR2096" s="136"/>
      <c r="AS2096" s="136"/>
      <c r="AT2096" s="136"/>
      <c r="AU2096" s="136"/>
      <c r="AV2096" s="136"/>
      <c r="AW2096" s="136"/>
      <c r="AX2096" s="136"/>
      <c r="AY2096" s="136"/>
      <c r="AZ2096" s="136"/>
      <c r="BA2096" s="136"/>
      <c r="BB2096" s="136"/>
      <c r="BC2096" s="136"/>
      <c r="BD2096" s="136"/>
      <c r="BE2096" s="136"/>
      <c r="BF2096" s="136"/>
      <c r="BG2096" s="136"/>
      <c r="BH2096" s="136"/>
      <c r="BI2096" s="136"/>
      <c r="BJ2096" s="136"/>
      <c r="BK2096" s="136"/>
      <c r="BL2096" s="136"/>
      <c r="BM2096" s="136"/>
      <c r="BN2096" s="136"/>
      <c r="BO2096" s="136"/>
      <c r="BP2096" s="136"/>
      <c r="BQ2096" s="136"/>
      <c r="BR2096" s="136"/>
      <c r="BS2096" s="136"/>
      <c r="BT2096" s="136"/>
      <c r="BU2096" s="136"/>
      <c r="BV2096" s="136"/>
      <c r="BW2096" s="136"/>
      <c r="BX2096" s="136"/>
      <c r="BY2096" s="136"/>
      <c r="BZ2096" s="136"/>
      <c r="CA2096" s="136"/>
      <c r="CB2096" s="136"/>
      <c r="CC2096" s="136"/>
      <c r="CD2096" s="136"/>
      <c r="CE2096" s="136"/>
      <c r="CF2096" s="136"/>
      <c r="CG2096" s="136"/>
      <c r="CH2096" s="136"/>
      <c r="CI2096" s="136"/>
      <c r="CJ2096" s="136"/>
      <c r="CK2096" s="136"/>
      <c r="CL2096" s="136"/>
      <c r="CM2096" s="136"/>
      <c r="CN2096" s="136"/>
      <c r="CO2096" s="136"/>
      <c r="CP2096" s="136"/>
      <c r="CQ2096" s="136"/>
      <c r="CR2096" s="136"/>
      <c r="CS2096" s="136"/>
      <c r="CT2096" s="136"/>
      <c r="CU2096" s="136"/>
      <c r="CV2096" s="136"/>
      <c r="CW2096" s="136"/>
      <c r="CX2096" s="136"/>
      <c r="CY2096" s="136"/>
      <c r="CZ2096" s="136"/>
      <c r="DA2096" s="136"/>
      <c r="DB2096" s="136"/>
      <c r="DC2096" s="136"/>
      <c r="DD2096" s="136"/>
      <c r="DE2096" s="136"/>
      <c r="DF2096" s="136"/>
      <c r="DG2096" s="136"/>
      <c r="DH2096" s="136"/>
      <c r="DI2096" s="136"/>
      <c r="DJ2096" s="136"/>
      <c r="DK2096" s="136"/>
      <c r="DL2096" s="136"/>
      <c r="DM2096" s="136"/>
      <c r="DN2096" s="136"/>
      <c r="DO2096" s="136"/>
      <c r="DP2096" s="136"/>
      <c r="DQ2096" s="136"/>
      <c r="DR2096" s="136"/>
      <c r="DS2096" s="136"/>
      <c r="DT2096" s="136"/>
      <c r="DU2096" s="136"/>
      <c r="DV2096" s="136"/>
      <c r="DW2096" s="136"/>
      <c r="DX2096" s="136"/>
      <c r="DY2096" s="136"/>
      <c r="DZ2096" s="136"/>
      <c r="EA2096" s="136"/>
      <c r="EB2096" s="136"/>
      <c r="EC2096" s="136"/>
      <c r="ED2096" s="136"/>
      <c r="EE2096" s="136"/>
      <c r="EF2096" s="136"/>
      <c r="EG2096" s="136"/>
      <c r="EH2096" s="136"/>
      <c r="EI2096" s="136"/>
      <c r="EJ2096" s="136"/>
      <c r="EK2096" s="136"/>
      <c r="EL2096" s="136"/>
      <c r="EM2096" s="136"/>
      <c r="EN2096" s="136"/>
      <c r="EO2096" s="136"/>
      <c r="EP2096" s="136"/>
      <c r="EQ2096" s="136"/>
      <c r="ER2096" s="136"/>
      <c r="ES2096" s="136"/>
      <c r="ET2096" s="136"/>
      <c r="EU2096" s="136"/>
      <c r="EV2096" s="136"/>
      <c r="EW2096" s="136"/>
      <c r="EX2096" s="136"/>
      <c r="EY2096" s="136"/>
      <c r="EZ2096" s="136"/>
      <c r="FA2096" s="136"/>
      <c r="FB2096" s="136"/>
      <c r="FC2096" s="136"/>
      <c r="FD2096" s="136"/>
      <c r="FE2096" s="136"/>
      <c r="FF2096" s="136"/>
      <c r="FG2096" s="136"/>
      <c r="FH2096" s="136"/>
      <c r="FI2096" s="136"/>
      <c r="FJ2096" s="136"/>
      <c r="FK2096" s="136"/>
      <c r="FL2096" s="136"/>
      <c r="FM2096" s="136"/>
      <c r="FN2096" s="136"/>
      <c r="FO2096" s="136"/>
      <c r="FP2096" s="136"/>
      <c r="FQ2096" s="136"/>
      <c r="FR2096" s="136"/>
      <c r="FS2096" s="136"/>
      <c r="FT2096" s="136"/>
      <c r="FU2096" s="136"/>
      <c r="FV2096" s="136"/>
      <c r="FW2096" s="136"/>
      <c r="FX2096" s="136"/>
      <c r="FY2096" s="136"/>
      <c r="FZ2096" s="136"/>
      <c r="GA2096" s="136"/>
      <c r="GB2096" s="136"/>
      <c r="GC2096" s="136"/>
      <c r="GD2096" s="136"/>
      <c r="GE2096" s="136"/>
      <c r="GF2096" s="136"/>
      <c r="GG2096" s="136"/>
      <c r="GH2096" s="136"/>
      <c r="GI2096" s="136"/>
      <c r="GJ2096" s="136"/>
      <c r="GK2096" s="136"/>
      <c r="GL2096" s="136"/>
      <c r="GM2096" s="136"/>
      <c r="GN2096" s="136"/>
      <c r="GO2096" s="136"/>
      <c r="GP2096" s="136"/>
      <c r="GQ2096" s="136"/>
      <c r="GR2096" s="136"/>
      <c r="GS2096" s="136"/>
      <c r="GT2096" s="136"/>
      <c r="GU2096" s="136"/>
      <c r="GV2096" s="136"/>
      <c r="GW2096" s="136"/>
      <c r="GX2096" s="136"/>
      <c r="GY2096" s="136"/>
      <c r="GZ2096" s="136"/>
      <c r="HA2096" s="136"/>
      <c r="HB2096" s="136"/>
      <c r="HC2096" s="136"/>
      <c r="HD2096" s="136"/>
      <c r="HE2096" s="136"/>
      <c r="HF2096" s="136"/>
      <c r="HG2096" s="136"/>
      <c r="HH2096" s="136"/>
      <c r="HI2096" s="136"/>
      <c r="HJ2096" s="136"/>
      <c r="HK2096" s="136"/>
      <c r="HL2096" s="136"/>
      <c r="HM2096" s="136"/>
      <c r="HN2096" s="136"/>
      <c r="HO2096" s="136"/>
      <c r="HP2096" s="136"/>
      <c r="HQ2096" s="136"/>
      <c r="HR2096" s="136"/>
      <c r="HS2096" s="136"/>
      <c r="HT2096" s="136"/>
      <c r="HU2096" s="136"/>
      <c r="HV2096" s="136"/>
      <c r="HW2096" s="136"/>
      <c r="HX2096" s="136"/>
      <c r="HY2096" s="136"/>
      <c r="HZ2096" s="136"/>
      <c r="IA2096" s="136"/>
      <c r="IB2096" s="136"/>
      <c r="IC2096" s="136"/>
      <c r="ID2096" s="136"/>
      <c r="IE2096" s="136"/>
      <c r="IF2096" s="136"/>
      <c r="IG2096" s="136"/>
    </row>
    <row r="2097" spans="1:241" ht="15" customHeight="1" x14ac:dyDescent="0.25">
      <c r="A2097" s="223" t="s">
        <v>418</v>
      </c>
      <c r="B2097" s="217">
        <v>6472711</v>
      </c>
      <c r="C2097" s="217">
        <v>3754851</v>
      </c>
      <c r="D2097" s="217">
        <v>663629</v>
      </c>
      <c r="E2097" s="217">
        <v>1271227</v>
      </c>
      <c r="F2097" s="217">
        <v>1710313</v>
      </c>
      <c r="G2097" s="217">
        <v>520581</v>
      </c>
      <c r="H2097" s="235">
        <v>14393312</v>
      </c>
      <c r="I2097" s="136"/>
      <c r="J2097" s="321" t="s">
        <v>209</v>
      </c>
      <c r="K2097" s="217">
        <v>14268275</v>
      </c>
      <c r="L2097" s="217">
        <v>7304548</v>
      </c>
      <c r="M2097" s="217">
        <v>788994</v>
      </c>
      <c r="N2097" s="217">
        <v>945952</v>
      </c>
      <c r="O2097" s="217">
        <v>2303909</v>
      </c>
      <c r="P2097" s="217">
        <v>504715</v>
      </c>
      <c r="Q2097" s="235">
        <v>26116393</v>
      </c>
      <c r="R2097" s="136"/>
      <c r="S2097" s="136"/>
      <c r="T2097" s="136"/>
      <c r="U2097" s="136"/>
      <c r="V2097" s="136"/>
      <c r="W2097" s="136"/>
      <c r="X2097" s="136"/>
      <c r="Y2097" s="136"/>
      <c r="Z2097" s="136"/>
      <c r="AA2097" s="136"/>
      <c r="AB2097" s="136"/>
      <c r="AC2097" s="136"/>
      <c r="AD2097" s="136"/>
      <c r="AE2097" s="136"/>
      <c r="AF2097" s="136"/>
      <c r="AG2097" s="136"/>
      <c r="AH2097" s="136"/>
      <c r="AI2097" s="136"/>
      <c r="AJ2097" s="136"/>
      <c r="AK2097" s="136"/>
      <c r="AL2097" s="136"/>
      <c r="AM2097" s="136"/>
      <c r="AN2097" s="136"/>
      <c r="AO2097" s="136"/>
      <c r="AP2097" s="136"/>
      <c r="AQ2097" s="136"/>
      <c r="AR2097" s="136"/>
      <c r="AS2097" s="136"/>
      <c r="AT2097" s="136"/>
      <c r="AU2097" s="136"/>
      <c r="AV2097" s="136"/>
      <c r="AW2097" s="136"/>
      <c r="AX2097" s="136"/>
      <c r="AY2097" s="136"/>
      <c r="AZ2097" s="136"/>
      <c r="BA2097" s="136"/>
      <c r="BB2097" s="136"/>
      <c r="BC2097" s="136"/>
      <c r="BD2097" s="136"/>
      <c r="BE2097" s="136"/>
      <c r="BF2097" s="136"/>
      <c r="BG2097" s="136"/>
      <c r="BH2097" s="136"/>
      <c r="BI2097" s="136"/>
      <c r="BJ2097" s="136"/>
      <c r="BK2097" s="136"/>
      <c r="BL2097" s="136"/>
      <c r="BM2097" s="136"/>
      <c r="BN2097" s="136"/>
      <c r="BO2097" s="136"/>
      <c r="BP2097" s="136"/>
      <c r="BQ2097" s="136"/>
      <c r="BR2097" s="136"/>
      <c r="BS2097" s="136"/>
      <c r="BT2097" s="136"/>
      <c r="BU2097" s="136"/>
      <c r="BV2097" s="136"/>
      <c r="BW2097" s="136"/>
      <c r="BX2097" s="136"/>
      <c r="BY2097" s="136"/>
      <c r="BZ2097" s="136"/>
      <c r="CA2097" s="136"/>
      <c r="CB2097" s="136"/>
      <c r="CC2097" s="136"/>
      <c r="CD2097" s="136"/>
      <c r="CE2097" s="136"/>
      <c r="CF2097" s="136"/>
      <c r="CG2097" s="136"/>
      <c r="CH2097" s="136"/>
      <c r="CI2097" s="136"/>
      <c r="CJ2097" s="136"/>
      <c r="CK2097" s="136"/>
      <c r="CL2097" s="136"/>
      <c r="CM2097" s="136"/>
      <c r="CN2097" s="136"/>
      <c r="CO2097" s="136"/>
      <c r="CP2097" s="136"/>
      <c r="CQ2097" s="136"/>
      <c r="CR2097" s="136"/>
      <c r="CS2097" s="136"/>
      <c r="CT2097" s="136"/>
      <c r="CU2097" s="136"/>
      <c r="CV2097" s="136"/>
      <c r="CW2097" s="136"/>
      <c r="CX2097" s="136"/>
      <c r="CY2097" s="136"/>
      <c r="CZ2097" s="136"/>
      <c r="DA2097" s="136"/>
      <c r="DB2097" s="136"/>
      <c r="DC2097" s="136"/>
      <c r="DD2097" s="136"/>
      <c r="DE2097" s="136"/>
      <c r="DF2097" s="136"/>
      <c r="DG2097" s="136"/>
      <c r="DH2097" s="136"/>
      <c r="DI2097" s="136"/>
      <c r="DJ2097" s="136"/>
      <c r="DK2097" s="136"/>
      <c r="DL2097" s="136"/>
      <c r="DM2097" s="136"/>
      <c r="DN2097" s="136"/>
      <c r="DO2097" s="136"/>
      <c r="DP2097" s="136"/>
      <c r="DQ2097" s="136"/>
      <c r="DR2097" s="136"/>
      <c r="DS2097" s="136"/>
      <c r="DT2097" s="136"/>
      <c r="DU2097" s="136"/>
      <c r="DV2097" s="136"/>
      <c r="DW2097" s="136"/>
      <c r="DX2097" s="136"/>
      <c r="DY2097" s="136"/>
      <c r="DZ2097" s="136"/>
      <c r="EA2097" s="136"/>
      <c r="EB2097" s="136"/>
      <c r="EC2097" s="136"/>
      <c r="ED2097" s="136"/>
      <c r="EE2097" s="136"/>
      <c r="EF2097" s="136"/>
      <c r="EG2097" s="136"/>
      <c r="EH2097" s="136"/>
      <c r="EI2097" s="136"/>
      <c r="EJ2097" s="136"/>
      <c r="EK2097" s="136"/>
      <c r="EL2097" s="136"/>
      <c r="EM2097" s="136"/>
      <c r="EN2097" s="136"/>
      <c r="EO2097" s="136"/>
      <c r="EP2097" s="136"/>
      <c r="EQ2097" s="136"/>
      <c r="ER2097" s="136"/>
      <c r="ES2097" s="136"/>
      <c r="ET2097" s="136"/>
      <c r="EU2097" s="136"/>
      <c r="EV2097" s="136"/>
      <c r="EW2097" s="136"/>
      <c r="EX2097" s="136"/>
      <c r="EY2097" s="136"/>
      <c r="EZ2097" s="136"/>
      <c r="FA2097" s="136"/>
      <c r="FB2097" s="136"/>
      <c r="FC2097" s="136"/>
      <c r="FD2097" s="136"/>
      <c r="FE2097" s="136"/>
      <c r="FF2097" s="136"/>
      <c r="FG2097" s="136"/>
      <c r="FH2097" s="136"/>
      <c r="FI2097" s="136"/>
      <c r="FJ2097" s="136"/>
      <c r="FK2097" s="136"/>
      <c r="FL2097" s="136"/>
      <c r="FM2097" s="136"/>
      <c r="FN2097" s="136"/>
      <c r="FO2097" s="136"/>
      <c r="FP2097" s="136"/>
      <c r="FQ2097" s="136"/>
      <c r="FR2097" s="136"/>
      <c r="FS2097" s="136"/>
      <c r="FT2097" s="136"/>
      <c r="FU2097" s="136"/>
      <c r="FV2097" s="136"/>
      <c r="FW2097" s="136"/>
      <c r="FX2097" s="136"/>
      <c r="FY2097" s="136"/>
      <c r="FZ2097" s="136"/>
      <c r="GA2097" s="136"/>
      <c r="GB2097" s="136"/>
      <c r="GC2097" s="136"/>
      <c r="GD2097" s="136"/>
      <c r="GE2097" s="136"/>
      <c r="GF2097" s="136"/>
      <c r="GG2097" s="136"/>
      <c r="GH2097" s="136"/>
      <c r="GI2097" s="136"/>
      <c r="GJ2097" s="136"/>
      <c r="GK2097" s="136"/>
      <c r="GL2097" s="136"/>
      <c r="GM2097" s="136"/>
      <c r="GN2097" s="136"/>
      <c r="GO2097" s="136"/>
      <c r="GP2097" s="136"/>
      <c r="GQ2097" s="136"/>
      <c r="GR2097" s="136"/>
      <c r="GS2097" s="136"/>
      <c r="GT2097" s="136"/>
      <c r="GU2097" s="136"/>
      <c r="GV2097" s="136"/>
      <c r="GW2097" s="136"/>
      <c r="GX2097" s="136"/>
      <c r="GY2097" s="136"/>
      <c r="GZ2097" s="136"/>
      <c r="HA2097" s="136"/>
      <c r="HB2097" s="136"/>
      <c r="HC2097" s="136"/>
      <c r="HD2097" s="136"/>
      <c r="HE2097" s="136"/>
      <c r="HF2097" s="136"/>
      <c r="HG2097" s="136"/>
      <c r="HH2097" s="136"/>
      <c r="HI2097" s="136"/>
      <c r="HJ2097" s="136"/>
      <c r="HK2097" s="136"/>
      <c r="HL2097" s="136"/>
      <c r="HM2097" s="136"/>
      <c r="HN2097" s="136"/>
      <c r="HO2097" s="136"/>
      <c r="HP2097" s="136"/>
      <c r="HQ2097" s="136"/>
      <c r="HR2097" s="136"/>
      <c r="HS2097" s="136"/>
      <c r="HT2097" s="136"/>
      <c r="HU2097" s="136"/>
      <c r="HV2097" s="136"/>
      <c r="HW2097" s="136"/>
      <c r="HX2097" s="136"/>
      <c r="HY2097" s="136"/>
      <c r="HZ2097" s="136"/>
      <c r="IA2097" s="136"/>
      <c r="IB2097" s="136"/>
      <c r="IC2097" s="136"/>
      <c r="ID2097" s="136"/>
      <c r="IE2097" s="136"/>
      <c r="IF2097" s="136"/>
      <c r="IG2097" s="136"/>
    </row>
    <row r="2098" spans="1:241" ht="15" customHeight="1" x14ac:dyDescent="0.25">
      <c r="A2098" s="223" t="s">
        <v>419</v>
      </c>
      <c r="B2098" s="217">
        <v>5910429</v>
      </c>
      <c r="C2098" s="217">
        <v>4149646</v>
      </c>
      <c r="D2098" s="217">
        <v>638342</v>
      </c>
      <c r="E2098" s="217">
        <v>2138770</v>
      </c>
      <c r="F2098" s="217">
        <v>2003410</v>
      </c>
      <c r="G2098" s="217">
        <v>673943</v>
      </c>
      <c r="H2098" s="235">
        <v>15514540</v>
      </c>
      <c r="I2098" s="136"/>
      <c r="J2098" s="321" t="s">
        <v>208</v>
      </c>
      <c r="K2098" s="217">
        <v>13745416</v>
      </c>
      <c r="L2098" s="217">
        <v>7655761</v>
      </c>
      <c r="M2098" s="217">
        <v>912523</v>
      </c>
      <c r="N2098" s="217">
        <v>1250391</v>
      </c>
      <c r="O2098" s="217">
        <v>3288580</v>
      </c>
      <c r="P2098" s="217">
        <v>585393</v>
      </c>
      <c r="Q2098" s="235">
        <v>27438064</v>
      </c>
      <c r="R2098" s="136"/>
      <c r="S2098" s="136"/>
      <c r="T2098" s="136"/>
      <c r="U2098" s="136"/>
      <c r="V2098" s="136"/>
      <c r="W2098" s="136"/>
      <c r="X2098" s="136"/>
      <c r="Y2098" s="136"/>
      <c r="Z2098" s="136"/>
      <c r="AA2098" s="136"/>
      <c r="AB2098" s="136"/>
      <c r="AC2098" s="136"/>
      <c r="AD2098" s="136"/>
      <c r="AE2098" s="136"/>
      <c r="AF2098" s="136"/>
      <c r="AG2098" s="136"/>
      <c r="AH2098" s="136"/>
      <c r="AI2098" s="136"/>
      <c r="AJ2098" s="136"/>
      <c r="AK2098" s="136"/>
      <c r="AL2098" s="136"/>
      <c r="AM2098" s="136"/>
      <c r="AN2098" s="136"/>
      <c r="AO2098" s="136"/>
      <c r="AP2098" s="136"/>
      <c r="AQ2098" s="136"/>
      <c r="AR2098" s="136"/>
      <c r="AS2098" s="136"/>
      <c r="AT2098" s="136"/>
      <c r="AU2098" s="136"/>
      <c r="AV2098" s="136"/>
      <c r="AW2098" s="136"/>
      <c r="AX2098" s="136"/>
      <c r="AY2098" s="136"/>
      <c r="AZ2098" s="136"/>
      <c r="BA2098" s="136"/>
      <c r="BB2098" s="136"/>
      <c r="BC2098" s="136"/>
      <c r="BD2098" s="136"/>
      <c r="BE2098" s="136"/>
      <c r="BF2098" s="136"/>
      <c r="BG2098" s="136"/>
      <c r="BH2098" s="136"/>
      <c r="BI2098" s="136"/>
      <c r="BJ2098" s="136"/>
      <c r="BK2098" s="136"/>
      <c r="BL2098" s="136"/>
      <c r="BM2098" s="136"/>
      <c r="BN2098" s="136"/>
      <c r="BO2098" s="136"/>
      <c r="BP2098" s="136"/>
      <c r="BQ2098" s="136"/>
      <c r="BR2098" s="136"/>
      <c r="BS2098" s="136"/>
      <c r="BT2098" s="136"/>
      <c r="BU2098" s="136"/>
      <c r="BV2098" s="136"/>
      <c r="BW2098" s="136"/>
      <c r="BX2098" s="136"/>
      <c r="BY2098" s="136"/>
      <c r="BZ2098" s="136"/>
      <c r="CA2098" s="136"/>
      <c r="CB2098" s="136"/>
      <c r="CC2098" s="136"/>
      <c r="CD2098" s="136"/>
      <c r="CE2098" s="136"/>
      <c r="CF2098" s="136"/>
      <c r="CG2098" s="136"/>
      <c r="CH2098" s="136"/>
      <c r="CI2098" s="136"/>
      <c r="CJ2098" s="136"/>
      <c r="CK2098" s="136"/>
      <c r="CL2098" s="136"/>
      <c r="CM2098" s="136"/>
      <c r="CN2098" s="136"/>
      <c r="CO2098" s="136"/>
      <c r="CP2098" s="136"/>
      <c r="CQ2098" s="136"/>
      <c r="CR2098" s="136"/>
      <c r="CS2098" s="136"/>
      <c r="CT2098" s="136"/>
      <c r="CU2098" s="136"/>
      <c r="CV2098" s="136"/>
      <c r="CW2098" s="136"/>
      <c r="CX2098" s="136"/>
      <c r="CY2098" s="136"/>
      <c r="CZ2098" s="136"/>
      <c r="DA2098" s="136"/>
      <c r="DB2098" s="136"/>
      <c r="DC2098" s="136"/>
      <c r="DD2098" s="136"/>
      <c r="DE2098" s="136"/>
      <c r="DF2098" s="136"/>
      <c r="DG2098" s="136"/>
      <c r="DH2098" s="136"/>
      <c r="DI2098" s="136"/>
      <c r="DJ2098" s="136"/>
      <c r="DK2098" s="136"/>
      <c r="DL2098" s="136"/>
      <c r="DM2098" s="136"/>
      <c r="DN2098" s="136"/>
      <c r="DO2098" s="136"/>
      <c r="DP2098" s="136"/>
      <c r="DQ2098" s="136"/>
      <c r="DR2098" s="136"/>
      <c r="DS2098" s="136"/>
      <c r="DT2098" s="136"/>
      <c r="DU2098" s="136"/>
      <c r="DV2098" s="136"/>
      <c r="DW2098" s="136"/>
      <c r="DX2098" s="136"/>
      <c r="DY2098" s="136"/>
      <c r="DZ2098" s="136"/>
      <c r="EA2098" s="136"/>
      <c r="EB2098" s="136"/>
      <c r="EC2098" s="136"/>
      <c r="ED2098" s="136"/>
      <c r="EE2098" s="136"/>
      <c r="EF2098" s="136"/>
      <c r="EG2098" s="136"/>
      <c r="EH2098" s="136"/>
      <c r="EI2098" s="136"/>
      <c r="EJ2098" s="136"/>
      <c r="EK2098" s="136"/>
      <c r="EL2098" s="136"/>
      <c r="EM2098" s="136"/>
      <c r="EN2098" s="136"/>
      <c r="EO2098" s="136"/>
      <c r="EP2098" s="136"/>
      <c r="EQ2098" s="136"/>
      <c r="ER2098" s="136"/>
      <c r="ES2098" s="136"/>
      <c r="ET2098" s="136"/>
      <c r="EU2098" s="136"/>
      <c r="EV2098" s="136"/>
      <c r="EW2098" s="136"/>
      <c r="EX2098" s="136"/>
      <c r="EY2098" s="136"/>
      <c r="EZ2098" s="136"/>
      <c r="FA2098" s="136"/>
      <c r="FB2098" s="136"/>
      <c r="FC2098" s="136"/>
      <c r="FD2098" s="136"/>
      <c r="FE2098" s="136"/>
      <c r="FF2098" s="136"/>
      <c r="FG2098" s="136"/>
      <c r="FH2098" s="136"/>
      <c r="FI2098" s="136"/>
      <c r="FJ2098" s="136"/>
      <c r="FK2098" s="136"/>
      <c r="FL2098" s="136"/>
      <c r="FM2098" s="136"/>
      <c r="FN2098" s="136"/>
      <c r="FO2098" s="136"/>
      <c r="FP2098" s="136"/>
      <c r="FQ2098" s="136"/>
      <c r="FR2098" s="136"/>
      <c r="FS2098" s="136"/>
      <c r="FT2098" s="136"/>
      <c r="FU2098" s="136"/>
      <c r="FV2098" s="136"/>
      <c r="FW2098" s="136"/>
      <c r="FX2098" s="136"/>
      <c r="FY2098" s="136"/>
      <c r="FZ2098" s="136"/>
      <c r="GA2098" s="136"/>
      <c r="GB2098" s="136"/>
      <c r="GC2098" s="136"/>
      <c r="GD2098" s="136"/>
      <c r="GE2098" s="136"/>
      <c r="GF2098" s="136"/>
      <c r="GG2098" s="136"/>
      <c r="GH2098" s="136"/>
      <c r="GI2098" s="136"/>
      <c r="GJ2098" s="136"/>
      <c r="GK2098" s="136"/>
      <c r="GL2098" s="136"/>
      <c r="GM2098" s="136"/>
      <c r="GN2098" s="136"/>
      <c r="GO2098" s="136"/>
      <c r="GP2098" s="136"/>
      <c r="GQ2098" s="136"/>
      <c r="GR2098" s="136"/>
      <c r="GS2098" s="136"/>
      <c r="GT2098" s="136"/>
      <c r="GU2098" s="136"/>
      <c r="GV2098" s="136"/>
      <c r="GW2098" s="136"/>
      <c r="GX2098" s="136"/>
      <c r="GY2098" s="136"/>
      <c r="GZ2098" s="136"/>
      <c r="HA2098" s="136"/>
      <c r="HB2098" s="136"/>
      <c r="HC2098" s="136"/>
      <c r="HD2098" s="136"/>
      <c r="HE2098" s="136"/>
      <c r="HF2098" s="136"/>
      <c r="HG2098" s="136"/>
      <c r="HH2098" s="136"/>
      <c r="HI2098" s="136"/>
      <c r="HJ2098" s="136"/>
      <c r="HK2098" s="136"/>
      <c r="HL2098" s="136"/>
      <c r="HM2098" s="136"/>
      <c r="HN2098" s="136"/>
      <c r="HO2098" s="136"/>
      <c r="HP2098" s="136"/>
      <c r="HQ2098" s="136"/>
      <c r="HR2098" s="136"/>
      <c r="HS2098" s="136"/>
      <c r="HT2098" s="136"/>
      <c r="HU2098" s="136"/>
      <c r="HV2098" s="136"/>
      <c r="HW2098" s="136"/>
      <c r="HX2098" s="136"/>
      <c r="HY2098" s="136"/>
      <c r="HZ2098" s="136"/>
      <c r="IA2098" s="136"/>
      <c r="IB2098" s="136"/>
      <c r="IC2098" s="136"/>
      <c r="ID2098" s="136"/>
      <c r="IE2098" s="136"/>
      <c r="IF2098" s="136"/>
      <c r="IG2098" s="136"/>
    </row>
    <row r="2099" spans="1:241" ht="15" customHeight="1" x14ac:dyDescent="0.25">
      <c r="A2099" s="223" t="s">
        <v>420</v>
      </c>
      <c r="B2099" s="217">
        <v>6243746</v>
      </c>
      <c r="C2099" s="217">
        <v>6448542</v>
      </c>
      <c r="D2099" s="217">
        <v>656418</v>
      </c>
      <c r="E2099" s="217">
        <v>1753938</v>
      </c>
      <c r="F2099" s="217">
        <v>1755128</v>
      </c>
      <c r="G2099" s="217">
        <v>614581</v>
      </c>
      <c r="H2099" s="235">
        <v>17472353</v>
      </c>
      <c r="I2099" s="136"/>
      <c r="J2099" s="321" t="s">
        <v>207</v>
      </c>
      <c r="K2099" s="217">
        <v>10671751</v>
      </c>
      <c r="L2099" s="217">
        <v>6710634</v>
      </c>
      <c r="M2099" s="217">
        <v>749106</v>
      </c>
      <c r="N2099" s="217">
        <v>1096851</v>
      </c>
      <c r="O2099" s="217">
        <v>2743736</v>
      </c>
      <c r="P2099" s="217">
        <v>538185</v>
      </c>
      <c r="Q2099" s="235">
        <v>22510263</v>
      </c>
      <c r="R2099" s="136"/>
      <c r="S2099" s="136"/>
      <c r="T2099" s="136"/>
      <c r="U2099" s="136"/>
      <c r="V2099" s="136"/>
      <c r="W2099" s="136"/>
      <c r="X2099" s="136"/>
      <c r="Y2099" s="136"/>
      <c r="Z2099" s="136"/>
      <c r="AA2099" s="136"/>
      <c r="AB2099" s="136"/>
      <c r="AC2099" s="136"/>
      <c r="AD2099" s="136"/>
      <c r="AE2099" s="136"/>
      <c r="AF2099" s="136"/>
      <c r="AG2099" s="136"/>
      <c r="AH2099" s="136"/>
      <c r="AI2099" s="136"/>
      <c r="AJ2099" s="136"/>
      <c r="AK2099" s="136"/>
      <c r="AL2099" s="136"/>
      <c r="AM2099" s="136"/>
      <c r="AN2099" s="136"/>
      <c r="AO2099" s="136"/>
      <c r="AP2099" s="136"/>
      <c r="AQ2099" s="136"/>
      <c r="AR2099" s="136"/>
      <c r="AS2099" s="136"/>
      <c r="AT2099" s="136"/>
      <c r="AU2099" s="136"/>
      <c r="AV2099" s="136"/>
      <c r="AW2099" s="136"/>
      <c r="AX2099" s="136"/>
      <c r="AY2099" s="136"/>
      <c r="AZ2099" s="136"/>
      <c r="BA2099" s="136"/>
      <c r="BB2099" s="136"/>
      <c r="BC2099" s="136"/>
      <c r="BD2099" s="136"/>
      <c r="BE2099" s="136"/>
      <c r="BF2099" s="136"/>
      <c r="BG2099" s="136"/>
      <c r="BH2099" s="136"/>
      <c r="BI2099" s="136"/>
      <c r="BJ2099" s="136"/>
      <c r="BK2099" s="136"/>
      <c r="BL2099" s="136"/>
      <c r="BM2099" s="136"/>
      <c r="BN2099" s="136"/>
      <c r="BO2099" s="136"/>
      <c r="BP2099" s="136"/>
      <c r="BQ2099" s="136"/>
      <c r="BR2099" s="136"/>
      <c r="BS2099" s="136"/>
      <c r="BT2099" s="136"/>
      <c r="BU2099" s="136"/>
      <c r="BV2099" s="136"/>
      <c r="BW2099" s="136"/>
      <c r="BX2099" s="136"/>
      <c r="BY2099" s="136"/>
      <c r="BZ2099" s="136"/>
      <c r="CA2099" s="136"/>
      <c r="CB2099" s="136"/>
      <c r="CC2099" s="136"/>
      <c r="CD2099" s="136"/>
      <c r="CE2099" s="136"/>
      <c r="CF2099" s="136"/>
      <c r="CG2099" s="136"/>
      <c r="CH2099" s="136"/>
      <c r="CI2099" s="136"/>
      <c r="CJ2099" s="136"/>
      <c r="CK2099" s="136"/>
      <c r="CL2099" s="136"/>
      <c r="CM2099" s="136"/>
      <c r="CN2099" s="136"/>
      <c r="CO2099" s="136"/>
      <c r="CP2099" s="136"/>
      <c r="CQ2099" s="136"/>
      <c r="CR2099" s="136"/>
      <c r="CS2099" s="136"/>
      <c r="CT2099" s="136"/>
      <c r="CU2099" s="136"/>
      <c r="CV2099" s="136"/>
      <c r="CW2099" s="136"/>
      <c r="CX2099" s="136"/>
      <c r="CY2099" s="136"/>
      <c r="CZ2099" s="136"/>
      <c r="DA2099" s="136"/>
      <c r="DB2099" s="136"/>
      <c r="DC2099" s="136"/>
      <c r="DD2099" s="136"/>
      <c r="DE2099" s="136"/>
      <c r="DF2099" s="136"/>
      <c r="DG2099" s="136"/>
      <c r="DH2099" s="136"/>
      <c r="DI2099" s="136"/>
      <c r="DJ2099" s="136"/>
      <c r="DK2099" s="136"/>
      <c r="DL2099" s="136"/>
      <c r="DM2099" s="136"/>
      <c r="DN2099" s="136"/>
      <c r="DO2099" s="136"/>
      <c r="DP2099" s="136"/>
      <c r="DQ2099" s="136"/>
      <c r="DR2099" s="136"/>
      <c r="DS2099" s="136"/>
      <c r="DT2099" s="136"/>
      <c r="DU2099" s="136"/>
      <c r="DV2099" s="136"/>
      <c r="DW2099" s="136"/>
      <c r="DX2099" s="136"/>
      <c r="DY2099" s="136"/>
      <c r="DZ2099" s="136"/>
      <c r="EA2099" s="136"/>
      <c r="EB2099" s="136"/>
      <c r="EC2099" s="136"/>
      <c r="ED2099" s="136"/>
      <c r="EE2099" s="136"/>
      <c r="EF2099" s="136"/>
      <c r="EG2099" s="136"/>
      <c r="EH2099" s="136"/>
      <c r="EI2099" s="136"/>
      <c r="EJ2099" s="136"/>
      <c r="EK2099" s="136"/>
      <c r="EL2099" s="136"/>
      <c r="EM2099" s="136"/>
      <c r="EN2099" s="136"/>
      <c r="EO2099" s="136"/>
      <c r="EP2099" s="136"/>
      <c r="EQ2099" s="136"/>
      <c r="ER2099" s="136"/>
      <c r="ES2099" s="136"/>
      <c r="ET2099" s="136"/>
      <c r="EU2099" s="136"/>
      <c r="EV2099" s="136"/>
      <c r="EW2099" s="136"/>
      <c r="EX2099" s="136"/>
      <c r="EY2099" s="136"/>
      <c r="EZ2099" s="136"/>
      <c r="FA2099" s="136"/>
      <c r="FB2099" s="136"/>
      <c r="FC2099" s="136"/>
      <c r="FD2099" s="136"/>
      <c r="FE2099" s="136"/>
      <c r="FF2099" s="136"/>
      <c r="FG2099" s="136"/>
      <c r="FH2099" s="136"/>
      <c r="FI2099" s="136"/>
      <c r="FJ2099" s="136"/>
      <c r="FK2099" s="136"/>
      <c r="FL2099" s="136"/>
      <c r="FM2099" s="136"/>
      <c r="FN2099" s="136"/>
      <c r="FO2099" s="136"/>
      <c r="FP2099" s="136"/>
      <c r="FQ2099" s="136"/>
      <c r="FR2099" s="136"/>
      <c r="FS2099" s="136"/>
      <c r="FT2099" s="136"/>
      <c r="FU2099" s="136"/>
      <c r="FV2099" s="136"/>
      <c r="FW2099" s="136"/>
      <c r="FX2099" s="136"/>
      <c r="FY2099" s="136"/>
      <c r="FZ2099" s="136"/>
      <c r="GA2099" s="136"/>
      <c r="GB2099" s="136"/>
      <c r="GC2099" s="136"/>
      <c r="GD2099" s="136"/>
      <c r="GE2099" s="136"/>
      <c r="GF2099" s="136"/>
      <c r="GG2099" s="136"/>
      <c r="GH2099" s="136"/>
      <c r="GI2099" s="136"/>
      <c r="GJ2099" s="136"/>
      <c r="GK2099" s="136"/>
      <c r="GL2099" s="136"/>
      <c r="GM2099" s="136"/>
      <c r="GN2099" s="136"/>
      <c r="GO2099" s="136"/>
      <c r="GP2099" s="136"/>
      <c r="GQ2099" s="136"/>
      <c r="GR2099" s="136"/>
      <c r="GS2099" s="136"/>
      <c r="GT2099" s="136"/>
      <c r="GU2099" s="136"/>
      <c r="GV2099" s="136"/>
      <c r="GW2099" s="136"/>
      <c r="GX2099" s="136"/>
      <c r="GY2099" s="136"/>
      <c r="GZ2099" s="136"/>
      <c r="HA2099" s="136"/>
      <c r="HB2099" s="136"/>
      <c r="HC2099" s="136"/>
      <c r="HD2099" s="136"/>
      <c r="HE2099" s="136"/>
      <c r="HF2099" s="136"/>
      <c r="HG2099" s="136"/>
      <c r="HH2099" s="136"/>
      <c r="HI2099" s="136"/>
      <c r="HJ2099" s="136"/>
      <c r="HK2099" s="136"/>
      <c r="HL2099" s="136"/>
      <c r="HM2099" s="136"/>
      <c r="HN2099" s="136"/>
      <c r="HO2099" s="136"/>
      <c r="HP2099" s="136"/>
      <c r="HQ2099" s="136"/>
      <c r="HR2099" s="136"/>
      <c r="HS2099" s="136"/>
      <c r="HT2099" s="136"/>
      <c r="HU2099" s="136"/>
      <c r="HV2099" s="136"/>
      <c r="HW2099" s="136"/>
      <c r="HX2099" s="136"/>
      <c r="HY2099" s="136"/>
      <c r="HZ2099" s="136"/>
      <c r="IA2099" s="136"/>
      <c r="IB2099" s="136"/>
      <c r="IC2099" s="136"/>
      <c r="ID2099" s="136"/>
      <c r="IE2099" s="136"/>
      <c r="IF2099" s="136"/>
      <c r="IG2099" s="136"/>
    </row>
    <row r="2100" spans="1:241" ht="15" customHeight="1" x14ac:dyDescent="0.25">
      <c r="A2100" s="223" t="s">
        <v>421</v>
      </c>
      <c r="B2100" s="217">
        <v>5795859</v>
      </c>
      <c r="C2100" s="217">
        <v>4469547</v>
      </c>
      <c r="D2100" s="217">
        <v>742089</v>
      </c>
      <c r="E2100" s="217">
        <v>1583006</v>
      </c>
      <c r="F2100" s="217">
        <v>1641390</v>
      </c>
      <c r="G2100" s="217">
        <v>524907</v>
      </c>
      <c r="H2100" s="235">
        <v>14756798</v>
      </c>
      <c r="I2100" s="136"/>
      <c r="J2100" s="321" t="s">
        <v>870</v>
      </c>
      <c r="K2100" s="217">
        <v>6221103</v>
      </c>
      <c r="L2100" s="217">
        <v>4668434</v>
      </c>
      <c r="M2100" s="217">
        <v>583090</v>
      </c>
      <c r="N2100" s="217">
        <v>976064</v>
      </c>
      <c r="O2100" s="217">
        <v>1737524</v>
      </c>
      <c r="P2100" s="217">
        <v>510369</v>
      </c>
      <c r="Q2100" s="235">
        <v>14696584</v>
      </c>
      <c r="R2100" s="136"/>
      <c r="S2100" s="136"/>
      <c r="T2100" s="136"/>
      <c r="U2100" s="136"/>
      <c r="V2100" s="136"/>
      <c r="W2100" s="136"/>
      <c r="X2100" s="136"/>
      <c r="Y2100" s="136"/>
      <c r="Z2100" s="136"/>
      <c r="AA2100" s="136"/>
      <c r="AB2100" s="136"/>
      <c r="AC2100" s="136"/>
      <c r="AD2100" s="136"/>
      <c r="AE2100" s="136"/>
      <c r="AF2100" s="136"/>
      <c r="AG2100" s="136"/>
      <c r="AH2100" s="136"/>
      <c r="AI2100" s="136"/>
      <c r="AJ2100" s="136"/>
      <c r="AK2100" s="136"/>
      <c r="AL2100" s="136"/>
      <c r="AM2100" s="136"/>
      <c r="AN2100" s="136"/>
      <c r="AO2100" s="136"/>
      <c r="AP2100" s="136"/>
      <c r="AQ2100" s="136"/>
      <c r="AR2100" s="136"/>
      <c r="AS2100" s="136"/>
      <c r="AT2100" s="136"/>
      <c r="AU2100" s="136"/>
      <c r="AV2100" s="136"/>
      <c r="AW2100" s="136"/>
      <c r="AX2100" s="136"/>
      <c r="AY2100" s="136"/>
      <c r="AZ2100" s="136"/>
      <c r="BA2100" s="136"/>
      <c r="BB2100" s="136"/>
      <c r="BC2100" s="136"/>
      <c r="BD2100" s="136"/>
      <c r="BE2100" s="136"/>
      <c r="BF2100" s="136"/>
      <c r="BG2100" s="136"/>
      <c r="BH2100" s="136"/>
      <c r="BI2100" s="136"/>
      <c r="BJ2100" s="136"/>
      <c r="BK2100" s="136"/>
      <c r="BL2100" s="136"/>
      <c r="BM2100" s="136"/>
      <c r="BN2100" s="136"/>
      <c r="BO2100" s="136"/>
      <c r="BP2100" s="136"/>
      <c r="BQ2100" s="136"/>
      <c r="BR2100" s="136"/>
      <c r="BS2100" s="136"/>
      <c r="BT2100" s="136"/>
      <c r="BU2100" s="136"/>
      <c r="BV2100" s="136"/>
      <c r="BW2100" s="136"/>
      <c r="BX2100" s="136"/>
      <c r="BY2100" s="136"/>
      <c r="BZ2100" s="136"/>
      <c r="CA2100" s="136"/>
      <c r="CB2100" s="136"/>
      <c r="CC2100" s="136"/>
      <c r="CD2100" s="136"/>
      <c r="CE2100" s="136"/>
      <c r="CF2100" s="136"/>
      <c r="CG2100" s="136"/>
      <c r="CH2100" s="136"/>
      <c r="CI2100" s="136"/>
      <c r="CJ2100" s="136"/>
      <c r="CK2100" s="136"/>
      <c r="CL2100" s="136"/>
      <c r="CM2100" s="136"/>
      <c r="CN2100" s="136"/>
      <c r="CO2100" s="136"/>
      <c r="CP2100" s="136"/>
      <c r="CQ2100" s="136"/>
      <c r="CR2100" s="136"/>
      <c r="CS2100" s="136"/>
      <c r="CT2100" s="136"/>
      <c r="CU2100" s="136"/>
      <c r="CV2100" s="136"/>
      <c r="CW2100" s="136"/>
      <c r="CX2100" s="136"/>
      <c r="CY2100" s="136"/>
      <c r="CZ2100" s="136"/>
      <c r="DA2100" s="136"/>
      <c r="DB2100" s="136"/>
      <c r="DC2100" s="136"/>
      <c r="DD2100" s="136"/>
      <c r="DE2100" s="136"/>
      <c r="DF2100" s="136"/>
      <c r="DG2100" s="136"/>
      <c r="DH2100" s="136"/>
      <c r="DI2100" s="136"/>
      <c r="DJ2100" s="136"/>
      <c r="DK2100" s="136"/>
      <c r="DL2100" s="136"/>
      <c r="DM2100" s="136"/>
      <c r="DN2100" s="136"/>
      <c r="DO2100" s="136"/>
      <c r="DP2100" s="136"/>
      <c r="DQ2100" s="136"/>
      <c r="DR2100" s="136"/>
      <c r="DS2100" s="136"/>
      <c r="DT2100" s="136"/>
      <c r="DU2100" s="136"/>
      <c r="DV2100" s="136"/>
      <c r="DW2100" s="136"/>
      <c r="DX2100" s="136"/>
      <c r="DY2100" s="136"/>
      <c r="DZ2100" s="136"/>
      <c r="EA2100" s="136"/>
      <c r="EB2100" s="136"/>
      <c r="EC2100" s="136"/>
      <c r="ED2100" s="136"/>
      <c r="EE2100" s="136"/>
      <c r="EF2100" s="136"/>
      <c r="EG2100" s="136"/>
      <c r="EH2100" s="136"/>
      <c r="EI2100" s="136"/>
      <c r="EJ2100" s="136"/>
      <c r="EK2100" s="136"/>
      <c r="EL2100" s="136"/>
      <c r="EM2100" s="136"/>
      <c r="EN2100" s="136"/>
      <c r="EO2100" s="136"/>
      <c r="EP2100" s="136"/>
      <c r="EQ2100" s="136"/>
      <c r="ER2100" s="136"/>
      <c r="ES2100" s="136"/>
      <c r="ET2100" s="136"/>
      <c r="EU2100" s="136"/>
      <c r="EV2100" s="136"/>
      <c r="EW2100" s="136"/>
      <c r="EX2100" s="136"/>
      <c r="EY2100" s="136"/>
      <c r="EZ2100" s="136"/>
      <c r="FA2100" s="136"/>
      <c r="FB2100" s="136"/>
      <c r="FC2100" s="136"/>
      <c r="FD2100" s="136"/>
      <c r="FE2100" s="136"/>
      <c r="FF2100" s="136"/>
      <c r="FG2100" s="136"/>
      <c r="FH2100" s="136"/>
      <c r="FI2100" s="136"/>
      <c r="FJ2100" s="136"/>
      <c r="FK2100" s="136"/>
      <c r="FL2100" s="136"/>
      <c r="FM2100" s="136"/>
      <c r="FN2100" s="136"/>
      <c r="FO2100" s="136"/>
      <c r="FP2100" s="136"/>
      <c r="FQ2100" s="136"/>
      <c r="FR2100" s="136"/>
      <c r="FS2100" s="136"/>
      <c r="FT2100" s="136"/>
      <c r="FU2100" s="136"/>
      <c r="FV2100" s="136"/>
      <c r="FW2100" s="136"/>
      <c r="FX2100" s="136"/>
      <c r="FY2100" s="136"/>
      <c r="FZ2100" s="136"/>
      <c r="GA2100" s="136"/>
      <c r="GB2100" s="136"/>
      <c r="GC2100" s="136"/>
      <c r="GD2100" s="136"/>
      <c r="GE2100" s="136"/>
      <c r="GF2100" s="136"/>
      <c r="GG2100" s="136"/>
      <c r="GH2100" s="136"/>
      <c r="GI2100" s="136"/>
      <c r="GJ2100" s="136"/>
      <c r="GK2100" s="136"/>
      <c r="GL2100" s="136"/>
      <c r="GM2100" s="136"/>
      <c r="GN2100" s="136"/>
      <c r="GO2100" s="136"/>
      <c r="GP2100" s="136"/>
      <c r="GQ2100" s="136"/>
      <c r="GR2100" s="136"/>
      <c r="GS2100" s="136"/>
      <c r="GT2100" s="136"/>
      <c r="GU2100" s="136"/>
      <c r="GV2100" s="136"/>
      <c r="GW2100" s="136"/>
      <c r="GX2100" s="136"/>
      <c r="GY2100" s="136"/>
      <c r="GZ2100" s="136"/>
      <c r="HA2100" s="136"/>
      <c r="HB2100" s="136"/>
      <c r="HC2100" s="136"/>
      <c r="HD2100" s="136"/>
      <c r="HE2100" s="136"/>
      <c r="HF2100" s="136"/>
      <c r="HG2100" s="136"/>
      <c r="HH2100" s="136"/>
      <c r="HI2100" s="136"/>
      <c r="HJ2100" s="136"/>
      <c r="HK2100" s="136"/>
      <c r="HL2100" s="136"/>
      <c r="HM2100" s="136"/>
      <c r="HN2100" s="136"/>
      <c r="HO2100" s="136"/>
      <c r="HP2100" s="136"/>
      <c r="HQ2100" s="136"/>
      <c r="HR2100" s="136"/>
      <c r="HS2100" s="136"/>
      <c r="HT2100" s="136"/>
      <c r="HU2100" s="136"/>
      <c r="HV2100" s="136"/>
      <c r="HW2100" s="136"/>
      <c r="HX2100" s="136"/>
      <c r="HY2100" s="136"/>
      <c r="HZ2100" s="136"/>
      <c r="IA2100" s="136"/>
      <c r="IB2100" s="136"/>
      <c r="IC2100" s="136"/>
      <c r="ID2100" s="136"/>
      <c r="IE2100" s="136"/>
      <c r="IF2100" s="136"/>
      <c r="IG2100" s="136"/>
    </row>
    <row r="2101" spans="1:241" ht="15" customHeight="1" x14ac:dyDescent="0.25">
      <c r="A2101" s="223" t="s">
        <v>422</v>
      </c>
      <c r="B2101" s="217">
        <v>7827136</v>
      </c>
      <c r="C2101" s="217">
        <v>8431178</v>
      </c>
      <c r="D2101" s="217">
        <v>1063507</v>
      </c>
      <c r="E2101" s="217">
        <v>1590106</v>
      </c>
      <c r="F2101" s="217">
        <v>1980736</v>
      </c>
      <c r="G2101" s="217">
        <v>759309</v>
      </c>
      <c r="H2101" s="235">
        <v>21651972</v>
      </c>
      <c r="I2101" s="136"/>
      <c r="J2101" s="321" t="s">
        <v>205</v>
      </c>
      <c r="K2101" s="217">
        <v>8159738</v>
      </c>
      <c r="L2101" s="217">
        <v>6174231</v>
      </c>
      <c r="M2101" s="217">
        <v>774727</v>
      </c>
      <c r="N2101" s="217">
        <v>1169591</v>
      </c>
      <c r="O2101" s="217">
        <v>2948745</v>
      </c>
      <c r="P2101" s="217">
        <v>607748</v>
      </c>
      <c r="Q2101" s="235">
        <v>19834780</v>
      </c>
      <c r="R2101" s="136"/>
      <c r="S2101" s="136"/>
      <c r="T2101" s="136"/>
      <c r="U2101" s="136"/>
      <c r="V2101" s="136"/>
      <c r="W2101" s="136"/>
      <c r="X2101" s="136"/>
      <c r="Y2101" s="136"/>
      <c r="Z2101" s="136"/>
      <c r="AA2101" s="136"/>
      <c r="AB2101" s="136"/>
      <c r="AC2101" s="136"/>
      <c r="AD2101" s="136"/>
      <c r="AE2101" s="136"/>
      <c r="AF2101" s="136"/>
      <c r="AG2101" s="136"/>
      <c r="AH2101" s="136"/>
      <c r="AI2101" s="136"/>
      <c r="AJ2101" s="136"/>
      <c r="AK2101" s="136"/>
      <c r="AL2101" s="136"/>
      <c r="AM2101" s="136"/>
      <c r="AN2101" s="136"/>
      <c r="AO2101" s="136"/>
      <c r="AP2101" s="136"/>
      <c r="AQ2101" s="136"/>
      <c r="AR2101" s="136"/>
      <c r="AS2101" s="136"/>
      <c r="AT2101" s="136"/>
      <c r="AU2101" s="136"/>
      <c r="AV2101" s="136"/>
      <c r="AW2101" s="136"/>
      <c r="AX2101" s="136"/>
      <c r="AY2101" s="136"/>
      <c r="AZ2101" s="136"/>
      <c r="BA2101" s="136"/>
      <c r="BB2101" s="136"/>
      <c r="BC2101" s="136"/>
      <c r="BD2101" s="136"/>
      <c r="BE2101" s="136"/>
      <c r="BF2101" s="136"/>
      <c r="BG2101" s="136"/>
      <c r="BH2101" s="136"/>
      <c r="BI2101" s="136"/>
      <c r="BJ2101" s="136"/>
      <c r="BK2101" s="136"/>
      <c r="BL2101" s="136"/>
      <c r="BM2101" s="136"/>
      <c r="BN2101" s="136"/>
      <c r="BO2101" s="136"/>
      <c r="BP2101" s="136"/>
      <c r="BQ2101" s="136"/>
      <c r="BR2101" s="136"/>
      <c r="BS2101" s="136"/>
      <c r="BT2101" s="136"/>
      <c r="BU2101" s="136"/>
      <c r="BV2101" s="136"/>
      <c r="BW2101" s="136"/>
      <c r="BX2101" s="136"/>
      <c r="BY2101" s="136"/>
      <c r="BZ2101" s="136"/>
      <c r="CA2101" s="136"/>
      <c r="CB2101" s="136"/>
      <c r="CC2101" s="136"/>
      <c r="CD2101" s="136"/>
      <c r="CE2101" s="136"/>
      <c r="CF2101" s="136"/>
      <c r="CG2101" s="136"/>
      <c r="CH2101" s="136"/>
      <c r="CI2101" s="136"/>
      <c r="CJ2101" s="136"/>
      <c r="CK2101" s="136"/>
      <c r="CL2101" s="136"/>
      <c r="CM2101" s="136"/>
      <c r="CN2101" s="136"/>
      <c r="CO2101" s="136"/>
      <c r="CP2101" s="136"/>
      <c r="CQ2101" s="136"/>
      <c r="CR2101" s="136"/>
      <c r="CS2101" s="136"/>
      <c r="CT2101" s="136"/>
      <c r="CU2101" s="136"/>
      <c r="CV2101" s="136"/>
      <c r="CW2101" s="136"/>
      <c r="CX2101" s="136"/>
      <c r="CY2101" s="136"/>
      <c r="CZ2101" s="136"/>
      <c r="DA2101" s="136"/>
      <c r="DB2101" s="136"/>
      <c r="DC2101" s="136"/>
      <c r="DD2101" s="136"/>
      <c r="DE2101" s="136"/>
      <c r="DF2101" s="136"/>
      <c r="DG2101" s="136"/>
      <c r="DH2101" s="136"/>
      <c r="DI2101" s="136"/>
      <c r="DJ2101" s="136"/>
      <c r="DK2101" s="136"/>
      <c r="DL2101" s="136"/>
      <c r="DM2101" s="136"/>
      <c r="DN2101" s="136"/>
      <c r="DO2101" s="136"/>
      <c r="DP2101" s="136"/>
      <c r="DQ2101" s="136"/>
      <c r="DR2101" s="136"/>
      <c r="DS2101" s="136"/>
      <c r="DT2101" s="136"/>
      <c r="DU2101" s="136"/>
      <c r="DV2101" s="136"/>
      <c r="DW2101" s="136"/>
      <c r="DX2101" s="136"/>
      <c r="DY2101" s="136"/>
      <c r="DZ2101" s="136"/>
      <c r="EA2101" s="136"/>
      <c r="EB2101" s="136"/>
      <c r="EC2101" s="136"/>
      <c r="ED2101" s="136"/>
      <c r="EE2101" s="136"/>
      <c r="EF2101" s="136"/>
      <c r="EG2101" s="136"/>
      <c r="EH2101" s="136"/>
      <c r="EI2101" s="136"/>
      <c r="EJ2101" s="136"/>
      <c r="EK2101" s="136"/>
      <c r="EL2101" s="136"/>
      <c r="EM2101" s="136"/>
      <c r="EN2101" s="136"/>
      <c r="EO2101" s="136"/>
      <c r="EP2101" s="136"/>
      <c r="EQ2101" s="136"/>
      <c r="ER2101" s="136"/>
      <c r="ES2101" s="136"/>
      <c r="ET2101" s="136"/>
      <c r="EU2101" s="136"/>
      <c r="EV2101" s="136"/>
      <c r="EW2101" s="136"/>
      <c r="EX2101" s="136"/>
      <c r="EY2101" s="136"/>
      <c r="EZ2101" s="136"/>
      <c r="FA2101" s="136"/>
      <c r="FB2101" s="136"/>
      <c r="FC2101" s="136"/>
      <c r="FD2101" s="136"/>
      <c r="FE2101" s="136"/>
      <c r="FF2101" s="136"/>
      <c r="FG2101" s="136"/>
      <c r="FH2101" s="136"/>
      <c r="FI2101" s="136"/>
      <c r="FJ2101" s="136"/>
      <c r="FK2101" s="136"/>
      <c r="FL2101" s="136"/>
      <c r="FM2101" s="136"/>
      <c r="FN2101" s="136"/>
      <c r="FO2101" s="136"/>
      <c r="FP2101" s="136"/>
      <c r="FQ2101" s="136"/>
      <c r="FR2101" s="136"/>
      <c r="FS2101" s="136"/>
      <c r="FT2101" s="136"/>
      <c r="FU2101" s="136"/>
      <c r="FV2101" s="136"/>
      <c r="FW2101" s="136"/>
      <c r="FX2101" s="136"/>
      <c r="FY2101" s="136"/>
      <c r="FZ2101" s="136"/>
      <c r="GA2101" s="136"/>
      <c r="GB2101" s="136"/>
      <c r="GC2101" s="136"/>
      <c r="GD2101" s="136"/>
      <c r="GE2101" s="136"/>
      <c r="GF2101" s="136"/>
      <c r="GG2101" s="136"/>
      <c r="GH2101" s="136"/>
      <c r="GI2101" s="136"/>
      <c r="GJ2101" s="136"/>
      <c r="GK2101" s="136"/>
      <c r="GL2101" s="136"/>
      <c r="GM2101" s="136"/>
      <c r="GN2101" s="136"/>
      <c r="GO2101" s="136"/>
      <c r="GP2101" s="136"/>
      <c r="GQ2101" s="136"/>
      <c r="GR2101" s="136"/>
      <c r="GS2101" s="136"/>
      <c r="GT2101" s="136"/>
      <c r="GU2101" s="136"/>
      <c r="GV2101" s="136"/>
      <c r="GW2101" s="136"/>
      <c r="GX2101" s="136"/>
      <c r="GY2101" s="136"/>
      <c r="GZ2101" s="136"/>
      <c r="HA2101" s="136"/>
      <c r="HB2101" s="136"/>
      <c r="HC2101" s="136"/>
      <c r="HD2101" s="136"/>
      <c r="HE2101" s="136"/>
      <c r="HF2101" s="136"/>
      <c r="HG2101" s="136"/>
      <c r="HH2101" s="136"/>
      <c r="HI2101" s="136"/>
      <c r="HJ2101" s="136"/>
      <c r="HK2101" s="136"/>
      <c r="HL2101" s="136"/>
      <c r="HM2101" s="136"/>
      <c r="HN2101" s="136"/>
      <c r="HO2101" s="136"/>
      <c r="HP2101" s="136"/>
      <c r="HQ2101" s="136"/>
      <c r="HR2101" s="136"/>
      <c r="HS2101" s="136"/>
      <c r="HT2101" s="136"/>
      <c r="HU2101" s="136"/>
      <c r="HV2101" s="136"/>
      <c r="HW2101" s="136"/>
      <c r="HX2101" s="136"/>
      <c r="HY2101" s="136"/>
      <c r="HZ2101" s="136"/>
      <c r="IA2101" s="136"/>
      <c r="IB2101" s="136"/>
      <c r="IC2101" s="136"/>
      <c r="ID2101" s="136"/>
      <c r="IE2101" s="136"/>
      <c r="IF2101" s="136"/>
      <c r="IG2101" s="136"/>
    </row>
    <row r="2102" spans="1:241" ht="15" customHeight="1" x14ac:dyDescent="0.25">
      <c r="A2102" s="223" t="s">
        <v>423</v>
      </c>
      <c r="B2102" s="217">
        <v>9100252</v>
      </c>
      <c r="C2102" s="217">
        <v>7465111</v>
      </c>
      <c r="D2102" s="217">
        <v>936988</v>
      </c>
      <c r="E2102" s="217">
        <v>1672017</v>
      </c>
      <c r="F2102" s="217">
        <v>1885315</v>
      </c>
      <c r="G2102" s="217">
        <v>894687</v>
      </c>
      <c r="H2102" s="235">
        <v>21954370</v>
      </c>
      <c r="I2102" s="136"/>
      <c r="J2102" s="321" t="s">
        <v>204</v>
      </c>
      <c r="K2102" s="217">
        <v>6915092</v>
      </c>
      <c r="L2102" s="217">
        <v>6524753</v>
      </c>
      <c r="M2102" s="217">
        <v>693123</v>
      </c>
      <c r="N2102" s="217">
        <v>889785</v>
      </c>
      <c r="O2102" s="217">
        <v>2342850</v>
      </c>
      <c r="P2102" s="217">
        <v>516036</v>
      </c>
      <c r="Q2102" s="235">
        <v>17881639</v>
      </c>
      <c r="R2102" s="136"/>
      <c r="S2102" s="136"/>
      <c r="T2102" s="136"/>
      <c r="U2102" s="136"/>
      <c r="V2102" s="136"/>
      <c r="W2102" s="136"/>
      <c r="X2102" s="136"/>
      <c r="Y2102" s="136"/>
      <c r="Z2102" s="136"/>
      <c r="AA2102" s="136"/>
      <c r="AB2102" s="136"/>
      <c r="AC2102" s="136"/>
      <c r="AD2102" s="136"/>
      <c r="AE2102" s="136"/>
      <c r="AF2102" s="136"/>
      <c r="AG2102" s="136"/>
      <c r="AH2102" s="136"/>
      <c r="AI2102" s="136"/>
      <c r="AJ2102" s="136"/>
      <c r="AK2102" s="136"/>
      <c r="AL2102" s="136"/>
      <c r="AM2102" s="136"/>
      <c r="AN2102" s="136"/>
      <c r="AO2102" s="136"/>
      <c r="AP2102" s="136"/>
      <c r="AQ2102" s="136"/>
      <c r="AR2102" s="136"/>
      <c r="AS2102" s="136"/>
      <c r="AT2102" s="136"/>
      <c r="AU2102" s="136"/>
      <c r="AV2102" s="136"/>
      <c r="AW2102" s="136"/>
      <c r="AX2102" s="136"/>
      <c r="AY2102" s="136"/>
      <c r="AZ2102" s="136"/>
      <c r="BA2102" s="136"/>
      <c r="BB2102" s="136"/>
      <c r="BC2102" s="136"/>
      <c r="BD2102" s="136"/>
      <c r="BE2102" s="136"/>
      <c r="BF2102" s="136"/>
      <c r="BG2102" s="136"/>
      <c r="BH2102" s="136"/>
      <c r="BI2102" s="136"/>
      <c r="BJ2102" s="136"/>
      <c r="BK2102" s="136"/>
      <c r="BL2102" s="136"/>
      <c r="BM2102" s="136"/>
      <c r="BN2102" s="136"/>
      <c r="BO2102" s="136"/>
      <c r="BP2102" s="136"/>
      <c r="BQ2102" s="136"/>
      <c r="BR2102" s="136"/>
      <c r="BS2102" s="136"/>
      <c r="BT2102" s="136"/>
      <c r="BU2102" s="136"/>
      <c r="BV2102" s="136"/>
      <c r="BW2102" s="136"/>
      <c r="BX2102" s="136"/>
      <c r="BY2102" s="136"/>
      <c r="BZ2102" s="136"/>
      <c r="CA2102" s="136"/>
      <c r="CB2102" s="136"/>
      <c r="CC2102" s="136"/>
      <c r="CD2102" s="136"/>
      <c r="CE2102" s="136"/>
      <c r="CF2102" s="136"/>
      <c r="CG2102" s="136"/>
      <c r="CH2102" s="136"/>
      <c r="CI2102" s="136"/>
      <c r="CJ2102" s="136"/>
      <c r="CK2102" s="136"/>
      <c r="CL2102" s="136"/>
      <c r="CM2102" s="136"/>
      <c r="CN2102" s="136"/>
      <c r="CO2102" s="136"/>
      <c r="CP2102" s="136"/>
      <c r="CQ2102" s="136"/>
      <c r="CR2102" s="136"/>
      <c r="CS2102" s="136"/>
      <c r="CT2102" s="136"/>
      <c r="CU2102" s="136"/>
      <c r="CV2102" s="136"/>
      <c r="CW2102" s="136"/>
      <c r="CX2102" s="136"/>
      <c r="CY2102" s="136"/>
      <c r="CZ2102" s="136"/>
      <c r="DA2102" s="136"/>
      <c r="DB2102" s="136"/>
      <c r="DC2102" s="136"/>
      <c r="DD2102" s="136"/>
      <c r="DE2102" s="136"/>
      <c r="DF2102" s="136"/>
      <c r="DG2102" s="136"/>
      <c r="DH2102" s="136"/>
      <c r="DI2102" s="136"/>
      <c r="DJ2102" s="136"/>
      <c r="DK2102" s="136"/>
      <c r="DL2102" s="136"/>
      <c r="DM2102" s="136"/>
      <c r="DN2102" s="136"/>
      <c r="DO2102" s="136"/>
      <c r="DP2102" s="136"/>
      <c r="DQ2102" s="136"/>
      <c r="DR2102" s="136"/>
      <c r="DS2102" s="136"/>
      <c r="DT2102" s="136"/>
      <c r="DU2102" s="136"/>
      <c r="DV2102" s="136"/>
      <c r="DW2102" s="136"/>
      <c r="DX2102" s="136"/>
      <c r="DY2102" s="136"/>
      <c r="DZ2102" s="136"/>
      <c r="EA2102" s="136"/>
      <c r="EB2102" s="136"/>
      <c r="EC2102" s="136"/>
      <c r="ED2102" s="136"/>
      <c r="EE2102" s="136"/>
      <c r="EF2102" s="136"/>
      <c r="EG2102" s="136"/>
      <c r="EH2102" s="136"/>
      <c r="EI2102" s="136"/>
      <c r="EJ2102" s="136"/>
      <c r="EK2102" s="136"/>
      <c r="EL2102" s="136"/>
      <c r="EM2102" s="136"/>
      <c r="EN2102" s="136"/>
      <c r="EO2102" s="136"/>
      <c r="EP2102" s="136"/>
      <c r="EQ2102" s="136"/>
      <c r="ER2102" s="136"/>
      <c r="ES2102" s="136"/>
      <c r="ET2102" s="136"/>
      <c r="EU2102" s="136"/>
      <c r="EV2102" s="136"/>
      <c r="EW2102" s="136"/>
      <c r="EX2102" s="136"/>
      <c r="EY2102" s="136"/>
      <c r="EZ2102" s="136"/>
      <c r="FA2102" s="136"/>
      <c r="FB2102" s="136"/>
      <c r="FC2102" s="136"/>
      <c r="FD2102" s="136"/>
      <c r="FE2102" s="136"/>
      <c r="FF2102" s="136"/>
      <c r="FG2102" s="136"/>
      <c r="FH2102" s="136"/>
      <c r="FI2102" s="136"/>
      <c r="FJ2102" s="136"/>
      <c r="FK2102" s="136"/>
      <c r="FL2102" s="136"/>
      <c r="FM2102" s="136"/>
      <c r="FN2102" s="136"/>
      <c r="FO2102" s="136"/>
      <c r="FP2102" s="136"/>
      <c r="FQ2102" s="136"/>
      <c r="FR2102" s="136"/>
      <c r="FS2102" s="136"/>
      <c r="FT2102" s="136"/>
      <c r="FU2102" s="136"/>
      <c r="FV2102" s="136"/>
      <c r="FW2102" s="136"/>
      <c r="FX2102" s="136"/>
      <c r="FY2102" s="136"/>
      <c r="FZ2102" s="136"/>
      <c r="GA2102" s="136"/>
      <c r="GB2102" s="136"/>
      <c r="GC2102" s="136"/>
      <c r="GD2102" s="136"/>
      <c r="GE2102" s="136"/>
      <c r="GF2102" s="136"/>
      <c r="GG2102" s="136"/>
      <c r="GH2102" s="136"/>
      <c r="GI2102" s="136"/>
      <c r="GJ2102" s="136"/>
      <c r="GK2102" s="136"/>
      <c r="GL2102" s="136"/>
      <c r="GM2102" s="136"/>
      <c r="GN2102" s="136"/>
      <c r="GO2102" s="136"/>
      <c r="GP2102" s="136"/>
      <c r="GQ2102" s="136"/>
      <c r="GR2102" s="136"/>
      <c r="GS2102" s="136"/>
      <c r="GT2102" s="136"/>
      <c r="GU2102" s="136"/>
      <c r="GV2102" s="136"/>
      <c r="GW2102" s="136"/>
      <c r="GX2102" s="136"/>
      <c r="GY2102" s="136"/>
      <c r="GZ2102" s="136"/>
      <c r="HA2102" s="136"/>
      <c r="HB2102" s="136"/>
      <c r="HC2102" s="136"/>
      <c r="HD2102" s="136"/>
      <c r="HE2102" s="136"/>
      <c r="HF2102" s="136"/>
      <c r="HG2102" s="136"/>
      <c r="HH2102" s="136"/>
      <c r="HI2102" s="136"/>
      <c r="HJ2102" s="136"/>
      <c r="HK2102" s="136"/>
      <c r="HL2102" s="136"/>
      <c r="HM2102" s="136"/>
      <c r="HN2102" s="136"/>
      <c r="HO2102" s="136"/>
      <c r="HP2102" s="136"/>
      <c r="HQ2102" s="136"/>
      <c r="HR2102" s="136"/>
      <c r="HS2102" s="136"/>
      <c r="HT2102" s="136"/>
      <c r="HU2102" s="136"/>
      <c r="HV2102" s="136"/>
      <c r="HW2102" s="136"/>
      <c r="HX2102" s="136"/>
      <c r="HY2102" s="136"/>
      <c r="HZ2102" s="136"/>
      <c r="IA2102" s="136"/>
      <c r="IB2102" s="136"/>
      <c r="IC2102" s="136"/>
      <c r="ID2102" s="136"/>
      <c r="IE2102" s="136"/>
      <c r="IF2102" s="136"/>
      <c r="IG2102" s="136"/>
    </row>
    <row r="2103" spans="1:241" ht="15" customHeight="1" x14ac:dyDescent="0.25">
      <c r="A2103" s="223" t="s">
        <v>424</v>
      </c>
      <c r="B2103" s="217">
        <v>11132543</v>
      </c>
      <c r="C2103" s="217">
        <v>9468340</v>
      </c>
      <c r="D2103" s="217">
        <v>1009001</v>
      </c>
      <c r="E2103" s="217">
        <v>1768823</v>
      </c>
      <c r="F2103" s="217">
        <v>1916363</v>
      </c>
      <c r="G2103" s="217">
        <v>817748</v>
      </c>
      <c r="H2103" s="235">
        <v>26112818</v>
      </c>
      <c r="I2103" s="136"/>
      <c r="J2103" s="321" t="s">
        <v>203</v>
      </c>
      <c r="K2103" s="217">
        <v>7869796</v>
      </c>
      <c r="L2103" s="217">
        <v>7741454</v>
      </c>
      <c r="M2103" s="217">
        <v>730007</v>
      </c>
      <c r="N2103" s="217">
        <v>1234545</v>
      </c>
      <c r="O2103" s="217">
        <v>2166475</v>
      </c>
      <c r="P2103" s="217">
        <v>706332</v>
      </c>
      <c r="Q2103" s="235">
        <v>20448609</v>
      </c>
      <c r="R2103" s="136"/>
      <c r="S2103" s="136"/>
      <c r="T2103" s="136"/>
      <c r="U2103" s="136"/>
      <c r="V2103" s="136"/>
      <c r="W2103" s="136"/>
      <c r="X2103" s="136"/>
      <c r="Y2103" s="136"/>
      <c r="Z2103" s="136"/>
      <c r="AA2103" s="136"/>
      <c r="AB2103" s="136"/>
      <c r="AC2103" s="136"/>
      <c r="AD2103" s="136"/>
      <c r="AE2103" s="136"/>
      <c r="AF2103" s="136"/>
      <c r="AG2103" s="136"/>
      <c r="AH2103" s="136"/>
      <c r="AI2103" s="136"/>
      <c r="AJ2103" s="136"/>
      <c r="AK2103" s="136"/>
      <c r="AL2103" s="136"/>
      <c r="AM2103" s="136"/>
      <c r="AN2103" s="136"/>
      <c r="AO2103" s="136"/>
      <c r="AP2103" s="136"/>
      <c r="AQ2103" s="136"/>
      <c r="AR2103" s="136"/>
      <c r="AS2103" s="136"/>
      <c r="AT2103" s="136"/>
      <c r="AU2103" s="136"/>
      <c r="AV2103" s="136"/>
      <c r="AW2103" s="136"/>
      <c r="AX2103" s="136"/>
      <c r="AY2103" s="136"/>
      <c r="AZ2103" s="136"/>
      <c r="BA2103" s="136"/>
      <c r="BB2103" s="136"/>
      <c r="BC2103" s="136"/>
      <c r="BD2103" s="136"/>
      <c r="BE2103" s="136"/>
      <c r="BF2103" s="136"/>
      <c r="BG2103" s="136"/>
      <c r="BH2103" s="136"/>
      <c r="BI2103" s="136"/>
      <c r="BJ2103" s="136"/>
      <c r="BK2103" s="136"/>
      <c r="BL2103" s="136"/>
      <c r="BM2103" s="136"/>
      <c r="BN2103" s="136"/>
      <c r="BO2103" s="136"/>
      <c r="BP2103" s="136"/>
      <c r="BQ2103" s="136"/>
      <c r="BR2103" s="136"/>
      <c r="BS2103" s="136"/>
      <c r="BT2103" s="136"/>
      <c r="BU2103" s="136"/>
      <c r="BV2103" s="136"/>
      <c r="BW2103" s="136"/>
      <c r="BX2103" s="136"/>
      <c r="BY2103" s="136"/>
      <c r="BZ2103" s="136"/>
      <c r="CA2103" s="136"/>
      <c r="CB2103" s="136"/>
      <c r="CC2103" s="136"/>
      <c r="CD2103" s="136"/>
      <c r="CE2103" s="136"/>
      <c r="CF2103" s="136"/>
      <c r="CG2103" s="136"/>
      <c r="CH2103" s="136"/>
      <c r="CI2103" s="136"/>
      <c r="CJ2103" s="136"/>
      <c r="CK2103" s="136"/>
      <c r="CL2103" s="136"/>
      <c r="CM2103" s="136"/>
      <c r="CN2103" s="136"/>
      <c r="CO2103" s="136"/>
      <c r="CP2103" s="136"/>
      <c r="CQ2103" s="136"/>
      <c r="CR2103" s="136"/>
      <c r="CS2103" s="136"/>
      <c r="CT2103" s="136"/>
      <c r="CU2103" s="136"/>
      <c r="CV2103" s="136"/>
      <c r="CW2103" s="136"/>
      <c r="CX2103" s="136"/>
      <c r="CY2103" s="136"/>
      <c r="CZ2103" s="136"/>
      <c r="DA2103" s="136"/>
      <c r="DB2103" s="136"/>
      <c r="DC2103" s="136"/>
      <c r="DD2103" s="136"/>
      <c r="DE2103" s="136"/>
      <c r="DF2103" s="136"/>
      <c r="DG2103" s="136"/>
      <c r="DH2103" s="136"/>
      <c r="DI2103" s="136"/>
      <c r="DJ2103" s="136"/>
      <c r="DK2103" s="136"/>
      <c r="DL2103" s="136"/>
      <c r="DM2103" s="136"/>
      <c r="DN2103" s="136"/>
      <c r="DO2103" s="136"/>
      <c r="DP2103" s="136"/>
      <c r="DQ2103" s="136"/>
      <c r="DR2103" s="136"/>
      <c r="DS2103" s="136"/>
      <c r="DT2103" s="136"/>
      <c r="DU2103" s="136"/>
      <c r="DV2103" s="136"/>
      <c r="DW2103" s="136"/>
      <c r="DX2103" s="136"/>
      <c r="DY2103" s="136"/>
      <c r="DZ2103" s="136"/>
      <c r="EA2103" s="136"/>
      <c r="EB2103" s="136"/>
      <c r="EC2103" s="136"/>
      <c r="ED2103" s="136"/>
      <c r="EE2103" s="136"/>
      <c r="EF2103" s="136"/>
      <c r="EG2103" s="136"/>
      <c r="EH2103" s="136"/>
      <c r="EI2103" s="136"/>
      <c r="EJ2103" s="136"/>
      <c r="EK2103" s="136"/>
      <c r="EL2103" s="136"/>
      <c r="EM2103" s="136"/>
      <c r="EN2103" s="136"/>
      <c r="EO2103" s="136"/>
      <c r="EP2103" s="136"/>
      <c r="EQ2103" s="136"/>
      <c r="ER2103" s="136"/>
      <c r="ES2103" s="136"/>
      <c r="ET2103" s="136"/>
      <c r="EU2103" s="136"/>
      <c r="EV2103" s="136"/>
      <c r="EW2103" s="136"/>
      <c r="EX2103" s="136"/>
      <c r="EY2103" s="136"/>
      <c r="EZ2103" s="136"/>
      <c r="FA2103" s="136"/>
      <c r="FB2103" s="136"/>
      <c r="FC2103" s="136"/>
      <c r="FD2103" s="136"/>
      <c r="FE2103" s="136"/>
      <c r="FF2103" s="136"/>
      <c r="FG2103" s="136"/>
      <c r="FH2103" s="136"/>
      <c r="FI2103" s="136"/>
      <c r="FJ2103" s="136"/>
      <c r="FK2103" s="136"/>
      <c r="FL2103" s="136"/>
      <c r="FM2103" s="136"/>
      <c r="FN2103" s="136"/>
      <c r="FO2103" s="136"/>
      <c r="FP2103" s="136"/>
      <c r="FQ2103" s="136"/>
      <c r="FR2103" s="136"/>
      <c r="FS2103" s="136"/>
      <c r="FT2103" s="136"/>
      <c r="FU2103" s="136"/>
      <c r="FV2103" s="136"/>
      <c r="FW2103" s="136"/>
      <c r="FX2103" s="136"/>
      <c r="FY2103" s="136"/>
      <c r="FZ2103" s="136"/>
      <c r="GA2103" s="136"/>
      <c r="GB2103" s="136"/>
      <c r="GC2103" s="136"/>
      <c r="GD2103" s="136"/>
      <c r="GE2103" s="136"/>
      <c r="GF2103" s="136"/>
      <c r="GG2103" s="136"/>
      <c r="GH2103" s="136"/>
      <c r="GI2103" s="136"/>
      <c r="GJ2103" s="136"/>
      <c r="GK2103" s="136"/>
      <c r="GL2103" s="136"/>
      <c r="GM2103" s="136"/>
      <c r="GN2103" s="136"/>
      <c r="GO2103" s="136"/>
      <c r="GP2103" s="136"/>
      <c r="GQ2103" s="136"/>
      <c r="GR2103" s="136"/>
      <c r="GS2103" s="136"/>
      <c r="GT2103" s="136"/>
      <c r="GU2103" s="136"/>
      <c r="GV2103" s="136"/>
      <c r="GW2103" s="136"/>
      <c r="GX2103" s="136"/>
      <c r="GY2103" s="136"/>
      <c r="GZ2103" s="136"/>
      <c r="HA2103" s="136"/>
      <c r="HB2103" s="136"/>
      <c r="HC2103" s="136"/>
      <c r="HD2103" s="136"/>
      <c r="HE2103" s="136"/>
      <c r="HF2103" s="136"/>
      <c r="HG2103" s="136"/>
      <c r="HH2103" s="136"/>
      <c r="HI2103" s="136"/>
      <c r="HJ2103" s="136"/>
      <c r="HK2103" s="136"/>
      <c r="HL2103" s="136"/>
      <c r="HM2103" s="136"/>
      <c r="HN2103" s="136"/>
      <c r="HO2103" s="136"/>
      <c r="HP2103" s="136"/>
      <c r="HQ2103" s="136"/>
      <c r="HR2103" s="136"/>
      <c r="HS2103" s="136"/>
      <c r="HT2103" s="136"/>
      <c r="HU2103" s="136"/>
      <c r="HV2103" s="136"/>
      <c r="HW2103" s="136"/>
      <c r="HX2103" s="136"/>
      <c r="HY2103" s="136"/>
      <c r="HZ2103" s="136"/>
      <c r="IA2103" s="136"/>
      <c r="IB2103" s="136"/>
      <c r="IC2103" s="136"/>
      <c r="ID2103" s="136"/>
      <c r="IE2103" s="136"/>
      <c r="IF2103" s="136"/>
      <c r="IG2103" s="136"/>
    </row>
    <row r="2104" spans="1:241" ht="15" customHeight="1" x14ac:dyDescent="0.25">
      <c r="A2104" s="214" t="s">
        <v>1215</v>
      </c>
      <c r="B2104" s="199">
        <v>155252659</v>
      </c>
      <c r="C2104" s="199">
        <v>106157886</v>
      </c>
      <c r="D2104" s="199">
        <v>14832801</v>
      </c>
      <c r="E2104" s="199">
        <v>32952353</v>
      </c>
      <c r="F2104" s="199">
        <v>41867617</v>
      </c>
      <c r="G2104" s="199">
        <v>13661488</v>
      </c>
      <c r="H2104" s="240">
        <v>364724804</v>
      </c>
      <c r="I2104" s="136"/>
      <c r="J2104" s="321" t="s">
        <v>202</v>
      </c>
      <c r="K2104" s="217">
        <v>6603256</v>
      </c>
      <c r="L2104" s="217">
        <v>6495093</v>
      </c>
      <c r="M2104" s="217">
        <v>616597</v>
      </c>
      <c r="N2104" s="217">
        <v>1135471</v>
      </c>
      <c r="O2104" s="217">
        <v>1806021</v>
      </c>
      <c r="P2104" s="217">
        <v>520842</v>
      </c>
      <c r="Q2104" s="235">
        <v>17177280</v>
      </c>
      <c r="R2104" s="136"/>
      <c r="S2104" s="136"/>
      <c r="T2104" s="136"/>
      <c r="U2104" s="136"/>
      <c r="V2104" s="136"/>
      <c r="W2104" s="136"/>
      <c r="X2104" s="136"/>
      <c r="Y2104" s="136"/>
      <c r="Z2104" s="136"/>
      <c r="AA2104" s="136"/>
      <c r="AB2104" s="136"/>
      <c r="AC2104" s="136"/>
      <c r="AD2104" s="136"/>
      <c r="AE2104" s="136"/>
      <c r="AF2104" s="136"/>
      <c r="AG2104" s="136"/>
      <c r="AH2104" s="136"/>
      <c r="AI2104" s="136"/>
      <c r="AJ2104" s="136"/>
      <c r="AK2104" s="136"/>
      <c r="AL2104" s="136"/>
      <c r="AM2104" s="136"/>
      <c r="AN2104" s="136"/>
      <c r="AO2104" s="136"/>
      <c r="AP2104" s="136"/>
      <c r="AQ2104" s="136"/>
      <c r="AR2104" s="136"/>
      <c r="AS2104" s="136"/>
      <c r="AT2104" s="136"/>
      <c r="AU2104" s="136"/>
      <c r="AV2104" s="136"/>
      <c r="AW2104" s="136"/>
      <c r="AX2104" s="136"/>
      <c r="AY2104" s="136"/>
      <c r="AZ2104" s="136"/>
      <c r="BA2104" s="136"/>
      <c r="BB2104" s="136"/>
      <c r="BC2104" s="136"/>
      <c r="BD2104" s="136"/>
      <c r="BE2104" s="136"/>
      <c r="BF2104" s="136"/>
      <c r="BG2104" s="136"/>
      <c r="BH2104" s="136"/>
      <c r="BI2104" s="136"/>
      <c r="BJ2104" s="136"/>
      <c r="BK2104" s="136"/>
      <c r="BL2104" s="136"/>
      <c r="BM2104" s="136"/>
      <c r="BN2104" s="136"/>
      <c r="BO2104" s="136"/>
      <c r="BP2104" s="136"/>
      <c r="BQ2104" s="136"/>
      <c r="BR2104" s="136"/>
      <c r="BS2104" s="136"/>
      <c r="BT2104" s="136"/>
      <c r="BU2104" s="136"/>
      <c r="BV2104" s="136"/>
      <c r="BW2104" s="136"/>
      <c r="BX2104" s="136"/>
      <c r="BY2104" s="136"/>
      <c r="BZ2104" s="136"/>
      <c r="CA2104" s="136"/>
      <c r="CB2104" s="136"/>
      <c r="CC2104" s="136"/>
      <c r="CD2104" s="136"/>
      <c r="CE2104" s="136"/>
      <c r="CF2104" s="136"/>
      <c r="CG2104" s="136"/>
      <c r="CH2104" s="136"/>
      <c r="CI2104" s="136"/>
      <c r="CJ2104" s="136"/>
      <c r="CK2104" s="136"/>
      <c r="CL2104" s="136"/>
      <c r="CM2104" s="136"/>
      <c r="CN2104" s="136"/>
      <c r="CO2104" s="136"/>
      <c r="CP2104" s="136"/>
      <c r="CQ2104" s="136"/>
      <c r="CR2104" s="136"/>
      <c r="CS2104" s="136"/>
      <c r="CT2104" s="136"/>
      <c r="CU2104" s="136"/>
      <c r="CV2104" s="136"/>
      <c r="CW2104" s="136"/>
      <c r="CX2104" s="136"/>
      <c r="CY2104" s="136"/>
      <c r="CZ2104" s="136"/>
      <c r="DA2104" s="136"/>
      <c r="DB2104" s="136"/>
      <c r="DC2104" s="136"/>
      <c r="DD2104" s="136"/>
      <c r="DE2104" s="136"/>
      <c r="DF2104" s="136"/>
      <c r="DG2104" s="136"/>
      <c r="DH2104" s="136"/>
      <c r="DI2104" s="136"/>
      <c r="DJ2104" s="136"/>
      <c r="DK2104" s="136"/>
      <c r="DL2104" s="136"/>
      <c r="DM2104" s="136"/>
      <c r="DN2104" s="136"/>
      <c r="DO2104" s="136"/>
      <c r="DP2104" s="136"/>
      <c r="DQ2104" s="136"/>
      <c r="DR2104" s="136"/>
      <c r="DS2104" s="136"/>
      <c r="DT2104" s="136"/>
      <c r="DU2104" s="136"/>
      <c r="DV2104" s="136"/>
      <c r="DW2104" s="136"/>
      <c r="DX2104" s="136"/>
      <c r="DY2104" s="136"/>
      <c r="DZ2104" s="136"/>
      <c r="EA2104" s="136"/>
      <c r="EB2104" s="136"/>
      <c r="EC2104" s="136"/>
      <c r="ED2104" s="136"/>
      <c r="EE2104" s="136"/>
      <c r="EF2104" s="136"/>
      <c r="EG2104" s="136"/>
      <c r="EH2104" s="136"/>
      <c r="EI2104" s="136"/>
      <c r="EJ2104" s="136"/>
      <c r="EK2104" s="136"/>
      <c r="EL2104" s="136"/>
      <c r="EM2104" s="136"/>
      <c r="EN2104" s="136"/>
      <c r="EO2104" s="136"/>
      <c r="EP2104" s="136"/>
      <c r="EQ2104" s="136"/>
      <c r="ER2104" s="136"/>
      <c r="ES2104" s="136"/>
      <c r="ET2104" s="136"/>
      <c r="EU2104" s="136"/>
      <c r="EV2104" s="136"/>
      <c r="EW2104" s="136"/>
      <c r="EX2104" s="136"/>
      <c r="EY2104" s="136"/>
      <c r="EZ2104" s="136"/>
      <c r="FA2104" s="136"/>
      <c r="FB2104" s="136"/>
      <c r="FC2104" s="136"/>
      <c r="FD2104" s="136"/>
      <c r="FE2104" s="136"/>
      <c r="FF2104" s="136"/>
      <c r="FG2104" s="136"/>
      <c r="FH2104" s="136"/>
      <c r="FI2104" s="136"/>
      <c r="FJ2104" s="136"/>
      <c r="FK2104" s="136"/>
      <c r="FL2104" s="136"/>
      <c r="FM2104" s="136"/>
      <c r="FN2104" s="136"/>
      <c r="FO2104" s="136"/>
      <c r="FP2104" s="136"/>
      <c r="FQ2104" s="136"/>
      <c r="FR2104" s="136"/>
      <c r="FS2104" s="136"/>
      <c r="FT2104" s="136"/>
      <c r="FU2104" s="136"/>
      <c r="FV2104" s="136"/>
      <c r="FW2104" s="136"/>
      <c r="FX2104" s="136"/>
      <c r="FY2104" s="136"/>
      <c r="FZ2104" s="136"/>
      <c r="GA2104" s="136"/>
      <c r="GB2104" s="136"/>
      <c r="GC2104" s="136"/>
      <c r="GD2104" s="136"/>
      <c r="GE2104" s="136"/>
      <c r="GF2104" s="136"/>
      <c r="GG2104" s="136"/>
      <c r="GH2104" s="136"/>
      <c r="GI2104" s="136"/>
      <c r="GJ2104" s="136"/>
      <c r="GK2104" s="136"/>
      <c r="GL2104" s="136"/>
      <c r="GM2104" s="136"/>
      <c r="GN2104" s="136"/>
      <c r="GO2104" s="136"/>
      <c r="GP2104" s="136"/>
      <c r="GQ2104" s="136"/>
      <c r="GR2104" s="136"/>
      <c r="GS2104" s="136"/>
      <c r="GT2104" s="136"/>
      <c r="GU2104" s="136"/>
      <c r="GV2104" s="136"/>
      <c r="GW2104" s="136"/>
      <c r="GX2104" s="136"/>
      <c r="GY2104" s="136"/>
      <c r="GZ2104" s="136"/>
      <c r="HA2104" s="136"/>
      <c r="HB2104" s="136"/>
      <c r="HC2104" s="136"/>
      <c r="HD2104" s="136"/>
      <c r="HE2104" s="136"/>
      <c r="HF2104" s="136"/>
      <c r="HG2104" s="136"/>
      <c r="HH2104" s="136"/>
      <c r="HI2104" s="136"/>
      <c r="HJ2104" s="136"/>
      <c r="HK2104" s="136"/>
      <c r="HL2104" s="136"/>
      <c r="HM2104" s="136"/>
      <c r="HN2104" s="136"/>
      <c r="HO2104" s="136"/>
      <c r="HP2104" s="136"/>
      <c r="HQ2104" s="136"/>
      <c r="HR2104" s="136"/>
      <c r="HS2104" s="136"/>
      <c r="HT2104" s="136"/>
      <c r="HU2104" s="136"/>
      <c r="HV2104" s="136"/>
      <c r="HW2104" s="136"/>
      <c r="HX2104" s="136"/>
      <c r="HY2104" s="136"/>
      <c r="HZ2104" s="136"/>
      <c r="IA2104" s="136"/>
      <c r="IB2104" s="136"/>
      <c r="IC2104" s="136"/>
      <c r="ID2104" s="136"/>
      <c r="IE2104" s="136"/>
      <c r="IF2104" s="136"/>
      <c r="IG2104" s="136"/>
    </row>
    <row r="2105" spans="1:241" ht="15" customHeight="1" x14ac:dyDescent="0.25">
      <c r="A2105" s="215" t="s">
        <v>1216</v>
      </c>
      <c r="B2105" s="200">
        <v>8171192.5789473681</v>
      </c>
      <c r="C2105" s="200">
        <v>5587257.1578947371</v>
      </c>
      <c r="D2105" s="200">
        <v>780673.73684210528</v>
      </c>
      <c r="E2105" s="200">
        <v>1734334.3684210526</v>
      </c>
      <c r="F2105" s="200">
        <v>2203558.789473684</v>
      </c>
      <c r="G2105" s="200">
        <v>719025.68421052629</v>
      </c>
      <c r="H2105" s="200">
        <v>19196042.315789472</v>
      </c>
      <c r="I2105" s="136"/>
      <c r="J2105" s="321" t="s">
        <v>871</v>
      </c>
      <c r="K2105" s="217">
        <v>6964420</v>
      </c>
      <c r="L2105" s="217">
        <v>6833984</v>
      </c>
      <c r="M2105" s="217">
        <v>630738</v>
      </c>
      <c r="N2105" s="217">
        <v>1159428</v>
      </c>
      <c r="O2105" s="217">
        <v>1652603</v>
      </c>
      <c r="P2105" s="217">
        <v>587745</v>
      </c>
      <c r="Q2105" s="235">
        <v>17828918</v>
      </c>
      <c r="R2105" s="136"/>
      <c r="S2105" s="136"/>
      <c r="T2105" s="136"/>
      <c r="U2105" s="136"/>
      <c r="V2105" s="136"/>
      <c r="W2105" s="136"/>
      <c r="X2105" s="136"/>
      <c r="Y2105" s="136"/>
      <c r="Z2105" s="136"/>
      <c r="AA2105" s="136"/>
      <c r="AB2105" s="136"/>
      <c r="AC2105" s="136"/>
      <c r="AD2105" s="136"/>
      <c r="AE2105" s="136"/>
      <c r="AF2105" s="136"/>
      <c r="AG2105" s="136"/>
      <c r="AH2105" s="136"/>
      <c r="AI2105" s="136"/>
      <c r="AJ2105" s="136"/>
      <c r="AK2105" s="136"/>
      <c r="AL2105" s="136"/>
      <c r="AM2105" s="136"/>
      <c r="AN2105" s="136"/>
      <c r="AO2105" s="136"/>
      <c r="AP2105" s="136"/>
      <c r="AQ2105" s="136"/>
      <c r="AR2105" s="136"/>
      <c r="AS2105" s="136"/>
      <c r="AT2105" s="136"/>
      <c r="AU2105" s="136"/>
      <c r="AV2105" s="136"/>
      <c r="AW2105" s="136"/>
      <c r="AX2105" s="136"/>
      <c r="AY2105" s="136"/>
      <c r="AZ2105" s="136"/>
      <c r="BA2105" s="136"/>
      <c r="BB2105" s="136"/>
      <c r="BC2105" s="136"/>
      <c r="BD2105" s="136"/>
      <c r="BE2105" s="136"/>
      <c r="BF2105" s="136"/>
      <c r="BG2105" s="136"/>
      <c r="BH2105" s="136"/>
      <c r="BI2105" s="136"/>
      <c r="BJ2105" s="136"/>
      <c r="BK2105" s="136"/>
      <c r="BL2105" s="136"/>
      <c r="BM2105" s="136"/>
      <c r="BN2105" s="136"/>
      <c r="BO2105" s="136"/>
      <c r="BP2105" s="136"/>
      <c r="BQ2105" s="136"/>
      <c r="BR2105" s="136"/>
      <c r="BS2105" s="136"/>
      <c r="BT2105" s="136"/>
      <c r="BU2105" s="136"/>
      <c r="BV2105" s="136"/>
      <c r="BW2105" s="136"/>
      <c r="BX2105" s="136"/>
      <c r="BY2105" s="136"/>
      <c r="BZ2105" s="136"/>
      <c r="CA2105" s="136"/>
      <c r="CB2105" s="136"/>
      <c r="CC2105" s="136"/>
      <c r="CD2105" s="136"/>
      <c r="CE2105" s="136"/>
      <c r="CF2105" s="136"/>
      <c r="CG2105" s="136"/>
      <c r="CH2105" s="136"/>
      <c r="CI2105" s="136"/>
      <c r="CJ2105" s="136"/>
      <c r="CK2105" s="136"/>
      <c r="CL2105" s="136"/>
      <c r="CM2105" s="136"/>
      <c r="CN2105" s="136"/>
      <c r="CO2105" s="136"/>
      <c r="CP2105" s="136"/>
      <c r="CQ2105" s="136"/>
      <c r="CR2105" s="136"/>
      <c r="CS2105" s="136"/>
      <c r="CT2105" s="136"/>
      <c r="CU2105" s="136"/>
      <c r="CV2105" s="136"/>
      <c r="CW2105" s="136"/>
      <c r="CX2105" s="136"/>
      <c r="CY2105" s="136"/>
      <c r="CZ2105" s="136"/>
      <c r="DA2105" s="136"/>
      <c r="DB2105" s="136"/>
      <c r="DC2105" s="136"/>
      <c r="DD2105" s="136"/>
      <c r="DE2105" s="136"/>
      <c r="DF2105" s="136"/>
      <c r="DG2105" s="136"/>
      <c r="DH2105" s="136"/>
      <c r="DI2105" s="136"/>
      <c r="DJ2105" s="136"/>
      <c r="DK2105" s="136"/>
      <c r="DL2105" s="136"/>
      <c r="DM2105" s="136"/>
      <c r="DN2105" s="136"/>
      <c r="DO2105" s="136"/>
      <c r="DP2105" s="136"/>
      <c r="DQ2105" s="136"/>
      <c r="DR2105" s="136"/>
      <c r="DS2105" s="136"/>
      <c r="DT2105" s="136"/>
      <c r="DU2105" s="136"/>
      <c r="DV2105" s="136"/>
      <c r="DW2105" s="136"/>
      <c r="DX2105" s="136"/>
      <c r="DY2105" s="136"/>
      <c r="DZ2105" s="136"/>
      <c r="EA2105" s="136"/>
      <c r="EB2105" s="136"/>
      <c r="EC2105" s="136"/>
      <c r="ED2105" s="136"/>
      <c r="EE2105" s="136"/>
      <c r="EF2105" s="136"/>
      <c r="EG2105" s="136"/>
      <c r="EH2105" s="136"/>
      <c r="EI2105" s="136"/>
      <c r="EJ2105" s="136"/>
      <c r="EK2105" s="136"/>
      <c r="EL2105" s="136"/>
      <c r="EM2105" s="136"/>
      <c r="EN2105" s="136"/>
      <c r="EO2105" s="136"/>
      <c r="EP2105" s="136"/>
      <c r="EQ2105" s="136"/>
      <c r="ER2105" s="136"/>
      <c r="ES2105" s="136"/>
      <c r="ET2105" s="136"/>
      <c r="EU2105" s="136"/>
      <c r="EV2105" s="136"/>
      <c r="EW2105" s="136"/>
      <c r="EX2105" s="136"/>
      <c r="EY2105" s="136"/>
      <c r="EZ2105" s="136"/>
      <c r="FA2105" s="136"/>
      <c r="FB2105" s="136"/>
      <c r="FC2105" s="136"/>
      <c r="FD2105" s="136"/>
      <c r="FE2105" s="136"/>
      <c r="FF2105" s="136"/>
      <c r="FG2105" s="136"/>
      <c r="FH2105" s="136"/>
      <c r="FI2105" s="136"/>
      <c r="FJ2105" s="136"/>
      <c r="FK2105" s="136"/>
      <c r="FL2105" s="136"/>
      <c r="FM2105" s="136"/>
      <c r="FN2105" s="136"/>
      <c r="FO2105" s="136"/>
      <c r="FP2105" s="136"/>
      <c r="FQ2105" s="136"/>
      <c r="FR2105" s="136"/>
      <c r="FS2105" s="136"/>
      <c r="FT2105" s="136"/>
      <c r="FU2105" s="136"/>
      <c r="FV2105" s="136"/>
      <c r="FW2105" s="136"/>
      <c r="FX2105" s="136"/>
      <c r="FY2105" s="136"/>
      <c r="FZ2105" s="136"/>
      <c r="GA2105" s="136"/>
      <c r="GB2105" s="136"/>
      <c r="GC2105" s="136"/>
      <c r="GD2105" s="136"/>
      <c r="GE2105" s="136"/>
      <c r="GF2105" s="136"/>
      <c r="GG2105" s="136"/>
      <c r="GH2105" s="136"/>
      <c r="GI2105" s="136"/>
      <c r="GJ2105" s="136"/>
      <c r="GK2105" s="136"/>
      <c r="GL2105" s="136"/>
      <c r="GM2105" s="136"/>
      <c r="GN2105" s="136"/>
      <c r="GO2105" s="136"/>
      <c r="GP2105" s="136"/>
      <c r="GQ2105" s="136"/>
      <c r="GR2105" s="136"/>
      <c r="GS2105" s="136"/>
      <c r="GT2105" s="136"/>
      <c r="GU2105" s="136"/>
      <c r="GV2105" s="136"/>
      <c r="GW2105" s="136"/>
      <c r="GX2105" s="136"/>
      <c r="GY2105" s="136"/>
      <c r="GZ2105" s="136"/>
      <c r="HA2105" s="136"/>
      <c r="HB2105" s="136"/>
      <c r="HC2105" s="136"/>
      <c r="HD2105" s="136"/>
      <c r="HE2105" s="136"/>
      <c r="HF2105" s="136"/>
      <c r="HG2105" s="136"/>
      <c r="HH2105" s="136"/>
      <c r="HI2105" s="136"/>
      <c r="HJ2105" s="136"/>
      <c r="HK2105" s="136"/>
      <c r="HL2105" s="136"/>
      <c r="HM2105" s="136"/>
      <c r="HN2105" s="136"/>
      <c r="HO2105" s="136"/>
      <c r="HP2105" s="136"/>
      <c r="HQ2105" s="136"/>
      <c r="HR2105" s="136"/>
      <c r="HS2105" s="136"/>
      <c r="HT2105" s="136"/>
      <c r="HU2105" s="136"/>
      <c r="HV2105" s="136"/>
      <c r="HW2105" s="136"/>
      <c r="HX2105" s="136"/>
      <c r="HY2105" s="136"/>
      <c r="HZ2105" s="136"/>
      <c r="IA2105" s="136"/>
      <c r="IB2105" s="136"/>
      <c r="IC2105" s="136"/>
      <c r="ID2105" s="136"/>
      <c r="IE2105" s="136"/>
      <c r="IF2105" s="136"/>
      <c r="IG2105" s="136"/>
    </row>
    <row r="2106" spans="1:241" ht="15" customHeight="1" x14ac:dyDescent="0.25">
      <c r="A2106" s="135"/>
      <c r="B2106" s="135"/>
      <c r="C2106" s="135"/>
      <c r="D2106" s="135"/>
      <c r="E2106" s="135"/>
      <c r="F2106" s="135"/>
      <c r="G2106" s="135"/>
      <c r="H2106" s="135"/>
      <c r="I2106" s="136"/>
      <c r="J2106" s="321" t="s">
        <v>200</v>
      </c>
      <c r="K2106" s="217">
        <v>8766620</v>
      </c>
      <c r="L2106" s="217">
        <v>5426581</v>
      </c>
      <c r="M2106" s="217">
        <v>625922</v>
      </c>
      <c r="N2106" s="217">
        <v>1236139</v>
      </c>
      <c r="O2106" s="217">
        <v>1591878</v>
      </c>
      <c r="P2106" s="217">
        <v>558162</v>
      </c>
      <c r="Q2106" s="235">
        <v>18205302</v>
      </c>
      <c r="R2106" s="136"/>
      <c r="S2106" s="136"/>
      <c r="T2106" s="136"/>
      <c r="U2106" s="136"/>
      <c r="V2106" s="136"/>
      <c r="W2106" s="136"/>
      <c r="X2106" s="136"/>
      <c r="Y2106" s="136"/>
      <c r="Z2106" s="136"/>
      <c r="AA2106" s="136"/>
      <c r="AB2106" s="136"/>
      <c r="AC2106" s="136"/>
      <c r="AD2106" s="136"/>
      <c r="AE2106" s="136"/>
      <c r="AF2106" s="136"/>
      <c r="AG2106" s="136"/>
      <c r="AH2106" s="136"/>
      <c r="AI2106" s="136"/>
      <c r="AJ2106" s="136"/>
      <c r="AK2106" s="136"/>
      <c r="AL2106" s="136"/>
      <c r="AM2106" s="136"/>
      <c r="AN2106" s="136"/>
      <c r="AO2106" s="136"/>
      <c r="AP2106" s="136"/>
      <c r="AQ2106" s="136"/>
      <c r="AR2106" s="136"/>
      <c r="AS2106" s="136"/>
      <c r="AT2106" s="136"/>
      <c r="AU2106" s="136"/>
      <c r="AV2106" s="136"/>
      <c r="AW2106" s="136"/>
      <c r="AX2106" s="136"/>
      <c r="AY2106" s="136"/>
      <c r="AZ2106" s="136"/>
      <c r="BA2106" s="136"/>
      <c r="BB2106" s="136"/>
      <c r="BC2106" s="136"/>
      <c r="BD2106" s="136"/>
      <c r="BE2106" s="136"/>
      <c r="BF2106" s="136"/>
      <c r="BG2106" s="136"/>
      <c r="BH2106" s="136"/>
      <c r="BI2106" s="136"/>
      <c r="BJ2106" s="136"/>
      <c r="BK2106" s="136"/>
      <c r="BL2106" s="136"/>
      <c r="BM2106" s="136"/>
      <c r="BN2106" s="136"/>
      <c r="BO2106" s="136"/>
      <c r="BP2106" s="136"/>
      <c r="BQ2106" s="136"/>
      <c r="BR2106" s="136"/>
      <c r="BS2106" s="136"/>
      <c r="BT2106" s="136"/>
      <c r="BU2106" s="136"/>
      <c r="BV2106" s="136"/>
      <c r="BW2106" s="136"/>
      <c r="BX2106" s="136"/>
      <c r="BY2106" s="136"/>
      <c r="BZ2106" s="136"/>
      <c r="CA2106" s="136"/>
      <c r="CB2106" s="136"/>
      <c r="CC2106" s="136"/>
      <c r="CD2106" s="136"/>
      <c r="CE2106" s="136"/>
      <c r="CF2106" s="136"/>
      <c r="CG2106" s="136"/>
      <c r="CH2106" s="136"/>
      <c r="CI2106" s="136"/>
      <c r="CJ2106" s="136"/>
      <c r="CK2106" s="136"/>
      <c r="CL2106" s="136"/>
      <c r="CM2106" s="136"/>
      <c r="CN2106" s="136"/>
      <c r="CO2106" s="136"/>
      <c r="CP2106" s="136"/>
      <c r="CQ2106" s="136"/>
      <c r="CR2106" s="136"/>
      <c r="CS2106" s="136"/>
      <c r="CT2106" s="136"/>
      <c r="CU2106" s="136"/>
      <c r="CV2106" s="136"/>
      <c r="CW2106" s="136"/>
      <c r="CX2106" s="136"/>
      <c r="CY2106" s="136"/>
      <c r="CZ2106" s="136"/>
      <c r="DA2106" s="136"/>
      <c r="DB2106" s="136"/>
      <c r="DC2106" s="136"/>
      <c r="DD2106" s="136"/>
      <c r="DE2106" s="136"/>
      <c r="DF2106" s="136"/>
      <c r="DG2106" s="136"/>
      <c r="DH2106" s="136"/>
      <c r="DI2106" s="136"/>
      <c r="DJ2106" s="136"/>
      <c r="DK2106" s="136"/>
      <c r="DL2106" s="136"/>
      <c r="DM2106" s="136"/>
      <c r="DN2106" s="136"/>
      <c r="DO2106" s="136"/>
      <c r="DP2106" s="136"/>
      <c r="DQ2106" s="136"/>
      <c r="DR2106" s="136"/>
      <c r="DS2106" s="136"/>
      <c r="DT2106" s="136"/>
      <c r="DU2106" s="136"/>
      <c r="DV2106" s="136"/>
      <c r="DW2106" s="136"/>
      <c r="DX2106" s="136"/>
      <c r="DY2106" s="136"/>
      <c r="DZ2106" s="136"/>
      <c r="EA2106" s="136"/>
      <c r="EB2106" s="136"/>
      <c r="EC2106" s="136"/>
      <c r="ED2106" s="136"/>
      <c r="EE2106" s="136"/>
      <c r="EF2106" s="136"/>
      <c r="EG2106" s="136"/>
      <c r="EH2106" s="136"/>
      <c r="EI2106" s="136"/>
      <c r="EJ2106" s="136"/>
      <c r="EK2106" s="136"/>
      <c r="EL2106" s="136"/>
      <c r="EM2106" s="136"/>
      <c r="EN2106" s="136"/>
      <c r="EO2106" s="136"/>
      <c r="EP2106" s="136"/>
      <c r="EQ2106" s="136"/>
      <c r="ER2106" s="136"/>
      <c r="ES2106" s="136"/>
      <c r="ET2106" s="136"/>
      <c r="EU2106" s="136"/>
      <c r="EV2106" s="136"/>
      <c r="EW2106" s="136"/>
      <c r="EX2106" s="136"/>
      <c r="EY2106" s="136"/>
      <c r="EZ2106" s="136"/>
      <c r="FA2106" s="136"/>
      <c r="FB2106" s="136"/>
      <c r="FC2106" s="136"/>
      <c r="FD2106" s="136"/>
      <c r="FE2106" s="136"/>
      <c r="FF2106" s="136"/>
      <c r="FG2106" s="136"/>
      <c r="FH2106" s="136"/>
      <c r="FI2106" s="136"/>
      <c r="FJ2106" s="136"/>
      <c r="FK2106" s="136"/>
      <c r="FL2106" s="136"/>
      <c r="FM2106" s="136"/>
      <c r="FN2106" s="136"/>
      <c r="FO2106" s="136"/>
      <c r="FP2106" s="136"/>
      <c r="FQ2106" s="136"/>
      <c r="FR2106" s="136"/>
      <c r="FS2106" s="136"/>
      <c r="FT2106" s="136"/>
      <c r="FU2106" s="136"/>
      <c r="FV2106" s="136"/>
      <c r="FW2106" s="136"/>
      <c r="FX2106" s="136"/>
      <c r="FY2106" s="136"/>
      <c r="FZ2106" s="136"/>
      <c r="GA2106" s="136"/>
      <c r="GB2106" s="136"/>
      <c r="GC2106" s="136"/>
      <c r="GD2106" s="136"/>
      <c r="GE2106" s="136"/>
      <c r="GF2106" s="136"/>
      <c r="GG2106" s="136"/>
      <c r="GH2106" s="136"/>
      <c r="GI2106" s="136"/>
      <c r="GJ2106" s="136"/>
      <c r="GK2106" s="136"/>
      <c r="GL2106" s="136"/>
      <c r="GM2106" s="136"/>
      <c r="GN2106" s="136"/>
      <c r="GO2106" s="136"/>
      <c r="GP2106" s="136"/>
      <c r="GQ2106" s="136"/>
      <c r="GR2106" s="136"/>
      <c r="GS2106" s="136"/>
      <c r="GT2106" s="136"/>
      <c r="GU2106" s="136"/>
      <c r="GV2106" s="136"/>
      <c r="GW2106" s="136"/>
      <c r="GX2106" s="136"/>
      <c r="GY2106" s="136"/>
      <c r="GZ2106" s="136"/>
      <c r="HA2106" s="136"/>
      <c r="HB2106" s="136"/>
      <c r="HC2106" s="136"/>
      <c r="HD2106" s="136"/>
      <c r="HE2106" s="136"/>
      <c r="HF2106" s="136"/>
      <c r="HG2106" s="136"/>
      <c r="HH2106" s="136"/>
      <c r="HI2106" s="136"/>
      <c r="HJ2106" s="136"/>
      <c r="HK2106" s="136"/>
      <c r="HL2106" s="136"/>
      <c r="HM2106" s="136"/>
      <c r="HN2106" s="136"/>
      <c r="HO2106" s="136"/>
      <c r="HP2106" s="136"/>
      <c r="HQ2106" s="136"/>
      <c r="HR2106" s="136"/>
      <c r="HS2106" s="136"/>
      <c r="HT2106" s="136"/>
      <c r="HU2106" s="136"/>
      <c r="HV2106" s="136"/>
      <c r="HW2106" s="136"/>
      <c r="HX2106" s="136"/>
      <c r="HY2106" s="136"/>
      <c r="HZ2106" s="136"/>
      <c r="IA2106" s="136"/>
      <c r="IB2106" s="136"/>
      <c r="IC2106" s="136"/>
      <c r="ID2106" s="136"/>
      <c r="IE2106" s="136"/>
      <c r="IF2106" s="136"/>
      <c r="IG2106" s="136"/>
    </row>
    <row r="2107" spans="1:241" ht="15" customHeight="1" x14ac:dyDescent="0.25">
      <c r="A2107" s="135"/>
      <c r="B2107" s="135"/>
      <c r="C2107" s="135"/>
      <c r="D2107" s="135"/>
      <c r="E2107" s="135"/>
      <c r="F2107" s="135"/>
      <c r="G2107" s="135"/>
      <c r="H2107" s="135"/>
      <c r="I2107" s="136"/>
      <c r="J2107" s="321" t="s">
        <v>199</v>
      </c>
      <c r="K2107" s="217">
        <v>9921228</v>
      </c>
      <c r="L2107" s="217">
        <v>4980781</v>
      </c>
      <c r="M2107" s="217">
        <v>724656</v>
      </c>
      <c r="N2107" s="217">
        <v>1764323</v>
      </c>
      <c r="O2107" s="217">
        <v>1667178</v>
      </c>
      <c r="P2107" s="217">
        <v>506265</v>
      </c>
      <c r="Q2107" s="235">
        <v>19564431</v>
      </c>
      <c r="R2107" s="136"/>
      <c r="S2107" s="136"/>
      <c r="T2107" s="136"/>
      <c r="U2107" s="136"/>
      <c r="V2107" s="136"/>
      <c r="W2107" s="136"/>
      <c r="X2107" s="136"/>
      <c r="Y2107" s="136"/>
      <c r="Z2107" s="136"/>
      <c r="AA2107" s="136"/>
      <c r="AB2107" s="136"/>
      <c r="AC2107" s="136"/>
      <c r="AD2107" s="136"/>
      <c r="AE2107" s="136"/>
      <c r="AF2107" s="136"/>
      <c r="AG2107" s="136"/>
      <c r="AH2107" s="136"/>
      <c r="AI2107" s="136"/>
      <c r="AJ2107" s="136"/>
      <c r="AK2107" s="136"/>
      <c r="AL2107" s="136"/>
      <c r="AM2107" s="136"/>
      <c r="AN2107" s="136"/>
      <c r="AO2107" s="136"/>
      <c r="AP2107" s="136"/>
      <c r="AQ2107" s="136"/>
      <c r="AR2107" s="136"/>
      <c r="AS2107" s="136"/>
      <c r="AT2107" s="136"/>
      <c r="AU2107" s="136"/>
      <c r="AV2107" s="136"/>
      <c r="AW2107" s="136"/>
      <c r="AX2107" s="136"/>
      <c r="AY2107" s="136"/>
      <c r="AZ2107" s="136"/>
      <c r="BA2107" s="136"/>
      <c r="BB2107" s="136"/>
      <c r="BC2107" s="136"/>
      <c r="BD2107" s="136"/>
      <c r="BE2107" s="136"/>
      <c r="BF2107" s="136"/>
      <c r="BG2107" s="136"/>
      <c r="BH2107" s="136"/>
      <c r="BI2107" s="136"/>
      <c r="BJ2107" s="136"/>
      <c r="BK2107" s="136"/>
      <c r="BL2107" s="136"/>
      <c r="BM2107" s="136"/>
      <c r="BN2107" s="136"/>
      <c r="BO2107" s="136"/>
      <c r="BP2107" s="136"/>
      <c r="BQ2107" s="136"/>
      <c r="BR2107" s="136"/>
      <c r="BS2107" s="136"/>
      <c r="BT2107" s="136"/>
      <c r="BU2107" s="136"/>
      <c r="BV2107" s="136"/>
      <c r="BW2107" s="136"/>
      <c r="BX2107" s="136"/>
      <c r="BY2107" s="136"/>
      <c r="BZ2107" s="136"/>
      <c r="CA2107" s="136"/>
      <c r="CB2107" s="136"/>
      <c r="CC2107" s="136"/>
      <c r="CD2107" s="136"/>
      <c r="CE2107" s="136"/>
      <c r="CF2107" s="136"/>
      <c r="CG2107" s="136"/>
      <c r="CH2107" s="136"/>
      <c r="CI2107" s="136"/>
      <c r="CJ2107" s="136"/>
      <c r="CK2107" s="136"/>
      <c r="CL2107" s="136"/>
      <c r="CM2107" s="136"/>
      <c r="CN2107" s="136"/>
      <c r="CO2107" s="136"/>
      <c r="CP2107" s="136"/>
      <c r="CQ2107" s="136"/>
      <c r="CR2107" s="136"/>
      <c r="CS2107" s="136"/>
      <c r="CT2107" s="136"/>
      <c r="CU2107" s="136"/>
      <c r="CV2107" s="136"/>
      <c r="CW2107" s="136"/>
      <c r="CX2107" s="136"/>
      <c r="CY2107" s="136"/>
      <c r="CZ2107" s="136"/>
      <c r="DA2107" s="136"/>
      <c r="DB2107" s="136"/>
      <c r="DC2107" s="136"/>
      <c r="DD2107" s="136"/>
      <c r="DE2107" s="136"/>
      <c r="DF2107" s="136"/>
      <c r="DG2107" s="136"/>
      <c r="DH2107" s="136"/>
      <c r="DI2107" s="136"/>
      <c r="DJ2107" s="136"/>
      <c r="DK2107" s="136"/>
      <c r="DL2107" s="136"/>
      <c r="DM2107" s="136"/>
      <c r="DN2107" s="136"/>
      <c r="DO2107" s="136"/>
      <c r="DP2107" s="136"/>
      <c r="DQ2107" s="136"/>
      <c r="DR2107" s="136"/>
      <c r="DS2107" s="136"/>
      <c r="DT2107" s="136"/>
      <c r="DU2107" s="136"/>
      <c r="DV2107" s="136"/>
      <c r="DW2107" s="136"/>
      <c r="DX2107" s="136"/>
      <c r="DY2107" s="136"/>
      <c r="DZ2107" s="136"/>
      <c r="EA2107" s="136"/>
      <c r="EB2107" s="136"/>
      <c r="EC2107" s="136"/>
      <c r="ED2107" s="136"/>
      <c r="EE2107" s="136"/>
      <c r="EF2107" s="136"/>
      <c r="EG2107" s="136"/>
      <c r="EH2107" s="136"/>
      <c r="EI2107" s="136"/>
      <c r="EJ2107" s="136"/>
      <c r="EK2107" s="136"/>
      <c r="EL2107" s="136"/>
      <c r="EM2107" s="136"/>
      <c r="EN2107" s="136"/>
      <c r="EO2107" s="136"/>
      <c r="EP2107" s="136"/>
      <c r="EQ2107" s="136"/>
      <c r="ER2107" s="136"/>
      <c r="ES2107" s="136"/>
      <c r="ET2107" s="136"/>
      <c r="EU2107" s="136"/>
      <c r="EV2107" s="136"/>
      <c r="EW2107" s="136"/>
      <c r="EX2107" s="136"/>
      <c r="EY2107" s="136"/>
      <c r="EZ2107" s="136"/>
      <c r="FA2107" s="136"/>
      <c r="FB2107" s="136"/>
      <c r="FC2107" s="136"/>
      <c r="FD2107" s="136"/>
      <c r="FE2107" s="136"/>
      <c r="FF2107" s="136"/>
      <c r="FG2107" s="136"/>
      <c r="FH2107" s="136"/>
      <c r="FI2107" s="136"/>
      <c r="FJ2107" s="136"/>
      <c r="FK2107" s="136"/>
      <c r="FL2107" s="136"/>
      <c r="FM2107" s="136"/>
      <c r="FN2107" s="136"/>
      <c r="FO2107" s="136"/>
      <c r="FP2107" s="136"/>
      <c r="FQ2107" s="136"/>
      <c r="FR2107" s="136"/>
      <c r="FS2107" s="136"/>
      <c r="FT2107" s="136"/>
      <c r="FU2107" s="136"/>
      <c r="FV2107" s="136"/>
      <c r="FW2107" s="136"/>
      <c r="FX2107" s="136"/>
      <c r="FY2107" s="136"/>
      <c r="FZ2107" s="136"/>
      <c r="GA2107" s="136"/>
      <c r="GB2107" s="136"/>
      <c r="GC2107" s="136"/>
      <c r="GD2107" s="136"/>
      <c r="GE2107" s="136"/>
      <c r="GF2107" s="136"/>
      <c r="GG2107" s="136"/>
      <c r="GH2107" s="136"/>
      <c r="GI2107" s="136"/>
      <c r="GJ2107" s="136"/>
      <c r="GK2107" s="136"/>
      <c r="GL2107" s="136"/>
      <c r="GM2107" s="136"/>
      <c r="GN2107" s="136"/>
      <c r="GO2107" s="136"/>
      <c r="GP2107" s="136"/>
      <c r="GQ2107" s="136"/>
      <c r="GR2107" s="136"/>
      <c r="GS2107" s="136"/>
      <c r="GT2107" s="136"/>
      <c r="GU2107" s="136"/>
      <c r="GV2107" s="136"/>
      <c r="GW2107" s="136"/>
      <c r="GX2107" s="136"/>
      <c r="GY2107" s="136"/>
      <c r="GZ2107" s="136"/>
      <c r="HA2107" s="136"/>
      <c r="HB2107" s="136"/>
      <c r="HC2107" s="136"/>
      <c r="HD2107" s="136"/>
      <c r="HE2107" s="136"/>
      <c r="HF2107" s="136"/>
      <c r="HG2107" s="136"/>
      <c r="HH2107" s="136"/>
      <c r="HI2107" s="136"/>
      <c r="HJ2107" s="136"/>
      <c r="HK2107" s="136"/>
      <c r="HL2107" s="136"/>
      <c r="HM2107" s="136"/>
      <c r="HN2107" s="136"/>
      <c r="HO2107" s="136"/>
      <c r="HP2107" s="136"/>
      <c r="HQ2107" s="136"/>
      <c r="HR2107" s="136"/>
      <c r="HS2107" s="136"/>
      <c r="HT2107" s="136"/>
      <c r="HU2107" s="136"/>
      <c r="HV2107" s="136"/>
      <c r="HW2107" s="136"/>
      <c r="HX2107" s="136"/>
      <c r="HY2107" s="136"/>
      <c r="HZ2107" s="136"/>
      <c r="IA2107" s="136"/>
      <c r="IB2107" s="136"/>
      <c r="IC2107" s="136"/>
      <c r="ID2107" s="136"/>
      <c r="IE2107" s="136"/>
      <c r="IF2107" s="136"/>
      <c r="IG2107" s="136"/>
    </row>
    <row r="2108" spans="1:241" ht="15" customHeight="1" x14ac:dyDescent="0.25">
      <c r="A2108" s="135"/>
      <c r="B2108" s="135"/>
      <c r="C2108" s="135"/>
      <c r="D2108" s="135"/>
      <c r="E2108" s="135"/>
      <c r="F2108" s="135"/>
      <c r="G2108" s="135"/>
      <c r="H2108" s="135"/>
      <c r="I2108" s="277"/>
      <c r="J2108" s="214" t="s">
        <v>1219</v>
      </c>
      <c r="K2108" s="227">
        <v>224333329</v>
      </c>
      <c r="L2108" s="227">
        <v>162086008</v>
      </c>
      <c r="M2108" s="227">
        <v>21770287</v>
      </c>
      <c r="N2108" s="227">
        <v>26763070</v>
      </c>
      <c r="O2108" s="227">
        <v>51301621</v>
      </c>
      <c r="P2108" s="227">
        <v>13705596</v>
      </c>
      <c r="Q2108" s="240">
        <v>499959911</v>
      </c>
      <c r="R2108" s="136"/>
      <c r="S2108" s="136"/>
      <c r="T2108" s="136"/>
      <c r="U2108" s="136"/>
      <c r="V2108" s="136"/>
      <c r="W2108" s="136"/>
      <c r="X2108" s="136"/>
      <c r="Y2108" s="136"/>
      <c r="Z2108" s="136"/>
      <c r="AA2108" s="136"/>
      <c r="AB2108" s="136"/>
      <c r="AC2108" s="136"/>
      <c r="AD2108" s="136"/>
      <c r="AE2108" s="136"/>
      <c r="AF2108" s="136"/>
      <c r="AG2108" s="136"/>
      <c r="AH2108" s="136"/>
      <c r="AI2108" s="136"/>
      <c r="AJ2108" s="136"/>
      <c r="AK2108" s="136"/>
      <c r="AL2108" s="136"/>
      <c r="AM2108" s="136"/>
      <c r="AN2108" s="136"/>
      <c r="AO2108" s="136"/>
      <c r="AP2108" s="136"/>
      <c r="AQ2108" s="136"/>
      <c r="AR2108" s="136"/>
      <c r="AS2108" s="136"/>
      <c r="AT2108" s="136"/>
      <c r="AU2108" s="136"/>
      <c r="AV2108" s="136"/>
      <c r="AW2108" s="136"/>
      <c r="AX2108" s="136"/>
      <c r="AY2108" s="136"/>
      <c r="AZ2108" s="136"/>
      <c r="BA2108" s="136"/>
      <c r="BB2108" s="136"/>
      <c r="BC2108" s="136"/>
      <c r="BD2108" s="136"/>
      <c r="BE2108" s="136"/>
      <c r="BF2108" s="136"/>
      <c r="BG2108" s="136"/>
      <c r="BH2108" s="136"/>
      <c r="BI2108" s="136"/>
      <c r="BJ2108" s="136"/>
      <c r="BK2108" s="136"/>
      <c r="BL2108" s="136"/>
      <c r="BM2108" s="136"/>
      <c r="BN2108" s="136"/>
      <c r="BO2108" s="136"/>
      <c r="BP2108" s="136"/>
      <c r="BQ2108" s="136"/>
      <c r="BR2108" s="136"/>
      <c r="BS2108" s="136"/>
      <c r="BT2108" s="136"/>
      <c r="BU2108" s="136"/>
      <c r="BV2108" s="136"/>
      <c r="BW2108" s="136"/>
      <c r="BX2108" s="136"/>
      <c r="BY2108" s="136"/>
      <c r="BZ2108" s="136"/>
      <c r="CA2108" s="136"/>
      <c r="CB2108" s="136"/>
      <c r="CC2108" s="136"/>
      <c r="CD2108" s="136"/>
      <c r="CE2108" s="136"/>
      <c r="CF2108" s="136"/>
      <c r="CG2108" s="136"/>
      <c r="CH2108" s="136"/>
      <c r="CI2108" s="136"/>
      <c r="CJ2108" s="136"/>
      <c r="CK2108" s="136"/>
      <c r="CL2108" s="136"/>
      <c r="CM2108" s="136"/>
      <c r="CN2108" s="136"/>
      <c r="CO2108" s="136"/>
      <c r="CP2108" s="136"/>
      <c r="CQ2108" s="136"/>
      <c r="CR2108" s="136"/>
      <c r="CS2108" s="136"/>
      <c r="CT2108" s="136"/>
      <c r="CU2108" s="136"/>
      <c r="CV2108" s="136"/>
      <c r="CW2108" s="136"/>
      <c r="CX2108" s="136"/>
      <c r="CY2108" s="136"/>
      <c r="CZ2108" s="136"/>
      <c r="DA2108" s="136"/>
      <c r="DB2108" s="136"/>
      <c r="DC2108" s="136"/>
      <c r="DD2108" s="136"/>
      <c r="DE2108" s="136"/>
      <c r="DF2108" s="136"/>
      <c r="DG2108" s="136"/>
      <c r="DH2108" s="136"/>
      <c r="DI2108" s="136"/>
      <c r="DJ2108" s="136"/>
      <c r="DK2108" s="136"/>
      <c r="DL2108" s="136"/>
      <c r="DM2108" s="136"/>
      <c r="DN2108" s="136"/>
      <c r="DO2108" s="136"/>
      <c r="DP2108" s="136"/>
      <c r="DQ2108" s="136"/>
      <c r="DR2108" s="136"/>
      <c r="DS2108" s="136"/>
      <c r="DT2108" s="136"/>
      <c r="DU2108" s="136"/>
      <c r="DV2108" s="136"/>
      <c r="DW2108" s="136"/>
      <c r="DX2108" s="136"/>
      <c r="DY2108" s="136"/>
      <c r="DZ2108" s="136"/>
      <c r="EA2108" s="136"/>
      <c r="EB2108" s="136"/>
      <c r="EC2108" s="136"/>
      <c r="ED2108" s="136"/>
      <c r="EE2108" s="136"/>
      <c r="EF2108" s="136"/>
      <c r="EG2108" s="136"/>
      <c r="EH2108" s="136"/>
      <c r="EI2108" s="136"/>
      <c r="EJ2108" s="136"/>
      <c r="EK2108" s="136"/>
      <c r="EL2108" s="136"/>
      <c r="EM2108" s="136"/>
      <c r="EN2108" s="136"/>
      <c r="EO2108" s="136"/>
      <c r="EP2108" s="136"/>
      <c r="EQ2108" s="136"/>
      <c r="ER2108" s="136"/>
      <c r="ES2108" s="136"/>
      <c r="ET2108" s="136"/>
      <c r="EU2108" s="136"/>
      <c r="EV2108" s="136"/>
      <c r="EW2108" s="136"/>
      <c r="EX2108" s="136"/>
      <c r="EY2108" s="136"/>
      <c r="EZ2108" s="136"/>
      <c r="FA2108" s="136"/>
      <c r="FB2108" s="136"/>
      <c r="FC2108" s="136"/>
      <c r="FD2108" s="136"/>
      <c r="FE2108" s="136"/>
      <c r="FF2108" s="136"/>
      <c r="FG2108" s="136"/>
      <c r="FH2108" s="136"/>
      <c r="FI2108" s="136"/>
      <c r="FJ2108" s="136"/>
      <c r="FK2108" s="136"/>
      <c r="FL2108" s="136"/>
      <c r="FM2108" s="136"/>
      <c r="FN2108" s="136"/>
      <c r="FO2108" s="136"/>
      <c r="FP2108" s="136"/>
      <c r="FQ2108" s="136"/>
      <c r="FR2108" s="136"/>
      <c r="FS2108" s="136"/>
      <c r="FT2108" s="136"/>
      <c r="FU2108" s="136"/>
      <c r="FV2108" s="136"/>
      <c r="FW2108" s="136"/>
      <c r="FX2108" s="136"/>
      <c r="FY2108" s="136"/>
      <c r="FZ2108" s="136"/>
      <c r="GA2108" s="136"/>
      <c r="GB2108" s="136"/>
      <c r="GC2108" s="136"/>
      <c r="GD2108" s="136"/>
      <c r="GE2108" s="136"/>
      <c r="GF2108" s="136"/>
      <c r="GG2108" s="136"/>
      <c r="GH2108" s="136"/>
      <c r="GI2108" s="136"/>
      <c r="GJ2108" s="136"/>
      <c r="GK2108" s="136"/>
      <c r="GL2108" s="136"/>
      <c r="GM2108" s="136"/>
      <c r="GN2108" s="136"/>
      <c r="GO2108" s="136"/>
      <c r="GP2108" s="136"/>
      <c r="GQ2108" s="136"/>
      <c r="GR2108" s="136"/>
      <c r="GS2108" s="136"/>
      <c r="GT2108" s="136"/>
      <c r="GU2108" s="136"/>
      <c r="GV2108" s="136"/>
      <c r="GW2108" s="136"/>
      <c r="GX2108" s="136"/>
      <c r="GY2108" s="136"/>
      <c r="GZ2108" s="136"/>
      <c r="HA2108" s="136"/>
      <c r="HB2108" s="136"/>
      <c r="HC2108" s="136"/>
      <c r="HD2108" s="136"/>
      <c r="HE2108" s="136"/>
      <c r="HF2108" s="136"/>
      <c r="HG2108" s="136"/>
      <c r="HH2108" s="136"/>
      <c r="HI2108" s="136"/>
      <c r="HJ2108" s="136"/>
      <c r="HK2108" s="136"/>
      <c r="HL2108" s="136"/>
      <c r="HM2108" s="136"/>
      <c r="HN2108" s="136"/>
      <c r="HO2108" s="136"/>
      <c r="HP2108" s="136"/>
      <c r="HQ2108" s="136"/>
      <c r="HR2108" s="136"/>
      <c r="HS2108" s="136"/>
      <c r="HT2108" s="136"/>
      <c r="HU2108" s="136"/>
      <c r="HV2108" s="136"/>
      <c r="HW2108" s="136"/>
      <c r="HX2108" s="136"/>
      <c r="HY2108" s="136"/>
      <c r="HZ2108" s="136"/>
      <c r="IA2108" s="136"/>
      <c r="IB2108" s="136"/>
      <c r="IC2108" s="136"/>
      <c r="ID2108" s="136"/>
      <c r="IE2108" s="136"/>
      <c r="IF2108" s="136"/>
      <c r="IG2108" s="136"/>
    </row>
    <row r="2109" spans="1:241" ht="15" customHeight="1" x14ac:dyDescent="0.25">
      <c r="A2109" s="135"/>
      <c r="B2109" s="135"/>
      <c r="I2109" s="136"/>
      <c r="J2109" s="215" t="s">
        <v>1220</v>
      </c>
      <c r="K2109" s="200">
        <v>9753623</v>
      </c>
      <c r="L2109" s="200">
        <v>7047217.7391304346</v>
      </c>
      <c r="M2109" s="200">
        <v>946534.21739130432</v>
      </c>
      <c r="N2109" s="200">
        <v>1163611.7391304348</v>
      </c>
      <c r="O2109" s="200">
        <v>2230505.2608695654</v>
      </c>
      <c r="P2109" s="200">
        <v>595895.47826086951</v>
      </c>
      <c r="Q2109" s="200">
        <v>21737387.434782609</v>
      </c>
      <c r="R2109" s="136"/>
      <c r="S2109" s="136"/>
      <c r="T2109" s="136"/>
      <c r="U2109" s="136"/>
      <c r="V2109" s="136"/>
      <c r="W2109" s="136"/>
      <c r="X2109" s="136"/>
      <c r="Y2109" s="136"/>
      <c r="Z2109" s="136"/>
      <c r="AA2109" s="136"/>
      <c r="AB2109" s="136"/>
      <c r="AC2109" s="136"/>
      <c r="AD2109" s="136"/>
      <c r="AE2109" s="136"/>
      <c r="AF2109" s="136"/>
      <c r="AG2109" s="136"/>
      <c r="AH2109" s="136"/>
      <c r="AI2109" s="136"/>
      <c r="AJ2109" s="136"/>
      <c r="AK2109" s="136"/>
      <c r="AL2109" s="136"/>
      <c r="AM2109" s="136"/>
      <c r="AN2109" s="136"/>
      <c r="AO2109" s="136"/>
      <c r="AP2109" s="136"/>
      <c r="AQ2109" s="136"/>
      <c r="AR2109" s="136"/>
      <c r="AS2109" s="136"/>
      <c r="AT2109" s="136"/>
      <c r="AU2109" s="136"/>
      <c r="AV2109" s="136"/>
      <c r="AW2109" s="136"/>
      <c r="AX2109" s="136"/>
      <c r="AY2109" s="136"/>
      <c r="AZ2109" s="136"/>
      <c r="BA2109" s="136"/>
      <c r="BB2109" s="136"/>
      <c r="BC2109" s="136"/>
      <c r="BD2109" s="136"/>
      <c r="BE2109" s="136"/>
      <c r="BF2109" s="136"/>
      <c r="BG2109" s="136"/>
      <c r="BH2109" s="136"/>
      <c r="BI2109" s="136"/>
      <c r="BJ2109" s="136"/>
      <c r="BK2109" s="136"/>
      <c r="BL2109" s="136"/>
      <c r="BM2109" s="136"/>
      <c r="BN2109" s="136"/>
      <c r="BO2109" s="136"/>
      <c r="BP2109" s="136"/>
      <c r="BQ2109" s="136"/>
      <c r="BR2109" s="136"/>
      <c r="BS2109" s="136"/>
      <c r="BT2109" s="136"/>
      <c r="BU2109" s="136"/>
      <c r="BV2109" s="136"/>
      <c r="BW2109" s="136"/>
      <c r="BX2109" s="136"/>
      <c r="BY2109" s="136"/>
      <c r="BZ2109" s="136"/>
      <c r="CA2109" s="136"/>
      <c r="CB2109" s="136"/>
      <c r="CC2109" s="136"/>
      <c r="CD2109" s="136"/>
      <c r="CE2109" s="136"/>
      <c r="CF2109" s="136"/>
      <c r="CG2109" s="136"/>
      <c r="CH2109" s="136"/>
      <c r="CI2109" s="136"/>
      <c r="CJ2109" s="136"/>
      <c r="CK2109" s="136"/>
      <c r="CL2109" s="136"/>
      <c r="CM2109" s="136"/>
      <c r="CN2109" s="136"/>
      <c r="CO2109" s="136"/>
      <c r="CP2109" s="136"/>
      <c r="CQ2109" s="136"/>
      <c r="CR2109" s="136"/>
      <c r="CS2109" s="136"/>
      <c r="CT2109" s="136"/>
      <c r="CU2109" s="136"/>
      <c r="CV2109" s="136"/>
      <c r="CW2109" s="136"/>
      <c r="CX2109" s="136"/>
      <c r="CY2109" s="136"/>
      <c r="CZ2109" s="136"/>
      <c r="DA2109" s="136"/>
      <c r="DB2109" s="136"/>
      <c r="DC2109" s="136"/>
      <c r="DD2109" s="136"/>
      <c r="DE2109" s="136"/>
      <c r="DF2109" s="136"/>
      <c r="DG2109" s="136"/>
      <c r="DH2109" s="136"/>
      <c r="DI2109" s="136"/>
      <c r="DJ2109" s="136"/>
      <c r="DK2109" s="136"/>
      <c r="DL2109" s="136"/>
      <c r="DM2109" s="136"/>
      <c r="DN2109" s="136"/>
      <c r="DO2109" s="136"/>
      <c r="DP2109" s="136"/>
      <c r="DQ2109" s="136"/>
      <c r="DR2109" s="136"/>
      <c r="DS2109" s="136"/>
      <c r="DT2109" s="136"/>
      <c r="DU2109" s="136"/>
      <c r="DV2109" s="136"/>
      <c r="DW2109" s="136"/>
      <c r="DX2109" s="136"/>
      <c r="DY2109" s="136"/>
      <c r="DZ2109" s="136"/>
      <c r="EA2109" s="136"/>
      <c r="EB2109" s="136"/>
      <c r="EC2109" s="136"/>
      <c r="ED2109" s="136"/>
      <c r="EE2109" s="136"/>
      <c r="EF2109" s="136"/>
      <c r="EG2109" s="136"/>
      <c r="EH2109" s="136"/>
      <c r="EI2109" s="136"/>
      <c r="EJ2109" s="136"/>
      <c r="EK2109" s="136"/>
      <c r="EL2109" s="136"/>
      <c r="EM2109" s="136"/>
      <c r="EN2109" s="136"/>
      <c r="EO2109" s="136"/>
      <c r="EP2109" s="136"/>
      <c r="EQ2109" s="136"/>
      <c r="ER2109" s="136"/>
      <c r="ES2109" s="136"/>
      <c r="ET2109" s="136"/>
      <c r="EU2109" s="136"/>
      <c r="EV2109" s="136"/>
      <c r="EW2109" s="136"/>
      <c r="EX2109" s="136"/>
      <c r="EY2109" s="136"/>
      <c r="EZ2109" s="136"/>
      <c r="FA2109" s="136"/>
      <c r="FB2109" s="136"/>
      <c r="FC2109" s="136"/>
      <c r="FD2109" s="136"/>
      <c r="FE2109" s="136"/>
      <c r="FF2109" s="136"/>
      <c r="FG2109" s="136"/>
      <c r="FH2109" s="136"/>
      <c r="FI2109" s="136"/>
      <c r="FJ2109" s="136"/>
      <c r="FK2109" s="136"/>
      <c r="FL2109" s="136"/>
      <c r="FM2109" s="136"/>
      <c r="FN2109" s="136"/>
      <c r="FO2109" s="136"/>
      <c r="FP2109" s="136"/>
      <c r="FQ2109" s="136"/>
      <c r="FR2109" s="136"/>
      <c r="FS2109" s="136"/>
      <c r="FT2109" s="136"/>
      <c r="FU2109" s="136"/>
      <c r="FV2109" s="136"/>
      <c r="FW2109" s="136"/>
      <c r="FX2109" s="136"/>
      <c r="FY2109" s="136"/>
      <c r="FZ2109" s="136"/>
      <c r="GA2109" s="136"/>
      <c r="GB2109" s="136"/>
      <c r="GC2109" s="136"/>
      <c r="GD2109" s="136"/>
      <c r="GE2109" s="136"/>
      <c r="GF2109" s="136"/>
      <c r="GG2109" s="136"/>
      <c r="GH2109" s="136"/>
      <c r="GI2109" s="136"/>
      <c r="GJ2109" s="136"/>
      <c r="GK2109" s="136"/>
      <c r="GL2109" s="136"/>
      <c r="GM2109" s="136"/>
      <c r="GN2109" s="136"/>
      <c r="GO2109" s="136"/>
      <c r="GP2109" s="136"/>
      <c r="GQ2109" s="136"/>
      <c r="GR2109" s="136"/>
      <c r="GS2109" s="136"/>
      <c r="GT2109" s="136"/>
      <c r="GU2109" s="136"/>
      <c r="GV2109" s="136"/>
      <c r="GW2109" s="136"/>
      <c r="GX2109" s="136"/>
      <c r="GY2109" s="136"/>
      <c r="GZ2109" s="136"/>
      <c r="HA2109" s="136"/>
      <c r="HB2109" s="136"/>
      <c r="HC2109" s="136"/>
      <c r="HD2109" s="136"/>
      <c r="HE2109" s="136"/>
      <c r="HF2109" s="136"/>
      <c r="HG2109" s="136"/>
      <c r="HH2109" s="136"/>
      <c r="HI2109" s="136"/>
      <c r="HJ2109" s="136"/>
      <c r="HK2109" s="136"/>
      <c r="HL2109" s="136"/>
      <c r="HM2109" s="136"/>
      <c r="HN2109" s="136"/>
      <c r="HO2109" s="136"/>
      <c r="HP2109" s="136"/>
      <c r="HQ2109" s="136"/>
      <c r="HR2109" s="136"/>
      <c r="HS2109" s="136"/>
      <c r="HT2109" s="136"/>
      <c r="HU2109" s="136"/>
      <c r="HV2109" s="136"/>
      <c r="HW2109" s="136"/>
      <c r="HX2109" s="136"/>
      <c r="HY2109" s="136"/>
      <c r="HZ2109" s="136"/>
      <c r="IA2109" s="136"/>
      <c r="IB2109" s="136"/>
      <c r="IC2109" s="136"/>
      <c r="ID2109" s="136"/>
      <c r="IE2109" s="136"/>
      <c r="IF2109" s="136"/>
      <c r="IG2109" s="136"/>
    </row>
    <row r="2110" spans="1:241" ht="15" customHeight="1" x14ac:dyDescent="0.25">
      <c r="A2110" s="135"/>
      <c r="B2110" s="135"/>
      <c r="I2110" s="136"/>
      <c r="R2110" s="136"/>
      <c r="S2110" s="136"/>
      <c r="T2110" s="136"/>
      <c r="U2110" s="136"/>
      <c r="V2110" s="136"/>
      <c r="W2110" s="136"/>
      <c r="X2110" s="136"/>
      <c r="Y2110" s="136"/>
      <c r="Z2110" s="136"/>
      <c r="AA2110" s="136"/>
      <c r="AB2110" s="136"/>
      <c r="AC2110" s="136"/>
      <c r="AD2110" s="136"/>
      <c r="AE2110" s="136"/>
      <c r="AF2110" s="136"/>
      <c r="AG2110" s="136"/>
      <c r="AH2110" s="136"/>
      <c r="AI2110" s="136"/>
      <c r="AJ2110" s="136"/>
      <c r="AK2110" s="136"/>
      <c r="AL2110" s="136"/>
      <c r="AM2110" s="136"/>
      <c r="AN2110" s="136"/>
      <c r="AO2110" s="136"/>
      <c r="AP2110" s="136"/>
      <c r="AQ2110" s="136"/>
      <c r="AR2110" s="136"/>
      <c r="AS2110" s="136"/>
      <c r="AT2110" s="136"/>
      <c r="AU2110" s="136"/>
      <c r="AV2110" s="136"/>
      <c r="AW2110" s="136"/>
      <c r="AX2110" s="136"/>
      <c r="AY2110" s="136"/>
      <c r="AZ2110" s="136"/>
      <c r="BA2110" s="136"/>
      <c r="BB2110" s="136"/>
      <c r="BC2110" s="136"/>
      <c r="BD2110" s="136"/>
      <c r="BE2110" s="136"/>
      <c r="BF2110" s="136"/>
      <c r="BG2110" s="136"/>
      <c r="BH2110" s="136"/>
      <c r="BI2110" s="136"/>
      <c r="BJ2110" s="136"/>
      <c r="BK2110" s="136"/>
      <c r="BL2110" s="136"/>
      <c r="BM2110" s="136"/>
      <c r="BN2110" s="136"/>
      <c r="BO2110" s="136"/>
      <c r="BP2110" s="136"/>
      <c r="BQ2110" s="136"/>
      <c r="BR2110" s="136"/>
      <c r="BS2110" s="136"/>
      <c r="BT2110" s="136"/>
      <c r="BU2110" s="136"/>
      <c r="BV2110" s="136"/>
      <c r="BW2110" s="136"/>
      <c r="BX2110" s="136"/>
      <c r="BY2110" s="136"/>
      <c r="BZ2110" s="136"/>
      <c r="CA2110" s="136"/>
      <c r="CB2110" s="136"/>
      <c r="CC2110" s="136"/>
      <c r="CD2110" s="136"/>
      <c r="CE2110" s="136"/>
      <c r="CF2110" s="136"/>
      <c r="CG2110" s="136"/>
      <c r="CH2110" s="136"/>
      <c r="CI2110" s="136"/>
      <c r="CJ2110" s="136"/>
      <c r="CK2110" s="136"/>
      <c r="CL2110" s="136"/>
      <c r="CM2110" s="136"/>
      <c r="CN2110" s="136"/>
      <c r="CO2110" s="136"/>
      <c r="CP2110" s="136"/>
      <c r="CQ2110" s="136"/>
      <c r="CR2110" s="136"/>
      <c r="CS2110" s="136"/>
      <c r="CT2110" s="136"/>
      <c r="CU2110" s="136"/>
      <c r="CV2110" s="136"/>
      <c r="CW2110" s="136"/>
      <c r="CX2110" s="136"/>
      <c r="CY2110" s="136"/>
      <c r="CZ2110" s="136"/>
      <c r="DA2110" s="136"/>
      <c r="DB2110" s="136"/>
      <c r="DC2110" s="136"/>
      <c r="DD2110" s="136"/>
      <c r="DE2110" s="136"/>
      <c r="DF2110" s="136"/>
      <c r="DG2110" s="136"/>
      <c r="DH2110" s="136"/>
      <c r="DI2110" s="136"/>
      <c r="DJ2110" s="136"/>
      <c r="DK2110" s="136"/>
      <c r="DL2110" s="136"/>
      <c r="DM2110" s="136"/>
      <c r="DN2110" s="136"/>
      <c r="DO2110" s="136"/>
      <c r="DP2110" s="136"/>
      <c r="DQ2110" s="136"/>
      <c r="DR2110" s="136"/>
      <c r="DS2110" s="136"/>
      <c r="DT2110" s="136"/>
      <c r="DU2110" s="136"/>
      <c r="DV2110" s="136"/>
      <c r="DW2110" s="136"/>
      <c r="DX2110" s="136"/>
      <c r="DY2110" s="136"/>
      <c r="DZ2110" s="136"/>
      <c r="EA2110" s="136"/>
      <c r="EB2110" s="136"/>
      <c r="EC2110" s="136"/>
      <c r="ED2110" s="136"/>
      <c r="EE2110" s="136"/>
      <c r="EF2110" s="136"/>
      <c r="EG2110" s="136"/>
      <c r="EH2110" s="136"/>
      <c r="EI2110" s="136"/>
      <c r="EJ2110" s="136"/>
      <c r="EK2110" s="136"/>
      <c r="EL2110" s="136"/>
      <c r="EM2110" s="136"/>
      <c r="EN2110" s="136"/>
      <c r="EO2110" s="136"/>
      <c r="EP2110" s="136"/>
      <c r="EQ2110" s="136"/>
      <c r="ER2110" s="136"/>
      <c r="ES2110" s="136"/>
      <c r="ET2110" s="136"/>
      <c r="EU2110" s="136"/>
      <c r="EV2110" s="136"/>
      <c r="EW2110" s="136"/>
      <c r="EX2110" s="136"/>
      <c r="EY2110" s="136"/>
      <c r="EZ2110" s="136"/>
      <c r="FA2110" s="136"/>
      <c r="FB2110" s="136"/>
      <c r="FC2110" s="136"/>
      <c r="FD2110" s="136"/>
      <c r="FE2110" s="136"/>
      <c r="FF2110" s="136"/>
      <c r="FG2110" s="136"/>
      <c r="FH2110" s="136"/>
      <c r="FI2110" s="136"/>
      <c r="FJ2110" s="136"/>
      <c r="FK2110" s="136"/>
      <c r="FL2110" s="136"/>
      <c r="FM2110" s="136"/>
      <c r="FN2110" s="136"/>
      <c r="FO2110" s="136"/>
      <c r="FP2110" s="136"/>
      <c r="FQ2110" s="136"/>
      <c r="FR2110" s="136"/>
      <c r="FS2110" s="136"/>
      <c r="FT2110" s="136"/>
      <c r="FU2110" s="136"/>
      <c r="FV2110" s="136"/>
      <c r="FW2110" s="136"/>
      <c r="FX2110" s="136"/>
      <c r="FY2110" s="136"/>
      <c r="FZ2110" s="136"/>
      <c r="GA2110" s="136"/>
      <c r="GB2110" s="136"/>
      <c r="GC2110" s="136"/>
      <c r="GD2110" s="136"/>
      <c r="GE2110" s="136"/>
      <c r="GF2110" s="136"/>
      <c r="GG2110" s="136"/>
      <c r="GH2110" s="136"/>
      <c r="GI2110" s="136"/>
      <c r="GJ2110" s="136"/>
      <c r="GK2110" s="136"/>
      <c r="GL2110" s="136"/>
      <c r="GM2110" s="136"/>
      <c r="GN2110" s="136"/>
      <c r="GO2110" s="136"/>
      <c r="GP2110" s="136"/>
      <c r="GQ2110" s="136"/>
      <c r="GR2110" s="136"/>
      <c r="GS2110" s="136"/>
      <c r="GT2110" s="136"/>
      <c r="GU2110" s="136"/>
      <c r="GV2110" s="136"/>
      <c r="GW2110" s="136"/>
      <c r="GX2110" s="136"/>
      <c r="GY2110" s="136"/>
      <c r="GZ2110" s="136"/>
      <c r="HA2110" s="136"/>
      <c r="HB2110" s="136"/>
      <c r="HC2110" s="136"/>
      <c r="HD2110" s="136"/>
      <c r="HE2110" s="136"/>
      <c r="HF2110" s="136"/>
      <c r="HG2110" s="136"/>
      <c r="HH2110" s="136"/>
      <c r="HI2110" s="136"/>
      <c r="HJ2110" s="136"/>
      <c r="HK2110" s="136"/>
      <c r="HL2110" s="136"/>
      <c r="HM2110" s="136"/>
      <c r="HN2110" s="136"/>
      <c r="HO2110" s="136"/>
      <c r="HP2110" s="136"/>
      <c r="HQ2110" s="136"/>
      <c r="HR2110" s="136"/>
      <c r="HS2110" s="136"/>
      <c r="HT2110" s="136"/>
      <c r="HU2110" s="136"/>
      <c r="HV2110" s="136"/>
      <c r="HW2110" s="136"/>
      <c r="HX2110" s="136"/>
      <c r="HY2110" s="136"/>
      <c r="HZ2110" s="136"/>
      <c r="IA2110" s="136"/>
      <c r="IB2110" s="136"/>
      <c r="IC2110" s="136"/>
      <c r="ID2110" s="136"/>
      <c r="IE2110" s="136"/>
      <c r="IF2110" s="136"/>
      <c r="IG2110" s="136"/>
    </row>
    <row r="2111" spans="1:241" ht="15" customHeight="1" x14ac:dyDescent="0.25">
      <c r="A2111" s="223" t="s">
        <v>364</v>
      </c>
      <c r="B2111" s="217">
        <v>5230496</v>
      </c>
      <c r="C2111" s="217">
        <v>5975501</v>
      </c>
      <c r="D2111" s="217">
        <v>758453</v>
      </c>
      <c r="E2111" s="217">
        <v>1375960</v>
      </c>
      <c r="F2111" s="217">
        <v>2422065</v>
      </c>
      <c r="G2111" s="217">
        <v>1002715</v>
      </c>
      <c r="H2111" s="235">
        <v>16765190</v>
      </c>
      <c r="I2111" s="136"/>
      <c r="J2111" s="321" t="s">
        <v>198</v>
      </c>
      <c r="K2111" s="217">
        <v>7425850</v>
      </c>
      <c r="L2111" s="217">
        <v>4329964</v>
      </c>
      <c r="M2111" s="217">
        <v>656772</v>
      </c>
      <c r="N2111" s="217">
        <v>2132666</v>
      </c>
      <c r="O2111" s="217">
        <v>2483870</v>
      </c>
      <c r="P2111" s="217">
        <v>442767</v>
      </c>
      <c r="Q2111" s="235">
        <v>17471889</v>
      </c>
      <c r="R2111" s="136"/>
      <c r="S2111" s="136"/>
      <c r="T2111" s="136"/>
      <c r="U2111" s="136"/>
      <c r="V2111" s="136"/>
      <c r="W2111" s="136"/>
      <c r="X2111" s="136"/>
      <c r="Y2111" s="136"/>
      <c r="Z2111" s="136"/>
      <c r="AA2111" s="136"/>
      <c r="AB2111" s="136"/>
      <c r="AC2111" s="136"/>
      <c r="AD2111" s="136"/>
      <c r="AE2111" s="136"/>
      <c r="AF2111" s="136"/>
      <c r="AG2111" s="136"/>
      <c r="AH2111" s="136"/>
      <c r="AI2111" s="136"/>
      <c r="AJ2111" s="136"/>
      <c r="AK2111" s="136"/>
      <c r="AL2111" s="136"/>
      <c r="AM2111" s="136"/>
      <c r="AN2111" s="136"/>
      <c r="AO2111" s="136"/>
      <c r="AP2111" s="136"/>
      <c r="AQ2111" s="136"/>
      <c r="AR2111" s="136"/>
      <c r="AS2111" s="136"/>
      <c r="AT2111" s="136"/>
      <c r="AU2111" s="136"/>
      <c r="AV2111" s="136"/>
      <c r="AW2111" s="136"/>
      <c r="AX2111" s="136"/>
      <c r="AY2111" s="136"/>
      <c r="AZ2111" s="136"/>
      <c r="BA2111" s="136"/>
      <c r="BB2111" s="136"/>
      <c r="BC2111" s="136"/>
      <c r="BD2111" s="136"/>
      <c r="BE2111" s="136"/>
      <c r="BF2111" s="136"/>
      <c r="BG2111" s="136"/>
      <c r="BH2111" s="136"/>
      <c r="BI2111" s="136"/>
      <c r="BJ2111" s="136"/>
      <c r="BK2111" s="136"/>
      <c r="BL2111" s="136"/>
      <c r="BM2111" s="136"/>
      <c r="BN2111" s="136"/>
      <c r="BO2111" s="136"/>
      <c r="BP2111" s="136"/>
      <c r="BQ2111" s="136"/>
      <c r="BR2111" s="136"/>
      <c r="BS2111" s="136"/>
      <c r="BT2111" s="136"/>
      <c r="BU2111" s="136"/>
      <c r="BV2111" s="136"/>
      <c r="BW2111" s="136"/>
      <c r="BX2111" s="136"/>
      <c r="BY2111" s="136"/>
      <c r="BZ2111" s="136"/>
      <c r="CA2111" s="136"/>
      <c r="CB2111" s="136"/>
      <c r="CC2111" s="136"/>
      <c r="CD2111" s="136"/>
      <c r="CE2111" s="136"/>
      <c r="CF2111" s="136"/>
      <c r="CG2111" s="136"/>
      <c r="CH2111" s="136"/>
      <c r="CI2111" s="136"/>
      <c r="CJ2111" s="136"/>
      <c r="CK2111" s="136"/>
      <c r="CL2111" s="136"/>
      <c r="CM2111" s="136"/>
      <c r="CN2111" s="136"/>
      <c r="CO2111" s="136"/>
      <c r="CP2111" s="136"/>
      <c r="CQ2111" s="136"/>
      <c r="CR2111" s="136"/>
      <c r="CS2111" s="136"/>
      <c r="CT2111" s="136"/>
      <c r="CU2111" s="136"/>
      <c r="CV2111" s="136"/>
      <c r="CW2111" s="136"/>
      <c r="CX2111" s="136"/>
      <c r="CY2111" s="136"/>
      <c r="CZ2111" s="136"/>
      <c r="DA2111" s="136"/>
      <c r="DB2111" s="136"/>
      <c r="DC2111" s="136"/>
      <c r="DD2111" s="136"/>
      <c r="DE2111" s="136"/>
      <c r="DF2111" s="136"/>
      <c r="DG2111" s="136"/>
      <c r="DH2111" s="136"/>
      <c r="DI2111" s="136"/>
      <c r="DJ2111" s="136"/>
      <c r="DK2111" s="136"/>
      <c r="DL2111" s="136"/>
      <c r="DM2111" s="136"/>
      <c r="DN2111" s="136"/>
      <c r="DO2111" s="136"/>
      <c r="DP2111" s="136"/>
      <c r="DQ2111" s="136"/>
      <c r="DR2111" s="136"/>
      <c r="DS2111" s="136"/>
      <c r="DT2111" s="136"/>
      <c r="DU2111" s="136"/>
      <c r="DV2111" s="136"/>
      <c r="DW2111" s="136"/>
      <c r="DX2111" s="136"/>
      <c r="DY2111" s="136"/>
      <c r="DZ2111" s="136"/>
      <c r="EA2111" s="136"/>
      <c r="EB2111" s="136"/>
      <c r="EC2111" s="136"/>
      <c r="ED2111" s="136"/>
      <c r="EE2111" s="136"/>
      <c r="EF2111" s="136"/>
      <c r="EG2111" s="136"/>
      <c r="EH2111" s="136"/>
      <c r="EI2111" s="136"/>
      <c r="EJ2111" s="136"/>
      <c r="EK2111" s="136"/>
      <c r="EL2111" s="136"/>
      <c r="EM2111" s="136"/>
      <c r="EN2111" s="136"/>
      <c r="EO2111" s="136"/>
      <c r="EP2111" s="136"/>
      <c r="EQ2111" s="136"/>
      <c r="ER2111" s="136"/>
      <c r="ES2111" s="136"/>
      <c r="ET2111" s="136"/>
      <c r="EU2111" s="136"/>
      <c r="EV2111" s="136"/>
      <c r="EW2111" s="136"/>
      <c r="EX2111" s="136"/>
      <c r="EY2111" s="136"/>
      <c r="EZ2111" s="136"/>
      <c r="FA2111" s="136"/>
      <c r="FB2111" s="136"/>
      <c r="FC2111" s="136"/>
      <c r="FD2111" s="136"/>
      <c r="FE2111" s="136"/>
      <c r="FF2111" s="136"/>
      <c r="FG2111" s="136"/>
      <c r="FH2111" s="136"/>
      <c r="FI2111" s="136"/>
      <c r="FJ2111" s="136"/>
      <c r="FK2111" s="136"/>
      <c r="FL2111" s="136"/>
      <c r="FM2111" s="136"/>
      <c r="FN2111" s="136"/>
      <c r="FO2111" s="136"/>
      <c r="FP2111" s="136"/>
      <c r="FQ2111" s="136"/>
      <c r="FR2111" s="136"/>
      <c r="FS2111" s="136"/>
      <c r="FT2111" s="136"/>
      <c r="FU2111" s="136"/>
      <c r="FV2111" s="136"/>
      <c r="FW2111" s="136"/>
      <c r="FX2111" s="136"/>
      <c r="FY2111" s="136"/>
      <c r="FZ2111" s="136"/>
      <c r="GA2111" s="136"/>
      <c r="GB2111" s="136"/>
      <c r="GC2111" s="136"/>
      <c r="GD2111" s="136"/>
      <c r="GE2111" s="136"/>
      <c r="GF2111" s="136"/>
      <c r="GG2111" s="136"/>
      <c r="GH2111" s="136"/>
      <c r="GI2111" s="136"/>
      <c r="GJ2111" s="136"/>
      <c r="GK2111" s="136"/>
      <c r="GL2111" s="136"/>
      <c r="GM2111" s="136"/>
      <c r="GN2111" s="136"/>
      <c r="GO2111" s="136"/>
      <c r="GP2111" s="136"/>
      <c r="GQ2111" s="136"/>
      <c r="GR2111" s="136"/>
      <c r="GS2111" s="136"/>
      <c r="GT2111" s="136"/>
      <c r="GU2111" s="136"/>
      <c r="GV2111" s="136"/>
      <c r="GW2111" s="136"/>
      <c r="GX2111" s="136"/>
      <c r="GY2111" s="136"/>
      <c r="GZ2111" s="136"/>
      <c r="HA2111" s="136"/>
      <c r="HB2111" s="136"/>
      <c r="HC2111" s="136"/>
      <c r="HD2111" s="136"/>
      <c r="HE2111" s="136"/>
      <c r="HF2111" s="136"/>
      <c r="HG2111" s="136"/>
      <c r="HH2111" s="136"/>
      <c r="HI2111" s="136"/>
      <c r="HJ2111" s="136"/>
      <c r="HK2111" s="136"/>
      <c r="HL2111" s="136"/>
      <c r="HM2111" s="136"/>
      <c r="HN2111" s="136"/>
      <c r="HO2111" s="136"/>
      <c r="HP2111" s="136"/>
      <c r="HQ2111" s="136"/>
      <c r="HR2111" s="136"/>
      <c r="HS2111" s="136"/>
      <c r="HT2111" s="136"/>
      <c r="HU2111" s="136"/>
      <c r="HV2111" s="136"/>
      <c r="HW2111" s="136"/>
      <c r="HX2111" s="136"/>
      <c r="HY2111" s="136"/>
      <c r="HZ2111" s="136"/>
      <c r="IA2111" s="136"/>
      <c r="IB2111" s="136"/>
      <c r="IC2111" s="136"/>
      <c r="ID2111" s="136"/>
      <c r="IE2111" s="136"/>
      <c r="IF2111" s="136"/>
      <c r="IG2111" s="136"/>
    </row>
    <row r="2112" spans="1:241" ht="15" customHeight="1" x14ac:dyDescent="0.25">
      <c r="A2112" s="223" t="s">
        <v>239</v>
      </c>
      <c r="B2112" s="217">
        <v>6093454</v>
      </c>
      <c r="C2112" s="217">
        <v>4946479</v>
      </c>
      <c r="D2112" s="217">
        <v>762897</v>
      </c>
      <c r="E2112" s="217">
        <v>1182903</v>
      </c>
      <c r="F2112" s="217">
        <v>2805014</v>
      </c>
      <c r="G2112" s="217">
        <v>815859</v>
      </c>
      <c r="H2112" s="235">
        <v>16606606</v>
      </c>
      <c r="I2112" s="136"/>
      <c r="J2112" s="321" t="s">
        <v>197</v>
      </c>
      <c r="K2112" s="217">
        <v>3998945</v>
      </c>
      <c r="L2112" s="217">
        <v>368849</v>
      </c>
      <c r="M2112" s="217">
        <v>135647</v>
      </c>
      <c r="N2112" s="217"/>
      <c r="O2112" s="217"/>
      <c r="P2112" s="217"/>
      <c r="Q2112" s="235">
        <v>4503441</v>
      </c>
      <c r="R2112" s="136"/>
      <c r="S2112" s="136"/>
      <c r="T2112" s="136"/>
      <c r="U2112" s="136"/>
      <c r="V2112" s="136"/>
      <c r="W2112" s="136"/>
      <c r="X2112" s="136"/>
      <c r="Y2112" s="136"/>
      <c r="Z2112" s="136"/>
      <c r="AA2112" s="136"/>
      <c r="AB2112" s="136"/>
      <c r="AC2112" s="136"/>
      <c r="AD2112" s="136"/>
      <c r="AE2112" s="136"/>
      <c r="AF2112" s="136"/>
      <c r="AG2112" s="136"/>
      <c r="AH2112" s="136"/>
      <c r="AI2112" s="136"/>
      <c r="AJ2112" s="136"/>
      <c r="AK2112" s="136"/>
      <c r="AL2112" s="136"/>
      <c r="AM2112" s="136"/>
      <c r="AN2112" s="136"/>
      <c r="AO2112" s="136"/>
      <c r="AP2112" s="136"/>
      <c r="AQ2112" s="136"/>
      <c r="AR2112" s="136"/>
      <c r="AS2112" s="136"/>
      <c r="AT2112" s="136"/>
      <c r="AU2112" s="136"/>
      <c r="AV2112" s="136"/>
      <c r="AW2112" s="136"/>
      <c r="AX2112" s="136"/>
      <c r="AY2112" s="136"/>
      <c r="AZ2112" s="136"/>
      <c r="BA2112" s="136"/>
      <c r="BB2112" s="136"/>
      <c r="BC2112" s="136"/>
      <c r="BD2112" s="136"/>
      <c r="BE2112" s="136"/>
      <c r="BF2112" s="136"/>
      <c r="BG2112" s="136"/>
      <c r="BH2112" s="136"/>
      <c r="BI2112" s="136"/>
      <c r="BJ2112" s="136"/>
      <c r="BK2112" s="136"/>
      <c r="BL2112" s="136"/>
      <c r="BM2112" s="136"/>
      <c r="BN2112" s="136"/>
      <c r="BO2112" s="136"/>
      <c r="BP2112" s="136"/>
      <c r="BQ2112" s="136"/>
      <c r="BR2112" s="136"/>
      <c r="BS2112" s="136"/>
      <c r="BT2112" s="136"/>
      <c r="BU2112" s="136"/>
      <c r="BV2112" s="136"/>
      <c r="BW2112" s="136"/>
      <c r="BX2112" s="136"/>
      <c r="BY2112" s="136"/>
      <c r="BZ2112" s="136"/>
      <c r="CA2112" s="136"/>
      <c r="CB2112" s="136"/>
      <c r="CC2112" s="136"/>
      <c r="CD2112" s="136"/>
      <c r="CE2112" s="136"/>
      <c r="CF2112" s="136"/>
      <c r="CG2112" s="136"/>
      <c r="CH2112" s="136"/>
      <c r="CI2112" s="136"/>
      <c r="CJ2112" s="136"/>
      <c r="CK2112" s="136"/>
      <c r="CL2112" s="136"/>
      <c r="CM2112" s="136"/>
      <c r="CN2112" s="136"/>
      <c r="CO2112" s="136"/>
      <c r="CP2112" s="136"/>
      <c r="CQ2112" s="136"/>
      <c r="CR2112" s="136"/>
      <c r="CS2112" s="136"/>
      <c r="CT2112" s="136"/>
      <c r="CU2112" s="136"/>
      <c r="CV2112" s="136"/>
      <c r="CW2112" s="136"/>
      <c r="CX2112" s="136"/>
      <c r="CY2112" s="136"/>
      <c r="CZ2112" s="136"/>
      <c r="DA2112" s="136"/>
      <c r="DB2112" s="136"/>
      <c r="DC2112" s="136"/>
      <c r="DD2112" s="136"/>
      <c r="DE2112" s="136"/>
      <c r="DF2112" s="136"/>
      <c r="DG2112" s="136"/>
      <c r="DH2112" s="136"/>
      <c r="DI2112" s="136"/>
      <c r="DJ2112" s="136"/>
      <c r="DK2112" s="136"/>
      <c r="DL2112" s="136"/>
      <c r="DM2112" s="136"/>
      <c r="DN2112" s="136"/>
      <c r="DO2112" s="136"/>
      <c r="DP2112" s="136"/>
      <c r="DQ2112" s="136"/>
      <c r="DR2112" s="136"/>
      <c r="DS2112" s="136"/>
      <c r="DT2112" s="136"/>
      <c r="DU2112" s="136"/>
      <c r="DV2112" s="136"/>
      <c r="DW2112" s="136"/>
      <c r="DX2112" s="136"/>
      <c r="DY2112" s="136"/>
      <c r="DZ2112" s="136"/>
      <c r="EA2112" s="136"/>
      <c r="EB2112" s="136"/>
      <c r="EC2112" s="136"/>
      <c r="ED2112" s="136"/>
      <c r="EE2112" s="136"/>
      <c r="EF2112" s="136"/>
      <c r="EG2112" s="136"/>
      <c r="EH2112" s="136"/>
      <c r="EI2112" s="136"/>
      <c r="EJ2112" s="136"/>
      <c r="EK2112" s="136"/>
      <c r="EL2112" s="136"/>
      <c r="EM2112" s="136"/>
      <c r="EN2112" s="136"/>
      <c r="EO2112" s="136"/>
      <c r="EP2112" s="136"/>
      <c r="EQ2112" s="136"/>
      <c r="ER2112" s="136"/>
      <c r="ES2112" s="136"/>
      <c r="ET2112" s="136"/>
      <c r="EU2112" s="136"/>
      <c r="EV2112" s="136"/>
      <c r="EW2112" s="136"/>
      <c r="EX2112" s="136"/>
      <c r="EY2112" s="136"/>
      <c r="EZ2112" s="136"/>
      <c r="FA2112" s="136"/>
      <c r="FB2112" s="136"/>
      <c r="FC2112" s="136"/>
      <c r="FD2112" s="136"/>
      <c r="FE2112" s="136"/>
      <c r="FF2112" s="136"/>
      <c r="FG2112" s="136"/>
      <c r="FH2112" s="136"/>
      <c r="FI2112" s="136"/>
      <c r="FJ2112" s="136"/>
      <c r="FK2112" s="136"/>
      <c r="FL2112" s="136"/>
      <c r="FM2112" s="136"/>
      <c r="FN2112" s="136"/>
      <c r="FO2112" s="136"/>
      <c r="FP2112" s="136"/>
      <c r="FQ2112" s="136"/>
      <c r="FR2112" s="136"/>
      <c r="FS2112" s="136"/>
      <c r="FT2112" s="136"/>
      <c r="FU2112" s="136"/>
      <c r="FV2112" s="136"/>
      <c r="FW2112" s="136"/>
      <c r="FX2112" s="136"/>
      <c r="FY2112" s="136"/>
      <c r="FZ2112" s="136"/>
      <c r="GA2112" s="136"/>
      <c r="GB2112" s="136"/>
      <c r="GC2112" s="136"/>
      <c r="GD2112" s="136"/>
      <c r="GE2112" s="136"/>
      <c r="GF2112" s="136"/>
      <c r="GG2112" s="136"/>
      <c r="GH2112" s="136"/>
      <c r="GI2112" s="136"/>
      <c r="GJ2112" s="136"/>
      <c r="GK2112" s="136"/>
      <c r="GL2112" s="136"/>
      <c r="GM2112" s="136"/>
      <c r="GN2112" s="136"/>
      <c r="GO2112" s="136"/>
      <c r="GP2112" s="136"/>
      <c r="GQ2112" s="136"/>
      <c r="GR2112" s="136"/>
      <c r="GS2112" s="136"/>
      <c r="GT2112" s="136"/>
      <c r="GU2112" s="136"/>
      <c r="GV2112" s="136"/>
      <c r="GW2112" s="136"/>
      <c r="GX2112" s="136"/>
      <c r="GY2112" s="136"/>
      <c r="GZ2112" s="136"/>
      <c r="HA2112" s="136"/>
      <c r="HB2112" s="136"/>
      <c r="HC2112" s="136"/>
      <c r="HD2112" s="136"/>
      <c r="HE2112" s="136"/>
      <c r="HF2112" s="136"/>
      <c r="HG2112" s="136"/>
      <c r="HH2112" s="136"/>
      <c r="HI2112" s="136"/>
      <c r="HJ2112" s="136"/>
      <c r="HK2112" s="136"/>
      <c r="HL2112" s="136"/>
      <c r="HM2112" s="136"/>
      <c r="HN2112" s="136"/>
      <c r="HO2112" s="136"/>
      <c r="HP2112" s="136"/>
      <c r="HQ2112" s="136"/>
      <c r="HR2112" s="136"/>
      <c r="HS2112" s="136"/>
      <c r="HT2112" s="136"/>
      <c r="HU2112" s="136"/>
      <c r="HV2112" s="136"/>
      <c r="HW2112" s="136"/>
      <c r="HX2112" s="136"/>
      <c r="HY2112" s="136"/>
      <c r="HZ2112" s="136"/>
      <c r="IA2112" s="136"/>
      <c r="IB2112" s="136"/>
      <c r="IC2112" s="136"/>
      <c r="ID2112" s="136"/>
      <c r="IE2112" s="136"/>
      <c r="IF2112" s="136"/>
      <c r="IG2112" s="136"/>
    </row>
    <row r="2113" spans="1:241" ht="15" customHeight="1" x14ac:dyDescent="0.25">
      <c r="A2113" s="223" t="s">
        <v>238</v>
      </c>
      <c r="B2113" s="217">
        <v>6586438</v>
      </c>
      <c r="C2113" s="217">
        <v>4554881</v>
      </c>
      <c r="D2113" s="217">
        <v>623556</v>
      </c>
      <c r="E2113" s="217">
        <v>1478544</v>
      </c>
      <c r="F2113" s="217">
        <v>2387426</v>
      </c>
      <c r="G2113" s="217">
        <v>472893</v>
      </c>
      <c r="H2113" s="235">
        <v>16103738</v>
      </c>
      <c r="I2113" s="136"/>
      <c r="J2113" s="321" t="s">
        <v>791</v>
      </c>
      <c r="K2113" s="217">
        <v>5452151</v>
      </c>
      <c r="L2113" s="217">
        <v>4085680</v>
      </c>
      <c r="M2113" s="217">
        <v>424258</v>
      </c>
      <c r="N2113" s="217">
        <v>1093216</v>
      </c>
      <c r="O2113" s="217">
        <v>1926486</v>
      </c>
      <c r="P2113" s="217">
        <v>279914</v>
      </c>
      <c r="Q2113" s="235">
        <v>13261705</v>
      </c>
      <c r="R2113" s="136"/>
      <c r="S2113" s="136"/>
      <c r="T2113" s="136"/>
      <c r="U2113" s="136"/>
      <c r="V2113" s="136"/>
      <c r="W2113" s="136"/>
      <c r="X2113" s="136"/>
      <c r="Y2113" s="136"/>
      <c r="Z2113" s="136"/>
      <c r="AA2113" s="136"/>
      <c r="AB2113" s="136"/>
      <c r="AC2113" s="136"/>
      <c r="AD2113" s="136"/>
      <c r="AE2113" s="136"/>
      <c r="AF2113" s="136"/>
      <c r="AG2113" s="136"/>
      <c r="AH2113" s="136"/>
      <c r="AI2113" s="136"/>
      <c r="AJ2113" s="136"/>
      <c r="AK2113" s="136"/>
      <c r="AL2113" s="136"/>
      <c r="AM2113" s="136"/>
      <c r="AN2113" s="136"/>
      <c r="AO2113" s="136"/>
      <c r="AP2113" s="136"/>
      <c r="AQ2113" s="136"/>
      <c r="AR2113" s="136"/>
      <c r="AS2113" s="136"/>
      <c r="AT2113" s="136"/>
      <c r="AU2113" s="136"/>
      <c r="AV2113" s="136"/>
      <c r="AW2113" s="136"/>
      <c r="AX2113" s="136"/>
      <c r="AY2113" s="136"/>
      <c r="AZ2113" s="136"/>
      <c r="BA2113" s="136"/>
      <c r="BB2113" s="136"/>
      <c r="BC2113" s="136"/>
      <c r="BD2113" s="136"/>
      <c r="BE2113" s="136"/>
      <c r="BF2113" s="136"/>
      <c r="BG2113" s="136"/>
      <c r="BH2113" s="136"/>
      <c r="BI2113" s="136"/>
      <c r="BJ2113" s="136"/>
      <c r="BK2113" s="136"/>
      <c r="BL2113" s="136"/>
      <c r="BM2113" s="136"/>
      <c r="BN2113" s="136"/>
      <c r="BO2113" s="136"/>
      <c r="BP2113" s="136"/>
      <c r="BQ2113" s="136"/>
      <c r="BR2113" s="136"/>
      <c r="BS2113" s="136"/>
      <c r="BT2113" s="136"/>
      <c r="BU2113" s="136"/>
      <c r="BV2113" s="136"/>
      <c r="BW2113" s="136"/>
      <c r="BX2113" s="136"/>
      <c r="BY2113" s="136"/>
      <c r="BZ2113" s="136"/>
      <c r="CA2113" s="136"/>
      <c r="CB2113" s="136"/>
      <c r="CC2113" s="136"/>
      <c r="CD2113" s="136"/>
      <c r="CE2113" s="136"/>
      <c r="CF2113" s="136"/>
      <c r="CG2113" s="136"/>
      <c r="CH2113" s="136"/>
      <c r="CI2113" s="136"/>
      <c r="CJ2113" s="136"/>
      <c r="CK2113" s="136"/>
      <c r="CL2113" s="136"/>
      <c r="CM2113" s="136"/>
      <c r="CN2113" s="136"/>
      <c r="CO2113" s="136"/>
      <c r="CP2113" s="136"/>
      <c r="CQ2113" s="136"/>
      <c r="CR2113" s="136"/>
      <c r="CS2113" s="136"/>
      <c r="CT2113" s="136"/>
      <c r="CU2113" s="136"/>
      <c r="CV2113" s="136"/>
      <c r="CW2113" s="136"/>
      <c r="CX2113" s="136"/>
      <c r="CY2113" s="136"/>
      <c r="CZ2113" s="136"/>
      <c r="DA2113" s="136"/>
      <c r="DB2113" s="136"/>
      <c r="DC2113" s="136"/>
      <c r="DD2113" s="136"/>
      <c r="DE2113" s="136"/>
      <c r="DF2113" s="136"/>
      <c r="DG2113" s="136"/>
      <c r="DH2113" s="136"/>
      <c r="DI2113" s="136"/>
      <c r="DJ2113" s="136"/>
      <c r="DK2113" s="136"/>
      <c r="DL2113" s="136"/>
      <c r="DM2113" s="136"/>
      <c r="DN2113" s="136"/>
      <c r="DO2113" s="136"/>
      <c r="DP2113" s="136"/>
      <c r="DQ2113" s="136"/>
      <c r="DR2113" s="136"/>
      <c r="DS2113" s="136"/>
      <c r="DT2113" s="136"/>
      <c r="DU2113" s="136"/>
      <c r="DV2113" s="136"/>
      <c r="DW2113" s="136"/>
      <c r="DX2113" s="136"/>
      <c r="DY2113" s="136"/>
      <c r="DZ2113" s="136"/>
      <c r="EA2113" s="136"/>
      <c r="EB2113" s="136"/>
      <c r="EC2113" s="136"/>
      <c r="ED2113" s="136"/>
      <c r="EE2113" s="136"/>
      <c r="EF2113" s="136"/>
      <c r="EG2113" s="136"/>
      <c r="EH2113" s="136"/>
      <c r="EI2113" s="136"/>
      <c r="EJ2113" s="136"/>
      <c r="EK2113" s="136"/>
      <c r="EL2113" s="136"/>
      <c r="EM2113" s="136"/>
      <c r="EN2113" s="136"/>
      <c r="EO2113" s="136"/>
      <c r="EP2113" s="136"/>
      <c r="EQ2113" s="136"/>
      <c r="ER2113" s="136"/>
      <c r="ES2113" s="136"/>
      <c r="ET2113" s="136"/>
      <c r="EU2113" s="136"/>
      <c r="EV2113" s="136"/>
      <c r="EW2113" s="136"/>
      <c r="EX2113" s="136"/>
      <c r="EY2113" s="136"/>
      <c r="EZ2113" s="136"/>
      <c r="FA2113" s="136"/>
      <c r="FB2113" s="136"/>
      <c r="FC2113" s="136"/>
      <c r="FD2113" s="136"/>
      <c r="FE2113" s="136"/>
      <c r="FF2113" s="136"/>
      <c r="FG2113" s="136"/>
      <c r="FH2113" s="136"/>
      <c r="FI2113" s="136"/>
      <c r="FJ2113" s="136"/>
      <c r="FK2113" s="136"/>
      <c r="FL2113" s="136"/>
      <c r="FM2113" s="136"/>
      <c r="FN2113" s="136"/>
      <c r="FO2113" s="136"/>
      <c r="FP2113" s="136"/>
      <c r="FQ2113" s="136"/>
      <c r="FR2113" s="136"/>
      <c r="FS2113" s="136"/>
      <c r="FT2113" s="136"/>
      <c r="FU2113" s="136"/>
      <c r="FV2113" s="136"/>
      <c r="FW2113" s="136"/>
      <c r="FX2113" s="136"/>
      <c r="FY2113" s="136"/>
      <c r="FZ2113" s="136"/>
      <c r="GA2113" s="136"/>
      <c r="GB2113" s="136"/>
      <c r="GC2113" s="136"/>
      <c r="GD2113" s="136"/>
      <c r="GE2113" s="136"/>
      <c r="GF2113" s="136"/>
      <c r="GG2113" s="136"/>
      <c r="GH2113" s="136"/>
      <c r="GI2113" s="136"/>
      <c r="GJ2113" s="136"/>
      <c r="GK2113" s="136"/>
      <c r="GL2113" s="136"/>
      <c r="GM2113" s="136"/>
      <c r="GN2113" s="136"/>
      <c r="GO2113" s="136"/>
      <c r="GP2113" s="136"/>
      <c r="GQ2113" s="136"/>
      <c r="GR2113" s="136"/>
      <c r="GS2113" s="136"/>
      <c r="GT2113" s="136"/>
      <c r="GU2113" s="136"/>
      <c r="GV2113" s="136"/>
      <c r="GW2113" s="136"/>
      <c r="GX2113" s="136"/>
      <c r="GY2113" s="136"/>
      <c r="GZ2113" s="136"/>
      <c r="HA2113" s="136"/>
      <c r="HB2113" s="136"/>
      <c r="HC2113" s="136"/>
      <c r="HD2113" s="136"/>
      <c r="HE2113" s="136"/>
      <c r="HF2113" s="136"/>
      <c r="HG2113" s="136"/>
      <c r="HH2113" s="136"/>
      <c r="HI2113" s="136"/>
      <c r="HJ2113" s="136"/>
      <c r="HK2113" s="136"/>
      <c r="HL2113" s="136"/>
      <c r="HM2113" s="136"/>
      <c r="HN2113" s="136"/>
      <c r="HO2113" s="136"/>
      <c r="HP2113" s="136"/>
      <c r="HQ2113" s="136"/>
      <c r="HR2113" s="136"/>
      <c r="HS2113" s="136"/>
      <c r="HT2113" s="136"/>
      <c r="HU2113" s="136"/>
      <c r="HV2113" s="136"/>
      <c r="HW2113" s="136"/>
      <c r="HX2113" s="136"/>
      <c r="HY2113" s="136"/>
      <c r="HZ2113" s="136"/>
      <c r="IA2113" s="136"/>
      <c r="IB2113" s="136"/>
      <c r="IC2113" s="136"/>
      <c r="ID2113" s="136"/>
      <c r="IE2113" s="136"/>
      <c r="IF2113" s="136"/>
      <c r="IG2113" s="136"/>
    </row>
    <row r="2114" spans="1:241" ht="15" customHeight="1" x14ac:dyDescent="0.25">
      <c r="A2114" s="223" t="s">
        <v>237</v>
      </c>
      <c r="B2114" s="217">
        <v>6905721</v>
      </c>
      <c r="C2114" s="217">
        <v>3848850</v>
      </c>
      <c r="D2114" s="217">
        <v>754548</v>
      </c>
      <c r="E2114" s="217">
        <v>1398095</v>
      </c>
      <c r="F2114" s="217">
        <v>2249171</v>
      </c>
      <c r="G2114" s="217">
        <v>726347</v>
      </c>
      <c r="H2114" s="235">
        <v>15882732</v>
      </c>
      <c r="I2114" s="136"/>
      <c r="J2114" s="321" t="s">
        <v>195</v>
      </c>
      <c r="K2114" s="217">
        <v>7767681</v>
      </c>
      <c r="L2114" s="217">
        <v>4321043</v>
      </c>
      <c r="M2114" s="217">
        <v>680869</v>
      </c>
      <c r="N2114" s="217">
        <v>1093042</v>
      </c>
      <c r="O2114" s="217">
        <v>2029248</v>
      </c>
      <c r="P2114" s="217">
        <v>419677</v>
      </c>
      <c r="Q2114" s="235">
        <v>16311560</v>
      </c>
      <c r="R2114" s="136"/>
      <c r="S2114" s="136"/>
      <c r="T2114" s="136"/>
      <c r="U2114" s="136"/>
      <c r="V2114" s="136"/>
      <c r="W2114" s="136"/>
      <c r="X2114" s="136"/>
      <c r="Y2114" s="136"/>
      <c r="Z2114" s="136"/>
      <c r="AA2114" s="136"/>
      <c r="AB2114" s="136"/>
      <c r="AC2114" s="136"/>
      <c r="AD2114" s="136"/>
      <c r="AE2114" s="136"/>
      <c r="AF2114" s="136"/>
      <c r="AG2114" s="136"/>
      <c r="AH2114" s="136"/>
      <c r="AI2114" s="136"/>
      <c r="AJ2114" s="136"/>
      <c r="AK2114" s="136"/>
      <c r="AL2114" s="136"/>
      <c r="AM2114" s="136"/>
      <c r="AN2114" s="136"/>
      <c r="AO2114" s="136"/>
      <c r="AP2114" s="136"/>
      <c r="AQ2114" s="136"/>
      <c r="AR2114" s="136"/>
      <c r="AS2114" s="136"/>
      <c r="AT2114" s="136"/>
      <c r="AU2114" s="136"/>
      <c r="AV2114" s="136"/>
      <c r="AW2114" s="136"/>
      <c r="AX2114" s="136"/>
      <c r="AY2114" s="136"/>
      <c r="AZ2114" s="136"/>
      <c r="BA2114" s="136"/>
      <c r="BB2114" s="136"/>
      <c r="BC2114" s="136"/>
      <c r="BD2114" s="136"/>
      <c r="BE2114" s="136"/>
      <c r="BF2114" s="136"/>
      <c r="BG2114" s="136"/>
      <c r="BH2114" s="136"/>
      <c r="BI2114" s="136"/>
      <c r="BJ2114" s="136"/>
      <c r="BK2114" s="136"/>
      <c r="BL2114" s="136"/>
      <c r="BM2114" s="136"/>
      <c r="BN2114" s="136"/>
      <c r="BO2114" s="136"/>
      <c r="BP2114" s="136"/>
      <c r="BQ2114" s="136"/>
      <c r="BR2114" s="136"/>
      <c r="BS2114" s="136"/>
      <c r="BT2114" s="136"/>
      <c r="BU2114" s="136"/>
      <c r="BV2114" s="136"/>
      <c r="BW2114" s="136"/>
      <c r="BX2114" s="136"/>
      <c r="BY2114" s="136"/>
      <c r="BZ2114" s="136"/>
      <c r="CA2114" s="136"/>
      <c r="CB2114" s="136"/>
      <c r="CC2114" s="136"/>
      <c r="CD2114" s="136"/>
      <c r="CE2114" s="136"/>
      <c r="CF2114" s="136"/>
      <c r="CG2114" s="136"/>
      <c r="CH2114" s="136"/>
      <c r="CI2114" s="136"/>
      <c r="CJ2114" s="136"/>
      <c r="CK2114" s="136"/>
      <c r="CL2114" s="136"/>
      <c r="CM2114" s="136"/>
      <c r="CN2114" s="136"/>
      <c r="CO2114" s="136"/>
      <c r="CP2114" s="136"/>
      <c r="CQ2114" s="136"/>
      <c r="CR2114" s="136"/>
      <c r="CS2114" s="136"/>
      <c r="CT2114" s="136"/>
      <c r="CU2114" s="136"/>
      <c r="CV2114" s="136"/>
      <c r="CW2114" s="136"/>
      <c r="CX2114" s="136"/>
      <c r="CY2114" s="136"/>
      <c r="CZ2114" s="136"/>
      <c r="DA2114" s="136"/>
      <c r="DB2114" s="136"/>
      <c r="DC2114" s="136"/>
      <c r="DD2114" s="136"/>
      <c r="DE2114" s="136"/>
      <c r="DF2114" s="136"/>
      <c r="DG2114" s="136"/>
      <c r="DH2114" s="136"/>
      <c r="DI2114" s="136"/>
      <c r="DJ2114" s="136"/>
      <c r="DK2114" s="136"/>
      <c r="DL2114" s="136"/>
      <c r="DM2114" s="136"/>
      <c r="DN2114" s="136"/>
      <c r="DO2114" s="136"/>
      <c r="DP2114" s="136"/>
      <c r="DQ2114" s="136"/>
      <c r="DR2114" s="136"/>
      <c r="DS2114" s="136"/>
      <c r="DT2114" s="136"/>
      <c r="DU2114" s="136"/>
      <c r="DV2114" s="136"/>
      <c r="DW2114" s="136"/>
      <c r="DX2114" s="136"/>
      <c r="DY2114" s="136"/>
      <c r="DZ2114" s="136"/>
      <c r="EA2114" s="136"/>
      <c r="EB2114" s="136"/>
      <c r="EC2114" s="136"/>
      <c r="ED2114" s="136"/>
      <c r="EE2114" s="136"/>
      <c r="EF2114" s="136"/>
      <c r="EG2114" s="136"/>
      <c r="EH2114" s="136"/>
      <c r="EI2114" s="136"/>
      <c r="EJ2114" s="136"/>
      <c r="EK2114" s="136"/>
      <c r="EL2114" s="136"/>
      <c r="EM2114" s="136"/>
      <c r="EN2114" s="136"/>
      <c r="EO2114" s="136"/>
      <c r="EP2114" s="136"/>
      <c r="EQ2114" s="136"/>
      <c r="ER2114" s="136"/>
      <c r="ES2114" s="136"/>
      <c r="ET2114" s="136"/>
      <c r="EU2114" s="136"/>
      <c r="EV2114" s="136"/>
      <c r="EW2114" s="136"/>
      <c r="EX2114" s="136"/>
      <c r="EY2114" s="136"/>
      <c r="EZ2114" s="136"/>
      <c r="FA2114" s="136"/>
      <c r="FB2114" s="136"/>
      <c r="FC2114" s="136"/>
      <c r="FD2114" s="136"/>
      <c r="FE2114" s="136"/>
      <c r="FF2114" s="136"/>
      <c r="FG2114" s="136"/>
      <c r="FH2114" s="136"/>
      <c r="FI2114" s="136"/>
      <c r="FJ2114" s="136"/>
      <c r="FK2114" s="136"/>
      <c r="FL2114" s="136"/>
      <c r="FM2114" s="136"/>
      <c r="FN2114" s="136"/>
      <c r="FO2114" s="136"/>
      <c r="FP2114" s="136"/>
      <c r="FQ2114" s="136"/>
      <c r="FR2114" s="136"/>
      <c r="FS2114" s="136"/>
      <c r="FT2114" s="136"/>
      <c r="FU2114" s="136"/>
      <c r="FV2114" s="136"/>
      <c r="FW2114" s="136"/>
      <c r="FX2114" s="136"/>
      <c r="FY2114" s="136"/>
      <c r="FZ2114" s="136"/>
      <c r="GA2114" s="136"/>
      <c r="GB2114" s="136"/>
      <c r="GC2114" s="136"/>
      <c r="GD2114" s="136"/>
      <c r="GE2114" s="136"/>
      <c r="GF2114" s="136"/>
      <c r="GG2114" s="136"/>
      <c r="GH2114" s="136"/>
      <c r="GI2114" s="136"/>
      <c r="GJ2114" s="136"/>
      <c r="GK2114" s="136"/>
      <c r="GL2114" s="136"/>
      <c r="GM2114" s="136"/>
      <c r="GN2114" s="136"/>
      <c r="GO2114" s="136"/>
      <c r="GP2114" s="136"/>
      <c r="GQ2114" s="136"/>
      <c r="GR2114" s="136"/>
      <c r="GS2114" s="136"/>
      <c r="GT2114" s="136"/>
      <c r="GU2114" s="136"/>
      <c r="GV2114" s="136"/>
      <c r="GW2114" s="136"/>
      <c r="GX2114" s="136"/>
      <c r="GY2114" s="136"/>
      <c r="GZ2114" s="136"/>
      <c r="HA2114" s="136"/>
      <c r="HB2114" s="136"/>
      <c r="HC2114" s="136"/>
      <c r="HD2114" s="136"/>
      <c r="HE2114" s="136"/>
      <c r="HF2114" s="136"/>
      <c r="HG2114" s="136"/>
      <c r="HH2114" s="136"/>
      <c r="HI2114" s="136"/>
      <c r="HJ2114" s="136"/>
      <c r="HK2114" s="136"/>
      <c r="HL2114" s="136"/>
      <c r="HM2114" s="136"/>
      <c r="HN2114" s="136"/>
      <c r="HO2114" s="136"/>
      <c r="HP2114" s="136"/>
      <c r="HQ2114" s="136"/>
      <c r="HR2114" s="136"/>
      <c r="HS2114" s="136"/>
      <c r="HT2114" s="136"/>
      <c r="HU2114" s="136"/>
      <c r="HV2114" s="136"/>
      <c r="HW2114" s="136"/>
      <c r="HX2114" s="136"/>
      <c r="HY2114" s="136"/>
      <c r="HZ2114" s="136"/>
      <c r="IA2114" s="136"/>
      <c r="IB2114" s="136"/>
      <c r="IC2114" s="136"/>
      <c r="ID2114" s="136"/>
      <c r="IE2114" s="136"/>
      <c r="IF2114" s="136"/>
      <c r="IG2114" s="136"/>
    </row>
    <row r="2115" spans="1:241" ht="15" customHeight="1" x14ac:dyDescent="0.25">
      <c r="A2115" s="223" t="s">
        <v>236</v>
      </c>
      <c r="B2115" s="217">
        <v>9608807</v>
      </c>
      <c r="C2115" s="217">
        <v>4058220</v>
      </c>
      <c r="D2115" s="217">
        <v>772230</v>
      </c>
      <c r="E2115" s="217">
        <v>1551835</v>
      </c>
      <c r="F2115" s="217">
        <v>2584866</v>
      </c>
      <c r="G2115" s="217">
        <v>614029</v>
      </c>
      <c r="H2115" s="235">
        <v>19189987</v>
      </c>
      <c r="I2115" s="136"/>
      <c r="J2115" s="321" t="s">
        <v>194</v>
      </c>
      <c r="K2115" s="217">
        <v>7688380</v>
      </c>
      <c r="L2115" s="217">
        <v>4073509</v>
      </c>
      <c r="M2115" s="217">
        <v>707327</v>
      </c>
      <c r="N2115" s="217">
        <v>1282902</v>
      </c>
      <c r="O2115" s="217">
        <v>2179744</v>
      </c>
      <c r="P2115" s="217">
        <v>342393</v>
      </c>
      <c r="Q2115" s="235">
        <v>16274255</v>
      </c>
      <c r="R2115" s="136"/>
      <c r="S2115" s="136"/>
      <c r="T2115" s="136"/>
      <c r="U2115" s="136"/>
      <c r="V2115" s="136"/>
      <c r="W2115" s="136"/>
      <c r="X2115" s="136"/>
      <c r="Y2115" s="136"/>
      <c r="Z2115" s="136"/>
      <c r="AA2115" s="136"/>
      <c r="AB2115" s="136"/>
      <c r="AC2115" s="136"/>
      <c r="AD2115" s="136"/>
      <c r="AE2115" s="136"/>
      <c r="AF2115" s="136"/>
      <c r="AG2115" s="136"/>
      <c r="AH2115" s="136"/>
      <c r="AI2115" s="136"/>
      <c r="AJ2115" s="136"/>
      <c r="AK2115" s="136"/>
      <c r="AL2115" s="136"/>
      <c r="AM2115" s="136"/>
      <c r="AN2115" s="136"/>
      <c r="AO2115" s="136"/>
      <c r="AP2115" s="136"/>
      <c r="AQ2115" s="136"/>
      <c r="AR2115" s="136"/>
      <c r="AS2115" s="136"/>
      <c r="AT2115" s="136"/>
      <c r="AU2115" s="136"/>
      <c r="AV2115" s="136"/>
      <c r="AW2115" s="136"/>
      <c r="AX2115" s="136"/>
      <c r="AY2115" s="136"/>
      <c r="AZ2115" s="136"/>
      <c r="BA2115" s="136"/>
      <c r="BB2115" s="136"/>
      <c r="BC2115" s="136"/>
      <c r="BD2115" s="136"/>
      <c r="BE2115" s="136"/>
      <c r="BF2115" s="136"/>
      <c r="BG2115" s="136"/>
      <c r="BH2115" s="136"/>
      <c r="BI2115" s="136"/>
      <c r="BJ2115" s="136"/>
      <c r="BK2115" s="136"/>
      <c r="BL2115" s="136"/>
      <c r="BM2115" s="136"/>
      <c r="BN2115" s="136"/>
      <c r="BO2115" s="136"/>
      <c r="BP2115" s="136"/>
      <c r="BQ2115" s="136"/>
      <c r="BR2115" s="136"/>
      <c r="BS2115" s="136"/>
      <c r="BT2115" s="136"/>
      <c r="BU2115" s="136"/>
      <c r="BV2115" s="136"/>
      <c r="BW2115" s="136"/>
      <c r="BX2115" s="136"/>
      <c r="BY2115" s="136"/>
      <c r="BZ2115" s="136"/>
      <c r="CA2115" s="136"/>
      <c r="CB2115" s="136"/>
      <c r="CC2115" s="136"/>
      <c r="CD2115" s="136"/>
      <c r="CE2115" s="136"/>
      <c r="CF2115" s="136"/>
      <c r="CG2115" s="136"/>
      <c r="CH2115" s="136"/>
      <c r="CI2115" s="136"/>
      <c r="CJ2115" s="136"/>
      <c r="CK2115" s="136"/>
      <c r="CL2115" s="136"/>
      <c r="CM2115" s="136"/>
      <c r="CN2115" s="136"/>
      <c r="CO2115" s="136"/>
      <c r="CP2115" s="136"/>
      <c r="CQ2115" s="136"/>
      <c r="CR2115" s="136"/>
      <c r="CS2115" s="136"/>
      <c r="CT2115" s="136"/>
      <c r="CU2115" s="136"/>
      <c r="CV2115" s="136"/>
      <c r="CW2115" s="136"/>
      <c r="CX2115" s="136"/>
      <c r="CY2115" s="136"/>
      <c r="CZ2115" s="136"/>
      <c r="DA2115" s="136"/>
      <c r="DB2115" s="136"/>
      <c r="DC2115" s="136"/>
      <c r="DD2115" s="136"/>
      <c r="DE2115" s="136"/>
      <c r="DF2115" s="136"/>
      <c r="DG2115" s="136"/>
      <c r="DH2115" s="136"/>
      <c r="DI2115" s="136"/>
      <c r="DJ2115" s="136"/>
      <c r="DK2115" s="136"/>
      <c r="DL2115" s="136"/>
      <c r="DM2115" s="136"/>
      <c r="DN2115" s="136"/>
      <c r="DO2115" s="136"/>
      <c r="DP2115" s="136"/>
      <c r="DQ2115" s="136"/>
      <c r="DR2115" s="136"/>
      <c r="DS2115" s="136"/>
      <c r="DT2115" s="136"/>
      <c r="DU2115" s="136"/>
      <c r="DV2115" s="136"/>
      <c r="DW2115" s="136"/>
      <c r="DX2115" s="136"/>
      <c r="DY2115" s="136"/>
      <c r="DZ2115" s="136"/>
      <c r="EA2115" s="136"/>
      <c r="EB2115" s="136"/>
      <c r="EC2115" s="136"/>
      <c r="ED2115" s="136"/>
      <c r="EE2115" s="136"/>
      <c r="EF2115" s="136"/>
      <c r="EG2115" s="136"/>
      <c r="EH2115" s="136"/>
      <c r="EI2115" s="136"/>
      <c r="EJ2115" s="136"/>
      <c r="EK2115" s="136"/>
      <c r="EL2115" s="136"/>
      <c r="EM2115" s="136"/>
      <c r="EN2115" s="136"/>
      <c r="EO2115" s="136"/>
      <c r="EP2115" s="136"/>
      <c r="EQ2115" s="136"/>
      <c r="ER2115" s="136"/>
      <c r="ES2115" s="136"/>
      <c r="ET2115" s="136"/>
      <c r="EU2115" s="136"/>
      <c r="EV2115" s="136"/>
      <c r="EW2115" s="136"/>
      <c r="EX2115" s="136"/>
      <c r="EY2115" s="136"/>
      <c r="EZ2115" s="136"/>
      <c r="FA2115" s="136"/>
      <c r="FB2115" s="136"/>
      <c r="FC2115" s="136"/>
      <c r="FD2115" s="136"/>
      <c r="FE2115" s="136"/>
      <c r="FF2115" s="136"/>
      <c r="FG2115" s="136"/>
      <c r="FH2115" s="136"/>
      <c r="FI2115" s="136"/>
      <c r="FJ2115" s="136"/>
      <c r="FK2115" s="136"/>
      <c r="FL2115" s="136"/>
      <c r="FM2115" s="136"/>
      <c r="FN2115" s="136"/>
      <c r="FO2115" s="136"/>
      <c r="FP2115" s="136"/>
      <c r="FQ2115" s="136"/>
      <c r="FR2115" s="136"/>
      <c r="FS2115" s="136"/>
      <c r="FT2115" s="136"/>
      <c r="FU2115" s="136"/>
      <c r="FV2115" s="136"/>
      <c r="FW2115" s="136"/>
      <c r="FX2115" s="136"/>
      <c r="FY2115" s="136"/>
      <c r="FZ2115" s="136"/>
      <c r="GA2115" s="136"/>
      <c r="GB2115" s="136"/>
      <c r="GC2115" s="136"/>
      <c r="GD2115" s="136"/>
      <c r="GE2115" s="136"/>
      <c r="GF2115" s="136"/>
      <c r="GG2115" s="136"/>
      <c r="GH2115" s="136"/>
      <c r="GI2115" s="136"/>
      <c r="GJ2115" s="136"/>
      <c r="GK2115" s="136"/>
      <c r="GL2115" s="136"/>
      <c r="GM2115" s="136"/>
      <c r="GN2115" s="136"/>
      <c r="GO2115" s="136"/>
      <c r="GP2115" s="136"/>
      <c r="GQ2115" s="136"/>
      <c r="GR2115" s="136"/>
      <c r="GS2115" s="136"/>
      <c r="GT2115" s="136"/>
      <c r="GU2115" s="136"/>
      <c r="GV2115" s="136"/>
      <c r="GW2115" s="136"/>
      <c r="GX2115" s="136"/>
      <c r="GY2115" s="136"/>
      <c r="GZ2115" s="136"/>
      <c r="HA2115" s="136"/>
      <c r="HB2115" s="136"/>
      <c r="HC2115" s="136"/>
      <c r="HD2115" s="136"/>
      <c r="HE2115" s="136"/>
      <c r="HF2115" s="136"/>
      <c r="HG2115" s="136"/>
      <c r="HH2115" s="136"/>
      <c r="HI2115" s="136"/>
      <c r="HJ2115" s="136"/>
      <c r="HK2115" s="136"/>
      <c r="HL2115" s="136"/>
      <c r="HM2115" s="136"/>
      <c r="HN2115" s="136"/>
      <c r="HO2115" s="136"/>
      <c r="HP2115" s="136"/>
      <c r="HQ2115" s="136"/>
      <c r="HR2115" s="136"/>
      <c r="HS2115" s="136"/>
      <c r="HT2115" s="136"/>
      <c r="HU2115" s="136"/>
      <c r="HV2115" s="136"/>
      <c r="HW2115" s="136"/>
      <c r="HX2115" s="136"/>
      <c r="HY2115" s="136"/>
      <c r="HZ2115" s="136"/>
      <c r="IA2115" s="136"/>
      <c r="IB2115" s="136"/>
      <c r="IC2115" s="136"/>
      <c r="ID2115" s="136"/>
      <c r="IE2115" s="136"/>
      <c r="IF2115" s="136"/>
      <c r="IG2115" s="136"/>
    </row>
    <row r="2116" spans="1:241" ht="15" customHeight="1" x14ac:dyDescent="0.25">
      <c r="A2116" s="223" t="s">
        <v>362</v>
      </c>
      <c r="B2116" s="217">
        <v>6846148</v>
      </c>
      <c r="C2116" s="217">
        <v>3574775</v>
      </c>
      <c r="D2116" s="217">
        <v>594526</v>
      </c>
      <c r="E2116" s="217">
        <v>1961737</v>
      </c>
      <c r="F2116" s="217">
        <v>2292912</v>
      </c>
      <c r="G2116" s="217">
        <v>556849</v>
      </c>
      <c r="H2116" s="235">
        <v>15826947</v>
      </c>
      <c r="I2116" s="136"/>
      <c r="J2116" s="321" t="s">
        <v>193</v>
      </c>
      <c r="K2116" s="217">
        <v>6358514</v>
      </c>
      <c r="L2116" s="217">
        <v>3871938</v>
      </c>
      <c r="M2116" s="217">
        <v>618400</v>
      </c>
      <c r="N2116" s="217">
        <v>1754674</v>
      </c>
      <c r="O2116" s="217">
        <v>2121832</v>
      </c>
      <c r="P2116" s="217">
        <v>444703</v>
      </c>
      <c r="Q2116" s="235">
        <v>15170061</v>
      </c>
      <c r="R2116" s="136"/>
      <c r="S2116" s="136"/>
      <c r="T2116" s="136"/>
      <c r="U2116" s="136"/>
      <c r="V2116" s="136"/>
      <c r="W2116" s="136"/>
      <c r="X2116" s="136"/>
      <c r="Y2116" s="136"/>
      <c r="Z2116" s="136"/>
      <c r="AA2116" s="136"/>
      <c r="AB2116" s="136"/>
      <c r="AC2116" s="136"/>
      <c r="AD2116" s="136"/>
      <c r="AE2116" s="136"/>
      <c r="AF2116" s="136"/>
      <c r="AG2116" s="136"/>
      <c r="AH2116" s="136"/>
      <c r="AI2116" s="136"/>
      <c r="AJ2116" s="136"/>
      <c r="AK2116" s="136"/>
      <c r="AL2116" s="136"/>
      <c r="AM2116" s="136"/>
      <c r="AN2116" s="136"/>
      <c r="AO2116" s="136"/>
      <c r="AP2116" s="136"/>
      <c r="AQ2116" s="136"/>
      <c r="AR2116" s="136"/>
      <c r="AS2116" s="136"/>
      <c r="AT2116" s="136"/>
      <c r="AU2116" s="136"/>
      <c r="AV2116" s="136"/>
      <c r="AW2116" s="136"/>
      <c r="AX2116" s="136"/>
      <c r="AY2116" s="136"/>
      <c r="AZ2116" s="136"/>
      <c r="BA2116" s="136"/>
      <c r="BB2116" s="136"/>
      <c r="BC2116" s="136"/>
      <c r="BD2116" s="136"/>
      <c r="BE2116" s="136"/>
      <c r="BF2116" s="136"/>
      <c r="BG2116" s="136"/>
      <c r="BH2116" s="136"/>
      <c r="BI2116" s="136"/>
      <c r="BJ2116" s="136"/>
      <c r="BK2116" s="136"/>
      <c r="BL2116" s="136"/>
      <c r="BM2116" s="136"/>
      <c r="BN2116" s="136"/>
      <c r="BO2116" s="136"/>
      <c r="BP2116" s="136"/>
      <c r="BQ2116" s="136"/>
      <c r="BR2116" s="136"/>
      <c r="BS2116" s="136"/>
      <c r="BT2116" s="136"/>
      <c r="BU2116" s="136"/>
      <c r="BV2116" s="136"/>
      <c r="BW2116" s="136"/>
      <c r="BX2116" s="136"/>
      <c r="BY2116" s="136"/>
      <c r="BZ2116" s="136"/>
      <c r="CA2116" s="136"/>
      <c r="CB2116" s="136"/>
      <c r="CC2116" s="136"/>
      <c r="CD2116" s="136"/>
      <c r="CE2116" s="136"/>
      <c r="CF2116" s="136"/>
      <c r="CG2116" s="136"/>
      <c r="CH2116" s="136"/>
      <c r="CI2116" s="136"/>
      <c r="CJ2116" s="136"/>
      <c r="CK2116" s="136"/>
      <c r="CL2116" s="136"/>
      <c r="CM2116" s="136"/>
      <c r="CN2116" s="136"/>
      <c r="CO2116" s="136"/>
      <c r="CP2116" s="136"/>
      <c r="CQ2116" s="136"/>
      <c r="CR2116" s="136"/>
      <c r="CS2116" s="136"/>
      <c r="CT2116" s="136"/>
      <c r="CU2116" s="136"/>
      <c r="CV2116" s="136"/>
      <c r="CW2116" s="136"/>
      <c r="CX2116" s="136"/>
      <c r="CY2116" s="136"/>
      <c r="CZ2116" s="136"/>
      <c r="DA2116" s="136"/>
      <c r="DB2116" s="136"/>
      <c r="DC2116" s="136"/>
      <c r="DD2116" s="136"/>
      <c r="DE2116" s="136"/>
      <c r="DF2116" s="136"/>
      <c r="DG2116" s="136"/>
      <c r="DH2116" s="136"/>
      <c r="DI2116" s="136"/>
      <c r="DJ2116" s="136"/>
      <c r="DK2116" s="136"/>
      <c r="DL2116" s="136"/>
      <c r="DM2116" s="136"/>
      <c r="DN2116" s="136"/>
      <c r="DO2116" s="136"/>
      <c r="DP2116" s="136"/>
      <c r="DQ2116" s="136"/>
      <c r="DR2116" s="136"/>
      <c r="DS2116" s="136"/>
      <c r="DT2116" s="136"/>
      <c r="DU2116" s="136"/>
      <c r="DV2116" s="136"/>
      <c r="DW2116" s="136"/>
      <c r="DX2116" s="136"/>
      <c r="DY2116" s="136"/>
      <c r="DZ2116" s="136"/>
      <c r="EA2116" s="136"/>
      <c r="EB2116" s="136"/>
      <c r="EC2116" s="136"/>
      <c r="ED2116" s="136"/>
      <c r="EE2116" s="136"/>
      <c r="EF2116" s="136"/>
      <c r="EG2116" s="136"/>
      <c r="EH2116" s="136"/>
      <c r="EI2116" s="136"/>
      <c r="EJ2116" s="136"/>
      <c r="EK2116" s="136"/>
      <c r="EL2116" s="136"/>
      <c r="EM2116" s="136"/>
      <c r="EN2116" s="136"/>
      <c r="EO2116" s="136"/>
      <c r="EP2116" s="136"/>
      <c r="EQ2116" s="136"/>
      <c r="ER2116" s="136"/>
      <c r="ES2116" s="136"/>
      <c r="ET2116" s="136"/>
      <c r="EU2116" s="136"/>
      <c r="EV2116" s="136"/>
      <c r="EW2116" s="136"/>
      <c r="EX2116" s="136"/>
      <c r="EY2116" s="136"/>
      <c r="EZ2116" s="136"/>
      <c r="FA2116" s="136"/>
      <c r="FB2116" s="136"/>
      <c r="FC2116" s="136"/>
      <c r="FD2116" s="136"/>
      <c r="FE2116" s="136"/>
      <c r="FF2116" s="136"/>
      <c r="FG2116" s="136"/>
      <c r="FH2116" s="136"/>
      <c r="FI2116" s="136"/>
      <c r="FJ2116" s="136"/>
      <c r="FK2116" s="136"/>
      <c r="FL2116" s="136"/>
      <c r="FM2116" s="136"/>
      <c r="FN2116" s="136"/>
      <c r="FO2116" s="136"/>
      <c r="FP2116" s="136"/>
      <c r="FQ2116" s="136"/>
      <c r="FR2116" s="136"/>
      <c r="FS2116" s="136"/>
      <c r="FT2116" s="136"/>
      <c r="FU2116" s="136"/>
      <c r="FV2116" s="136"/>
      <c r="FW2116" s="136"/>
      <c r="FX2116" s="136"/>
      <c r="FY2116" s="136"/>
      <c r="FZ2116" s="136"/>
      <c r="GA2116" s="136"/>
      <c r="GB2116" s="136"/>
      <c r="GC2116" s="136"/>
      <c r="GD2116" s="136"/>
      <c r="GE2116" s="136"/>
      <c r="GF2116" s="136"/>
      <c r="GG2116" s="136"/>
      <c r="GH2116" s="136"/>
      <c r="GI2116" s="136"/>
      <c r="GJ2116" s="136"/>
      <c r="GK2116" s="136"/>
      <c r="GL2116" s="136"/>
      <c r="GM2116" s="136"/>
      <c r="GN2116" s="136"/>
      <c r="GO2116" s="136"/>
      <c r="GP2116" s="136"/>
      <c r="GQ2116" s="136"/>
      <c r="GR2116" s="136"/>
      <c r="GS2116" s="136"/>
      <c r="GT2116" s="136"/>
      <c r="GU2116" s="136"/>
      <c r="GV2116" s="136"/>
      <c r="GW2116" s="136"/>
      <c r="GX2116" s="136"/>
      <c r="GY2116" s="136"/>
      <c r="GZ2116" s="136"/>
      <c r="HA2116" s="136"/>
      <c r="HB2116" s="136"/>
      <c r="HC2116" s="136"/>
      <c r="HD2116" s="136"/>
      <c r="HE2116" s="136"/>
      <c r="HF2116" s="136"/>
      <c r="HG2116" s="136"/>
      <c r="HH2116" s="136"/>
      <c r="HI2116" s="136"/>
      <c r="HJ2116" s="136"/>
      <c r="HK2116" s="136"/>
      <c r="HL2116" s="136"/>
      <c r="HM2116" s="136"/>
      <c r="HN2116" s="136"/>
      <c r="HO2116" s="136"/>
      <c r="HP2116" s="136"/>
      <c r="HQ2116" s="136"/>
      <c r="HR2116" s="136"/>
      <c r="HS2116" s="136"/>
      <c r="HT2116" s="136"/>
      <c r="HU2116" s="136"/>
      <c r="HV2116" s="136"/>
      <c r="HW2116" s="136"/>
      <c r="HX2116" s="136"/>
      <c r="HY2116" s="136"/>
      <c r="HZ2116" s="136"/>
      <c r="IA2116" s="136"/>
      <c r="IB2116" s="136"/>
      <c r="IC2116" s="136"/>
      <c r="ID2116" s="136"/>
      <c r="IE2116" s="136"/>
      <c r="IF2116" s="136"/>
      <c r="IG2116" s="136"/>
    </row>
    <row r="2117" spans="1:241" ht="15" customHeight="1" x14ac:dyDescent="0.25">
      <c r="A2117" s="223" t="s">
        <v>234</v>
      </c>
      <c r="B2117" s="217">
        <v>6321060</v>
      </c>
      <c r="C2117" s="217">
        <v>3272723</v>
      </c>
      <c r="D2117" s="217">
        <v>667877</v>
      </c>
      <c r="E2117" s="217">
        <v>2528004</v>
      </c>
      <c r="F2117" s="217">
        <v>2680472</v>
      </c>
      <c r="G2117" s="217">
        <v>549548</v>
      </c>
      <c r="H2117" s="235">
        <v>16019684</v>
      </c>
      <c r="I2117" s="136"/>
      <c r="J2117" s="321" t="s">
        <v>192</v>
      </c>
      <c r="K2117" s="217">
        <v>7711928</v>
      </c>
      <c r="L2117" s="217">
        <v>4251592</v>
      </c>
      <c r="M2117" s="217">
        <v>674162</v>
      </c>
      <c r="N2117" s="217">
        <v>1894961</v>
      </c>
      <c r="O2117" s="217">
        <v>1817547</v>
      </c>
      <c r="P2117" s="217">
        <v>454978</v>
      </c>
      <c r="Q2117" s="235">
        <v>16805168</v>
      </c>
      <c r="R2117" s="136"/>
      <c r="S2117" s="136"/>
      <c r="T2117" s="136"/>
      <c r="U2117" s="136"/>
      <c r="V2117" s="136"/>
      <c r="W2117" s="136"/>
      <c r="X2117" s="136"/>
      <c r="Y2117" s="136"/>
      <c r="Z2117" s="136"/>
      <c r="AA2117" s="136"/>
      <c r="AB2117" s="136"/>
      <c r="AC2117" s="136"/>
      <c r="AD2117" s="136"/>
      <c r="AE2117" s="136"/>
      <c r="AF2117" s="136"/>
      <c r="AG2117" s="136"/>
      <c r="AH2117" s="136"/>
      <c r="AI2117" s="136"/>
      <c r="AJ2117" s="136"/>
      <c r="AK2117" s="136"/>
      <c r="AL2117" s="136"/>
      <c r="AM2117" s="136"/>
      <c r="AN2117" s="136"/>
      <c r="AO2117" s="136"/>
      <c r="AP2117" s="136"/>
      <c r="AQ2117" s="136"/>
      <c r="AR2117" s="136"/>
      <c r="AS2117" s="136"/>
      <c r="AT2117" s="136"/>
      <c r="AU2117" s="136"/>
      <c r="AV2117" s="136"/>
      <c r="AW2117" s="136"/>
      <c r="AX2117" s="136"/>
      <c r="AY2117" s="136"/>
      <c r="AZ2117" s="136"/>
      <c r="BA2117" s="136"/>
      <c r="BB2117" s="136"/>
      <c r="BC2117" s="136"/>
      <c r="BD2117" s="136"/>
      <c r="BE2117" s="136"/>
      <c r="BF2117" s="136"/>
      <c r="BG2117" s="136"/>
      <c r="BH2117" s="136"/>
      <c r="BI2117" s="136"/>
      <c r="BJ2117" s="136"/>
      <c r="BK2117" s="136"/>
      <c r="BL2117" s="136"/>
      <c r="BM2117" s="136"/>
      <c r="BN2117" s="136"/>
      <c r="BO2117" s="136"/>
      <c r="BP2117" s="136"/>
      <c r="BQ2117" s="136"/>
      <c r="BR2117" s="136"/>
      <c r="BS2117" s="136"/>
      <c r="BT2117" s="136"/>
      <c r="BU2117" s="136"/>
      <c r="BV2117" s="136"/>
      <c r="BW2117" s="136"/>
      <c r="BX2117" s="136"/>
      <c r="BY2117" s="136"/>
      <c r="BZ2117" s="136"/>
      <c r="CA2117" s="136"/>
      <c r="CB2117" s="136"/>
      <c r="CC2117" s="136"/>
      <c r="CD2117" s="136"/>
      <c r="CE2117" s="136"/>
      <c r="CF2117" s="136"/>
      <c r="CG2117" s="136"/>
      <c r="CH2117" s="136"/>
      <c r="CI2117" s="136"/>
      <c r="CJ2117" s="136"/>
      <c r="CK2117" s="136"/>
      <c r="CL2117" s="136"/>
      <c r="CM2117" s="136"/>
      <c r="CN2117" s="136"/>
      <c r="CO2117" s="136"/>
      <c r="CP2117" s="136"/>
      <c r="CQ2117" s="136"/>
      <c r="CR2117" s="136"/>
      <c r="CS2117" s="136"/>
      <c r="CT2117" s="136"/>
      <c r="CU2117" s="136"/>
      <c r="CV2117" s="136"/>
      <c r="CW2117" s="136"/>
      <c r="CX2117" s="136"/>
      <c r="CY2117" s="136"/>
      <c r="CZ2117" s="136"/>
      <c r="DA2117" s="136"/>
      <c r="DB2117" s="136"/>
      <c r="DC2117" s="136"/>
      <c r="DD2117" s="136"/>
      <c r="DE2117" s="136"/>
      <c r="DF2117" s="136"/>
      <c r="DG2117" s="136"/>
      <c r="DH2117" s="136"/>
      <c r="DI2117" s="136"/>
      <c r="DJ2117" s="136"/>
      <c r="DK2117" s="136"/>
      <c r="DL2117" s="136"/>
      <c r="DM2117" s="136"/>
      <c r="DN2117" s="136"/>
      <c r="DO2117" s="136"/>
      <c r="DP2117" s="136"/>
      <c r="DQ2117" s="136"/>
      <c r="DR2117" s="136"/>
      <c r="DS2117" s="136"/>
      <c r="DT2117" s="136"/>
      <c r="DU2117" s="136"/>
      <c r="DV2117" s="136"/>
      <c r="DW2117" s="136"/>
      <c r="DX2117" s="136"/>
      <c r="DY2117" s="136"/>
      <c r="DZ2117" s="136"/>
      <c r="EA2117" s="136"/>
      <c r="EB2117" s="136"/>
      <c r="EC2117" s="136"/>
      <c r="ED2117" s="136"/>
      <c r="EE2117" s="136"/>
      <c r="EF2117" s="136"/>
      <c r="EG2117" s="136"/>
      <c r="EH2117" s="136"/>
      <c r="EI2117" s="136"/>
      <c r="EJ2117" s="136"/>
      <c r="EK2117" s="136"/>
      <c r="EL2117" s="136"/>
      <c r="EM2117" s="136"/>
      <c r="EN2117" s="136"/>
      <c r="EO2117" s="136"/>
      <c r="EP2117" s="136"/>
      <c r="EQ2117" s="136"/>
      <c r="ER2117" s="136"/>
      <c r="ES2117" s="136"/>
      <c r="ET2117" s="136"/>
      <c r="EU2117" s="136"/>
      <c r="EV2117" s="136"/>
      <c r="EW2117" s="136"/>
      <c r="EX2117" s="136"/>
      <c r="EY2117" s="136"/>
      <c r="EZ2117" s="136"/>
      <c r="FA2117" s="136"/>
      <c r="FB2117" s="136"/>
      <c r="FC2117" s="136"/>
      <c r="FD2117" s="136"/>
      <c r="FE2117" s="136"/>
      <c r="FF2117" s="136"/>
      <c r="FG2117" s="136"/>
      <c r="FH2117" s="136"/>
      <c r="FI2117" s="136"/>
      <c r="FJ2117" s="136"/>
      <c r="FK2117" s="136"/>
      <c r="FL2117" s="136"/>
      <c r="FM2117" s="136"/>
      <c r="FN2117" s="136"/>
      <c r="FO2117" s="136"/>
      <c r="FP2117" s="136"/>
      <c r="FQ2117" s="136"/>
      <c r="FR2117" s="136"/>
      <c r="FS2117" s="136"/>
      <c r="FT2117" s="136"/>
      <c r="FU2117" s="136"/>
      <c r="FV2117" s="136"/>
      <c r="FW2117" s="136"/>
      <c r="FX2117" s="136"/>
      <c r="FY2117" s="136"/>
      <c r="FZ2117" s="136"/>
      <c r="GA2117" s="136"/>
      <c r="GB2117" s="136"/>
      <c r="GC2117" s="136"/>
      <c r="GD2117" s="136"/>
      <c r="GE2117" s="136"/>
      <c r="GF2117" s="136"/>
      <c r="GG2117" s="136"/>
      <c r="GH2117" s="136"/>
      <c r="GI2117" s="136"/>
      <c r="GJ2117" s="136"/>
      <c r="GK2117" s="136"/>
      <c r="GL2117" s="136"/>
      <c r="GM2117" s="136"/>
      <c r="GN2117" s="136"/>
      <c r="GO2117" s="136"/>
      <c r="GP2117" s="136"/>
      <c r="GQ2117" s="136"/>
      <c r="GR2117" s="136"/>
      <c r="GS2117" s="136"/>
      <c r="GT2117" s="136"/>
      <c r="GU2117" s="136"/>
      <c r="GV2117" s="136"/>
      <c r="GW2117" s="136"/>
      <c r="GX2117" s="136"/>
      <c r="GY2117" s="136"/>
      <c r="GZ2117" s="136"/>
      <c r="HA2117" s="136"/>
      <c r="HB2117" s="136"/>
      <c r="HC2117" s="136"/>
      <c r="HD2117" s="136"/>
      <c r="HE2117" s="136"/>
      <c r="HF2117" s="136"/>
      <c r="HG2117" s="136"/>
      <c r="HH2117" s="136"/>
      <c r="HI2117" s="136"/>
      <c r="HJ2117" s="136"/>
      <c r="HK2117" s="136"/>
      <c r="HL2117" s="136"/>
      <c r="HM2117" s="136"/>
      <c r="HN2117" s="136"/>
      <c r="HO2117" s="136"/>
      <c r="HP2117" s="136"/>
      <c r="HQ2117" s="136"/>
      <c r="HR2117" s="136"/>
      <c r="HS2117" s="136"/>
      <c r="HT2117" s="136"/>
      <c r="HU2117" s="136"/>
      <c r="HV2117" s="136"/>
      <c r="HW2117" s="136"/>
      <c r="HX2117" s="136"/>
      <c r="HY2117" s="136"/>
      <c r="HZ2117" s="136"/>
      <c r="IA2117" s="136"/>
      <c r="IB2117" s="136"/>
      <c r="IC2117" s="136"/>
      <c r="ID2117" s="136"/>
      <c r="IE2117" s="136"/>
      <c r="IF2117" s="136"/>
      <c r="IG2117" s="136"/>
    </row>
    <row r="2118" spans="1:241" ht="15" customHeight="1" x14ac:dyDescent="0.25">
      <c r="A2118" s="223" t="s">
        <v>233</v>
      </c>
      <c r="B2118" s="217">
        <v>7155016</v>
      </c>
      <c r="C2118" s="217">
        <v>5484221</v>
      </c>
      <c r="D2118" s="217">
        <v>632397</v>
      </c>
      <c r="E2118" s="217">
        <v>2170528</v>
      </c>
      <c r="F2118" s="217">
        <v>2784100</v>
      </c>
      <c r="G2118" s="217">
        <v>580363</v>
      </c>
      <c r="H2118" s="235">
        <v>18806625</v>
      </c>
      <c r="I2118" s="136"/>
      <c r="J2118" s="321" t="s">
        <v>792</v>
      </c>
      <c r="K2118" s="217">
        <v>4879705</v>
      </c>
      <c r="L2118" s="217">
        <v>4006488</v>
      </c>
      <c r="M2118" s="217">
        <v>536057</v>
      </c>
      <c r="N2118" s="217">
        <v>1656368</v>
      </c>
      <c r="O2118" s="217">
        <v>1928363</v>
      </c>
      <c r="P2118" s="217">
        <v>401396</v>
      </c>
      <c r="Q2118" s="235">
        <v>13408377</v>
      </c>
      <c r="R2118" s="136"/>
      <c r="S2118" s="136"/>
      <c r="T2118" s="136"/>
      <c r="U2118" s="136"/>
      <c r="V2118" s="136"/>
      <c r="W2118" s="136"/>
      <c r="X2118" s="136"/>
      <c r="Y2118" s="136"/>
      <c r="Z2118" s="136"/>
      <c r="AA2118" s="136"/>
      <c r="AB2118" s="136"/>
      <c r="AC2118" s="136"/>
      <c r="AD2118" s="136"/>
      <c r="AE2118" s="136"/>
      <c r="AF2118" s="136"/>
      <c r="AG2118" s="136"/>
      <c r="AH2118" s="136"/>
      <c r="AI2118" s="136"/>
      <c r="AJ2118" s="136"/>
      <c r="AK2118" s="136"/>
      <c r="AL2118" s="136"/>
      <c r="AM2118" s="136"/>
      <c r="AN2118" s="136"/>
      <c r="AO2118" s="136"/>
      <c r="AP2118" s="136"/>
      <c r="AQ2118" s="136"/>
      <c r="AR2118" s="136"/>
      <c r="AS2118" s="136"/>
      <c r="AT2118" s="136"/>
      <c r="AU2118" s="136"/>
      <c r="AV2118" s="136"/>
      <c r="AW2118" s="136"/>
      <c r="AX2118" s="136"/>
      <c r="AY2118" s="136"/>
      <c r="AZ2118" s="136"/>
      <c r="BA2118" s="136"/>
      <c r="BB2118" s="136"/>
      <c r="BC2118" s="136"/>
      <c r="BD2118" s="136"/>
      <c r="BE2118" s="136"/>
      <c r="BF2118" s="136"/>
      <c r="BG2118" s="136"/>
      <c r="BH2118" s="136"/>
      <c r="BI2118" s="136"/>
      <c r="BJ2118" s="136"/>
      <c r="BK2118" s="136"/>
      <c r="BL2118" s="136"/>
      <c r="BM2118" s="136"/>
      <c r="BN2118" s="136"/>
      <c r="BO2118" s="136"/>
      <c r="BP2118" s="136"/>
      <c r="BQ2118" s="136"/>
      <c r="BR2118" s="136"/>
      <c r="BS2118" s="136"/>
      <c r="BT2118" s="136"/>
      <c r="BU2118" s="136"/>
      <c r="BV2118" s="136"/>
      <c r="BW2118" s="136"/>
      <c r="BX2118" s="136"/>
      <c r="BY2118" s="136"/>
      <c r="BZ2118" s="136"/>
      <c r="CA2118" s="136"/>
      <c r="CB2118" s="136"/>
      <c r="CC2118" s="136"/>
      <c r="CD2118" s="136"/>
      <c r="CE2118" s="136"/>
      <c r="CF2118" s="136"/>
      <c r="CG2118" s="136"/>
      <c r="CH2118" s="136"/>
      <c r="CI2118" s="136"/>
      <c r="CJ2118" s="136"/>
      <c r="CK2118" s="136"/>
      <c r="CL2118" s="136"/>
      <c r="CM2118" s="136"/>
      <c r="CN2118" s="136"/>
      <c r="CO2118" s="136"/>
      <c r="CP2118" s="136"/>
      <c r="CQ2118" s="136"/>
      <c r="CR2118" s="136"/>
      <c r="CS2118" s="136"/>
      <c r="CT2118" s="136"/>
      <c r="CU2118" s="136"/>
      <c r="CV2118" s="136"/>
      <c r="CW2118" s="136"/>
      <c r="CX2118" s="136"/>
      <c r="CY2118" s="136"/>
      <c r="CZ2118" s="136"/>
      <c r="DA2118" s="136"/>
      <c r="DB2118" s="136"/>
      <c r="DC2118" s="136"/>
      <c r="DD2118" s="136"/>
      <c r="DE2118" s="136"/>
      <c r="DF2118" s="136"/>
      <c r="DG2118" s="136"/>
      <c r="DH2118" s="136"/>
      <c r="DI2118" s="136"/>
      <c r="DJ2118" s="136"/>
      <c r="DK2118" s="136"/>
      <c r="DL2118" s="136"/>
      <c r="DM2118" s="136"/>
      <c r="DN2118" s="136"/>
      <c r="DO2118" s="136"/>
      <c r="DP2118" s="136"/>
      <c r="DQ2118" s="136"/>
      <c r="DR2118" s="136"/>
      <c r="DS2118" s="136"/>
      <c r="DT2118" s="136"/>
      <c r="DU2118" s="136"/>
      <c r="DV2118" s="136"/>
      <c r="DW2118" s="136"/>
      <c r="DX2118" s="136"/>
      <c r="DY2118" s="136"/>
      <c r="DZ2118" s="136"/>
      <c r="EA2118" s="136"/>
      <c r="EB2118" s="136"/>
      <c r="EC2118" s="136"/>
      <c r="ED2118" s="136"/>
      <c r="EE2118" s="136"/>
      <c r="EF2118" s="136"/>
      <c r="EG2118" s="136"/>
      <c r="EH2118" s="136"/>
      <c r="EI2118" s="136"/>
      <c r="EJ2118" s="136"/>
      <c r="EK2118" s="136"/>
      <c r="EL2118" s="136"/>
      <c r="EM2118" s="136"/>
      <c r="EN2118" s="136"/>
      <c r="EO2118" s="136"/>
      <c r="EP2118" s="136"/>
      <c r="EQ2118" s="136"/>
      <c r="ER2118" s="136"/>
      <c r="ES2118" s="136"/>
      <c r="ET2118" s="136"/>
      <c r="EU2118" s="136"/>
      <c r="EV2118" s="136"/>
      <c r="EW2118" s="136"/>
      <c r="EX2118" s="136"/>
      <c r="EY2118" s="136"/>
      <c r="EZ2118" s="136"/>
      <c r="FA2118" s="136"/>
      <c r="FB2118" s="136"/>
      <c r="FC2118" s="136"/>
      <c r="FD2118" s="136"/>
      <c r="FE2118" s="136"/>
      <c r="FF2118" s="136"/>
      <c r="FG2118" s="136"/>
      <c r="FH2118" s="136"/>
      <c r="FI2118" s="136"/>
      <c r="FJ2118" s="136"/>
      <c r="FK2118" s="136"/>
      <c r="FL2118" s="136"/>
      <c r="FM2118" s="136"/>
      <c r="FN2118" s="136"/>
      <c r="FO2118" s="136"/>
      <c r="FP2118" s="136"/>
      <c r="FQ2118" s="136"/>
      <c r="FR2118" s="136"/>
      <c r="FS2118" s="136"/>
      <c r="FT2118" s="136"/>
      <c r="FU2118" s="136"/>
      <c r="FV2118" s="136"/>
      <c r="FW2118" s="136"/>
      <c r="FX2118" s="136"/>
      <c r="FY2118" s="136"/>
      <c r="FZ2118" s="136"/>
      <c r="GA2118" s="136"/>
      <c r="GB2118" s="136"/>
      <c r="GC2118" s="136"/>
      <c r="GD2118" s="136"/>
      <c r="GE2118" s="136"/>
      <c r="GF2118" s="136"/>
      <c r="GG2118" s="136"/>
      <c r="GH2118" s="136"/>
      <c r="GI2118" s="136"/>
      <c r="GJ2118" s="136"/>
      <c r="GK2118" s="136"/>
      <c r="GL2118" s="136"/>
      <c r="GM2118" s="136"/>
      <c r="GN2118" s="136"/>
      <c r="GO2118" s="136"/>
      <c r="GP2118" s="136"/>
      <c r="GQ2118" s="136"/>
      <c r="GR2118" s="136"/>
      <c r="GS2118" s="136"/>
      <c r="GT2118" s="136"/>
      <c r="GU2118" s="136"/>
      <c r="GV2118" s="136"/>
      <c r="GW2118" s="136"/>
      <c r="GX2118" s="136"/>
      <c r="GY2118" s="136"/>
      <c r="GZ2118" s="136"/>
      <c r="HA2118" s="136"/>
      <c r="HB2118" s="136"/>
      <c r="HC2118" s="136"/>
      <c r="HD2118" s="136"/>
      <c r="HE2118" s="136"/>
      <c r="HF2118" s="136"/>
      <c r="HG2118" s="136"/>
      <c r="HH2118" s="136"/>
      <c r="HI2118" s="136"/>
      <c r="HJ2118" s="136"/>
      <c r="HK2118" s="136"/>
      <c r="HL2118" s="136"/>
      <c r="HM2118" s="136"/>
      <c r="HN2118" s="136"/>
      <c r="HO2118" s="136"/>
      <c r="HP2118" s="136"/>
      <c r="HQ2118" s="136"/>
      <c r="HR2118" s="136"/>
      <c r="HS2118" s="136"/>
      <c r="HT2118" s="136"/>
      <c r="HU2118" s="136"/>
      <c r="HV2118" s="136"/>
      <c r="HW2118" s="136"/>
      <c r="HX2118" s="136"/>
      <c r="HY2118" s="136"/>
      <c r="HZ2118" s="136"/>
      <c r="IA2118" s="136"/>
      <c r="IB2118" s="136"/>
      <c r="IC2118" s="136"/>
      <c r="ID2118" s="136"/>
      <c r="IE2118" s="136"/>
      <c r="IF2118" s="136"/>
      <c r="IG2118" s="136"/>
    </row>
    <row r="2119" spans="1:241" ht="15" customHeight="1" x14ac:dyDescent="0.25">
      <c r="A2119" s="223" t="s">
        <v>232</v>
      </c>
      <c r="B2119" s="217">
        <v>5876754</v>
      </c>
      <c r="C2119" s="217">
        <v>4540103</v>
      </c>
      <c r="D2119" s="217">
        <v>484515</v>
      </c>
      <c r="E2119" s="217">
        <v>1914365</v>
      </c>
      <c r="F2119" s="217">
        <v>2503299</v>
      </c>
      <c r="G2119" s="217">
        <v>470119</v>
      </c>
      <c r="H2119" s="235">
        <v>15789155</v>
      </c>
      <c r="I2119" s="136"/>
      <c r="J2119" s="321" t="s">
        <v>191</v>
      </c>
      <c r="K2119" s="217">
        <v>9415560</v>
      </c>
      <c r="L2119" s="217">
        <v>4096229</v>
      </c>
      <c r="M2119" s="217">
        <v>668596</v>
      </c>
      <c r="N2119" s="217">
        <v>1638366</v>
      </c>
      <c r="O2119" s="217">
        <v>1934476</v>
      </c>
      <c r="P2119" s="217">
        <v>494690</v>
      </c>
      <c r="Q2119" s="235">
        <v>18247917</v>
      </c>
      <c r="R2119" s="136"/>
      <c r="S2119" s="136"/>
      <c r="T2119" s="136"/>
      <c r="U2119" s="136"/>
      <c r="V2119" s="136"/>
      <c r="W2119" s="136"/>
      <c r="X2119" s="136"/>
      <c r="Y2119" s="136"/>
      <c r="Z2119" s="136"/>
      <c r="AA2119" s="136"/>
      <c r="AB2119" s="136"/>
      <c r="AC2119" s="136"/>
      <c r="AD2119" s="136"/>
      <c r="AE2119" s="136"/>
      <c r="AF2119" s="136"/>
      <c r="AG2119" s="136"/>
      <c r="AH2119" s="136"/>
      <c r="AI2119" s="136"/>
      <c r="AJ2119" s="136"/>
      <c r="AK2119" s="136"/>
      <c r="AL2119" s="136"/>
      <c r="AM2119" s="136"/>
      <c r="AN2119" s="136"/>
      <c r="AO2119" s="136"/>
      <c r="AP2119" s="136"/>
      <c r="AQ2119" s="136"/>
      <c r="AR2119" s="136"/>
      <c r="AS2119" s="136"/>
      <c r="AT2119" s="136"/>
      <c r="AU2119" s="136"/>
      <c r="AV2119" s="136"/>
      <c r="AW2119" s="136"/>
      <c r="AX2119" s="136"/>
      <c r="AY2119" s="136"/>
      <c r="AZ2119" s="136"/>
      <c r="BA2119" s="136"/>
      <c r="BB2119" s="136"/>
      <c r="BC2119" s="136"/>
      <c r="BD2119" s="136"/>
      <c r="BE2119" s="136"/>
      <c r="BF2119" s="136"/>
      <c r="BG2119" s="136"/>
      <c r="BH2119" s="136"/>
      <c r="BI2119" s="136"/>
      <c r="BJ2119" s="136"/>
      <c r="BK2119" s="136"/>
      <c r="BL2119" s="136"/>
      <c r="BM2119" s="136"/>
      <c r="BN2119" s="136"/>
      <c r="BO2119" s="136"/>
      <c r="BP2119" s="136"/>
      <c r="BQ2119" s="136"/>
      <c r="BR2119" s="136"/>
      <c r="BS2119" s="136"/>
      <c r="BT2119" s="136"/>
      <c r="BU2119" s="136"/>
      <c r="BV2119" s="136"/>
      <c r="BW2119" s="136"/>
      <c r="BX2119" s="136"/>
      <c r="BY2119" s="136"/>
      <c r="BZ2119" s="136"/>
      <c r="CA2119" s="136"/>
      <c r="CB2119" s="136"/>
      <c r="CC2119" s="136"/>
      <c r="CD2119" s="136"/>
      <c r="CE2119" s="136"/>
      <c r="CF2119" s="136"/>
      <c r="CG2119" s="136"/>
      <c r="CH2119" s="136"/>
      <c r="CI2119" s="136"/>
      <c r="CJ2119" s="136"/>
      <c r="CK2119" s="136"/>
      <c r="CL2119" s="136"/>
      <c r="CM2119" s="136"/>
      <c r="CN2119" s="136"/>
      <c r="CO2119" s="136"/>
      <c r="CP2119" s="136"/>
      <c r="CQ2119" s="136"/>
      <c r="CR2119" s="136"/>
      <c r="CS2119" s="136"/>
      <c r="CT2119" s="136"/>
      <c r="CU2119" s="136"/>
      <c r="CV2119" s="136"/>
      <c r="CW2119" s="136"/>
      <c r="CX2119" s="136"/>
      <c r="CY2119" s="136"/>
      <c r="CZ2119" s="136"/>
      <c r="DA2119" s="136"/>
      <c r="DB2119" s="136"/>
      <c r="DC2119" s="136"/>
      <c r="DD2119" s="136"/>
      <c r="DE2119" s="136"/>
      <c r="DF2119" s="136"/>
      <c r="DG2119" s="136"/>
      <c r="DH2119" s="136"/>
      <c r="DI2119" s="136"/>
      <c r="DJ2119" s="136"/>
      <c r="DK2119" s="136"/>
      <c r="DL2119" s="136"/>
      <c r="DM2119" s="136"/>
      <c r="DN2119" s="136"/>
      <c r="DO2119" s="136"/>
      <c r="DP2119" s="136"/>
      <c r="DQ2119" s="136"/>
      <c r="DR2119" s="136"/>
      <c r="DS2119" s="136"/>
      <c r="DT2119" s="136"/>
      <c r="DU2119" s="136"/>
      <c r="DV2119" s="136"/>
      <c r="DW2119" s="136"/>
      <c r="DX2119" s="136"/>
      <c r="DY2119" s="136"/>
      <c r="DZ2119" s="136"/>
      <c r="EA2119" s="136"/>
      <c r="EB2119" s="136"/>
      <c r="EC2119" s="136"/>
      <c r="ED2119" s="136"/>
      <c r="EE2119" s="136"/>
      <c r="EF2119" s="136"/>
      <c r="EG2119" s="136"/>
      <c r="EH2119" s="136"/>
      <c r="EI2119" s="136"/>
      <c r="EJ2119" s="136"/>
      <c r="EK2119" s="136"/>
      <c r="EL2119" s="136"/>
      <c r="EM2119" s="136"/>
      <c r="EN2119" s="136"/>
      <c r="EO2119" s="136"/>
      <c r="EP2119" s="136"/>
      <c r="EQ2119" s="136"/>
      <c r="ER2119" s="136"/>
      <c r="ES2119" s="136"/>
      <c r="ET2119" s="136"/>
      <c r="EU2119" s="136"/>
      <c r="EV2119" s="136"/>
      <c r="EW2119" s="136"/>
      <c r="EX2119" s="136"/>
      <c r="EY2119" s="136"/>
      <c r="EZ2119" s="136"/>
      <c r="FA2119" s="136"/>
      <c r="FB2119" s="136"/>
      <c r="FC2119" s="136"/>
      <c r="FD2119" s="136"/>
      <c r="FE2119" s="136"/>
      <c r="FF2119" s="136"/>
      <c r="FG2119" s="136"/>
      <c r="FH2119" s="136"/>
      <c r="FI2119" s="136"/>
      <c r="FJ2119" s="136"/>
      <c r="FK2119" s="136"/>
      <c r="FL2119" s="136"/>
      <c r="FM2119" s="136"/>
      <c r="FN2119" s="136"/>
      <c r="FO2119" s="136"/>
      <c r="FP2119" s="136"/>
      <c r="FQ2119" s="136"/>
      <c r="FR2119" s="136"/>
      <c r="FS2119" s="136"/>
      <c r="FT2119" s="136"/>
      <c r="FU2119" s="136"/>
      <c r="FV2119" s="136"/>
      <c r="FW2119" s="136"/>
      <c r="FX2119" s="136"/>
      <c r="FY2119" s="136"/>
      <c r="FZ2119" s="136"/>
      <c r="GA2119" s="136"/>
      <c r="GB2119" s="136"/>
      <c r="GC2119" s="136"/>
      <c r="GD2119" s="136"/>
      <c r="GE2119" s="136"/>
      <c r="GF2119" s="136"/>
      <c r="GG2119" s="136"/>
      <c r="GH2119" s="136"/>
      <c r="GI2119" s="136"/>
      <c r="GJ2119" s="136"/>
      <c r="GK2119" s="136"/>
      <c r="GL2119" s="136"/>
      <c r="GM2119" s="136"/>
      <c r="GN2119" s="136"/>
      <c r="GO2119" s="136"/>
      <c r="GP2119" s="136"/>
      <c r="GQ2119" s="136"/>
      <c r="GR2119" s="136"/>
      <c r="GS2119" s="136"/>
      <c r="GT2119" s="136"/>
      <c r="GU2119" s="136"/>
      <c r="GV2119" s="136"/>
      <c r="GW2119" s="136"/>
      <c r="GX2119" s="136"/>
      <c r="GY2119" s="136"/>
      <c r="GZ2119" s="136"/>
      <c r="HA2119" s="136"/>
      <c r="HB2119" s="136"/>
      <c r="HC2119" s="136"/>
      <c r="HD2119" s="136"/>
      <c r="HE2119" s="136"/>
      <c r="HF2119" s="136"/>
      <c r="HG2119" s="136"/>
      <c r="HH2119" s="136"/>
      <c r="HI2119" s="136"/>
      <c r="HJ2119" s="136"/>
      <c r="HK2119" s="136"/>
      <c r="HL2119" s="136"/>
      <c r="HM2119" s="136"/>
      <c r="HN2119" s="136"/>
      <c r="HO2119" s="136"/>
      <c r="HP2119" s="136"/>
      <c r="HQ2119" s="136"/>
      <c r="HR2119" s="136"/>
      <c r="HS2119" s="136"/>
      <c r="HT2119" s="136"/>
      <c r="HU2119" s="136"/>
      <c r="HV2119" s="136"/>
      <c r="HW2119" s="136"/>
      <c r="HX2119" s="136"/>
      <c r="HY2119" s="136"/>
      <c r="HZ2119" s="136"/>
      <c r="IA2119" s="136"/>
      <c r="IB2119" s="136"/>
      <c r="IC2119" s="136"/>
      <c r="ID2119" s="136"/>
      <c r="IE2119" s="136"/>
      <c r="IF2119" s="136"/>
      <c r="IG2119" s="136"/>
    </row>
    <row r="2120" spans="1:241" ht="15" customHeight="1" x14ac:dyDescent="0.25">
      <c r="A2120" s="223" t="s">
        <v>231</v>
      </c>
      <c r="B2120" s="217">
        <v>7319981</v>
      </c>
      <c r="C2120" s="217">
        <v>3685690</v>
      </c>
      <c r="D2120" s="217">
        <v>597635</v>
      </c>
      <c r="E2120" s="217">
        <v>1216039</v>
      </c>
      <c r="F2120" s="217">
        <v>2878872</v>
      </c>
      <c r="G2120" s="217">
        <v>483710</v>
      </c>
      <c r="H2120" s="235">
        <v>16181927</v>
      </c>
      <c r="I2120" s="136"/>
      <c r="J2120" s="321" t="s">
        <v>190</v>
      </c>
      <c r="K2120" s="217">
        <v>6054781</v>
      </c>
      <c r="L2120" s="217">
        <v>5564515</v>
      </c>
      <c r="M2120" s="217">
        <v>652674</v>
      </c>
      <c r="N2120" s="217">
        <v>1946715</v>
      </c>
      <c r="O2120" s="217">
        <v>2579992</v>
      </c>
      <c r="P2120" s="217">
        <v>461268</v>
      </c>
      <c r="Q2120" s="235">
        <v>17259945</v>
      </c>
      <c r="R2120" s="136"/>
      <c r="S2120" s="136"/>
      <c r="T2120" s="136"/>
      <c r="U2120" s="136"/>
      <c r="V2120" s="136"/>
      <c r="W2120" s="136"/>
      <c r="X2120" s="136"/>
      <c r="Y2120" s="136"/>
      <c r="Z2120" s="136"/>
      <c r="AA2120" s="136"/>
      <c r="AB2120" s="136"/>
      <c r="AC2120" s="136"/>
      <c r="AD2120" s="136"/>
      <c r="AE2120" s="136"/>
      <c r="AF2120" s="136"/>
      <c r="AG2120" s="136"/>
      <c r="AH2120" s="136"/>
      <c r="AI2120" s="136"/>
      <c r="AJ2120" s="136"/>
      <c r="AK2120" s="136"/>
      <c r="AL2120" s="136"/>
      <c r="AM2120" s="136"/>
      <c r="AN2120" s="136"/>
      <c r="AO2120" s="136"/>
      <c r="AP2120" s="136"/>
      <c r="AQ2120" s="136"/>
      <c r="AR2120" s="136"/>
      <c r="AS2120" s="136"/>
      <c r="AT2120" s="136"/>
      <c r="AU2120" s="136"/>
      <c r="AV2120" s="136"/>
      <c r="AW2120" s="136"/>
      <c r="AX2120" s="136"/>
      <c r="AY2120" s="136"/>
      <c r="AZ2120" s="136"/>
      <c r="BA2120" s="136"/>
      <c r="BB2120" s="136"/>
      <c r="BC2120" s="136"/>
      <c r="BD2120" s="136"/>
      <c r="BE2120" s="136"/>
      <c r="BF2120" s="136"/>
      <c r="BG2120" s="136"/>
      <c r="BH2120" s="136"/>
      <c r="BI2120" s="136"/>
      <c r="BJ2120" s="136"/>
      <c r="BK2120" s="136"/>
      <c r="BL2120" s="136"/>
      <c r="BM2120" s="136"/>
      <c r="BN2120" s="136"/>
      <c r="BO2120" s="136"/>
      <c r="BP2120" s="136"/>
      <c r="BQ2120" s="136"/>
      <c r="BR2120" s="136"/>
      <c r="BS2120" s="136"/>
      <c r="BT2120" s="136"/>
      <c r="BU2120" s="136"/>
      <c r="BV2120" s="136"/>
      <c r="BW2120" s="136"/>
      <c r="BX2120" s="136"/>
      <c r="BY2120" s="136"/>
      <c r="BZ2120" s="136"/>
      <c r="CA2120" s="136"/>
      <c r="CB2120" s="136"/>
      <c r="CC2120" s="136"/>
      <c r="CD2120" s="136"/>
      <c r="CE2120" s="136"/>
      <c r="CF2120" s="136"/>
      <c r="CG2120" s="136"/>
      <c r="CH2120" s="136"/>
      <c r="CI2120" s="136"/>
      <c r="CJ2120" s="136"/>
      <c r="CK2120" s="136"/>
      <c r="CL2120" s="136"/>
      <c r="CM2120" s="136"/>
      <c r="CN2120" s="136"/>
      <c r="CO2120" s="136"/>
      <c r="CP2120" s="136"/>
      <c r="CQ2120" s="136"/>
      <c r="CR2120" s="136"/>
      <c r="CS2120" s="136"/>
      <c r="CT2120" s="136"/>
      <c r="CU2120" s="136"/>
      <c r="CV2120" s="136"/>
      <c r="CW2120" s="136"/>
      <c r="CX2120" s="136"/>
      <c r="CY2120" s="136"/>
      <c r="CZ2120" s="136"/>
      <c r="DA2120" s="136"/>
      <c r="DB2120" s="136"/>
      <c r="DC2120" s="136"/>
      <c r="DD2120" s="136"/>
      <c r="DE2120" s="136"/>
      <c r="DF2120" s="136"/>
      <c r="DG2120" s="136"/>
      <c r="DH2120" s="136"/>
      <c r="DI2120" s="136"/>
      <c r="DJ2120" s="136"/>
      <c r="DK2120" s="136"/>
      <c r="DL2120" s="136"/>
      <c r="DM2120" s="136"/>
      <c r="DN2120" s="136"/>
      <c r="DO2120" s="136"/>
      <c r="DP2120" s="136"/>
      <c r="DQ2120" s="136"/>
      <c r="DR2120" s="136"/>
      <c r="DS2120" s="136"/>
      <c r="DT2120" s="136"/>
      <c r="DU2120" s="136"/>
      <c r="DV2120" s="136"/>
      <c r="DW2120" s="136"/>
      <c r="DX2120" s="136"/>
      <c r="DY2120" s="136"/>
      <c r="DZ2120" s="136"/>
      <c r="EA2120" s="136"/>
      <c r="EB2120" s="136"/>
      <c r="EC2120" s="136"/>
      <c r="ED2120" s="136"/>
      <c r="EE2120" s="136"/>
      <c r="EF2120" s="136"/>
      <c r="EG2120" s="136"/>
      <c r="EH2120" s="136"/>
      <c r="EI2120" s="136"/>
      <c r="EJ2120" s="136"/>
      <c r="EK2120" s="136"/>
      <c r="EL2120" s="136"/>
      <c r="EM2120" s="136"/>
      <c r="EN2120" s="136"/>
      <c r="EO2120" s="136"/>
      <c r="EP2120" s="136"/>
      <c r="EQ2120" s="136"/>
      <c r="ER2120" s="136"/>
      <c r="ES2120" s="136"/>
      <c r="ET2120" s="136"/>
      <c r="EU2120" s="136"/>
      <c r="EV2120" s="136"/>
      <c r="EW2120" s="136"/>
      <c r="EX2120" s="136"/>
      <c r="EY2120" s="136"/>
      <c r="EZ2120" s="136"/>
      <c r="FA2120" s="136"/>
      <c r="FB2120" s="136"/>
      <c r="FC2120" s="136"/>
      <c r="FD2120" s="136"/>
      <c r="FE2120" s="136"/>
      <c r="FF2120" s="136"/>
      <c r="FG2120" s="136"/>
      <c r="FH2120" s="136"/>
      <c r="FI2120" s="136"/>
      <c r="FJ2120" s="136"/>
      <c r="FK2120" s="136"/>
      <c r="FL2120" s="136"/>
      <c r="FM2120" s="136"/>
      <c r="FN2120" s="136"/>
      <c r="FO2120" s="136"/>
      <c r="FP2120" s="136"/>
      <c r="FQ2120" s="136"/>
      <c r="FR2120" s="136"/>
      <c r="FS2120" s="136"/>
      <c r="FT2120" s="136"/>
      <c r="FU2120" s="136"/>
      <c r="FV2120" s="136"/>
      <c r="FW2120" s="136"/>
      <c r="FX2120" s="136"/>
      <c r="FY2120" s="136"/>
      <c r="FZ2120" s="136"/>
      <c r="GA2120" s="136"/>
      <c r="GB2120" s="136"/>
      <c r="GC2120" s="136"/>
      <c r="GD2120" s="136"/>
      <c r="GE2120" s="136"/>
      <c r="GF2120" s="136"/>
      <c r="GG2120" s="136"/>
      <c r="GH2120" s="136"/>
      <c r="GI2120" s="136"/>
      <c r="GJ2120" s="136"/>
      <c r="GK2120" s="136"/>
      <c r="GL2120" s="136"/>
      <c r="GM2120" s="136"/>
      <c r="GN2120" s="136"/>
      <c r="GO2120" s="136"/>
      <c r="GP2120" s="136"/>
      <c r="GQ2120" s="136"/>
      <c r="GR2120" s="136"/>
      <c r="GS2120" s="136"/>
      <c r="GT2120" s="136"/>
      <c r="GU2120" s="136"/>
      <c r="GV2120" s="136"/>
      <c r="GW2120" s="136"/>
      <c r="GX2120" s="136"/>
      <c r="GY2120" s="136"/>
      <c r="GZ2120" s="136"/>
      <c r="HA2120" s="136"/>
      <c r="HB2120" s="136"/>
      <c r="HC2120" s="136"/>
      <c r="HD2120" s="136"/>
      <c r="HE2120" s="136"/>
      <c r="HF2120" s="136"/>
      <c r="HG2120" s="136"/>
      <c r="HH2120" s="136"/>
      <c r="HI2120" s="136"/>
      <c r="HJ2120" s="136"/>
      <c r="HK2120" s="136"/>
      <c r="HL2120" s="136"/>
      <c r="HM2120" s="136"/>
      <c r="HN2120" s="136"/>
      <c r="HO2120" s="136"/>
      <c r="HP2120" s="136"/>
      <c r="HQ2120" s="136"/>
      <c r="HR2120" s="136"/>
      <c r="HS2120" s="136"/>
      <c r="HT2120" s="136"/>
      <c r="HU2120" s="136"/>
      <c r="HV2120" s="136"/>
      <c r="HW2120" s="136"/>
      <c r="HX2120" s="136"/>
      <c r="HY2120" s="136"/>
      <c r="HZ2120" s="136"/>
      <c r="IA2120" s="136"/>
      <c r="IB2120" s="136"/>
      <c r="IC2120" s="136"/>
      <c r="ID2120" s="136"/>
      <c r="IE2120" s="136"/>
      <c r="IF2120" s="136"/>
      <c r="IG2120" s="136"/>
    </row>
    <row r="2121" spans="1:241" ht="15" customHeight="1" x14ac:dyDescent="0.25">
      <c r="A2121" s="223" t="s">
        <v>855</v>
      </c>
      <c r="B2121" s="217">
        <v>16063420</v>
      </c>
      <c r="C2121" s="217">
        <v>5429394</v>
      </c>
      <c r="D2121" s="217">
        <v>1087130</v>
      </c>
      <c r="E2121" s="217">
        <v>1331635</v>
      </c>
      <c r="F2121" s="217">
        <v>4366302</v>
      </c>
      <c r="G2121" s="217">
        <v>973842</v>
      </c>
      <c r="H2121" s="235">
        <v>29251723</v>
      </c>
      <c r="I2121" s="136"/>
      <c r="J2121" s="321" t="s">
        <v>189</v>
      </c>
      <c r="K2121" s="217">
        <v>11013349</v>
      </c>
      <c r="L2121" s="217">
        <v>4315801</v>
      </c>
      <c r="M2121" s="217">
        <v>619937</v>
      </c>
      <c r="N2121" s="217">
        <v>1390138</v>
      </c>
      <c r="O2121" s="217">
        <v>1809007</v>
      </c>
      <c r="P2121" s="217">
        <v>592260</v>
      </c>
      <c r="Q2121" s="235">
        <v>19740492</v>
      </c>
      <c r="R2121" s="136"/>
      <c r="S2121" s="136"/>
      <c r="T2121" s="136"/>
      <c r="U2121" s="136"/>
      <c r="V2121" s="136"/>
      <c r="W2121" s="136"/>
      <c r="X2121" s="136"/>
      <c r="Y2121" s="136"/>
      <c r="Z2121" s="136"/>
      <c r="AA2121" s="136"/>
      <c r="AB2121" s="136"/>
      <c r="AC2121" s="136"/>
      <c r="AD2121" s="136"/>
      <c r="AE2121" s="136"/>
      <c r="AF2121" s="136"/>
      <c r="AG2121" s="136"/>
      <c r="AH2121" s="136"/>
      <c r="AI2121" s="136"/>
      <c r="AJ2121" s="136"/>
      <c r="AK2121" s="136"/>
      <c r="AL2121" s="136"/>
      <c r="AM2121" s="136"/>
      <c r="AN2121" s="136"/>
      <c r="AO2121" s="136"/>
      <c r="AP2121" s="136"/>
      <c r="AQ2121" s="136"/>
      <c r="AR2121" s="136"/>
      <c r="AS2121" s="136"/>
      <c r="AT2121" s="136"/>
      <c r="AU2121" s="136"/>
      <c r="AV2121" s="136"/>
      <c r="AW2121" s="136"/>
      <c r="AX2121" s="136"/>
      <c r="AY2121" s="136"/>
      <c r="AZ2121" s="136"/>
      <c r="BA2121" s="136"/>
      <c r="BB2121" s="136"/>
      <c r="BC2121" s="136"/>
      <c r="BD2121" s="136"/>
      <c r="BE2121" s="136"/>
      <c r="BF2121" s="136"/>
      <c r="BG2121" s="136"/>
      <c r="BH2121" s="136"/>
      <c r="BI2121" s="136"/>
      <c r="BJ2121" s="136"/>
      <c r="BK2121" s="136"/>
      <c r="BL2121" s="136"/>
      <c r="BM2121" s="136"/>
      <c r="BN2121" s="136"/>
      <c r="BO2121" s="136"/>
      <c r="BP2121" s="136"/>
      <c r="BQ2121" s="136"/>
      <c r="BR2121" s="136"/>
      <c r="BS2121" s="136"/>
      <c r="BT2121" s="136"/>
      <c r="BU2121" s="136"/>
      <c r="BV2121" s="136"/>
      <c r="BW2121" s="136"/>
      <c r="BX2121" s="136"/>
      <c r="BY2121" s="136"/>
      <c r="BZ2121" s="136"/>
      <c r="CA2121" s="136"/>
      <c r="CB2121" s="136"/>
      <c r="CC2121" s="136"/>
      <c r="CD2121" s="136"/>
      <c r="CE2121" s="136"/>
      <c r="CF2121" s="136"/>
      <c r="CG2121" s="136"/>
      <c r="CH2121" s="136"/>
      <c r="CI2121" s="136"/>
      <c r="CJ2121" s="136"/>
      <c r="CK2121" s="136"/>
      <c r="CL2121" s="136"/>
      <c r="CM2121" s="136"/>
      <c r="CN2121" s="136"/>
      <c r="CO2121" s="136"/>
      <c r="CP2121" s="136"/>
      <c r="CQ2121" s="136"/>
      <c r="CR2121" s="136"/>
      <c r="CS2121" s="136"/>
      <c r="CT2121" s="136"/>
      <c r="CU2121" s="136"/>
      <c r="CV2121" s="136"/>
      <c r="CW2121" s="136"/>
      <c r="CX2121" s="136"/>
      <c r="CY2121" s="136"/>
      <c r="CZ2121" s="136"/>
      <c r="DA2121" s="136"/>
      <c r="DB2121" s="136"/>
      <c r="DC2121" s="136"/>
      <c r="DD2121" s="136"/>
      <c r="DE2121" s="136"/>
      <c r="DF2121" s="136"/>
      <c r="DG2121" s="136"/>
      <c r="DH2121" s="136"/>
      <c r="DI2121" s="136"/>
      <c r="DJ2121" s="136"/>
      <c r="DK2121" s="136"/>
      <c r="DL2121" s="136"/>
      <c r="DM2121" s="136"/>
      <c r="DN2121" s="136"/>
      <c r="DO2121" s="136"/>
      <c r="DP2121" s="136"/>
      <c r="DQ2121" s="136"/>
      <c r="DR2121" s="136"/>
      <c r="DS2121" s="136"/>
      <c r="DT2121" s="136"/>
      <c r="DU2121" s="136"/>
      <c r="DV2121" s="136"/>
      <c r="DW2121" s="136"/>
      <c r="DX2121" s="136"/>
      <c r="DY2121" s="136"/>
      <c r="DZ2121" s="136"/>
      <c r="EA2121" s="136"/>
      <c r="EB2121" s="136"/>
      <c r="EC2121" s="136"/>
      <c r="ED2121" s="136"/>
      <c r="EE2121" s="136"/>
      <c r="EF2121" s="136"/>
      <c r="EG2121" s="136"/>
      <c r="EH2121" s="136"/>
      <c r="EI2121" s="136"/>
      <c r="EJ2121" s="136"/>
      <c r="EK2121" s="136"/>
      <c r="EL2121" s="136"/>
      <c r="EM2121" s="136"/>
      <c r="EN2121" s="136"/>
      <c r="EO2121" s="136"/>
      <c r="EP2121" s="136"/>
      <c r="EQ2121" s="136"/>
      <c r="ER2121" s="136"/>
      <c r="ES2121" s="136"/>
      <c r="ET2121" s="136"/>
      <c r="EU2121" s="136"/>
      <c r="EV2121" s="136"/>
      <c r="EW2121" s="136"/>
      <c r="EX2121" s="136"/>
      <c r="EY2121" s="136"/>
      <c r="EZ2121" s="136"/>
      <c r="FA2121" s="136"/>
      <c r="FB2121" s="136"/>
      <c r="FC2121" s="136"/>
      <c r="FD2121" s="136"/>
      <c r="FE2121" s="136"/>
      <c r="FF2121" s="136"/>
      <c r="FG2121" s="136"/>
      <c r="FH2121" s="136"/>
      <c r="FI2121" s="136"/>
      <c r="FJ2121" s="136"/>
      <c r="FK2121" s="136"/>
      <c r="FL2121" s="136"/>
      <c r="FM2121" s="136"/>
      <c r="FN2121" s="136"/>
      <c r="FO2121" s="136"/>
      <c r="FP2121" s="136"/>
      <c r="FQ2121" s="136"/>
      <c r="FR2121" s="136"/>
      <c r="FS2121" s="136"/>
      <c r="FT2121" s="136"/>
      <c r="FU2121" s="136"/>
      <c r="FV2121" s="136"/>
      <c r="FW2121" s="136"/>
      <c r="FX2121" s="136"/>
      <c r="FY2121" s="136"/>
      <c r="FZ2121" s="136"/>
      <c r="GA2121" s="136"/>
      <c r="GB2121" s="136"/>
      <c r="GC2121" s="136"/>
      <c r="GD2121" s="136"/>
      <c r="GE2121" s="136"/>
      <c r="GF2121" s="136"/>
      <c r="GG2121" s="136"/>
      <c r="GH2121" s="136"/>
      <c r="GI2121" s="136"/>
      <c r="GJ2121" s="136"/>
      <c r="GK2121" s="136"/>
      <c r="GL2121" s="136"/>
      <c r="GM2121" s="136"/>
      <c r="GN2121" s="136"/>
      <c r="GO2121" s="136"/>
      <c r="GP2121" s="136"/>
      <c r="GQ2121" s="136"/>
      <c r="GR2121" s="136"/>
      <c r="GS2121" s="136"/>
      <c r="GT2121" s="136"/>
      <c r="GU2121" s="136"/>
      <c r="GV2121" s="136"/>
      <c r="GW2121" s="136"/>
      <c r="GX2121" s="136"/>
      <c r="GY2121" s="136"/>
      <c r="GZ2121" s="136"/>
      <c r="HA2121" s="136"/>
      <c r="HB2121" s="136"/>
      <c r="HC2121" s="136"/>
      <c r="HD2121" s="136"/>
      <c r="HE2121" s="136"/>
      <c r="HF2121" s="136"/>
      <c r="HG2121" s="136"/>
      <c r="HH2121" s="136"/>
      <c r="HI2121" s="136"/>
      <c r="HJ2121" s="136"/>
      <c r="HK2121" s="136"/>
      <c r="HL2121" s="136"/>
      <c r="HM2121" s="136"/>
      <c r="HN2121" s="136"/>
      <c r="HO2121" s="136"/>
      <c r="HP2121" s="136"/>
      <c r="HQ2121" s="136"/>
      <c r="HR2121" s="136"/>
      <c r="HS2121" s="136"/>
      <c r="HT2121" s="136"/>
      <c r="HU2121" s="136"/>
      <c r="HV2121" s="136"/>
      <c r="HW2121" s="136"/>
      <c r="HX2121" s="136"/>
      <c r="HY2121" s="136"/>
      <c r="HZ2121" s="136"/>
      <c r="IA2121" s="136"/>
      <c r="IB2121" s="136"/>
      <c r="IC2121" s="136"/>
      <c r="ID2121" s="136"/>
      <c r="IE2121" s="136"/>
      <c r="IF2121" s="136"/>
      <c r="IG2121" s="136"/>
    </row>
    <row r="2122" spans="1:241" ht="15" customHeight="1" x14ac:dyDescent="0.25">
      <c r="A2122" s="223" t="s">
        <v>229</v>
      </c>
      <c r="B2122" s="217">
        <v>14665820</v>
      </c>
      <c r="C2122" s="217">
        <v>5019694</v>
      </c>
      <c r="D2122" s="217">
        <v>803352</v>
      </c>
      <c r="E2122" s="217">
        <v>1219954</v>
      </c>
      <c r="F2122" s="217">
        <v>3186797</v>
      </c>
      <c r="G2122" s="217">
        <v>721361</v>
      </c>
      <c r="H2122" s="235">
        <v>25616978</v>
      </c>
      <c r="I2122" s="136"/>
      <c r="J2122" s="321" t="s">
        <v>188</v>
      </c>
      <c r="K2122" s="217">
        <v>6861537</v>
      </c>
      <c r="L2122" s="217">
        <v>4484520</v>
      </c>
      <c r="M2122" s="217">
        <v>561481</v>
      </c>
      <c r="N2122" s="217">
        <v>1332754</v>
      </c>
      <c r="O2122" s="217">
        <v>1446438</v>
      </c>
      <c r="P2122" s="217">
        <v>506121</v>
      </c>
      <c r="Q2122" s="235">
        <v>15192851</v>
      </c>
      <c r="R2122" s="136"/>
      <c r="S2122" s="136"/>
      <c r="T2122" s="136"/>
      <c r="U2122" s="136"/>
      <c r="V2122" s="136"/>
      <c r="W2122" s="136"/>
      <c r="X2122" s="136"/>
      <c r="Y2122" s="136"/>
      <c r="Z2122" s="136"/>
      <c r="AA2122" s="136"/>
      <c r="AB2122" s="136"/>
      <c r="AC2122" s="136"/>
      <c r="AD2122" s="136"/>
      <c r="AE2122" s="136"/>
      <c r="AF2122" s="136"/>
      <c r="AG2122" s="136"/>
      <c r="AH2122" s="136"/>
      <c r="AI2122" s="136"/>
      <c r="AJ2122" s="136"/>
      <c r="AK2122" s="136"/>
      <c r="AL2122" s="136"/>
      <c r="AM2122" s="136"/>
      <c r="AN2122" s="136"/>
      <c r="AO2122" s="136"/>
      <c r="AP2122" s="136"/>
      <c r="AQ2122" s="136"/>
      <c r="AR2122" s="136"/>
      <c r="AS2122" s="136"/>
      <c r="AT2122" s="136"/>
      <c r="AU2122" s="136"/>
      <c r="AV2122" s="136"/>
      <c r="AW2122" s="136"/>
      <c r="AX2122" s="136"/>
      <c r="AY2122" s="136"/>
      <c r="AZ2122" s="136"/>
      <c r="BA2122" s="136"/>
      <c r="BB2122" s="136"/>
      <c r="BC2122" s="136"/>
      <c r="BD2122" s="136"/>
      <c r="BE2122" s="136"/>
      <c r="BF2122" s="136"/>
      <c r="BG2122" s="136"/>
      <c r="BH2122" s="136"/>
      <c r="BI2122" s="136"/>
      <c r="BJ2122" s="136"/>
      <c r="BK2122" s="136"/>
      <c r="BL2122" s="136"/>
      <c r="BM2122" s="136"/>
      <c r="BN2122" s="136"/>
      <c r="BO2122" s="136"/>
      <c r="BP2122" s="136"/>
      <c r="BQ2122" s="136"/>
      <c r="BR2122" s="136"/>
      <c r="BS2122" s="136"/>
      <c r="BT2122" s="136"/>
      <c r="BU2122" s="136"/>
      <c r="BV2122" s="136"/>
      <c r="BW2122" s="136"/>
      <c r="BX2122" s="136"/>
      <c r="BY2122" s="136"/>
      <c r="BZ2122" s="136"/>
      <c r="CA2122" s="136"/>
      <c r="CB2122" s="136"/>
      <c r="CC2122" s="136"/>
      <c r="CD2122" s="136"/>
      <c r="CE2122" s="136"/>
      <c r="CF2122" s="136"/>
      <c r="CG2122" s="136"/>
      <c r="CH2122" s="136"/>
      <c r="CI2122" s="136"/>
      <c r="CJ2122" s="136"/>
      <c r="CK2122" s="136"/>
      <c r="CL2122" s="136"/>
      <c r="CM2122" s="136"/>
      <c r="CN2122" s="136"/>
      <c r="CO2122" s="136"/>
      <c r="CP2122" s="136"/>
      <c r="CQ2122" s="136"/>
      <c r="CR2122" s="136"/>
      <c r="CS2122" s="136"/>
      <c r="CT2122" s="136"/>
      <c r="CU2122" s="136"/>
      <c r="CV2122" s="136"/>
      <c r="CW2122" s="136"/>
      <c r="CX2122" s="136"/>
      <c r="CY2122" s="136"/>
      <c r="CZ2122" s="136"/>
      <c r="DA2122" s="136"/>
      <c r="DB2122" s="136"/>
      <c r="DC2122" s="136"/>
      <c r="DD2122" s="136"/>
      <c r="DE2122" s="136"/>
      <c r="DF2122" s="136"/>
      <c r="DG2122" s="136"/>
      <c r="DH2122" s="136"/>
      <c r="DI2122" s="136"/>
      <c r="DJ2122" s="136"/>
      <c r="DK2122" s="136"/>
      <c r="DL2122" s="136"/>
      <c r="DM2122" s="136"/>
      <c r="DN2122" s="136"/>
      <c r="DO2122" s="136"/>
      <c r="DP2122" s="136"/>
      <c r="DQ2122" s="136"/>
      <c r="DR2122" s="136"/>
      <c r="DS2122" s="136"/>
      <c r="DT2122" s="136"/>
      <c r="DU2122" s="136"/>
      <c r="DV2122" s="136"/>
      <c r="DW2122" s="136"/>
      <c r="DX2122" s="136"/>
      <c r="DY2122" s="136"/>
      <c r="DZ2122" s="136"/>
      <c r="EA2122" s="136"/>
      <c r="EB2122" s="136"/>
      <c r="EC2122" s="136"/>
      <c r="ED2122" s="136"/>
      <c r="EE2122" s="136"/>
      <c r="EF2122" s="136"/>
      <c r="EG2122" s="136"/>
      <c r="EH2122" s="136"/>
      <c r="EI2122" s="136"/>
      <c r="EJ2122" s="136"/>
      <c r="EK2122" s="136"/>
      <c r="EL2122" s="136"/>
      <c r="EM2122" s="136"/>
      <c r="EN2122" s="136"/>
      <c r="EO2122" s="136"/>
      <c r="EP2122" s="136"/>
      <c r="EQ2122" s="136"/>
      <c r="ER2122" s="136"/>
      <c r="ES2122" s="136"/>
      <c r="ET2122" s="136"/>
      <c r="EU2122" s="136"/>
      <c r="EV2122" s="136"/>
      <c r="EW2122" s="136"/>
      <c r="EX2122" s="136"/>
      <c r="EY2122" s="136"/>
      <c r="EZ2122" s="136"/>
      <c r="FA2122" s="136"/>
      <c r="FB2122" s="136"/>
      <c r="FC2122" s="136"/>
      <c r="FD2122" s="136"/>
      <c r="FE2122" s="136"/>
      <c r="FF2122" s="136"/>
      <c r="FG2122" s="136"/>
      <c r="FH2122" s="136"/>
      <c r="FI2122" s="136"/>
      <c r="FJ2122" s="136"/>
      <c r="FK2122" s="136"/>
      <c r="FL2122" s="136"/>
      <c r="FM2122" s="136"/>
      <c r="FN2122" s="136"/>
      <c r="FO2122" s="136"/>
      <c r="FP2122" s="136"/>
      <c r="FQ2122" s="136"/>
      <c r="FR2122" s="136"/>
      <c r="FS2122" s="136"/>
      <c r="FT2122" s="136"/>
      <c r="FU2122" s="136"/>
      <c r="FV2122" s="136"/>
      <c r="FW2122" s="136"/>
      <c r="FX2122" s="136"/>
      <c r="FY2122" s="136"/>
      <c r="FZ2122" s="136"/>
      <c r="GA2122" s="136"/>
      <c r="GB2122" s="136"/>
      <c r="GC2122" s="136"/>
      <c r="GD2122" s="136"/>
      <c r="GE2122" s="136"/>
      <c r="GF2122" s="136"/>
      <c r="GG2122" s="136"/>
      <c r="GH2122" s="136"/>
      <c r="GI2122" s="136"/>
      <c r="GJ2122" s="136"/>
      <c r="GK2122" s="136"/>
      <c r="GL2122" s="136"/>
      <c r="GM2122" s="136"/>
      <c r="GN2122" s="136"/>
      <c r="GO2122" s="136"/>
      <c r="GP2122" s="136"/>
      <c r="GQ2122" s="136"/>
      <c r="GR2122" s="136"/>
      <c r="GS2122" s="136"/>
      <c r="GT2122" s="136"/>
      <c r="GU2122" s="136"/>
      <c r="GV2122" s="136"/>
      <c r="GW2122" s="136"/>
      <c r="GX2122" s="136"/>
      <c r="GY2122" s="136"/>
      <c r="GZ2122" s="136"/>
      <c r="HA2122" s="136"/>
      <c r="HB2122" s="136"/>
      <c r="HC2122" s="136"/>
      <c r="HD2122" s="136"/>
      <c r="HE2122" s="136"/>
      <c r="HF2122" s="136"/>
      <c r="HG2122" s="136"/>
      <c r="HH2122" s="136"/>
      <c r="HI2122" s="136"/>
      <c r="HJ2122" s="136"/>
      <c r="HK2122" s="136"/>
      <c r="HL2122" s="136"/>
      <c r="HM2122" s="136"/>
      <c r="HN2122" s="136"/>
      <c r="HO2122" s="136"/>
      <c r="HP2122" s="136"/>
      <c r="HQ2122" s="136"/>
      <c r="HR2122" s="136"/>
      <c r="HS2122" s="136"/>
      <c r="HT2122" s="136"/>
      <c r="HU2122" s="136"/>
      <c r="HV2122" s="136"/>
      <c r="HW2122" s="136"/>
      <c r="HX2122" s="136"/>
      <c r="HY2122" s="136"/>
      <c r="HZ2122" s="136"/>
      <c r="IA2122" s="136"/>
      <c r="IB2122" s="136"/>
      <c r="IC2122" s="136"/>
      <c r="ID2122" s="136"/>
      <c r="IE2122" s="136"/>
      <c r="IF2122" s="136"/>
      <c r="IG2122" s="136"/>
    </row>
    <row r="2123" spans="1:241" ht="15" customHeight="1" x14ac:dyDescent="0.25">
      <c r="A2123" s="223" t="s">
        <v>228</v>
      </c>
      <c r="B2123" s="217">
        <v>10247614</v>
      </c>
      <c r="C2123" s="217">
        <v>5242003</v>
      </c>
      <c r="D2123" s="217">
        <v>758616</v>
      </c>
      <c r="E2123" s="217">
        <v>1325165</v>
      </c>
      <c r="F2123" s="217">
        <v>3110563</v>
      </c>
      <c r="G2123" s="217">
        <v>695700</v>
      </c>
      <c r="H2123" s="235">
        <v>21379661</v>
      </c>
      <c r="I2123" s="136"/>
      <c r="J2123" s="321" t="s">
        <v>793</v>
      </c>
      <c r="K2123" s="217">
        <v>5563047</v>
      </c>
      <c r="L2123" s="217">
        <v>5566682</v>
      </c>
      <c r="M2123" s="217">
        <v>764897</v>
      </c>
      <c r="N2123" s="217">
        <v>1142067</v>
      </c>
      <c r="O2123" s="217">
        <v>1425875</v>
      </c>
      <c r="P2123" s="217">
        <v>508861</v>
      </c>
      <c r="Q2123" s="235">
        <v>14971429</v>
      </c>
      <c r="R2123" s="136"/>
      <c r="S2123" s="136"/>
      <c r="T2123" s="136"/>
      <c r="U2123" s="136"/>
      <c r="V2123" s="136"/>
      <c r="W2123" s="136"/>
      <c r="X2123" s="136"/>
      <c r="Y2123" s="136"/>
      <c r="Z2123" s="136"/>
      <c r="AA2123" s="136"/>
      <c r="AB2123" s="136"/>
      <c r="AC2123" s="136"/>
      <c r="AD2123" s="136"/>
      <c r="AE2123" s="136"/>
      <c r="AF2123" s="136"/>
      <c r="AG2123" s="136"/>
      <c r="AH2123" s="136"/>
      <c r="AI2123" s="136"/>
      <c r="AJ2123" s="136"/>
      <c r="AK2123" s="136"/>
      <c r="AL2123" s="136"/>
      <c r="AM2123" s="136"/>
      <c r="AN2123" s="136"/>
      <c r="AO2123" s="136"/>
      <c r="AP2123" s="136"/>
      <c r="AQ2123" s="136"/>
      <c r="AR2123" s="136"/>
      <c r="AS2123" s="136"/>
      <c r="AT2123" s="136"/>
      <c r="AU2123" s="136"/>
      <c r="AV2123" s="136"/>
      <c r="AW2123" s="136"/>
      <c r="AX2123" s="136"/>
      <c r="AY2123" s="136"/>
      <c r="AZ2123" s="136"/>
      <c r="BA2123" s="136"/>
      <c r="BB2123" s="136"/>
      <c r="BC2123" s="136"/>
      <c r="BD2123" s="136"/>
      <c r="BE2123" s="136"/>
      <c r="BF2123" s="136"/>
      <c r="BG2123" s="136"/>
      <c r="BH2123" s="136"/>
      <c r="BI2123" s="136"/>
      <c r="BJ2123" s="136"/>
      <c r="BK2123" s="136"/>
      <c r="BL2123" s="136"/>
      <c r="BM2123" s="136"/>
      <c r="BN2123" s="136"/>
      <c r="BO2123" s="136"/>
      <c r="BP2123" s="136"/>
      <c r="BQ2123" s="136"/>
      <c r="BR2123" s="136"/>
      <c r="BS2123" s="136"/>
      <c r="BT2123" s="136"/>
      <c r="BU2123" s="136"/>
      <c r="BV2123" s="136"/>
      <c r="BW2123" s="136"/>
      <c r="BX2123" s="136"/>
      <c r="BY2123" s="136"/>
      <c r="BZ2123" s="136"/>
      <c r="CA2123" s="136"/>
      <c r="CB2123" s="136"/>
      <c r="CC2123" s="136"/>
      <c r="CD2123" s="136"/>
      <c r="CE2123" s="136"/>
      <c r="CF2123" s="136"/>
      <c r="CG2123" s="136"/>
      <c r="CH2123" s="136"/>
      <c r="CI2123" s="136"/>
      <c r="CJ2123" s="136"/>
      <c r="CK2123" s="136"/>
      <c r="CL2123" s="136"/>
      <c r="CM2123" s="136"/>
      <c r="CN2123" s="136"/>
      <c r="CO2123" s="136"/>
      <c r="CP2123" s="136"/>
      <c r="CQ2123" s="136"/>
      <c r="CR2123" s="136"/>
      <c r="CS2123" s="136"/>
      <c r="CT2123" s="136"/>
      <c r="CU2123" s="136"/>
      <c r="CV2123" s="136"/>
      <c r="CW2123" s="136"/>
      <c r="CX2123" s="136"/>
      <c r="CY2123" s="136"/>
      <c r="CZ2123" s="136"/>
      <c r="DA2123" s="136"/>
      <c r="DB2123" s="136"/>
      <c r="DC2123" s="136"/>
      <c r="DD2123" s="136"/>
      <c r="DE2123" s="136"/>
      <c r="DF2123" s="136"/>
      <c r="DG2123" s="136"/>
      <c r="DH2123" s="136"/>
      <c r="DI2123" s="136"/>
      <c r="DJ2123" s="136"/>
      <c r="DK2123" s="136"/>
      <c r="DL2123" s="136"/>
      <c r="DM2123" s="136"/>
      <c r="DN2123" s="136"/>
      <c r="DO2123" s="136"/>
      <c r="DP2123" s="136"/>
      <c r="DQ2123" s="136"/>
      <c r="DR2123" s="136"/>
      <c r="DS2123" s="136"/>
      <c r="DT2123" s="136"/>
      <c r="DU2123" s="136"/>
      <c r="DV2123" s="136"/>
      <c r="DW2123" s="136"/>
      <c r="DX2123" s="136"/>
      <c r="DY2123" s="136"/>
      <c r="DZ2123" s="136"/>
      <c r="EA2123" s="136"/>
      <c r="EB2123" s="136"/>
      <c r="EC2123" s="136"/>
      <c r="ED2123" s="136"/>
      <c r="EE2123" s="136"/>
      <c r="EF2123" s="136"/>
      <c r="EG2123" s="136"/>
      <c r="EH2123" s="136"/>
      <c r="EI2123" s="136"/>
      <c r="EJ2123" s="136"/>
      <c r="EK2123" s="136"/>
      <c r="EL2123" s="136"/>
      <c r="EM2123" s="136"/>
      <c r="EN2123" s="136"/>
      <c r="EO2123" s="136"/>
      <c r="EP2123" s="136"/>
      <c r="EQ2123" s="136"/>
      <c r="ER2123" s="136"/>
      <c r="ES2123" s="136"/>
      <c r="ET2123" s="136"/>
      <c r="EU2123" s="136"/>
      <c r="EV2123" s="136"/>
      <c r="EW2123" s="136"/>
      <c r="EX2123" s="136"/>
      <c r="EY2123" s="136"/>
      <c r="EZ2123" s="136"/>
      <c r="FA2123" s="136"/>
      <c r="FB2123" s="136"/>
      <c r="FC2123" s="136"/>
      <c r="FD2123" s="136"/>
      <c r="FE2123" s="136"/>
      <c r="FF2123" s="136"/>
      <c r="FG2123" s="136"/>
      <c r="FH2123" s="136"/>
      <c r="FI2123" s="136"/>
      <c r="FJ2123" s="136"/>
      <c r="FK2123" s="136"/>
      <c r="FL2123" s="136"/>
      <c r="FM2123" s="136"/>
      <c r="FN2123" s="136"/>
      <c r="FO2123" s="136"/>
      <c r="FP2123" s="136"/>
      <c r="FQ2123" s="136"/>
      <c r="FR2123" s="136"/>
      <c r="FS2123" s="136"/>
      <c r="FT2123" s="136"/>
      <c r="FU2123" s="136"/>
      <c r="FV2123" s="136"/>
      <c r="FW2123" s="136"/>
      <c r="FX2123" s="136"/>
      <c r="FY2123" s="136"/>
      <c r="FZ2123" s="136"/>
      <c r="GA2123" s="136"/>
      <c r="GB2123" s="136"/>
      <c r="GC2123" s="136"/>
      <c r="GD2123" s="136"/>
      <c r="GE2123" s="136"/>
      <c r="GF2123" s="136"/>
      <c r="GG2123" s="136"/>
      <c r="GH2123" s="136"/>
      <c r="GI2123" s="136"/>
      <c r="GJ2123" s="136"/>
      <c r="GK2123" s="136"/>
      <c r="GL2123" s="136"/>
      <c r="GM2123" s="136"/>
      <c r="GN2123" s="136"/>
      <c r="GO2123" s="136"/>
      <c r="GP2123" s="136"/>
      <c r="GQ2123" s="136"/>
      <c r="GR2123" s="136"/>
      <c r="GS2123" s="136"/>
      <c r="GT2123" s="136"/>
      <c r="GU2123" s="136"/>
      <c r="GV2123" s="136"/>
      <c r="GW2123" s="136"/>
      <c r="GX2123" s="136"/>
      <c r="GY2123" s="136"/>
      <c r="GZ2123" s="136"/>
      <c r="HA2123" s="136"/>
      <c r="HB2123" s="136"/>
      <c r="HC2123" s="136"/>
      <c r="HD2123" s="136"/>
      <c r="HE2123" s="136"/>
      <c r="HF2123" s="136"/>
      <c r="HG2123" s="136"/>
      <c r="HH2123" s="136"/>
      <c r="HI2123" s="136"/>
      <c r="HJ2123" s="136"/>
      <c r="HK2123" s="136"/>
      <c r="HL2123" s="136"/>
      <c r="HM2123" s="136"/>
      <c r="HN2123" s="136"/>
      <c r="HO2123" s="136"/>
      <c r="HP2123" s="136"/>
      <c r="HQ2123" s="136"/>
      <c r="HR2123" s="136"/>
      <c r="HS2123" s="136"/>
      <c r="HT2123" s="136"/>
      <c r="HU2123" s="136"/>
      <c r="HV2123" s="136"/>
      <c r="HW2123" s="136"/>
      <c r="HX2123" s="136"/>
      <c r="HY2123" s="136"/>
      <c r="HZ2123" s="136"/>
      <c r="IA2123" s="136"/>
      <c r="IB2123" s="136"/>
      <c r="IC2123" s="136"/>
      <c r="ID2123" s="136"/>
      <c r="IE2123" s="136"/>
      <c r="IF2123" s="136"/>
      <c r="IG2123" s="136"/>
    </row>
    <row r="2124" spans="1:241" ht="15" customHeight="1" x14ac:dyDescent="0.25">
      <c r="A2124" s="223" t="s">
        <v>227</v>
      </c>
      <c r="B2124" s="217">
        <v>16036792</v>
      </c>
      <c r="C2124" s="217">
        <v>5062571</v>
      </c>
      <c r="D2124" s="217">
        <v>820204</v>
      </c>
      <c r="E2124" s="217">
        <v>1598120</v>
      </c>
      <c r="F2124" s="217">
        <v>3192741</v>
      </c>
      <c r="G2124" s="217">
        <v>873518</v>
      </c>
      <c r="H2124" s="235">
        <v>27583946</v>
      </c>
      <c r="I2124" s="136"/>
      <c r="J2124" s="321" t="s">
        <v>186</v>
      </c>
      <c r="K2124" s="217">
        <v>6005839</v>
      </c>
      <c r="L2124" s="217">
        <v>5971219</v>
      </c>
      <c r="M2124" s="217">
        <v>704296</v>
      </c>
      <c r="N2124" s="217">
        <v>1912426</v>
      </c>
      <c r="O2124" s="217">
        <v>1962803</v>
      </c>
      <c r="P2124" s="217">
        <v>478609</v>
      </c>
      <c r="Q2124" s="235">
        <v>17035192</v>
      </c>
      <c r="R2124" s="136"/>
      <c r="S2124" s="136"/>
      <c r="T2124" s="136"/>
      <c r="U2124" s="136"/>
      <c r="V2124" s="136"/>
      <c r="W2124" s="136"/>
      <c r="X2124" s="136"/>
      <c r="Y2124" s="136"/>
      <c r="Z2124" s="136"/>
      <c r="AA2124" s="136"/>
      <c r="AB2124" s="136"/>
      <c r="AC2124" s="136"/>
      <c r="AD2124" s="136"/>
      <c r="AE2124" s="136"/>
      <c r="AF2124" s="136"/>
      <c r="AG2124" s="136"/>
      <c r="AH2124" s="136"/>
      <c r="AI2124" s="136"/>
      <c r="AJ2124" s="136"/>
      <c r="AK2124" s="136"/>
      <c r="AL2124" s="136"/>
      <c r="AM2124" s="136"/>
      <c r="AN2124" s="136"/>
      <c r="AO2124" s="136"/>
      <c r="AP2124" s="136"/>
      <c r="AQ2124" s="136"/>
      <c r="AR2124" s="136"/>
      <c r="AS2124" s="136"/>
      <c r="AT2124" s="136"/>
      <c r="AU2124" s="136"/>
      <c r="AV2124" s="136"/>
      <c r="AW2124" s="136"/>
      <c r="AX2124" s="136"/>
      <c r="AY2124" s="136"/>
      <c r="AZ2124" s="136"/>
      <c r="BA2124" s="136"/>
      <c r="BB2124" s="136"/>
      <c r="BC2124" s="136"/>
      <c r="BD2124" s="136"/>
      <c r="BE2124" s="136"/>
      <c r="BF2124" s="136"/>
      <c r="BG2124" s="136"/>
      <c r="BH2124" s="136"/>
      <c r="BI2124" s="136"/>
      <c r="BJ2124" s="136"/>
      <c r="BK2124" s="136"/>
      <c r="BL2124" s="136"/>
      <c r="BM2124" s="136"/>
      <c r="BN2124" s="136"/>
      <c r="BO2124" s="136"/>
      <c r="BP2124" s="136"/>
      <c r="BQ2124" s="136"/>
      <c r="BR2124" s="136"/>
      <c r="BS2124" s="136"/>
      <c r="BT2124" s="136"/>
      <c r="BU2124" s="136"/>
      <c r="BV2124" s="136"/>
      <c r="BW2124" s="136"/>
      <c r="BX2124" s="136"/>
      <c r="BY2124" s="136"/>
      <c r="BZ2124" s="136"/>
      <c r="CA2124" s="136"/>
      <c r="CB2124" s="136"/>
      <c r="CC2124" s="136"/>
      <c r="CD2124" s="136"/>
      <c r="CE2124" s="136"/>
      <c r="CF2124" s="136"/>
      <c r="CG2124" s="136"/>
      <c r="CH2124" s="136"/>
      <c r="CI2124" s="136"/>
      <c r="CJ2124" s="136"/>
      <c r="CK2124" s="136"/>
      <c r="CL2124" s="136"/>
      <c r="CM2124" s="136"/>
      <c r="CN2124" s="136"/>
      <c r="CO2124" s="136"/>
      <c r="CP2124" s="136"/>
      <c r="CQ2124" s="136"/>
      <c r="CR2124" s="136"/>
      <c r="CS2124" s="136"/>
      <c r="CT2124" s="136"/>
      <c r="CU2124" s="136"/>
      <c r="CV2124" s="136"/>
      <c r="CW2124" s="136"/>
      <c r="CX2124" s="136"/>
      <c r="CY2124" s="136"/>
      <c r="CZ2124" s="136"/>
      <c r="DA2124" s="136"/>
      <c r="DB2124" s="136"/>
      <c r="DC2124" s="136"/>
      <c r="DD2124" s="136"/>
      <c r="DE2124" s="136"/>
      <c r="DF2124" s="136"/>
      <c r="DG2124" s="136"/>
      <c r="DH2124" s="136"/>
      <c r="DI2124" s="136"/>
      <c r="DJ2124" s="136"/>
      <c r="DK2124" s="136"/>
      <c r="DL2124" s="136"/>
      <c r="DM2124" s="136"/>
      <c r="DN2124" s="136"/>
      <c r="DO2124" s="136"/>
      <c r="DP2124" s="136"/>
      <c r="DQ2124" s="136"/>
      <c r="DR2124" s="136"/>
      <c r="DS2124" s="136"/>
      <c r="DT2124" s="136"/>
      <c r="DU2124" s="136"/>
      <c r="DV2124" s="136"/>
      <c r="DW2124" s="136"/>
      <c r="DX2124" s="136"/>
      <c r="DY2124" s="136"/>
      <c r="DZ2124" s="136"/>
      <c r="EA2124" s="136"/>
      <c r="EB2124" s="136"/>
      <c r="EC2124" s="136"/>
      <c r="ED2124" s="136"/>
      <c r="EE2124" s="136"/>
      <c r="EF2124" s="136"/>
      <c r="EG2124" s="136"/>
      <c r="EH2124" s="136"/>
      <c r="EI2124" s="136"/>
      <c r="EJ2124" s="136"/>
      <c r="EK2124" s="136"/>
      <c r="EL2124" s="136"/>
      <c r="EM2124" s="136"/>
      <c r="EN2124" s="136"/>
      <c r="EO2124" s="136"/>
      <c r="EP2124" s="136"/>
      <c r="EQ2124" s="136"/>
      <c r="ER2124" s="136"/>
      <c r="ES2124" s="136"/>
      <c r="ET2124" s="136"/>
      <c r="EU2124" s="136"/>
      <c r="EV2124" s="136"/>
      <c r="EW2124" s="136"/>
      <c r="EX2124" s="136"/>
      <c r="EY2124" s="136"/>
      <c r="EZ2124" s="136"/>
      <c r="FA2124" s="136"/>
      <c r="FB2124" s="136"/>
      <c r="FC2124" s="136"/>
      <c r="FD2124" s="136"/>
      <c r="FE2124" s="136"/>
      <c r="FF2124" s="136"/>
      <c r="FG2124" s="136"/>
      <c r="FH2124" s="136"/>
      <c r="FI2124" s="136"/>
      <c r="FJ2124" s="136"/>
      <c r="FK2124" s="136"/>
      <c r="FL2124" s="136"/>
      <c r="FM2124" s="136"/>
      <c r="FN2124" s="136"/>
      <c r="FO2124" s="136"/>
      <c r="FP2124" s="136"/>
      <c r="FQ2124" s="136"/>
      <c r="FR2124" s="136"/>
      <c r="FS2124" s="136"/>
      <c r="FT2124" s="136"/>
      <c r="FU2124" s="136"/>
      <c r="FV2124" s="136"/>
      <c r="FW2124" s="136"/>
      <c r="FX2124" s="136"/>
      <c r="FY2124" s="136"/>
      <c r="FZ2124" s="136"/>
      <c r="GA2124" s="136"/>
      <c r="GB2124" s="136"/>
      <c r="GC2124" s="136"/>
      <c r="GD2124" s="136"/>
      <c r="GE2124" s="136"/>
      <c r="GF2124" s="136"/>
      <c r="GG2124" s="136"/>
      <c r="GH2124" s="136"/>
      <c r="GI2124" s="136"/>
      <c r="GJ2124" s="136"/>
      <c r="GK2124" s="136"/>
      <c r="GL2124" s="136"/>
      <c r="GM2124" s="136"/>
      <c r="GN2124" s="136"/>
      <c r="GO2124" s="136"/>
      <c r="GP2124" s="136"/>
      <c r="GQ2124" s="136"/>
      <c r="GR2124" s="136"/>
      <c r="GS2124" s="136"/>
      <c r="GT2124" s="136"/>
      <c r="GU2124" s="136"/>
      <c r="GV2124" s="136"/>
      <c r="GW2124" s="136"/>
      <c r="GX2124" s="136"/>
      <c r="GY2124" s="136"/>
      <c r="GZ2124" s="136"/>
      <c r="HA2124" s="136"/>
      <c r="HB2124" s="136"/>
      <c r="HC2124" s="136"/>
      <c r="HD2124" s="136"/>
      <c r="HE2124" s="136"/>
      <c r="HF2124" s="136"/>
      <c r="HG2124" s="136"/>
      <c r="HH2124" s="136"/>
      <c r="HI2124" s="136"/>
      <c r="HJ2124" s="136"/>
      <c r="HK2124" s="136"/>
      <c r="HL2124" s="136"/>
      <c r="HM2124" s="136"/>
      <c r="HN2124" s="136"/>
      <c r="HO2124" s="136"/>
      <c r="HP2124" s="136"/>
      <c r="HQ2124" s="136"/>
      <c r="HR2124" s="136"/>
      <c r="HS2124" s="136"/>
      <c r="HT2124" s="136"/>
      <c r="HU2124" s="136"/>
      <c r="HV2124" s="136"/>
      <c r="HW2124" s="136"/>
      <c r="HX2124" s="136"/>
      <c r="HY2124" s="136"/>
      <c r="HZ2124" s="136"/>
      <c r="IA2124" s="136"/>
      <c r="IB2124" s="136"/>
      <c r="IC2124" s="136"/>
      <c r="ID2124" s="136"/>
      <c r="IE2124" s="136"/>
      <c r="IF2124" s="136"/>
      <c r="IG2124" s="136"/>
    </row>
    <row r="2125" spans="1:241" ht="15" customHeight="1" x14ac:dyDescent="0.25">
      <c r="A2125" s="223" t="s">
        <v>358</v>
      </c>
      <c r="B2125" s="217">
        <v>22593861</v>
      </c>
      <c r="C2125" s="217">
        <v>5554762</v>
      </c>
      <c r="D2125" s="217">
        <v>857632</v>
      </c>
      <c r="E2125" s="217">
        <v>1392832</v>
      </c>
      <c r="F2125" s="217">
        <v>2531315</v>
      </c>
      <c r="G2125" s="217">
        <v>844720</v>
      </c>
      <c r="H2125" s="235">
        <v>33775122</v>
      </c>
      <c r="I2125" s="136"/>
      <c r="J2125" s="321" t="s">
        <v>185</v>
      </c>
      <c r="K2125" s="217">
        <v>5642973</v>
      </c>
      <c r="L2125" s="217">
        <v>4947488</v>
      </c>
      <c r="M2125" s="217">
        <v>636531</v>
      </c>
      <c r="N2125" s="217">
        <v>1860425</v>
      </c>
      <c r="O2125" s="217">
        <v>1766682</v>
      </c>
      <c r="P2125" s="217">
        <v>527586</v>
      </c>
      <c r="Q2125" s="235">
        <v>15381685</v>
      </c>
      <c r="R2125" s="136"/>
      <c r="S2125" s="136"/>
      <c r="T2125" s="136"/>
      <c r="U2125" s="136"/>
      <c r="V2125" s="136"/>
      <c r="W2125" s="136"/>
      <c r="X2125" s="136"/>
      <c r="Y2125" s="136"/>
      <c r="Z2125" s="136"/>
      <c r="AA2125" s="136"/>
      <c r="AB2125" s="136"/>
      <c r="AC2125" s="136"/>
      <c r="AD2125" s="136"/>
      <c r="AE2125" s="136"/>
      <c r="AF2125" s="136"/>
      <c r="AG2125" s="136"/>
      <c r="AH2125" s="136"/>
      <c r="AI2125" s="136"/>
      <c r="AJ2125" s="136"/>
      <c r="AK2125" s="136"/>
      <c r="AL2125" s="136"/>
      <c r="AM2125" s="136"/>
      <c r="AN2125" s="136"/>
      <c r="AO2125" s="136"/>
      <c r="AP2125" s="136"/>
      <c r="AQ2125" s="136"/>
      <c r="AR2125" s="136"/>
      <c r="AS2125" s="136"/>
      <c r="AT2125" s="136"/>
      <c r="AU2125" s="136"/>
      <c r="AV2125" s="136"/>
      <c r="AW2125" s="136"/>
      <c r="AX2125" s="136"/>
      <c r="AY2125" s="136"/>
      <c r="AZ2125" s="136"/>
      <c r="BA2125" s="136"/>
      <c r="BB2125" s="136"/>
      <c r="BC2125" s="136"/>
      <c r="BD2125" s="136"/>
      <c r="BE2125" s="136"/>
      <c r="BF2125" s="136"/>
      <c r="BG2125" s="136"/>
      <c r="BH2125" s="136"/>
      <c r="BI2125" s="136"/>
      <c r="BJ2125" s="136"/>
      <c r="BK2125" s="136"/>
      <c r="BL2125" s="136"/>
      <c r="BM2125" s="136"/>
      <c r="BN2125" s="136"/>
      <c r="BO2125" s="136"/>
      <c r="BP2125" s="136"/>
      <c r="BQ2125" s="136"/>
      <c r="BR2125" s="136"/>
      <c r="BS2125" s="136"/>
      <c r="BT2125" s="136"/>
      <c r="BU2125" s="136"/>
      <c r="BV2125" s="136"/>
      <c r="BW2125" s="136"/>
      <c r="BX2125" s="136"/>
      <c r="BY2125" s="136"/>
      <c r="BZ2125" s="136"/>
      <c r="CA2125" s="136"/>
      <c r="CB2125" s="136"/>
      <c r="CC2125" s="136"/>
      <c r="CD2125" s="136"/>
      <c r="CE2125" s="136"/>
      <c r="CF2125" s="136"/>
      <c r="CG2125" s="136"/>
      <c r="CH2125" s="136"/>
      <c r="CI2125" s="136"/>
      <c r="CJ2125" s="136"/>
      <c r="CK2125" s="136"/>
      <c r="CL2125" s="136"/>
      <c r="CM2125" s="136"/>
      <c r="CN2125" s="136"/>
      <c r="CO2125" s="136"/>
      <c r="CP2125" s="136"/>
      <c r="CQ2125" s="136"/>
      <c r="CR2125" s="136"/>
      <c r="CS2125" s="136"/>
      <c r="CT2125" s="136"/>
      <c r="CU2125" s="136"/>
      <c r="CV2125" s="136"/>
      <c r="CW2125" s="136"/>
      <c r="CX2125" s="136"/>
      <c r="CY2125" s="136"/>
      <c r="CZ2125" s="136"/>
      <c r="DA2125" s="136"/>
      <c r="DB2125" s="136"/>
      <c r="DC2125" s="136"/>
      <c r="DD2125" s="136"/>
      <c r="DE2125" s="136"/>
      <c r="DF2125" s="136"/>
      <c r="DG2125" s="136"/>
      <c r="DH2125" s="136"/>
      <c r="DI2125" s="136"/>
      <c r="DJ2125" s="136"/>
      <c r="DK2125" s="136"/>
      <c r="DL2125" s="136"/>
      <c r="DM2125" s="136"/>
      <c r="DN2125" s="136"/>
      <c r="DO2125" s="136"/>
      <c r="DP2125" s="136"/>
      <c r="DQ2125" s="136"/>
      <c r="DR2125" s="136"/>
      <c r="DS2125" s="136"/>
      <c r="DT2125" s="136"/>
      <c r="DU2125" s="136"/>
      <c r="DV2125" s="136"/>
      <c r="DW2125" s="136"/>
      <c r="DX2125" s="136"/>
      <c r="DY2125" s="136"/>
      <c r="DZ2125" s="136"/>
      <c r="EA2125" s="136"/>
      <c r="EB2125" s="136"/>
      <c r="EC2125" s="136"/>
      <c r="ED2125" s="136"/>
      <c r="EE2125" s="136"/>
      <c r="EF2125" s="136"/>
      <c r="EG2125" s="136"/>
      <c r="EH2125" s="136"/>
      <c r="EI2125" s="136"/>
      <c r="EJ2125" s="136"/>
      <c r="EK2125" s="136"/>
      <c r="EL2125" s="136"/>
      <c r="EM2125" s="136"/>
      <c r="EN2125" s="136"/>
      <c r="EO2125" s="136"/>
      <c r="EP2125" s="136"/>
      <c r="EQ2125" s="136"/>
      <c r="ER2125" s="136"/>
      <c r="ES2125" s="136"/>
      <c r="ET2125" s="136"/>
      <c r="EU2125" s="136"/>
      <c r="EV2125" s="136"/>
      <c r="EW2125" s="136"/>
      <c r="EX2125" s="136"/>
      <c r="EY2125" s="136"/>
      <c r="EZ2125" s="136"/>
      <c r="FA2125" s="136"/>
      <c r="FB2125" s="136"/>
      <c r="FC2125" s="136"/>
      <c r="FD2125" s="136"/>
      <c r="FE2125" s="136"/>
      <c r="FF2125" s="136"/>
      <c r="FG2125" s="136"/>
      <c r="FH2125" s="136"/>
      <c r="FI2125" s="136"/>
      <c r="FJ2125" s="136"/>
      <c r="FK2125" s="136"/>
      <c r="FL2125" s="136"/>
      <c r="FM2125" s="136"/>
      <c r="FN2125" s="136"/>
      <c r="FO2125" s="136"/>
      <c r="FP2125" s="136"/>
      <c r="FQ2125" s="136"/>
      <c r="FR2125" s="136"/>
      <c r="FS2125" s="136"/>
      <c r="FT2125" s="136"/>
      <c r="FU2125" s="136"/>
      <c r="FV2125" s="136"/>
      <c r="FW2125" s="136"/>
      <c r="FX2125" s="136"/>
      <c r="FY2125" s="136"/>
      <c r="FZ2125" s="136"/>
      <c r="GA2125" s="136"/>
      <c r="GB2125" s="136"/>
      <c r="GC2125" s="136"/>
      <c r="GD2125" s="136"/>
      <c r="GE2125" s="136"/>
      <c r="GF2125" s="136"/>
      <c r="GG2125" s="136"/>
      <c r="GH2125" s="136"/>
      <c r="GI2125" s="136"/>
      <c r="GJ2125" s="136"/>
      <c r="GK2125" s="136"/>
      <c r="GL2125" s="136"/>
      <c r="GM2125" s="136"/>
      <c r="GN2125" s="136"/>
      <c r="GO2125" s="136"/>
      <c r="GP2125" s="136"/>
      <c r="GQ2125" s="136"/>
      <c r="GR2125" s="136"/>
      <c r="GS2125" s="136"/>
      <c r="GT2125" s="136"/>
      <c r="GU2125" s="136"/>
      <c r="GV2125" s="136"/>
      <c r="GW2125" s="136"/>
      <c r="GX2125" s="136"/>
      <c r="GY2125" s="136"/>
      <c r="GZ2125" s="136"/>
      <c r="HA2125" s="136"/>
      <c r="HB2125" s="136"/>
      <c r="HC2125" s="136"/>
      <c r="HD2125" s="136"/>
      <c r="HE2125" s="136"/>
      <c r="HF2125" s="136"/>
      <c r="HG2125" s="136"/>
      <c r="HH2125" s="136"/>
      <c r="HI2125" s="136"/>
      <c r="HJ2125" s="136"/>
      <c r="HK2125" s="136"/>
      <c r="HL2125" s="136"/>
      <c r="HM2125" s="136"/>
      <c r="HN2125" s="136"/>
      <c r="HO2125" s="136"/>
      <c r="HP2125" s="136"/>
      <c r="HQ2125" s="136"/>
      <c r="HR2125" s="136"/>
      <c r="HS2125" s="136"/>
      <c r="HT2125" s="136"/>
      <c r="HU2125" s="136"/>
      <c r="HV2125" s="136"/>
      <c r="HW2125" s="136"/>
      <c r="HX2125" s="136"/>
      <c r="HY2125" s="136"/>
      <c r="HZ2125" s="136"/>
      <c r="IA2125" s="136"/>
      <c r="IB2125" s="136"/>
      <c r="IC2125" s="136"/>
      <c r="ID2125" s="136"/>
      <c r="IE2125" s="136"/>
      <c r="IF2125" s="136"/>
      <c r="IG2125" s="136"/>
    </row>
    <row r="2126" spans="1:241" ht="15" customHeight="1" x14ac:dyDescent="0.25">
      <c r="A2126" s="223" t="s">
        <v>225</v>
      </c>
      <c r="B2126" s="217">
        <v>25036842</v>
      </c>
      <c r="C2126" s="217">
        <v>8119724</v>
      </c>
      <c r="D2126" s="217">
        <v>745511</v>
      </c>
      <c r="E2126" s="217">
        <v>1641043</v>
      </c>
      <c r="F2126" s="217">
        <v>2433829</v>
      </c>
      <c r="G2126" s="217">
        <v>785066</v>
      </c>
      <c r="H2126" s="235">
        <v>38762015</v>
      </c>
      <c r="I2126" s="136"/>
      <c r="J2126" s="321" t="s">
        <v>184</v>
      </c>
      <c r="K2126" s="217">
        <v>6505603</v>
      </c>
      <c r="L2126" s="217">
        <v>6458576</v>
      </c>
      <c r="M2126" s="217">
        <v>732023</v>
      </c>
      <c r="N2126" s="217">
        <v>2352994</v>
      </c>
      <c r="O2126" s="217">
        <v>1692368</v>
      </c>
      <c r="P2126" s="217">
        <v>497167</v>
      </c>
      <c r="Q2126" s="235">
        <v>18238731</v>
      </c>
      <c r="R2126" s="136"/>
      <c r="S2126" s="136"/>
      <c r="T2126" s="136"/>
      <c r="U2126" s="136"/>
      <c r="V2126" s="136"/>
      <c r="W2126" s="136"/>
      <c r="X2126" s="136"/>
      <c r="Y2126" s="136"/>
      <c r="Z2126" s="136"/>
      <c r="AA2126" s="136"/>
      <c r="AB2126" s="136"/>
      <c r="AC2126" s="136"/>
      <c r="AD2126" s="136"/>
      <c r="AE2126" s="136"/>
      <c r="AF2126" s="136"/>
      <c r="AG2126" s="136"/>
      <c r="AH2126" s="136"/>
      <c r="AI2126" s="136"/>
      <c r="AJ2126" s="136"/>
      <c r="AK2126" s="136"/>
      <c r="AL2126" s="136"/>
      <c r="AM2126" s="136"/>
      <c r="AN2126" s="136"/>
      <c r="AO2126" s="136"/>
      <c r="AP2126" s="136"/>
      <c r="AQ2126" s="136"/>
      <c r="AR2126" s="136"/>
      <c r="AS2126" s="136"/>
      <c r="AT2126" s="136"/>
      <c r="AU2126" s="136"/>
      <c r="AV2126" s="136"/>
      <c r="AW2126" s="136"/>
      <c r="AX2126" s="136"/>
      <c r="AY2126" s="136"/>
      <c r="AZ2126" s="136"/>
      <c r="BA2126" s="136"/>
      <c r="BB2126" s="136"/>
      <c r="BC2126" s="136"/>
      <c r="BD2126" s="136"/>
      <c r="BE2126" s="136"/>
      <c r="BF2126" s="136"/>
      <c r="BG2126" s="136"/>
      <c r="BH2126" s="136"/>
      <c r="BI2126" s="136"/>
      <c r="BJ2126" s="136"/>
      <c r="BK2126" s="136"/>
      <c r="BL2126" s="136"/>
      <c r="BM2126" s="136"/>
      <c r="BN2126" s="136"/>
      <c r="BO2126" s="136"/>
      <c r="BP2126" s="136"/>
      <c r="BQ2126" s="136"/>
      <c r="BR2126" s="136"/>
      <c r="BS2126" s="136"/>
      <c r="BT2126" s="136"/>
      <c r="BU2126" s="136"/>
      <c r="BV2126" s="136"/>
      <c r="BW2126" s="136"/>
      <c r="BX2126" s="136"/>
      <c r="BY2126" s="136"/>
      <c r="BZ2126" s="136"/>
      <c r="CA2126" s="136"/>
      <c r="CB2126" s="136"/>
      <c r="CC2126" s="136"/>
      <c r="CD2126" s="136"/>
      <c r="CE2126" s="136"/>
      <c r="CF2126" s="136"/>
      <c r="CG2126" s="136"/>
      <c r="CH2126" s="136"/>
      <c r="CI2126" s="136"/>
      <c r="CJ2126" s="136"/>
      <c r="CK2126" s="136"/>
      <c r="CL2126" s="136"/>
      <c r="CM2126" s="136"/>
      <c r="CN2126" s="136"/>
      <c r="CO2126" s="136"/>
      <c r="CP2126" s="136"/>
      <c r="CQ2126" s="136"/>
      <c r="CR2126" s="136"/>
      <c r="CS2126" s="136"/>
      <c r="CT2126" s="136"/>
      <c r="CU2126" s="136"/>
      <c r="CV2126" s="136"/>
      <c r="CW2126" s="136"/>
      <c r="CX2126" s="136"/>
      <c r="CY2126" s="136"/>
      <c r="CZ2126" s="136"/>
      <c r="DA2126" s="136"/>
      <c r="DB2126" s="136"/>
      <c r="DC2126" s="136"/>
      <c r="DD2126" s="136"/>
      <c r="DE2126" s="136"/>
      <c r="DF2126" s="136"/>
      <c r="DG2126" s="136"/>
      <c r="DH2126" s="136"/>
      <c r="DI2126" s="136"/>
      <c r="DJ2126" s="136"/>
      <c r="DK2126" s="136"/>
      <c r="DL2126" s="136"/>
      <c r="DM2126" s="136"/>
      <c r="DN2126" s="136"/>
      <c r="DO2126" s="136"/>
      <c r="DP2126" s="136"/>
      <c r="DQ2126" s="136"/>
      <c r="DR2126" s="136"/>
      <c r="DS2126" s="136"/>
      <c r="DT2126" s="136"/>
      <c r="DU2126" s="136"/>
      <c r="DV2126" s="136"/>
      <c r="DW2126" s="136"/>
      <c r="DX2126" s="136"/>
      <c r="DY2126" s="136"/>
      <c r="DZ2126" s="136"/>
      <c r="EA2126" s="136"/>
      <c r="EB2126" s="136"/>
      <c r="EC2126" s="136"/>
      <c r="ED2126" s="136"/>
      <c r="EE2126" s="136"/>
      <c r="EF2126" s="136"/>
      <c r="EG2126" s="136"/>
      <c r="EH2126" s="136"/>
      <c r="EI2126" s="136"/>
      <c r="EJ2126" s="136"/>
      <c r="EK2126" s="136"/>
      <c r="EL2126" s="136"/>
      <c r="EM2126" s="136"/>
      <c r="EN2126" s="136"/>
      <c r="EO2126" s="136"/>
      <c r="EP2126" s="136"/>
      <c r="EQ2126" s="136"/>
      <c r="ER2126" s="136"/>
      <c r="ES2126" s="136"/>
      <c r="ET2126" s="136"/>
      <c r="EU2126" s="136"/>
      <c r="EV2126" s="136"/>
      <c r="EW2126" s="136"/>
      <c r="EX2126" s="136"/>
      <c r="EY2126" s="136"/>
      <c r="EZ2126" s="136"/>
      <c r="FA2126" s="136"/>
      <c r="FB2126" s="136"/>
      <c r="FC2126" s="136"/>
      <c r="FD2126" s="136"/>
      <c r="FE2126" s="136"/>
      <c r="FF2126" s="136"/>
      <c r="FG2126" s="136"/>
      <c r="FH2126" s="136"/>
      <c r="FI2126" s="136"/>
      <c r="FJ2126" s="136"/>
      <c r="FK2126" s="136"/>
      <c r="FL2126" s="136"/>
      <c r="FM2126" s="136"/>
      <c r="FN2126" s="136"/>
      <c r="FO2126" s="136"/>
      <c r="FP2126" s="136"/>
      <c r="FQ2126" s="136"/>
      <c r="FR2126" s="136"/>
      <c r="FS2126" s="136"/>
      <c r="FT2126" s="136"/>
      <c r="FU2126" s="136"/>
      <c r="FV2126" s="136"/>
      <c r="FW2126" s="136"/>
      <c r="FX2126" s="136"/>
      <c r="FY2126" s="136"/>
      <c r="FZ2126" s="136"/>
      <c r="GA2126" s="136"/>
      <c r="GB2126" s="136"/>
      <c r="GC2126" s="136"/>
      <c r="GD2126" s="136"/>
      <c r="GE2126" s="136"/>
      <c r="GF2126" s="136"/>
      <c r="GG2126" s="136"/>
      <c r="GH2126" s="136"/>
      <c r="GI2126" s="136"/>
      <c r="GJ2126" s="136"/>
      <c r="GK2126" s="136"/>
      <c r="GL2126" s="136"/>
      <c r="GM2126" s="136"/>
      <c r="GN2126" s="136"/>
      <c r="GO2126" s="136"/>
      <c r="GP2126" s="136"/>
      <c r="GQ2126" s="136"/>
      <c r="GR2126" s="136"/>
      <c r="GS2126" s="136"/>
      <c r="GT2126" s="136"/>
      <c r="GU2126" s="136"/>
      <c r="GV2126" s="136"/>
      <c r="GW2126" s="136"/>
      <c r="GX2126" s="136"/>
      <c r="GY2126" s="136"/>
      <c r="GZ2126" s="136"/>
      <c r="HA2126" s="136"/>
      <c r="HB2126" s="136"/>
      <c r="HC2126" s="136"/>
      <c r="HD2126" s="136"/>
      <c r="HE2126" s="136"/>
      <c r="HF2126" s="136"/>
      <c r="HG2126" s="136"/>
      <c r="HH2126" s="136"/>
      <c r="HI2126" s="136"/>
      <c r="HJ2126" s="136"/>
      <c r="HK2126" s="136"/>
      <c r="HL2126" s="136"/>
      <c r="HM2126" s="136"/>
      <c r="HN2126" s="136"/>
      <c r="HO2126" s="136"/>
      <c r="HP2126" s="136"/>
      <c r="HQ2126" s="136"/>
      <c r="HR2126" s="136"/>
      <c r="HS2126" s="136"/>
      <c r="HT2126" s="136"/>
      <c r="HU2126" s="136"/>
      <c r="HV2126" s="136"/>
      <c r="HW2126" s="136"/>
      <c r="HX2126" s="136"/>
      <c r="HY2126" s="136"/>
      <c r="HZ2126" s="136"/>
      <c r="IA2126" s="136"/>
      <c r="IB2126" s="136"/>
      <c r="IC2126" s="136"/>
      <c r="ID2126" s="136"/>
      <c r="IE2126" s="136"/>
      <c r="IF2126" s="136"/>
      <c r="IG2126" s="136"/>
    </row>
    <row r="2127" spans="1:241" ht="15" customHeight="1" x14ac:dyDescent="0.25">
      <c r="A2127" s="223" t="s">
        <v>224</v>
      </c>
      <c r="B2127" s="217">
        <v>26560280</v>
      </c>
      <c r="C2127" s="217">
        <v>6685816</v>
      </c>
      <c r="D2127" s="217">
        <v>971741</v>
      </c>
      <c r="E2127" s="217">
        <v>1716756</v>
      </c>
      <c r="F2127" s="217">
        <v>2144510</v>
      </c>
      <c r="G2127" s="217">
        <v>761039</v>
      </c>
      <c r="H2127" s="235">
        <v>38840142</v>
      </c>
      <c r="I2127" s="136"/>
      <c r="J2127" s="321" t="s">
        <v>183</v>
      </c>
      <c r="K2127" s="217">
        <v>5322191</v>
      </c>
      <c r="L2127" s="217">
        <v>4795041</v>
      </c>
      <c r="M2127" s="217">
        <v>631714</v>
      </c>
      <c r="N2127" s="217">
        <v>1911851</v>
      </c>
      <c r="O2127" s="217">
        <v>1439238</v>
      </c>
      <c r="P2127" s="217">
        <v>527756</v>
      </c>
      <c r="Q2127" s="235">
        <v>14627791</v>
      </c>
      <c r="R2127" s="136"/>
      <c r="S2127" s="136"/>
      <c r="T2127" s="136"/>
      <c r="U2127" s="136"/>
      <c r="V2127" s="136"/>
      <c r="W2127" s="136"/>
      <c r="X2127" s="136"/>
      <c r="Y2127" s="136"/>
      <c r="Z2127" s="136"/>
      <c r="AA2127" s="136"/>
      <c r="AB2127" s="136"/>
      <c r="AC2127" s="136"/>
      <c r="AD2127" s="136"/>
      <c r="AE2127" s="136"/>
      <c r="AF2127" s="136"/>
      <c r="AG2127" s="136"/>
      <c r="AH2127" s="136"/>
      <c r="AI2127" s="136"/>
      <c r="AJ2127" s="136"/>
      <c r="AK2127" s="136"/>
      <c r="AL2127" s="136"/>
      <c r="AM2127" s="136"/>
      <c r="AN2127" s="136"/>
      <c r="AO2127" s="136"/>
      <c r="AP2127" s="136"/>
      <c r="AQ2127" s="136"/>
      <c r="AR2127" s="136"/>
      <c r="AS2127" s="136"/>
      <c r="AT2127" s="136"/>
      <c r="AU2127" s="136"/>
      <c r="AV2127" s="136"/>
      <c r="AW2127" s="136"/>
      <c r="AX2127" s="136"/>
      <c r="AY2127" s="136"/>
      <c r="AZ2127" s="136"/>
      <c r="BA2127" s="136"/>
      <c r="BB2127" s="136"/>
      <c r="BC2127" s="136"/>
      <c r="BD2127" s="136"/>
      <c r="BE2127" s="136"/>
      <c r="BF2127" s="136"/>
      <c r="BG2127" s="136"/>
      <c r="BH2127" s="136"/>
      <c r="BI2127" s="136"/>
      <c r="BJ2127" s="136"/>
      <c r="BK2127" s="136"/>
      <c r="BL2127" s="136"/>
      <c r="BM2127" s="136"/>
      <c r="BN2127" s="136"/>
      <c r="BO2127" s="136"/>
      <c r="BP2127" s="136"/>
      <c r="BQ2127" s="136"/>
      <c r="BR2127" s="136"/>
      <c r="BS2127" s="136"/>
      <c r="BT2127" s="136"/>
      <c r="BU2127" s="136"/>
      <c r="BV2127" s="136"/>
      <c r="BW2127" s="136"/>
      <c r="BX2127" s="136"/>
      <c r="BY2127" s="136"/>
      <c r="BZ2127" s="136"/>
      <c r="CA2127" s="136"/>
      <c r="CB2127" s="136"/>
      <c r="CC2127" s="136"/>
      <c r="CD2127" s="136"/>
      <c r="CE2127" s="136"/>
      <c r="CF2127" s="136"/>
      <c r="CG2127" s="136"/>
      <c r="CH2127" s="136"/>
      <c r="CI2127" s="136"/>
      <c r="CJ2127" s="136"/>
      <c r="CK2127" s="136"/>
      <c r="CL2127" s="136"/>
      <c r="CM2127" s="136"/>
      <c r="CN2127" s="136"/>
      <c r="CO2127" s="136"/>
      <c r="CP2127" s="136"/>
      <c r="CQ2127" s="136"/>
      <c r="CR2127" s="136"/>
      <c r="CS2127" s="136"/>
      <c r="CT2127" s="136"/>
      <c r="CU2127" s="136"/>
      <c r="CV2127" s="136"/>
      <c r="CW2127" s="136"/>
      <c r="CX2127" s="136"/>
      <c r="CY2127" s="136"/>
      <c r="CZ2127" s="136"/>
      <c r="DA2127" s="136"/>
      <c r="DB2127" s="136"/>
      <c r="DC2127" s="136"/>
      <c r="DD2127" s="136"/>
      <c r="DE2127" s="136"/>
      <c r="DF2127" s="136"/>
      <c r="DG2127" s="136"/>
      <c r="DH2127" s="136"/>
      <c r="DI2127" s="136"/>
      <c r="DJ2127" s="136"/>
      <c r="DK2127" s="136"/>
      <c r="DL2127" s="136"/>
      <c r="DM2127" s="136"/>
      <c r="DN2127" s="136"/>
      <c r="DO2127" s="136"/>
      <c r="DP2127" s="136"/>
      <c r="DQ2127" s="136"/>
      <c r="DR2127" s="136"/>
      <c r="DS2127" s="136"/>
      <c r="DT2127" s="136"/>
      <c r="DU2127" s="136"/>
      <c r="DV2127" s="136"/>
      <c r="DW2127" s="136"/>
      <c r="DX2127" s="136"/>
      <c r="DY2127" s="136"/>
      <c r="DZ2127" s="136"/>
      <c r="EA2127" s="136"/>
      <c r="EB2127" s="136"/>
      <c r="EC2127" s="136"/>
      <c r="ED2127" s="136"/>
      <c r="EE2127" s="136"/>
      <c r="EF2127" s="136"/>
      <c r="EG2127" s="136"/>
      <c r="EH2127" s="136"/>
      <c r="EI2127" s="136"/>
      <c r="EJ2127" s="136"/>
      <c r="EK2127" s="136"/>
      <c r="EL2127" s="136"/>
      <c r="EM2127" s="136"/>
      <c r="EN2127" s="136"/>
      <c r="EO2127" s="136"/>
      <c r="EP2127" s="136"/>
      <c r="EQ2127" s="136"/>
      <c r="ER2127" s="136"/>
      <c r="ES2127" s="136"/>
      <c r="ET2127" s="136"/>
      <c r="EU2127" s="136"/>
      <c r="EV2127" s="136"/>
      <c r="EW2127" s="136"/>
      <c r="EX2127" s="136"/>
      <c r="EY2127" s="136"/>
      <c r="EZ2127" s="136"/>
      <c r="FA2127" s="136"/>
      <c r="FB2127" s="136"/>
      <c r="FC2127" s="136"/>
      <c r="FD2127" s="136"/>
      <c r="FE2127" s="136"/>
      <c r="FF2127" s="136"/>
      <c r="FG2127" s="136"/>
      <c r="FH2127" s="136"/>
      <c r="FI2127" s="136"/>
      <c r="FJ2127" s="136"/>
      <c r="FK2127" s="136"/>
      <c r="FL2127" s="136"/>
      <c r="FM2127" s="136"/>
      <c r="FN2127" s="136"/>
      <c r="FO2127" s="136"/>
      <c r="FP2127" s="136"/>
      <c r="FQ2127" s="136"/>
      <c r="FR2127" s="136"/>
      <c r="FS2127" s="136"/>
      <c r="FT2127" s="136"/>
      <c r="FU2127" s="136"/>
      <c r="FV2127" s="136"/>
      <c r="FW2127" s="136"/>
      <c r="FX2127" s="136"/>
      <c r="FY2127" s="136"/>
      <c r="FZ2127" s="136"/>
      <c r="GA2127" s="136"/>
      <c r="GB2127" s="136"/>
      <c r="GC2127" s="136"/>
      <c r="GD2127" s="136"/>
      <c r="GE2127" s="136"/>
      <c r="GF2127" s="136"/>
      <c r="GG2127" s="136"/>
      <c r="GH2127" s="136"/>
      <c r="GI2127" s="136"/>
      <c r="GJ2127" s="136"/>
      <c r="GK2127" s="136"/>
      <c r="GL2127" s="136"/>
      <c r="GM2127" s="136"/>
      <c r="GN2127" s="136"/>
      <c r="GO2127" s="136"/>
      <c r="GP2127" s="136"/>
      <c r="GQ2127" s="136"/>
      <c r="GR2127" s="136"/>
      <c r="GS2127" s="136"/>
      <c r="GT2127" s="136"/>
      <c r="GU2127" s="136"/>
      <c r="GV2127" s="136"/>
      <c r="GW2127" s="136"/>
      <c r="GX2127" s="136"/>
      <c r="GY2127" s="136"/>
      <c r="GZ2127" s="136"/>
      <c r="HA2127" s="136"/>
      <c r="HB2127" s="136"/>
      <c r="HC2127" s="136"/>
      <c r="HD2127" s="136"/>
      <c r="HE2127" s="136"/>
      <c r="HF2127" s="136"/>
      <c r="HG2127" s="136"/>
      <c r="HH2127" s="136"/>
      <c r="HI2127" s="136"/>
      <c r="HJ2127" s="136"/>
      <c r="HK2127" s="136"/>
      <c r="HL2127" s="136"/>
      <c r="HM2127" s="136"/>
      <c r="HN2127" s="136"/>
      <c r="HO2127" s="136"/>
      <c r="HP2127" s="136"/>
      <c r="HQ2127" s="136"/>
      <c r="HR2127" s="136"/>
      <c r="HS2127" s="136"/>
      <c r="HT2127" s="136"/>
      <c r="HU2127" s="136"/>
      <c r="HV2127" s="136"/>
      <c r="HW2127" s="136"/>
      <c r="HX2127" s="136"/>
      <c r="HY2127" s="136"/>
      <c r="HZ2127" s="136"/>
      <c r="IA2127" s="136"/>
      <c r="IB2127" s="136"/>
      <c r="IC2127" s="136"/>
      <c r="ID2127" s="136"/>
      <c r="IE2127" s="136"/>
      <c r="IF2127" s="136"/>
      <c r="IG2127" s="136"/>
    </row>
    <row r="2128" spans="1:241" ht="15" customHeight="1" x14ac:dyDescent="0.25">
      <c r="A2128" s="223" t="s">
        <v>223</v>
      </c>
      <c r="B2128" s="217">
        <v>32803529</v>
      </c>
      <c r="C2128" s="217">
        <v>9644300</v>
      </c>
      <c r="D2128" s="217">
        <v>1254336</v>
      </c>
      <c r="E2128" s="217">
        <v>1779135</v>
      </c>
      <c r="F2128" s="217">
        <v>2311741</v>
      </c>
      <c r="G2128" s="217">
        <v>871566</v>
      </c>
      <c r="H2128" s="235">
        <v>48664607</v>
      </c>
      <c r="I2128" s="136"/>
      <c r="J2128" s="321" t="s">
        <v>794</v>
      </c>
      <c r="K2128" s="217">
        <v>5364834</v>
      </c>
      <c r="L2128" s="217">
        <v>3543385</v>
      </c>
      <c r="M2128" s="217">
        <v>644198</v>
      </c>
      <c r="N2128" s="217">
        <v>2218224</v>
      </c>
      <c r="O2128" s="217">
        <v>1568562</v>
      </c>
      <c r="P2128" s="217">
        <v>513291</v>
      </c>
      <c r="Q2128" s="235">
        <v>13852494</v>
      </c>
      <c r="R2128" s="136"/>
      <c r="S2128" s="136"/>
      <c r="T2128" s="136"/>
      <c r="U2128" s="136"/>
      <c r="V2128" s="136"/>
      <c r="W2128" s="136"/>
      <c r="X2128" s="136"/>
      <c r="Y2128" s="136"/>
      <c r="Z2128" s="136"/>
      <c r="AA2128" s="136"/>
      <c r="AB2128" s="136"/>
      <c r="AC2128" s="136"/>
      <c r="AD2128" s="136"/>
      <c r="AE2128" s="136"/>
      <c r="AF2128" s="136"/>
      <c r="AG2128" s="136"/>
      <c r="AH2128" s="136"/>
      <c r="AI2128" s="136"/>
      <c r="AJ2128" s="136"/>
      <c r="AK2128" s="136"/>
      <c r="AL2128" s="136"/>
      <c r="AM2128" s="136"/>
      <c r="AN2128" s="136"/>
      <c r="AO2128" s="136"/>
      <c r="AP2128" s="136"/>
      <c r="AQ2128" s="136"/>
      <c r="AR2128" s="136"/>
      <c r="AS2128" s="136"/>
      <c r="AT2128" s="136"/>
      <c r="AU2128" s="136"/>
      <c r="AV2128" s="136"/>
      <c r="AW2128" s="136"/>
      <c r="AX2128" s="136"/>
      <c r="AY2128" s="136"/>
      <c r="AZ2128" s="136"/>
      <c r="BA2128" s="136"/>
      <c r="BB2128" s="136"/>
      <c r="BC2128" s="136"/>
      <c r="BD2128" s="136"/>
      <c r="BE2128" s="136"/>
      <c r="BF2128" s="136"/>
      <c r="BG2128" s="136"/>
      <c r="BH2128" s="136"/>
      <c r="BI2128" s="136"/>
      <c r="BJ2128" s="136"/>
      <c r="BK2128" s="136"/>
      <c r="BL2128" s="136"/>
      <c r="BM2128" s="136"/>
      <c r="BN2128" s="136"/>
      <c r="BO2128" s="136"/>
      <c r="BP2128" s="136"/>
      <c r="BQ2128" s="136"/>
      <c r="BR2128" s="136"/>
      <c r="BS2128" s="136"/>
      <c r="BT2128" s="136"/>
      <c r="BU2128" s="136"/>
      <c r="BV2128" s="136"/>
      <c r="BW2128" s="136"/>
      <c r="BX2128" s="136"/>
      <c r="BY2128" s="136"/>
      <c r="BZ2128" s="136"/>
      <c r="CA2128" s="136"/>
      <c r="CB2128" s="136"/>
      <c r="CC2128" s="136"/>
      <c r="CD2128" s="136"/>
      <c r="CE2128" s="136"/>
      <c r="CF2128" s="136"/>
      <c r="CG2128" s="136"/>
      <c r="CH2128" s="136"/>
      <c r="CI2128" s="136"/>
      <c r="CJ2128" s="136"/>
      <c r="CK2128" s="136"/>
      <c r="CL2128" s="136"/>
      <c r="CM2128" s="136"/>
      <c r="CN2128" s="136"/>
      <c r="CO2128" s="136"/>
      <c r="CP2128" s="136"/>
      <c r="CQ2128" s="136"/>
      <c r="CR2128" s="136"/>
      <c r="CS2128" s="136"/>
      <c r="CT2128" s="136"/>
      <c r="CU2128" s="136"/>
      <c r="CV2128" s="136"/>
      <c r="CW2128" s="136"/>
      <c r="CX2128" s="136"/>
      <c r="CY2128" s="136"/>
      <c r="CZ2128" s="136"/>
      <c r="DA2128" s="136"/>
      <c r="DB2128" s="136"/>
      <c r="DC2128" s="136"/>
      <c r="DD2128" s="136"/>
      <c r="DE2128" s="136"/>
      <c r="DF2128" s="136"/>
      <c r="DG2128" s="136"/>
      <c r="DH2128" s="136"/>
      <c r="DI2128" s="136"/>
      <c r="DJ2128" s="136"/>
      <c r="DK2128" s="136"/>
      <c r="DL2128" s="136"/>
      <c r="DM2128" s="136"/>
      <c r="DN2128" s="136"/>
      <c r="DO2128" s="136"/>
      <c r="DP2128" s="136"/>
      <c r="DQ2128" s="136"/>
      <c r="DR2128" s="136"/>
      <c r="DS2128" s="136"/>
      <c r="DT2128" s="136"/>
      <c r="DU2128" s="136"/>
      <c r="DV2128" s="136"/>
      <c r="DW2128" s="136"/>
      <c r="DX2128" s="136"/>
      <c r="DY2128" s="136"/>
      <c r="DZ2128" s="136"/>
      <c r="EA2128" s="136"/>
      <c r="EB2128" s="136"/>
      <c r="EC2128" s="136"/>
      <c r="ED2128" s="136"/>
      <c r="EE2128" s="136"/>
      <c r="EF2128" s="136"/>
      <c r="EG2128" s="136"/>
      <c r="EH2128" s="136"/>
      <c r="EI2128" s="136"/>
      <c r="EJ2128" s="136"/>
      <c r="EK2128" s="136"/>
      <c r="EL2128" s="136"/>
      <c r="EM2128" s="136"/>
      <c r="EN2128" s="136"/>
      <c r="EO2128" s="136"/>
      <c r="EP2128" s="136"/>
      <c r="EQ2128" s="136"/>
      <c r="ER2128" s="136"/>
      <c r="ES2128" s="136"/>
      <c r="ET2128" s="136"/>
      <c r="EU2128" s="136"/>
      <c r="EV2128" s="136"/>
      <c r="EW2128" s="136"/>
      <c r="EX2128" s="136"/>
      <c r="EY2128" s="136"/>
      <c r="EZ2128" s="136"/>
      <c r="FA2128" s="136"/>
      <c r="FB2128" s="136"/>
      <c r="FC2128" s="136"/>
      <c r="FD2128" s="136"/>
      <c r="FE2128" s="136"/>
      <c r="FF2128" s="136"/>
      <c r="FG2128" s="136"/>
      <c r="FH2128" s="136"/>
      <c r="FI2128" s="136"/>
      <c r="FJ2128" s="136"/>
      <c r="FK2128" s="136"/>
      <c r="FL2128" s="136"/>
      <c r="FM2128" s="136"/>
      <c r="FN2128" s="136"/>
      <c r="FO2128" s="136"/>
      <c r="FP2128" s="136"/>
      <c r="FQ2128" s="136"/>
      <c r="FR2128" s="136"/>
      <c r="FS2128" s="136"/>
      <c r="FT2128" s="136"/>
      <c r="FU2128" s="136"/>
      <c r="FV2128" s="136"/>
      <c r="FW2128" s="136"/>
      <c r="FX2128" s="136"/>
      <c r="FY2128" s="136"/>
      <c r="FZ2128" s="136"/>
      <c r="GA2128" s="136"/>
      <c r="GB2128" s="136"/>
      <c r="GC2128" s="136"/>
      <c r="GD2128" s="136"/>
      <c r="GE2128" s="136"/>
      <c r="GF2128" s="136"/>
      <c r="GG2128" s="136"/>
      <c r="GH2128" s="136"/>
      <c r="GI2128" s="136"/>
      <c r="GJ2128" s="136"/>
      <c r="GK2128" s="136"/>
      <c r="GL2128" s="136"/>
      <c r="GM2128" s="136"/>
      <c r="GN2128" s="136"/>
      <c r="GO2128" s="136"/>
      <c r="GP2128" s="136"/>
      <c r="GQ2128" s="136"/>
      <c r="GR2128" s="136"/>
      <c r="GS2128" s="136"/>
      <c r="GT2128" s="136"/>
      <c r="GU2128" s="136"/>
      <c r="GV2128" s="136"/>
      <c r="GW2128" s="136"/>
      <c r="GX2128" s="136"/>
      <c r="GY2128" s="136"/>
      <c r="GZ2128" s="136"/>
      <c r="HA2128" s="136"/>
      <c r="HB2128" s="136"/>
      <c r="HC2128" s="136"/>
      <c r="HD2128" s="136"/>
      <c r="HE2128" s="136"/>
      <c r="HF2128" s="136"/>
      <c r="HG2128" s="136"/>
      <c r="HH2128" s="136"/>
      <c r="HI2128" s="136"/>
      <c r="HJ2128" s="136"/>
      <c r="HK2128" s="136"/>
      <c r="HL2128" s="136"/>
      <c r="HM2128" s="136"/>
      <c r="HN2128" s="136"/>
      <c r="HO2128" s="136"/>
      <c r="HP2128" s="136"/>
      <c r="HQ2128" s="136"/>
      <c r="HR2128" s="136"/>
      <c r="HS2128" s="136"/>
      <c r="HT2128" s="136"/>
      <c r="HU2128" s="136"/>
      <c r="HV2128" s="136"/>
      <c r="HW2128" s="136"/>
      <c r="HX2128" s="136"/>
      <c r="HY2128" s="136"/>
      <c r="HZ2128" s="136"/>
      <c r="IA2128" s="136"/>
      <c r="IB2128" s="136"/>
      <c r="IC2128" s="136"/>
      <c r="ID2128" s="136"/>
      <c r="IE2128" s="136"/>
      <c r="IF2128" s="136"/>
      <c r="IG2128" s="136"/>
    </row>
    <row r="2129" spans="1:241" ht="15" customHeight="1" x14ac:dyDescent="0.25">
      <c r="A2129" s="223" t="s">
        <v>222</v>
      </c>
      <c r="B2129" s="217">
        <v>19731173</v>
      </c>
      <c r="C2129" s="217">
        <v>10197455</v>
      </c>
      <c r="D2129" s="217">
        <v>1406550</v>
      </c>
      <c r="E2129" s="217">
        <v>1229274</v>
      </c>
      <c r="F2129" s="217">
        <v>2122797</v>
      </c>
      <c r="G2129" s="217">
        <v>1033655</v>
      </c>
      <c r="H2129" s="235">
        <v>35720904</v>
      </c>
      <c r="I2129" s="136"/>
      <c r="J2129" s="321" t="s">
        <v>181</v>
      </c>
      <c r="K2129" s="217">
        <v>6204883</v>
      </c>
      <c r="L2129" s="217">
        <v>3524925</v>
      </c>
      <c r="M2129" s="217">
        <v>572484</v>
      </c>
      <c r="N2129" s="217">
        <v>2678052</v>
      </c>
      <c r="O2129" s="217">
        <v>1861781</v>
      </c>
      <c r="P2129" s="217">
        <v>558689</v>
      </c>
      <c r="Q2129" s="235">
        <v>15400814</v>
      </c>
      <c r="R2129" s="136"/>
      <c r="S2129" s="136"/>
      <c r="T2129" s="136"/>
      <c r="U2129" s="136"/>
      <c r="V2129" s="136"/>
      <c r="W2129" s="136"/>
      <c r="X2129" s="136"/>
      <c r="Y2129" s="136"/>
      <c r="Z2129" s="136"/>
      <c r="AA2129" s="136"/>
      <c r="AB2129" s="136"/>
      <c r="AC2129" s="136"/>
      <c r="AD2129" s="136"/>
      <c r="AE2129" s="136"/>
      <c r="AF2129" s="136"/>
      <c r="AG2129" s="136"/>
      <c r="AH2129" s="136"/>
      <c r="AI2129" s="136"/>
      <c r="AJ2129" s="136"/>
      <c r="AK2129" s="136"/>
      <c r="AL2129" s="136"/>
      <c r="AM2129" s="136"/>
      <c r="AN2129" s="136"/>
      <c r="AO2129" s="136"/>
      <c r="AP2129" s="136"/>
      <c r="AQ2129" s="136"/>
      <c r="AR2129" s="136"/>
      <c r="AS2129" s="136"/>
      <c r="AT2129" s="136"/>
      <c r="AU2129" s="136"/>
      <c r="AV2129" s="136"/>
      <c r="AW2129" s="136"/>
      <c r="AX2129" s="136"/>
      <c r="AY2129" s="136"/>
      <c r="AZ2129" s="136"/>
      <c r="BA2129" s="136"/>
      <c r="BB2129" s="136"/>
      <c r="BC2129" s="136"/>
      <c r="BD2129" s="136"/>
      <c r="BE2129" s="136"/>
      <c r="BF2129" s="136"/>
      <c r="BG2129" s="136"/>
      <c r="BH2129" s="136"/>
      <c r="BI2129" s="136"/>
      <c r="BJ2129" s="136"/>
      <c r="BK2129" s="136"/>
      <c r="BL2129" s="136"/>
      <c r="BM2129" s="136"/>
      <c r="BN2129" s="136"/>
      <c r="BO2129" s="136"/>
      <c r="BP2129" s="136"/>
      <c r="BQ2129" s="136"/>
      <c r="BR2129" s="136"/>
      <c r="BS2129" s="136"/>
      <c r="BT2129" s="136"/>
      <c r="BU2129" s="136"/>
      <c r="BV2129" s="136"/>
      <c r="BW2129" s="136"/>
      <c r="BX2129" s="136"/>
      <c r="BY2129" s="136"/>
      <c r="BZ2129" s="136"/>
      <c r="CA2129" s="136"/>
      <c r="CB2129" s="136"/>
      <c r="CC2129" s="136"/>
      <c r="CD2129" s="136"/>
      <c r="CE2129" s="136"/>
      <c r="CF2129" s="136"/>
      <c r="CG2129" s="136"/>
      <c r="CH2129" s="136"/>
      <c r="CI2129" s="136"/>
      <c r="CJ2129" s="136"/>
      <c r="CK2129" s="136"/>
      <c r="CL2129" s="136"/>
      <c r="CM2129" s="136"/>
      <c r="CN2129" s="136"/>
      <c r="CO2129" s="136"/>
      <c r="CP2129" s="136"/>
      <c r="CQ2129" s="136"/>
      <c r="CR2129" s="136"/>
      <c r="CS2129" s="136"/>
      <c r="CT2129" s="136"/>
      <c r="CU2129" s="136"/>
      <c r="CV2129" s="136"/>
      <c r="CW2129" s="136"/>
      <c r="CX2129" s="136"/>
      <c r="CY2129" s="136"/>
      <c r="CZ2129" s="136"/>
      <c r="DA2129" s="136"/>
      <c r="DB2129" s="136"/>
      <c r="DC2129" s="136"/>
      <c r="DD2129" s="136"/>
      <c r="DE2129" s="136"/>
      <c r="DF2129" s="136"/>
      <c r="DG2129" s="136"/>
      <c r="DH2129" s="136"/>
      <c r="DI2129" s="136"/>
      <c r="DJ2129" s="136"/>
      <c r="DK2129" s="136"/>
      <c r="DL2129" s="136"/>
      <c r="DM2129" s="136"/>
      <c r="DN2129" s="136"/>
      <c r="DO2129" s="136"/>
      <c r="DP2129" s="136"/>
      <c r="DQ2129" s="136"/>
      <c r="DR2129" s="136"/>
      <c r="DS2129" s="136"/>
      <c r="DT2129" s="136"/>
      <c r="DU2129" s="136"/>
      <c r="DV2129" s="136"/>
      <c r="DW2129" s="136"/>
      <c r="DX2129" s="136"/>
      <c r="DY2129" s="136"/>
      <c r="DZ2129" s="136"/>
      <c r="EA2129" s="136"/>
      <c r="EB2129" s="136"/>
      <c r="EC2129" s="136"/>
      <c r="ED2129" s="136"/>
      <c r="EE2129" s="136"/>
      <c r="EF2129" s="136"/>
      <c r="EG2129" s="136"/>
      <c r="EH2129" s="136"/>
      <c r="EI2129" s="136"/>
      <c r="EJ2129" s="136"/>
      <c r="EK2129" s="136"/>
      <c r="EL2129" s="136"/>
      <c r="EM2129" s="136"/>
      <c r="EN2129" s="136"/>
      <c r="EO2129" s="136"/>
      <c r="EP2129" s="136"/>
      <c r="EQ2129" s="136"/>
      <c r="ER2129" s="136"/>
      <c r="ES2129" s="136"/>
      <c r="ET2129" s="136"/>
      <c r="EU2129" s="136"/>
      <c r="EV2129" s="136"/>
      <c r="EW2129" s="136"/>
      <c r="EX2129" s="136"/>
      <c r="EY2129" s="136"/>
      <c r="EZ2129" s="136"/>
      <c r="FA2129" s="136"/>
      <c r="FB2129" s="136"/>
      <c r="FC2129" s="136"/>
      <c r="FD2129" s="136"/>
      <c r="FE2129" s="136"/>
      <c r="FF2129" s="136"/>
      <c r="FG2129" s="136"/>
      <c r="FH2129" s="136"/>
      <c r="FI2129" s="136"/>
      <c r="FJ2129" s="136"/>
      <c r="FK2129" s="136"/>
      <c r="FL2129" s="136"/>
      <c r="FM2129" s="136"/>
      <c r="FN2129" s="136"/>
      <c r="FO2129" s="136"/>
      <c r="FP2129" s="136"/>
      <c r="FQ2129" s="136"/>
      <c r="FR2129" s="136"/>
      <c r="FS2129" s="136"/>
      <c r="FT2129" s="136"/>
      <c r="FU2129" s="136"/>
      <c r="FV2129" s="136"/>
      <c r="FW2129" s="136"/>
      <c r="FX2129" s="136"/>
      <c r="FY2129" s="136"/>
      <c r="FZ2129" s="136"/>
      <c r="GA2129" s="136"/>
      <c r="GB2129" s="136"/>
      <c r="GC2129" s="136"/>
      <c r="GD2129" s="136"/>
      <c r="GE2129" s="136"/>
      <c r="GF2129" s="136"/>
      <c r="GG2129" s="136"/>
      <c r="GH2129" s="136"/>
      <c r="GI2129" s="136"/>
      <c r="GJ2129" s="136"/>
      <c r="GK2129" s="136"/>
      <c r="GL2129" s="136"/>
      <c r="GM2129" s="136"/>
      <c r="GN2129" s="136"/>
      <c r="GO2129" s="136"/>
      <c r="GP2129" s="136"/>
      <c r="GQ2129" s="136"/>
      <c r="GR2129" s="136"/>
      <c r="GS2129" s="136"/>
      <c r="GT2129" s="136"/>
      <c r="GU2129" s="136"/>
      <c r="GV2129" s="136"/>
      <c r="GW2129" s="136"/>
      <c r="GX2129" s="136"/>
      <c r="GY2129" s="136"/>
      <c r="GZ2129" s="136"/>
      <c r="HA2129" s="136"/>
      <c r="HB2129" s="136"/>
      <c r="HC2129" s="136"/>
      <c r="HD2129" s="136"/>
      <c r="HE2129" s="136"/>
      <c r="HF2129" s="136"/>
      <c r="HG2129" s="136"/>
      <c r="HH2129" s="136"/>
      <c r="HI2129" s="136"/>
      <c r="HJ2129" s="136"/>
      <c r="HK2129" s="136"/>
      <c r="HL2129" s="136"/>
      <c r="HM2129" s="136"/>
      <c r="HN2129" s="136"/>
      <c r="HO2129" s="136"/>
      <c r="HP2129" s="136"/>
      <c r="HQ2129" s="136"/>
      <c r="HR2129" s="136"/>
      <c r="HS2129" s="136"/>
      <c r="HT2129" s="136"/>
      <c r="HU2129" s="136"/>
      <c r="HV2129" s="136"/>
      <c r="HW2129" s="136"/>
      <c r="HX2129" s="136"/>
      <c r="HY2129" s="136"/>
      <c r="HZ2129" s="136"/>
      <c r="IA2129" s="136"/>
      <c r="IB2129" s="136"/>
      <c r="IC2129" s="136"/>
      <c r="ID2129" s="136"/>
      <c r="IE2129" s="136"/>
      <c r="IF2129" s="136"/>
      <c r="IG2129" s="136"/>
    </row>
    <row r="2130" spans="1:241" ht="15" customHeight="1" x14ac:dyDescent="0.25">
      <c r="A2130" s="214" t="s">
        <v>1217</v>
      </c>
      <c r="B2130" s="199">
        <v>251683206</v>
      </c>
      <c r="C2130" s="199">
        <v>104897162</v>
      </c>
      <c r="D2130" s="199">
        <v>15353706</v>
      </c>
      <c r="E2130" s="199">
        <v>30011924</v>
      </c>
      <c r="F2130" s="199">
        <v>50988792</v>
      </c>
      <c r="G2130" s="199">
        <v>13832899</v>
      </c>
      <c r="H2130" s="240">
        <v>466767689</v>
      </c>
      <c r="I2130" s="136"/>
      <c r="J2130" s="321" t="s">
        <v>180</v>
      </c>
      <c r="K2130" s="217">
        <v>8328309</v>
      </c>
      <c r="L2130" s="217">
        <v>4182869</v>
      </c>
      <c r="M2130" s="217">
        <v>778267</v>
      </c>
      <c r="N2130" s="217">
        <v>2220206</v>
      </c>
      <c r="O2130" s="217">
        <v>1922525</v>
      </c>
      <c r="P2130" s="217">
        <v>624764</v>
      </c>
      <c r="Q2130" s="235">
        <v>18056940</v>
      </c>
      <c r="R2130" s="136"/>
      <c r="S2130" s="136"/>
      <c r="T2130" s="136"/>
      <c r="U2130" s="136"/>
      <c r="V2130" s="136"/>
      <c r="W2130" s="136"/>
      <c r="X2130" s="136"/>
      <c r="Y2130" s="136"/>
      <c r="Z2130" s="136"/>
      <c r="AA2130" s="136"/>
      <c r="AB2130" s="136"/>
      <c r="AC2130" s="136"/>
      <c r="AD2130" s="136"/>
      <c r="AE2130" s="136"/>
      <c r="AF2130" s="136"/>
      <c r="AG2130" s="136"/>
      <c r="AH2130" s="136"/>
      <c r="AI2130" s="136"/>
      <c r="AJ2130" s="136"/>
      <c r="AK2130" s="136"/>
      <c r="AL2130" s="136"/>
      <c r="AM2130" s="136"/>
      <c r="AN2130" s="136"/>
      <c r="AO2130" s="136"/>
      <c r="AP2130" s="136"/>
      <c r="AQ2130" s="136"/>
      <c r="AR2130" s="136"/>
      <c r="AS2130" s="136"/>
      <c r="AT2130" s="136"/>
      <c r="AU2130" s="136"/>
      <c r="AV2130" s="136"/>
      <c r="AW2130" s="136"/>
      <c r="AX2130" s="136"/>
      <c r="AY2130" s="136"/>
      <c r="AZ2130" s="136"/>
      <c r="BA2130" s="136"/>
      <c r="BB2130" s="136"/>
      <c r="BC2130" s="136"/>
      <c r="BD2130" s="136"/>
      <c r="BE2130" s="136"/>
      <c r="BF2130" s="136"/>
      <c r="BG2130" s="136"/>
      <c r="BH2130" s="136"/>
      <c r="BI2130" s="136"/>
      <c r="BJ2130" s="136"/>
      <c r="BK2130" s="136"/>
      <c r="BL2130" s="136"/>
      <c r="BM2130" s="136"/>
      <c r="BN2130" s="136"/>
      <c r="BO2130" s="136"/>
      <c r="BP2130" s="136"/>
      <c r="BQ2130" s="136"/>
      <c r="BR2130" s="136"/>
      <c r="BS2130" s="136"/>
      <c r="BT2130" s="136"/>
      <c r="BU2130" s="136"/>
      <c r="BV2130" s="136"/>
      <c r="BW2130" s="136"/>
      <c r="BX2130" s="136"/>
      <c r="BY2130" s="136"/>
      <c r="BZ2130" s="136"/>
      <c r="CA2130" s="136"/>
      <c r="CB2130" s="136"/>
      <c r="CC2130" s="136"/>
      <c r="CD2130" s="136"/>
      <c r="CE2130" s="136"/>
      <c r="CF2130" s="136"/>
      <c r="CG2130" s="136"/>
      <c r="CH2130" s="136"/>
      <c r="CI2130" s="136"/>
      <c r="CJ2130" s="136"/>
      <c r="CK2130" s="136"/>
      <c r="CL2130" s="136"/>
      <c r="CM2130" s="136"/>
      <c r="CN2130" s="136"/>
      <c r="CO2130" s="136"/>
      <c r="CP2130" s="136"/>
      <c r="CQ2130" s="136"/>
      <c r="CR2130" s="136"/>
      <c r="CS2130" s="136"/>
      <c r="CT2130" s="136"/>
      <c r="CU2130" s="136"/>
      <c r="CV2130" s="136"/>
      <c r="CW2130" s="136"/>
      <c r="CX2130" s="136"/>
      <c r="CY2130" s="136"/>
      <c r="CZ2130" s="136"/>
      <c r="DA2130" s="136"/>
      <c r="DB2130" s="136"/>
      <c r="DC2130" s="136"/>
      <c r="DD2130" s="136"/>
      <c r="DE2130" s="136"/>
      <c r="DF2130" s="136"/>
      <c r="DG2130" s="136"/>
      <c r="DH2130" s="136"/>
      <c r="DI2130" s="136"/>
      <c r="DJ2130" s="136"/>
      <c r="DK2130" s="136"/>
      <c r="DL2130" s="136"/>
      <c r="DM2130" s="136"/>
      <c r="DN2130" s="136"/>
      <c r="DO2130" s="136"/>
      <c r="DP2130" s="136"/>
      <c r="DQ2130" s="136"/>
      <c r="DR2130" s="136"/>
      <c r="DS2130" s="136"/>
      <c r="DT2130" s="136"/>
      <c r="DU2130" s="136"/>
      <c r="DV2130" s="136"/>
      <c r="DW2130" s="136"/>
      <c r="DX2130" s="136"/>
      <c r="DY2130" s="136"/>
      <c r="DZ2130" s="136"/>
      <c r="EA2130" s="136"/>
      <c r="EB2130" s="136"/>
      <c r="EC2130" s="136"/>
      <c r="ED2130" s="136"/>
      <c r="EE2130" s="136"/>
      <c r="EF2130" s="136"/>
      <c r="EG2130" s="136"/>
      <c r="EH2130" s="136"/>
      <c r="EI2130" s="136"/>
      <c r="EJ2130" s="136"/>
      <c r="EK2130" s="136"/>
      <c r="EL2130" s="136"/>
      <c r="EM2130" s="136"/>
      <c r="EN2130" s="136"/>
      <c r="EO2130" s="136"/>
      <c r="EP2130" s="136"/>
      <c r="EQ2130" s="136"/>
      <c r="ER2130" s="136"/>
      <c r="ES2130" s="136"/>
      <c r="ET2130" s="136"/>
      <c r="EU2130" s="136"/>
      <c r="EV2130" s="136"/>
      <c r="EW2130" s="136"/>
      <c r="EX2130" s="136"/>
      <c r="EY2130" s="136"/>
      <c r="EZ2130" s="136"/>
      <c r="FA2130" s="136"/>
      <c r="FB2130" s="136"/>
      <c r="FC2130" s="136"/>
      <c r="FD2130" s="136"/>
      <c r="FE2130" s="136"/>
      <c r="FF2130" s="136"/>
      <c r="FG2130" s="136"/>
      <c r="FH2130" s="136"/>
      <c r="FI2130" s="136"/>
      <c r="FJ2130" s="136"/>
      <c r="FK2130" s="136"/>
      <c r="FL2130" s="136"/>
      <c r="FM2130" s="136"/>
      <c r="FN2130" s="136"/>
      <c r="FO2130" s="136"/>
      <c r="FP2130" s="136"/>
      <c r="FQ2130" s="136"/>
      <c r="FR2130" s="136"/>
      <c r="FS2130" s="136"/>
      <c r="FT2130" s="136"/>
      <c r="FU2130" s="136"/>
      <c r="FV2130" s="136"/>
      <c r="FW2130" s="136"/>
      <c r="FX2130" s="136"/>
      <c r="FY2130" s="136"/>
      <c r="FZ2130" s="136"/>
      <c r="GA2130" s="136"/>
      <c r="GB2130" s="136"/>
      <c r="GC2130" s="136"/>
      <c r="GD2130" s="136"/>
      <c r="GE2130" s="136"/>
      <c r="GF2130" s="136"/>
      <c r="GG2130" s="136"/>
      <c r="GH2130" s="136"/>
      <c r="GI2130" s="136"/>
      <c r="GJ2130" s="136"/>
      <c r="GK2130" s="136"/>
      <c r="GL2130" s="136"/>
      <c r="GM2130" s="136"/>
      <c r="GN2130" s="136"/>
      <c r="GO2130" s="136"/>
      <c r="GP2130" s="136"/>
      <c r="GQ2130" s="136"/>
      <c r="GR2130" s="136"/>
      <c r="GS2130" s="136"/>
      <c r="GT2130" s="136"/>
      <c r="GU2130" s="136"/>
      <c r="GV2130" s="136"/>
      <c r="GW2130" s="136"/>
      <c r="GX2130" s="136"/>
      <c r="GY2130" s="136"/>
      <c r="GZ2130" s="136"/>
      <c r="HA2130" s="136"/>
      <c r="HB2130" s="136"/>
      <c r="HC2130" s="136"/>
      <c r="HD2130" s="136"/>
      <c r="HE2130" s="136"/>
      <c r="HF2130" s="136"/>
      <c r="HG2130" s="136"/>
      <c r="HH2130" s="136"/>
      <c r="HI2130" s="136"/>
      <c r="HJ2130" s="136"/>
      <c r="HK2130" s="136"/>
      <c r="HL2130" s="136"/>
      <c r="HM2130" s="136"/>
      <c r="HN2130" s="136"/>
      <c r="HO2130" s="136"/>
      <c r="HP2130" s="136"/>
      <c r="HQ2130" s="136"/>
      <c r="HR2130" s="136"/>
      <c r="HS2130" s="136"/>
      <c r="HT2130" s="136"/>
      <c r="HU2130" s="136"/>
      <c r="HV2130" s="136"/>
      <c r="HW2130" s="136"/>
      <c r="HX2130" s="136"/>
      <c r="HY2130" s="136"/>
      <c r="HZ2130" s="136"/>
      <c r="IA2130" s="136"/>
      <c r="IB2130" s="136"/>
      <c r="IC2130" s="136"/>
      <c r="ID2130" s="136"/>
      <c r="IE2130" s="136"/>
      <c r="IF2130" s="136"/>
      <c r="IG2130" s="136"/>
    </row>
    <row r="2131" spans="1:241" ht="15" customHeight="1" x14ac:dyDescent="0.25">
      <c r="A2131" s="215" t="s">
        <v>1218</v>
      </c>
      <c r="B2131" s="200">
        <v>13246484.52631579</v>
      </c>
      <c r="C2131" s="200">
        <v>5520903.2631578948</v>
      </c>
      <c r="D2131" s="200">
        <v>808089.78947368416</v>
      </c>
      <c r="E2131" s="200">
        <v>1579574.9473684211</v>
      </c>
      <c r="F2131" s="200">
        <v>2683620.6315789474</v>
      </c>
      <c r="G2131" s="200">
        <v>728047.31578947371</v>
      </c>
      <c r="H2131" s="200">
        <v>24566720.47368421</v>
      </c>
      <c r="I2131" s="136"/>
      <c r="J2131" s="321" t="s">
        <v>179</v>
      </c>
      <c r="K2131" s="217">
        <v>6991222</v>
      </c>
      <c r="L2131" s="217">
        <v>5621245</v>
      </c>
      <c r="M2131" s="217">
        <v>725772</v>
      </c>
      <c r="N2131" s="217">
        <v>1304120</v>
      </c>
      <c r="O2131" s="217">
        <v>1767674</v>
      </c>
      <c r="P2131" s="217">
        <v>620519</v>
      </c>
      <c r="Q2131" s="235">
        <v>17030552</v>
      </c>
      <c r="R2131" s="136"/>
      <c r="S2131" s="136"/>
      <c r="T2131" s="136"/>
      <c r="U2131" s="136"/>
      <c r="V2131" s="136"/>
      <c r="W2131" s="136"/>
      <c r="X2131" s="136"/>
      <c r="Y2131" s="136"/>
      <c r="Z2131" s="136"/>
      <c r="AA2131" s="136"/>
      <c r="AB2131" s="136"/>
      <c r="AC2131" s="136"/>
      <c r="AD2131" s="136"/>
      <c r="AE2131" s="136"/>
      <c r="AF2131" s="136"/>
      <c r="AG2131" s="136"/>
      <c r="AH2131" s="136"/>
      <c r="AI2131" s="136"/>
      <c r="AJ2131" s="136"/>
      <c r="AK2131" s="136"/>
      <c r="AL2131" s="136"/>
      <c r="AM2131" s="136"/>
      <c r="AN2131" s="136"/>
      <c r="AO2131" s="136"/>
      <c r="AP2131" s="136"/>
      <c r="AQ2131" s="136"/>
      <c r="AR2131" s="136"/>
      <c r="AS2131" s="136"/>
      <c r="AT2131" s="136"/>
      <c r="AU2131" s="136"/>
      <c r="AV2131" s="136"/>
      <c r="AW2131" s="136"/>
      <c r="AX2131" s="136"/>
      <c r="AY2131" s="136"/>
      <c r="AZ2131" s="136"/>
      <c r="BA2131" s="136"/>
      <c r="BB2131" s="136"/>
      <c r="BC2131" s="136"/>
      <c r="BD2131" s="136"/>
      <c r="BE2131" s="136"/>
      <c r="BF2131" s="136"/>
      <c r="BG2131" s="136"/>
      <c r="BH2131" s="136"/>
      <c r="BI2131" s="136"/>
      <c r="BJ2131" s="136"/>
      <c r="BK2131" s="136"/>
      <c r="BL2131" s="136"/>
      <c r="BM2131" s="136"/>
      <c r="BN2131" s="136"/>
      <c r="BO2131" s="136"/>
      <c r="BP2131" s="136"/>
      <c r="BQ2131" s="136"/>
      <c r="BR2131" s="136"/>
      <c r="BS2131" s="136"/>
      <c r="BT2131" s="136"/>
      <c r="BU2131" s="136"/>
      <c r="BV2131" s="136"/>
      <c r="BW2131" s="136"/>
      <c r="BX2131" s="136"/>
      <c r="BY2131" s="136"/>
      <c r="BZ2131" s="136"/>
      <c r="CA2131" s="136"/>
      <c r="CB2131" s="136"/>
      <c r="CC2131" s="136"/>
      <c r="CD2131" s="136"/>
      <c r="CE2131" s="136"/>
      <c r="CF2131" s="136"/>
      <c r="CG2131" s="136"/>
      <c r="CH2131" s="136"/>
      <c r="CI2131" s="136"/>
      <c r="CJ2131" s="136"/>
      <c r="CK2131" s="136"/>
      <c r="CL2131" s="136"/>
      <c r="CM2131" s="136"/>
      <c r="CN2131" s="136"/>
      <c r="CO2131" s="136"/>
      <c r="CP2131" s="136"/>
      <c r="CQ2131" s="136"/>
      <c r="CR2131" s="136"/>
      <c r="CS2131" s="136"/>
      <c r="CT2131" s="136"/>
      <c r="CU2131" s="136"/>
      <c r="CV2131" s="136"/>
      <c r="CW2131" s="136"/>
      <c r="CX2131" s="136"/>
      <c r="CY2131" s="136"/>
      <c r="CZ2131" s="136"/>
      <c r="DA2131" s="136"/>
      <c r="DB2131" s="136"/>
      <c r="DC2131" s="136"/>
      <c r="DD2131" s="136"/>
      <c r="DE2131" s="136"/>
      <c r="DF2131" s="136"/>
      <c r="DG2131" s="136"/>
      <c r="DH2131" s="136"/>
      <c r="DI2131" s="136"/>
      <c r="DJ2131" s="136"/>
      <c r="DK2131" s="136"/>
      <c r="DL2131" s="136"/>
      <c r="DM2131" s="136"/>
      <c r="DN2131" s="136"/>
      <c r="DO2131" s="136"/>
      <c r="DP2131" s="136"/>
      <c r="DQ2131" s="136"/>
      <c r="DR2131" s="136"/>
      <c r="DS2131" s="136"/>
      <c r="DT2131" s="136"/>
      <c r="DU2131" s="136"/>
      <c r="DV2131" s="136"/>
      <c r="DW2131" s="136"/>
      <c r="DX2131" s="136"/>
      <c r="DY2131" s="136"/>
      <c r="DZ2131" s="136"/>
      <c r="EA2131" s="136"/>
      <c r="EB2131" s="136"/>
      <c r="EC2131" s="136"/>
      <c r="ED2131" s="136"/>
      <c r="EE2131" s="136"/>
      <c r="EF2131" s="136"/>
      <c r="EG2131" s="136"/>
      <c r="EH2131" s="136"/>
      <c r="EI2131" s="136"/>
      <c r="EJ2131" s="136"/>
      <c r="EK2131" s="136"/>
      <c r="EL2131" s="136"/>
      <c r="EM2131" s="136"/>
      <c r="EN2131" s="136"/>
      <c r="EO2131" s="136"/>
      <c r="EP2131" s="136"/>
      <c r="EQ2131" s="136"/>
      <c r="ER2131" s="136"/>
      <c r="ES2131" s="136"/>
      <c r="ET2131" s="136"/>
      <c r="EU2131" s="136"/>
      <c r="EV2131" s="136"/>
      <c r="EW2131" s="136"/>
      <c r="EX2131" s="136"/>
      <c r="EY2131" s="136"/>
      <c r="EZ2131" s="136"/>
      <c r="FA2131" s="136"/>
      <c r="FB2131" s="136"/>
      <c r="FC2131" s="136"/>
      <c r="FD2131" s="136"/>
      <c r="FE2131" s="136"/>
      <c r="FF2131" s="136"/>
      <c r="FG2131" s="136"/>
      <c r="FH2131" s="136"/>
      <c r="FI2131" s="136"/>
      <c r="FJ2131" s="136"/>
      <c r="FK2131" s="136"/>
      <c r="FL2131" s="136"/>
      <c r="FM2131" s="136"/>
      <c r="FN2131" s="136"/>
      <c r="FO2131" s="136"/>
      <c r="FP2131" s="136"/>
      <c r="FQ2131" s="136"/>
      <c r="FR2131" s="136"/>
      <c r="FS2131" s="136"/>
      <c r="FT2131" s="136"/>
      <c r="FU2131" s="136"/>
      <c r="FV2131" s="136"/>
      <c r="FW2131" s="136"/>
      <c r="FX2131" s="136"/>
      <c r="FY2131" s="136"/>
      <c r="FZ2131" s="136"/>
      <c r="GA2131" s="136"/>
      <c r="GB2131" s="136"/>
      <c r="GC2131" s="136"/>
      <c r="GD2131" s="136"/>
      <c r="GE2131" s="136"/>
      <c r="GF2131" s="136"/>
      <c r="GG2131" s="136"/>
      <c r="GH2131" s="136"/>
      <c r="GI2131" s="136"/>
      <c r="GJ2131" s="136"/>
      <c r="GK2131" s="136"/>
      <c r="GL2131" s="136"/>
      <c r="GM2131" s="136"/>
      <c r="GN2131" s="136"/>
      <c r="GO2131" s="136"/>
      <c r="GP2131" s="136"/>
      <c r="GQ2131" s="136"/>
      <c r="GR2131" s="136"/>
      <c r="GS2131" s="136"/>
      <c r="GT2131" s="136"/>
      <c r="GU2131" s="136"/>
      <c r="GV2131" s="136"/>
      <c r="GW2131" s="136"/>
      <c r="GX2131" s="136"/>
      <c r="GY2131" s="136"/>
      <c r="GZ2131" s="136"/>
      <c r="HA2131" s="136"/>
      <c r="HB2131" s="136"/>
      <c r="HC2131" s="136"/>
      <c r="HD2131" s="136"/>
      <c r="HE2131" s="136"/>
      <c r="HF2131" s="136"/>
      <c r="HG2131" s="136"/>
      <c r="HH2131" s="136"/>
      <c r="HI2131" s="136"/>
      <c r="HJ2131" s="136"/>
      <c r="HK2131" s="136"/>
      <c r="HL2131" s="136"/>
      <c r="HM2131" s="136"/>
      <c r="HN2131" s="136"/>
      <c r="HO2131" s="136"/>
      <c r="HP2131" s="136"/>
      <c r="HQ2131" s="136"/>
      <c r="HR2131" s="136"/>
      <c r="HS2131" s="136"/>
      <c r="HT2131" s="136"/>
      <c r="HU2131" s="136"/>
      <c r="HV2131" s="136"/>
      <c r="HW2131" s="136"/>
      <c r="HX2131" s="136"/>
      <c r="HY2131" s="136"/>
      <c r="HZ2131" s="136"/>
      <c r="IA2131" s="136"/>
      <c r="IB2131" s="136"/>
      <c r="IC2131" s="136"/>
      <c r="ID2131" s="136"/>
      <c r="IE2131" s="136"/>
      <c r="IF2131" s="136"/>
      <c r="IG2131" s="136"/>
    </row>
    <row r="2132" spans="1:241" ht="15" customHeight="1" x14ac:dyDescent="0.25">
      <c r="I2132" s="136"/>
      <c r="J2132" s="321" t="s">
        <v>178</v>
      </c>
      <c r="K2132" s="217">
        <v>7712866</v>
      </c>
      <c r="L2132" s="217">
        <v>5805890</v>
      </c>
      <c r="M2132" s="217">
        <v>890567</v>
      </c>
      <c r="N2132" s="217">
        <v>1319970</v>
      </c>
      <c r="O2132" s="217">
        <v>1737316</v>
      </c>
      <c r="P2132" s="217">
        <v>444243</v>
      </c>
      <c r="Q2132" s="235">
        <v>17910852</v>
      </c>
      <c r="R2132" s="136"/>
      <c r="S2132" s="136"/>
      <c r="T2132" s="136"/>
      <c r="U2132" s="136"/>
      <c r="V2132" s="136"/>
      <c r="W2132" s="136"/>
      <c r="X2132" s="136"/>
      <c r="Y2132" s="136"/>
      <c r="Z2132" s="136"/>
      <c r="AA2132" s="136"/>
      <c r="AB2132" s="136"/>
      <c r="AC2132" s="136"/>
      <c r="AD2132" s="136"/>
      <c r="AE2132" s="136"/>
      <c r="AF2132" s="136"/>
      <c r="AG2132" s="136"/>
      <c r="AH2132" s="136"/>
      <c r="AI2132" s="136"/>
      <c r="AJ2132" s="136"/>
      <c r="AK2132" s="136"/>
      <c r="AL2132" s="136"/>
      <c r="AM2132" s="136"/>
      <c r="AN2132" s="136"/>
      <c r="AO2132" s="136"/>
      <c r="AP2132" s="136"/>
      <c r="AQ2132" s="136"/>
      <c r="AR2132" s="136"/>
      <c r="AS2132" s="136"/>
      <c r="AT2132" s="136"/>
      <c r="AU2132" s="136"/>
      <c r="AV2132" s="136"/>
      <c r="AW2132" s="136"/>
      <c r="AX2132" s="136"/>
      <c r="AY2132" s="136"/>
      <c r="AZ2132" s="136"/>
      <c r="BA2132" s="136"/>
      <c r="BB2132" s="136"/>
      <c r="BC2132" s="136"/>
      <c r="BD2132" s="136"/>
      <c r="BE2132" s="136"/>
      <c r="BF2132" s="136"/>
      <c r="BG2132" s="136"/>
      <c r="BH2132" s="136"/>
      <c r="BI2132" s="136"/>
      <c r="BJ2132" s="136"/>
      <c r="BK2132" s="136"/>
      <c r="BL2132" s="136"/>
      <c r="BM2132" s="136"/>
      <c r="BN2132" s="136"/>
      <c r="BO2132" s="136"/>
      <c r="BP2132" s="136"/>
      <c r="BQ2132" s="136"/>
      <c r="BR2132" s="136"/>
      <c r="BS2132" s="136"/>
      <c r="BT2132" s="136"/>
      <c r="BU2132" s="136"/>
      <c r="BV2132" s="136"/>
      <c r="BW2132" s="136"/>
      <c r="BX2132" s="136"/>
      <c r="BY2132" s="136"/>
      <c r="BZ2132" s="136"/>
      <c r="CA2132" s="136"/>
      <c r="CB2132" s="136"/>
      <c r="CC2132" s="136"/>
      <c r="CD2132" s="136"/>
      <c r="CE2132" s="136"/>
      <c r="CF2132" s="136"/>
      <c r="CG2132" s="136"/>
      <c r="CH2132" s="136"/>
      <c r="CI2132" s="136"/>
      <c r="CJ2132" s="136"/>
      <c r="CK2132" s="136"/>
      <c r="CL2132" s="136"/>
      <c r="CM2132" s="136"/>
      <c r="CN2132" s="136"/>
      <c r="CO2132" s="136"/>
      <c r="CP2132" s="136"/>
      <c r="CQ2132" s="136"/>
      <c r="CR2132" s="136"/>
      <c r="CS2132" s="136"/>
      <c r="CT2132" s="136"/>
      <c r="CU2132" s="136"/>
      <c r="CV2132" s="136"/>
      <c r="CW2132" s="136"/>
      <c r="CX2132" s="136"/>
      <c r="CY2132" s="136"/>
      <c r="CZ2132" s="136"/>
      <c r="DA2132" s="136"/>
      <c r="DB2132" s="136"/>
      <c r="DC2132" s="136"/>
      <c r="DD2132" s="136"/>
      <c r="DE2132" s="136"/>
      <c r="DF2132" s="136"/>
      <c r="DG2132" s="136"/>
      <c r="DH2132" s="136"/>
      <c r="DI2132" s="136"/>
      <c r="DJ2132" s="136"/>
      <c r="DK2132" s="136"/>
      <c r="DL2132" s="136"/>
      <c r="DM2132" s="136"/>
      <c r="DN2132" s="136"/>
      <c r="DO2132" s="136"/>
      <c r="DP2132" s="136"/>
      <c r="DQ2132" s="136"/>
      <c r="DR2132" s="136"/>
      <c r="DS2132" s="136"/>
      <c r="DT2132" s="136"/>
      <c r="DU2132" s="136"/>
      <c r="DV2132" s="136"/>
      <c r="DW2132" s="136"/>
      <c r="DX2132" s="136"/>
      <c r="DY2132" s="136"/>
      <c r="DZ2132" s="136"/>
      <c r="EA2132" s="136"/>
      <c r="EB2132" s="136"/>
      <c r="EC2132" s="136"/>
      <c r="ED2132" s="136"/>
      <c r="EE2132" s="136"/>
      <c r="EF2132" s="136"/>
      <c r="EG2132" s="136"/>
      <c r="EH2132" s="136"/>
      <c r="EI2132" s="136"/>
      <c r="EJ2132" s="136"/>
      <c r="EK2132" s="136"/>
      <c r="EL2132" s="136"/>
      <c r="EM2132" s="136"/>
      <c r="EN2132" s="136"/>
      <c r="EO2132" s="136"/>
      <c r="EP2132" s="136"/>
      <c r="EQ2132" s="136"/>
      <c r="ER2132" s="136"/>
      <c r="ES2132" s="136"/>
      <c r="ET2132" s="136"/>
      <c r="EU2132" s="136"/>
      <c r="EV2132" s="136"/>
      <c r="EW2132" s="136"/>
      <c r="EX2132" s="136"/>
      <c r="EY2132" s="136"/>
      <c r="EZ2132" s="136"/>
      <c r="FA2132" s="136"/>
      <c r="FB2132" s="136"/>
      <c r="FC2132" s="136"/>
      <c r="FD2132" s="136"/>
      <c r="FE2132" s="136"/>
      <c r="FF2132" s="136"/>
      <c r="FG2132" s="136"/>
      <c r="FH2132" s="136"/>
      <c r="FI2132" s="136"/>
      <c r="FJ2132" s="136"/>
      <c r="FK2132" s="136"/>
      <c r="FL2132" s="136"/>
      <c r="FM2132" s="136"/>
      <c r="FN2132" s="136"/>
      <c r="FO2132" s="136"/>
      <c r="FP2132" s="136"/>
      <c r="FQ2132" s="136"/>
      <c r="FR2132" s="136"/>
      <c r="FS2132" s="136"/>
      <c r="FT2132" s="136"/>
      <c r="FU2132" s="136"/>
      <c r="FV2132" s="136"/>
      <c r="FW2132" s="136"/>
      <c r="FX2132" s="136"/>
      <c r="FY2132" s="136"/>
      <c r="FZ2132" s="136"/>
      <c r="GA2132" s="136"/>
      <c r="GB2132" s="136"/>
      <c r="GC2132" s="136"/>
      <c r="GD2132" s="136"/>
      <c r="GE2132" s="136"/>
      <c r="GF2132" s="136"/>
      <c r="GG2132" s="136"/>
      <c r="GH2132" s="136"/>
      <c r="GI2132" s="136"/>
      <c r="GJ2132" s="136"/>
      <c r="GK2132" s="136"/>
      <c r="GL2132" s="136"/>
      <c r="GM2132" s="136"/>
      <c r="GN2132" s="136"/>
      <c r="GO2132" s="136"/>
      <c r="GP2132" s="136"/>
      <c r="GQ2132" s="136"/>
      <c r="GR2132" s="136"/>
      <c r="GS2132" s="136"/>
      <c r="GT2132" s="136"/>
      <c r="GU2132" s="136"/>
      <c r="GV2132" s="136"/>
      <c r="GW2132" s="136"/>
      <c r="GX2132" s="136"/>
      <c r="GY2132" s="136"/>
      <c r="GZ2132" s="136"/>
      <c r="HA2132" s="136"/>
      <c r="HB2132" s="136"/>
      <c r="HC2132" s="136"/>
      <c r="HD2132" s="136"/>
      <c r="HE2132" s="136"/>
      <c r="HF2132" s="136"/>
      <c r="HG2132" s="136"/>
      <c r="HH2132" s="136"/>
      <c r="HI2132" s="136"/>
      <c r="HJ2132" s="136"/>
      <c r="HK2132" s="136"/>
      <c r="HL2132" s="136"/>
      <c r="HM2132" s="136"/>
      <c r="HN2132" s="136"/>
      <c r="HO2132" s="136"/>
      <c r="HP2132" s="136"/>
      <c r="HQ2132" s="136"/>
      <c r="HR2132" s="136"/>
      <c r="HS2132" s="136"/>
      <c r="HT2132" s="136"/>
      <c r="HU2132" s="136"/>
      <c r="HV2132" s="136"/>
      <c r="HW2132" s="136"/>
      <c r="HX2132" s="136"/>
      <c r="HY2132" s="136"/>
      <c r="HZ2132" s="136"/>
      <c r="IA2132" s="136"/>
      <c r="IB2132" s="136"/>
      <c r="IC2132" s="136"/>
      <c r="ID2132" s="136"/>
      <c r="IE2132" s="136"/>
      <c r="IF2132" s="136"/>
      <c r="IG2132" s="136"/>
    </row>
    <row r="2133" spans="1:241" ht="15" customHeight="1" x14ac:dyDescent="0.25">
      <c r="I2133" s="136"/>
      <c r="J2133" s="214" t="s">
        <v>1221</v>
      </c>
      <c r="K2133" s="199">
        <v>148270148</v>
      </c>
      <c r="L2133" s="199">
        <v>98187448</v>
      </c>
      <c r="M2133" s="199">
        <v>14016929</v>
      </c>
      <c r="N2133" s="199">
        <v>36136137</v>
      </c>
      <c r="O2133" s="199">
        <v>39401827</v>
      </c>
      <c r="P2133" s="199">
        <v>10141652</v>
      </c>
      <c r="Q2133" s="240">
        <v>346154141</v>
      </c>
      <c r="R2133" s="136"/>
      <c r="S2133" s="136"/>
      <c r="T2133" s="136"/>
      <c r="U2133" s="136"/>
      <c r="V2133" s="136"/>
      <c r="W2133" s="136"/>
      <c r="X2133" s="136"/>
      <c r="Y2133" s="136"/>
      <c r="Z2133" s="136"/>
      <c r="AA2133" s="136"/>
      <c r="AB2133" s="136"/>
      <c r="AC2133" s="136"/>
      <c r="AD2133" s="136"/>
      <c r="AE2133" s="136"/>
      <c r="AF2133" s="136"/>
      <c r="AG2133" s="136"/>
      <c r="AH2133" s="136"/>
      <c r="AI2133" s="136"/>
      <c r="AJ2133" s="136"/>
      <c r="AK2133" s="136"/>
      <c r="AL2133" s="136"/>
      <c r="AM2133" s="136"/>
      <c r="AN2133" s="136"/>
      <c r="AO2133" s="136"/>
      <c r="AP2133" s="136"/>
      <c r="AQ2133" s="136"/>
      <c r="AR2133" s="136"/>
      <c r="AS2133" s="136"/>
      <c r="AT2133" s="136"/>
      <c r="AU2133" s="136"/>
      <c r="AV2133" s="136"/>
      <c r="AW2133" s="136"/>
      <c r="AX2133" s="136"/>
      <c r="AY2133" s="136"/>
      <c r="AZ2133" s="136"/>
      <c r="BA2133" s="136"/>
      <c r="BB2133" s="136"/>
      <c r="BC2133" s="136"/>
      <c r="BD2133" s="136"/>
      <c r="BE2133" s="136"/>
      <c r="BF2133" s="136"/>
      <c r="BG2133" s="136"/>
      <c r="BH2133" s="136"/>
      <c r="BI2133" s="136"/>
      <c r="BJ2133" s="136"/>
      <c r="BK2133" s="136"/>
      <c r="BL2133" s="136"/>
      <c r="BM2133" s="136"/>
      <c r="BN2133" s="136"/>
      <c r="BO2133" s="136"/>
      <c r="BP2133" s="136"/>
      <c r="BQ2133" s="136"/>
      <c r="BR2133" s="136"/>
      <c r="BS2133" s="136"/>
      <c r="BT2133" s="136"/>
      <c r="BU2133" s="136"/>
      <c r="BV2133" s="136"/>
      <c r="BW2133" s="136"/>
      <c r="BX2133" s="136"/>
      <c r="BY2133" s="136"/>
      <c r="BZ2133" s="136"/>
      <c r="CA2133" s="136"/>
      <c r="CB2133" s="136"/>
      <c r="CC2133" s="136"/>
      <c r="CD2133" s="136"/>
      <c r="CE2133" s="136"/>
      <c r="CF2133" s="136"/>
      <c r="CG2133" s="136"/>
      <c r="CH2133" s="136"/>
      <c r="CI2133" s="136"/>
      <c r="CJ2133" s="136"/>
      <c r="CK2133" s="136"/>
      <c r="CL2133" s="136"/>
      <c r="CM2133" s="136"/>
      <c r="CN2133" s="136"/>
      <c r="CO2133" s="136"/>
      <c r="CP2133" s="136"/>
      <c r="CQ2133" s="136"/>
      <c r="CR2133" s="136"/>
      <c r="CS2133" s="136"/>
      <c r="CT2133" s="136"/>
      <c r="CU2133" s="136"/>
      <c r="CV2133" s="136"/>
      <c r="CW2133" s="136"/>
      <c r="CX2133" s="136"/>
      <c r="CY2133" s="136"/>
      <c r="CZ2133" s="136"/>
      <c r="DA2133" s="136"/>
      <c r="DB2133" s="136"/>
      <c r="DC2133" s="136"/>
      <c r="DD2133" s="136"/>
      <c r="DE2133" s="136"/>
      <c r="DF2133" s="136"/>
      <c r="DG2133" s="136"/>
      <c r="DH2133" s="136"/>
      <c r="DI2133" s="136"/>
      <c r="DJ2133" s="136"/>
      <c r="DK2133" s="136"/>
      <c r="DL2133" s="136"/>
      <c r="DM2133" s="136"/>
      <c r="DN2133" s="136"/>
      <c r="DO2133" s="136"/>
      <c r="DP2133" s="136"/>
      <c r="DQ2133" s="136"/>
      <c r="DR2133" s="136"/>
      <c r="DS2133" s="136"/>
      <c r="DT2133" s="136"/>
      <c r="DU2133" s="136"/>
      <c r="DV2133" s="136"/>
      <c r="DW2133" s="136"/>
      <c r="DX2133" s="136"/>
      <c r="DY2133" s="136"/>
      <c r="DZ2133" s="136"/>
      <c r="EA2133" s="136"/>
      <c r="EB2133" s="136"/>
      <c r="EC2133" s="136"/>
      <c r="ED2133" s="136"/>
      <c r="EE2133" s="136"/>
      <c r="EF2133" s="136"/>
      <c r="EG2133" s="136"/>
      <c r="EH2133" s="136"/>
      <c r="EI2133" s="136"/>
      <c r="EJ2133" s="136"/>
      <c r="EK2133" s="136"/>
      <c r="EL2133" s="136"/>
      <c r="EM2133" s="136"/>
      <c r="EN2133" s="136"/>
      <c r="EO2133" s="136"/>
      <c r="EP2133" s="136"/>
      <c r="EQ2133" s="136"/>
      <c r="ER2133" s="136"/>
      <c r="ES2133" s="136"/>
      <c r="ET2133" s="136"/>
      <c r="EU2133" s="136"/>
      <c r="EV2133" s="136"/>
      <c r="EW2133" s="136"/>
      <c r="EX2133" s="136"/>
      <c r="EY2133" s="136"/>
      <c r="EZ2133" s="136"/>
      <c r="FA2133" s="136"/>
      <c r="FB2133" s="136"/>
      <c r="FC2133" s="136"/>
      <c r="FD2133" s="136"/>
      <c r="FE2133" s="136"/>
      <c r="FF2133" s="136"/>
      <c r="FG2133" s="136"/>
      <c r="FH2133" s="136"/>
      <c r="FI2133" s="136"/>
      <c r="FJ2133" s="136"/>
      <c r="FK2133" s="136"/>
      <c r="FL2133" s="136"/>
      <c r="FM2133" s="136"/>
      <c r="FN2133" s="136"/>
      <c r="FO2133" s="136"/>
      <c r="FP2133" s="136"/>
      <c r="FQ2133" s="136"/>
      <c r="FR2133" s="136"/>
      <c r="FS2133" s="136"/>
      <c r="FT2133" s="136"/>
      <c r="FU2133" s="136"/>
      <c r="FV2133" s="136"/>
      <c r="FW2133" s="136"/>
      <c r="FX2133" s="136"/>
      <c r="FY2133" s="136"/>
      <c r="FZ2133" s="136"/>
      <c r="GA2133" s="136"/>
      <c r="GB2133" s="136"/>
      <c r="GC2133" s="136"/>
      <c r="GD2133" s="136"/>
      <c r="GE2133" s="136"/>
      <c r="GF2133" s="136"/>
      <c r="GG2133" s="136"/>
      <c r="GH2133" s="136"/>
      <c r="GI2133" s="136"/>
      <c r="GJ2133" s="136"/>
      <c r="GK2133" s="136"/>
      <c r="GL2133" s="136"/>
      <c r="GM2133" s="136"/>
      <c r="GN2133" s="136"/>
      <c r="GO2133" s="136"/>
      <c r="GP2133" s="136"/>
      <c r="GQ2133" s="136"/>
      <c r="GR2133" s="136"/>
      <c r="GS2133" s="136"/>
      <c r="GT2133" s="136"/>
      <c r="GU2133" s="136"/>
      <c r="GV2133" s="136"/>
      <c r="GW2133" s="136"/>
      <c r="GX2133" s="136"/>
      <c r="GY2133" s="136"/>
      <c r="GZ2133" s="136"/>
      <c r="HA2133" s="136"/>
      <c r="HB2133" s="136"/>
      <c r="HC2133" s="136"/>
      <c r="HD2133" s="136"/>
      <c r="HE2133" s="136"/>
      <c r="HF2133" s="136"/>
      <c r="HG2133" s="136"/>
      <c r="HH2133" s="136"/>
      <c r="HI2133" s="136"/>
      <c r="HJ2133" s="136"/>
      <c r="HK2133" s="136"/>
      <c r="HL2133" s="136"/>
      <c r="HM2133" s="136"/>
      <c r="HN2133" s="136"/>
      <c r="HO2133" s="136"/>
      <c r="HP2133" s="136"/>
      <c r="HQ2133" s="136"/>
      <c r="HR2133" s="136"/>
      <c r="HS2133" s="136"/>
      <c r="HT2133" s="136"/>
      <c r="HU2133" s="136"/>
      <c r="HV2133" s="136"/>
      <c r="HW2133" s="136"/>
      <c r="HX2133" s="136"/>
      <c r="HY2133" s="136"/>
      <c r="HZ2133" s="136"/>
      <c r="IA2133" s="136"/>
      <c r="IB2133" s="136"/>
      <c r="IC2133" s="136"/>
      <c r="ID2133" s="136"/>
      <c r="IE2133" s="136"/>
      <c r="IF2133" s="136"/>
      <c r="IG2133" s="136"/>
    </row>
    <row r="2134" spans="1:241" ht="15" customHeight="1" x14ac:dyDescent="0.25">
      <c r="I2134" s="136"/>
      <c r="J2134" s="215" t="s">
        <v>1222</v>
      </c>
      <c r="K2134" s="200">
        <v>7060483.2380952379</v>
      </c>
      <c r="L2134" s="200">
        <v>4675592.7619047621</v>
      </c>
      <c r="M2134" s="200">
        <v>667472.80952380947</v>
      </c>
      <c r="N2134" s="200">
        <v>1720768.4285714286</v>
      </c>
      <c r="O2134" s="200">
        <v>1876277.4761904762</v>
      </c>
      <c r="P2134" s="200">
        <v>482935.80952380953</v>
      </c>
      <c r="Q2134" s="200">
        <v>16483530.523809524</v>
      </c>
      <c r="R2134" s="136"/>
      <c r="S2134" s="136"/>
      <c r="T2134" s="136"/>
      <c r="U2134" s="136"/>
      <c r="V2134" s="136"/>
      <c r="W2134" s="136"/>
      <c r="X2134" s="136"/>
      <c r="Y2134" s="136"/>
      <c r="Z2134" s="136"/>
      <c r="AA2134" s="136"/>
      <c r="AB2134" s="136"/>
      <c r="AC2134" s="136"/>
      <c r="AD2134" s="136"/>
      <c r="AE2134" s="136"/>
      <c r="AF2134" s="136"/>
      <c r="AG2134" s="136"/>
      <c r="AH2134" s="136"/>
      <c r="AI2134" s="136"/>
      <c r="AJ2134" s="136"/>
      <c r="AK2134" s="136"/>
      <c r="AL2134" s="136"/>
      <c r="AM2134" s="136"/>
      <c r="AN2134" s="136"/>
      <c r="AO2134" s="136"/>
      <c r="AP2134" s="136"/>
      <c r="AQ2134" s="136"/>
      <c r="AR2134" s="136"/>
      <c r="AS2134" s="136"/>
      <c r="AT2134" s="136"/>
      <c r="AU2134" s="136"/>
      <c r="AV2134" s="136"/>
      <c r="AW2134" s="136"/>
      <c r="AX2134" s="136"/>
      <c r="AY2134" s="136"/>
      <c r="AZ2134" s="136"/>
      <c r="BA2134" s="136"/>
      <c r="BB2134" s="136"/>
      <c r="BC2134" s="136"/>
      <c r="BD2134" s="136"/>
      <c r="BE2134" s="136"/>
      <c r="BF2134" s="136"/>
      <c r="BG2134" s="136"/>
      <c r="BH2134" s="136"/>
      <c r="BI2134" s="136"/>
      <c r="BJ2134" s="136"/>
      <c r="BK2134" s="136"/>
      <c r="BL2134" s="136"/>
      <c r="BM2134" s="136"/>
      <c r="BN2134" s="136"/>
      <c r="BO2134" s="136"/>
      <c r="BP2134" s="136"/>
      <c r="BQ2134" s="136"/>
      <c r="BR2134" s="136"/>
      <c r="BS2134" s="136"/>
      <c r="BT2134" s="136"/>
      <c r="BU2134" s="136"/>
      <c r="BV2134" s="136"/>
      <c r="BW2134" s="136"/>
      <c r="BX2134" s="136"/>
      <c r="BY2134" s="136"/>
      <c r="BZ2134" s="136"/>
      <c r="CA2134" s="136"/>
      <c r="CB2134" s="136"/>
      <c r="CC2134" s="136"/>
      <c r="CD2134" s="136"/>
      <c r="CE2134" s="136"/>
      <c r="CF2134" s="136"/>
      <c r="CG2134" s="136"/>
      <c r="CH2134" s="136"/>
      <c r="CI2134" s="136"/>
      <c r="CJ2134" s="136"/>
      <c r="CK2134" s="136"/>
      <c r="CL2134" s="136"/>
      <c r="CM2134" s="136"/>
      <c r="CN2134" s="136"/>
      <c r="CO2134" s="136"/>
      <c r="CP2134" s="136"/>
      <c r="CQ2134" s="136"/>
      <c r="CR2134" s="136"/>
      <c r="CS2134" s="136"/>
      <c r="CT2134" s="136"/>
      <c r="CU2134" s="136"/>
      <c r="CV2134" s="136"/>
      <c r="CW2134" s="136"/>
      <c r="CX2134" s="136"/>
      <c r="CY2134" s="136"/>
      <c r="CZ2134" s="136"/>
      <c r="DA2134" s="136"/>
      <c r="DB2134" s="136"/>
      <c r="DC2134" s="136"/>
      <c r="DD2134" s="136"/>
      <c r="DE2134" s="136"/>
      <c r="DF2134" s="136"/>
      <c r="DG2134" s="136"/>
      <c r="DH2134" s="136"/>
      <c r="DI2134" s="136"/>
      <c r="DJ2134" s="136"/>
      <c r="DK2134" s="136"/>
      <c r="DL2134" s="136"/>
      <c r="DM2134" s="136"/>
      <c r="DN2134" s="136"/>
      <c r="DO2134" s="136"/>
      <c r="DP2134" s="136"/>
      <c r="DQ2134" s="136"/>
      <c r="DR2134" s="136"/>
      <c r="DS2134" s="136"/>
      <c r="DT2134" s="136"/>
      <c r="DU2134" s="136"/>
      <c r="DV2134" s="136"/>
      <c r="DW2134" s="136"/>
      <c r="DX2134" s="136"/>
      <c r="DY2134" s="136"/>
      <c r="DZ2134" s="136"/>
      <c r="EA2134" s="136"/>
      <c r="EB2134" s="136"/>
      <c r="EC2134" s="136"/>
      <c r="ED2134" s="136"/>
      <c r="EE2134" s="136"/>
      <c r="EF2134" s="136"/>
      <c r="EG2134" s="136"/>
      <c r="EH2134" s="136"/>
      <c r="EI2134" s="136"/>
      <c r="EJ2134" s="136"/>
      <c r="EK2134" s="136"/>
      <c r="EL2134" s="136"/>
      <c r="EM2134" s="136"/>
      <c r="EN2134" s="136"/>
      <c r="EO2134" s="136"/>
      <c r="EP2134" s="136"/>
      <c r="EQ2134" s="136"/>
      <c r="ER2134" s="136"/>
      <c r="ES2134" s="136"/>
      <c r="ET2134" s="136"/>
      <c r="EU2134" s="136"/>
      <c r="EV2134" s="136"/>
      <c r="EW2134" s="136"/>
      <c r="EX2134" s="136"/>
      <c r="EY2134" s="136"/>
      <c r="EZ2134" s="136"/>
      <c r="FA2134" s="136"/>
      <c r="FB2134" s="136"/>
      <c r="FC2134" s="136"/>
      <c r="FD2134" s="136"/>
      <c r="FE2134" s="136"/>
      <c r="FF2134" s="136"/>
      <c r="FG2134" s="136"/>
      <c r="FH2134" s="136"/>
      <c r="FI2134" s="136"/>
      <c r="FJ2134" s="136"/>
      <c r="FK2134" s="136"/>
      <c r="FL2134" s="136"/>
      <c r="FM2134" s="136"/>
      <c r="FN2134" s="136"/>
      <c r="FO2134" s="136"/>
      <c r="FP2134" s="136"/>
      <c r="FQ2134" s="136"/>
      <c r="FR2134" s="136"/>
      <c r="FS2134" s="136"/>
      <c r="FT2134" s="136"/>
      <c r="FU2134" s="136"/>
      <c r="FV2134" s="136"/>
      <c r="FW2134" s="136"/>
      <c r="FX2134" s="136"/>
      <c r="FY2134" s="136"/>
      <c r="FZ2134" s="136"/>
      <c r="GA2134" s="136"/>
      <c r="GB2134" s="136"/>
      <c r="GC2134" s="136"/>
      <c r="GD2134" s="136"/>
      <c r="GE2134" s="136"/>
      <c r="GF2134" s="136"/>
      <c r="GG2134" s="136"/>
      <c r="GH2134" s="136"/>
      <c r="GI2134" s="136"/>
      <c r="GJ2134" s="136"/>
      <c r="GK2134" s="136"/>
      <c r="GL2134" s="136"/>
      <c r="GM2134" s="136"/>
      <c r="GN2134" s="136"/>
      <c r="GO2134" s="136"/>
      <c r="GP2134" s="136"/>
      <c r="GQ2134" s="136"/>
      <c r="GR2134" s="136"/>
      <c r="GS2134" s="136"/>
      <c r="GT2134" s="136"/>
      <c r="GU2134" s="136"/>
      <c r="GV2134" s="136"/>
      <c r="GW2134" s="136"/>
      <c r="GX2134" s="136"/>
      <c r="GY2134" s="136"/>
      <c r="GZ2134" s="136"/>
      <c r="HA2134" s="136"/>
      <c r="HB2134" s="136"/>
      <c r="HC2134" s="136"/>
      <c r="HD2134" s="136"/>
      <c r="HE2134" s="136"/>
      <c r="HF2134" s="136"/>
      <c r="HG2134" s="136"/>
      <c r="HH2134" s="136"/>
      <c r="HI2134" s="136"/>
      <c r="HJ2134" s="136"/>
      <c r="HK2134" s="136"/>
      <c r="HL2134" s="136"/>
      <c r="HM2134" s="136"/>
      <c r="HN2134" s="136"/>
      <c r="HO2134" s="136"/>
      <c r="HP2134" s="136"/>
      <c r="HQ2134" s="136"/>
      <c r="HR2134" s="136"/>
      <c r="HS2134" s="136"/>
      <c r="HT2134" s="136"/>
      <c r="HU2134" s="136"/>
      <c r="HV2134" s="136"/>
      <c r="HW2134" s="136"/>
      <c r="HX2134" s="136"/>
      <c r="HY2134" s="136"/>
      <c r="HZ2134" s="136"/>
      <c r="IA2134" s="136"/>
      <c r="IB2134" s="136"/>
      <c r="IC2134" s="136"/>
      <c r="ID2134" s="136"/>
      <c r="IE2134" s="136"/>
      <c r="IF2134" s="136"/>
      <c r="IG2134" s="136"/>
    </row>
    <row r="2135" spans="1:241" ht="15" customHeight="1" x14ac:dyDescent="0.25">
      <c r="I2135" s="136"/>
      <c r="R2135" s="136"/>
      <c r="S2135" s="136"/>
      <c r="T2135" s="136"/>
      <c r="U2135" s="136"/>
      <c r="V2135" s="136"/>
      <c r="W2135" s="136"/>
      <c r="X2135" s="136"/>
      <c r="Y2135" s="136"/>
      <c r="Z2135" s="136"/>
      <c r="AA2135" s="136"/>
      <c r="AB2135" s="136"/>
      <c r="AC2135" s="136"/>
      <c r="AD2135" s="136"/>
      <c r="AE2135" s="136"/>
      <c r="AF2135" s="136"/>
      <c r="AG2135" s="136"/>
      <c r="AH2135" s="136"/>
      <c r="AI2135" s="136"/>
      <c r="AJ2135" s="136"/>
      <c r="AK2135" s="136"/>
      <c r="AL2135" s="136"/>
      <c r="AM2135" s="136"/>
      <c r="AN2135" s="136"/>
      <c r="AO2135" s="136"/>
      <c r="AP2135" s="136"/>
      <c r="AQ2135" s="136"/>
      <c r="AR2135" s="136"/>
      <c r="AS2135" s="136"/>
      <c r="AT2135" s="136"/>
      <c r="AU2135" s="136"/>
      <c r="AV2135" s="136"/>
      <c r="AW2135" s="136"/>
      <c r="AX2135" s="136"/>
      <c r="AY2135" s="136"/>
      <c r="AZ2135" s="136"/>
      <c r="BA2135" s="136"/>
      <c r="BB2135" s="136"/>
      <c r="BC2135" s="136"/>
      <c r="BD2135" s="136"/>
      <c r="BE2135" s="136"/>
      <c r="BF2135" s="136"/>
      <c r="BG2135" s="136"/>
      <c r="BH2135" s="136"/>
      <c r="BI2135" s="136"/>
      <c r="BJ2135" s="136"/>
      <c r="BK2135" s="136"/>
      <c r="BL2135" s="136"/>
      <c r="BM2135" s="136"/>
      <c r="BN2135" s="136"/>
      <c r="BO2135" s="136"/>
      <c r="BP2135" s="136"/>
      <c r="BQ2135" s="136"/>
      <c r="BR2135" s="136"/>
      <c r="BS2135" s="136"/>
      <c r="BT2135" s="136"/>
      <c r="BU2135" s="136"/>
      <c r="BV2135" s="136"/>
      <c r="BW2135" s="136"/>
      <c r="BX2135" s="136"/>
      <c r="BY2135" s="136"/>
      <c r="BZ2135" s="136"/>
      <c r="CA2135" s="136"/>
      <c r="CB2135" s="136"/>
      <c r="CC2135" s="136"/>
      <c r="CD2135" s="136"/>
      <c r="CE2135" s="136"/>
      <c r="CF2135" s="136"/>
      <c r="CG2135" s="136"/>
      <c r="CH2135" s="136"/>
      <c r="CI2135" s="136"/>
      <c r="CJ2135" s="136"/>
      <c r="CK2135" s="136"/>
      <c r="CL2135" s="136"/>
      <c r="CM2135" s="136"/>
      <c r="CN2135" s="136"/>
      <c r="CO2135" s="136"/>
      <c r="CP2135" s="136"/>
      <c r="CQ2135" s="136"/>
      <c r="CR2135" s="136"/>
      <c r="CS2135" s="136"/>
      <c r="CT2135" s="136"/>
      <c r="CU2135" s="136"/>
      <c r="CV2135" s="136"/>
      <c r="CW2135" s="136"/>
      <c r="CX2135" s="136"/>
      <c r="CY2135" s="136"/>
      <c r="CZ2135" s="136"/>
      <c r="DA2135" s="136"/>
      <c r="DB2135" s="136"/>
      <c r="DC2135" s="136"/>
      <c r="DD2135" s="136"/>
      <c r="DE2135" s="136"/>
      <c r="DF2135" s="136"/>
      <c r="DG2135" s="136"/>
      <c r="DH2135" s="136"/>
      <c r="DI2135" s="136"/>
      <c r="DJ2135" s="136"/>
      <c r="DK2135" s="136"/>
      <c r="DL2135" s="136"/>
      <c r="DM2135" s="136"/>
      <c r="DN2135" s="136"/>
      <c r="DO2135" s="136"/>
      <c r="DP2135" s="136"/>
      <c r="DQ2135" s="136"/>
      <c r="DR2135" s="136"/>
      <c r="DS2135" s="136"/>
      <c r="DT2135" s="136"/>
      <c r="DU2135" s="136"/>
      <c r="DV2135" s="136"/>
      <c r="DW2135" s="136"/>
      <c r="DX2135" s="136"/>
      <c r="DY2135" s="136"/>
      <c r="DZ2135" s="136"/>
      <c r="EA2135" s="136"/>
      <c r="EB2135" s="136"/>
      <c r="EC2135" s="136"/>
      <c r="ED2135" s="136"/>
      <c r="EE2135" s="136"/>
      <c r="EF2135" s="136"/>
      <c r="EG2135" s="136"/>
      <c r="EH2135" s="136"/>
      <c r="EI2135" s="136"/>
      <c r="EJ2135" s="136"/>
      <c r="EK2135" s="136"/>
      <c r="EL2135" s="136"/>
      <c r="EM2135" s="136"/>
      <c r="EN2135" s="136"/>
      <c r="EO2135" s="136"/>
      <c r="EP2135" s="136"/>
      <c r="EQ2135" s="136"/>
      <c r="ER2135" s="136"/>
      <c r="ES2135" s="136"/>
      <c r="ET2135" s="136"/>
      <c r="EU2135" s="136"/>
      <c r="EV2135" s="136"/>
      <c r="EW2135" s="136"/>
      <c r="EX2135" s="136"/>
      <c r="EY2135" s="136"/>
      <c r="EZ2135" s="136"/>
      <c r="FA2135" s="136"/>
      <c r="FB2135" s="136"/>
      <c r="FC2135" s="136"/>
      <c r="FD2135" s="136"/>
      <c r="FE2135" s="136"/>
      <c r="FF2135" s="136"/>
      <c r="FG2135" s="136"/>
      <c r="FH2135" s="136"/>
      <c r="FI2135" s="136"/>
      <c r="FJ2135" s="136"/>
      <c r="FK2135" s="136"/>
      <c r="FL2135" s="136"/>
      <c r="FM2135" s="136"/>
      <c r="FN2135" s="136"/>
      <c r="FO2135" s="136"/>
      <c r="FP2135" s="136"/>
      <c r="FQ2135" s="136"/>
      <c r="FR2135" s="136"/>
      <c r="FS2135" s="136"/>
      <c r="FT2135" s="136"/>
      <c r="FU2135" s="136"/>
      <c r="FV2135" s="136"/>
      <c r="FW2135" s="136"/>
      <c r="FX2135" s="136"/>
      <c r="FY2135" s="136"/>
      <c r="FZ2135" s="136"/>
      <c r="GA2135" s="136"/>
      <c r="GB2135" s="136"/>
      <c r="GC2135" s="136"/>
      <c r="GD2135" s="136"/>
      <c r="GE2135" s="136"/>
      <c r="GF2135" s="136"/>
      <c r="GG2135" s="136"/>
      <c r="GH2135" s="136"/>
      <c r="GI2135" s="136"/>
      <c r="GJ2135" s="136"/>
      <c r="GK2135" s="136"/>
      <c r="GL2135" s="136"/>
      <c r="GM2135" s="136"/>
      <c r="GN2135" s="136"/>
      <c r="GO2135" s="136"/>
      <c r="GP2135" s="136"/>
      <c r="GQ2135" s="136"/>
      <c r="GR2135" s="136"/>
      <c r="GS2135" s="136"/>
      <c r="GT2135" s="136"/>
      <c r="GU2135" s="136"/>
      <c r="GV2135" s="136"/>
      <c r="GW2135" s="136"/>
      <c r="GX2135" s="136"/>
      <c r="GY2135" s="136"/>
      <c r="GZ2135" s="136"/>
      <c r="HA2135" s="136"/>
      <c r="HB2135" s="136"/>
      <c r="HC2135" s="136"/>
      <c r="HD2135" s="136"/>
      <c r="HE2135" s="136"/>
      <c r="HF2135" s="136"/>
      <c r="HG2135" s="136"/>
      <c r="HH2135" s="136"/>
      <c r="HI2135" s="136"/>
      <c r="HJ2135" s="136"/>
      <c r="HK2135" s="136"/>
      <c r="HL2135" s="136"/>
      <c r="HM2135" s="136"/>
      <c r="HN2135" s="136"/>
      <c r="HO2135" s="136"/>
      <c r="HP2135" s="136"/>
      <c r="HQ2135" s="136"/>
      <c r="HR2135" s="136"/>
      <c r="HS2135" s="136"/>
      <c r="HT2135" s="136"/>
      <c r="HU2135" s="136"/>
      <c r="HV2135" s="136"/>
      <c r="HW2135" s="136"/>
      <c r="HX2135" s="136"/>
      <c r="HY2135" s="136"/>
      <c r="HZ2135" s="136"/>
      <c r="IA2135" s="136"/>
      <c r="IB2135" s="136"/>
      <c r="IC2135" s="136"/>
      <c r="ID2135" s="136"/>
      <c r="IE2135" s="136"/>
      <c r="IF2135" s="136"/>
      <c r="IG2135" s="136"/>
    </row>
    <row r="2136" spans="1:241" ht="38.1" customHeight="1" x14ac:dyDescent="0.25">
      <c r="A2136" s="461" t="s">
        <v>1162</v>
      </c>
      <c r="B2136" s="461"/>
      <c r="C2136" s="461"/>
      <c r="D2136" s="461"/>
      <c r="E2136" s="461"/>
      <c r="F2136" s="461"/>
      <c r="G2136" s="461"/>
      <c r="H2136" s="461"/>
      <c r="I2136" s="461"/>
      <c r="J2136" s="461"/>
      <c r="K2136" s="461"/>
      <c r="L2136" s="461"/>
      <c r="M2136" s="461"/>
      <c r="N2136" s="461"/>
      <c r="O2136" s="461"/>
      <c r="P2136" s="461"/>
      <c r="Q2136" s="461"/>
      <c r="R2136" s="136"/>
      <c r="S2136" s="136"/>
      <c r="T2136" s="136"/>
      <c r="U2136" s="136"/>
      <c r="V2136" s="136"/>
      <c r="W2136" s="136"/>
      <c r="X2136" s="136"/>
      <c r="Y2136" s="136"/>
      <c r="Z2136" s="136"/>
      <c r="AA2136" s="136"/>
      <c r="AB2136" s="136"/>
      <c r="AC2136" s="136"/>
      <c r="AD2136" s="136"/>
      <c r="AE2136" s="136"/>
      <c r="AF2136" s="136"/>
      <c r="AG2136" s="136"/>
      <c r="AH2136" s="136"/>
      <c r="AI2136" s="136"/>
      <c r="AJ2136" s="136"/>
      <c r="AK2136" s="136"/>
      <c r="AL2136" s="136"/>
      <c r="AM2136" s="136"/>
      <c r="AN2136" s="136"/>
      <c r="AO2136" s="136"/>
      <c r="AP2136" s="136"/>
      <c r="AQ2136" s="136"/>
      <c r="AR2136" s="136"/>
      <c r="AS2136" s="136"/>
      <c r="AT2136" s="136"/>
      <c r="AU2136" s="136"/>
      <c r="AV2136" s="136"/>
      <c r="AW2136" s="136"/>
      <c r="AX2136" s="136"/>
      <c r="AY2136" s="136"/>
      <c r="AZ2136" s="136"/>
      <c r="BA2136" s="136"/>
      <c r="BB2136" s="136"/>
      <c r="BC2136" s="136"/>
      <c r="BD2136" s="136"/>
      <c r="BE2136" s="136"/>
      <c r="BF2136" s="136"/>
      <c r="BG2136" s="136"/>
      <c r="BH2136" s="136"/>
      <c r="BI2136" s="136"/>
      <c r="BJ2136" s="136"/>
      <c r="BK2136" s="136"/>
      <c r="BL2136" s="136"/>
      <c r="BM2136" s="136"/>
      <c r="BN2136" s="136"/>
      <c r="BO2136" s="136"/>
      <c r="BP2136" s="136"/>
      <c r="BQ2136" s="136"/>
      <c r="BR2136" s="136"/>
      <c r="BS2136" s="136"/>
      <c r="BT2136" s="136"/>
      <c r="BU2136" s="136"/>
      <c r="BV2136" s="136"/>
      <c r="BW2136" s="136"/>
      <c r="BX2136" s="136"/>
      <c r="BY2136" s="136"/>
      <c r="BZ2136" s="136"/>
      <c r="CA2136" s="136"/>
      <c r="CB2136" s="136"/>
      <c r="CC2136" s="136"/>
      <c r="CD2136" s="136"/>
      <c r="CE2136" s="136"/>
      <c r="CF2136" s="136"/>
      <c r="CG2136" s="136"/>
      <c r="CH2136" s="136"/>
      <c r="CI2136" s="136"/>
      <c r="CJ2136" s="136"/>
      <c r="CK2136" s="136"/>
      <c r="CL2136" s="136"/>
      <c r="CM2136" s="136"/>
      <c r="CN2136" s="136"/>
      <c r="CO2136" s="136"/>
      <c r="CP2136" s="136"/>
      <c r="CQ2136" s="136"/>
      <c r="CR2136" s="136"/>
      <c r="CS2136" s="136"/>
      <c r="CT2136" s="136"/>
      <c r="CU2136" s="136"/>
      <c r="CV2136" s="136"/>
      <c r="CW2136" s="136"/>
      <c r="CX2136" s="136"/>
      <c r="CY2136" s="136"/>
      <c r="CZ2136" s="136"/>
      <c r="DA2136" s="136"/>
      <c r="DB2136" s="136"/>
      <c r="DC2136" s="136"/>
      <c r="DD2136" s="136"/>
      <c r="DE2136" s="136"/>
      <c r="DF2136" s="136"/>
      <c r="DG2136" s="136"/>
      <c r="DH2136" s="136"/>
      <c r="DI2136" s="136"/>
      <c r="DJ2136" s="136"/>
      <c r="DK2136" s="136"/>
      <c r="DL2136" s="136"/>
      <c r="DM2136" s="136"/>
      <c r="DN2136" s="136"/>
      <c r="DO2136" s="136"/>
      <c r="DP2136" s="136"/>
      <c r="DQ2136" s="136"/>
      <c r="DR2136" s="136"/>
      <c r="DS2136" s="136"/>
      <c r="DT2136" s="136"/>
      <c r="DU2136" s="136"/>
      <c r="DV2136" s="136"/>
      <c r="DW2136" s="136"/>
      <c r="DX2136" s="136"/>
      <c r="DY2136" s="136"/>
      <c r="DZ2136" s="136"/>
      <c r="EA2136" s="136"/>
      <c r="EB2136" s="136"/>
      <c r="EC2136" s="136"/>
      <c r="ED2136" s="136"/>
      <c r="EE2136" s="136"/>
      <c r="EF2136" s="136"/>
      <c r="EG2136" s="136"/>
      <c r="EH2136" s="136"/>
      <c r="EI2136" s="136"/>
      <c r="EJ2136" s="136"/>
      <c r="EK2136" s="136"/>
      <c r="EL2136" s="136"/>
      <c r="EM2136" s="136"/>
      <c r="EN2136" s="136"/>
      <c r="EO2136" s="136"/>
      <c r="EP2136" s="136"/>
      <c r="EQ2136" s="136"/>
      <c r="ER2136" s="136"/>
      <c r="ES2136" s="136"/>
      <c r="ET2136" s="136"/>
      <c r="EU2136" s="136"/>
      <c r="EV2136" s="136"/>
      <c r="EW2136" s="136"/>
      <c r="EX2136" s="136"/>
      <c r="EY2136" s="136"/>
      <c r="EZ2136" s="136"/>
      <c r="FA2136" s="136"/>
      <c r="FB2136" s="136"/>
      <c r="FC2136" s="136"/>
      <c r="FD2136" s="136"/>
      <c r="FE2136" s="136"/>
      <c r="FF2136" s="136"/>
      <c r="FG2136" s="136"/>
      <c r="FH2136" s="136"/>
      <c r="FI2136" s="136"/>
      <c r="FJ2136" s="136"/>
      <c r="FK2136" s="136"/>
      <c r="FL2136" s="136"/>
      <c r="FM2136" s="136"/>
      <c r="FN2136" s="136"/>
      <c r="FO2136" s="136"/>
      <c r="FP2136" s="136"/>
      <c r="FQ2136" s="136"/>
      <c r="FR2136" s="136"/>
      <c r="FS2136" s="136"/>
      <c r="FT2136" s="136"/>
      <c r="FU2136" s="136"/>
      <c r="FV2136" s="136"/>
      <c r="FW2136" s="136"/>
      <c r="FX2136" s="136"/>
      <c r="FY2136" s="136"/>
      <c r="FZ2136" s="136"/>
      <c r="GA2136" s="136"/>
      <c r="GB2136" s="136"/>
      <c r="GC2136" s="136"/>
      <c r="GD2136" s="136"/>
      <c r="GE2136" s="136"/>
      <c r="GF2136" s="136"/>
      <c r="GG2136" s="136"/>
      <c r="GH2136" s="136"/>
      <c r="GI2136" s="136"/>
      <c r="GJ2136" s="136"/>
      <c r="GK2136" s="136"/>
      <c r="GL2136" s="136"/>
      <c r="GM2136" s="136"/>
      <c r="GN2136" s="136"/>
      <c r="GO2136" s="136"/>
      <c r="GP2136" s="136"/>
      <c r="GQ2136" s="136"/>
      <c r="GR2136" s="136"/>
      <c r="GS2136" s="136"/>
      <c r="GT2136" s="136"/>
      <c r="GU2136" s="136"/>
      <c r="GV2136" s="136"/>
      <c r="GW2136" s="136"/>
      <c r="GX2136" s="136"/>
      <c r="GY2136" s="136"/>
      <c r="GZ2136" s="136"/>
      <c r="HA2136" s="136"/>
      <c r="HB2136" s="136"/>
      <c r="HC2136" s="136"/>
      <c r="HD2136" s="136"/>
      <c r="HE2136" s="136"/>
      <c r="HF2136" s="136"/>
      <c r="HG2136" s="136"/>
      <c r="HH2136" s="136"/>
      <c r="HI2136" s="136"/>
      <c r="HJ2136" s="136"/>
      <c r="HK2136" s="136"/>
      <c r="HL2136" s="136"/>
      <c r="HM2136" s="136"/>
      <c r="HN2136" s="136"/>
      <c r="HO2136" s="136"/>
      <c r="HP2136" s="136"/>
      <c r="HQ2136" s="136"/>
      <c r="HR2136" s="136"/>
      <c r="HS2136" s="136"/>
      <c r="HT2136" s="136"/>
      <c r="HU2136" s="136"/>
      <c r="HV2136" s="136"/>
      <c r="HW2136" s="136"/>
      <c r="HX2136" s="136"/>
      <c r="HY2136" s="136"/>
      <c r="HZ2136" s="136"/>
      <c r="IA2136" s="136"/>
      <c r="IB2136" s="136"/>
      <c r="IC2136" s="136"/>
      <c r="ID2136" s="136"/>
      <c r="IE2136" s="136"/>
      <c r="IF2136" s="136"/>
      <c r="IG2136" s="136"/>
    </row>
    <row r="2137" spans="1:241" ht="12" customHeight="1" x14ac:dyDescent="0.25">
      <c r="I2137" s="136"/>
      <c r="R2137" s="136"/>
      <c r="S2137" s="136"/>
      <c r="T2137" s="136"/>
      <c r="U2137" s="136"/>
      <c r="V2137" s="136"/>
      <c r="W2137" s="136"/>
      <c r="X2137" s="136"/>
      <c r="Y2137" s="136"/>
      <c r="Z2137" s="136"/>
      <c r="AA2137" s="136"/>
      <c r="AB2137" s="136"/>
      <c r="AC2137" s="136"/>
      <c r="AD2137" s="136"/>
      <c r="AE2137" s="136"/>
      <c r="AF2137" s="136"/>
      <c r="AG2137" s="136"/>
      <c r="AH2137" s="136"/>
      <c r="AI2137" s="136"/>
      <c r="AJ2137" s="136"/>
      <c r="AK2137" s="136"/>
      <c r="AL2137" s="136"/>
      <c r="AM2137" s="136"/>
      <c r="AN2137" s="136"/>
      <c r="AO2137" s="136"/>
      <c r="AP2137" s="136"/>
      <c r="AQ2137" s="136"/>
      <c r="AR2137" s="136"/>
      <c r="AS2137" s="136"/>
      <c r="AT2137" s="136"/>
      <c r="AU2137" s="136"/>
      <c r="AV2137" s="136"/>
      <c r="AW2137" s="136"/>
      <c r="AX2137" s="136"/>
      <c r="AY2137" s="136"/>
      <c r="AZ2137" s="136"/>
      <c r="BA2137" s="136"/>
      <c r="BB2137" s="136"/>
      <c r="BC2137" s="136"/>
      <c r="BD2137" s="136"/>
      <c r="BE2137" s="136"/>
      <c r="BF2137" s="136"/>
      <c r="BG2137" s="136"/>
      <c r="BH2137" s="136"/>
      <c r="BI2137" s="136"/>
      <c r="BJ2137" s="136"/>
      <c r="BK2137" s="136"/>
      <c r="BL2137" s="136"/>
      <c r="BM2137" s="136"/>
      <c r="BN2137" s="136"/>
      <c r="BO2137" s="136"/>
      <c r="BP2137" s="136"/>
      <c r="BQ2137" s="136"/>
      <c r="BR2137" s="136"/>
      <c r="BS2137" s="136"/>
      <c r="BT2137" s="136"/>
      <c r="BU2137" s="136"/>
      <c r="BV2137" s="136"/>
      <c r="BW2137" s="136"/>
      <c r="BX2137" s="136"/>
      <c r="BY2137" s="136"/>
      <c r="BZ2137" s="136"/>
      <c r="CA2137" s="136"/>
      <c r="CB2137" s="136"/>
      <c r="CC2137" s="136"/>
      <c r="CD2137" s="136"/>
      <c r="CE2137" s="136"/>
      <c r="CF2137" s="136"/>
      <c r="CG2137" s="136"/>
      <c r="CH2137" s="136"/>
      <c r="CI2137" s="136"/>
      <c r="CJ2137" s="136"/>
      <c r="CK2137" s="136"/>
      <c r="CL2137" s="136"/>
      <c r="CM2137" s="136"/>
      <c r="CN2137" s="136"/>
      <c r="CO2137" s="136"/>
      <c r="CP2137" s="136"/>
      <c r="CQ2137" s="136"/>
      <c r="CR2137" s="136"/>
      <c r="CS2137" s="136"/>
      <c r="CT2137" s="136"/>
      <c r="CU2137" s="136"/>
      <c r="CV2137" s="136"/>
      <c r="CW2137" s="136"/>
      <c r="CX2137" s="136"/>
      <c r="CY2137" s="136"/>
      <c r="CZ2137" s="136"/>
      <c r="DA2137" s="136"/>
      <c r="DB2137" s="136"/>
      <c r="DC2137" s="136"/>
      <c r="DD2137" s="136"/>
      <c r="DE2137" s="136"/>
      <c r="DF2137" s="136"/>
      <c r="DG2137" s="136"/>
      <c r="DH2137" s="136"/>
      <c r="DI2137" s="136"/>
      <c r="DJ2137" s="136"/>
      <c r="DK2137" s="136"/>
      <c r="DL2137" s="136"/>
      <c r="DM2137" s="136"/>
      <c r="DN2137" s="136"/>
      <c r="DO2137" s="136"/>
      <c r="DP2137" s="136"/>
      <c r="DQ2137" s="136"/>
      <c r="DR2137" s="136"/>
      <c r="DS2137" s="136"/>
      <c r="DT2137" s="136"/>
      <c r="DU2137" s="136"/>
      <c r="DV2137" s="136"/>
      <c r="DW2137" s="136"/>
      <c r="DX2137" s="136"/>
      <c r="DY2137" s="136"/>
      <c r="DZ2137" s="136"/>
      <c r="EA2137" s="136"/>
      <c r="EB2137" s="136"/>
      <c r="EC2137" s="136"/>
      <c r="ED2137" s="136"/>
      <c r="EE2137" s="136"/>
      <c r="EF2137" s="136"/>
      <c r="EG2137" s="136"/>
      <c r="EH2137" s="136"/>
      <c r="EI2137" s="136"/>
      <c r="EJ2137" s="136"/>
      <c r="EK2137" s="136"/>
      <c r="EL2137" s="136"/>
      <c r="EM2137" s="136"/>
      <c r="EN2137" s="136"/>
      <c r="EO2137" s="136"/>
      <c r="EP2137" s="136"/>
      <c r="EQ2137" s="136"/>
      <c r="ER2137" s="136"/>
      <c r="ES2137" s="136"/>
      <c r="ET2137" s="136"/>
      <c r="EU2137" s="136"/>
      <c r="EV2137" s="136"/>
      <c r="EW2137" s="136"/>
      <c r="EX2137" s="136"/>
      <c r="EY2137" s="136"/>
      <c r="EZ2137" s="136"/>
      <c r="FA2137" s="136"/>
      <c r="FB2137" s="136"/>
      <c r="FC2137" s="136"/>
      <c r="FD2137" s="136"/>
      <c r="FE2137" s="136"/>
      <c r="FF2137" s="136"/>
      <c r="FG2137" s="136"/>
      <c r="FH2137" s="136"/>
      <c r="FI2137" s="136"/>
      <c r="FJ2137" s="136"/>
      <c r="FK2137" s="136"/>
      <c r="FL2137" s="136"/>
      <c r="FM2137" s="136"/>
      <c r="FN2137" s="136"/>
      <c r="FO2137" s="136"/>
      <c r="FP2137" s="136"/>
      <c r="FQ2137" s="136"/>
      <c r="FR2137" s="136"/>
      <c r="FS2137" s="136"/>
      <c r="FT2137" s="136"/>
      <c r="FU2137" s="136"/>
      <c r="FV2137" s="136"/>
      <c r="FW2137" s="136"/>
      <c r="FX2137" s="136"/>
      <c r="FY2137" s="136"/>
      <c r="FZ2137" s="136"/>
      <c r="GA2137" s="136"/>
      <c r="GB2137" s="136"/>
      <c r="GC2137" s="136"/>
      <c r="GD2137" s="136"/>
      <c r="GE2137" s="136"/>
      <c r="GF2137" s="136"/>
      <c r="GG2137" s="136"/>
      <c r="GH2137" s="136"/>
      <c r="GI2137" s="136"/>
      <c r="GJ2137" s="136"/>
      <c r="GK2137" s="136"/>
      <c r="GL2137" s="136"/>
      <c r="GM2137" s="136"/>
      <c r="GN2137" s="136"/>
      <c r="GO2137" s="136"/>
      <c r="GP2137" s="136"/>
      <c r="GQ2137" s="136"/>
      <c r="GR2137" s="136"/>
      <c r="GS2137" s="136"/>
      <c r="GT2137" s="136"/>
      <c r="GU2137" s="136"/>
      <c r="GV2137" s="136"/>
      <c r="GW2137" s="136"/>
      <c r="GX2137" s="136"/>
      <c r="GY2137" s="136"/>
      <c r="GZ2137" s="136"/>
      <c r="HA2137" s="136"/>
      <c r="HB2137" s="136"/>
      <c r="HC2137" s="136"/>
      <c r="HD2137" s="136"/>
      <c r="HE2137" s="136"/>
      <c r="HF2137" s="136"/>
      <c r="HG2137" s="136"/>
      <c r="HH2137" s="136"/>
      <c r="HI2137" s="136"/>
      <c r="HJ2137" s="136"/>
      <c r="HK2137" s="136"/>
      <c r="HL2137" s="136"/>
      <c r="HM2137" s="136"/>
      <c r="HN2137" s="136"/>
      <c r="HO2137" s="136"/>
      <c r="HP2137" s="136"/>
      <c r="HQ2137" s="136"/>
      <c r="HR2137" s="136"/>
      <c r="HS2137" s="136"/>
      <c r="HT2137" s="136"/>
      <c r="HU2137" s="136"/>
      <c r="HV2137" s="136"/>
      <c r="HW2137" s="136"/>
      <c r="HX2137" s="136"/>
      <c r="HY2137" s="136"/>
      <c r="HZ2137" s="136"/>
      <c r="IA2137" s="136"/>
      <c r="IB2137" s="136"/>
      <c r="IC2137" s="136"/>
      <c r="ID2137" s="136"/>
      <c r="IE2137" s="136"/>
      <c r="IF2137" s="136"/>
      <c r="IG2137" s="136"/>
    </row>
    <row r="2138" spans="1:241" s="135" customFormat="1" ht="21" customHeight="1" x14ac:dyDescent="0.3">
      <c r="A2138" s="134">
        <v>2021</v>
      </c>
    </row>
    <row r="2139" spans="1:241" s="135" customFormat="1" ht="27.95" customHeight="1" x14ac:dyDescent="0.2">
      <c r="A2139" s="279" t="s">
        <v>177</v>
      </c>
      <c r="B2139" s="280" t="s">
        <v>0</v>
      </c>
      <c r="C2139" s="280" t="s">
        <v>1</v>
      </c>
      <c r="D2139" s="280" t="s">
        <v>2</v>
      </c>
      <c r="E2139" s="280" t="s">
        <v>877</v>
      </c>
      <c r="F2139" s="280" t="s">
        <v>50</v>
      </c>
      <c r="G2139" s="280" t="s">
        <v>52</v>
      </c>
      <c r="H2139" s="280" t="s">
        <v>13</v>
      </c>
      <c r="J2139" s="279" t="s">
        <v>177</v>
      </c>
      <c r="K2139" s="280" t="s">
        <v>0</v>
      </c>
      <c r="L2139" s="280" t="s">
        <v>1</v>
      </c>
      <c r="M2139" s="280" t="s">
        <v>2</v>
      </c>
      <c r="N2139" s="280" t="s">
        <v>877</v>
      </c>
      <c r="O2139" s="280" t="s">
        <v>50</v>
      </c>
      <c r="P2139" s="280" t="s">
        <v>52</v>
      </c>
      <c r="Q2139" s="280" t="s">
        <v>13</v>
      </c>
    </row>
    <row r="2140" spans="1:241" s="135" customFormat="1" ht="15" customHeight="1" x14ac:dyDescent="0.2">
      <c r="A2140" s="223" t="s">
        <v>856</v>
      </c>
      <c r="B2140" s="217">
        <v>6874190</v>
      </c>
      <c r="C2140" s="217">
        <v>4231636</v>
      </c>
      <c r="D2140" s="217">
        <v>580394</v>
      </c>
      <c r="E2140" s="217">
        <v>1482192</v>
      </c>
      <c r="F2140" s="217">
        <v>1255414</v>
      </c>
      <c r="G2140" s="217">
        <v>467392</v>
      </c>
      <c r="H2140" s="235">
        <v>14891218</v>
      </c>
      <c r="J2140" s="223" t="s">
        <v>134</v>
      </c>
      <c r="K2140" s="217">
        <v>5980233</v>
      </c>
      <c r="L2140" s="217">
        <v>3468533</v>
      </c>
      <c r="M2140" s="217">
        <v>650198</v>
      </c>
      <c r="N2140" s="217">
        <v>1694121</v>
      </c>
      <c r="O2140" s="217">
        <v>2699143</v>
      </c>
      <c r="P2140" s="217">
        <v>433846</v>
      </c>
      <c r="Q2140" s="235">
        <v>14926074</v>
      </c>
    </row>
    <row r="2141" spans="1:241" s="135" customFormat="1" ht="15" customHeight="1" x14ac:dyDescent="0.2">
      <c r="A2141" s="223" t="s">
        <v>175</v>
      </c>
      <c r="B2141" s="217">
        <v>8872884</v>
      </c>
      <c r="C2141" s="217">
        <v>6573623</v>
      </c>
      <c r="D2141" s="217">
        <v>714232</v>
      </c>
      <c r="E2141" s="217">
        <v>1422962</v>
      </c>
      <c r="F2141" s="217">
        <v>1817811</v>
      </c>
      <c r="G2141" s="217">
        <v>557183</v>
      </c>
      <c r="H2141" s="235">
        <v>19958695</v>
      </c>
      <c r="J2141" s="223" t="s">
        <v>133</v>
      </c>
      <c r="K2141" s="217">
        <v>7354016</v>
      </c>
      <c r="L2141" s="217">
        <v>3704735</v>
      </c>
      <c r="M2141" s="217">
        <v>810774</v>
      </c>
      <c r="N2141" s="217">
        <v>1121046</v>
      </c>
      <c r="O2141" s="217">
        <v>1843221</v>
      </c>
      <c r="P2141" s="217">
        <v>450840</v>
      </c>
      <c r="Q2141" s="235">
        <v>15284632</v>
      </c>
    </row>
    <row r="2142" spans="1:241" s="135" customFormat="1" ht="15" customHeight="1" x14ac:dyDescent="0.2">
      <c r="A2142" s="223" t="s">
        <v>174</v>
      </c>
      <c r="B2142" s="217">
        <v>6729576</v>
      </c>
      <c r="C2142" s="217">
        <v>4941592</v>
      </c>
      <c r="D2142" s="217">
        <v>594982</v>
      </c>
      <c r="E2142" s="217">
        <v>1408874</v>
      </c>
      <c r="F2142" s="217">
        <v>2091572</v>
      </c>
      <c r="G2142" s="217">
        <v>417960</v>
      </c>
      <c r="H2142" s="235">
        <v>16184556</v>
      </c>
      <c r="J2142" s="223" t="s">
        <v>132</v>
      </c>
      <c r="K2142" s="217">
        <v>10217089</v>
      </c>
      <c r="L2142" s="217">
        <v>4900587</v>
      </c>
      <c r="M2142" s="217">
        <v>1146004</v>
      </c>
      <c r="N2142" s="217">
        <v>1227781</v>
      </c>
      <c r="O2142" s="217">
        <v>2843102</v>
      </c>
      <c r="P2142" s="217">
        <v>715267</v>
      </c>
      <c r="Q2142" s="235">
        <v>21049830</v>
      </c>
    </row>
    <row r="2143" spans="1:241" s="135" customFormat="1" ht="15" customHeight="1" x14ac:dyDescent="0.2">
      <c r="A2143" s="223" t="s">
        <v>173</v>
      </c>
      <c r="B2143" s="217">
        <v>7461146</v>
      </c>
      <c r="C2143" s="217">
        <v>6021037</v>
      </c>
      <c r="D2143" s="217">
        <v>758525</v>
      </c>
      <c r="E2143" s="217">
        <v>1812053</v>
      </c>
      <c r="F2143" s="217">
        <v>1659978</v>
      </c>
      <c r="G2143" s="217">
        <v>685091</v>
      </c>
      <c r="H2143" s="235">
        <v>18397830</v>
      </c>
      <c r="J2143" s="223" t="s">
        <v>131</v>
      </c>
      <c r="K2143" s="217">
        <v>9059429</v>
      </c>
      <c r="L2143" s="217">
        <v>4378297</v>
      </c>
      <c r="M2143" s="217">
        <v>724014</v>
      </c>
      <c r="N2143" s="217">
        <v>1321354</v>
      </c>
      <c r="O2143" s="217">
        <v>2360722</v>
      </c>
      <c r="P2143" s="217">
        <v>439715</v>
      </c>
      <c r="Q2143" s="235">
        <v>18283531</v>
      </c>
    </row>
    <row r="2144" spans="1:241" s="135" customFormat="1" ht="15" customHeight="1" x14ac:dyDescent="0.2">
      <c r="A2144" s="223" t="s">
        <v>172</v>
      </c>
      <c r="B2144" s="217">
        <v>13895284</v>
      </c>
      <c r="C2144" s="217">
        <v>5703477</v>
      </c>
      <c r="D2144" s="217">
        <v>944907</v>
      </c>
      <c r="E2144" s="217">
        <v>1926347</v>
      </c>
      <c r="F2144" s="217">
        <v>2025687</v>
      </c>
      <c r="G2144" s="217">
        <v>816286</v>
      </c>
      <c r="H2144" s="235">
        <v>25311988</v>
      </c>
      <c r="J2144" s="223" t="s">
        <v>130</v>
      </c>
      <c r="K2144" s="217">
        <v>11118478</v>
      </c>
      <c r="L2144" s="217">
        <v>6467582</v>
      </c>
      <c r="M2144" s="217">
        <v>884229</v>
      </c>
      <c r="N2144" s="217">
        <v>1064878</v>
      </c>
      <c r="O2144" s="217">
        <v>2411662</v>
      </c>
      <c r="P2144" s="217">
        <v>592595</v>
      </c>
      <c r="Q2144" s="235">
        <v>22539424</v>
      </c>
    </row>
    <row r="2145" spans="1:241" s="135" customFormat="1" ht="15" customHeight="1" x14ac:dyDescent="0.2">
      <c r="A2145" s="223" t="s">
        <v>857</v>
      </c>
      <c r="B2145" s="217">
        <v>6725714</v>
      </c>
      <c r="C2145" s="217">
        <v>5814481</v>
      </c>
      <c r="D2145" s="217">
        <v>709208</v>
      </c>
      <c r="E2145" s="217">
        <v>1494511</v>
      </c>
      <c r="F2145" s="217">
        <v>2056432</v>
      </c>
      <c r="G2145" s="217">
        <v>750364</v>
      </c>
      <c r="H2145" s="235">
        <v>17550710</v>
      </c>
      <c r="J2145" s="223" t="s">
        <v>129</v>
      </c>
      <c r="K2145" s="217">
        <v>6416396</v>
      </c>
      <c r="L2145" s="217">
        <v>4392919</v>
      </c>
      <c r="M2145" s="217">
        <v>681897</v>
      </c>
      <c r="N2145" s="217">
        <v>1136746</v>
      </c>
      <c r="O2145" s="217">
        <v>1915383</v>
      </c>
      <c r="P2145" s="217">
        <v>490905</v>
      </c>
      <c r="Q2145" s="235">
        <v>15034246</v>
      </c>
    </row>
    <row r="2146" spans="1:241" s="135" customFormat="1" ht="15" customHeight="1" x14ac:dyDescent="0.2">
      <c r="A2146" s="223" t="s">
        <v>170</v>
      </c>
      <c r="B2146" s="217">
        <v>6998567</v>
      </c>
      <c r="C2146" s="217">
        <v>9016831</v>
      </c>
      <c r="D2146" s="217">
        <v>706760</v>
      </c>
      <c r="E2146" s="217">
        <v>1504574</v>
      </c>
      <c r="F2146" s="217">
        <v>2168990</v>
      </c>
      <c r="G2146" s="217">
        <v>735599</v>
      </c>
      <c r="H2146" s="235">
        <v>21131321</v>
      </c>
      <c r="J2146" s="223" t="s">
        <v>863</v>
      </c>
      <c r="K2146" s="217">
        <v>5734533</v>
      </c>
      <c r="L2146" s="217">
        <v>3670886</v>
      </c>
      <c r="M2146" s="217">
        <v>523208</v>
      </c>
      <c r="N2146" s="217">
        <v>1278451</v>
      </c>
      <c r="O2146" s="217">
        <v>1891044</v>
      </c>
      <c r="P2146" s="217">
        <v>474596</v>
      </c>
      <c r="Q2146" s="235">
        <v>13572718</v>
      </c>
    </row>
    <row r="2147" spans="1:241" s="135" customFormat="1" ht="15" customHeight="1" x14ac:dyDescent="0.2">
      <c r="A2147" s="223" t="s">
        <v>169</v>
      </c>
      <c r="B2147" s="217">
        <v>12890948</v>
      </c>
      <c r="C2147" s="217">
        <v>9073780</v>
      </c>
      <c r="D2147" s="217">
        <v>957441</v>
      </c>
      <c r="E2147" s="217">
        <v>1851250</v>
      </c>
      <c r="F2147" s="217">
        <v>2246768</v>
      </c>
      <c r="G2147" s="217">
        <v>771681</v>
      </c>
      <c r="H2147" s="235">
        <v>27791868</v>
      </c>
      <c r="J2147" s="223" t="s">
        <v>127</v>
      </c>
      <c r="K2147" s="217">
        <v>10637589</v>
      </c>
      <c r="L2147" s="217">
        <v>4339888</v>
      </c>
      <c r="M2147" s="217">
        <v>769110</v>
      </c>
      <c r="N2147" s="217">
        <v>1227154</v>
      </c>
      <c r="O2147" s="217">
        <v>2065678</v>
      </c>
      <c r="P2147" s="217">
        <v>551326</v>
      </c>
      <c r="Q2147" s="235">
        <v>19590745</v>
      </c>
    </row>
    <row r="2148" spans="1:241" s="135" customFormat="1" ht="15" customHeight="1" x14ac:dyDescent="0.2">
      <c r="A2148" s="223" t="s">
        <v>168</v>
      </c>
      <c r="B2148" s="217">
        <v>8126001</v>
      </c>
      <c r="C2148" s="217">
        <v>8317163</v>
      </c>
      <c r="D2148" s="217">
        <v>737542</v>
      </c>
      <c r="E2148" s="217">
        <v>2039720</v>
      </c>
      <c r="F2148" s="217">
        <v>2271348</v>
      </c>
      <c r="G2148" s="217">
        <v>629402</v>
      </c>
      <c r="H2148" s="235">
        <v>22121176</v>
      </c>
      <c r="J2148" s="223" t="s">
        <v>126</v>
      </c>
      <c r="K2148" s="217">
        <v>6751061</v>
      </c>
      <c r="L2148" s="217">
        <v>4574325</v>
      </c>
      <c r="M2148" s="217">
        <v>681482</v>
      </c>
      <c r="N2148" s="217">
        <v>1261270</v>
      </c>
      <c r="O2148" s="217">
        <v>2573428</v>
      </c>
      <c r="P2148" s="217">
        <v>541497</v>
      </c>
      <c r="Q2148" s="235">
        <v>16383063</v>
      </c>
    </row>
    <row r="2149" spans="1:241" ht="15" customHeight="1" x14ac:dyDescent="0.25">
      <c r="A2149" s="223" t="s">
        <v>167</v>
      </c>
      <c r="B2149" s="217">
        <v>7559911</v>
      </c>
      <c r="C2149" s="217">
        <v>5497261</v>
      </c>
      <c r="D2149" s="217">
        <v>639283</v>
      </c>
      <c r="E2149" s="217">
        <v>1758707</v>
      </c>
      <c r="F2149" s="217">
        <v>1858486</v>
      </c>
      <c r="G2149" s="217">
        <v>560108</v>
      </c>
      <c r="H2149" s="235">
        <v>17873756</v>
      </c>
      <c r="I2149" s="136"/>
      <c r="J2149" s="223" t="s">
        <v>125</v>
      </c>
      <c r="K2149" s="217">
        <v>7657940</v>
      </c>
      <c r="L2149" s="217">
        <v>5429478</v>
      </c>
      <c r="M2149" s="217">
        <v>667239</v>
      </c>
      <c r="N2149" s="217">
        <v>990213</v>
      </c>
      <c r="O2149" s="217">
        <v>2131761</v>
      </c>
      <c r="P2149" s="217">
        <v>432445</v>
      </c>
      <c r="Q2149" s="235">
        <v>17309076</v>
      </c>
      <c r="R2149" s="136"/>
      <c r="S2149" s="136"/>
      <c r="T2149" s="136"/>
      <c r="U2149" s="136"/>
      <c r="V2149" s="136"/>
      <c r="W2149" s="136"/>
      <c r="X2149" s="136"/>
      <c r="Y2149" s="136"/>
      <c r="Z2149" s="136"/>
      <c r="AA2149" s="136"/>
      <c r="AB2149" s="136"/>
      <c r="AC2149" s="136"/>
      <c r="AD2149" s="136"/>
      <c r="AE2149" s="136"/>
      <c r="AF2149" s="136"/>
      <c r="AG2149" s="136"/>
      <c r="AH2149" s="136"/>
      <c r="AI2149" s="136"/>
      <c r="AJ2149" s="136"/>
      <c r="AK2149" s="136"/>
      <c r="AL2149" s="136"/>
      <c r="AM2149" s="136"/>
      <c r="AN2149" s="136"/>
      <c r="AO2149" s="136"/>
      <c r="AP2149" s="136"/>
      <c r="AQ2149" s="136"/>
      <c r="AR2149" s="136"/>
      <c r="AS2149" s="136"/>
      <c r="AT2149" s="136"/>
      <c r="AU2149" s="136"/>
      <c r="AV2149" s="136"/>
      <c r="AW2149" s="136"/>
      <c r="AX2149" s="136"/>
      <c r="AY2149" s="136"/>
      <c r="AZ2149" s="136"/>
      <c r="BA2149" s="136"/>
      <c r="BB2149" s="136"/>
      <c r="BC2149" s="136"/>
      <c r="BD2149" s="136"/>
      <c r="BE2149" s="136"/>
      <c r="BF2149" s="136"/>
      <c r="BG2149" s="136"/>
      <c r="BH2149" s="136"/>
      <c r="BI2149" s="136"/>
      <c r="BJ2149" s="136"/>
      <c r="BK2149" s="136"/>
      <c r="BL2149" s="136"/>
      <c r="BM2149" s="136"/>
      <c r="BN2149" s="136"/>
      <c r="BO2149" s="136"/>
      <c r="BP2149" s="136"/>
      <c r="BQ2149" s="136"/>
      <c r="BR2149" s="136"/>
      <c r="BS2149" s="136"/>
      <c r="BT2149" s="136"/>
      <c r="BU2149" s="136"/>
      <c r="BV2149" s="136"/>
      <c r="BW2149" s="136"/>
      <c r="BX2149" s="136"/>
      <c r="BY2149" s="136"/>
      <c r="BZ2149" s="136"/>
      <c r="CA2149" s="136"/>
      <c r="CB2149" s="136"/>
      <c r="CC2149" s="136"/>
      <c r="CD2149" s="136"/>
      <c r="CE2149" s="136"/>
      <c r="CF2149" s="136"/>
      <c r="CG2149" s="136"/>
      <c r="CH2149" s="136"/>
      <c r="CI2149" s="136"/>
      <c r="CJ2149" s="136"/>
      <c r="CK2149" s="136"/>
      <c r="CL2149" s="136"/>
      <c r="CM2149" s="136"/>
      <c r="CN2149" s="136"/>
      <c r="CO2149" s="136"/>
      <c r="CP2149" s="136"/>
      <c r="CQ2149" s="136"/>
      <c r="CR2149" s="136"/>
      <c r="CS2149" s="136"/>
      <c r="CT2149" s="136"/>
      <c r="CU2149" s="136"/>
      <c r="CV2149" s="136"/>
      <c r="CW2149" s="136"/>
      <c r="CX2149" s="136"/>
      <c r="CY2149" s="136"/>
      <c r="CZ2149" s="136"/>
      <c r="DA2149" s="136"/>
      <c r="DB2149" s="136"/>
      <c r="DC2149" s="136"/>
      <c r="DD2149" s="136"/>
      <c r="DE2149" s="136"/>
      <c r="DF2149" s="136"/>
      <c r="DG2149" s="136"/>
      <c r="DH2149" s="136"/>
      <c r="DI2149" s="136"/>
      <c r="DJ2149" s="136"/>
      <c r="DK2149" s="136"/>
      <c r="DL2149" s="136"/>
      <c r="DM2149" s="136"/>
      <c r="DN2149" s="136"/>
      <c r="DO2149" s="136"/>
      <c r="DP2149" s="136"/>
      <c r="DQ2149" s="136"/>
      <c r="DR2149" s="136"/>
      <c r="DS2149" s="136"/>
      <c r="DT2149" s="136"/>
      <c r="DU2149" s="136"/>
      <c r="DV2149" s="136"/>
      <c r="DW2149" s="136"/>
      <c r="DX2149" s="136"/>
      <c r="DY2149" s="136"/>
      <c r="DZ2149" s="136"/>
      <c r="EA2149" s="136"/>
      <c r="EB2149" s="136"/>
      <c r="EC2149" s="136"/>
      <c r="ED2149" s="136"/>
      <c r="EE2149" s="136"/>
      <c r="EF2149" s="136"/>
      <c r="EG2149" s="136"/>
      <c r="EH2149" s="136"/>
      <c r="EI2149" s="136"/>
      <c r="EJ2149" s="136"/>
      <c r="EK2149" s="136"/>
      <c r="EL2149" s="136"/>
      <c r="EM2149" s="136"/>
      <c r="EN2149" s="136"/>
      <c r="EO2149" s="136"/>
      <c r="EP2149" s="136"/>
      <c r="EQ2149" s="136"/>
      <c r="ER2149" s="136"/>
      <c r="ES2149" s="136"/>
      <c r="ET2149" s="136"/>
      <c r="EU2149" s="136"/>
      <c r="EV2149" s="136"/>
      <c r="EW2149" s="136"/>
      <c r="EX2149" s="136"/>
      <c r="EY2149" s="136"/>
      <c r="EZ2149" s="136"/>
      <c r="FA2149" s="136"/>
      <c r="FB2149" s="136"/>
      <c r="FC2149" s="136"/>
      <c r="FD2149" s="136"/>
      <c r="FE2149" s="136"/>
      <c r="FF2149" s="136"/>
      <c r="FG2149" s="136"/>
      <c r="FH2149" s="136"/>
      <c r="FI2149" s="136"/>
      <c r="FJ2149" s="136"/>
      <c r="FK2149" s="136"/>
      <c r="FL2149" s="136"/>
      <c r="FM2149" s="136"/>
      <c r="FN2149" s="136"/>
      <c r="FO2149" s="136"/>
      <c r="FP2149" s="136"/>
      <c r="FQ2149" s="136"/>
      <c r="FR2149" s="136"/>
      <c r="FS2149" s="136"/>
      <c r="FT2149" s="136"/>
      <c r="FU2149" s="136"/>
      <c r="FV2149" s="136"/>
      <c r="FW2149" s="136"/>
      <c r="FX2149" s="136"/>
      <c r="FY2149" s="136"/>
      <c r="FZ2149" s="136"/>
      <c r="GA2149" s="136"/>
      <c r="GB2149" s="136"/>
      <c r="GC2149" s="136"/>
      <c r="GD2149" s="136"/>
      <c r="GE2149" s="136"/>
      <c r="GF2149" s="136"/>
      <c r="GG2149" s="136"/>
      <c r="GH2149" s="136"/>
      <c r="GI2149" s="136"/>
      <c r="GJ2149" s="136"/>
      <c r="GK2149" s="136"/>
      <c r="GL2149" s="136"/>
      <c r="GM2149" s="136"/>
      <c r="GN2149" s="136"/>
      <c r="GO2149" s="136"/>
      <c r="GP2149" s="136"/>
      <c r="GQ2149" s="136"/>
      <c r="GR2149" s="136"/>
      <c r="GS2149" s="136"/>
      <c r="GT2149" s="136"/>
      <c r="GU2149" s="136"/>
      <c r="GV2149" s="136"/>
      <c r="GW2149" s="136"/>
      <c r="GX2149" s="136"/>
      <c r="GY2149" s="136"/>
      <c r="GZ2149" s="136"/>
      <c r="HA2149" s="136"/>
      <c r="HB2149" s="136"/>
      <c r="HC2149" s="136"/>
      <c r="HD2149" s="136"/>
      <c r="HE2149" s="136"/>
      <c r="HF2149" s="136"/>
      <c r="HG2149" s="136"/>
      <c r="HH2149" s="136"/>
      <c r="HI2149" s="136"/>
      <c r="HJ2149" s="136"/>
      <c r="HK2149" s="136"/>
      <c r="HL2149" s="136"/>
      <c r="HM2149" s="136"/>
      <c r="HN2149" s="136"/>
      <c r="HO2149" s="136"/>
      <c r="HP2149" s="136"/>
      <c r="HQ2149" s="136"/>
      <c r="HR2149" s="136"/>
      <c r="HS2149" s="136"/>
      <c r="HT2149" s="136"/>
      <c r="HU2149" s="136"/>
      <c r="HV2149" s="136"/>
      <c r="HW2149" s="136"/>
      <c r="HX2149" s="136"/>
      <c r="HY2149" s="136"/>
      <c r="HZ2149" s="136"/>
      <c r="IA2149" s="136"/>
      <c r="IB2149" s="136"/>
      <c r="IC2149" s="136"/>
      <c r="ID2149" s="136"/>
      <c r="IE2149" s="136"/>
      <c r="IF2149" s="136"/>
      <c r="IG2149" s="136"/>
    </row>
    <row r="2150" spans="1:241" s="273" customFormat="1" ht="15" customHeight="1" x14ac:dyDescent="0.25">
      <c r="A2150" s="223" t="s">
        <v>858</v>
      </c>
      <c r="B2150" s="217">
        <v>5436368</v>
      </c>
      <c r="C2150" s="217">
        <v>5248374</v>
      </c>
      <c r="D2150" s="217">
        <v>540326</v>
      </c>
      <c r="E2150" s="217">
        <v>1294696</v>
      </c>
      <c r="F2150" s="217">
        <v>2091464</v>
      </c>
      <c r="G2150" s="217">
        <v>657018</v>
      </c>
      <c r="H2150" s="235">
        <v>15268246</v>
      </c>
      <c r="I2150" s="295"/>
      <c r="J2150" s="223" t="s">
        <v>124</v>
      </c>
      <c r="K2150" s="217">
        <v>5436190</v>
      </c>
      <c r="L2150" s="217">
        <v>5429934</v>
      </c>
      <c r="M2150" s="217">
        <v>612229</v>
      </c>
      <c r="N2150" s="217">
        <v>1147325</v>
      </c>
      <c r="O2150" s="217">
        <v>1606327</v>
      </c>
      <c r="P2150" s="217">
        <v>464679</v>
      </c>
      <c r="Q2150" s="235">
        <v>14696684</v>
      </c>
      <c r="R2150" s="295"/>
      <c r="S2150" s="295"/>
      <c r="T2150" s="295"/>
      <c r="U2150" s="295"/>
      <c r="V2150" s="295"/>
      <c r="W2150" s="295"/>
      <c r="X2150" s="295"/>
      <c r="Y2150" s="295"/>
      <c r="Z2150" s="295"/>
      <c r="AA2150" s="295"/>
      <c r="AB2150" s="295"/>
      <c r="AC2150" s="295"/>
      <c r="AD2150" s="295"/>
      <c r="AE2150" s="295"/>
      <c r="AF2150" s="295"/>
      <c r="AG2150" s="295"/>
      <c r="AH2150" s="295"/>
      <c r="AI2150" s="295"/>
      <c r="AJ2150" s="295"/>
      <c r="AK2150" s="295"/>
      <c r="AL2150" s="295"/>
      <c r="AM2150" s="295"/>
      <c r="AN2150" s="295"/>
      <c r="AO2150" s="295"/>
      <c r="AP2150" s="295"/>
      <c r="AQ2150" s="295"/>
      <c r="AR2150" s="295"/>
      <c r="AS2150" s="295"/>
      <c r="AT2150" s="295"/>
      <c r="AU2150" s="295"/>
      <c r="AV2150" s="295"/>
      <c r="AW2150" s="295"/>
      <c r="AX2150" s="295"/>
      <c r="AY2150" s="295"/>
      <c r="AZ2150" s="295"/>
      <c r="BA2150" s="295"/>
      <c r="BB2150" s="295"/>
      <c r="BC2150" s="295"/>
      <c r="BD2150" s="295"/>
      <c r="BE2150" s="295"/>
      <c r="BF2150" s="295"/>
      <c r="BG2150" s="295"/>
      <c r="BH2150" s="295"/>
      <c r="BI2150" s="295"/>
      <c r="BJ2150" s="295"/>
      <c r="BK2150" s="295"/>
      <c r="BL2150" s="295"/>
      <c r="BM2150" s="295"/>
      <c r="BN2150" s="295"/>
      <c r="BO2150" s="295"/>
      <c r="BP2150" s="295"/>
      <c r="BQ2150" s="295"/>
      <c r="BR2150" s="295"/>
      <c r="BS2150" s="295"/>
      <c r="BT2150" s="295"/>
      <c r="BU2150" s="295"/>
      <c r="BV2150" s="295"/>
      <c r="BW2150" s="295"/>
      <c r="BX2150" s="295"/>
      <c r="BY2150" s="295"/>
      <c r="BZ2150" s="295"/>
      <c r="CA2150" s="295"/>
      <c r="CB2150" s="295"/>
      <c r="CC2150" s="295"/>
      <c r="CD2150" s="295"/>
      <c r="CE2150" s="295"/>
      <c r="CF2150" s="295"/>
      <c r="CG2150" s="295"/>
      <c r="CH2150" s="295"/>
      <c r="CI2150" s="295"/>
      <c r="CJ2150" s="295"/>
      <c r="CK2150" s="295"/>
      <c r="CL2150" s="295"/>
      <c r="CM2150" s="295"/>
      <c r="CN2150" s="295"/>
      <c r="CO2150" s="295"/>
      <c r="CP2150" s="295"/>
      <c r="CQ2150" s="295"/>
      <c r="CR2150" s="295"/>
      <c r="CS2150" s="295"/>
      <c r="CT2150" s="295"/>
      <c r="CU2150" s="295"/>
      <c r="CV2150" s="295"/>
      <c r="CW2150" s="295"/>
      <c r="CX2150" s="295"/>
      <c r="CY2150" s="295"/>
      <c r="CZ2150" s="295"/>
      <c r="DA2150" s="295"/>
      <c r="DB2150" s="295"/>
      <c r="DC2150" s="295"/>
      <c r="DD2150" s="295"/>
      <c r="DE2150" s="295"/>
      <c r="DF2150" s="295"/>
      <c r="DG2150" s="295"/>
      <c r="DH2150" s="295"/>
      <c r="DI2150" s="295"/>
      <c r="DJ2150" s="295"/>
      <c r="DK2150" s="295"/>
      <c r="DL2150" s="295"/>
      <c r="DM2150" s="295"/>
      <c r="DN2150" s="295"/>
      <c r="DO2150" s="295"/>
      <c r="DP2150" s="295"/>
      <c r="DQ2150" s="295"/>
      <c r="DR2150" s="295"/>
      <c r="DS2150" s="295"/>
      <c r="DT2150" s="295"/>
      <c r="DU2150" s="295"/>
      <c r="DV2150" s="295"/>
      <c r="DW2150" s="295"/>
      <c r="DX2150" s="295"/>
      <c r="DY2150" s="295"/>
      <c r="DZ2150" s="295"/>
      <c r="EA2150" s="295"/>
      <c r="EB2150" s="295"/>
      <c r="EC2150" s="295"/>
      <c r="ED2150" s="295"/>
      <c r="EE2150" s="295"/>
      <c r="EF2150" s="295"/>
      <c r="EG2150" s="295"/>
      <c r="EH2150" s="295"/>
      <c r="EI2150" s="295"/>
      <c r="EJ2150" s="295"/>
      <c r="EK2150" s="295"/>
      <c r="EL2150" s="295"/>
      <c r="EM2150" s="295"/>
      <c r="EN2150" s="295"/>
      <c r="EO2150" s="295"/>
      <c r="EP2150" s="295"/>
      <c r="EQ2150" s="295"/>
      <c r="ER2150" s="295"/>
      <c r="ES2150" s="295"/>
      <c r="ET2150" s="295"/>
      <c r="EU2150" s="295"/>
      <c r="EV2150" s="295"/>
      <c r="EW2150" s="295"/>
      <c r="EX2150" s="295"/>
      <c r="EY2150" s="295"/>
      <c r="EZ2150" s="295"/>
      <c r="FA2150" s="295"/>
      <c r="FB2150" s="295"/>
      <c r="FC2150" s="295"/>
      <c r="FD2150" s="295"/>
      <c r="FE2150" s="295"/>
      <c r="FF2150" s="295"/>
      <c r="FG2150" s="295"/>
      <c r="FH2150" s="295"/>
      <c r="FI2150" s="295"/>
      <c r="FJ2150" s="295"/>
      <c r="FK2150" s="295"/>
      <c r="FL2150" s="295"/>
      <c r="FM2150" s="295"/>
      <c r="FN2150" s="295"/>
      <c r="FO2150" s="295"/>
      <c r="FP2150" s="295"/>
      <c r="FQ2150" s="295"/>
      <c r="FR2150" s="295"/>
      <c r="FS2150" s="295"/>
      <c r="FT2150" s="295"/>
      <c r="FU2150" s="295"/>
      <c r="FV2150" s="295"/>
      <c r="FW2150" s="295"/>
      <c r="FX2150" s="295"/>
      <c r="FY2150" s="295"/>
      <c r="FZ2150" s="295"/>
      <c r="GA2150" s="295"/>
      <c r="GB2150" s="295"/>
      <c r="GC2150" s="295"/>
      <c r="GD2150" s="295"/>
      <c r="GE2150" s="295"/>
      <c r="GF2150" s="295"/>
      <c r="GG2150" s="295"/>
      <c r="GH2150" s="295"/>
      <c r="GI2150" s="295"/>
      <c r="GJ2150" s="295"/>
      <c r="GK2150" s="295"/>
      <c r="GL2150" s="295"/>
      <c r="GM2150" s="295"/>
      <c r="GN2150" s="295"/>
      <c r="GO2150" s="295"/>
      <c r="GP2150" s="295"/>
      <c r="GQ2150" s="295"/>
      <c r="GR2150" s="295"/>
      <c r="GS2150" s="295"/>
      <c r="GT2150" s="295"/>
      <c r="GU2150" s="295"/>
      <c r="GV2150" s="295"/>
      <c r="GW2150" s="295"/>
      <c r="GX2150" s="295"/>
      <c r="GY2150" s="295"/>
      <c r="GZ2150" s="295"/>
      <c r="HA2150" s="295"/>
      <c r="HB2150" s="295"/>
      <c r="HC2150" s="295"/>
      <c r="HD2150" s="295"/>
      <c r="HE2150" s="295"/>
      <c r="HF2150" s="295"/>
      <c r="HG2150" s="295"/>
      <c r="HH2150" s="295"/>
      <c r="HI2150" s="295"/>
      <c r="HJ2150" s="295"/>
      <c r="HK2150" s="295"/>
      <c r="HL2150" s="295"/>
      <c r="HM2150" s="295"/>
      <c r="HN2150" s="295"/>
      <c r="HO2150" s="295"/>
      <c r="HP2150" s="295"/>
      <c r="HQ2150" s="295"/>
      <c r="HR2150" s="295"/>
      <c r="HS2150" s="295"/>
      <c r="HT2150" s="295"/>
      <c r="HU2150" s="295"/>
      <c r="HV2150" s="295"/>
      <c r="HW2150" s="295"/>
      <c r="HX2150" s="295"/>
      <c r="HY2150" s="295"/>
      <c r="HZ2150" s="295"/>
      <c r="IA2150" s="295"/>
      <c r="IB2150" s="295"/>
      <c r="IC2150" s="295"/>
      <c r="ID2150" s="295"/>
      <c r="IE2150" s="295"/>
      <c r="IF2150" s="295"/>
      <c r="IG2150" s="295"/>
    </row>
    <row r="2151" spans="1:241" s="273" customFormat="1" ht="15" customHeight="1" x14ac:dyDescent="0.25">
      <c r="A2151" s="223" t="s">
        <v>165</v>
      </c>
      <c r="B2151" s="217">
        <v>5626763</v>
      </c>
      <c r="C2151" s="217">
        <v>4500041</v>
      </c>
      <c r="D2151" s="217">
        <v>669784</v>
      </c>
      <c r="E2151" s="217">
        <v>1292644</v>
      </c>
      <c r="F2151" s="217">
        <v>2155971</v>
      </c>
      <c r="G2151" s="217">
        <v>589681</v>
      </c>
      <c r="H2151" s="235">
        <v>14834884</v>
      </c>
      <c r="I2151" s="295"/>
      <c r="J2151" s="223" t="s">
        <v>864</v>
      </c>
      <c r="K2151" s="217">
        <v>14718736</v>
      </c>
      <c r="L2151" s="217">
        <v>8666902</v>
      </c>
      <c r="M2151" s="217">
        <v>1013927</v>
      </c>
      <c r="N2151" s="217">
        <v>1149706</v>
      </c>
      <c r="O2151" s="217">
        <v>2775366</v>
      </c>
      <c r="P2151" s="217">
        <v>664536</v>
      </c>
      <c r="Q2151" s="235">
        <v>28989173</v>
      </c>
      <c r="R2151" s="295"/>
      <c r="S2151" s="295"/>
      <c r="T2151" s="295"/>
      <c r="U2151" s="295"/>
      <c r="V2151" s="295"/>
      <c r="W2151" s="295"/>
      <c r="X2151" s="295"/>
      <c r="Y2151" s="295"/>
      <c r="Z2151" s="295"/>
      <c r="AA2151" s="295"/>
      <c r="AB2151" s="295"/>
      <c r="AC2151" s="295"/>
      <c r="AD2151" s="295"/>
      <c r="AE2151" s="295"/>
      <c r="AF2151" s="295"/>
      <c r="AG2151" s="295"/>
      <c r="AH2151" s="295"/>
      <c r="AI2151" s="295"/>
      <c r="AJ2151" s="295"/>
      <c r="AK2151" s="295"/>
      <c r="AL2151" s="295"/>
      <c r="AM2151" s="295"/>
      <c r="AN2151" s="295"/>
      <c r="AO2151" s="295"/>
      <c r="AP2151" s="295"/>
      <c r="AQ2151" s="295"/>
      <c r="AR2151" s="295"/>
      <c r="AS2151" s="295"/>
      <c r="AT2151" s="295"/>
      <c r="AU2151" s="295"/>
      <c r="AV2151" s="295"/>
      <c r="AW2151" s="295"/>
      <c r="AX2151" s="295"/>
      <c r="AY2151" s="295"/>
      <c r="AZ2151" s="295"/>
      <c r="BA2151" s="295"/>
      <c r="BB2151" s="295"/>
      <c r="BC2151" s="295"/>
      <c r="BD2151" s="295"/>
      <c r="BE2151" s="295"/>
      <c r="BF2151" s="295"/>
      <c r="BG2151" s="295"/>
      <c r="BH2151" s="295"/>
      <c r="BI2151" s="295"/>
      <c r="BJ2151" s="295"/>
      <c r="BK2151" s="295"/>
      <c r="BL2151" s="295"/>
      <c r="BM2151" s="295"/>
      <c r="BN2151" s="295"/>
      <c r="BO2151" s="295"/>
      <c r="BP2151" s="295"/>
      <c r="BQ2151" s="295"/>
      <c r="BR2151" s="295"/>
      <c r="BS2151" s="295"/>
      <c r="BT2151" s="295"/>
      <c r="BU2151" s="295"/>
      <c r="BV2151" s="295"/>
      <c r="BW2151" s="295"/>
      <c r="BX2151" s="295"/>
      <c r="BY2151" s="295"/>
      <c r="BZ2151" s="295"/>
      <c r="CA2151" s="295"/>
      <c r="CB2151" s="295"/>
      <c r="CC2151" s="295"/>
      <c r="CD2151" s="295"/>
      <c r="CE2151" s="295"/>
      <c r="CF2151" s="295"/>
      <c r="CG2151" s="295"/>
      <c r="CH2151" s="295"/>
      <c r="CI2151" s="295"/>
      <c r="CJ2151" s="295"/>
      <c r="CK2151" s="295"/>
      <c r="CL2151" s="295"/>
      <c r="CM2151" s="295"/>
      <c r="CN2151" s="295"/>
      <c r="CO2151" s="295"/>
      <c r="CP2151" s="295"/>
      <c r="CQ2151" s="295"/>
      <c r="CR2151" s="295"/>
      <c r="CS2151" s="295"/>
      <c r="CT2151" s="295"/>
      <c r="CU2151" s="295"/>
      <c r="CV2151" s="295"/>
      <c r="CW2151" s="295"/>
      <c r="CX2151" s="295"/>
      <c r="CY2151" s="295"/>
      <c r="CZ2151" s="295"/>
      <c r="DA2151" s="295"/>
      <c r="DB2151" s="295"/>
      <c r="DC2151" s="295"/>
      <c r="DD2151" s="295"/>
      <c r="DE2151" s="295"/>
      <c r="DF2151" s="295"/>
      <c r="DG2151" s="295"/>
      <c r="DH2151" s="295"/>
      <c r="DI2151" s="295"/>
      <c r="DJ2151" s="295"/>
      <c r="DK2151" s="295"/>
      <c r="DL2151" s="295"/>
      <c r="DM2151" s="295"/>
      <c r="DN2151" s="295"/>
      <c r="DO2151" s="295"/>
      <c r="DP2151" s="295"/>
      <c r="DQ2151" s="295"/>
      <c r="DR2151" s="295"/>
      <c r="DS2151" s="295"/>
      <c r="DT2151" s="295"/>
      <c r="DU2151" s="295"/>
      <c r="DV2151" s="295"/>
      <c r="DW2151" s="295"/>
      <c r="DX2151" s="295"/>
      <c r="DY2151" s="295"/>
      <c r="DZ2151" s="295"/>
      <c r="EA2151" s="295"/>
      <c r="EB2151" s="295"/>
      <c r="EC2151" s="295"/>
      <c r="ED2151" s="295"/>
      <c r="EE2151" s="295"/>
      <c r="EF2151" s="295"/>
      <c r="EG2151" s="295"/>
      <c r="EH2151" s="295"/>
      <c r="EI2151" s="295"/>
      <c r="EJ2151" s="295"/>
      <c r="EK2151" s="295"/>
      <c r="EL2151" s="295"/>
      <c r="EM2151" s="295"/>
      <c r="EN2151" s="295"/>
      <c r="EO2151" s="295"/>
      <c r="EP2151" s="295"/>
      <c r="EQ2151" s="295"/>
      <c r="ER2151" s="295"/>
      <c r="ES2151" s="295"/>
      <c r="ET2151" s="295"/>
      <c r="EU2151" s="295"/>
      <c r="EV2151" s="295"/>
      <c r="EW2151" s="295"/>
      <c r="EX2151" s="295"/>
      <c r="EY2151" s="295"/>
      <c r="EZ2151" s="295"/>
      <c r="FA2151" s="295"/>
      <c r="FB2151" s="295"/>
      <c r="FC2151" s="295"/>
      <c r="FD2151" s="295"/>
      <c r="FE2151" s="295"/>
      <c r="FF2151" s="295"/>
      <c r="FG2151" s="295"/>
      <c r="FH2151" s="295"/>
      <c r="FI2151" s="295"/>
      <c r="FJ2151" s="295"/>
      <c r="FK2151" s="295"/>
      <c r="FL2151" s="295"/>
      <c r="FM2151" s="295"/>
      <c r="FN2151" s="295"/>
      <c r="FO2151" s="295"/>
      <c r="FP2151" s="295"/>
      <c r="FQ2151" s="295"/>
      <c r="FR2151" s="295"/>
      <c r="FS2151" s="295"/>
      <c r="FT2151" s="295"/>
      <c r="FU2151" s="295"/>
      <c r="FV2151" s="295"/>
      <c r="FW2151" s="295"/>
      <c r="FX2151" s="295"/>
      <c r="FY2151" s="295"/>
      <c r="FZ2151" s="295"/>
      <c r="GA2151" s="295"/>
      <c r="GB2151" s="295"/>
      <c r="GC2151" s="295"/>
      <c r="GD2151" s="295"/>
      <c r="GE2151" s="295"/>
      <c r="GF2151" s="295"/>
      <c r="GG2151" s="295"/>
      <c r="GH2151" s="295"/>
      <c r="GI2151" s="295"/>
      <c r="GJ2151" s="295"/>
      <c r="GK2151" s="295"/>
      <c r="GL2151" s="295"/>
      <c r="GM2151" s="295"/>
      <c r="GN2151" s="295"/>
      <c r="GO2151" s="295"/>
      <c r="GP2151" s="295"/>
      <c r="GQ2151" s="295"/>
      <c r="GR2151" s="295"/>
      <c r="GS2151" s="295"/>
      <c r="GT2151" s="295"/>
      <c r="GU2151" s="295"/>
      <c r="GV2151" s="295"/>
      <c r="GW2151" s="295"/>
      <c r="GX2151" s="295"/>
      <c r="GY2151" s="295"/>
      <c r="GZ2151" s="295"/>
      <c r="HA2151" s="295"/>
      <c r="HB2151" s="295"/>
      <c r="HC2151" s="295"/>
      <c r="HD2151" s="295"/>
      <c r="HE2151" s="295"/>
      <c r="HF2151" s="295"/>
      <c r="HG2151" s="295"/>
      <c r="HH2151" s="295"/>
      <c r="HI2151" s="295"/>
      <c r="HJ2151" s="295"/>
      <c r="HK2151" s="295"/>
      <c r="HL2151" s="295"/>
      <c r="HM2151" s="295"/>
      <c r="HN2151" s="295"/>
      <c r="HO2151" s="295"/>
      <c r="HP2151" s="295"/>
      <c r="HQ2151" s="295"/>
      <c r="HR2151" s="295"/>
      <c r="HS2151" s="295"/>
      <c r="HT2151" s="295"/>
      <c r="HU2151" s="295"/>
      <c r="HV2151" s="295"/>
      <c r="HW2151" s="295"/>
      <c r="HX2151" s="295"/>
      <c r="HY2151" s="295"/>
      <c r="HZ2151" s="295"/>
      <c r="IA2151" s="295"/>
      <c r="IB2151" s="295"/>
      <c r="IC2151" s="295"/>
      <c r="ID2151" s="295"/>
      <c r="IE2151" s="295"/>
      <c r="IF2151" s="295"/>
      <c r="IG2151" s="295"/>
    </row>
    <row r="2152" spans="1:241" s="273" customFormat="1" ht="15" customHeight="1" x14ac:dyDescent="0.25">
      <c r="A2152" s="223" t="s">
        <v>164</v>
      </c>
      <c r="B2152" s="217">
        <v>10523524</v>
      </c>
      <c r="C2152" s="217">
        <v>7695714</v>
      </c>
      <c r="D2152" s="217">
        <v>838244</v>
      </c>
      <c r="E2152" s="217">
        <v>1518417</v>
      </c>
      <c r="F2152" s="217">
        <v>2269672</v>
      </c>
      <c r="G2152" s="217">
        <v>1016716</v>
      </c>
      <c r="H2152" s="235">
        <v>23862287</v>
      </c>
      <c r="I2152" s="295"/>
      <c r="J2152" s="223" t="s">
        <v>122</v>
      </c>
      <c r="K2152" s="217">
        <v>12723255</v>
      </c>
      <c r="L2152" s="217">
        <v>5671471</v>
      </c>
      <c r="M2152" s="217">
        <v>817804</v>
      </c>
      <c r="N2152" s="217">
        <v>1124631</v>
      </c>
      <c r="O2152" s="217">
        <v>2417503</v>
      </c>
      <c r="P2152" s="217">
        <v>531615</v>
      </c>
      <c r="Q2152" s="235">
        <v>23286279</v>
      </c>
      <c r="R2152" s="295"/>
      <c r="S2152" s="295"/>
      <c r="T2152" s="295"/>
      <c r="U2152" s="295"/>
      <c r="V2152" s="295"/>
      <c r="W2152" s="295"/>
      <c r="X2152" s="295"/>
      <c r="Y2152" s="295"/>
      <c r="Z2152" s="295"/>
      <c r="AA2152" s="295"/>
      <c r="AB2152" s="295"/>
      <c r="AC2152" s="295"/>
      <c r="AD2152" s="295"/>
      <c r="AE2152" s="295"/>
      <c r="AF2152" s="295"/>
      <c r="AG2152" s="295"/>
      <c r="AH2152" s="295"/>
      <c r="AI2152" s="295"/>
      <c r="AJ2152" s="295"/>
      <c r="AK2152" s="295"/>
      <c r="AL2152" s="295"/>
      <c r="AM2152" s="295"/>
      <c r="AN2152" s="295"/>
      <c r="AO2152" s="295"/>
      <c r="AP2152" s="295"/>
      <c r="AQ2152" s="295"/>
      <c r="AR2152" s="295"/>
      <c r="AS2152" s="295"/>
      <c r="AT2152" s="295"/>
      <c r="AU2152" s="295"/>
      <c r="AV2152" s="295"/>
      <c r="AW2152" s="295"/>
      <c r="AX2152" s="295"/>
      <c r="AY2152" s="295"/>
      <c r="AZ2152" s="295"/>
      <c r="BA2152" s="295"/>
      <c r="BB2152" s="295"/>
      <c r="BC2152" s="295"/>
      <c r="BD2152" s="295"/>
      <c r="BE2152" s="295"/>
      <c r="BF2152" s="295"/>
      <c r="BG2152" s="295"/>
      <c r="BH2152" s="295"/>
      <c r="BI2152" s="295"/>
      <c r="BJ2152" s="295"/>
      <c r="BK2152" s="295"/>
      <c r="BL2152" s="295"/>
      <c r="BM2152" s="295"/>
      <c r="BN2152" s="295"/>
      <c r="BO2152" s="295"/>
      <c r="BP2152" s="295"/>
      <c r="BQ2152" s="295"/>
      <c r="BR2152" s="295"/>
      <c r="BS2152" s="295"/>
      <c r="BT2152" s="295"/>
      <c r="BU2152" s="295"/>
      <c r="BV2152" s="295"/>
      <c r="BW2152" s="295"/>
      <c r="BX2152" s="295"/>
      <c r="BY2152" s="295"/>
      <c r="BZ2152" s="295"/>
      <c r="CA2152" s="295"/>
      <c r="CB2152" s="295"/>
      <c r="CC2152" s="295"/>
      <c r="CD2152" s="295"/>
      <c r="CE2152" s="295"/>
      <c r="CF2152" s="295"/>
      <c r="CG2152" s="295"/>
      <c r="CH2152" s="295"/>
      <c r="CI2152" s="295"/>
      <c r="CJ2152" s="295"/>
      <c r="CK2152" s="295"/>
      <c r="CL2152" s="295"/>
      <c r="CM2152" s="295"/>
      <c r="CN2152" s="295"/>
      <c r="CO2152" s="295"/>
      <c r="CP2152" s="295"/>
      <c r="CQ2152" s="295"/>
      <c r="CR2152" s="295"/>
      <c r="CS2152" s="295"/>
      <c r="CT2152" s="295"/>
      <c r="CU2152" s="295"/>
      <c r="CV2152" s="295"/>
      <c r="CW2152" s="295"/>
      <c r="CX2152" s="295"/>
      <c r="CY2152" s="295"/>
      <c r="CZ2152" s="295"/>
      <c r="DA2152" s="295"/>
      <c r="DB2152" s="295"/>
      <c r="DC2152" s="295"/>
      <c r="DD2152" s="295"/>
      <c r="DE2152" s="295"/>
      <c r="DF2152" s="295"/>
      <c r="DG2152" s="295"/>
      <c r="DH2152" s="295"/>
      <c r="DI2152" s="295"/>
      <c r="DJ2152" s="295"/>
      <c r="DK2152" s="295"/>
      <c r="DL2152" s="295"/>
      <c r="DM2152" s="295"/>
      <c r="DN2152" s="295"/>
      <c r="DO2152" s="295"/>
      <c r="DP2152" s="295"/>
      <c r="DQ2152" s="295"/>
      <c r="DR2152" s="295"/>
      <c r="DS2152" s="295"/>
      <c r="DT2152" s="295"/>
      <c r="DU2152" s="295"/>
      <c r="DV2152" s="295"/>
      <c r="DW2152" s="295"/>
      <c r="DX2152" s="295"/>
      <c r="DY2152" s="295"/>
      <c r="DZ2152" s="295"/>
      <c r="EA2152" s="295"/>
      <c r="EB2152" s="295"/>
      <c r="EC2152" s="295"/>
      <c r="ED2152" s="295"/>
      <c r="EE2152" s="295"/>
      <c r="EF2152" s="295"/>
      <c r="EG2152" s="295"/>
      <c r="EH2152" s="295"/>
      <c r="EI2152" s="295"/>
      <c r="EJ2152" s="295"/>
      <c r="EK2152" s="295"/>
      <c r="EL2152" s="295"/>
      <c r="EM2152" s="295"/>
      <c r="EN2152" s="295"/>
      <c r="EO2152" s="295"/>
      <c r="EP2152" s="295"/>
      <c r="EQ2152" s="295"/>
      <c r="ER2152" s="295"/>
      <c r="ES2152" s="295"/>
      <c r="ET2152" s="295"/>
      <c r="EU2152" s="295"/>
      <c r="EV2152" s="295"/>
      <c r="EW2152" s="295"/>
      <c r="EX2152" s="295"/>
      <c r="EY2152" s="295"/>
      <c r="EZ2152" s="295"/>
      <c r="FA2152" s="295"/>
      <c r="FB2152" s="295"/>
      <c r="FC2152" s="295"/>
      <c r="FD2152" s="295"/>
      <c r="FE2152" s="295"/>
      <c r="FF2152" s="295"/>
      <c r="FG2152" s="295"/>
      <c r="FH2152" s="295"/>
      <c r="FI2152" s="295"/>
      <c r="FJ2152" s="295"/>
      <c r="FK2152" s="295"/>
      <c r="FL2152" s="295"/>
      <c r="FM2152" s="295"/>
      <c r="FN2152" s="295"/>
      <c r="FO2152" s="295"/>
      <c r="FP2152" s="295"/>
      <c r="FQ2152" s="295"/>
      <c r="FR2152" s="295"/>
      <c r="FS2152" s="295"/>
      <c r="FT2152" s="295"/>
      <c r="FU2152" s="295"/>
      <c r="FV2152" s="295"/>
      <c r="FW2152" s="295"/>
      <c r="FX2152" s="295"/>
      <c r="FY2152" s="295"/>
      <c r="FZ2152" s="295"/>
      <c r="GA2152" s="295"/>
      <c r="GB2152" s="295"/>
      <c r="GC2152" s="295"/>
      <c r="GD2152" s="295"/>
      <c r="GE2152" s="295"/>
      <c r="GF2152" s="295"/>
      <c r="GG2152" s="295"/>
      <c r="GH2152" s="295"/>
      <c r="GI2152" s="295"/>
      <c r="GJ2152" s="295"/>
      <c r="GK2152" s="295"/>
      <c r="GL2152" s="295"/>
      <c r="GM2152" s="295"/>
      <c r="GN2152" s="295"/>
      <c r="GO2152" s="295"/>
      <c r="GP2152" s="295"/>
      <c r="GQ2152" s="295"/>
      <c r="GR2152" s="295"/>
      <c r="GS2152" s="295"/>
      <c r="GT2152" s="295"/>
      <c r="GU2152" s="295"/>
      <c r="GV2152" s="295"/>
      <c r="GW2152" s="295"/>
      <c r="GX2152" s="295"/>
      <c r="GY2152" s="295"/>
      <c r="GZ2152" s="295"/>
      <c r="HA2152" s="295"/>
      <c r="HB2152" s="295"/>
      <c r="HC2152" s="295"/>
      <c r="HD2152" s="295"/>
      <c r="HE2152" s="295"/>
      <c r="HF2152" s="295"/>
      <c r="HG2152" s="295"/>
      <c r="HH2152" s="295"/>
      <c r="HI2152" s="295"/>
      <c r="HJ2152" s="295"/>
      <c r="HK2152" s="295"/>
      <c r="HL2152" s="295"/>
      <c r="HM2152" s="295"/>
      <c r="HN2152" s="295"/>
      <c r="HO2152" s="295"/>
      <c r="HP2152" s="295"/>
      <c r="HQ2152" s="295"/>
      <c r="HR2152" s="295"/>
      <c r="HS2152" s="295"/>
      <c r="HT2152" s="295"/>
      <c r="HU2152" s="295"/>
      <c r="HV2152" s="295"/>
      <c r="HW2152" s="295"/>
      <c r="HX2152" s="295"/>
      <c r="HY2152" s="295"/>
      <c r="HZ2152" s="295"/>
      <c r="IA2152" s="295"/>
      <c r="IB2152" s="295"/>
      <c r="IC2152" s="295"/>
      <c r="ID2152" s="295"/>
      <c r="IE2152" s="295"/>
      <c r="IF2152" s="295"/>
      <c r="IG2152" s="295"/>
    </row>
    <row r="2153" spans="1:241" s="273" customFormat="1" ht="15" customHeight="1" x14ac:dyDescent="0.25">
      <c r="A2153" s="223" t="s">
        <v>163</v>
      </c>
      <c r="B2153" s="217">
        <v>7910622</v>
      </c>
      <c r="C2153" s="217">
        <v>5095043</v>
      </c>
      <c r="D2153" s="217">
        <v>596310</v>
      </c>
      <c r="E2153" s="217">
        <v>1163516</v>
      </c>
      <c r="F2153" s="217">
        <v>1972618</v>
      </c>
      <c r="G2153" s="217">
        <v>591091</v>
      </c>
      <c r="H2153" s="235">
        <v>17329200</v>
      </c>
      <c r="I2153" s="295"/>
      <c r="J2153" s="223" t="s">
        <v>121</v>
      </c>
      <c r="K2153" s="217">
        <v>8594871</v>
      </c>
      <c r="L2153" s="217">
        <v>4257143</v>
      </c>
      <c r="M2153" s="217">
        <v>663330</v>
      </c>
      <c r="N2153" s="217">
        <v>1005949</v>
      </c>
      <c r="O2153" s="217">
        <v>2179026</v>
      </c>
      <c r="P2153" s="217">
        <v>501343</v>
      </c>
      <c r="Q2153" s="235">
        <v>17201662</v>
      </c>
      <c r="R2153" s="295"/>
      <c r="S2153" s="295"/>
      <c r="T2153" s="295"/>
      <c r="U2153" s="295"/>
      <c r="V2153" s="295"/>
      <c r="W2153" s="295"/>
      <c r="X2153" s="295"/>
      <c r="Y2153" s="295"/>
      <c r="Z2153" s="295"/>
      <c r="AA2153" s="295"/>
      <c r="AB2153" s="295"/>
      <c r="AC2153" s="295"/>
      <c r="AD2153" s="295"/>
      <c r="AE2153" s="295"/>
      <c r="AF2153" s="295"/>
      <c r="AG2153" s="295"/>
      <c r="AH2153" s="295"/>
      <c r="AI2153" s="295"/>
      <c r="AJ2153" s="295"/>
      <c r="AK2153" s="295"/>
      <c r="AL2153" s="295"/>
      <c r="AM2153" s="295"/>
      <c r="AN2153" s="295"/>
      <c r="AO2153" s="295"/>
      <c r="AP2153" s="295"/>
      <c r="AQ2153" s="295"/>
      <c r="AR2153" s="295"/>
      <c r="AS2153" s="295"/>
      <c r="AT2153" s="295"/>
      <c r="AU2153" s="295"/>
      <c r="AV2153" s="295"/>
      <c r="AW2153" s="295"/>
      <c r="AX2153" s="295"/>
      <c r="AY2153" s="295"/>
      <c r="AZ2153" s="295"/>
      <c r="BA2153" s="295"/>
      <c r="BB2153" s="295"/>
      <c r="BC2153" s="295"/>
      <c r="BD2153" s="295"/>
      <c r="BE2153" s="295"/>
      <c r="BF2153" s="295"/>
      <c r="BG2153" s="295"/>
      <c r="BH2153" s="295"/>
      <c r="BI2153" s="295"/>
      <c r="BJ2153" s="295"/>
      <c r="BK2153" s="295"/>
      <c r="BL2153" s="295"/>
      <c r="BM2153" s="295"/>
      <c r="BN2153" s="295"/>
      <c r="BO2153" s="295"/>
      <c r="BP2153" s="295"/>
      <c r="BQ2153" s="295"/>
      <c r="BR2153" s="295"/>
      <c r="BS2153" s="295"/>
      <c r="BT2153" s="295"/>
      <c r="BU2153" s="295"/>
      <c r="BV2153" s="295"/>
      <c r="BW2153" s="295"/>
      <c r="BX2153" s="295"/>
      <c r="BY2153" s="295"/>
      <c r="BZ2153" s="295"/>
      <c r="CA2153" s="295"/>
      <c r="CB2153" s="295"/>
      <c r="CC2153" s="295"/>
      <c r="CD2153" s="295"/>
      <c r="CE2153" s="295"/>
      <c r="CF2153" s="295"/>
      <c r="CG2153" s="295"/>
      <c r="CH2153" s="295"/>
      <c r="CI2153" s="295"/>
      <c r="CJ2153" s="295"/>
      <c r="CK2153" s="295"/>
      <c r="CL2153" s="295"/>
      <c r="CM2153" s="295"/>
      <c r="CN2153" s="295"/>
      <c r="CO2153" s="295"/>
      <c r="CP2153" s="295"/>
      <c r="CQ2153" s="295"/>
      <c r="CR2153" s="295"/>
      <c r="CS2153" s="295"/>
      <c r="CT2153" s="295"/>
      <c r="CU2153" s="295"/>
      <c r="CV2153" s="295"/>
      <c r="CW2153" s="295"/>
      <c r="CX2153" s="295"/>
      <c r="CY2153" s="295"/>
      <c r="CZ2153" s="295"/>
      <c r="DA2153" s="295"/>
      <c r="DB2153" s="295"/>
      <c r="DC2153" s="295"/>
      <c r="DD2153" s="295"/>
      <c r="DE2153" s="295"/>
      <c r="DF2153" s="295"/>
      <c r="DG2153" s="295"/>
      <c r="DH2153" s="295"/>
      <c r="DI2153" s="295"/>
      <c r="DJ2153" s="295"/>
      <c r="DK2153" s="295"/>
      <c r="DL2153" s="295"/>
      <c r="DM2153" s="295"/>
      <c r="DN2153" s="295"/>
      <c r="DO2153" s="295"/>
      <c r="DP2153" s="295"/>
      <c r="DQ2153" s="295"/>
      <c r="DR2153" s="295"/>
      <c r="DS2153" s="295"/>
      <c r="DT2153" s="295"/>
      <c r="DU2153" s="295"/>
      <c r="DV2153" s="295"/>
      <c r="DW2153" s="295"/>
      <c r="DX2153" s="295"/>
      <c r="DY2153" s="295"/>
      <c r="DZ2153" s="295"/>
      <c r="EA2153" s="295"/>
      <c r="EB2153" s="295"/>
      <c r="EC2153" s="295"/>
      <c r="ED2153" s="295"/>
      <c r="EE2153" s="295"/>
      <c r="EF2153" s="295"/>
      <c r="EG2153" s="295"/>
      <c r="EH2153" s="295"/>
      <c r="EI2153" s="295"/>
      <c r="EJ2153" s="295"/>
      <c r="EK2153" s="295"/>
      <c r="EL2153" s="295"/>
      <c r="EM2153" s="295"/>
      <c r="EN2153" s="295"/>
      <c r="EO2153" s="295"/>
      <c r="EP2153" s="295"/>
      <c r="EQ2153" s="295"/>
      <c r="ER2153" s="295"/>
      <c r="ES2153" s="295"/>
      <c r="ET2153" s="295"/>
      <c r="EU2153" s="295"/>
      <c r="EV2153" s="295"/>
      <c r="EW2153" s="295"/>
      <c r="EX2153" s="295"/>
      <c r="EY2153" s="295"/>
      <c r="EZ2153" s="295"/>
      <c r="FA2153" s="295"/>
      <c r="FB2153" s="295"/>
      <c r="FC2153" s="295"/>
      <c r="FD2153" s="295"/>
      <c r="FE2153" s="295"/>
      <c r="FF2153" s="295"/>
      <c r="FG2153" s="295"/>
      <c r="FH2153" s="295"/>
      <c r="FI2153" s="295"/>
      <c r="FJ2153" s="295"/>
      <c r="FK2153" s="295"/>
      <c r="FL2153" s="295"/>
      <c r="FM2153" s="295"/>
      <c r="FN2153" s="295"/>
      <c r="FO2153" s="295"/>
      <c r="FP2153" s="295"/>
      <c r="FQ2153" s="295"/>
      <c r="FR2153" s="295"/>
      <c r="FS2153" s="295"/>
      <c r="FT2153" s="295"/>
      <c r="FU2153" s="295"/>
      <c r="FV2153" s="295"/>
      <c r="FW2153" s="295"/>
      <c r="FX2153" s="295"/>
      <c r="FY2153" s="295"/>
      <c r="FZ2153" s="295"/>
      <c r="GA2153" s="295"/>
      <c r="GB2153" s="295"/>
      <c r="GC2153" s="295"/>
      <c r="GD2153" s="295"/>
      <c r="GE2153" s="295"/>
      <c r="GF2153" s="295"/>
      <c r="GG2153" s="295"/>
      <c r="GH2153" s="295"/>
      <c r="GI2153" s="295"/>
      <c r="GJ2153" s="295"/>
      <c r="GK2153" s="295"/>
      <c r="GL2153" s="295"/>
      <c r="GM2153" s="295"/>
      <c r="GN2153" s="295"/>
      <c r="GO2153" s="295"/>
      <c r="GP2153" s="295"/>
      <c r="GQ2153" s="295"/>
      <c r="GR2153" s="295"/>
      <c r="GS2153" s="295"/>
      <c r="GT2153" s="295"/>
      <c r="GU2153" s="295"/>
      <c r="GV2153" s="295"/>
      <c r="GW2153" s="295"/>
      <c r="GX2153" s="295"/>
      <c r="GY2153" s="295"/>
      <c r="GZ2153" s="295"/>
      <c r="HA2153" s="295"/>
      <c r="HB2153" s="295"/>
      <c r="HC2153" s="295"/>
      <c r="HD2153" s="295"/>
      <c r="HE2153" s="295"/>
      <c r="HF2153" s="295"/>
      <c r="HG2153" s="295"/>
      <c r="HH2153" s="295"/>
      <c r="HI2153" s="295"/>
      <c r="HJ2153" s="295"/>
      <c r="HK2153" s="295"/>
      <c r="HL2153" s="295"/>
      <c r="HM2153" s="295"/>
      <c r="HN2153" s="295"/>
      <c r="HO2153" s="295"/>
      <c r="HP2153" s="295"/>
      <c r="HQ2153" s="295"/>
      <c r="HR2153" s="295"/>
      <c r="HS2153" s="295"/>
      <c r="HT2153" s="295"/>
      <c r="HU2153" s="295"/>
      <c r="HV2153" s="295"/>
      <c r="HW2153" s="295"/>
      <c r="HX2153" s="295"/>
      <c r="HY2153" s="295"/>
      <c r="HZ2153" s="295"/>
      <c r="IA2153" s="295"/>
      <c r="IB2153" s="295"/>
      <c r="IC2153" s="295"/>
      <c r="ID2153" s="295"/>
      <c r="IE2153" s="295"/>
      <c r="IF2153" s="295"/>
      <c r="IG2153" s="295"/>
    </row>
    <row r="2154" spans="1:241" ht="15" customHeight="1" x14ac:dyDescent="0.25">
      <c r="A2154" s="223" t="s">
        <v>162</v>
      </c>
      <c r="B2154" s="217">
        <v>8319541</v>
      </c>
      <c r="C2154" s="217">
        <v>5040710</v>
      </c>
      <c r="D2154" s="217">
        <v>679704</v>
      </c>
      <c r="E2154" s="217">
        <v>1082806</v>
      </c>
      <c r="F2154" s="217">
        <v>2106990</v>
      </c>
      <c r="G2154" s="217">
        <v>652109</v>
      </c>
      <c r="H2154" s="235">
        <v>17881860</v>
      </c>
      <c r="I2154" s="136"/>
      <c r="J2154" s="223" t="s">
        <v>120</v>
      </c>
      <c r="K2154" s="217">
        <v>6070806</v>
      </c>
      <c r="L2154" s="217">
        <v>3824160</v>
      </c>
      <c r="M2154" s="217">
        <v>727847</v>
      </c>
      <c r="N2154" s="217">
        <v>1232212</v>
      </c>
      <c r="O2154" s="217">
        <v>2008233</v>
      </c>
      <c r="P2154" s="217">
        <v>484265</v>
      </c>
      <c r="Q2154" s="235">
        <v>14347523</v>
      </c>
      <c r="R2154" s="136"/>
      <c r="S2154" s="136"/>
      <c r="T2154" s="136"/>
      <c r="U2154" s="136"/>
      <c r="V2154" s="136"/>
      <c r="W2154" s="136"/>
      <c r="X2154" s="136"/>
      <c r="Y2154" s="136"/>
      <c r="Z2154" s="136"/>
      <c r="AA2154" s="136"/>
      <c r="AB2154" s="136"/>
      <c r="AC2154" s="136"/>
      <c r="AD2154" s="136"/>
      <c r="AE2154" s="136"/>
      <c r="AF2154" s="136"/>
      <c r="AG2154" s="136"/>
      <c r="AH2154" s="136"/>
      <c r="AI2154" s="136"/>
      <c r="AJ2154" s="136"/>
      <c r="AK2154" s="136"/>
      <c r="AL2154" s="136"/>
      <c r="AM2154" s="136"/>
      <c r="AN2154" s="136"/>
      <c r="AO2154" s="136"/>
      <c r="AP2154" s="136"/>
      <c r="AQ2154" s="136"/>
      <c r="AR2154" s="136"/>
      <c r="AS2154" s="136"/>
      <c r="AT2154" s="136"/>
      <c r="AU2154" s="136"/>
      <c r="AV2154" s="136"/>
      <c r="AW2154" s="136"/>
      <c r="AX2154" s="136"/>
      <c r="AY2154" s="136"/>
      <c r="AZ2154" s="136"/>
      <c r="BA2154" s="136"/>
      <c r="BB2154" s="136"/>
      <c r="BC2154" s="136"/>
      <c r="BD2154" s="136"/>
      <c r="BE2154" s="136"/>
      <c r="BF2154" s="136"/>
      <c r="BG2154" s="136"/>
      <c r="BH2154" s="136"/>
      <c r="BI2154" s="136"/>
      <c r="BJ2154" s="136"/>
      <c r="BK2154" s="136"/>
      <c r="BL2154" s="136"/>
      <c r="BM2154" s="136"/>
      <c r="BN2154" s="136"/>
      <c r="BO2154" s="136"/>
      <c r="BP2154" s="136"/>
      <c r="BQ2154" s="136"/>
      <c r="BR2154" s="136"/>
      <c r="BS2154" s="136"/>
      <c r="BT2154" s="136"/>
      <c r="BU2154" s="136"/>
      <c r="BV2154" s="136"/>
      <c r="BW2154" s="136"/>
      <c r="BX2154" s="136"/>
      <c r="BY2154" s="136"/>
      <c r="BZ2154" s="136"/>
      <c r="CA2154" s="136"/>
      <c r="CB2154" s="136"/>
      <c r="CC2154" s="136"/>
      <c r="CD2154" s="136"/>
      <c r="CE2154" s="136"/>
      <c r="CF2154" s="136"/>
      <c r="CG2154" s="136"/>
      <c r="CH2154" s="136"/>
      <c r="CI2154" s="136"/>
      <c r="CJ2154" s="136"/>
      <c r="CK2154" s="136"/>
      <c r="CL2154" s="136"/>
      <c r="CM2154" s="136"/>
      <c r="CN2154" s="136"/>
      <c r="CO2154" s="136"/>
      <c r="CP2154" s="136"/>
      <c r="CQ2154" s="136"/>
      <c r="CR2154" s="136"/>
      <c r="CS2154" s="136"/>
      <c r="CT2154" s="136"/>
      <c r="CU2154" s="136"/>
      <c r="CV2154" s="136"/>
      <c r="CW2154" s="136"/>
      <c r="CX2154" s="136"/>
      <c r="CY2154" s="136"/>
      <c r="CZ2154" s="136"/>
      <c r="DA2154" s="136"/>
      <c r="DB2154" s="136"/>
      <c r="DC2154" s="136"/>
      <c r="DD2154" s="136"/>
      <c r="DE2154" s="136"/>
      <c r="DF2154" s="136"/>
      <c r="DG2154" s="136"/>
      <c r="DH2154" s="136"/>
      <c r="DI2154" s="136"/>
      <c r="DJ2154" s="136"/>
      <c r="DK2154" s="136"/>
      <c r="DL2154" s="136"/>
      <c r="DM2154" s="136"/>
      <c r="DN2154" s="136"/>
      <c r="DO2154" s="136"/>
      <c r="DP2154" s="136"/>
      <c r="DQ2154" s="136"/>
      <c r="DR2154" s="136"/>
      <c r="DS2154" s="136"/>
      <c r="DT2154" s="136"/>
      <c r="DU2154" s="136"/>
      <c r="DV2154" s="136"/>
      <c r="DW2154" s="136"/>
      <c r="DX2154" s="136"/>
      <c r="DY2154" s="136"/>
      <c r="DZ2154" s="136"/>
      <c r="EA2154" s="136"/>
      <c r="EB2154" s="136"/>
      <c r="EC2154" s="136"/>
      <c r="ED2154" s="136"/>
      <c r="EE2154" s="136"/>
      <c r="EF2154" s="136"/>
      <c r="EG2154" s="136"/>
      <c r="EH2154" s="136"/>
      <c r="EI2154" s="136"/>
      <c r="EJ2154" s="136"/>
      <c r="EK2154" s="136"/>
      <c r="EL2154" s="136"/>
      <c r="EM2154" s="136"/>
      <c r="EN2154" s="136"/>
      <c r="EO2154" s="136"/>
      <c r="EP2154" s="136"/>
      <c r="EQ2154" s="136"/>
      <c r="ER2154" s="136"/>
      <c r="ES2154" s="136"/>
      <c r="ET2154" s="136"/>
      <c r="EU2154" s="136"/>
      <c r="EV2154" s="136"/>
      <c r="EW2154" s="136"/>
      <c r="EX2154" s="136"/>
      <c r="EY2154" s="136"/>
      <c r="EZ2154" s="136"/>
      <c r="FA2154" s="136"/>
      <c r="FB2154" s="136"/>
      <c r="FC2154" s="136"/>
      <c r="FD2154" s="136"/>
      <c r="FE2154" s="136"/>
      <c r="FF2154" s="136"/>
      <c r="FG2154" s="136"/>
      <c r="FH2154" s="136"/>
      <c r="FI2154" s="136"/>
      <c r="FJ2154" s="136"/>
      <c r="FK2154" s="136"/>
      <c r="FL2154" s="136"/>
      <c r="FM2154" s="136"/>
      <c r="FN2154" s="136"/>
      <c r="FO2154" s="136"/>
      <c r="FP2154" s="136"/>
      <c r="FQ2154" s="136"/>
      <c r="FR2154" s="136"/>
      <c r="FS2154" s="136"/>
      <c r="FT2154" s="136"/>
      <c r="FU2154" s="136"/>
      <c r="FV2154" s="136"/>
      <c r="FW2154" s="136"/>
      <c r="FX2154" s="136"/>
      <c r="FY2154" s="136"/>
      <c r="FZ2154" s="136"/>
      <c r="GA2154" s="136"/>
      <c r="GB2154" s="136"/>
      <c r="GC2154" s="136"/>
      <c r="GD2154" s="136"/>
      <c r="GE2154" s="136"/>
      <c r="GF2154" s="136"/>
      <c r="GG2154" s="136"/>
      <c r="GH2154" s="136"/>
      <c r="GI2154" s="136"/>
      <c r="GJ2154" s="136"/>
      <c r="GK2154" s="136"/>
      <c r="GL2154" s="136"/>
      <c r="GM2154" s="136"/>
      <c r="GN2154" s="136"/>
      <c r="GO2154" s="136"/>
      <c r="GP2154" s="136"/>
      <c r="GQ2154" s="136"/>
      <c r="GR2154" s="136"/>
      <c r="GS2154" s="136"/>
      <c r="GT2154" s="136"/>
      <c r="GU2154" s="136"/>
      <c r="GV2154" s="136"/>
      <c r="GW2154" s="136"/>
      <c r="GX2154" s="136"/>
      <c r="GY2154" s="136"/>
      <c r="GZ2154" s="136"/>
      <c r="HA2154" s="136"/>
      <c r="HB2154" s="136"/>
      <c r="HC2154" s="136"/>
      <c r="HD2154" s="136"/>
      <c r="HE2154" s="136"/>
      <c r="HF2154" s="136"/>
      <c r="HG2154" s="136"/>
      <c r="HH2154" s="136"/>
      <c r="HI2154" s="136"/>
      <c r="HJ2154" s="136"/>
      <c r="HK2154" s="136"/>
      <c r="HL2154" s="136"/>
      <c r="HM2154" s="136"/>
      <c r="HN2154" s="136"/>
      <c r="HO2154" s="136"/>
      <c r="HP2154" s="136"/>
      <c r="HQ2154" s="136"/>
      <c r="HR2154" s="136"/>
      <c r="HS2154" s="136"/>
      <c r="HT2154" s="136"/>
      <c r="HU2154" s="136"/>
      <c r="HV2154" s="136"/>
      <c r="HW2154" s="136"/>
      <c r="HX2154" s="136"/>
      <c r="HY2154" s="136"/>
      <c r="HZ2154" s="136"/>
      <c r="IA2154" s="136"/>
      <c r="IB2154" s="136"/>
      <c r="IC2154" s="136"/>
      <c r="ID2154" s="136"/>
      <c r="IE2154" s="136"/>
      <c r="IF2154" s="136"/>
      <c r="IG2154" s="136"/>
    </row>
    <row r="2155" spans="1:241" ht="15" customHeight="1" x14ac:dyDescent="0.25">
      <c r="A2155" s="223" t="s">
        <v>859</v>
      </c>
      <c r="B2155" s="217">
        <v>15386143</v>
      </c>
      <c r="C2155" s="217">
        <v>3600468</v>
      </c>
      <c r="D2155" s="217">
        <v>498220</v>
      </c>
      <c r="E2155" s="217">
        <v>936873</v>
      </c>
      <c r="F2155" s="217">
        <v>1899571</v>
      </c>
      <c r="G2155" s="217">
        <v>521899</v>
      </c>
      <c r="H2155" s="235">
        <v>22843174</v>
      </c>
      <c r="I2155" s="136"/>
      <c r="J2155" s="223" t="s">
        <v>119</v>
      </c>
      <c r="K2155" s="217">
        <v>4388037</v>
      </c>
      <c r="L2155" s="217">
        <v>4288119</v>
      </c>
      <c r="M2155" s="217">
        <v>538603</v>
      </c>
      <c r="N2155" s="217">
        <v>1076340</v>
      </c>
      <c r="O2155" s="217">
        <v>1616864</v>
      </c>
      <c r="P2155" s="217">
        <v>632287</v>
      </c>
      <c r="Q2155" s="235">
        <v>12540250</v>
      </c>
      <c r="R2155" s="136"/>
      <c r="S2155" s="136"/>
      <c r="T2155" s="136"/>
      <c r="U2155" s="136"/>
      <c r="V2155" s="136"/>
      <c r="W2155" s="136"/>
      <c r="X2155" s="136"/>
      <c r="Y2155" s="136"/>
      <c r="Z2155" s="136"/>
      <c r="AA2155" s="136"/>
      <c r="AB2155" s="136"/>
      <c r="AC2155" s="136"/>
      <c r="AD2155" s="136"/>
      <c r="AE2155" s="136"/>
      <c r="AF2155" s="136"/>
      <c r="AG2155" s="136"/>
      <c r="AH2155" s="136"/>
      <c r="AI2155" s="136"/>
      <c r="AJ2155" s="136"/>
      <c r="AK2155" s="136"/>
      <c r="AL2155" s="136"/>
      <c r="AM2155" s="136"/>
      <c r="AN2155" s="136"/>
      <c r="AO2155" s="136"/>
      <c r="AP2155" s="136"/>
      <c r="AQ2155" s="136"/>
      <c r="AR2155" s="136"/>
      <c r="AS2155" s="136"/>
      <c r="AT2155" s="136"/>
      <c r="AU2155" s="136"/>
      <c r="AV2155" s="136"/>
      <c r="AW2155" s="136"/>
      <c r="AX2155" s="136"/>
      <c r="AY2155" s="136"/>
      <c r="AZ2155" s="136"/>
      <c r="BA2155" s="136"/>
      <c r="BB2155" s="136"/>
      <c r="BC2155" s="136"/>
      <c r="BD2155" s="136"/>
      <c r="BE2155" s="136"/>
      <c r="BF2155" s="136"/>
      <c r="BG2155" s="136"/>
      <c r="BH2155" s="136"/>
      <c r="BI2155" s="136"/>
      <c r="BJ2155" s="136"/>
      <c r="BK2155" s="136"/>
      <c r="BL2155" s="136"/>
      <c r="BM2155" s="136"/>
      <c r="BN2155" s="136"/>
      <c r="BO2155" s="136"/>
      <c r="BP2155" s="136"/>
      <c r="BQ2155" s="136"/>
      <c r="BR2155" s="136"/>
      <c r="BS2155" s="136"/>
      <c r="BT2155" s="136"/>
      <c r="BU2155" s="136"/>
      <c r="BV2155" s="136"/>
      <c r="BW2155" s="136"/>
      <c r="BX2155" s="136"/>
      <c r="BY2155" s="136"/>
      <c r="BZ2155" s="136"/>
      <c r="CA2155" s="136"/>
      <c r="CB2155" s="136"/>
      <c r="CC2155" s="136"/>
      <c r="CD2155" s="136"/>
      <c r="CE2155" s="136"/>
      <c r="CF2155" s="136"/>
      <c r="CG2155" s="136"/>
      <c r="CH2155" s="136"/>
      <c r="CI2155" s="136"/>
      <c r="CJ2155" s="136"/>
      <c r="CK2155" s="136"/>
      <c r="CL2155" s="136"/>
      <c r="CM2155" s="136"/>
      <c r="CN2155" s="136"/>
      <c r="CO2155" s="136"/>
      <c r="CP2155" s="136"/>
      <c r="CQ2155" s="136"/>
      <c r="CR2155" s="136"/>
      <c r="CS2155" s="136"/>
      <c r="CT2155" s="136"/>
      <c r="CU2155" s="136"/>
      <c r="CV2155" s="136"/>
      <c r="CW2155" s="136"/>
      <c r="CX2155" s="136"/>
      <c r="CY2155" s="136"/>
      <c r="CZ2155" s="136"/>
      <c r="DA2155" s="136"/>
      <c r="DB2155" s="136"/>
      <c r="DC2155" s="136"/>
      <c r="DD2155" s="136"/>
      <c r="DE2155" s="136"/>
      <c r="DF2155" s="136"/>
      <c r="DG2155" s="136"/>
      <c r="DH2155" s="136"/>
      <c r="DI2155" s="136"/>
      <c r="DJ2155" s="136"/>
      <c r="DK2155" s="136"/>
      <c r="DL2155" s="136"/>
      <c r="DM2155" s="136"/>
      <c r="DN2155" s="136"/>
      <c r="DO2155" s="136"/>
      <c r="DP2155" s="136"/>
      <c r="DQ2155" s="136"/>
      <c r="DR2155" s="136"/>
      <c r="DS2155" s="136"/>
      <c r="DT2155" s="136"/>
      <c r="DU2155" s="136"/>
      <c r="DV2155" s="136"/>
      <c r="DW2155" s="136"/>
      <c r="DX2155" s="136"/>
      <c r="DY2155" s="136"/>
      <c r="DZ2155" s="136"/>
      <c r="EA2155" s="136"/>
      <c r="EB2155" s="136"/>
      <c r="EC2155" s="136"/>
      <c r="ED2155" s="136"/>
      <c r="EE2155" s="136"/>
      <c r="EF2155" s="136"/>
      <c r="EG2155" s="136"/>
      <c r="EH2155" s="136"/>
      <c r="EI2155" s="136"/>
      <c r="EJ2155" s="136"/>
      <c r="EK2155" s="136"/>
      <c r="EL2155" s="136"/>
      <c r="EM2155" s="136"/>
      <c r="EN2155" s="136"/>
      <c r="EO2155" s="136"/>
      <c r="EP2155" s="136"/>
      <c r="EQ2155" s="136"/>
      <c r="ER2155" s="136"/>
      <c r="ES2155" s="136"/>
      <c r="ET2155" s="136"/>
      <c r="EU2155" s="136"/>
      <c r="EV2155" s="136"/>
      <c r="EW2155" s="136"/>
      <c r="EX2155" s="136"/>
      <c r="EY2155" s="136"/>
      <c r="EZ2155" s="136"/>
      <c r="FA2155" s="136"/>
      <c r="FB2155" s="136"/>
      <c r="FC2155" s="136"/>
      <c r="FD2155" s="136"/>
      <c r="FE2155" s="136"/>
      <c r="FF2155" s="136"/>
      <c r="FG2155" s="136"/>
      <c r="FH2155" s="136"/>
      <c r="FI2155" s="136"/>
      <c r="FJ2155" s="136"/>
      <c r="FK2155" s="136"/>
      <c r="FL2155" s="136"/>
      <c r="FM2155" s="136"/>
      <c r="FN2155" s="136"/>
      <c r="FO2155" s="136"/>
      <c r="FP2155" s="136"/>
      <c r="FQ2155" s="136"/>
      <c r="FR2155" s="136"/>
      <c r="FS2155" s="136"/>
      <c r="FT2155" s="136"/>
      <c r="FU2155" s="136"/>
      <c r="FV2155" s="136"/>
      <c r="FW2155" s="136"/>
      <c r="FX2155" s="136"/>
      <c r="FY2155" s="136"/>
      <c r="FZ2155" s="136"/>
      <c r="GA2155" s="136"/>
      <c r="GB2155" s="136"/>
      <c r="GC2155" s="136"/>
      <c r="GD2155" s="136"/>
      <c r="GE2155" s="136"/>
      <c r="GF2155" s="136"/>
      <c r="GG2155" s="136"/>
      <c r="GH2155" s="136"/>
      <c r="GI2155" s="136"/>
      <c r="GJ2155" s="136"/>
      <c r="GK2155" s="136"/>
      <c r="GL2155" s="136"/>
      <c r="GM2155" s="136"/>
      <c r="GN2155" s="136"/>
      <c r="GO2155" s="136"/>
      <c r="GP2155" s="136"/>
      <c r="GQ2155" s="136"/>
      <c r="GR2155" s="136"/>
      <c r="GS2155" s="136"/>
      <c r="GT2155" s="136"/>
      <c r="GU2155" s="136"/>
      <c r="GV2155" s="136"/>
      <c r="GW2155" s="136"/>
      <c r="GX2155" s="136"/>
      <c r="GY2155" s="136"/>
      <c r="GZ2155" s="136"/>
      <c r="HA2155" s="136"/>
      <c r="HB2155" s="136"/>
      <c r="HC2155" s="136"/>
      <c r="HD2155" s="136"/>
      <c r="HE2155" s="136"/>
      <c r="HF2155" s="136"/>
      <c r="HG2155" s="136"/>
      <c r="HH2155" s="136"/>
      <c r="HI2155" s="136"/>
      <c r="HJ2155" s="136"/>
      <c r="HK2155" s="136"/>
      <c r="HL2155" s="136"/>
      <c r="HM2155" s="136"/>
      <c r="HN2155" s="136"/>
      <c r="HO2155" s="136"/>
      <c r="HP2155" s="136"/>
      <c r="HQ2155" s="136"/>
      <c r="HR2155" s="136"/>
      <c r="HS2155" s="136"/>
      <c r="HT2155" s="136"/>
      <c r="HU2155" s="136"/>
      <c r="HV2155" s="136"/>
      <c r="HW2155" s="136"/>
      <c r="HX2155" s="136"/>
      <c r="HY2155" s="136"/>
      <c r="HZ2155" s="136"/>
      <c r="IA2155" s="136"/>
      <c r="IB2155" s="136"/>
      <c r="IC2155" s="136"/>
      <c r="ID2155" s="136"/>
      <c r="IE2155" s="136"/>
      <c r="IF2155" s="136"/>
      <c r="IG2155" s="136"/>
    </row>
    <row r="2156" spans="1:241" ht="15" customHeight="1" x14ac:dyDescent="0.25">
      <c r="A2156" s="223" t="s">
        <v>860</v>
      </c>
      <c r="B2156" s="217">
        <v>24537968</v>
      </c>
      <c r="C2156" s="217">
        <v>4172988</v>
      </c>
      <c r="D2156" s="217">
        <v>689417</v>
      </c>
      <c r="E2156" s="217">
        <v>1412266</v>
      </c>
      <c r="F2156" s="217">
        <v>2051562</v>
      </c>
      <c r="G2156" s="217">
        <v>843374</v>
      </c>
      <c r="H2156" s="235">
        <v>33707575</v>
      </c>
      <c r="I2156" s="136"/>
      <c r="J2156" s="223" t="s">
        <v>865</v>
      </c>
      <c r="K2156" s="217">
        <v>4474746</v>
      </c>
      <c r="L2156" s="217">
        <v>3743226</v>
      </c>
      <c r="M2156" s="217">
        <v>590637</v>
      </c>
      <c r="N2156" s="217">
        <v>1039096</v>
      </c>
      <c r="O2156" s="217">
        <v>1726891</v>
      </c>
      <c r="P2156" s="217">
        <v>598269</v>
      </c>
      <c r="Q2156" s="235">
        <v>12172865</v>
      </c>
      <c r="R2156" s="136"/>
      <c r="S2156" s="136"/>
      <c r="T2156" s="136"/>
      <c r="U2156" s="136"/>
      <c r="V2156" s="136"/>
      <c r="W2156" s="136"/>
      <c r="X2156" s="136"/>
      <c r="Y2156" s="136"/>
      <c r="Z2156" s="136"/>
      <c r="AA2156" s="136"/>
      <c r="AB2156" s="136"/>
      <c r="AC2156" s="136"/>
      <c r="AD2156" s="136"/>
      <c r="AE2156" s="136"/>
      <c r="AF2156" s="136"/>
      <c r="AG2156" s="136"/>
      <c r="AH2156" s="136"/>
      <c r="AI2156" s="136"/>
      <c r="AJ2156" s="136"/>
      <c r="AK2156" s="136"/>
      <c r="AL2156" s="136"/>
      <c r="AM2156" s="136"/>
      <c r="AN2156" s="136"/>
      <c r="AO2156" s="136"/>
      <c r="AP2156" s="136"/>
      <c r="AQ2156" s="136"/>
      <c r="AR2156" s="136"/>
      <c r="AS2156" s="136"/>
      <c r="AT2156" s="136"/>
      <c r="AU2156" s="136"/>
      <c r="AV2156" s="136"/>
      <c r="AW2156" s="136"/>
      <c r="AX2156" s="136"/>
      <c r="AY2156" s="136"/>
      <c r="AZ2156" s="136"/>
      <c r="BA2156" s="136"/>
      <c r="BB2156" s="136"/>
      <c r="BC2156" s="136"/>
      <c r="BD2156" s="136"/>
      <c r="BE2156" s="136"/>
      <c r="BF2156" s="136"/>
      <c r="BG2156" s="136"/>
      <c r="BH2156" s="136"/>
      <c r="BI2156" s="136"/>
      <c r="BJ2156" s="136"/>
      <c r="BK2156" s="136"/>
      <c r="BL2156" s="136"/>
      <c r="BM2156" s="136"/>
      <c r="BN2156" s="136"/>
      <c r="BO2156" s="136"/>
      <c r="BP2156" s="136"/>
      <c r="BQ2156" s="136"/>
      <c r="BR2156" s="136"/>
      <c r="BS2156" s="136"/>
      <c r="BT2156" s="136"/>
      <c r="BU2156" s="136"/>
      <c r="BV2156" s="136"/>
      <c r="BW2156" s="136"/>
      <c r="BX2156" s="136"/>
      <c r="BY2156" s="136"/>
      <c r="BZ2156" s="136"/>
      <c r="CA2156" s="136"/>
      <c r="CB2156" s="136"/>
      <c r="CC2156" s="136"/>
      <c r="CD2156" s="136"/>
      <c r="CE2156" s="136"/>
      <c r="CF2156" s="136"/>
      <c r="CG2156" s="136"/>
      <c r="CH2156" s="136"/>
      <c r="CI2156" s="136"/>
      <c r="CJ2156" s="136"/>
      <c r="CK2156" s="136"/>
      <c r="CL2156" s="136"/>
      <c r="CM2156" s="136"/>
      <c r="CN2156" s="136"/>
      <c r="CO2156" s="136"/>
      <c r="CP2156" s="136"/>
      <c r="CQ2156" s="136"/>
      <c r="CR2156" s="136"/>
      <c r="CS2156" s="136"/>
      <c r="CT2156" s="136"/>
      <c r="CU2156" s="136"/>
      <c r="CV2156" s="136"/>
      <c r="CW2156" s="136"/>
      <c r="CX2156" s="136"/>
      <c r="CY2156" s="136"/>
      <c r="CZ2156" s="136"/>
      <c r="DA2156" s="136"/>
      <c r="DB2156" s="136"/>
      <c r="DC2156" s="136"/>
      <c r="DD2156" s="136"/>
      <c r="DE2156" s="136"/>
      <c r="DF2156" s="136"/>
      <c r="DG2156" s="136"/>
      <c r="DH2156" s="136"/>
      <c r="DI2156" s="136"/>
      <c r="DJ2156" s="136"/>
      <c r="DK2156" s="136"/>
      <c r="DL2156" s="136"/>
      <c r="DM2156" s="136"/>
      <c r="DN2156" s="136"/>
      <c r="DO2156" s="136"/>
      <c r="DP2156" s="136"/>
      <c r="DQ2156" s="136"/>
      <c r="DR2156" s="136"/>
      <c r="DS2156" s="136"/>
      <c r="DT2156" s="136"/>
      <c r="DU2156" s="136"/>
      <c r="DV2156" s="136"/>
      <c r="DW2156" s="136"/>
      <c r="DX2156" s="136"/>
      <c r="DY2156" s="136"/>
      <c r="DZ2156" s="136"/>
      <c r="EA2156" s="136"/>
      <c r="EB2156" s="136"/>
      <c r="EC2156" s="136"/>
      <c r="ED2156" s="136"/>
      <c r="EE2156" s="136"/>
      <c r="EF2156" s="136"/>
      <c r="EG2156" s="136"/>
      <c r="EH2156" s="136"/>
      <c r="EI2156" s="136"/>
      <c r="EJ2156" s="136"/>
      <c r="EK2156" s="136"/>
      <c r="EL2156" s="136"/>
      <c r="EM2156" s="136"/>
      <c r="EN2156" s="136"/>
      <c r="EO2156" s="136"/>
      <c r="EP2156" s="136"/>
      <c r="EQ2156" s="136"/>
      <c r="ER2156" s="136"/>
      <c r="ES2156" s="136"/>
      <c r="ET2156" s="136"/>
      <c r="EU2156" s="136"/>
      <c r="EV2156" s="136"/>
      <c r="EW2156" s="136"/>
      <c r="EX2156" s="136"/>
      <c r="EY2156" s="136"/>
      <c r="EZ2156" s="136"/>
      <c r="FA2156" s="136"/>
      <c r="FB2156" s="136"/>
      <c r="FC2156" s="136"/>
      <c r="FD2156" s="136"/>
      <c r="FE2156" s="136"/>
      <c r="FF2156" s="136"/>
      <c r="FG2156" s="136"/>
      <c r="FH2156" s="136"/>
      <c r="FI2156" s="136"/>
      <c r="FJ2156" s="136"/>
      <c r="FK2156" s="136"/>
      <c r="FL2156" s="136"/>
      <c r="FM2156" s="136"/>
      <c r="FN2156" s="136"/>
      <c r="FO2156" s="136"/>
      <c r="FP2156" s="136"/>
      <c r="FQ2156" s="136"/>
      <c r="FR2156" s="136"/>
      <c r="FS2156" s="136"/>
      <c r="FT2156" s="136"/>
      <c r="FU2156" s="136"/>
      <c r="FV2156" s="136"/>
      <c r="FW2156" s="136"/>
      <c r="FX2156" s="136"/>
      <c r="FY2156" s="136"/>
      <c r="FZ2156" s="136"/>
      <c r="GA2156" s="136"/>
      <c r="GB2156" s="136"/>
      <c r="GC2156" s="136"/>
      <c r="GD2156" s="136"/>
      <c r="GE2156" s="136"/>
      <c r="GF2156" s="136"/>
      <c r="GG2156" s="136"/>
      <c r="GH2156" s="136"/>
      <c r="GI2156" s="136"/>
      <c r="GJ2156" s="136"/>
      <c r="GK2156" s="136"/>
      <c r="GL2156" s="136"/>
      <c r="GM2156" s="136"/>
      <c r="GN2156" s="136"/>
      <c r="GO2156" s="136"/>
      <c r="GP2156" s="136"/>
      <c r="GQ2156" s="136"/>
      <c r="GR2156" s="136"/>
      <c r="GS2156" s="136"/>
      <c r="GT2156" s="136"/>
      <c r="GU2156" s="136"/>
      <c r="GV2156" s="136"/>
      <c r="GW2156" s="136"/>
      <c r="GX2156" s="136"/>
      <c r="GY2156" s="136"/>
      <c r="GZ2156" s="136"/>
      <c r="HA2156" s="136"/>
      <c r="HB2156" s="136"/>
      <c r="HC2156" s="136"/>
      <c r="HD2156" s="136"/>
      <c r="HE2156" s="136"/>
      <c r="HF2156" s="136"/>
      <c r="HG2156" s="136"/>
      <c r="HH2156" s="136"/>
      <c r="HI2156" s="136"/>
      <c r="HJ2156" s="136"/>
      <c r="HK2156" s="136"/>
      <c r="HL2156" s="136"/>
      <c r="HM2156" s="136"/>
      <c r="HN2156" s="136"/>
      <c r="HO2156" s="136"/>
      <c r="HP2156" s="136"/>
      <c r="HQ2156" s="136"/>
      <c r="HR2156" s="136"/>
      <c r="HS2156" s="136"/>
      <c r="HT2156" s="136"/>
      <c r="HU2156" s="136"/>
      <c r="HV2156" s="136"/>
      <c r="HW2156" s="136"/>
      <c r="HX2156" s="136"/>
      <c r="HY2156" s="136"/>
      <c r="HZ2156" s="136"/>
      <c r="IA2156" s="136"/>
      <c r="IB2156" s="136"/>
      <c r="IC2156" s="136"/>
      <c r="ID2156" s="136"/>
      <c r="IE2156" s="136"/>
      <c r="IF2156" s="136"/>
      <c r="IG2156" s="136"/>
    </row>
    <row r="2157" spans="1:241" ht="15" customHeight="1" x14ac:dyDescent="0.25">
      <c r="A2157" s="322" t="s">
        <v>160</v>
      </c>
      <c r="B2157" s="226">
        <v>21190407</v>
      </c>
      <c r="C2157" s="226">
        <v>3654044</v>
      </c>
      <c r="D2157" s="226">
        <v>691632</v>
      </c>
      <c r="E2157" s="226">
        <v>1428206</v>
      </c>
      <c r="F2157" s="226">
        <v>1743089</v>
      </c>
      <c r="G2157" s="226">
        <v>662681</v>
      </c>
      <c r="H2157" s="235">
        <v>29370059</v>
      </c>
      <c r="I2157" s="136"/>
      <c r="J2157" s="223" t="s">
        <v>117</v>
      </c>
      <c r="K2157" s="217">
        <v>5503636</v>
      </c>
      <c r="L2157" s="217">
        <v>5519782</v>
      </c>
      <c r="M2157" s="217">
        <v>728919</v>
      </c>
      <c r="N2157" s="217">
        <v>1001791</v>
      </c>
      <c r="O2157" s="217">
        <v>1838466</v>
      </c>
      <c r="P2157" s="217">
        <v>596365</v>
      </c>
      <c r="Q2157" s="235">
        <v>15188959</v>
      </c>
      <c r="R2157" s="136"/>
      <c r="S2157" s="136"/>
      <c r="T2157" s="136"/>
      <c r="U2157" s="136"/>
      <c r="V2157" s="136"/>
      <c r="W2157" s="136"/>
      <c r="X2157" s="136"/>
      <c r="Y2157" s="136"/>
      <c r="Z2157" s="136"/>
      <c r="AA2157" s="136"/>
      <c r="AB2157" s="136"/>
      <c r="AC2157" s="136"/>
      <c r="AD2157" s="136"/>
      <c r="AE2157" s="136"/>
      <c r="AF2157" s="136"/>
      <c r="AG2157" s="136"/>
      <c r="AH2157" s="136"/>
      <c r="AI2157" s="136"/>
      <c r="AJ2157" s="136"/>
      <c r="AK2157" s="136"/>
      <c r="AL2157" s="136"/>
      <c r="AM2157" s="136"/>
      <c r="AN2157" s="136"/>
      <c r="AO2157" s="136"/>
      <c r="AP2157" s="136"/>
      <c r="AQ2157" s="136"/>
      <c r="AR2157" s="136"/>
      <c r="AS2157" s="136"/>
      <c r="AT2157" s="136"/>
      <c r="AU2157" s="136"/>
      <c r="AV2157" s="136"/>
      <c r="AW2157" s="136"/>
      <c r="AX2157" s="136"/>
      <c r="AY2157" s="136"/>
      <c r="AZ2157" s="136"/>
      <c r="BA2157" s="136"/>
      <c r="BB2157" s="136"/>
      <c r="BC2157" s="136"/>
      <c r="BD2157" s="136"/>
      <c r="BE2157" s="136"/>
      <c r="BF2157" s="136"/>
      <c r="BG2157" s="136"/>
      <c r="BH2157" s="136"/>
      <c r="BI2157" s="136"/>
      <c r="BJ2157" s="136"/>
      <c r="BK2157" s="136"/>
      <c r="BL2157" s="136"/>
      <c r="BM2157" s="136"/>
      <c r="BN2157" s="136"/>
      <c r="BO2157" s="136"/>
      <c r="BP2157" s="136"/>
      <c r="BQ2157" s="136"/>
      <c r="BR2157" s="136"/>
      <c r="BS2157" s="136"/>
      <c r="BT2157" s="136"/>
      <c r="BU2157" s="136"/>
      <c r="BV2157" s="136"/>
      <c r="BW2157" s="136"/>
      <c r="BX2157" s="136"/>
      <c r="BY2157" s="136"/>
      <c r="BZ2157" s="136"/>
      <c r="CA2157" s="136"/>
      <c r="CB2157" s="136"/>
      <c r="CC2157" s="136"/>
      <c r="CD2157" s="136"/>
      <c r="CE2157" s="136"/>
      <c r="CF2157" s="136"/>
      <c r="CG2157" s="136"/>
      <c r="CH2157" s="136"/>
      <c r="CI2157" s="136"/>
      <c r="CJ2157" s="136"/>
      <c r="CK2157" s="136"/>
      <c r="CL2157" s="136"/>
      <c r="CM2157" s="136"/>
      <c r="CN2157" s="136"/>
      <c r="CO2157" s="136"/>
      <c r="CP2157" s="136"/>
      <c r="CQ2157" s="136"/>
      <c r="CR2157" s="136"/>
      <c r="CS2157" s="136"/>
      <c r="CT2157" s="136"/>
      <c r="CU2157" s="136"/>
      <c r="CV2157" s="136"/>
      <c r="CW2157" s="136"/>
      <c r="CX2157" s="136"/>
      <c r="CY2157" s="136"/>
      <c r="CZ2157" s="136"/>
      <c r="DA2157" s="136"/>
      <c r="DB2157" s="136"/>
      <c r="DC2157" s="136"/>
      <c r="DD2157" s="136"/>
      <c r="DE2157" s="136"/>
      <c r="DF2157" s="136"/>
      <c r="DG2157" s="136"/>
      <c r="DH2157" s="136"/>
      <c r="DI2157" s="136"/>
      <c r="DJ2157" s="136"/>
      <c r="DK2157" s="136"/>
      <c r="DL2157" s="136"/>
      <c r="DM2157" s="136"/>
      <c r="DN2157" s="136"/>
      <c r="DO2157" s="136"/>
      <c r="DP2157" s="136"/>
      <c r="DQ2157" s="136"/>
      <c r="DR2157" s="136"/>
      <c r="DS2157" s="136"/>
      <c r="DT2157" s="136"/>
      <c r="DU2157" s="136"/>
      <c r="DV2157" s="136"/>
      <c r="DW2157" s="136"/>
      <c r="DX2157" s="136"/>
      <c r="DY2157" s="136"/>
      <c r="DZ2157" s="136"/>
      <c r="EA2157" s="136"/>
      <c r="EB2157" s="136"/>
      <c r="EC2157" s="136"/>
      <c r="ED2157" s="136"/>
      <c r="EE2157" s="136"/>
      <c r="EF2157" s="136"/>
      <c r="EG2157" s="136"/>
      <c r="EH2157" s="136"/>
      <c r="EI2157" s="136"/>
      <c r="EJ2157" s="136"/>
      <c r="EK2157" s="136"/>
      <c r="EL2157" s="136"/>
      <c r="EM2157" s="136"/>
      <c r="EN2157" s="136"/>
      <c r="EO2157" s="136"/>
      <c r="EP2157" s="136"/>
      <c r="EQ2157" s="136"/>
      <c r="ER2157" s="136"/>
      <c r="ES2157" s="136"/>
      <c r="ET2157" s="136"/>
      <c r="EU2157" s="136"/>
      <c r="EV2157" s="136"/>
      <c r="EW2157" s="136"/>
      <c r="EX2157" s="136"/>
      <c r="EY2157" s="136"/>
      <c r="EZ2157" s="136"/>
      <c r="FA2157" s="136"/>
      <c r="FB2157" s="136"/>
      <c r="FC2157" s="136"/>
      <c r="FD2157" s="136"/>
      <c r="FE2157" s="136"/>
      <c r="FF2157" s="136"/>
      <c r="FG2157" s="136"/>
      <c r="FH2157" s="136"/>
      <c r="FI2157" s="136"/>
      <c r="FJ2157" s="136"/>
      <c r="FK2157" s="136"/>
      <c r="FL2157" s="136"/>
      <c r="FM2157" s="136"/>
      <c r="FN2157" s="136"/>
      <c r="FO2157" s="136"/>
      <c r="FP2157" s="136"/>
      <c r="FQ2157" s="136"/>
      <c r="FR2157" s="136"/>
      <c r="FS2157" s="136"/>
      <c r="FT2157" s="136"/>
      <c r="FU2157" s="136"/>
      <c r="FV2157" s="136"/>
      <c r="FW2157" s="136"/>
      <c r="FX2157" s="136"/>
      <c r="FY2157" s="136"/>
      <c r="FZ2157" s="136"/>
      <c r="GA2157" s="136"/>
      <c r="GB2157" s="136"/>
      <c r="GC2157" s="136"/>
      <c r="GD2157" s="136"/>
      <c r="GE2157" s="136"/>
      <c r="GF2157" s="136"/>
      <c r="GG2157" s="136"/>
      <c r="GH2157" s="136"/>
      <c r="GI2157" s="136"/>
      <c r="GJ2157" s="136"/>
      <c r="GK2157" s="136"/>
      <c r="GL2157" s="136"/>
      <c r="GM2157" s="136"/>
      <c r="GN2157" s="136"/>
      <c r="GO2157" s="136"/>
      <c r="GP2157" s="136"/>
      <c r="GQ2157" s="136"/>
      <c r="GR2157" s="136"/>
      <c r="GS2157" s="136"/>
      <c r="GT2157" s="136"/>
      <c r="GU2157" s="136"/>
      <c r="GV2157" s="136"/>
      <c r="GW2157" s="136"/>
      <c r="GX2157" s="136"/>
      <c r="GY2157" s="136"/>
      <c r="GZ2157" s="136"/>
      <c r="HA2157" s="136"/>
      <c r="HB2157" s="136"/>
      <c r="HC2157" s="136"/>
      <c r="HD2157" s="136"/>
      <c r="HE2157" s="136"/>
      <c r="HF2157" s="136"/>
      <c r="HG2157" s="136"/>
      <c r="HH2157" s="136"/>
      <c r="HI2157" s="136"/>
      <c r="HJ2157" s="136"/>
      <c r="HK2157" s="136"/>
      <c r="HL2157" s="136"/>
      <c r="HM2157" s="136"/>
      <c r="HN2157" s="136"/>
      <c r="HO2157" s="136"/>
      <c r="HP2157" s="136"/>
      <c r="HQ2157" s="136"/>
      <c r="HR2157" s="136"/>
      <c r="HS2157" s="136"/>
      <c r="HT2157" s="136"/>
      <c r="HU2157" s="136"/>
      <c r="HV2157" s="136"/>
      <c r="HW2157" s="136"/>
      <c r="HX2157" s="136"/>
      <c r="HY2157" s="136"/>
      <c r="HZ2157" s="136"/>
      <c r="IA2157" s="136"/>
      <c r="IB2157" s="136"/>
      <c r="IC2157" s="136"/>
      <c r="ID2157" s="136"/>
      <c r="IE2157" s="136"/>
      <c r="IF2157" s="136"/>
      <c r="IG2157" s="136"/>
    </row>
    <row r="2158" spans="1:241" ht="15" customHeight="1" x14ac:dyDescent="0.25">
      <c r="A2158" s="322" t="s">
        <v>159</v>
      </c>
      <c r="B2158" s="226">
        <v>10460827</v>
      </c>
      <c r="C2158" s="226">
        <v>4009454</v>
      </c>
      <c r="D2158" s="226">
        <v>727620</v>
      </c>
      <c r="E2158" s="226">
        <v>1325697</v>
      </c>
      <c r="F2158" s="226">
        <v>1604762</v>
      </c>
      <c r="G2158" s="226">
        <v>541124</v>
      </c>
      <c r="H2158" s="235">
        <v>18669484</v>
      </c>
      <c r="I2158" s="136"/>
      <c r="J2158" s="223" t="s">
        <v>116</v>
      </c>
      <c r="K2158" s="217">
        <v>8445455</v>
      </c>
      <c r="L2158" s="217">
        <v>4762870</v>
      </c>
      <c r="M2158" s="217">
        <v>810133</v>
      </c>
      <c r="N2158" s="217">
        <v>901305</v>
      </c>
      <c r="O2158" s="217">
        <v>1675075</v>
      </c>
      <c r="P2158" s="217">
        <v>733815</v>
      </c>
      <c r="Q2158" s="235">
        <v>17328653</v>
      </c>
      <c r="R2158" s="136"/>
      <c r="S2158" s="136"/>
      <c r="T2158" s="136"/>
      <c r="U2158" s="136"/>
      <c r="V2158" s="136"/>
      <c r="W2158" s="136"/>
      <c r="X2158" s="136"/>
      <c r="Y2158" s="136"/>
      <c r="Z2158" s="136"/>
      <c r="AA2158" s="136"/>
      <c r="AB2158" s="136"/>
      <c r="AC2158" s="136"/>
      <c r="AD2158" s="136"/>
      <c r="AE2158" s="136"/>
      <c r="AF2158" s="136"/>
      <c r="AG2158" s="136"/>
      <c r="AH2158" s="136"/>
      <c r="AI2158" s="136"/>
      <c r="AJ2158" s="136"/>
      <c r="AK2158" s="136"/>
      <c r="AL2158" s="136"/>
      <c r="AM2158" s="136"/>
      <c r="AN2158" s="136"/>
      <c r="AO2158" s="136"/>
      <c r="AP2158" s="136"/>
      <c r="AQ2158" s="136"/>
      <c r="AR2158" s="136"/>
      <c r="AS2158" s="136"/>
      <c r="AT2158" s="136"/>
      <c r="AU2158" s="136"/>
      <c r="AV2158" s="136"/>
      <c r="AW2158" s="136"/>
      <c r="AX2158" s="136"/>
      <c r="AY2158" s="136"/>
      <c r="AZ2158" s="136"/>
      <c r="BA2158" s="136"/>
      <c r="BB2158" s="136"/>
      <c r="BC2158" s="136"/>
      <c r="BD2158" s="136"/>
      <c r="BE2158" s="136"/>
      <c r="BF2158" s="136"/>
      <c r="BG2158" s="136"/>
      <c r="BH2158" s="136"/>
      <c r="BI2158" s="136"/>
      <c r="BJ2158" s="136"/>
      <c r="BK2158" s="136"/>
      <c r="BL2158" s="136"/>
      <c r="BM2158" s="136"/>
      <c r="BN2158" s="136"/>
      <c r="BO2158" s="136"/>
      <c r="BP2158" s="136"/>
      <c r="BQ2158" s="136"/>
      <c r="BR2158" s="136"/>
      <c r="BS2158" s="136"/>
      <c r="BT2158" s="136"/>
      <c r="BU2158" s="136"/>
      <c r="BV2158" s="136"/>
      <c r="BW2158" s="136"/>
      <c r="BX2158" s="136"/>
      <c r="BY2158" s="136"/>
      <c r="BZ2158" s="136"/>
      <c r="CA2158" s="136"/>
      <c r="CB2158" s="136"/>
      <c r="CC2158" s="136"/>
      <c r="CD2158" s="136"/>
      <c r="CE2158" s="136"/>
      <c r="CF2158" s="136"/>
      <c r="CG2158" s="136"/>
      <c r="CH2158" s="136"/>
      <c r="CI2158" s="136"/>
      <c r="CJ2158" s="136"/>
      <c r="CK2158" s="136"/>
      <c r="CL2158" s="136"/>
      <c r="CM2158" s="136"/>
      <c r="CN2158" s="136"/>
      <c r="CO2158" s="136"/>
      <c r="CP2158" s="136"/>
      <c r="CQ2158" s="136"/>
      <c r="CR2158" s="136"/>
      <c r="CS2158" s="136"/>
      <c r="CT2158" s="136"/>
      <c r="CU2158" s="136"/>
      <c r="CV2158" s="136"/>
      <c r="CW2158" s="136"/>
      <c r="CX2158" s="136"/>
      <c r="CY2158" s="136"/>
      <c r="CZ2158" s="136"/>
      <c r="DA2158" s="136"/>
      <c r="DB2158" s="136"/>
      <c r="DC2158" s="136"/>
      <c r="DD2158" s="136"/>
      <c r="DE2158" s="136"/>
      <c r="DF2158" s="136"/>
      <c r="DG2158" s="136"/>
      <c r="DH2158" s="136"/>
      <c r="DI2158" s="136"/>
      <c r="DJ2158" s="136"/>
      <c r="DK2158" s="136"/>
      <c r="DL2158" s="136"/>
      <c r="DM2158" s="136"/>
      <c r="DN2158" s="136"/>
      <c r="DO2158" s="136"/>
      <c r="DP2158" s="136"/>
      <c r="DQ2158" s="136"/>
      <c r="DR2158" s="136"/>
      <c r="DS2158" s="136"/>
      <c r="DT2158" s="136"/>
      <c r="DU2158" s="136"/>
      <c r="DV2158" s="136"/>
      <c r="DW2158" s="136"/>
      <c r="DX2158" s="136"/>
      <c r="DY2158" s="136"/>
      <c r="DZ2158" s="136"/>
      <c r="EA2158" s="136"/>
      <c r="EB2158" s="136"/>
      <c r="EC2158" s="136"/>
      <c r="ED2158" s="136"/>
      <c r="EE2158" s="136"/>
      <c r="EF2158" s="136"/>
      <c r="EG2158" s="136"/>
      <c r="EH2158" s="136"/>
      <c r="EI2158" s="136"/>
      <c r="EJ2158" s="136"/>
      <c r="EK2158" s="136"/>
      <c r="EL2158" s="136"/>
      <c r="EM2158" s="136"/>
      <c r="EN2158" s="136"/>
      <c r="EO2158" s="136"/>
      <c r="EP2158" s="136"/>
      <c r="EQ2158" s="136"/>
      <c r="ER2158" s="136"/>
      <c r="ES2158" s="136"/>
      <c r="ET2158" s="136"/>
      <c r="EU2158" s="136"/>
      <c r="EV2158" s="136"/>
      <c r="EW2158" s="136"/>
      <c r="EX2158" s="136"/>
      <c r="EY2158" s="136"/>
      <c r="EZ2158" s="136"/>
      <c r="FA2158" s="136"/>
      <c r="FB2158" s="136"/>
      <c r="FC2158" s="136"/>
      <c r="FD2158" s="136"/>
      <c r="FE2158" s="136"/>
      <c r="FF2158" s="136"/>
      <c r="FG2158" s="136"/>
      <c r="FH2158" s="136"/>
      <c r="FI2158" s="136"/>
      <c r="FJ2158" s="136"/>
      <c r="FK2158" s="136"/>
      <c r="FL2158" s="136"/>
      <c r="FM2158" s="136"/>
      <c r="FN2158" s="136"/>
      <c r="FO2158" s="136"/>
      <c r="FP2158" s="136"/>
      <c r="FQ2158" s="136"/>
      <c r="FR2158" s="136"/>
      <c r="FS2158" s="136"/>
      <c r="FT2158" s="136"/>
      <c r="FU2158" s="136"/>
      <c r="FV2158" s="136"/>
      <c r="FW2158" s="136"/>
      <c r="FX2158" s="136"/>
      <c r="FY2158" s="136"/>
      <c r="FZ2158" s="136"/>
      <c r="GA2158" s="136"/>
      <c r="GB2158" s="136"/>
      <c r="GC2158" s="136"/>
      <c r="GD2158" s="136"/>
      <c r="GE2158" s="136"/>
      <c r="GF2158" s="136"/>
      <c r="GG2158" s="136"/>
      <c r="GH2158" s="136"/>
      <c r="GI2158" s="136"/>
      <c r="GJ2158" s="136"/>
      <c r="GK2158" s="136"/>
      <c r="GL2158" s="136"/>
      <c r="GM2158" s="136"/>
      <c r="GN2158" s="136"/>
      <c r="GO2158" s="136"/>
      <c r="GP2158" s="136"/>
      <c r="GQ2158" s="136"/>
      <c r="GR2158" s="136"/>
      <c r="GS2158" s="136"/>
      <c r="GT2158" s="136"/>
      <c r="GU2158" s="136"/>
      <c r="GV2158" s="136"/>
      <c r="GW2158" s="136"/>
      <c r="GX2158" s="136"/>
      <c r="GY2158" s="136"/>
      <c r="GZ2158" s="136"/>
      <c r="HA2158" s="136"/>
      <c r="HB2158" s="136"/>
      <c r="HC2158" s="136"/>
      <c r="HD2158" s="136"/>
      <c r="HE2158" s="136"/>
      <c r="HF2158" s="136"/>
      <c r="HG2158" s="136"/>
      <c r="HH2158" s="136"/>
      <c r="HI2158" s="136"/>
      <c r="HJ2158" s="136"/>
      <c r="HK2158" s="136"/>
      <c r="HL2158" s="136"/>
      <c r="HM2158" s="136"/>
      <c r="HN2158" s="136"/>
      <c r="HO2158" s="136"/>
      <c r="HP2158" s="136"/>
      <c r="HQ2158" s="136"/>
      <c r="HR2158" s="136"/>
      <c r="HS2158" s="136"/>
      <c r="HT2158" s="136"/>
      <c r="HU2158" s="136"/>
      <c r="HV2158" s="136"/>
      <c r="HW2158" s="136"/>
      <c r="HX2158" s="136"/>
      <c r="HY2158" s="136"/>
      <c r="HZ2158" s="136"/>
      <c r="IA2158" s="136"/>
      <c r="IB2158" s="136"/>
      <c r="IC2158" s="136"/>
      <c r="ID2158" s="136"/>
      <c r="IE2158" s="136"/>
      <c r="IF2158" s="136"/>
      <c r="IG2158" s="136"/>
    </row>
    <row r="2159" spans="1:241" ht="15" customHeight="1" x14ac:dyDescent="0.25">
      <c r="A2159" s="322" t="s">
        <v>158</v>
      </c>
      <c r="B2159" s="226">
        <v>8331826</v>
      </c>
      <c r="C2159" s="226">
        <v>3764328</v>
      </c>
      <c r="D2159" s="226">
        <v>752397</v>
      </c>
      <c r="E2159" s="226">
        <v>1118860</v>
      </c>
      <c r="F2159" s="226">
        <v>1817588</v>
      </c>
      <c r="G2159" s="226">
        <v>508303</v>
      </c>
      <c r="H2159" s="235">
        <v>16293302</v>
      </c>
      <c r="I2159" s="136"/>
      <c r="J2159" s="223" t="s">
        <v>115</v>
      </c>
      <c r="K2159" s="217">
        <v>5913983</v>
      </c>
      <c r="L2159" s="217">
        <v>3763963</v>
      </c>
      <c r="M2159" s="217">
        <v>668468</v>
      </c>
      <c r="N2159" s="217">
        <v>929798</v>
      </c>
      <c r="O2159" s="217">
        <v>1648423</v>
      </c>
      <c r="P2159" s="217">
        <v>557615</v>
      </c>
      <c r="Q2159" s="235">
        <v>13482250</v>
      </c>
      <c r="R2159" s="136"/>
      <c r="S2159" s="136"/>
      <c r="T2159" s="136"/>
      <c r="U2159" s="136"/>
      <c r="V2159" s="136"/>
      <c r="W2159" s="136"/>
      <c r="X2159" s="136"/>
      <c r="Y2159" s="136"/>
      <c r="Z2159" s="136"/>
      <c r="AA2159" s="136"/>
      <c r="AB2159" s="136"/>
      <c r="AC2159" s="136"/>
      <c r="AD2159" s="136"/>
      <c r="AE2159" s="136"/>
      <c r="AF2159" s="136"/>
      <c r="AG2159" s="136"/>
      <c r="AH2159" s="136"/>
      <c r="AI2159" s="136"/>
      <c r="AJ2159" s="136"/>
      <c r="AK2159" s="136"/>
      <c r="AL2159" s="136"/>
      <c r="AM2159" s="136"/>
      <c r="AN2159" s="136"/>
      <c r="AO2159" s="136"/>
      <c r="AP2159" s="136"/>
      <c r="AQ2159" s="136"/>
      <c r="AR2159" s="136"/>
      <c r="AS2159" s="136"/>
      <c r="AT2159" s="136"/>
      <c r="AU2159" s="136"/>
      <c r="AV2159" s="136"/>
      <c r="AW2159" s="136"/>
      <c r="AX2159" s="136"/>
      <c r="AY2159" s="136"/>
      <c r="AZ2159" s="136"/>
      <c r="BA2159" s="136"/>
      <c r="BB2159" s="136"/>
      <c r="BC2159" s="136"/>
      <c r="BD2159" s="136"/>
      <c r="BE2159" s="136"/>
      <c r="BF2159" s="136"/>
      <c r="BG2159" s="136"/>
      <c r="BH2159" s="136"/>
      <c r="BI2159" s="136"/>
      <c r="BJ2159" s="136"/>
      <c r="BK2159" s="136"/>
      <c r="BL2159" s="136"/>
      <c r="BM2159" s="136"/>
      <c r="BN2159" s="136"/>
      <c r="BO2159" s="136"/>
      <c r="BP2159" s="136"/>
      <c r="BQ2159" s="136"/>
      <c r="BR2159" s="136"/>
      <c r="BS2159" s="136"/>
      <c r="BT2159" s="136"/>
      <c r="BU2159" s="136"/>
      <c r="BV2159" s="136"/>
      <c r="BW2159" s="136"/>
      <c r="BX2159" s="136"/>
      <c r="BY2159" s="136"/>
      <c r="BZ2159" s="136"/>
      <c r="CA2159" s="136"/>
      <c r="CB2159" s="136"/>
      <c r="CC2159" s="136"/>
      <c r="CD2159" s="136"/>
      <c r="CE2159" s="136"/>
      <c r="CF2159" s="136"/>
      <c r="CG2159" s="136"/>
      <c r="CH2159" s="136"/>
      <c r="CI2159" s="136"/>
      <c r="CJ2159" s="136"/>
      <c r="CK2159" s="136"/>
      <c r="CL2159" s="136"/>
      <c r="CM2159" s="136"/>
      <c r="CN2159" s="136"/>
      <c r="CO2159" s="136"/>
      <c r="CP2159" s="136"/>
      <c r="CQ2159" s="136"/>
      <c r="CR2159" s="136"/>
      <c r="CS2159" s="136"/>
      <c r="CT2159" s="136"/>
      <c r="CU2159" s="136"/>
      <c r="CV2159" s="136"/>
      <c r="CW2159" s="136"/>
      <c r="CX2159" s="136"/>
      <c r="CY2159" s="136"/>
      <c r="CZ2159" s="136"/>
      <c r="DA2159" s="136"/>
      <c r="DB2159" s="136"/>
      <c r="DC2159" s="136"/>
      <c r="DD2159" s="136"/>
      <c r="DE2159" s="136"/>
      <c r="DF2159" s="136"/>
      <c r="DG2159" s="136"/>
      <c r="DH2159" s="136"/>
      <c r="DI2159" s="136"/>
      <c r="DJ2159" s="136"/>
      <c r="DK2159" s="136"/>
      <c r="DL2159" s="136"/>
      <c r="DM2159" s="136"/>
      <c r="DN2159" s="136"/>
      <c r="DO2159" s="136"/>
      <c r="DP2159" s="136"/>
      <c r="DQ2159" s="136"/>
      <c r="DR2159" s="136"/>
      <c r="DS2159" s="136"/>
      <c r="DT2159" s="136"/>
      <c r="DU2159" s="136"/>
      <c r="DV2159" s="136"/>
      <c r="DW2159" s="136"/>
      <c r="DX2159" s="136"/>
      <c r="DY2159" s="136"/>
      <c r="DZ2159" s="136"/>
      <c r="EA2159" s="136"/>
      <c r="EB2159" s="136"/>
      <c r="EC2159" s="136"/>
      <c r="ED2159" s="136"/>
      <c r="EE2159" s="136"/>
      <c r="EF2159" s="136"/>
      <c r="EG2159" s="136"/>
      <c r="EH2159" s="136"/>
      <c r="EI2159" s="136"/>
      <c r="EJ2159" s="136"/>
      <c r="EK2159" s="136"/>
      <c r="EL2159" s="136"/>
      <c r="EM2159" s="136"/>
      <c r="EN2159" s="136"/>
      <c r="EO2159" s="136"/>
      <c r="EP2159" s="136"/>
      <c r="EQ2159" s="136"/>
      <c r="ER2159" s="136"/>
      <c r="ES2159" s="136"/>
      <c r="ET2159" s="136"/>
      <c r="EU2159" s="136"/>
      <c r="EV2159" s="136"/>
      <c r="EW2159" s="136"/>
      <c r="EX2159" s="136"/>
      <c r="EY2159" s="136"/>
      <c r="EZ2159" s="136"/>
      <c r="FA2159" s="136"/>
      <c r="FB2159" s="136"/>
      <c r="FC2159" s="136"/>
      <c r="FD2159" s="136"/>
      <c r="FE2159" s="136"/>
      <c r="FF2159" s="136"/>
      <c r="FG2159" s="136"/>
      <c r="FH2159" s="136"/>
      <c r="FI2159" s="136"/>
      <c r="FJ2159" s="136"/>
      <c r="FK2159" s="136"/>
      <c r="FL2159" s="136"/>
      <c r="FM2159" s="136"/>
      <c r="FN2159" s="136"/>
      <c r="FO2159" s="136"/>
      <c r="FP2159" s="136"/>
      <c r="FQ2159" s="136"/>
      <c r="FR2159" s="136"/>
      <c r="FS2159" s="136"/>
      <c r="FT2159" s="136"/>
      <c r="FU2159" s="136"/>
      <c r="FV2159" s="136"/>
      <c r="FW2159" s="136"/>
      <c r="FX2159" s="136"/>
      <c r="FY2159" s="136"/>
      <c r="FZ2159" s="136"/>
      <c r="GA2159" s="136"/>
      <c r="GB2159" s="136"/>
      <c r="GC2159" s="136"/>
      <c r="GD2159" s="136"/>
      <c r="GE2159" s="136"/>
      <c r="GF2159" s="136"/>
      <c r="GG2159" s="136"/>
      <c r="GH2159" s="136"/>
      <c r="GI2159" s="136"/>
      <c r="GJ2159" s="136"/>
      <c r="GK2159" s="136"/>
      <c r="GL2159" s="136"/>
      <c r="GM2159" s="136"/>
      <c r="GN2159" s="136"/>
      <c r="GO2159" s="136"/>
      <c r="GP2159" s="136"/>
      <c r="GQ2159" s="136"/>
      <c r="GR2159" s="136"/>
      <c r="GS2159" s="136"/>
      <c r="GT2159" s="136"/>
      <c r="GU2159" s="136"/>
      <c r="GV2159" s="136"/>
      <c r="GW2159" s="136"/>
      <c r="GX2159" s="136"/>
      <c r="GY2159" s="136"/>
      <c r="GZ2159" s="136"/>
      <c r="HA2159" s="136"/>
      <c r="HB2159" s="136"/>
      <c r="HC2159" s="136"/>
      <c r="HD2159" s="136"/>
      <c r="HE2159" s="136"/>
      <c r="HF2159" s="136"/>
      <c r="HG2159" s="136"/>
      <c r="HH2159" s="136"/>
      <c r="HI2159" s="136"/>
      <c r="HJ2159" s="136"/>
      <c r="HK2159" s="136"/>
      <c r="HL2159" s="136"/>
      <c r="HM2159" s="136"/>
      <c r="HN2159" s="136"/>
      <c r="HO2159" s="136"/>
      <c r="HP2159" s="136"/>
      <c r="HQ2159" s="136"/>
      <c r="HR2159" s="136"/>
      <c r="HS2159" s="136"/>
      <c r="HT2159" s="136"/>
      <c r="HU2159" s="136"/>
      <c r="HV2159" s="136"/>
      <c r="HW2159" s="136"/>
      <c r="HX2159" s="136"/>
      <c r="HY2159" s="136"/>
      <c r="HZ2159" s="136"/>
      <c r="IA2159" s="136"/>
      <c r="IB2159" s="136"/>
      <c r="IC2159" s="136"/>
      <c r="ID2159" s="136"/>
      <c r="IE2159" s="136"/>
      <c r="IF2159" s="136"/>
      <c r="IG2159" s="136"/>
    </row>
    <row r="2160" spans="1:241" ht="15" customHeight="1" x14ac:dyDescent="0.25">
      <c r="A2160" s="214" t="s">
        <v>1223</v>
      </c>
      <c r="B2160" s="323">
        <v>203858210</v>
      </c>
      <c r="C2160" s="323">
        <v>111972045</v>
      </c>
      <c r="D2160" s="323">
        <v>14026928</v>
      </c>
      <c r="E2160" s="323">
        <v>29275171</v>
      </c>
      <c r="F2160" s="323">
        <v>39165773</v>
      </c>
      <c r="G2160" s="323">
        <v>12975062</v>
      </c>
      <c r="H2160" s="240">
        <v>411273189</v>
      </c>
      <c r="I2160" s="136"/>
      <c r="J2160" s="223" t="s">
        <v>114</v>
      </c>
      <c r="K2160" s="217">
        <v>6929431</v>
      </c>
      <c r="L2160" s="217">
        <v>4867227</v>
      </c>
      <c r="M2160" s="217">
        <v>730827</v>
      </c>
      <c r="N2160" s="217">
        <v>907286</v>
      </c>
      <c r="O2160" s="217">
        <v>1685908</v>
      </c>
      <c r="P2160" s="217">
        <v>411876</v>
      </c>
      <c r="Q2160" s="235">
        <v>15532555</v>
      </c>
      <c r="R2160" s="136"/>
      <c r="S2160" s="136"/>
      <c r="T2160" s="136"/>
      <c r="U2160" s="136"/>
      <c r="V2160" s="136"/>
      <c r="W2160" s="136"/>
      <c r="X2160" s="136"/>
      <c r="Y2160" s="136"/>
      <c r="Z2160" s="136"/>
      <c r="AA2160" s="136"/>
      <c r="AB2160" s="136"/>
      <c r="AC2160" s="136"/>
      <c r="AD2160" s="136"/>
      <c r="AE2160" s="136"/>
      <c r="AF2160" s="136"/>
      <c r="AG2160" s="136"/>
      <c r="AH2160" s="136"/>
      <c r="AI2160" s="136"/>
      <c r="AJ2160" s="136"/>
      <c r="AK2160" s="136"/>
      <c r="AL2160" s="136"/>
      <c r="AM2160" s="136"/>
      <c r="AN2160" s="136"/>
      <c r="AO2160" s="136"/>
      <c r="AP2160" s="136"/>
      <c r="AQ2160" s="136"/>
      <c r="AR2160" s="136"/>
      <c r="AS2160" s="136"/>
      <c r="AT2160" s="136"/>
      <c r="AU2160" s="136"/>
      <c r="AV2160" s="136"/>
      <c r="AW2160" s="136"/>
      <c r="AX2160" s="136"/>
      <c r="AY2160" s="136"/>
      <c r="AZ2160" s="136"/>
      <c r="BA2160" s="136"/>
      <c r="BB2160" s="136"/>
      <c r="BC2160" s="136"/>
      <c r="BD2160" s="136"/>
      <c r="BE2160" s="136"/>
      <c r="BF2160" s="136"/>
      <c r="BG2160" s="136"/>
      <c r="BH2160" s="136"/>
      <c r="BI2160" s="136"/>
      <c r="BJ2160" s="136"/>
      <c r="BK2160" s="136"/>
      <c r="BL2160" s="136"/>
      <c r="BM2160" s="136"/>
      <c r="BN2160" s="136"/>
      <c r="BO2160" s="136"/>
      <c r="BP2160" s="136"/>
      <c r="BQ2160" s="136"/>
      <c r="BR2160" s="136"/>
      <c r="BS2160" s="136"/>
      <c r="BT2160" s="136"/>
      <c r="BU2160" s="136"/>
      <c r="BV2160" s="136"/>
      <c r="BW2160" s="136"/>
      <c r="BX2160" s="136"/>
      <c r="BY2160" s="136"/>
      <c r="BZ2160" s="136"/>
      <c r="CA2160" s="136"/>
      <c r="CB2160" s="136"/>
      <c r="CC2160" s="136"/>
      <c r="CD2160" s="136"/>
      <c r="CE2160" s="136"/>
      <c r="CF2160" s="136"/>
      <c r="CG2160" s="136"/>
      <c r="CH2160" s="136"/>
      <c r="CI2160" s="136"/>
      <c r="CJ2160" s="136"/>
      <c r="CK2160" s="136"/>
      <c r="CL2160" s="136"/>
      <c r="CM2160" s="136"/>
      <c r="CN2160" s="136"/>
      <c r="CO2160" s="136"/>
      <c r="CP2160" s="136"/>
      <c r="CQ2160" s="136"/>
      <c r="CR2160" s="136"/>
      <c r="CS2160" s="136"/>
      <c r="CT2160" s="136"/>
      <c r="CU2160" s="136"/>
      <c r="CV2160" s="136"/>
      <c r="CW2160" s="136"/>
      <c r="CX2160" s="136"/>
      <c r="CY2160" s="136"/>
      <c r="CZ2160" s="136"/>
      <c r="DA2160" s="136"/>
      <c r="DB2160" s="136"/>
      <c r="DC2160" s="136"/>
      <c r="DD2160" s="136"/>
      <c r="DE2160" s="136"/>
      <c r="DF2160" s="136"/>
      <c r="DG2160" s="136"/>
      <c r="DH2160" s="136"/>
      <c r="DI2160" s="136"/>
      <c r="DJ2160" s="136"/>
      <c r="DK2160" s="136"/>
      <c r="DL2160" s="136"/>
      <c r="DM2160" s="136"/>
      <c r="DN2160" s="136"/>
      <c r="DO2160" s="136"/>
      <c r="DP2160" s="136"/>
      <c r="DQ2160" s="136"/>
      <c r="DR2160" s="136"/>
      <c r="DS2160" s="136"/>
      <c r="DT2160" s="136"/>
      <c r="DU2160" s="136"/>
      <c r="DV2160" s="136"/>
      <c r="DW2160" s="136"/>
      <c r="DX2160" s="136"/>
      <c r="DY2160" s="136"/>
      <c r="DZ2160" s="136"/>
      <c r="EA2160" s="136"/>
      <c r="EB2160" s="136"/>
      <c r="EC2160" s="136"/>
      <c r="ED2160" s="136"/>
      <c r="EE2160" s="136"/>
      <c r="EF2160" s="136"/>
      <c r="EG2160" s="136"/>
      <c r="EH2160" s="136"/>
      <c r="EI2160" s="136"/>
      <c r="EJ2160" s="136"/>
      <c r="EK2160" s="136"/>
      <c r="EL2160" s="136"/>
      <c r="EM2160" s="136"/>
      <c r="EN2160" s="136"/>
      <c r="EO2160" s="136"/>
      <c r="EP2160" s="136"/>
      <c r="EQ2160" s="136"/>
      <c r="ER2160" s="136"/>
      <c r="ES2160" s="136"/>
      <c r="ET2160" s="136"/>
      <c r="EU2160" s="136"/>
      <c r="EV2160" s="136"/>
      <c r="EW2160" s="136"/>
      <c r="EX2160" s="136"/>
      <c r="EY2160" s="136"/>
      <c r="EZ2160" s="136"/>
      <c r="FA2160" s="136"/>
      <c r="FB2160" s="136"/>
      <c r="FC2160" s="136"/>
      <c r="FD2160" s="136"/>
      <c r="FE2160" s="136"/>
      <c r="FF2160" s="136"/>
      <c r="FG2160" s="136"/>
      <c r="FH2160" s="136"/>
      <c r="FI2160" s="136"/>
      <c r="FJ2160" s="136"/>
      <c r="FK2160" s="136"/>
      <c r="FL2160" s="136"/>
      <c r="FM2160" s="136"/>
      <c r="FN2160" s="136"/>
      <c r="FO2160" s="136"/>
      <c r="FP2160" s="136"/>
      <c r="FQ2160" s="136"/>
      <c r="FR2160" s="136"/>
      <c r="FS2160" s="136"/>
      <c r="FT2160" s="136"/>
      <c r="FU2160" s="136"/>
      <c r="FV2160" s="136"/>
      <c r="FW2160" s="136"/>
      <c r="FX2160" s="136"/>
      <c r="FY2160" s="136"/>
      <c r="FZ2160" s="136"/>
      <c r="GA2160" s="136"/>
      <c r="GB2160" s="136"/>
      <c r="GC2160" s="136"/>
      <c r="GD2160" s="136"/>
      <c r="GE2160" s="136"/>
      <c r="GF2160" s="136"/>
      <c r="GG2160" s="136"/>
      <c r="GH2160" s="136"/>
      <c r="GI2160" s="136"/>
      <c r="GJ2160" s="136"/>
      <c r="GK2160" s="136"/>
      <c r="GL2160" s="136"/>
      <c r="GM2160" s="136"/>
      <c r="GN2160" s="136"/>
      <c r="GO2160" s="136"/>
      <c r="GP2160" s="136"/>
      <c r="GQ2160" s="136"/>
      <c r="GR2160" s="136"/>
      <c r="GS2160" s="136"/>
      <c r="GT2160" s="136"/>
      <c r="GU2160" s="136"/>
      <c r="GV2160" s="136"/>
      <c r="GW2160" s="136"/>
      <c r="GX2160" s="136"/>
      <c r="GY2160" s="136"/>
      <c r="GZ2160" s="136"/>
      <c r="HA2160" s="136"/>
      <c r="HB2160" s="136"/>
      <c r="HC2160" s="136"/>
      <c r="HD2160" s="136"/>
      <c r="HE2160" s="136"/>
      <c r="HF2160" s="136"/>
      <c r="HG2160" s="136"/>
      <c r="HH2160" s="136"/>
      <c r="HI2160" s="136"/>
      <c r="HJ2160" s="136"/>
      <c r="HK2160" s="136"/>
      <c r="HL2160" s="136"/>
      <c r="HM2160" s="136"/>
      <c r="HN2160" s="136"/>
      <c r="HO2160" s="136"/>
      <c r="HP2160" s="136"/>
      <c r="HQ2160" s="136"/>
      <c r="HR2160" s="136"/>
      <c r="HS2160" s="136"/>
      <c r="HT2160" s="136"/>
      <c r="HU2160" s="136"/>
      <c r="HV2160" s="136"/>
      <c r="HW2160" s="136"/>
      <c r="HX2160" s="136"/>
      <c r="HY2160" s="136"/>
      <c r="HZ2160" s="136"/>
      <c r="IA2160" s="136"/>
      <c r="IB2160" s="136"/>
      <c r="IC2160" s="136"/>
      <c r="ID2160" s="136"/>
      <c r="IE2160" s="136"/>
      <c r="IF2160" s="136"/>
      <c r="IG2160" s="136"/>
    </row>
    <row r="2161" spans="1:241" ht="15" customHeight="1" x14ac:dyDescent="0.25">
      <c r="A2161" s="215" t="s">
        <v>1224</v>
      </c>
      <c r="B2161" s="200">
        <v>10192910.5</v>
      </c>
      <c r="C2161" s="200">
        <v>5598602.25</v>
      </c>
      <c r="D2161" s="200">
        <v>701346.4</v>
      </c>
      <c r="E2161" s="200">
        <v>1463758.55</v>
      </c>
      <c r="F2161" s="200">
        <v>1958288.65</v>
      </c>
      <c r="G2161" s="200">
        <v>648753.1</v>
      </c>
      <c r="H2161" s="200">
        <v>20563659.449999999</v>
      </c>
      <c r="I2161" s="136"/>
      <c r="J2161" s="214" t="s">
        <v>1225</v>
      </c>
      <c r="K2161" s="199">
        <v>164125910</v>
      </c>
      <c r="L2161" s="199">
        <v>100122027</v>
      </c>
      <c r="M2161" s="199">
        <v>15440879</v>
      </c>
      <c r="N2161" s="199">
        <v>23838453</v>
      </c>
      <c r="O2161" s="199">
        <v>43913226</v>
      </c>
      <c r="P2161" s="199">
        <v>11299697</v>
      </c>
      <c r="Q2161" s="240">
        <v>358740192</v>
      </c>
      <c r="R2161" s="136"/>
      <c r="S2161" s="136"/>
      <c r="T2161" s="136"/>
      <c r="U2161" s="136"/>
      <c r="V2161" s="136"/>
      <c r="W2161" s="136"/>
      <c r="X2161" s="136"/>
      <c r="Y2161" s="136"/>
      <c r="Z2161" s="136"/>
      <c r="AA2161" s="136"/>
      <c r="AB2161" s="136"/>
      <c r="AC2161" s="136"/>
      <c r="AD2161" s="136"/>
      <c r="AE2161" s="136"/>
      <c r="AF2161" s="136"/>
      <c r="AG2161" s="136"/>
      <c r="AH2161" s="136"/>
      <c r="AI2161" s="136"/>
      <c r="AJ2161" s="136"/>
      <c r="AK2161" s="136"/>
      <c r="AL2161" s="136"/>
      <c r="AM2161" s="136"/>
      <c r="AN2161" s="136"/>
      <c r="AO2161" s="136"/>
      <c r="AP2161" s="136"/>
      <c r="AQ2161" s="136"/>
      <c r="AR2161" s="136"/>
      <c r="AS2161" s="136"/>
      <c r="AT2161" s="136"/>
      <c r="AU2161" s="136"/>
      <c r="AV2161" s="136"/>
      <c r="AW2161" s="136"/>
      <c r="AX2161" s="136"/>
      <c r="AY2161" s="136"/>
      <c r="AZ2161" s="136"/>
      <c r="BA2161" s="136"/>
      <c r="BB2161" s="136"/>
      <c r="BC2161" s="136"/>
      <c r="BD2161" s="136"/>
      <c r="BE2161" s="136"/>
      <c r="BF2161" s="136"/>
      <c r="BG2161" s="136"/>
      <c r="BH2161" s="136"/>
      <c r="BI2161" s="136"/>
      <c r="BJ2161" s="136"/>
      <c r="BK2161" s="136"/>
      <c r="BL2161" s="136"/>
      <c r="BM2161" s="136"/>
      <c r="BN2161" s="136"/>
      <c r="BO2161" s="136"/>
      <c r="BP2161" s="136"/>
      <c r="BQ2161" s="136"/>
      <c r="BR2161" s="136"/>
      <c r="BS2161" s="136"/>
      <c r="BT2161" s="136"/>
      <c r="BU2161" s="136"/>
      <c r="BV2161" s="136"/>
      <c r="BW2161" s="136"/>
      <c r="BX2161" s="136"/>
      <c r="BY2161" s="136"/>
      <c r="BZ2161" s="136"/>
      <c r="CA2161" s="136"/>
      <c r="CB2161" s="136"/>
      <c r="CC2161" s="136"/>
      <c r="CD2161" s="136"/>
      <c r="CE2161" s="136"/>
      <c r="CF2161" s="136"/>
      <c r="CG2161" s="136"/>
      <c r="CH2161" s="136"/>
      <c r="CI2161" s="136"/>
      <c r="CJ2161" s="136"/>
      <c r="CK2161" s="136"/>
      <c r="CL2161" s="136"/>
      <c r="CM2161" s="136"/>
      <c r="CN2161" s="136"/>
      <c r="CO2161" s="136"/>
      <c r="CP2161" s="136"/>
      <c r="CQ2161" s="136"/>
      <c r="CR2161" s="136"/>
      <c r="CS2161" s="136"/>
      <c r="CT2161" s="136"/>
      <c r="CU2161" s="136"/>
      <c r="CV2161" s="136"/>
      <c r="CW2161" s="136"/>
      <c r="CX2161" s="136"/>
      <c r="CY2161" s="136"/>
      <c r="CZ2161" s="136"/>
      <c r="DA2161" s="136"/>
      <c r="DB2161" s="136"/>
      <c r="DC2161" s="136"/>
      <c r="DD2161" s="136"/>
      <c r="DE2161" s="136"/>
      <c r="DF2161" s="136"/>
      <c r="DG2161" s="136"/>
      <c r="DH2161" s="136"/>
      <c r="DI2161" s="136"/>
      <c r="DJ2161" s="136"/>
      <c r="DK2161" s="136"/>
      <c r="DL2161" s="136"/>
      <c r="DM2161" s="136"/>
      <c r="DN2161" s="136"/>
      <c r="DO2161" s="136"/>
      <c r="DP2161" s="136"/>
      <c r="DQ2161" s="136"/>
      <c r="DR2161" s="136"/>
      <c r="DS2161" s="136"/>
      <c r="DT2161" s="136"/>
      <c r="DU2161" s="136"/>
      <c r="DV2161" s="136"/>
      <c r="DW2161" s="136"/>
      <c r="DX2161" s="136"/>
      <c r="DY2161" s="136"/>
      <c r="DZ2161" s="136"/>
      <c r="EA2161" s="136"/>
      <c r="EB2161" s="136"/>
      <c r="EC2161" s="136"/>
      <c r="ED2161" s="136"/>
      <c r="EE2161" s="136"/>
      <c r="EF2161" s="136"/>
      <c r="EG2161" s="136"/>
      <c r="EH2161" s="136"/>
      <c r="EI2161" s="136"/>
      <c r="EJ2161" s="136"/>
      <c r="EK2161" s="136"/>
      <c r="EL2161" s="136"/>
      <c r="EM2161" s="136"/>
      <c r="EN2161" s="136"/>
      <c r="EO2161" s="136"/>
      <c r="EP2161" s="136"/>
      <c r="EQ2161" s="136"/>
      <c r="ER2161" s="136"/>
      <c r="ES2161" s="136"/>
      <c r="ET2161" s="136"/>
      <c r="EU2161" s="136"/>
      <c r="EV2161" s="136"/>
      <c r="EW2161" s="136"/>
      <c r="EX2161" s="136"/>
      <c r="EY2161" s="136"/>
      <c r="EZ2161" s="136"/>
      <c r="FA2161" s="136"/>
      <c r="FB2161" s="136"/>
      <c r="FC2161" s="136"/>
      <c r="FD2161" s="136"/>
      <c r="FE2161" s="136"/>
      <c r="FF2161" s="136"/>
      <c r="FG2161" s="136"/>
      <c r="FH2161" s="136"/>
      <c r="FI2161" s="136"/>
      <c r="FJ2161" s="136"/>
      <c r="FK2161" s="136"/>
      <c r="FL2161" s="136"/>
      <c r="FM2161" s="136"/>
      <c r="FN2161" s="136"/>
      <c r="FO2161" s="136"/>
      <c r="FP2161" s="136"/>
      <c r="FQ2161" s="136"/>
      <c r="FR2161" s="136"/>
      <c r="FS2161" s="136"/>
      <c r="FT2161" s="136"/>
      <c r="FU2161" s="136"/>
      <c r="FV2161" s="136"/>
      <c r="FW2161" s="136"/>
      <c r="FX2161" s="136"/>
      <c r="FY2161" s="136"/>
      <c r="FZ2161" s="136"/>
      <c r="GA2161" s="136"/>
      <c r="GB2161" s="136"/>
      <c r="GC2161" s="136"/>
      <c r="GD2161" s="136"/>
      <c r="GE2161" s="136"/>
      <c r="GF2161" s="136"/>
      <c r="GG2161" s="136"/>
      <c r="GH2161" s="136"/>
      <c r="GI2161" s="136"/>
      <c r="GJ2161" s="136"/>
      <c r="GK2161" s="136"/>
      <c r="GL2161" s="136"/>
      <c r="GM2161" s="136"/>
      <c r="GN2161" s="136"/>
      <c r="GO2161" s="136"/>
      <c r="GP2161" s="136"/>
      <c r="GQ2161" s="136"/>
      <c r="GR2161" s="136"/>
      <c r="GS2161" s="136"/>
      <c r="GT2161" s="136"/>
      <c r="GU2161" s="136"/>
      <c r="GV2161" s="136"/>
      <c r="GW2161" s="136"/>
      <c r="GX2161" s="136"/>
      <c r="GY2161" s="136"/>
      <c r="GZ2161" s="136"/>
      <c r="HA2161" s="136"/>
      <c r="HB2161" s="136"/>
      <c r="HC2161" s="136"/>
      <c r="HD2161" s="136"/>
      <c r="HE2161" s="136"/>
      <c r="HF2161" s="136"/>
      <c r="HG2161" s="136"/>
      <c r="HH2161" s="136"/>
      <c r="HI2161" s="136"/>
      <c r="HJ2161" s="136"/>
      <c r="HK2161" s="136"/>
      <c r="HL2161" s="136"/>
      <c r="HM2161" s="136"/>
      <c r="HN2161" s="136"/>
      <c r="HO2161" s="136"/>
      <c r="HP2161" s="136"/>
      <c r="HQ2161" s="136"/>
      <c r="HR2161" s="136"/>
      <c r="HS2161" s="136"/>
      <c r="HT2161" s="136"/>
      <c r="HU2161" s="136"/>
      <c r="HV2161" s="136"/>
      <c r="HW2161" s="136"/>
      <c r="HX2161" s="136"/>
      <c r="HY2161" s="136"/>
      <c r="HZ2161" s="136"/>
      <c r="IA2161" s="136"/>
      <c r="IB2161" s="136"/>
      <c r="IC2161" s="136"/>
      <c r="ID2161" s="136"/>
      <c r="IE2161" s="136"/>
      <c r="IF2161" s="136"/>
      <c r="IG2161" s="136"/>
    </row>
    <row r="2162" spans="1:241" ht="15" customHeight="1" x14ac:dyDescent="0.25">
      <c r="A2162" s="135"/>
      <c r="B2162" s="135"/>
      <c r="C2162" s="135"/>
      <c r="D2162" s="135"/>
      <c r="E2162" s="135"/>
      <c r="F2162" s="135"/>
      <c r="G2162" s="135"/>
      <c r="H2162" s="135"/>
      <c r="I2162" s="136"/>
      <c r="J2162" s="215" t="s">
        <v>1226</v>
      </c>
      <c r="K2162" s="200">
        <v>7815519.5238095243</v>
      </c>
      <c r="L2162" s="200">
        <v>4767715.5714285718</v>
      </c>
      <c r="M2162" s="200">
        <v>735279.95238095243</v>
      </c>
      <c r="N2162" s="200">
        <v>1135164.4285714286</v>
      </c>
      <c r="O2162" s="200">
        <v>2091106</v>
      </c>
      <c r="P2162" s="200">
        <v>538080.80952380947</v>
      </c>
      <c r="Q2162" s="200">
        <v>17082866.285714287</v>
      </c>
      <c r="R2162" s="136"/>
      <c r="S2162" s="136"/>
      <c r="T2162" s="136"/>
      <c r="U2162" s="136"/>
      <c r="V2162" s="136"/>
      <c r="W2162" s="136"/>
      <c r="X2162" s="136"/>
      <c r="Y2162" s="136"/>
      <c r="Z2162" s="136"/>
      <c r="AA2162" s="136"/>
      <c r="AB2162" s="136"/>
      <c r="AC2162" s="136"/>
      <c r="AD2162" s="136"/>
      <c r="AE2162" s="136"/>
      <c r="AF2162" s="136"/>
      <c r="AG2162" s="136"/>
      <c r="AH2162" s="136"/>
      <c r="AI2162" s="136"/>
      <c r="AJ2162" s="136"/>
      <c r="AK2162" s="136"/>
      <c r="AL2162" s="136"/>
      <c r="AM2162" s="136"/>
      <c r="AN2162" s="136"/>
      <c r="AO2162" s="136"/>
      <c r="AP2162" s="136"/>
      <c r="AQ2162" s="136"/>
      <c r="AR2162" s="136"/>
      <c r="AS2162" s="136"/>
      <c r="AT2162" s="136"/>
      <c r="AU2162" s="136"/>
      <c r="AV2162" s="136"/>
      <c r="AW2162" s="136"/>
      <c r="AX2162" s="136"/>
      <c r="AY2162" s="136"/>
      <c r="AZ2162" s="136"/>
      <c r="BA2162" s="136"/>
      <c r="BB2162" s="136"/>
      <c r="BC2162" s="136"/>
      <c r="BD2162" s="136"/>
      <c r="BE2162" s="136"/>
      <c r="BF2162" s="136"/>
      <c r="BG2162" s="136"/>
      <c r="BH2162" s="136"/>
      <c r="BI2162" s="136"/>
      <c r="BJ2162" s="136"/>
      <c r="BK2162" s="136"/>
      <c r="BL2162" s="136"/>
      <c r="BM2162" s="136"/>
      <c r="BN2162" s="136"/>
      <c r="BO2162" s="136"/>
      <c r="BP2162" s="136"/>
      <c r="BQ2162" s="136"/>
      <c r="BR2162" s="136"/>
      <c r="BS2162" s="136"/>
      <c r="BT2162" s="136"/>
      <c r="BU2162" s="136"/>
      <c r="BV2162" s="136"/>
      <c r="BW2162" s="136"/>
      <c r="BX2162" s="136"/>
      <c r="BY2162" s="136"/>
      <c r="BZ2162" s="136"/>
      <c r="CA2162" s="136"/>
      <c r="CB2162" s="136"/>
      <c r="CC2162" s="136"/>
      <c r="CD2162" s="136"/>
      <c r="CE2162" s="136"/>
      <c r="CF2162" s="136"/>
      <c r="CG2162" s="136"/>
      <c r="CH2162" s="136"/>
      <c r="CI2162" s="136"/>
      <c r="CJ2162" s="136"/>
      <c r="CK2162" s="136"/>
      <c r="CL2162" s="136"/>
      <c r="CM2162" s="136"/>
      <c r="CN2162" s="136"/>
      <c r="CO2162" s="136"/>
      <c r="CP2162" s="136"/>
      <c r="CQ2162" s="136"/>
      <c r="CR2162" s="136"/>
      <c r="CS2162" s="136"/>
      <c r="CT2162" s="136"/>
      <c r="CU2162" s="136"/>
      <c r="CV2162" s="136"/>
      <c r="CW2162" s="136"/>
      <c r="CX2162" s="136"/>
      <c r="CY2162" s="136"/>
      <c r="CZ2162" s="136"/>
      <c r="DA2162" s="136"/>
      <c r="DB2162" s="136"/>
      <c r="DC2162" s="136"/>
      <c r="DD2162" s="136"/>
      <c r="DE2162" s="136"/>
      <c r="DF2162" s="136"/>
      <c r="DG2162" s="136"/>
      <c r="DH2162" s="136"/>
      <c r="DI2162" s="136"/>
      <c r="DJ2162" s="136"/>
      <c r="DK2162" s="136"/>
      <c r="DL2162" s="136"/>
      <c r="DM2162" s="136"/>
      <c r="DN2162" s="136"/>
      <c r="DO2162" s="136"/>
      <c r="DP2162" s="136"/>
      <c r="DQ2162" s="136"/>
      <c r="DR2162" s="136"/>
      <c r="DS2162" s="136"/>
      <c r="DT2162" s="136"/>
      <c r="DU2162" s="136"/>
      <c r="DV2162" s="136"/>
      <c r="DW2162" s="136"/>
      <c r="DX2162" s="136"/>
      <c r="DY2162" s="136"/>
      <c r="DZ2162" s="136"/>
      <c r="EA2162" s="136"/>
      <c r="EB2162" s="136"/>
      <c r="EC2162" s="136"/>
      <c r="ED2162" s="136"/>
      <c r="EE2162" s="136"/>
      <c r="EF2162" s="136"/>
      <c r="EG2162" s="136"/>
      <c r="EH2162" s="136"/>
      <c r="EI2162" s="136"/>
      <c r="EJ2162" s="136"/>
      <c r="EK2162" s="136"/>
      <c r="EL2162" s="136"/>
      <c r="EM2162" s="136"/>
      <c r="EN2162" s="136"/>
      <c r="EO2162" s="136"/>
      <c r="EP2162" s="136"/>
      <c r="EQ2162" s="136"/>
      <c r="ER2162" s="136"/>
      <c r="ES2162" s="136"/>
      <c r="ET2162" s="136"/>
      <c r="EU2162" s="136"/>
      <c r="EV2162" s="136"/>
      <c r="EW2162" s="136"/>
      <c r="EX2162" s="136"/>
      <c r="EY2162" s="136"/>
      <c r="EZ2162" s="136"/>
      <c r="FA2162" s="136"/>
      <c r="FB2162" s="136"/>
      <c r="FC2162" s="136"/>
      <c r="FD2162" s="136"/>
      <c r="FE2162" s="136"/>
      <c r="FF2162" s="136"/>
      <c r="FG2162" s="136"/>
      <c r="FH2162" s="136"/>
      <c r="FI2162" s="136"/>
      <c r="FJ2162" s="136"/>
      <c r="FK2162" s="136"/>
      <c r="FL2162" s="136"/>
      <c r="FM2162" s="136"/>
      <c r="FN2162" s="136"/>
      <c r="FO2162" s="136"/>
      <c r="FP2162" s="136"/>
      <c r="FQ2162" s="136"/>
      <c r="FR2162" s="136"/>
      <c r="FS2162" s="136"/>
      <c r="FT2162" s="136"/>
      <c r="FU2162" s="136"/>
      <c r="FV2162" s="136"/>
      <c r="FW2162" s="136"/>
      <c r="FX2162" s="136"/>
      <c r="FY2162" s="136"/>
      <c r="FZ2162" s="136"/>
      <c r="GA2162" s="136"/>
      <c r="GB2162" s="136"/>
      <c r="GC2162" s="136"/>
      <c r="GD2162" s="136"/>
      <c r="GE2162" s="136"/>
      <c r="GF2162" s="136"/>
      <c r="GG2162" s="136"/>
      <c r="GH2162" s="136"/>
      <c r="GI2162" s="136"/>
      <c r="GJ2162" s="136"/>
      <c r="GK2162" s="136"/>
      <c r="GL2162" s="136"/>
      <c r="GM2162" s="136"/>
      <c r="GN2162" s="136"/>
      <c r="GO2162" s="136"/>
      <c r="GP2162" s="136"/>
      <c r="GQ2162" s="136"/>
      <c r="GR2162" s="136"/>
      <c r="GS2162" s="136"/>
      <c r="GT2162" s="136"/>
      <c r="GU2162" s="136"/>
      <c r="GV2162" s="136"/>
      <c r="GW2162" s="136"/>
      <c r="GX2162" s="136"/>
      <c r="GY2162" s="136"/>
      <c r="GZ2162" s="136"/>
      <c r="HA2162" s="136"/>
      <c r="HB2162" s="136"/>
      <c r="HC2162" s="136"/>
      <c r="HD2162" s="136"/>
      <c r="HE2162" s="136"/>
      <c r="HF2162" s="136"/>
      <c r="HG2162" s="136"/>
      <c r="HH2162" s="136"/>
      <c r="HI2162" s="136"/>
      <c r="HJ2162" s="136"/>
      <c r="HK2162" s="136"/>
      <c r="HL2162" s="136"/>
      <c r="HM2162" s="136"/>
      <c r="HN2162" s="136"/>
      <c r="HO2162" s="136"/>
      <c r="HP2162" s="136"/>
      <c r="HQ2162" s="136"/>
      <c r="HR2162" s="136"/>
      <c r="HS2162" s="136"/>
      <c r="HT2162" s="136"/>
      <c r="HU2162" s="136"/>
      <c r="HV2162" s="136"/>
      <c r="HW2162" s="136"/>
      <c r="HX2162" s="136"/>
      <c r="HY2162" s="136"/>
      <c r="HZ2162" s="136"/>
      <c r="IA2162" s="136"/>
      <c r="IB2162" s="136"/>
      <c r="IC2162" s="136"/>
      <c r="ID2162" s="136"/>
      <c r="IE2162" s="136"/>
      <c r="IF2162" s="136"/>
      <c r="IG2162" s="136"/>
    </row>
    <row r="2163" spans="1:241" ht="15" customHeight="1" x14ac:dyDescent="0.25">
      <c r="I2163" s="136"/>
      <c r="J2163" s="136"/>
      <c r="K2163" s="136"/>
      <c r="L2163" s="136"/>
      <c r="M2163" s="136"/>
      <c r="N2163" s="136"/>
      <c r="O2163" s="136"/>
      <c r="P2163" s="136"/>
      <c r="Q2163" s="136"/>
      <c r="R2163" s="136"/>
      <c r="S2163" s="136"/>
      <c r="T2163" s="136"/>
      <c r="U2163" s="136"/>
      <c r="V2163" s="136"/>
      <c r="W2163" s="136"/>
      <c r="X2163" s="136"/>
      <c r="Y2163" s="136"/>
      <c r="Z2163" s="136"/>
      <c r="AA2163" s="136"/>
      <c r="AB2163" s="136"/>
      <c r="AC2163" s="136"/>
      <c r="AD2163" s="136"/>
      <c r="AE2163" s="136"/>
      <c r="AF2163" s="136"/>
      <c r="AG2163" s="136"/>
      <c r="AH2163" s="136"/>
      <c r="AI2163" s="136"/>
      <c r="AJ2163" s="136"/>
      <c r="AK2163" s="136"/>
      <c r="AL2163" s="136"/>
      <c r="AM2163" s="136"/>
      <c r="AN2163" s="136"/>
      <c r="AO2163" s="136"/>
      <c r="AP2163" s="136"/>
      <c r="AQ2163" s="136"/>
      <c r="AR2163" s="136"/>
      <c r="AS2163" s="136"/>
      <c r="AT2163" s="136"/>
      <c r="AU2163" s="136"/>
      <c r="AV2163" s="136"/>
      <c r="AW2163" s="136"/>
      <c r="AX2163" s="136"/>
      <c r="AY2163" s="136"/>
      <c r="AZ2163" s="136"/>
      <c r="BA2163" s="136"/>
      <c r="BB2163" s="136"/>
      <c r="BC2163" s="136"/>
      <c r="BD2163" s="136"/>
      <c r="BE2163" s="136"/>
      <c r="BF2163" s="136"/>
      <c r="BG2163" s="136"/>
      <c r="BH2163" s="136"/>
      <c r="BI2163" s="136"/>
      <c r="BJ2163" s="136"/>
      <c r="BK2163" s="136"/>
      <c r="BL2163" s="136"/>
      <c r="BM2163" s="136"/>
      <c r="BN2163" s="136"/>
      <c r="BO2163" s="136"/>
      <c r="BP2163" s="136"/>
      <c r="BQ2163" s="136"/>
      <c r="BR2163" s="136"/>
      <c r="BS2163" s="136"/>
      <c r="BT2163" s="136"/>
      <c r="BU2163" s="136"/>
      <c r="BV2163" s="136"/>
      <c r="BW2163" s="136"/>
      <c r="BX2163" s="136"/>
      <c r="BY2163" s="136"/>
      <c r="BZ2163" s="136"/>
      <c r="CA2163" s="136"/>
      <c r="CB2163" s="136"/>
      <c r="CC2163" s="136"/>
      <c r="CD2163" s="136"/>
      <c r="CE2163" s="136"/>
      <c r="CF2163" s="136"/>
      <c r="CG2163" s="136"/>
      <c r="CH2163" s="136"/>
      <c r="CI2163" s="136"/>
      <c r="CJ2163" s="136"/>
      <c r="CK2163" s="136"/>
      <c r="CL2163" s="136"/>
      <c r="CM2163" s="136"/>
      <c r="CN2163" s="136"/>
      <c r="CO2163" s="136"/>
      <c r="CP2163" s="136"/>
      <c r="CQ2163" s="136"/>
      <c r="CR2163" s="136"/>
      <c r="CS2163" s="136"/>
      <c r="CT2163" s="136"/>
      <c r="CU2163" s="136"/>
      <c r="CV2163" s="136"/>
      <c r="CW2163" s="136"/>
      <c r="CX2163" s="136"/>
      <c r="CY2163" s="136"/>
      <c r="CZ2163" s="136"/>
      <c r="DA2163" s="136"/>
      <c r="DB2163" s="136"/>
      <c r="DC2163" s="136"/>
      <c r="DD2163" s="136"/>
      <c r="DE2163" s="136"/>
      <c r="DF2163" s="136"/>
      <c r="DG2163" s="136"/>
      <c r="DH2163" s="136"/>
      <c r="DI2163" s="136"/>
      <c r="DJ2163" s="136"/>
      <c r="DK2163" s="136"/>
      <c r="DL2163" s="136"/>
      <c r="DM2163" s="136"/>
      <c r="DN2163" s="136"/>
      <c r="DO2163" s="136"/>
      <c r="DP2163" s="136"/>
      <c r="DQ2163" s="136"/>
      <c r="DR2163" s="136"/>
      <c r="DS2163" s="136"/>
      <c r="DT2163" s="136"/>
      <c r="DU2163" s="136"/>
      <c r="DV2163" s="136"/>
      <c r="DW2163" s="136"/>
      <c r="DX2163" s="136"/>
      <c r="DY2163" s="136"/>
      <c r="DZ2163" s="136"/>
      <c r="EA2163" s="136"/>
      <c r="EB2163" s="136"/>
      <c r="EC2163" s="136"/>
      <c r="ED2163" s="136"/>
      <c r="EE2163" s="136"/>
      <c r="EF2163" s="136"/>
      <c r="EG2163" s="136"/>
      <c r="EH2163" s="136"/>
      <c r="EI2163" s="136"/>
      <c r="EJ2163" s="136"/>
      <c r="EK2163" s="136"/>
      <c r="EL2163" s="136"/>
      <c r="EM2163" s="136"/>
      <c r="EN2163" s="136"/>
      <c r="EO2163" s="136"/>
      <c r="EP2163" s="136"/>
      <c r="EQ2163" s="136"/>
      <c r="ER2163" s="136"/>
      <c r="ES2163" s="136"/>
      <c r="ET2163" s="136"/>
      <c r="EU2163" s="136"/>
      <c r="EV2163" s="136"/>
      <c r="EW2163" s="136"/>
      <c r="EX2163" s="136"/>
      <c r="EY2163" s="136"/>
      <c r="EZ2163" s="136"/>
      <c r="FA2163" s="136"/>
      <c r="FB2163" s="136"/>
      <c r="FC2163" s="136"/>
      <c r="FD2163" s="136"/>
      <c r="FE2163" s="136"/>
      <c r="FF2163" s="136"/>
      <c r="FG2163" s="136"/>
      <c r="FH2163" s="136"/>
      <c r="FI2163" s="136"/>
      <c r="FJ2163" s="136"/>
      <c r="FK2163" s="136"/>
      <c r="FL2163" s="136"/>
      <c r="FM2163" s="136"/>
      <c r="FN2163" s="136"/>
      <c r="FO2163" s="136"/>
      <c r="FP2163" s="136"/>
      <c r="FQ2163" s="136"/>
      <c r="FR2163" s="136"/>
      <c r="FS2163" s="136"/>
      <c r="FT2163" s="136"/>
      <c r="FU2163" s="136"/>
      <c r="FV2163" s="136"/>
      <c r="FW2163" s="136"/>
      <c r="FX2163" s="136"/>
      <c r="FY2163" s="136"/>
      <c r="FZ2163" s="136"/>
      <c r="GA2163" s="136"/>
      <c r="GB2163" s="136"/>
      <c r="GC2163" s="136"/>
      <c r="GD2163" s="136"/>
      <c r="GE2163" s="136"/>
      <c r="GF2163" s="136"/>
      <c r="GG2163" s="136"/>
      <c r="GH2163" s="136"/>
      <c r="GI2163" s="136"/>
      <c r="GJ2163" s="136"/>
      <c r="GK2163" s="136"/>
      <c r="GL2163" s="136"/>
      <c r="GM2163" s="136"/>
      <c r="GN2163" s="136"/>
      <c r="GO2163" s="136"/>
      <c r="GP2163" s="136"/>
      <c r="GQ2163" s="136"/>
      <c r="GR2163" s="136"/>
      <c r="GS2163" s="136"/>
      <c r="GT2163" s="136"/>
      <c r="GU2163" s="136"/>
      <c r="GV2163" s="136"/>
      <c r="GW2163" s="136"/>
      <c r="GX2163" s="136"/>
      <c r="GY2163" s="136"/>
      <c r="GZ2163" s="136"/>
      <c r="HA2163" s="136"/>
      <c r="HB2163" s="136"/>
      <c r="HC2163" s="136"/>
      <c r="HD2163" s="136"/>
      <c r="HE2163" s="136"/>
      <c r="HF2163" s="136"/>
      <c r="HG2163" s="136"/>
      <c r="HH2163" s="136"/>
      <c r="HI2163" s="136"/>
      <c r="HJ2163" s="136"/>
      <c r="HK2163" s="136"/>
      <c r="HL2163" s="136"/>
      <c r="HM2163" s="136"/>
      <c r="HN2163" s="136"/>
      <c r="HO2163" s="136"/>
      <c r="HP2163" s="136"/>
      <c r="HQ2163" s="136"/>
      <c r="HR2163" s="136"/>
      <c r="HS2163" s="136"/>
      <c r="HT2163" s="136"/>
      <c r="HU2163" s="136"/>
      <c r="HV2163" s="136"/>
      <c r="HW2163" s="136"/>
      <c r="HX2163" s="136"/>
      <c r="HY2163" s="136"/>
      <c r="HZ2163" s="136"/>
      <c r="IA2163" s="136"/>
      <c r="IB2163" s="136"/>
      <c r="IC2163" s="136"/>
      <c r="ID2163" s="136"/>
      <c r="IE2163" s="136"/>
      <c r="IF2163" s="136"/>
      <c r="IG2163" s="136"/>
    </row>
    <row r="2164" spans="1:241" ht="15" customHeight="1" x14ac:dyDescent="0.25">
      <c r="A2164" s="223" t="s">
        <v>156</v>
      </c>
      <c r="B2164" s="217">
        <v>5769863</v>
      </c>
      <c r="C2164" s="217">
        <v>4765581</v>
      </c>
      <c r="D2164" s="217">
        <v>1023998</v>
      </c>
      <c r="E2164" s="217">
        <v>1525353</v>
      </c>
      <c r="F2164" s="217">
        <v>2404198</v>
      </c>
      <c r="G2164" s="217">
        <v>723220</v>
      </c>
      <c r="H2164" s="235">
        <v>16212213</v>
      </c>
      <c r="I2164" s="136"/>
      <c r="J2164" s="321" t="s">
        <v>836</v>
      </c>
      <c r="K2164" s="217">
        <v>6408084</v>
      </c>
      <c r="L2164" s="217">
        <v>4327047</v>
      </c>
      <c r="M2164" s="217">
        <v>567775</v>
      </c>
      <c r="N2164" s="217">
        <v>989960</v>
      </c>
      <c r="O2164" s="217">
        <v>1929470</v>
      </c>
      <c r="P2164" s="217">
        <v>390401</v>
      </c>
      <c r="Q2164" s="235">
        <v>14612737</v>
      </c>
      <c r="R2164" s="136"/>
      <c r="S2164" s="136"/>
      <c r="T2164" s="136"/>
      <c r="U2164" s="136"/>
      <c r="V2164" s="136"/>
      <c r="W2164" s="136"/>
      <c r="X2164" s="136"/>
      <c r="Y2164" s="136"/>
      <c r="Z2164" s="136"/>
      <c r="AA2164" s="136"/>
      <c r="AB2164" s="136"/>
      <c r="AC2164" s="136"/>
      <c r="AD2164" s="136"/>
      <c r="AE2164" s="136"/>
      <c r="AF2164" s="136"/>
      <c r="AG2164" s="136"/>
      <c r="AH2164" s="136"/>
      <c r="AI2164" s="136"/>
      <c r="AJ2164" s="136"/>
      <c r="AK2164" s="136"/>
      <c r="AL2164" s="136"/>
      <c r="AM2164" s="136"/>
      <c r="AN2164" s="136"/>
      <c r="AO2164" s="136"/>
      <c r="AP2164" s="136"/>
      <c r="AQ2164" s="136"/>
      <c r="AR2164" s="136"/>
      <c r="AS2164" s="136"/>
      <c r="AT2164" s="136"/>
      <c r="AU2164" s="136"/>
      <c r="AV2164" s="136"/>
      <c r="AW2164" s="136"/>
      <c r="AX2164" s="136"/>
      <c r="AY2164" s="136"/>
      <c r="AZ2164" s="136"/>
      <c r="BA2164" s="136"/>
      <c r="BB2164" s="136"/>
      <c r="BC2164" s="136"/>
      <c r="BD2164" s="136"/>
      <c r="BE2164" s="136"/>
      <c r="BF2164" s="136"/>
      <c r="BG2164" s="136"/>
      <c r="BH2164" s="136"/>
      <c r="BI2164" s="136"/>
      <c r="BJ2164" s="136"/>
      <c r="BK2164" s="136"/>
      <c r="BL2164" s="136"/>
      <c r="BM2164" s="136"/>
      <c r="BN2164" s="136"/>
      <c r="BO2164" s="136"/>
      <c r="BP2164" s="136"/>
      <c r="BQ2164" s="136"/>
      <c r="BR2164" s="136"/>
      <c r="BS2164" s="136"/>
      <c r="BT2164" s="136"/>
      <c r="BU2164" s="136"/>
      <c r="BV2164" s="136"/>
      <c r="BW2164" s="136"/>
      <c r="BX2164" s="136"/>
      <c r="BY2164" s="136"/>
      <c r="BZ2164" s="136"/>
      <c r="CA2164" s="136"/>
      <c r="CB2164" s="136"/>
      <c r="CC2164" s="136"/>
      <c r="CD2164" s="136"/>
      <c r="CE2164" s="136"/>
      <c r="CF2164" s="136"/>
      <c r="CG2164" s="136"/>
      <c r="CH2164" s="136"/>
      <c r="CI2164" s="136"/>
      <c r="CJ2164" s="136"/>
      <c r="CK2164" s="136"/>
      <c r="CL2164" s="136"/>
      <c r="CM2164" s="136"/>
      <c r="CN2164" s="136"/>
      <c r="CO2164" s="136"/>
      <c r="CP2164" s="136"/>
      <c r="CQ2164" s="136"/>
      <c r="CR2164" s="136"/>
      <c r="CS2164" s="136"/>
      <c r="CT2164" s="136"/>
      <c r="CU2164" s="136"/>
      <c r="CV2164" s="136"/>
      <c r="CW2164" s="136"/>
      <c r="CX2164" s="136"/>
      <c r="CY2164" s="136"/>
      <c r="CZ2164" s="136"/>
      <c r="DA2164" s="136"/>
      <c r="DB2164" s="136"/>
      <c r="DC2164" s="136"/>
      <c r="DD2164" s="136"/>
      <c r="DE2164" s="136"/>
      <c r="DF2164" s="136"/>
      <c r="DG2164" s="136"/>
      <c r="DH2164" s="136"/>
      <c r="DI2164" s="136"/>
      <c r="DJ2164" s="136"/>
      <c r="DK2164" s="136"/>
      <c r="DL2164" s="136"/>
      <c r="DM2164" s="136"/>
      <c r="DN2164" s="136"/>
      <c r="DO2164" s="136"/>
      <c r="DP2164" s="136"/>
      <c r="DQ2164" s="136"/>
      <c r="DR2164" s="136"/>
      <c r="DS2164" s="136"/>
      <c r="DT2164" s="136"/>
      <c r="DU2164" s="136"/>
      <c r="DV2164" s="136"/>
      <c r="DW2164" s="136"/>
      <c r="DX2164" s="136"/>
      <c r="DY2164" s="136"/>
      <c r="DZ2164" s="136"/>
      <c r="EA2164" s="136"/>
      <c r="EB2164" s="136"/>
      <c r="EC2164" s="136"/>
      <c r="ED2164" s="136"/>
      <c r="EE2164" s="136"/>
      <c r="EF2164" s="136"/>
      <c r="EG2164" s="136"/>
      <c r="EH2164" s="136"/>
      <c r="EI2164" s="136"/>
      <c r="EJ2164" s="136"/>
      <c r="EK2164" s="136"/>
      <c r="EL2164" s="136"/>
      <c r="EM2164" s="136"/>
      <c r="EN2164" s="136"/>
      <c r="EO2164" s="136"/>
      <c r="EP2164" s="136"/>
      <c r="EQ2164" s="136"/>
      <c r="ER2164" s="136"/>
      <c r="ES2164" s="136"/>
      <c r="ET2164" s="136"/>
      <c r="EU2164" s="136"/>
      <c r="EV2164" s="136"/>
      <c r="EW2164" s="136"/>
      <c r="EX2164" s="136"/>
      <c r="EY2164" s="136"/>
      <c r="EZ2164" s="136"/>
      <c r="FA2164" s="136"/>
      <c r="FB2164" s="136"/>
      <c r="FC2164" s="136"/>
      <c r="FD2164" s="136"/>
      <c r="FE2164" s="136"/>
      <c r="FF2164" s="136"/>
      <c r="FG2164" s="136"/>
      <c r="FH2164" s="136"/>
      <c r="FI2164" s="136"/>
      <c r="FJ2164" s="136"/>
      <c r="FK2164" s="136"/>
      <c r="FL2164" s="136"/>
      <c r="FM2164" s="136"/>
      <c r="FN2164" s="136"/>
      <c r="FO2164" s="136"/>
      <c r="FP2164" s="136"/>
      <c r="FQ2164" s="136"/>
      <c r="FR2164" s="136"/>
      <c r="FS2164" s="136"/>
      <c r="FT2164" s="136"/>
      <c r="FU2164" s="136"/>
      <c r="FV2164" s="136"/>
      <c r="FW2164" s="136"/>
      <c r="FX2164" s="136"/>
      <c r="FY2164" s="136"/>
      <c r="FZ2164" s="136"/>
      <c r="GA2164" s="136"/>
      <c r="GB2164" s="136"/>
      <c r="GC2164" s="136"/>
      <c r="GD2164" s="136"/>
      <c r="GE2164" s="136"/>
      <c r="GF2164" s="136"/>
      <c r="GG2164" s="136"/>
      <c r="GH2164" s="136"/>
      <c r="GI2164" s="136"/>
      <c r="GJ2164" s="136"/>
      <c r="GK2164" s="136"/>
      <c r="GL2164" s="136"/>
      <c r="GM2164" s="136"/>
      <c r="GN2164" s="136"/>
      <c r="GO2164" s="136"/>
      <c r="GP2164" s="136"/>
      <c r="GQ2164" s="136"/>
      <c r="GR2164" s="136"/>
      <c r="GS2164" s="136"/>
      <c r="GT2164" s="136"/>
      <c r="GU2164" s="136"/>
      <c r="GV2164" s="136"/>
      <c r="GW2164" s="136"/>
      <c r="GX2164" s="136"/>
      <c r="GY2164" s="136"/>
      <c r="GZ2164" s="136"/>
      <c r="HA2164" s="136"/>
      <c r="HB2164" s="136"/>
      <c r="HC2164" s="136"/>
      <c r="HD2164" s="136"/>
      <c r="HE2164" s="136"/>
      <c r="HF2164" s="136"/>
      <c r="HG2164" s="136"/>
      <c r="HH2164" s="136"/>
      <c r="HI2164" s="136"/>
      <c r="HJ2164" s="136"/>
      <c r="HK2164" s="136"/>
      <c r="HL2164" s="136"/>
      <c r="HM2164" s="136"/>
      <c r="HN2164" s="136"/>
      <c r="HO2164" s="136"/>
      <c r="HP2164" s="136"/>
      <c r="HQ2164" s="136"/>
      <c r="HR2164" s="136"/>
      <c r="HS2164" s="136"/>
      <c r="HT2164" s="136"/>
      <c r="HU2164" s="136"/>
      <c r="HV2164" s="136"/>
      <c r="HW2164" s="136"/>
      <c r="HX2164" s="136"/>
      <c r="HY2164" s="136"/>
      <c r="HZ2164" s="136"/>
      <c r="IA2164" s="136"/>
      <c r="IB2164" s="136"/>
      <c r="IC2164" s="136"/>
      <c r="ID2164" s="136"/>
      <c r="IE2164" s="136"/>
      <c r="IF2164" s="136"/>
      <c r="IG2164" s="136"/>
    </row>
    <row r="2165" spans="1:241" ht="15" customHeight="1" x14ac:dyDescent="0.25">
      <c r="A2165" s="223" t="s">
        <v>155</v>
      </c>
      <c r="B2165" s="217">
        <v>5344845</v>
      </c>
      <c r="C2165" s="217">
        <v>3754612</v>
      </c>
      <c r="D2165" s="217">
        <v>673300</v>
      </c>
      <c r="E2165" s="217">
        <v>1364679</v>
      </c>
      <c r="F2165" s="217">
        <v>1653453</v>
      </c>
      <c r="G2165" s="217">
        <v>420528</v>
      </c>
      <c r="H2165" s="235">
        <v>13211417</v>
      </c>
      <c r="I2165" s="136"/>
      <c r="J2165" s="321" t="s">
        <v>112</v>
      </c>
      <c r="K2165" s="217">
        <v>5897590</v>
      </c>
      <c r="L2165" s="217">
        <v>4636854</v>
      </c>
      <c r="M2165" s="217">
        <v>549828</v>
      </c>
      <c r="N2165" s="217">
        <v>1220367</v>
      </c>
      <c r="O2165" s="217">
        <v>2142001</v>
      </c>
      <c r="P2165" s="217">
        <v>330931</v>
      </c>
      <c r="Q2165" s="235">
        <v>14777571</v>
      </c>
      <c r="R2165" s="136"/>
      <c r="S2165" s="136"/>
      <c r="T2165" s="136"/>
      <c r="U2165" s="136"/>
      <c r="V2165" s="136"/>
      <c r="W2165" s="136"/>
      <c r="X2165" s="136"/>
      <c r="Y2165" s="136"/>
      <c r="Z2165" s="136"/>
      <c r="AA2165" s="136"/>
      <c r="AB2165" s="136"/>
      <c r="AC2165" s="136"/>
      <c r="AD2165" s="136"/>
      <c r="AE2165" s="136"/>
      <c r="AF2165" s="136"/>
      <c r="AG2165" s="136"/>
      <c r="AH2165" s="136"/>
      <c r="AI2165" s="136"/>
      <c r="AJ2165" s="136"/>
      <c r="AK2165" s="136"/>
      <c r="AL2165" s="136"/>
      <c r="AM2165" s="136"/>
      <c r="AN2165" s="136"/>
      <c r="AO2165" s="136"/>
      <c r="AP2165" s="136"/>
      <c r="AQ2165" s="136"/>
      <c r="AR2165" s="136"/>
      <c r="AS2165" s="136"/>
      <c r="AT2165" s="136"/>
      <c r="AU2165" s="136"/>
      <c r="AV2165" s="136"/>
      <c r="AW2165" s="136"/>
      <c r="AX2165" s="136"/>
      <c r="AY2165" s="136"/>
      <c r="AZ2165" s="136"/>
      <c r="BA2165" s="136"/>
      <c r="BB2165" s="136"/>
      <c r="BC2165" s="136"/>
      <c r="BD2165" s="136"/>
      <c r="BE2165" s="136"/>
      <c r="BF2165" s="136"/>
      <c r="BG2165" s="136"/>
      <c r="BH2165" s="136"/>
      <c r="BI2165" s="136"/>
      <c r="BJ2165" s="136"/>
      <c r="BK2165" s="136"/>
      <c r="BL2165" s="136"/>
      <c r="BM2165" s="136"/>
      <c r="BN2165" s="136"/>
      <c r="BO2165" s="136"/>
      <c r="BP2165" s="136"/>
      <c r="BQ2165" s="136"/>
      <c r="BR2165" s="136"/>
      <c r="BS2165" s="136"/>
      <c r="BT2165" s="136"/>
      <c r="BU2165" s="136"/>
      <c r="BV2165" s="136"/>
      <c r="BW2165" s="136"/>
      <c r="BX2165" s="136"/>
      <c r="BY2165" s="136"/>
      <c r="BZ2165" s="136"/>
      <c r="CA2165" s="136"/>
      <c r="CB2165" s="136"/>
      <c r="CC2165" s="136"/>
      <c r="CD2165" s="136"/>
      <c r="CE2165" s="136"/>
      <c r="CF2165" s="136"/>
      <c r="CG2165" s="136"/>
      <c r="CH2165" s="136"/>
      <c r="CI2165" s="136"/>
      <c r="CJ2165" s="136"/>
      <c r="CK2165" s="136"/>
      <c r="CL2165" s="136"/>
      <c r="CM2165" s="136"/>
      <c r="CN2165" s="136"/>
      <c r="CO2165" s="136"/>
      <c r="CP2165" s="136"/>
      <c r="CQ2165" s="136"/>
      <c r="CR2165" s="136"/>
      <c r="CS2165" s="136"/>
      <c r="CT2165" s="136"/>
      <c r="CU2165" s="136"/>
      <c r="CV2165" s="136"/>
      <c r="CW2165" s="136"/>
      <c r="CX2165" s="136"/>
      <c r="CY2165" s="136"/>
      <c r="CZ2165" s="136"/>
      <c r="DA2165" s="136"/>
      <c r="DB2165" s="136"/>
      <c r="DC2165" s="136"/>
      <c r="DD2165" s="136"/>
      <c r="DE2165" s="136"/>
      <c r="DF2165" s="136"/>
      <c r="DG2165" s="136"/>
      <c r="DH2165" s="136"/>
      <c r="DI2165" s="136"/>
      <c r="DJ2165" s="136"/>
      <c r="DK2165" s="136"/>
      <c r="DL2165" s="136"/>
      <c r="DM2165" s="136"/>
      <c r="DN2165" s="136"/>
      <c r="DO2165" s="136"/>
      <c r="DP2165" s="136"/>
      <c r="DQ2165" s="136"/>
      <c r="DR2165" s="136"/>
      <c r="DS2165" s="136"/>
      <c r="DT2165" s="136"/>
      <c r="DU2165" s="136"/>
      <c r="DV2165" s="136"/>
      <c r="DW2165" s="136"/>
      <c r="DX2165" s="136"/>
      <c r="DY2165" s="136"/>
      <c r="DZ2165" s="136"/>
      <c r="EA2165" s="136"/>
      <c r="EB2165" s="136"/>
      <c r="EC2165" s="136"/>
      <c r="ED2165" s="136"/>
      <c r="EE2165" s="136"/>
      <c r="EF2165" s="136"/>
      <c r="EG2165" s="136"/>
      <c r="EH2165" s="136"/>
      <c r="EI2165" s="136"/>
      <c r="EJ2165" s="136"/>
      <c r="EK2165" s="136"/>
      <c r="EL2165" s="136"/>
      <c r="EM2165" s="136"/>
      <c r="EN2165" s="136"/>
      <c r="EO2165" s="136"/>
      <c r="EP2165" s="136"/>
      <c r="EQ2165" s="136"/>
      <c r="ER2165" s="136"/>
      <c r="ES2165" s="136"/>
      <c r="ET2165" s="136"/>
      <c r="EU2165" s="136"/>
      <c r="EV2165" s="136"/>
      <c r="EW2165" s="136"/>
      <c r="EX2165" s="136"/>
      <c r="EY2165" s="136"/>
      <c r="EZ2165" s="136"/>
      <c r="FA2165" s="136"/>
      <c r="FB2165" s="136"/>
      <c r="FC2165" s="136"/>
      <c r="FD2165" s="136"/>
      <c r="FE2165" s="136"/>
      <c r="FF2165" s="136"/>
      <c r="FG2165" s="136"/>
      <c r="FH2165" s="136"/>
      <c r="FI2165" s="136"/>
      <c r="FJ2165" s="136"/>
      <c r="FK2165" s="136"/>
      <c r="FL2165" s="136"/>
      <c r="FM2165" s="136"/>
      <c r="FN2165" s="136"/>
      <c r="FO2165" s="136"/>
      <c r="FP2165" s="136"/>
      <c r="FQ2165" s="136"/>
      <c r="FR2165" s="136"/>
      <c r="FS2165" s="136"/>
      <c r="FT2165" s="136"/>
      <c r="FU2165" s="136"/>
      <c r="FV2165" s="136"/>
      <c r="FW2165" s="136"/>
      <c r="FX2165" s="136"/>
      <c r="FY2165" s="136"/>
      <c r="FZ2165" s="136"/>
      <c r="GA2165" s="136"/>
      <c r="GB2165" s="136"/>
      <c r="GC2165" s="136"/>
      <c r="GD2165" s="136"/>
      <c r="GE2165" s="136"/>
      <c r="GF2165" s="136"/>
      <c r="GG2165" s="136"/>
      <c r="GH2165" s="136"/>
      <c r="GI2165" s="136"/>
      <c r="GJ2165" s="136"/>
      <c r="GK2165" s="136"/>
      <c r="GL2165" s="136"/>
      <c r="GM2165" s="136"/>
      <c r="GN2165" s="136"/>
      <c r="GO2165" s="136"/>
      <c r="GP2165" s="136"/>
      <c r="GQ2165" s="136"/>
      <c r="GR2165" s="136"/>
      <c r="GS2165" s="136"/>
      <c r="GT2165" s="136"/>
      <c r="GU2165" s="136"/>
      <c r="GV2165" s="136"/>
      <c r="GW2165" s="136"/>
      <c r="GX2165" s="136"/>
      <c r="GY2165" s="136"/>
      <c r="GZ2165" s="136"/>
      <c r="HA2165" s="136"/>
      <c r="HB2165" s="136"/>
      <c r="HC2165" s="136"/>
      <c r="HD2165" s="136"/>
      <c r="HE2165" s="136"/>
      <c r="HF2165" s="136"/>
      <c r="HG2165" s="136"/>
      <c r="HH2165" s="136"/>
      <c r="HI2165" s="136"/>
      <c r="HJ2165" s="136"/>
      <c r="HK2165" s="136"/>
      <c r="HL2165" s="136"/>
      <c r="HM2165" s="136"/>
      <c r="HN2165" s="136"/>
      <c r="HO2165" s="136"/>
      <c r="HP2165" s="136"/>
      <c r="HQ2165" s="136"/>
      <c r="HR2165" s="136"/>
      <c r="HS2165" s="136"/>
      <c r="HT2165" s="136"/>
      <c r="HU2165" s="136"/>
      <c r="HV2165" s="136"/>
      <c r="HW2165" s="136"/>
      <c r="HX2165" s="136"/>
      <c r="HY2165" s="136"/>
      <c r="HZ2165" s="136"/>
      <c r="IA2165" s="136"/>
      <c r="IB2165" s="136"/>
      <c r="IC2165" s="136"/>
      <c r="ID2165" s="136"/>
      <c r="IE2165" s="136"/>
      <c r="IF2165" s="136"/>
      <c r="IG2165" s="136"/>
    </row>
    <row r="2166" spans="1:241" ht="15" customHeight="1" x14ac:dyDescent="0.25">
      <c r="A2166" s="223" t="s">
        <v>154</v>
      </c>
      <c r="B2166" s="217">
        <v>7264401</v>
      </c>
      <c r="C2166" s="217">
        <v>4934908</v>
      </c>
      <c r="D2166" s="217">
        <v>855584</v>
      </c>
      <c r="E2166" s="217">
        <v>1394006</v>
      </c>
      <c r="F2166" s="217">
        <v>1463092</v>
      </c>
      <c r="G2166" s="217">
        <v>744250</v>
      </c>
      <c r="H2166" s="235">
        <v>16656241</v>
      </c>
      <c r="I2166" s="136"/>
      <c r="J2166" s="321" t="s">
        <v>111</v>
      </c>
      <c r="K2166" s="217">
        <v>9278342</v>
      </c>
      <c r="L2166" s="217">
        <v>3920900</v>
      </c>
      <c r="M2166" s="217">
        <v>747255</v>
      </c>
      <c r="N2166" s="217">
        <v>1100334</v>
      </c>
      <c r="O2166" s="217">
        <v>2682836</v>
      </c>
      <c r="P2166" s="217">
        <v>555361</v>
      </c>
      <c r="Q2166" s="235">
        <v>18285028</v>
      </c>
      <c r="R2166" s="136"/>
      <c r="S2166" s="136"/>
      <c r="T2166" s="136"/>
      <c r="U2166" s="136"/>
      <c r="V2166" s="136"/>
      <c r="W2166" s="136"/>
      <c r="X2166" s="136"/>
      <c r="Y2166" s="136"/>
      <c r="Z2166" s="136"/>
      <c r="AA2166" s="136"/>
      <c r="AB2166" s="136"/>
      <c r="AC2166" s="136"/>
      <c r="AD2166" s="136"/>
      <c r="AE2166" s="136"/>
      <c r="AF2166" s="136"/>
      <c r="AG2166" s="136"/>
      <c r="AH2166" s="136"/>
      <c r="AI2166" s="136"/>
      <c r="AJ2166" s="136"/>
      <c r="AK2166" s="136"/>
      <c r="AL2166" s="136"/>
      <c r="AM2166" s="136"/>
      <c r="AN2166" s="136"/>
      <c r="AO2166" s="136"/>
      <c r="AP2166" s="136"/>
      <c r="AQ2166" s="136"/>
      <c r="AR2166" s="136"/>
      <c r="AS2166" s="136"/>
      <c r="AT2166" s="136"/>
      <c r="AU2166" s="136"/>
      <c r="AV2166" s="136"/>
      <c r="AW2166" s="136"/>
      <c r="AX2166" s="136"/>
      <c r="AY2166" s="136"/>
      <c r="AZ2166" s="136"/>
      <c r="BA2166" s="136"/>
      <c r="BB2166" s="136"/>
      <c r="BC2166" s="136"/>
      <c r="BD2166" s="136"/>
      <c r="BE2166" s="136"/>
      <c r="BF2166" s="136"/>
      <c r="BG2166" s="136"/>
      <c r="BH2166" s="136"/>
      <c r="BI2166" s="136"/>
      <c r="BJ2166" s="136"/>
      <c r="BK2166" s="136"/>
      <c r="BL2166" s="136"/>
      <c r="BM2166" s="136"/>
      <c r="BN2166" s="136"/>
      <c r="BO2166" s="136"/>
      <c r="BP2166" s="136"/>
      <c r="BQ2166" s="136"/>
      <c r="BR2166" s="136"/>
      <c r="BS2166" s="136"/>
      <c r="BT2166" s="136"/>
      <c r="BU2166" s="136"/>
      <c r="BV2166" s="136"/>
      <c r="BW2166" s="136"/>
      <c r="BX2166" s="136"/>
      <c r="BY2166" s="136"/>
      <c r="BZ2166" s="136"/>
      <c r="CA2166" s="136"/>
      <c r="CB2166" s="136"/>
      <c r="CC2166" s="136"/>
      <c r="CD2166" s="136"/>
      <c r="CE2166" s="136"/>
      <c r="CF2166" s="136"/>
      <c r="CG2166" s="136"/>
      <c r="CH2166" s="136"/>
      <c r="CI2166" s="136"/>
      <c r="CJ2166" s="136"/>
      <c r="CK2166" s="136"/>
      <c r="CL2166" s="136"/>
      <c r="CM2166" s="136"/>
      <c r="CN2166" s="136"/>
      <c r="CO2166" s="136"/>
      <c r="CP2166" s="136"/>
      <c r="CQ2166" s="136"/>
      <c r="CR2166" s="136"/>
      <c r="CS2166" s="136"/>
      <c r="CT2166" s="136"/>
      <c r="CU2166" s="136"/>
      <c r="CV2166" s="136"/>
      <c r="CW2166" s="136"/>
      <c r="CX2166" s="136"/>
      <c r="CY2166" s="136"/>
      <c r="CZ2166" s="136"/>
      <c r="DA2166" s="136"/>
      <c r="DB2166" s="136"/>
      <c r="DC2166" s="136"/>
      <c r="DD2166" s="136"/>
      <c r="DE2166" s="136"/>
      <c r="DF2166" s="136"/>
      <c r="DG2166" s="136"/>
      <c r="DH2166" s="136"/>
      <c r="DI2166" s="136"/>
      <c r="DJ2166" s="136"/>
      <c r="DK2166" s="136"/>
      <c r="DL2166" s="136"/>
      <c r="DM2166" s="136"/>
      <c r="DN2166" s="136"/>
      <c r="DO2166" s="136"/>
      <c r="DP2166" s="136"/>
      <c r="DQ2166" s="136"/>
      <c r="DR2166" s="136"/>
      <c r="DS2166" s="136"/>
      <c r="DT2166" s="136"/>
      <c r="DU2166" s="136"/>
      <c r="DV2166" s="136"/>
      <c r="DW2166" s="136"/>
      <c r="DX2166" s="136"/>
      <c r="DY2166" s="136"/>
      <c r="DZ2166" s="136"/>
      <c r="EA2166" s="136"/>
      <c r="EB2166" s="136"/>
      <c r="EC2166" s="136"/>
      <c r="ED2166" s="136"/>
      <c r="EE2166" s="136"/>
      <c r="EF2166" s="136"/>
      <c r="EG2166" s="136"/>
      <c r="EH2166" s="136"/>
      <c r="EI2166" s="136"/>
      <c r="EJ2166" s="136"/>
      <c r="EK2166" s="136"/>
      <c r="EL2166" s="136"/>
      <c r="EM2166" s="136"/>
      <c r="EN2166" s="136"/>
      <c r="EO2166" s="136"/>
      <c r="EP2166" s="136"/>
      <c r="EQ2166" s="136"/>
      <c r="ER2166" s="136"/>
      <c r="ES2166" s="136"/>
      <c r="ET2166" s="136"/>
      <c r="EU2166" s="136"/>
      <c r="EV2166" s="136"/>
      <c r="EW2166" s="136"/>
      <c r="EX2166" s="136"/>
      <c r="EY2166" s="136"/>
      <c r="EZ2166" s="136"/>
      <c r="FA2166" s="136"/>
      <c r="FB2166" s="136"/>
      <c r="FC2166" s="136"/>
      <c r="FD2166" s="136"/>
      <c r="FE2166" s="136"/>
      <c r="FF2166" s="136"/>
      <c r="FG2166" s="136"/>
      <c r="FH2166" s="136"/>
      <c r="FI2166" s="136"/>
      <c r="FJ2166" s="136"/>
      <c r="FK2166" s="136"/>
      <c r="FL2166" s="136"/>
      <c r="FM2166" s="136"/>
      <c r="FN2166" s="136"/>
      <c r="FO2166" s="136"/>
      <c r="FP2166" s="136"/>
      <c r="FQ2166" s="136"/>
      <c r="FR2166" s="136"/>
      <c r="FS2166" s="136"/>
      <c r="FT2166" s="136"/>
      <c r="FU2166" s="136"/>
      <c r="FV2166" s="136"/>
      <c r="FW2166" s="136"/>
      <c r="FX2166" s="136"/>
      <c r="FY2166" s="136"/>
      <c r="FZ2166" s="136"/>
      <c r="GA2166" s="136"/>
      <c r="GB2166" s="136"/>
      <c r="GC2166" s="136"/>
      <c r="GD2166" s="136"/>
      <c r="GE2166" s="136"/>
      <c r="GF2166" s="136"/>
      <c r="GG2166" s="136"/>
      <c r="GH2166" s="136"/>
      <c r="GI2166" s="136"/>
      <c r="GJ2166" s="136"/>
      <c r="GK2166" s="136"/>
      <c r="GL2166" s="136"/>
      <c r="GM2166" s="136"/>
      <c r="GN2166" s="136"/>
      <c r="GO2166" s="136"/>
      <c r="GP2166" s="136"/>
      <c r="GQ2166" s="136"/>
      <c r="GR2166" s="136"/>
      <c r="GS2166" s="136"/>
      <c r="GT2166" s="136"/>
      <c r="GU2166" s="136"/>
      <c r="GV2166" s="136"/>
      <c r="GW2166" s="136"/>
      <c r="GX2166" s="136"/>
      <c r="GY2166" s="136"/>
      <c r="GZ2166" s="136"/>
      <c r="HA2166" s="136"/>
      <c r="HB2166" s="136"/>
      <c r="HC2166" s="136"/>
      <c r="HD2166" s="136"/>
      <c r="HE2166" s="136"/>
      <c r="HF2166" s="136"/>
      <c r="HG2166" s="136"/>
      <c r="HH2166" s="136"/>
      <c r="HI2166" s="136"/>
      <c r="HJ2166" s="136"/>
      <c r="HK2166" s="136"/>
      <c r="HL2166" s="136"/>
      <c r="HM2166" s="136"/>
      <c r="HN2166" s="136"/>
      <c r="HO2166" s="136"/>
      <c r="HP2166" s="136"/>
      <c r="HQ2166" s="136"/>
      <c r="HR2166" s="136"/>
      <c r="HS2166" s="136"/>
      <c r="HT2166" s="136"/>
      <c r="HU2166" s="136"/>
      <c r="HV2166" s="136"/>
      <c r="HW2166" s="136"/>
      <c r="HX2166" s="136"/>
      <c r="HY2166" s="136"/>
      <c r="HZ2166" s="136"/>
      <c r="IA2166" s="136"/>
      <c r="IB2166" s="136"/>
      <c r="IC2166" s="136"/>
      <c r="ID2166" s="136"/>
      <c r="IE2166" s="136"/>
      <c r="IF2166" s="136"/>
      <c r="IG2166" s="136"/>
    </row>
    <row r="2167" spans="1:241" ht="15" customHeight="1" x14ac:dyDescent="0.25">
      <c r="A2167" s="223" t="s">
        <v>153</v>
      </c>
      <c r="B2167" s="217">
        <v>9833446</v>
      </c>
      <c r="C2167" s="217">
        <v>3959044</v>
      </c>
      <c r="D2167" s="217">
        <v>905256</v>
      </c>
      <c r="E2167" s="217">
        <v>1265131</v>
      </c>
      <c r="F2167" s="217">
        <v>1581523</v>
      </c>
      <c r="G2167" s="217">
        <v>566515</v>
      </c>
      <c r="H2167" s="235">
        <v>18110915</v>
      </c>
      <c r="I2167" s="136"/>
      <c r="J2167" s="321" t="s">
        <v>110</v>
      </c>
      <c r="K2167" s="217">
        <v>7316823</v>
      </c>
      <c r="L2167" s="217">
        <v>3043551</v>
      </c>
      <c r="M2167" s="217">
        <v>547375</v>
      </c>
      <c r="N2167" s="217">
        <v>1033393</v>
      </c>
      <c r="O2167" s="217">
        <v>1930004</v>
      </c>
      <c r="P2167" s="217">
        <v>394789</v>
      </c>
      <c r="Q2167" s="235">
        <v>14265935</v>
      </c>
      <c r="R2167" s="136"/>
      <c r="S2167" s="136"/>
      <c r="T2167" s="136"/>
      <c r="U2167" s="136"/>
      <c r="V2167" s="136"/>
      <c r="W2167" s="136"/>
      <c r="X2167" s="136"/>
      <c r="Y2167" s="136"/>
      <c r="Z2167" s="136"/>
      <c r="AA2167" s="136"/>
      <c r="AB2167" s="136"/>
      <c r="AC2167" s="136"/>
      <c r="AD2167" s="136"/>
      <c r="AE2167" s="136"/>
      <c r="AF2167" s="136"/>
      <c r="AG2167" s="136"/>
      <c r="AH2167" s="136"/>
      <c r="AI2167" s="136"/>
      <c r="AJ2167" s="136"/>
      <c r="AK2167" s="136"/>
      <c r="AL2167" s="136"/>
      <c r="AM2167" s="136"/>
      <c r="AN2167" s="136"/>
      <c r="AO2167" s="136"/>
      <c r="AP2167" s="136"/>
      <c r="AQ2167" s="136"/>
      <c r="AR2167" s="136"/>
      <c r="AS2167" s="136"/>
      <c r="AT2167" s="136"/>
      <c r="AU2167" s="136"/>
      <c r="AV2167" s="136"/>
      <c r="AW2167" s="136"/>
      <c r="AX2167" s="136"/>
      <c r="AY2167" s="136"/>
      <c r="AZ2167" s="136"/>
      <c r="BA2167" s="136"/>
      <c r="BB2167" s="136"/>
      <c r="BC2167" s="136"/>
      <c r="BD2167" s="136"/>
      <c r="BE2167" s="136"/>
      <c r="BF2167" s="136"/>
      <c r="BG2167" s="136"/>
      <c r="BH2167" s="136"/>
      <c r="BI2167" s="136"/>
      <c r="BJ2167" s="136"/>
      <c r="BK2167" s="136"/>
      <c r="BL2167" s="136"/>
      <c r="BM2167" s="136"/>
      <c r="BN2167" s="136"/>
      <c r="BO2167" s="136"/>
      <c r="BP2167" s="136"/>
      <c r="BQ2167" s="136"/>
      <c r="BR2167" s="136"/>
      <c r="BS2167" s="136"/>
      <c r="BT2167" s="136"/>
      <c r="BU2167" s="136"/>
      <c r="BV2167" s="136"/>
      <c r="BW2167" s="136"/>
      <c r="BX2167" s="136"/>
      <c r="BY2167" s="136"/>
      <c r="BZ2167" s="136"/>
      <c r="CA2167" s="136"/>
      <c r="CB2167" s="136"/>
      <c r="CC2167" s="136"/>
      <c r="CD2167" s="136"/>
      <c r="CE2167" s="136"/>
      <c r="CF2167" s="136"/>
      <c r="CG2167" s="136"/>
      <c r="CH2167" s="136"/>
      <c r="CI2167" s="136"/>
      <c r="CJ2167" s="136"/>
      <c r="CK2167" s="136"/>
      <c r="CL2167" s="136"/>
      <c r="CM2167" s="136"/>
      <c r="CN2167" s="136"/>
      <c r="CO2167" s="136"/>
      <c r="CP2167" s="136"/>
      <c r="CQ2167" s="136"/>
      <c r="CR2167" s="136"/>
      <c r="CS2167" s="136"/>
      <c r="CT2167" s="136"/>
      <c r="CU2167" s="136"/>
      <c r="CV2167" s="136"/>
      <c r="CW2167" s="136"/>
      <c r="CX2167" s="136"/>
      <c r="CY2167" s="136"/>
      <c r="CZ2167" s="136"/>
      <c r="DA2167" s="136"/>
      <c r="DB2167" s="136"/>
      <c r="DC2167" s="136"/>
      <c r="DD2167" s="136"/>
      <c r="DE2167" s="136"/>
      <c r="DF2167" s="136"/>
      <c r="DG2167" s="136"/>
      <c r="DH2167" s="136"/>
      <c r="DI2167" s="136"/>
      <c r="DJ2167" s="136"/>
      <c r="DK2167" s="136"/>
      <c r="DL2167" s="136"/>
      <c r="DM2167" s="136"/>
      <c r="DN2167" s="136"/>
      <c r="DO2167" s="136"/>
      <c r="DP2167" s="136"/>
      <c r="DQ2167" s="136"/>
      <c r="DR2167" s="136"/>
      <c r="DS2167" s="136"/>
      <c r="DT2167" s="136"/>
      <c r="DU2167" s="136"/>
      <c r="DV2167" s="136"/>
      <c r="DW2167" s="136"/>
      <c r="DX2167" s="136"/>
      <c r="DY2167" s="136"/>
      <c r="DZ2167" s="136"/>
      <c r="EA2167" s="136"/>
      <c r="EB2167" s="136"/>
      <c r="EC2167" s="136"/>
      <c r="ED2167" s="136"/>
      <c r="EE2167" s="136"/>
      <c r="EF2167" s="136"/>
      <c r="EG2167" s="136"/>
      <c r="EH2167" s="136"/>
      <c r="EI2167" s="136"/>
      <c r="EJ2167" s="136"/>
      <c r="EK2167" s="136"/>
      <c r="EL2167" s="136"/>
      <c r="EM2167" s="136"/>
      <c r="EN2167" s="136"/>
      <c r="EO2167" s="136"/>
      <c r="EP2167" s="136"/>
      <c r="EQ2167" s="136"/>
      <c r="ER2167" s="136"/>
      <c r="ES2167" s="136"/>
      <c r="ET2167" s="136"/>
      <c r="EU2167" s="136"/>
      <c r="EV2167" s="136"/>
      <c r="EW2167" s="136"/>
      <c r="EX2167" s="136"/>
      <c r="EY2167" s="136"/>
      <c r="EZ2167" s="136"/>
      <c r="FA2167" s="136"/>
      <c r="FB2167" s="136"/>
      <c r="FC2167" s="136"/>
      <c r="FD2167" s="136"/>
      <c r="FE2167" s="136"/>
      <c r="FF2167" s="136"/>
      <c r="FG2167" s="136"/>
      <c r="FH2167" s="136"/>
      <c r="FI2167" s="136"/>
      <c r="FJ2167" s="136"/>
      <c r="FK2167" s="136"/>
      <c r="FL2167" s="136"/>
      <c r="FM2167" s="136"/>
      <c r="FN2167" s="136"/>
      <c r="FO2167" s="136"/>
      <c r="FP2167" s="136"/>
      <c r="FQ2167" s="136"/>
      <c r="FR2167" s="136"/>
      <c r="FS2167" s="136"/>
      <c r="FT2167" s="136"/>
      <c r="FU2167" s="136"/>
      <c r="FV2167" s="136"/>
      <c r="FW2167" s="136"/>
      <c r="FX2167" s="136"/>
      <c r="FY2167" s="136"/>
      <c r="FZ2167" s="136"/>
      <c r="GA2167" s="136"/>
      <c r="GB2167" s="136"/>
      <c r="GC2167" s="136"/>
      <c r="GD2167" s="136"/>
      <c r="GE2167" s="136"/>
      <c r="GF2167" s="136"/>
      <c r="GG2167" s="136"/>
      <c r="GH2167" s="136"/>
      <c r="GI2167" s="136"/>
      <c r="GJ2167" s="136"/>
      <c r="GK2167" s="136"/>
      <c r="GL2167" s="136"/>
      <c r="GM2167" s="136"/>
      <c r="GN2167" s="136"/>
      <c r="GO2167" s="136"/>
      <c r="GP2167" s="136"/>
      <c r="GQ2167" s="136"/>
      <c r="GR2167" s="136"/>
      <c r="GS2167" s="136"/>
      <c r="GT2167" s="136"/>
      <c r="GU2167" s="136"/>
      <c r="GV2167" s="136"/>
      <c r="GW2167" s="136"/>
      <c r="GX2167" s="136"/>
      <c r="GY2167" s="136"/>
      <c r="GZ2167" s="136"/>
      <c r="HA2167" s="136"/>
      <c r="HB2167" s="136"/>
      <c r="HC2167" s="136"/>
      <c r="HD2167" s="136"/>
      <c r="HE2167" s="136"/>
      <c r="HF2167" s="136"/>
      <c r="HG2167" s="136"/>
      <c r="HH2167" s="136"/>
      <c r="HI2167" s="136"/>
      <c r="HJ2167" s="136"/>
      <c r="HK2167" s="136"/>
      <c r="HL2167" s="136"/>
      <c r="HM2167" s="136"/>
      <c r="HN2167" s="136"/>
      <c r="HO2167" s="136"/>
      <c r="HP2167" s="136"/>
      <c r="HQ2167" s="136"/>
      <c r="HR2167" s="136"/>
      <c r="HS2167" s="136"/>
      <c r="HT2167" s="136"/>
      <c r="HU2167" s="136"/>
      <c r="HV2167" s="136"/>
      <c r="HW2167" s="136"/>
      <c r="HX2167" s="136"/>
      <c r="HY2167" s="136"/>
      <c r="HZ2167" s="136"/>
      <c r="IA2167" s="136"/>
      <c r="IB2167" s="136"/>
      <c r="IC2167" s="136"/>
      <c r="ID2167" s="136"/>
      <c r="IE2167" s="136"/>
      <c r="IF2167" s="136"/>
      <c r="IG2167" s="136"/>
    </row>
    <row r="2168" spans="1:241" ht="15" customHeight="1" x14ac:dyDescent="0.25">
      <c r="A2168" s="223" t="s">
        <v>872</v>
      </c>
      <c r="B2168" s="217">
        <v>4616899</v>
      </c>
      <c r="C2168" s="217">
        <v>3583256</v>
      </c>
      <c r="D2168" s="217">
        <v>795898</v>
      </c>
      <c r="E2168" s="217">
        <v>2190002</v>
      </c>
      <c r="F2168" s="217">
        <v>1672274</v>
      </c>
      <c r="G2168" s="217">
        <v>419606</v>
      </c>
      <c r="H2168" s="235">
        <v>13277935</v>
      </c>
      <c r="I2168" s="136"/>
      <c r="J2168" s="321" t="s">
        <v>109</v>
      </c>
      <c r="K2168" s="217">
        <v>8905420</v>
      </c>
      <c r="L2168" s="217">
        <v>3742603</v>
      </c>
      <c r="M2168" s="217">
        <v>679135</v>
      </c>
      <c r="N2168" s="217">
        <v>1310680</v>
      </c>
      <c r="O2168" s="217">
        <v>2473973</v>
      </c>
      <c r="P2168" s="217">
        <v>790358</v>
      </c>
      <c r="Q2168" s="235">
        <v>17902169</v>
      </c>
      <c r="R2168" s="136"/>
      <c r="S2168" s="136"/>
      <c r="T2168" s="136"/>
      <c r="U2168" s="136"/>
      <c r="V2168" s="136"/>
      <c r="W2168" s="136"/>
      <c r="X2168" s="136"/>
      <c r="Y2168" s="136"/>
      <c r="Z2168" s="136"/>
      <c r="AA2168" s="136"/>
      <c r="AB2168" s="136"/>
      <c r="AC2168" s="136"/>
      <c r="AD2168" s="136"/>
      <c r="AE2168" s="136"/>
      <c r="AF2168" s="136"/>
      <c r="AG2168" s="136"/>
      <c r="AH2168" s="136"/>
      <c r="AI2168" s="136"/>
      <c r="AJ2168" s="136"/>
      <c r="AK2168" s="136"/>
      <c r="AL2168" s="136"/>
      <c r="AM2168" s="136"/>
      <c r="AN2168" s="136"/>
      <c r="AO2168" s="136"/>
      <c r="AP2168" s="136"/>
      <c r="AQ2168" s="136"/>
      <c r="AR2168" s="136"/>
      <c r="AS2168" s="136"/>
      <c r="AT2168" s="136"/>
      <c r="AU2168" s="136"/>
      <c r="AV2168" s="136"/>
      <c r="AW2168" s="136"/>
      <c r="AX2168" s="136"/>
      <c r="AY2168" s="136"/>
      <c r="AZ2168" s="136"/>
      <c r="BA2168" s="136"/>
      <c r="BB2168" s="136"/>
      <c r="BC2168" s="136"/>
      <c r="BD2168" s="136"/>
      <c r="BE2168" s="136"/>
      <c r="BF2168" s="136"/>
      <c r="BG2168" s="136"/>
      <c r="BH2168" s="136"/>
      <c r="BI2168" s="136"/>
      <c r="BJ2168" s="136"/>
      <c r="BK2168" s="136"/>
      <c r="BL2168" s="136"/>
      <c r="BM2168" s="136"/>
      <c r="BN2168" s="136"/>
      <c r="BO2168" s="136"/>
      <c r="BP2168" s="136"/>
      <c r="BQ2168" s="136"/>
      <c r="BR2168" s="136"/>
      <c r="BS2168" s="136"/>
      <c r="BT2168" s="136"/>
      <c r="BU2168" s="136"/>
      <c r="BV2168" s="136"/>
      <c r="BW2168" s="136"/>
      <c r="BX2168" s="136"/>
      <c r="BY2168" s="136"/>
      <c r="BZ2168" s="136"/>
      <c r="CA2168" s="136"/>
      <c r="CB2168" s="136"/>
      <c r="CC2168" s="136"/>
      <c r="CD2168" s="136"/>
      <c r="CE2168" s="136"/>
      <c r="CF2168" s="136"/>
      <c r="CG2168" s="136"/>
      <c r="CH2168" s="136"/>
      <c r="CI2168" s="136"/>
      <c r="CJ2168" s="136"/>
      <c r="CK2168" s="136"/>
      <c r="CL2168" s="136"/>
      <c r="CM2168" s="136"/>
      <c r="CN2168" s="136"/>
      <c r="CO2168" s="136"/>
      <c r="CP2168" s="136"/>
      <c r="CQ2168" s="136"/>
      <c r="CR2168" s="136"/>
      <c r="CS2168" s="136"/>
      <c r="CT2168" s="136"/>
      <c r="CU2168" s="136"/>
      <c r="CV2168" s="136"/>
      <c r="CW2168" s="136"/>
      <c r="CX2168" s="136"/>
      <c r="CY2168" s="136"/>
      <c r="CZ2168" s="136"/>
      <c r="DA2168" s="136"/>
      <c r="DB2168" s="136"/>
      <c r="DC2168" s="136"/>
      <c r="DD2168" s="136"/>
      <c r="DE2168" s="136"/>
      <c r="DF2168" s="136"/>
      <c r="DG2168" s="136"/>
      <c r="DH2168" s="136"/>
      <c r="DI2168" s="136"/>
      <c r="DJ2168" s="136"/>
      <c r="DK2168" s="136"/>
      <c r="DL2168" s="136"/>
      <c r="DM2168" s="136"/>
      <c r="DN2168" s="136"/>
      <c r="DO2168" s="136"/>
      <c r="DP2168" s="136"/>
      <c r="DQ2168" s="136"/>
      <c r="DR2168" s="136"/>
      <c r="DS2168" s="136"/>
      <c r="DT2168" s="136"/>
      <c r="DU2168" s="136"/>
      <c r="DV2168" s="136"/>
      <c r="DW2168" s="136"/>
      <c r="DX2168" s="136"/>
      <c r="DY2168" s="136"/>
      <c r="DZ2168" s="136"/>
      <c r="EA2168" s="136"/>
      <c r="EB2168" s="136"/>
      <c r="EC2168" s="136"/>
      <c r="ED2168" s="136"/>
      <c r="EE2168" s="136"/>
      <c r="EF2168" s="136"/>
      <c r="EG2168" s="136"/>
      <c r="EH2168" s="136"/>
      <c r="EI2168" s="136"/>
      <c r="EJ2168" s="136"/>
      <c r="EK2168" s="136"/>
      <c r="EL2168" s="136"/>
      <c r="EM2168" s="136"/>
      <c r="EN2168" s="136"/>
      <c r="EO2168" s="136"/>
      <c r="EP2168" s="136"/>
      <c r="EQ2168" s="136"/>
      <c r="ER2168" s="136"/>
      <c r="ES2168" s="136"/>
      <c r="ET2168" s="136"/>
      <c r="EU2168" s="136"/>
      <c r="EV2168" s="136"/>
      <c r="EW2168" s="136"/>
      <c r="EX2168" s="136"/>
      <c r="EY2168" s="136"/>
      <c r="EZ2168" s="136"/>
      <c r="FA2168" s="136"/>
      <c r="FB2168" s="136"/>
      <c r="FC2168" s="136"/>
      <c r="FD2168" s="136"/>
      <c r="FE2168" s="136"/>
      <c r="FF2168" s="136"/>
      <c r="FG2168" s="136"/>
      <c r="FH2168" s="136"/>
      <c r="FI2168" s="136"/>
      <c r="FJ2168" s="136"/>
      <c r="FK2168" s="136"/>
      <c r="FL2168" s="136"/>
      <c r="FM2168" s="136"/>
      <c r="FN2168" s="136"/>
      <c r="FO2168" s="136"/>
      <c r="FP2168" s="136"/>
      <c r="FQ2168" s="136"/>
      <c r="FR2168" s="136"/>
      <c r="FS2168" s="136"/>
      <c r="FT2168" s="136"/>
      <c r="FU2168" s="136"/>
      <c r="FV2168" s="136"/>
      <c r="FW2168" s="136"/>
      <c r="FX2168" s="136"/>
      <c r="FY2168" s="136"/>
      <c r="FZ2168" s="136"/>
      <c r="GA2168" s="136"/>
      <c r="GB2168" s="136"/>
      <c r="GC2168" s="136"/>
      <c r="GD2168" s="136"/>
      <c r="GE2168" s="136"/>
      <c r="GF2168" s="136"/>
      <c r="GG2168" s="136"/>
      <c r="GH2168" s="136"/>
      <c r="GI2168" s="136"/>
      <c r="GJ2168" s="136"/>
      <c r="GK2168" s="136"/>
      <c r="GL2168" s="136"/>
      <c r="GM2168" s="136"/>
      <c r="GN2168" s="136"/>
      <c r="GO2168" s="136"/>
      <c r="GP2168" s="136"/>
      <c r="GQ2168" s="136"/>
      <c r="GR2168" s="136"/>
      <c r="GS2168" s="136"/>
      <c r="GT2168" s="136"/>
      <c r="GU2168" s="136"/>
      <c r="GV2168" s="136"/>
      <c r="GW2168" s="136"/>
      <c r="GX2168" s="136"/>
      <c r="GY2168" s="136"/>
      <c r="GZ2168" s="136"/>
      <c r="HA2168" s="136"/>
      <c r="HB2168" s="136"/>
      <c r="HC2168" s="136"/>
      <c r="HD2168" s="136"/>
      <c r="HE2168" s="136"/>
      <c r="HF2168" s="136"/>
      <c r="HG2168" s="136"/>
      <c r="HH2168" s="136"/>
      <c r="HI2168" s="136"/>
      <c r="HJ2168" s="136"/>
      <c r="HK2168" s="136"/>
      <c r="HL2168" s="136"/>
      <c r="HM2168" s="136"/>
      <c r="HN2168" s="136"/>
      <c r="HO2168" s="136"/>
      <c r="HP2168" s="136"/>
      <c r="HQ2168" s="136"/>
      <c r="HR2168" s="136"/>
      <c r="HS2168" s="136"/>
      <c r="HT2168" s="136"/>
      <c r="HU2168" s="136"/>
      <c r="HV2168" s="136"/>
      <c r="HW2168" s="136"/>
      <c r="HX2168" s="136"/>
      <c r="HY2168" s="136"/>
      <c r="HZ2168" s="136"/>
      <c r="IA2168" s="136"/>
      <c r="IB2168" s="136"/>
      <c r="IC2168" s="136"/>
      <c r="ID2168" s="136"/>
      <c r="IE2168" s="136"/>
      <c r="IF2168" s="136"/>
      <c r="IG2168" s="136"/>
    </row>
    <row r="2169" spans="1:241" ht="15" customHeight="1" x14ac:dyDescent="0.25">
      <c r="A2169" s="223" t="s">
        <v>151</v>
      </c>
      <c r="B2169" s="217">
        <v>7913261</v>
      </c>
      <c r="C2169" s="217">
        <v>4584340</v>
      </c>
      <c r="D2169" s="217">
        <v>1321606</v>
      </c>
      <c r="E2169" s="217">
        <v>1885194</v>
      </c>
      <c r="F2169" s="217">
        <v>2287666</v>
      </c>
      <c r="G2169" s="217">
        <v>508825</v>
      </c>
      <c r="H2169" s="235">
        <v>18500892</v>
      </c>
      <c r="I2169" s="136"/>
      <c r="J2169" s="321" t="s">
        <v>837</v>
      </c>
      <c r="K2169" s="217">
        <v>6299419</v>
      </c>
      <c r="L2169" s="217">
        <v>3219412</v>
      </c>
      <c r="M2169" s="217">
        <v>548202</v>
      </c>
      <c r="N2169" s="217">
        <v>1135272</v>
      </c>
      <c r="O2169" s="217">
        <v>2741580</v>
      </c>
      <c r="P2169" s="217">
        <v>803583</v>
      </c>
      <c r="Q2169" s="235">
        <v>14747468</v>
      </c>
      <c r="R2169" s="136"/>
      <c r="S2169" s="136"/>
      <c r="T2169" s="136"/>
      <c r="U2169" s="136"/>
      <c r="V2169" s="136"/>
      <c r="W2169" s="136"/>
      <c r="X2169" s="136"/>
      <c r="Y2169" s="136"/>
      <c r="Z2169" s="136"/>
      <c r="AA2169" s="136"/>
      <c r="AB2169" s="136"/>
      <c r="AC2169" s="136"/>
      <c r="AD2169" s="136"/>
      <c r="AE2169" s="136"/>
      <c r="AF2169" s="136"/>
      <c r="AG2169" s="136"/>
      <c r="AH2169" s="136"/>
      <c r="AI2169" s="136"/>
      <c r="AJ2169" s="136"/>
      <c r="AK2169" s="136"/>
      <c r="AL2169" s="136"/>
      <c r="AM2169" s="136"/>
      <c r="AN2169" s="136"/>
      <c r="AO2169" s="136"/>
      <c r="AP2169" s="136"/>
      <c r="AQ2169" s="136"/>
      <c r="AR2169" s="136"/>
      <c r="AS2169" s="136"/>
      <c r="AT2169" s="136"/>
      <c r="AU2169" s="136"/>
      <c r="AV2169" s="136"/>
      <c r="AW2169" s="136"/>
      <c r="AX2169" s="136"/>
      <c r="AY2169" s="136"/>
      <c r="AZ2169" s="136"/>
      <c r="BA2169" s="136"/>
      <c r="BB2169" s="136"/>
      <c r="BC2169" s="136"/>
      <c r="BD2169" s="136"/>
      <c r="BE2169" s="136"/>
      <c r="BF2169" s="136"/>
      <c r="BG2169" s="136"/>
      <c r="BH2169" s="136"/>
      <c r="BI2169" s="136"/>
      <c r="BJ2169" s="136"/>
      <c r="BK2169" s="136"/>
      <c r="BL2169" s="136"/>
      <c r="BM2169" s="136"/>
      <c r="BN2169" s="136"/>
      <c r="BO2169" s="136"/>
      <c r="BP2169" s="136"/>
      <c r="BQ2169" s="136"/>
      <c r="BR2169" s="136"/>
      <c r="BS2169" s="136"/>
      <c r="BT2169" s="136"/>
      <c r="BU2169" s="136"/>
      <c r="BV2169" s="136"/>
      <c r="BW2169" s="136"/>
      <c r="BX2169" s="136"/>
      <c r="BY2169" s="136"/>
      <c r="BZ2169" s="136"/>
      <c r="CA2169" s="136"/>
      <c r="CB2169" s="136"/>
      <c r="CC2169" s="136"/>
      <c r="CD2169" s="136"/>
      <c r="CE2169" s="136"/>
      <c r="CF2169" s="136"/>
      <c r="CG2169" s="136"/>
      <c r="CH2169" s="136"/>
      <c r="CI2169" s="136"/>
      <c r="CJ2169" s="136"/>
      <c r="CK2169" s="136"/>
      <c r="CL2169" s="136"/>
      <c r="CM2169" s="136"/>
      <c r="CN2169" s="136"/>
      <c r="CO2169" s="136"/>
      <c r="CP2169" s="136"/>
      <c r="CQ2169" s="136"/>
      <c r="CR2169" s="136"/>
      <c r="CS2169" s="136"/>
      <c r="CT2169" s="136"/>
      <c r="CU2169" s="136"/>
      <c r="CV2169" s="136"/>
      <c r="CW2169" s="136"/>
      <c r="CX2169" s="136"/>
      <c r="CY2169" s="136"/>
      <c r="CZ2169" s="136"/>
      <c r="DA2169" s="136"/>
      <c r="DB2169" s="136"/>
      <c r="DC2169" s="136"/>
      <c r="DD2169" s="136"/>
      <c r="DE2169" s="136"/>
      <c r="DF2169" s="136"/>
      <c r="DG2169" s="136"/>
      <c r="DH2169" s="136"/>
      <c r="DI2169" s="136"/>
      <c r="DJ2169" s="136"/>
      <c r="DK2169" s="136"/>
      <c r="DL2169" s="136"/>
      <c r="DM2169" s="136"/>
      <c r="DN2169" s="136"/>
      <c r="DO2169" s="136"/>
      <c r="DP2169" s="136"/>
      <c r="DQ2169" s="136"/>
      <c r="DR2169" s="136"/>
      <c r="DS2169" s="136"/>
      <c r="DT2169" s="136"/>
      <c r="DU2169" s="136"/>
      <c r="DV2169" s="136"/>
      <c r="DW2169" s="136"/>
      <c r="DX2169" s="136"/>
      <c r="DY2169" s="136"/>
      <c r="DZ2169" s="136"/>
      <c r="EA2169" s="136"/>
      <c r="EB2169" s="136"/>
      <c r="EC2169" s="136"/>
      <c r="ED2169" s="136"/>
      <c r="EE2169" s="136"/>
      <c r="EF2169" s="136"/>
      <c r="EG2169" s="136"/>
      <c r="EH2169" s="136"/>
      <c r="EI2169" s="136"/>
      <c r="EJ2169" s="136"/>
      <c r="EK2169" s="136"/>
      <c r="EL2169" s="136"/>
      <c r="EM2169" s="136"/>
      <c r="EN2169" s="136"/>
      <c r="EO2169" s="136"/>
      <c r="EP2169" s="136"/>
      <c r="EQ2169" s="136"/>
      <c r="ER2169" s="136"/>
      <c r="ES2169" s="136"/>
      <c r="ET2169" s="136"/>
      <c r="EU2169" s="136"/>
      <c r="EV2169" s="136"/>
      <c r="EW2169" s="136"/>
      <c r="EX2169" s="136"/>
      <c r="EY2169" s="136"/>
      <c r="EZ2169" s="136"/>
      <c r="FA2169" s="136"/>
      <c r="FB2169" s="136"/>
      <c r="FC2169" s="136"/>
      <c r="FD2169" s="136"/>
      <c r="FE2169" s="136"/>
      <c r="FF2169" s="136"/>
      <c r="FG2169" s="136"/>
      <c r="FH2169" s="136"/>
      <c r="FI2169" s="136"/>
      <c r="FJ2169" s="136"/>
      <c r="FK2169" s="136"/>
      <c r="FL2169" s="136"/>
      <c r="FM2169" s="136"/>
      <c r="FN2169" s="136"/>
      <c r="FO2169" s="136"/>
      <c r="FP2169" s="136"/>
      <c r="FQ2169" s="136"/>
      <c r="FR2169" s="136"/>
      <c r="FS2169" s="136"/>
      <c r="FT2169" s="136"/>
      <c r="FU2169" s="136"/>
      <c r="FV2169" s="136"/>
      <c r="FW2169" s="136"/>
      <c r="FX2169" s="136"/>
      <c r="FY2169" s="136"/>
      <c r="FZ2169" s="136"/>
      <c r="GA2169" s="136"/>
      <c r="GB2169" s="136"/>
      <c r="GC2169" s="136"/>
      <c r="GD2169" s="136"/>
      <c r="GE2169" s="136"/>
      <c r="GF2169" s="136"/>
      <c r="GG2169" s="136"/>
      <c r="GH2169" s="136"/>
      <c r="GI2169" s="136"/>
      <c r="GJ2169" s="136"/>
      <c r="GK2169" s="136"/>
      <c r="GL2169" s="136"/>
      <c r="GM2169" s="136"/>
      <c r="GN2169" s="136"/>
      <c r="GO2169" s="136"/>
      <c r="GP2169" s="136"/>
      <c r="GQ2169" s="136"/>
      <c r="GR2169" s="136"/>
      <c r="GS2169" s="136"/>
      <c r="GT2169" s="136"/>
      <c r="GU2169" s="136"/>
      <c r="GV2169" s="136"/>
      <c r="GW2169" s="136"/>
      <c r="GX2169" s="136"/>
      <c r="GY2169" s="136"/>
      <c r="GZ2169" s="136"/>
      <c r="HA2169" s="136"/>
      <c r="HB2169" s="136"/>
      <c r="HC2169" s="136"/>
      <c r="HD2169" s="136"/>
      <c r="HE2169" s="136"/>
      <c r="HF2169" s="136"/>
      <c r="HG2169" s="136"/>
      <c r="HH2169" s="136"/>
      <c r="HI2169" s="136"/>
      <c r="HJ2169" s="136"/>
      <c r="HK2169" s="136"/>
      <c r="HL2169" s="136"/>
      <c r="HM2169" s="136"/>
      <c r="HN2169" s="136"/>
      <c r="HO2169" s="136"/>
      <c r="HP2169" s="136"/>
      <c r="HQ2169" s="136"/>
      <c r="HR2169" s="136"/>
      <c r="HS2169" s="136"/>
      <c r="HT2169" s="136"/>
      <c r="HU2169" s="136"/>
      <c r="HV2169" s="136"/>
      <c r="HW2169" s="136"/>
      <c r="HX2169" s="136"/>
      <c r="HY2169" s="136"/>
      <c r="HZ2169" s="136"/>
      <c r="IA2169" s="136"/>
      <c r="IB2169" s="136"/>
      <c r="IC2169" s="136"/>
      <c r="ID2169" s="136"/>
      <c r="IE2169" s="136"/>
      <c r="IF2169" s="136"/>
      <c r="IG2169" s="136"/>
    </row>
    <row r="2170" spans="1:241" ht="15" customHeight="1" x14ac:dyDescent="0.25">
      <c r="A2170" s="223" t="s">
        <v>150</v>
      </c>
      <c r="B2170" s="217">
        <v>10025327</v>
      </c>
      <c r="C2170" s="217">
        <v>3696720</v>
      </c>
      <c r="D2170" s="217">
        <v>2201637</v>
      </c>
      <c r="E2170" s="217">
        <v>1787655</v>
      </c>
      <c r="F2170" s="217">
        <v>2056824</v>
      </c>
      <c r="G2170" s="217">
        <v>434473</v>
      </c>
      <c r="H2170" s="235">
        <v>20202636</v>
      </c>
      <c r="I2170" s="136"/>
      <c r="J2170" s="321" t="s">
        <v>107</v>
      </c>
      <c r="K2170" s="217">
        <v>7030462</v>
      </c>
      <c r="L2170" s="217">
        <v>3462793</v>
      </c>
      <c r="M2170" s="217">
        <v>498174</v>
      </c>
      <c r="N2170" s="217">
        <v>1265877</v>
      </c>
      <c r="O2170" s="217">
        <v>2137511</v>
      </c>
      <c r="P2170" s="217">
        <v>501031</v>
      </c>
      <c r="Q2170" s="235">
        <v>14895848</v>
      </c>
      <c r="R2170" s="136"/>
      <c r="S2170" s="136"/>
      <c r="T2170" s="136"/>
      <c r="U2170" s="136"/>
      <c r="V2170" s="136"/>
      <c r="W2170" s="136"/>
      <c r="X2170" s="136"/>
      <c r="Y2170" s="136"/>
      <c r="Z2170" s="136"/>
      <c r="AA2170" s="136"/>
      <c r="AB2170" s="136"/>
      <c r="AC2170" s="136"/>
      <c r="AD2170" s="136"/>
      <c r="AE2170" s="136"/>
      <c r="AF2170" s="136"/>
      <c r="AG2170" s="136"/>
      <c r="AH2170" s="136"/>
      <c r="AI2170" s="136"/>
      <c r="AJ2170" s="136"/>
      <c r="AK2170" s="136"/>
      <c r="AL2170" s="136"/>
      <c r="AM2170" s="136"/>
      <c r="AN2170" s="136"/>
      <c r="AO2170" s="136"/>
      <c r="AP2170" s="136"/>
      <c r="AQ2170" s="136"/>
      <c r="AR2170" s="136"/>
      <c r="AS2170" s="136"/>
      <c r="AT2170" s="136"/>
      <c r="AU2170" s="136"/>
      <c r="AV2170" s="136"/>
      <c r="AW2170" s="136"/>
      <c r="AX2170" s="136"/>
      <c r="AY2170" s="136"/>
      <c r="AZ2170" s="136"/>
      <c r="BA2170" s="136"/>
      <c r="BB2170" s="136"/>
      <c r="BC2170" s="136"/>
      <c r="BD2170" s="136"/>
      <c r="BE2170" s="136"/>
      <c r="BF2170" s="136"/>
      <c r="BG2170" s="136"/>
      <c r="BH2170" s="136"/>
      <c r="BI2170" s="136"/>
      <c r="BJ2170" s="136"/>
      <c r="BK2170" s="136"/>
      <c r="BL2170" s="136"/>
      <c r="BM2170" s="136"/>
      <c r="BN2170" s="136"/>
      <c r="BO2170" s="136"/>
      <c r="BP2170" s="136"/>
      <c r="BQ2170" s="136"/>
      <c r="BR2170" s="136"/>
      <c r="BS2170" s="136"/>
      <c r="BT2170" s="136"/>
      <c r="BU2170" s="136"/>
      <c r="BV2170" s="136"/>
      <c r="BW2170" s="136"/>
      <c r="BX2170" s="136"/>
      <c r="BY2170" s="136"/>
      <c r="BZ2170" s="136"/>
      <c r="CA2170" s="136"/>
      <c r="CB2170" s="136"/>
      <c r="CC2170" s="136"/>
      <c r="CD2170" s="136"/>
      <c r="CE2170" s="136"/>
      <c r="CF2170" s="136"/>
      <c r="CG2170" s="136"/>
      <c r="CH2170" s="136"/>
      <c r="CI2170" s="136"/>
      <c r="CJ2170" s="136"/>
      <c r="CK2170" s="136"/>
      <c r="CL2170" s="136"/>
      <c r="CM2170" s="136"/>
      <c r="CN2170" s="136"/>
      <c r="CO2170" s="136"/>
      <c r="CP2170" s="136"/>
      <c r="CQ2170" s="136"/>
      <c r="CR2170" s="136"/>
      <c r="CS2170" s="136"/>
      <c r="CT2170" s="136"/>
      <c r="CU2170" s="136"/>
      <c r="CV2170" s="136"/>
      <c r="CW2170" s="136"/>
      <c r="CX2170" s="136"/>
      <c r="CY2170" s="136"/>
      <c r="CZ2170" s="136"/>
      <c r="DA2170" s="136"/>
      <c r="DB2170" s="136"/>
      <c r="DC2170" s="136"/>
      <c r="DD2170" s="136"/>
      <c r="DE2170" s="136"/>
      <c r="DF2170" s="136"/>
      <c r="DG2170" s="136"/>
      <c r="DH2170" s="136"/>
      <c r="DI2170" s="136"/>
      <c r="DJ2170" s="136"/>
      <c r="DK2170" s="136"/>
      <c r="DL2170" s="136"/>
      <c r="DM2170" s="136"/>
      <c r="DN2170" s="136"/>
      <c r="DO2170" s="136"/>
      <c r="DP2170" s="136"/>
      <c r="DQ2170" s="136"/>
      <c r="DR2170" s="136"/>
      <c r="DS2170" s="136"/>
      <c r="DT2170" s="136"/>
      <c r="DU2170" s="136"/>
      <c r="DV2170" s="136"/>
      <c r="DW2170" s="136"/>
      <c r="DX2170" s="136"/>
      <c r="DY2170" s="136"/>
      <c r="DZ2170" s="136"/>
      <c r="EA2170" s="136"/>
      <c r="EB2170" s="136"/>
      <c r="EC2170" s="136"/>
      <c r="ED2170" s="136"/>
      <c r="EE2170" s="136"/>
      <c r="EF2170" s="136"/>
      <c r="EG2170" s="136"/>
      <c r="EH2170" s="136"/>
      <c r="EI2170" s="136"/>
      <c r="EJ2170" s="136"/>
      <c r="EK2170" s="136"/>
      <c r="EL2170" s="136"/>
      <c r="EM2170" s="136"/>
      <c r="EN2170" s="136"/>
      <c r="EO2170" s="136"/>
      <c r="EP2170" s="136"/>
      <c r="EQ2170" s="136"/>
      <c r="ER2170" s="136"/>
      <c r="ES2170" s="136"/>
      <c r="ET2170" s="136"/>
      <c r="EU2170" s="136"/>
      <c r="EV2170" s="136"/>
      <c r="EW2170" s="136"/>
      <c r="EX2170" s="136"/>
      <c r="EY2170" s="136"/>
      <c r="EZ2170" s="136"/>
      <c r="FA2170" s="136"/>
      <c r="FB2170" s="136"/>
      <c r="FC2170" s="136"/>
      <c r="FD2170" s="136"/>
      <c r="FE2170" s="136"/>
      <c r="FF2170" s="136"/>
      <c r="FG2170" s="136"/>
      <c r="FH2170" s="136"/>
      <c r="FI2170" s="136"/>
      <c r="FJ2170" s="136"/>
      <c r="FK2170" s="136"/>
      <c r="FL2170" s="136"/>
      <c r="FM2170" s="136"/>
      <c r="FN2170" s="136"/>
      <c r="FO2170" s="136"/>
      <c r="FP2170" s="136"/>
      <c r="FQ2170" s="136"/>
      <c r="FR2170" s="136"/>
      <c r="FS2170" s="136"/>
      <c r="FT2170" s="136"/>
      <c r="FU2170" s="136"/>
      <c r="FV2170" s="136"/>
      <c r="FW2170" s="136"/>
      <c r="FX2170" s="136"/>
      <c r="FY2170" s="136"/>
      <c r="FZ2170" s="136"/>
      <c r="GA2170" s="136"/>
      <c r="GB2170" s="136"/>
      <c r="GC2170" s="136"/>
      <c r="GD2170" s="136"/>
      <c r="GE2170" s="136"/>
      <c r="GF2170" s="136"/>
      <c r="GG2170" s="136"/>
      <c r="GH2170" s="136"/>
      <c r="GI2170" s="136"/>
      <c r="GJ2170" s="136"/>
      <c r="GK2170" s="136"/>
      <c r="GL2170" s="136"/>
      <c r="GM2170" s="136"/>
      <c r="GN2170" s="136"/>
      <c r="GO2170" s="136"/>
      <c r="GP2170" s="136"/>
      <c r="GQ2170" s="136"/>
      <c r="GR2170" s="136"/>
      <c r="GS2170" s="136"/>
      <c r="GT2170" s="136"/>
      <c r="GU2170" s="136"/>
      <c r="GV2170" s="136"/>
      <c r="GW2170" s="136"/>
      <c r="GX2170" s="136"/>
      <c r="GY2170" s="136"/>
      <c r="GZ2170" s="136"/>
      <c r="HA2170" s="136"/>
      <c r="HB2170" s="136"/>
      <c r="HC2170" s="136"/>
      <c r="HD2170" s="136"/>
      <c r="HE2170" s="136"/>
      <c r="HF2170" s="136"/>
      <c r="HG2170" s="136"/>
      <c r="HH2170" s="136"/>
      <c r="HI2170" s="136"/>
      <c r="HJ2170" s="136"/>
      <c r="HK2170" s="136"/>
      <c r="HL2170" s="136"/>
      <c r="HM2170" s="136"/>
      <c r="HN2170" s="136"/>
      <c r="HO2170" s="136"/>
      <c r="HP2170" s="136"/>
      <c r="HQ2170" s="136"/>
      <c r="HR2170" s="136"/>
      <c r="HS2170" s="136"/>
      <c r="HT2170" s="136"/>
      <c r="HU2170" s="136"/>
      <c r="HV2170" s="136"/>
      <c r="HW2170" s="136"/>
      <c r="HX2170" s="136"/>
      <c r="HY2170" s="136"/>
      <c r="HZ2170" s="136"/>
      <c r="IA2170" s="136"/>
      <c r="IB2170" s="136"/>
      <c r="IC2170" s="136"/>
      <c r="ID2170" s="136"/>
      <c r="IE2170" s="136"/>
      <c r="IF2170" s="136"/>
      <c r="IG2170" s="136"/>
    </row>
    <row r="2171" spans="1:241" ht="15" customHeight="1" x14ac:dyDescent="0.25">
      <c r="A2171" s="223" t="s">
        <v>149</v>
      </c>
      <c r="B2171" s="217">
        <v>11180227</v>
      </c>
      <c r="C2171" s="217">
        <v>5467963</v>
      </c>
      <c r="D2171" s="217">
        <v>2116288</v>
      </c>
      <c r="E2171" s="217">
        <v>2094335</v>
      </c>
      <c r="F2171" s="217">
        <v>2225939</v>
      </c>
      <c r="G2171" s="217">
        <v>636940</v>
      </c>
      <c r="H2171" s="235">
        <v>23721692</v>
      </c>
      <c r="I2171" s="136"/>
      <c r="J2171" s="321" t="s">
        <v>106</v>
      </c>
      <c r="K2171" s="217">
        <v>9388958</v>
      </c>
      <c r="L2171" s="217">
        <v>3856240</v>
      </c>
      <c r="M2171" s="217">
        <v>603084</v>
      </c>
      <c r="N2171" s="217">
        <v>1489597</v>
      </c>
      <c r="O2171" s="217">
        <v>2405875</v>
      </c>
      <c r="P2171" s="217">
        <v>490188</v>
      </c>
      <c r="Q2171" s="235">
        <v>18233942</v>
      </c>
      <c r="R2171" s="136"/>
      <c r="S2171" s="136"/>
      <c r="T2171" s="136"/>
      <c r="U2171" s="136"/>
      <c r="V2171" s="136"/>
      <c r="W2171" s="136"/>
      <c r="X2171" s="136"/>
      <c r="Y2171" s="136"/>
      <c r="Z2171" s="136"/>
      <c r="AA2171" s="136"/>
      <c r="AB2171" s="136"/>
      <c r="AC2171" s="136"/>
      <c r="AD2171" s="136"/>
      <c r="AE2171" s="136"/>
      <c r="AF2171" s="136"/>
      <c r="AG2171" s="136"/>
      <c r="AH2171" s="136"/>
      <c r="AI2171" s="136"/>
      <c r="AJ2171" s="136"/>
      <c r="AK2171" s="136"/>
      <c r="AL2171" s="136"/>
      <c r="AM2171" s="136"/>
      <c r="AN2171" s="136"/>
      <c r="AO2171" s="136"/>
      <c r="AP2171" s="136"/>
      <c r="AQ2171" s="136"/>
      <c r="AR2171" s="136"/>
      <c r="AS2171" s="136"/>
      <c r="AT2171" s="136"/>
      <c r="AU2171" s="136"/>
      <c r="AV2171" s="136"/>
      <c r="AW2171" s="136"/>
      <c r="AX2171" s="136"/>
      <c r="AY2171" s="136"/>
      <c r="AZ2171" s="136"/>
      <c r="BA2171" s="136"/>
      <c r="BB2171" s="136"/>
      <c r="BC2171" s="136"/>
      <c r="BD2171" s="136"/>
      <c r="BE2171" s="136"/>
      <c r="BF2171" s="136"/>
      <c r="BG2171" s="136"/>
      <c r="BH2171" s="136"/>
      <c r="BI2171" s="136"/>
      <c r="BJ2171" s="136"/>
      <c r="BK2171" s="136"/>
      <c r="BL2171" s="136"/>
      <c r="BM2171" s="136"/>
      <c r="BN2171" s="136"/>
      <c r="BO2171" s="136"/>
      <c r="BP2171" s="136"/>
      <c r="BQ2171" s="136"/>
      <c r="BR2171" s="136"/>
      <c r="BS2171" s="136"/>
      <c r="BT2171" s="136"/>
      <c r="BU2171" s="136"/>
      <c r="BV2171" s="136"/>
      <c r="BW2171" s="136"/>
      <c r="BX2171" s="136"/>
      <c r="BY2171" s="136"/>
      <c r="BZ2171" s="136"/>
      <c r="CA2171" s="136"/>
      <c r="CB2171" s="136"/>
      <c r="CC2171" s="136"/>
      <c r="CD2171" s="136"/>
      <c r="CE2171" s="136"/>
      <c r="CF2171" s="136"/>
      <c r="CG2171" s="136"/>
      <c r="CH2171" s="136"/>
      <c r="CI2171" s="136"/>
      <c r="CJ2171" s="136"/>
      <c r="CK2171" s="136"/>
      <c r="CL2171" s="136"/>
      <c r="CM2171" s="136"/>
      <c r="CN2171" s="136"/>
      <c r="CO2171" s="136"/>
      <c r="CP2171" s="136"/>
      <c r="CQ2171" s="136"/>
      <c r="CR2171" s="136"/>
      <c r="CS2171" s="136"/>
      <c r="CT2171" s="136"/>
      <c r="CU2171" s="136"/>
      <c r="CV2171" s="136"/>
      <c r="CW2171" s="136"/>
      <c r="CX2171" s="136"/>
      <c r="CY2171" s="136"/>
      <c r="CZ2171" s="136"/>
      <c r="DA2171" s="136"/>
      <c r="DB2171" s="136"/>
      <c r="DC2171" s="136"/>
      <c r="DD2171" s="136"/>
      <c r="DE2171" s="136"/>
      <c r="DF2171" s="136"/>
      <c r="DG2171" s="136"/>
      <c r="DH2171" s="136"/>
      <c r="DI2171" s="136"/>
      <c r="DJ2171" s="136"/>
      <c r="DK2171" s="136"/>
      <c r="DL2171" s="136"/>
      <c r="DM2171" s="136"/>
      <c r="DN2171" s="136"/>
      <c r="DO2171" s="136"/>
      <c r="DP2171" s="136"/>
      <c r="DQ2171" s="136"/>
      <c r="DR2171" s="136"/>
      <c r="DS2171" s="136"/>
      <c r="DT2171" s="136"/>
      <c r="DU2171" s="136"/>
      <c r="DV2171" s="136"/>
      <c r="DW2171" s="136"/>
      <c r="DX2171" s="136"/>
      <c r="DY2171" s="136"/>
      <c r="DZ2171" s="136"/>
      <c r="EA2171" s="136"/>
      <c r="EB2171" s="136"/>
      <c r="EC2171" s="136"/>
      <c r="ED2171" s="136"/>
      <c r="EE2171" s="136"/>
      <c r="EF2171" s="136"/>
      <c r="EG2171" s="136"/>
      <c r="EH2171" s="136"/>
      <c r="EI2171" s="136"/>
      <c r="EJ2171" s="136"/>
      <c r="EK2171" s="136"/>
      <c r="EL2171" s="136"/>
      <c r="EM2171" s="136"/>
      <c r="EN2171" s="136"/>
      <c r="EO2171" s="136"/>
      <c r="EP2171" s="136"/>
      <c r="EQ2171" s="136"/>
      <c r="ER2171" s="136"/>
      <c r="ES2171" s="136"/>
      <c r="ET2171" s="136"/>
      <c r="EU2171" s="136"/>
      <c r="EV2171" s="136"/>
      <c r="EW2171" s="136"/>
      <c r="EX2171" s="136"/>
      <c r="EY2171" s="136"/>
      <c r="EZ2171" s="136"/>
      <c r="FA2171" s="136"/>
      <c r="FB2171" s="136"/>
      <c r="FC2171" s="136"/>
      <c r="FD2171" s="136"/>
      <c r="FE2171" s="136"/>
      <c r="FF2171" s="136"/>
      <c r="FG2171" s="136"/>
      <c r="FH2171" s="136"/>
      <c r="FI2171" s="136"/>
      <c r="FJ2171" s="136"/>
      <c r="FK2171" s="136"/>
      <c r="FL2171" s="136"/>
      <c r="FM2171" s="136"/>
      <c r="FN2171" s="136"/>
      <c r="FO2171" s="136"/>
      <c r="FP2171" s="136"/>
      <c r="FQ2171" s="136"/>
      <c r="FR2171" s="136"/>
      <c r="FS2171" s="136"/>
      <c r="FT2171" s="136"/>
      <c r="FU2171" s="136"/>
      <c r="FV2171" s="136"/>
      <c r="FW2171" s="136"/>
      <c r="FX2171" s="136"/>
      <c r="FY2171" s="136"/>
      <c r="FZ2171" s="136"/>
      <c r="GA2171" s="136"/>
      <c r="GB2171" s="136"/>
      <c r="GC2171" s="136"/>
      <c r="GD2171" s="136"/>
      <c r="GE2171" s="136"/>
      <c r="GF2171" s="136"/>
      <c r="GG2171" s="136"/>
      <c r="GH2171" s="136"/>
      <c r="GI2171" s="136"/>
      <c r="GJ2171" s="136"/>
      <c r="GK2171" s="136"/>
      <c r="GL2171" s="136"/>
      <c r="GM2171" s="136"/>
      <c r="GN2171" s="136"/>
      <c r="GO2171" s="136"/>
      <c r="GP2171" s="136"/>
      <c r="GQ2171" s="136"/>
      <c r="GR2171" s="136"/>
      <c r="GS2171" s="136"/>
      <c r="GT2171" s="136"/>
      <c r="GU2171" s="136"/>
      <c r="GV2171" s="136"/>
      <c r="GW2171" s="136"/>
      <c r="GX2171" s="136"/>
      <c r="GY2171" s="136"/>
      <c r="GZ2171" s="136"/>
      <c r="HA2171" s="136"/>
      <c r="HB2171" s="136"/>
      <c r="HC2171" s="136"/>
      <c r="HD2171" s="136"/>
      <c r="HE2171" s="136"/>
      <c r="HF2171" s="136"/>
      <c r="HG2171" s="136"/>
      <c r="HH2171" s="136"/>
      <c r="HI2171" s="136"/>
      <c r="HJ2171" s="136"/>
      <c r="HK2171" s="136"/>
      <c r="HL2171" s="136"/>
      <c r="HM2171" s="136"/>
      <c r="HN2171" s="136"/>
      <c r="HO2171" s="136"/>
      <c r="HP2171" s="136"/>
      <c r="HQ2171" s="136"/>
      <c r="HR2171" s="136"/>
      <c r="HS2171" s="136"/>
      <c r="HT2171" s="136"/>
      <c r="HU2171" s="136"/>
      <c r="HV2171" s="136"/>
      <c r="HW2171" s="136"/>
      <c r="HX2171" s="136"/>
      <c r="HY2171" s="136"/>
      <c r="HZ2171" s="136"/>
      <c r="IA2171" s="136"/>
      <c r="IB2171" s="136"/>
      <c r="IC2171" s="136"/>
      <c r="ID2171" s="136"/>
      <c r="IE2171" s="136"/>
      <c r="IF2171" s="136"/>
      <c r="IG2171" s="136"/>
    </row>
    <row r="2172" spans="1:241" ht="15" customHeight="1" x14ac:dyDescent="0.25">
      <c r="A2172" s="223" t="s">
        <v>148</v>
      </c>
      <c r="B2172" s="217">
        <v>8977860</v>
      </c>
      <c r="C2172" s="217">
        <v>5599938</v>
      </c>
      <c r="D2172" s="217">
        <v>1201922</v>
      </c>
      <c r="E2172" s="217">
        <v>2069607</v>
      </c>
      <c r="F2172" s="217">
        <v>3130564</v>
      </c>
      <c r="G2172" s="217">
        <v>567775</v>
      </c>
      <c r="H2172" s="235">
        <v>21547666</v>
      </c>
      <c r="I2172" s="136"/>
      <c r="J2172" s="321" t="s">
        <v>105</v>
      </c>
      <c r="K2172" s="217">
        <v>4762524</v>
      </c>
      <c r="L2172" s="217">
        <v>3191387</v>
      </c>
      <c r="M2172" s="217">
        <v>484812</v>
      </c>
      <c r="N2172" s="217">
        <v>2357718</v>
      </c>
      <c r="O2172" s="217">
        <v>2051132</v>
      </c>
      <c r="P2172" s="217">
        <v>417995</v>
      </c>
      <c r="Q2172" s="235">
        <v>13265568</v>
      </c>
      <c r="R2172" s="136"/>
      <c r="S2172" s="136"/>
      <c r="T2172" s="136"/>
      <c r="U2172" s="136"/>
      <c r="V2172" s="136"/>
      <c r="W2172" s="136"/>
      <c r="X2172" s="136"/>
      <c r="Y2172" s="136"/>
      <c r="Z2172" s="136"/>
      <c r="AA2172" s="136"/>
      <c r="AB2172" s="136"/>
      <c r="AC2172" s="136"/>
      <c r="AD2172" s="136"/>
      <c r="AE2172" s="136"/>
      <c r="AF2172" s="136"/>
      <c r="AG2172" s="136"/>
      <c r="AH2172" s="136"/>
      <c r="AI2172" s="136"/>
      <c r="AJ2172" s="136"/>
      <c r="AK2172" s="136"/>
      <c r="AL2172" s="136"/>
      <c r="AM2172" s="136"/>
      <c r="AN2172" s="136"/>
      <c r="AO2172" s="136"/>
      <c r="AP2172" s="136"/>
      <c r="AQ2172" s="136"/>
      <c r="AR2172" s="136"/>
      <c r="AS2172" s="136"/>
      <c r="AT2172" s="136"/>
      <c r="AU2172" s="136"/>
      <c r="AV2172" s="136"/>
      <c r="AW2172" s="136"/>
      <c r="AX2172" s="136"/>
      <c r="AY2172" s="136"/>
      <c r="AZ2172" s="136"/>
      <c r="BA2172" s="136"/>
      <c r="BB2172" s="136"/>
      <c r="BC2172" s="136"/>
      <c r="BD2172" s="136"/>
      <c r="BE2172" s="136"/>
      <c r="BF2172" s="136"/>
      <c r="BG2172" s="136"/>
      <c r="BH2172" s="136"/>
      <c r="BI2172" s="136"/>
      <c r="BJ2172" s="136"/>
      <c r="BK2172" s="136"/>
      <c r="BL2172" s="136"/>
      <c r="BM2172" s="136"/>
      <c r="BN2172" s="136"/>
      <c r="BO2172" s="136"/>
      <c r="BP2172" s="136"/>
      <c r="BQ2172" s="136"/>
      <c r="BR2172" s="136"/>
      <c r="BS2172" s="136"/>
      <c r="BT2172" s="136"/>
      <c r="BU2172" s="136"/>
      <c r="BV2172" s="136"/>
      <c r="BW2172" s="136"/>
      <c r="BX2172" s="136"/>
      <c r="BY2172" s="136"/>
      <c r="BZ2172" s="136"/>
      <c r="CA2172" s="136"/>
      <c r="CB2172" s="136"/>
      <c r="CC2172" s="136"/>
      <c r="CD2172" s="136"/>
      <c r="CE2172" s="136"/>
      <c r="CF2172" s="136"/>
      <c r="CG2172" s="136"/>
      <c r="CH2172" s="136"/>
      <c r="CI2172" s="136"/>
      <c r="CJ2172" s="136"/>
      <c r="CK2172" s="136"/>
      <c r="CL2172" s="136"/>
      <c r="CM2172" s="136"/>
      <c r="CN2172" s="136"/>
      <c r="CO2172" s="136"/>
      <c r="CP2172" s="136"/>
      <c r="CQ2172" s="136"/>
      <c r="CR2172" s="136"/>
      <c r="CS2172" s="136"/>
      <c r="CT2172" s="136"/>
      <c r="CU2172" s="136"/>
      <c r="CV2172" s="136"/>
      <c r="CW2172" s="136"/>
      <c r="CX2172" s="136"/>
      <c r="CY2172" s="136"/>
      <c r="CZ2172" s="136"/>
      <c r="DA2172" s="136"/>
      <c r="DB2172" s="136"/>
      <c r="DC2172" s="136"/>
      <c r="DD2172" s="136"/>
      <c r="DE2172" s="136"/>
      <c r="DF2172" s="136"/>
      <c r="DG2172" s="136"/>
      <c r="DH2172" s="136"/>
      <c r="DI2172" s="136"/>
      <c r="DJ2172" s="136"/>
      <c r="DK2172" s="136"/>
      <c r="DL2172" s="136"/>
      <c r="DM2172" s="136"/>
      <c r="DN2172" s="136"/>
      <c r="DO2172" s="136"/>
      <c r="DP2172" s="136"/>
      <c r="DQ2172" s="136"/>
      <c r="DR2172" s="136"/>
      <c r="DS2172" s="136"/>
      <c r="DT2172" s="136"/>
      <c r="DU2172" s="136"/>
      <c r="DV2172" s="136"/>
      <c r="DW2172" s="136"/>
      <c r="DX2172" s="136"/>
      <c r="DY2172" s="136"/>
      <c r="DZ2172" s="136"/>
      <c r="EA2172" s="136"/>
      <c r="EB2172" s="136"/>
      <c r="EC2172" s="136"/>
      <c r="ED2172" s="136"/>
      <c r="EE2172" s="136"/>
      <c r="EF2172" s="136"/>
      <c r="EG2172" s="136"/>
      <c r="EH2172" s="136"/>
      <c r="EI2172" s="136"/>
      <c r="EJ2172" s="136"/>
      <c r="EK2172" s="136"/>
      <c r="EL2172" s="136"/>
      <c r="EM2172" s="136"/>
      <c r="EN2172" s="136"/>
      <c r="EO2172" s="136"/>
      <c r="EP2172" s="136"/>
      <c r="EQ2172" s="136"/>
      <c r="ER2172" s="136"/>
      <c r="ES2172" s="136"/>
      <c r="ET2172" s="136"/>
      <c r="EU2172" s="136"/>
      <c r="EV2172" s="136"/>
      <c r="EW2172" s="136"/>
      <c r="EX2172" s="136"/>
      <c r="EY2172" s="136"/>
      <c r="EZ2172" s="136"/>
      <c r="FA2172" s="136"/>
      <c r="FB2172" s="136"/>
      <c r="FC2172" s="136"/>
      <c r="FD2172" s="136"/>
      <c r="FE2172" s="136"/>
      <c r="FF2172" s="136"/>
      <c r="FG2172" s="136"/>
      <c r="FH2172" s="136"/>
      <c r="FI2172" s="136"/>
      <c r="FJ2172" s="136"/>
      <c r="FK2172" s="136"/>
      <c r="FL2172" s="136"/>
      <c r="FM2172" s="136"/>
      <c r="FN2172" s="136"/>
      <c r="FO2172" s="136"/>
      <c r="FP2172" s="136"/>
      <c r="FQ2172" s="136"/>
      <c r="FR2172" s="136"/>
      <c r="FS2172" s="136"/>
      <c r="FT2172" s="136"/>
      <c r="FU2172" s="136"/>
      <c r="FV2172" s="136"/>
      <c r="FW2172" s="136"/>
      <c r="FX2172" s="136"/>
      <c r="FY2172" s="136"/>
      <c r="FZ2172" s="136"/>
      <c r="GA2172" s="136"/>
      <c r="GB2172" s="136"/>
      <c r="GC2172" s="136"/>
      <c r="GD2172" s="136"/>
      <c r="GE2172" s="136"/>
      <c r="GF2172" s="136"/>
      <c r="GG2172" s="136"/>
      <c r="GH2172" s="136"/>
      <c r="GI2172" s="136"/>
      <c r="GJ2172" s="136"/>
      <c r="GK2172" s="136"/>
      <c r="GL2172" s="136"/>
      <c r="GM2172" s="136"/>
      <c r="GN2172" s="136"/>
      <c r="GO2172" s="136"/>
      <c r="GP2172" s="136"/>
      <c r="GQ2172" s="136"/>
      <c r="GR2172" s="136"/>
      <c r="GS2172" s="136"/>
      <c r="GT2172" s="136"/>
      <c r="GU2172" s="136"/>
      <c r="GV2172" s="136"/>
      <c r="GW2172" s="136"/>
      <c r="GX2172" s="136"/>
      <c r="GY2172" s="136"/>
      <c r="GZ2172" s="136"/>
      <c r="HA2172" s="136"/>
      <c r="HB2172" s="136"/>
      <c r="HC2172" s="136"/>
      <c r="HD2172" s="136"/>
      <c r="HE2172" s="136"/>
      <c r="HF2172" s="136"/>
      <c r="HG2172" s="136"/>
      <c r="HH2172" s="136"/>
      <c r="HI2172" s="136"/>
      <c r="HJ2172" s="136"/>
      <c r="HK2172" s="136"/>
      <c r="HL2172" s="136"/>
      <c r="HM2172" s="136"/>
      <c r="HN2172" s="136"/>
      <c r="HO2172" s="136"/>
      <c r="HP2172" s="136"/>
      <c r="HQ2172" s="136"/>
      <c r="HR2172" s="136"/>
      <c r="HS2172" s="136"/>
      <c r="HT2172" s="136"/>
      <c r="HU2172" s="136"/>
      <c r="HV2172" s="136"/>
      <c r="HW2172" s="136"/>
      <c r="HX2172" s="136"/>
      <c r="HY2172" s="136"/>
      <c r="HZ2172" s="136"/>
      <c r="IA2172" s="136"/>
      <c r="IB2172" s="136"/>
      <c r="IC2172" s="136"/>
      <c r="ID2172" s="136"/>
      <c r="IE2172" s="136"/>
      <c r="IF2172" s="136"/>
      <c r="IG2172" s="136"/>
    </row>
    <row r="2173" spans="1:241" ht="15" customHeight="1" x14ac:dyDescent="0.25">
      <c r="A2173" s="223" t="s">
        <v>873</v>
      </c>
      <c r="B2173" s="217">
        <v>6209981</v>
      </c>
      <c r="C2173" s="217">
        <v>6220956</v>
      </c>
      <c r="D2173" s="217">
        <v>534447</v>
      </c>
      <c r="E2173" s="217">
        <v>1619760</v>
      </c>
      <c r="F2173" s="217">
        <v>1760346</v>
      </c>
      <c r="G2173" s="217">
        <v>562102</v>
      </c>
      <c r="H2173" s="235">
        <v>16907592</v>
      </c>
      <c r="I2173" s="136"/>
      <c r="J2173" s="321" t="s">
        <v>104</v>
      </c>
      <c r="K2173" s="217">
        <v>4931577</v>
      </c>
      <c r="L2173" s="217">
        <v>3072793</v>
      </c>
      <c r="M2173" s="217">
        <v>563445</v>
      </c>
      <c r="N2173" s="217">
        <v>1356342</v>
      </c>
      <c r="O2173" s="217">
        <v>1745211</v>
      </c>
      <c r="P2173" s="217">
        <v>408813</v>
      </c>
      <c r="Q2173" s="235">
        <v>12078181</v>
      </c>
      <c r="R2173" s="136"/>
      <c r="S2173" s="136"/>
      <c r="T2173" s="136"/>
      <c r="U2173" s="136"/>
      <c r="V2173" s="136"/>
      <c r="W2173" s="136"/>
      <c r="X2173" s="136"/>
      <c r="Y2173" s="136"/>
      <c r="Z2173" s="136"/>
      <c r="AA2173" s="136"/>
      <c r="AB2173" s="136"/>
      <c r="AC2173" s="136"/>
      <c r="AD2173" s="136"/>
      <c r="AE2173" s="136"/>
      <c r="AF2173" s="136"/>
      <c r="AG2173" s="136"/>
      <c r="AH2173" s="136"/>
      <c r="AI2173" s="136"/>
      <c r="AJ2173" s="136"/>
      <c r="AK2173" s="136"/>
      <c r="AL2173" s="136"/>
      <c r="AM2173" s="136"/>
      <c r="AN2173" s="136"/>
      <c r="AO2173" s="136"/>
      <c r="AP2173" s="136"/>
      <c r="AQ2173" s="136"/>
      <c r="AR2173" s="136"/>
      <c r="AS2173" s="136"/>
      <c r="AT2173" s="136"/>
      <c r="AU2173" s="136"/>
      <c r="AV2173" s="136"/>
      <c r="AW2173" s="136"/>
      <c r="AX2173" s="136"/>
      <c r="AY2173" s="136"/>
      <c r="AZ2173" s="136"/>
      <c r="BA2173" s="136"/>
      <c r="BB2173" s="136"/>
      <c r="BC2173" s="136"/>
      <c r="BD2173" s="136"/>
      <c r="BE2173" s="136"/>
      <c r="BF2173" s="136"/>
      <c r="BG2173" s="136"/>
      <c r="BH2173" s="136"/>
      <c r="BI2173" s="136"/>
      <c r="BJ2173" s="136"/>
      <c r="BK2173" s="136"/>
      <c r="BL2173" s="136"/>
      <c r="BM2173" s="136"/>
      <c r="BN2173" s="136"/>
      <c r="BO2173" s="136"/>
      <c r="BP2173" s="136"/>
      <c r="BQ2173" s="136"/>
      <c r="BR2173" s="136"/>
      <c r="BS2173" s="136"/>
      <c r="BT2173" s="136"/>
      <c r="BU2173" s="136"/>
      <c r="BV2173" s="136"/>
      <c r="BW2173" s="136"/>
      <c r="BX2173" s="136"/>
      <c r="BY2173" s="136"/>
      <c r="BZ2173" s="136"/>
      <c r="CA2173" s="136"/>
      <c r="CB2173" s="136"/>
      <c r="CC2173" s="136"/>
      <c r="CD2173" s="136"/>
      <c r="CE2173" s="136"/>
      <c r="CF2173" s="136"/>
      <c r="CG2173" s="136"/>
      <c r="CH2173" s="136"/>
      <c r="CI2173" s="136"/>
      <c r="CJ2173" s="136"/>
      <c r="CK2173" s="136"/>
      <c r="CL2173" s="136"/>
      <c r="CM2173" s="136"/>
      <c r="CN2173" s="136"/>
      <c r="CO2173" s="136"/>
      <c r="CP2173" s="136"/>
      <c r="CQ2173" s="136"/>
      <c r="CR2173" s="136"/>
      <c r="CS2173" s="136"/>
      <c r="CT2173" s="136"/>
      <c r="CU2173" s="136"/>
      <c r="CV2173" s="136"/>
      <c r="CW2173" s="136"/>
      <c r="CX2173" s="136"/>
      <c r="CY2173" s="136"/>
      <c r="CZ2173" s="136"/>
      <c r="DA2173" s="136"/>
      <c r="DB2173" s="136"/>
      <c r="DC2173" s="136"/>
      <c r="DD2173" s="136"/>
      <c r="DE2173" s="136"/>
      <c r="DF2173" s="136"/>
      <c r="DG2173" s="136"/>
      <c r="DH2173" s="136"/>
      <c r="DI2173" s="136"/>
      <c r="DJ2173" s="136"/>
      <c r="DK2173" s="136"/>
      <c r="DL2173" s="136"/>
      <c r="DM2173" s="136"/>
      <c r="DN2173" s="136"/>
      <c r="DO2173" s="136"/>
      <c r="DP2173" s="136"/>
      <c r="DQ2173" s="136"/>
      <c r="DR2173" s="136"/>
      <c r="DS2173" s="136"/>
      <c r="DT2173" s="136"/>
      <c r="DU2173" s="136"/>
      <c r="DV2173" s="136"/>
      <c r="DW2173" s="136"/>
      <c r="DX2173" s="136"/>
      <c r="DY2173" s="136"/>
      <c r="DZ2173" s="136"/>
      <c r="EA2173" s="136"/>
      <c r="EB2173" s="136"/>
      <c r="EC2173" s="136"/>
      <c r="ED2173" s="136"/>
      <c r="EE2173" s="136"/>
      <c r="EF2173" s="136"/>
      <c r="EG2173" s="136"/>
      <c r="EH2173" s="136"/>
      <c r="EI2173" s="136"/>
      <c r="EJ2173" s="136"/>
      <c r="EK2173" s="136"/>
      <c r="EL2173" s="136"/>
      <c r="EM2173" s="136"/>
      <c r="EN2173" s="136"/>
      <c r="EO2173" s="136"/>
      <c r="EP2173" s="136"/>
      <c r="EQ2173" s="136"/>
      <c r="ER2173" s="136"/>
      <c r="ES2173" s="136"/>
      <c r="ET2173" s="136"/>
      <c r="EU2173" s="136"/>
      <c r="EV2173" s="136"/>
      <c r="EW2173" s="136"/>
      <c r="EX2173" s="136"/>
      <c r="EY2173" s="136"/>
      <c r="EZ2173" s="136"/>
      <c r="FA2173" s="136"/>
      <c r="FB2173" s="136"/>
      <c r="FC2173" s="136"/>
      <c r="FD2173" s="136"/>
      <c r="FE2173" s="136"/>
      <c r="FF2173" s="136"/>
      <c r="FG2173" s="136"/>
      <c r="FH2173" s="136"/>
      <c r="FI2173" s="136"/>
      <c r="FJ2173" s="136"/>
      <c r="FK2173" s="136"/>
      <c r="FL2173" s="136"/>
      <c r="FM2173" s="136"/>
      <c r="FN2173" s="136"/>
      <c r="FO2173" s="136"/>
      <c r="FP2173" s="136"/>
      <c r="FQ2173" s="136"/>
      <c r="FR2173" s="136"/>
      <c r="FS2173" s="136"/>
      <c r="FT2173" s="136"/>
      <c r="FU2173" s="136"/>
      <c r="FV2173" s="136"/>
      <c r="FW2173" s="136"/>
      <c r="FX2173" s="136"/>
      <c r="FY2173" s="136"/>
      <c r="FZ2173" s="136"/>
      <c r="GA2173" s="136"/>
      <c r="GB2173" s="136"/>
      <c r="GC2173" s="136"/>
      <c r="GD2173" s="136"/>
      <c r="GE2173" s="136"/>
      <c r="GF2173" s="136"/>
      <c r="GG2173" s="136"/>
      <c r="GH2173" s="136"/>
      <c r="GI2173" s="136"/>
      <c r="GJ2173" s="136"/>
      <c r="GK2173" s="136"/>
      <c r="GL2173" s="136"/>
      <c r="GM2173" s="136"/>
      <c r="GN2173" s="136"/>
      <c r="GO2173" s="136"/>
      <c r="GP2173" s="136"/>
      <c r="GQ2173" s="136"/>
      <c r="GR2173" s="136"/>
      <c r="GS2173" s="136"/>
      <c r="GT2173" s="136"/>
      <c r="GU2173" s="136"/>
      <c r="GV2173" s="136"/>
      <c r="GW2173" s="136"/>
      <c r="GX2173" s="136"/>
      <c r="GY2173" s="136"/>
      <c r="GZ2173" s="136"/>
      <c r="HA2173" s="136"/>
      <c r="HB2173" s="136"/>
      <c r="HC2173" s="136"/>
      <c r="HD2173" s="136"/>
      <c r="HE2173" s="136"/>
      <c r="HF2173" s="136"/>
      <c r="HG2173" s="136"/>
      <c r="HH2173" s="136"/>
      <c r="HI2173" s="136"/>
      <c r="HJ2173" s="136"/>
      <c r="HK2173" s="136"/>
      <c r="HL2173" s="136"/>
      <c r="HM2173" s="136"/>
      <c r="HN2173" s="136"/>
      <c r="HO2173" s="136"/>
      <c r="HP2173" s="136"/>
      <c r="HQ2173" s="136"/>
      <c r="HR2173" s="136"/>
      <c r="HS2173" s="136"/>
      <c r="HT2173" s="136"/>
      <c r="HU2173" s="136"/>
      <c r="HV2173" s="136"/>
      <c r="HW2173" s="136"/>
      <c r="HX2173" s="136"/>
      <c r="HY2173" s="136"/>
      <c r="HZ2173" s="136"/>
      <c r="IA2173" s="136"/>
      <c r="IB2173" s="136"/>
      <c r="IC2173" s="136"/>
      <c r="ID2173" s="136"/>
      <c r="IE2173" s="136"/>
      <c r="IF2173" s="136"/>
      <c r="IG2173" s="136"/>
    </row>
    <row r="2174" spans="1:241" ht="15" customHeight="1" x14ac:dyDescent="0.25">
      <c r="A2174" s="223" t="s">
        <v>146</v>
      </c>
      <c r="B2174" s="217">
        <v>6028122</v>
      </c>
      <c r="C2174" s="217">
        <v>5965241</v>
      </c>
      <c r="D2174" s="217">
        <v>592941</v>
      </c>
      <c r="E2174" s="217">
        <v>1683215</v>
      </c>
      <c r="F2174" s="217">
        <v>2112115</v>
      </c>
      <c r="G2174" s="217">
        <v>555909</v>
      </c>
      <c r="H2174" s="235">
        <v>16937543</v>
      </c>
      <c r="I2174" s="136"/>
      <c r="J2174" s="321" t="s">
        <v>838</v>
      </c>
      <c r="K2174" s="217">
        <v>6772110</v>
      </c>
      <c r="L2174" s="217">
        <v>4602400</v>
      </c>
      <c r="M2174" s="217">
        <v>548541</v>
      </c>
      <c r="N2174" s="217">
        <v>961050</v>
      </c>
      <c r="O2174" s="217">
        <v>1944365</v>
      </c>
      <c r="P2174" s="217">
        <v>376142</v>
      </c>
      <c r="Q2174" s="235">
        <v>15204608</v>
      </c>
      <c r="R2174" s="136"/>
      <c r="S2174" s="136"/>
      <c r="T2174" s="136"/>
      <c r="U2174" s="136"/>
      <c r="V2174" s="136"/>
      <c r="W2174" s="136"/>
      <c r="X2174" s="136"/>
      <c r="Y2174" s="136"/>
      <c r="Z2174" s="136"/>
      <c r="AA2174" s="136"/>
      <c r="AB2174" s="136"/>
      <c r="AC2174" s="136"/>
      <c r="AD2174" s="136"/>
      <c r="AE2174" s="136"/>
      <c r="AF2174" s="136"/>
      <c r="AG2174" s="136"/>
      <c r="AH2174" s="136"/>
      <c r="AI2174" s="136"/>
      <c r="AJ2174" s="136"/>
      <c r="AK2174" s="136"/>
      <c r="AL2174" s="136"/>
      <c r="AM2174" s="136"/>
      <c r="AN2174" s="136"/>
      <c r="AO2174" s="136"/>
      <c r="AP2174" s="136"/>
      <c r="AQ2174" s="136"/>
      <c r="AR2174" s="136"/>
      <c r="AS2174" s="136"/>
      <c r="AT2174" s="136"/>
      <c r="AU2174" s="136"/>
      <c r="AV2174" s="136"/>
      <c r="AW2174" s="136"/>
      <c r="AX2174" s="136"/>
      <c r="AY2174" s="136"/>
      <c r="AZ2174" s="136"/>
      <c r="BA2174" s="136"/>
      <c r="BB2174" s="136"/>
      <c r="BC2174" s="136"/>
      <c r="BD2174" s="136"/>
      <c r="BE2174" s="136"/>
      <c r="BF2174" s="136"/>
      <c r="BG2174" s="136"/>
      <c r="BH2174" s="136"/>
      <c r="BI2174" s="136"/>
      <c r="BJ2174" s="136"/>
      <c r="BK2174" s="136"/>
      <c r="BL2174" s="136"/>
      <c r="BM2174" s="136"/>
      <c r="BN2174" s="136"/>
      <c r="BO2174" s="136"/>
      <c r="BP2174" s="136"/>
      <c r="BQ2174" s="136"/>
      <c r="BR2174" s="136"/>
      <c r="BS2174" s="136"/>
      <c r="BT2174" s="136"/>
      <c r="BU2174" s="136"/>
      <c r="BV2174" s="136"/>
      <c r="BW2174" s="136"/>
      <c r="BX2174" s="136"/>
      <c r="BY2174" s="136"/>
      <c r="BZ2174" s="136"/>
      <c r="CA2174" s="136"/>
      <c r="CB2174" s="136"/>
      <c r="CC2174" s="136"/>
      <c r="CD2174" s="136"/>
      <c r="CE2174" s="136"/>
      <c r="CF2174" s="136"/>
      <c r="CG2174" s="136"/>
      <c r="CH2174" s="136"/>
      <c r="CI2174" s="136"/>
      <c r="CJ2174" s="136"/>
      <c r="CK2174" s="136"/>
      <c r="CL2174" s="136"/>
      <c r="CM2174" s="136"/>
      <c r="CN2174" s="136"/>
      <c r="CO2174" s="136"/>
      <c r="CP2174" s="136"/>
      <c r="CQ2174" s="136"/>
      <c r="CR2174" s="136"/>
      <c r="CS2174" s="136"/>
      <c r="CT2174" s="136"/>
      <c r="CU2174" s="136"/>
      <c r="CV2174" s="136"/>
      <c r="CW2174" s="136"/>
      <c r="CX2174" s="136"/>
      <c r="CY2174" s="136"/>
      <c r="CZ2174" s="136"/>
      <c r="DA2174" s="136"/>
      <c r="DB2174" s="136"/>
      <c r="DC2174" s="136"/>
      <c r="DD2174" s="136"/>
      <c r="DE2174" s="136"/>
      <c r="DF2174" s="136"/>
      <c r="DG2174" s="136"/>
      <c r="DH2174" s="136"/>
      <c r="DI2174" s="136"/>
      <c r="DJ2174" s="136"/>
      <c r="DK2174" s="136"/>
      <c r="DL2174" s="136"/>
      <c r="DM2174" s="136"/>
      <c r="DN2174" s="136"/>
      <c r="DO2174" s="136"/>
      <c r="DP2174" s="136"/>
      <c r="DQ2174" s="136"/>
      <c r="DR2174" s="136"/>
      <c r="DS2174" s="136"/>
      <c r="DT2174" s="136"/>
      <c r="DU2174" s="136"/>
      <c r="DV2174" s="136"/>
      <c r="DW2174" s="136"/>
      <c r="DX2174" s="136"/>
      <c r="DY2174" s="136"/>
      <c r="DZ2174" s="136"/>
      <c r="EA2174" s="136"/>
      <c r="EB2174" s="136"/>
      <c r="EC2174" s="136"/>
      <c r="ED2174" s="136"/>
      <c r="EE2174" s="136"/>
      <c r="EF2174" s="136"/>
      <c r="EG2174" s="136"/>
      <c r="EH2174" s="136"/>
      <c r="EI2174" s="136"/>
      <c r="EJ2174" s="136"/>
      <c r="EK2174" s="136"/>
      <c r="EL2174" s="136"/>
      <c r="EM2174" s="136"/>
      <c r="EN2174" s="136"/>
      <c r="EO2174" s="136"/>
      <c r="EP2174" s="136"/>
      <c r="EQ2174" s="136"/>
      <c r="ER2174" s="136"/>
      <c r="ES2174" s="136"/>
      <c r="ET2174" s="136"/>
      <c r="EU2174" s="136"/>
      <c r="EV2174" s="136"/>
      <c r="EW2174" s="136"/>
      <c r="EX2174" s="136"/>
      <c r="EY2174" s="136"/>
      <c r="EZ2174" s="136"/>
      <c r="FA2174" s="136"/>
      <c r="FB2174" s="136"/>
      <c r="FC2174" s="136"/>
      <c r="FD2174" s="136"/>
      <c r="FE2174" s="136"/>
      <c r="FF2174" s="136"/>
      <c r="FG2174" s="136"/>
      <c r="FH2174" s="136"/>
      <c r="FI2174" s="136"/>
      <c r="FJ2174" s="136"/>
      <c r="FK2174" s="136"/>
      <c r="FL2174" s="136"/>
      <c r="FM2174" s="136"/>
      <c r="FN2174" s="136"/>
      <c r="FO2174" s="136"/>
      <c r="FP2174" s="136"/>
      <c r="FQ2174" s="136"/>
      <c r="FR2174" s="136"/>
      <c r="FS2174" s="136"/>
      <c r="FT2174" s="136"/>
      <c r="FU2174" s="136"/>
      <c r="FV2174" s="136"/>
      <c r="FW2174" s="136"/>
      <c r="FX2174" s="136"/>
      <c r="FY2174" s="136"/>
      <c r="FZ2174" s="136"/>
      <c r="GA2174" s="136"/>
      <c r="GB2174" s="136"/>
      <c r="GC2174" s="136"/>
      <c r="GD2174" s="136"/>
      <c r="GE2174" s="136"/>
      <c r="GF2174" s="136"/>
      <c r="GG2174" s="136"/>
      <c r="GH2174" s="136"/>
      <c r="GI2174" s="136"/>
      <c r="GJ2174" s="136"/>
      <c r="GK2174" s="136"/>
      <c r="GL2174" s="136"/>
      <c r="GM2174" s="136"/>
      <c r="GN2174" s="136"/>
      <c r="GO2174" s="136"/>
      <c r="GP2174" s="136"/>
      <c r="GQ2174" s="136"/>
      <c r="GR2174" s="136"/>
      <c r="GS2174" s="136"/>
      <c r="GT2174" s="136"/>
      <c r="GU2174" s="136"/>
      <c r="GV2174" s="136"/>
      <c r="GW2174" s="136"/>
      <c r="GX2174" s="136"/>
      <c r="GY2174" s="136"/>
      <c r="GZ2174" s="136"/>
      <c r="HA2174" s="136"/>
      <c r="HB2174" s="136"/>
      <c r="HC2174" s="136"/>
      <c r="HD2174" s="136"/>
      <c r="HE2174" s="136"/>
      <c r="HF2174" s="136"/>
      <c r="HG2174" s="136"/>
      <c r="HH2174" s="136"/>
      <c r="HI2174" s="136"/>
      <c r="HJ2174" s="136"/>
      <c r="HK2174" s="136"/>
      <c r="HL2174" s="136"/>
      <c r="HM2174" s="136"/>
      <c r="HN2174" s="136"/>
      <c r="HO2174" s="136"/>
      <c r="HP2174" s="136"/>
      <c r="HQ2174" s="136"/>
      <c r="HR2174" s="136"/>
      <c r="HS2174" s="136"/>
      <c r="HT2174" s="136"/>
      <c r="HU2174" s="136"/>
      <c r="HV2174" s="136"/>
      <c r="HW2174" s="136"/>
      <c r="HX2174" s="136"/>
      <c r="HY2174" s="136"/>
      <c r="HZ2174" s="136"/>
      <c r="IA2174" s="136"/>
      <c r="IB2174" s="136"/>
      <c r="IC2174" s="136"/>
      <c r="ID2174" s="136"/>
      <c r="IE2174" s="136"/>
      <c r="IF2174" s="136"/>
      <c r="IG2174" s="136"/>
    </row>
    <row r="2175" spans="1:241" ht="15" customHeight="1" x14ac:dyDescent="0.25">
      <c r="A2175" s="223" t="s">
        <v>145</v>
      </c>
      <c r="B2175" s="217">
        <v>14025529</v>
      </c>
      <c r="C2175" s="217">
        <v>6049977</v>
      </c>
      <c r="D2175" s="217">
        <v>893862</v>
      </c>
      <c r="E2175" s="217">
        <v>1605458</v>
      </c>
      <c r="F2175" s="217">
        <v>2153899</v>
      </c>
      <c r="G2175" s="217">
        <v>661202</v>
      </c>
      <c r="H2175" s="235">
        <v>25389927</v>
      </c>
      <c r="I2175" s="136"/>
      <c r="J2175" s="321" t="s">
        <v>102</v>
      </c>
      <c r="K2175" s="217">
        <v>6387531</v>
      </c>
      <c r="L2175" s="217">
        <v>6064311</v>
      </c>
      <c r="M2175" s="217">
        <v>753296</v>
      </c>
      <c r="N2175" s="217">
        <v>1053547</v>
      </c>
      <c r="O2175" s="217">
        <v>1969300</v>
      </c>
      <c r="P2175" s="217">
        <v>444775</v>
      </c>
      <c r="Q2175" s="235">
        <v>16672760</v>
      </c>
      <c r="R2175" s="136"/>
      <c r="S2175" s="136"/>
      <c r="T2175" s="136"/>
      <c r="U2175" s="136"/>
      <c r="V2175" s="136"/>
      <c r="W2175" s="136"/>
      <c r="X2175" s="136"/>
      <c r="Y2175" s="136"/>
      <c r="Z2175" s="136"/>
      <c r="AA2175" s="136"/>
      <c r="AB2175" s="136"/>
      <c r="AC2175" s="136"/>
      <c r="AD2175" s="136"/>
      <c r="AE2175" s="136"/>
      <c r="AF2175" s="136"/>
      <c r="AG2175" s="136"/>
      <c r="AH2175" s="136"/>
      <c r="AI2175" s="136"/>
      <c r="AJ2175" s="136"/>
      <c r="AK2175" s="136"/>
      <c r="AL2175" s="136"/>
      <c r="AM2175" s="136"/>
      <c r="AN2175" s="136"/>
      <c r="AO2175" s="136"/>
      <c r="AP2175" s="136"/>
      <c r="AQ2175" s="136"/>
      <c r="AR2175" s="136"/>
      <c r="AS2175" s="136"/>
      <c r="AT2175" s="136"/>
      <c r="AU2175" s="136"/>
      <c r="AV2175" s="136"/>
      <c r="AW2175" s="136"/>
      <c r="AX2175" s="136"/>
      <c r="AY2175" s="136"/>
      <c r="AZ2175" s="136"/>
      <c r="BA2175" s="136"/>
      <c r="BB2175" s="136"/>
      <c r="BC2175" s="136"/>
      <c r="BD2175" s="136"/>
      <c r="BE2175" s="136"/>
      <c r="BF2175" s="136"/>
      <c r="BG2175" s="136"/>
      <c r="BH2175" s="136"/>
      <c r="BI2175" s="136"/>
      <c r="BJ2175" s="136"/>
      <c r="BK2175" s="136"/>
      <c r="BL2175" s="136"/>
      <c r="BM2175" s="136"/>
      <c r="BN2175" s="136"/>
      <c r="BO2175" s="136"/>
      <c r="BP2175" s="136"/>
      <c r="BQ2175" s="136"/>
      <c r="BR2175" s="136"/>
      <c r="BS2175" s="136"/>
      <c r="BT2175" s="136"/>
      <c r="BU2175" s="136"/>
      <c r="BV2175" s="136"/>
      <c r="BW2175" s="136"/>
      <c r="BX2175" s="136"/>
      <c r="BY2175" s="136"/>
      <c r="BZ2175" s="136"/>
      <c r="CA2175" s="136"/>
      <c r="CB2175" s="136"/>
      <c r="CC2175" s="136"/>
      <c r="CD2175" s="136"/>
      <c r="CE2175" s="136"/>
      <c r="CF2175" s="136"/>
      <c r="CG2175" s="136"/>
      <c r="CH2175" s="136"/>
      <c r="CI2175" s="136"/>
      <c r="CJ2175" s="136"/>
      <c r="CK2175" s="136"/>
      <c r="CL2175" s="136"/>
      <c r="CM2175" s="136"/>
      <c r="CN2175" s="136"/>
      <c r="CO2175" s="136"/>
      <c r="CP2175" s="136"/>
      <c r="CQ2175" s="136"/>
      <c r="CR2175" s="136"/>
      <c r="CS2175" s="136"/>
      <c r="CT2175" s="136"/>
      <c r="CU2175" s="136"/>
      <c r="CV2175" s="136"/>
      <c r="CW2175" s="136"/>
      <c r="CX2175" s="136"/>
      <c r="CY2175" s="136"/>
      <c r="CZ2175" s="136"/>
      <c r="DA2175" s="136"/>
      <c r="DB2175" s="136"/>
      <c r="DC2175" s="136"/>
      <c r="DD2175" s="136"/>
      <c r="DE2175" s="136"/>
      <c r="DF2175" s="136"/>
      <c r="DG2175" s="136"/>
      <c r="DH2175" s="136"/>
      <c r="DI2175" s="136"/>
      <c r="DJ2175" s="136"/>
      <c r="DK2175" s="136"/>
      <c r="DL2175" s="136"/>
      <c r="DM2175" s="136"/>
      <c r="DN2175" s="136"/>
      <c r="DO2175" s="136"/>
      <c r="DP2175" s="136"/>
      <c r="DQ2175" s="136"/>
      <c r="DR2175" s="136"/>
      <c r="DS2175" s="136"/>
      <c r="DT2175" s="136"/>
      <c r="DU2175" s="136"/>
      <c r="DV2175" s="136"/>
      <c r="DW2175" s="136"/>
      <c r="DX2175" s="136"/>
      <c r="DY2175" s="136"/>
      <c r="DZ2175" s="136"/>
      <c r="EA2175" s="136"/>
      <c r="EB2175" s="136"/>
      <c r="EC2175" s="136"/>
      <c r="ED2175" s="136"/>
      <c r="EE2175" s="136"/>
      <c r="EF2175" s="136"/>
      <c r="EG2175" s="136"/>
      <c r="EH2175" s="136"/>
      <c r="EI2175" s="136"/>
      <c r="EJ2175" s="136"/>
      <c r="EK2175" s="136"/>
      <c r="EL2175" s="136"/>
      <c r="EM2175" s="136"/>
      <c r="EN2175" s="136"/>
      <c r="EO2175" s="136"/>
      <c r="EP2175" s="136"/>
      <c r="EQ2175" s="136"/>
      <c r="ER2175" s="136"/>
      <c r="ES2175" s="136"/>
      <c r="ET2175" s="136"/>
      <c r="EU2175" s="136"/>
      <c r="EV2175" s="136"/>
      <c r="EW2175" s="136"/>
      <c r="EX2175" s="136"/>
      <c r="EY2175" s="136"/>
      <c r="EZ2175" s="136"/>
      <c r="FA2175" s="136"/>
      <c r="FB2175" s="136"/>
      <c r="FC2175" s="136"/>
      <c r="FD2175" s="136"/>
      <c r="FE2175" s="136"/>
      <c r="FF2175" s="136"/>
      <c r="FG2175" s="136"/>
      <c r="FH2175" s="136"/>
      <c r="FI2175" s="136"/>
      <c r="FJ2175" s="136"/>
      <c r="FK2175" s="136"/>
      <c r="FL2175" s="136"/>
      <c r="FM2175" s="136"/>
      <c r="FN2175" s="136"/>
      <c r="FO2175" s="136"/>
      <c r="FP2175" s="136"/>
      <c r="FQ2175" s="136"/>
      <c r="FR2175" s="136"/>
      <c r="FS2175" s="136"/>
      <c r="FT2175" s="136"/>
      <c r="FU2175" s="136"/>
      <c r="FV2175" s="136"/>
      <c r="FW2175" s="136"/>
      <c r="FX2175" s="136"/>
      <c r="FY2175" s="136"/>
      <c r="FZ2175" s="136"/>
      <c r="GA2175" s="136"/>
      <c r="GB2175" s="136"/>
      <c r="GC2175" s="136"/>
      <c r="GD2175" s="136"/>
      <c r="GE2175" s="136"/>
      <c r="GF2175" s="136"/>
      <c r="GG2175" s="136"/>
      <c r="GH2175" s="136"/>
      <c r="GI2175" s="136"/>
      <c r="GJ2175" s="136"/>
      <c r="GK2175" s="136"/>
      <c r="GL2175" s="136"/>
      <c r="GM2175" s="136"/>
      <c r="GN2175" s="136"/>
      <c r="GO2175" s="136"/>
      <c r="GP2175" s="136"/>
      <c r="GQ2175" s="136"/>
      <c r="GR2175" s="136"/>
      <c r="GS2175" s="136"/>
      <c r="GT2175" s="136"/>
      <c r="GU2175" s="136"/>
      <c r="GV2175" s="136"/>
      <c r="GW2175" s="136"/>
      <c r="GX2175" s="136"/>
      <c r="GY2175" s="136"/>
      <c r="GZ2175" s="136"/>
      <c r="HA2175" s="136"/>
      <c r="HB2175" s="136"/>
      <c r="HC2175" s="136"/>
      <c r="HD2175" s="136"/>
      <c r="HE2175" s="136"/>
      <c r="HF2175" s="136"/>
      <c r="HG2175" s="136"/>
      <c r="HH2175" s="136"/>
      <c r="HI2175" s="136"/>
      <c r="HJ2175" s="136"/>
      <c r="HK2175" s="136"/>
      <c r="HL2175" s="136"/>
      <c r="HM2175" s="136"/>
      <c r="HN2175" s="136"/>
      <c r="HO2175" s="136"/>
      <c r="HP2175" s="136"/>
      <c r="HQ2175" s="136"/>
      <c r="HR2175" s="136"/>
      <c r="HS2175" s="136"/>
      <c r="HT2175" s="136"/>
      <c r="HU2175" s="136"/>
      <c r="HV2175" s="136"/>
      <c r="HW2175" s="136"/>
      <c r="HX2175" s="136"/>
      <c r="HY2175" s="136"/>
      <c r="HZ2175" s="136"/>
      <c r="IA2175" s="136"/>
      <c r="IB2175" s="136"/>
      <c r="IC2175" s="136"/>
      <c r="ID2175" s="136"/>
      <c r="IE2175" s="136"/>
      <c r="IF2175" s="136"/>
      <c r="IG2175" s="136"/>
    </row>
    <row r="2176" spans="1:241" ht="15" customHeight="1" x14ac:dyDescent="0.25">
      <c r="A2176" s="223" t="s">
        <v>144</v>
      </c>
      <c r="B2176" s="217">
        <v>15950955</v>
      </c>
      <c r="C2176" s="217">
        <v>6570789</v>
      </c>
      <c r="D2176" s="217">
        <v>1130447</v>
      </c>
      <c r="E2176" s="217">
        <v>2309013</v>
      </c>
      <c r="F2176" s="217">
        <v>2397079</v>
      </c>
      <c r="G2176" s="217">
        <v>1106716</v>
      </c>
      <c r="H2176" s="235">
        <v>29464999</v>
      </c>
      <c r="I2176" s="136"/>
      <c r="J2176" s="321" t="s">
        <v>101</v>
      </c>
      <c r="K2176" s="217">
        <v>7251116</v>
      </c>
      <c r="L2176" s="217">
        <v>5424051</v>
      </c>
      <c r="M2176" s="217">
        <v>670976</v>
      </c>
      <c r="N2176" s="217">
        <v>859051</v>
      </c>
      <c r="O2176" s="217">
        <v>2048614</v>
      </c>
      <c r="P2176" s="217">
        <v>439255</v>
      </c>
      <c r="Q2176" s="235">
        <v>16693063</v>
      </c>
      <c r="R2176" s="136"/>
      <c r="S2176" s="136"/>
      <c r="T2176" s="136"/>
      <c r="U2176" s="136"/>
      <c r="V2176" s="136"/>
      <c r="W2176" s="136"/>
      <c r="X2176" s="136"/>
      <c r="Y2176" s="136"/>
      <c r="Z2176" s="136"/>
      <c r="AA2176" s="136"/>
      <c r="AB2176" s="136"/>
      <c r="AC2176" s="136"/>
      <c r="AD2176" s="136"/>
      <c r="AE2176" s="136"/>
      <c r="AF2176" s="136"/>
      <c r="AG2176" s="136"/>
      <c r="AH2176" s="136"/>
      <c r="AI2176" s="136"/>
      <c r="AJ2176" s="136"/>
      <c r="AK2176" s="136"/>
      <c r="AL2176" s="136"/>
      <c r="AM2176" s="136"/>
      <c r="AN2176" s="136"/>
      <c r="AO2176" s="136"/>
      <c r="AP2176" s="136"/>
      <c r="AQ2176" s="136"/>
      <c r="AR2176" s="136"/>
      <c r="AS2176" s="136"/>
      <c r="AT2176" s="136"/>
      <c r="AU2176" s="136"/>
      <c r="AV2176" s="136"/>
      <c r="AW2176" s="136"/>
      <c r="AX2176" s="136"/>
      <c r="AY2176" s="136"/>
      <c r="AZ2176" s="136"/>
      <c r="BA2176" s="136"/>
      <c r="BB2176" s="136"/>
      <c r="BC2176" s="136"/>
      <c r="BD2176" s="136"/>
      <c r="BE2176" s="136"/>
      <c r="BF2176" s="136"/>
      <c r="BG2176" s="136"/>
      <c r="BH2176" s="136"/>
      <c r="BI2176" s="136"/>
      <c r="BJ2176" s="136"/>
      <c r="BK2176" s="136"/>
      <c r="BL2176" s="136"/>
      <c r="BM2176" s="136"/>
      <c r="BN2176" s="136"/>
      <c r="BO2176" s="136"/>
      <c r="BP2176" s="136"/>
      <c r="BQ2176" s="136"/>
      <c r="BR2176" s="136"/>
      <c r="BS2176" s="136"/>
      <c r="BT2176" s="136"/>
      <c r="BU2176" s="136"/>
      <c r="BV2176" s="136"/>
      <c r="BW2176" s="136"/>
      <c r="BX2176" s="136"/>
      <c r="BY2176" s="136"/>
      <c r="BZ2176" s="136"/>
      <c r="CA2176" s="136"/>
      <c r="CB2176" s="136"/>
      <c r="CC2176" s="136"/>
      <c r="CD2176" s="136"/>
      <c r="CE2176" s="136"/>
      <c r="CF2176" s="136"/>
      <c r="CG2176" s="136"/>
      <c r="CH2176" s="136"/>
      <c r="CI2176" s="136"/>
      <c r="CJ2176" s="136"/>
      <c r="CK2176" s="136"/>
      <c r="CL2176" s="136"/>
      <c r="CM2176" s="136"/>
      <c r="CN2176" s="136"/>
      <c r="CO2176" s="136"/>
      <c r="CP2176" s="136"/>
      <c r="CQ2176" s="136"/>
      <c r="CR2176" s="136"/>
      <c r="CS2176" s="136"/>
      <c r="CT2176" s="136"/>
      <c r="CU2176" s="136"/>
      <c r="CV2176" s="136"/>
      <c r="CW2176" s="136"/>
      <c r="CX2176" s="136"/>
      <c r="CY2176" s="136"/>
      <c r="CZ2176" s="136"/>
      <c r="DA2176" s="136"/>
      <c r="DB2176" s="136"/>
      <c r="DC2176" s="136"/>
      <c r="DD2176" s="136"/>
      <c r="DE2176" s="136"/>
      <c r="DF2176" s="136"/>
      <c r="DG2176" s="136"/>
      <c r="DH2176" s="136"/>
      <c r="DI2176" s="136"/>
      <c r="DJ2176" s="136"/>
      <c r="DK2176" s="136"/>
      <c r="DL2176" s="136"/>
      <c r="DM2176" s="136"/>
      <c r="DN2176" s="136"/>
      <c r="DO2176" s="136"/>
      <c r="DP2176" s="136"/>
      <c r="DQ2176" s="136"/>
      <c r="DR2176" s="136"/>
      <c r="DS2176" s="136"/>
      <c r="DT2176" s="136"/>
      <c r="DU2176" s="136"/>
      <c r="DV2176" s="136"/>
      <c r="DW2176" s="136"/>
      <c r="DX2176" s="136"/>
      <c r="DY2176" s="136"/>
      <c r="DZ2176" s="136"/>
      <c r="EA2176" s="136"/>
      <c r="EB2176" s="136"/>
      <c r="EC2176" s="136"/>
      <c r="ED2176" s="136"/>
      <c r="EE2176" s="136"/>
      <c r="EF2176" s="136"/>
      <c r="EG2176" s="136"/>
      <c r="EH2176" s="136"/>
      <c r="EI2176" s="136"/>
      <c r="EJ2176" s="136"/>
      <c r="EK2176" s="136"/>
      <c r="EL2176" s="136"/>
      <c r="EM2176" s="136"/>
      <c r="EN2176" s="136"/>
      <c r="EO2176" s="136"/>
      <c r="EP2176" s="136"/>
      <c r="EQ2176" s="136"/>
      <c r="ER2176" s="136"/>
      <c r="ES2176" s="136"/>
      <c r="ET2176" s="136"/>
      <c r="EU2176" s="136"/>
      <c r="EV2176" s="136"/>
      <c r="EW2176" s="136"/>
      <c r="EX2176" s="136"/>
      <c r="EY2176" s="136"/>
      <c r="EZ2176" s="136"/>
      <c r="FA2176" s="136"/>
      <c r="FB2176" s="136"/>
      <c r="FC2176" s="136"/>
      <c r="FD2176" s="136"/>
      <c r="FE2176" s="136"/>
      <c r="FF2176" s="136"/>
      <c r="FG2176" s="136"/>
      <c r="FH2176" s="136"/>
      <c r="FI2176" s="136"/>
      <c r="FJ2176" s="136"/>
      <c r="FK2176" s="136"/>
      <c r="FL2176" s="136"/>
      <c r="FM2176" s="136"/>
      <c r="FN2176" s="136"/>
      <c r="FO2176" s="136"/>
      <c r="FP2176" s="136"/>
      <c r="FQ2176" s="136"/>
      <c r="FR2176" s="136"/>
      <c r="FS2176" s="136"/>
      <c r="FT2176" s="136"/>
      <c r="FU2176" s="136"/>
      <c r="FV2176" s="136"/>
      <c r="FW2176" s="136"/>
      <c r="FX2176" s="136"/>
      <c r="FY2176" s="136"/>
      <c r="FZ2176" s="136"/>
      <c r="GA2176" s="136"/>
      <c r="GB2176" s="136"/>
      <c r="GC2176" s="136"/>
      <c r="GD2176" s="136"/>
      <c r="GE2176" s="136"/>
      <c r="GF2176" s="136"/>
      <c r="GG2176" s="136"/>
      <c r="GH2176" s="136"/>
      <c r="GI2176" s="136"/>
      <c r="GJ2176" s="136"/>
      <c r="GK2176" s="136"/>
      <c r="GL2176" s="136"/>
      <c r="GM2176" s="136"/>
      <c r="GN2176" s="136"/>
      <c r="GO2176" s="136"/>
      <c r="GP2176" s="136"/>
      <c r="GQ2176" s="136"/>
      <c r="GR2176" s="136"/>
      <c r="GS2176" s="136"/>
      <c r="GT2176" s="136"/>
      <c r="GU2176" s="136"/>
      <c r="GV2176" s="136"/>
      <c r="GW2176" s="136"/>
      <c r="GX2176" s="136"/>
      <c r="GY2176" s="136"/>
      <c r="GZ2176" s="136"/>
      <c r="HA2176" s="136"/>
      <c r="HB2176" s="136"/>
      <c r="HC2176" s="136"/>
      <c r="HD2176" s="136"/>
      <c r="HE2176" s="136"/>
      <c r="HF2176" s="136"/>
      <c r="HG2176" s="136"/>
      <c r="HH2176" s="136"/>
      <c r="HI2176" s="136"/>
      <c r="HJ2176" s="136"/>
      <c r="HK2176" s="136"/>
      <c r="HL2176" s="136"/>
      <c r="HM2176" s="136"/>
      <c r="HN2176" s="136"/>
      <c r="HO2176" s="136"/>
      <c r="HP2176" s="136"/>
      <c r="HQ2176" s="136"/>
      <c r="HR2176" s="136"/>
      <c r="HS2176" s="136"/>
      <c r="HT2176" s="136"/>
      <c r="HU2176" s="136"/>
      <c r="HV2176" s="136"/>
      <c r="HW2176" s="136"/>
      <c r="HX2176" s="136"/>
      <c r="HY2176" s="136"/>
      <c r="HZ2176" s="136"/>
      <c r="IA2176" s="136"/>
      <c r="IB2176" s="136"/>
      <c r="IC2176" s="136"/>
      <c r="ID2176" s="136"/>
      <c r="IE2176" s="136"/>
      <c r="IF2176" s="136"/>
      <c r="IG2176" s="136"/>
    </row>
    <row r="2177" spans="1:241" ht="15" customHeight="1" x14ac:dyDescent="0.25">
      <c r="A2177" s="223" t="s">
        <v>143</v>
      </c>
      <c r="B2177" s="217">
        <v>18331293</v>
      </c>
      <c r="C2177" s="217">
        <v>6262930</v>
      </c>
      <c r="D2177" s="217">
        <v>1019052</v>
      </c>
      <c r="E2177" s="217">
        <v>2019109</v>
      </c>
      <c r="F2177" s="217">
        <v>1889809</v>
      </c>
      <c r="G2177" s="217">
        <v>712323</v>
      </c>
      <c r="H2177" s="235">
        <v>30234516</v>
      </c>
      <c r="I2177" s="136"/>
      <c r="J2177" s="321" t="s">
        <v>100</v>
      </c>
      <c r="K2177" s="217">
        <v>7730332</v>
      </c>
      <c r="L2177" s="217">
        <v>7168513</v>
      </c>
      <c r="M2177" s="217">
        <v>866900</v>
      </c>
      <c r="N2177" s="217">
        <v>1228824</v>
      </c>
      <c r="O2177" s="217">
        <v>2516767</v>
      </c>
      <c r="P2177" s="217">
        <v>501461</v>
      </c>
      <c r="Q2177" s="235">
        <v>20012797</v>
      </c>
      <c r="R2177" s="136"/>
      <c r="S2177" s="136"/>
      <c r="T2177" s="136"/>
      <c r="U2177" s="136"/>
      <c r="V2177" s="136"/>
      <c r="W2177" s="136"/>
      <c r="X2177" s="136"/>
      <c r="Y2177" s="136"/>
      <c r="Z2177" s="136"/>
      <c r="AA2177" s="136"/>
      <c r="AB2177" s="136"/>
      <c r="AC2177" s="136"/>
      <c r="AD2177" s="136"/>
      <c r="AE2177" s="136"/>
      <c r="AF2177" s="136"/>
      <c r="AG2177" s="136"/>
      <c r="AH2177" s="136"/>
      <c r="AI2177" s="136"/>
      <c r="AJ2177" s="136"/>
      <c r="AK2177" s="136"/>
      <c r="AL2177" s="136"/>
      <c r="AM2177" s="136"/>
      <c r="AN2177" s="136"/>
      <c r="AO2177" s="136"/>
      <c r="AP2177" s="136"/>
      <c r="AQ2177" s="136"/>
      <c r="AR2177" s="136"/>
      <c r="AS2177" s="136"/>
      <c r="AT2177" s="136"/>
      <c r="AU2177" s="136"/>
      <c r="AV2177" s="136"/>
      <c r="AW2177" s="136"/>
      <c r="AX2177" s="136"/>
      <c r="AY2177" s="136"/>
      <c r="AZ2177" s="136"/>
      <c r="BA2177" s="136"/>
      <c r="BB2177" s="136"/>
      <c r="BC2177" s="136"/>
      <c r="BD2177" s="136"/>
      <c r="BE2177" s="136"/>
      <c r="BF2177" s="136"/>
      <c r="BG2177" s="136"/>
      <c r="BH2177" s="136"/>
      <c r="BI2177" s="136"/>
      <c r="BJ2177" s="136"/>
      <c r="BK2177" s="136"/>
      <c r="BL2177" s="136"/>
      <c r="BM2177" s="136"/>
      <c r="BN2177" s="136"/>
      <c r="BO2177" s="136"/>
      <c r="BP2177" s="136"/>
      <c r="BQ2177" s="136"/>
      <c r="BR2177" s="136"/>
      <c r="BS2177" s="136"/>
      <c r="BT2177" s="136"/>
      <c r="BU2177" s="136"/>
      <c r="BV2177" s="136"/>
      <c r="BW2177" s="136"/>
      <c r="BX2177" s="136"/>
      <c r="BY2177" s="136"/>
      <c r="BZ2177" s="136"/>
      <c r="CA2177" s="136"/>
      <c r="CB2177" s="136"/>
      <c r="CC2177" s="136"/>
      <c r="CD2177" s="136"/>
      <c r="CE2177" s="136"/>
      <c r="CF2177" s="136"/>
      <c r="CG2177" s="136"/>
      <c r="CH2177" s="136"/>
      <c r="CI2177" s="136"/>
      <c r="CJ2177" s="136"/>
      <c r="CK2177" s="136"/>
      <c r="CL2177" s="136"/>
      <c r="CM2177" s="136"/>
      <c r="CN2177" s="136"/>
      <c r="CO2177" s="136"/>
      <c r="CP2177" s="136"/>
      <c r="CQ2177" s="136"/>
      <c r="CR2177" s="136"/>
      <c r="CS2177" s="136"/>
      <c r="CT2177" s="136"/>
      <c r="CU2177" s="136"/>
      <c r="CV2177" s="136"/>
      <c r="CW2177" s="136"/>
      <c r="CX2177" s="136"/>
      <c r="CY2177" s="136"/>
      <c r="CZ2177" s="136"/>
      <c r="DA2177" s="136"/>
      <c r="DB2177" s="136"/>
      <c r="DC2177" s="136"/>
      <c r="DD2177" s="136"/>
      <c r="DE2177" s="136"/>
      <c r="DF2177" s="136"/>
      <c r="DG2177" s="136"/>
      <c r="DH2177" s="136"/>
      <c r="DI2177" s="136"/>
      <c r="DJ2177" s="136"/>
      <c r="DK2177" s="136"/>
      <c r="DL2177" s="136"/>
      <c r="DM2177" s="136"/>
      <c r="DN2177" s="136"/>
      <c r="DO2177" s="136"/>
      <c r="DP2177" s="136"/>
      <c r="DQ2177" s="136"/>
      <c r="DR2177" s="136"/>
      <c r="DS2177" s="136"/>
      <c r="DT2177" s="136"/>
      <c r="DU2177" s="136"/>
      <c r="DV2177" s="136"/>
      <c r="DW2177" s="136"/>
      <c r="DX2177" s="136"/>
      <c r="DY2177" s="136"/>
      <c r="DZ2177" s="136"/>
      <c r="EA2177" s="136"/>
      <c r="EB2177" s="136"/>
      <c r="EC2177" s="136"/>
      <c r="ED2177" s="136"/>
      <c r="EE2177" s="136"/>
      <c r="EF2177" s="136"/>
      <c r="EG2177" s="136"/>
      <c r="EH2177" s="136"/>
      <c r="EI2177" s="136"/>
      <c r="EJ2177" s="136"/>
      <c r="EK2177" s="136"/>
      <c r="EL2177" s="136"/>
      <c r="EM2177" s="136"/>
      <c r="EN2177" s="136"/>
      <c r="EO2177" s="136"/>
      <c r="EP2177" s="136"/>
      <c r="EQ2177" s="136"/>
      <c r="ER2177" s="136"/>
      <c r="ES2177" s="136"/>
      <c r="ET2177" s="136"/>
      <c r="EU2177" s="136"/>
      <c r="EV2177" s="136"/>
      <c r="EW2177" s="136"/>
      <c r="EX2177" s="136"/>
      <c r="EY2177" s="136"/>
      <c r="EZ2177" s="136"/>
      <c r="FA2177" s="136"/>
      <c r="FB2177" s="136"/>
      <c r="FC2177" s="136"/>
      <c r="FD2177" s="136"/>
      <c r="FE2177" s="136"/>
      <c r="FF2177" s="136"/>
      <c r="FG2177" s="136"/>
      <c r="FH2177" s="136"/>
      <c r="FI2177" s="136"/>
      <c r="FJ2177" s="136"/>
      <c r="FK2177" s="136"/>
      <c r="FL2177" s="136"/>
      <c r="FM2177" s="136"/>
      <c r="FN2177" s="136"/>
      <c r="FO2177" s="136"/>
      <c r="FP2177" s="136"/>
      <c r="FQ2177" s="136"/>
      <c r="FR2177" s="136"/>
      <c r="FS2177" s="136"/>
      <c r="FT2177" s="136"/>
      <c r="FU2177" s="136"/>
      <c r="FV2177" s="136"/>
      <c r="FW2177" s="136"/>
      <c r="FX2177" s="136"/>
      <c r="FY2177" s="136"/>
      <c r="FZ2177" s="136"/>
      <c r="GA2177" s="136"/>
      <c r="GB2177" s="136"/>
      <c r="GC2177" s="136"/>
      <c r="GD2177" s="136"/>
      <c r="GE2177" s="136"/>
      <c r="GF2177" s="136"/>
      <c r="GG2177" s="136"/>
      <c r="GH2177" s="136"/>
      <c r="GI2177" s="136"/>
      <c r="GJ2177" s="136"/>
      <c r="GK2177" s="136"/>
      <c r="GL2177" s="136"/>
      <c r="GM2177" s="136"/>
      <c r="GN2177" s="136"/>
      <c r="GO2177" s="136"/>
      <c r="GP2177" s="136"/>
      <c r="GQ2177" s="136"/>
      <c r="GR2177" s="136"/>
      <c r="GS2177" s="136"/>
      <c r="GT2177" s="136"/>
      <c r="GU2177" s="136"/>
      <c r="GV2177" s="136"/>
      <c r="GW2177" s="136"/>
      <c r="GX2177" s="136"/>
      <c r="GY2177" s="136"/>
      <c r="GZ2177" s="136"/>
      <c r="HA2177" s="136"/>
      <c r="HB2177" s="136"/>
      <c r="HC2177" s="136"/>
      <c r="HD2177" s="136"/>
      <c r="HE2177" s="136"/>
      <c r="HF2177" s="136"/>
      <c r="HG2177" s="136"/>
      <c r="HH2177" s="136"/>
      <c r="HI2177" s="136"/>
      <c r="HJ2177" s="136"/>
      <c r="HK2177" s="136"/>
      <c r="HL2177" s="136"/>
      <c r="HM2177" s="136"/>
      <c r="HN2177" s="136"/>
      <c r="HO2177" s="136"/>
      <c r="HP2177" s="136"/>
      <c r="HQ2177" s="136"/>
      <c r="HR2177" s="136"/>
      <c r="HS2177" s="136"/>
      <c r="HT2177" s="136"/>
      <c r="HU2177" s="136"/>
      <c r="HV2177" s="136"/>
      <c r="HW2177" s="136"/>
      <c r="HX2177" s="136"/>
      <c r="HY2177" s="136"/>
      <c r="HZ2177" s="136"/>
      <c r="IA2177" s="136"/>
      <c r="IB2177" s="136"/>
      <c r="IC2177" s="136"/>
      <c r="ID2177" s="136"/>
      <c r="IE2177" s="136"/>
      <c r="IF2177" s="136"/>
      <c r="IG2177" s="136"/>
    </row>
    <row r="2178" spans="1:241" ht="15" customHeight="1" x14ac:dyDescent="0.25">
      <c r="A2178" s="223" t="s">
        <v>874</v>
      </c>
      <c r="B2178" s="217">
        <v>12320980</v>
      </c>
      <c r="C2178" s="217">
        <v>5199673</v>
      </c>
      <c r="D2178" s="217">
        <v>823094</v>
      </c>
      <c r="E2178" s="217">
        <v>1424160</v>
      </c>
      <c r="F2178" s="217">
        <v>2351751</v>
      </c>
      <c r="G2178" s="217">
        <v>567970</v>
      </c>
      <c r="H2178" s="235">
        <v>22687628</v>
      </c>
      <c r="I2178" s="136"/>
      <c r="J2178" s="321" t="s">
        <v>99</v>
      </c>
      <c r="K2178" s="217">
        <v>5155442</v>
      </c>
      <c r="L2178" s="217">
        <v>5135159</v>
      </c>
      <c r="M2178" s="217">
        <v>726955</v>
      </c>
      <c r="N2178" s="217">
        <v>1404521</v>
      </c>
      <c r="O2178" s="217">
        <v>1958255</v>
      </c>
      <c r="P2178" s="217">
        <v>401306</v>
      </c>
      <c r="Q2178" s="235">
        <v>14781638</v>
      </c>
      <c r="R2178" s="136"/>
      <c r="S2178" s="136"/>
      <c r="T2178" s="136"/>
      <c r="U2178" s="136"/>
      <c r="V2178" s="136"/>
      <c r="W2178" s="136"/>
      <c r="X2178" s="136"/>
      <c r="Y2178" s="136"/>
      <c r="Z2178" s="136"/>
      <c r="AA2178" s="136"/>
      <c r="AB2178" s="136"/>
      <c r="AC2178" s="136"/>
      <c r="AD2178" s="136"/>
      <c r="AE2178" s="136"/>
      <c r="AF2178" s="136"/>
      <c r="AG2178" s="136"/>
      <c r="AH2178" s="136"/>
      <c r="AI2178" s="136"/>
      <c r="AJ2178" s="136"/>
      <c r="AK2178" s="136"/>
      <c r="AL2178" s="136"/>
      <c r="AM2178" s="136"/>
      <c r="AN2178" s="136"/>
      <c r="AO2178" s="136"/>
      <c r="AP2178" s="136"/>
      <c r="AQ2178" s="136"/>
      <c r="AR2178" s="136"/>
      <c r="AS2178" s="136"/>
      <c r="AT2178" s="136"/>
      <c r="AU2178" s="136"/>
      <c r="AV2178" s="136"/>
      <c r="AW2178" s="136"/>
      <c r="AX2178" s="136"/>
      <c r="AY2178" s="136"/>
      <c r="AZ2178" s="136"/>
      <c r="BA2178" s="136"/>
      <c r="BB2178" s="136"/>
      <c r="BC2178" s="136"/>
      <c r="BD2178" s="136"/>
      <c r="BE2178" s="136"/>
      <c r="BF2178" s="136"/>
      <c r="BG2178" s="136"/>
      <c r="BH2178" s="136"/>
      <c r="BI2178" s="136"/>
      <c r="BJ2178" s="136"/>
      <c r="BK2178" s="136"/>
      <c r="BL2178" s="136"/>
      <c r="BM2178" s="136"/>
      <c r="BN2178" s="136"/>
      <c r="BO2178" s="136"/>
      <c r="BP2178" s="136"/>
      <c r="BQ2178" s="136"/>
      <c r="BR2178" s="136"/>
      <c r="BS2178" s="136"/>
      <c r="BT2178" s="136"/>
      <c r="BU2178" s="136"/>
      <c r="BV2178" s="136"/>
      <c r="BW2178" s="136"/>
      <c r="BX2178" s="136"/>
      <c r="BY2178" s="136"/>
      <c r="BZ2178" s="136"/>
      <c r="CA2178" s="136"/>
      <c r="CB2178" s="136"/>
      <c r="CC2178" s="136"/>
      <c r="CD2178" s="136"/>
      <c r="CE2178" s="136"/>
      <c r="CF2178" s="136"/>
      <c r="CG2178" s="136"/>
      <c r="CH2178" s="136"/>
      <c r="CI2178" s="136"/>
      <c r="CJ2178" s="136"/>
      <c r="CK2178" s="136"/>
      <c r="CL2178" s="136"/>
      <c r="CM2178" s="136"/>
      <c r="CN2178" s="136"/>
      <c r="CO2178" s="136"/>
      <c r="CP2178" s="136"/>
      <c r="CQ2178" s="136"/>
      <c r="CR2178" s="136"/>
      <c r="CS2178" s="136"/>
      <c r="CT2178" s="136"/>
      <c r="CU2178" s="136"/>
      <c r="CV2178" s="136"/>
      <c r="CW2178" s="136"/>
      <c r="CX2178" s="136"/>
      <c r="CY2178" s="136"/>
      <c r="CZ2178" s="136"/>
      <c r="DA2178" s="136"/>
      <c r="DB2178" s="136"/>
      <c r="DC2178" s="136"/>
      <c r="DD2178" s="136"/>
      <c r="DE2178" s="136"/>
      <c r="DF2178" s="136"/>
      <c r="DG2178" s="136"/>
      <c r="DH2178" s="136"/>
      <c r="DI2178" s="136"/>
      <c r="DJ2178" s="136"/>
      <c r="DK2178" s="136"/>
      <c r="DL2178" s="136"/>
      <c r="DM2178" s="136"/>
      <c r="DN2178" s="136"/>
      <c r="DO2178" s="136"/>
      <c r="DP2178" s="136"/>
      <c r="DQ2178" s="136"/>
      <c r="DR2178" s="136"/>
      <c r="DS2178" s="136"/>
      <c r="DT2178" s="136"/>
      <c r="DU2178" s="136"/>
      <c r="DV2178" s="136"/>
      <c r="DW2178" s="136"/>
      <c r="DX2178" s="136"/>
      <c r="DY2178" s="136"/>
      <c r="DZ2178" s="136"/>
      <c r="EA2178" s="136"/>
      <c r="EB2178" s="136"/>
      <c r="EC2178" s="136"/>
      <c r="ED2178" s="136"/>
      <c r="EE2178" s="136"/>
      <c r="EF2178" s="136"/>
      <c r="EG2178" s="136"/>
      <c r="EH2178" s="136"/>
      <c r="EI2178" s="136"/>
      <c r="EJ2178" s="136"/>
      <c r="EK2178" s="136"/>
      <c r="EL2178" s="136"/>
      <c r="EM2178" s="136"/>
      <c r="EN2178" s="136"/>
      <c r="EO2178" s="136"/>
      <c r="EP2178" s="136"/>
      <c r="EQ2178" s="136"/>
      <c r="ER2178" s="136"/>
      <c r="ES2178" s="136"/>
      <c r="ET2178" s="136"/>
      <c r="EU2178" s="136"/>
      <c r="EV2178" s="136"/>
      <c r="EW2178" s="136"/>
      <c r="EX2178" s="136"/>
      <c r="EY2178" s="136"/>
      <c r="EZ2178" s="136"/>
      <c r="FA2178" s="136"/>
      <c r="FB2178" s="136"/>
      <c r="FC2178" s="136"/>
      <c r="FD2178" s="136"/>
      <c r="FE2178" s="136"/>
      <c r="FF2178" s="136"/>
      <c r="FG2178" s="136"/>
      <c r="FH2178" s="136"/>
      <c r="FI2178" s="136"/>
      <c r="FJ2178" s="136"/>
      <c r="FK2178" s="136"/>
      <c r="FL2178" s="136"/>
      <c r="FM2178" s="136"/>
      <c r="FN2178" s="136"/>
      <c r="FO2178" s="136"/>
      <c r="FP2178" s="136"/>
      <c r="FQ2178" s="136"/>
      <c r="FR2178" s="136"/>
      <c r="FS2178" s="136"/>
      <c r="FT2178" s="136"/>
      <c r="FU2178" s="136"/>
      <c r="FV2178" s="136"/>
      <c r="FW2178" s="136"/>
      <c r="FX2178" s="136"/>
      <c r="FY2178" s="136"/>
      <c r="FZ2178" s="136"/>
      <c r="GA2178" s="136"/>
      <c r="GB2178" s="136"/>
      <c r="GC2178" s="136"/>
      <c r="GD2178" s="136"/>
      <c r="GE2178" s="136"/>
      <c r="GF2178" s="136"/>
      <c r="GG2178" s="136"/>
      <c r="GH2178" s="136"/>
      <c r="GI2178" s="136"/>
      <c r="GJ2178" s="136"/>
      <c r="GK2178" s="136"/>
      <c r="GL2178" s="136"/>
      <c r="GM2178" s="136"/>
      <c r="GN2178" s="136"/>
      <c r="GO2178" s="136"/>
      <c r="GP2178" s="136"/>
      <c r="GQ2178" s="136"/>
      <c r="GR2178" s="136"/>
      <c r="GS2178" s="136"/>
      <c r="GT2178" s="136"/>
      <c r="GU2178" s="136"/>
      <c r="GV2178" s="136"/>
      <c r="GW2178" s="136"/>
      <c r="GX2178" s="136"/>
      <c r="GY2178" s="136"/>
      <c r="GZ2178" s="136"/>
      <c r="HA2178" s="136"/>
      <c r="HB2178" s="136"/>
      <c r="HC2178" s="136"/>
      <c r="HD2178" s="136"/>
      <c r="HE2178" s="136"/>
      <c r="HF2178" s="136"/>
      <c r="HG2178" s="136"/>
      <c r="HH2178" s="136"/>
      <c r="HI2178" s="136"/>
      <c r="HJ2178" s="136"/>
      <c r="HK2178" s="136"/>
      <c r="HL2178" s="136"/>
      <c r="HM2178" s="136"/>
      <c r="HN2178" s="136"/>
      <c r="HO2178" s="136"/>
      <c r="HP2178" s="136"/>
      <c r="HQ2178" s="136"/>
      <c r="HR2178" s="136"/>
      <c r="HS2178" s="136"/>
      <c r="HT2178" s="136"/>
      <c r="HU2178" s="136"/>
      <c r="HV2178" s="136"/>
      <c r="HW2178" s="136"/>
      <c r="HX2178" s="136"/>
      <c r="HY2178" s="136"/>
      <c r="HZ2178" s="136"/>
      <c r="IA2178" s="136"/>
      <c r="IB2178" s="136"/>
      <c r="IC2178" s="136"/>
      <c r="ID2178" s="136"/>
      <c r="IE2178" s="136"/>
      <c r="IF2178" s="136"/>
      <c r="IG2178" s="136"/>
    </row>
    <row r="2179" spans="1:241" ht="15" customHeight="1" x14ac:dyDescent="0.25">
      <c r="A2179" s="223" t="s">
        <v>141</v>
      </c>
      <c r="B2179" s="217">
        <v>7993564</v>
      </c>
      <c r="C2179" s="217">
        <v>3756874</v>
      </c>
      <c r="D2179" s="217">
        <v>658649</v>
      </c>
      <c r="E2179" s="217">
        <v>1527669</v>
      </c>
      <c r="F2179" s="217">
        <v>2049055</v>
      </c>
      <c r="G2179" s="217">
        <v>502676</v>
      </c>
      <c r="H2179" s="235">
        <v>16488487</v>
      </c>
      <c r="I2179" s="136"/>
      <c r="J2179" s="321" t="s">
        <v>839</v>
      </c>
      <c r="K2179" s="217">
        <v>7558406</v>
      </c>
      <c r="L2179" s="217">
        <v>3925260</v>
      </c>
      <c r="M2179" s="217">
        <v>636758</v>
      </c>
      <c r="N2179" s="217">
        <v>1174255</v>
      </c>
      <c r="O2179" s="217">
        <v>1945612</v>
      </c>
      <c r="P2179" s="217">
        <v>466788</v>
      </c>
      <c r="Q2179" s="235">
        <v>15707079</v>
      </c>
      <c r="R2179" s="136"/>
      <c r="S2179" s="136"/>
      <c r="T2179" s="136"/>
      <c r="U2179" s="136"/>
      <c r="V2179" s="136"/>
      <c r="W2179" s="136"/>
      <c r="X2179" s="136"/>
      <c r="Y2179" s="136"/>
      <c r="Z2179" s="136"/>
      <c r="AA2179" s="136"/>
      <c r="AB2179" s="136"/>
      <c r="AC2179" s="136"/>
      <c r="AD2179" s="136"/>
      <c r="AE2179" s="136"/>
      <c r="AF2179" s="136"/>
      <c r="AG2179" s="136"/>
      <c r="AH2179" s="136"/>
      <c r="AI2179" s="136"/>
      <c r="AJ2179" s="136"/>
      <c r="AK2179" s="136"/>
      <c r="AL2179" s="136"/>
      <c r="AM2179" s="136"/>
      <c r="AN2179" s="136"/>
      <c r="AO2179" s="136"/>
      <c r="AP2179" s="136"/>
      <c r="AQ2179" s="136"/>
      <c r="AR2179" s="136"/>
      <c r="AS2179" s="136"/>
      <c r="AT2179" s="136"/>
      <c r="AU2179" s="136"/>
      <c r="AV2179" s="136"/>
      <c r="AW2179" s="136"/>
      <c r="AX2179" s="136"/>
      <c r="AY2179" s="136"/>
      <c r="AZ2179" s="136"/>
      <c r="BA2179" s="136"/>
      <c r="BB2179" s="136"/>
      <c r="BC2179" s="136"/>
      <c r="BD2179" s="136"/>
      <c r="BE2179" s="136"/>
      <c r="BF2179" s="136"/>
      <c r="BG2179" s="136"/>
      <c r="BH2179" s="136"/>
      <c r="BI2179" s="136"/>
      <c r="BJ2179" s="136"/>
      <c r="BK2179" s="136"/>
      <c r="BL2179" s="136"/>
      <c r="BM2179" s="136"/>
      <c r="BN2179" s="136"/>
      <c r="BO2179" s="136"/>
      <c r="BP2179" s="136"/>
      <c r="BQ2179" s="136"/>
      <c r="BR2179" s="136"/>
      <c r="BS2179" s="136"/>
      <c r="BT2179" s="136"/>
      <c r="BU2179" s="136"/>
      <c r="BV2179" s="136"/>
      <c r="BW2179" s="136"/>
      <c r="BX2179" s="136"/>
      <c r="BY2179" s="136"/>
      <c r="BZ2179" s="136"/>
      <c r="CA2179" s="136"/>
      <c r="CB2179" s="136"/>
      <c r="CC2179" s="136"/>
      <c r="CD2179" s="136"/>
      <c r="CE2179" s="136"/>
      <c r="CF2179" s="136"/>
      <c r="CG2179" s="136"/>
      <c r="CH2179" s="136"/>
      <c r="CI2179" s="136"/>
      <c r="CJ2179" s="136"/>
      <c r="CK2179" s="136"/>
      <c r="CL2179" s="136"/>
      <c r="CM2179" s="136"/>
      <c r="CN2179" s="136"/>
      <c r="CO2179" s="136"/>
      <c r="CP2179" s="136"/>
      <c r="CQ2179" s="136"/>
      <c r="CR2179" s="136"/>
      <c r="CS2179" s="136"/>
      <c r="CT2179" s="136"/>
      <c r="CU2179" s="136"/>
      <c r="CV2179" s="136"/>
      <c r="CW2179" s="136"/>
      <c r="CX2179" s="136"/>
      <c r="CY2179" s="136"/>
      <c r="CZ2179" s="136"/>
      <c r="DA2179" s="136"/>
      <c r="DB2179" s="136"/>
      <c r="DC2179" s="136"/>
      <c r="DD2179" s="136"/>
      <c r="DE2179" s="136"/>
      <c r="DF2179" s="136"/>
      <c r="DG2179" s="136"/>
      <c r="DH2179" s="136"/>
      <c r="DI2179" s="136"/>
      <c r="DJ2179" s="136"/>
      <c r="DK2179" s="136"/>
      <c r="DL2179" s="136"/>
      <c r="DM2179" s="136"/>
      <c r="DN2179" s="136"/>
      <c r="DO2179" s="136"/>
      <c r="DP2179" s="136"/>
      <c r="DQ2179" s="136"/>
      <c r="DR2179" s="136"/>
      <c r="DS2179" s="136"/>
      <c r="DT2179" s="136"/>
      <c r="DU2179" s="136"/>
      <c r="DV2179" s="136"/>
      <c r="DW2179" s="136"/>
      <c r="DX2179" s="136"/>
      <c r="DY2179" s="136"/>
      <c r="DZ2179" s="136"/>
      <c r="EA2179" s="136"/>
      <c r="EB2179" s="136"/>
      <c r="EC2179" s="136"/>
      <c r="ED2179" s="136"/>
      <c r="EE2179" s="136"/>
      <c r="EF2179" s="136"/>
      <c r="EG2179" s="136"/>
      <c r="EH2179" s="136"/>
      <c r="EI2179" s="136"/>
      <c r="EJ2179" s="136"/>
      <c r="EK2179" s="136"/>
      <c r="EL2179" s="136"/>
      <c r="EM2179" s="136"/>
      <c r="EN2179" s="136"/>
      <c r="EO2179" s="136"/>
      <c r="EP2179" s="136"/>
      <c r="EQ2179" s="136"/>
      <c r="ER2179" s="136"/>
      <c r="ES2179" s="136"/>
      <c r="ET2179" s="136"/>
      <c r="EU2179" s="136"/>
      <c r="EV2179" s="136"/>
      <c r="EW2179" s="136"/>
      <c r="EX2179" s="136"/>
      <c r="EY2179" s="136"/>
      <c r="EZ2179" s="136"/>
      <c r="FA2179" s="136"/>
      <c r="FB2179" s="136"/>
      <c r="FC2179" s="136"/>
      <c r="FD2179" s="136"/>
      <c r="FE2179" s="136"/>
      <c r="FF2179" s="136"/>
      <c r="FG2179" s="136"/>
      <c r="FH2179" s="136"/>
      <c r="FI2179" s="136"/>
      <c r="FJ2179" s="136"/>
      <c r="FK2179" s="136"/>
      <c r="FL2179" s="136"/>
      <c r="FM2179" s="136"/>
      <c r="FN2179" s="136"/>
      <c r="FO2179" s="136"/>
      <c r="FP2179" s="136"/>
      <c r="FQ2179" s="136"/>
      <c r="FR2179" s="136"/>
      <c r="FS2179" s="136"/>
      <c r="FT2179" s="136"/>
      <c r="FU2179" s="136"/>
      <c r="FV2179" s="136"/>
      <c r="FW2179" s="136"/>
      <c r="FX2179" s="136"/>
      <c r="FY2179" s="136"/>
      <c r="FZ2179" s="136"/>
      <c r="GA2179" s="136"/>
      <c r="GB2179" s="136"/>
      <c r="GC2179" s="136"/>
      <c r="GD2179" s="136"/>
      <c r="GE2179" s="136"/>
      <c r="GF2179" s="136"/>
      <c r="GG2179" s="136"/>
      <c r="GH2179" s="136"/>
      <c r="GI2179" s="136"/>
      <c r="GJ2179" s="136"/>
      <c r="GK2179" s="136"/>
      <c r="GL2179" s="136"/>
      <c r="GM2179" s="136"/>
      <c r="GN2179" s="136"/>
      <c r="GO2179" s="136"/>
      <c r="GP2179" s="136"/>
      <c r="GQ2179" s="136"/>
      <c r="GR2179" s="136"/>
      <c r="GS2179" s="136"/>
      <c r="GT2179" s="136"/>
      <c r="GU2179" s="136"/>
      <c r="GV2179" s="136"/>
      <c r="GW2179" s="136"/>
      <c r="GX2179" s="136"/>
      <c r="GY2179" s="136"/>
      <c r="GZ2179" s="136"/>
      <c r="HA2179" s="136"/>
      <c r="HB2179" s="136"/>
      <c r="HC2179" s="136"/>
      <c r="HD2179" s="136"/>
      <c r="HE2179" s="136"/>
      <c r="HF2179" s="136"/>
      <c r="HG2179" s="136"/>
      <c r="HH2179" s="136"/>
      <c r="HI2179" s="136"/>
      <c r="HJ2179" s="136"/>
      <c r="HK2179" s="136"/>
      <c r="HL2179" s="136"/>
      <c r="HM2179" s="136"/>
      <c r="HN2179" s="136"/>
      <c r="HO2179" s="136"/>
      <c r="HP2179" s="136"/>
      <c r="HQ2179" s="136"/>
      <c r="HR2179" s="136"/>
      <c r="HS2179" s="136"/>
      <c r="HT2179" s="136"/>
      <c r="HU2179" s="136"/>
      <c r="HV2179" s="136"/>
      <c r="HW2179" s="136"/>
      <c r="HX2179" s="136"/>
      <c r="HY2179" s="136"/>
      <c r="HZ2179" s="136"/>
      <c r="IA2179" s="136"/>
      <c r="IB2179" s="136"/>
      <c r="IC2179" s="136"/>
      <c r="ID2179" s="136"/>
      <c r="IE2179" s="136"/>
      <c r="IF2179" s="136"/>
      <c r="IG2179" s="136"/>
    </row>
    <row r="2180" spans="1:241" ht="15" customHeight="1" x14ac:dyDescent="0.25">
      <c r="A2180" s="223" t="s">
        <v>140</v>
      </c>
      <c r="B2180" s="217">
        <v>6852075</v>
      </c>
      <c r="C2180" s="217">
        <v>3366551</v>
      </c>
      <c r="D2180" s="217">
        <v>672638</v>
      </c>
      <c r="E2180" s="217">
        <v>1413653</v>
      </c>
      <c r="F2180" s="217">
        <v>2154360</v>
      </c>
      <c r="G2180" s="217">
        <v>549156</v>
      </c>
      <c r="H2180" s="235">
        <v>15008433</v>
      </c>
      <c r="I2180" s="136"/>
      <c r="J2180" s="321" t="s">
        <v>97</v>
      </c>
      <c r="K2180" s="217">
        <v>10845802</v>
      </c>
      <c r="L2180" s="217">
        <v>2990840</v>
      </c>
      <c r="M2180" s="217">
        <v>586949</v>
      </c>
      <c r="N2180" s="217">
        <v>1248753</v>
      </c>
      <c r="O2180" s="217">
        <v>1789426</v>
      </c>
      <c r="P2180" s="217">
        <v>371457</v>
      </c>
      <c r="Q2180" s="235">
        <v>17833227</v>
      </c>
      <c r="R2180" s="136"/>
      <c r="S2180" s="136"/>
      <c r="T2180" s="136"/>
      <c r="U2180" s="136"/>
      <c r="V2180" s="136"/>
      <c r="W2180" s="136"/>
      <c r="X2180" s="136"/>
      <c r="Y2180" s="136"/>
      <c r="Z2180" s="136"/>
      <c r="AA2180" s="136"/>
      <c r="AB2180" s="136"/>
      <c r="AC2180" s="136"/>
      <c r="AD2180" s="136"/>
      <c r="AE2180" s="136"/>
      <c r="AF2180" s="136"/>
      <c r="AG2180" s="136"/>
      <c r="AH2180" s="136"/>
      <c r="AI2180" s="136"/>
      <c r="AJ2180" s="136"/>
      <c r="AK2180" s="136"/>
      <c r="AL2180" s="136"/>
      <c r="AM2180" s="136"/>
      <c r="AN2180" s="136"/>
      <c r="AO2180" s="136"/>
      <c r="AP2180" s="136"/>
      <c r="AQ2180" s="136"/>
      <c r="AR2180" s="136"/>
      <c r="AS2180" s="136"/>
      <c r="AT2180" s="136"/>
      <c r="AU2180" s="136"/>
      <c r="AV2180" s="136"/>
      <c r="AW2180" s="136"/>
      <c r="AX2180" s="136"/>
      <c r="AY2180" s="136"/>
      <c r="AZ2180" s="136"/>
      <c r="BA2180" s="136"/>
      <c r="BB2180" s="136"/>
      <c r="BC2180" s="136"/>
      <c r="BD2180" s="136"/>
      <c r="BE2180" s="136"/>
      <c r="BF2180" s="136"/>
      <c r="BG2180" s="136"/>
      <c r="BH2180" s="136"/>
      <c r="BI2180" s="136"/>
      <c r="BJ2180" s="136"/>
      <c r="BK2180" s="136"/>
      <c r="BL2180" s="136"/>
      <c r="BM2180" s="136"/>
      <c r="BN2180" s="136"/>
      <c r="BO2180" s="136"/>
      <c r="BP2180" s="136"/>
      <c r="BQ2180" s="136"/>
      <c r="BR2180" s="136"/>
      <c r="BS2180" s="136"/>
      <c r="BT2180" s="136"/>
      <c r="BU2180" s="136"/>
      <c r="BV2180" s="136"/>
      <c r="BW2180" s="136"/>
      <c r="BX2180" s="136"/>
      <c r="BY2180" s="136"/>
      <c r="BZ2180" s="136"/>
      <c r="CA2180" s="136"/>
      <c r="CB2180" s="136"/>
      <c r="CC2180" s="136"/>
      <c r="CD2180" s="136"/>
      <c r="CE2180" s="136"/>
      <c r="CF2180" s="136"/>
      <c r="CG2180" s="136"/>
      <c r="CH2180" s="136"/>
      <c r="CI2180" s="136"/>
      <c r="CJ2180" s="136"/>
      <c r="CK2180" s="136"/>
      <c r="CL2180" s="136"/>
      <c r="CM2180" s="136"/>
      <c r="CN2180" s="136"/>
      <c r="CO2180" s="136"/>
      <c r="CP2180" s="136"/>
      <c r="CQ2180" s="136"/>
      <c r="CR2180" s="136"/>
      <c r="CS2180" s="136"/>
      <c r="CT2180" s="136"/>
      <c r="CU2180" s="136"/>
      <c r="CV2180" s="136"/>
      <c r="CW2180" s="136"/>
      <c r="CX2180" s="136"/>
      <c r="CY2180" s="136"/>
      <c r="CZ2180" s="136"/>
      <c r="DA2180" s="136"/>
      <c r="DB2180" s="136"/>
      <c r="DC2180" s="136"/>
      <c r="DD2180" s="136"/>
      <c r="DE2180" s="136"/>
      <c r="DF2180" s="136"/>
      <c r="DG2180" s="136"/>
      <c r="DH2180" s="136"/>
      <c r="DI2180" s="136"/>
      <c r="DJ2180" s="136"/>
      <c r="DK2180" s="136"/>
      <c r="DL2180" s="136"/>
      <c r="DM2180" s="136"/>
      <c r="DN2180" s="136"/>
      <c r="DO2180" s="136"/>
      <c r="DP2180" s="136"/>
      <c r="DQ2180" s="136"/>
      <c r="DR2180" s="136"/>
      <c r="DS2180" s="136"/>
      <c r="DT2180" s="136"/>
      <c r="DU2180" s="136"/>
      <c r="DV2180" s="136"/>
      <c r="DW2180" s="136"/>
      <c r="DX2180" s="136"/>
      <c r="DY2180" s="136"/>
      <c r="DZ2180" s="136"/>
      <c r="EA2180" s="136"/>
      <c r="EB2180" s="136"/>
      <c r="EC2180" s="136"/>
      <c r="ED2180" s="136"/>
      <c r="EE2180" s="136"/>
      <c r="EF2180" s="136"/>
      <c r="EG2180" s="136"/>
      <c r="EH2180" s="136"/>
      <c r="EI2180" s="136"/>
      <c r="EJ2180" s="136"/>
      <c r="EK2180" s="136"/>
      <c r="EL2180" s="136"/>
      <c r="EM2180" s="136"/>
      <c r="EN2180" s="136"/>
      <c r="EO2180" s="136"/>
      <c r="EP2180" s="136"/>
      <c r="EQ2180" s="136"/>
      <c r="ER2180" s="136"/>
      <c r="ES2180" s="136"/>
      <c r="ET2180" s="136"/>
      <c r="EU2180" s="136"/>
      <c r="EV2180" s="136"/>
      <c r="EW2180" s="136"/>
      <c r="EX2180" s="136"/>
      <c r="EY2180" s="136"/>
      <c r="EZ2180" s="136"/>
      <c r="FA2180" s="136"/>
      <c r="FB2180" s="136"/>
      <c r="FC2180" s="136"/>
      <c r="FD2180" s="136"/>
      <c r="FE2180" s="136"/>
      <c r="FF2180" s="136"/>
      <c r="FG2180" s="136"/>
      <c r="FH2180" s="136"/>
      <c r="FI2180" s="136"/>
      <c r="FJ2180" s="136"/>
      <c r="FK2180" s="136"/>
      <c r="FL2180" s="136"/>
      <c r="FM2180" s="136"/>
      <c r="FN2180" s="136"/>
      <c r="FO2180" s="136"/>
      <c r="FP2180" s="136"/>
      <c r="FQ2180" s="136"/>
      <c r="FR2180" s="136"/>
      <c r="FS2180" s="136"/>
      <c r="FT2180" s="136"/>
      <c r="FU2180" s="136"/>
      <c r="FV2180" s="136"/>
      <c r="FW2180" s="136"/>
      <c r="FX2180" s="136"/>
      <c r="FY2180" s="136"/>
      <c r="FZ2180" s="136"/>
      <c r="GA2180" s="136"/>
      <c r="GB2180" s="136"/>
      <c r="GC2180" s="136"/>
      <c r="GD2180" s="136"/>
      <c r="GE2180" s="136"/>
      <c r="GF2180" s="136"/>
      <c r="GG2180" s="136"/>
      <c r="GH2180" s="136"/>
      <c r="GI2180" s="136"/>
      <c r="GJ2180" s="136"/>
      <c r="GK2180" s="136"/>
      <c r="GL2180" s="136"/>
      <c r="GM2180" s="136"/>
      <c r="GN2180" s="136"/>
      <c r="GO2180" s="136"/>
      <c r="GP2180" s="136"/>
      <c r="GQ2180" s="136"/>
      <c r="GR2180" s="136"/>
      <c r="GS2180" s="136"/>
      <c r="GT2180" s="136"/>
      <c r="GU2180" s="136"/>
      <c r="GV2180" s="136"/>
      <c r="GW2180" s="136"/>
      <c r="GX2180" s="136"/>
      <c r="GY2180" s="136"/>
      <c r="GZ2180" s="136"/>
      <c r="HA2180" s="136"/>
      <c r="HB2180" s="136"/>
      <c r="HC2180" s="136"/>
      <c r="HD2180" s="136"/>
      <c r="HE2180" s="136"/>
      <c r="HF2180" s="136"/>
      <c r="HG2180" s="136"/>
      <c r="HH2180" s="136"/>
      <c r="HI2180" s="136"/>
      <c r="HJ2180" s="136"/>
      <c r="HK2180" s="136"/>
      <c r="HL2180" s="136"/>
      <c r="HM2180" s="136"/>
      <c r="HN2180" s="136"/>
      <c r="HO2180" s="136"/>
      <c r="HP2180" s="136"/>
      <c r="HQ2180" s="136"/>
      <c r="HR2180" s="136"/>
      <c r="HS2180" s="136"/>
      <c r="HT2180" s="136"/>
      <c r="HU2180" s="136"/>
      <c r="HV2180" s="136"/>
      <c r="HW2180" s="136"/>
      <c r="HX2180" s="136"/>
      <c r="HY2180" s="136"/>
      <c r="HZ2180" s="136"/>
      <c r="IA2180" s="136"/>
      <c r="IB2180" s="136"/>
      <c r="IC2180" s="136"/>
      <c r="ID2180" s="136"/>
      <c r="IE2180" s="136"/>
      <c r="IF2180" s="136"/>
      <c r="IG2180" s="136"/>
    </row>
    <row r="2181" spans="1:241" ht="15" customHeight="1" x14ac:dyDescent="0.25">
      <c r="A2181" s="223" t="s">
        <v>139</v>
      </c>
      <c r="B2181" s="217">
        <v>6181311</v>
      </c>
      <c r="C2181" s="217">
        <v>3295215</v>
      </c>
      <c r="D2181" s="217">
        <v>580906</v>
      </c>
      <c r="E2181" s="217">
        <v>1746059</v>
      </c>
      <c r="F2181" s="217">
        <v>1832189</v>
      </c>
      <c r="G2181" s="217">
        <v>462456</v>
      </c>
      <c r="H2181" s="235">
        <v>14098136</v>
      </c>
      <c r="I2181" s="136"/>
      <c r="J2181" s="321" t="s">
        <v>96</v>
      </c>
      <c r="K2181" s="217">
        <v>20981733</v>
      </c>
      <c r="L2181" s="217">
        <v>3207125</v>
      </c>
      <c r="M2181" s="217">
        <v>588585</v>
      </c>
      <c r="N2181" s="217">
        <v>1101943</v>
      </c>
      <c r="O2181" s="217">
        <v>2159758</v>
      </c>
      <c r="P2181" s="217">
        <v>466830</v>
      </c>
      <c r="Q2181" s="235">
        <v>28505974</v>
      </c>
      <c r="R2181" s="136"/>
      <c r="S2181" s="136"/>
      <c r="T2181" s="136"/>
      <c r="U2181" s="136"/>
      <c r="V2181" s="136"/>
      <c r="W2181" s="136"/>
      <c r="X2181" s="136"/>
      <c r="Y2181" s="136"/>
      <c r="Z2181" s="136"/>
      <c r="AA2181" s="136"/>
      <c r="AB2181" s="136"/>
      <c r="AC2181" s="136"/>
      <c r="AD2181" s="136"/>
      <c r="AE2181" s="136"/>
      <c r="AF2181" s="136"/>
      <c r="AG2181" s="136"/>
      <c r="AH2181" s="136"/>
      <c r="AI2181" s="136"/>
      <c r="AJ2181" s="136"/>
      <c r="AK2181" s="136"/>
      <c r="AL2181" s="136"/>
      <c r="AM2181" s="136"/>
      <c r="AN2181" s="136"/>
      <c r="AO2181" s="136"/>
      <c r="AP2181" s="136"/>
      <c r="AQ2181" s="136"/>
      <c r="AR2181" s="136"/>
      <c r="AS2181" s="136"/>
      <c r="AT2181" s="136"/>
      <c r="AU2181" s="136"/>
      <c r="AV2181" s="136"/>
      <c r="AW2181" s="136"/>
      <c r="AX2181" s="136"/>
      <c r="AY2181" s="136"/>
      <c r="AZ2181" s="136"/>
      <c r="BA2181" s="136"/>
      <c r="BB2181" s="136"/>
      <c r="BC2181" s="136"/>
      <c r="BD2181" s="136"/>
      <c r="BE2181" s="136"/>
      <c r="BF2181" s="136"/>
      <c r="BG2181" s="136"/>
      <c r="BH2181" s="136"/>
      <c r="BI2181" s="136"/>
      <c r="BJ2181" s="136"/>
      <c r="BK2181" s="136"/>
      <c r="BL2181" s="136"/>
      <c r="BM2181" s="136"/>
      <c r="BN2181" s="136"/>
      <c r="BO2181" s="136"/>
      <c r="BP2181" s="136"/>
      <c r="BQ2181" s="136"/>
      <c r="BR2181" s="136"/>
      <c r="BS2181" s="136"/>
      <c r="BT2181" s="136"/>
      <c r="BU2181" s="136"/>
      <c r="BV2181" s="136"/>
      <c r="BW2181" s="136"/>
      <c r="BX2181" s="136"/>
      <c r="BY2181" s="136"/>
      <c r="BZ2181" s="136"/>
      <c r="CA2181" s="136"/>
      <c r="CB2181" s="136"/>
      <c r="CC2181" s="136"/>
      <c r="CD2181" s="136"/>
      <c r="CE2181" s="136"/>
      <c r="CF2181" s="136"/>
      <c r="CG2181" s="136"/>
      <c r="CH2181" s="136"/>
      <c r="CI2181" s="136"/>
      <c r="CJ2181" s="136"/>
      <c r="CK2181" s="136"/>
      <c r="CL2181" s="136"/>
      <c r="CM2181" s="136"/>
      <c r="CN2181" s="136"/>
      <c r="CO2181" s="136"/>
      <c r="CP2181" s="136"/>
      <c r="CQ2181" s="136"/>
      <c r="CR2181" s="136"/>
      <c r="CS2181" s="136"/>
      <c r="CT2181" s="136"/>
      <c r="CU2181" s="136"/>
      <c r="CV2181" s="136"/>
      <c r="CW2181" s="136"/>
      <c r="CX2181" s="136"/>
      <c r="CY2181" s="136"/>
      <c r="CZ2181" s="136"/>
      <c r="DA2181" s="136"/>
      <c r="DB2181" s="136"/>
      <c r="DC2181" s="136"/>
      <c r="DD2181" s="136"/>
      <c r="DE2181" s="136"/>
      <c r="DF2181" s="136"/>
      <c r="DG2181" s="136"/>
      <c r="DH2181" s="136"/>
      <c r="DI2181" s="136"/>
      <c r="DJ2181" s="136"/>
      <c r="DK2181" s="136"/>
      <c r="DL2181" s="136"/>
      <c r="DM2181" s="136"/>
      <c r="DN2181" s="136"/>
      <c r="DO2181" s="136"/>
      <c r="DP2181" s="136"/>
      <c r="DQ2181" s="136"/>
      <c r="DR2181" s="136"/>
      <c r="DS2181" s="136"/>
      <c r="DT2181" s="136"/>
      <c r="DU2181" s="136"/>
      <c r="DV2181" s="136"/>
      <c r="DW2181" s="136"/>
      <c r="DX2181" s="136"/>
      <c r="DY2181" s="136"/>
      <c r="DZ2181" s="136"/>
      <c r="EA2181" s="136"/>
      <c r="EB2181" s="136"/>
      <c r="EC2181" s="136"/>
      <c r="ED2181" s="136"/>
      <c r="EE2181" s="136"/>
      <c r="EF2181" s="136"/>
      <c r="EG2181" s="136"/>
      <c r="EH2181" s="136"/>
      <c r="EI2181" s="136"/>
      <c r="EJ2181" s="136"/>
      <c r="EK2181" s="136"/>
      <c r="EL2181" s="136"/>
      <c r="EM2181" s="136"/>
      <c r="EN2181" s="136"/>
      <c r="EO2181" s="136"/>
      <c r="EP2181" s="136"/>
      <c r="EQ2181" s="136"/>
      <c r="ER2181" s="136"/>
      <c r="ES2181" s="136"/>
      <c r="ET2181" s="136"/>
      <c r="EU2181" s="136"/>
      <c r="EV2181" s="136"/>
      <c r="EW2181" s="136"/>
      <c r="EX2181" s="136"/>
      <c r="EY2181" s="136"/>
      <c r="EZ2181" s="136"/>
      <c r="FA2181" s="136"/>
      <c r="FB2181" s="136"/>
      <c r="FC2181" s="136"/>
      <c r="FD2181" s="136"/>
      <c r="FE2181" s="136"/>
      <c r="FF2181" s="136"/>
      <c r="FG2181" s="136"/>
      <c r="FH2181" s="136"/>
      <c r="FI2181" s="136"/>
      <c r="FJ2181" s="136"/>
      <c r="FK2181" s="136"/>
      <c r="FL2181" s="136"/>
      <c r="FM2181" s="136"/>
      <c r="FN2181" s="136"/>
      <c r="FO2181" s="136"/>
      <c r="FP2181" s="136"/>
      <c r="FQ2181" s="136"/>
      <c r="FR2181" s="136"/>
      <c r="FS2181" s="136"/>
      <c r="FT2181" s="136"/>
      <c r="FU2181" s="136"/>
      <c r="FV2181" s="136"/>
      <c r="FW2181" s="136"/>
      <c r="FX2181" s="136"/>
      <c r="FY2181" s="136"/>
      <c r="FZ2181" s="136"/>
      <c r="GA2181" s="136"/>
      <c r="GB2181" s="136"/>
      <c r="GC2181" s="136"/>
      <c r="GD2181" s="136"/>
      <c r="GE2181" s="136"/>
      <c r="GF2181" s="136"/>
      <c r="GG2181" s="136"/>
      <c r="GH2181" s="136"/>
      <c r="GI2181" s="136"/>
      <c r="GJ2181" s="136"/>
      <c r="GK2181" s="136"/>
      <c r="GL2181" s="136"/>
      <c r="GM2181" s="136"/>
      <c r="GN2181" s="136"/>
      <c r="GO2181" s="136"/>
      <c r="GP2181" s="136"/>
      <c r="GQ2181" s="136"/>
      <c r="GR2181" s="136"/>
      <c r="GS2181" s="136"/>
      <c r="GT2181" s="136"/>
      <c r="GU2181" s="136"/>
      <c r="GV2181" s="136"/>
      <c r="GW2181" s="136"/>
      <c r="GX2181" s="136"/>
      <c r="GY2181" s="136"/>
      <c r="GZ2181" s="136"/>
      <c r="HA2181" s="136"/>
      <c r="HB2181" s="136"/>
      <c r="HC2181" s="136"/>
      <c r="HD2181" s="136"/>
      <c r="HE2181" s="136"/>
      <c r="HF2181" s="136"/>
      <c r="HG2181" s="136"/>
      <c r="HH2181" s="136"/>
      <c r="HI2181" s="136"/>
      <c r="HJ2181" s="136"/>
      <c r="HK2181" s="136"/>
      <c r="HL2181" s="136"/>
      <c r="HM2181" s="136"/>
      <c r="HN2181" s="136"/>
      <c r="HO2181" s="136"/>
      <c r="HP2181" s="136"/>
      <c r="HQ2181" s="136"/>
      <c r="HR2181" s="136"/>
      <c r="HS2181" s="136"/>
      <c r="HT2181" s="136"/>
      <c r="HU2181" s="136"/>
      <c r="HV2181" s="136"/>
      <c r="HW2181" s="136"/>
      <c r="HX2181" s="136"/>
      <c r="HY2181" s="136"/>
      <c r="HZ2181" s="136"/>
      <c r="IA2181" s="136"/>
      <c r="IB2181" s="136"/>
      <c r="IC2181" s="136"/>
      <c r="ID2181" s="136"/>
      <c r="IE2181" s="136"/>
      <c r="IF2181" s="136"/>
      <c r="IG2181" s="136"/>
    </row>
    <row r="2182" spans="1:241" ht="15" customHeight="1" x14ac:dyDescent="0.25">
      <c r="A2182" s="223" t="s">
        <v>138</v>
      </c>
      <c r="B2182" s="217">
        <v>6920805</v>
      </c>
      <c r="C2182" s="217">
        <v>3438623</v>
      </c>
      <c r="D2182" s="217">
        <v>567505</v>
      </c>
      <c r="E2182" s="217">
        <v>1657964</v>
      </c>
      <c r="F2182" s="217">
        <v>2074838</v>
      </c>
      <c r="G2182" s="217">
        <v>469906</v>
      </c>
      <c r="H2182" s="235">
        <v>15129641</v>
      </c>
      <c r="I2182" s="136"/>
      <c r="J2182" s="321" t="s">
        <v>95</v>
      </c>
      <c r="K2182" s="217">
        <v>20312220</v>
      </c>
      <c r="L2182" s="217">
        <v>4697701</v>
      </c>
      <c r="M2182" s="217">
        <v>566789</v>
      </c>
      <c r="N2182" s="217">
        <v>1004579</v>
      </c>
      <c r="O2182" s="217">
        <v>2518201</v>
      </c>
      <c r="P2182" s="217">
        <v>439544</v>
      </c>
      <c r="Q2182" s="235">
        <v>29539034</v>
      </c>
      <c r="R2182" s="136"/>
      <c r="S2182" s="136"/>
      <c r="T2182" s="136"/>
      <c r="U2182" s="136"/>
      <c r="V2182" s="136"/>
      <c r="W2182" s="136"/>
      <c r="X2182" s="136"/>
      <c r="Y2182" s="136"/>
      <c r="Z2182" s="136"/>
      <c r="AA2182" s="136"/>
      <c r="AB2182" s="136"/>
      <c r="AC2182" s="136"/>
      <c r="AD2182" s="136"/>
      <c r="AE2182" s="136"/>
      <c r="AF2182" s="136"/>
      <c r="AG2182" s="136"/>
      <c r="AH2182" s="136"/>
      <c r="AI2182" s="136"/>
      <c r="AJ2182" s="136"/>
      <c r="AK2182" s="136"/>
      <c r="AL2182" s="136"/>
      <c r="AM2182" s="136"/>
      <c r="AN2182" s="136"/>
      <c r="AO2182" s="136"/>
      <c r="AP2182" s="136"/>
      <c r="AQ2182" s="136"/>
      <c r="AR2182" s="136"/>
      <c r="AS2182" s="136"/>
      <c r="AT2182" s="136"/>
      <c r="AU2182" s="136"/>
      <c r="AV2182" s="136"/>
      <c r="AW2182" s="136"/>
      <c r="AX2182" s="136"/>
      <c r="AY2182" s="136"/>
      <c r="AZ2182" s="136"/>
      <c r="BA2182" s="136"/>
      <c r="BB2182" s="136"/>
      <c r="BC2182" s="136"/>
      <c r="BD2182" s="136"/>
      <c r="BE2182" s="136"/>
      <c r="BF2182" s="136"/>
      <c r="BG2182" s="136"/>
      <c r="BH2182" s="136"/>
      <c r="BI2182" s="136"/>
      <c r="BJ2182" s="136"/>
      <c r="BK2182" s="136"/>
      <c r="BL2182" s="136"/>
      <c r="BM2182" s="136"/>
      <c r="BN2182" s="136"/>
      <c r="BO2182" s="136"/>
      <c r="BP2182" s="136"/>
      <c r="BQ2182" s="136"/>
      <c r="BR2182" s="136"/>
      <c r="BS2182" s="136"/>
      <c r="BT2182" s="136"/>
      <c r="BU2182" s="136"/>
      <c r="BV2182" s="136"/>
      <c r="BW2182" s="136"/>
      <c r="BX2182" s="136"/>
      <c r="BY2182" s="136"/>
      <c r="BZ2182" s="136"/>
      <c r="CA2182" s="136"/>
      <c r="CB2182" s="136"/>
      <c r="CC2182" s="136"/>
      <c r="CD2182" s="136"/>
      <c r="CE2182" s="136"/>
      <c r="CF2182" s="136"/>
      <c r="CG2182" s="136"/>
      <c r="CH2182" s="136"/>
      <c r="CI2182" s="136"/>
      <c r="CJ2182" s="136"/>
      <c r="CK2182" s="136"/>
      <c r="CL2182" s="136"/>
      <c r="CM2182" s="136"/>
      <c r="CN2182" s="136"/>
      <c r="CO2182" s="136"/>
      <c r="CP2182" s="136"/>
      <c r="CQ2182" s="136"/>
      <c r="CR2182" s="136"/>
      <c r="CS2182" s="136"/>
      <c r="CT2182" s="136"/>
      <c r="CU2182" s="136"/>
      <c r="CV2182" s="136"/>
      <c r="CW2182" s="136"/>
      <c r="CX2182" s="136"/>
      <c r="CY2182" s="136"/>
      <c r="CZ2182" s="136"/>
      <c r="DA2182" s="136"/>
      <c r="DB2182" s="136"/>
      <c r="DC2182" s="136"/>
      <c r="DD2182" s="136"/>
      <c r="DE2182" s="136"/>
      <c r="DF2182" s="136"/>
      <c r="DG2182" s="136"/>
      <c r="DH2182" s="136"/>
      <c r="DI2182" s="136"/>
      <c r="DJ2182" s="136"/>
      <c r="DK2182" s="136"/>
      <c r="DL2182" s="136"/>
      <c r="DM2182" s="136"/>
      <c r="DN2182" s="136"/>
      <c r="DO2182" s="136"/>
      <c r="DP2182" s="136"/>
      <c r="DQ2182" s="136"/>
      <c r="DR2182" s="136"/>
      <c r="DS2182" s="136"/>
      <c r="DT2182" s="136"/>
      <c r="DU2182" s="136"/>
      <c r="DV2182" s="136"/>
      <c r="DW2182" s="136"/>
      <c r="DX2182" s="136"/>
      <c r="DY2182" s="136"/>
      <c r="DZ2182" s="136"/>
      <c r="EA2182" s="136"/>
      <c r="EB2182" s="136"/>
      <c r="EC2182" s="136"/>
      <c r="ED2182" s="136"/>
      <c r="EE2182" s="136"/>
      <c r="EF2182" s="136"/>
      <c r="EG2182" s="136"/>
      <c r="EH2182" s="136"/>
      <c r="EI2182" s="136"/>
      <c r="EJ2182" s="136"/>
      <c r="EK2182" s="136"/>
      <c r="EL2182" s="136"/>
      <c r="EM2182" s="136"/>
      <c r="EN2182" s="136"/>
      <c r="EO2182" s="136"/>
      <c r="EP2182" s="136"/>
      <c r="EQ2182" s="136"/>
      <c r="ER2182" s="136"/>
      <c r="ES2182" s="136"/>
      <c r="ET2182" s="136"/>
      <c r="EU2182" s="136"/>
      <c r="EV2182" s="136"/>
      <c r="EW2182" s="136"/>
      <c r="EX2182" s="136"/>
      <c r="EY2182" s="136"/>
      <c r="EZ2182" s="136"/>
      <c r="FA2182" s="136"/>
      <c r="FB2182" s="136"/>
      <c r="FC2182" s="136"/>
      <c r="FD2182" s="136"/>
      <c r="FE2182" s="136"/>
      <c r="FF2182" s="136"/>
      <c r="FG2182" s="136"/>
      <c r="FH2182" s="136"/>
      <c r="FI2182" s="136"/>
      <c r="FJ2182" s="136"/>
      <c r="FK2182" s="136"/>
      <c r="FL2182" s="136"/>
      <c r="FM2182" s="136"/>
      <c r="FN2182" s="136"/>
      <c r="FO2182" s="136"/>
      <c r="FP2182" s="136"/>
      <c r="FQ2182" s="136"/>
      <c r="FR2182" s="136"/>
      <c r="FS2182" s="136"/>
      <c r="FT2182" s="136"/>
      <c r="FU2182" s="136"/>
      <c r="FV2182" s="136"/>
      <c r="FW2182" s="136"/>
      <c r="FX2182" s="136"/>
      <c r="FY2182" s="136"/>
      <c r="FZ2182" s="136"/>
      <c r="GA2182" s="136"/>
      <c r="GB2182" s="136"/>
      <c r="GC2182" s="136"/>
      <c r="GD2182" s="136"/>
      <c r="GE2182" s="136"/>
      <c r="GF2182" s="136"/>
      <c r="GG2182" s="136"/>
      <c r="GH2182" s="136"/>
      <c r="GI2182" s="136"/>
      <c r="GJ2182" s="136"/>
      <c r="GK2182" s="136"/>
      <c r="GL2182" s="136"/>
      <c r="GM2182" s="136"/>
      <c r="GN2182" s="136"/>
      <c r="GO2182" s="136"/>
      <c r="GP2182" s="136"/>
      <c r="GQ2182" s="136"/>
      <c r="GR2182" s="136"/>
      <c r="GS2182" s="136"/>
      <c r="GT2182" s="136"/>
      <c r="GU2182" s="136"/>
      <c r="GV2182" s="136"/>
      <c r="GW2182" s="136"/>
      <c r="GX2182" s="136"/>
      <c r="GY2182" s="136"/>
      <c r="GZ2182" s="136"/>
      <c r="HA2182" s="136"/>
      <c r="HB2182" s="136"/>
      <c r="HC2182" s="136"/>
      <c r="HD2182" s="136"/>
      <c r="HE2182" s="136"/>
      <c r="HF2182" s="136"/>
      <c r="HG2182" s="136"/>
      <c r="HH2182" s="136"/>
      <c r="HI2182" s="136"/>
      <c r="HJ2182" s="136"/>
      <c r="HK2182" s="136"/>
      <c r="HL2182" s="136"/>
      <c r="HM2182" s="136"/>
      <c r="HN2182" s="136"/>
      <c r="HO2182" s="136"/>
      <c r="HP2182" s="136"/>
      <c r="HQ2182" s="136"/>
      <c r="HR2182" s="136"/>
      <c r="HS2182" s="136"/>
      <c r="HT2182" s="136"/>
      <c r="HU2182" s="136"/>
      <c r="HV2182" s="136"/>
      <c r="HW2182" s="136"/>
      <c r="HX2182" s="136"/>
      <c r="HY2182" s="136"/>
      <c r="HZ2182" s="136"/>
      <c r="IA2182" s="136"/>
      <c r="IB2182" s="136"/>
      <c r="IC2182" s="136"/>
      <c r="ID2182" s="136"/>
      <c r="IE2182" s="136"/>
      <c r="IF2182" s="136"/>
      <c r="IG2182" s="136"/>
    </row>
    <row r="2183" spans="1:241" ht="15" customHeight="1" x14ac:dyDescent="0.25">
      <c r="A2183" s="223" t="s">
        <v>762</v>
      </c>
      <c r="B2183" s="217">
        <v>4922618</v>
      </c>
      <c r="C2183" s="217">
        <v>3153588</v>
      </c>
      <c r="D2183" s="217">
        <v>584389</v>
      </c>
      <c r="E2183" s="217">
        <v>1378206</v>
      </c>
      <c r="F2183" s="217">
        <v>1868773</v>
      </c>
      <c r="G2183" s="217">
        <v>450128</v>
      </c>
      <c r="H2183" s="235">
        <v>12357702</v>
      </c>
      <c r="I2183" s="136"/>
      <c r="J2183" s="321" t="s">
        <v>94</v>
      </c>
      <c r="K2183" s="217">
        <v>15370880</v>
      </c>
      <c r="L2183" s="217">
        <v>4337150</v>
      </c>
      <c r="M2183" s="217">
        <v>768172</v>
      </c>
      <c r="N2183" s="217">
        <v>1182908</v>
      </c>
      <c r="O2183" s="217">
        <v>2204570</v>
      </c>
      <c r="P2183" s="217">
        <v>583309</v>
      </c>
      <c r="Q2183" s="235">
        <v>24446989</v>
      </c>
      <c r="R2183" s="136"/>
      <c r="S2183" s="136"/>
      <c r="T2183" s="136"/>
      <c r="U2183" s="136"/>
      <c r="V2183" s="136"/>
      <c r="W2183" s="136"/>
      <c r="X2183" s="136"/>
      <c r="Y2183" s="136"/>
      <c r="Z2183" s="136"/>
      <c r="AA2183" s="136"/>
      <c r="AB2183" s="136"/>
      <c r="AC2183" s="136"/>
      <c r="AD2183" s="136"/>
      <c r="AE2183" s="136"/>
      <c r="AF2183" s="136"/>
      <c r="AG2183" s="136"/>
      <c r="AH2183" s="136"/>
      <c r="AI2183" s="136"/>
      <c r="AJ2183" s="136"/>
      <c r="AK2183" s="136"/>
      <c r="AL2183" s="136"/>
      <c r="AM2183" s="136"/>
      <c r="AN2183" s="136"/>
      <c r="AO2183" s="136"/>
      <c r="AP2183" s="136"/>
      <c r="AQ2183" s="136"/>
      <c r="AR2183" s="136"/>
      <c r="AS2183" s="136"/>
      <c r="AT2183" s="136"/>
      <c r="AU2183" s="136"/>
      <c r="AV2183" s="136"/>
      <c r="AW2183" s="136"/>
      <c r="AX2183" s="136"/>
      <c r="AY2183" s="136"/>
      <c r="AZ2183" s="136"/>
      <c r="BA2183" s="136"/>
      <c r="BB2183" s="136"/>
      <c r="BC2183" s="136"/>
      <c r="BD2183" s="136"/>
      <c r="BE2183" s="136"/>
      <c r="BF2183" s="136"/>
      <c r="BG2183" s="136"/>
      <c r="BH2183" s="136"/>
      <c r="BI2183" s="136"/>
      <c r="BJ2183" s="136"/>
      <c r="BK2183" s="136"/>
      <c r="BL2183" s="136"/>
      <c r="BM2183" s="136"/>
      <c r="BN2183" s="136"/>
      <c r="BO2183" s="136"/>
      <c r="BP2183" s="136"/>
      <c r="BQ2183" s="136"/>
      <c r="BR2183" s="136"/>
      <c r="BS2183" s="136"/>
      <c r="BT2183" s="136"/>
      <c r="BU2183" s="136"/>
      <c r="BV2183" s="136"/>
      <c r="BW2183" s="136"/>
      <c r="BX2183" s="136"/>
      <c r="BY2183" s="136"/>
      <c r="BZ2183" s="136"/>
      <c r="CA2183" s="136"/>
      <c r="CB2183" s="136"/>
      <c r="CC2183" s="136"/>
      <c r="CD2183" s="136"/>
      <c r="CE2183" s="136"/>
      <c r="CF2183" s="136"/>
      <c r="CG2183" s="136"/>
      <c r="CH2183" s="136"/>
      <c r="CI2183" s="136"/>
      <c r="CJ2183" s="136"/>
      <c r="CK2183" s="136"/>
      <c r="CL2183" s="136"/>
      <c r="CM2183" s="136"/>
      <c r="CN2183" s="136"/>
      <c r="CO2183" s="136"/>
      <c r="CP2183" s="136"/>
      <c r="CQ2183" s="136"/>
      <c r="CR2183" s="136"/>
      <c r="CS2183" s="136"/>
      <c r="CT2183" s="136"/>
      <c r="CU2183" s="136"/>
      <c r="CV2183" s="136"/>
      <c r="CW2183" s="136"/>
      <c r="CX2183" s="136"/>
      <c r="CY2183" s="136"/>
      <c r="CZ2183" s="136"/>
      <c r="DA2183" s="136"/>
      <c r="DB2183" s="136"/>
      <c r="DC2183" s="136"/>
      <c r="DD2183" s="136"/>
      <c r="DE2183" s="136"/>
      <c r="DF2183" s="136"/>
      <c r="DG2183" s="136"/>
      <c r="DH2183" s="136"/>
      <c r="DI2183" s="136"/>
      <c r="DJ2183" s="136"/>
      <c r="DK2183" s="136"/>
      <c r="DL2183" s="136"/>
      <c r="DM2183" s="136"/>
      <c r="DN2183" s="136"/>
      <c r="DO2183" s="136"/>
      <c r="DP2183" s="136"/>
      <c r="DQ2183" s="136"/>
      <c r="DR2183" s="136"/>
      <c r="DS2183" s="136"/>
      <c r="DT2183" s="136"/>
      <c r="DU2183" s="136"/>
      <c r="DV2183" s="136"/>
      <c r="DW2183" s="136"/>
      <c r="DX2183" s="136"/>
      <c r="DY2183" s="136"/>
      <c r="DZ2183" s="136"/>
      <c r="EA2183" s="136"/>
      <c r="EB2183" s="136"/>
      <c r="EC2183" s="136"/>
      <c r="ED2183" s="136"/>
      <c r="EE2183" s="136"/>
      <c r="EF2183" s="136"/>
      <c r="EG2183" s="136"/>
      <c r="EH2183" s="136"/>
      <c r="EI2183" s="136"/>
      <c r="EJ2183" s="136"/>
      <c r="EK2183" s="136"/>
      <c r="EL2183" s="136"/>
      <c r="EM2183" s="136"/>
      <c r="EN2183" s="136"/>
      <c r="EO2183" s="136"/>
      <c r="EP2183" s="136"/>
      <c r="EQ2183" s="136"/>
      <c r="ER2183" s="136"/>
      <c r="ES2183" s="136"/>
      <c r="ET2183" s="136"/>
      <c r="EU2183" s="136"/>
      <c r="EV2183" s="136"/>
      <c r="EW2183" s="136"/>
      <c r="EX2183" s="136"/>
      <c r="EY2183" s="136"/>
      <c r="EZ2183" s="136"/>
      <c r="FA2183" s="136"/>
      <c r="FB2183" s="136"/>
      <c r="FC2183" s="136"/>
      <c r="FD2183" s="136"/>
      <c r="FE2183" s="136"/>
      <c r="FF2183" s="136"/>
      <c r="FG2183" s="136"/>
      <c r="FH2183" s="136"/>
      <c r="FI2183" s="136"/>
      <c r="FJ2183" s="136"/>
      <c r="FK2183" s="136"/>
      <c r="FL2183" s="136"/>
      <c r="FM2183" s="136"/>
      <c r="FN2183" s="136"/>
      <c r="FO2183" s="136"/>
      <c r="FP2183" s="136"/>
      <c r="FQ2183" s="136"/>
      <c r="FR2183" s="136"/>
      <c r="FS2183" s="136"/>
      <c r="FT2183" s="136"/>
      <c r="FU2183" s="136"/>
      <c r="FV2183" s="136"/>
      <c r="FW2183" s="136"/>
      <c r="FX2183" s="136"/>
      <c r="FY2183" s="136"/>
      <c r="FZ2183" s="136"/>
      <c r="GA2183" s="136"/>
      <c r="GB2183" s="136"/>
      <c r="GC2183" s="136"/>
      <c r="GD2183" s="136"/>
      <c r="GE2183" s="136"/>
      <c r="GF2183" s="136"/>
      <c r="GG2183" s="136"/>
      <c r="GH2183" s="136"/>
      <c r="GI2183" s="136"/>
      <c r="GJ2183" s="136"/>
      <c r="GK2183" s="136"/>
      <c r="GL2183" s="136"/>
      <c r="GM2183" s="136"/>
      <c r="GN2183" s="136"/>
      <c r="GO2183" s="136"/>
      <c r="GP2183" s="136"/>
      <c r="GQ2183" s="136"/>
      <c r="GR2183" s="136"/>
      <c r="GS2183" s="136"/>
      <c r="GT2183" s="136"/>
      <c r="GU2183" s="136"/>
      <c r="GV2183" s="136"/>
      <c r="GW2183" s="136"/>
      <c r="GX2183" s="136"/>
      <c r="GY2183" s="136"/>
      <c r="GZ2183" s="136"/>
      <c r="HA2183" s="136"/>
      <c r="HB2183" s="136"/>
      <c r="HC2183" s="136"/>
      <c r="HD2183" s="136"/>
      <c r="HE2183" s="136"/>
      <c r="HF2183" s="136"/>
      <c r="HG2183" s="136"/>
      <c r="HH2183" s="136"/>
      <c r="HI2183" s="136"/>
      <c r="HJ2183" s="136"/>
      <c r="HK2183" s="136"/>
      <c r="HL2183" s="136"/>
      <c r="HM2183" s="136"/>
      <c r="HN2183" s="136"/>
      <c r="HO2183" s="136"/>
      <c r="HP2183" s="136"/>
      <c r="HQ2183" s="136"/>
      <c r="HR2183" s="136"/>
      <c r="HS2183" s="136"/>
      <c r="HT2183" s="136"/>
      <c r="HU2183" s="136"/>
      <c r="HV2183" s="136"/>
      <c r="HW2183" s="136"/>
      <c r="HX2183" s="136"/>
      <c r="HY2183" s="136"/>
      <c r="HZ2183" s="136"/>
      <c r="IA2183" s="136"/>
      <c r="IB2183" s="136"/>
      <c r="IC2183" s="136"/>
      <c r="ID2183" s="136"/>
      <c r="IE2183" s="136"/>
      <c r="IF2183" s="136"/>
      <c r="IG2183" s="136"/>
    </row>
    <row r="2184" spans="1:241" ht="15" customHeight="1" x14ac:dyDescent="0.25">
      <c r="A2184" s="223" t="s">
        <v>136</v>
      </c>
      <c r="B2184" s="217">
        <v>4777396</v>
      </c>
      <c r="C2184" s="217">
        <v>2930862</v>
      </c>
      <c r="D2184" s="217">
        <v>577552</v>
      </c>
      <c r="E2184" s="217">
        <v>1363470</v>
      </c>
      <c r="F2184" s="217">
        <v>1996145</v>
      </c>
      <c r="G2184" s="217">
        <v>606068</v>
      </c>
      <c r="H2184" s="235">
        <v>12251493</v>
      </c>
      <c r="I2184" s="136"/>
      <c r="J2184" s="321" t="s">
        <v>840</v>
      </c>
      <c r="K2184" s="217">
        <v>7017215</v>
      </c>
      <c r="L2184" s="217">
        <v>3683842</v>
      </c>
      <c r="M2184" s="217">
        <v>439371</v>
      </c>
      <c r="N2184" s="217">
        <v>1224924</v>
      </c>
      <c r="O2184" s="217">
        <v>1943475</v>
      </c>
      <c r="P2184" s="217">
        <v>297461</v>
      </c>
      <c r="Q2184" s="235">
        <v>14606288</v>
      </c>
      <c r="R2184" s="136"/>
      <c r="S2184" s="136"/>
      <c r="T2184" s="136"/>
      <c r="U2184" s="136"/>
      <c r="V2184" s="136"/>
      <c r="W2184" s="136"/>
      <c r="X2184" s="136"/>
      <c r="Y2184" s="136"/>
      <c r="Z2184" s="136"/>
      <c r="AA2184" s="136"/>
      <c r="AB2184" s="136"/>
      <c r="AC2184" s="136"/>
      <c r="AD2184" s="136"/>
      <c r="AE2184" s="136"/>
      <c r="AF2184" s="136"/>
      <c r="AG2184" s="136"/>
      <c r="AH2184" s="136"/>
      <c r="AI2184" s="136"/>
      <c r="AJ2184" s="136"/>
      <c r="AK2184" s="136"/>
      <c r="AL2184" s="136"/>
      <c r="AM2184" s="136"/>
      <c r="AN2184" s="136"/>
      <c r="AO2184" s="136"/>
      <c r="AP2184" s="136"/>
      <c r="AQ2184" s="136"/>
      <c r="AR2184" s="136"/>
      <c r="AS2184" s="136"/>
      <c r="AT2184" s="136"/>
      <c r="AU2184" s="136"/>
      <c r="AV2184" s="136"/>
      <c r="AW2184" s="136"/>
      <c r="AX2184" s="136"/>
      <c r="AY2184" s="136"/>
      <c r="AZ2184" s="136"/>
      <c r="BA2184" s="136"/>
      <c r="BB2184" s="136"/>
      <c r="BC2184" s="136"/>
      <c r="BD2184" s="136"/>
      <c r="BE2184" s="136"/>
      <c r="BF2184" s="136"/>
      <c r="BG2184" s="136"/>
      <c r="BH2184" s="136"/>
      <c r="BI2184" s="136"/>
      <c r="BJ2184" s="136"/>
      <c r="BK2184" s="136"/>
      <c r="BL2184" s="136"/>
      <c r="BM2184" s="136"/>
      <c r="BN2184" s="136"/>
      <c r="BO2184" s="136"/>
      <c r="BP2184" s="136"/>
      <c r="BQ2184" s="136"/>
      <c r="BR2184" s="136"/>
      <c r="BS2184" s="136"/>
      <c r="BT2184" s="136"/>
      <c r="BU2184" s="136"/>
      <c r="BV2184" s="136"/>
      <c r="BW2184" s="136"/>
      <c r="BX2184" s="136"/>
      <c r="BY2184" s="136"/>
      <c r="BZ2184" s="136"/>
      <c r="CA2184" s="136"/>
      <c r="CB2184" s="136"/>
      <c r="CC2184" s="136"/>
      <c r="CD2184" s="136"/>
      <c r="CE2184" s="136"/>
      <c r="CF2184" s="136"/>
      <c r="CG2184" s="136"/>
      <c r="CH2184" s="136"/>
      <c r="CI2184" s="136"/>
      <c r="CJ2184" s="136"/>
      <c r="CK2184" s="136"/>
      <c r="CL2184" s="136"/>
      <c r="CM2184" s="136"/>
      <c r="CN2184" s="136"/>
      <c r="CO2184" s="136"/>
      <c r="CP2184" s="136"/>
      <c r="CQ2184" s="136"/>
      <c r="CR2184" s="136"/>
      <c r="CS2184" s="136"/>
      <c r="CT2184" s="136"/>
      <c r="CU2184" s="136"/>
      <c r="CV2184" s="136"/>
      <c r="CW2184" s="136"/>
      <c r="CX2184" s="136"/>
      <c r="CY2184" s="136"/>
      <c r="CZ2184" s="136"/>
      <c r="DA2184" s="136"/>
      <c r="DB2184" s="136"/>
      <c r="DC2184" s="136"/>
      <c r="DD2184" s="136"/>
      <c r="DE2184" s="136"/>
      <c r="DF2184" s="136"/>
      <c r="DG2184" s="136"/>
      <c r="DH2184" s="136"/>
      <c r="DI2184" s="136"/>
      <c r="DJ2184" s="136"/>
      <c r="DK2184" s="136"/>
      <c r="DL2184" s="136"/>
      <c r="DM2184" s="136"/>
      <c r="DN2184" s="136"/>
      <c r="DO2184" s="136"/>
      <c r="DP2184" s="136"/>
      <c r="DQ2184" s="136"/>
      <c r="DR2184" s="136"/>
      <c r="DS2184" s="136"/>
      <c r="DT2184" s="136"/>
      <c r="DU2184" s="136"/>
      <c r="DV2184" s="136"/>
      <c r="DW2184" s="136"/>
      <c r="DX2184" s="136"/>
      <c r="DY2184" s="136"/>
      <c r="DZ2184" s="136"/>
      <c r="EA2184" s="136"/>
      <c r="EB2184" s="136"/>
      <c r="EC2184" s="136"/>
      <c r="ED2184" s="136"/>
      <c r="EE2184" s="136"/>
      <c r="EF2184" s="136"/>
      <c r="EG2184" s="136"/>
      <c r="EH2184" s="136"/>
      <c r="EI2184" s="136"/>
      <c r="EJ2184" s="136"/>
      <c r="EK2184" s="136"/>
      <c r="EL2184" s="136"/>
      <c r="EM2184" s="136"/>
      <c r="EN2184" s="136"/>
      <c r="EO2184" s="136"/>
      <c r="EP2184" s="136"/>
      <c r="EQ2184" s="136"/>
      <c r="ER2184" s="136"/>
      <c r="ES2184" s="136"/>
      <c r="ET2184" s="136"/>
      <c r="EU2184" s="136"/>
      <c r="EV2184" s="136"/>
      <c r="EW2184" s="136"/>
      <c r="EX2184" s="136"/>
      <c r="EY2184" s="136"/>
      <c r="EZ2184" s="136"/>
      <c r="FA2184" s="136"/>
      <c r="FB2184" s="136"/>
      <c r="FC2184" s="136"/>
      <c r="FD2184" s="136"/>
      <c r="FE2184" s="136"/>
      <c r="FF2184" s="136"/>
      <c r="FG2184" s="136"/>
      <c r="FH2184" s="136"/>
      <c r="FI2184" s="136"/>
      <c r="FJ2184" s="136"/>
      <c r="FK2184" s="136"/>
      <c r="FL2184" s="136"/>
      <c r="FM2184" s="136"/>
      <c r="FN2184" s="136"/>
      <c r="FO2184" s="136"/>
      <c r="FP2184" s="136"/>
      <c r="FQ2184" s="136"/>
      <c r="FR2184" s="136"/>
      <c r="FS2184" s="136"/>
      <c r="FT2184" s="136"/>
      <c r="FU2184" s="136"/>
      <c r="FV2184" s="136"/>
      <c r="FW2184" s="136"/>
      <c r="FX2184" s="136"/>
      <c r="FY2184" s="136"/>
      <c r="FZ2184" s="136"/>
      <c r="GA2184" s="136"/>
      <c r="GB2184" s="136"/>
      <c r="GC2184" s="136"/>
      <c r="GD2184" s="136"/>
      <c r="GE2184" s="136"/>
      <c r="GF2184" s="136"/>
      <c r="GG2184" s="136"/>
      <c r="GH2184" s="136"/>
      <c r="GI2184" s="136"/>
      <c r="GJ2184" s="136"/>
      <c r="GK2184" s="136"/>
      <c r="GL2184" s="136"/>
      <c r="GM2184" s="136"/>
      <c r="GN2184" s="136"/>
      <c r="GO2184" s="136"/>
      <c r="GP2184" s="136"/>
      <c r="GQ2184" s="136"/>
      <c r="GR2184" s="136"/>
      <c r="GS2184" s="136"/>
      <c r="GT2184" s="136"/>
      <c r="GU2184" s="136"/>
      <c r="GV2184" s="136"/>
      <c r="GW2184" s="136"/>
      <c r="GX2184" s="136"/>
      <c r="GY2184" s="136"/>
      <c r="GZ2184" s="136"/>
      <c r="HA2184" s="136"/>
      <c r="HB2184" s="136"/>
      <c r="HC2184" s="136"/>
      <c r="HD2184" s="136"/>
      <c r="HE2184" s="136"/>
      <c r="HF2184" s="136"/>
      <c r="HG2184" s="136"/>
      <c r="HH2184" s="136"/>
      <c r="HI2184" s="136"/>
      <c r="HJ2184" s="136"/>
      <c r="HK2184" s="136"/>
      <c r="HL2184" s="136"/>
      <c r="HM2184" s="136"/>
      <c r="HN2184" s="136"/>
      <c r="HO2184" s="136"/>
      <c r="HP2184" s="136"/>
      <c r="HQ2184" s="136"/>
      <c r="HR2184" s="136"/>
      <c r="HS2184" s="136"/>
      <c r="HT2184" s="136"/>
      <c r="HU2184" s="136"/>
      <c r="HV2184" s="136"/>
      <c r="HW2184" s="136"/>
      <c r="HX2184" s="136"/>
      <c r="HY2184" s="136"/>
      <c r="HZ2184" s="136"/>
      <c r="IA2184" s="136"/>
      <c r="IB2184" s="136"/>
      <c r="IC2184" s="136"/>
      <c r="ID2184" s="136"/>
      <c r="IE2184" s="136"/>
      <c r="IF2184" s="136"/>
      <c r="IG2184" s="136"/>
    </row>
    <row r="2185" spans="1:241" ht="15" customHeight="1" x14ac:dyDescent="0.25">
      <c r="A2185" s="223" t="s">
        <v>135</v>
      </c>
      <c r="B2185" s="217">
        <v>7030643</v>
      </c>
      <c r="C2185" s="217">
        <v>3620213</v>
      </c>
      <c r="D2185" s="217">
        <v>689063</v>
      </c>
      <c r="E2185" s="217">
        <v>2024552</v>
      </c>
      <c r="F2185" s="217">
        <v>1986373</v>
      </c>
      <c r="G2185" s="217">
        <v>418240</v>
      </c>
      <c r="H2185" s="235">
        <v>15769084</v>
      </c>
      <c r="I2185" s="136"/>
      <c r="J2185" s="321" t="s">
        <v>92</v>
      </c>
      <c r="K2185" s="217">
        <v>8386825</v>
      </c>
      <c r="L2185" s="217">
        <v>4669190</v>
      </c>
      <c r="M2185" s="217">
        <v>791474</v>
      </c>
      <c r="N2185" s="217">
        <v>1290810</v>
      </c>
      <c r="O2185" s="217">
        <v>1841036</v>
      </c>
      <c r="P2185" s="217">
        <v>395735</v>
      </c>
      <c r="Q2185" s="235">
        <v>17375070</v>
      </c>
      <c r="R2185" s="136"/>
      <c r="S2185" s="136"/>
      <c r="T2185" s="136"/>
      <c r="U2185" s="136"/>
      <c r="V2185" s="136"/>
      <c r="W2185" s="136"/>
      <c r="X2185" s="136"/>
      <c r="Y2185" s="136"/>
      <c r="Z2185" s="136"/>
      <c r="AA2185" s="136"/>
      <c r="AB2185" s="136"/>
      <c r="AC2185" s="136"/>
      <c r="AD2185" s="136"/>
      <c r="AE2185" s="136"/>
      <c r="AF2185" s="136"/>
      <c r="AG2185" s="136"/>
      <c r="AH2185" s="136"/>
      <c r="AI2185" s="136"/>
      <c r="AJ2185" s="136"/>
      <c r="AK2185" s="136"/>
      <c r="AL2185" s="136"/>
      <c r="AM2185" s="136"/>
      <c r="AN2185" s="136"/>
      <c r="AO2185" s="136"/>
      <c r="AP2185" s="136"/>
      <c r="AQ2185" s="136"/>
      <c r="AR2185" s="136"/>
      <c r="AS2185" s="136"/>
      <c r="AT2185" s="136"/>
      <c r="AU2185" s="136"/>
      <c r="AV2185" s="136"/>
      <c r="AW2185" s="136"/>
      <c r="AX2185" s="136"/>
      <c r="AY2185" s="136"/>
      <c r="AZ2185" s="136"/>
      <c r="BA2185" s="136"/>
      <c r="BB2185" s="136"/>
      <c r="BC2185" s="136"/>
      <c r="BD2185" s="136"/>
      <c r="BE2185" s="136"/>
      <c r="BF2185" s="136"/>
      <c r="BG2185" s="136"/>
      <c r="BH2185" s="136"/>
      <c r="BI2185" s="136"/>
      <c r="BJ2185" s="136"/>
      <c r="BK2185" s="136"/>
      <c r="BL2185" s="136"/>
      <c r="BM2185" s="136"/>
      <c r="BN2185" s="136"/>
      <c r="BO2185" s="136"/>
      <c r="BP2185" s="136"/>
      <c r="BQ2185" s="136"/>
      <c r="BR2185" s="136"/>
      <c r="BS2185" s="136"/>
      <c r="BT2185" s="136"/>
      <c r="BU2185" s="136"/>
      <c r="BV2185" s="136"/>
      <c r="BW2185" s="136"/>
      <c r="BX2185" s="136"/>
      <c r="BY2185" s="136"/>
      <c r="BZ2185" s="136"/>
      <c r="CA2185" s="136"/>
      <c r="CB2185" s="136"/>
      <c r="CC2185" s="136"/>
      <c r="CD2185" s="136"/>
      <c r="CE2185" s="136"/>
      <c r="CF2185" s="136"/>
      <c r="CG2185" s="136"/>
      <c r="CH2185" s="136"/>
      <c r="CI2185" s="136"/>
      <c r="CJ2185" s="136"/>
      <c r="CK2185" s="136"/>
      <c r="CL2185" s="136"/>
      <c r="CM2185" s="136"/>
      <c r="CN2185" s="136"/>
      <c r="CO2185" s="136"/>
      <c r="CP2185" s="136"/>
      <c r="CQ2185" s="136"/>
      <c r="CR2185" s="136"/>
      <c r="CS2185" s="136"/>
      <c r="CT2185" s="136"/>
      <c r="CU2185" s="136"/>
      <c r="CV2185" s="136"/>
      <c r="CW2185" s="136"/>
      <c r="CX2185" s="136"/>
      <c r="CY2185" s="136"/>
      <c r="CZ2185" s="136"/>
      <c r="DA2185" s="136"/>
      <c r="DB2185" s="136"/>
      <c r="DC2185" s="136"/>
      <c r="DD2185" s="136"/>
      <c r="DE2185" s="136"/>
      <c r="DF2185" s="136"/>
      <c r="DG2185" s="136"/>
      <c r="DH2185" s="136"/>
      <c r="DI2185" s="136"/>
      <c r="DJ2185" s="136"/>
      <c r="DK2185" s="136"/>
      <c r="DL2185" s="136"/>
      <c r="DM2185" s="136"/>
      <c r="DN2185" s="136"/>
      <c r="DO2185" s="136"/>
      <c r="DP2185" s="136"/>
      <c r="DQ2185" s="136"/>
      <c r="DR2185" s="136"/>
      <c r="DS2185" s="136"/>
      <c r="DT2185" s="136"/>
      <c r="DU2185" s="136"/>
      <c r="DV2185" s="136"/>
      <c r="DW2185" s="136"/>
      <c r="DX2185" s="136"/>
      <c r="DY2185" s="136"/>
      <c r="DZ2185" s="136"/>
      <c r="EA2185" s="136"/>
      <c r="EB2185" s="136"/>
      <c r="EC2185" s="136"/>
      <c r="ED2185" s="136"/>
      <c r="EE2185" s="136"/>
      <c r="EF2185" s="136"/>
      <c r="EG2185" s="136"/>
      <c r="EH2185" s="136"/>
      <c r="EI2185" s="136"/>
      <c r="EJ2185" s="136"/>
      <c r="EK2185" s="136"/>
      <c r="EL2185" s="136"/>
      <c r="EM2185" s="136"/>
      <c r="EN2185" s="136"/>
      <c r="EO2185" s="136"/>
      <c r="EP2185" s="136"/>
      <c r="EQ2185" s="136"/>
      <c r="ER2185" s="136"/>
      <c r="ES2185" s="136"/>
      <c r="ET2185" s="136"/>
      <c r="EU2185" s="136"/>
      <c r="EV2185" s="136"/>
      <c r="EW2185" s="136"/>
      <c r="EX2185" s="136"/>
      <c r="EY2185" s="136"/>
      <c r="EZ2185" s="136"/>
      <c r="FA2185" s="136"/>
      <c r="FB2185" s="136"/>
      <c r="FC2185" s="136"/>
      <c r="FD2185" s="136"/>
      <c r="FE2185" s="136"/>
      <c r="FF2185" s="136"/>
      <c r="FG2185" s="136"/>
      <c r="FH2185" s="136"/>
      <c r="FI2185" s="136"/>
      <c r="FJ2185" s="136"/>
      <c r="FK2185" s="136"/>
      <c r="FL2185" s="136"/>
      <c r="FM2185" s="136"/>
      <c r="FN2185" s="136"/>
      <c r="FO2185" s="136"/>
      <c r="FP2185" s="136"/>
      <c r="FQ2185" s="136"/>
      <c r="FR2185" s="136"/>
      <c r="FS2185" s="136"/>
      <c r="FT2185" s="136"/>
      <c r="FU2185" s="136"/>
      <c r="FV2185" s="136"/>
      <c r="FW2185" s="136"/>
      <c r="FX2185" s="136"/>
      <c r="FY2185" s="136"/>
      <c r="FZ2185" s="136"/>
      <c r="GA2185" s="136"/>
      <c r="GB2185" s="136"/>
      <c r="GC2185" s="136"/>
      <c r="GD2185" s="136"/>
      <c r="GE2185" s="136"/>
      <c r="GF2185" s="136"/>
      <c r="GG2185" s="136"/>
      <c r="GH2185" s="136"/>
      <c r="GI2185" s="136"/>
      <c r="GJ2185" s="136"/>
      <c r="GK2185" s="136"/>
      <c r="GL2185" s="136"/>
      <c r="GM2185" s="136"/>
      <c r="GN2185" s="136"/>
      <c r="GO2185" s="136"/>
      <c r="GP2185" s="136"/>
      <c r="GQ2185" s="136"/>
      <c r="GR2185" s="136"/>
      <c r="GS2185" s="136"/>
      <c r="GT2185" s="136"/>
      <c r="GU2185" s="136"/>
      <c r="GV2185" s="136"/>
      <c r="GW2185" s="136"/>
      <c r="GX2185" s="136"/>
      <c r="GY2185" s="136"/>
      <c r="GZ2185" s="136"/>
      <c r="HA2185" s="136"/>
      <c r="HB2185" s="136"/>
      <c r="HC2185" s="136"/>
      <c r="HD2185" s="136"/>
      <c r="HE2185" s="136"/>
      <c r="HF2185" s="136"/>
      <c r="HG2185" s="136"/>
      <c r="HH2185" s="136"/>
      <c r="HI2185" s="136"/>
      <c r="HJ2185" s="136"/>
      <c r="HK2185" s="136"/>
      <c r="HL2185" s="136"/>
      <c r="HM2185" s="136"/>
      <c r="HN2185" s="136"/>
      <c r="HO2185" s="136"/>
      <c r="HP2185" s="136"/>
      <c r="HQ2185" s="136"/>
      <c r="HR2185" s="136"/>
      <c r="HS2185" s="136"/>
      <c r="HT2185" s="136"/>
      <c r="HU2185" s="136"/>
      <c r="HV2185" s="136"/>
      <c r="HW2185" s="136"/>
      <c r="HX2185" s="136"/>
      <c r="HY2185" s="136"/>
      <c r="HZ2185" s="136"/>
      <c r="IA2185" s="136"/>
      <c r="IB2185" s="136"/>
      <c r="IC2185" s="136"/>
      <c r="ID2185" s="136"/>
      <c r="IE2185" s="136"/>
      <c r="IF2185" s="136"/>
      <c r="IG2185" s="136"/>
    </row>
    <row r="2186" spans="1:241" ht="15" customHeight="1" x14ac:dyDescent="0.25">
      <c r="A2186" s="214" t="s">
        <v>1261</v>
      </c>
      <c r="B2186" s="199">
        <v>188471401</v>
      </c>
      <c r="C2186" s="199">
        <v>100177854</v>
      </c>
      <c r="D2186" s="199">
        <v>20420034</v>
      </c>
      <c r="E2186" s="199">
        <v>37348250</v>
      </c>
      <c r="F2186" s="199">
        <v>45102265</v>
      </c>
      <c r="G2186" s="199">
        <v>12646984</v>
      </c>
      <c r="H2186" s="240">
        <v>404166788</v>
      </c>
      <c r="I2186" s="136"/>
      <c r="J2186" s="214" t="s">
        <v>1227</v>
      </c>
      <c r="K2186" s="199">
        <v>193988811</v>
      </c>
      <c r="L2186" s="199">
        <v>92379122</v>
      </c>
      <c r="M2186" s="199">
        <v>13733851</v>
      </c>
      <c r="N2186" s="199">
        <v>26994705</v>
      </c>
      <c r="O2186" s="199">
        <v>47078972</v>
      </c>
      <c r="P2186" s="199">
        <v>10267513</v>
      </c>
      <c r="Q2186" s="240">
        <v>384442974</v>
      </c>
      <c r="R2186" s="136"/>
      <c r="S2186" s="136"/>
      <c r="T2186" s="136"/>
      <c r="U2186" s="136"/>
      <c r="V2186" s="136"/>
      <c r="W2186" s="136"/>
      <c r="X2186" s="136"/>
      <c r="Y2186" s="136"/>
      <c r="Z2186" s="136"/>
      <c r="AA2186" s="136"/>
      <c r="AB2186" s="136"/>
      <c r="AC2186" s="136"/>
      <c r="AD2186" s="136"/>
      <c r="AE2186" s="136"/>
      <c r="AF2186" s="136"/>
      <c r="AG2186" s="136"/>
      <c r="AH2186" s="136"/>
      <c r="AI2186" s="136"/>
      <c r="AJ2186" s="136"/>
      <c r="AK2186" s="136"/>
      <c r="AL2186" s="136"/>
      <c r="AM2186" s="136"/>
      <c r="AN2186" s="136"/>
      <c r="AO2186" s="136"/>
      <c r="AP2186" s="136"/>
      <c r="AQ2186" s="136"/>
      <c r="AR2186" s="136"/>
      <c r="AS2186" s="136"/>
      <c r="AT2186" s="136"/>
      <c r="AU2186" s="136"/>
      <c r="AV2186" s="136"/>
      <c r="AW2186" s="136"/>
      <c r="AX2186" s="136"/>
      <c r="AY2186" s="136"/>
      <c r="AZ2186" s="136"/>
      <c r="BA2186" s="136"/>
      <c r="BB2186" s="136"/>
      <c r="BC2186" s="136"/>
      <c r="BD2186" s="136"/>
      <c r="BE2186" s="136"/>
      <c r="BF2186" s="136"/>
      <c r="BG2186" s="136"/>
      <c r="BH2186" s="136"/>
      <c r="BI2186" s="136"/>
      <c r="BJ2186" s="136"/>
      <c r="BK2186" s="136"/>
      <c r="BL2186" s="136"/>
      <c r="BM2186" s="136"/>
      <c r="BN2186" s="136"/>
      <c r="BO2186" s="136"/>
      <c r="BP2186" s="136"/>
      <c r="BQ2186" s="136"/>
      <c r="BR2186" s="136"/>
      <c r="BS2186" s="136"/>
      <c r="BT2186" s="136"/>
      <c r="BU2186" s="136"/>
      <c r="BV2186" s="136"/>
      <c r="BW2186" s="136"/>
      <c r="BX2186" s="136"/>
      <c r="BY2186" s="136"/>
      <c r="BZ2186" s="136"/>
      <c r="CA2186" s="136"/>
      <c r="CB2186" s="136"/>
      <c r="CC2186" s="136"/>
      <c r="CD2186" s="136"/>
      <c r="CE2186" s="136"/>
      <c r="CF2186" s="136"/>
      <c r="CG2186" s="136"/>
      <c r="CH2186" s="136"/>
      <c r="CI2186" s="136"/>
      <c r="CJ2186" s="136"/>
      <c r="CK2186" s="136"/>
      <c r="CL2186" s="136"/>
      <c r="CM2186" s="136"/>
      <c r="CN2186" s="136"/>
      <c r="CO2186" s="136"/>
      <c r="CP2186" s="136"/>
      <c r="CQ2186" s="136"/>
      <c r="CR2186" s="136"/>
      <c r="CS2186" s="136"/>
      <c r="CT2186" s="136"/>
      <c r="CU2186" s="136"/>
      <c r="CV2186" s="136"/>
      <c r="CW2186" s="136"/>
      <c r="CX2186" s="136"/>
      <c r="CY2186" s="136"/>
      <c r="CZ2186" s="136"/>
      <c r="DA2186" s="136"/>
      <c r="DB2186" s="136"/>
      <c r="DC2186" s="136"/>
      <c r="DD2186" s="136"/>
      <c r="DE2186" s="136"/>
      <c r="DF2186" s="136"/>
      <c r="DG2186" s="136"/>
      <c r="DH2186" s="136"/>
      <c r="DI2186" s="136"/>
      <c r="DJ2186" s="136"/>
      <c r="DK2186" s="136"/>
      <c r="DL2186" s="136"/>
      <c r="DM2186" s="136"/>
      <c r="DN2186" s="136"/>
      <c r="DO2186" s="136"/>
      <c r="DP2186" s="136"/>
      <c r="DQ2186" s="136"/>
      <c r="DR2186" s="136"/>
      <c r="DS2186" s="136"/>
      <c r="DT2186" s="136"/>
      <c r="DU2186" s="136"/>
      <c r="DV2186" s="136"/>
      <c r="DW2186" s="136"/>
      <c r="DX2186" s="136"/>
      <c r="DY2186" s="136"/>
      <c r="DZ2186" s="136"/>
      <c r="EA2186" s="136"/>
      <c r="EB2186" s="136"/>
      <c r="EC2186" s="136"/>
      <c r="ED2186" s="136"/>
      <c r="EE2186" s="136"/>
      <c r="EF2186" s="136"/>
      <c r="EG2186" s="136"/>
      <c r="EH2186" s="136"/>
      <c r="EI2186" s="136"/>
      <c r="EJ2186" s="136"/>
      <c r="EK2186" s="136"/>
      <c r="EL2186" s="136"/>
      <c r="EM2186" s="136"/>
      <c r="EN2186" s="136"/>
      <c r="EO2186" s="136"/>
      <c r="EP2186" s="136"/>
      <c r="EQ2186" s="136"/>
      <c r="ER2186" s="136"/>
      <c r="ES2186" s="136"/>
      <c r="ET2186" s="136"/>
      <c r="EU2186" s="136"/>
      <c r="EV2186" s="136"/>
      <c r="EW2186" s="136"/>
      <c r="EX2186" s="136"/>
      <c r="EY2186" s="136"/>
      <c r="EZ2186" s="136"/>
      <c r="FA2186" s="136"/>
      <c r="FB2186" s="136"/>
      <c r="FC2186" s="136"/>
      <c r="FD2186" s="136"/>
      <c r="FE2186" s="136"/>
      <c r="FF2186" s="136"/>
      <c r="FG2186" s="136"/>
      <c r="FH2186" s="136"/>
      <c r="FI2186" s="136"/>
      <c r="FJ2186" s="136"/>
      <c r="FK2186" s="136"/>
      <c r="FL2186" s="136"/>
      <c r="FM2186" s="136"/>
      <c r="FN2186" s="136"/>
      <c r="FO2186" s="136"/>
      <c r="FP2186" s="136"/>
      <c r="FQ2186" s="136"/>
      <c r="FR2186" s="136"/>
      <c r="FS2186" s="136"/>
      <c r="FT2186" s="136"/>
      <c r="FU2186" s="136"/>
      <c r="FV2186" s="136"/>
      <c r="FW2186" s="136"/>
      <c r="FX2186" s="136"/>
      <c r="FY2186" s="136"/>
      <c r="FZ2186" s="136"/>
      <c r="GA2186" s="136"/>
      <c r="GB2186" s="136"/>
      <c r="GC2186" s="136"/>
      <c r="GD2186" s="136"/>
      <c r="GE2186" s="136"/>
      <c r="GF2186" s="136"/>
      <c r="GG2186" s="136"/>
      <c r="GH2186" s="136"/>
      <c r="GI2186" s="136"/>
      <c r="GJ2186" s="136"/>
      <c r="GK2186" s="136"/>
      <c r="GL2186" s="136"/>
      <c r="GM2186" s="136"/>
      <c r="GN2186" s="136"/>
      <c r="GO2186" s="136"/>
      <c r="GP2186" s="136"/>
      <c r="GQ2186" s="136"/>
      <c r="GR2186" s="136"/>
      <c r="GS2186" s="136"/>
      <c r="GT2186" s="136"/>
      <c r="GU2186" s="136"/>
      <c r="GV2186" s="136"/>
      <c r="GW2186" s="136"/>
      <c r="GX2186" s="136"/>
      <c r="GY2186" s="136"/>
      <c r="GZ2186" s="136"/>
      <c r="HA2186" s="136"/>
      <c r="HB2186" s="136"/>
      <c r="HC2186" s="136"/>
      <c r="HD2186" s="136"/>
      <c r="HE2186" s="136"/>
      <c r="HF2186" s="136"/>
      <c r="HG2186" s="136"/>
      <c r="HH2186" s="136"/>
      <c r="HI2186" s="136"/>
      <c r="HJ2186" s="136"/>
      <c r="HK2186" s="136"/>
      <c r="HL2186" s="136"/>
      <c r="HM2186" s="136"/>
      <c r="HN2186" s="136"/>
      <c r="HO2186" s="136"/>
      <c r="HP2186" s="136"/>
      <c r="HQ2186" s="136"/>
      <c r="HR2186" s="136"/>
      <c r="HS2186" s="136"/>
      <c r="HT2186" s="136"/>
      <c r="HU2186" s="136"/>
      <c r="HV2186" s="136"/>
      <c r="HW2186" s="136"/>
      <c r="HX2186" s="136"/>
      <c r="HY2186" s="136"/>
      <c r="HZ2186" s="136"/>
      <c r="IA2186" s="136"/>
      <c r="IB2186" s="136"/>
      <c r="IC2186" s="136"/>
      <c r="ID2186" s="136"/>
      <c r="IE2186" s="136"/>
      <c r="IF2186" s="136"/>
      <c r="IG2186" s="136"/>
    </row>
    <row r="2187" spans="1:241" ht="15" customHeight="1" x14ac:dyDescent="0.25">
      <c r="A2187" s="215" t="s">
        <v>1262</v>
      </c>
      <c r="B2187" s="200">
        <v>8566881.8636363633</v>
      </c>
      <c r="C2187" s="200">
        <v>4553538.8181818184</v>
      </c>
      <c r="D2187" s="200">
        <v>928183.36363636365</v>
      </c>
      <c r="E2187" s="200">
        <v>1697647.7272727273</v>
      </c>
      <c r="F2187" s="200">
        <v>2050102.9545454546</v>
      </c>
      <c r="G2187" s="200">
        <v>574862.90909090906</v>
      </c>
      <c r="H2187" s="200">
        <v>18371217.636363637</v>
      </c>
      <c r="I2187" s="136"/>
      <c r="J2187" s="215" t="s">
        <v>1228</v>
      </c>
      <c r="K2187" s="324">
        <v>8817673.2272727266</v>
      </c>
      <c r="L2187" s="324">
        <v>4199051</v>
      </c>
      <c r="M2187" s="324">
        <v>624265.95454545459</v>
      </c>
      <c r="N2187" s="324">
        <v>1227032.0454545454</v>
      </c>
      <c r="O2187" s="324">
        <v>2139953.2727272729</v>
      </c>
      <c r="P2187" s="324">
        <v>466705.13636363635</v>
      </c>
      <c r="Q2187" s="324">
        <v>17474680.636363637</v>
      </c>
      <c r="R2187" s="136"/>
      <c r="S2187" s="136"/>
      <c r="T2187" s="136"/>
      <c r="U2187" s="136"/>
      <c r="V2187" s="136"/>
      <c r="W2187" s="136"/>
      <c r="X2187" s="136"/>
      <c r="Y2187" s="136"/>
      <c r="Z2187" s="136"/>
      <c r="AA2187" s="136"/>
      <c r="AB2187" s="136"/>
      <c r="AC2187" s="136"/>
      <c r="AD2187" s="136"/>
      <c r="AE2187" s="136"/>
      <c r="AF2187" s="136"/>
      <c r="AG2187" s="136"/>
      <c r="AH2187" s="136"/>
      <c r="AI2187" s="136"/>
      <c r="AJ2187" s="136"/>
      <c r="AK2187" s="136"/>
      <c r="AL2187" s="136"/>
      <c r="AM2187" s="136"/>
      <c r="AN2187" s="136"/>
      <c r="AO2187" s="136"/>
      <c r="AP2187" s="136"/>
      <c r="AQ2187" s="136"/>
      <c r="AR2187" s="136"/>
      <c r="AS2187" s="136"/>
      <c r="AT2187" s="136"/>
      <c r="AU2187" s="136"/>
      <c r="AV2187" s="136"/>
      <c r="AW2187" s="136"/>
      <c r="AX2187" s="136"/>
      <c r="AY2187" s="136"/>
      <c r="AZ2187" s="136"/>
      <c r="BA2187" s="136"/>
      <c r="BB2187" s="136"/>
      <c r="BC2187" s="136"/>
      <c r="BD2187" s="136"/>
      <c r="BE2187" s="136"/>
      <c r="BF2187" s="136"/>
      <c r="BG2187" s="136"/>
      <c r="BH2187" s="136"/>
      <c r="BI2187" s="136"/>
      <c r="BJ2187" s="136"/>
      <c r="BK2187" s="136"/>
      <c r="BL2187" s="136"/>
      <c r="BM2187" s="136"/>
      <c r="BN2187" s="136"/>
      <c r="BO2187" s="136"/>
      <c r="BP2187" s="136"/>
      <c r="BQ2187" s="136"/>
      <c r="BR2187" s="136"/>
      <c r="BS2187" s="136"/>
      <c r="BT2187" s="136"/>
      <c r="BU2187" s="136"/>
      <c r="BV2187" s="136"/>
      <c r="BW2187" s="136"/>
      <c r="BX2187" s="136"/>
      <c r="BY2187" s="136"/>
      <c r="BZ2187" s="136"/>
      <c r="CA2187" s="136"/>
      <c r="CB2187" s="136"/>
      <c r="CC2187" s="136"/>
      <c r="CD2187" s="136"/>
      <c r="CE2187" s="136"/>
      <c r="CF2187" s="136"/>
      <c r="CG2187" s="136"/>
      <c r="CH2187" s="136"/>
      <c r="CI2187" s="136"/>
      <c r="CJ2187" s="136"/>
      <c r="CK2187" s="136"/>
      <c r="CL2187" s="136"/>
      <c r="CM2187" s="136"/>
      <c r="CN2187" s="136"/>
      <c r="CO2187" s="136"/>
      <c r="CP2187" s="136"/>
      <c r="CQ2187" s="136"/>
      <c r="CR2187" s="136"/>
      <c r="CS2187" s="136"/>
      <c r="CT2187" s="136"/>
      <c r="CU2187" s="136"/>
      <c r="CV2187" s="136"/>
      <c r="CW2187" s="136"/>
      <c r="CX2187" s="136"/>
      <c r="CY2187" s="136"/>
      <c r="CZ2187" s="136"/>
      <c r="DA2187" s="136"/>
      <c r="DB2187" s="136"/>
      <c r="DC2187" s="136"/>
      <c r="DD2187" s="136"/>
      <c r="DE2187" s="136"/>
      <c r="DF2187" s="136"/>
      <c r="DG2187" s="136"/>
      <c r="DH2187" s="136"/>
      <c r="DI2187" s="136"/>
      <c r="DJ2187" s="136"/>
      <c r="DK2187" s="136"/>
      <c r="DL2187" s="136"/>
      <c r="DM2187" s="136"/>
      <c r="DN2187" s="136"/>
      <c r="DO2187" s="136"/>
      <c r="DP2187" s="136"/>
      <c r="DQ2187" s="136"/>
      <c r="DR2187" s="136"/>
      <c r="DS2187" s="136"/>
      <c r="DT2187" s="136"/>
      <c r="DU2187" s="136"/>
      <c r="DV2187" s="136"/>
      <c r="DW2187" s="136"/>
      <c r="DX2187" s="136"/>
      <c r="DY2187" s="136"/>
      <c r="DZ2187" s="136"/>
      <c r="EA2187" s="136"/>
      <c r="EB2187" s="136"/>
      <c r="EC2187" s="136"/>
      <c r="ED2187" s="136"/>
      <c r="EE2187" s="136"/>
      <c r="EF2187" s="136"/>
      <c r="EG2187" s="136"/>
      <c r="EH2187" s="136"/>
      <c r="EI2187" s="136"/>
      <c r="EJ2187" s="136"/>
      <c r="EK2187" s="136"/>
      <c r="EL2187" s="136"/>
      <c r="EM2187" s="136"/>
      <c r="EN2187" s="136"/>
      <c r="EO2187" s="136"/>
      <c r="EP2187" s="136"/>
      <c r="EQ2187" s="136"/>
      <c r="ER2187" s="136"/>
      <c r="ES2187" s="136"/>
      <c r="ET2187" s="136"/>
      <c r="EU2187" s="136"/>
      <c r="EV2187" s="136"/>
      <c r="EW2187" s="136"/>
      <c r="EX2187" s="136"/>
      <c r="EY2187" s="136"/>
      <c r="EZ2187" s="136"/>
      <c r="FA2187" s="136"/>
      <c r="FB2187" s="136"/>
      <c r="FC2187" s="136"/>
      <c r="FD2187" s="136"/>
      <c r="FE2187" s="136"/>
      <c r="FF2187" s="136"/>
      <c r="FG2187" s="136"/>
      <c r="FH2187" s="136"/>
      <c r="FI2187" s="136"/>
      <c r="FJ2187" s="136"/>
      <c r="FK2187" s="136"/>
      <c r="FL2187" s="136"/>
      <c r="FM2187" s="136"/>
      <c r="FN2187" s="136"/>
      <c r="FO2187" s="136"/>
      <c r="FP2187" s="136"/>
      <c r="FQ2187" s="136"/>
      <c r="FR2187" s="136"/>
      <c r="FS2187" s="136"/>
      <c r="FT2187" s="136"/>
      <c r="FU2187" s="136"/>
      <c r="FV2187" s="136"/>
      <c r="FW2187" s="136"/>
      <c r="FX2187" s="136"/>
      <c r="FY2187" s="136"/>
      <c r="FZ2187" s="136"/>
      <c r="GA2187" s="136"/>
      <c r="GB2187" s="136"/>
      <c r="GC2187" s="136"/>
      <c r="GD2187" s="136"/>
      <c r="GE2187" s="136"/>
      <c r="GF2187" s="136"/>
      <c r="GG2187" s="136"/>
      <c r="GH2187" s="136"/>
      <c r="GI2187" s="136"/>
      <c r="GJ2187" s="136"/>
      <c r="GK2187" s="136"/>
      <c r="GL2187" s="136"/>
      <c r="GM2187" s="136"/>
      <c r="GN2187" s="136"/>
      <c r="GO2187" s="136"/>
      <c r="GP2187" s="136"/>
      <c r="GQ2187" s="136"/>
      <c r="GR2187" s="136"/>
      <c r="GS2187" s="136"/>
      <c r="GT2187" s="136"/>
      <c r="GU2187" s="136"/>
      <c r="GV2187" s="136"/>
      <c r="GW2187" s="136"/>
      <c r="GX2187" s="136"/>
      <c r="GY2187" s="136"/>
      <c r="GZ2187" s="136"/>
      <c r="HA2187" s="136"/>
      <c r="HB2187" s="136"/>
      <c r="HC2187" s="136"/>
      <c r="HD2187" s="136"/>
      <c r="HE2187" s="136"/>
      <c r="HF2187" s="136"/>
      <c r="HG2187" s="136"/>
      <c r="HH2187" s="136"/>
      <c r="HI2187" s="136"/>
      <c r="HJ2187" s="136"/>
      <c r="HK2187" s="136"/>
      <c r="HL2187" s="136"/>
      <c r="HM2187" s="136"/>
      <c r="HN2187" s="136"/>
      <c r="HO2187" s="136"/>
      <c r="HP2187" s="136"/>
      <c r="HQ2187" s="136"/>
      <c r="HR2187" s="136"/>
      <c r="HS2187" s="136"/>
      <c r="HT2187" s="136"/>
      <c r="HU2187" s="136"/>
      <c r="HV2187" s="136"/>
      <c r="HW2187" s="136"/>
      <c r="HX2187" s="136"/>
      <c r="HY2187" s="136"/>
      <c r="HZ2187" s="136"/>
      <c r="IA2187" s="136"/>
      <c r="IB2187" s="136"/>
      <c r="IC2187" s="136"/>
      <c r="ID2187" s="136"/>
      <c r="IE2187" s="136"/>
      <c r="IF2187" s="136"/>
      <c r="IG2187" s="136"/>
    </row>
    <row r="2188" spans="1:241" ht="15" customHeight="1" x14ac:dyDescent="0.25">
      <c r="A2188" s="135"/>
      <c r="B2188" s="135"/>
      <c r="C2188" s="135"/>
      <c r="D2188" s="135"/>
      <c r="E2188" s="135"/>
      <c r="F2188" s="135"/>
      <c r="G2188" s="135"/>
      <c r="H2188" s="135"/>
      <c r="I2188" s="136"/>
      <c r="J2188" s="136"/>
      <c r="K2188" s="136"/>
      <c r="L2188" s="136"/>
      <c r="M2188" s="136"/>
      <c r="N2188" s="136"/>
      <c r="O2188" s="136"/>
      <c r="P2188" s="136"/>
      <c r="Q2188" s="136"/>
      <c r="R2188" s="136"/>
      <c r="S2188" s="136"/>
      <c r="T2188" s="136"/>
      <c r="U2188" s="136"/>
      <c r="V2188" s="136"/>
      <c r="W2188" s="136"/>
      <c r="X2188" s="136"/>
      <c r="Y2188" s="136"/>
      <c r="Z2188" s="136"/>
      <c r="AA2188" s="136"/>
      <c r="AB2188" s="136"/>
      <c r="AC2188" s="136"/>
      <c r="AD2188" s="136"/>
      <c r="AE2188" s="136"/>
      <c r="AF2188" s="136"/>
      <c r="AG2188" s="136"/>
      <c r="AH2188" s="136"/>
      <c r="AI2188" s="136"/>
      <c r="AJ2188" s="136"/>
      <c r="AK2188" s="136"/>
      <c r="AL2188" s="136"/>
      <c r="AM2188" s="136"/>
      <c r="AN2188" s="136"/>
      <c r="AO2188" s="136"/>
      <c r="AP2188" s="136"/>
      <c r="AQ2188" s="136"/>
      <c r="AR2188" s="136"/>
      <c r="AS2188" s="136"/>
      <c r="AT2188" s="136"/>
      <c r="AU2188" s="136"/>
      <c r="AV2188" s="136"/>
      <c r="AW2188" s="136"/>
      <c r="AX2188" s="136"/>
      <c r="AY2188" s="136"/>
      <c r="AZ2188" s="136"/>
      <c r="BA2188" s="136"/>
      <c r="BB2188" s="136"/>
      <c r="BC2188" s="136"/>
      <c r="BD2188" s="136"/>
      <c r="BE2188" s="136"/>
      <c r="BF2188" s="136"/>
      <c r="BG2188" s="136"/>
      <c r="BH2188" s="136"/>
      <c r="BI2188" s="136"/>
      <c r="BJ2188" s="136"/>
      <c r="BK2188" s="136"/>
      <c r="BL2188" s="136"/>
      <c r="BM2188" s="136"/>
      <c r="BN2188" s="136"/>
      <c r="BO2188" s="136"/>
      <c r="BP2188" s="136"/>
      <c r="BQ2188" s="136"/>
      <c r="BR2188" s="136"/>
      <c r="BS2188" s="136"/>
      <c r="BT2188" s="136"/>
      <c r="BU2188" s="136"/>
      <c r="BV2188" s="136"/>
      <c r="BW2188" s="136"/>
      <c r="BX2188" s="136"/>
      <c r="BY2188" s="136"/>
      <c r="BZ2188" s="136"/>
      <c r="CA2188" s="136"/>
      <c r="CB2188" s="136"/>
      <c r="CC2188" s="136"/>
      <c r="CD2188" s="136"/>
      <c r="CE2188" s="136"/>
      <c r="CF2188" s="136"/>
      <c r="CG2188" s="136"/>
      <c r="CH2188" s="136"/>
      <c r="CI2188" s="136"/>
      <c r="CJ2188" s="136"/>
      <c r="CK2188" s="136"/>
      <c r="CL2188" s="136"/>
      <c r="CM2188" s="136"/>
      <c r="CN2188" s="136"/>
      <c r="CO2188" s="136"/>
      <c r="CP2188" s="136"/>
      <c r="CQ2188" s="136"/>
      <c r="CR2188" s="136"/>
      <c r="CS2188" s="136"/>
      <c r="CT2188" s="136"/>
      <c r="CU2188" s="136"/>
      <c r="CV2188" s="136"/>
      <c r="CW2188" s="136"/>
      <c r="CX2188" s="136"/>
      <c r="CY2188" s="136"/>
      <c r="CZ2188" s="136"/>
      <c r="DA2188" s="136"/>
      <c r="DB2188" s="136"/>
      <c r="DC2188" s="136"/>
      <c r="DD2188" s="136"/>
      <c r="DE2188" s="136"/>
      <c r="DF2188" s="136"/>
      <c r="DG2188" s="136"/>
      <c r="DH2188" s="136"/>
      <c r="DI2188" s="136"/>
      <c r="DJ2188" s="136"/>
      <c r="DK2188" s="136"/>
      <c r="DL2188" s="136"/>
      <c r="DM2188" s="136"/>
      <c r="DN2188" s="136"/>
      <c r="DO2188" s="136"/>
      <c r="DP2188" s="136"/>
      <c r="DQ2188" s="136"/>
      <c r="DR2188" s="136"/>
      <c r="DS2188" s="136"/>
      <c r="DT2188" s="136"/>
      <c r="DU2188" s="136"/>
      <c r="DV2188" s="136"/>
      <c r="DW2188" s="136"/>
      <c r="DX2188" s="136"/>
      <c r="DY2188" s="136"/>
      <c r="DZ2188" s="136"/>
      <c r="EA2188" s="136"/>
      <c r="EB2188" s="136"/>
      <c r="EC2188" s="136"/>
      <c r="ED2188" s="136"/>
      <c r="EE2188" s="136"/>
      <c r="EF2188" s="136"/>
      <c r="EG2188" s="136"/>
      <c r="EH2188" s="136"/>
      <c r="EI2188" s="136"/>
      <c r="EJ2188" s="136"/>
      <c r="EK2188" s="136"/>
      <c r="EL2188" s="136"/>
      <c r="EM2188" s="136"/>
      <c r="EN2188" s="136"/>
      <c r="EO2188" s="136"/>
      <c r="EP2188" s="136"/>
      <c r="EQ2188" s="136"/>
      <c r="ER2188" s="136"/>
      <c r="ES2188" s="136"/>
      <c r="ET2188" s="136"/>
      <c r="EU2188" s="136"/>
      <c r="EV2188" s="136"/>
      <c r="EW2188" s="136"/>
      <c r="EX2188" s="136"/>
      <c r="EY2188" s="136"/>
      <c r="EZ2188" s="136"/>
      <c r="FA2188" s="136"/>
      <c r="FB2188" s="136"/>
      <c r="FC2188" s="136"/>
      <c r="FD2188" s="136"/>
      <c r="FE2188" s="136"/>
      <c r="FF2188" s="136"/>
      <c r="FG2188" s="136"/>
      <c r="FH2188" s="136"/>
      <c r="FI2188" s="136"/>
      <c r="FJ2188" s="136"/>
      <c r="FK2188" s="136"/>
      <c r="FL2188" s="136"/>
      <c r="FM2188" s="136"/>
      <c r="FN2188" s="136"/>
      <c r="FO2188" s="136"/>
      <c r="FP2188" s="136"/>
      <c r="FQ2188" s="136"/>
      <c r="FR2188" s="136"/>
      <c r="FS2188" s="136"/>
      <c r="FT2188" s="136"/>
      <c r="FU2188" s="136"/>
      <c r="FV2188" s="136"/>
      <c r="FW2188" s="136"/>
      <c r="FX2188" s="136"/>
      <c r="FY2188" s="136"/>
      <c r="FZ2188" s="136"/>
      <c r="GA2188" s="136"/>
      <c r="GB2188" s="136"/>
      <c r="GC2188" s="136"/>
      <c r="GD2188" s="136"/>
      <c r="GE2188" s="136"/>
      <c r="GF2188" s="136"/>
      <c r="GG2188" s="136"/>
      <c r="GH2188" s="136"/>
      <c r="GI2188" s="136"/>
      <c r="GJ2188" s="136"/>
      <c r="GK2188" s="136"/>
      <c r="GL2188" s="136"/>
      <c r="GM2188" s="136"/>
      <c r="GN2188" s="136"/>
      <c r="GO2188" s="136"/>
      <c r="GP2188" s="136"/>
      <c r="GQ2188" s="136"/>
      <c r="GR2188" s="136"/>
      <c r="GS2188" s="136"/>
      <c r="GT2188" s="136"/>
      <c r="GU2188" s="136"/>
      <c r="GV2188" s="136"/>
      <c r="GW2188" s="136"/>
      <c r="GX2188" s="136"/>
      <c r="GY2188" s="136"/>
      <c r="GZ2188" s="136"/>
      <c r="HA2188" s="136"/>
      <c r="HB2188" s="136"/>
      <c r="HC2188" s="136"/>
      <c r="HD2188" s="136"/>
      <c r="HE2188" s="136"/>
      <c r="HF2188" s="136"/>
      <c r="HG2188" s="136"/>
      <c r="HH2188" s="136"/>
      <c r="HI2188" s="136"/>
      <c r="HJ2188" s="136"/>
      <c r="HK2188" s="136"/>
      <c r="HL2188" s="136"/>
      <c r="HM2188" s="136"/>
      <c r="HN2188" s="136"/>
      <c r="HO2188" s="136"/>
      <c r="HP2188" s="136"/>
      <c r="HQ2188" s="136"/>
      <c r="HR2188" s="136"/>
      <c r="HS2188" s="136"/>
      <c r="HT2188" s="136"/>
      <c r="HU2188" s="136"/>
      <c r="HV2188" s="136"/>
      <c r="HW2188" s="136"/>
      <c r="HX2188" s="136"/>
      <c r="HY2188" s="136"/>
      <c r="HZ2188" s="136"/>
      <c r="IA2188" s="136"/>
      <c r="IB2188" s="136"/>
      <c r="IC2188" s="136"/>
      <c r="ID2188" s="136"/>
      <c r="IE2188" s="136"/>
      <c r="IF2188" s="136"/>
      <c r="IG2188" s="136"/>
    </row>
    <row r="2189" spans="1:241" ht="38.1" customHeight="1" x14ac:dyDescent="0.25">
      <c r="A2189" s="461" t="s">
        <v>1162</v>
      </c>
      <c r="B2189" s="461"/>
      <c r="C2189" s="461"/>
      <c r="D2189" s="461"/>
      <c r="E2189" s="461"/>
      <c r="F2189" s="461"/>
      <c r="G2189" s="461"/>
      <c r="H2189" s="461"/>
      <c r="I2189" s="461"/>
      <c r="J2189" s="461"/>
      <c r="K2189" s="461"/>
      <c r="L2189" s="461"/>
      <c r="M2189" s="461"/>
      <c r="N2189" s="461"/>
      <c r="O2189" s="461"/>
      <c r="P2189" s="461"/>
      <c r="Q2189" s="461"/>
      <c r="R2189" s="136"/>
      <c r="S2189" s="136"/>
      <c r="T2189" s="136"/>
      <c r="U2189" s="136"/>
      <c r="V2189" s="136"/>
      <c r="W2189" s="136"/>
      <c r="X2189" s="136"/>
      <c r="Y2189" s="136"/>
      <c r="Z2189" s="136"/>
      <c r="AA2189" s="136"/>
      <c r="AB2189" s="136"/>
      <c r="AC2189" s="136"/>
      <c r="AD2189" s="136"/>
      <c r="AE2189" s="136"/>
      <c r="AF2189" s="136"/>
      <c r="AG2189" s="136"/>
      <c r="AH2189" s="136"/>
      <c r="AI2189" s="136"/>
      <c r="AJ2189" s="136"/>
      <c r="AK2189" s="136"/>
      <c r="AL2189" s="136"/>
      <c r="AM2189" s="136"/>
      <c r="AN2189" s="136"/>
      <c r="AO2189" s="136"/>
      <c r="AP2189" s="136"/>
      <c r="AQ2189" s="136"/>
      <c r="AR2189" s="136"/>
      <c r="AS2189" s="136"/>
      <c r="AT2189" s="136"/>
      <c r="AU2189" s="136"/>
      <c r="AV2189" s="136"/>
      <c r="AW2189" s="136"/>
      <c r="AX2189" s="136"/>
      <c r="AY2189" s="136"/>
      <c r="AZ2189" s="136"/>
      <c r="BA2189" s="136"/>
      <c r="BB2189" s="136"/>
      <c r="BC2189" s="136"/>
      <c r="BD2189" s="136"/>
      <c r="BE2189" s="136"/>
      <c r="BF2189" s="136"/>
      <c r="BG2189" s="136"/>
      <c r="BH2189" s="136"/>
      <c r="BI2189" s="136"/>
      <c r="BJ2189" s="136"/>
      <c r="BK2189" s="136"/>
      <c r="BL2189" s="136"/>
      <c r="BM2189" s="136"/>
      <c r="BN2189" s="136"/>
      <c r="BO2189" s="136"/>
      <c r="BP2189" s="136"/>
      <c r="BQ2189" s="136"/>
      <c r="BR2189" s="136"/>
      <c r="BS2189" s="136"/>
      <c r="BT2189" s="136"/>
      <c r="BU2189" s="136"/>
      <c r="BV2189" s="136"/>
      <c r="BW2189" s="136"/>
      <c r="BX2189" s="136"/>
      <c r="BY2189" s="136"/>
      <c r="BZ2189" s="136"/>
      <c r="CA2189" s="136"/>
      <c r="CB2189" s="136"/>
      <c r="CC2189" s="136"/>
      <c r="CD2189" s="136"/>
      <c r="CE2189" s="136"/>
      <c r="CF2189" s="136"/>
      <c r="CG2189" s="136"/>
      <c r="CH2189" s="136"/>
      <c r="CI2189" s="136"/>
      <c r="CJ2189" s="136"/>
      <c r="CK2189" s="136"/>
      <c r="CL2189" s="136"/>
      <c r="CM2189" s="136"/>
      <c r="CN2189" s="136"/>
      <c r="CO2189" s="136"/>
      <c r="CP2189" s="136"/>
      <c r="CQ2189" s="136"/>
      <c r="CR2189" s="136"/>
      <c r="CS2189" s="136"/>
      <c r="CT2189" s="136"/>
      <c r="CU2189" s="136"/>
      <c r="CV2189" s="136"/>
      <c r="CW2189" s="136"/>
      <c r="CX2189" s="136"/>
      <c r="CY2189" s="136"/>
      <c r="CZ2189" s="136"/>
      <c r="DA2189" s="136"/>
      <c r="DB2189" s="136"/>
      <c r="DC2189" s="136"/>
      <c r="DD2189" s="136"/>
      <c r="DE2189" s="136"/>
      <c r="DF2189" s="136"/>
      <c r="DG2189" s="136"/>
      <c r="DH2189" s="136"/>
      <c r="DI2189" s="136"/>
      <c r="DJ2189" s="136"/>
      <c r="DK2189" s="136"/>
      <c r="DL2189" s="136"/>
      <c r="DM2189" s="136"/>
      <c r="DN2189" s="136"/>
      <c r="DO2189" s="136"/>
      <c r="DP2189" s="136"/>
      <c r="DQ2189" s="136"/>
      <c r="DR2189" s="136"/>
      <c r="DS2189" s="136"/>
      <c r="DT2189" s="136"/>
      <c r="DU2189" s="136"/>
      <c r="DV2189" s="136"/>
      <c r="DW2189" s="136"/>
      <c r="DX2189" s="136"/>
      <c r="DY2189" s="136"/>
      <c r="DZ2189" s="136"/>
      <c r="EA2189" s="136"/>
      <c r="EB2189" s="136"/>
      <c r="EC2189" s="136"/>
      <c r="ED2189" s="136"/>
      <c r="EE2189" s="136"/>
      <c r="EF2189" s="136"/>
      <c r="EG2189" s="136"/>
      <c r="EH2189" s="136"/>
      <c r="EI2189" s="136"/>
      <c r="EJ2189" s="136"/>
      <c r="EK2189" s="136"/>
      <c r="EL2189" s="136"/>
      <c r="EM2189" s="136"/>
      <c r="EN2189" s="136"/>
      <c r="EO2189" s="136"/>
      <c r="EP2189" s="136"/>
      <c r="EQ2189" s="136"/>
      <c r="ER2189" s="136"/>
      <c r="ES2189" s="136"/>
      <c r="ET2189" s="136"/>
      <c r="EU2189" s="136"/>
      <c r="EV2189" s="136"/>
      <c r="EW2189" s="136"/>
      <c r="EX2189" s="136"/>
      <c r="EY2189" s="136"/>
      <c r="EZ2189" s="136"/>
      <c r="FA2189" s="136"/>
      <c r="FB2189" s="136"/>
      <c r="FC2189" s="136"/>
      <c r="FD2189" s="136"/>
      <c r="FE2189" s="136"/>
      <c r="FF2189" s="136"/>
      <c r="FG2189" s="136"/>
      <c r="FH2189" s="136"/>
      <c r="FI2189" s="136"/>
      <c r="FJ2189" s="136"/>
      <c r="FK2189" s="136"/>
      <c r="FL2189" s="136"/>
      <c r="FM2189" s="136"/>
      <c r="FN2189" s="136"/>
      <c r="FO2189" s="136"/>
      <c r="FP2189" s="136"/>
      <c r="FQ2189" s="136"/>
      <c r="FR2189" s="136"/>
      <c r="FS2189" s="136"/>
      <c r="FT2189" s="136"/>
      <c r="FU2189" s="136"/>
      <c r="FV2189" s="136"/>
      <c r="FW2189" s="136"/>
      <c r="FX2189" s="136"/>
      <c r="FY2189" s="136"/>
      <c r="FZ2189" s="136"/>
      <c r="GA2189" s="136"/>
      <c r="GB2189" s="136"/>
      <c r="GC2189" s="136"/>
      <c r="GD2189" s="136"/>
      <c r="GE2189" s="136"/>
      <c r="GF2189" s="136"/>
      <c r="GG2189" s="136"/>
      <c r="GH2189" s="136"/>
      <c r="GI2189" s="136"/>
      <c r="GJ2189" s="136"/>
      <c r="GK2189" s="136"/>
      <c r="GL2189" s="136"/>
      <c r="GM2189" s="136"/>
      <c r="GN2189" s="136"/>
      <c r="GO2189" s="136"/>
      <c r="GP2189" s="136"/>
      <c r="GQ2189" s="136"/>
      <c r="GR2189" s="136"/>
      <c r="GS2189" s="136"/>
      <c r="GT2189" s="136"/>
      <c r="GU2189" s="136"/>
      <c r="GV2189" s="136"/>
      <c r="GW2189" s="136"/>
      <c r="GX2189" s="136"/>
      <c r="GY2189" s="136"/>
      <c r="GZ2189" s="136"/>
      <c r="HA2189" s="136"/>
      <c r="HB2189" s="136"/>
      <c r="HC2189" s="136"/>
      <c r="HD2189" s="136"/>
      <c r="HE2189" s="136"/>
      <c r="HF2189" s="136"/>
      <c r="HG2189" s="136"/>
      <c r="HH2189" s="136"/>
      <c r="HI2189" s="136"/>
      <c r="HJ2189" s="136"/>
      <c r="HK2189" s="136"/>
      <c r="HL2189" s="136"/>
      <c r="HM2189" s="136"/>
      <c r="HN2189" s="136"/>
      <c r="HO2189" s="136"/>
      <c r="HP2189" s="136"/>
      <c r="HQ2189" s="136"/>
      <c r="HR2189" s="136"/>
      <c r="HS2189" s="136"/>
      <c r="HT2189" s="136"/>
      <c r="HU2189" s="136"/>
      <c r="HV2189" s="136"/>
      <c r="HW2189" s="136"/>
      <c r="HX2189" s="136"/>
      <c r="HY2189" s="136"/>
      <c r="HZ2189" s="136"/>
      <c r="IA2189" s="136"/>
      <c r="IB2189" s="136"/>
      <c r="IC2189" s="136"/>
      <c r="ID2189" s="136"/>
      <c r="IE2189" s="136"/>
      <c r="IF2189" s="136"/>
      <c r="IG2189" s="136"/>
    </row>
    <row r="2190" spans="1:241" ht="12" customHeight="1" x14ac:dyDescent="0.25">
      <c r="A2190" s="135"/>
      <c r="B2190" s="135"/>
      <c r="C2190" s="135"/>
      <c r="D2190" s="135"/>
      <c r="E2190" s="135"/>
      <c r="F2190" s="135"/>
      <c r="G2190" s="135"/>
      <c r="H2190" s="135"/>
      <c r="I2190" s="136"/>
      <c r="J2190" s="136"/>
      <c r="K2190" s="136"/>
      <c r="L2190" s="136"/>
      <c r="M2190" s="136"/>
      <c r="N2190" s="136"/>
      <c r="O2190" s="136"/>
      <c r="P2190" s="136"/>
      <c r="Q2190" s="136"/>
      <c r="R2190" s="136"/>
      <c r="S2190" s="136"/>
      <c r="T2190" s="136"/>
      <c r="U2190" s="136"/>
      <c r="V2190" s="136"/>
      <c r="W2190" s="136"/>
      <c r="X2190" s="136"/>
      <c r="Y2190" s="136"/>
      <c r="Z2190" s="136"/>
      <c r="AA2190" s="136"/>
      <c r="AB2190" s="136"/>
      <c r="AC2190" s="136"/>
      <c r="AD2190" s="136"/>
      <c r="AE2190" s="136"/>
      <c r="AF2190" s="136"/>
      <c r="AG2190" s="136"/>
      <c r="AH2190" s="136"/>
      <c r="AI2190" s="136"/>
      <c r="AJ2190" s="136"/>
      <c r="AK2190" s="136"/>
      <c r="AL2190" s="136"/>
      <c r="AM2190" s="136"/>
      <c r="AN2190" s="136"/>
      <c r="AO2190" s="136"/>
      <c r="AP2190" s="136"/>
      <c r="AQ2190" s="136"/>
      <c r="AR2190" s="136"/>
      <c r="AS2190" s="136"/>
      <c r="AT2190" s="136"/>
      <c r="AU2190" s="136"/>
      <c r="AV2190" s="136"/>
      <c r="AW2190" s="136"/>
      <c r="AX2190" s="136"/>
      <c r="AY2190" s="136"/>
      <c r="AZ2190" s="136"/>
      <c r="BA2190" s="136"/>
      <c r="BB2190" s="136"/>
      <c r="BC2190" s="136"/>
      <c r="BD2190" s="136"/>
      <c r="BE2190" s="136"/>
      <c r="BF2190" s="136"/>
      <c r="BG2190" s="136"/>
      <c r="BH2190" s="136"/>
      <c r="BI2190" s="136"/>
      <c r="BJ2190" s="136"/>
      <c r="BK2190" s="136"/>
      <c r="BL2190" s="136"/>
      <c r="BM2190" s="136"/>
      <c r="BN2190" s="136"/>
      <c r="BO2190" s="136"/>
      <c r="BP2190" s="136"/>
      <c r="BQ2190" s="136"/>
      <c r="BR2190" s="136"/>
      <c r="BS2190" s="136"/>
      <c r="BT2190" s="136"/>
      <c r="BU2190" s="136"/>
      <c r="BV2190" s="136"/>
      <c r="BW2190" s="136"/>
      <c r="BX2190" s="136"/>
      <c r="BY2190" s="136"/>
      <c r="BZ2190" s="136"/>
      <c r="CA2190" s="136"/>
      <c r="CB2190" s="136"/>
      <c r="CC2190" s="136"/>
      <c r="CD2190" s="136"/>
      <c r="CE2190" s="136"/>
      <c r="CF2190" s="136"/>
      <c r="CG2190" s="136"/>
      <c r="CH2190" s="136"/>
      <c r="CI2190" s="136"/>
      <c r="CJ2190" s="136"/>
      <c r="CK2190" s="136"/>
      <c r="CL2190" s="136"/>
      <c r="CM2190" s="136"/>
      <c r="CN2190" s="136"/>
      <c r="CO2190" s="136"/>
      <c r="CP2190" s="136"/>
      <c r="CQ2190" s="136"/>
      <c r="CR2190" s="136"/>
      <c r="CS2190" s="136"/>
      <c r="CT2190" s="136"/>
      <c r="CU2190" s="136"/>
      <c r="CV2190" s="136"/>
      <c r="CW2190" s="136"/>
      <c r="CX2190" s="136"/>
      <c r="CY2190" s="136"/>
      <c r="CZ2190" s="136"/>
      <c r="DA2190" s="136"/>
      <c r="DB2190" s="136"/>
      <c r="DC2190" s="136"/>
      <c r="DD2190" s="136"/>
      <c r="DE2190" s="136"/>
      <c r="DF2190" s="136"/>
      <c r="DG2190" s="136"/>
      <c r="DH2190" s="136"/>
      <c r="DI2190" s="136"/>
      <c r="DJ2190" s="136"/>
      <c r="DK2190" s="136"/>
      <c r="DL2190" s="136"/>
      <c r="DM2190" s="136"/>
      <c r="DN2190" s="136"/>
      <c r="DO2190" s="136"/>
      <c r="DP2190" s="136"/>
      <c r="DQ2190" s="136"/>
      <c r="DR2190" s="136"/>
      <c r="DS2190" s="136"/>
      <c r="DT2190" s="136"/>
      <c r="DU2190" s="136"/>
      <c r="DV2190" s="136"/>
      <c r="DW2190" s="136"/>
      <c r="DX2190" s="136"/>
      <c r="DY2190" s="136"/>
      <c r="DZ2190" s="136"/>
      <c r="EA2190" s="136"/>
      <c r="EB2190" s="136"/>
      <c r="EC2190" s="136"/>
      <c r="ED2190" s="136"/>
      <c r="EE2190" s="136"/>
      <c r="EF2190" s="136"/>
      <c r="EG2190" s="136"/>
      <c r="EH2190" s="136"/>
      <c r="EI2190" s="136"/>
      <c r="EJ2190" s="136"/>
      <c r="EK2190" s="136"/>
      <c r="EL2190" s="136"/>
      <c r="EM2190" s="136"/>
      <c r="EN2190" s="136"/>
      <c r="EO2190" s="136"/>
      <c r="EP2190" s="136"/>
      <c r="EQ2190" s="136"/>
      <c r="ER2190" s="136"/>
      <c r="ES2190" s="136"/>
      <c r="ET2190" s="136"/>
      <c r="EU2190" s="136"/>
      <c r="EV2190" s="136"/>
      <c r="EW2190" s="136"/>
      <c r="EX2190" s="136"/>
      <c r="EY2190" s="136"/>
      <c r="EZ2190" s="136"/>
      <c r="FA2190" s="136"/>
      <c r="FB2190" s="136"/>
      <c r="FC2190" s="136"/>
      <c r="FD2190" s="136"/>
      <c r="FE2190" s="136"/>
      <c r="FF2190" s="136"/>
      <c r="FG2190" s="136"/>
      <c r="FH2190" s="136"/>
      <c r="FI2190" s="136"/>
      <c r="FJ2190" s="136"/>
      <c r="FK2190" s="136"/>
      <c r="FL2190" s="136"/>
      <c r="FM2190" s="136"/>
      <c r="FN2190" s="136"/>
      <c r="FO2190" s="136"/>
      <c r="FP2190" s="136"/>
      <c r="FQ2190" s="136"/>
      <c r="FR2190" s="136"/>
      <c r="FS2190" s="136"/>
      <c r="FT2190" s="136"/>
      <c r="FU2190" s="136"/>
      <c r="FV2190" s="136"/>
      <c r="FW2190" s="136"/>
      <c r="FX2190" s="136"/>
      <c r="FY2190" s="136"/>
      <c r="FZ2190" s="136"/>
      <c r="GA2190" s="136"/>
      <c r="GB2190" s="136"/>
      <c r="GC2190" s="136"/>
      <c r="GD2190" s="136"/>
      <c r="GE2190" s="136"/>
      <c r="GF2190" s="136"/>
      <c r="GG2190" s="136"/>
      <c r="GH2190" s="136"/>
      <c r="GI2190" s="136"/>
      <c r="GJ2190" s="136"/>
      <c r="GK2190" s="136"/>
      <c r="GL2190" s="136"/>
      <c r="GM2190" s="136"/>
      <c r="GN2190" s="136"/>
      <c r="GO2190" s="136"/>
      <c r="GP2190" s="136"/>
      <c r="GQ2190" s="136"/>
      <c r="GR2190" s="136"/>
      <c r="GS2190" s="136"/>
      <c r="GT2190" s="136"/>
      <c r="GU2190" s="136"/>
      <c r="GV2190" s="136"/>
      <c r="GW2190" s="136"/>
      <c r="GX2190" s="136"/>
      <c r="GY2190" s="136"/>
      <c r="GZ2190" s="136"/>
      <c r="HA2190" s="136"/>
      <c r="HB2190" s="136"/>
      <c r="HC2190" s="136"/>
      <c r="HD2190" s="136"/>
      <c r="HE2190" s="136"/>
      <c r="HF2190" s="136"/>
      <c r="HG2190" s="136"/>
      <c r="HH2190" s="136"/>
      <c r="HI2190" s="136"/>
      <c r="HJ2190" s="136"/>
      <c r="HK2190" s="136"/>
      <c r="HL2190" s="136"/>
      <c r="HM2190" s="136"/>
      <c r="HN2190" s="136"/>
      <c r="HO2190" s="136"/>
      <c r="HP2190" s="136"/>
      <c r="HQ2190" s="136"/>
      <c r="HR2190" s="136"/>
      <c r="HS2190" s="136"/>
      <c r="HT2190" s="136"/>
      <c r="HU2190" s="136"/>
      <c r="HV2190" s="136"/>
      <c r="HW2190" s="136"/>
      <c r="HX2190" s="136"/>
      <c r="HY2190" s="136"/>
      <c r="HZ2190" s="136"/>
      <c r="IA2190" s="136"/>
      <c r="IB2190" s="136"/>
      <c r="IC2190" s="136"/>
      <c r="ID2190" s="136"/>
      <c r="IE2190" s="136"/>
      <c r="IF2190" s="136"/>
      <c r="IG2190" s="136"/>
    </row>
    <row r="2191" spans="1:241" ht="21" customHeight="1" x14ac:dyDescent="0.3">
      <c r="A2191" s="134">
        <v>2021</v>
      </c>
      <c r="B2191" s="135"/>
      <c r="C2191" s="135"/>
      <c r="D2191" s="135"/>
      <c r="E2191" s="135"/>
      <c r="F2191" s="135"/>
      <c r="G2191" s="135"/>
      <c r="H2191" s="135"/>
      <c r="I2191" s="136"/>
      <c r="J2191" s="136"/>
      <c r="K2191" s="136"/>
      <c r="L2191" s="136"/>
      <c r="M2191" s="136"/>
      <c r="N2191" s="136"/>
      <c r="O2191" s="136"/>
      <c r="P2191" s="136"/>
      <c r="Q2191" s="136"/>
      <c r="R2191" s="136"/>
      <c r="S2191" s="136"/>
      <c r="T2191" s="136"/>
      <c r="U2191" s="136"/>
      <c r="V2191" s="136"/>
      <c r="W2191" s="136"/>
      <c r="X2191" s="136"/>
      <c r="Y2191" s="136"/>
      <c r="Z2191" s="136"/>
      <c r="AA2191" s="136"/>
      <c r="AB2191" s="136"/>
      <c r="AC2191" s="136"/>
      <c r="AD2191" s="136"/>
      <c r="AE2191" s="136"/>
      <c r="AF2191" s="136"/>
      <c r="AG2191" s="136"/>
      <c r="AH2191" s="136"/>
      <c r="AI2191" s="136"/>
      <c r="AJ2191" s="136"/>
      <c r="AK2191" s="136"/>
      <c r="AL2191" s="136"/>
      <c r="AM2191" s="136"/>
      <c r="AN2191" s="136"/>
      <c r="AO2191" s="136"/>
      <c r="AP2191" s="136"/>
      <c r="AQ2191" s="136"/>
      <c r="AR2191" s="136"/>
      <c r="AS2191" s="136"/>
      <c r="AT2191" s="136"/>
      <c r="AU2191" s="136"/>
      <c r="AV2191" s="136"/>
      <c r="AW2191" s="136"/>
      <c r="AX2191" s="136"/>
      <c r="AY2191" s="136"/>
      <c r="AZ2191" s="136"/>
      <c r="BA2191" s="136"/>
      <c r="BB2191" s="136"/>
      <c r="BC2191" s="136"/>
      <c r="BD2191" s="136"/>
      <c r="BE2191" s="136"/>
      <c r="BF2191" s="136"/>
      <c r="BG2191" s="136"/>
      <c r="BH2191" s="136"/>
      <c r="BI2191" s="136"/>
      <c r="BJ2191" s="136"/>
      <c r="BK2191" s="136"/>
      <c r="BL2191" s="136"/>
      <c r="BM2191" s="136"/>
      <c r="BN2191" s="136"/>
      <c r="BO2191" s="136"/>
      <c r="BP2191" s="136"/>
      <c r="BQ2191" s="136"/>
      <c r="BR2191" s="136"/>
      <c r="BS2191" s="136"/>
      <c r="BT2191" s="136"/>
      <c r="BU2191" s="136"/>
      <c r="BV2191" s="136"/>
      <c r="BW2191" s="136"/>
      <c r="BX2191" s="136"/>
      <c r="BY2191" s="136"/>
      <c r="BZ2191" s="136"/>
      <c r="CA2191" s="136"/>
      <c r="CB2191" s="136"/>
      <c r="CC2191" s="136"/>
      <c r="CD2191" s="136"/>
      <c r="CE2191" s="136"/>
      <c r="CF2191" s="136"/>
      <c r="CG2191" s="136"/>
      <c r="CH2191" s="136"/>
      <c r="CI2191" s="136"/>
      <c r="CJ2191" s="136"/>
      <c r="CK2191" s="136"/>
      <c r="CL2191" s="136"/>
      <c r="CM2191" s="136"/>
      <c r="CN2191" s="136"/>
      <c r="CO2191" s="136"/>
      <c r="CP2191" s="136"/>
      <c r="CQ2191" s="136"/>
      <c r="CR2191" s="136"/>
      <c r="CS2191" s="136"/>
      <c r="CT2191" s="136"/>
      <c r="CU2191" s="136"/>
      <c r="CV2191" s="136"/>
      <c r="CW2191" s="136"/>
      <c r="CX2191" s="136"/>
      <c r="CY2191" s="136"/>
      <c r="CZ2191" s="136"/>
      <c r="DA2191" s="136"/>
      <c r="DB2191" s="136"/>
      <c r="DC2191" s="136"/>
      <c r="DD2191" s="136"/>
      <c r="DE2191" s="136"/>
      <c r="DF2191" s="136"/>
      <c r="DG2191" s="136"/>
      <c r="DH2191" s="136"/>
      <c r="DI2191" s="136"/>
      <c r="DJ2191" s="136"/>
      <c r="DK2191" s="136"/>
      <c r="DL2191" s="136"/>
      <c r="DM2191" s="136"/>
      <c r="DN2191" s="136"/>
      <c r="DO2191" s="136"/>
      <c r="DP2191" s="136"/>
      <c r="DQ2191" s="136"/>
      <c r="DR2191" s="136"/>
      <c r="DS2191" s="136"/>
      <c r="DT2191" s="136"/>
      <c r="DU2191" s="136"/>
      <c r="DV2191" s="136"/>
      <c r="DW2191" s="136"/>
      <c r="DX2191" s="136"/>
      <c r="DY2191" s="136"/>
      <c r="DZ2191" s="136"/>
      <c r="EA2191" s="136"/>
      <c r="EB2191" s="136"/>
      <c r="EC2191" s="136"/>
      <c r="ED2191" s="136"/>
      <c r="EE2191" s="136"/>
      <c r="EF2191" s="136"/>
      <c r="EG2191" s="136"/>
      <c r="EH2191" s="136"/>
      <c r="EI2191" s="136"/>
      <c r="EJ2191" s="136"/>
      <c r="EK2191" s="136"/>
      <c r="EL2191" s="136"/>
      <c r="EM2191" s="136"/>
      <c r="EN2191" s="136"/>
      <c r="EO2191" s="136"/>
      <c r="EP2191" s="136"/>
      <c r="EQ2191" s="136"/>
      <c r="ER2191" s="136"/>
      <c r="ES2191" s="136"/>
      <c r="ET2191" s="136"/>
      <c r="EU2191" s="136"/>
      <c r="EV2191" s="136"/>
      <c r="EW2191" s="136"/>
      <c r="EX2191" s="136"/>
      <c r="EY2191" s="136"/>
      <c r="EZ2191" s="136"/>
      <c r="FA2191" s="136"/>
      <c r="FB2191" s="136"/>
      <c r="FC2191" s="136"/>
      <c r="FD2191" s="136"/>
      <c r="FE2191" s="136"/>
      <c r="FF2191" s="136"/>
      <c r="FG2191" s="136"/>
      <c r="FH2191" s="136"/>
      <c r="FI2191" s="136"/>
      <c r="FJ2191" s="136"/>
      <c r="FK2191" s="136"/>
      <c r="FL2191" s="136"/>
      <c r="FM2191" s="136"/>
      <c r="FN2191" s="136"/>
      <c r="FO2191" s="136"/>
      <c r="FP2191" s="136"/>
      <c r="FQ2191" s="136"/>
      <c r="FR2191" s="136"/>
      <c r="FS2191" s="136"/>
      <c r="FT2191" s="136"/>
      <c r="FU2191" s="136"/>
      <c r="FV2191" s="136"/>
      <c r="FW2191" s="136"/>
      <c r="FX2191" s="136"/>
      <c r="FY2191" s="136"/>
      <c r="FZ2191" s="136"/>
      <c r="GA2191" s="136"/>
      <c r="GB2191" s="136"/>
      <c r="GC2191" s="136"/>
      <c r="GD2191" s="136"/>
      <c r="GE2191" s="136"/>
      <c r="GF2191" s="136"/>
      <c r="GG2191" s="136"/>
      <c r="GH2191" s="136"/>
      <c r="GI2191" s="136"/>
      <c r="GJ2191" s="136"/>
      <c r="GK2191" s="136"/>
      <c r="GL2191" s="136"/>
      <c r="GM2191" s="136"/>
      <c r="GN2191" s="136"/>
      <c r="GO2191" s="136"/>
      <c r="GP2191" s="136"/>
      <c r="GQ2191" s="136"/>
      <c r="GR2191" s="136"/>
      <c r="GS2191" s="136"/>
      <c r="GT2191" s="136"/>
      <c r="GU2191" s="136"/>
      <c r="GV2191" s="136"/>
      <c r="GW2191" s="136"/>
      <c r="GX2191" s="136"/>
      <c r="GY2191" s="136"/>
      <c r="GZ2191" s="136"/>
      <c r="HA2191" s="136"/>
      <c r="HB2191" s="136"/>
      <c r="HC2191" s="136"/>
      <c r="HD2191" s="136"/>
      <c r="HE2191" s="136"/>
      <c r="HF2191" s="136"/>
      <c r="HG2191" s="136"/>
      <c r="HH2191" s="136"/>
      <c r="HI2191" s="136"/>
      <c r="HJ2191" s="136"/>
      <c r="HK2191" s="136"/>
      <c r="HL2191" s="136"/>
      <c r="HM2191" s="136"/>
      <c r="HN2191" s="136"/>
      <c r="HO2191" s="136"/>
      <c r="HP2191" s="136"/>
      <c r="HQ2191" s="136"/>
      <c r="HR2191" s="136"/>
      <c r="HS2191" s="136"/>
      <c r="HT2191" s="136"/>
      <c r="HU2191" s="136"/>
      <c r="HV2191" s="136"/>
      <c r="HW2191" s="136"/>
      <c r="HX2191" s="136"/>
      <c r="HY2191" s="136"/>
      <c r="HZ2191" s="136"/>
      <c r="IA2191" s="136"/>
      <c r="IB2191" s="136"/>
      <c r="IC2191" s="136"/>
      <c r="ID2191" s="136"/>
      <c r="IE2191" s="136"/>
      <c r="IF2191" s="136"/>
      <c r="IG2191" s="136"/>
    </row>
    <row r="2192" spans="1:241" ht="27.95" customHeight="1" x14ac:dyDescent="0.25">
      <c r="A2192" s="279" t="s">
        <v>177</v>
      </c>
      <c r="B2192" s="280" t="s">
        <v>0</v>
      </c>
      <c r="C2192" s="280" t="s">
        <v>1</v>
      </c>
      <c r="D2192" s="280" t="s">
        <v>2</v>
      </c>
      <c r="E2192" s="280" t="s">
        <v>877</v>
      </c>
      <c r="F2192" s="280" t="s">
        <v>50</v>
      </c>
      <c r="G2192" s="280" t="s">
        <v>52</v>
      </c>
      <c r="H2192" s="280" t="s">
        <v>13</v>
      </c>
      <c r="I2192" s="135"/>
      <c r="J2192" s="279" t="s">
        <v>177</v>
      </c>
      <c r="K2192" s="280" t="s">
        <v>0</v>
      </c>
      <c r="L2192" s="280" t="s">
        <v>1</v>
      </c>
      <c r="M2192" s="280" t="s">
        <v>2</v>
      </c>
      <c r="N2192" s="280" t="s">
        <v>877</v>
      </c>
      <c r="O2192" s="280" t="s">
        <v>50</v>
      </c>
      <c r="P2192" s="280" t="s">
        <v>52</v>
      </c>
      <c r="Q2192" s="280" t="s">
        <v>13</v>
      </c>
      <c r="R2192" s="136"/>
      <c r="S2192" s="136"/>
      <c r="T2192" s="136"/>
      <c r="U2192" s="136"/>
      <c r="V2192" s="136"/>
      <c r="W2192" s="136"/>
      <c r="X2192" s="136"/>
      <c r="Y2192" s="136"/>
      <c r="Z2192" s="136"/>
      <c r="AA2192" s="136"/>
      <c r="AB2192" s="136"/>
      <c r="AC2192" s="136"/>
      <c r="AD2192" s="136"/>
      <c r="AE2192" s="136"/>
      <c r="AF2192" s="136"/>
      <c r="AG2192" s="136"/>
      <c r="AH2192" s="136"/>
      <c r="AI2192" s="136"/>
      <c r="AJ2192" s="136"/>
      <c r="AK2192" s="136"/>
      <c r="AL2192" s="136"/>
      <c r="AM2192" s="136"/>
      <c r="AN2192" s="136"/>
      <c r="AO2192" s="136"/>
      <c r="AP2192" s="136"/>
      <c r="AQ2192" s="136"/>
      <c r="AR2192" s="136"/>
      <c r="AS2192" s="136"/>
      <c r="AT2192" s="136"/>
      <c r="AU2192" s="136"/>
      <c r="AV2192" s="136"/>
      <c r="AW2192" s="136"/>
      <c r="AX2192" s="136"/>
      <c r="AY2192" s="136"/>
      <c r="AZ2192" s="136"/>
      <c r="BA2192" s="136"/>
      <c r="BB2192" s="136"/>
      <c r="BC2192" s="136"/>
      <c r="BD2192" s="136"/>
      <c r="BE2192" s="136"/>
      <c r="BF2192" s="136"/>
      <c r="BG2192" s="136"/>
      <c r="BH2192" s="136"/>
      <c r="BI2192" s="136"/>
      <c r="BJ2192" s="136"/>
      <c r="BK2192" s="136"/>
      <c r="BL2192" s="136"/>
      <c r="BM2192" s="136"/>
      <c r="BN2192" s="136"/>
      <c r="BO2192" s="136"/>
      <c r="BP2192" s="136"/>
      <c r="BQ2192" s="136"/>
      <c r="BR2192" s="136"/>
      <c r="BS2192" s="136"/>
      <c r="BT2192" s="136"/>
      <c r="BU2192" s="136"/>
      <c r="BV2192" s="136"/>
      <c r="BW2192" s="136"/>
      <c r="BX2192" s="136"/>
      <c r="BY2192" s="136"/>
      <c r="BZ2192" s="136"/>
      <c r="CA2192" s="136"/>
      <c r="CB2192" s="136"/>
      <c r="CC2192" s="136"/>
      <c r="CD2192" s="136"/>
      <c r="CE2192" s="136"/>
      <c r="CF2192" s="136"/>
      <c r="CG2192" s="136"/>
      <c r="CH2192" s="136"/>
      <c r="CI2192" s="136"/>
      <c r="CJ2192" s="136"/>
      <c r="CK2192" s="136"/>
      <c r="CL2192" s="136"/>
      <c r="CM2192" s="136"/>
      <c r="CN2192" s="136"/>
      <c r="CO2192" s="136"/>
      <c r="CP2192" s="136"/>
      <c r="CQ2192" s="136"/>
      <c r="CR2192" s="136"/>
      <c r="CS2192" s="136"/>
      <c r="CT2192" s="136"/>
      <c r="CU2192" s="136"/>
      <c r="CV2192" s="136"/>
      <c r="CW2192" s="136"/>
      <c r="CX2192" s="136"/>
      <c r="CY2192" s="136"/>
      <c r="CZ2192" s="136"/>
      <c r="DA2192" s="136"/>
      <c r="DB2192" s="136"/>
      <c r="DC2192" s="136"/>
      <c r="DD2192" s="136"/>
      <c r="DE2192" s="136"/>
      <c r="DF2192" s="136"/>
      <c r="DG2192" s="136"/>
      <c r="DH2192" s="136"/>
      <c r="DI2192" s="136"/>
      <c r="DJ2192" s="136"/>
      <c r="DK2192" s="136"/>
      <c r="DL2192" s="136"/>
      <c r="DM2192" s="136"/>
      <c r="DN2192" s="136"/>
      <c r="DO2192" s="136"/>
      <c r="DP2192" s="136"/>
      <c r="DQ2192" s="136"/>
      <c r="DR2192" s="136"/>
      <c r="DS2192" s="136"/>
      <c r="DT2192" s="136"/>
      <c r="DU2192" s="136"/>
      <c r="DV2192" s="136"/>
      <c r="DW2192" s="136"/>
      <c r="DX2192" s="136"/>
      <c r="DY2192" s="136"/>
      <c r="DZ2192" s="136"/>
      <c r="EA2192" s="136"/>
      <c r="EB2192" s="136"/>
      <c r="EC2192" s="136"/>
      <c r="ED2192" s="136"/>
      <c r="EE2192" s="136"/>
      <c r="EF2192" s="136"/>
      <c r="EG2192" s="136"/>
      <c r="EH2192" s="136"/>
      <c r="EI2192" s="136"/>
      <c r="EJ2192" s="136"/>
      <c r="EK2192" s="136"/>
      <c r="EL2192" s="136"/>
      <c r="EM2192" s="136"/>
      <c r="EN2192" s="136"/>
      <c r="EO2192" s="136"/>
      <c r="EP2192" s="136"/>
      <c r="EQ2192" s="136"/>
      <c r="ER2192" s="136"/>
      <c r="ES2192" s="136"/>
      <c r="ET2192" s="136"/>
      <c r="EU2192" s="136"/>
      <c r="EV2192" s="136"/>
      <c r="EW2192" s="136"/>
      <c r="EX2192" s="136"/>
      <c r="EY2192" s="136"/>
      <c r="EZ2192" s="136"/>
      <c r="FA2192" s="136"/>
      <c r="FB2192" s="136"/>
      <c r="FC2192" s="136"/>
      <c r="FD2192" s="136"/>
      <c r="FE2192" s="136"/>
      <c r="FF2192" s="136"/>
      <c r="FG2192" s="136"/>
      <c r="FH2192" s="136"/>
      <c r="FI2192" s="136"/>
      <c r="FJ2192" s="136"/>
      <c r="FK2192" s="136"/>
      <c r="FL2192" s="136"/>
      <c r="FM2192" s="136"/>
      <c r="FN2192" s="136"/>
      <c r="FO2192" s="136"/>
      <c r="FP2192" s="136"/>
      <c r="FQ2192" s="136"/>
      <c r="FR2192" s="136"/>
      <c r="FS2192" s="136"/>
      <c r="FT2192" s="136"/>
      <c r="FU2192" s="136"/>
      <c r="FV2192" s="136"/>
      <c r="FW2192" s="136"/>
      <c r="FX2192" s="136"/>
      <c r="FY2192" s="136"/>
      <c r="FZ2192" s="136"/>
      <c r="GA2192" s="136"/>
      <c r="GB2192" s="136"/>
      <c r="GC2192" s="136"/>
      <c r="GD2192" s="136"/>
      <c r="GE2192" s="136"/>
      <c r="GF2192" s="136"/>
      <c r="GG2192" s="136"/>
      <c r="GH2192" s="136"/>
      <c r="GI2192" s="136"/>
      <c r="GJ2192" s="136"/>
      <c r="GK2192" s="136"/>
      <c r="GL2192" s="136"/>
      <c r="GM2192" s="136"/>
      <c r="GN2192" s="136"/>
      <c r="GO2192" s="136"/>
      <c r="GP2192" s="136"/>
      <c r="GQ2192" s="136"/>
      <c r="GR2192" s="136"/>
      <c r="GS2192" s="136"/>
      <c r="GT2192" s="136"/>
      <c r="GU2192" s="136"/>
      <c r="GV2192" s="136"/>
      <c r="GW2192" s="136"/>
      <c r="GX2192" s="136"/>
      <c r="GY2192" s="136"/>
      <c r="GZ2192" s="136"/>
      <c r="HA2192" s="136"/>
      <c r="HB2192" s="136"/>
      <c r="HC2192" s="136"/>
      <c r="HD2192" s="136"/>
      <c r="HE2192" s="136"/>
      <c r="HF2192" s="136"/>
      <c r="HG2192" s="136"/>
      <c r="HH2192" s="136"/>
      <c r="HI2192" s="136"/>
      <c r="HJ2192" s="136"/>
      <c r="HK2192" s="136"/>
      <c r="HL2192" s="136"/>
      <c r="HM2192" s="136"/>
      <c r="HN2192" s="136"/>
      <c r="HO2192" s="136"/>
      <c r="HP2192" s="136"/>
      <c r="HQ2192" s="136"/>
      <c r="HR2192" s="136"/>
      <c r="HS2192" s="136"/>
      <c r="HT2192" s="136"/>
      <c r="HU2192" s="136"/>
      <c r="HV2192" s="136"/>
      <c r="HW2192" s="136"/>
      <c r="HX2192" s="136"/>
      <c r="HY2192" s="136"/>
      <c r="HZ2192" s="136"/>
      <c r="IA2192" s="136"/>
      <c r="IB2192" s="136"/>
      <c r="IC2192" s="136"/>
      <c r="ID2192" s="136"/>
      <c r="IE2192" s="136"/>
      <c r="IF2192" s="136"/>
      <c r="IG2192" s="136"/>
    </row>
    <row r="2193" spans="1:241" ht="15" customHeight="1" x14ac:dyDescent="0.25">
      <c r="A2193" s="223" t="s">
        <v>577</v>
      </c>
      <c r="B2193" s="217">
        <v>6524441</v>
      </c>
      <c r="C2193" s="217">
        <v>3980522</v>
      </c>
      <c r="D2193" s="217">
        <v>691008</v>
      </c>
      <c r="E2193" s="217">
        <v>1327344</v>
      </c>
      <c r="F2193" s="217">
        <v>2406878</v>
      </c>
      <c r="G2193" s="217">
        <v>347374</v>
      </c>
      <c r="H2193" s="235">
        <v>15277567</v>
      </c>
      <c r="I2193" s="136"/>
      <c r="J2193" s="321" t="s">
        <v>846</v>
      </c>
      <c r="K2193" s="217">
        <v>8816148</v>
      </c>
      <c r="L2193" s="217">
        <v>4285116</v>
      </c>
      <c r="M2193" s="217">
        <v>632108</v>
      </c>
      <c r="N2193" s="217">
        <v>1289947</v>
      </c>
      <c r="O2193" s="217">
        <v>2006049</v>
      </c>
      <c r="P2193" s="217">
        <v>373928</v>
      </c>
      <c r="Q2193" s="235">
        <v>17403296</v>
      </c>
      <c r="R2193" s="136"/>
      <c r="S2193" s="136"/>
      <c r="T2193" s="136"/>
      <c r="U2193" s="136"/>
      <c r="V2193" s="136"/>
      <c r="W2193" s="136"/>
      <c r="X2193" s="136"/>
      <c r="Y2193" s="136"/>
      <c r="Z2193" s="136"/>
      <c r="AA2193" s="136"/>
      <c r="AB2193" s="136"/>
      <c r="AC2193" s="136"/>
      <c r="AD2193" s="136"/>
      <c r="AE2193" s="136"/>
      <c r="AF2193" s="136"/>
      <c r="AG2193" s="136"/>
      <c r="AH2193" s="136"/>
      <c r="AI2193" s="136"/>
      <c r="AJ2193" s="136"/>
      <c r="AK2193" s="136"/>
      <c r="AL2193" s="136"/>
      <c r="AM2193" s="136"/>
      <c r="AN2193" s="136"/>
      <c r="AO2193" s="136"/>
      <c r="AP2193" s="136"/>
      <c r="AQ2193" s="136"/>
      <c r="AR2193" s="136"/>
      <c r="AS2193" s="136"/>
      <c r="AT2193" s="136"/>
      <c r="AU2193" s="136"/>
      <c r="AV2193" s="136"/>
      <c r="AW2193" s="136"/>
      <c r="AX2193" s="136"/>
      <c r="AY2193" s="136"/>
      <c r="AZ2193" s="136"/>
      <c r="BA2193" s="136"/>
      <c r="BB2193" s="136"/>
      <c r="BC2193" s="136"/>
      <c r="BD2193" s="136"/>
      <c r="BE2193" s="136"/>
      <c r="BF2193" s="136"/>
      <c r="BG2193" s="136"/>
      <c r="BH2193" s="136"/>
      <c r="BI2193" s="136"/>
      <c r="BJ2193" s="136"/>
      <c r="BK2193" s="136"/>
      <c r="BL2193" s="136"/>
      <c r="BM2193" s="136"/>
      <c r="BN2193" s="136"/>
      <c r="BO2193" s="136"/>
      <c r="BP2193" s="136"/>
      <c r="BQ2193" s="136"/>
      <c r="BR2193" s="136"/>
      <c r="BS2193" s="136"/>
      <c r="BT2193" s="136"/>
      <c r="BU2193" s="136"/>
      <c r="BV2193" s="136"/>
      <c r="BW2193" s="136"/>
      <c r="BX2193" s="136"/>
      <c r="BY2193" s="136"/>
      <c r="BZ2193" s="136"/>
      <c r="CA2193" s="136"/>
      <c r="CB2193" s="136"/>
      <c r="CC2193" s="136"/>
      <c r="CD2193" s="136"/>
      <c r="CE2193" s="136"/>
      <c r="CF2193" s="136"/>
      <c r="CG2193" s="136"/>
      <c r="CH2193" s="136"/>
      <c r="CI2193" s="136"/>
      <c r="CJ2193" s="136"/>
      <c r="CK2193" s="136"/>
      <c r="CL2193" s="136"/>
      <c r="CM2193" s="136"/>
      <c r="CN2193" s="136"/>
      <c r="CO2193" s="136"/>
      <c r="CP2193" s="136"/>
      <c r="CQ2193" s="136"/>
      <c r="CR2193" s="136"/>
      <c r="CS2193" s="136"/>
      <c r="CT2193" s="136"/>
      <c r="CU2193" s="136"/>
      <c r="CV2193" s="136"/>
      <c r="CW2193" s="136"/>
      <c r="CX2193" s="136"/>
      <c r="CY2193" s="136"/>
      <c r="CZ2193" s="136"/>
      <c r="DA2193" s="136"/>
      <c r="DB2193" s="136"/>
      <c r="DC2193" s="136"/>
      <c r="DD2193" s="136"/>
      <c r="DE2193" s="136"/>
      <c r="DF2193" s="136"/>
      <c r="DG2193" s="136"/>
      <c r="DH2193" s="136"/>
      <c r="DI2193" s="136"/>
      <c r="DJ2193" s="136"/>
      <c r="DK2193" s="136"/>
      <c r="DL2193" s="136"/>
      <c r="DM2193" s="136"/>
      <c r="DN2193" s="136"/>
      <c r="DO2193" s="136"/>
      <c r="DP2193" s="136"/>
      <c r="DQ2193" s="136"/>
      <c r="DR2193" s="136"/>
      <c r="DS2193" s="136"/>
      <c r="DT2193" s="136"/>
      <c r="DU2193" s="136"/>
      <c r="DV2193" s="136"/>
      <c r="DW2193" s="136"/>
      <c r="DX2193" s="136"/>
      <c r="DY2193" s="136"/>
      <c r="DZ2193" s="136"/>
      <c r="EA2193" s="136"/>
      <c r="EB2193" s="136"/>
      <c r="EC2193" s="136"/>
      <c r="ED2193" s="136"/>
      <c r="EE2193" s="136"/>
      <c r="EF2193" s="136"/>
      <c r="EG2193" s="136"/>
      <c r="EH2193" s="136"/>
      <c r="EI2193" s="136"/>
      <c r="EJ2193" s="136"/>
      <c r="EK2193" s="136"/>
      <c r="EL2193" s="136"/>
      <c r="EM2193" s="136"/>
      <c r="EN2193" s="136"/>
      <c r="EO2193" s="136"/>
      <c r="EP2193" s="136"/>
      <c r="EQ2193" s="136"/>
      <c r="ER2193" s="136"/>
      <c r="ES2193" s="136"/>
      <c r="ET2193" s="136"/>
      <c r="EU2193" s="136"/>
      <c r="EV2193" s="136"/>
      <c r="EW2193" s="136"/>
      <c r="EX2193" s="136"/>
      <c r="EY2193" s="136"/>
      <c r="EZ2193" s="136"/>
      <c r="FA2193" s="136"/>
      <c r="FB2193" s="136"/>
      <c r="FC2193" s="136"/>
      <c r="FD2193" s="136"/>
      <c r="FE2193" s="136"/>
      <c r="FF2193" s="136"/>
      <c r="FG2193" s="136"/>
      <c r="FH2193" s="136"/>
      <c r="FI2193" s="136"/>
      <c r="FJ2193" s="136"/>
      <c r="FK2193" s="136"/>
      <c r="FL2193" s="136"/>
      <c r="FM2193" s="136"/>
      <c r="FN2193" s="136"/>
      <c r="FO2193" s="136"/>
      <c r="FP2193" s="136"/>
      <c r="FQ2193" s="136"/>
      <c r="FR2193" s="136"/>
      <c r="FS2193" s="136"/>
      <c r="FT2193" s="136"/>
      <c r="FU2193" s="136"/>
      <c r="FV2193" s="136"/>
      <c r="FW2193" s="136"/>
      <c r="FX2193" s="136"/>
      <c r="FY2193" s="136"/>
      <c r="FZ2193" s="136"/>
      <c r="GA2193" s="136"/>
      <c r="GB2193" s="136"/>
      <c r="GC2193" s="136"/>
      <c r="GD2193" s="136"/>
      <c r="GE2193" s="136"/>
      <c r="GF2193" s="136"/>
      <c r="GG2193" s="136"/>
      <c r="GH2193" s="136"/>
      <c r="GI2193" s="136"/>
      <c r="GJ2193" s="136"/>
      <c r="GK2193" s="136"/>
      <c r="GL2193" s="136"/>
      <c r="GM2193" s="136"/>
      <c r="GN2193" s="136"/>
      <c r="GO2193" s="136"/>
      <c r="GP2193" s="136"/>
      <c r="GQ2193" s="136"/>
      <c r="GR2193" s="136"/>
      <c r="GS2193" s="136"/>
      <c r="GT2193" s="136"/>
      <c r="GU2193" s="136"/>
      <c r="GV2193" s="136"/>
      <c r="GW2193" s="136"/>
      <c r="GX2193" s="136"/>
      <c r="GY2193" s="136"/>
      <c r="GZ2193" s="136"/>
      <c r="HA2193" s="136"/>
      <c r="HB2193" s="136"/>
      <c r="HC2193" s="136"/>
      <c r="HD2193" s="136"/>
      <c r="HE2193" s="136"/>
      <c r="HF2193" s="136"/>
      <c r="HG2193" s="136"/>
      <c r="HH2193" s="136"/>
      <c r="HI2193" s="136"/>
      <c r="HJ2193" s="136"/>
      <c r="HK2193" s="136"/>
      <c r="HL2193" s="136"/>
      <c r="HM2193" s="136"/>
      <c r="HN2193" s="136"/>
      <c r="HO2193" s="136"/>
      <c r="HP2193" s="136"/>
      <c r="HQ2193" s="136"/>
      <c r="HR2193" s="136"/>
      <c r="HS2193" s="136"/>
      <c r="HT2193" s="136"/>
      <c r="HU2193" s="136"/>
      <c r="HV2193" s="136"/>
      <c r="HW2193" s="136"/>
      <c r="HX2193" s="136"/>
      <c r="HY2193" s="136"/>
      <c r="HZ2193" s="136"/>
      <c r="IA2193" s="136"/>
      <c r="IB2193" s="136"/>
      <c r="IC2193" s="136"/>
      <c r="ID2193" s="136"/>
      <c r="IE2193" s="136"/>
      <c r="IF2193" s="136"/>
      <c r="IG2193" s="136"/>
    </row>
    <row r="2194" spans="1:241" ht="15" customHeight="1" x14ac:dyDescent="0.25">
      <c r="A2194" s="223" t="s">
        <v>578</v>
      </c>
      <c r="B2194" s="217">
        <v>4463936</v>
      </c>
      <c r="C2194" s="217">
        <v>3843875</v>
      </c>
      <c r="D2194" s="217">
        <v>621366</v>
      </c>
      <c r="E2194" s="217">
        <v>1039058</v>
      </c>
      <c r="F2194" s="217">
        <v>2221208</v>
      </c>
      <c r="G2194" s="217">
        <v>296009</v>
      </c>
      <c r="H2194" s="235">
        <v>12485452</v>
      </c>
      <c r="I2194" s="136"/>
      <c r="J2194" s="321" t="s">
        <v>378</v>
      </c>
      <c r="K2194" s="217">
        <v>9684646</v>
      </c>
      <c r="L2194" s="217">
        <v>3888662</v>
      </c>
      <c r="M2194" s="217">
        <v>647031</v>
      </c>
      <c r="N2194" s="217">
        <v>1241711</v>
      </c>
      <c r="O2194" s="217">
        <v>2081091</v>
      </c>
      <c r="P2194" s="217">
        <v>385885</v>
      </c>
      <c r="Q2194" s="235">
        <v>17929026</v>
      </c>
      <c r="R2194" s="136"/>
      <c r="S2194" s="136"/>
      <c r="T2194" s="136"/>
      <c r="U2194" s="136"/>
      <c r="V2194" s="136"/>
      <c r="W2194" s="136"/>
      <c r="X2194" s="136"/>
      <c r="Y2194" s="136"/>
      <c r="Z2194" s="136"/>
      <c r="AA2194" s="136"/>
      <c r="AB2194" s="136"/>
      <c r="AC2194" s="136"/>
      <c r="AD2194" s="136"/>
      <c r="AE2194" s="136"/>
      <c r="AF2194" s="136"/>
      <c r="AG2194" s="136"/>
      <c r="AH2194" s="136"/>
      <c r="AI2194" s="136"/>
      <c r="AJ2194" s="136"/>
      <c r="AK2194" s="136"/>
      <c r="AL2194" s="136"/>
      <c r="AM2194" s="136"/>
      <c r="AN2194" s="136"/>
      <c r="AO2194" s="136"/>
      <c r="AP2194" s="136"/>
      <c r="AQ2194" s="136"/>
      <c r="AR2194" s="136"/>
      <c r="AS2194" s="136"/>
      <c r="AT2194" s="136"/>
      <c r="AU2194" s="136"/>
      <c r="AV2194" s="136"/>
      <c r="AW2194" s="136"/>
      <c r="AX2194" s="136"/>
      <c r="AY2194" s="136"/>
      <c r="AZ2194" s="136"/>
      <c r="BA2194" s="136"/>
      <c r="BB2194" s="136"/>
      <c r="BC2194" s="136"/>
      <c r="BD2194" s="136"/>
      <c r="BE2194" s="136"/>
      <c r="BF2194" s="136"/>
      <c r="BG2194" s="136"/>
      <c r="BH2194" s="136"/>
      <c r="BI2194" s="136"/>
      <c r="BJ2194" s="136"/>
      <c r="BK2194" s="136"/>
      <c r="BL2194" s="136"/>
      <c r="BM2194" s="136"/>
      <c r="BN2194" s="136"/>
      <c r="BO2194" s="136"/>
      <c r="BP2194" s="136"/>
      <c r="BQ2194" s="136"/>
      <c r="BR2194" s="136"/>
      <c r="BS2194" s="136"/>
      <c r="BT2194" s="136"/>
      <c r="BU2194" s="136"/>
      <c r="BV2194" s="136"/>
      <c r="BW2194" s="136"/>
      <c r="BX2194" s="136"/>
      <c r="BY2194" s="136"/>
      <c r="BZ2194" s="136"/>
      <c r="CA2194" s="136"/>
      <c r="CB2194" s="136"/>
      <c r="CC2194" s="136"/>
      <c r="CD2194" s="136"/>
      <c r="CE2194" s="136"/>
      <c r="CF2194" s="136"/>
      <c r="CG2194" s="136"/>
      <c r="CH2194" s="136"/>
      <c r="CI2194" s="136"/>
      <c r="CJ2194" s="136"/>
      <c r="CK2194" s="136"/>
      <c r="CL2194" s="136"/>
      <c r="CM2194" s="136"/>
      <c r="CN2194" s="136"/>
      <c r="CO2194" s="136"/>
      <c r="CP2194" s="136"/>
      <c r="CQ2194" s="136"/>
      <c r="CR2194" s="136"/>
      <c r="CS2194" s="136"/>
      <c r="CT2194" s="136"/>
      <c r="CU2194" s="136"/>
      <c r="CV2194" s="136"/>
      <c r="CW2194" s="136"/>
      <c r="CX2194" s="136"/>
      <c r="CY2194" s="136"/>
      <c r="CZ2194" s="136"/>
      <c r="DA2194" s="136"/>
      <c r="DB2194" s="136"/>
      <c r="DC2194" s="136"/>
      <c r="DD2194" s="136"/>
      <c r="DE2194" s="136"/>
      <c r="DF2194" s="136"/>
      <c r="DG2194" s="136"/>
      <c r="DH2194" s="136"/>
      <c r="DI2194" s="136"/>
      <c r="DJ2194" s="136"/>
      <c r="DK2194" s="136"/>
      <c r="DL2194" s="136"/>
      <c r="DM2194" s="136"/>
      <c r="DN2194" s="136"/>
      <c r="DO2194" s="136"/>
      <c r="DP2194" s="136"/>
      <c r="DQ2194" s="136"/>
      <c r="DR2194" s="136"/>
      <c r="DS2194" s="136"/>
      <c r="DT2194" s="136"/>
      <c r="DU2194" s="136"/>
      <c r="DV2194" s="136"/>
      <c r="DW2194" s="136"/>
      <c r="DX2194" s="136"/>
      <c r="DY2194" s="136"/>
      <c r="DZ2194" s="136"/>
      <c r="EA2194" s="136"/>
      <c r="EB2194" s="136"/>
      <c r="EC2194" s="136"/>
      <c r="ED2194" s="136"/>
      <c r="EE2194" s="136"/>
      <c r="EF2194" s="136"/>
      <c r="EG2194" s="136"/>
      <c r="EH2194" s="136"/>
      <c r="EI2194" s="136"/>
      <c r="EJ2194" s="136"/>
      <c r="EK2194" s="136"/>
      <c r="EL2194" s="136"/>
      <c r="EM2194" s="136"/>
      <c r="EN2194" s="136"/>
      <c r="EO2194" s="136"/>
      <c r="EP2194" s="136"/>
      <c r="EQ2194" s="136"/>
      <c r="ER2194" s="136"/>
      <c r="ES2194" s="136"/>
      <c r="ET2194" s="136"/>
      <c r="EU2194" s="136"/>
      <c r="EV2194" s="136"/>
      <c r="EW2194" s="136"/>
      <c r="EX2194" s="136"/>
      <c r="EY2194" s="136"/>
      <c r="EZ2194" s="136"/>
      <c r="FA2194" s="136"/>
      <c r="FB2194" s="136"/>
      <c r="FC2194" s="136"/>
      <c r="FD2194" s="136"/>
      <c r="FE2194" s="136"/>
      <c r="FF2194" s="136"/>
      <c r="FG2194" s="136"/>
      <c r="FH2194" s="136"/>
      <c r="FI2194" s="136"/>
      <c r="FJ2194" s="136"/>
      <c r="FK2194" s="136"/>
      <c r="FL2194" s="136"/>
      <c r="FM2194" s="136"/>
      <c r="FN2194" s="136"/>
      <c r="FO2194" s="136"/>
      <c r="FP2194" s="136"/>
      <c r="FQ2194" s="136"/>
      <c r="FR2194" s="136"/>
      <c r="FS2194" s="136"/>
      <c r="FT2194" s="136"/>
      <c r="FU2194" s="136"/>
      <c r="FV2194" s="136"/>
      <c r="FW2194" s="136"/>
      <c r="FX2194" s="136"/>
      <c r="FY2194" s="136"/>
      <c r="FZ2194" s="136"/>
      <c r="GA2194" s="136"/>
      <c r="GB2194" s="136"/>
      <c r="GC2194" s="136"/>
      <c r="GD2194" s="136"/>
      <c r="GE2194" s="136"/>
      <c r="GF2194" s="136"/>
      <c r="GG2194" s="136"/>
      <c r="GH2194" s="136"/>
      <c r="GI2194" s="136"/>
      <c r="GJ2194" s="136"/>
      <c r="GK2194" s="136"/>
      <c r="GL2194" s="136"/>
      <c r="GM2194" s="136"/>
      <c r="GN2194" s="136"/>
      <c r="GO2194" s="136"/>
      <c r="GP2194" s="136"/>
      <c r="GQ2194" s="136"/>
      <c r="GR2194" s="136"/>
      <c r="GS2194" s="136"/>
      <c r="GT2194" s="136"/>
      <c r="GU2194" s="136"/>
      <c r="GV2194" s="136"/>
      <c r="GW2194" s="136"/>
      <c r="GX2194" s="136"/>
      <c r="GY2194" s="136"/>
      <c r="GZ2194" s="136"/>
      <c r="HA2194" s="136"/>
      <c r="HB2194" s="136"/>
      <c r="HC2194" s="136"/>
      <c r="HD2194" s="136"/>
      <c r="HE2194" s="136"/>
      <c r="HF2194" s="136"/>
      <c r="HG2194" s="136"/>
      <c r="HH2194" s="136"/>
      <c r="HI2194" s="136"/>
      <c r="HJ2194" s="136"/>
      <c r="HK2194" s="136"/>
      <c r="HL2194" s="136"/>
      <c r="HM2194" s="136"/>
      <c r="HN2194" s="136"/>
      <c r="HO2194" s="136"/>
      <c r="HP2194" s="136"/>
      <c r="HQ2194" s="136"/>
      <c r="HR2194" s="136"/>
      <c r="HS2194" s="136"/>
      <c r="HT2194" s="136"/>
      <c r="HU2194" s="136"/>
      <c r="HV2194" s="136"/>
      <c r="HW2194" s="136"/>
      <c r="HX2194" s="136"/>
      <c r="HY2194" s="136"/>
      <c r="HZ2194" s="136"/>
      <c r="IA2194" s="136"/>
      <c r="IB2194" s="136"/>
      <c r="IC2194" s="136"/>
      <c r="ID2194" s="136"/>
      <c r="IE2194" s="136"/>
      <c r="IF2194" s="136"/>
      <c r="IG2194" s="136"/>
    </row>
    <row r="2195" spans="1:241" ht="15" customHeight="1" x14ac:dyDescent="0.25">
      <c r="A2195" s="223" t="s">
        <v>579</v>
      </c>
      <c r="B2195" s="217">
        <v>7047422</v>
      </c>
      <c r="C2195" s="217">
        <v>4387614</v>
      </c>
      <c r="D2195" s="217">
        <v>867406</v>
      </c>
      <c r="E2195" s="217">
        <v>886227</v>
      </c>
      <c r="F2195" s="217">
        <v>1644786</v>
      </c>
      <c r="G2195" s="217">
        <v>451815</v>
      </c>
      <c r="H2195" s="235">
        <v>15285270</v>
      </c>
      <c r="I2195" s="136"/>
      <c r="J2195" s="321" t="s">
        <v>300</v>
      </c>
      <c r="K2195" s="217">
        <v>11088277</v>
      </c>
      <c r="L2195" s="217">
        <v>4458189</v>
      </c>
      <c r="M2195" s="217">
        <v>709121</v>
      </c>
      <c r="N2195" s="217">
        <v>1135462</v>
      </c>
      <c r="O2195" s="217">
        <v>2594884</v>
      </c>
      <c r="P2195" s="217">
        <v>604159</v>
      </c>
      <c r="Q2195" s="235">
        <v>20590092</v>
      </c>
      <c r="R2195" s="136"/>
      <c r="S2195" s="136"/>
      <c r="T2195" s="136"/>
      <c r="U2195" s="136"/>
      <c r="V2195" s="136"/>
      <c r="W2195" s="136"/>
      <c r="X2195" s="136"/>
      <c r="Y2195" s="136"/>
      <c r="Z2195" s="136"/>
      <c r="AA2195" s="136"/>
      <c r="AB2195" s="136"/>
      <c r="AC2195" s="136"/>
      <c r="AD2195" s="136"/>
      <c r="AE2195" s="136"/>
      <c r="AF2195" s="136"/>
      <c r="AG2195" s="136"/>
      <c r="AH2195" s="136"/>
      <c r="AI2195" s="136"/>
      <c r="AJ2195" s="136"/>
      <c r="AK2195" s="136"/>
      <c r="AL2195" s="136"/>
      <c r="AM2195" s="136"/>
      <c r="AN2195" s="136"/>
      <c r="AO2195" s="136"/>
      <c r="AP2195" s="136"/>
      <c r="AQ2195" s="136"/>
      <c r="AR2195" s="136"/>
      <c r="AS2195" s="136"/>
      <c r="AT2195" s="136"/>
      <c r="AU2195" s="136"/>
      <c r="AV2195" s="136"/>
      <c r="AW2195" s="136"/>
      <c r="AX2195" s="136"/>
      <c r="AY2195" s="136"/>
      <c r="AZ2195" s="136"/>
      <c r="BA2195" s="136"/>
      <c r="BB2195" s="136"/>
      <c r="BC2195" s="136"/>
      <c r="BD2195" s="136"/>
      <c r="BE2195" s="136"/>
      <c r="BF2195" s="136"/>
      <c r="BG2195" s="136"/>
      <c r="BH2195" s="136"/>
      <c r="BI2195" s="136"/>
      <c r="BJ2195" s="136"/>
      <c r="BK2195" s="136"/>
      <c r="BL2195" s="136"/>
      <c r="BM2195" s="136"/>
      <c r="BN2195" s="136"/>
      <c r="BO2195" s="136"/>
      <c r="BP2195" s="136"/>
      <c r="BQ2195" s="136"/>
      <c r="BR2195" s="136"/>
      <c r="BS2195" s="136"/>
      <c r="BT2195" s="136"/>
      <c r="BU2195" s="136"/>
      <c r="BV2195" s="136"/>
      <c r="BW2195" s="136"/>
      <c r="BX2195" s="136"/>
      <c r="BY2195" s="136"/>
      <c r="BZ2195" s="136"/>
      <c r="CA2195" s="136"/>
      <c r="CB2195" s="136"/>
      <c r="CC2195" s="136"/>
      <c r="CD2195" s="136"/>
      <c r="CE2195" s="136"/>
      <c r="CF2195" s="136"/>
      <c r="CG2195" s="136"/>
      <c r="CH2195" s="136"/>
      <c r="CI2195" s="136"/>
      <c r="CJ2195" s="136"/>
      <c r="CK2195" s="136"/>
      <c r="CL2195" s="136"/>
      <c r="CM2195" s="136"/>
      <c r="CN2195" s="136"/>
      <c r="CO2195" s="136"/>
      <c r="CP2195" s="136"/>
      <c r="CQ2195" s="136"/>
      <c r="CR2195" s="136"/>
      <c r="CS2195" s="136"/>
      <c r="CT2195" s="136"/>
      <c r="CU2195" s="136"/>
      <c r="CV2195" s="136"/>
      <c r="CW2195" s="136"/>
      <c r="CX2195" s="136"/>
      <c r="CY2195" s="136"/>
      <c r="CZ2195" s="136"/>
      <c r="DA2195" s="136"/>
      <c r="DB2195" s="136"/>
      <c r="DC2195" s="136"/>
      <c r="DD2195" s="136"/>
      <c r="DE2195" s="136"/>
      <c r="DF2195" s="136"/>
      <c r="DG2195" s="136"/>
      <c r="DH2195" s="136"/>
      <c r="DI2195" s="136"/>
      <c r="DJ2195" s="136"/>
      <c r="DK2195" s="136"/>
      <c r="DL2195" s="136"/>
      <c r="DM2195" s="136"/>
      <c r="DN2195" s="136"/>
      <c r="DO2195" s="136"/>
      <c r="DP2195" s="136"/>
      <c r="DQ2195" s="136"/>
      <c r="DR2195" s="136"/>
      <c r="DS2195" s="136"/>
      <c r="DT2195" s="136"/>
      <c r="DU2195" s="136"/>
      <c r="DV2195" s="136"/>
      <c r="DW2195" s="136"/>
      <c r="DX2195" s="136"/>
      <c r="DY2195" s="136"/>
      <c r="DZ2195" s="136"/>
      <c r="EA2195" s="136"/>
      <c r="EB2195" s="136"/>
      <c r="EC2195" s="136"/>
      <c r="ED2195" s="136"/>
      <c r="EE2195" s="136"/>
      <c r="EF2195" s="136"/>
      <c r="EG2195" s="136"/>
      <c r="EH2195" s="136"/>
      <c r="EI2195" s="136"/>
      <c r="EJ2195" s="136"/>
      <c r="EK2195" s="136"/>
      <c r="EL2195" s="136"/>
      <c r="EM2195" s="136"/>
      <c r="EN2195" s="136"/>
      <c r="EO2195" s="136"/>
      <c r="EP2195" s="136"/>
      <c r="EQ2195" s="136"/>
      <c r="ER2195" s="136"/>
      <c r="ES2195" s="136"/>
      <c r="ET2195" s="136"/>
      <c r="EU2195" s="136"/>
      <c r="EV2195" s="136"/>
      <c r="EW2195" s="136"/>
      <c r="EX2195" s="136"/>
      <c r="EY2195" s="136"/>
      <c r="EZ2195" s="136"/>
      <c r="FA2195" s="136"/>
      <c r="FB2195" s="136"/>
      <c r="FC2195" s="136"/>
      <c r="FD2195" s="136"/>
      <c r="FE2195" s="136"/>
      <c r="FF2195" s="136"/>
      <c r="FG2195" s="136"/>
      <c r="FH2195" s="136"/>
      <c r="FI2195" s="136"/>
      <c r="FJ2195" s="136"/>
      <c r="FK2195" s="136"/>
      <c r="FL2195" s="136"/>
      <c r="FM2195" s="136"/>
      <c r="FN2195" s="136"/>
      <c r="FO2195" s="136"/>
      <c r="FP2195" s="136"/>
      <c r="FQ2195" s="136"/>
      <c r="FR2195" s="136"/>
      <c r="FS2195" s="136"/>
      <c r="FT2195" s="136"/>
      <c r="FU2195" s="136"/>
      <c r="FV2195" s="136"/>
      <c r="FW2195" s="136"/>
      <c r="FX2195" s="136"/>
      <c r="FY2195" s="136"/>
      <c r="FZ2195" s="136"/>
      <c r="GA2195" s="136"/>
      <c r="GB2195" s="136"/>
      <c r="GC2195" s="136"/>
      <c r="GD2195" s="136"/>
      <c r="GE2195" s="136"/>
      <c r="GF2195" s="136"/>
      <c r="GG2195" s="136"/>
      <c r="GH2195" s="136"/>
      <c r="GI2195" s="136"/>
      <c r="GJ2195" s="136"/>
      <c r="GK2195" s="136"/>
      <c r="GL2195" s="136"/>
      <c r="GM2195" s="136"/>
      <c r="GN2195" s="136"/>
      <c r="GO2195" s="136"/>
      <c r="GP2195" s="136"/>
      <c r="GQ2195" s="136"/>
      <c r="GR2195" s="136"/>
      <c r="GS2195" s="136"/>
      <c r="GT2195" s="136"/>
      <c r="GU2195" s="136"/>
      <c r="GV2195" s="136"/>
      <c r="GW2195" s="136"/>
      <c r="GX2195" s="136"/>
      <c r="GY2195" s="136"/>
      <c r="GZ2195" s="136"/>
      <c r="HA2195" s="136"/>
      <c r="HB2195" s="136"/>
      <c r="HC2195" s="136"/>
      <c r="HD2195" s="136"/>
      <c r="HE2195" s="136"/>
      <c r="HF2195" s="136"/>
      <c r="HG2195" s="136"/>
      <c r="HH2195" s="136"/>
      <c r="HI2195" s="136"/>
      <c r="HJ2195" s="136"/>
      <c r="HK2195" s="136"/>
      <c r="HL2195" s="136"/>
      <c r="HM2195" s="136"/>
      <c r="HN2195" s="136"/>
      <c r="HO2195" s="136"/>
      <c r="HP2195" s="136"/>
      <c r="HQ2195" s="136"/>
      <c r="HR2195" s="136"/>
      <c r="HS2195" s="136"/>
      <c r="HT2195" s="136"/>
      <c r="HU2195" s="136"/>
      <c r="HV2195" s="136"/>
      <c r="HW2195" s="136"/>
      <c r="HX2195" s="136"/>
      <c r="HY2195" s="136"/>
      <c r="HZ2195" s="136"/>
      <c r="IA2195" s="136"/>
      <c r="IB2195" s="136"/>
      <c r="IC2195" s="136"/>
      <c r="ID2195" s="136"/>
      <c r="IE2195" s="136"/>
      <c r="IF2195" s="136"/>
      <c r="IG2195" s="136"/>
    </row>
    <row r="2196" spans="1:241" ht="15" customHeight="1" x14ac:dyDescent="0.25">
      <c r="A2196" s="223" t="s">
        <v>580</v>
      </c>
      <c r="B2196" s="217">
        <v>6546716</v>
      </c>
      <c r="C2196" s="217">
        <v>5105485</v>
      </c>
      <c r="D2196" s="217">
        <v>1722824</v>
      </c>
      <c r="E2196" s="217">
        <v>1073046</v>
      </c>
      <c r="F2196" s="217">
        <v>2106087</v>
      </c>
      <c r="G2196" s="217">
        <v>557780</v>
      </c>
      <c r="H2196" s="235">
        <v>17111938</v>
      </c>
      <c r="I2196" s="136"/>
      <c r="J2196" s="321" t="s">
        <v>299</v>
      </c>
      <c r="K2196" s="217">
        <v>11631100</v>
      </c>
      <c r="L2196" s="217">
        <v>4952943</v>
      </c>
      <c r="M2196" s="217">
        <v>816562</v>
      </c>
      <c r="N2196" s="217">
        <v>1242704</v>
      </c>
      <c r="O2196" s="217">
        <v>3086859</v>
      </c>
      <c r="P2196" s="217">
        <v>546278</v>
      </c>
      <c r="Q2196" s="235">
        <v>22276446</v>
      </c>
      <c r="R2196" s="136"/>
      <c r="S2196" s="136"/>
      <c r="T2196" s="136"/>
      <c r="U2196" s="136"/>
      <c r="V2196" s="136"/>
      <c r="W2196" s="136"/>
      <c r="X2196" s="136"/>
      <c r="Y2196" s="136"/>
      <c r="Z2196" s="136"/>
      <c r="AA2196" s="136"/>
      <c r="AB2196" s="136"/>
      <c r="AC2196" s="136"/>
      <c r="AD2196" s="136"/>
      <c r="AE2196" s="136"/>
      <c r="AF2196" s="136"/>
      <c r="AG2196" s="136"/>
      <c r="AH2196" s="136"/>
      <c r="AI2196" s="136"/>
      <c r="AJ2196" s="136"/>
      <c r="AK2196" s="136"/>
      <c r="AL2196" s="136"/>
      <c r="AM2196" s="136"/>
      <c r="AN2196" s="136"/>
      <c r="AO2196" s="136"/>
      <c r="AP2196" s="136"/>
      <c r="AQ2196" s="136"/>
      <c r="AR2196" s="136"/>
      <c r="AS2196" s="136"/>
      <c r="AT2196" s="136"/>
      <c r="AU2196" s="136"/>
      <c r="AV2196" s="136"/>
      <c r="AW2196" s="136"/>
      <c r="AX2196" s="136"/>
      <c r="AY2196" s="136"/>
      <c r="AZ2196" s="136"/>
      <c r="BA2196" s="136"/>
      <c r="BB2196" s="136"/>
      <c r="BC2196" s="136"/>
      <c r="BD2196" s="136"/>
      <c r="BE2196" s="136"/>
      <c r="BF2196" s="136"/>
      <c r="BG2196" s="136"/>
      <c r="BH2196" s="136"/>
      <c r="BI2196" s="136"/>
      <c r="BJ2196" s="136"/>
      <c r="BK2196" s="136"/>
      <c r="BL2196" s="136"/>
      <c r="BM2196" s="136"/>
      <c r="BN2196" s="136"/>
      <c r="BO2196" s="136"/>
      <c r="BP2196" s="136"/>
      <c r="BQ2196" s="136"/>
      <c r="BR2196" s="136"/>
      <c r="BS2196" s="136"/>
      <c r="BT2196" s="136"/>
      <c r="BU2196" s="136"/>
      <c r="BV2196" s="136"/>
      <c r="BW2196" s="136"/>
      <c r="BX2196" s="136"/>
      <c r="BY2196" s="136"/>
      <c r="BZ2196" s="136"/>
      <c r="CA2196" s="136"/>
      <c r="CB2196" s="136"/>
      <c r="CC2196" s="136"/>
      <c r="CD2196" s="136"/>
      <c r="CE2196" s="136"/>
      <c r="CF2196" s="136"/>
      <c r="CG2196" s="136"/>
      <c r="CH2196" s="136"/>
      <c r="CI2196" s="136"/>
      <c r="CJ2196" s="136"/>
      <c r="CK2196" s="136"/>
      <c r="CL2196" s="136"/>
      <c r="CM2196" s="136"/>
      <c r="CN2196" s="136"/>
      <c r="CO2196" s="136"/>
      <c r="CP2196" s="136"/>
      <c r="CQ2196" s="136"/>
      <c r="CR2196" s="136"/>
      <c r="CS2196" s="136"/>
      <c r="CT2196" s="136"/>
      <c r="CU2196" s="136"/>
      <c r="CV2196" s="136"/>
      <c r="CW2196" s="136"/>
      <c r="CX2196" s="136"/>
      <c r="CY2196" s="136"/>
      <c r="CZ2196" s="136"/>
      <c r="DA2196" s="136"/>
      <c r="DB2196" s="136"/>
      <c r="DC2196" s="136"/>
      <c r="DD2196" s="136"/>
      <c r="DE2196" s="136"/>
      <c r="DF2196" s="136"/>
      <c r="DG2196" s="136"/>
      <c r="DH2196" s="136"/>
      <c r="DI2196" s="136"/>
      <c r="DJ2196" s="136"/>
      <c r="DK2196" s="136"/>
      <c r="DL2196" s="136"/>
      <c r="DM2196" s="136"/>
      <c r="DN2196" s="136"/>
      <c r="DO2196" s="136"/>
      <c r="DP2196" s="136"/>
      <c r="DQ2196" s="136"/>
      <c r="DR2196" s="136"/>
      <c r="DS2196" s="136"/>
      <c r="DT2196" s="136"/>
      <c r="DU2196" s="136"/>
      <c r="DV2196" s="136"/>
      <c r="DW2196" s="136"/>
      <c r="DX2196" s="136"/>
      <c r="DY2196" s="136"/>
      <c r="DZ2196" s="136"/>
      <c r="EA2196" s="136"/>
      <c r="EB2196" s="136"/>
      <c r="EC2196" s="136"/>
      <c r="ED2196" s="136"/>
      <c r="EE2196" s="136"/>
      <c r="EF2196" s="136"/>
      <c r="EG2196" s="136"/>
      <c r="EH2196" s="136"/>
      <c r="EI2196" s="136"/>
      <c r="EJ2196" s="136"/>
      <c r="EK2196" s="136"/>
      <c r="EL2196" s="136"/>
      <c r="EM2196" s="136"/>
      <c r="EN2196" s="136"/>
      <c r="EO2196" s="136"/>
      <c r="EP2196" s="136"/>
      <c r="EQ2196" s="136"/>
      <c r="ER2196" s="136"/>
      <c r="ES2196" s="136"/>
      <c r="ET2196" s="136"/>
      <c r="EU2196" s="136"/>
      <c r="EV2196" s="136"/>
      <c r="EW2196" s="136"/>
      <c r="EX2196" s="136"/>
      <c r="EY2196" s="136"/>
      <c r="EZ2196" s="136"/>
      <c r="FA2196" s="136"/>
      <c r="FB2196" s="136"/>
      <c r="FC2196" s="136"/>
      <c r="FD2196" s="136"/>
      <c r="FE2196" s="136"/>
      <c r="FF2196" s="136"/>
      <c r="FG2196" s="136"/>
      <c r="FH2196" s="136"/>
      <c r="FI2196" s="136"/>
      <c r="FJ2196" s="136"/>
      <c r="FK2196" s="136"/>
      <c r="FL2196" s="136"/>
      <c r="FM2196" s="136"/>
      <c r="FN2196" s="136"/>
      <c r="FO2196" s="136"/>
      <c r="FP2196" s="136"/>
      <c r="FQ2196" s="136"/>
      <c r="FR2196" s="136"/>
      <c r="FS2196" s="136"/>
      <c r="FT2196" s="136"/>
      <c r="FU2196" s="136"/>
      <c r="FV2196" s="136"/>
      <c r="FW2196" s="136"/>
      <c r="FX2196" s="136"/>
      <c r="FY2196" s="136"/>
      <c r="FZ2196" s="136"/>
      <c r="GA2196" s="136"/>
      <c r="GB2196" s="136"/>
      <c r="GC2196" s="136"/>
      <c r="GD2196" s="136"/>
      <c r="GE2196" s="136"/>
      <c r="GF2196" s="136"/>
      <c r="GG2196" s="136"/>
      <c r="GH2196" s="136"/>
      <c r="GI2196" s="136"/>
      <c r="GJ2196" s="136"/>
      <c r="GK2196" s="136"/>
      <c r="GL2196" s="136"/>
      <c r="GM2196" s="136"/>
      <c r="GN2196" s="136"/>
      <c r="GO2196" s="136"/>
      <c r="GP2196" s="136"/>
      <c r="GQ2196" s="136"/>
      <c r="GR2196" s="136"/>
      <c r="GS2196" s="136"/>
      <c r="GT2196" s="136"/>
      <c r="GU2196" s="136"/>
      <c r="GV2196" s="136"/>
      <c r="GW2196" s="136"/>
      <c r="GX2196" s="136"/>
      <c r="GY2196" s="136"/>
      <c r="GZ2196" s="136"/>
      <c r="HA2196" s="136"/>
      <c r="HB2196" s="136"/>
      <c r="HC2196" s="136"/>
      <c r="HD2196" s="136"/>
      <c r="HE2196" s="136"/>
      <c r="HF2196" s="136"/>
      <c r="HG2196" s="136"/>
      <c r="HH2196" s="136"/>
      <c r="HI2196" s="136"/>
      <c r="HJ2196" s="136"/>
      <c r="HK2196" s="136"/>
      <c r="HL2196" s="136"/>
      <c r="HM2196" s="136"/>
      <c r="HN2196" s="136"/>
      <c r="HO2196" s="136"/>
      <c r="HP2196" s="136"/>
      <c r="HQ2196" s="136"/>
      <c r="HR2196" s="136"/>
      <c r="HS2196" s="136"/>
      <c r="HT2196" s="136"/>
      <c r="HU2196" s="136"/>
      <c r="HV2196" s="136"/>
      <c r="HW2196" s="136"/>
      <c r="HX2196" s="136"/>
      <c r="HY2196" s="136"/>
      <c r="HZ2196" s="136"/>
      <c r="IA2196" s="136"/>
      <c r="IB2196" s="136"/>
      <c r="IC2196" s="136"/>
      <c r="ID2196" s="136"/>
      <c r="IE2196" s="136"/>
      <c r="IF2196" s="136"/>
      <c r="IG2196" s="136"/>
    </row>
    <row r="2197" spans="1:241" ht="15" customHeight="1" x14ac:dyDescent="0.25">
      <c r="A2197" s="223" t="s">
        <v>581</v>
      </c>
      <c r="B2197" s="217">
        <v>5676897</v>
      </c>
      <c r="C2197" s="217">
        <v>5760260</v>
      </c>
      <c r="D2197" s="217">
        <v>2664034</v>
      </c>
      <c r="E2197" s="217">
        <v>1146208</v>
      </c>
      <c r="F2197" s="217">
        <v>2644270</v>
      </c>
      <c r="G2197" s="217">
        <v>387690</v>
      </c>
      <c r="H2197" s="235">
        <v>18279359</v>
      </c>
      <c r="I2197" s="136"/>
      <c r="J2197" s="321" t="s">
        <v>298</v>
      </c>
      <c r="K2197" s="217">
        <v>11364808</v>
      </c>
      <c r="L2197" s="217">
        <v>5928166</v>
      </c>
      <c r="M2197" s="217">
        <v>817907</v>
      </c>
      <c r="N2197" s="217">
        <v>1406399</v>
      </c>
      <c r="O2197" s="217">
        <v>2446677</v>
      </c>
      <c r="P2197" s="217">
        <v>727984</v>
      </c>
      <c r="Q2197" s="235">
        <v>22691941</v>
      </c>
      <c r="R2197" s="136"/>
      <c r="S2197" s="136"/>
      <c r="T2197" s="136"/>
      <c r="U2197" s="136"/>
      <c r="V2197" s="136"/>
      <c r="W2197" s="136"/>
      <c r="X2197" s="136"/>
      <c r="Y2197" s="136"/>
      <c r="Z2197" s="136"/>
      <c r="AA2197" s="136"/>
      <c r="AB2197" s="136"/>
      <c r="AC2197" s="136"/>
      <c r="AD2197" s="136"/>
      <c r="AE2197" s="136"/>
      <c r="AF2197" s="136"/>
      <c r="AG2197" s="136"/>
      <c r="AH2197" s="136"/>
      <c r="AI2197" s="136"/>
      <c r="AJ2197" s="136"/>
      <c r="AK2197" s="136"/>
      <c r="AL2197" s="136"/>
      <c r="AM2197" s="136"/>
      <c r="AN2197" s="136"/>
      <c r="AO2197" s="136"/>
      <c r="AP2197" s="136"/>
      <c r="AQ2197" s="136"/>
      <c r="AR2197" s="136"/>
      <c r="AS2197" s="136"/>
      <c r="AT2197" s="136"/>
      <c r="AU2197" s="136"/>
      <c r="AV2197" s="136"/>
      <c r="AW2197" s="136"/>
      <c r="AX2197" s="136"/>
      <c r="AY2197" s="136"/>
      <c r="AZ2197" s="136"/>
      <c r="BA2197" s="136"/>
      <c r="BB2197" s="136"/>
      <c r="BC2197" s="136"/>
      <c r="BD2197" s="136"/>
      <c r="BE2197" s="136"/>
      <c r="BF2197" s="136"/>
      <c r="BG2197" s="136"/>
      <c r="BH2197" s="136"/>
      <c r="BI2197" s="136"/>
      <c r="BJ2197" s="136"/>
      <c r="BK2197" s="136"/>
      <c r="BL2197" s="136"/>
      <c r="BM2197" s="136"/>
      <c r="BN2197" s="136"/>
      <c r="BO2197" s="136"/>
      <c r="BP2197" s="136"/>
      <c r="BQ2197" s="136"/>
      <c r="BR2197" s="136"/>
      <c r="BS2197" s="136"/>
      <c r="BT2197" s="136"/>
      <c r="BU2197" s="136"/>
      <c r="BV2197" s="136"/>
      <c r="BW2197" s="136"/>
      <c r="BX2197" s="136"/>
      <c r="BY2197" s="136"/>
      <c r="BZ2197" s="136"/>
      <c r="CA2197" s="136"/>
      <c r="CB2197" s="136"/>
      <c r="CC2197" s="136"/>
      <c r="CD2197" s="136"/>
      <c r="CE2197" s="136"/>
      <c r="CF2197" s="136"/>
      <c r="CG2197" s="136"/>
      <c r="CH2197" s="136"/>
      <c r="CI2197" s="136"/>
      <c r="CJ2197" s="136"/>
      <c r="CK2197" s="136"/>
      <c r="CL2197" s="136"/>
      <c r="CM2197" s="136"/>
      <c r="CN2197" s="136"/>
      <c r="CO2197" s="136"/>
      <c r="CP2197" s="136"/>
      <c r="CQ2197" s="136"/>
      <c r="CR2197" s="136"/>
      <c r="CS2197" s="136"/>
      <c r="CT2197" s="136"/>
      <c r="CU2197" s="136"/>
      <c r="CV2197" s="136"/>
      <c r="CW2197" s="136"/>
      <c r="CX2197" s="136"/>
      <c r="CY2197" s="136"/>
      <c r="CZ2197" s="136"/>
      <c r="DA2197" s="136"/>
      <c r="DB2197" s="136"/>
      <c r="DC2197" s="136"/>
      <c r="DD2197" s="136"/>
      <c r="DE2197" s="136"/>
      <c r="DF2197" s="136"/>
      <c r="DG2197" s="136"/>
      <c r="DH2197" s="136"/>
      <c r="DI2197" s="136"/>
      <c r="DJ2197" s="136"/>
      <c r="DK2197" s="136"/>
      <c r="DL2197" s="136"/>
      <c r="DM2197" s="136"/>
      <c r="DN2197" s="136"/>
      <c r="DO2197" s="136"/>
      <c r="DP2197" s="136"/>
      <c r="DQ2197" s="136"/>
      <c r="DR2197" s="136"/>
      <c r="DS2197" s="136"/>
      <c r="DT2197" s="136"/>
      <c r="DU2197" s="136"/>
      <c r="DV2197" s="136"/>
      <c r="DW2197" s="136"/>
      <c r="DX2197" s="136"/>
      <c r="DY2197" s="136"/>
      <c r="DZ2197" s="136"/>
      <c r="EA2197" s="136"/>
      <c r="EB2197" s="136"/>
      <c r="EC2197" s="136"/>
      <c r="ED2197" s="136"/>
      <c r="EE2197" s="136"/>
      <c r="EF2197" s="136"/>
      <c r="EG2197" s="136"/>
      <c r="EH2197" s="136"/>
      <c r="EI2197" s="136"/>
      <c r="EJ2197" s="136"/>
      <c r="EK2197" s="136"/>
      <c r="EL2197" s="136"/>
      <c r="EM2197" s="136"/>
      <c r="EN2197" s="136"/>
      <c r="EO2197" s="136"/>
      <c r="EP2197" s="136"/>
      <c r="EQ2197" s="136"/>
      <c r="ER2197" s="136"/>
      <c r="ES2197" s="136"/>
      <c r="ET2197" s="136"/>
      <c r="EU2197" s="136"/>
      <c r="EV2197" s="136"/>
      <c r="EW2197" s="136"/>
      <c r="EX2197" s="136"/>
      <c r="EY2197" s="136"/>
      <c r="EZ2197" s="136"/>
      <c r="FA2197" s="136"/>
      <c r="FB2197" s="136"/>
      <c r="FC2197" s="136"/>
      <c r="FD2197" s="136"/>
      <c r="FE2197" s="136"/>
      <c r="FF2197" s="136"/>
      <c r="FG2197" s="136"/>
      <c r="FH2197" s="136"/>
      <c r="FI2197" s="136"/>
      <c r="FJ2197" s="136"/>
      <c r="FK2197" s="136"/>
      <c r="FL2197" s="136"/>
      <c r="FM2197" s="136"/>
      <c r="FN2197" s="136"/>
      <c r="FO2197" s="136"/>
      <c r="FP2197" s="136"/>
      <c r="FQ2197" s="136"/>
      <c r="FR2197" s="136"/>
      <c r="FS2197" s="136"/>
      <c r="FT2197" s="136"/>
      <c r="FU2197" s="136"/>
      <c r="FV2197" s="136"/>
      <c r="FW2197" s="136"/>
      <c r="FX2197" s="136"/>
      <c r="FY2197" s="136"/>
      <c r="FZ2197" s="136"/>
      <c r="GA2197" s="136"/>
      <c r="GB2197" s="136"/>
      <c r="GC2197" s="136"/>
      <c r="GD2197" s="136"/>
      <c r="GE2197" s="136"/>
      <c r="GF2197" s="136"/>
      <c r="GG2197" s="136"/>
      <c r="GH2197" s="136"/>
      <c r="GI2197" s="136"/>
      <c r="GJ2197" s="136"/>
      <c r="GK2197" s="136"/>
      <c r="GL2197" s="136"/>
      <c r="GM2197" s="136"/>
      <c r="GN2197" s="136"/>
      <c r="GO2197" s="136"/>
      <c r="GP2197" s="136"/>
      <c r="GQ2197" s="136"/>
      <c r="GR2197" s="136"/>
      <c r="GS2197" s="136"/>
      <c r="GT2197" s="136"/>
      <c r="GU2197" s="136"/>
      <c r="GV2197" s="136"/>
      <c r="GW2197" s="136"/>
      <c r="GX2197" s="136"/>
      <c r="GY2197" s="136"/>
      <c r="GZ2197" s="136"/>
      <c r="HA2197" s="136"/>
      <c r="HB2197" s="136"/>
      <c r="HC2197" s="136"/>
      <c r="HD2197" s="136"/>
      <c r="HE2197" s="136"/>
      <c r="HF2197" s="136"/>
      <c r="HG2197" s="136"/>
      <c r="HH2197" s="136"/>
      <c r="HI2197" s="136"/>
      <c r="HJ2197" s="136"/>
      <c r="HK2197" s="136"/>
      <c r="HL2197" s="136"/>
      <c r="HM2197" s="136"/>
      <c r="HN2197" s="136"/>
      <c r="HO2197" s="136"/>
      <c r="HP2197" s="136"/>
      <c r="HQ2197" s="136"/>
      <c r="HR2197" s="136"/>
      <c r="HS2197" s="136"/>
      <c r="HT2197" s="136"/>
      <c r="HU2197" s="136"/>
      <c r="HV2197" s="136"/>
      <c r="HW2197" s="136"/>
      <c r="HX2197" s="136"/>
      <c r="HY2197" s="136"/>
      <c r="HZ2197" s="136"/>
      <c r="IA2197" s="136"/>
      <c r="IB2197" s="136"/>
      <c r="IC2197" s="136"/>
      <c r="ID2197" s="136"/>
      <c r="IE2197" s="136"/>
      <c r="IF2197" s="136"/>
      <c r="IG2197" s="136"/>
    </row>
    <row r="2198" spans="1:241" ht="15" customHeight="1" x14ac:dyDescent="0.25">
      <c r="A2198" s="223" t="s">
        <v>582</v>
      </c>
      <c r="B2198" s="217">
        <v>6466578</v>
      </c>
      <c r="C2198" s="217">
        <v>6151756</v>
      </c>
      <c r="D2198" s="217">
        <v>2035044</v>
      </c>
      <c r="E2198" s="217">
        <v>1280423</v>
      </c>
      <c r="F2198" s="217">
        <v>2717217</v>
      </c>
      <c r="G2198" s="217">
        <v>375003</v>
      </c>
      <c r="H2198" s="235">
        <v>19026021</v>
      </c>
      <c r="I2198" s="136"/>
      <c r="J2198" s="321" t="s">
        <v>847</v>
      </c>
      <c r="K2198" s="217">
        <v>7205527</v>
      </c>
      <c r="L2198" s="217">
        <v>4381128</v>
      </c>
      <c r="M2198" s="217">
        <v>570716</v>
      </c>
      <c r="N2198" s="217">
        <v>1407917</v>
      </c>
      <c r="O2198" s="217">
        <v>1929691</v>
      </c>
      <c r="P2198" s="217">
        <v>548020</v>
      </c>
      <c r="Q2198" s="235">
        <v>16042999</v>
      </c>
      <c r="R2198" s="136"/>
      <c r="S2198" s="136"/>
      <c r="T2198" s="136"/>
      <c r="U2198" s="136"/>
      <c r="V2198" s="136"/>
      <c r="W2198" s="136"/>
      <c r="X2198" s="136"/>
      <c r="Y2198" s="136"/>
      <c r="Z2198" s="136"/>
      <c r="AA2198" s="136"/>
      <c r="AB2198" s="136"/>
      <c r="AC2198" s="136"/>
      <c r="AD2198" s="136"/>
      <c r="AE2198" s="136"/>
      <c r="AF2198" s="136"/>
      <c r="AG2198" s="136"/>
      <c r="AH2198" s="136"/>
      <c r="AI2198" s="136"/>
      <c r="AJ2198" s="136"/>
      <c r="AK2198" s="136"/>
      <c r="AL2198" s="136"/>
      <c r="AM2198" s="136"/>
      <c r="AN2198" s="136"/>
      <c r="AO2198" s="136"/>
      <c r="AP2198" s="136"/>
      <c r="AQ2198" s="136"/>
      <c r="AR2198" s="136"/>
      <c r="AS2198" s="136"/>
      <c r="AT2198" s="136"/>
      <c r="AU2198" s="136"/>
      <c r="AV2198" s="136"/>
      <c r="AW2198" s="136"/>
      <c r="AX2198" s="136"/>
      <c r="AY2198" s="136"/>
      <c r="AZ2198" s="136"/>
      <c r="BA2198" s="136"/>
      <c r="BB2198" s="136"/>
      <c r="BC2198" s="136"/>
      <c r="BD2198" s="136"/>
      <c r="BE2198" s="136"/>
      <c r="BF2198" s="136"/>
      <c r="BG2198" s="136"/>
      <c r="BH2198" s="136"/>
      <c r="BI2198" s="136"/>
      <c r="BJ2198" s="136"/>
      <c r="BK2198" s="136"/>
      <c r="BL2198" s="136"/>
      <c r="BM2198" s="136"/>
      <c r="BN2198" s="136"/>
      <c r="BO2198" s="136"/>
      <c r="BP2198" s="136"/>
      <c r="BQ2198" s="136"/>
      <c r="BR2198" s="136"/>
      <c r="BS2198" s="136"/>
      <c r="BT2198" s="136"/>
      <c r="BU2198" s="136"/>
      <c r="BV2198" s="136"/>
      <c r="BW2198" s="136"/>
      <c r="BX2198" s="136"/>
      <c r="BY2198" s="136"/>
      <c r="BZ2198" s="136"/>
      <c r="CA2198" s="136"/>
      <c r="CB2198" s="136"/>
      <c r="CC2198" s="136"/>
      <c r="CD2198" s="136"/>
      <c r="CE2198" s="136"/>
      <c r="CF2198" s="136"/>
      <c r="CG2198" s="136"/>
      <c r="CH2198" s="136"/>
      <c r="CI2198" s="136"/>
      <c r="CJ2198" s="136"/>
      <c r="CK2198" s="136"/>
      <c r="CL2198" s="136"/>
      <c r="CM2198" s="136"/>
      <c r="CN2198" s="136"/>
      <c r="CO2198" s="136"/>
      <c r="CP2198" s="136"/>
      <c r="CQ2198" s="136"/>
      <c r="CR2198" s="136"/>
      <c r="CS2198" s="136"/>
      <c r="CT2198" s="136"/>
      <c r="CU2198" s="136"/>
      <c r="CV2198" s="136"/>
      <c r="CW2198" s="136"/>
      <c r="CX2198" s="136"/>
      <c r="CY2198" s="136"/>
      <c r="CZ2198" s="136"/>
      <c r="DA2198" s="136"/>
      <c r="DB2198" s="136"/>
      <c r="DC2198" s="136"/>
      <c r="DD2198" s="136"/>
      <c r="DE2198" s="136"/>
      <c r="DF2198" s="136"/>
      <c r="DG2198" s="136"/>
      <c r="DH2198" s="136"/>
      <c r="DI2198" s="136"/>
      <c r="DJ2198" s="136"/>
      <c r="DK2198" s="136"/>
      <c r="DL2198" s="136"/>
      <c r="DM2198" s="136"/>
      <c r="DN2198" s="136"/>
      <c r="DO2198" s="136"/>
      <c r="DP2198" s="136"/>
      <c r="DQ2198" s="136"/>
      <c r="DR2198" s="136"/>
      <c r="DS2198" s="136"/>
      <c r="DT2198" s="136"/>
      <c r="DU2198" s="136"/>
      <c r="DV2198" s="136"/>
      <c r="DW2198" s="136"/>
      <c r="DX2198" s="136"/>
      <c r="DY2198" s="136"/>
      <c r="DZ2198" s="136"/>
      <c r="EA2198" s="136"/>
      <c r="EB2198" s="136"/>
      <c r="EC2198" s="136"/>
      <c r="ED2198" s="136"/>
      <c r="EE2198" s="136"/>
      <c r="EF2198" s="136"/>
      <c r="EG2198" s="136"/>
      <c r="EH2198" s="136"/>
      <c r="EI2198" s="136"/>
      <c r="EJ2198" s="136"/>
      <c r="EK2198" s="136"/>
      <c r="EL2198" s="136"/>
      <c r="EM2198" s="136"/>
      <c r="EN2198" s="136"/>
      <c r="EO2198" s="136"/>
      <c r="EP2198" s="136"/>
      <c r="EQ2198" s="136"/>
      <c r="ER2198" s="136"/>
      <c r="ES2198" s="136"/>
      <c r="ET2198" s="136"/>
      <c r="EU2198" s="136"/>
      <c r="EV2198" s="136"/>
      <c r="EW2198" s="136"/>
      <c r="EX2198" s="136"/>
      <c r="EY2198" s="136"/>
      <c r="EZ2198" s="136"/>
      <c r="FA2198" s="136"/>
      <c r="FB2198" s="136"/>
      <c r="FC2198" s="136"/>
      <c r="FD2198" s="136"/>
      <c r="FE2198" s="136"/>
      <c r="FF2198" s="136"/>
      <c r="FG2198" s="136"/>
      <c r="FH2198" s="136"/>
      <c r="FI2198" s="136"/>
      <c r="FJ2198" s="136"/>
      <c r="FK2198" s="136"/>
      <c r="FL2198" s="136"/>
      <c r="FM2198" s="136"/>
      <c r="FN2198" s="136"/>
      <c r="FO2198" s="136"/>
      <c r="FP2198" s="136"/>
      <c r="FQ2198" s="136"/>
      <c r="FR2198" s="136"/>
      <c r="FS2198" s="136"/>
      <c r="FT2198" s="136"/>
      <c r="FU2198" s="136"/>
      <c r="FV2198" s="136"/>
      <c r="FW2198" s="136"/>
      <c r="FX2198" s="136"/>
      <c r="FY2198" s="136"/>
      <c r="FZ2198" s="136"/>
      <c r="GA2198" s="136"/>
      <c r="GB2198" s="136"/>
      <c r="GC2198" s="136"/>
      <c r="GD2198" s="136"/>
      <c r="GE2198" s="136"/>
      <c r="GF2198" s="136"/>
      <c r="GG2198" s="136"/>
      <c r="GH2198" s="136"/>
      <c r="GI2198" s="136"/>
      <c r="GJ2198" s="136"/>
      <c r="GK2198" s="136"/>
      <c r="GL2198" s="136"/>
      <c r="GM2198" s="136"/>
      <c r="GN2198" s="136"/>
      <c r="GO2198" s="136"/>
      <c r="GP2198" s="136"/>
      <c r="GQ2198" s="136"/>
      <c r="GR2198" s="136"/>
      <c r="GS2198" s="136"/>
      <c r="GT2198" s="136"/>
      <c r="GU2198" s="136"/>
      <c r="GV2198" s="136"/>
      <c r="GW2198" s="136"/>
      <c r="GX2198" s="136"/>
      <c r="GY2198" s="136"/>
      <c r="GZ2198" s="136"/>
      <c r="HA2198" s="136"/>
      <c r="HB2198" s="136"/>
      <c r="HC2198" s="136"/>
      <c r="HD2198" s="136"/>
      <c r="HE2198" s="136"/>
      <c r="HF2198" s="136"/>
      <c r="HG2198" s="136"/>
      <c r="HH2198" s="136"/>
      <c r="HI2198" s="136"/>
      <c r="HJ2198" s="136"/>
      <c r="HK2198" s="136"/>
      <c r="HL2198" s="136"/>
      <c r="HM2198" s="136"/>
      <c r="HN2198" s="136"/>
      <c r="HO2198" s="136"/>
      <c r="HP2198" s="136"/>
      <c r="HQ2198" s="136"/>
      <c r="HR2198" s="136"/>
      <c r="HS2198" s="136"/>
      <c r="HT2198" s="136"/>
      <c r="HU2198" s="136"/>
      <c r="HV2198" s="136"/>
      <c r="HW2198" s="136"/>
      <c r="HX2198" s="136"/>
      <c r="HY2198" s="136"/>
      <c r="HZ2198" s="136"/>
      <c r="IA2198" s="136"/>
      <c r="IB2198" s="136"/>
      <c r="IC2198" s="136"/>
      <c r="ID2198" s="136"/>
      <c r="IE2198" s="136"/>
      <c r="IF2198" s="136"/>
      <c r="IG2198" s="136"/>
    </row>
    <row r="2199" spans="1:241" ht="15" customHeight="1" x14ac:dyDescent="0.25">
      <c r="A2199" s="223" t="s">
        <v>583</v>
      </c>
      <c r="B2199" s="217">
        <v>5301984</v>
      </c>
      <c r="C2199" s="217">
        <v>8820297</v>
      </c>
      <c r="D2199" s="217">
        <v>1116507</v>
      </c>
      <c r="E2199" s="217">
        <v>1701586</v>
      </c>
      <c r="F2199" s="217">
        <v>2084476</v>
      </c>
      <c r="G2199" s="217">
        <v>400554</v>
      </c>
      <c r="H2199" s="235">
        <v>19425404</v>
      </c>
      <c r="I2199" s="136"/>
      <c r="J2199" s="321" t="s">
        <v>768</v>
      </c>
      <c r="K2199" s="217">
        <v>8843099</v>
      </c>
      <c r="L2199" s="217">
        <v>5453383</v>
      </c>
      <c r="M2199" s="217">
        <v>619294</v>
      </c>
      <c r="N2199" s="217">
        <v>1840730</v>
      </c>
      <c r="O2199" s="217">
        <v>2628881</v>
      </c>
      <c r="P2199" s="217">
        <v>600856</v>
      </c>
      <c r="Q2199" s="235">
        <v>19986243</v>
      </c>
      <c r="R2199" s="136"/>
      <c r="S2199" s="136"/>
      <c r="T2199" s="136"/>
      <c r="U2199" s="136"/>
      <c r="V2199" s="136"/>
      <c r="W2199" s="136"/>
      <c r="X2199" s="136"/>
      <c r="Y2199" s="136"/>
      <c r="Z2199" s="136"/>
      <c r="AA2199" s="136"/>
      <c r="AB2199" s="136"/>
      <c r="AC2199" s="136"/>
      <c r="AD2199" s="136"/>
      <c r="AE2199" s="136"/>
      <c r="AF2199" s="136"/>
      <c r="AG2199" s="136"/>
      <c r="AH2199" s="136"/>
      <c r="AI2199" s="136"/>
      <c r="AJ2199" s="136"/>
      <c r="AK2199" s="136"/>
      <c r="AL2199" s="136"/>
      <c r="AM2199" s="136"/>
      <c r="AN2199" s="136"/>
      <c r="AO2199" s="136"/>
      <c r="AP2199" s="136"/>
      <c r="AQ2199" s="136"/>
      <c r="AR2199" s="136"/>
      <c r="AS2199" s="136"/>
      <c r="AT2199" s="136"/>
      <c r="AU2199" s="136"/>
      <c r="AV2199" s="136"/>
      <c r="AW2199" s="136"/>
      <c r="AX2199" s="136"/>
      <c r="AY2199" s="136"/>
      <c r="AZ2199" s="136"/>
      <c r="BA2199" s="136"/>
      <c r="BB2199" s="136"/>
      <c r="BC2199" s="136"/>
      <c r="BD2199" s="136"/>
      <c r="BE2199" s="136"/>
      <c r="BF2199" s="136"/>
      <c r="BG2199" s="136"/>
      <c r="BH2199" s="136"/>
      <c r="BI2199" s="136"/>
      <c r="BJ2199" s="136"/>
      <c r="BK2199" s="136"/>
      <c r="BL2199" s="136"/>
      <c r="BM2199" s="136"/>
      <c r="BN2199" s="136"/>
      <c r="BO2199" s="136"/>
      <c r="BP2199" s="136"/>
      <c r="BQ2199" s="136"/>
      <c r="BR2199" s="136"/>
      <c r="BS2199" s="136"/>
      <c r="BT2199" s="136"/>
      <c r="BU2199" s="136"/>
      <c r="BV2199" s="136"/>
      <c r="BW2199" s="136"/>
      <c r="BX2199" s="136"/>
      <c r="BY2199" s="136"/>
      <c r="BZ2199" s="136"/>
      <c r="CA2199" s="136"/>
      <c r="CB2199" s="136"/>
      <c r="CC2199" s="136"/>
      <c r="CD2199" s="136"/>
      <c r="CE2199" s="136"/>
      <c r="CF2199" s="136"/>
      <c r="CG2199" s="136"/>
      <c r="CH2199" s="136"/>
      <c r="CI2199" s="136"/>
      <c r="CJ2199" s="136"/>
      <c r="CK2199" s="136"/>
      <c r="CL2199" s="136"/>
      <c r="CM2199" s="136"/>
      <c r="CN2199" s="136"/>
      <c r="CO2199" s="136"/>
      <c r="CP2199" s="136"/>
      <c r="CQ2199" s="136"/>
      <c r="CR2199" s="136"/>
      <c r="CS2199" s="136"/>
      <c r="CT2199" s="136"/>
      <c r="CU2199" s="136"/>
      <c r="CV2199" s="136"/>
      <c r="CW2199" s="136"/>
      <c r="CX2199" s="136"/>
      <c r="CY2199" s="136"/>
      <c r="CZ2199" s="136"/>
      <c r="DA2199" s="136"/>
      <c r="DB2199" s="136"/>
      <c r="DC2199" s="136"/>
      <c r="DD2199" s="136"/>
      <c r="DE2199" s="136"/>
      <c r="DF2199" s="136"/>
      <c r="DG2199" s="136"/>
      <c r="DH2199" s="136"/>
      <c r="DI2199" s="136"/>
      <c r="DJ2199" s="136"/>
      <c r="DK2199" s="136"/>
      <c r="DL2199" s="136"/>
      <c r="DM2199" s="136"/>
      <c r="DN2199" s="136"/>
      <c r="DO2199" s="136"/>
      <c r="DP2199" s="136"/>
      <c r="DQ2199" s="136"/>
      <c r="DR2199" s="136"/>
      <c r="DS2199" s="136"/>
      <c r="DT2199" s="136"/>
      <c r="DU2199" s="136"/>
      <c r="DV2199" s="136"/>
      <c r="DW2199" s="136"/>
      <c r="DX2199" s="136"/>
      <c r="DY2199" s="136"/>
      <c r="DZ2199" s="136"/>
      <c r="EA2199" s="136"/>
      <c r="EB2199" s="136"/>
      <c r="EC2199" s="136"/>
      <c r="ED2199" s="136"/>
      <c r="EE2199" s="136"/>
      <c r="EF2199" s="136"/>
      <c r="EG2199" s="136"/>
      <c r="EH2199" s="136"/>
      <c r="EI2199" s="136"/>
      <c r="EJ2199" s="136"/>
      <c r="EK2199" s="136"/>
      <c r="EL2199" s="136"/>
      <c r="EM2199" s="136"/>
      <c r="EN2199" s="136"/>
      <c r="EO2199" s="136"/>
      <c r="EP2199" s="136"/>
      <c r="EQ2199" s="136"/>
      <c r="ER2199" s="136"/>
      <c r="ES2199" s="136"/>
      <c r="ET2199" s="136"/>
      <c r="EU2199" s="136"/>
      <c r="EV2199" s="136"/>
      <c r="EW2199" s="136"/>
      <c r="EX2199" s="136"/>
      <c r="EY2199" s="136"/>
      <c r="EZ2199" s="136"/>
      <c r="FA2199" s="136"/>
      <c r="FB2199" s="136"/>
      <c r="FC2199" s="136"/>
      <c r="FD2199" s="136"/>
      <c r="FE2199" s="136"/>
      <c r="FF2199" s="136"/>
      <c r="FG2199" s="136"/>
      <c r="FH2199" s="136"/>
      <c r="FI2199" s="136"/>
      <c r="FJ2199" s="136"/>
      <c r="FK2199" s="136"/>
      <c r="FL2199" s="136"/>
      <c r="FM2199" s="136"/>
      <c r="FN2199" s="136"/>
      <c r="FO2199" s="136"/>
      <c r="FP2199" s="136"/>
      <c r="FQ2199" s="136"/>
      <c r="FR2199" s="136"/>
      <c r="FS2199" s="136"/>
      <c r="FT2199" s="136"/>
      <c r="FU2199" s="136"/>
      <c r="FV2199" s="136"/>
      <c r="FW2199" s="136"/>
      <c r="FX2199" s="136"/>
      <c r="FY2199" s="136"/>
      <c r="FZ2199" s="136"/>
      <c r="GA2199" s="136"/>
      <c r="GB2199" s="136"/>
      <c r="GC2199" s="136"/>
      <c r="GD2199" s="136"/>
      <c r="GE2199" s="136"/>
      <c r="GF2199" s="136"/>
      <c r="GG2199" s="136"/>
      <c r="GH2199" s="136"/>
      <c r="GI2199" s="136"/>
      <c r="GJ2199" s="136"/>
      <c r="GK2199" s="136"/>
      <c r="GL2199" s="136"/>
      <c r="GM2199" s="136"/>
      <c r="GN2199" s="136"/>
      <c r="GO2199" s="136"/>
      <c r="GP2199" s="136"/>
      <c r="GQ2199" s="136"/>
      <c r="GR2199" s="136"/>
      <c r="GS2199" s="136"/>
      <c r="GT2199" s="136"/>
      <c r="GU2199" s="136"/>
      <c r="GV2199" s="136"/>
      <c r="GW2199" s="136"/>
      <c r="GX2199" s="136"/>
      <c r="GY2199" s="136"/>
      <c r="GZ2199" s="136"/>
      <c r="HA2199" s="136"/>
      <c r="HB2199" s="136"/>
      <c r="HC2199" s="136"/>
      <c r="HD2199" s="136"/>
      <c r="HE2199" s="136"/>
      <c r="HF2199" s="136"/>
      <c r="HG2199" s="136"/>
      <c r="HH2199" s="136"/>
      <c r="HI2199" s="136"/>
      <c r="HJ2199" s="136"/>
      <c r="HK2199" s="136"/>
      <c r="HL2199" s="136"/>
      <c r="HM2199" s="136"/>
      <c r="HN2199" s="136"/>
      <c r="HO2199" s="136"/>
      <c r="HP2199" s="136"/>
      <c r="HQ2199" s="136"/>
      <c r="HR2199" s="136"/>
      <c r="HS2199" s="136"/>
      <c r="HT2199" s="136"/>
      <c r="HU2199" s="136"/>
      <c r="HV2199" s="136"/>
      <c r="HW2199" s="136"/>
      <c r="HX2199" s="136"/>
      <c r="HY2199" s="136"/>
      <c r="HZ2199" s="136"/>
      <c r="IA2199" s="136"/>
      <c r="IB2199" s="136"/>
      <c r="IC2199" s="136"/>
      <c r="ID2199" s="136"/>
      <c r="IE2199" s="136"/>
      <c r="IF2199" s="136"/>
      <c r="IG2199" s="136"/>
    </row>
    <row r="2200" spans="1:241" ht="15" customHeight="1" x14ac:dyDescent="0.25">
      <c r="A2200" s="223" t="s">
        <v>584</v>
      </c>
      <c r="B2200" s="217">
        <v>5025146</v>
      </c>
      <c r="C2200" s="217">
        <v>10067225</v>
      </c>
      <c r="D2200" s="217">
        <v>681220</v>
      </c>
      <c r="E2200" s="217">
        <v>1019641</v>
      </c>
      <c r="F2200" s="217">
        <v>2375308</v>
      </c>
      <c r="G2200" s="217">
        <v>354414</v>
      </c>
      <c r="H2200" s="235">
        <v>19522954</v>
      </c>
      <c r="I2200" s="136"/>
      <c r="J2200" s="321" t="s">
        <v>295</v>
      </c>
      <c r="K2200" s="217">
        <v>13906331</v>
      </c>
      <c r="L2200" s="217">
        <v>6687072</v>
      </c>
      <c r="M2200" s="217">
        <v>917482</v>
      </c>
      <c r="N2200" s="217">
        <v>1620512</v>
      </c>
      <c r="O2200" s="217">
        <v>2608726</v>
      </c>
      <c r="P2200" s="217">
        <v>949730</v>
      </c>
      <c r="Q2200" s="235">
        <v>26689853</v>
      </c>
      <c r="R2200" s="136"/>
      <c r="S2200" s="136"/>
      <c r="T2200" s="136"/>
      <c r="U2200" s="136"/>
      <c r="V2200" s="136"/>
      <c r="W2200" s="136"/>
      <c r="X2200" s="136"/>
      <c r="Y2200" s="136"/>
      <c r="Z2200" s="136"/>
      <c r="AA2200" s="136"/>
      <c r="AB2200" s="136"/>
      <c r="AC2200" s="136"/>
      <c r="AD2200" s="136"/>
      <c r="AE2200" s="136"/>
      <c r="AF2200" s="136"/>
      <c r="AG2200" s="136"/>
      <c r="AH2200" s="136"/>
      <c r="AI2200" s="136"/>
      <c r="AJ2200" s="136"/>
      <c r="AK2200" s="136"/>
      <c r="AL2200" s="136"/>
      <c r="AM2200" s="136"/>
      <c r="AN2200" s="136"/>
      <c r="AO2200" s="136"/>
      <c r="AP2200" s="136"/>
      <c r="AQ2200" s="136"/>
      <c r="AR2200" s="136"/>
      <c r="AS2200" s="136"/>
      <c r="AT2200" s="136"/>
      <c r="AU2200" s="136"/>
      <c r="AV2200" s="136"/>
      <c r="AW2200" s="136"/>
      <c r="AX2200" s="136"/>
      <c r="AY2200" s="136"/>
      <c r="AZ2200" s="136"/>
      <c r="BA2200" s="136"/>
      <c r="BB2200" s="136"/>
      <c r="BC2200" s="136"/>
      <c r="BD2200" s="136"/>
      <c r="BE2200" s="136"/>
      <c r="BF2200" s="136"/>
      <c r="BG2200" s="136"/>
      <c r="BH2200" s="136"/>
      <c r="BI2200" s="136"/>
      <c r="BJ2200" s="136"/>
      <c r="BK2200" s="136"/>
      <c r="BL2200" s="136"/>
      <c r="BM2200" s="136"/>
      <c r="BN2200" s="136"/>
      <c r="BO2200" s="136"/>
      <c r="BP2200" s="136"/>
      <c r="BQ2200" s="136"/>
      <c r="BR2200" s="136"/>
      <c r="BS2200" s="136"/>
      <c r="BT2200" s="136"/>
      <c r="BU2200" s="136"/>
      <c r="BV2200" s="136"/>
      <c r="BW2200" s="136"/>
      <c r="BX2200" s="136"/>
      <c r="BY2200" s="136"/>
      <c r="BZ2200" s="136"/>
      <c r="CA2200" s="136"/>
      <c r="CB2200" s="136"/>
      <c r="CC2200" s="136"/>
      <c r="CD2200" s="136"/>
      <c r="CE2200" s="136"/>
      <c r="CF2200" s="136"/>
      <c r="CG2200" s="136"/>
      <c r="CH2200" s="136"/>
      <c r="CI2200" s="136"/>
      <c r="CJ2200" s="136"/>
      <c r="CK2200" s="136"/>
      <c r="CL2200" s="136"/>
      <c r="CM2200" s="136"/>
      <c r="CN2200" s="136"/>
      <c r="CO2200" s="136"/>
      <c r="CP2200" s="136"/>
      <c r="CQ2200" s="136"/>
      <c r="CR2200" s="136"/>
      <c r="CS2200" s="136"/>
      <c r="CT2200" s="136"/>
      <c r="CU2200" s="136"/>
      <c r="CV2200" s="136"/>
      <c r="CW2200" s="136"/>
      <c r="CX2200" s="136"/>
      <c r="CY2200" s="136"/>
      <c r="CZ2200" s="136"/>
      <c r="DA2200" s="136"/>
      <c r="DB2200" s="136"/>
      <c r="DC2200" s="136"/>
      <c r="DD2200" s="136"/>
      <c r="DE2200" s="136"/>
      <c r="DF2200" s="136"/>
      <c r="DG2200" s="136"/>
      <c r="DH2200" s="136"/>
      <c r="DI2200" s="136"/>
      <c r="DJ2200" s="136"/>
      <c r="DK2200" s="136"/>
      <c r="DL2200" s="136"/>
      <c r="DM2200" s="136"/>
      <c r="DN2200" s="136"/>
      <c r="DO2200" s="136"/>
      <c r="DP2200" s="136"/>
      <c r="DQ2200" s="136"/>
      <c r="DR2200" s="136"/>
      <c r="DS2200" s="136"/>
      <c r="DT2200" s="136"/>
      <c r="DU2200" s="136"/>
      <c r="DV2200" s="136"/>
      <c r="DW2200" s="136"/>
      <c r="DX2200" s="136"/>
      <c r="DY2200" s="136"/>
      <c r="DZ2200" s="136"/>
      <c r="EA2200" s="136"/>
      <c r="EB2200" s="136"/>
      <c r="EC2200" s="136"/>
      <c r="ED2200" s="136"/>
      <c r="EE2200" s="136"/>
      <c r="EF2200" s="136"/>
      <c r="EG2200" s="136"/>
      <c r="EH2200" s="136"/>
      <c r="EI2200" s="136"/>
      <c r="EJ2200" s="136"/>
      <c r="EK2200" s="136"/>
      <c r="EL2200" s="136"/>
      <c r="EM2200" s="136"/>
      <c r="EN2200" s="136"/>
      <c r="EO2200" s="136"/>
      <c r="EP2200" s="136"/>
      <c r="EQ2200" s="136"/>
      <c r="ER2200" s="136"/>
      <c r="ES2200" s="136"/>
      <c r="ET2200" s="136"/>
      <c r="EU2200" s="136"/>
      <c r="EV2200" s="136"/>
      <c r="EW2200" s="136"/>
      <c r="EX2200" s="136"/>
      <c r="EY2200" s="136"/>
      <c r="EZ2200" s="136"/>
      <c r="FA2200" s="136"/>
      <c r="FB2200" s="136"/>
      <c r="FC2200" s="136"/>
      <c r="FD2200" s="136"/>
      <c r="FE2200" s="136"/>
      <c r="FF2200" s="136"/>
      <c r="FG2200" s="136"/>
      <c r="FH2200" s="136"/>
      <c r="FI2200" s="136"/>
      <c r="FJ2200" s="136"/>
      <c r="FK2200" s="136"/>
      <c r="FL2200" s="136"/>
      <c r="FM2200" s="136"/>
      <c r="FN2200" s="136"/>
      <c r="FO2200" s="136"/>
      <c r="FP2200" s="136"/>
      <c r="FQ2200" s="136"/>
      <c r="FR2200" s="136"/>
      <c r="FS2200" s="136"/>
      <c r="FT2200" s="136"/>
      <c r="FU2200" s="136"/>
      <c r="FV2200" s="136"/>
      <c r="FW2200" s="136"/>
      <c r="FX2200" s="136"/>
      <c r="FY2200" s="136"/>
      <c r="FZ2200" s="136"/>
      <c r="GA2200" s="136"/>
      <c r="GB2200" s="136"/>
      <c r="GC2200" s="136"/>
      <c r="GD2200" s="136"/>
      <c r="GE2200" s="136"/>
      <c r="GF2200" s="136"/>
      <c r="GG2200" s="136"/>
      <c r="GH2200" s="136"/>
      <c r="GI2200" s="136"/>
      <c r="GJ2200" s="136"/>
      <c r="GK2200" s="136"/>
      <c r="GL2200" s="136"/>
      <c r="GM2200" s="136"/>
      <c r="GN2200" s="136"/>
      <c r="GO2200" s="136"/>
      <c r="GP2200" s="136"/>
      <c r="GQ2200" s="136"/>
      <c r="GR2200" s="136"/>
      <c r="GS2200" s="136"/>
      <c r="GT2200" s="136"/>
      <c r="GU2200" s="136"/>
      <c r="GV2200" s="136"/>
      <c r="GW2200" s="136"/>
      <c r="GX2200" s="136"/>
      <c r="GY2200" s="136"/>
      <c r="GZ2200" s="136"/>
      <c r="HA2200" s="136"/>
      <c r="HB2200" s="136"/>
      <c r="HC2200" s="136"/>
      <c r="HD2200" s="136"/>
      <c r="HE2200" s="136"/>
      <c r="HF2200" s="136"/>
      <c r="HG2200" s="136"/>
      <c r="HH2200" s="136"/>
      <c r="HI2200" s="136"/>
      <c r="HJ2200" s="136"/>
      <c r="HK2200" s="136"/>
      <c r="HL2200" s="136"/>
      <c r="HM2200" s="136"/>
      <c r="HN2200" s="136"/>
      <c r="HO2200" s="136"/>
      <c r="HP2200" s="136"/>
      <c r="HQ2200" s="136"/>
      <c r="HR2200" s="136"/>
      <c r="HS2200" s="136"/>
      <c r="HT2200" s="136"/>
      <c r="HU2200" s="136"/>
      <c r="HV2200" s="136"/>
      <c r="HW2200" s="136"/>
      <c r="HX2200" s="136"/>
      <c r="HY2200" s="136"/>
      <c r="HZ2200" s="136"/>
      <c r="IA2200" s="136"/>
      <c r="IB2200" s="136"/>
      <c r="IC2200" s="136"/>
      <c r="ID2200" s="136"/>
      <c r="IE2200" s="136"/>
      <c r="IF2200" s="136"/>
      <c r="IG2200" s="136"/>
    </row>
    <row r="2201" spans="1:241" ht="15" customHeight="1" x14ac:dyDescent="0.25">
      <c r="A2201" s="223" t="s">
        <v>585</v>
      </c>
      <c r="B2201" s="217">
        <v>8147221</v>
      </c>
      <c r="C2201" s="217">
        <v>7932398</v>
      </c>
      <c r="D2201" s="217">
        <v>666413</v>
      </c>
      <c r="E2201" s="217">
        <v>1005838</v>
      </c>
      <c r="F2201" s="217">
        <v>2410173</v>
      </c>
      <c r="G2201" s="217">
        <v>434128</v>
      </c>
      <c r="H2201" s="235">
        <v>20596171</v>
      </c>
      <c r="I2201" s="136"/>
      <c r="J2201" s="321" t="s">
        <v>294</v>
      </c>
      <c r="K2201" s="217">
        <v>3433923</v>
      </c>
      <c r="L2201" s="217">
        <v>3981865</v>
      </c>
      <c r="M2201" s="217">
        <v>656846</v>
      </c>
      <c r="N2201" s="217">
        <v>1615641</v>
      </c>
      <c r="O2201" s="217">
        <v>2348281</v>
      </c>
      <c r="P2201" s="217">
        <v>608047</v>
      </c>
      <c r="Q2201" s="235">
        <v>12644603</v>
      </c>
      <c r="R2201" s="136"/>
      <c r="S2201" s="136"/>
      <c r="T2201" s="136"/>
      <c r="U2201" s="136"/>
      <c r="V2201" s="136"/>
      <c r="W2201" s="136"/>
      <c r="X2201" s="136"/>
      <c r="Y2201" s="136"/>
      <c r="Z2201" s="136"/>
      <c r="AA2201" s="136"/>
      <c r="AB2201" s="136"/>
      <c r="AC2201" s="136"/>
      <c r="AD2201" s="136"/>
      <c r="AE2201" s="136"/>
      <c r="AF2201" s="136"/>
      <c r="AG2201" s="136"/>
      <c r="AH2201" s="136"/>
      <c r="AI2201" s="136"/>
      <c r="AJ2201" s="136"/>
      <c r="AK2201" s="136"/>
      <c r="AL2201" s="136"/>
      <c r="AM2201" s="136"/>
      <c r="AN2201" s="136"/>
      <c r="AO2201" s="136"/>
      <c r="AP2201" s="136"/>
      <c r="AQ2201" s="136"/>
      <c r="AR2201" s="136"/>
      <c r="AS2201" s="136"/>
      <c r="AT2201" s="136"/>
      <c r="AU2201" s="136"/>
      <c r="AV2201" s="136"/>
      <c r="AW2201" s="136"/>
      <c r="AX2201" s="136"/>
      <c r="AY2201" s="136"/>
      <c r="AZ2201" s="136"/>
      <c r="BA2201" s="136"/>
      <c r="BB2201" s="136"/>
      <c r="BC2201" s="136"/>
      <c r="BD2201" s="136"/>
      <c r="BE2201" s="136"/>
      <c r="BF2201" s="136"/>
      <c r="BG2201" s="136"/>
      <c r="BH2201" s="136"/>
      <c r="BI2201" s="136"/>
      <c r="BJ2201" s="136"/>
      <c r="BK2201" s="136"/>
      <c r="BL2201" s="136"/>
      <c r="BM2201" s="136"/>
      <c r="BN2201" s="136"/>
      <c r="BO2201" s="136"/>
      <c r="BP2201" s="136"/>
      <c r="BQ2201" s="136"/>
      <c r="BR2201" s="136"/>
      <c r="BS2201" s="136"/>
      <c r="BT2201" s="136"/>
      <c r="BU2201" s="136"/>
      <c r="BV2201" s="136"/>
      <c r="BW2201" s="136"/>
      <c r="BX2201" s="136"/>
      <c r="BY2201" s="136"/>
      <c r="BZ2201" s="136"/>
      <c r="CA2201" s="136"/>
      <c r="CB2201" s="136"/>
      <c r="CC2201" s="136"/>
      <c r="CD2201" s="136"/>
      <c r="CE2201" s="136"/>
      <c r="CF2201" s="136"/>
      <c r="CG2201" s="136"/>
      <c r="CH2201" s="136"/>
      <c r="CI2201" s="136"/>
      <c r="CJ2201" s="136"/>
      <c r="CK2201" s="136"/>
      <c r="CL2201" s="136"/>
      <c r="CM2201" s="136"/>
      <c r="CN2201" s="136"/>
      <c r="CO2201" s="136"/>
      <c r="CP2201" s="136"/>
      <c r="CQ2201" s="136"/>
      <c r="CR2201" s="136"/>
      <c r="CS2201" s="136"/>
      <c r="CT2201" s="136"/>
      <c r="CU2201" s="136"/>
      <c r="CV2201" s="136"/>
      <c r="CW2201" s="136"/>
      <c r="CX2201" s="136"/>
      <c r="CY2201" s="136"/>
      <c r="CZ2201" s="136"/>
      <c r="DA2201" s="136"/>
      <c r="DB2201" s="136"/>
      <c r="DC2201" s="136"/>
      <c r="DD2201" s="136"/>
      <c r="DE2201" s="136"/>
      <c r="DF2201" s="136"/>
      <c r="DG2201" s="136"/>
      <c r="DH2201" s="136"/>
      <c r="DI2201" s="136"/>
      <c r="DJ2201" s="136"/>
      <c r="DK2201" s="136"/>
      <c r="DL2201" s="136"/>
      <c r="DM2201" s="136"/>
      <c r="DN2201" s="136"/>
      <c r="DO2201" s="136"/>
      <c r="DP2201" s="136"/>
      <c r="DQ2201" s="136"/>
      <c r="DR2201" s="136"/>
      <c r="DS2201" s="136"/>
      <c r="DT2201" s="136"/>
      <c r="DU2201" s="136"/>
      <c r="DV2201" s="136"/>
      <c r="DW2201" s="136"/>
      <c r="DX2201" s="136"/>
      <c r="DY2201" s="136"/>
      <c r="DZ2201" s="136"/>
      <c r="EA2201" s="136"/>
      <c r="EB2201" s="136"/>
      <c r="EC2201" s="136"/>
      <c r="ED2201" s="136"/>
      <c r="EE2201" s="136"/>
      <c r="EF2201" s="136"/>
      <c r="EG2201" s="136"/>
      <c r="EH2201" s="136"/>
      <c r="EI2201" s="136"/>
      <c r="EJ2201" s="136"/>
      <c r="EK2201" s="136"/>
      <c r="EL2201" s="136"/>
      <c r="EM2201" s="136"/>
      <c r="EN2201" s="136"/>
      <c r="EO2201" s="136"/>
      <c r="EP2201" s="136"/>
      <c r="EQ2201" s="136"/>
      <c r="ER2201" s="136"/>
      <c r="ES2201" s="136"/>
      <c r="ET2201" s="136"/>
      <c r="EU2201" s="136"/>
      <c r="EV2201" s="136"/>
      <c r="EW2201" s="136"/>
      <c r="EX2201" s="136"/>
      <c r="EY2201" s="136"/>
      <c r="EZ2201" s="136"/>
      <c r="FA2201" s="136"/>
      <c r="FB2201" s="136"/>
      <c r="FC2201" s="136"/>
      <c r="FD2201" s="136"/>
      <c r="FE2201" s="136"/>
      <c r="FF2201" s="136"/>
      <c r="FG2201" s="136"/>
      <c r="FH2201" s="136"/>
      <c r="FI2201" s="136"/>
      <c r="FJ2201" s="136"/>
      <c r="FK2201" s="136"/>
      <c r="FL2201" s="136"/>
      <c r="FM2201" s="136"/>
      <c r="FN2201" s="136"/>
      <c r="FO2201" s="136"/>
      <c r="FP2201" s="136"/>
      <c r="FQ2201" s="136"/>
      <c r="FR2201" s="136"/>
      <c r="FS2201" s="136"/>
      <c r="FT2201" s="136"/>
      <c r="FU2201" s="136"/>
      <c r="FV2201" s="136"/>
      <c r="FW2201" s="136"/>
      <c r="FX2201" s="136"/>
      <c r="FY2201" s="136"/>
      <c r="FZ2201" s="136"/>
      <c r="GA2201" s="136"/>
      <c r="GB2201" s="136"/>
      <c r="GC2201" s="136"/>
      <c r="GD2201" s="136"/>
      <c r="GE2201" s="136"/>
      <c r="GF2201" s="136"/>
      <c r="GG2201" s="136"/>
      <c r="GH2201" s="136"/>
      <c r="GI2201" s="136"/>
      <c r="GJ2201" s="136"/>
      <c r="GK2201" s="136"/>
      <c r="GL2201" s="136"/>
      <c r="GM2201" s="136"/>
      <c r="GN2201" s="136"/>
      <c r="GO2201" s="136"/>
      <c r="GP2201" s="136"/>
      <c r="GQ2201" s="136"/>
      <c r="GR2201" s="136"/>
      <c r="GS2201" s="136"/>
      <c r="GT2201" s="136"/>
      <c r="GU2201" s="136"/>
      <c r="GV2201" s="136"/>
      <c r="GW2201" s="136"/>
      <c r="GX2201" s="136"/>
      <c r="GY2201" s="136"/>
      <c r="GZ2201" s="136"/>
      <c r="HA2201" s="136"/>
      <c r="HB2201" s="136"/>
      <c r="HC2201" s="136"/>
      <c r="HD2201" s="136"/>
      <c r="HE2201" s="136"/>
      <c r="HF2201" s="136"/>
      <c r="HG2201" s="136"/>
      <c r="HH2201" s="136"/>
      <c r="HI2201" s="136"/>
      <c r="HJ2201" s="136"/>
      <c r="HK2201" s="136"/>
      <c r="HL2201" s="136"/>
      <c r="HM2201" s="136"/>
      <c r="HN2201" s="136"/>
      <c r="HO2201" s="136"/>
      <c r="HP2201" s="136"/>
      <c r="HQ2201" s="136"/>
      <c r="HR2201" s="136"/>
      <c r="HS2201" s="136"/>
      <c r="HT2201" s="136"/>
      <c r="HU2201" s="136"/>
      <c r="HV2201" s="136"/>
      <c r="HW2201" s="136"/>
      <c r="HX2201" s="136"/>
      <c r="HY2201" s="136"/>
      <c r="HZ2201" s="136"/>
      <c r="IA2201" s="136"/>
      <c r="IB2201" s="136"/>
      <c r="IC2201" s="136"/>
      <c r="ID2201" s="136"/>
      <c r="IE2201" s="136"/>
      <c r="IF2201" s="136"/>
      <c r="IG2201" s="136"/>
    </row>
    <row r="2202" spans="1:241" ht="15" customHeight="1" x14ac:dyDescent="0.25">
      <c r="A2202" s="223" t="s">
        <v>586</v>
      </c>
      <c r="B2202" s="217">
        <v>7156994</v>
      </c>
      <c r="C2202" s="217">
        <v>6368893</v>
      </c>
      <c r="D2202" s="217">
        <v>549084</v>
      </c>
      <c r="E2202" s="217">
        <v>1069954</v>
      </c>
      <c r="F2202" s="217">
        <v>3206945</v>
      </c>
      <c r="G2202" s="217">
        <v>332227</v>
      </c>
      <c r="H2202" s="235">
        <v>18684097</v>
      </c>
      <c r="I2202" s="136"/>
      <c r="J2202" s="321" t="s">
        <v>293</v>
      </c>
      <c r="K2202" s="217">
        <v>9096749</v>
      </c>
      <c r="L2202" s="217">
        <v>4606756</v>
      </c>
      <c r="M2202" s="217">
        <v>677429</v>
      </c>
      <c r="N2202" s="217">
        <v>1587569</v>
      </c>
      <c r="O2202" s="217">
        <v>2120753</v>
      </c>
      <c r="P2202" s="217">
        <v>514858</v>
      </c>
      <c r="Q2202" s="235">
        <v>18604114</v>
      </c>
      <c r="R2202" s="136"/>
      <c r="S2202" s="136"/>
      <c r="T2202" s="136"/>
      <c r="U2202" s="136"/>
      <c r="V2202" s="136"/>
      <c r="W2202" s="136"/>
      <c r="X2202" s="136"/>
      <c r="Y2202" s="136"/>
      <c r="Z2202" s="136"/>
      <c r="AA2202" s="136"/>
      <c r="AB2202" s="136"/>
      <c r="AC2202" s="136"/>
      <c r="AD2202" s="136"/>
      <c r="AE2202" s="136"/>
      <c r="AF2202" s="136"/>
      <c r="AG2202" s="136"/>
      <c r="AH2202" s="136"/>
      <c r="AI2202" s="136"/>
      <c r="AJ2202" s="136"/>
      <c r="AK2202" s="136"/>
      <c r="AL2202" s="136"/>
      <c r="AM2202" s="136"/>
      <c r="AN2202" s="136"/>
      <c r="AO2202" s="136"/>
      <c r="AP2202" s="136"/>
      <c r="AQ2202" s="136"/>
      <c r="AR2202" s="136"/>
      <c r="AS2202" s="136"/>
      <c r="AT2202" s="136"/>
      <c r="AU2202" s="136"/>
      <c r="AV2202" s="136"/>
      <c r="AW2202" s="136"/>
      <c r="AX2202" s="136"/>
      <c r="AY2202" s="136"/>
      <c r="AZ2202" s="136"/>
      <c r="BA2202" s="136"/>
      <c r="BB2202" s="136"/>
      <c r="BC2202" s="136"/>
      <c r="BD2202" s="136"/>
      <c r="BE2202" s="136"/>
      <c r="BF2202" s="136"/>
      <c r="BG2202" s="136"/>
      <c r="BH2202" s="136"/>
      <c r="BI2202" s="136"/>
      <c r="BJ2202" s="136"/>
      <c r="BK2202" s="136"/>
      <c r="BL2202" s="136"/>
      <c r="BM2202" s="136"/>
      <c r="BN2202" s="136"/>
      <c r="BO2202" s="136"/>
      <c r="BP2202" s="136"/>
      <c r="BQ2202" s="136"/>
      <c r="BR2202" s="136"/>
      <c r="BS2202" s="136"/>
      <c r="BT2202" s="136"/>
      <c r="BU2202" s="136"/>
      <c r="BV2202" s="136"/>
      <c r="BW2202" s="136"/>
      <c r="BX2202" s="136"/>
      <c r="BY2202" s="136"/>
      <c r="BZ2202" s="136"/>
      <c r="CA2202" s="136"/>
      <c r="CB2202" s="136"/>
      <c r="CC2202" s="136"/>
      <c r="CD2202" s="136"/>
      <c r="CE2202" s="136"/>
      <c r="CF2202" s="136"/>
      <c r="CG2202" s="136"/>
      <c r="CH2202" s="136"/>
      <c r="CI2202" s="136"/>
      <c r="CJ2202" s="136"/>
      <c r="CK2202" s="136"/>
      <c r="CL2202" s="136"/>
      <c r="CM2202" s="136"/>
      <c r="CN2202" s="136"/>
      <c r="CO2202" s="136"/>
      <c r="CP2202" s="136"/>
      <c r="CQ2202" s="136"/>
      <c r="CR2202" s="136"/>
      <c r="CS2202" s="136"/>
      <c r="CT2202" s="136"/>
      <c r="CU2202" s="136"/>
      <c r="CV2202" s="136"/>
      <c r="CW2202" s="136"/>
      <c r="CX2202" s="136"/>
      <c r="CY2202" s="136"/>
      <c r="CZ2202" s="136"/>
      <c r="DA2202" s="136"/>
      <c r="DB2202" s="136"/>
      <c r="DC2202" s="136"/>
      <c r="DD2202" s="136"/>
      <c r="DE2202" s="136"/>
      <c r="DF2202" s="136"/>
      <c r="DG2202" s="136"/>
      <c r="DH2202" s="136"/>
      <c r="DI2202" s="136"/>
      <c r="DJ2202" s="136"/>
      <c r="DK2202" s="136"/>
      <c r="DL2202" s="136"/>
      <c r="DM2202" s="136"/>
      <c r="DN2202" s="136"/>
      <c r="DO2202" s="136"/>
      <c r="DP2202" s="136"/>
      <c r="DQ2202" s="136"/>
      <c r="DR2202" s="136"/>
      <c r="DS2202" s="136"/>
      <c r="DT2202" s="136"/>
      <c r="DU2202" s="136"/>
      <c r="DV2202" s="136"/>
      <c r="DW2202" s="136"/>
      <c r="DX2202" s="136"/>
      <c r="DY2202" s="136"/>
      <c r="DZ2202" s="136"/>
      <c r="EA2202" s="136"/>
      <c r="EB2202" s="136"/>
      <c r="EC2202" s="136"/>
      <c r="ED2202" s="136"/>
      <c r="EE2202" s="136"/>
      <c r="EF2202" s="136"/>
      <c r="EG2202" s="136"/>
      <c r="EH2202" s="136"/>
      <c r="EI2202" s="136"/>
      <c r="EJ2202" s="136"/>
      <c r="EK2202" s="136"/>
      <c r="EL2202" s="136"/>
      <c r="EM2202" s="136"/>
      <c r="EN2202" s="136"/>
      <c r="EO2202" s="136"/>
      <c r="EP2202" s="136"/>
      <c r="EQ2202" s="136"/>
      <c r="ER2202" s="136"/>
      <c r="ES2202" s="136"/>
      <c r="ET2202" s="136"/>
      <c r="EU2202" s="136"/>
      <c r="EV2202" s="136"/>
      <c r="EW2202" s="136"/>
      <c r="EX2202" s="136"/>
      <c r="EY2202" s="136"/>
      <c r="EZ2202" s="136"/>
      <c r="FA2202" s="136"/>
      <c r="FB2202" s="136"/>
      <c r="FC2202" s="136"/>
      <c r="FD2202" s="136"/>
      <c r="FE2202" s="136"/>
      <c r="FF2202" s="136"/>
      <c r="FG2202" s="136"/>
      <c r="FH2202" s="136"/>
      <c r="FI2202" s="136"/>
      <c r="FJ2202" s="136"/>
      <c r="FK2202" s="136"/>
      <c r="FL2202" s="136"/>
      <c r="FM2202" s="136"/>
      <c r="FN2202" s="136"/>
      <c r="FO2202" s="136"/>
      <c r="FP2202" s="136"/>
      <c r="FQ2202" s="136"/>
      <c r="FR2202" s="136"/>
      <c r="FS2202" s="136"/>
      <c r="FT2202" s="136"/>
      <c r="FU2202" s="136"/>
      <c r="FV2202" s="136"/>
      <c r="FW2202" s="136"/>
      <c r="FX2202" s="136"/>
      <c r="FY2202" s="136"/>
      <c r="FZ2202" s="136"/>
      <c r="GA2202" s="136"/>
      <c r="GB2202" s="136"/>
      <c r="GC2202" s="136"/>
      <c r="GD2202" s="136"/>
      <c r="GE2202" s="136"/>
      <c r="GF2202" s="136"/>
      <c r="GG2202" s="136"/>
      <c r="GH2202" s="136"/>
      <c r="GI2202" s="136"/>
      <c r="GJ2202" s="136"/>
      <c r="GK2202" s="136"/>
      <c r="GL2202" s="136"/>
      <c r="GM2202" s="136"/>
      <c r="GN2202" s="136"/>
      <c r="GO2202" s="136"/>
      <c r="GP2202" s="136"/>
      <c r="GQ2202" s="136"/>
      <c r="GR2202" s="136"/>
      <c r="GS2202" s="136"/>
      <c r="GT2202" s="136"/>
      <c r="GU2202" s="136"/>
      <c r="GV2202" s="136"/>
      <c r="GW2202" s="136"/>
      <c r="GX2202" s="136"/>
      <c r="GY2202" s="136"/>
      <c r="GZ2202" s="136"/>
      <c r="HA2202" s="136"/>
      <c r="HB2202" s="136"/>
      <c r="HC2202" s="136"/>
      <c r="HD2202" s="136"/>
      <c r="HE2202" s="136"/>
      <c r="HF2202" s="136"/>
      <c r="HG2202" s="136"/>
      <c r="HH2202" s="136"/>
      <c r="HI2202" s="136"/>
      <c r="HJ2202" s="136"/>
      <c r="HK2202" s="136"/>
      <c r="HL2202" s="136"/>
      <c r="HM2202" s="136"/>
      <c r="HN2202" s="136"/>
      <c r="HO2202" s="136"/>
      <c r="HP2202" s="136"/>
      <c r="HQ2202" s="136"/>
      <c r="HR2202" s="136"/>
      <c r="HS2202" s="136"/>
      <c r="HT2202" s="136"/>
      <c r="HU2202" s="136"/>
      <c r="HV2202" s="136"/>
      <c r="HW2202" s="136"/>
      <c r="HX2202" s="136"/>
      <c r="HY2202" s="136"/>
      <c r="HZ2202" s="136"/>
      <c r="IA2202" s="136"/>
      <c r="IB2202" s="136"/>
      <c r="IC2202" s="136"/>
      <c r="ID2202" s="136"/>
      <c r="IE2202" s="136"/>
      <c r="IF2202" s="136"/>
      <c r="IG2202" s="136"/>
    </row>
    <row r="2203" spans="1:241" ht="15" customHeight="1" x14ac:dyDescent="0.25">
      <c r="A2203" s="223" t="s">
        <v>587</v>
      </c>
      <c r="B2203" s="217">
        <v>6677213</v>
      </c>
      <c r="C2203" s="217">
        <v>5498093</v>
      </c>
      <c r="D2203" s="217">
        <v>691366</v>
      </c>
      <c r="E2203" s="217">
        <v>927358</v>
      </c>
      <c r="F2203" s="217">
        <v>2261337</v>
      </c>
      <c r="G2203" s="217">
        <v>615981</v>
      </c>
      <c r="H2203" s="235">
        <v>16671348</v>
      </c>
      <c r="I2203" s="136"/>
      <c r="J2203" s="321" t="s">
        <v>848</v>
      </c>
      <c r="K2203" s="217">
        <v>7350111</v>
      </c>
      <c r="L2203" s="217">
        <v>4529984</v>
      </c>
      <c r="M2203" s="217">
        <v>600968</v>
      </c>
      <c r="N2203" s="217">
        <v>1341062</v>
      </c>
      <c r="O2203" s="217">
        <v>1905952</v>
      </c>
      <c r="P2203" s="217">
        <v>599763</v>
      </c>
      <c r="Q2203" s="235">
        <v>16327840</v>
      </c>
      <c r="R2203" s="136"/>
      <c r="S2203" s="136"/>
      <c r="T2203" s="136"/>
      <c r="U2203" s="136"/>
      <c r="V2203" s="136"/>
      <c r="W2203" s="136"/>
      <c r="X2203" s="136"/>
      <c r="Y2203" s="136"/>
      <c r="Z2203" s="136"/>
      <c r="AA2203" s="136"/>
      <c r="AB2203" s="136"/>
      <c r="AC2203" s="136"/>
      <c r="AD2203" s="136"/>
      <c r="AE2203" s="136"/>
      <c r="AF2203" s="136"/>
      <c r="AG2203" s="136"/>
      <c r="AH2203" s="136"/>
      <c r="AI2203" s="136"/>
      <c r="AJ2203" s="136"/>
      <c r="AK2203" s="136"/>
      <c r="AL2203" s="136"/>
      <c r="AM2203" s="136"/>
      <c r="AN2203" s="136"/>
      <c r="AO2203" s="136"/>
      <c r="AP2203" s="136"/>
      <c r="AQ2203" s="136"/>
      <c r="AR2203" s="136"/>
      <c r="AS2203" s="136"/>
      <c r="AT2203" s="136"/>
      <c r="AU2203" s="136"/>
      <c r="AV2203" s="136"/>
      <c r="AW2203" s="136"/>
      <c r="AX2203" s="136"/>
      <c r="AY2203" s="136"/>
      <c r="AZ2203" s="136"/>
      <c r="BA2203" s="136"/>
      <c r="BB2203" s="136"/>
      <c r="BC2203" s="136"/>
      <c r="BD2203" s="136"/>
      <c r="BE2203" s="136"/>
      <c r="BF2203" s="136"/>
      <c r="BG2203" s="136"/>
      <c r="BH2203" s="136"/>
      <c r="BI2203" s="136"/>
      <c r="BJ2203" s="136"/>
      <c r="BK2203" s="136"/>
      <c r="BL2203" s="136"/>
      <c r="BM2203" s="136"/>
      <c r="BN2203" s="136"/>
      <c r="BO2203" s="136"/>
      <c r="BP2203" s="136"/>
      <c r="BQ2203" s="136"/>
      <c r="BR2203" s="136"/>
      <c r="BS2203" s="136"/>
      <c r="BT2203" s="136"/>
      <c r="BU2203" s="136"/>
      <c r="BV2203" s="136"/>
      <c r="BW2203" s="136"/>
      <c r="BX2203" s="136"/>
      <c r="BY2203" s="136"/>
      <c r="BZ2203" s="136"/>
      <c r="CA2203" s="136"/>
      <c r="CB2203" s="136"/>
      <c r="CC2203" s="136"/>
      <c r="CD2203" s="136"/>
      <c r="CE2203" s="136"/>
      <c r="CF2203" s="136"/>
      <c r="CG2203" s="136"/>
      <c r="CH2203" s="136"/>
      <c r="CI2203" s="136"/>
      <c r="CJ2203" s="136"/>
      <c r="CK2203" s="136"/>
      <c r="CL2203" s="136"/>
      <c r="CM2203" s="136"/>
      <c r="CN2203" s="136"/>
      <c r="CO2203" s="136"/>
      <c r="CP2203" s="136"/>
      <c r="CQ2203" s="136"/>
      <c r="CR2203" s="136"/>
      <c r="CS2203" s="136"/>
      <c r="CT2203" s="136"/>
      <c r="CU2203" s="136"/>
      <c r="CV2203" s="136"/>
      <c r="CW2203" s="136"/>
      <c r="CX2203" s="136"/>
      <c r="CY2203" s="136"/>
      <c r="CZ2203" s="136"/>
      <c r="DA2203" s="136"/>
      <c r="DB2203" s="136"/>
      <c r="DC2203" s="136"/>
      <c r="DD2203" s="136"/>
      <c r="DE2203" s="136"/>
      <c r="DF2203" s="136"/>
      <c r="DG2203" s="136"/>
      <c r="DH2203" s="136"/>
      <c r="DI2203" s="136"/>
      <c r="DJ2203" s="136"/>
      <c r="DK2203" s="136"/>
      <c r="DL2203" s="136"/>
      <c r="DM2203" s="136"/>
      <c r="DN2203" s="136"/>
      <c r="DO2203" s="136"/>
      <c r="DP2203" s="136"/>
      <c r="DQ2203" s="136"/>
      <c r="DR2203" s="136"/>
      <c r="DS2203" s="136"/>
      <c r="DT2203" s="136"/>
      <c r="DU2203" s="136"/>
      <c r="DV2203" s="136"/>
      <c r="DW2203" s="136"/>
      <c r="DX2203" s="136"/>
      <c r="DY2203" s="136"/>
      <c r="DZ2203" s="136"/>
      <c r="EA2203" s="136"/>
      <c r="EB2203" s="136"/>
      <c r="EC2203" s="136"/>
      <c r="ED2203" s="136"/>
      <c r="EE2203" s="136"/>
      <c r="EF2203" s="136"/>
      <c r="EG2203" s="136"/>
      <c r="EH2203" s="136"/>
      <c r="EI2203" s="136"/>
      <c r="EJ2203" s="136"/>
      <c r="EK2203" s="136"/>
      <c r="EL2203" s="136"/>
      <c r="EM2203" s="136"/>
      <c r="EN2203" s="136"/>
      <c r="EO2203" s="136"/>
      <c r="EP2203" s="136"/>
      <c r="EQ2203" s="136"/>
      <c r="ER2203" s="136"/>
      <c r="ES2203" s="136"/>
      <c r="ET2203" s="136"/>
      <c r="EU2203" s="136"/>
      <c r="EV2203" s="136"/>
      <c r="EW2203" s="136"/>
      <c r="EX2203" s="136"/>
      <c r="EY2203" s="136"/>
      <c r="EZ2203" s="136"/>
      <c r="FA2203" s="136"/>
      <c r="FB2203" s="136"/>
      <c r="FC2203" s="136"/>
      <c r="FD2203" s="136"/>
      <c r="FE2203" s="136"/>
      <c r="FF2203" s="136"/>
      <c r="FG2203" s="136"/>
      <c r="FH2203" s="136"/>
      <c r="FI2203" s="136"/>
      <c r="FJ2203" s="136"/>
      <c r="FK2203" s="136"/>
      <c r="FL2203" s="136"/>
      <c r="FM2203" s="136"/>
      <c r="FN2203" s="136"/>
      <c r="FO2203" s="136"/>
      <c r="FP2203" s="136"/>
      <c r="FQ2203" s="136"/>
      <c r="FR2203" s="136"/>
      <c r="FS2203" s="136"/>
      <c r="FT2203" s="136"/>
      <c r="FU2203" s="136"/>
      <c r="FV2203" s="136"/>
      <c r="FW2203" s="136"/>
      <c r="FX2203" s="136"/>
      <c r="FY2203" s="136"/>
      <c r="FZ2203" s="136"/>
      <c r="GA2203" s="136"/>
      <c r="GB2203" s="136"/>
      <c r="GC2203" s="136"/>
      <c r="GD2203" s="136"/>
      <c r="GE2203" s="136"/>
      <c r="GF2203" s="136"/>
      <c r="GG2203" s="136"/>
      <c r="GH2203" s="136"/>
      <c r="GI2203" s="136"/>
      <c r="GJ2203" s="136"/>
      <c r="GK2203" s="136"/>
      <c r="GL2203" s="136"/>
      <c r="GM2203" s="136"/>
      <c r="GN2203" s="136"/>
      <c r="GO2203" s="136"/>
      <c r="GP2203" s="136"/>
      <c r="GQ2203" s="136"/>
      <c r="GR2203" s="136"/>
      <c r="GS2203" s="136"/>
      <c r="GT2203" s="136"/>
      <c r="GU2203" s="136"/>
      <c r="GV2203" s="136"/>
      <c r="GW2203" s="136"/>
      <c r="GX2203" s="136"/>
      <c r="GY2203" s="136"/>
      <c r="GZ2203" s="136"/>
      <c r="HA2203" s="136"/>
      <c r="HB2203" s="136"/>
      <c r="HC2203" s="136"/>
      <c r="HD2203" s="136"/>
      <c r="HE2203" s="136"/>
      <c r="HF2203" s="136"/>
      <c r="HG2203" s="136"/>
      <c r="HH2203" s="136"/>
      <c r="HI2203" s="136"/>
      <c r="HJ2203" s="136"/>
      <c r="HK2203" s="136"/>
      <c r="HL2203" s="136"/>
      <c r="HM2203" s="136"/>
      <c r="HN2203" s="136"/>
      <c r="HO2203" s="136"/>
      <c r="HP2203" s="136"/>
      <c r="HQ2203" s="136"/>
      <c r="HR2203" s="136"/>
      <c r="HS2203" s="136"/>
      <c r="HT2203" s="136"/>
      <c r="HU2203" s="136"/>
      <c r="HV2203" s="136"/>
      <c r="HW2203" s="136"/>
      <c r="HX2203" s="136"/>
      <c r="HY2203" s="136"/>
      <c r="HZ2203" s="136"/>
      <c r="IA2203" s="136"/>
      <c r="IB2203" s="136"/>
      <c r="IC2203" s="136"/>
      <c r="ID2203" s="136"/>
      <c r="IE2203" s="136"/>
      <c r="IF2203" s="136"/>
      <c r="IG2203" s="136"/>
    </row>
    <row r="2204" spans="1:241" ht="15" customHeight="1" x14ac:dyDescent="0.25">
      <c r="A2204" s="223" t="s">
        <v>588</v>
      </c>
      <c r="B2204" s="217">
        <v>7193190</v>
      </c>
      <c r="C2204" s="217">
        <v>6275748</v>
      </c>
      <c r="D2204" s="217">
        <v>698358</v>
      </c>
      <c r="E2204" s="217">
        <v>808652</v>
      </c>
      <c r="F2204" s="217">
        <v>2035324</v>
      </c>
      <c r="G2204" s="217">
        <v>474551</v>
      </c>
      <c r="H2204" s="235">
        <v>17485823</v>
      </c>
      <c r="I2204" s="136"/>
      <c r="J2204" s="321" t="s">
        <v>380</v>
      </c>
      <c r="K2204" s="217">
        <v>8016484</v>
      </c>
      <c r="L2204" s="217">
        <v>4197375</v>
      </c>
      <c r="M2204" s="217">
        <v>758467</v>
      </c>
      <c r="N2204" s="217">
        <v>1279013</v>
      </c>
      <c r="O2204" s="217">
        <v>1951920</v>
      </c>
      <c r="P2204" s="217">
        <v>616244</v>
      </c>
      <c r="Q2204" s="235">
        <v>16819503</v>
      </c>
      <c r="R2204" s="136"/>
      <c r="S2204" s="136"/>
      <c r="T2204" s="136"/>
      <c r="U2204" s="136"/>
      <c r="V2204" s="136"/>
      <c r="W2204" s="136"/>
      <c r="X2204" s="136"/>
      <c r="Y2204" s="136"/>
      <c r="Z2204" s="136"/>
      <c r="AA2204" s="136"/>
      <c r="AB2204" s="136"/>
      <c r="AC2204" s="136"/>
      <c r="AD2204" s="136"/>
      <c r="AE2204" s="136"/>
      <c r="AF2204" s="136"/>
      <c r="AG2204" s="136"/>
      <c r="AH2204" s="136"/>
      <c r="AI2204" s="136"/>
      <c r="AJ2204" s="136"/>
      <c r="AK2204" s="136"/>
      <c r="AL2204" s="136"/>
      <c r="AM2204" s="136"/>
      <c r="AN2204" s="136"/>
      <c r="AO2204" s="136"/>
      <c r="AP2204" s="136"/>
      <c r="AQ2204" s="136"/>
      <c r="AR2204" s="136"/>
      <c r="AS2204" s="136"/>
      <c r="AT2204" s="136"/>
      <c r="AU2204" s="136"/>
      <c r="AV2204" s="136"/>
      <c r="AW2204" s="136"/>
      <c r="AX2204" s="136"/>
      <c r="AY2204" s="136"/>
      <c r="AZ2204" s="136"/>
      <c r="BA2204" s="136"/>
      <c r="BB2204" s="136"/>
      <c r="BC2204" s="136"/>
      <c r="BD2204" s="136"/>
      <c r="BE2204" s="136"/>
      <c r="BF2204" s="136"/>
      <c r="BG2204" s="136"/>
      <c r="BH2204" s="136"/>
      <c r="BI2204" s="136"/>
      <c r="BJ2204" s="136"/>
      <c r="BK2204" s="136"/>
      <c r="BL2204" s="136"/>
      <c r="BM2204" s="136"/>
      <c r="BN2204" s="136"/>
      <c r="BO2204" s="136"/>
      <c r="BP2204" s="136"/>
      <c r="BQ2204" s="136"/>
      <c r="BR2204" s="136"/>
      <c r="BS2204" s="136"/>
      <c r="BT2204" s="136"/>
      <c r="BU2204" s="136"/>
      <c r="BV2204" s="136"/>
      <c r="BW2204" s="136"/>
      <c r="BX2204" s="136"/>
      <c r="BY2204" s="136"/>
      <c r="BZ2204" s="136"/>
      <c r="CA2204" s="136"/>
      <c r="CB2204" s="136"/>
      <c r="CC2204" s="136"/>
      <c r="CD2204" s="136"/>
      <c r="CE2204" s="136"/>
      <c r="CF2204" s="136"/>
      <c r="CG2204" s="136"/>
      <c r="CH2204" s="136"/>
      <c r="CI2204" s="136"/>
      <c r="CJ2204" s="136"/>
      <c r="CK2204" s="136"/>
      <c r="CL2204" s="136"/>
      <c r="CM2204" s="136"/>
      <c r="CN2204" s="136"/>
      <c r="CO2204" s="136"/>
      <c r="CP2204" s="136"/>
      <c r="CQ2204" s="136"/>
      <c r="CR2204" s="136"/>
      <c r="CS2204" s="136"/>
      <c r="CT2204" s="136"/>
      <c r="CU2204" s="136"/>
      <c r="CV2204" s="136"/>
      <c r="CW2204" s="136"/>
      <c r="CX2204" s="136"/>
      <c r="CY2204" s="136"/>
      <c r="CZ2204" s="136"/>
      <c r="DA2204" s="136"/>
      <c r="DB2204" s="136"/>
      <c r="DC2204" s="136"/>
      <c r="DD2204" s="136"/>
      <c r="DE2204" s="136"/>
      <c r="DF2204" s="136"/>
      <c r="DG2204" s="136"/>
      <c r="DH2204" s="136"/>
      <c r="DI2204" s="136"/>
      <c r="DJ2204" s="136"/>
      <c r="DK2204" s="136"/>
      <c r="DL2204" s="136"/>
      <c r="DM2204" s="136"/>
      <c r="DN2204" s="136"/>
      <c r="DO2204" s="136"/>
      <c r="DP2204" s="136"/>
      <c r="DQ2204" s="136"/>
      <c r="DR2204" s="136"/>
      <c r="DS2204" s="136"/>
      <c r="DT2204" s="136"/>
      <c r="DU2204" s="136"/>
      <c r="DV2204" s="136"/>
      <c r="DW2204" s="136"/>
      <c r="DX2204" s="136"/>
      <c r="DY2204" s="136"/>
      <c r="DZ2204" s="136"/>
      <c r="EA2204" s="136"/>
      <c r="EB2204" s="136"/>
      <c r="EC2204" s="136"/>
      <c r="ED2204" s="136"/>
      <c r="EE2204" s="136"/>
      <c r="EF2204" s="136"/>
      <c r="EG2204" s="136"/>
      <c r="EH2204" s="136"/>
      <c r="EI2204" s="136"/>
      <c r="EJ2204" s="136"/>
      <c r="EK2204" s="136"/>
      <c r="EL2204" s="136"/>
      <c r="EM2204" s="136"/>
      <c r="EN2204" s="136"/>
      <c r="EO2204" s="136"/>
      <c r="EP2204" s="136"/>
      <c r="EQ2204" s="136"/>
      <c r="ER2204" s="136"/>
      <c r="ES2204" s="136"/>
      <c r="ET2204" s="136"/>
      <c r="EU2204" s="136"/>
      <c r="EV2204" s="136"/>
      <c r="EW2204" s="136"/>
      <c r="EX2204" s="136"/>
      <c r="EY2204" s="136"/>
      <c r="EZ2204" s="136"/>
      <c r="FA2204" s="136"/>
      <c r="FB2204" s="136"/>
      <c r="FC2204" s="136"/>
      <c r="FD2204" s="136"/>
      <c r="FE2204" s="136"/>
      <c r="FF2204" s="136"/>
      <c r="FG2204" s="136"/>
      <c r="FH2204" s="136"/>
      <c r="FI2204" s="136"/>
      <c r="FJ2204" s="136"/>
      <c r="FK2204" s="136"/>
      <c r="FL2204" s="136"/>
      <c r="FM2204" s="136"/>
      <c r="FN2204" s="136"/>
      <c r="FO2204" s="136"/>
      <c r="FP2204" s="136"/>
      <c r="FQ2204" s="136"/>
      <c r="FR2204" s="136"/>
      <c r="FS2204" s="136"/>
      <c r="FT2204" s="136"/>
      <c r="FU2204" s="136"/>
      <c r="FV2204" s="136"/>
      <c r="FW2204" s="136"/>
      <c r="FX2204" s="136"/>
      <c r="FY2204" s="136"/>
      <c r="FZ2204" s="136"/>
      <c r="GA2204" s="136"/>
      <c r="GB2204" s="136"/>
      <c r="GC2204" s="136"/>
      <c r="GD2204" s="136"/>
      <c r="GE2204" s="136"/>
      <c r="GF2204" s="136"/>
      <c r="GG2204" s="136"/>
      <c r="GH2204" s="136"/>
      <c r="GI2204" s="136"/>
      <c r="GJ2204" s="136"/>
      <c r="GK2204" s="136"/>
      <c r="GL2204" s="136"/>
      <c r="GM2204" s="136"/>
      <c r="GN2204" s="136"/>
      <c r="GO2204" s="136"/>
      <c r="GP2204" s="136"/>
      <c r="GQ2204" s="136"/>
      <c r="GR2204" s="136"/>
      <c r="GS2204" s="136"/>
      <c r="GT2204" s="136"/>
      <c r="GU2204" s="136"/>
      <c r="GV2204" s="136"/>
      <c r="GW2204" s="136"/>
      <c r="GX2204" s="136"/>
      <c r="GY2204" s="136"/>
      <c r="GZ2204" s="136"/>
      <c r="HA2204" s="136"/>
      <c r="HB2204" s="136"/>
      <c r="HC2204" s="136"/>
      <c r="HD2204" s="136"/>
      <c r="HE2204" s="136"/>
      <c r="HF2204" s="136"/>
      <c r="HG2204" s="136"/>
      <c r="HH2204" s="136"/>
      <c r="HI2204" s="136"/>
      <c r="HJ2204" s="136"/>
      <c r="HK2204" s="136"/>
      <c r="HL2204" s="136"/>
      <c r="HM2204" s="136"/>
      <c r="HN2204" s="136"/>
      <c r="HO2204" s="136"/>
      <c r="HP2204" s="136"/>
      <c r="HQ2204" s="136"/>
      <c r="HR2204" s="136"/>
      <c r="HS2204" s="136"/>
      <c r="HT2204" s="136"/>
      <c r="HU2204" s="136"/>
      <c r="HV2204" s="136"/>
      <c r="HW2204" s="136"/>
      <c r="HX2204" s="136"/>
      <c r="HY2204" s="136"/>
      <c r="HZ2204" s="136"/>
      <c r="IA2204" s="136"/>
      <c r="IB2204" s="136"/>
      <c r="IC2204" s="136"/>
      <c r="ID2204" s="136"/>
      <c r="IE2204" s="136"/>
      <c r="IF2204" s="136"/>
      <c r="IG2204" s="136"/>
    </row>
    <row r="2205" spans="1:241" ht="15" customHeight="1" x14ac:dyDescent="0.25">
      <c r="A2205" s="223" t="s">
        <v>589</v>
      </c>
      <c r="B2205" s="217">
        <v>5883684</v>
      </c>
      <c r="C2205" s="217">
        <v>9248256</v>
      </c>
      <c r="D2205" s="217">
        <v>835334</v>
      </c>
      <c r="E2205" s="217">
        <v>861723</v>
      </c>
      <c r="F2205" s="217">
        <v>2003266</v>
      </c>
      <c r="G2205" s="217">
        <v>413181</v>
      </c>
      <c r="H2205" s="235">
        <v>19245444</v>
      </c>
      <c r="I2205" s="136"/>
      <c r="J2205" s="321" t="s">
        <v>290</v>
      </c>
      <c r="K2205" s="217">
        <v>7824463</v>
      </c>
      <c r="L2205" s="217">
        <v>4222517</v>
      </c>
      <c r="M2205" s="217">
        <v>757314</v>
      </c>
      <c r="N2205" s="217">
        <v>1679397</v>
      </c>
      <c r="O2205" s="217">
        <v>2458695</v>
      </c>
      <c r="P2205" s="217">
        <v>523750</v>
      </c>
      <c r="Q2205" s="235">
        <v>17466136</v>
      </c>
      <c r="R2205" s="136"/>
      <c r="S2205" s="136"/>
      <c r="T2205" s="136"/>
      <c r="U2205" s="136"/>
      <c r="V2205" s="136"/>
      <c r="W2205" s="136"/>
      <c r="X2205" s="136"/>
      <c r="Y2205" s="136"/>
      <c r="Z2205" s="136"/>
      <c r="AA2205" s="136"/>
      <c r="AB2205" s="136"/>
      <c r="AC2205" s="136"/>
      <c r="AD2205" s="136"/>
      <c r="AE2205" s="136"/>
      <c r="AF2205" s="136"/>
      <c r="AG2205" s="136"/>
      <c r="AH2205" s="136"/>
      <c r="AI2205" s="136"/>
      <c r="AJ2205" s="136"/>
      <c r="AK2205" s="136"/>
      <c r="AL2205" s="136"/>
      <c r="AM2205" s="136"/>
      <c r="AN2205" s="136"/>
      <c r="AO2205" s="136"/>
      <c r="AP2205" s="136"/>
      <c r="AQ2205" s="136"/>
      <c r="AR2205" s="136"/>
      <c r="AS2205" s="136"/>
      <c r="AT2205" s="136"/>
      <c r="AU2205" s="136"/>
      <c r="AV2205" s="136"/>
      <c r="AW2205" s="136"/>
      <c r="AX2205" s="136"/>
      <c r="AY2205" s="136"/>
      <c r="AZ2205" s="136"/>
      <c r="BA2205" s="136"/>
      <c r="BB2205" s="136"/>
      <c r="BC2205" s="136"/>
      <c r="BD2205" s="136"/>
      <c r="BE2205" s="136"/>
      <c r="BF2205" s="136"/>
      <c r="BG2205" s="136"/>
      <c r="BH2205" s="136"/>
      <c r="BI2205" s="136"/>
      <c r="BJ2205" s="136"/>
      <c r="BK2205" s="136"/>
      <c r="BL2205" s="136"/>
      <c r="BM2205" s="136"/>
      <c r="BN2205" s="136"/>
      <c r="BO2205" s="136"/>
      <c r="BP2205" s="136"/>
      <c r="BQ2205" s="136"/>
      <c r="BR2205" s="136"/>
      <c r="BS2205" s="136"/>
      <c r="BT2205" s="136"/>
      <c r="BU2205" s="136"/>
      <c r="BV2205" s="136"/>
      <c r="BW2205" s="136"/>
      <c r="BX2205" s="136"/>
      <c r="BY2205" s="136"/>
      <c r="BZ2205" s="136"/>
      <c r="CA2205" s="136"/>
      <c r="CB2205" s="136"/>
      <c r="CC2205" s="136"/>
      <c r="CD2205" s="136"/>
      <c r="CE2205" s="136"/>
      <c r="CF2205" s="136"/>
      <c r="CG2205" s="136"/>
      <c r="CH2205" s="136"/>
      <c r="CI2205" s="136"/>
      <c r="CJ2205" s="136"/>
      <c r="CK2205" s="136"/>
      <c r="CL2205" s="136"/>
      <c r="CM2205" s="136"/>
      <c r="CN2205" s="136"/>
      <c r="CO2205" s="136"/>
      <c r="CP2205" s="136"/>
      <c r="CQ2205" s="136"/>
      <c r="CR2205" s="136"/>
      <c r="CS2205" s="136"/>
      <c r="CT2205" s="136"/>
      <c r="CU2205" s="136"/>
      <c r="CV2205" s="136"/>
      <c r="CW2205" s="136"/>
      <c r="CX2205" s="136"/>
      <c r="CY2205" s="136"/>
      <c r="CZ2205" s="136"/>
      <c r="DA2205" s="136"/>
      <c r="DB2205" s="136"/>
      <c r="DC2205" s="136"/>
      <c r="DD2205" s="136"/>
      <c r="DE2205" s="136"/>
      <c r="DF2205" s="136"/>
      <c r="DG2205" s="136"/>
      <c r="DH2205" s="136"/>
      <c r="DI2205" s="136"/>
      <c r="DJ2205" s="136"/>
      <c r="DK2205" s="136"/>
      <c r="DL2205" s="136"/>
      <c r="DM2205" s="136"/>
      <c r="DN2205" s="136"/>
      <c r="DO2205" s="136"/>
      <c r="DP2205" s="136"/>
      <c r="DQ2205" s="136"/>
      <c r="DR2205" s="136"/>
      <c r="DS2205" s="136"/>
      <c r="DT2205" s="136"/>
      <c r="DU2205" s="136"/>
      <c r="DV2205" s="136"/>
      <c r="DW2205" s="136"/>
      <c r="DX2205" s="136"/>
      <c r="DY2205" s="136"/>
      <c r="DZ2205" s="136"/>
      <c r="EA2205" s="136"/>
      <c r="EB2205" s="136"/>
      <c r="EC2205" s="136"/>
      <c r="ED2205" s="136"/>
      <c r="EE2205" s="136"/>
      <c r="EF2205" s="136"/>
      <c r="EG2205" s="136"/>
      <c r="EH2205" s="136"/>
      <c r="EI2205" s="136"/>
      <c r="EJ2205" s="136"/>
      <c r="EK2205" s="136"/>
      <c r="EL2205" s="136"/>
      <c r="EM2205" s="136"/>
      <c r="EN2205" s="136"/>
      <c r="EO2205" s="136"/>
      <c r="EP2205" s="136"/>
      <c r="EQ2205" s="136"/>
      <c r="ER2205" s="136"/>
      <c r="ES2205" s="136"/>
      <c r="ET2205" s="136"/>
      <c r="EU2205" s="136"/>
      <c r="EV2205" s="136"/>
      <c r="EW2205" s="136"/>
      <c r="EX2205" s="136"/>
      <c r="EY2205" s="136"/>
      <c r="EZ2205" s="136"/>
      <c r="FA2205" s="136"/>
      <c r="FB2205" s="136"/>
      <c r="FC2205" s="136"/>
      <c r="FD2205" s="136"/>
      <c r="FE2205" s="136"/>
      <c r="FF2205" s="136"/>
      <c r="FG2205" s="136"/>
      <c r="FH2205" s="136"/>
      <c r="FI2205" s="136"/>
      <c r="FJ2205" s="136"/>
      <c r="FK2205" s="136"/>
      <c r="FL2205" s="136"/>
      <c r="FM2205" s="136"/>
      <c r="FN2205" s="136"/>
      <c r="FO2205" s="136"/>
      <c r="FP2205" s="136"/>
      <c r="FQ2205" s="136"/>
      <c r="FR2205" s="136"/>
      <c r="FS2205" s="136"/>
      <c r="FT2205" s="136"/>
      <c r="FU2205" s="136"/>
      <c r="FV2205" s="136"/>
      <c r="FW2205" s="136"/>
      <c r="FX2205" s="136"/>
      <c r="FY2205" s="136"/>
      <c r="FZ2205" s="136"/>
      <c r="GA2205" s="136"/>
      <c r="GB2205" s="136"/>
      <c r="GC2205" s="136"/>
      <c r="GD2205" s="136"/>
      <c r="GE2205" s="136"/>
      <c r="GF2205" s="136"/>
      <c r="GG2205" s="136"/>
      <c r="GH2205" s="136"/>
      <c r="GI2205" s="136"/>
      <c r="GJ2205" s="136"/>
      <c r="GK2205" s="136"/>
      <c r="GL2205" s="136"/>
      <c r="GM2205" s="136"/>
      <c r="GN2205" s="136"/>
      <c r="GO2205" s="136"/>
      <c r="GP2205" s="136"/>
      <c r="GQ2205" s="136"/>
      <c r="GR2205" s="136"/>
      <c r="GS2205" s="136"/>
      <c r="GT2205" s="136"/>
      <c r="GU2205" s="136"/>
      <c r="GV2205" s="136"/>
      <c r="GW2205" s="136"/>
      <c r="GX2205" s="136"/>
      <c r="GY2205" s="136"/>
      <c r="GZ2205" s="136"/>
      <c r="HA2205" s="136"/>
      <c r="HB2205" s="136"/>
      <c r="HC2205" s="136"/>
      <c r="HD2205" s="136"/>
      <c r="HE2205" s="136"/>
      <c r="HF2205" s="136"/>
      <c r="HG2205" s="136"/>
      <c r="HH2205" s="136"/>
      <c r="HI2205" s="136"/>
      <c r="HJ2205" s="136"/>
      <c r="HK2205" s="136"/>
      <c r="HL2205" s="136"/>
      <c r="HM2205" s="136"/>
      <c r="HN2205" s="136"/>
      <c r="HO2205" s="136"/>
      <c r="HP2205" s="136"/>
      <c r="HQ2205" s="136"/>
      <c r="HR2205" s="136"/>
      <c r="HS2205" s="136"/>
      <c r="HT2205" s="136"/>
      <c r="HU2205" s="136"/>
      <c r="HV2205" s="136"/>
      <c r="HW2205" s="136"/>
      <c r="HX2205" s="136"/>
      <c r="HY2205" s="136"/>
      <c r="HZ2205" s="136"/>
      <c r="IA2205" s="136"/>
      <c r="IB2205" s="136"/>
      <c r="IC2205" s="136"/>
      <c r="ID2205" s="136"/>
      <c r="IE2205" s="136"/>
      <c r="IF2205" s="136"/>
      <c r="IG2205" s="136"/>
    </row>
    <row r="2206" spans="1:241" ht="15" customHeight="1" x14ac:dyDescent="0.25">
      <c r="A2206" s="223" t="s">
        <v>590</v>
      </c>
      <c r="B2206" s="217">
        <v>6697090</v>
      </c>
      <c r="C2206" s="217">
        <v>6744515</v>
      </c>
      <c r="D2206" s="217">
        <v>664601</v>
      </c>
      <c r="E2206" s="217">
        <v>877206</v>
      </c>
      <c r="F2206" s="217">
        <v>2016766</v>
      </c>
      <c r="G2206" s="217">
        <v>413577</v>
      </c>
      <c r="H2206" s="235">
        <v>17413755</v>
      </c>
      <c r="I2206" s="136"/>
      <c r="J2206" s="321" t="s">
        <v>289</v>
      </c>
      <c r="K2206" s="217">
        <v>8410883</v>
      </c>
      <c r="L2206" s="217">
        <v>4854926</v>
      </c>
      <c r="M2206" s="217">
        <v>681737</v>
      </c>
      <c r="N2206" s="217">
        <v>1447772</v>
      </c>
      <c r="O2206" s="217">
        <v>1995376</v>
      </c>
      <c r="P2206" s="217">
        <v>577008</v>
      </c>
      <c r="Q2206" s="235">
        <v>17967702</v>
      </c>
      <c r="R2206" s="136"/>
      <c r="S2206" s="136"/>
      <c r="T2206" s="136"/>
      <c r="U2206" s="136"/>
      <c r="V2206" s="136"/>
      <c r="W2206" s="136"/>
      <c r="X2206" s="136"/>
      <c r="Y2206" s="136"/>
      <c r="Z2206" s="136"/>
      <c r="AA2206" s="136"/>
      <c r="AB2206" s="136"/>
      <c r="AC2206" s="136"/>
      <c r="AD2206" s="136"/>
      <c r="AE2206" s="136"/>
      <c r="AF2206" s="136"/>
      <c r="AG2206" s="136"/>
      <c r="AH2206" s="136"/>
      <c r="AI2206" s="136"/>
      <c r="AJ2206" s="136"/>
      <c r="AK2206" s="136"/>
      <c r="AL2206" s="136"/>
      <c r="AM2206" s="136"/>
      <c r="AN2206" s="136"/>
      <c r="AO2206" s="136"/>
      <c r="AP2206" s="136"/>
      <c r="AQ2206" s="136"/>
      <c r="AR2206" s="136"/>
      <c r="AS2206" s="136"/>
      <c r="AT2206" s="136"/>
      <c r="AU2206" s="136"/>
      <c r="AV2206" s="136"/>
      <c r="AW2206" s="136"/>
      <c r="AX2206" s="136"/>
      <c r="AY2206" s="136"/>
      <c r="AZ2206" s="136"/>
      <c r="BA2206" s="136"/>
      <c r="BB2206" s="136"/>
      <c r="BC2206" s="136"/>
      <c r="BD2206" s="136"/>
      <c r="BE2206" s="136"/>
      <c r="BF2206" s="136"/>
      <c r="BG2206" s="136"/>
      <c r="BH2206" s="136"/>
      <c r="BI2206" s="136"/>
      <c r="BJ2206" s="136"/>
      <c r="BK2206" s="136"/>
      <c r="BL2206" s="136"/>
      <c r="BM2206" s="136"/>
      <c r="BN2206" s="136"/>
      <c r="BO2206" s="136"/>
      <c r="BP2206" s="136"/>
      <c r="BQ2206" s="136"/>
      <c r="BR2206" s="136"/>
      <c r="BS2206" s="136"/>
      <c r="BT2206" s="136"/>
      <c r="BU2206" s="136"/>
      <c r="BV2206" s="136"/>
      <c r="BW2206" s="136"/>
      <c r="BX2206" s="136"/>
      <c r="BY2206" s="136"/>
      <c r="BZ2206" s="136"/>
      <c r="CA2206" s="136"/>
      <c r="CB2206" s="136"/>
      <c r="CC2206" s="136"/>
      <c r="CD2206" s="136"/>
      <c r="CE2206" s="136"/>
      <c r="CF2206" s="136"/>
      <c r="CG2206" s="136"/>
      <c r="CH2206" s="136"/>
      <c r="CI2206" s="136"/>
      <c r="CJ2206" s="136"/>
      <c r="CK2206" s="136"/>
      <c r="CL2206" s="136"/>
      <c r="CM2206" s="136"/>
      <c r="CN2206" s="136"/>
      <c r="CO2206" s="136"/>
      <c r="CP2206" s="136"/>
      <c r="CQ2206" s="136"/>
      <c r="CR2206" s="136"/>
      <c r="CS2206" s="136"/>
      <c r="CT2206" s="136"/>
      <c r="CU2206" s="136"/>
      <c r="CV2206" s="136"/>
      <c r="CW2206" s="136"/>
      <c r="CX2206" s="136"/>
      <c r="CY2206" s="136"/>
      <c r="CZ2206" s="136"/>
      <c r="DA2206" s="136"/>
      <c r="DB2206" s="136"/>
      <c r="DC2206" s="136"/>
      <c r="DD2206" s="136"/>
      <c r="DE2206" s="136"/>
      <c r="DF2206" s="136"/>
      <c r="DG2206" s="136"/>
      <c r="DH2206" s="136"/>
      <c r="DI2206" s="136"/>
      <c r="DJ2206" s="136"/>
      <c r="DK2206" s="136"/>
      <c r="DL2206" s="136"/>
      <c r="DM2206" s="136"/>
      <c r="DN2206" s="136"/>
      <c r="DO2206" s="136"/>
      <c r="DP2206" s="136"/>
      <c r="DQ2206" s="136"/>
      <c r="DR2206" s="136"/>
      <c r="DS2206" s="136"/>
      <c r="DT2206" s="136"/>
      <c r="DU2206" s="136"/>
      <c r="DV2206" s="136"/>
      <c r="DW2206" s="136"/>
      <c r="DX2206" s="136"/>
      <c r="DY2206" s="136"/>
      <c r="DZ2206" s="136"/>
      <c r="EA2206" s="136"/>
      <c r="EB2206" s="136"/>
      <c r="EC2206" s="136"/>
      <c r="ED2206" s="136"/>
      <c r="EE2206" s="136"/>
      <c r="EF2206" s="136"/>
      <c r="EG2206" s="136"/>
      <c r="EH2206" s="136"/>
      <c r="EI2206" s="136"/>
      <c r="EJ2206" s="136"/>
      <c r="EK2206" s="136"/>
      <c r="EL2206" s="136"/>
      <c r="EM2206" s="136"/>
      <c r="EN2206" s="136"/>
      <c r="EO2206" s="136"/>
      <c r="EP2206" s="136"/>
      <c r="EQ2206" s="136"/>
      <c r="ER2206" s="136"/>
      <c r="ES2206" s="136"/>
      <c r="ET2206" s="136"/>
      <c r="EU2206" s="136"/>
      <c r="EV2206" s="136"/>
      <c r="EW2206" s="136"/>
      <c r="EX2206" s="136"/>
      <c r="EY2206" s="136"/>
      <c r="EZ2206" s="136"/>
      <c r="FA2206" s="136"/>
      <c r="FB2206" s="136"/>
      <c r="FC2206" s="136"/>
      <c r="FD2206" s="136"/>
      <c r="FE2206" s="136"/>
      <c r="FF2206" s="136"/>
      <c r="FG2206" s="136"/>
      <c r="FH2206" s="136"/>
      <c r="FI2206" s="136"/>
      <c r="FJ2206" s="136"/>
      <c r="FK2206" s="136"/>
      <c r="FL2206" s="136"/>
      <c r="FM2206" s="136"/>
      <c r="FN2206" s="136"/>
      <c r="FO2206" s="136"/>
      <c r="FP2206" s="136"/>
      <c r="FQ2206" s="136"/>
      <c r="FR2206" s="136"/>
      <c r="FS2206" s="136"/>
      <c r="FT2206" s="136"/>
      <c r="FU2206" s="136"/>
      <c r="FV2206" s="136"/>
      <c r="FW2206" s="136"/>
      <c r="FX2206" s="136"/>
      <c r="FY2206" s="136"/>
      <c r="FZ2206" s="136"/>
      <c r="GA2206" s="136"/>
      <c r="GB2206" s="136"/>
      <c r="GC2206" s="136"/>
      <c r="GD2206" s="136"/>
      <c r="GE2206" s="136"/>
      <c r="GF2206" s="136"/>
      <c r="GG2206" s="136"/>
      <c r="GH2206" s="136"/>
      <c r="GI2206" s="136"/>
      <c r="GJ2206" s="136"/>
      <c r="GK2206" s="136"/>
      <c r="GL2206" s="136"/>
      <c r="GM2206" s="136"/>
      <c r="GN2206" s="136"/>
      <c r="GO2206" s="136"/>
      <c r="GP2206" s="136"/>
      <c r="GQ2206" s="136"/>
      <c r="GR2206" s="136"/>
      <c r="GS2206" s="136"/>
      <c r="GT2206" s="136"/>
      <c r="GU2206" s="136"/>
      <c r="GV2206" s="136"/>
      <c r="GW2206" s="136"/>
      <c r="GX2206" s="136"/>
      <c r="GY2206" s="136"/>
      <c r="GZ2206" s="136"/>
      <c r="HA2206" s="136"/>
      <c r="HB2206" s="136"/>
      <c r="HC2206" s="136"/>
      <c r="HD2206" s="136"/>
      <c r="HE2206" s="136"/>
      <c r="HF2206" s="136"/>
      <c r="HG2206" s="136"/>
      <c r="HH2206" s="136"/>
      <c r="HI2206" s="136"/>
      <c r="HJ2206" s="136"/>
      <c r="HK2206" s="136"/>
      <c r="HL2206" s="136"/>
      <c r="HM2206" s="136"/>
      <c r="HN2206" s="136"/>
      <c r="HO2206" s="136"/>
      <c r="HP2206" s="136"/>
      <c r="HQ2206" s="136"/>
      <c r="HR2206" s="136"/>
      <c r="HS2206" s="136"/>
      <c r="HT2206" s="136"/>
      <c r="HU2206" s="136"/>
      <c r="HV2206" s="136"/>
      <c r="HW2206" s="136"/>
      <c r="HX2206" s="136"/>
      <c r="HY2206" s="136"/>
      <c r="HZ2206" s="136"/>
      <c r="IA2206" s="136"/>
      <c r="IB2206" s="136"/>
      <c r="IC2206" s="136"/>
      <c r="ID2206" s="136"/>
      <c r="IE2206" s="136"/>
      <c r="IF2206" s="136"/>
      <c r="IG2206" s="136"/>
    </row>
    <row r="2207" spans="1:241" ht="15" customHeight="1" x14ac:dyDescent="0.25">
      <c r="A2207" s="223" t="s">
        <v>591</v>
      </c>
      <c r="B2207" s="217">
        <v>11295938</v>
      </c>
      <c r="C2207" s="217">
        <v>6244327</v>
      </c>
      <c r="D2207" s="217">
        <v>854912</v>
      </c>
      <c r="E2207" s="217">
        <v>893618</v>
      </c>
      <c r="F2207" s="217">
        <v>2013727</v>
      </c>
      <c r="G2207" s="217">
        <v>466254</v>
      </c>
      <c r="H2207" s="235">
        <v>21768776</v>
      </c>
      <c r="I2207" s="136"/>
      <c r="J2207" s="321" t="s">
        <v>288</v>
      </c>
      <c r="K2207" s="217">
        <v>14635795</v>
      </c>
      <c r="L2207" s="217">
        <v>5358648</v>
      </c>
      <c r="M2207" s="217">
        <v>918484</v>
      </c>
      <c r="N2207" s="217">
        <v>1192823</v>
      </c>
      <c r="O2207" s="217">
        <v>2639741</v>
      </c>
      <c r="P2207" s="217">
        <v>657589</v>
      </c>
      <c r="Q2207" s="235">
        <v>25403080</v>
      </c>
      <c r="R2207" s="136"/>
      <c r="S2207" s="136"/>
      <c r="T2207" s="136"/>
      <c r="U2207" s="136"/>
      <c r="V2207" s="136"/>
      <c r="W2207" s="136"/>
      <c r="X2207" s="136"/>
      <c r="Y2207" s="136"/>
      <c r="Z2207" s="136"/>
      <c r="AA2207" s="136"/>
      <c r="AB2207" s="136"/>
      <c r="AC2207" s="136"/>
      <c r="AD2207" s="136"/>
      <c r="AE2207" s="136"/>
      <c r="AF2207" s="136"/>
      <c r="AG2207" s="136"/>
      <c r="AH2207" s="136"/>
      <c r="AI2207" s="136"/>
      <c r="AJ2207" s="136"/>
      <c r="AK2207" s="136"/>
      <c r="AL2207" s="136"/>
      <c r="AM2207" s="136"/>
      <c r="AN2207" s="136"/>
      <c r="AO2207" s="136"/>
      <c r="AP2207" s="136"/>
      <c r="AQ2207" s="136"/>
      <c r="AR2207" s="136"/>
      <c r="AS2207" s="136"/>
      <c r="AT2207" s="136"/>
      <c r="AU2207" s="136"/>
      <c r="AV2207" s="136"/>
      <c r="AW2207" s="136"/>
      <c r="AX2207" s="136"/>
      <c r="AY2207" s="136"/>
      <c r="AZ2207" s="136"/>
      <c r="BA2207" s="136"/>
      <c r="BB2207" s="136"/>
      <c r="BC2207" s="136"/>
      <c r="BD2207" s="136"/>
      <c r="BE2207" s="136"/>
      <c r="BF2207" s="136"/>
      <c r="BG2207" s="136"/>
      <c r="BH2207" s="136"/>
      <c r="BI2207" s="136"/>
      <c r="BJ2207" s="136"/>
      <c r="BK2207" s="136"/>
      <c r="BL2207" s="136"/>
      <c r="BM2207" s="136"/>
      <c r="BN2207" s="136"/>
      <c r="BO2207" s="136"/>
      <c r="BP2207" s="136"/>
      <c r="BQ2207" s="136"/>
      <c r="BR2207" s="136"/>
      <c r="BS2207" s="136"/>
      <c r="BT2207" s="136"/>
      <c r="BU2207" s="136"/>
      <c r="BV2207" s="136"/>
      <c r="BW2207" s="136"/>
      <c r="BX2207" s="136"/>
      <c r="BY2207" s="136"/>
      <c r="BZ2207" s="136"/>
      <c r="CA2207" s="136"/>
      <c r="CB2207" s="136"/>
      <c r="CC2207" s="136"/>
      <c r="CD2207" s="136"/>
      <c r="CE2207" s="136"/>
      <c r="CF2207" s="136"/>
      <c r="CG2207" s="136"/>
      <c r="CH2207" s="136"/>
      <c r="CI2207" s="136"/>
      <c r="CJ2207" s="136"/>
      <c r="CK2207" s="136"/>
      <c r="CL2207" s="136"/>
      <c r="CM2207" s="136"/>
      <c r="CN2207" s="136"/>
      <c r="CO2207" s="136"/>
      <c r="CP2207" s="136"/>
      <c r="CQ2207" s="136"/>
      <c r="CR2207" s="136"/>
      <c r="CS2207" s="136"/>
      <c r="CT2207" s="136"/>
      <c r="CU2207" s="136"/>
      <c r="CV2207" s="136"/>
      <c r="CW2207" s="136"/>
      <c r="CX2207" s="136"/>
      <c r="CY2207" s="136"/>
      <c r="CZ2207" s="136"/>
      <c r="DA2207" s="136"/>
      <c r="DB2207" s="136"/>
      <c r="DC2207" s="136"/>
      <c r="DD2207" s="136"/>
      <c r="DE2207" s="136"/>
      <c r="DF2207" s="136"/>
      <c r="DG2207" s="136"/>
      <c r="DH2207" s="136"/>
      <c r="DI2207" s="136"/>
      <c r="DJ2207" s="136"/>
      <c r="DK2207" s="136"/>
      <c r="DL2207" s="136"/>
      <c r="DM2207" s="136"/>
      <c r="DN2207" s="136"/>
      <c r="DO2207" s="136"/>
      <c r="DP2207" s="136"/>
      <c r="DQ2207" s="136"/>
      <c r="DR2207" s="136"/>
      <c r="DS2207" s="136"/>
      <c r="DT2207" s="136"/>
      <c r="DU2207" s="136"/>
      <c r="DV2207" s="136"/>
      <c r="DW2207" s="136"/>
      <c r="DX2207" s="136"/>
      <c r="DY2207" s="136"/>
      <c r="DZ2207" s="136"/>
      <c r="EA2207" s="136"/>
      <c r="EB2207" s="136"/>
      <c r="EC2207" s="136"/>
      <c r="ED2207" s="136"/>
      <c r="EE2207" s="136"/>
      <c r="EF2207" s="136"/>
      <c r="EG2207" s="136"/>
      <c r="EH2207" s="136"/>
      <c r="EI2207" s="136"/>
      <c r="EJ2207" s="136"/>
      <c r="EK2207" s="136"/>
      <c r="EL2207" s="136"/>
      <c r="EM2207" s="136"/>
      <c r="EN2207" s="136"/>
      <c r="EO2207" s="136"/>
      <c r="EP2207" s="136"/>
      <c r="EQ2207" s="136"/>
      <c r="ER2207" s="136"/>
      <c r="ES2207" s="136"/>
      <c r="ET2207" s="136"/>
      <c r="EU2207" s="136"/>
      <c r="EV2207" s="136"/>
      <c r="EW2207" s="136"/>
      <c r="EX2207" s="136"/>
      <c r="EY2207" s="136"/>
      <c r="EZ2207" s="136"/>
      <c r="FA2207" s="136"/>
      <c r="FB2207" s="136"/>
      <c r="FC2207" s="136"/>
      <c r="FD2207" s="136"/>
      <c r="FE2207" s="136"/>
      <c r="FF2207" s="136"/>
      <c r="FG2207" s="136"/>
      <c r="FH2207" s="136"/>
      <c r="FI2207" s="136"/>
      <c r="FJ2207" s="136"/>
      <c r="FK2207" s="136"/>
      <c r="FL2207" s="136"/>
      <c r="FM2207" s="136"/>
      <c r="FN2207" s="136"/>
      <c r="FO2207" s="136"/>
      <c r="FP2207" s="136"/>
      <c r="FQ2207" s="136"/>
      <c r="FR2207" s="136"/>
      <c r="FS2207" s="136"/>
      <c r="FT2207" s="136"/>
      <c r="FU2207" s="136"/>
      <c r="FV2207" s="136"/>
      <c r="FW2207" s="136"/>
      <c r="FX2207" s="136"/>
      <c r="FY2207" s="136"/>
      <c r="FZ2207" s="136"/>
      <c r="GA2207" s="136"/>
      <c r="GB2207" s="136"/>
      <c r="GC2207" s="136"/>
      <c r="GD2207" s="136"/>
      <c r="GE2207" s="136"/>
      <c r="GF2207" s="136"/>
      <c r="GG2207" s="136"/>
      <c r="GH2207" s="136"/>
      <c r="GI2207" s="136"/>
      <c r="GJ2207" s="136"/>
      <c r="GK2207" s="136"/>
      <c r="GL2207" s="136"/>
      <c r="GM2207" s="136"/>
      <c r="GN2207" s="136"/>
      <c r="GO2207" s="136"/>
      <c r="GP2207" s="136"/>
      <c r="GQ2207" s="136"/>
      <c r="GR2207" s="136"/>
      <c r="GS2207" s="136"/>
      <c r="GT2207" s="136"/>
      <c r="GU2207" s="136"/>
      <c r="GV2207" s="136"/>
      <c r="GW2207" s="136"/>
      <c r="GX2207" s="136"/>
      <c r="GY2207" s="136"/>
      <c r="GZ2207" s="136"/>
      <c r="HA2207" s="136"/>
      <c r="HB2207" s="136"/>
      <c r="HC2207" s="136"/>
      <c r="HD2207" s="136"/>
      <c r="HE2207" s="136"/>
      <c r="HF2207" s="136"/>
      <c r="HG2207" s="136"/>
      <c r="HH2207" s="136"/>
      <c r="HI2207" s="136"/>
      <c r="HJ2207" s="136"/>
      <c r="HK2207" s="136"/>
      <c r="HL2207" s="136"/>
      <c r="HM2207" s="136"/>
      <c r="HN2207" s="136"/>
      <c r="HO2207" s="136"/>
      <c r="HP2207" s="136"/>
      <c r="HQ2207" s="136"/>
      <c r="HR2207" s="136"/>
      <c r="HS2207" s="136"/>
      <c r="HT2207" s="136"/>
      <c r="HU2207" s="136"/>
      <c r="HV2207" s="136"/>
      <c r="HW2207" s="136"/>
      <c r="HX2207" s="136"/>
      <c r="HY2207" s="136"/>
      <c r="HZ2207" s="136"/>
      <c r="IA2207" s="136"/>
      <c r="IB2207" s="136"/>
      <c r="IC2207" s="136"/>
      <c r="ID2207" s="136"/>
      <c r="IE2207" s="136"/>
      <c r="IF2207" s="136"/>
      <c r="IG2207" s="136"/>
    </row>
    <row r="2208" spans="1:241" ht="15" customHeight="1" x14ac:dyDescent="0.25">
      <c r="A2208" s="223" t="s">
        <v>592</v>
      </c>
      <c r="B2208" s="217">
        <v>11919521</v>
      </c>
      <c r="C2208" s="217">
        <v>5088133</v>
      </c>
      <c r="D2208" s="217">
        <v>800833</v>
      </c>
      <c r="E2208" s="217">
        <v>774037</v>
      </c>
      <c r="F2208" s="217">
        <v>2324320</v>
      </c>
      <c r="G2208" s="217">
        <v>508139</v>
      </c>
      <c r="H2208" s="235">
        <v>21414983</v>
      </c>
      <c r="I2208" s="136"/>
      <c r="J2208" s="321" t="s">
        <v>849</v>
      </c>
      <c r="K2208" s="217">
        <v>20686290</v>
      </c>
      <c r="L2208" s="217">
        <v>6463383</v>
      </c>
      <c r="M2208" s="217">
        <v>789534</v>
      </c>
      <c r="N2208" s="217">
        <v>1245607</v>
      </c>
      <c r="O2208" s="217">
        <v>2141956</v>
      </c>
      <c r="P2208" s="217">
        <v>942812</v>
      </c>
      <c r="Q2208" s="235">
        <v>32269582</v>
      </c>
      <c r="R2208" s="136"/>
      <c r="S2208" s="136"/>
      <c r="T2208" s="136"/>
      <c r="U2208" s="136"/>
      <c r="V2208" s="136"/>
      <c r="W2208" s="136"/>
      <c r="X2208" s="136"/>
      <c r="Y2208" s="136"/>
      <c r="Z2208" s="136"/>
      <c r="AA2208" s="136"/>
      <c r="AB2208" s="136"/>
      <c r="AC2208" s="136"/>
      <c r="AD2208" s="136"/>
      <c r="AE2208" s="136"/>
      <c r="AF2208" s="136"/>
      <c r="AG2208" s="136"/>
      <c r="AH2208" s="136"/>
      <c r="AI2208" s="136"/>
      <c r="AJ2208" s="136"/>
      <c r="AK2208" s="136"/>
      <c r="AL2208" s="136"/>
      <c r="AM2208" s="136"/>
      <c r="AN2208" s="136"/>
      <c r="AO2208" s="136"/>
      <c r="AP2208" s="136"/>
      <c r="AQ2208" s="136"/>
      <c r="AR2208" s="136"/>
      <c r="AS2208" s="136"/>
      <c r="AT2208" s="136"/>
      <c r="AU2208" s="136"/>
      <c r="AV2208" s="136"/>
      <c r="AW2208" s="136"/>
      <c r="AX2208" s="136"/>
      <c r="AY2208" s="136"/>
      <c r="AZ2208" s="136"/>
      <c r="BA2208" s="136"/>
      <c r="BB2208" s="136"/>
      <c r="BC2208" s="136"/>
      <c r="BD2208" s="136"/>
      <c r="BE2208" s="136"/>
      <c r="BF2208" s="136"/>
      <c r="BG2208" s="136"/>
      <c r="BH2208" s="136"/>
      <c r="BI2208" s="136"/>
      <c r="BJ2208" s="136"/>
      <c r="BK2208" s="136"/>
      <c r="BL2208" s="136"/>
      <c r="BM2208" s="136"/>
      <c r="BN2208" s="136"/>
      <c r="BO2208" s="136"/>
      <c r="BP2208" s="136"/>
      <c r="BQ2208" s="136"/>
      <c r="BR2208" s="136"/>
      <c r="BS2208" s="136"/>
      <c r="BT2208" s="136"/>
      <c r="BU2208" s="136"/>
      <c r="BV2208" s="136"/>
      <c r="BW2208" s="136"/>
      <c r="BX2208" s="136"/>
      <c r="BY2208" s="136"/>
      <c r="BZ2208" s="136"/>
      <c r="CA2208" s="136"/>
      <c r="CB2208" s="136"/>
      <c r="CC2208" s="136"/>
      <c r="CD2208" s="136"/>
      <c r="CE2208" s="136"/>
      <c r="CF2208" s="136"/>
      <c r="CG2208" s="136"/>
      <c r="CH2208" s="136"/>
      <c r="CI2208" s="136"/>
      <c r="CJ2208" s="136"/>
      <c r="CK2208" s="136"/>
      <c r="CL2208" s="136"/>
      <c r="CM2208" s="136"/>
      <c r="CN2208" s="136"/>
      <c r="CO2208" s="136"/>
      <c r="CP2208" s="136"/>
      <c r="CQ2208" s="136"/>
      <c r="CR2208" s="136"/>
      <c r="CS2208" s="136"/>
      <c r="CT2208" s="136"/>
      <c r="CU2208" s="136"/>
      <c r="CV2208" s="136"/>
      <c r="CW2208" s="136"/>
      <c r="CX2208" s="136"/>
      <c r="CY2208" s="136"/>
      <c r="CZ2208" s="136"/>
      <c r="DA2208" s="136"/>
      <c r="DB2208" s="136"/>
      <c r="DC2208" s="136"/>
      <c r="DD2208" s="136"/>
      <c r="DE2208" s="136"/>
      <c r="DF2208" s="136"/>
      <c r="DG2208" s="136"/>
      <c r="DH2208" s="136"/>
      <c r="DI2208" s="136"/>
      <c r="DJ2208" s="136"/>
      <c r="DK2208" s="136"/>
      <c r="DL2208" s="136"/>
      <c r="DM2208" s="136"/>
      <c r="DN2208" s="136"/>
      <c r="DO2208" s="136"/>
      <c r="DP2208" s="136"/>
      <c r="DQ2208" s="136"/>
      <c r="DR2208" s="136"/>
      <c r="DS2208" s="136"/>
      <c r="DT2208" s="136"/>
      <c r="DU2208" s="136"/>
      <c r="DV2208" s="136"/>
      <c r="DW2208" s="136"/>
      <c r="DX2208" s="136"/>
      <c r="DY2208" s="136"/>
      <c r="DZ2208" s="136"/>
      <c r="EA2208" s="136"/>
      <c r="EB2208" s="136"/>
      <c r="EC2208" s="136"/>
      <c r="ED2208" s="136"/>
      <c r="EE2208" s="136"/>
      <c r="EF2208" s="136"/>
      <c r="EG2208" s="136"/>
      <c r="EH2208" s="136"/>
      <c r="EI2208" s="136"/>
      <c r="EJ2208" s="136"/>
      <c r="EK2208" s="136"/>
      <c r="EL2208" s="136"/>
      <c r="EM2208" s="136"/>
      <c r="EN2208" s="136"/>
      <c r="EO2208" s="136"/>
      <c r="EP2208" s="136"/>
      <c r="EQ2208" s="136"/>
      <c r="ER2208" s="136"/>
      <c r="ES2208" s="136"/>
      <c r="ET2208" s="136"/>
      <c r="EU2208" s="136"/>
      <c r="EV2208" s="136"/>
      <c r="EW2208" s="136"/>
      <c r="EX2208" s="136"/>
      <c r="EY2208" s="136"/>
      <c r="EZ2208" s="136"/>
      <c r="FA2208" s="136"/>
      <c r="FB2208" s="136"/>
      <c r="FC2208" s="136"/>
      <c r="FD2208" s="136"/>
      <c r="FE2208" s="136"/>
      <c r="FF2208" s="136"/>
      <c r="FG2208" s="136"/>
      <c r="FH2208" s="136"/>
      <c r="FI2208" s="136"/>
      <c r="FJ2208" s="136"/>
      <c r="FK2208" s="136"/>
      <c r="FL2208" s="136"/>
      <c r="FM2208" s="136"/>
      <c r="FN2208" s="136"/>
      <c r="FO2208" s="136"/>
      <c r="FP2208" s="136"/>
      <c r="FQ2208" s="136"/>
      <c r="FR2208" s="136"/>
      <c r="FS2208" s="136"/>
      <c r="FT2208" s="136"/>
      <c r="FU2208" s="136"/>
      <c r="FV2208" s="136"/>
      <c r="FW2208" s="136"/>
      <c r="FX2208" s="136"/>
      <c r="FY2208" s="136"/>
      <c r="FZ2208" s="136"/>
      <c r="GA2208" s="136"/>
      <c r="GB2208" s="136"/>
      <c r="GC2208" s="136"/>
      <c r="GD2208" s="136"/>
      <c r="GE2208" s="136"/>
      <c r="GF2208" s="136"/>
      <c r="GG2208" s="136"/>
      <c r="GH2208" s="136"/>
      <c r="GI2208" s="136"/>
      <c r="GJ2208" s="136"/>
      <c r="GK2208" s="136"/>
      <c r="GL2208" s="136"/>
      <c r="GM2208" s="136"/>
      <c r="GN2208" s="136"/>
      <c r="GO2208" s="136"/>
      <c r="GP2208" s="136"/>
      <c r="GQ2208" s="136"/>
      <c r="GR2208" s="136"/>
      <c r="GS2208" s="136"/>
      <c r="GT2208" s="136"/>
      <c r="GU2208" s="136"/>
      <c r="GV2208" s="136"/>
      <c r="GW2208" s="136"/>
      <c r="GX2208" s="136"/>
      <c r="GY2208" s="136"/>
      <c r="GZ2208" s="136"/>
      <c r="HA2208" s="136"/>
      <c r="HB2208" s="136"/>
      <c r="HC2208" s="136"/>
      <c r="HD2208" s="136"/>
      <c r="HE2208" s="136"/>
      <c r="HF2208" s="136"/>
      <c r="HG2208" s="136"/>
      <c r="HH2208" s="136"/>
      <c r="HI2208" s="136"/>
      <c r="HJ2208" s="136"/>
      <c r="HK2208" s="136"/>
      <c r="HL2208" s="136"/>
      <c r="HM2208" s="136"/>
      <c r="HN2208" s="136"/>
      <c r="HO2208" s="136"/>
      <c r="HP2208" s="136"/>
      <c r="HQ2208" s="136"/>
      <c r="HR2208" s="136"/>
      <c r="HS2208" s="136"/>
      <c r="HT2208" s="136"/>
      <c r="HU2208" s="136"/>
      <c r="HV2208" s="136"/>
      <c r="HW2208" s="136"/>
      <c r="HX2208" s="136"/>
      <c r="HY2208" s="136"/>
      <c r="HZ2208" s="136"/>
      <c r="IA2208" s="136"/>
      <c r="IB2208" s="136"/>
      <c r="IC2208" s="136"/>
      <c r="ID2208" s="136"/>
      <c r="IE2208" s="136"/>
      <c r="IF2208" s="136"/>
      <c r="IG2208" s="136"/>
    </row>
    <row r="2209" spans="1:241" ht="15" customHeight="1" x14ac:dyDescent="0.25">
      <c r="A2209" s="223" t="s">
        <v>593</v>
      </c>
      <c r="B2209" s="217">
        <v>10119293</v>
      </c>
      <c r="C2209" s="217">
        <v>4614588</v>
      </c>
      <c r="D2209" s="217">
        <v>666114</v>
      </c>
      <c r="E2209" s="217">
        <v>818655</v>
      </c>
      <c r="F2209" s="217">
        <v>1856087</v>
      </c>
      <c r="G2209" s="217">
        <v>421330</v>
      </c>
      <c r="H2209" s="235">
        <v>18496067</v>
      </c>
      <c r="I2209" s="136"/>
      <c r="J2209" s="321" t="s">
        <v>381</v>
      </c>
      <c r="K2209" s="217">
        <v>24338260</v>
      </c>
      <c r="L2209" s="217">
        <v>7651005</v>
      </c>
      <c r="M2209" s="217">
        <v>770001</v>
      </c>
      <c r="N2209" s="217">
        <v>1297325</v>
      </c>
      <c r="O2209" s="217">
        <v>2527630</v>
      </c>
      <c r="P2209" s="217">
        <v>934971</v>
      </c>
      <c r="Q2209" s="235">
        <v>37519192</v>
      </c>
      <c r="R2209" s="136"/>
      <c r="S2209" s="136"/>
      <c r="T2209" s="136"/>
      <c r="U2209" s="136"/>
      <c r="V2209" s="136"/>
      <c r="W2209" s="136"/>
      <c r="X2209" s="136"/>
      <c r="Y2209" s="136"/>
      <c r="Z2209" s="136"/>
      <c r="AA2209" s="136"/>
      <c r="AB2209" s="136"/>
      <c r="AC2209" s="136"/>
      <c r="AD2209" s="136"/>
      <c r="AE2209" s="136"/>
      <c r="AF2209" s="136"/>
      <c r="AG2209" s="136"/>
      <c r="AH2209" s="136"/>
      <c r="AI2209" s="136"/>
      <c r="AJ2209" s="136"/>
      <c r="AK2209" s="136"/>
      <c r="AL2209" s="136"/>
      <c r="AM2209" s="136"/>
      <c r="AN2209" s="136"/>
      <c r="AO2209" s="136"/>
      <c r="AP2209" s="136"/>
      <c r="AQ2209" s="136"/>
      <c r="AR2209" s="136"/>
      <c r="AS2209" s="136"/>
      <c r="AT2209" s="136"/>
      <c r="AU2209" s="136"/>
      <c r="AV2209" s="136"/>
      <c r="AW2209" s="136"/>
      <c r="AX2209" s="136"/>
      <c r="AY2209" s="136"/>
      <c r="AZ2209" s="136"/>
      <c r="BA2209" s="136"/>
      <c r="BB2209" s="136"/>
      <c r="BC2209" s="136"/>
      <c r="BD2209" s="136"/>
      <c r="BE2209" s="136"/>
      <c r="BF2209" s="136"/>
      <c r="BG2209" s="136"/>
      <c r="BH2209" s="136"/>
      <c r="BI2209" s="136"/>
      <c r="BJ2209" s="136"/>
      <c r="BK2209" s="136"/>
      <c r="BL2209" s="136"/>
      <c r="BM2209" s="136"/>
      <c r="BN2209" s="136"/>
      <c r="BO2209" s="136"/>
      <c r="BP2209" s="136"/>
      <c r="BQ2209" s="136"/>
      <c r="BR2209" s="136"/>
      <c r="BS2209" s="136"/>
      <c r="BT2209" s="136"/>
      <c r="BU2209" s="136"/>
      <c r="BV2209" s="136"/>
      <c r="BW2209" s="136"/>
      <c r="BX2209" s="136"/>
      <c r="BY2209" s="136"/>
      <c r="BZ2209" s="136"/>
      <c r="CA2209" s="136"/>
      <c r="CB2209" s="136"/>
      <c r="CC2209" s="136"/>
      <c r="CD2209" s="136"/>
      <c r="CE2209" s="136"/>
      <c r="CF2209" s="136"/>
      <c r="CG2209" s="136"/>
      <c r="CH2209" s="136"/>
      <c r="CI2209" s="136"/>
      <c r="CJ2209" s="136"/>
      <c r="CK2209" s="136"/>
      <c r="CL2209" s="136"/>
      <c r="CM2209" s="136"/>
      <c r="CN2209" s="136"/>
      <c r="CO2209" s="136"/>
      <c r="CP2209" s="136"/>
      <c r="CQ2209" s="136"/>
      <c r="CR2209" s="136"/>
      <c r="CS2209" s="136"/>
      <c r="CT2209" s="136"/>
      <c r="CU2209" s="136"/>
      <c r="CV2209" s="136"/>
      <c r="CW2209" s="136"/>
      <c r="CX2209" s="136"/>
      <c r="CY2209" s="136"/>
      <c r="CZ2209" s="136"/>
      <c r="DA2209" s="136"/>
      <c r="DB2209" s="136"/>
      <c r="DC2209" s="136"/>
      <c r="DD2209" s="136"/>
      <c r="DE2209" s="136"/>
      <c r="DF2209" s="136"/>
      <c r="DG2209" s="136"/>
      <c r="DH2209" s="136"/>
      <c r="DI2209" s="136"/>
      <c r="DJ2209" s="136"/>
      <c r="DK2209" s="136"/>
      <c r="DL2209" s="136"/>
      <c r="DM2209" s="136"/>
      <c r="DN2209" s="136"/>
      <c r="DO2209" s="136"/>
      <c r="DP2209" s="136"/>
      <c r="DQ2209" s="136"/>
      <c r="DR2209" s="136"/>
      <c r="DS2209" s="136"/>
      <c r="DT2209" s="136"/>
      <c r="DU2209" s="136"/>
      <c r="DV2209" s="136"/>
      <c r="DW2209" s="136"/>
      <c r="DX2209" s="136"/>
      <c r="DY2209" s="136"/>
      <c r="DZ2209" s="136"/>
      <c r="EA2209" s="136"/>
      <c r="EB2209" s="136"/>
      <c r="EC2209" s="136"/>
      <c r="ED2209" s="136"/>
      <c r="EE2209" s="136"/>
      <c r="EF2209" s="136"/>
      <c r="EG2209" s="136"/>
      <c r="EH2209" s="136"/>
      <c r="EI2209" s="136"/>
      <c r="EJ2209" s="136"/>
      <c r="EK2209" s="136"/>
      <c r="EL2209" s="136"/>
      <c r="EM2209" s="136"/>
      <c r="EN2209" s="136"/>
      <c r="EO2209" s="136"/>
      <c r="EP2209" s="136"/>
      <c r="EQ2209" s="136"/>
      <c r="ER2209" s="136"/>
      <c r="ES2209" s="136"/>
      <c r="ET2209" s="136"/>
      <c r="EU2209" s="136"/>
      <c r="EV2209" s="136"/>
      <c r="EW2209" s="136"/>
      <c r="EX2209" s="136"/>
      <c r="EY2209" s="136"/>
      <c r="EZ2209" s="136"/>
      <c r="FA2209" s="136"/>
      <c r="FB2209" s="136"/>
      <c r="FC2209" s="136"/>
      <c r="FD2209" s="136"/>
      <c r="FE2209" s="136"/>
      <c r="FF2209" s="136"/>
      <c r="FG2209" s="136"/>
      <c r="FH2209" s="136"/>
      <c r="FI2209" s="136"/>
      <c r="FJ2209" s="136"/>
      <c r="FK2209" s="136"/>
      <c r="FL2209" s="136"/>
      <c r="FM2209" s="136"/>
      <c r="FN2209" s="136"/>
      <c r="FO2209" s="136"/>
      <c r="FP2209" s="136"/>
      <c r="FQ2209" s="136"/>
      <c r="FR2209" s="136"/>
      <c r="FS2209" s="136"/>
      <c r="FT2209" s="136"/>
      <c r="FU2209" s="136"/>
      <c r="FV2209" s="136"/>
      <c r="FW2209" s="136"/>
      <c r="FX2209" s="136"/>
      <c r="FY2209" s="136"/>
      <c r="FZ2209" s="136"/>
      <c r="GA2209" s="136"/>
      <c r="GB2209" s="136"/>
      <c r="GC2209" s="136"/>
      <c r="GD2209" s="136"/>
      <c r="GE2209" s="136"/>
      <c r="GF2209" s="136"/>
      <c r="GG2209" s="136"/>
      <c r="GH2209" s="136"/>
      <c r="GI2209" s="136"/>
      <c r="GJ2209" s="136"/>
      <c r="GK2209" s="136"/>
      <c r="GL2209" s="136"/>
      <c r="GM2209" s="136"/>
      <c r="GN2209" s="136"/>
      <c r="GO2209" s="136"/>
      <c r="GP2209" s="136"/>
      <c r="GQ2209" s="136"/>
      <c r="GR2209" s="136"/>
      <c r="GS2209" s="136"/>
      <c r="GT2209" s="136"/>
      <c r="GU2209" s="136"/>
      <c r="GV2209" s="136"/>
      <c r="GW2209" s="136"/>
      <c r="GX2209" s="136"/>
      <c r="GY2209" s="136"/>
      <c r="GZ2209" s="136"/>
      <c r="HA2209" s="136"/>
      <c r="HB2209" s="136"/>
      <c r="HC2209" s="136"/>
      <c r="HD2209" s="136"/>
      <c r="HE2209" s="136"/>
      <c r="HF2209" s="136"/>
      <c r="HG2209" s="136"/>
      <c r="HH2209" s="136"/>
      <c r="HI2209" s="136"/>
      <c r="HJ2209" s="136"/>
      <c r="HK2209" s="136"/>
      <c r="HL2209" s="136"/>
      <c r="HM2209" s="136"/>
      <c r="HN2209" s="136"/>
      <c r="HO2209" s="136"/>
      <c r="HP2209" s="136"/>
      <c r="HQ2209" s="136"/>
      <c r="HR2209" s="136"/>
      <c r="HS2209" s="136"/>
      <c r="HT2209" s="136"/>
      <c r="HU2209" s="136"/>
      <c r="HV2209" s="136"/>
      <c r="HW2209" s="136"/>
      <c r="HX2209" s="136"/>
      <c r="HY2209" s="136"/>
      <c r="HZ2209" s="136"/>
      <c r="IA2209" s="136"/>
      <c r="IB2209" s="136"/>
      <c r="IC2209" s="136"/>
      <c r="ID2209" s="136"/>
      <c r="IE2209" s="136"/>
      <c r="IF2209" s="136"/>
      <c r="IG2209" s="136"/>
    </row>
    <row r="2210" spans="1:241" ht="15" customHeight="1" x14ac:dyDescent="0.25">
      <c r="A2210" s="223" t="s">
        <v>594</v>
      </c>
      <c r="B2210" s="217">
        <v>9697105</v>
      </c>
      <c r="C2210" s="217">
        <v>4898077</v>
      </c>
      <c r="D2210" s="217">
        <v>659271</v>
      </c>
      <c r="E2210" s="217">
        <v>985883</v>
      </c>
      <c r="F2210" s="217">
        <v>2526443</v>
      </c>
      <c r="G2210" s="217">
        <v>379507</v>
      </c>
      <c r="H2210" s="235">
        <v>19146286</v>
      </c>
      <c r="I2210" s="136"/>
      <c r="J2210" s="321" t="s">
        <v>285</v>
      </c>
      <c r="K2210" s="217">
        <v>20429530</v>
      </c>
      <c r="L2210" s="217">
        <v>5648714</v>
      </c>
      <c r="M2210" s="217">
        <v>838279</v>
      </c>
      <c r="N2210" s="217">
        <v>1720432</v>
      </c>
      <c r="O2210" s="217">
        <v>1655464</v>
      </c>
      <c r="P2210" s="217">
        <v>654202</v>
      </c>
      <c r="Q2210" s="235">
        <v>30946621</v>
      </c>
      <c r="R2210" s="136"/>
      <c r="S2210" s="136"/>
      <c r="T2210" s="136"/>
      <c r="U2210" s="136"/>
      <c r="V2210" s="136"/>
      <c r="W2210" s="136"/>
      <c r="X2210" s="136"/>
      <c r="Y2210" s="136"/>
      <c r="Z2210" s="136"/>
      <c r="AA2210" s="136"/>
      <c r="AB2210" s="136"/>
      <c r="AC2210" s="136"/>
      <c r="AD2210" s="136"/>
      <c r="AE2210" s="136"/>
      <c r="AF2210" s="136"/>
      <c r="AG2210" s="136"/>
      <c r="AH2210" s="136"/>
      <c r="AI2210" s="136"/>
      <c r="AJ2210" s="136"/>
      <c r="AK2210" s="136"/>
      <c r="AL2210" s="136"/>
      <c r="AM2210" s="136"/>
      <c r="AN2210" s="136"/>
      <c r="AO2210" s="136"/>
      <c r="AP2210" s="136"/>
      <c r="AQ2210" s="136"/>
      <c r="AR2210" s="136"/>
      <c r="AS2210" s="136"/>
      <c r="AT2210" s="136"/>
      <c r="AU2210" s="136"/>
      <c r="AV2210" s="136"/>
      <c r="AW2210" s="136"/>
      <c r="AX2210" s="136"/>
      <c r="AY2210" s="136"/>
      <c r="AZ2210" s="136"/>
      <c r="BA2210" s="136"/>
      <c r="BB2210" s="136"/>
      <c r="BC2210" s="136"/>
      <c r="BD2210" s="136"/>
      <c r="BE2210" s="136"/>
      <c r="BF2210" s="136"/>
      <c r="BG2210" s="136"/>
      <c r="BH2210" s="136"/>
      <c r="BI2210" s="136"/>
      <c r="BJ2210" s="136"/>
      <c r="BK2210" s="136"/>
      <c r="BL2210" s="136"/>
      <c r="BM2210" s="136"/>
      <c r="BN2210" s="136"/>
      <c r="BO2210" s="136"/>
      <c r="BP2210" s="136"/>
      <c r="BQ2210" s="136"/>
      <c r="BR2210" s="136"/>
      <c r="BS2210" s="136"/>
      <c r="BT2210" s="136"/>
      <c r="BU2210" s="136"/>
      <c r="BV2210" s="136"/>
      <c r="BW2210" s="136"/>
      <c r="BX2210" s="136"/>
      <c r="BY2210" s="136"/>
      <c r="BZ2210" s="136"/>
      <c r="CA2210" s="136"/>
      <c r="CB2210" s="136"/>
      <c r="CC2210" s="136"/>
      <c r="CD2210" s="136"/>
      <c r="CE2210" s="136"/>
      <c r="CF2210" s="136"/>
      <c r="CG2210" s="136"/>
      <c r="CH2210" s="136"/>
      <c r="CI2210" s="136"/>
      <c r="CJ2210" s="136"/>
      <c r="CK2210" s="136"/>
      <c r="CL2210" s="136"/>
      <c r="CM2210" s="136"/>
      <c r="CN2210" s="136"/>
      <c r="CO2210" s="136"/>
      <c r="CP2210" s="136"/>
      <c r="CQ2210" s="136"/>
      <c r="CR2210" s="136"/>
      <c r="CS2210" s="136"/>
      <c r="CT2210" s="136"/>
      <c r="CU2210" s="136"/>
      <c r="CV2210" s="136"/>
      <c r="CW2210" s="136"/>
      <c r="CX2210" s="136"/>
      <c r="CY2210" s="136"/>
      <c r="CZ2210" s="136"/>
      <c r="DA2210" s="136"/>
      <c r="DB2210" s="136"/>
      <c r="DC2210" s="136"/>
      <c r="DD2210" s="136"/>
      <c r="DE2210" s="136"/>
      <c r="DF2210" s="136"/>
      <c r="DG2210" s="136"/>
      <c r="DH2210" s="136"/>
      <c r="DI2210" s="136"/>
      <c r="DJ2210" s="136"/>
      <c r="DK2210" s="136"/>
      <c r="DL2210" s="136"/>
      <c r="DM2210" s="136"/>
      <c r="DN2210" s="136"/>
      <c r="DO2210" s="136"/>
      <c r="DP2210" s="136"/>
      <c r="DQ2210" s="136"/>
      <c r="DR2210" s="136"/>
      <c r="DS2210" s="136"/>
      <c r="DT2210" s="136"/>
      <c r="DU2210" s="136"/>
      <c r="DV2210" s="136"/>
      <c r="DW2210" s="136"/>
      <c r="DX2210" s="136"/>
      <c r="DY2210" s="136"/>
      <c r="DZ2210" s="136"/>
      <c r="EA2210" s="136"/>
      <c r="EB2210" s="136"/>
      <c r="EC2210" s="136"/>
      <c r="ED2210" s="136"/>
      <c r="EE2210" s="136"/>
      <c r="EF2210" s="136"/>
      <c r="EG2210" s="136"/>
      <c r="EH2210" s="136"/>
      <c r="EI2210" s="136"/>
      <c r="EJ2210" s="136"/>
      <c r="EK2210" s="136"/>
      <c r="EL2210" s="136"/>
      <c r="EM2210" s="136"/>
      <c r="EN2210" s="136"/>
      <c r="EO2210" s="136"/>
      <c r="EP2210" s="136"/>
      <c r="EQ2210" s="136"/>
      <c r="ER2210" s="136"/>
      <c r="ES2210" s="136"/>
      <c r="ET2210" s="136"/>
      <c r="EU2210" s="136"/>
      <c r="EV2210" s="136"/>
      <c r="EW2210" s="136"/>
      <c r="EX2210" s="136"/>
      <c r="EY2210" s="136"/>
      <c r="EZ2210" s="136"/>
      <c r="FA2210" s="136"/>
      <c r="FB2210" s="136"/>
      <c r="FC2210" s="136"/>
      <c r="FD2210" s="136"/>
      <c r="FE2210" s="136"/>
      <c r="FF2210" s="136"/>
      <c r="FG2210" s="136"/>
      <c r="FH2210" s="136"/>
      <c r="FI2210" s="136"/>
      <c r="FJ2210" s="136"/>
      <c r="FK2210" s="136"/>
      <c r="FL2210" s="136"/>
      <c r="FM2210" s="136"/>
      <c r="FN2210" s="136"/>
      <c r="FO2210" s="136"/>
      <c r="FP2210" s="136"/>
      <c r="FQ2210" s="136"/>
      <c r="FR2210" s="136"/>
      <c r="FS2210" s="136"/>
      <c r="FT2210" s="136"/>
      <c r="FU2210" s="136"/>
      <c r="FV2210" s="136"/>
      <c r="FW2210" s="136"/>
      <c r="FX2210" s="136"/>
      <c r="FY2210" s="136"/>
      <c r="FZ2210" s="136"/>
      <c r="GA2210" s="136"/>
      <c r="GB2210" s="136"/>
      <c r="GC2210" s="136"/>
      <c r="GD2210" s="136"/>
      <c r="GE2210" s="136"/>
      <c r="GF2210" s="136"/>
      <c r="GG2210" s="136"/>
      <c r="GH2210" s="136"/>
      <c r="GI2210" s="136"/>
      <c r="GJ2210" s="136"/>
      <c r="GK2210" s="136"/>
      <c r="GL2210" s="136"/>
      <c r="GM2210" s="136"/>
      <c r="GN2210" s="136"/>
      <c r="GO2210" s="136"/>
      <c r="GP2210" s="136"/>
      <c r="GQ2210" s="136"/>
      <c r="GR2210" s="136"/>
      <c r="GS2210" s="136"/>
      <c r="GT2210" s="136"/>
      <c r="GU2210" s="136"/>
      <c r="GV2210" s="136"/>
      <c r="GW2210" s="136"/>
      <c r="GX2210" s="136"/>
      <c r="GY2210" s="136"/>
      <c r="GZ2210" s="136"/>
      <c r="HA2210" s="136"/>
      <c r="HB2210" s="136"/>
      <c r="HC2210" s="136"/>
      <c r="HD2210" s="136"/>
      <c r="HE2210" s="136"/>
      <c r="HF2210" s="136"/>
      <c r="HG2210" s="136"/>
      <c r="HH2210" s="136"/>
      <c r="HI2210" s="136"/>
      <c r="HJ2210" s="136"/>
      <c r="HK2210" s="136"/>
      <c r="HL2210" s="136"/>
      <c r="HM2210" s="136"/>
      <c r="HN2210" s="136"/>
      <c r="HO2210" s="136"/>
      <c r="HP2210" s="136"/>
      <c r="HQ2210" s="136"/>
      <c r="HR2210" s="136"/>
      <c r="HS2210" s="136"/>
      <c r="HT2210" s="136"/>
      <c r="HU2210" s="136"/>
      <c r="HV2210" s="136"/>
      <c r="HW2210" s="136"/>
      <c r="HX2210" s="136"/>
      <c r="HY2210" s="136"/>
      <c r="HZ2210" s="136"/>
      <c r="IA2210" s="136"/>
      <c r="IB2210" s="136"/>
      <c r="IC2210" s="136"/>
      <c r="ID2210" s="136"/>
      <c r="IE2210" s="136"/>
      <c r="IF2210" s="136"/>
      <c r="IG2210" s="136"/>
    </row>
    <row r="2211" spans="1:241" ht="15" customHeight="1" x14ac:dyDescent="0.25">
      <c r="A2211" s="223" t="s">
        <v>595</v>
      </c>
      <c r="B2211" s="217">
        <v>11432430</v>
      </c>
      <c r="C2211" s="217">
        <v>8103689</v>
      </c>
      <c r="D2211" s="217">
        <v>1006221</v>
      </c>
      <c r="E2211" s="217">
        <v>965632</v>
      </c>
      <c r="F2211" s="217">
        <v>2685426</v>
      </c>
      <c r="G2211" s="217">
        <v>502309</v>
      </c>
      <c r="H2211" s="235">
        <v>24695707</v>
      </c>
      <c r="I2211" s="136"/>
      <c r="J2211" s="321" t="s">
        <v>283</v>
      </c>
      <c r="K2211" s="217">
        <v>19128189</v>
      </c>
      <c r="L2211" s="217">
        <v>8459234</v>
      </c>
      <c r="M2211" s="217">
        <v>1397732</v>
      </c>
      <c r="N2211" s="217">
        <v>1309418</v>
      </c>
      <c r="O2211" s="217">
        <v>3360835</v>
      </c>
      <c r="P2211" s="217">
        <v>867281</v>
      </c>
      <c r="Q2211" s="235">
        <v>34522689</v>
      </c>
      <c r="R2211" s="136"/>
      <c r="S2211" s="136"/>
      <c r="T2211" s="136"/>
      <c r="U2211" s="136"/>
      <c r="V2211" s="136"/>
      <c r="W2211" s="136"/>
      <c r="X2211" s="136"/>
      <c r="Y2211" s="136"/>
      <c r="Z2211" s="136"/>
      <c r="AA2211" s="136"/>
      <c r="AB2211" s="136"/>
      <c r="AC2211" s="136"/>
      <c r="AD2211" s="136"/>
      <c r="AE2211" s="136"/>
      <c r="AF2211" s="136"/>
      <c r="AG2211" s="136"/>
      <c r="AH2211" s="136"/>
      <c r="AI2211" s="136"/>
      <c r="AJ2211" s="136"/>
      <c r="AK2211" s="136"/>
      <c r="AL2211" s="136"/>
      <c r="AM2211" s="136"/>
      <c r="AN2211" s="136"/>
      <c r="AO2211" s="136"/>
      <c r="AP2211" s="136"/>
      <c r="AQ2211" s="136"/>
      <c r="AR2211" s="136"/>
      <c r="AS2211" s="136"/>
      <c r="AT2211" s="136"/>
      <c r="AU2211" s="136"/>
      <c r="AV2211" s="136"/>
      <c r="AW2211" s="136"/>
      <c r="AX2211" s="136"/>
      <c r="AY2211" s="136"/>
      <c r="AZ2211" s="136"/>
      <c r="BA2211" s="136"/>
      <c r="BB2211" s="136"/>
      <c r="BC2211" s="136"/>
      <c r="BD2211" s="136"/>
      <c r="BE2211" s="136"/>
      <c r="BF2211" s="136"/>
      <c r="BG2211" s="136"/>
      <c r="BH2211" s="136"/>
      <c r="BI2211" s="136"/>
      <c r="BJ2211" s="136"/>
      <c r="BK2211" s="136"/>
      <c r="BL2211" s="136"/>
      <c r="BM2211" s="136"/>
      <c r="BN2211" s="136"/>
      <c r="BO2211" s="136"/>
      <c r="BP2211" s="136"/>
      <c r="BQ2211" s="136"/>
      <c r="BR2211" s="136"/>
      <c r="BS2211" s="136"/>
      <c r="BT2211" s="136"/>
      <c r="BU2211" s="136"/>
      <c r="BV2211" s="136"/>
      <c r="BW2211" s="136"/>
      <c r="BX2211" s="136"/>
      <c r="BY2211" s="136"/>
      <c r="BZ2211" s="136"/>
      <c r="CA2211" s="136"/>
      <c r="CB2211" s="136"/>
      <c r="CC2211" s="136"/>
      <c r="CD2211" s="136"/>
      <c r="CE2211" s="136"/>
      <c r="CF2211" s="136"/>
      <c r="CG2211" s="136"/>
      <c r="CH2211" s="136"/>
      <c r="CI2211" s="136"/>
      <c r="CJ2211" s="136"/>
      <c r="CK2211" s="136"/>
      <c r="CL2211" s="136"/>
      <c r="CM2211" s="136"/>
      <c r="CN2211" s="136"/>
      <c r="CO2211" s="136"/>
      <c r="CP2211" s="136"/>
      <c r="CQ2211" s="136"/>
      <c r="CR2211" s="136"/>
      <c r="CS2211" s="136"/>
      <c r="CT2211" s="136"/>
      <c r="CU2211" s="136"/>
      <c r="CV2211" s="136"/>
      <c r="CW2211" s="136"/>
      <c r="CX2211" s="136"/>
      <c r="CY2211" s="136"/>
      <c r="CZ2211" s="136"/>
      <c r="DA2211" s="136"/>
      <c r="DB2211" s="136"/>
      <c r="DC2211" s="136"/>
      <c r="DD2211" s="136"/>
      <c r="DE2211" s="136"/>
      <c r="DF2211" s="136"/>
      <c r="DG2211" s="136"/>
      <c r="DH2211" s="136"/>
      <c r="DI2211" s="136"/>
      <c r="DJ2211" s="136"/>
      <c r="DK2211" s="136"/>
      <c r="DL2211" s="136"/>
      <c r="DM2211" s="136"/>
      <c r="DN2211" s="136"/>
      <c r="DO2211" s="136"/>
      <c r="DP2211" s="136"/>
      <c r="DQ2211" s="136"/>
      <c r="DR2211" s="136"/>
      <c r="DS2211" s="136"/>
      <c r="DT2211" s="136"/>
      <c r="DU2211" s="136"/>
      <c r="DV2211" s="136"/>
      <c r="DW2211" s="136"/>
      <c r="DX2211" s="136"/>
      <c r="DY2211" s="136"/>
      <c r="DZ2211" s="136"/>
      <c r="EA2211" s="136"/>
      <c r="EB2211" s="136"/>
      <c r="EC2211" s="136"/>
      <c r="ED2211" s="136"/>
      <c r="EE2211" s="136"/>
      <c r="EF2211" s="136"/>
      <c r="EG2211" s="136"/>
      <c r="EH2211" s="136"/>
      <c r="EI2211" s="136"/>
      <c r="EJ2211" s="136"/>
      <c r="EK2211" s="136"/>
      <c r="EL2211" s="136"/>
      <c r="EM2211" s="136"/>
      <c r="EN2211" s="136"/>
      <c r="EO2211" s="136"/>
      <c r="EP2211" s="136"/>
      <c r="EQ2211" s="136"/>
      <c r="ER2211" s="136"/>
      <c r="ES2211" s="136"/>
      <c r="ET2211" s="136"/>
      <c r="EU2211" s="136"/>
      <c r="EV2211" s="136"/>
      <c r="EW2211" s="136"/>
      <c r="EX2211" s="136"/>
      <c r="EY2211" s="136"/>
      <c r="EZ2211" s="136"/>
      <c r="FA2211" s="136"/>
      <c r="FB2211" s="136"/>
      <c r="FC2211" s="136"/>
      <c r="FD2211" s="136"/>
      <c r="FE2211" s="136"/>
      <c r="FF2211" s="136"/>
      <c r="FG2211" s="136"/>
      <c r="FH2211" s="136"/>
      <c r="FI2211" s="136"/>
      <c r="FJ2211" s="136"/>
      <c r="FK2211" s="136"/>
      <c r="FL2211" s="136"/>
      <c r="FM2211" s="136"/>
      <c r="FN2211" s="136"/>
      <c r="FO2211" s="136"/>
      <c r="FP2211" s="136"/>
      <c r="FQ2211" s="136"/>
      <c r="FR2211" s="136"/>
      <c r="FS2211" s="136"/>
      <c r="FT2211" s="136"/>
      <c r="FU2211" s="136"/>
      <c r="FV2211" s="136"/>
      <c r="FW2211" s="136"/>
      <c r="FX2211" s="136"/>
      <c r="FY2211" s="136"/>
      <c r="FZ2211" s="136"/>
      <c r="GA2211" s="136"/>
      <c r="GB2211" s="136"/>
      <c r="GC2211" s="136"/>
      <c r="GD2211" s="136"/>
      <c r="GE2211" s="136"/>
      <c r="GF2211" s="136"/>
      <c r="GG2211" s="136"/>
      <c r="GH2211" s="136"/>
      <c r="GI2211" s="136"/>
      <c r="GJ2211" s="136"/>
      <c r="GK2211" s="136"/>
      <c r="GL2211" s="136"/>
      <c r="GM2211" s="136"/>
      <c r="GN2211" s="136"/>
      <c r="GO2211" s="136"/>
      <c r="GP2211" s="136"/>
      <c r="GQ2211" s="136"/>
      <c r="GR2211" s="136"/>
      <c r="GS2211" s="136"/>
      <c r="GT2211" s="136"/>
      <c r="GU2211" s="136"/>
      <c r="GV2211" s="136"/>
      <c r="GW2211" s="136"/>
      <c r="GX2211" s="136"/>
      <c r="GY2211" s="136"/>
      <c r="GZ2211" s="136"/>
      <c r="HA2211" s="136"/>
      <c r="HB2211" s="136"/>
      <c r="HC2211" s="136"/>
      <c r="HD2211" s="136"/>
      <c r="HE2211" s="136"/>
      <c r="HF2211" s="136"/>
      <c r="HG2211" s="136"/>
      <c r="HH2211" s="136"/>
      <c r="HI2211" s="136"/>
      <c r="HJ2211" s="136"/>
      <c r="HK2211" s="136"/>
      <c r="HL2211" s="136"/>
      <c r="HM2211" s="136"/>
      <c r="HN2211" s="136"/>
      <c r="HO2211" s="136"/>
      <c r="HP2211" s="136"/>
      <c r="HQ2211" s="136"/>
      <c r="HR2211" s="136"/>
      <c r="HS2211" s="136"/>
      <c r="HT2211" s="136"/>
      <c r="HU2211" s="136"/>
      <c r="HV2211" s="136"/>
      <c r="HW2211" s="136"/>
      <c r="HX2211" s="136"/>
      <c r="HY2211" s="136"/>
      <c r="HZ2211" s="136"/>
      <c r="IA2211" s="136"/>
      <c r="IB2211" s="136"/>
      <c r="IC2211" s="136"/>
      <c r="ID2211" s="136"/>
      <c r="IE2211" s="136"/>
      <c r="IF2211" s="136"/>
      <c r="IG2211" s="136"/>
    </row>
    <row r="2212" spans="1:241" ht="15" customHeight="1" x14ac:dyDescent="0.25">
      <c r="A2212" s="223" t="s">
        <v>596</v>
      </c>
      <c r="B2212" s="217">
        <v>9085891</v>
      </c>
      <c r="C2212" s="217">
        <v>6743338</v>
      </c>
      <c r="D2212" s="217">
        <v>974412</v>
      </c>
      <c r="E2212" s="217">
        <v>933763</v>
      </c>
      <c r="F2212" s="217">
        <v>2154605</v>
      </c>
      <c r="G2212" s="217">
        <v>455085</v>
      </c>
      <c r="H2212" s="235">
        <v>20347094</v>
      </c>
      <c r="I2212" s="136"/>
      <c r="J2212" s="321" t="s">
        <v>850</v>
      </c>
      <c r="K2212" s="217">
        <v>13158726</v>
      </c>
      <c r="L2212" s="217">
        <v>7636558</v>
      </c>
      <c r="M2212" s="217">
        <v>843554</v>
      </c>
      <c r="N2212" s="217">
        <v>1386995</v>
      </c>
      <c r="O2212" s="217">
        <v>2857153</v>
      </c>
      <c r="P2212" s="217">
        <v>442163</v>
      </c>
      <c r="Q2212" s="235">
        <v>26325149</v>
      </c>
      <c r="R2212" s="136"/>
      <c r="S2212" s="136"/>
      <c r="T2212" s="136"/>
      <c r="U2212" s="136"/>
      <c r="V2212" s="136"/>
      <c r="W2212" s="136"/>
      <c r="X2212" s="136"/>
      <c r="Y2212" s="136"/>
      <c r="Z2212" s="136"/>
      <c r="AA2212" s="136"/>
      <c r="AB2212" s="136"/>
      <c r="AC2212" s="136"/>
      <c r="AD2212" s="136"/>
      <c r="AE2212" s="136"/>
      <c r="AF2212" s="136"/>
      <c r="AG2212" s="136"/>
      <c r="AH2212" s="136"/>
      <c r="AI2212" s="136"/>
      <c r="AJ2212" s="136"/>
      <c r="AK2212" s="136"/>
      <c r="AL2212" s="136"/>
      <c r="AM2212" s="136"/>
      <c r="AN2212" s="136"/>
      <c r="AO2212" s="136"/>
      <c r="AP2212" s="136"/>
      <c r="AQ2212" s="136"/>
      <c r="AR2212" s="136"/>
      <c r="AS2212" s="136"/>
      <c r="AT2212" s="136"/>
      <c r="AU2212" s="136"/>
      <c r="AV2212" s="136"/>
      <c r="AW2212" s="136"/>
      <c r="AX2212" s="136"/>
      <c r="AY2212" s="136"/>
      <c r="AZ2212" s="136"/>
      <c r="BA2212" s="136"/>
      <c r="BB2212" s="136"/>
      <c r="BC2212" s="136"/>
      <c r="BD2212" s="136"/>
      <c r="BE2212" s="136"/>
      <c r="BF2212" s="136"/>
      <c r="BG2212" s="136"/>
      <c r="BH2212" s="136"/>
      <c r="BI2212" s="136"/>
      <c r="BJ2212" s="136"/>
      <c r="BK2212" s="136"/>
      <c r="BL2212" s="136"/>
      <c r="BM2212" s="136"/>
      <c r="BN2212" s="136"/>
      <c r="BO2212" s="136"/>
      <c r="BP2212" s="136"/>
      <c r="BQ2212" s="136"/>
      <c r="BR2212" s="136"/>
      <c r="BS2212" s="136"/>
      <c r="BT2212" s="136"/>
      <c r="BU2212" s="136"/>
      <c r="BV2212" s="136"/>
      <c r="BW2212" s="136"/>
      <c r="BX2212" s="136"/>
      <c r="BY2212" s="136"/>
      <c r="BZ2212" s="136"/>
      <c r="CA2212" s="136"/>
      <c r="CB2212" s="136"/>
      <c r="CC2212" s="136"/>
      <c r="CD2212" s="136"/>
      <c r="CE2212" s="136"/>
      <c r="CF2212" s="136"/>
      <c r="CG2212" s="136"/>
      <c r="CH2212" s="136"/>
      <c r="CI2212" s="136"/>
      <c r="CJ2212" s="136"/>
      <c r="CK2212" s="136"/>
      <c r="CL2212" s="136"/>
      <c r="CM2212" s="136"/>
      <c r="CN2212" s="136"/>
      <c r="CO2212" s="136"/>
      <c r="CP2212" s="136"/>
      <c r="CQ2212" s="136"/>
      <c r="CR2212" s="136"/>
      <c r="CS2212" s="136"/>
      <c r="CT2212" s="136"/>
      <c r="CU2212" s="136"/>
      <c r="CV2212" s="136"/>
      <c r="CW2212" s="136"/>
      <c r="CX2212" s="136"/>
      <c r="CY2212" s="136"/>
      <c r="CZ2212" s="136"/>
      <c r="DA2212" s="136"/>
      <c r="DB2212" s="136"/>
      <c r="DC2212" s="136"/>
      <c r="DD2212" s="136"/>
      <c r="DE2212" s="136"/>
      <c r="DF2212" s="136"/>
      <c r="DG2212" s="136"/>
      <c r="DH2212" s="136"/>
      <c r="DI2212" s="136"/>
      <c r="DJ2212" s="136"/>
      <c r="DK2212" s="136"/>
      <c r="DL2212" s="136"/>
      <c r="DM2212" s="136"/>
      <c r="DN2212" s="136"/>
      <c r="DO2212" s="136"/>
      <c r="DP2212" s="136"/>
      <c r="DQ2212" s="136"/>
      <c r="DR2212" s="136"/>
      <c r="DS2212" s="136"/>
      <c r="DT2212" s="136"/>
      <c r="DU2212" s="136"/>
      <c r="DV2212" s="136"/>
      <c r="DW2212" s="136"/>
      <c r="DX2212" s="136"/>
      <c r="DY2212" s="136"/>
      <c r="DZ2212" s="136"/>
      <c r="EA2212" s="136"/>
      <c r="EB2212" s="136"/>
      <c r="EC2212" s="136"/>
      <c r="ED2212" s="136"/>
      <c r="EE2212" s="136"/>
      <c r="EF2212" s="136"/>
      <c r="EG2212" s="136"/>
      <c r="EH2212" s="136"/>
      <c r="EI2212" s="136"/>
      <c r="EJ2212" s="136"/>
      <c r="EK2212" s="136"/>
      <c r="EL2212" s="136"/>
      <c r="EM2212" s="136"/>
      <c r="EN2212" s="136"/>
      <c r="EO2212" s="136"/>
      <c r="EP2212" s="136"/>
      <c r="EQ2212" s="136"/>
      <c r="ER2212" s="136"/>
      <c r="ES2212" s="136"/>
      <c r="ET2212" s="136"/>
      <c r="EU2212" s="136"/>
      <c r="EV2212" s="136"/>
      <c r="EW2212" s="136"/>
      <c r="EX2212" s="136"/>
      <c r="EY2212" s="136"/>
      <c r="EZ2212" s="136"/>
      <c r="FA2212" s="136"/>
      <c r="FB2212" s="136"/>
      <c r="FC2212" s="136"/>
      <c r="FD2212" s="136"/>
      <c r="FE2212" s="136"/>
      <c r="FF2212" s="136"/>
      <c r="FG2212" s="136"/>
      <c r="FH2212" s="136"/>
      <c r="FI2212" s="136"/>
      <c r="FJ2212" s="136"/>
      <c r="FK2212" s="136"/>
      <c r="FL2212" s="136"/>
      <c r="FM2212" s="136"/>
      <c r="FN2212" s="136"/>
      <c r="FO2212" s="136"/>
      <c r="FP2212" s="136"/>
      <c r="FQ2212" s="136"/>
      <c r="FR2212" s="136"/>
      <c r="FS2212" s="136"/>
      <c r="FT2212" s="136"/>
      <c r="FU2212" s="136"/>
      <c r="FV2212" s="136"/>
      <c r="FW2212" s="136"/>
      <c r="FX2212" s="136"/>
      <c r="FY2212" s="136"/>
      <c r="FZ2212" s="136"/>
      <c r="GA2212" s="136"/>
      <c r="GB2212" s="136"/>
      <c r="GC2212" s="136"/>
      <c r="GD2212" s="136"/>
      <c r="GE2212" s="136"/>
      <c r="GF2212" s="136"/>
      <c r="GG2212" s="136"/>
      <c r="GH2212" s="136"/>
      <c r="GI2212" s="136"/>
      <c r="GJ2212" s="136"/>
      <c r="GK2212" s="136"/>
      <c r="GL2212" s="136"/>
      <c r="GM2212" s="136"/>
      <c r="GN2212" s="136"/>
      <c r="GO2212" s="136"/>
      <c r="GP2212" s="136"/>
      <c r="GQ2212" s="136"/>
      <c r="GR2212" s="136"/>
      <c r="GS2212" s="136"/>
      <c r="GT2212" s="136"/>
      <c r="GU2212" s="136"/>
      <c r="GV2212" s="136"/>
      <c r="GW2212" s="136"/>
      <c r="GX2212" s="136"/>
      <c r="GY2212" s="136"/>
      <c r="GZ2212" s="136"/>
      <c r="HA2212" s="136"/>
      <c r="HB2212" s="136"/>
      <c r="HC2212" s="136"/>
      <c r="HD2212" s="136"/>
      <c r="HE2212" s="136"/>
      <c r="HF2212" s="136"/>
      <c r="HG2212" s="136"/>
      <c r="HH2212" s="136"/>
      <c r="HI2212" s="136"/>
      <c r="HJ2212" s="136"/>
      <c r="HK2212" s="136"/>
      <c r="HL2212" s="136"/>
      <c r="HM2212" s="136"/>
      <c r="HN2212" s="136"/>
      <c r="HO2212" s="136"/>
      <c r="HP2212" s="136"/>
      <c r="HQ2212" s="136"/>
      <c r="HR2212" s="136"/>
      <c r="HS2212" s="136"/>
      <c r="HT2212" s="136"/>
      <c r="HU2212" s="136"/>
      <c r="HV2212" s="136"/>
      <c r="HW2212" s="136"/>
      <c r="HX2212" s="136"/>
      <c r="HY2212" s="136"/>
      <c r="HZ2212" s="136"/>
      <c r="IA2212" s="136"/>
      <c r="IB2212" s="136"/>
      <c r="IC2212" s="136"/>
      <c r="ID2212" s="136"/>
      <c r="IE2212" s="136"/>
      <c r="IF2212" s="136"/>
      <c r="IG2212" s="136"/>
    </row>
    <row r="2213" spans="1:241" ht="15" customHeight="1" x14ac:dyDescent="0.25">
      <c r="A2213" s="223" t="s">
        <v>597</v>
      </c>
      <c r="B2213" s="217">
        <v>8612593</v>
      </c>
      <c r="C2213" s="217">
        <v>7991707</v>
      </c>
      <c r="D2213" s="217">
        <v>1000607</v>
      </c>
      <c r="E2213" s="217">
        <v>1813775</v>
      </c>
      <c r="F2213" s="217">
        <v>2738417</v>
      </c>
      <c r="G2213" s="217">
        <v>594210</v>
      </c>
      <c r="H2213" s="235">
        <v>22751309</v>
      </c>
      <c r="I2213" s="136"/>
      <c r="J2213" s="321" t="s">
        <v>383</v>
      </c>
      <c r="K2213" s="217">
        <v>18714799</v>
      </c>
      <c r="L2213" s="217">
        <v>10136542</v>
      </c>
      <c r="M2213" s="217">
        <v>1394010</v>
      </c>
      <c r="N2213" s="217">
        <v>1710251</v>
      </c>
      <c r="O2213" s="217">
        <v>3103906</v>
      </c>
      <c r="P2213" s="217">
        <v>566918</v>
      </c>
      <c r="Q2213" s="235">
        <v>35626426</v>
      </c>
      <c r="R2213" s="136"/>
      <c r="S2213" s="136"/>
      <c r="T2213" s="136"/>
      <c r="U2213" s="136"/>
      <c r="V2213" s="136"/>
      <c r="W2213" s="136"/>
      <c r="X2213" s="136"/>
      <c r="Y2213" s="136"/>
      <c r="Z2213" s="136"/>
      <c r="AA2213" s="136"/>
      <c r="AB2213" s="136"/>
      <c r="AC2213" s="136"/>
      <c r="AD2213" s="136"/>
      <c r="AE2213" s="136"/>
      <c r="AF2213" s="136"/>
      <c r="AG2213" s="136"/>
      <c r="AH2213" s="136"/>
      <c r="AI2213" s="136"/>
      <c r="AJ2213" s="136"/>
      <c r="AK2213" s="136"/>
      <c r="AL2213" s="136"/>
      <c r="AM2213" s="136"/>
      <c r="AN2213" s="136"/>
      <c r="AO2213" s="136"/>
      <c r="AP2213" s="136"/>
      <c r="AQ2213" s="136"/>
      <c r="AR2213" s="136"/>
      <c r="AS2213" s="136"/>
      <c r="AT2213" s="136"/>
      <c r="AU2213" s="136"/>
      <c r="AV2213" s="136"/>
      <c r="AW2213" s="136"/>
      <c r="AX2213" s="136"/>
      <c r="AY2213" s="136"/>
      <c r="AZ2213" s="136"/>
      <c r="BA2213" s="136"/>
      <c r="BB2213" s="136"/>
      <c r="BC2213" s="136"/>
      <c r="BD2213" s="136"/>
      <c r="BE2213" s="136"/>
      <c r="BF2213" s="136"/>
      <c r="BG2213" s="136"/>
      <c r="BH2213" s="136"/>
      <c r="BI2213" s="136"/>
      <c r="BJ2213" s="136"/>
      <c r="BK2213" s="136"/>
      <c r="BL2213" s="136"/>
      <c r="BM2213" s="136"/>
      <c r="BN2213" s="136"/>
      <c r="BO2213" s="136"/>
      <c r="BP2213" s="136"/>
      <c r="BQ2213" s="136"/>
      <c r="BR2213" s="136"/>
      <c r="BS2213" s="136"/>
      <c r="BT2213" s="136"/>
      <c r="BU2213" s="136"/>
      <c r="BV2213" s="136"/>
      <c r="BW2213" s="136"/>
      <c r="BX2213" s="136"/>
      <c r="BY2213" s="136"/>
      <c r="BZ2213" s="136"/>
      <c r="CA2213" s="136"/>
      <c r="CB2213" s="136"/>
      <c r="CC2213" s="136"/>
      <c r="CD2213" s="136"/>
      <c r="CE2213" s="136"/>
      <c r="CF2213" s="136"/>
      <c r="CG2213" s="136"/>
      <c r="CH2213" s="136"/>
      <c r="CI2213" s="136"/>
      <c r="CJ2213" s="136"/>
      <c r="CK2213" s="136"/>
      <c r="CL2213" s="136"/>
      <c r="CM2213" s="136"/>
      <c r="CN2213" s="136"/>
      <c r="CO2213" s="136"/>
      <c r="CP2213" s="136"/>
      <c r="CQ2213" s="136"/>
      <c r="CR2213" s="136"/>
      <c r="CS2213" s="136"/>
      <c r="CT2213" s="136"/>
      <c r="CU2213" s="136"/>
      <c r="CV2213" s="136"/>
      <c r="CW2213" s="136"/>
      <c r="CX2213" s="136"/>
      <c r="CY2213" s="136"/>
      <c r="CZ2213" s="136"/>
      <c r="DA2213" s="136"/>
      <c r="DB2213" s="136"/>
      <c r="DC2213" s="136"/>
      <c r="DD2213" s="136"/>
      <c r="DE2213" s="136"/>
      <c r="DF2213" s="136"/>
      <c r="DG2213" s="136"/>
      <c r="DH2213" s="136"/>
      <c r="DI2213" s="136"/>
      <c r="DJ2213" s="136"/>
      <c r="DK2213" s="136"/>
      <c r="DL2213" s="136"/>
      <c r="DM2213" s="136"/>
      <c r="DN2213" s="136"/>
      <c r="DO2213" s="136"/>
      <c r="DP2213" s="136"/>
      <c r="DQ2213" s="136"/>
      <c r="DR2213" s="136"/>
      <c r="DS2213" s="136"/>
      <c r="DT2213" s="136"/>
      <c r="DU2213" s="136"/>
      <c r="DV2213" s="136"/>
      <c r="DW2213" s="136"/>
      <c r="DX2213" s="136"/>
      <c r="DY2213" s="136"/>
      <c r="DZ2213" s="136"/>
      <c r="EA2213" s="136"/>
      <c r="EB2213" s="136"/>
      <c r="EC2213" s="136"/>
      <c r="ED2213" s="136"/>
      <c r="EE2213" s="136"/>
      <c r="EF2213" s="136"/>
      <c r="EG2213" s="136"/>
      <c r="EH2213" s="136"/>
      <c r="EI2213" s="136"/>
      <c r="EJ2213" s="136"/>
      <c r="EK2213" s="136"/>
      <c r="EL2213" s="136"/>
      <c r="EM2213" s="136"/>
      <c r="EN2213" s="136"/>
      <c r="EO2213" s="136"/>
      <c r="EP2213" s="136"/>
      <c r="EQ2213" s="136"/>
      <c r="ER2213" s="136"/>
      <c r="ES2213" s="136"/>
      <c r="ET2213" s="136"/>
      <c r="EU2213" s="136"/>
      <c r="EV2213" s="136"/>
      <c r="EW2213" s="136"/>
      <c r="EX2213" s="136"/>
      <c r="EY2213" s="136"/>
      <c r="EZ2213" s="136"/>
      <c r="FA2213" s="136"/>
      <c r="FB2213" s="136"/>
      <c r="FC2213" s="136"/>
      <c r="FD2213" s="136"/>
      <c r="FE2213" s="136"/>
      <c r="FF2213" s="136"/>
      <c r="FG2213" s="136"/>
      <c r="FH2213" s="136"/>
      <c r="FI2213" s="136"/>
      <c r="FJ2213" s="136"/>
      <c r="FK2213" s="136"/>
      <c r="FL2213" s="136"/>
      <c r="FM2213" s="136"/>
      <c r="FN2213" s="136"/>
      <c r="FO2213" s="136"/>
      <c r="FP2213" s="136"/>
      <c r="FQ2213" s="136"/>
      <c r="FR2213" s="136"/>
      <c r="FS2213" s="136"/>
      <c r="FT2213" s="136"/>
      <c r="FU2213" s="136"/>
      <c r="FV2213" s="136"/>
      <c r="FW2213" s="136"/>
      <c r="FX2213" s="136"/>
      <c r="FY2213" s="136"/>
      <c r="FZ2213" s="136"/>
      <c r="GA2213" s="136"/>
      <c r="GB2213" s="136"/>
      <c r="GC2213" s="136"/>
      <c r="GD2213" s="136"/>
      <c r="GE2213" s="136"/>
      <c r="GF2213" s="136"/>
      <c r="GG2213" s="136"/>
      <c r="GH2213" s="136"/>
      <c r="GI2213" s="136"/>
      <c r="GJ2213" s="136"/>
      <c r="GK2213" s="136"/>
      <c r="GL2213" s="136"/>
      <c r="GM2213" s="136"/>
      <c r="GN2213" s="136"/>
      <c r="GO2213" s="136"/>
      <c r="GP2213" s="136"/>
      <c r="GQ2213" s="136"/>
      <c r="GR2213" s="136"/>
      <c r="GS2213" s="136"/>
      <c r="GT2213" s="136"/>
      <c r="GU2213" s="136"/>
      <c r="GV2213" s="136"/>
      <c r="GW2213" s="136"/>
      <c r="GX2213" s="136"/>
      <c r="GY2213" s="136"/>
      <c r="GZ2213" s="136"/>
      <c r="HA2213" s="136"/>
      <c r="HB2213" s="136"/>
      <c r="HC2213" s="136"/>
      <c r="HD2213" s="136"/>
      <c r="HE2213" s="136"/>
      <c r="HF2213" s="136"/>
      <c r="HG2213" s="136"/>
      <c r="HH2213" s="136"/>
      <c r="HI2213" s="136"/>
      <c r="HJ2213" s="136"/>
      <c r="HK2213" s="136"/>
      <c r="HL2213" s="136"/>
      <c r="HM2213" s="136"/>
      <c r="HN2213" s="136"/>
      <c r="HO2213" s="136"/>
      <c r="HP2213" s="136"/>
      <c r="HQ2213" s="136"/>
      <c r="HR2213" s="136"/>
      <c r="HS2213" s="136"/>
      <c r="HT2213" s="136"/>
      <c r="HU2213" s="136"/>
      <c r="HV2213" s="136"/>
      <c r="HW2213" s="136"/>
      <c r="HX2213" s="136"/>
      <c r="HY2213" s="136"/>
      <c r="HZ2213" s="136"/>
      <c r="IA2213" s="136"/>
      <c r="IB2213" s="136"/>
      <c r="IC2213" s="136"/>
      <c r="ID2213" s="136"/>
      <c r="IE2213" s="136"/>
      <c r="IF2213" s="136"/>
      <c r="IG2213" s="136"/>
    </row>
    <row r="2214" spans="1:241" ht="15" customHeight="1" x14ac:dyDescent="0.25">
      <c r="A2214" s="214" t="s">
        <v>1229</v>
      </c>
      <c r="B2214" s="199">
        <v>160971283</v>
      </c>
      <c r="C2214" s="199">
        <v>133868796</v>
      </c>
      <c r="D2214" s="199">
        <v>20466935</v>
      </c>
      <c r="E2214" s="199">
        <v>22209627</v>
      </c>
      <c r="F2214" s="199">
        <v>48433066</v>
      </c>
      <c r="G2214" s="199">
        <v>9181118</v>
      </c>
      <c r="H2214" s="240">
        <v>395130825</v>
      </c>
      <c r="I2214" s="282">
        <v>0</v>
      </c>
      <c r="J2214" s="214" t="s">
        <v>1233</v>
      </c>
      <c r="K2214" s="199">
        <v>257764138</v>
      </c>
      <c r="L2214" s="199">
        <v>117782166</v>
      </c>
      <c r="M2214" s="199">
        <v>16814576</v>
      </c>
      <c r="N2214" s="199">
        <v>29998687</v>
      </c>
      <c r="O2214" s="199">
        <v>50450520</v>
      </c>
      <c r="P2214" s="199">
        <v>13242446</v>
      </c>
      <c r="Q2214" s="240">
        <v>486052533</v>
      </c>
      <c r="R2214" s="136"/>
      <c r="S2214" s="136"/>
      <c r="T2214" s="136"/>
      <c r="U2214" s="136"/>
      <c r="V2214" s="136"/>
      <c r="W2214" s="136"/>
      <c r="X2214" s="136"/>
      <c r="Y2214" s="136"/>
      <c r="Z2214" s="136"/>
      <c r="AA2214" s="136"/>
      <c r="AB2214" s="136"/>
      <c r="AC2214" s="136"/>
      <c r="AD2214" s="136"/>
      <c r="AE2214" s="136"/>
      <c r="AF2214" s="136"/>
      <c r="AG2214" s="136"/>
      <c r="AH2214" s="136"/>
      <c r="AI2214" s="136"/>
      <c r="AJ2214" s="136"/>
      <c r="AK2214" s="136"/>
      <c r="AL2214" s="136"/>
      <c r="AM2214" s="136"/>
      <c r="AN2214" s="136"/>
      <c r="AO2214" s="136"/>
      <c r="AP2214" s="136"/>
      <c r="AQ2214" s="136"/>
      <c r="AR2214" s="136"/>
      <c r="AS2214" s="136"/>
      <c r="AT2214" s="136"/>
      <c r="AU2214" s="136"/>
      <c r="AV2214" s="136"/>
      <c r="AW2214" s="136"/>
      <c r="AX2214" s="136"/>
      <c r="AY2214" s="136"/>
      <c r="AZ2214" s="136"/>
      <c r="BA2214" s="136"/>
      <c r="BB2214" s="136"/>
      <c r="BC2214" s="136"/>
      <c r="BD2214" s="136"/>
      <c r="BE2214" s="136"/>
      <c r="BF2214" s="136"/>
      <c r="BG2214" s="136"/>
      <c r="BH2214" s="136"/>
      <c r="BI2214" s="136"/>
      <c r="BJ2214" s="136"/>
      <c r="BK2214" s="136"/>
      <c r="BL2214" s="136"/>
      <c r="BM2214" s="136"/>
      <c r="BN2214" s="136"/>
      <c r="BO2214" s="136"/>
      <c r="BP2214" s="136"/>
      <c r="BQ2214" s="136"/>
      <c r="BR2214" s="136"/>
      <c r="BS2214" s="136"/>
      <c r="BT2214" s="136"/>
      <c r="BU2214" s="136"/>
      <c r="BV2214" s="136"/>
      <c r="BW2214" s="136"/>
      <c r="BX2214" s="136"/>
      <c r="BY2214" s="136"/>
      <c r="BZ2214" s="136"/>
      <c r="CA2214" s="136"/>
      <c r="CB2214" s="136"/>
      <c r="CC2214" s="136"/>
      <c r="CD2214" s="136"/>
      <c r="CE2214" s="136"/>
      <c r="CF2214" s="136"/>
      <c r="CG2214" s="136"/>
      <c r="CH2214" s="136"/>
      <c r="CI2214" s="136"/>
      <c r="CJ2214" s="136"/>
      <c r="CK2214" s="136"/>
      <c r="CL2214" s="136"/>
      <c r="CM2214" s="136"/>
      <c r="CN2214" s="136"/>
      <c r="CO2214" s="136"/>
      <c r="CP2214" s="136"/>
      <c r="CQ2214" s="136"/>
      <c r="CR2214" s="136"/>
      <c r="CS2214" s="136"/>
      <c r="CT2214" s="136"/>
      <c r="CU2214" s="136"/>
      <c r="CV2214" s="136"/>
      <c r="CW2214" s="136"/>
      <c r="CX2214" s="136"/>
      <c r="CY2214" s="136"/>
      <c r="CZ2214" s="136"/>
      <c r="DA2214" s="136"/>
      <c r="DB2214" s="136"/>
      <c r="DC2214" s="136"/>
      <c r="DD2214" s="136"/>
      <c r="DE2214" s="136"/>
      <c r="DF2214" s="136"/>
      <c r="DG2214" s="136"/>
      <c r="DH2214" s="136"/>
      <c r="DI2214" s="136"/>
      <c r="DJ2214" s="136"/>
      <c r="DK2214" s="136"/>
      <c r="DL2214" s="136"/>
      <c r="DM2214" s="136"/>
      <c r="DN2214" s="136"/>
      <c r="DO2214" s="136"/>
      <c r="DP2214" s="136"/>
      <c r="DQ2214" s="136"/>
      <c r="DR2214" s="136"/>
      <c r="DS2214" s="136"/>
      <c r="DT2214" s="136"/>
      <c r="DU2214" s="136"/>
      <c r="DV2214" s="136"/>
      <c r="DW2214" s="136"/>
      <c r="DX2214" s="136"/>
      <c r="DY2214" s="136"/>
      <c r="DZ2214" s="136"/>
      <c r="EA2214" s="136"/>
      <c r="EB2214" s="136"/>
      <c r="EC2214" s="136"/>
      <c r="ED2214" s="136"/>
      <c r="EE2214" s="136"/>
      <c r="EF2214" s="136"/>
      <c r="EG2214" s="136"/>
      <c r="EH2214" s="136"/>
      <c r="EI2214" s="136"/>
      <c r="EJ2214" s="136"/>
      <c r="EK2214" s="136"/>
      <c r="EL2214" s="136"/>
      <c r="EM2214" s="136"/>
      <c r="EN2214" s="136"/>
      <c r="EO2214" s="136"/>
      <c r="EP2214" s="136"/>
      <c r="EQ2214" s="136"/>
      <c r="ER2214" s="136"/>
      <c r="ES2214" s="136"/>
      <c r="ET2214" s="136"/>
      <c r="EU2214" s="136"/>
      <c r="EV2214" s="136"/>
      <c r="EW2214" s="136"/>
      <c r="EX2214" s="136"/>
      <c r="EY2214" s="136"/>
      <c r="EZ2214" s="136"/>
      <c r="FA2214" s="136"/>
      <c r="FB2214" s="136"/>
      <c r="FC2214" s="136"/>
      <c r="FD2214" s="136"/>
      <c r="FE2214" s="136"/>
      <c r="FF2214" s="136"/>
      <c r="FG2214" s="136"/>
      <c r="FH2214" s="136"/>
      <c r="FI2214" s="136"/>
      <c r="FJ2214" s="136"/>
      <c r="FK2214" s="136"/>
      <c r="FL2214" s="136"/>
      <c r="FM2214" s="136"/>
      <c r="FN2214" s="136"/>
      <c r="FO2214" s="136"/>
      <c r="FP2214" s="136"/>
      <c r="FQ2214" s="136"/>
      <c r="FR2214" s="136"/>
      <c r="FS2214" s="136"/>
      <c r="FT2214" s="136"/>
      <c r="FU2214" s="136"/>
      <c r="FV2214" s="136"/>
      <c r="FW2214" s="136"/>
      <c r="FX2214" s="136"/>
      <c r="FY2214" s="136"/>
      <c r="FZ2214" s="136"/>
      <c r="GA2214" s="136"/>
      <c r="GB2214" s="136"/>
      <c r="GC2214" s="136"/>
      <c r="GD2214" s="136"/>
      <c r="GE2214" s="136"/>
      <c r="GF2214" s="136"/>
      <c r="GG2214" s="136"/>
      <c r="GH2214" s="136"/>
      <c r="GI2214" s="136"/>
      <c r="GJ2214" s="136"/>
      <c r="GK2214" s="136"/>
      <c r="GL2214" s="136"/>
      <c r="GM2214" s="136"/>
      <c r="GN2214" s="136"/>
      <c r="GO2214" s="136"/>
      <c r="GP2214" s="136"/>
      <c r="GQ2214" s="136"/>
      <c r="GR2214" s="136"/>
      <c r="GS2214" s="136"/>
      <c r="GT2214" s="136"/>
      <c r="GU2214" s="136"/>
      <c r="GV2214" s="136"/>
      <c r="GW2214" s="136"/>
      <c r="GX2214" s="136"/>
      <c r="GY2214" s="136"/>
      <c r="GZ2214" s="136"/>
      <c r="HA2214" s="136"/>
      <c r="HB2214" s="136"/>
      <c r="HC2214" s="136"/>
      <c r="HD2214" s="136"/>
      <c r="HE2214" s="136"/>
      <c r="HF2214" s="136"/>
      <c r="HG2214" s="136"/>
      <c r="HH2214" s="136"/>
      <c r="HI2214" s="136"/>
      <c r="HJ2214" s="136"/>
      <c r="HK2214" s="136"/>
      <c r="HL2214" s="136"/>
      <c r="HM2214" s="136"/>
      <c r="HN2214" s="136"/>
      <c r="HO2214" s="136"/>
      <c r="HP2214" s="136"/>
      <c r="HQ2214" s="136"/>
      <c r="HR2214" s="136"/>
      <c r="HS2214" s="136"/>
      <c r="HT2214" s="136"/>
      <c r="HU2214" s="136"/>
      <c r="HV2214" s="136"/>
      <c r="HW2214" s="136"/>
      <c r="HX2214" s="136"/>
      <c r="HY2214" s="136"/>
      <c r="HZ2214" s="136"/>
      <c r="IA2214" s="136"/>
      <c r="IB2214" s="136"/>
      <c r="IC2214" s="136"/>
      <c r="ID2214" s="136"/>
      <c r="IE2214" s="136"/>
      <c r="IF2214" s="136"/>
      <c r="IG2214" s="136"/>
    </row>
    <row r="2215" spans="1:241" ht="15" customHeight="1" x14ac:dyDescent="0.25">
      <c r="A2215" s="215" t="s">
        <v>1230</v>
      </c>
      <c r="B2215" s="200">
        <v>7665299.1904761903</v>
      </c>
      <c r="C2215" s="200">
        <v>6374704.5714285718</v>
      </c>
      <c r="D2215" s="200">
        <v>974615.95238095243</v>
      </c>
      <c r="E2215" s="200">
        <v>1057601.2857142857</v>
      </c>
      <c r="F2215" s="200">
        <v>2306336.4761904762</v>
      </c>
      <c r="G2215" s="200">
        <v>437196.09523809527</v>
      </c>
      <c r="H2215" s="200">
        <v>18815753.571428571</v>
      </c>
      <c r="I2215" s="136"/>
      <c r="J2215" s="215" t="s">
        <v>1234</v>
      </c>
      <c r="K2215" s="324">
        <v>12274482.761904761</v>
      </c>
      <c r="L2215" s="324">
        <v>5608674.5714285718</v>
      </c>
      <c r="M2215" s="324">
        <v>800694.09523809527</v>
      </c>
      <c r="N2215" s="324">
        <v>1428508.9047619049</v>
      </c>
      <c r="O2215" s="324">
        <v>2402405.7142857141</v>
      </c>
      <c r="P2215" s="324">
        <v>630592.66666666663</v>
      </c>
      <c r="Q2215" s="324">
        <v>23145358.714285713</v>
      </c>
      <c r="R2215" s="136"/>
      <c r="S2215" s="136"/>
      <c r="T2215" s="136"/>
      <c r="U2215" s="136"/>
      <c r="V2215" s="136"/>
      <c r="W2215" s="136"/>
      <c r="X2215" s="136"/>
      <c r="Y2215" s="136"/>
      <c r="Z2215" s="136"/>
      <c r="AA2215" s="136"/>
      <c r="AB2215" s="136"/>
      <c r="AC2215" s="136"/>
      <c r="AD2215" s="136"/>
      <c r="AE2215" s="136"/>
      <c r="AF2215" s="136"/>
      <c r="AG2215" s="136"/>
      <c r="AH2215" s="136"/>
      <c r="AI2215" s="136"/>
      <c r="AJ2215" s="136"/>
      <c r="AK2215" s="136"/>
      <c r="AL2215" s="136"/>
      <c r="AM2215" s="136"/>
      <c r="AN2215" s="136"/>
      <c r="AO2215" s="136"/>
      <c r="AP2215" s="136"/>
      <c r="AQ2215" s="136"/>
      <c r="AR2215" s="136"/>
      <c r="AS2215" s="136"/>
      <c r="AT2215" s="136"/>
      <c r="AU2215" s="136"/>
      <c r="AV2215" s="136"/>
      <c r="AW2215" s="136"/>
      <c r="AX2215" s="136"/>
      <c r="AY2215" s="136"/>
      <c r="AZ2215" s="136"/>
      <c r="BA2215" s="136"/>
      <c r="BB2215" s="136"/>
      <c r="BC2215" s="136"/>
      <c r="BD2215" s="136"/>
      <c r="BE2215" s="136"/>
      <c r="BF2215" s="136"/>
      <c r="BG2215" s="136"/>
      <c r="BH2215" s="136"/>
      <c r="BI2215" s="136"/>
      <c r="BJ2215" s="136"/>
      <c r="BK2215" s="136"/>
      <c r="BL2215" s="136"/>
      <c r="BM2215" s="136"/>
      <c r="BN2215" s="136"/>
      <c r="BO2215" s="136"/>
      <c r="BP2215" s="136"/>
      <c r="BQ2215" s="136"/>
      <c r="BR2215" s="136"/>
      <c r="BS2215" s="136"/>
      <c r="BT2215" s="136"/>
      <c r="BU2215" s="136"/>
      <c r="BV2215" s="136"/>
      <c r="BW2215" s="136"/>
      <c r="BX2215" s="136"/>
      <c r="BY2215" s="136"/>
      <c r="BZ2215" s="136"/>
      <c r="CA2215" s="136"/>
      <c r="CB2215" s="136"/>
      <c r="CC2215" s="136"/>
      <c r="CD2215" s="136"/>
      <c r="CE2215" s="136"/>
      <c r="CF2215" s="136"/>
      <c r="CG2215" s="136"/>
      <c r="CH2215" s="136"/>
      <c r="CI2215" s="136"/>
      <c r="CJ2215" s="136"/>
      <c r="CK2215" s="136"/>
      <c r="CL2215" s="136"/>
      <c r="CM2215" s="136"/>
      <c r="CN2215" s="136"/>
      <c r="CO2215" s="136"/>
      <c r="CP2215" s="136"/>
      <c r="CQ2215" s="136"/>
      <c r="CR2215" s="136"/>
      <c r="CS2215" s="136"/>
      <c r="CT2215" s="136"/>
      <c r="CU2215" s="136"/>
      <c r="CV2215" s="136"/>
      <c r="CW2215" s="136"/>
      <c r="CX2215" s="136"/>
      <c r="CY2215" s="136"/>
      <c r="CZ2215" s="136"/>
      <c r="DA2215" s="136"/>
      <c r="DB2215" s="136"/>
      <c r="DC2215" s="136"/>
      <c r="DD2215" s="136"/>
      <c r="DE2215" s="136"/>
      <c r="DF2215" s="136"/>
      <c r="DG2215" s="136"/>
      <c r="DH2215" s="136"/>
      <c r="DI2215" s="136"/>
      <c r="DJ2215" s="136"/>
      <c r="DK2215" s="136"/>
      <c r="DL2215" s="136"/>
      <c r="DM2215" s="136"/>
      <c r="DN2215" s="136"/>
      <c r="DO2215" s="136"/>
      <c r="DP2215" s="136"/>
      <c r="DQ2215" s="136"/>
      <c r="DR2215" s="136"/>
      <c r="DS2215" s="136"/>
      <c r="DT2215" s="136"/>
      <c r="DU2215" s="136"/>
      <c r="DV2215" s="136"/>
      <c r="DW2215" s="136"/>
      <c r="DX2215" s="136"/>
      <c r="DY2215" s="136"/>
      <c r="DZ2215" s="136"/>
      <c r="EA2215" s="136"/>
      <c r="EB2215" s="136"/>
      <c r="EC2215" s="136"/>
      <c r="ED2215" s="136"/>
      <c r="EE2215" s="136"/>
      <c r="EF2215" s="136"/>
      <c r="EG2215" s="136"/>
      <c r="EH2215" s="136"/>
      <c r="EI2215" s="136"/>
      <c r="EJ2215" s="136"/>
      <c r="EK2215" s="136"/>
      <c r="EL2215" s="136"/>
      <c r="EM2215" s="136"/>
      <c r="EN2215" s="136"/>
      <c r="EO2215" s="136"/>
      <c r="EP2215" s="136"/>
      <c r="EQ2215" s="136"/>
      <c r="ER2215" s="136"/>
      <c r="ES2215" s="136"/>
      <c r="ET2215" s="136"/>
      <c r="EU2215" s="136"/>
      <c r="EV2215" s="136"/>
      <c r="EW2215" s="136"/>
      <c r="EX2215" s="136"/>
      <c r="EY2215" s="136"/>
      <c r="EZ2215" s="136"/>
      <c r="FA2215" s="136"/>
      <c r="FB2215" s="136"/>
      <c r="FC2215" s="136"/>
      <c r="FD2215" s="136"/>
      <c r="FE2215" s="136"/>
      <c r="FF2215" s="136"/>
      <c r="FG2215" s="136"/>
      <c r="FH2215" s="136"/>
      <c r="FI2215" s="136"/>
      <c r="FJ2215" s="136"/>
      <c r="FK2215" s="136"/>
      <c r="FL2215" s="136"/>
      <c r="FM2215" s="136"/>
      <c r="FN2215" s="136"/>
      <c r="FO2215" s="136"/>
      <c r="FP2215" s="136"/>
      <c r="FQ2215" s="136"/>
      <c r="FR2215" s="136"/>
      <c r="FS2215" s="136"/>
      <c r="FT2215" s="136"/>
      <c r="FU2215" s="136"/>
      <c r="FV2215" s="136"/>
      <c r="FW2215" s="136"/>
      <c r="FX2215" s="136"/>
      <c r="FY2215" s="136"/>
      <c r="FZ2215" s="136"/>
      <c r="GA2215" s="136"/>
      <c r="GB2215" s="136"/>
      <c r="GC2215" s="136"/>
      <c r="GD2215" s="136"/>
      <c r="GE2215" s="136"/>
      <c r="GF2215" s="136"/>
      <c r="GG2215" s="136"/>
      <c r="GH2215" s="136"/>
      <c r="GI2215" s="136"/>
      <c r="GJ2215" s="136"/>
      <c r="GK2215" s="136"/>
      <c r="GL2215" s="136"/>
      <c r="GM2215" s="136"/>
      <c r="GN2215" s="136"/>
      <c r="GO2215" s="136"/>
      <c r="GP2215" s="136"/>
      <c r="GQ2215" s="136"/>
      <c r="GR2215" s="136"/>
      <c r="GS2215" s="136"/>
      <c r="GT2215" s="136"/>
      <c r="GU2215" s="136"/>
      <c r="GV2215" s="136"/>
      <c r="GW2215" s="136"/>
      <c r="GX2215" s="136"/>
      <c r="GY2215" s="136"/>
      <c r="GZ2215" s="136"/>
      <c r="HA2215" s="136"/>
      <c r="HB2215" s="136"/>
      <c r="HC2215" s="136"/>
      <c r="HD2215" s="136"/>
      <c r="HE2215" s="136"/>
      <c r="HF2215" s="136"/>
      <c r="HG2215" s="136"/>
      <c r="HH2215" s="136"/>
      <c r="HI2215" s="136"/>
      <c r="HJ2215" s="136"/>
      <c r="HK2215" s="136"/>
      <c r="HL2215" s="136"/>
      <c r="HM2215" s="136"/>
      <c r="HN2215" s="136"/>
      <c r="HO2215" s="136"/>
      <c r="HP2215" s="136"/>
      <c r="HQ2215" s="136"/>
      <c r="HR2215" s="136"/>
      <c r="HS2215" s="136"/>
      <c r="HT2215" s="136"/>
      <c r="HU2215" s="136"/>
      <c r="HV2215" s="136"/>
      <c r="HW2215" s="136"/>
      <c r="HX2215" s="136"/>
      <c r="HY2215" s="136"/>
      <c r="HZ2215" s="136"/>
      <c r="IA2215" s="136"/>
      <c r="IB2215" s="136"/>
      <c r="IC2215" s="136"/>
      <c r="ID2215" s="136"/>
      <c r="IE2215" s="136"/>
      <c r="IF2215" s="136"/>
      <c r="IG2215" s="136"/>
    </row>
    <row r="2216" spans="1:241" s="273" customFormat="1" ht="15" customHeight="1" x14ac:dyDescent="0.25">
      <c r="A2216" s="298"/>
      <c r="B2216" s="299"/>
      <c r="C2216" s="299"/>
      <c r="D2216" s="299"/>
      <c r="E2216" s="299"/>
      <c r="F2216" s="299"/>
      <c r="G2216" s="299"/>
      <c r="H2216" s="299"/>
      <c r="I2216" s="295"/>
      <c r="J2216" s="296"/>
      <c r="K2216" s="297"/>
      <c r="L2216" s="297"/>
      <c r="M2216" s="297"/>
      <c r="N2216" s="297"/>
      <c r="O2216" s="297"/>
      <c r="P2216" s="297"/>
      <c r="Q2216" s="240"/>
      <c r="R2216" s="295"/>
      <c r="S2216" s="295"/>
      <c r="T2216" s="295"/>
      <c r="U2216" s="295"/>
      <c r="V2216" s="295"/>
      <c r="W2216" s="295"/>
      <c r="X2216" s="295"/>
      <c r="Y2216" s="295"/>
      <c r="Z2216" s="295"/>
      <c r="AA2216" s="295"/>
      <c r="AB2216" s="295"/>
      <c r="AC2216" s="295"/>
      <c r="AD2216" s="295"/>
      <c r="AE2216" s="295"/>
      <c r="AF2216" s="295"/>
      <c r="AG2216" s="295"/>
      <c r="AH2216" s="295"/>
      <c r="AI2216" s="295"/>
      <c r="AJ2216" s="295"/>
      <c r="AK2216" s="295"/>
      <c r="AL2216" s="295"/>
      <c r="AM2216" s="295"/>
      <c r="AN2216" s="295"/>
      <c r="AO2216" s="295"/>
      <c r="AP2216" s="295"/>
      <c r="AQ2216" s="295"/>
      <c r="AR2216" s="295"/>
      <c r="AS2216" s="295"/>
      <c r="AT2216" s="295"/>
      <c r="AU2216" s="295"/>
      <c r="AV2216" s="295"/>
      <c r="AW2216" s="295"/>
      <c r="AX2216" s="295"/>
      <c r="AY2216" s="295"/>
      <c r="AZ2216" s="295"/>
      <c r="BA2216" s="295"/>
      <c r="BB2216" s="295"/>
      <c r="BC2216" s="295"/>
      <c r="BD2216" s="295"/>
      <c r="BE2216" s="295"/>
      <c r="BF2216" s="295"/>
      <c r="BG2216" s="295"/>
      <c r="BH2216" s="295"/>
      <c r="BI2216" s="295"/>
      <c r="BJ2216" s="295"/>
      <c r="BK2216" s="295"/>
      <c r="BL2216" s="295"/>
      <c r="BM2216" s="295"/>
      <c r="BN2216" s="295"/>
      <c r="BO2216" s="295"/>
      <c r="BP2216" s="295"/>
      <c r="BQ2216" s="295"/>
      <c r="BR2216" s="295"/>
      <c r="BS2216" s="295"/>
      <c r="BT2216" s="295"/>
      <c r="BU2216" s="295"/>
      <c r="BV2216" s="295"/>
      <c r="BW2216" s="295"/>
      <c r="BX2216" s="295"/>
      <c r="BY2216" s="295"/>
      <c r="BZ2216" s="295"/>
      <c r="CA2216" s="295"/>
      <c r="CB2216" s="295"/>
      <c r="CC2216" s="295"/>
      <c r="CD2216" s="295"/>
      <c r="CE2216" s="295"/>
      <c r="CF2216" s="295"/>
      <c r="CG2216" s="295"/>
      <c r="CH2216" s="295"/>
      <c r="CI2216" s="295"/>
      <c r="CJ2216" s="295"/>
      <c r="CK2216" s="295"/>
      <c r="CL2216" s="295"/>
      <c r="CM2216" s="295"/>
      <c r="CN2216" s="295"/>
      <c r="CO2216" s="295"/>
      <c r="CP2216" s="295"/>
      <c r="CQ2216" s="295"/>
      <c r="CR2216" s="295"/>
      <c r="CS2216" s="295"/>
      <c r="CT2216" s="295"/>
      <c r="CU2216" s="295"/>
      <c r="CV2216" s="295"/>
      <c r="CW2216" s="295"/>
      <c r="CX2216" s="295"/>
      <c r="CY2216" s="295"/>
      <c r="CZ2216" s="295"/>
      <c r="DA2216" s="295"/>
      <c r="DB2216" s="295"/>
      <c r="DC2216" s="295"/>
      <c r="DD2216" s="295"/>
      <c r="DE2216" s="295"/>
      <c r="DF2216" s="295"/>
      <c r="DG2216" s="295"/>
      <c r="DH2216" s="295"/>
      <c r="DI2216" s="295"/>
      <c r="DJ2216" s="295"/>
      <c r="DK2216" s="295"/>
      <c r="DL2216" s="295"/>
      <c r="DM2216" s="295"/>
      <c r="DN2216" s="295"/>
      <c r="DO2216" s="295"/>
      <c r="DP2216" s="295"/>
      <c r="DQ2216" s="295"/>
      <c r="DR2216" s="295"/>
      <c r="DS2216" s="295"/>
      <c r="DT2216" s="295"/>
      <c r="DU2216" s="295"/>
      <c r="DV2216" s="295"/>
      <c r="DW2216" s="295"/>
      <c r="DX2216" s="295"/>
      <c r="DY2216" s="295"/>
      <c r="DZ2216" s="295"/>
      <c r="EA2216" s="295"/>
      <c r="EB2216" s="295"/>
      <c r="EC2216" s="295"/>
      <c r="ED2216" s="295"/>
      <c r="EE2216" s="295"/>
      <c r="EF2216" s="295"/>
      <c r="EG2216" s="295"/>
      <c r="EH2216" s="295"/>
      <c r="EI2216" s="295"/>
      <c r="EJ2216" s="295"/>
      <c r="EK2216" s="295"/>
      <c r="EL2216" s="295"/>
      <c r="EM2216" s="295"/>
      <c r="EN2216" s="295"/>
      <c r="EO2216" s="295"/>
      <c r="EP2216" s="295"/>
      <c r="EQ2216" s="295"/>
      <c r="ER2216" s="295"/>
      <c r="ES2216" s="295"/>
      <c r="ET2216" s="295"/>
      <c r="EU2216" s="295"/>
      <c r="EV2216" s="295"/>
      <c r="EW2216" s="295"/>
      <c r="EX2216" s="295"/>
      <c r="EY2216" s="295"/>
      <c r="EZ2216" s="295"/>
      <c r="FA2216" s="295"/>
      <c r="FB2216" s="295"/>
      <c r="FC2216" s="295"/>
      <c r="FD2216" s="295"/>
      <c r="FE2216" s="295"/>
      <c r="FF2216" s="295"/>
      <c r="FG2216" s="295"/>
      <c r="FH2216" s="295"/>
      <c r="FI2216" s="295"/>
      <c r="FJ2216" s="295"/>
      <c r="FK2216" s="295"/>
      <c r="FL2216" s="295"/>
      <c r="FM2216" s="295"/>
      <c r="FN2216" s="295"/>
      <c r="FO2216" s="295"/>
      <c r="FP2216" s="295"/>
      <c r="FQ2216" s="295"/>
      <c r="FR2216" s="295"/>
      <c r="FS2216" s="295"/>
      <c r="FT2216" s="295"/>
      <c r="FU2216" s="295"/>
      <c r="FV2216" s="295"/>
      <c r="FW2216" s="295"/>
      <c r="FX2216" s="295"/>
      <c r="FY2216" s="295"/>
      <c r="FZ2216" s="295"/>
      <c r="GA2216" s="295"/>
      <c r="GB2216" s="295"/>
      <c r="GC2216" s="295"/>
      <c r="GD2216" s="295"/>
      <c r="GE2216" s="295"/>
      <c r="GF2216" s="295"/>
      <c r="GG2216" s="295"/>
      <c r="GH2216" s="295"/>
      <c r="GI2216" s="295"/>
      <c r="GJ2216" s="295"/>
      <c r="GK2216" s="295"/>
      <c r="GL2216" s="295"/>
      <c r="GM2216" s="295"/>
      <c r="GN2216" s="295"/>
      <c r="GO2216" s="295"/>
      <c r="GP2216" s="295"/>
      <c r="GQ2216" s="295"/>
      <c r="GR2216" s="295"/>
      <c r="GS2216" s="295"/>
      <c r="GT2216" s="295"/>
      <c r="GU2216" s="295"/>
      <c r="GV2216" s="295"/>
      <c r="GW2216" s="295"/>
      <c r="GX2216" s="295"/>
      <c r="GY2216" s="295"/>
      <c r="GZ2216" s="295"/>
      <c r="HA2216" s="295"/>
      <c r="HB2216" s="295"/>
      <c r="HC2216" s="295"/>
      <c r="HD2216" s="295"/>
      <c r="HE2216" s="295"/>
      <c r="HF2216" s="295"/>
      <c r="HG2216" s="295"/>
      <c r="HH2216" s="295"/>
      <c r="HI2216" s="295"/>
      <c r="HJ2216" s="295"/>
      <c r="HK2216" s="295"/>
      <c r="HL2216" s="295"/>
      <c r="HM2216" s="295"/>
      <c r="HN2216" s="295"/>
      <c r="HO2216" s="295"/>
      <c r="HP2216" s="295"/>
      <c r="HQ2216" s="295"/>
      <c r="HR2216" s="295"/>
      <c r="HS2216" s="295"/>
      <c r="HT2216" s="295"/>
      <c r="HU2216" s="295"/>
      <c r="HV2216" s="295"/>
      <c r="HW2216" s="295"/>
      <c r="HX2216" s="295"/>
      <c r="HY2216" s="295"/>
      <c r="HZ2216" s="295"/>
      <c r="IA2216" s="295"/>
      <c r="IB2216" s="295"/>
      <c r="IC2216" s="295"/>
      <c r="ID2216" s="295"/>
      <c r="IE2216" s="295"/>
      <c r="IF2216" s="295"/>
      <c r="IG2216" s="295"/>
    </row>
    <row r="2217" spans="1:241" ht="15" customHeight="1" x14ac:dyDescent="0.25">
      <c r="A2217" s="223" t="s">
        <v>323</v>
      </c>
      <c r="B2217" s="217">
        <v>8620930</v>
      </c>
      <c r="C2217" s="217">
        <v>8260625</v>
      </c>
      <c r="D2217" s="217">
        <v>878546</v>
      </c>
      <c r="E2217" s="217">
        <v>1291963</v>
      </c>
      <c r="F2217" s="217">
        <v>2044787</v>
      </c>
      <c r="G2217" s="217">
        <v>370860</v>
      </c>
      <c r="H2217" s="235">
        <v>21467711</v>
      </c>
      <c r="I2217" s="136"/>
      <c r="J2217" s="321" t="s">
        <v>281</v>
      </c>
      <c r="K2217" s="217">
        <v>11617593</v>
      </c>
      <c r="L2217" s="217">
        <v>9557824</v>
      </c>
      <c r="M2217" s="217">
        <v>1000306</v>
      </c>
      <c r="N2217" s="217">
        <v>1164826</v>
      </c>
      <c r="O2217" s="217">
        <v>2750297</v>
      </c>
      <c r="P2217" s="217">
        <v>437803</v>
      </c>
      <c r="Q2217" s="235">
        <v>26528649</v>
      </c>
      <c r="R2217" s="136"/>
      <c r="AA2217" s="136"/>
      <c r="AB2217" s="136"/>
      <c r="AC2217" s="136"/>
      <c r="AD2217" s="136"/>
      <c r="AE2217" s="136"/>
      <c r="AF2217" s="136"/>
      <c r="AG2217" s="136"/>
      <c r="AH2217" s="136"/>
      <c r="AI2217" s="136"/>
      <c r="AJ2217" s="136"/>
      <c r="AK2217" s="136"/>
      <c r="AL2217" s="136"/>
      <c r="AM2217" s="136"/>
      <c r="AN2217" s="136"/>
      <c r="AO2217" s="136"/>
      <c r="AP2217" s="136"/>
      <c r="AQ2217" s="136"/>
      <c r="AR2217" s="136"/>
      <c r="AS2217" s="136"/>
      <c r="AT2217" s="136"/>
      <c r="AU2217" s="136"/>
      <c r="AV2217" s="136"/>
      <c r="AW2217" s="136"/>
      <c r="AX2217" s="136"/>
      <c r="AY2217" s="136"/>
      <c r="AZ2217" s="136"/>
      <c r="BA2217" s="136"/>
      <c r="BB2217" s="136"/>
      <c r="BC2217" s="136"/>
      <c r="BD2217" s="136"/>
      <c r="BE2217" s="136"/>
      <c r="BF2217" s="136"/>
      <c r="BG2217" s="136"/>
      <c r="BH2217" s="136"/>
      <c r="BI2217" s="136"/>
      <c r="BJ2217" s="136"/>
      <c r="BK2217" s="136"/>
      <c r="BL2217" s="136"/>
      <c r="BM2217" s="136"/>
      <c r="BN2217" s="136"/>
      <c r="BO2217" s="136"/>
      <c r="BP2217" s="136"/>
      <c r="BQ2217" s="136"/>
      <c r="BR2217" s="136"/>
      <c r="BS2217" s="136"/>
      <c r="BT2217" s="136"/>
      <c r="BU2217" s="136"/>
      <c r="BV2217" s="136"/>
      <c r="BW2217" s="136"/>
      <c r="BX2217" s="136"/>
      <c r="BY2217" s="136"/>
      <c r="BZ2217" s="136"/>
      <c r="CA2217" s="136"/>
      <c r="CB2217" s="136"/>
      <c r="CC2217" s="136"/>
      <c r="CD2217" s="136"/>
      <c r="CE2217" s="136"/>
      <c r="CF2217" s="136"/>
      <c r="CG2217" s="136"/>
      <c r="CH2217" s="136"/>
      <c r="CI2217" s="136"/>
      <c r="CJ2217" s="136"/>
      <c r="CK2217" s="136"/>
      <c r="CL2217" s="136"/>
      <c r="CM2217" s="136"/>
      <c r="CN2217" s="136"/>
      <c r="CO2217" s="136"/>
      <c r="CP2217" s="136"/>
      <c r="CQ2217" s="136"/>
      <c r="CR2217" s="136"/>
      <c r="CS2217" s="136"/>
      <c r="CT2217" s="136"/>
      <c r="CU2217" s="136"/>
      <c r="CV2217" s="136"/>
      <c r="CW2217" s="136"/>
      <c r="CX2217" s="136"/>
      <c r="CY2217" s="136"/>
      <c r="CZ2217" s="136"/>
      <c r="DA2217" s="136"/>
      <c r="DB2217" s="136"/>
      <c r="DC2217" s="136"/>
      <c r="DD2217" s="136"/>
      <c r="DE2217" s="136"/>
      <c r="DF2217" s="136"/>
      <c r="DG2217" s="136"/>
      <c r="DH2217" s="136"/>
      <c r="DI2217" s="136"/>
      <c r="DJ2217" s="136"/>
      <c r="DK2217" s="136"/>
      <c r="DL2217" s="136"/>
      <c r="DM2217" s="136"/>
      <c r="DN2217" s="136"/>
      <c r="DO2217" s="136"/>
      <c r="DP2217" s="136"/>
      <c r="DQ2217" s="136"/>
      <c r="DR2217" s="136"/>
      <c r="DS2217" s="136"/>
      <c r="DT2217" s="136"/>
      <c r="DU2217" s="136"/>
      <c r="DV2217" s="136"/>
      <c r="DW2217" s="136"/>
      <c r="DX2217" s="136"/>
      <c r="DY2217" s="136"/>
      <c r="DZ2217" s="136"/>
      <c r="EA2217" s="136"/>
      <c r="EB2217" s="136"/>
      <c r="EC2217" s="136"/>
      <c r="ED2217" s="136"/>
      <c r="EE2217" s="136"/>
      <c r="EF2217" s="136"/>
      <c r="EG2217" s="136"/>
      <c r="EH2217" s="136"/>
      <c r="EI2217" s="136"/>
      <c r="EJ2217" s="136"/>
      <c r="EK2217" s="136"/>
      <c r="EL2217" s="136"/>
      <c r="EM2217" s="136"/>
      <c r="EN2217" s="136"/>
      <c r="EO2217" s="136"/>
      <c r="EP2217" s="136"/>
      <c r="EQ2217" s="136"/>
      <c r="ER2217" s="136"/>
      <c r="ES2217" s="136"/>
      <c r="ET2217" s="136"/>
      <c r="EU2217" s="136"/>
      <c r="EV2217" s="136"/>
      <c r="EW2217" s="136"/>
      <c r="EX2217" s="136"/>
      <c r="EY2217" s="136"/>
      <c r="EZ2217" s="136"/>
      <c r="FA2217" s="136"/>
      <c r="FB2217" s="136"/>
      <c r="FC2217" s="136"/>
      <c r="FD2217" s="136"/>
      <c r="FE2217" s="136"/>
      <c r="FF2217" s="136"/>
      <c r="FG2217" s="136"/>
      <c r="FH2217" s="136"/>
      <c r="FI2217" s="136"/>
      <c r="FJ2217" s="136"/>
      <c r="FK2217" s="136"/>
      <c r="FL2217" s="136"/>
      <c r="FM2217" s="136"/>
      <c r="FN2217" s="136"/>
      <c r="FO2217" s="136"/>
      <c r="FP2217" s="136"/>
      <c r="FQ2217" s="136"/>
      <c r="FR2217" s="136"/>
      <c r="FS2217" s="136"/>
      <c r="FT2217" s="136"/>
      <c r="FU2217" s="136"/>
      <c r="FV2217" s="136"/>
      <c r="FW2217" s="136"/>
      <c r="FX2217" s="136"/>
      <c r="FY2217" s="136"/>
      <c r="FZ2217" s="136"/>
      <c r="GA2217" s="136"/>
      <c r="GB2217" s="136"/>
      <c r="GC2217" s="136"/>
      <c r="GD2217" s="136"/>
      <c r="GE2217" s="136"/>
      <c r="GF2217" s="136"/>
      <c r="GG2217" s="136"/>
      <c r="GH2217" s="136"/>
      <c r="GI2217" s="136"/>
      <c r="GJ2217" s="136"/>
      <c r="GK2217" s="136"/>
      <c r="GL2217" s="136"/>
      <c r="GM2217" s="136"/>
      <c r="GN2217" s="136"/>
      <c r="GO2217" s="136"/>
      <c r="GP2217" s="136"/>
      <c r="GQ2217" s="136"/>
      <c r="GR2217" s="136"/>
      <c r="GS2217" s="136"/>
      <c r="GT2217" s="136"/>
      <c r="GU2217" s="136"/>
      <c r="GV2217" s="136"/>
      <c r="GW2217" s="136"/>
      <c r="GX2217" s="136"/>
      <c r="GY2217" s="136"/>
      <c r="GZ2217" s="136"/>
      <c r="HA2217" s="136"/>
      <c r="HB2217" s="136"/>
      <c r="HC2217" s="136"/>
      <c r="HD2217" s="136"/>
      <c r="HE2217" s="136"/>
      <c r="HF2217" s="136"/>
      <c r="HG2217" s="136"/>
      <c r="HH2217" s="136"/>
      <c r="HI2217" s="136"/>
      <c r="HJ2217" s="136"/>
      <c r="HK2217" s="136"/>
      <c r="HL2217" s="136"/>
      <c r="HM2217" s="136"/>
      <c r="HN2217" s="136"/>
      <c r="HO2217" s="136"/>
      <c r="HP2217" s="136"/>
      <c r="HQ2217" s="136"/>
      <c r="HR2217" s="136"/>
      <c r="HS2217" s="136"/>
      <c r="HT2217" s="136"/>
      <c r="HU2217" s="136"/>
      <c r="HV2217" s="136"/>
      <c r="HW2217" s="136"/>
      <c r="HX2217" s="136"/>
      <c r="HY2217" s="136"/>
      <c r="HZ2217" s="136"/>
      <c r="IA2217" s="136"/>
      <c r="IB2217" s="136"/>
      <c r="IC2217" s="136"/>
      <c r="ID2217" s="136"/>
      <c r="IE2217" s="136"/>
      <c r="IF2217" s="136"/>
      <c r="IG2217" s="136"/>
    </row>
    <row r="2218" spans="1:241" ht="15" customHeight="1" x14ac:dyDescent="0.25">
      <c r="A2218" s="223" t="s">
        <v>604</v>
      </c>
      <c r="B2218" s="217">
        <v>6067891</v>
      </c>
      <c r="C2218" s="217">
        <v>8140939</v>
      </c>
      <c r="D2218" s="217">
        <v>723880</v>
      </c>
      <c r="E2218" s="217">
        <v>1124692</v>
      </c>
      <c r="F2218" s="217">
        <v>2319892</v>
      </c>
      <c r="G2218" s="217">
        <v>358851</v>
      </c>
      <c r="H2218" s="235">
        <v>18736145</v>
      </c>
      <c r="I2218" s="136"/>
      <c r="J2218" s="321" t="s">
        <v>280</v>
      </c>
      <c r="K2218" s="217">
        <v>9367743</v>
      </c>
      <c r="L2218" s="217">
        <v>9612639</v>
      </c>
      <c r="M2218" s="217">
        <v>762699</v>
      </c>
      <c r="N2218" s="217">
        <v>1140533</v>
      </c>
      <c r="O2218" s="217">
        <v>2937844</v>
      </c>
      <c r="P2218" s="217">
        <v>406748</v>
      </c>
      <c r="Q2218" s="235">
        <v>24228206</v>
      </c>
      <c r="R2218" s="136"/>
      <c r="AA2218" s="136"/>
      <c r="AB2218" s="136"/>
      <c r="AC2218" s="136"/>
      <c r="AD2218" s="136"/>
      <c r="AE2218" s="136"/>
      <c r="AF2218" s="136"/>
      <c r="AG2218" s="136"/>
      <c r="AH2218" s="136"/>
      <c r="AI2218" s="136"/>
      <c r="AJ2218" s="136"/>
      <c r="AK2218" s="136"/>
      <c r="AL2218" s="136"/>
      <c r="AM2218" s="136"/>
      <c r="AN2218" s="136"/>
      <c r="AO2218" s="136"/>
      <c r="AP2218" s="136"/>
      <c r="AQ2218" s="136"/>
      <c r="AR2218" s="136"/>
      <c r="AS2218" s="136"/>
      <c r="AT2218" s="136"/>
      <c r="AU2218" s="136"/>
      <c r="AV2218" s="136"/>
      <c r="AW2218" s="136"/>
      <c r="AX2218" s="136"/>
      <c r="AY2218" s="136"/>
      <c r="AZ2218" s="136"/>
      <c r="BA2218" s="136"/>
      <c r="BB2218" s="136"/>
      <c r="BC2218" s="136"/>
      <c r="BD2218" s="136"/>
      <c r="BE2218" s="136"/>
      <c r="BF2218" s="136"/>
      <c r="BG2218" s="136"/>
      <c r="BH2218" s="136"/>
      <c r="BI2218" s="136"/>
      <c r="BJ2218" s="136"/>
      <c r="BK2218" s="136"/>
      <c r="BL2218" s="136"/>
      <c r="BM2218" s="136"/>
      <c r="BN2218" s="136"/>
      <c r="BO2218" s="136"/>
      <c r="BP2218" s="136"/>
      <c r="BQ2218" s="136"/>
      <c r="BR2218" s="136"/>
      <c r="BS2218" s="136"/>
      <c r="BT2218" s="136"/>
      <c r="BU2218" s="136"/>
      <c r="BV2218" s="136"/>
      <c r="BW2218" s="136"/>
      <c r="BX2218" s="136"/>
      <c r="BY2218" s="136"/>
      <c r="BZ2218" s="136"/>
      <c r="CA2218" s="136"/>
      <c r="CB2218" s="136"/>
      <c r="CC2218" s="136"/>
      <c r="CD2218" s="136"/>
      <c r="CE2218" s="136"/>
      <c r="CF2218" s="136"/>
      <c r="CG2218" s="136"/>
      <c r="CH2218" s="136"/>
      <c r="CI2218" s="136"/>
      <c r="CJ2218" s="136"/>
      <c r="CK2218" s="136"/>
      <c r="CL2218" s="136"/>
      <c r="CM2218" s="136"/>
      <c r="CN2218" s="136"/>
      <c r="CO2218" s="136"/>
      <c r="CP2218" s="136"/>
      <c r="CQ2218" s="136"/>
      <c r="CR2218" s="136"/>
      <c r="CS2218" s="136"/>
      <c r="CT2218" s="136"/>
      <c r="CU2218" s="136"/>
      <c r="CV2218" s="136"/>
      <c r="CW2218" s="136"/>
      <c r="CX2218" s="136"/>
      <c r="CY2218" s="136"/>
      <c r="CZ2218" s="136"/>
      <c r="DA2218" s="136"/>
      <c r="DB2218" s="136"/>
      <c r="DC2218" s="136"/>
      <c r="DD2218" s="136"/>
      <c r="DE2218" s="136"/>
      <c r="DF2218" s="136"/>
      <c r="DG2218" s="136"/>
      <c r="DH2218" s="136"/>
      <c r="DI2218" s="136"/>
      <c r="DJ2218" s="136"/>
      <c r="DK2218" s="136"/>
      <c r="DL2218" s="136"/>
      <c r="DM2218" s="136"/>
      <c r="DN2218" s="136"/>
      <c r="DO2218" s="136"/>
      <c r="DP2218" s="136"/>
      <c r="DQ2218" s="136"/>
      <c r="DR2218" s="136"/>
      <c r="DS2218" s="136"/>
      <c r="DT2218" s="136"/>
      <c r="DU2218" s="136"/>
      <c r="DV2218" s="136"/>
      <c r="DW2218" s="136"/>
      <c r="DX2218" s="136"/>
      <c r="DY2218" s="136"/>
      <c r="DZ2218" s="136"/>
      <c r="EA2218" s="136"/>
      <c r="EB2218" s="136"/>
      <c r="EC2218" s="136"/>
      <c r="ED2218" s="136"/>
      <c r="EE2218" s="136"/>
      <c r="EF2218" s="136"/>
      <c r="EG2218" s="136"/>
      <c r="EH2218" s="136"/>
      <c r="EI2218" s="136"/>
      <c r="EJ2218" s="136"/>
      <c r="EK2218" s="136"/>
      <c r="EL2218" s="136"/>
      <c r="EM2218" s="136"/>
      <c r="EN2218" s="136"/>
      <c r="EO2218" s="136"/>
      <c r="EP2218" s="136"/>
      <c r="EQ2218" s="136"/>
      <c r="ER2218" s="136"/>
      <c r="ES2218" s="136"/>
      <c r="ET2218" s="136"/>
      <c r="EU2218" s="136"/>
      <c r="EV2218" s="136"/>
      <c r="EW2218" s="136"/>
      <c r="EX2218" s="136"/>
      <c r="EY2218" s="136"/>
      <c r="EZ2218" s="136"/>
      <c r="FA2218" s="136"/>
      <c r="FB2218" s="136"/>
      <c r="FC2218" s="136"/>
      <c r="FD2218" s="136"/>
      <c r="FE2218" s="136"/>
      <c r="FF2218" s="136"/>
      <c r="FG2218" s="136"/>
      <c r="FH2218" s="136"/>
      <c r="FI2218" s="136"/>
      <c r="FJ2218" s="136"/>
      <c r="FK2218" s="136"/>
      <c r="FL2218" s="136"/>
      <c r="FM2218" s="136"/>
      <c r="FN2218" s="136"/>
      <c r="FO2218" s="136"/>
      <c r="FP2218" s="136"/>
      <c r="FQ2218" s="136"/>
      <c r="FR2218" s="136"/>
      <c r="FS2218" s="136"/>
      <c r="FT2218" s="136"/>
      <c r="FU2218" s="136"/>
      <c r="FV2218" s="136"/>
      <c r="FW2218" s="136"/>
      <c r="FX2218" s="136"/>
      <c r="FY2218" s="136"/>
      <c r="FZ2218" s="136"/>
      <c r="GA2218" s="136"/>
      <c r="GB2218" s="136"/>
      <c r="GC2218" s="136"/>
      <c r="GD2218" s="136"/>
      <c r="GE2218" s="136"/>
      <c r="GF2218" s="136"/>
      <c r="GG2218" s="136"/>
      <c r="GH2218" s="136"/>
      <c r="GI2218" s="136"/>
      <c r="GJ2218" s="136"/>
      <c r="GK2218" s="136"/>
      <c r="GL2218" s="136"/>
      <c r="GM2218" s="136"/>
      <c r="GN2218" s="136"/>
      <c r="GO2218" s="136"/>
      <c r="GP2218" s="136"/>
      <c r="GQ2218" s="136"/>
      <c r="GR2218" s="136"/>
      <c r="GS2218" s="136"/>
      <c r="GT2218" s="136"/>
      <c r="GU2218" s="136"/>
      <c r="GV2218" s="136"/>
      <c r="GW2218" s="136"/>
      <c r="GX2218" s="136"/>
      <c r="GY2218" s="136"/>
      <c r="GZ2218" s="136"/>
      <c r="HA2218" s="136"/>
      <c r="HB2218" s="136"/>
      <c r="HC2218" s="136"/>
      <c r="HD2218" s="136"/>
      <c r="HE2218" s="136"/>
      <c r="HF2218" s="136"/>
      <c r="HG2218" s="136"/>
      <c r="HH2218" s="136"/>
      <c r="HI2218" s="136"/>
      <c r="HJ2218" s="136"/>
      <c r="HK2218" s="136"/>
      <c r="HL2218" s="136"/>
      <c r="HM2218" s="136"/>
      <c r="HN2218" s="136"/>
      <c r="HO2218" s="136"/>
      <c r="HP2218" s="136"/>
      <c r="HQ2218" s="136"/>
      <c r="HR2218" s="136"/>
      <c r="HS2218" s="136"/>
      <c r="HT2218" s="136"/>
      <c r="HU2218" s="136"/>
      <c r="HV2218" s="136"/>
      <c r="HW2218" s="136"/>
      <c r="HX2218" s="136"/>
      <c r="HY2218" s="136"/>
      <c r="HZ2218" s="136"/>
      <c r="IA2218" s="136"/>
      <c r="IB2218" s="136"/>
      <c r="IC2218" s="136"/>
      <c r="ID2218" s="136"/>
      <c r="IE2218" s="136"/>
      <c r="IF2218" s="136"/>
      <c r="IG2218" s="136"/>
    </row>
    <row r="2219" spans="1:241" ht="15" customHeight="1" x14ac:dyDescent="0.25">
      <c r="A2219" s="223" t="s">
        <v>374</v>
      </c>
      <c r="B2219" s="217">
        <v>6257374</v>
      </c>
      <c r="C2219" s="217">
        <v>5847554</v>
      </c>
      <c r="D2219" s="217">
        <v>622734</v>
      </c>
      <c r="E2219" s="217">
        <v>1111307</v>
      </c>
      <c r="F2219" s="217">
        <v>2734365</v>
      </c>
      <c r="G2219" s="217">
        <v>321842</v>
      </c>
      <c r="H2219" s="235">
        <v>16895176</v>
      </c>
      <c r="I2219" s="136"/>
      <c r="J2219" s="321" t="s">
        <v>279</v>
      </c>
      <c r="K2219" s="217">
        <v>13611333</v>
      </c>
      <c r="L2219" s="217">
        <v>10249395</v>
      </c>
      <c r="M2219" s="217">
        <v>1003651</v>
      </c>
      <c r="N2219" s="217">
        <v>1081631</v>
      </c>
      <c r="O2219" s="217">
        <v>2174535</v>
      </c>
      <c r="P2219" s="217">
        <v>419699</v>
      </c>
      <c r="Q2219" s="235">
        <v>28540244</v>
      </c>
      <c r="R2219" s="136"/>
      <c r="AA2219" s="136"/>
      <c r="AB2219" s="136"/>
      <c r="AC2219" s="136"/>
      <c r="AD2219" s="136"/>
      <c r="AE2219" s="136"/>
      <c r="AF2219" s="136"/>
      <c r="AG2219" s="136"/>
      <c r="AH2219" s="136"/>
      <c r="AI2219" s="136"/>
      <c r="AJ2219" s="136"/>
      <c r="AK2219" s="136"/>
      <c r="AL2219" s="136"/>
      <c r="AM2219" s="136"/>
      <c r="AN2219" s="136"/>
      <c r="AO2219" s="136"/>
      <c r="AP2219" s="136"/>
      <c r="AQ2219" s="136"/>
      <c r="AR2219" s="136"/>
      <c r="AS2219" s="136"/>
      <c r="AT2219" s="136"/>
      <c r="AU2219" s="136"/>
      <c r="AV2219" s="136"/>
      <c r="AW2219" s="136"/>
      <c r="AX2219" s="136"/>
      <c r="AY2219" s="136"/>
      <c r="AZ2219" s="136"/>
      <c r="BA2219" s="136"/>
      <c r="BB2219" s="136"/>
      <c r="BC2219" s="136"/>
      <c r="BD2219" s="136"/>
      <c r="BE2219" s="136"/>
      <c r="BF2219" s="136"/>
      <c r="BG2219" s="136"/>
      <c r="BH2219" s="136"/>
      <c r="BI2219" s="136"/>
      <c r="BJ2219" s="136"/>
      <c r="BK2219" s="136"/>
      <c r="BL2219" s="136"/>
      <c r="BM2219" s="136"/>
      <c r="BN2219" s="136"/>
      <c r="BO2219" s="136"/>
      <c r="BP2219" s="136"/>
      <c r="BQ2219" s="136"/>
      <c r="BR2219" s="136"/>
      <c r="BS2219" s="136"/>
      <c r="BT2219" s="136"/>
      <c r="BU2219" s="136"/>
      <c r="BV2219" s="136"/>
      <c r="BW2219" s="136"/>
      <c r="BX2219" s="136"/>
      <c r="BY2219" s="136"/>
      <c r="BZ2219" s="136"/>
      <c r="CA2219" s="136"/>
      <c r="CB2219" s="136"/>
      <c r="CC2219" s="136"/>
      <c r="CD2219" s="136"/>
      <c r="CE2219" s="136"/>
      <c r="CF2219" s="136"/>
      <c r="CG2219" s="136"/>
      <c r="CH2219" s="136"/>
      <c r="CI2219" s="136"/>
      <c r="CJ2219" s="136"/>
      <c r="CK2219" s="136"/>
      <c r="CL2219" s="136"/>
      <c r="CM2219" s="136"/>
      <c r="CN2219" s="136"/>
      <c r="CO2219" s="136"/>
      <c r="CP2219" s="136"/>
      <c r="CQ2219" s="136"/>
      <c r="CR2219" s="136"/>
      <c r="CS2219" s="136"/>
      <c r="CT2219" s="136"/>
      <c r="CU2219" s="136"/>
      <c r="CV2219" s="136"/>
      <c r="CW2219" s="136"/>
      <c r="CX2219" s="136"/>
      <c r="CY2219" s="136"/>
      <c r="CZ2219" s="136"/>
      <c r="DA2219" s="136"/>
      <c r="DB2219" s="136"/>
      <c r="DC2219" s="136"/>
      <c r="DD2219" s="136"/>
      <c r="DE2219" s="136"/>
      <c r="DF2219" s="136"/>
      <c r="DG2219" s="136"/>
      <c r="DH2219" s="136"/>
      <c r="DI2219" s="136"/>
      <c r="DJ2219" s="136"/>
      <c r="DK2219" s="136"/>
      <c r="DL2219" s="136"/>
      <c r="DM2219" s="136"/>
      <c r="DN2219" s="136"/>
      <c r="DO2219" s="136"/>
      <c r="DP2219" s="136"/>
      <c r="DQ2219" s="136"/>
      <c r="DR2219" s="136"/>
      <c r="DS2219" s="136"/>
      <c r="DT2219" s="136"/>
      <c r="DU2219" s="136"/>
      <c r="DV2219" s="136"/>
      <c r="DW2219" s="136"/>
      <c r="DX2219" s="136"/>
      <c r="DY2219" s="136"/>
      <c r="DZ2219" s="136"/>
      <c r="EA2219" s="136"/>
      <c r="EB2219" s="136"/>
      <c r="EC2219" s="136"/>
      <c r="ED2219" s="136"/>
      <c r="EE2219" s="136"/>
      <c r="EF2219" s="136"/>
      <c r="EG2219" s="136"/>
      <c r="EH2219" s="136"/>
      <c r="EI2219" s="136"/>
      <c r="EJ2219" s="136"/>
      <c r="EK2219" s="136"/>
      <c r="EL2219" s="136"/>
      <c r="EM2219" s="136"/>
      <c r="EN2219" s="136"/>
      <c r="EO2219" s="136"/>
      <c r="EP2219" s="136"/>
      <c r="EQ2219" s="136"/>
      <c r="ER2219" s="136"/>
      <c r="ES2219" s="136"/>
      <c r="ET2219" s="136"/>
      <c r="EU2219" s="136"/>
      <c r="EV2219" s="136"/>
      <c r="EW2219" s="136"/>
      <c r="EX2219" s="136"/>
      <c r="EY2219" s="136"/>
      <c r="EZ2219" s="136"/>
      <c r="FA2219" s="136"/>
      <c r="FB2219" s="136"/>
      <c r="FC2219" s="136"/>
      <c r="FD2219" s="136"/>
      <c r="FE2219" s="136"/>
      <c r="FF2219" s="136"/>
      <c r="FG2219" s="136"/>
      <c r="FH2219" s="136"/>
      <c r="FI2219" s="136"/>
      <c r="FJ2219" s="136"/>
      <c r="FK2219" s="136"/>
      <c r="FL2219" s="136"/>
      <c r="FM2219" s="136"/>
      <c r="FN2219" s="136"/>
      <c r="FO2219" s="136"/>
      <c r="FP2219" s="136"/>
      <c r="FQ2219" s="136"/>
      <c r="FR2219" s="136"/>
      <c r="FS2219" s="136"/>
      <c r="FT2219" s="136"/>
      <c r="FU2219" s="136"/>
      <c r="FV2219" s="136"/>
      <c r="FW2219" s="136"/>
      <c r="FX2219" s="136"/>
      <c r="FY2219" s="136"/>
      <c r="FZ2219" s="136"/>
      <c r="GA2219" s="136"/>
      <c r="GB2219" s="136"/>
      <c r="GC2219" s="136"/>
      <c r="GD2219" s="136"/>
      <c r="GE2219" s="136"/>
      <c r="GF2219" s="136"/>
      <c r="GG2219" s="136"/>
      <c r="GH2219" s="136"/>
      <c r="GI2219" s="136"/>
      <c r="GJ2219" s="136"/>
      <c r="GK2219" s="136"/>
      <c r="GL2219" s="136"/>
      <c r="GM2219" s="136"/>
      <c r="GN2219" s="136"/>
      <c r="GO2219" s="136"/>
      <c r="GP2219" s="136"/>
      <c r="GQ2219" s="136"/>
      <c r="GR2219" s="136"/>
      <c r="GS2219" s="136"/>
      <c r="GT2219" s="136"/>
      <c r="GU2219" s="136"/>
      <c r="GV2219" s="136"/>
      <c r="GW2219" s="136"/>
      <c r="GX2219" s="136"/>
      <c r="GY2219" s="136"/>
      <c r="GZ2219" s="136"/>
      <c r="HA2219" s="136"/>
      <c r="HB2219" s="136"/>
      <c r="HC2219" s="136"/>
      <c r="HD2219" s="136"/>
      <c r="HE2219" s="136"/>
      <c r="HF2219" s="136"/>
      <c r="HG2219" s="136"/>
      <c r="HH2219" s="136"/>
      <c r="HI2219" s="136"/>
      <c r="HJ2219" s="136"/>
      <c r="HK2219" s="136"/>
      <c r="HL2219" s="136"/>
      <c r="HM2219" s="136"/>
      <c r="HN2219" s="136"/>
      <c r="HO2219" s="136"/>
      <c r="HP2219" s="136"/>
      <c r="HQ2219" s="136"/>
      <c r="HR2219" s="136"/>
      <c r="HS2219" s="136"/>
      <c r="HT2219" s="136"/>
      <c r="HU2219" s="136"/>
      <c r="HV2219" s="136"/>
      <c r="HW2219" s="136"/>
      <c r="HX2219" s="136"/>
      <c r="HY2219" s="136"/>
      <c r="HZ2219" s="136"/>
      <c r="IA2219" s="136"/>
      <c r="IB2219" s="136"/>
      <c r="IC2219" s="136"/>
      <c r="ID2219" s="136"/>
      <c r="IE2219" s="136"/>
      <c r="IF2219" s="136"/>
      <c r="IG2219" s="136"/>
    </row>
    <row r="2220" spans="1:241" ht="15" customHeight="1" x14ac:dyDescent="0.25">
      <c r="A2220" s="223" t="s">
        <v>320</v>
      </c>
      <c r="B2220" s="217">
        <v>7853860</v>
      </c>
      <c r="C2220" s="217">
        <v>8226083</v>
      </c>
      <c r="D2220" s="217">
        <v>843252</v>
      </c>
      <c r="E2220" s="217">
        <v>925252</v>
      </c>
      <c r="F2220" s="217">
        <v>2621919</v>
      </c>
      <c r="G2220" s="217">
        <v>371056</v>
      </c>
      <c r="H2220" s="235">
        <v>20841422</v>
      </c>
      <c r="I2220" s="136"/>
      <c r="J2220" s="321" t="s">
        <v>763</v>
      </c>
      <c r="K2220" s="217">
        <v>8149386</v>
      </c>
      <c r="L2220" s="217">
        <v>8132635</v>
      </c>
      <c r="M2220" s="217">
        <v>1114851</v>
      </c>
      <c r="N2220" s="217">
        <v>827894</v>
      </c>
      <c r="O2220" s="217">
        <v>2164293</v>
      </c>
      <c r="P2220" s="217">
        <v>297344</v>
      </c>
      <c r="Q2220" s="235">
        <v>20686403</v>
      </c>
      <c r="R2220" s="136"/>
      <c r="AA2220" s="136"/>
      <c r="AB2220" s="136"/>
      <c r="AC2220" s="136"/>
      <c r="AD2220" s="136"/>
      <c r="AE2220" s="136"/>
      <c r="AF2220" s="136"/>
      <c r="AG2220" s="136"/>
      <c r="AH2220" s="136"/>
      <c r="AI2220" s="136"/>
      <c r="AJ2220" s="136"/>
      <c r="AK2220" s="136"/>
      <c r="AL2220" s="136"/>
      <c r="AM2220" s="136"/>
      <c r="AN2220" s="136"/>
      <c r="AO2220" s="136"/>
      <c r="AP2220" s="136"/>
      <c r="AQ2220" s="136"/>
      <c r="AR2220" s="136"/>
      <c r="AS2220" s="136"/>
      <c r="AT2220" s="136"/>
      <c r="AU2220" s="136"/>
      <c r="AV2220" s="136"/>
      <c r="AW2220" s="136"/>
      <c r="AX2220" s="136"/>
      <c r="AY2220" s="136"/>
      <c r="AZ2220" s="136"/>
      <c r="BA2220" s="136"/>
      <c r="BB2220" s="136"/>
      <c r="BC2220" s="136"/>
      <c r="BD2220" s="136"/>
      <c r="BE2220" s="136"/>
      <c r="BF2220" s="136"/>
      <c r="BG2220" s="136"/>
      <c r="BH2220" s="136"/>
      <c r="BI2220" s="136"/>
      <c r="BJ2220" s="136"/>
      <c r="BK2220" s="136"/>
      <c r="BL2220" s="136"/>
      <c r="BM2220" s="136"/>
      <c r="BN2220" s="136"/>
      <c r="BO2220" s="136"/>
      <c r="BP2220" s="136"/>
      <c r="BQ2220" s="136"/>
      <c r="BR2220" s="136"/>
      <c r="BS2220" s="136"/>
      <c r="BT2220" s="136"/>
      <c r="BU2220" s="136"/>
      <c r="BV2220" s="136"/>
      <c r="BW2220" s="136"/>
      <c r="BX2220" s="136"/>
      <c r="BY2220" s="136"/>
      <c r="BZ2220" s="136"/>
      <c r="CA2220" s="136"/>
      <c r="CB2220" s="136"/>
      <c r="CC2220" s="136"/>
      <c r="CD2220" s="136"/>
      <c r="CE2220" s="136"/>
      <c r="CF2220" s="136"/>
      <c r="CG2220" s="136"/>
      <c r="CH2220" s="136"/>
      <c r="CI2220" s="136"/>
      <c r="CJ2220" s="136"/>
      <c r="CK2220" s="136"/>
      <c r="CL2220" s="136"/>
      <c r="CM2220" s="136"/>
      <c r="CN2220" s="136"/>
      <c r="CO2220" s="136"/>
      <c r="CP2220" s="136"/>
      <c r="CQ2220" s="136"/>
      <c r="CR2220" s="136"/>
      <c r="CS2220" s="136"/>
      <c r="CT2220" s="136"/>
      <c r="CU2220" s="136"/>
      <c r="CV2220" s="136"/>
      <c r="CW2220" s="136"/>
      <c r="CX2220" s="136"/>
      <c r="CY2220" s="136"/>
      <c r="CZ2220" s="136"/>
      <c r="DA2220" s="136"/>
      <c r="DB2220" s="136"/>
      <c r="DC2220" s="136"/>
      <c r="DD2220" s="136"/>
      <c r="DE2220" s="136"/>
      <c r="DF2220" s="136"/>
      <c r="DG2220" s="136"/>
      <c r="DH2220" s="136"/>
      <c r="DI2220" s="136"/>
      <c r="DJ2220" s="136"/>
      <c r="DK2220" s="136"/>
      <c r="DL2220" s="136"/>
      <c r="DM2220" s="136"/>
      <c r="DN2220" s="136"/>
      <c r="DO2220" s="136"/>
      <c r="DP2220" s="136"/>
      <c r="DQ2220" s="136"/>
      <c r="DR2220" s="136"/>
      <c r="DS2220" s="136"/>
      <c r="DT2220" s="136"/>
      <c r="DU2220" s="136"/>
      <c r="DV2220" s="136"/>
      <c r="DW2220" s="136"/>
      <c r="DX2220" s="136"/>
      <c r="DY2220" s="136"/>
      <c r="DZ2220" s="136"/>
      <c r="EA2220" s="136"/>
      <c r="EB2220" s="136"/>
      <c r="EC2220" s="136"/>
      <c r="ED2220" s="136"/>
      <c r="EE2220" s="136"/>
      <c r="EF2220" s="136"/>
      <c r="EG2220" s="136"/>
      <c r="EH2220" s="136"/>
      <c r="EI2220" s="136"/>
      <c r="EJ2220" s="136"/>
      <c r="EK2220" s="136"/>
      <c r="EL2220" s="136"/>
      <c r="EM2220" s="136"/>
      <c r="EN2220" s="136"/>
      <c r="EO2220" s="136"/>
      <c r="EP2220" s="136"/>
      <c r="EQ2220" s="136"/>
      <c r="ER2220" s="136"/>
      <c r="ES2220" s="136"/>
      <c r="ET2220" s="136"/>
      <c r="EU2220" s="136"/>
      <c r="EV2220" s="136"/>
      <c r="EW2220" s="136"/>
      <c r="EX2220" s="136"/>
      <c r="EY2220" s="136"/>
      <c r="EZ2220" s="136"/>
      <c r="FA2220" s="136"/>
      <c r="FB2220" s="136"/>
      <c r="FC2220" s="136"/>
      <c r="FD2220" s="136"/>
      <c r="FE2220" s="136"/>
      <c r="FF2220" s="136"/>
      <c r="FG2220" s="136"/>
      <c r="FH2220" s="136"/>
      <c r="FI2220" s="136"/>
      <c r="FJ2220" s="136"/>
      <c r="FK2220" s="136"/>
      <c r="FL2220" s="136"/>
      <c r="FM2220" s="136"/>
      <c r="FN2220" s="136"/>
      <c r="FO2220" s="136"/>
      <c r="FP2220" s="136"/>
      <c r="FQ2220" s="136"/>
      <c r="FR2220" s="136"/>
      <c r="FS2220" s="136"/>
      <c r="FT2220" s="136"/>
      <c r="FU2220" s="136"/>
      <c r="FV2220" s="136"/>
      <c r="FW2220" s="136"/>
      <c r="FX2220" s="136"/>
      <c r="FY2220" s="136"/>
      <c r="FZ2220" s="136"/>
      <c r="GA2220" s="136"/>
      <c r="GB2220" s="136"/>
      <c r="GC2220" s="136"/>
      <c r="GD2220" s="136"/>
      <c r="GE2220" s="136"/>
      <c r="GF2220" s="136"/>
      <c r="GG2220" s="136"/>
      <c r="GH2220" s="136"/>
      <c r="GI2220" s="136"/>
      <c r="GJ2220" s="136"/>
      <c r="GK2220" s="136"/>
      <c r="GL2220" s="136"/>
      <c r="GM2220" s="136"/>
      <c r="GN2220" s="136"/>
      <c r="GO2220" s="136"/>
      <c r="GP2220" s="136"/>
      <c r="GQ2220" s="136"/>
      <c r="GR2220" s="136"/>
      <c r="GS2220" s="136"/>
      <c r="GT2220" s="136"/>
      <c r="GU2220" s="136"/>
      <c r="GV2220" s="136"/>
      <c r="GW2220" s="136"/>
      <c r="GX2220" s="136"/>
      <c r="GY2220" s="136"/>
      <c r="GZ2220" s="136"/>
      <c r="HA2220" s="136"/>
      <c r="HB2220" s="136"/>
      <c r="HC2220" s="136"/>
      <c r="HD2220" s="136"/>
      <c r="HE2220" s="136"/>
      <c r="HF2220" s="136"/>
      <c r="HG2220" s="136"/>
      <c r="HH2220" s="136"/>
      <c r="HI2220" s="136"/>
      <c r="HJ2220" s="136"/>
      <c r="HK2220" s="136"/>
      <c r="HL2220" s="136"/>
      <c r="HM2220" s="136"/>
      <c r="HN2220" s="136"/>
      <c r="HO2220" s="136"/>
      <c r="HP2220" s="136"/>
      <c r="HQ2220" s="136"/>
      <c r="HR2220" s="136"/>
      <c r="HS2220" s="136"/>
      <c r="HT2220" s="136"/>
      <c r="HU2220" s="136"/>
      <c r="HV2220" s="136"/>
      <c r="HW2220" s="136"/>
      <c r="HX2220" s="136"/>
      <c r="HY2220" s="136"/>
      <c r="HZ2220" s="136"/>
      <c r="IA2220" s="136"/>
      <c r="IB2220" s="136"/>
      <c r="IC2220" s="136"/>
      <c r="ID2220" s="136"/>
      <c r="IE2220" s="136"/>
      <c r="IF2220" s="136"/>
      <c r="IG2220" s="136"/>
    </row>
    <row r="2221" spans="1:241" ht="15" customHeight="1" x14ac:dyDescent="0.25">
      <c r="A2221" s="223" t="s">
        <v>319</v>
      </c>
      <c r="B2221" s="217">
        <v>7192364</v>
      </c>
      <c r="C2221" s="217">
        <v>5383521</v>
      </c>
      <c r="D2221" s="217">
        <v>606437</v>
      </c>
      <c r="E2221" s="217">
        <v>1092096</v>
      </c>
      <c r="F2221" s="217">
        <v>2745199</v>
      </c>
      <c r="G2221" s="217">
        <v>349310</v>
      </c>
      <c r="H2221" s="235">
        <v>17368927</v>
      </c>
      <c r="I2221" s="136"/>
      <c r="J2221" s="321" t="s">
        <v>851</v>
      </c>
      <c r="K2221" s="217">
        <v>7934734</v>
      </c>
      <c r="L2221" s="217">
        <v>6704258</v>
      </c>
      <c r="M2221" s="217">
        <v>1500482</v>
      </c>
      <c r="N2221" s="217">
        <v>1184520</v>
      </c>
      <c r="O2221" s="217">
        <v>2478744</v>
      </c>
      <c r="P2221" s="217">
        <v>346221</v>
      </c>
      <c r="Q2221" s="235">
        <v>20148959</v>
      </c>
      <c r="R2221" s="136"/>
      <c r="AA2221" s="136"/>
      <c r="AB2221" s="136"/>
      <c r="AC2221" s="136"/>
      <c r="AD2221" s="136"/>
      <c r="AE2221" s="136"/>
      <c r="AF2221" s="136"/>
      <c r="AG2221" s="136"/>
      <c r="AH2221" s="136"/>
      <c r="AI2221" s="136"/>
      <c r="AJ2221" s="136"/>
      <c r="AK2221" s="136"/>
      <c r="AL2221" s="136"/>
      <c r="AM2221" s="136"/>
      <c r="AN2221" s="136"/>
      <c r="AO2221" s="136"/>
      <c r="AP2221" s="136"/>
      <c r="AQ2221" s="136"/>
      <c r="AR2221" s="136"/>
      <c r="AS2221" s="136"/>
      <c r="AT2221" s="136"/>
      <c r="AU2221" s="136"/>
      <c r="AV2221" s="136"/>
      <c r="AW2221" s="136"/>
      <c r="AX2221" s="136"/>
      <c r="AY2221" s="136"/>
      <c r="AZ2221" s="136"/>
      <c r="BA2221" s="136"/>
      <c r="BB2221" s="136"/>
      <c r="BC2221" s="136"/>
      <c r="BD2221" s="136"/>
      <c r="BE2221" s="136"/>
      <c r="BF2221" s="136"/>
      <c r="BG2221" s="136"/>
      <c r="BH2221" s="136"/>
      <c r="BI2221" s="136"/>
      <c r="BJ2221" s="136"/>
      <c r="BK2221" s="136"/>
      <c r="BL2221" s="136"/>
      <c r="BM2221" s="136"/>
      <c r="BN2221" s="136"/>
      <c r="BO2221" s="136"/>
      <c r="BP2221" s="136"/>
      <c r="BQ2221" s="136"/>
      <c r="BR2221" s="136"/>
      <c r="BS2221" s="136"/>
      <c r="BT2221" s="136"/>
      <c r="BU2221" s="136"/>
      <c r="BV2221" s="136"/>
      <c r="BW2221" s="136"/>
      <c r="BX2221" s="136"/>
      <c r="BY2221" s="136"/>
      <c r="BZ2221" s="136"/>
      <c r="CA2221" s="136"/>
      <c r="CB2221" s="136"/>
      <c r="CC2221" s="136"/>
      <c r="CD2221" s="136"/>
      <c r="CE2221" s="136"/>
      <c r="CF2221" s="136"/>
      <c r="CG2221" s="136"/>
      <c r="CH2221" s="136"/>
      <c r="CI2221" s="136"/>
      <c r="CJ2221" s="136"/>
      <c r="CK2221" s="136"/>
      <c r="CL2221" s="136"/>
      <c r="CM2221" s="136"/>
      <c r="CN2221" s="136"/>
      <c r="CO2221" s="136"/>
      <c r="CP2221" s="136"/>
      <c r="CQ2221" s="136"/>
      <c r="CR2221" s="136"/>
      <c r="CS2221" s="136"/>
      <c r="CT2221" s="136"/>
      <c r="CU2221" s="136"/>
      <c r="CV2221" s="136"/>
      <c r="CW2221" s="136"/>
      <c r="CX2221" s="136"/>
      <c r="CY2221" s="136"/>
      <c r="CZ2221" s="136"/>
      <c r="DA2221" s="136"/>
      <c r="DB2221" s="136"/>
      <c r="DC2221" s="136"/>
      <c r="DD2221" s="136"/>
      <c r="DE2221" s="136"/>
      <c r="DF2221" s="136"/>
      <c r="DG2221" s="136"/>
      <c r="DH2221" s="136"/>
      <c r="DI2221" s="136"/>
      <c r="DJ2221" s="136"/>
      <c r="DK2221" s="136"/>
      <c r="DL2221" s="136"/>
      <c r="DM2221" s="136"/>
      <c r="DN2221" s="136"/>
      <c r="DO2221" s="136"/>
      <c r="DP2221" s="136"/>
      <c r="DQ2221" s="136"/>
      <c r="DR2221" s="136"/>
      <c r="DS2221" s="136"/>
      <c r="DT2221" s="136"/>
      <c r="DU2221" s="136"/>
      <c r="DV2221" s="136"/>
      <c r="DW2221" s="136"/>
      <c r="DX2221" s="136"/>
      <c r="DY2221" s="136"/>
      <c r="DZ2221" s="136"/>
      <c r="EA2221" s="136"/>
      <c r="EB2221" s="136"/>
      <c r="EC2221" s="136"/>
      <c r="ED2221" s="136"/>
      <c r="EE2221" s="136"/>
      <c r="EF2221" s="136"/>
      <c r="EG2221" s="136"/>
      <c r="EH2221" s="136"/>
      <c r="EI2221" s="136"/>
      <c r="EJ2221" s="136"/>
      <c r="EK2221" s="136"/>
      <c r="EL2221" s="136"/>
      <c r="EM2221" s="136"/>
      <c r="EN2221" s="136"/>
      <c r="EO2221" s="136"/>
      <c r="EP2221" s="136"/>
      <c r="EQ2221" s="136"/>
      <c r="ER2221" s="136"/>
      <c r="ES2221" s="136"/>
      <c r="ET2221" s="136"/>
      <c r="EU2221" s="136"/>
      <c r="EV2221" s="136"/>
      <c r="EW2221" s="136"/>
      <c r="EX2221" s="136"/>
      <c r="EY2221" s="136"/>
      <c r="EZ2221" s="136"/>
      <c r="FA2221" s="136"/>
      <c r="FB2221" s="136"/>
      <c r="FC2221" s="136"/>
      <c r="FD2221" s="136"/>
      <c r="FE2221" s="136"/>
      <c r="FF2221" s="136"/>
      <c r="FG2221" s="136"/>
      <c r="FH2221" s="136"/>
      <c r="FI2221" s="136"/>
      <c r="FJ2221" s="136"/>
      <c r="FK2221" s="136"/>
      <c r="FL2221" s="136"/>
      <c r="FM2221" s="136"/>
      <c r="FN2221" s="136"/>
      <c r="FO2221" s="136"/>
      <c r="FP2221" s="136"/>
      <c r="FQ2221" s="136"/>
      <c r="FR2221" s="136"/>
      <c r="FS2221" s="136"/>
      <c r="FT2221" s="136"/>
      <c r="FU2221" s="136"/>
      <c r="FV2221" s="136"/>
      <c r="FW2221" s="136"/>
      <c r="FX2221" s="136"/>
      <c r="FY2221" s="136"/>
      <c r="FZ2221" s="136"/>
      <c r="GA2221" s="136"/>
      <c r="GB2221" s="136"/>
      <c r="GC2221" s="136"/>
      <c r="GD2221" s="136"/>
      <c r="GE2221" s="136"/>
      <c r="GF2221" s="136"/>
      <c r="GG2221" s="136"/>
      <c r="GH2221" s="136"/>
      <c r="GI2221" s="136"/>
      <c r="GJ2221" s="136"/>
      <c r="GK2221" s="136"/>
      <c r="GL2221" s="136"/>
      <c r="GM2221" s="136"/>
      <c r="GN2221" s="136"/>
      <c r="GO2221" s="136"/>
      <c r="GP2221" s="136"/>
      <c r="GQ2221" s="136"/>
      <c r="GR2221" s="136"/>
      <c r="GS2221" s="136"/>
      <c r="GT2221" s="136"/>
      <c r="GU2221" s="136"/>
      <c r="GV2221" s="136"/>
      <c r="GW2221" s="136"/>
      <c r="GX2221" s="136"/>
      <c r="GY2221" s="136"/>
      <c r="GZ2221" s="136"/>
      <c r="HA2221" s="136"/>
      <c r="HB2221" s="136"/>
      <c r="HC2221" s="136"/>
      <c r="HD2221" s="136"/>
      <c r="HE2221" s="136"/>
      <c r="HF2221" s="136"/>
      <c r="HG2221" s="136"/>
      <c r="HH2221" s="136"/>
      <c r="HI2221" s="136"/>
      <c r="HJ2221" s="136"/>
      <c r="HK2221" s="136"/>
      <c r="HL2221" s="136"/>
      <c r="HM2221" s="136"/>
      <c r="HN2221" s="136"/>
      <c r="HO2221" s="136"/>
      <c r="HP2221" s="136"/>
      <c r="HQ2221" s="136"/>
      <c r="HR2221" s="136"/>
      <c r="HS2221" s="136"/>
      <c r="HT2221" s="136"/>
      <c r="HU2221" s="136"/>
      <c r="HV2221" s="136"/>
      <c r="HW2221" s="136"/>
      <c r="HX2221" s="136"/>
      <c r="HY2221" s="136"/>
      <c r="HZ2221" s="136"/>
      <c r="IA2221" s="136"/>
      <c r="IB2221" s="136"/>
      <c r="IC2221" s="136"/>
      <c r="ID2221" s="136"/>
      <c r="IE2221" s="136"/>
      <c r="IF2221" s="136"/>
      <c r="IG2221" s="136"/>
    </row>
    <row r="2222" spans="1:241" ht="15" customHeight="1" x14ac:dyDescent="0.25">
      <c r="A2222" s="223" t="s">
        <v>318</v>
      </c>
      <c r="B2222" s="217">
        <v>11787760</v>
      </c>
      <c r="C2222" s="217">
        <v>5631132</v>
      </c>
      <c r="D2222" s="217">
        <v>794218</v>
      </c>
      <c r="E2222" s="217">
        <v>1076232</v>
      </c>
      <c r="F2222" s="217">
        <v>3140870</v>
      </c>
      <c r="G2222" s="217">
        <v>556507</v>
      </c>
      <c r="H2222" s="235">
        <v>22986719</v>
      </c>
      <c r="I2222" s="136"/>
      <c r="J2222" s="321" t="s">
        <v>276</v>
      </c>
      <c r="K2222" s="217">
        <v>9465744</v>
      </c>
      <c r="L2222" s="217">
        <v>5702006</v>
      </c>
      <c r="M2222" s="217">
        <v>2236880</v>
      </c>
      <c r="N2222" s="217">
        <v>1120300</v>
      </c>
      <c r="O2222" s="217">
        <v>2212172</v>
      </c>
      <c r="P2222" s="217">
        <v>289648</v>
      </c>
      <c r="Q2222" s="235">
        <v>21026750</v>
      </c>
      <c r="R2222" s="136"/>
      <c r="AA2222" s="136"/>
      <c r="AB2222" s="136"/>
      <c r="AC2222" s="136"/>
      <c r="AD2222" s="136"/>
      <c r="AE2222" s="136"/>
      <c r="AF2222" s="136"/>
      <c r="AG2222" s="136"/>
      <c r="AH2222" s="136"/>
      <c r="AI2222" s="136"/>
      <c r="AJ2222" s="136"/>
      <c r="AK2222" s="136"/>
      <c r="AL2222" s="136"/>
      <c r="AM2222" s="136"/>
      <c r="AN2222" s="136"/>
      <c r="AO2222" s="136"/>
      <c r="AP2222" s="136"/>
      <c r="AQ2222" s="136"/>
      <c r="AR2222" s="136"/>
      <c r="AS2222" s="136"/>
      <c r="AT2222" s="136"/>
      <c r="AU2222" s="136"/>
      <c r="AV2222" s="136"/>
      <c r="AW2222" s="136"/>
      <c r="AX2222" s="136"/>
      <c r="AY2222" s="136"/>
      <c r="AZ2222" s="136"/>
      <c r="BA2222" s="136"/>
      <c r="BB2222" s="136"/>
      <c r="BC2222" s="136"/>
      <c r="BD2222" s="136"/>
      <c r="BE2222" s="136"/>
      <c r="BF2222" s="136"/>
      <c r="BG2222" s="136"/>
      <c r="BH2222" s="136"/>
      <c r="BI2222" s="136"/>
      <c r="BJ2222" s="136"/>
      <c r="BK2222" s="136"/>
      <c r="BL2222" s="136"/>
      <c r="BM2222" s="136"/>
      <c r="BN2222" s="136"/>
      <c r="BO2222" s="136"/>
      <c r="BP2222" s="136"/>
      <c r="BQ2222" s="136"/>
      <c r="BR2222" s="136"/>
      <c r="BS2222" s="136"/>
      <c r="BT2222" s="136"/>
      <c r="BU2222" s="136"/>
      <c r="BV2222" s="136"/>
      <c r="BW2222" s="136"/>
      <c r="BX2222" s="136"/>
      <c r="BY2222" s="136"/>
      <c r="BZ2222" s="136"/>
      <c r="CA2222" s="136"/>
      <c r="CB2222" s="136"/>
      <c r="CC2222" s="136"/>
      <c r="CD2222" s="136"/>
      <c r="CE2222" s="136"/>
      <c r="CF2222" s="136"/>
      <c r="CG2222" s="136"/>
      <c r="CH2222" s="136"/>
      <c r="CI2222" s="136"/>
      <c r="CJ2222" s="136"/>
      <c r="CK2222" s="136"/>
      <c r="CL2222" s="136"/>
      <c r="CM2222" s="136"/>
      <c r="CN2222" s="136"/>
      <c r="CO2222" s="136"/>
      <c r="CP2222" s="136"/>
      <c r="CQ2222" s="136"/>
      <c r="CR2222" s="136"/>
      <c r="CS2222" s="136"/>
      <c r="CT2222" s="136"/>
      <c r="CU2222" s="136"/>
      <c r="CV2222" s="136"/>
      <c r="CW2222" s="136"/>
      <c r="CX2222" s="136"/>
      <c r="CY2222" s="136"/>
      <c r="CZ2222" s="136"/>
      <c r="DA2222" s="136"/>
      <c r="DB2222" s="136"/>
      <c r="DC2222" s="136"/>
      <c r="DD2222" s="136"/>
      <c r="DE2222" s="136"/>
      <c r="DF2222" s="136"/>
      <c r="DG2222" s="136"/>
      <c r="DH2222" s="136"/>
      <c r="DI2222" s="136"/>
      <c r="DJ2222" s="136"/>
      <c r="DK2222" s="136"/>
      <c r="DL2222" s="136"/>
      <c r="DM2222" s="136"/>
      <c r="DN2222" s="136"/>
      <c r="DO2222" s="136"/>
      <c r="DP2222" s="136"/>
      <c r="DQ2222" s="136"/>
      <c r="DR2222" s="136"/>
      <c r="DS2222" s="136"/>
      <c r="DT2222" s="136"/>
      <c r="DU2222" s="136"/>
      <c r="DV2222" s="136"/>
      <c r="DW2222" s="136"/>
      <c r="DX2222" s="136"/>
      <c r="DY2222" s="136"/>
      <c r="DZ2222" s="136"/>
      <c r="EA2222" s="136"/>
      <c r="EB2222" s="136"/>
      <c r="EC2222" s="136"/>
      <c r="ED2222" s="136"/>
      <c r="EE2222" s="136"/>
      <c r="EF2222" s="136"/>
      <c r="EG2222" s="136"/>
      <c r="EH2222" s="136"/>
      <c r="EI2222" s="136"/>
      <c r="EJ2222" s="136"/>
      <c r="EK2222" s="136"/>
      <c r="EL2222" s="136"/>
      <c r="EM2222" s="136"/>
      <c r="EN2222" s="136"/>
      <c r="EO2222" s="136"/>
      <c r="EP2222" s="136"/>
      <c r="EQ2222" s="136"/>
      <c r="ER2222" s="136"/>
      <c r="ES2222" s="136"/>
      <c r="ET2222" s="136"/>
      <c r="EU2222" s="136"/>
      <c r="EV2222" s="136"/>
      <c r="EW2222" s="136"/>
      <c r="EX2222" s="136"/>
      <c r="EY2222" s="136"/>
      <c r="EZ2222" s="136"/>
      <c r="FA2222" s="136"/>
      <c r="FB2222" s="136"/>
      <c r="FC2222" s="136"/>
      <c r="FD2222" s="136"/>
      <c r="FE2222" s="136"/>
      <c r="FF2222" s="136"/>
      <c r="FG2222" s="136"/>
      <c r="FH2222" s="136"/>
      <c r="FI2222" s="136"/>
      <c r="FJ2222" s="136"/>
      <c r="FK2222" s="136"/>
      <c r="FL2222" s="136"/>
      <c r="FM2222" s="136"/>
      <c r="FN2222" s="136"/>
      <c r="FO2222" s="136"/>
      <c r="FP2222" s="136"/>
      <c r="FQ2222" s="136"/>
      <c r="FR2222" s="136"/>
      <c r="FS2222" s="136"/>
      <c r="FT2222" s="136"/>
      <c r="FU2222" s="136"/>
      <c r="FV2222" s="136"/>
      <c r="FW2222" s="136"/>
      <c r="FX2222" s="136"/>
      <c r="FY2222" s="136"/>
      <c r="FZ2222" s="136"/>
      <c r="GA2222" s="136"/>
      <c r="GB2222" s="136"/>
      <c r="GC2222" s="136"/>
      <c r="GD2222" s="136"/>
      <c r="GE2222" s="136"/>
      <c r="GF2222" s="136"/>
      <c r="GG2222" s="136"/>
      <c r="GH2222" s="136"/>
      <c r="GI2222" s="136"/>
      <c r="GJ2222" s="136"/>
      <c r="GK2222" s="136"/>
      <c r="GL2222" s="136"/>
      <c r="GM2222" s="136"/>
      <c r="GN2222" s="136"/>
      <c r="GO2222" s="136"/>
      <c r="GP2222" s="136"/>
      <c r="GQ2222" s="136"/>
      <c r="GR2222" s="136"/>
      <c r="GS2222" s="136"/>
      <c r="GT2222" s="136"/>
      <c r="GU2222" s="136"/>
      <c r="GV2222" s="136"/>
      <c r="GW2222" s="136"/>
      <c r="GX2222" s="136"/>
      <c r="GY2222" s="136"/>
      <c r="GZ2222" s="136"/>
      <c r="HA2222" s="136"/>
      <c r="HB2222" s="136"/>
      <c r="HC2222" s="136"/>
      <c r="HD2222" s="136"/>
      <c r="HE2222" s="136"/>
      <c r="HF2222" s="136"/>
      <c r="HG2222" s="136"/>
      <c r="HH2222" s="136"/>
      <c r="HI2222" s="136"/>
      <c r="HJ2222" s="136"/>
      <c r="HK2222" s="136"/>
      <c r="HL2222" s="136"/>
      <c r="HM2222" s="136"/>
      <c r="HN2222" s="136"/>
      <c r="HO2222" s="136"/>
      <c r="HP2222" s="136"/>
      <c r="HQ2222" s="136"/>
      <c r="HR2222" s="136"/>
      <c r="HS2222" s="136"/>
      <c r="HT2222" s="136"/>
      <c r="HU2222" s="136"/>
      <c r="HV2222" s="136"/>
      <c r="HW2222" s="136"/>
      <c r="HX2222" s="136"/>
      <c r="HY2222" s="136"/>
      <c r="HZ2222" s="136"/>
      <c r="IA2222" s="136"/>
      <c r="IB2222" s="136"/>
      <c r="IC2222" s="136"/>
      <c r="ID2222" s="136"/>
      <c r="IE2222" s="136"/>
      <c r="IF2222" s="136"/>
      <c r="IG2222" s="136"/>
    </row>
    <row r="2223" spans="1:241" ht="15" customHeight="1" x14ac:dyDescent="0.25">
      <c r="A2223" s="223" t="s">
        <v>605</v>
      </c>
      <c r="B2223" s="217">
        <v>3084323</v>
      </c>
      <c r="C2223" s="217">
        <v>5092475</v>
      </c>
      <c r="D2223" s="217">
        <v>541163</v>
      </c>
      <c r="E2223" s="217">
        <v>917221</v>
      </c>
      <c r="F2223" s="217">
        <v>3064632</v>
      </c>
      <c r="G2223" s="217">
        <v>335598</v>
      </c>
      <c r="H2223" s="235">
        <v>13035412</v>
      </c>
      <c r="I2223" s="136"/>
      <c r="J2223" s="321" t="s">
        <v>275</v>
      </c>
      <c r="K2223" s="217">
        <v>7767715</v>
      </c>
      <c r="L2223" s="217">
        <v>6521401</v>
      </c>
      <c r="M2223" s="217">
        <v>2357078</v>
      </c>
      <c r="N2223" s="217">
        <v>1264505</v>
      </c>
      <c r="O2223" s="217">
        <v>2028340</v>
      </c>
      <c r="P2223" s="217">
        <v>336268</v>
      </c>
      <c r="Q2223" s="235">
        <v>20275307</v>
      </c>
      <c r="R2223" s="136"/>
      <c r="AA2223" s="136"/>
      <c r="AB2223" s="136"/>
      <c r="AC2223" s="136"/>
      <c r="AD2223" s="136"/>
      <c r="AE2223" s="136"/>
      <c r="AF2223" s="136"/>
      <c r="AG2223" s="136"/>
      <c r="AH2223" s="136"/>
      <c r="AI2223" s="136"/>
      <c r="AJ2223" s="136"/>
      <c r="AK2223" s="136"/>
      <c r="AL2223" s="136"/>
      <c r="AM2223" s="136"/>
      <c r="AN2223" s="136"/>
      <c r="AO2223" s="136"/>
      <c r="AP2223" s="136"/>
      <c r="AQ2223" s="136"/>
      <c r="AR2223" s="136"/>
      <c r="AS2223" s="136"/>
      <c r="AT2223" s="136"/>
      <c r="AU2223" s="136"/>
      <c r="AV2223" s="136"/>
      <c r="AW2223" s="136"/>
      <c r="AX2223" s="136"/>
      <c r="AY2223" s="136"/>
      <c r="AZ2223" s="136"/>
      <c r="BA2223" s="136"/>
      <c r="BB2223" s="136"/>
      <c r="BC2223" s="136"/>
      <c r="BD2223" s="136"/>
      <c r="BE2223" s="136"/>
      <c r="BF2223" s="136"/>
      <c r="BG2223" s="136"/>
      <c r="BH2223" s="136"/>
      <c r="BI2223" s="136"/>
      <c r="BJ2223" s="136"/>
      <c r="BK2223" s="136"/>
      <c r="BL2223" s="136"/>
      <c r="BM2223" s="136"/>
      <c r="BN2223" s="136"/>
      <c r="BO2223" s="136"/>
      <c r="BP2223" s="136"/>
      <c r="BQ2223" s="136"/>
      <c r="BR2223" s="136"/>
      <c r="BS2223" s="136"/>
      <c r="BT2223" s="136"/>
      <c r="BU2223" s="136"/>
      <c r="BV2223" s="136"/>
      <c r="BW2223" s="136"/>
      <c r="BX2223" s="136"/>
      <c r="BY2223" s="136"/>
      <c r="BZ2223" s="136"/>
      <c r="CA2223" s="136"/>
      <c r="CB2223" s="136"/>
      <c r="CC2223" s="136"/>
      <c r="CD2223" s="136"/>
      <c r="CE2223" s="136"/>
      <c r="CF2223" s="136"/>
      <c r="CG2223" s="136"/>
      <c r="CH2223" s="136"/>
      <c r="CI2223" s="136"/>
      <c r="CJ2223" s="136"/>
      <c r="CK2223" s="136"/>
      <c r="CL2223" s="136"/>
      <c r="CM2223" s="136"/>
      <c r="CN2223" s="136"/>
      <c r="CO2223" s="136"/>
      <c r="CP2223" s="136"/>
      <c r="CQ2223" s="136"/>
      <c r="CR2223" s="136"/>
      <c r="CS2223" s="136"/>
      <c r="CT2223" s="136"/>
      <c r="CU2223" s="136"/>
      <c r="CV2223" s="136"/>
      <c r="CW2223" s="136"/>
      <c r="CX2223" s="136"/>
      <c r="CY2223" s="136"/>
      <c r="CZ2223" s="136"/>
      <c r="DA2223" s="136"/>
      <c r="DB2223" s="136"/>
      <c r="DC2223" s="136"/>
      <c r="DD2223" s="136"/>
      <c r="DE2223" s="136"/>
      <c r="DF2223" s="136"/>
      <c r="DG2223" s="136"/>
      <c r="DH2223" s="136"/>
      <c r="DI2223" s="136"/>
      <c r="DJ2223" s="136"/>
      <c r="DK2223" s="136"/>
      <c r="DL2223" s="136"/>
      <c r="DM2223" s="136"/>
      <c r="DN2223" s="136"/>
      <c r="DO2223" s="136"/>
      <c r="DP2223" s="136"/>
      <c r="DQ2223" s="136"/>
      <c r="DR2223" s="136"/>
      <c r="DS2223" s="136"/>
      <c r="DT2223" s="136"/>
      <c r="DU2223" s="136"/>
      <c r="DV2223" s="136"/>
      <c r="DW2223" s="136"/>
      <c r="DX2223" s="136"/>
      <c r="DY2223" s="136"/>
      <c r="DZ2223" s="136"/>
      <c r="EA2223" s="136"/>
      <c r="EB2223" s="136"/>
      <c r="EC2223" s="136"/>
      <c r="ED2223" s="136"/>
      <c r="EE2223" s="136"/>
      <c r="EF2223" s="136"/>
      <c r="EG2223" s="136"/>
      <c r="EH2223" s="136"/>
      <c r="EI2223" s="136"/>
      <c r="EJ2223" s="136"/>
      <c r="EK2223" s="136"/>
      <c r="EL2223" s="136"/>
      <c r="EM2223" s="136"/>
      <c r="EN2223" s="136"/>
      <c r="EO2223" s="136"/>
      <c r="EP2223" s="136"/>
      <c r="EQ2223" s="136"/>
      <c r="ER2223" s="136"/>
      <c r="ES2223" s="136"/>
      <c r="ET2223" s="136"/>
      <c r="EU2223" s="136"/>
      <c r="EV2223" s="136"/>
      <c r="EW2223" s="136"/>
      <c r="EX2223" s="136"/>
      <c r="EY2223" s="136"/>
      <c r="EZ2223" s="136"/>
      <c r="FA2223" s="136"/>
      <c r="FB2223" s="136"/>
      <c r="FC2223" s="136"/>
      <c r="FD2223" s="136"/>
      <c r="FE2223" s="136"/>
      <c r="FF2223" s="136"/>
      <c r="FG2223" s="136"/>
      <c r="FH2223" s="136"/>
      <c r="FI2223" s="136"/>
      <c r="FJ2223" s="136"/>
      <c r="FK2223" s="136"/>
      <c r="FL2223" s="136"/>
      <c r="FM2223" s="136"/>
      <c r="FN2223" s="136"/>
      <c r="FO2223" s="136"/>
      <c r="FP2223" s="136"/>
      <c r="FQ2223" s="136"/>
      <c r="FR2223" s="136"/>
      <c r="FS2223" s="136"/>
      <c r="FT2223" s="136"/>
      <c r="FU2223" s="136"/>
      <c r="FV2223" s="136"/>
      <c r="FW2223" s="136"/>
      <c r="FX2223" s="136"/>
      <c r="FY2223" s="136"/>
      <c r="FZ2223" s="136"/>
      <c r="GA2223" s="136"/>
      <c r="GB2223" s="136"/>
      <c r="GC2223" s="136"/>
      <c r="GD2223" s="136"/>
      <c r="GE2223" s="136"/>
      <c r="GF2223" s="136"/>
      <c r="GG2223" s="136"/>
      <c r="GH2223" s="136"/>
      <c r="GI2223" s="136"/>
      <c r="GJ2223" s="136"/>
      <c r="GK2223" s="136"/>
      <c r="GL2223" s="136"/>
      <c r="GM2223" s="136"/>
      <c r="GN2223" s="136"/>
      <c r="GO2223" s="136"/>
      <c r="GP2223" s="136"/>
      <c r="GQ2223" s="136"/>
      <c r="GR2223" s="136"/>
      <c r="GS2223" s="136"/>
      <c r="GT2223" s="136"/>
      <c r="GU2223" s="136"/>
      <c r="GV2223" s="136"/>
      <c r="GW2223" s="136"/>
      <c r="GX2223" s="136"/>
      <c r="GY2223" s="136"/>
      <c r="GZ2223" s="136"/>
      <c r="HA2223" s="136"/>
      <c r="HB2223" s="136"/>
      <c r="HC2223" s="136"/>
      <c r="HD2223" s="136"/>
      <c r="HE2223" s="136"/>
      <c r="HF2223" s="136"/>
      <c r="HG2223" s="136"/>
      <c r="HH2223" s="136"/>
      <c r="HI2223" s="136"/>
      <c r="HJ2223" s="136"/>
      <c r="HK2223" s="136"/>
      <c r="HL2223" s="136"/>
      <c r="HM2223" s="136"/>
      <c r="HN2223" s="136"/>
      <c r="HO2223" s="136"/>
      <c r="HP2223" s="136"/>
      <c r="HQ2223" s="136"/>
      <c r="HR2223" s="136"/>
      <c r="HS2223" s="136"/>
      <c r="HT2223" s="136"/>
      <c r="HU2223" s="136"/>
      <c r="HV2223" s="136"/>
      <c r="HW2223" s="136"/>
      <c r="HX2223" s="136"/>
      <c r="HY2223" s="136"/>
      <c r="HZ2223" s="136"/>
      <c r="IA2223" s="136"/>
      <c r="IB2223" s="136"/>
      <c r="IC2223" s="136"/>
      <c r="ID2223" s="136"/>
      <c r="IE2223" s="136"/>
      <c r="IF2223" s="136"/>
      <c r="IG2223" s="136"/>
    </row>
    <row r="2224" spans="1:241" ht="15" customHeight="1" x14ac:dyDescent="0.25">
      <c r="A2224" s="223" t="s">
        <v>375</v>
      </c>
      <c r="B2224" s="217">
        <v>10261252</v>
      </c>
      <c r="C2224" s="217">
        <v>5486566</v>
      </c>
      <c r="D2224" s="217">
        <v>644343</v>
      </c>
      <c r="E2224" s="217">
        <v>1595731</v>
      </c>
      <c r="F2224" s="217">
        <v>2828908</v>
      </c>
      <c r="G2224" s="217">
        <v>416729</v>
      </c>
      <c r="H2224" s="235">
        <v>21233529</v>
      </c>
      <c r="I2224" s="136"/>
      <c r="J2224" s="321" t="s">
        <v>274</v>
      </c>
      <c r="K2224" s="217">
        <v>9792558</v>
      </c>
      <c r="L2224" s="217">
        <v>8433060</v>
      </c>
      <c r="M2224" s="217">
        <v>1166000</v>
      </c>
      <c r="N2224" s="217">
        <v>998391</v>
      </c>
      <c r="O2224" s="217">
        <v>1964465</v>
      </c>
      <c r="P2224" s="217">
        <v>353446</v>
      </c>
      <c r="Q2224" s="235">
        <v>22707920</v>
      </c>
      <c r="R2224" s="136"/>
      <c r="AA2224" s="136"/>
      <c r="AB2224" s="136"/>
      <c r="AC2224" s="136"/>
      <c r="AD2224" s="136"/>
      <c r="AE2224" s="136"/>
      <c r="AF2224" s="136"/>
      <c r="AG2224" s="136"/>
      <c r="AH2224" s="136"/>
      <c r="AI2224" s="136"/>
      <c r="AJ2224" s="136"/>
      <c r="AK2224" s="136"/>
      <c r="AL2224" s="136"/>
      <c r="AM2224" s="136"/>
      <c r="AN2224" s="136"/>
      <c r="AO2224" s="136"/>
      <c r="AP2224" s="136"/>
      <c r="AQ2224" s="136"/>
      <c r="AR2224" s="136"/>
      <c r="AS2224" s="136"/>
      <c r="AT2224" s="136"/>
      <c r="AU2224" s="136"/>
      <c r="AV2224" s="136"/>
      <c r="AW2224" s="136"/>
      <c r="AX2224" s="136"/>
      <c r="AY2224" s="136"/>
      <c r="AZ2224" s="136"/>
      <c r="BA2224" s="136"/>
      <c r="BB2224" s="136"/>
      <c r="BC2224" s="136"/>
      <c r="BD2224" s="136"/>
      <c r="BE2224" s="136"/>
      <c r="BF2224" s="136"/>
      <c r="BG2224" s="136"/>
      <c r="BH2224" s="136"/>
      <c r="BI2224" s="136"/>
      <c r="BJ2224" s="136"/>
      <c r="BK2224" s="136"/>
      <c r="BL2224" s="136"/>
      <c r="BM2224" s="136"/>
      <c r="BN2224" s="136"/>
      <c r="BO2224" s="136"/>
      <c r="BP2224" s="136"/>
      <c r="BQ2224" s="136"/>
      <c r="BR2224" s="136"/>
      <c r="BS2224" s="136"/>
      <c r="BT2224" s="136"/>
      <c r="BU2224" s="136"/>
      <c r="BV2224" s="136"/>
      <c r="BW2224" s="136"/>
      <c r="BX2224" s="136"/>
      <c r="BY2224" s="136"/>
      <c r="BZ2224" s="136"/>
      <c r="CA2224" s="136"/>
      <c r="CB2224" s="136"/>
      <c r="CC2224" s="136"/>
      <c r="CD2224" s="136"/>
      <c r="CE2224" s="136"/>
      <c r="CF2224" s="136"/>
      <c r="CG2224" s="136"/>
      <c r="CH2224" s="136"/>
      <c r="CI2224" s="136"/>
      <c r="CJ2224" s="136"/>
      <c r="CK2224" s="136"/>
      <c r="CL2224" s="136"/>
      <c r="CM2224" s="136"/>
      <c r="CN2224" s="136"/>
      <c r="CO2224" s="136"/>
      <c r="CP2224" s="136"/>
      <c r="CQ2224" s="136"/>
      <c r="CR2224" s="136"/>
      <c r="CS2224" s="136"/>
      <c r="CT2224" s="136"/>
      <c r="CU2224" s="136"/>
      <c r="CV2224" s="136"/>
      <c r="CW2224" s="136"/>
      <c r="CX2224" s="136"/>
      <c r="CY2224" s="136"/>
      <c r="CZ2224" s="136"/>
      <c r="DA2224" s="136"/>
      <c r="DB2224" s="136"/>
      <c r="DC2224" s="136"/>
      <c r="DD2224" s="136"/>
      <c r="DE2224" s="136"/>
      <c r="DF2224" s="136"/>
      <c r="DG2224" s="136"/>
      <c r="DH2224" s="136"/>
      <c r="DI2224" s="136"/>
      <c r="DJ2224" s="136"/>
      <c r="DK2224" s="136"/>
      <c r="DL2224" s="136"/>
      <c r="DM2224" s="136"/>
      <c r="DN2224" s="136"/>
      <c r="DO2224" s="136"/>
      <c r="DP2224" s="136"/>
      <c r="DQ2224" s="136"/>
      <c r="DR2224" s="136"/>
      <c r="DS2224" s="136"/>
      <c r="DT2224" s="136"/>
      <c r="DU2224" s="136"/>
      <c r="DV2224" s="136"/>
      <c r="DW2224" s="136"/>
      <c r="DX2224" s="136"/>
      <c r="DY2224" s="136"/>
      <c r="DZ2224" s="136"/>
      <c r="EA2224" s="136"/>
      <c r="EB2224" s="136"/>
      <c r="EC2224" s="136"/>
      <c r="ED2224" s="136"/>
      <c r="EE2224" s="136"/>
      <c r="EF2224" s="136"/>
      <c r="EG2224" s="136"/>
      <c r="EH2224" s="136"/>
      <c r="EI2224" s="136"/>
      <c r="EJ2224" s="136"/>
      <c r="EK2224" s="136"/>
      <c r="EL2224" s="136"/>
      <c r="EM2224" s="136"/>
      <c r="EN2224" s="136"/>
      <c r="EO2224" s="136"/>
      <c r="EP2224" s="136"/>
      <c r="EQ2224" s="136"/>
      <c r="ER2224" s="136"/>
      <c r="ES2224" s="136"/>
      <c r="ET2224" s="136"/>
      <c r="EU2224" s="136"/>
      <c r="EV2224" s="136"/>
      <c r="EW2224" s="136"/>
      <c r="EX2224" s="136"/>
      <c r="EY2224" s="136"/>
      <c r="EZ2224" s="136"/>
      <c r="FA2224" s="136"/>
      <c r="FB2224" s="136"/>
      <c r="FC2224" s="136"/>
      <c r="FD2224" s="136"/>
      <c r="FE2224" s="136"/>
      <c r="FF2224" s="136"/>
      <c r="FG2224" s="136"/>
      <c r="FH2224" s="136"/>
      <c r="FI2224" s="136"/>
      <c r="FJ2224" s="136"/>
      <c r="FK2224" s="136"/>
      <c r="FL2224" s="136"/>
      <c r="FM2224" s="136"/>
      <c r="FN2224" s="136"/>
      <c r="FO2224" s="136"/>
      <c r="FP2224" s="136"/>
      <c r="FQ2224" s="136"/>
      <c r="FR2224" s="136"/>
      <c r="FS2224" s="136"/>
      <c r="FT2224" s="136"/>
      <c r="FU2224" s="136"/>
      <c r="FV2224" s="136"/>
      <c r="FW2224" s="136"/>
      <c r="FX2224" s="136"/>
      <c r="FY2224" s="136"/>
      <c r="FZ2224" s="136"/>
      <c r="GA2224" s="136"/>
      <c r="GB2224" s="136"/>
      <c r="GC2224" s="136"/>
      <c r="GD2224" s="136"/>
      <c r="GE2224" s="136"/>
      <c r="GF2224" s="136"/>
      <c r="GG2224" s="136"/>
      <c r="GH2224" s="136"/>
      <c r="GI2224" s="136"/>
      <c r="GJ2224" s="136"/>
      <c r="GK2224" s="136"/>
      <c r="GL2224" s="136"/>
      <c r="GM2224" s="136"/>
      <c r="GN2224" s="136"/>
      <c r="GO2224" s="136"/>
      <c r="GP2224" s="136"/>
      <c r="GQ2224" s="136"/>
      <c r="GR2224" s="136"/>
      <c r="GS2224" s="136"/>
      <c r="GT2224" s="136"/>
      <c r="GU2224" s="136"/>
      <c r="GV2224" s="136"/>
      <c r="GW2224" s="136"/>
      <c r="GX2224" s="136"/>
      <c r="GY2224" s="136"/>
      <c r="GZ2224" s="136"/>
      <c r="HA2224" s="136"/>
      <c r="HB2224" s="136"/>
      <c r="HC2224" s="136"/>
      <c r="HD2224" s="136"/>
      <c r="HE2224" s="136"/>
      <c r="HF2224" s="136"/>
      <c r="HG2224" s="136"/>
      <c r="HH2224" s="136"/>
      <c r="HI2224" s="136"/>
      <c r="HJ2224" s="136"/>
      <c r="HK2224" s="136"/>
      <c r="HL2224" s="136"/>
      <c r="HM2224" s="136"/>
      <c r="HN2224" s="136"/>
      <c r="HO2224" s="136"/>
      <c r="HP2224" s="136"/>
      <c r="HQ2224" s="136"/>
      <c r="HR2224" s="136"/>
      <c r="HS2224" s="136"/>
      <c r="HT2224" s="136"/>
      <c r="HU2224" s="136"/>
      <c r="HV2224" s="136"/>
      <c r="HW2224" s="136"/>
      <c r="HX2224" s="136"/>
      <c r="HY2224" s="136"/>
      <c r="HZ2224" s="136"/>
      <c r="IA2224" s="136"/>
      <c r="IB2224" s="136"/>
      <c r="IC2224" s="136"/>
      <c r="ID2224" s="136"/>
      <c r="IE2224" s="136"/>
      <c r="IF2224" s="136"/>
      <c r="IG2224" s="136"/>
    </row>
    <row r="2225" spans="1:241" ht="15" customHeight="1" x14ac:dyDescent="0.25">
      <c r="A2225" s="223" t="s">
        <v>315</v>
      </c>
      <c r="B2225" s="217">
        <v>13584104</v>
      </c>
      <c r="C2225" s="217">
        <v>5800984</v>
      </c>
      <c r="D2225" s="217">
        <v>727844</v>
      </c>
      <c r="E2225" s="217">
        <v>1622601</v>
      </c>
      <c r="F2225" s="217">
        <v>2563100</v>
      </c>
      <c r="G2225" s="217">
        <v>696776</v>
      </c>
      <c r="H2225" s="235">
        <v>24995409</v>
      </c>
      <c r="I2225" s="136"/>
      <c r="J2225" s="321" t="s">
        <v>764</v>
      </c>
      <c r="K2225" s="217">
        <v>6083171</v>
      </c>
      <c r="L2225" s="217">
        <v>9549184</v>
      </c>
      <c r="M2225" s="217">
        <v>620280</v>
      </c>
      <c r="N2225" s="217">
        <v>1008836</v>
      </c>
      <c r="O2225" s="217">
        <v>2042473</v>
      </c>
      <c r="P2225" s="217">
        <v>285296</v>
      </c>
      <c r="Q2225" s="235">
        <v>19589240</v>
      </c>
      <c r="R2225" s="136"/>
      <c r="AA2225" s="136"/>
      <c r="AB2225" s="136"/>
      <c r="AC2225" s="136"/>
      <c r="AD2225" s="136"/>
      <c r="AE2225" s="136"/>
      <c r="AF2225" s="136"/>
      <c r="AG2225" s="136"/>
      <c r="AH2225" s="136"/>
      <c r="AI2225" s="136"/>
      <c r="AJ2225" s="136"/>
      <c r="AK2225" s="136"/>
      <c r="AL2225" s="136"/>
      <c r="AM2225" s="136"/>
      <c r="AN2225" s="136"/>
      <c r="AO2225" s="136"/>
      <c r="AP2225" s="136"/>
      <c r="AQ2225" s="136"/>
      <c r="AR2225" s="136"/>
      <c r="AS2225" s="136"/>
      <c r="AT2225" s="136"/>
      <c r="AU2225" s="136"/>
      <c r="AV2225" s="136"/>
      <c r="AW2225" s="136"/>
      <c r="AX2225" s="136"/>
      <c r="AY2225" s="136"/>
      <c r="AZ2225" s="136"/>
      <c r="BA2225" s="136"/>
      <c r="BB2225" s="136"/>
      <c r="BC2225" s="136"/>
      <c r="BD2225" s="136"/>
      <c r="BE2225" s="136"/>
      <c r="BF2225" s="136"/>
      <c r="BG2225" s="136"/>
      <c r="BH2225" s="136"/>
      <c r="BI2225" s="136"/>
      <c r="BJ2225" s="136"/>
      <c r="BK2225" s="136"/>
      <c r="BL2225" s="136"/>
      <c r="BM2225" s="136"/>
      <c r="BN2225" s="136"/>
      <c r="BO2225" s="136"/>
      <c r="BP2225" s="136"/>
      <c r="BQ2225" s="136"/>
      <c r="BR2225" s="136"/>
      <c r="BS2225" s="136"/>
      <c r="BT2225" s="136"/>
      <c r="BU2225" s="136"/>
      <c r="BV2225" s="136"/>
      <c r="BW2225" s="136"/>
      <c r="BX2225" s="136"/>
      <c r="BY2225" s="136"/>
      <c r="BZ2225" s="136"/>
      <c r="CA2225" s="136"/>
      <c r="CB2225" s="136"/>
      <c r="CC2225" s="136"/>
      <c r="CD2225" s="136"/>
      <c r="CE2225" s="136"/>
      <c r="CF2225" s="136"/>
      <c r="CG2225" s="136"/>
      <c r="CH2225" s="136"/>
      <c r="CI2225" s="136"/>
      <c r="CJ2225" s="136"/>
      <c r="CK2225" s="136"/>
      <c r="CL2225" s="136"/>
      <c r="CM2225" s="136"/>
      <c r="CN2225" s="136"/>
      <c r="CO2225" s="136"/>
      <c r="CP2225" s="136"/>
      <c r="CQ2225" s="136"/>
      <c r="CR2225" s="136"/>
      <c r="CS2225" s="136"/>
      <c r="CT2225" s="136"/>
      <c r="CU2225" s="136"/>
      <c r="CV2225" s="136"/>
      <c r="CW2225" s="136"/>
      <c r="CX2225" s="136"/>
      <c r="CY2225" s="136"/>
      <c r="CZ2225" s="136"/>
      <c r="DA2225" s="136"/>
      <c r="DB2225" s="136"/>
      <c r="DC2225" s="136"/>
      <c r="DD2225" s="136"/>
      <c r="DE2225" s="136"/>
      <c r="DF2225" s="136"/>
      <c r="DG2225" s="136"/>
      <c r="DH2225" s="136"/>
      <c r="DI2225" s="136"/>
      <c r="DJ2225" s="136"/>
      <c r="DK2225" s="136"/>
      <c r="DL2225" s="136"/>
      <c r="DM2225" s="136"/>
      <c r="DN2225" s="136"/>
      <c r="DO2225" s="136"/>
      <c r="DP2225" s="136"/>
      <c r="DQ2225" s="136"/>
      <c r="DR2225" s="136"/>
      <c r="DS2225" s="136"/>
      <c r="DT2225" s="136"/>
      <c r="DU2225" s="136"/>
      <c r="DV2225" s="136"/>
      <c r="DW2225" s="136"/>
      <c r="DX2225" s="136"/>
      <c r="DY2225" s="136"/>
      <c r="DZ2225" s="136"/>
      <c r="EA2225" s="136"/>
      <c r="EB2225" s="136"/>
      <c r="EC2225" s="136"/>
      <c r="ED2225" s="136"/>
      <c r="EE2225" s="136"/>
      <c r="EF2225" s="136"/>
      <c r="EG2225" s="136"/>
      <c r="EH2225" s="136"/>
      <c r="EI2225" s="136"/>
      <c r="EJ2225" s="136"/>
      <c r="EK2225" s="136"/>
      <c r="EL2225" s="136"/>
      <c r="EM2225" s="136"/>
      <c r="EN2225" s="136"/>
      <c r="EO2225" s="136"/>
      <c r="EP2225" s="136"/>
      <c r="EQ2225" s="136"/>
      <c r="ER2225" s="136"/>
      <c r="ES2225" s="136"/>
      <c r="ET2225" s="136"/>
      <c r="EU2225" s="136"/>
      <c r="EV2225" s="136"/>
      <c r="EW2225" s="136"/>
      <c r="EX2225" s="136"/>
      <c r="EY2225" s="136"/>
      <c r="EZ2225" s="136"/>
      <c r="FA2225" s="136"/>
      <c r="FB2225" s="136"/>
      <c r="FC2225" s="136"/>
      <c r="FD2225" s="136"/>
      <c r="FE2225" s="136"/>
      <c r="FF2225" s="136"/>
      <c r="FG2225" s="136"/>
      <c r="FH2225" s="136"/>
      <c r="FI2225" s="136"/>
      <c r="FJ2225" s="136"/>
      <c r="FK2225" s="136"/>
      <c r="FL2225" s="136"/>
      <c r="FM2225" s="136"/>
      <c r="FN2225" s="136"/>
      <c r="FO2225" s="136"/>
      <c r="FP2225" s="136"/>
      <c r="FQ2225" s="136"/>
      <c r="FR2225" s="136"/>
      <c r="FS2225" s="136"/>
      <c r="FT2225" s="136"/>
      <c r="FU2225" s="136"/>
      <c r="FV2225" s="136"/>
      <c r="FW2225" s="136"/>
      <c r="FX2225" s="136"/>
      <c r="FY2225" s="136"/>
      <c r="FZ2225" s="136"/>
      <c r="GA2225" s="136"/>
      <c r="GB2225" s="136"/>
      <c r="GC2225" s="136"/>
      <c r="GD2225" s="136"/>
      <c r="GE2225" s="136"/>
      <c r="GF2225" s="136"/>
      <c r="GG2225" s="136"/>
      <c r="GH2225" s="136"/>
      <c r="GI2225" s="136"/>
      <c r="GJ2225" s="136"/>
      <c r="GK2225" s="136"/>
      <c r="GL2225" s="136"/>
      <c r="GM2225" s="136"/>
      <c r="GN2225" s="136"/>
      <c r="GO2225" s="136"/>
      <c r="GP2225" s="136"/>
      <c r="GQ2225" s="136"/>
      <c r="GR2225" s="136"/>
      <c r="GS2225" s="136"/>
      <c r="GT2225" s="136"/>
      <c r="GU2225" s="136"/>
      <c r="GV2225" s="136"/>
      <c r="GW2225" s="136"/>
      <c r="GX2225" s="136"/>
      <c r="GY2225" s="136"/>
      <c r="GZ2225" s="136"/>
      <c r="HA2225" s="136"/>
      <c r="HB2225" s="136"/>
      <c r="HC2225" s="136"/>
      <c r="HD2225" s="136"/>
      <c r="HE2225" s="136"/>
      <c r="HF2225" s="136"/>
      <c r="HG2225" s="136"/>
      <c r="HH2225" s="136"/>
      <c r="HI2225" s="136"/>
      <c r="HJ2225" s="136"/>
      <c r="HK2225" s="136"/>
      <c r="HL2225" s="136"/>
      <c r="HM2225" s="136"/>
      <c r="HN2225" s="136"/>
      <c r="HO2225" s="136"/>
      <c r="HP2225" s="136"/>
      <c r="HQ2225" s="136"/>
      <c r="HR2225" s="136"/>
      <c r="HS2225" s="136"/>
      <c r="HT2225" s="136"/>
      <c r="HU2225" s="136"/>
      <c r="HV2225" s="136"/>
      <c r="HW2225" s="136"/>
      <c r="HX2225" s="136"/>
      <c r="HY2225" s="136"/>
      <c r="HZ2225" s="136"/>
      <c r="IA2225" s="136"/>
      <c r="IB2225" s="136"/>
      <c r="IC2225" s="136"/>
      <c r="ID2225" s="136"/>
      <c r="IE2225" s="136"/>
      <c r="IF2225" s="136"/>
      <c r="IG2225" s="136"/>
    </row>
    <row r="2226" spans="1:241" ht="15" customHeight="1" x14ac:dyDescent="0.25">
      <c r="A2226" s="223" t="s">
        <v>314</v>
      </c>
      <c r="B2226" s="217">
        <v>9951998</v>
      </c>
      <c r="C2226" s="217">
        <v>4977712</v>
      </c>
      <c r="D2226" s="217">
        <v>678112</v>
      </c>
      <c r="E2226" s="217">
        <v>1140130</v>
      </c>
      <c r="F2226" s="217">
        <v>2407718</v>
      </c>
      <c r="G2226" s="217">
        <v>461089</v>
      </c>
      <c r="H2226" s="235">
        <v>19616759</v>
      </c>
      <c r="I2226" s="136"/>
      <c r="J2226" s="321" t="s">
        <v>852</v>
      </c>
      <c r="K2226" s="217">
        <v>7256922</v>
      </c>
      <c r="L2226" s="217">
        <v>9379909</v>
      </c>
      <c r="M2226" s="217">
        <v>616036</v>
      </c>
      <c r="N2226" s="217">
        <v>1081404</v>
      </c>
      <c r="O2226" s="217">
        <v>1801809</v>
      </c>
      <c r="P2226" s="217">
        <v>363201</v>
      </c>
      <c r="Q2226" s="235">
        <v>20499281</v>
      </c>
      <c r="R2226" s="136"/>
      <c r="AA2226" s="136"/>
      <c r="AB2226" s="136"/>
      <c r="AC2226" s="136"/>
      <c r="AD2226" s="136"/>
      <c r="AE2226" s="136"/>
      <c r="AF2226" s="136"/>
      <c r="AG2226" s="136"/>
      <c r="AH2226" s="136"/>
      <c r="AI2226" s="136"/>
      <c r="AJ2226" s="136"/>
      <c r="AK2226" s="136"/>
      <c r="AL2226" s="136"/>
      <c r="AM2226" s="136"/>
      <c r="AN2226" s="136"/>
      <c r="AO2226" s="136"/>
      <c r="AP2226" s="136"/>
      <c r="AQ2226" s="136"/>
      <c r="AR2226" s="136"/>
      <c r="AS2226" s="136"/>
      <c r="AT2226" s="136"/>
      <c r="AU2226" s="136"/>
      <c r="AV2226" s="136"/>
      <c r="AW2226" s="136"/>
      <c r="AX2226" s="136"/>
      <c r="AY2226" s="136"/>
      <c r="AZ2226" s="136"/>
      <c r="BA2226" s="136"/>
      <c r="BB2226" s="136"/>
      <c r="BC2226" s="136"/>
      <c r="BD2226" s="136"/>
      <c r="BE2226" s="136"/>
      <c r="BF2226" s="136"/>
      <c r="BG2226" s="136"/>
      <c r="BH2226" s="136"/>
      <c r="BI2226" s="136"/>
      <c r="BJ2226" s="136"/>
      <c r="BK2226" s="136"/>
      <c r="BL2226" s="136"/>
      <c r="BM2226" s="136"/>
      <c r="BN2226" s="136"/>
      <c r="BO2226" s="136"/>
      <c r="BP2226" s="136"/>
      <c r="BQ2226" s="136"/>
      <c r="BR2226" s="136"/>
      <c r="BS2226" s="136"/>
      <c r="BT2226" s="136"/>
      <c r="BU2226" s="136"/>
      <c r="BV2226" s="136"/>
      <c r="BW2226" s="136"/>
      <c r="BX2226" s="136"/>
      <c r="BY2226" s="136"/>
      <c r="BZ2226" s="136"/>
      <c r="CA2226" s="136"/>
      <c r="CB2226" s="136"/>
      <c r="CC2226" s="136"/>
      <c r="CD2226" s="136"/>
      <c r="CE2226" s="136"/>
      <c r="CF2226" s="136"/>
      <c r="CG2226" s="136"/>
      <c r="CH2226" s="136"/>
      <c r="CI2226" s="136"/>
      <c r="CJ2226" s="136"/>
      <c r="CK2226" s="136"/>
      <c r="CL2226" s="136"/>
      <c r="CM2226" s="136"/>
      <c r="CN2226" s="136"/>
      <c r="CO2226" s="136"/>
      <c r="CP2226" s="136"/>
      <c r="CQ2226" s="136"/>
      <c r="CR2226" s="136"/>
      <c r="CS2226" s="136"/>
      <c r="CT2226" s="136"/>
      <c r="CU2226" s="136"/>
      <c r="CV2226" s="136"/>
      <c r="CW2226" s="136"/>
      <c r="CX2226" s="136"/>
      <c r="CY2226" s="136"/>
      <c r="CZ2226" s="136"/>
      <c r="DA2226" s="136"/>
      <c r="DB2226" s="136"/>
      <c r="DC2226" s="136"/>
      <c r="DD2226" s="136"/>
      <c r="DE2226" s="136"/>
      <c r="DF2226" s="136"/>
      <c r="DG2226" s="136"/>
      <c r="DH2226" s="136"/>
      <c r="DI2226" s="136"/>
      <c r="DJ2226" s="136"/>
      <c r="DK2226" s="136"/>
      <c r="DL2226" s="136"/>
      <c r="DM2226" s="136"/>
      <c r="DN2226" s="136"/>
      <c r="DO2226" s="136"/>
      <c r="DP2226" s="136"/>
      <c r="DQ2226" s="136"/>
      <c r="DR2226" s="136"/>
      <c r="DS2226" s="136"/>
      <c r="DT2226" s="136"/>
      <c r="DU2226" s="136"/>
      <c r="DV2226" s="136"/>
      <c r="DW2226" s="136"/>
      <c r="DX2226" s="136"/>
      <c r="DY2226" s="136"/>
      <c r="DZ2226" s="136"/>
      <c r="EA2226" s="136"/>
      <c r="EB2226" s="136"/>
      <c r="EC2226" s="136"/>
      <c r="ED2226" s="136"/>
      <c r="EE2226" s="136"/>
      <c r="EF2226" s="136"/>
      <c r="EG2226" s="136"/>
      <c r="EH2226" s="136"/>
      <c r="EI2226" s="136"/>
      <c r="EJ2226" s="136"/>
      <c r="EK2226" s="136"/>
      <c r="EL2226" s="136"/>
      <c r="EM2226" s="136"/>
      <c r="EN2226" s="136"/>
      <c r="EO2226" s="136"/>
      <c r="EP2226" s="136"/>
      <c r="EQ2226" s="136"/>
      <c r="ER2226" s="136"/>
      <c r="ES2226" s="136"/>
      <c r="ET2226" s="136"/>
      <c r="EU2226" s="136"/>
      <c r="EV2226" s="136"/>
      <c r="EW2226" s="136"/>
      <c r="EX2226" s="136"/>
      <c r="EY2226" s="136"/>
      <c r="EZ2226" s="136"/>
      <c r="FA2226" s="136"/>
      <c r="FB2226" s="136"/>
      <c r="FC2226" s="136"/>
      <c r="FD2226" s="136"/>
      <c r="FE2226" s="136"/>
      <c r="FF2226" s="136"/>
      <c r="FG2226" s="136"/>
      <c r="FH2226" s="136"/>
      <c r="FI2226" s="136"/>
      <c r="FJ2226" s="136"/>
      <c r="FK2226" s="136"/>
      <c r="FL2226" s="136"/>
      <c r="FM2226" s="136"/>
      <c r="FN2226" s="136"/>
      <c r="FO2226" s="136"/>
      <c r="FP2226" s="136"/>
      <c r="FQ2226" s="136"/>
      <c r="FR2226" s="136"/>
      <c r="FS2226" s="136"/>
      <c r="FT2226" s="136"/>
      <c r="FU2226" s="136"/>
      <c r="FV2226" s="136"/>
      <c r="FW2226" s="136"/>
      <c r="FX2226" s="136"/>
      <c r="FY2226" s="136"/>
      <c r="FZ2226" s="136"/>
      <c r="GA2226" s="136"/>
      <c r="GB2226" s="136"/>
      <c r="GC2226" s="136"/>
      <c r="GD2226" s="136"/>
      <c r="GE2226" s="136"/>
      <c r="GF2226" s="136"/>
      <c r="GG2226" s="136"/>
      <c r="GH2226" s="136"/>
      <c r="GI2226" s="136"/>
      <c r="GJ2226" s="136"/>
      <c r="GK2226" s="136"/>
      <c r="GL2226" s="136"/>
      <c r="GM2226" s="136"/>
      <c r="GN2226" s="136"/>
      <c r="GO2226" s="136"/>
      <c r="GP2226" s="136"/>
      <c r="GQ2226" s="136"/>
      <c r="GR2226" s="136"/>
      <c r="GS2226" s="136"/>
      <c r="GT2226" s="136"/>
      <c r="GU2226" s="136"/>
      <c r="GV2226" s="136"/>
      <c r="GW2226" s="136"/>
      <c r="GX2226" s="136"/>
      <c r="GY2226" s="136"/>
      <c r="GZ2226" s="136"/>
      <c r="HA2226" s="136"/>
      <c r="HB2226" s="136"/>
      <c r="HC2226" s="136"/>
      <c r="HD2226" s="136"/>
      <c r="HE2226" s="136"/>
      <c r="HF2226" s="136"/>
      <c r="HG2226" s="136"/>
      <c r="HH2226" s="136"/>
      <c r="HI2226" s="136"/>
      <c r="HJ2226" s="136"/>
      <c r="HK2226" s="136"/>
      <c r="HL2226" s="136"/>
      <c r="HM2226" s="136"/>
      <c r="HN2226" s="136"/>
      <c r="HO2226" s="136"/>
      <c r="HP2226" s="136"/>
      <c r="HQ2226" s="136"/>
      <c r="HR2226" s="136"/>
      <c r="HS2226" s="136"/>
      <c r="HT2226" s="136"/>
      <c r="HU2226" s="136"/>
      <c r="HV2226" s="136"/>
      <c r="HW2226" s="136"/>
      <c r="HX2226" s="136"/>
      <c r="HY2226" s="136"/>
      <c r="HZ2226" s="136"/>
      <c r="IA2226" s="136"/>
      <c r="IB2226" s="136"/>
      <c r="IC2226" s="136"/>
      <c r="ID2226" s="136"/>
      <c r="IE2226" s="136"/>
      <c r="IF2226" s="136"/>
      <c r="IG2226" s="136"/>
    </row>
    <row r="2227" spans="1:241" ht="15" customHeight="1" x14ac:dyDescent="0.25">
      <c r="A2227" s="223" t="s">
        <v>313</v>
      </c>
      <c r="B2227" s="217">
        <v>12472160</v>
      </c>
      <c r="C2227" s="217">
        <v>4658585</v>
      </c>
      <c r="D2227" s="217">
        <v>726624</v>
      </c>
      <c r="E2227" s="217">
        <v>1166543</v>
      </c>
      <c r="F2227" s="217">
        <v>2444956</v>
      </c>
      <c r="G2227" s="217">
        <v>534507</v>
      </c>
      <c r="H2227" s="235">
        <v>22003375</v>
      </c>
      <c r="I2227" s="136"/>
      <c r="J2227" s="321" t="s">
        <v>271</v>
      </c>
      <c r="K2227" s="217">
        <v>10331841</v>
      </c>
      <c r="L2227" s="217">
        <v>8795629</v>
      </c>
      <c r="M2227" s="217">
        <v>746106</v>
      </c>
      <c r="N2227" s="217">
        <v>1230552</v>
      </c>
      <c r="O2227" s="217">
        <v>1805879</v>
      </c>
      <c r="P2227" s="217">
        <v>462149</v>
      </c>
      <c r="Q2227" s="235">
        <v>23372156</v>
      </c>
      <c r="R2227" s="136"/>
      <c r="AA2227" s="136"/>
      <c r="AB2227" s="136"/>
      <c r="AC2227" s="136"/>
      <c r="AD2227" s="136"/>
      <c r="AE2227" s="136"/>
      <c r="AF2227" s="136"/>
      <c r="AG2227" s="136"/>
      <c r="AH2227" s="136"/>
      <c r="AI2227" s="136"/>
      <c r="AJ2227" s="136"/>
      <c r="AK2227" s="136"/>
      <c r="AL2227" s="136"/>
      <c r="AM2227" s="136"/>
      <c r="AN2227" s="136"/>
      <c r="AO2227" s="136"/>
      <c r="AP2227" s="136"/>
      <c r="AQ2227" s="136"/>
      <c r="AR2227" s="136"/>
      <c r="AS2227" s="136"/>
      <c r="AT2227" s="136"/>
      <c r="AU2227" s="136"/>
      <c r="AV2227" s="136"/>
      <c r="AW2227" s="136"/>
      <c r="AX2227" s="136"/>
      <c r="AY2227" s="136"/>
      <c r="AZ2227" s="136"/>
      <c r="BA2227" s="136"/>
      <c r="BB2227" s="136"/>
      <c r="BC2227" s="136"/>
      <c r="BD2227" s="136"/>
      <c r="BE2227" s="136"/>
      <c r="BF2227" s="136"/>
      <c r="BG2227" s="136"/>
      <c r="BH2227" s="136"/>
      <c r="BI2227" s="136"/>
      <c r="BJ2227" s="136"/>
      <c r="BK2227" s="136"/>
      <c r="BL2227" s="136"/>
      <c r="BM2227" s="136"/>
      <c r="BN2227" s="136"/>
      <c r="BO2227" s="136"/>
      <c r="BP2227" s="136"/>
      <c r="BQ2227" s="136"/>
      <c r="BR2227" s="136"/>
      <c r="BS2227" s="136"/>
      <c r="BT2227" s="136"/>
      <c r="BU2227" s="136"/>
      <c r="BV2227" s="136"/>
      <c r="BW2227" s="136"/>
      <c r="BX2227" s="136"/>
      <c r="BY2227" s="136"/>
      <c r="BZ2227" s="136"/>
      <c r="CA2227" s="136"/>
      <c r="CB2227" s="136"/>
      <c r="CC2227" s="136"/>
      <c r="CD2227" s="136"/>
      <c r="CE2227" s="136"/>
      <c r="CF2227" s="136"/>
      <c r="CG2227" s="136"/>
      <c r="CH2227" s="136"/>
      <c r="CI2227" s="136"/>
      <c r="CJ2227" s="136"/>
      <c r="CK2227" s="136"/>
      <c r="CL2227" s="136"/>
      <c r="CM2227" s="136"/>
      <c r="CN2227" s="136"/>
      <c r="CO2227" s="136"/>
      <c r="CP2227" s="136"/>
      <c r="CQ2227" s="136"/>
      <c r="CR2227" s="136"/>
      <c r="CS2227" s="136"/>
      <c r="CT2227" s="136"/>
      <c r="CU2227" s="136"/>
      <c r="CV2227" s="136"/>
      <c r="CW2227" s="136"/>
      <c r="CX2227" s="136"/>
      <c r="CY2227" s="136"/>
      <c r="CZ2227" s="136"/>
      <c r="DA2227" s="136"/>
      <c r="DB2227" s="136"/>
      <c r="DC2227" s="136"/>
      <c r="DD2227" s="136"/>
      <c r="DE2227" s="136"/>
      <c r="DF2227" s="136"/>
      <c r="DG2227" s="136"/>
      <c r="DH2227" s="136"/>
      <c r="DI2227" s="136"/>
      <c r="DJ2227" s="136"/>
      <c r="DK2227" s="136"/>
      <c r="DL2227" s="136"/>
      <c r="DM2227" s="136"/>
      <c r="DN2227" s="136"/>
      <c r="DO2227" s="136"/>
      <c r="DP2227" s="136"/>
      <c r="DQ2227" s="136"/>
      <c r="DR2227" s="136"/>
      <c r="DS2227" s="136"/>
      <c r="DT2227" s="136"/>
      <c r="DU2227" s="136"/>
      <c r="DV2227" s="136"/>
      <c r="DW2227" s="136"/>
      <c r="DX2227" s="136"/>
      <c r="DY2227" s="136"/>
      <c r="DZ2227" s="136"/>
      <c r="EA2227" s="136"/>
      <c r="EB2227" s="136"/>
      <c r="EC2227" s="136"/>
      <c r="ED2227" s="136"/>
      <c r="EE2227" s="136"/>
      <c r="EF2227" s="136"/>
      <c r="EG2227" s="136"/>
      <c r="EH2227" s="136"/>
      <c r="EI2227" s="136"/>
      <c r="EJ2227" s="136"/>
      <c r="EK2227" s="136"/>
      <c r="EL2227" s="136"/>
      <c r="EM2227" s="136"/>
      <c r="EN2227" s="136"/>
      <c r="EO2227" s="136"/>
      <c r="EP2227" s="136"/>
      <c r="EQ2227" s="136"/>
      <c r="ER2227" s="136"/>
      <c r="ES2227" s="136"/>
      <c r="ET2227" s="136"/>
      <c r="EU2227" s="136"/>
      <c r="EV2227" s="136"/>
      <c r="EW2227" s="136"/>
      <c r="EX2227" s="136"/>
      <c r="EY2227" s="136"/>
      <c r="EZ2227" s="136"/>
      <c r="FA2227" s="136"/>
      <c r="FB2227" s="136"/>
      <c r="FC2227" s="136"/>
      <c r="FD2227" s="136"/>
      <c r="FE2227" s="136"/>
      <c r="FF2227" s="136"/>
      <c r="FG2227" s="136"/>
      <c r="FH2227" s="136"/>
      <c r="FI2227" s="136"/>
      <c r="FJ2227" s="136"/>
      <c r="FK2227" s="136"/>
      <c r="FL2227" s="136"/>
      <c r="FM2227" s="136"/>
      <c r="FN2227" s="136"/>
      <c r="FO2227" s="136"/>
      <c r="FP2227" s="136"/>
      <c r="FQ2227" s="136"/>
      <c r="FR2227" s="136"/>
      <c r="FS2227" s="136"/>
      <c r="FT2227" s="136"/>
      <c r="FU2227" s="136"/>
      <c r="FV2227" s="136"/>
      <c r="FW2227" s="136"/>
      <c r="FX2227" s="136"/>
      <c r="FY2227" s="136"/>
      <c r="FZ2227" s="136"/>
      <c r="GA2227" s="136"/>
      <c r="GB2227" s="136"/>
      <c r="GC2227" s="136"/>
      <c r="GD2227" s="136"/>
      <c r="GE2227" s="136"/>
      <c r="GF2227" s="136"/>
      <c r="GG2227" s="136"/>
      <c r="GH2227" s="136"/>
      <c r="GI2227" s="136"/>
      <c r="GJ2227" s="136"/>
      <c r="GK2227" s="136"/>
      <c r="GL2227" s="136"/>
      <c r="GM2227" s="136"/>
      <c r="GN2227" s="136"/>
      <c r="GO2227" s="136"/>
      <c r="GP2227" s="136"/>
      <c r="GQ2227" s="136"/>
      <c r="GR2227" s="136"/>
      <c r="GS2227" s="136"/>
      <c r="GT2227" s="136"/>
      <c r="GU2227" s="136"/>
      <c r="GV2227" s="136"/>
      <c r="GW2227" s="136"/>
      <c r="GX2227" s="136"/>
      <c r="GY2227" s="136"/>
      <c r="GZ2227" s="136"/>
      <c r="HA2227" s="136"/>
      <c r="HB2227" s="136"/>
      <c r="HC2227" s="136"/>
      <c r="HD2227" s="136"/>
      <c r="HE2227" s="136"/>
      <c r="HF2227" s="136"/>
      <c r="HG2227" s="136"/>
      <c r="HH2227" s="136"/>
      <c r="HI2227" s="136"/>
      <c r="HJ2227" s="136"/>
      <c r="HK2227" s="136"/>
      <c r="HL2227" s="136"/>
      <c r="HM2227" s="136"/>
      <c r="HN2227" s="136"/>
      <c r="HO2227" s="136"/>
      <c r="HP2227" s="136"/>
      <c r="HQ2227" s="136"/>
      <c r="HR2227" s="136"/>
      <c r="HS2227" s="136"/>
      <c r="HT2227" s="136"/>
      <c r="HU2227" s="136"/>
      <c r="HV2227" s="136"/>
      <c r="HW2227" s="136"/>
      <c r="HX2227" s="136"/>
      <c r="HY2227" s="136"/>
      <c r="HZ2227" s="136"/>
      <c r="IA2227" s="136"/>
      <c r="IB2227" s="136"/>
      <c r="IC2227" s="136"/>
      <c r="ID2227" s="136"/>
      <c r="IE2227" s="136"/>
      <c r="IF2227" s="136"/>
      <c r="IG2227" s="136"/>
    </row>
    <row r="2228" spans="1:241" ht="15" customHeight="1" x14ac:dyDescent="0.25">
      <c r="A2228" s="223" t="s">
        <v>606</v>
      </c>
      <c r="B2228" s="217">
        <v>16076118</v>
      </c>
      <c r="C2228" s="217">
        <v>4425810</v>
      </c>
      <c r="D2228" s="217">
        <v>681409</v>
      </c>
      <c r="E2228" s="217">
        <v>910239</v>
      </c>
      <c r="F2228" s="217">
        <v>2581193</v>
      </c>
      <c r="G2228" s="217">
        <v>396903</v>
      </c>
      <c r="H2228" s="235">
        <v>25071672</v>
      </c>
      <c r="I2228" s="136"/>
      <c r="J2228" s="321" t="s">
        <v>270</v>
      </c>
      <c r="K2228" s="217">
        <v>10258695</v>
      </c>
      <c r="L2228" s="217">
        <v>8610101</v>
      </c>
      <c r="M2228" s="217">
        <v>833208</v>
      </c>
      <c r="N2228" s="217">
        <v>1022156</v>
      </c>
      <c r="O2228" s="217">
        <v>1819461</v>
      </c>
      <c r="P2228" s="217">
        <v>452147</v>
      </c>
      <c r="Q2228" s="235">
        <v>22995768</v>
      </c>
      <c r="R2228" s="136"/>
      <c r="AA2228" s="136"/>
      <c r="AB2228" s="136"/>
      <c r="AC2228" s="136"/>
      <c r="AD2228" s="136"/>
      <c r="AE2228" s="136"/>
      <c r="AF2228" s="136"/>
      <c r="AG2228" s="136"/>
      <c r="AH2228" s="136"/>
      <c r="AI2228" s="136"/>
      <c r="AJ2228" s="136"/>
      <c r="AK2228" s="136"/>
      <c r="AL2228" s="136"/>
      <c r="AM2228" s="136"/>
      <c r="AN2228" s="136"/>
      <c r="AO2228" s="136"/>
      <c r="AP2228" s="136"/>
      <c r="AQ2228" s="136"/>
      <c r="AR2228" s="136"/>
      <c r="AS2228" s="136"/>
      <c r="AT2228" s="136"/>
      <c r="AU2228" s="136"/>
      <c r="AV2228" s="136"/>
      <c r="AW2228" s="136"/>
      <c r="AX2228" s="136"/>
      <c r="AY2228" s="136"/>
      <c r="AZ2228" s="136"/>
      <c r="BA2228" s="136"/>
      <c r="BB2228" s="136"/>
      <c r="BC2228" s="136"/>
      <c r="BD2228" s="136"/>
      <c r="BE2228" s="136"/>
      <c r="BF2228" s="136"/>
      <c r="BG2228" s="136"/>
      <c r="BH2228" s="136"/>
      <c r="BI2228" s="136"/>
      <c r="BJ2228" s="136"/>
      <c r="BK2228" s="136"/>
      <c r="BL2228" s="136"/>
      <c r="BM2228" s="136"/>
      <c r="BN2228" s="136"/>
      <c r="BO2228" s="136"/>
      <c r="BP2228" s="136"/>
      <c r="BQ2228" s="136"/>
      <c r="BR2228" s="136"/>
      <c r="BS2228" s="136"/>
      <c r="BT2228" s="136"/>
      <c r="BU2228" s="136"/>
      <c r="BV2228" s="136"/>
      <c r="BW2228" s="136"/>
      <c r="BX2228" s="136"/>
      <c r="BY2228" s="136"/>
      <c r="BZ2228" s="136"/>
      <c r="CA2228" s="136"/>
      <c r="CB2228" s="136"/>
      <c r="CC2228" s="136"/>
      <c r="CD2228" s="136"/>
      <c r="CE2228" s="136"/>
      <c r="CF2228" s="136"/>
      <c r="CG2228" s="136"/>
      <c r="CH2228" s="136"/>
      <c r="CI2228" s="136"/>
      <c r="CJ2228" s="136"/>
      <c r="CK2228" s="136"/>
      <c r="CL2228" s="136"/>
      <c r="CM2228" s="136"/>
      <c r="CN2228" s="136"/>
      <c r="CO2228" s="136"/>
      <c r="CP2228" s="136"/>
      <c r="CQ2228" s="136"/>
      <c r="CR2228" s="136"/>
      <c r="CS2228" s="136"/>
      <c r="CT2228" s="136"/>
      <c r="CU2228" s="136"/>
      <c r="CV2228" s="136"/>
      <c r="CW2228" s="136"/>
      <c r="CX2228" s="136"/>
      <c r="CY2228" s="136"/>
      <c r="CZ2228" s="136"/>
      <c r="DA2228" s="136"/>
      <c r="DB2228" s="136"/>
      <c r="DC2228" s="136"/>
      <c r="DD2228" s="136"/>
      <c r="DE2228" s="136"/>
      <c r="DF2228" s="136"/>
      <c r="DG2228" s="136"/>
      <c r="DH2228" s="136"/>
      <c r="DI2228" s="136"/>
      <c r="DJ2228" s="136"/>
      <c r="DK2228" s="136"/>
      <c r="DL2228" s="136"/>
      <c r="DM2228" s="136"/>
      <c r="DN2228" s="136"/>
      <c r="DO2228" s="136"/>
      <c r="DP2228" s="136"/>
      <c r="DQ2228" s="136"/>
      <c r="DR2228" s="136"/>
      <c r="DS2228" s="136"/>
      <c r="DT2228" s="136"/>
      <c r="DU2228" s="136"/>
      <c r="DV2228" s="136"/>
      <c r="DW2228" s="136"/>
      <c r="DX2228" s="136"/>
      <c r="DY2228" s="136"/>
      <c r="DZ2228" s="136"/>
      <c r="EA2228" s="136"/>
      <c r="EB2228" s="136"/>
      <c r="EC2228" s="136"/>
      <c r="ED2228" s="136"/>
      <c r="EE2228" s="136"/>
      <c r="EF2228" s="136"/>
      <c r="EG2228" s="136"/>
      <c r="EH2228" s="136"/>
      <c r="EI2228" s="136"/>
      <c r="EJ2228" s="136"/>
      <c r="EK2228" s="136"/>
      <c r="EL2228" s="136"/>
      <c r="EM2228" s="136"/>
      <c r="EN2228" s="136"/>
      <c r="EO2228" s="136"/>
      <c r="EP2228" s="136"/>
      <c r="EQ2228" s="136"/>
      <c r="ER2228" s="136"/>
      <c r="ES2228" s="136"/>
      <c r="ET2228" s="136"/>
      <c r="EU2228" s="136"/>
      <c r="EV2228" s="136"/>
      <c r="EW2228" s="136"/>
      <c r="EX2228" s="136"/>
      <c r="EY2228" s="136"/>
      <c r="EZ2228" s="136"/>
      <c r="FA2228" s="136"/>
      <c r="FB2228" s="136"/>
      <c r="FC2228" s="136"/>
      <c r="FD2228" s="136"/>
      <c r="FE2228" s="136"/>
      <c r="FF2228" s="136"/>
      <c r="FG2228" s="136"/>
      <c r="FH2228" s="136"/>
      <c r="FI2228" s="136"/>
      <c r="FJ2228" s="136"/>
      <c r="FK2228" s="136"/>
      <c r="FL2228" s="136"/>
      <c r="FM2228" s="136"/>
      <c r="FN2228" s="136"/>
      <c r="FO2228" s="136"/>
      <c r="FP2228" s="136"/>
      <c r="FQ2228" s="136"/>
      <c r="FR2228" s="136"/>
      <c r="FS2228" s="136"/>
      <c r="FT2228" s="136"/>
      <c r="FU2228" s="136"/>
      <c r="FV2228" s="136"/>
      <c r="FW2228" s="136"/>
      <c r="FX2228" s="136"/>
      <c r="FY2228" s="136"/>
      <c r="FZ2228" s="136"/>
      <c r="GA2228" s="136"/>
      <c r="GB2228" s="136"/>
      <c r="GC2228" s="136"/>
      <c r="GD2228" s="136"/>
      <c r="GE2228" s="136"/>
      <c r="GF2228" s="136"/>
      <c r="GG2228" s="136"/>
      <c r="GH2228" s="136"/>
      <c r="GI2228" s="136"/>
      <c r="GJ2228" s="136"/>
      <c r="GK2228" s="136"/>
      <c r="GL2228" s="136"/>
      <c r="GM2228" s="136"/>
      <c r="GN2228" s="136"/>
      <c r="GO2228" s="136"/>
      <c r="GP2228" s="136"/>
      <c r="GQ2228" s="136"/>
      <c r="GR2228" s="136"/>
      <c r="GS2228" s="136"/>
      <c r="GT2228" s="136"/>
      <c r="GU2228" s="136"/>
      <c r="GV2228" s="136"/>
      <c r="GW2228" s="136"/>
      <c r="GX2228" s="136"/>
      <c r="GY2228" s="136"/>
      <c r="GZ2228" s="136"/>
      <c r="HA2228" s="136"/>
      <c r="HB2228" s="136"/>
      <c r="HC2228" s="136"/>
      <c r="HD2228" s="136"/>
      <c r="HE2228" s="136"/>
      <c r="HF2228" s="136"/>
      <c r="HG2228" s="136"/>
      <c r="HH2228" s="136"/>
      <c r="HI2228" s="136"/>
      <c r="HJ2228" s="136"/>
      <c r="HK2228" s="136"/>
      <c r="HL2228" s="136"/>
      <c r="HM2228" s="136"/>
      <c r="HN2228" s="136"/>
      <c r="HO2228" s="136"/>
      <c r="HP2228" s="136"/>
      <c r="HQ2228" s="136"/>
      <c r="HR2228" s="136"/>
      <c r="HS2228" s="136"/>
      <c r="HT2228" s="136"/>
      <c r="HU2228" s="136"/>
      <c r="HV2228" s="136"/>
      <c r="HW2228" s="136"/>
      <c r="HX2228" s="136"/>
      <c r="HY2228" s="136"/>
      <c r="HZ2228" s="136"/>
      <c r="IA2228" s="136"/>
      <c r="IB2228" s="136"/>
      <c r="IC2228" s="136"/>
      <c r="ID2228" s="136"/>
      <c r="IE2228" s="136"/>
      <c r="IF2228" s="136"/>
      <c r="IG2228" s="136"/>
    </row>
    <row r="2229" spans="1:241" ht="15" customHeight="1" x14ac:dyDescent="0.25">
      <c r="A2229" s="223" t="s">
        <v>376</v>
      </c>
      <c r="B2229" s="217">
        <v>9389893</v>
      </c>
      <c r="C2229" s="217">
        <v>4131710</v>
      </c>
      <c r="D2229" s="217">
        <v>718958</v>
      </c>
      <c r="E2229" s="217">
        <v>1074686</v>
      </c>
      <c r="F2229" s="217">
        <v>2501394</v>
      </c>
      <c r="G2229" s="217">
        <v>464732</v>
      </c>
      <c r="H2229" s="235">
        <v>18281373</v>
      </c>
      <c r="I2229" s="136"/>
      <c r="J2229" s="321" t="s">
        <v>269</v>
      </c>
      <c r="K2229" s="217">
        <v>7577075</v>
      </c>
      <c r="L2229" s="217">
        <v>8603042</v>
      </c>
      <c r="M2229" s="217">
        <v>636238</v>
      </c>
      <c r="N2229" s="217">
        <v>1118972</v>
      </c>
      <c r="O2229" s="217">
        <v>1611811</v>
      </c>
      <c r="P2229" s="217">
        <v>369249</v>
      </c>
      <c r="Q2229" s="235">
        <v>19916387</v>
      </c>
      <c r="R2229" s="136"/>
      <c r="AA2229" s="136"/>
      <c r="AB2229" s="136"/>
      <c r="AC2229" s="136"/>
      <c r="AD2229" s="136"/>
      <c r="AE2229" s="136"/>
      <c r="AF2229" s="136"/>
      <c r="AG2229" s="136"/>
      <c r="AH2229" s="136"/>
      <c r="AI2229" s="136"/>
      <c r="AJ2229" s="136"/>
      <c r="AK2229" s="136"/>
      <c r="AL2229" s="136"/>
      <c r="AM2229" s="136"/>
      <c r="AN2229" s="136"/>
      <c r="AO2229" s="136"/>
      <c r="AP2229" s="136"/>
      <c r="AQ2229" s="136"/>
      <c r="AR2229" s="136"/>
      <c r="AS2229" s="136"/>
      <c r="AT2229" s="136"/>
      <c r="AU2229" s="136"/>
      <c r="AV2229" s="136"/>
      <c r="AW2229" s="136"/>
      <c r="AX2229" s="136"/>
      <c r="AY2229" s="136"/>
      <c r="AZ2229" s="136"/>
      <c r="BA2229" s="136"/>
      <c r="BB2229" s="136"/>
      <c r="BC2229" s="136"/>
      <c r="BD2229" s="136"/>
      <c r="BE2229" s="136"/>
      <c r="BF2229" s="136"/>
      <c r="BG2229" s="136"/>
      <c r="BH2229" s="136"/>
      <c r="BI2229" s="136"/>
      <c r="BJ2229" s="136"/>
      <c r="BK2229" s="136"/>
      <c r="BL2229" s="136"/>
      <c r="BM2229" s="136"/>
      <c r="BN2229" s="136"/>
      <c r="BO2229" s="136"/>
      <c r="BP2229" s="136"/>
      <c r="BQ2229" s="136"/>
      <c r="BR2229" s="136"/>
      <c r="BS2229" s="136"/>
      <c r="BT2229" s="136"/>
      <c r="BU2229" s="136"/>
      <c r="BV2229" s="136"/>
      <c r="BW2229" s="136"/>
      <c r="BX2229" s="136"/>
      <c r="BY2229" s="136"/>
      <c r="BZ2229" s="136"/>
      <c r="CA2229" s="136"/>
      <c r="CB2229" s="136"/>
      <c r="CC2229" s="136"/>
      <c r="CD2229" s="136"/>
      <c r="CE2229" s="136"/>
      <c r="CF2229" s="136"/>
      <c r="CG2229" s="136"/>
      <c r="CH2229" s="136"/>
      <c r="CI2229" s="136"/>
      <c r="CJ2229" s="136"/>
      <c r="CK2229" s="136"/>
      <c r="CL2229" s="136"/>
      <c r="CM2229" s="136"/>
      <c r="CN2229" s="136"/>
      <c r="CO2229" s="136"/>
      <c r="CP2229" s="136"/>
      <c r="CQ2229" s="136"/>
      <c r="CR2229" s="136"/>
      <c r="CS2229" s="136"/>
      <c r="CT2229" s="136"/>
      <c r="CU2229" s="136"/>
      <c r="CV2229" s="136"/>
      <c r="CW2229" s="136"/>
      <c r="CX2229" s="136"/>
      <c r="CY2229" s="136"/>
      <c r="CZ2229" s="136"/>
      <c r="DA2229" s="136"/>
      <c r="DB2229" s="136"/>
      <c r="DC2229" s="136"/>
      <c r="DD2229" s="136"/>
      <c r="DE2229" s="136"/>
      <c r="DF2229" s="136"/>
      <c r="DG2229" s="136"/>
      <c r="DH2229" s="136"/>
      <c r="DI2229" s="136"/>
      <c r="DJ2229" s="136"/>
      <c r="DK2229" s="136"/>
      <c r="DL2229" s="136"/>
      <c r="DM2229" s="136"/>
      <c r="DN2229" s="136"/>
      <c r="DO2229" s="136"/>
      <c r="DP2229" s="136"/>
      <c r="DQ2229" s="136"/>
      <c r="DR2229" s="136"/>
      <c r="DS2229" s="136"/>
      <c r="DT2229" s="136"/>
      <c r="DU2229" s="136"/>
      <c r="DV2229" s="136"/>
      <c r="DW2229" s="136"/>
      <c r="DX2229" s="136"/>
      <c r="DY2229" s="136"/>
      <c r="DZ2229" s="136"/>
      <c r="EA2229" s="136"/>
      <c r="EB2229" s="136"/>
      <c r="EC2229" s="136"/>
      <c r="ED2229" s="136"/>
      <c r="EE2229" s="136"/>
      <c r="EF2229" s="136"/>
      <c r="EG2229" s="136"/>
      <c r="EH2229" s="136"/>
      <c r="EI2229" s="136"/>
      <c r="EJ2229" s="136"/>
      <c r="EK2229" s="136"/>
      <c r="EL2229" s="136"/>
      <c r="EM2229" s="136"/>
      <c r="EN2229" s="136"/>
      <c r="EO2229" s="136"/>
      <c r="EP2229" s="136"/>
      <c r="EQ2229" s="136"/>
      <c r="ER2229" s="136"/>
      <c r="ES2229" s="136"/>
      <c r="ET2229" s="136"/>
      <c r="EU2229" s="136"/>
      <c r="EV2229" s="136"/>
      <c r="EW2229" s="136"/>
      <c r="EX2229" s="136"/>
      <c r="EY2229" s="136"/>
      <c r="EZ2229" s="136"/>
      <c r="FA2229" s="136"/>
      <c r="FB2229" s="136"/>
      <c r="FC2229" s="136"/>
      <c r="FD2229" s="136"/>
      <c r="FE2229" s="136"/>
      <c r="FF2229" s="136"/>
      <c r="FG2229" s="136"/>
      <c r="FH2229" s="136"/>
      <c r="FI2229" s="136"/>
      <c r="FJ2229" s="136"/>
      <c r="FK2229" s="136"/>
      <c r="FL2229" s="136"/>
      <c r="FM2229" s="136"/>
      <c r="FN2229" s="136"/>
      <c r="FO2229" s="136"/>
      <c r="FP2229" s="136"/>
      <c r="FQ2229" s="136"/>
      <c r="FR2229" s="136"/>
      <c r="FS2229" s="136"/>
      <c r="FT2229" s="136"/>
      <c r="FU2229" s="136"/>
      <c r="FV2229" s="136"/>
      <c r="FW2229" s="136"/>
      <c r="FX2229" s="136"/>
      <c r="FY2229" s="136"/>
      <c r="FZ2229" s="136"/>
      <c r="GA2229" s="136"/>
      <c r="GB2229" s="136"/>
      <c r="GC2229" s="136"/>
      <c r="GD2229" s="136"/>
      <c r="GE2229" s="136"/>
      <c r="GF2229" s="136"/>
      <c r="GG2229" s="136"/>
      <c r="GH2229" s="136"/>
      <c r="GI2229" s="136"/>
      <c r="GJ2229" s="136"/>
      <c r="GK2229" s="136"/>
      <c r="GL2229" s="136"/>
      <c r="GM2229" s="136"/>
      <c r="GN2229" s="136"/>
      <c r="GO2229" s="136"/>
      <c r="GP2229" s="136"/>
      <c r="GQ2229" s="136"/>
      <c r="GR2229" s="136"/>
      <c r="GS2229" s="136"/>
      <c r="GT2229" s="136"/>
      <c r="GU2229" s="136"/>
      <c r="GV2229" s="136"/>
      <c r="GW2229" s="136"/>
      <c r="GX2229" s="136"/>
      <c r="GY2229" s="136"/>
      <c r="GZ2229" s="136"/>
      <c r="HA2229" s="136"/>
      <c r="HB2229" s="136"/>
      <c r="HC2229" s="136"/>
      <c r="HD2229" s="136"/>
      <c r="HE2229" s="136"/>
      <c r="HF2229" s="136"/>
      <c r="HG2229" s="136"/>
      <c r="HH2229" s="136"/>
      <c r="HI2229" s="136"/>
      <c r="HJ2229" s="136"/>
      <c r="HK2229" s="136"/>
      <c r="HL2229" s="136"/>
      <c r="HM2229" s="136"/>
      <c r="HN2229" s="136"/>
      <c r="HO2229" s="136"/>
      <c r="HP2229" s="136"/>
      <c r="HQ2229" s="136"/>
      <c r="HR2229" s="136"/>
      <c r="HS2229" s="136"/>
      <c r="HT2229" s="136"/>
      <c r="HU2229" s="136"/>
      <c r="HV2229" s="136"/>
      <c r="HW2229" s="136"/>
      <c r="HX2229" s="136"/>
      <c r="HY2229" s="136"/>
      <c r="HZ2229" s="136"/>
      <c r="IA2229" s="136"/>
      <c r="IB2229" s="136"/>
      <c r="IC2229" s="136"/>
      <c r="ID2229" s="136"/>
      <c r="IE2229" s="136"/>
      <c r="IF2229" s="136"/>
      <c r="IG2229" s="136"/>
    </row>
    <row r="2230" spans="1:241" ht="15" customHeight="1" x14ac:dyDescent="0.25">
      <c r="A2230" s="223" t="s">
        <v>310</v>
      </c>
      <c r="B2230" s="217">
        <v>9655623</v>
      </c>
      <c r="C2230" s="217">
        <v>4046967</v>
      </c>
      <c r="D2230" s="217">
        <v>631299</v>
      </c>
      <c r="E2230" s="217">
        <v>1311858</v>
      </c>
      <c r="F2230" s="217">
        <v>2349695</v>
      </c>
      <c r="G2230" s="217">
        <v>536646</v>
      </c>
      <c r="H2230" s="235">
        <v>18532088</v>
      </c>
      <c r="I2230" s="136"/>
      <c r="J2230" s="321" t="s">
        <v>765</v>
      </c>
      <c r="K2230" s="217">
        <v>6128480</v>
      </c>
      <c r="L2230" s="217">
        <v>7592904</v>
      </c>
      <c r="M2230" s="217">
        <v>595856</v>
      </c>
      <c r="N2230" s="217">
        <v>892449</v>
      </c>
      <c r="O2230" s="217">
        <v>2044013</v>
      </c>
      <c r="P2230" s="217">
        <v>272055</v>
      </c>
      <c r="Q2230" s="235">
        <v>17525757</v>
      </c>
      <c r="R2230" s="136"/>
      <c r="AA2230" s="136"/>
      <c r="AB2230" s="136"/>
      <c r="AC2230" s="136"/>
      <c r="AD2230" s="136"/>
      <c r="AE2230" s="136"/>
      <c r="AF2230" s="136"/>
      <c r="AG2230" s="136"/>
      <c r="AH2230" s="136"/>
      <c r="AI2230" s="136"/>
      <c r="AJ2230" s="136"/>
      <c r="AK2230" s="136"/>
      <c r="AL2230" s="136"/>
      <c r="AM2230" s="136"/>
      <c r="AN2230" s="136"/>
      <c r="AO2230" s="136"/>
      <c r="AP2230" s="136"/>
      <c r="AQ2230" s="136"/>
      <c r="AR2230" s="136"/>
      <c r="AS2230" s="136"/>
      <c r="AT2230" s="136"/>
      <c r="AU2230" s="136"/>
      <c r="AV2230" s="136"/>
      <c r="AW2230" s="136"/>
      <c r="AX2230" s="136"/>
      <c r="AY2230" s="136"/>
      <c r="AZ2230" s="136"/>
      <c r="BA2230" s="136"/>
      <c r="BB2230" s="136"/>
      <c r="BC2230" s="136"/>
      <c r="BD2230" s="136"/>
      <c r="BE2230" s="136"/>
      <c r="BF2230" s="136"/>
      <c r="BG2230" s="136"/>
      <c r="BH2230" s="136"/>
      <c r="BI2230" s="136"/>
      <c r="BJ2230" s="136"/>
      <c r="BK2230" s="136"/>
      <c r="BL2230" s="136"/>
      <c r="BM2230" s="136"/>
      <c r="BN2230" s="136"/>
      <c r="BO2230" s="136"/>
      <c r="BP2230" s="136"/>
      <c r="BQ2230" s="136"/>
      <c r="BR2230" s="136"/>
      <c r="BS2230" s="136"/>
      <c r="BT2230" s="136"/>
      <c r="BU2230" s="136"/>
      <c r="BV2230" s="136"/>
      <c r="BW2230" s="136"/>
      <c r="BX2230" s="136"/>
      <c r="BY2230" s="136"/>
      <c r="BZ2230" s="136"/>
      <c r="CA2230" s="136"/>
      <c r="CB2230" s="136"/>
      <c r="CC2230" s="136"/>
      <c r="CD2230" s="136"/>
      <c r="CE2230" s="136"/>
      <c r="CF2230" s="136"/>
      <c r="CG2230" s="136"/>
      <c r="CH2230" s="136"/>
      <c r="CI2230" s="136"/>
      <c r="CJ2230" s="136"/>
      <c r="CK2230" s="136"/>
      <c r="CL2230" s="136"/>
      <c r="CM2230" s="136"/>
      <c r="CN2230" s="136"/>
      <c r="CO2230" s="136"/>
      <c r="CP2230" s="136"/>
      <c r="CQ2230" s="136"/>
      <c r="CR2230" s="136"/>
      <c r="CS2230" s="136"/>
      <c r="CT2230" s="136"/>
      <c r="CU2230" s="136"/>
      <c r="CV2230" s="136"/>
      <c r="CW2230" s="136"/>
      <c r="CX2230" s="136"/>
      <c r="CY2230" s="136"/>
      <c r="CZ2230" s="136"/>
      <c r="DA2230" s="136"/>
      <c r="DB2230" s="136"/>
      <c r="DC2230" s="136"/>
      <c r="DD2230" s="136"/>
      <c r="DE2230" s="136"/>
      <c r="DF2230" s="136"/>
      <c r="DG2230" s="136"/>
      <c r="DH2230" s="136"/>
      <c r="DI2230" s="136"/>
      <c r="DJ2230" s="136"/>
      <c r="DK2230" s="136"/>
      <c r="DL2230" s="136"/>
      <c r="DM2230" s="136"/>
      <c r="DN2230" s="136"/>
      <c r="DO2230" s="136"/>
      <c r="DP2230" s="136"/>
      <c r="DQ2230" s="136"/>
      <c r="DR2230" s="136"/>
      <c r="DS2230" s="136"/>
      <c r="DT2230" s="136"/>
      <c r="DU2230" s="136"/>
      <c r="DV2230" s="136"/>
      <c r="DW2230" s="136"/>
      <c r="DX2230" s="136"/>
      <c r="DY2230" s="136"/>
      <c r="DZ2230" s="136"/>
      <c r="EA2230" s="136"/>
      <c r="EB2230" s="136"/>
      <c r="EC2230" s="136"/>
      <c r="ED2230" s="136"/>
      <c r="EE2230" s="136"/>
      <c r="EF2230" s="136"/>
      <c r="EG2230" s="136"/>
      <c r="EH2230" s="136"/>
      <c r="EI2230" s="136"/>
      <c r="EJ2230" s="136"/>
      <c r="EK2230" s="136"/>
      <c r="EL2230" s="136"/>
      <c r="EM2230" s="136"/>
      <c r="EN2230" s="136"/>
      <c r="EO2230" s="136"/>
      <c r="EP2230" s="136"/>
      <c r="EQ2230" s="136"/>
      <c r="ER2230" s="136"/>
      <c r="ES2230" s="136"/>
      <c r="ET2230" s="136"/>
      <c r="EU2230" s="136"/>
      <c r="EV2230" s="136"/>
      <c r="EW2230" s="136"/>
      <c r="EX2230" s="136"/>
      <c r="EY2230" s="136"/>
      <c r="EZ2230" s="136"/>
      <c r="FA2230" s="136"/>
      <c r="FB2230" s="136"/>
      <c r="FC2230" s="136"/>
      <c r="FD2230" s="136"/>
      <c r="FE2230" s="136"/>
      <c r="FF2230" s="136"/>
      <c r="FG2230" s="136"/>
      <c r="FH2230" s="136"/>
      <c r="FI2230" s="136"/>
      <c r="FJ2230" s="136"/>
      <c r="FK2230" s="136"/>
      <c r="FL2230" s="136"/>
      <c r="FM2230" s="136"/>
      <c r="FN2230" s="136"/>
      <c r="FO2230" s="136"/>
      <c r="FP2230" s="136"/>
      <c r="FQ2230" s="136"/>
      <c r="FR2230" s="136"/>
      <c r="FS2230" s="136"/>
      <c r="FT2230" s="136"/>
      <c r="FU2230" s="136"/>
      <c r="FV2230" s="136"/>
      <c r="FW2230" s="136"/>
      <c r="FX2230" s="136"/>
      <c r="FY2230" s="136"/>
      <c r="FZ2230" s="136"/>
      <c r="GA2230" s="136"/>
      <c r="GB2230" s="136"/>
      <c r="GC2230" s="136"/>
      <c r="GD2230" s="136"/>
      <c r="GE2230" s="136"/>
      <c r="GF2230" s="136"/>
      <c r="GG2230" s="136"/>
      <c r="GH2230" s="136"/>
      <c r="GI2230" s="136"/>
      <c r="GJ2230" s="136"/>
      <c r="GK2230" s="136"/>
      <c r="GL2230" s="136"/>
      <c r="GM2230" s="136"/>
      <c r="GN2230" s="136"/>
      <c r="GO2230" s="136"/>
      <c r="GP2230" s="136"/>
      <c r="GQ2230" s="136"/>
      <c r="GR2230" s="136"/>
      <c r="GS2230" s="136"/>
      <c r="GT2230" s="136"/>
      <c r="GU2230" s="136"/>
      <c r="GV2230" s="136"/>
      <c r="GW2230" s="136"/>
      <c r="GX2230" s="136"/>
      <c r="GY2230" s="136"/>
      <c r="GZ2230" s="136"/>
      <c r="HA2230" s="136"/>
      <c r="HB2230" s="136"/>
      <c r="HC2230" s="136"/>
      <c r="HD2230" s="136"/>
      <c r="HE2230" s="136"/>
      <c r="HF2230" s="136"/>
      <c r="HG2230" s="136"/>
      <c r="HH2230" s="136"/>
      <c r="HI2230" s="136"/>
      <c r="HJ2230" s="136"/>
      <c r="HK2230" s="136"/>
      <c r="HL2230" s="136"/>
      <c r="HM2230" s="136"/>
      <c r="HN2230" s="136"/>
      <c r="HO2230" s="136"/>
      <c r="HP2230" s="136"/>
      <c r="HQ2230" s="136"/>
      <c r="HR2230" s="136"/>
      <c r="HS2230" s="136"/>
      <c r="HT2230" s="136"/>
      <c r="HU2230" s="136"/>
      <c r="HV2230" s="136"/>
      <c r="HW2230" s="136"/>
      <c r="HX2230" s="136"/>
      <c r="HY2230" s="136"/>
      <c r="HZ2230" s="136"/>
      <c r="IA2230" s="136"/>
      <c r="IB2230" s="136"/>
      <c r="IC2230" s="136"/>
      <c r="ID2230" s="136"/>
      <c r="IE2230" s="136"/>
      <c r="IF2230" s="136"/>
      <c r="IG2230" s="136"/>
    </row>
    <row r="2231" spans="1:241" ht="15" customHeight="1" x14ac:dyDescent="0.25">
      <c r="A2231" s="223" t="s">
        <v>309</v>
      </c>
      <c r="B2231" s="217">
        <v>11744392</v>
      </c>
      <c r="C2231" s="217">
        <v>3798821</v>
      </c>
      <c r="D2231" s="217">
        <v>689745</v>
      </c>
      <c r="E2231" s="217">
        <v>1137734</v>
      </c>
      <c r="F2231" s="217">
        <v>2303650</v>
      </c>
      <c r="G2231" s="217">
        <v>401214</v>
      </c>
      <c r="H2231" s="235">
        <v>20075556</v>
      </c>
      <c r="I2231" s="136"/>
      <c r="J2231" s="321" t="s">
        <v>853</v>
      </c>
      <c r="K2231" s="217">
        <v>6099656</v>
      </c>
      <c r="L2231" s="217">
        <v>5643294</v>
      </c>
      <c r="M2231" s="217">
        <v>535770</v>
      </c>
      <c r="N2231" s="217">
        <v>1159023</v>
      </c>
      <c r="O2231" s="217">
        <v>1684093</v>
      </c>
      <c r="P2231" s="217">
        <v>335347</v>
      </c>
      <c r="Q2231" s="235">
        <v>15457183</v>
      </c>
      <c r="R2231" s="136"/>
      <c r="AA2231" s="136"/>
      <c r="AB2231" s="136"/>
      <c r="AC2231" s="136"/>
      <c r="AD2231" s="136"/>
      <c r="AE2231" s="136"/>
      <c r="AF2231" s="136"/>
      <c r="AG2231" s="136"/>
      <c r="AH2231" s="136"/>
      <c r="AI2231" s="136"/>
      <c r="AJ2231" s="136"/>
      <c r="AK2231" s="136"/>
      <c r="AL2231" s="136"/>
      <c r="AM2231" s="136"/>
      <c r="AN2231" s="136"/>
      <c r="AO2231" s="136"/>
      <c r="AP2231" s="136"/>
      <c r="AQ2231" s="136"/>
      <c r="AR2231" s="136"/>
      <c r="AS2231" s="136"/>
      <c r="AT2231" s="136"/>
      <c r="AU2231" s="136"/>
      <c r="AV2231" s="136"/>
      <c r="AW2231" s="136"/>
      <c r="AX2231" s="136"/>
      <c r="AY2231" s="136"/>
      <c r="AZ2231" s="136"/>
      <c r="BA2231" s="136"/>
      <c r="BB2231" s="136"/>
      <c r="BC2231" s="136"/>
      <c r="BD2231" s="136"/>
      <c r="BE2231" s="136"/>
      <c r="BF2231" s="136"/>
      <c r="BG2231" s="136"/>
      <c r="BH2231" s="136"/>
      <c r="BI2231" s="136"/>
      <c r="BJ2231" s="136"/>
      <c r="BK2231" s="136"/>
      <c r="BL2231" s="136"/>
      <c r="BM2231" s="136"/>
      <c r="BN2231" s="136"/>
      <c r="BO2231" s="136"/>
      <c r="BP2231" s="136"/>
      <c r="BQ2231" s="136"/>
      <c r="BR2231" s="136"/>
      <c r="BS2231" s="136"/>
      <c r="BT2231" s="136"/>
      <c r="BU2231" s="136"/>
      <c r="BV2231" s="136"/>
      <c r="BW2231" s="136"/>
      <c r="BX2231" s="136"/>
      <c r="BY2231" s="136"/>
      <c r="BZ2231" s="136"/>
      <c r="CA2231" s="136"/>
      <c r="CB2231" s="136"/>
      <c r="CC2231" s="136"/>
      <c r="CD2231" s="136"/>
      <c r="CE2231" s="136"/>
      <c r="CF2231" s="136"/>
      <c r="CG2231" s="136"/>
      <c r="CH2231" s="136"/>
      <c r="CI2231" s="136"/>
      <c r="CJ2231" s="136"/>
      <c r="CK2231" s="136"/>
      <c r="CL2231" s="136"/>
      <c r="CM2231" s="136"/>
      <c r="CN2231" s="136"/>
      <c r="CO2231" s="136"/>
      <c r="CP2231" s="136"/>
      <c r="CQ2231" s="136"/>
      <c r="CR2231" s="136"/>
      <c r="CS2231" s="136"/>
      <c r="CT2231" s="136"/>
      <c r="CU2231" s="136"/>
      <c r="CV2231" s="136"/>
      <c r="CW2231" s="136"/>
      <c r="CX2231" s="136"/>
      <c r="CY2231" s="136"/>
      <c r="CZ2231" s="136"/>
      <c r="DA2231" s="136"/>
      <c r="DB2231" s="136"/>
      <c r="DC2231" s="136"/>
      <c r="DD2231" s="136"/>
      <c r="DE2231" s="136"/>
      <c r="DF2231" s="136"/>
      <c r="DG2231" s="136"/>
      <c r="DH2231" s="136"/>
      <c r="DI2231" s="136"/>
      <c r="DJ2231" s="136"/>
      <c r="DK2231" s="136"/>
      <c r="DL2231" s="136"/>
      <c r="DM2231" s="136"/>
      <c r="DN2231" s="136"/>
      <c r="DO2231" s="136"/>
      <c r="DP2231" s="136"/>
      <c r="DQ2231" s="136"/>
      <c r="DR2231" s="136"/>
      <c r="DS2231" s="136"/>
      <c r="DT2231" s="136"/>
      <c r="DU2231" s="136"/>
      <c r="DV2231" s="136"/>
      <c r="DW2231" s="136"/>
      <c r="DX2231" s="136"/>
      <c r="DY2231" s="136"/>
      <c r="DZ2231" s="136"/>
      <c r="EA2231" s="136"/>
      <c r="EB2231" s="136"/>
      <c r="EC2231" s="136"/>
      <c r="ED2231" s="136"/>
      <c r="EE2231" s="136"/>
      <c r="EF2231" s="136"/>
      <c r="EG2231" s="136"/>
      <c r="EH2231" s="136"/>
      <c r="EI2231" s="136"/>
      <c r="EJ2231" s="136"/>
      <c r="EK2231" s="136"/>
      <c r="EL2231" s="136"/>
      <c r="EM2231" s="136"/>
      <c r="EN2231" s="136"/>
      <c r="EO2231" s="136"/>
      <c r="EP2231" s="136"/>
      <c r="EQ2231" s="136"/>
      <c r="ER2231" s="136"/>
      <c r="ES2231" s="136"/>
      <c r="ET2231" s="136"/>
      <c r="EU2231" s="136"/>
      <c r="EV2231" s="136"/>
      <c r="EW2231" s="136"/>
      <c r="EX2231" s="136"/>
      <c r="EY2231" s="136"/>
      <c r="EZ2231" s="136"/>
      <c r="FA2231" s="136"/>
      <c r="FB2231" s="136"/>
      <c r="FC2231" s="136"/>
      <c r="FD2231" s="136"/>
      <c r="FE2231" s="136"/>
      <c r="FF2231" s="136"/>
      <c r="FG2231" s="136"/>
      <c r="FH2231" s="136"/>
      <c r="FI2231" s="136"/>
      <c r="FJ2231" s="136"/>
      <c r="FK2231" s="136"/>
      <c r="FL2231" s="136"/>
      <c r="FM2231" s="136"/>
      <c r="FN2231" s="136"/>
      <c r="FO2231" s="136"/>
      <c r="FP2231" s="136"/>
      <c r="FQ2231" s="136"/>
      <c r="FR2231" s="136"/>
      <c r="FS2231" s="136"/>
      <c r="FT2231" s="136"/>
      <c r="FU2231" s="136"/>
      <c r="FV2231" s="136"/>
      <c r="FW2231" s="136"/>
      <c r="FX2231" s="136"/>
      <c r="FY2231" s="136"/>
      <c r="FZ2231" s="136"/>
      <c r="GA2231" s="136"/>
      <c r="GB2231" s="136"/>
      <c r="GC2231" s="136"/>
      <c r="GD2231" s="136"/>
      <c r="GE2231" s="136"/>
      <c r="GF2231" s="136"/>
      <c r="GG2231" s="136"/>
      <c r="GH2231" s="136"/>
      <c r="GI2231" s="136"/>
      <c r="GJ2231" s="136"/>
      <c r="GK2231" s="136"/>
      <c r="GL2231" s="136"/>
      <c r="GM2231" s="136"/>
      <c r="GN2231" s="136"/>
      <c r="GO2231" s="136"/>
      <c r="GP2231" s="136"/>
      <c r="GQ2231" s="136"/>
      <c r="GR2231" s="136"/>
      <c r="GS2231" s="136"/>
      <c r="GT2231" s="136"/>
      <c r="GU2231" s="136"/>
      <c r="GV2231" s="136"/>
      <c r="GW2231" s="136"/>
      <c r="GX2231" s="136"/>
      <c r="GY2231" s="136"/>
      <c r="GZ2231" s="136"/>
      <c r="HA2231" s="136"/>
      <c r="HB2231" s="136"/>
      <c r="HC2231" s="136"/>
      <c r="HD2231" s="136"/>
      <c r="HE2231" s="136"/>
      <c r="HF2231" s="136"/>
      <c r="HG2231" s="136"/>
      <c r="HH2231" s="136"/>
      <c r="HI2231" s="136"/>
      <c r="HJ2231" s="136"/>
      <c r="HK2231" s="136"/>
      <c r="HL2231" s="136"/>
      <c r="HM2231" s="136"/>
      <c r="HN2231" s="136"/>
      <c r="HO2231" s="136"/>
      <c r="HP2231" s="136"/>
      <c r="HQ2231" s="136"/>
      <c r="HR2231" s="136"/>
      <c r="HS2231" s="136"/>
      <c r="HT2231" s="136"/>
      <c r="HU2231" s="136"/>
      <c r="HV2231" s="136"/>
      <c r="HW2231" s="136"/>
      <c r="HX2231" s="136"/>
      <c r="HY2231" s="136"/>
      <c r="HZ2231" s="136"/>
      <c r="IA2231" s="136"/>
      <c r="IB2231" s="136"/>
      <c r="IC2231" s="136"/>
      <c r="ID2231" s="136"/>
      <c r="IE2231" s="136"/>
      <c r="IF2231" s="136"/>
      <c r="IG2231" s="136"/>
    </row>
    <row r="2232" spans="1:241" ht="15" customHeight="1" x14ac:dyDescent="0.25">
      <c r="A2232" s="223" t="s">
        <v>308</v>
      </c>
      <c r="B2232" s="217">
        <v>13134355</v>
      </c>
      <c r="C2232" s="217">
        <v>5301430</v>
      </c>
      <c r="D2232" s="217">
        <v>717247</v>
      </c>
      <c r="E2232" s="217">
        <v>1234678</v>
      </c>
      <c r="F2232" s="217">
        <v>2381483</v>
      </c>
      <c r="G2232" s="217">
        <v>766768</v>
      </c>
      <c r="H2232" s="235">
        <v>23535961</v>
      </c>
      <c r="I2232" s="136"/>
      <c r="J2232" s="321" t="s">
        <v>266</v>
      </c>
      <c r="K2232" s="217">
        <v>4446949</v>
      </c>
      <c r="L2232" s="217">
        <v>4612322</v>
      </c>
      <c r="M2232" s="217">
        <v>544852</v>
      </c>
      <c r="N2232" s="217">
        <v>1249755</v>
      </c>
      <c r="O2232" s="217">
        <v>1538766</v>
      </c>
      <c r="P2232" s="217">
        <v>300209</v>
      </c>
      <c r="Q2232" s="235">
        <v>12692853</v>
      </c>
      <c r="R2232" s="136"/>
      <c r="AA2232" s="136"/>
      <c r="AB2232" s="136"/>
      <c r="AC2232" s="136"/>
      <c r="AD2232" s="136"/>
      <c r="AE2232" s="136"/>
      <c r="AF2232" s="136"/>
      <c r="AG2232" s="136"/>
      <c r="AH2232" s="136"/>
      <c r="AI2232" s="136"/>
      <c r="AJ2232" s="136"/>
      <c r="AK2232" s="136"/>
      <c r="AL2232" s="136"/>
      <c r="AM2232" s="136"/>
      <c r="AN2232" s="136"/>
      <c r="AO2232" s="136"/>
      <c r="AP2232" s="136"/>
      <c r="AQ2232" s="136"/>
      <c r="AR2232" s="136"/>
      <c r="AS2232" s="136"/>
      <c r="AT2232" s="136"/>
      <c r="AU2232" s="136"/>
      <c r="AV2232" s="136"/>
      <c r="AW2232" s="136"/>
      <c r="AX2232" s="136"/>
      <c r="AY2232" s="136"/>
      <c r="AZ2232" s="136"/>
      <c r="BA2232" s="136"/>
      <c r="BB2232" s="136"/>
      <c r="BC2232" s="136"/>
      <c r="BD2232" s="136"/>
      <c r="BE2232" s="136"/>
      <c r="BF2232" s="136"/>
      <c r="BG2232" s="136"/>
      <c r="BH2232" s="136"/>
      <c r="BI2232" s="136"/>
      <c r="BJ2232" s="136"/>
      <c r="BK2232" s="136"/>
      <c r="BL2232" s="136"/>
      <c r="BM2232" s="136"/>
      <c r="BN2232" s="136"/>
      <c r="BO2232" s="136"/>
      <c r="BP2232" s="136"/>
      <c r="BQ2232" s="136"/>
      <c r="BR2232" s="136"/>
      <c r="BS2232" s="136"/>
      <c r="BT2232" s="136"/>
      <c r="BU2232" s="136"/>
      <c r="BV2232" s="136"/>
      <c r="BW2232" s="136"/>
      <c r="BX2232" s="136"/>
      <c r="BY2232" s="136"/>
      <c r="BZ2232" s="136"/>
      <c r="CA2232" s="136"/>
      <c r="CB2232" s="136"/>
      <c r="CC2232" s="136"/>
      <c r="CD2232" s="136"/>
      <c r="CE2232" s="136"/>
      <c r="CF2232" s="136"/>
      <c r="CG2232" s="136"/>
      <c r="CH2232" s="136"/>
      <c r="CI2232" s="136"/>
      <c r="CJ2232" s="136"/>
      <c r="CK2232" s="136"/>
      <c r="CL2232" s="136"/>
      <c r="CM2232" s="136"/>
      <c r="CN2232" s="136"/>
      <c r="CO2232" s="136"/>
      <c r="CP2232" s="136"/>
      <c r="CQ2232" s="136"/>
      <c r="CR2232" s="136"/>
      <c r="CS2232" s="136"/>
      <c r="CT2232" s="136"/>
      <c r="CU2232" s="136"/>
      <c r="CV2232" s="136"/>
      <c r="CW2232" s="136"/>
      <c r="CX2232" s="136"/>
      <c r="CY2232" s="136"/>
      <c r="CZ2232" s="136"/>
      <c r="DA2232" s="136"/>
      <c r="DB2232" s="136"/>
      <c r="DC2232" s="136"/>
      <c r="DD2232" s="136"/>
      <c r="DE2232" s="136"/>
      <c r="DF2232" s="136"/>
      <c r="DG2232" s="136"/>
      <c r="DH2232" s="136"/>
      <c r="DI2232" s="136"/>
      <c r="DJ2232" s="136"/>
      <c r="DK2232" s="136"/>
      <c r="DL2232" s="136"/>
      <c r="DM2232" s="136"/>
      <c r="DN2232" s="136"/>
      <c r="DO2232" s="136"/>
      <c r="DP2232" s="136"/>
      <c r="DQ2232" s="136"/>
      <c r="DR2232" s="136"/>
      <c r="DS2232" s="136"/>
      <c r="DT2232" s="136"/>
      <c r="DU2232" s="136"/>
      <c r="DV2232" s="136"/>
      <c r="DW2232" s="136"/>
      <c r="DX2232" s="136"/>
      <c r="DY2232" s="136"/>
      <c r="DZ2232" s="136"/>
      <c r="EA2232" s="136"/>
      <c r="EB2232" s="136"/>
      <c r="EC2232" s="136"/>
      <c r="ED2232" s="136"/>
      <c r="EE2232" s="136"/>
      <c r="EF2232" s="136"/>
      <c r="EG2232" s="136"/>
      <c r="EH2232" s="136"/>
      <c r="EI2232" s="136"/>
      <c r="EJ2232" s="136"/>
      <c r="EK2232" s="136"/>
      <c r="EL2232" s="136"/>
      <c r="EM2232" s="136"/>
      <c r="EN2232" s="136"/>
      <c r="EO2232" s="136"/>
      <c r="EP2232" s="136"/>
      <c r="EQ2232" s="136"/>
      <c r="ER2232" s="136"/>
      <c r="ES2232" s="136"/>
      <c r="ET2232" s="136"/>
      <c r="EU2232" s="136"/>
      <c r="EV2232" s="136"/>
      <c r="EW2232" s="136"/>
      <c r="EX2232" s="136"/>
      <c r="EY2232" s="136"/>
      <c r="EZ2232" s="136"/>
      <c r="FA2232" s="136"/>
      <c r="FB2232" s="136"/>
      <c r="FC2232" s="136"/>
      <c r="FD2232" s="136"/>
      <c r="FE2232" s="136"/>
      <c r="FF2232" s="136"/>
      <c r="FG2232" s="136"/>
      <c r="FH2232" s="136"/>
      <c r="FI2232" s="136"/>
      <c r="FJ2232" s="136"/>
      <c r="FK2232" s="136"/>
      <c r="FL2232" s="136"/>
      <c r="FM2232" s="136"/>
      <c r="FN2232" s="136"/>
      <c r="FO2232" s="136"/>
      <c r="FP2232" s="136"/>
      <c r="FQ2232" s="136"/>
      <c r="FR2232" s="136"/>
      <c r="FS2232" s="136"/>
      <c r="FT2232" s="136"/>
      <c r="FU2232" s="136"/>
      <c r="FV2232" s="136"/>
      <c r="FW2232" s="136"/>
      <c r="FX2232" s="136"/>
      <c r="FY2232" s="136"/>
      <c r="FZ2232" s="136"/>
      <c r="GA2232" s="136"/>
      <c r="GB2232" s="136"/>
      <c r="GC2232" s="136"/>
      <c r="GD2232" s="136"/>
      <c r="GE2232" s="136"/>
      <c r="GF2232" s="136"/>
      <c r="GG2232" s="136"/>
      <c r="GH2232" s="136"/>
      <c r="GI2232" s="136"/>
      <c r="GJ2232" s="136"/>
      <c r="GK2232" s="136"/>
      <c r="GL2232" s="136"/>
      <c r="GM2232" s="136"/>
      <c r="GN2232" s="136"/>
      <c r="GO2232" s="136"/>
      <c r="GP2232" s="136"/>
      <c r="GQ2232" s="136"/>
      <c r="GR2232" s="136"/>
      <c r="GS2232" s="136"/>
      <c r="GT2232" s="136"/>
      <c r="GU2232" s="136"/>
      <c r="GV2232" s="136"/>
      <c r="GW2232" s="136"/>
      <c r="GX2232" s="136"/>
      <c r="GY2232" s="136"/>
      <c r="GZ2232" s="136"/>
      <c r="HA2232" s="136"/>
      <c r="HB2232" s="136"/>
      <c r="HC2232" s="136"/>
      <c r="HD2232" s="136"/>
      <c r="HE2232" s="136"/>
      <c r="HF2232" s="136"/>
      <c r="HG2232" s="136"/>
      <c r="HH2232" s="136"/>
      <c r="HI2232" s="136"/>
      <c r="HJ2232" s="136"/>
      <c r="HK2232" s="136"/>
      <c r="HL2232" s="136"/>
      <c r="HM2232" s="136"/>
      <c r="HN2232" s="136"/>
      <c r="HO2232" s="136"/>
      <c r="HP2232" s="136"/>
      <c r="HQ2232" s="136"/>
      <c r="HR2232" s="136"/>
      <c r="HS2232" s="136"/>
      <c r="HT2232" s="136"/>
      <c r="HU2232" s="136"/>
      <c r="HV2232" s="136"/>
      <c r="HW2232" s="136"/>
      <c r="HX2232" s="136"/>
      <c r="HY2232" s="136"/>
      <c r="HZ2232" s="136"/>
      <c r="IA2232" s="136"/>
      <c r="IB2232" s="136"/>
      <c r="IC2232" s="136"/>
      <c r="ID2232" s="136"/>
      <c r="IE2232" s="136"/>
      <c r="IF2232" s="136"/>
      <c r="IG2232" s="136"/>
    </row>
    <row r="2233" spans="1:241" ht="15" customHeight="1" x14ac:dyDescent="0.25">
      <c r="A2233" s="223" t="s">
        <v>607</v>
      </c>
      <c r="B2233" s="217">
        <v>6726962</v>
      </c>
      <c r="C2233" s="217">
        <v>3932489</v>
      </c>
      <c r="D2233" s="217">
        <v>567012</v>
      </c>
      <c r="E2233" s="217">
        <v>1042672</v>
      </c>
      <c r="F2233" s="217">
        <v>2765549</v>
      </c>
      <c r="G2233" s="217">
        <v>400254</v>
      </c>
      <c r="H2233" s="235">
        <v>15434938</v>
      </c>
      <c r="I2233" s="136"/>
      <c r="J2233" s="321" t="s">
        <v>265</v>
      </c>
      <c r="K2233" s="217">
        <v>2908902</v>
      </c>
      <c r="L2233" s="217">
        <v>3918606</v>
      </c>
      <c r="M2233" s="217">
        <v>519087</v>
      </c>
      <c r="N2233" s="217">
        <v>975055</v>
      </c>
      <c r="O2233" s="217">
        <v>1508015</v>
      </c>
      <c r="P2233" s="217">
        <v>283352</v>
      </c>
      <c r="Q2233" s="235">
        <v>10113017</v>
      </c>
      <c r="R2233" s="136"/>
      <c r="AA2233" s="136"/>
      <c r="AB2233" s="136"/>
      <c r="AC2233" s="136"/>
      <c r="AD2233" s="136"/>
      <c r="AE2233" s="136"/>
      <c r="AF2233" s="136"/>
      <c r="AG2233" s="136"/>
      <c r="AH2233" s="136"/>
      <c r="AI2233" s="136"/>
      <c r="AJ2233" s="136"/>
      <c r="AK2233" s="136"/>
      <c r="AL2233" s="136"/>
      <c r="AM2233" s="136"/>
      <c r="AN2233" s="136"/>
      <c r="AO2233" s="136"/>
      <c r="AP2233" s="136"/>
      <c r="AQ2233" s="136"/>
      <c r="AR2233" s="136"/>
      <c r="AS2233" s="136"/>
      <c r="AT2233" s="136"/>
      <c r="AU2233" s="136"/>
      <c r="AV2233" s="136"/>
      <c r="AW2233" s="136"/>
      <c r="AX2233" s="136"/>
      <c r="AY2233" s="136"/>
      <c r="AZ2233" s="136"/>
      <c r="BA2233" s="136"/>
      <c r="BB2233" s="136"/>
      <c r="BC2233" s="136"/>
      <c r="BD2233" s="136"/>
      <c r="BE2233" s="136"/>
      <c r="BF2233" s="136"/>
      <c r="BG2233" s="136"/>
      <c r="BH2233" s="136"/>
      <c r="BI2233" s="136"/>
      <c r="BJ2233" s="136"/>
      <c r="BK2233" s="136"/>
      <c r="BL2233" s="136"/>
      <c r="BM2233" s="136"/>
      <c r="BN2233" s="136"/>
      <c r="BO2233" s="136"/>
      <c r="BP2233" s="136"/>
      <c r="BQ2233" s="136"/>
      <c r="BR2233" s="136"/>
      <c r="BS2233" s="136"/>
      <c r="BT2233" s="136"/>
      <c r="BU2233" s="136"/>
      <c r="BV2233" s="136"/>
      <c r="BW2233" s="136"/>
      <c r="BX2233" s="136"/>
      <c r="BY2233" s="136"/>
      <c r="BZ2233" s="136"/>
      <c r="CA2233" s="136"/>
      <c r="CB2233" s="136"/>
      <c r="CC2233" s="136"/>
      <c r="CD2233" s="136"/>
      <c r="CE2233" s="136"/>
      <c r="CF2233" s="136"/>
      <c r="CG2233" s="136"/>
      <c r="CH2233" s="136"/>
      <c r="CI2233" s="136"/>
      <c r="CJ2233" s="136"/>
      <c r="CK2233" s="136"/>
      <c r="CL2233" s="136"/>
      <c r="CM2233" s="136"/>
      <c r="CN2233" s="136"/>
      <c r="CO2233" s="136"/>
      <c r="CP2233" s="136"/>
      <c r="CQ2233" s="136"/>
      <c r="CR2233" s="136"/>
      <c r="CS2233" s="136"/>
      <c r="CT2233" s="136"/>
      <c r="CU2233" s="136"/>
      <c r="CV2233" s="136"/>
      <c r="CW2233" s="136"/>
      <c r="CX2233" s="136"/>
      <c r="CY2233" s="136"/>
      <c r="CZ2233" s="136"/>
      <c r="DA2233" s="136"/>
      <c r="DB2233" s="136"/>
      <c r="DC2233" s="136"/>
      <c r="DD2233" s="136"/>
      <c r="DE2233" s="136"/>
      <c r="DF2233" s="136"/>
      <c r="DG2233" s="136"/>
      <c r="DH2233" s="136"/>
      <c r="DI2233" s="136"/>
      <c r="DJ2233" s="136"/>
      <c r="DK2233" s="136"/>
      <c r="DL2233" s="136"/>
      <c r="DM2233" s="136"/>
      <c r="DN2233" s="136"/>
      <c r="DO2233" s="136"/>
      <c r="DP2233" s="136"/>
      <c r="DQ2233" s="136"/>
      <c r="DR2233" s="136"/>
      <c r="DS2233" s="136"/>
      <c r="DT2233" s="136"/>
      <c r="DU2233" s="136"/>
      <c r="DV2233" s="136"/>
      <c r="DW2233" s="136"/>
      <c r="DX2233" s="136"/>
      <c r="DY2233" s="136"/>
      <c r="DZ2233" s="136"/>
      <c r="EA2233" s="136"/>
      <c r="EB2233" s="136"/>
      <c r="EC2233" s="136"/>
      <c r="ED2233" s="136"/>
      <c r="EE2233" s="136"/>
      <c r="EF2233" s="136"/>
      <c r="EG2233" s="136"/>
      <c r="EH2233" s="136"/>
      <c r="EI2233" s="136"/>
      <c r="EJ2233" s="136"/>
      <c r="EK2233" s="136"/>
      <c r="EL2233" s="136"/>
      <c r="EM2233" s="136"/>
      <c r="EN2233" s="136"/>
      <c r="EO2233" s="136"/>
      <c r="EP2233" s="136"/>
      <c r="EQ2233" s="136"/>
      <c r="ER2233" s="136"/>
      <c r="ES2233" s="136"/>
      <c r="ET2233" s="136"/>
      <c r="EU2233" s="136"/>
      <c r="EV2233" s="136"/>
      <c r="EW2233" s="136"/>
      <c r="EX2233" s="136"/>
      <c r="EY2233" s="136"/>
      <c r="EZ2233" s="136"/>
      <c r="FA2233" s="136"/>
      <c r="FB2233" s="136"/>
      <c r="FC2233" s="136"/>
      <c r="FD2233" s="136"/>
      <c r="FE2233" s="136"/>
      <c r="FF2233" s="136"/>
      <c r="FG2233" s="136"/>
      <c r="FH2233" s="136"/>
      <c r="FI2233" s="136"/>
      <c r="FJ2233" s="136"/>
      <c r="FK2233" s="136"/>
      <c r="FL2233" s="136"/>
      <c r="FM2233" s="136"/>
      <c r="FN2233" s="136"/>
      <c r="FO2233" s="136"/>
      <c r="FP2233" s="136"/>
      <c r="FQ2233" s="136"/>
      <c r="FR2233" s="136"/>
      <c r="FS2233" s="136"/>
      <c r="FT2233" s="136"/>
      <c r="FU2233" s="136"/>
      <c r="FV2233" s="136"/>
      <c r="FW2233" s="136"/>
      <c r="FX2233" s="136"/>
      <c r="FY2233" s="136"/>
      <c r="FZ2233" s="136"/>
      <c r="GA2233" s="136"/>
      <c r="GB2233" s="136"/>
      <c r="GC2233" s="136"/>
      <c r="GD2233" s="136"/>
      <c r="GE2233" s="136"/>
      <c r="GF2233" s="136"/>
      <c r="GG2233" s="136"/>
      <c r="GH2233" s="136"/>
      <c r="GI2233" s="136"/>
      <c r="GJ2233" s="136"/>
      <c r="GK2233" s="136"/>
      <c r="GL2233" s="136"/>
      <c r="GM2233" s="136"/>
      <c r="GN2233" s="136"/>
      <c r="GO2233" s="136"/>
      <c r="GP2233" s="136"/>
      <c r="GQ2233" s="136"/>
      <c r="GR2233" s="136"/>
      <c r="GS2233" s="136"/>
      <c r="GT2233" s="136"/>
      <c r="GU2233" s="136"/>
      <c r="GV2233" s="136"/>
      <c r="GW2233" s="136"/>
      <c r="GX2233" s="136"/>
      <c r="GY2233" s="136"/>
      <c r="GZ2233" s="136"/>
      <c r="HA2233" s="136"/>
      <c r="HB2233" s="136"/>
      <c r="HC2233" s="136"/>
      <c r="HD2233" s="136"/>
      <c r="HE2233" s="136"/>
      <c r="HF2233" s="136"/>
      <c r="HG2233" s="136"/>
      <c r="HH2233" s="136"/>
      <c r="HI2233" s="136"/>
      <c r="HJ2233" s="136"/>
      <c r="HK2233" s="136"/>
      <c r="HL2233" s="136"/>
      <c r="HM2233" s="136"/>
      <c r="HN2233" s="136"/>
      <c r="HO2233" s="136"/>
      <c r="HP2233" s="136"/>
      <c r="HQ2233" s="136"/>
      <c r="HR2233" s="136"/>
      <c r="HS2233" s="136"/>
      <c r="HT2233" s="136"/>
      <c r="HU2233" s="136"/>
      <c r="HV2233" s="136"/>
      <c r="HW2233" s="136"/>
      <c r="HX2233" s="136"/>
      <c r="HY2233" s="136"/>
      <c r="HZ2233" s="136"/>
      <c r="IA2233" s="136"/>
      <c r="IB2233" s="136"/>
      <c r="IC2233" s="136"/>
      <c r="ID2233" s="136"/>
      <c r="IE2233" s="136"/>
      <c r="IF2233" s="136"/>
      <c r="IG2233" s="136"/>
    </row>
    <row r="2234" spans="1:241" ht="15" customHeight="1" x14ac:dyDescent="0.25">
      <c r="A2234" s="223" t="s">
        <v>377</v>
      </c>
      <c r="B2234" s="217">
        <v>6433336</v>
      </c>
      <c r="C2234" s="217">
        <v>4968303</v>
      </c>
      <c r="D2234" s="217">
        <v>609009</v>
      </c>
      <c r="E2234" s="217">
        <v>1150252</v>
      </c>
      <c r="F2234" s="217">
        <v>2375370</v>
      </c>
      <c r="G2234" s="217">
        <v>500148</v>
      </c>
      <c r="H2234" s="235">
        <v>16036418</v>
      </c>
      <c r="I2234" s="136"/>
      <c r="J2234" s="321" t="s">
        <v>766</v>
      </c>
      <c r="K2234" s="217">
        <v>2451290</v>
      </c>
      <c r="L2234" s="217">
        <v>3702445</v>
      </c>
      <c r="M2234" s="217">
        <v>387304</v>
      </c>
      <c r="N2234" s="217">
        <v>1069624</v>
      </c>
      <c r="O2234" s="217">
        <v>1341425</v>
      </c>
      <c r="P2234" s="217">
        <v>241816</v>
      </c>
      <c r="Q2234" s="235">
        <v>9193904</v>
      </c>
      <c r="R2234" s="136"/>
      <c r="AA2234" s="136"/>
      <c r="AB2234" s="136"/>
      <c r="AC2234" s="136"/>
      <c r="AD2234" s="136"/>
      <c r="AE2234" s="136"/>
      <c r="AF2234" s="136"/>
      <c r="AG2234" s="136"/>
      <c r="AH2234" s="136"/>
      <c r="AI2234" s="136"/>
      <c r="AJ2234" s="136"/>
      <c r="AK2234" s="136"/>
      <c r="AL2234" s="136"/>
      <c r="AM2234" s="136"/>
      <c r="AN2234" s="136"/>
      <c r="AO2234" s="136"/>
      <c r="AP2234" s="136"/>
      <c r="AQ2234" s="136"/>
      <c r="AR2234" s="136"/>
      <c r="AS2234" s="136"/>
      <c r="AT2234" s="136"/>
      <c r="AU2234" s="136"/>
      <c r="AV2234" s="136"/>
      <c r="AW2234" s="136"/>
      <c r="AX2234" s="136"/>
      <c r="AY2234" s="136"/>
      <c r="AZ2234" s="136"/>
      <c r="BA2234" s="136"/>
      <c r="BB2234" s="136"/>
      <c r="BC2234" s="136"/>
      <c r="BD2234" s="136"/>
      <c r="BE2234" s="136"/>
      <c r="BF2234" s="136"/>
      <c r="BG2234" s="136"/>
      <c r="BH2234" s="136"/>
      <c r="BI2234" s="136"/>
      <c r="BJ2234" s="136"/>
      <c r="BK2234" s="136"/>
      <c r="BL2234" s="136"/>
      <c r="BM2234" s="136"/>
      <c r="BN2234" s="136"/>
      <c r="BO2234" s="136"/>
      <c r="BP2234" s="136"/>
      <c r="BQ2234" s="136"/>
      <c r="BR2234" s="136"/>
      <c r="BS2234" s="136"/>
      <c r="BT2234" s="136"/>
      <c r="BU2234" s="136"/>
      <c r="BV2234" s="136"/>
      <c r="BW2234" s="136"/>
      <c r="BX2234" s="136"/>
      <c r="BY2234" s="136"/>
      <c r="BZ2234" s="136"/>
      <c r="CA2234" s="136"/>
      <c r="CB2234" s="136"/>
      <c r="CC2234" s="136"/>
      <c r="CD2234" s="136"/>
      <c r="CE2234" s="136"/>
      <c r="CF2234" s="136"/>
      <c r="CG2234" s="136"/>
      <c r="CH2234" s="136"/>
      <c r="CI2234" s="136"/>
      <c r="CJ2234" s="136"/>
      <c r="CK2234" s="136"/>
      <c r="CL2234" s="136"/>
      <c r="CM2234" s="136"/>
      <c r="CN2234" s="136"/>
      <c r="CO2234" s="136"/>
      <c r="CP2234" s="136"/>
      <c r="CQ2234" s="136"/>
      <c r="CR2234" s="136"/>
      <c r="CS2234" s="136"/>
      <c r="CT2234" s="136"/>
      <c r="CU2234" s="136"/>
      <c r="CV2234" s="136"/>
      <c r="CW2234" s="136"/>
      <c r="CX2234" s="136"/>
      <c r="CY2234" s="136"/>
      <c r="CZ2234" s="136"/>
      <c r="DA2234" s="136"/>
      <c r="DB2234" s="136"/>
      <c r="DC2234" s="136"/>
      <c r="DD2234" s="136"/>
      <c r="DE2234" s="136"/>
      <c r="DF2234" s="136"/>
      <c r="DG2234" s="136"/>
      <c r="DH2234" s="136"/>
      <c r="DI2234" s="136"/>
      <c r="DJ2234" s="136"/>
      <c r="DK2234" s="136"/>
      <c r="DL2234" s="136"/>
      <c r="DM2234" s="136"/>
      <c r="DN2234" s="136"/>
      <c r="DO2234" s="136"/>
      <c r="DP2234" s="136"/>
      <c r="DQ2234" s="136"/>
      <c r="DR2234" s="136"/>
      <c r="DS2234" s="136"/>
      <c r="DT2234" s="136"/>
      <c r="DU2234" s="136"/>
      <c r="DV2234" s="136"/>
      <c r="DW2234" s="136"/>
      <c r="DX2234" s="136"/>
      <c r="DY2234" s="136"/>
      <c r="DZ2234" s="136"/>
      <c r="EA2234" s="136"/>
      <c r="EB2234" s="136"/>
      <c r="EC2234" s="136"/>
      <c r="ED2234" s="136"/>
      <c r="EE2234" s="136"/>
      <c r="EF2234" s="136"/>
      <c r="EG2234" s="136"/>
      <c r="EH2234" s="136"/>
      <c r="EI2234" s="136"/>
      <c r="EJ2234" s="136"/>
      <c r="EK2234" s="136"/>
      <c r="EL2234" s="136"/>
      <c r="EM2234" s="136"/>
      <c r="EN2234" s="136"/>
      <c r="EO2234" s="136"/>
      <c r="EP2234" s="136"/>
      <c r="EQ2234" s="136"/>
      <c r="ER2234" s="136"/>
      <c r="ES2234" s="136"/>
      <c r="ET2234" s="136"/>
      <c r="EU2234" s="136"/>
      <c r="EV2234" s="136"/>
      <c r="EW2234" s="136"/>
      <c r="EX2234" s="136"/>
      <c r="EY2234" s="136"/>
      <c r="EZ2234" s="136"/>
      <c r="FA2234" s="136"/>
      <c r="FB2234" s="136"/>
      <c r="FC2234" s="136"/>
      <c r="FD2234" s="136"/>
      <c r="FE2234" s="136"/>
      <c r="FF2234" s="136"/>
      <c r="FG2234" s="136"/>
      <c r="FH2234" s="136"/>
      <c r="FI2234" s="136"/>
      <c r="FJ2234" s="136"/>
      <c r="FK2234" s="136"/>
      <c r="FL2234" s="136"/>
      <c r="FM2234" s="136"/>
      <c r="FN2234" s="136"/>
      <c r="FO2234" s="136"/>
      <c r="FP2234" s="136"/>
      <c r="FQ2234" s="136"/>
      <c r="FR2234" s="136"/>
      <c r="FS2234" s="136"/>
      <c r="FT2234" s="136"/>
      <c r="FU2234" s="136"/>
      <c r="FV2234" s="136"/>
      <c r="FW2234" s="136"/>
      <c r="FX2234" s="136"/>
      <c r="FY2234" s="136"/>
      <c r="FZ2234" s="136"/>
      <c r="GA2234" s="136"/>
      <c r="GB2234" s="136"/>
      <c r="GC2234" s="136"/>
      <c r="GD2234" s="136"/>
      <c r="GE2234" s="136"/>
      <c r="GF2234" s="136"/>
      <c r="GG2234" s="136"/>
      <c r="GH2234" s="136"/>
      <c r="GI2234" s="136"/>
      <c r="GJ2234" s="136"/>
      <c r="GK2234" s="136"/>
      <c r="GL2234" s="136"/>
      <c r="GM2234" s="136"/>
      <c r="GN2234" s="136"/>
      <c r="GO2234" s="136"/>
      <c r="GP2234" s="136"/>
      <c r="GQ2234" s="136"/>
      <c r="GR2234" s="136"/>
      <c r="GS2234" s="136"/>
      <c r="GT2234" s="136"/>
      <c r="GU2234" s="136"/>
      <c r="GV2234" s="136"/>
      <c r="GW2234" s="136"/>
      <c r="GX2234" s="136"/>
      <c r="GY2234" s="136"/>
      <c r="GZ2234" s="136"/>
      <c r="HA2234" s="136"/>
      <c r="HB2234" s="136"/>
      <c r="HC2234" s="136"/>
      <c r="HD2234" s="136"/>
      <c r="HE2234" s="136"/>
      <c r="HF2234" s="136"/>
      <c r="HG2234" s="136"/>
      <c r="HH2234" s="136"/>
      <c r="HI2234" s="136"/>
      <c r="HJ2234" s="136"/>
      <c r="HK2234" s="136"/>
      <c r="HL2234" s="136"/>
      <c r="HM2234" s="136"/>
      <c r="HN2234" s="136"/>
      <c r="HO2234" s="136"/>
      <c r="HP2234" s="136"/>
      <c r="HQ2234" s="136"/>
      <c r="HR2234" s="136"/>
      <c r="HS2234" s="136"/>
      <c r="HT2234" s="136"/>
      <c r="HU2234" s="136"/>
      <c r="HV2234" s="136"/>
      <c r="HW2234" s="136"/>
      <c r="HX2234" s="136"/>
      <c r="HY2234" s="136"/>
      <c r="HZ2234" s="136"/>
      <c r="IA2234" s="136"/>
      <c r="IB2234" s="136"/>
      <c r="IC2234" s="136"/>
      <c r="ID2234" s="136"/>
      <c r="IE2234" s="136"/>
      <c r="IF2234" s="136"/>
      <c r="IG2234" s="136"/>
    </row>
    <row r="2235" spans="1:241" ht="15" customHeight="1" x14ac:dyDescent="0.25">
      <c r="A2235" s="223" t="s">
        <v>305</v>
      </c>
      <c r="B2235" s="217">
        <v>14116578</v>
      </c>
      <c r="C2235" s="217">
        <v>5014740</v>
      </c>
      <c r="D2235" s="217">
        <v>862243</v>
      </c>
      <c r="E2235" s="217">
        <v>1558977</v>
      </c>
      <c r="F2235" s="217">
        <v>2355236</v>
      </c>
      <c r="G2235" s="217">
        <v>451071</v>
      </c>
      <c r="H2235" s="235">
        <v>24358845</v>
      </c>
      <c r="I2235" s="136"/>
      <c r="J2235" s="321" t="s">
        <v>854</v>
      </c>
      <c r="K2235" s="217">
        <v>3014511</v>
      </c>
      <c r="L2235" s="217">
        <v>4015879</v>
      </c>
      <c r="M2235" s="217">
        <v>384129</v>
      </c>
      <c r="N2235" s="217">
        <v>1070831</v>
      </c>
      <c r="O2235" s="217">
        <v>1204423</v>
      </c>
      <c r="P2235" s="217">
        <v>279712</v>
      </c>
      <c r="Q2235" s="235">
        <v>9969485</v>
      </c>
      <c r="R2235" s="136"/>
      <c r="AA2235" s="136"/>
      <c r="AB2235" s="136"/>
      <c r="AC2235" s="136"/>
      <c r="AD2235" s="136"/>
      <c r="AE2235" s="136"/>
      <c r="AF2235" s="136"/>
      <c r="AG2235" s="136"/>
      <c r="AH2235" s="136"/>
      <c r="AI2235" s="136"/>
      <c r="AJ2235" s="136"/>
      <c r="AK2235" s="136"/>
      <c r="AL2235" s="136"/>
      <c r="AM2235" s="136"/>
      <c r="AN2235" s="136"/>
      <c r="AO2235" s="136"/>
      <c r="AP2235" s="136"/>
      <c r="AQ2235" s="136"/>
      <c r="AR2235" s="136"/>
      <c r="AS2235" s="136"/>
      <c r="AT2235" s="136"/>
      <c r="AU2235" s="136"/>
      <c r="AV2235" s="136"/>
      <c r="AW2235" s="136"/>
      <c r="AX2235" s="136"/>
      <c r="AY2235" s="136"/>
      <c r="AZ2235" s="136"/>
      <c r="BA2235" s="136"/>
      <c r="BB2235" s="136"/>
      <c r="BC2235" s="136"/>
      <c r="BD2235" s="136"/>
      <c r="BE2235" s="136"/>
      <c r="BF2235" s="136"/>
      <c r="BG2235" s="136"/>
      <c r="BH2235" s="136"/>
      <c r="BI2235" s="136"/>
      <c r="BJ2235" s="136"/>
      <c r="BK2235" s="136"/>
      <c r="BL2235" s="136"/>
      <c r="BM2235" s="136"/>
      <c r="BN2235" s="136"/>
      <c r="BO2235" s="136"/>
      <c r="BP2235" s="136"/>
      <c r="BQ2235" s="136"/>
      <c r="BR2235" s="136"/>
      <c r="BS2235" s="136"/>
      <c r="BT2235" s="136"/>
      <c r="BU2235" s="136"/>
      <c r="BV2235" s="136"/>
      <c r="BW2235" s="136"/>
      <c r="BX2235" s="136"/>
      <c r="BY2235" s="136"/>
      <c r="BZ2235" s="136"/>
      <c r="CA2235" s="136"/>
      <c r="CB2235" s="136"/>
      <c r="CC2235" s="136"/>
      <c r="CD2235" s="136"/>
      <c r="CE2235" s="136"/>
      <c r="CF2235" s="136"/>
      <c r="CG2235" s="136"/>
      <c r="CH2235" s="136"/>
      <c r="CI2235" s="136"/>
      <c r="CJ2235" s="136"/>
      <c r="CK2235" s="136"/>
      <c r="CL2235" s="136"/>
      <c r="CM2235" s="136"/>
      <c r="CN2235" s="136"/>
      <c r="CO2235" s="136"/>
      <c r="CP2235" s="136"/>
      <c r="CQ2235" s="136"/>
      <c r="CR2235" s="136"/>
      <c r="CS2235" s="136"/>
      <c r="CT2235" s="136"/>
      <c r="CU2235" s="136"/>
      <c r="CV2235" s="136"/>
      <c r="CW2235" s="136"/>
      <c r="CX2235" s="136"/>
      <c r="CY2235" s="136"/>
      <c r="CZ2235" s="136"/>
      <c r="DA2235" s="136"/>
      <c r="DB2235" s="136"/>
      <c r="DC2235" s="136"/>
      <c r="DD2235" s="136"/>
      <c r="DE2235" s="136"/>
      <c r="DF2235" s="136"/>
      <c r="DG2235" s="136"/>
      <c r="DH2235" s="136"/>
      <c r="DI2235" s="136"/>
      <c r="DJ2235" s="136"/>
      <c r="DK2235" s="136"/>
      <c r="DL2235" s="136"/>
      <c r="DM2235" s="136"/>
      <c r="DN2235" s="136"/>
      <c r="DO2235" s="136"/>
      <c r="DP2235" s="136"/>
      <c r="DQ2235" s="136"/>
      <c r="DR2235" s="136"/>
      <c r="DS2235" s="136"/>
      <c r="DT2235" s="136"/>
      <c r="DU2235" s="136"/>
      <c r="DV2235" s="136"/>
      <c r="DW2235" s="136"/>
      <c r="DX2235" s="136"/>
      <c r="DY2235" s="136"/>
      <c r="DZ2235" s="136"/>
      <c r="EA2235" s="136"/>
      <c r="EB2235" s="136"/>
      <c r="EC2235" s="136"/>
      <c r="ED2235" s="136"/>
      <c r="EE2235" s="136"/>
      <c r="EF2235" s="136"/>
      <c r="EG2235" s="136"/>
      <c r="EH2235" s="136"/>
      <c r="EI2235" s="136"/>
      <c r="EJ2235" s="136"/>
      <c r="EK2235" s="136"/>
      <c r="EL2235" s="136"/>
      <c r="EM2235" s="136"/>
      <c r="EN2235" s="136"/>
      <c r="EO2235" s="136"/>
      <c r="EP2235" s="136"/>
      <c r="EQ2235" s="136"/>
      <c r="ER2235" s="136"/>
      <c r="ES2235" s="136"/>
      <c r="ET2235" s="136"/>
      <c r="EU2235" s="136"/>
      <c r="EV2235" s="136"/>
      <c r="EW2235" s="136"/>
      <c r="EX2235" s="136"/>
      <c r="EY2235" s="136"/>
      <c r="EZ2235" s="136"/>
      <c r="FA2235" s="136"/>
      <c r="FB2235" s="136"/>
      <c r="FC2235" s="136"/>
      <c r="FD2235" s="136"/>
      <c r="FE2235" s="136"/>
      <c r="FF2235" s="136"/>
      <c r="FG2235" s="136"/>
      <c r="FH2235" s="136"/>
      <c r="FI2235" s="136"/>
      <c r="FJ2235" s="136"/>
      <c r="FK2235" s="136"/>
      <c r="FL2235" s="136"/>
      <c r="FM2235" s="136"/>
      <c r="FN2235" s="136"/>
      <c r="FO2235" s="136"/>
      <c r="FP2235" s="136"/>
      <c r="FQ2235" s="136"/>
      <c r="FR2235" s="136"/>
      <c r="FS2235" s="136"/>
      <c r="FT2235" s="136"/>
      <c r="FU2235" s="136"/>
      <c r="FV2235" s="136"/>
      <c r="FW2235" s="136"/>
      <c r="FX2235" s="136"/>
      <c r="FY2235" s="136"/>
      <c r="FZ2235" s="136"/>
      <c r="GA2235" s="136"/>
      <c r="GB2235" s="136"/>
      <c r="GC2235" s="136"/>
      <c r="GD2235" s="136"/>
      <c r="GE2235" s="136"/>
      <c r="GF2235" s="136"/>
      <c r="GG2235" s="136"/>
      <c r="GH2235" s="136"/>
      <c r="GI2235" s="136"/>
      <c r="GJ2235" s="136"/>
      <c r="GK2235" s="136"/>
      <c r="GL2235" s="136"/>
      <c r="GM2235" s="136"/>
      <c r="GN2235" s="136"/>
      <c r="GO2235" s="136"/>
      <c r="GP2235" s="136"/>
      <c r="GQ2235" s="136"/>
      <c r="GR2235" s="136"/>
      <c r="GS2235" s="136"/>
      <c r="GT2235" s="136"/>
      <c r="GU2235" s="136"/>
      <c r="GV2235" s="136"/>
      <c r="GW2235" s="136"/>
      <c r="GX2235" s="136"/>
      <c r="GY2235" s="136"/>
      <c r="GZ2235" s="136"/>
      <c r="HA2235" s="136"/>
      <c r="HB2235" s="136"/>
      <c r="HC2235" s="136"/>
      <c r="HD2235" s="136"/>
      <c r="HE2235" s="136"/>
      <c r="HF2235" s="136"/>
      <c r="HG2235" s="136"/>
      <c r="HH2235" s="136"/>
      <c r="HI2235" s="136"/>
      <c r="HJ2235" s="136"/>
      <c r="HK2235" s="136"/>
      <c r="HL2235" s="136"/>
      <c r="HM2235" s="136"/>
      <c r="HN2235" s="136"/>
      <c r="HO2235" s="136"/>
      <c r="HP2235" s="136"/>
      <c r="HQ2235" s="136"/>
      <c r="HR2235" s="136"/>
      <c r="HS2235" s="136"/>
      <c r="HT2235" s="136"/>
      <c r="HU2235" s="136"/>
      <c r="HV2235" s="136"/>
      <c r="HW2235" s="136"/>
      <c r="HX2235" s="136"/>
      <c r="HY2235" s="136"/>
      <c r="HZ2235" s="136"/>
      <c r="IA2235" s="136"/>
      <c r="IB2235" s="136"/>
      <c r="IC2235" s="136"/>
      <c r="ID2235" s="136"/>
      <c r="IE2235" s="136"/>
      <c r="IF2235" s="136"/>
      <c r="IG2235" s="136"/>
    </row>
    <row r="2236" spans="1:241" ht="15" customHeight="1" x14ac:dyDescent="0.25">
      <c r="A2236" s="223" t="s">
        <v>304</v>
      </c>
      <c r="B2236" s="217">
        <v>16234770</v>
      </c>
      <c r="C2236" s="217">
        <v>4384991</v>
      </c>
      <c r="D2236" s="217">
        <v>876156</v>
      </c>
      <c r="E2236" s="217">
        <v>1248427</v>
      </c>
      <c r="F2236" s="217">
        <v>2241626</v>
      </c>
      <c r="G2236" s="217">
        <v>507978</v>
      </c>
      <c r="H2236" s="235">
        <v>25493948</v>
      </c>
      <c r="I2236" s="136"/>
      <c r="J2236" s="321" t="s">
        <v>262</v>
      </c>
      <c r="K2236" s="217">
        <v>4501274</v>
      </c>
      <c r="L2236" s="217">
        <v>3703504</v>
      </c>
      <c r="M2236" s="217">
        <v>617522</v>
      </c>
      <c r="N2236" s="217">
        <v>933125</v>
      </c>
      <c r="O2236" s="217">
        <v>1337904</v>
      </c>
      <c r="P2236" s="217">
        <v>321854</v>
      </c>
      <c r="Q2236" s="235">
        <v>11415183</v>
      </c>
      <c r="R2236" s="136"/>
      <c r="AA2236" s="136"/>
      <c r="AB2236" s="136"/>
      <c r="AC2236" s="136"/>
      <c r="AD2236" s="136"/>
      <c r="AE2236" s="136"/>
      <c r="AF2236" s="136"/>
      <c r="AG2236" s="136"/>
      <c r="AH2236" s="136"/>
      <c r="AI2236" s="136"/>
      <c r="AJ2236" s="136"/>
      <c r="AK2236" s="136"/>
      <c r="AL2236" s="136"/>
      <c r="AM2236" s="136"/>
      <c r="AN2236" s="136"/>
      <c r="AO2236" s="136"/>
      <c r="AP2236" s="136"/>
      <c r="AQ2236" s="136"/>
      <c r="AR2236" s="136"/>
      <c r="AS2236" s="136"/>
      <c r="AT2236" s="136"/>
      <c r="AU2236" s="136"/>
      <c r="AV2236" s="136"/>
      <c r="AW2236" s="136"/>
      <c r="AX2236" s="136"/>
      <c r="AY2236" s="136"/>
      <c r="AZ2236" s="136"/>
      <c r="BA2236" s="136"/>
      <c r="BB2236" s="136"/>
      <c r="BC2236" s="136"/>
      <c r="BD2236" s="136"/>
      <c r="BE2236" s="136"/>
      <c r="BF2236" s="136"/>
      <c r="BG2236" s="136"/>
      <c r="BH2236" s="136"/>
      <c r="BI2236" s="136"/>
      <c r="BJ2236" s="136"/>
      <c r="BK2236" s="136"/>
      <c r="BL2236" s="136"/>
      <c r="BM2236" s="136"/>
      <c r="BN2236" s="136"/>
      <c r="BO2236" s="136"/>
      <c r="BP2236" s="136"/>
      <c r="BQ2236" s="136"/>
      <c r="BR2236" s="136"/>
      <c r="BS2236" s="136"/>
      <c r="BT2236" s="136"/>
      <c r="BU2236" s="136"/>
      <c r="BV2236" s="136"/>
      <c r="BW2236" s="136"/>
      <c r="BX2236" s="136"/>
      <c r="BY2236" s="136"/>
      <c r="BZ2236" s="136"/>
      <c r="CA2236" s="136"/>
      <c r="CB2236" s="136"/>
      <c r="CC2236" s="136"/>
      <c r="CD2236" s="136"/>
      <c r="CE2236" s="136"/>
      <c r="CF2236" s="136"/>
      <c r="CG2236" s="136"/>
      <c r="CH2236" s="136"/>
      <c r="CI2236" s="136"/>
      <c r="CJ2236" s="136"/>
      <c r="CK2236" s="136"/>
      <c r="CL2236" s="136"/>
      <c r="CM2236" s="136"/>
      <c r="CN2236" s="136"/>
      <c r="CO2236" s="136"/>
      <c r="CP2236" s="136"/>
      <c r="CQ2236" s="136"/>
      <c r="CR2236" s="136"/>
      <c r="CS2236" s="136"/>
      <c r="CT2236" s="136"/>
      <c r="CU2236" s="136"/>
      <c r="CV2236" s="136"/>
      <c r="CW2236" s="136"/>
      <c r="CX2236" s="136"/>
      <c r="CY2236" s="136"/>
      <c r="CZ2236" s="136"/>
      <c r="DA2236" s="136"/>
      <c r="DB2236" s="136"/>
      <c r="DC2236" s="136"/>
      <c r="DD2236" s="136"/>
      <c r="DE2236" s="136"/>
      <c r="DF2236" s="136"/>
      <c r="DG2236" s="136"/>
      <c r="DH2236" s="136"/>
      <c r="DI2236" s="136"/>
      <c r="DJ2236" s="136"/>
      <c r="DK2236" s="136"/>
      <c r="DL2236" s="136"/>
      <c r="DM2236" s="136"/>
      <c r="DN2236" s="136"/>
      <c r="DO2236" s="136"/>
      <c r="DP2236" s="136"/>
      <c r="DQ2236" s="136"/>
      <c r="DR2236" s="136"/>
      <c r="DS2236" s="136"/>
      <c r="DT2236" s="136"/>
      <c r="DU2236" s="136"/>
      <c r="DV2236" s="136"/>
      <c r="DW2236" s="136"/>
      <c r="DX2236" s="136"/>
      <c r="DY2236" s="136"/>
      <c r="DZ2236" s="136"/>
      <c r="EA2236" s="136"/>
      <c r="EB2236" s="136"/>
      <c r="EC2236" s="136"/>
      <c r="ED2236" s="136"/>
      <c r="EE2236" s="136"/>
      <c r="EF2236" s="136"/>
      <c r="EG2236" s="136"/>
      <c r="EH2236" s="136"/>
      <c r="EI2236" s="136"/>
      <c r="EJ2236" s="136"/>
      <c r="EK2236" s="136"/>
      <c r="EL2236" s="136"/>
      <c r="EM2236" s="136"/>
      <c r="EN2236" s="136"/>
      <c r="EO2236" s="136"/>
      <c r="EP2236" s="136"/>
      <c r="EQ2236" s="136"/>
      <c r="ER2236" s="136"/>
      <c r="ES2236" s="136"/>
      <c r="ET2236" s="136"/>
      <c r="EU2236" s="136"/>
      <c r="EV2236" s="136"/>
      <c r="EW2236" s="136"/>
      <c r="EX2236" s="136"/>
      <c r="EY2236" s="136"/>
      <c r="EZ2236" s="136"/>
      <c r="FA2236" s="136"/>
      <c r="FB2236" s="136"/>
      <c r="FC2236" s="136"/>
      <c r="FD2236" s="136"/>
      <c r="FE2236" s="136"/>
      <c r="FF2236" s="136"/>
      <c r="FG2236" s="136"/>
      <c r="FH2236" s="136"/>
      <c r="FI2236" s="136"/>
      <c r="FJ2236" s="136"/>
      <c r="FK2236" s="136"/>
      <c r="FL2236" s="136"/>
      <c r="FM2236" s="136"/>
      <c r="FN2236" s="136"/>
      <c r="FO2236" s="136"/>
      <c r="FP2236" s="136"/>
      <c r="FQ2236" s="136"/>
      <c r="FR2236" s="136"/>
      <c r="FS2236" s="136"/>
      <c r="FT2236" s="136"/>
      <c r="FU2236" s="136"/>
      <c r="FV2236" s="136"/>
      <c r="FW2236" s="136"/>
      <c r="FX2236" s="136"/>
      <c r="FY2236" s="136"/>
      <c r="FZ2236" s="136"/>
      <c r="GA2236" s="136"/>
      <c r="GB2236" s="136"/>
      <c r="GC2236" s="136"/>
      <c r="GD2236" s="136"/>
      <c r="GE2236" s="136"/>
      <c r="GF2236" s="136"/>
      <c r="GG2236" s="136"/>
      <c r="GH2236" s="136"/>
      <c r="GI2236" s="136"/>
      <c r="GJ2236" s="136"/>
      <c r="GK2236" s="136"/>
      <c r="GL2236" s="136"/>
      <c r="GM2236" s="136"/>
      <c r="GN2236" s="136"/>
      <c r="GO2236" s="136"/>
      <c r="GP2236" s="136"/>
      <c r="GQ2236" s="136"/>
      <c r="GR2236" s="136"/>
      <c r="GS2236" s="136"/>
      <c r="GT2236" s="136"/>
      <c r="GU2236" s="136"/>
      <c r="GV2236" s="136"/>
      <c r="GW2236" s="136"/>
      <c r="GX2236" s="136"/>
      <c r="GY2236" s="136"/>
      <c r="GZ2236" s="136"/>
      <c r="HA2236" s="136"/>
      <c r="HB2236" s="136"/>
      <c r="HC2236" s="136"/>
      <c r="HD2236" s="136"/>
      <c r="HE2236" s="136"/>
      <c r="HF2236" s="136"/>
      <c r="HG2236" s="136"/>
      <c r="HH2236" s="136"/>
      <c r="HI2236" s="136"/>
      <c r="HJ2236" s="136"/>
      <c r="HK2236" s="136"/>
      <c r="HL2236" s="136"/>
      <c r="HM2236" s="136"/>
      <c r="HN2236" s="136"/>
      <c r="HO2236" s="136"/>
      <c r="HP2236" s="136"/>
      <c r="HQ2236" s="136"/>
      <c r="HR2236" s="136"/>
      <c r="HS2236" s="136"/>
      <c r="HT2236" s="136"/>
      <c r="HU2236" s="136"/>
      <c r="HV2236" s="136"/>
      <c r="HW2236" s="136"/>
      <c r="HX2236" s="136"/>
      <c r="HY2236" s="136"/>
      <c r="HZ2236" s="136"/>
      <c r="IA2236" s="136"/>
      <c r="IB2236" s="136"/>
      <c r="IC2236" s="136"/>
      <c r="ID2236" s="136"/>
      <c r="IE2236" s="136"/>
      <c r="IF2236" s="136"/>
      <c r="IG2236" s="136"/>
    </row>
    <row r="2237" spans="1:241" ht="15" customHeight="1" x14ac:dyDescent="0.25">
      <c r="A2237" s="223" t="s">
        <v>303</v>
      </c>
      <c r="B2237" s="217">
        <v>13133033</v>
      </c>
      <c r="C2237" s="217">
        <v>5065433</v>
      </c>
      <c r="D2237" s="217">
        <v>995585</v>
      </c>
      <c r="E2237" s="217">
        <v>1032038</v>
      </c>
      <c r="F2237" s="217">
        <v>2132745</v>
      </c>
      <c r="G2237" s="217">
        <v>567901</v>
      </c>
      <c r="H2237" s="235">
        <v>22926735</v>
      </c>
      <c r="I2237" s="136"/>
      <c r="J2237" s="321" t="s">
        <v>261</v>
      </c>
      <c r="K2237" s="217">
        <v>3778638</v>
      </c>
      <c r="L2237" s="217">
        <v>3186947</v>
      </c>
      <c r="M2237" s="217">
        <v>545029</v>
      </c>
      <c r="N2237" s="217">
        <v>864738</v>
      </c>
      <c r="O2237" s="217">
        <v>1176307</v>
      </c>
      <c r="P2237" s="217">
        <v>259245</v>
      </c>
      <c r="Q2237" s="235">
        <v>9810904</v>
      </c>
      <c r="R2237" s="136"/>
      <c r="AA2237" s="136"/>
      <c r="AB2237" s="136"/>
      <c r="AC2237" s="136"/>
      <c r="AD2237" s="136"/>
      <c r="AE2237" s="136"/>
      <c r="AF2237" s="136"/>
      <c r="AG2237" s="136"/>
      <c r="AH2237" s="136"/>
      <c r="AI2237" s="136"/>
      <c r="AJ2237" s="136"/>
      <c r="AK2237" s="136"/>
      <c r="AL2237" s="136"/>
      <c r="AM2237" s="136"/>
      <c r="AN2237" s="136"/>
      <c r="AO2237" s="136"/>
      <c r="AP2237" s="136"/>
      <c r="AQ2237" s="136"/>
      <c r="AR2237" s="136"/>
      <c r="AS2237" s="136"/>
      <c r="AT2237" s="136"/>
      <c r="AU2237" s="136"/>
      <c r="AV2237" s="136"/>
      <c r="AW2237" s="136"/>
      <c r="AX2237" s="136"/>
      <c r="AY2237" s="136"/>
      <c r="AZ2237" s="136"/>
      <c r="BA2237" s="136"/>
      <c r="BB2237" s="136"/>
      <c r="BC2237" s="136"/>
      <c r="BD2237" s="136"/>
      <c r="BE2237" s="136"/>
      <c r="BF2237" s="136"/>
      <c r="BG2237" s="136"/>
      <c r="BH2237" s="136"/>
      <c r="BI2237" s="136"/>
      <c r="BJ2237" s="136"/>
      <c r="BK2237" s="136"/>
      <c r="BL2237" s="136"/>
      <c r="BM2237" s="136"/>
      <c r="BN2237" s="136"/>
      <c r="BO2237" s="136"/>
      <c r="BP2237" s="136"/>
      <c r="BQ2237" s="136"/>
      <c r="BR2237" s="136"/>
      <c r="BS2237" s="136"/>
      <c r="BT2237" s="136"/>
      <c r="BU2237" s="136"/>
      <c r="BV2237" s="136"/>
      <c r="BW2237" s="136"/>
      <c r="BX2237" s="136"/>
      <c r="BY2237" s="136"/>
      <c r="BZ2237" s="136"/>
      <c r="CA2237" s="136"/>
      <c r="CB2237" s="136"/>
      <c r="CC2237" s="136"/>
      <c r="CD2237" s="136"/>
      <c r="CE2237" s="136"/>
      <c r="CF2237" s="136"/>
      <c r="CG2237" s="136"/>
      <c r="CH2237" s="136"/>
      <c r="CI2237" s="136"/>
      <c r="CJ2237" s="136"/>
      <c r="CK2237" s="136"/>
      <c r="CL2237" s="136"/>
      <c r="CM2237" s="136"/>
      <c r="CN2237" s="136"/>
      <c r="CO2237" s="136"/>
      <c r="CP2237" s="136"/>
      <c r="CQ2237" s="136"/>
      <c r="CR2237" s="136"/>
      <c r="CS2237" s="136"/>
      <c r="CT2237" s="136"/>
      <c r="CU2237" s="136"/>
      <c r="CV2237" s="136"/>
      <c r="CW2237" s="136"/>
      <c r="CX2237" s="136"/>
      <c r="CY2237" s="136"/>
      <c r="CZ2237" s="136"/>
      <c r="DA2237" s="136"/>
      <c r="DB2237" s="136"/>
      <c r="DC2237" s="136"/>
      <c r="DD2237" s="136"/>
      <c r="DE2237" s="136"/>
      <c r="DF2237" s="136"/>
      <c r="DG2237" s="136"/>
      <c r="DH2237" s="136"/>
      <c r="DI2237" s="136"/>
      <c r="DJ2237" s="136"/>
      <c r="DK2237" s="136"/>
      <c r="DL2237" s="136"/>
      <c r="DM2237" s="136"/>
      <c r="DN2237" s="136"/>
      <c r="DO2237" s="136"/>
      <c r="DP2237" s="136"/>
      <c r="DQ2237" s="136"/>
      <c r="DR2237" s="136"/>
      <c r="DS2237" s="136"/>
      <c r="DT2237" s="136"/>
      <c r="DU2237" s="136"/>
      <c r="DV2237" s="136"/>
      <c r="DW2237" s="136"/>
      <c r="DX2237" s="136"/>
      <c r="DY2237" s="136"/>
      <c r="DZ2237" s="136"/>
      <c r="EA2237" s="136"/>
      <c r="EB2237" s="136"/>
      <c r="EC2237" s="136"/>
      <c r="ED2237" s="136"/>
      <c r="EE2237" s="136"/>
      <c r="EF2237" s="136"/>
      <c r="EG2237" s="136"/>
      <c r="EH2237" s="136"/>
      <c r="EI2237" s="136"/>
      <c r="EJ2237" s="136"/>
      <c r="EK2237" s="136"/>
      <c r="EL2237" s="136"/>
      <c r="EM2237" s="136"/>
      <c r="EN2237" s="136"/>
      <c r="EO2237" s="136"/>
      <c r="EP2237" s="136"/>
      <c r="EQ2237" s="136"/>
      <c r="ER2237" s="136"/>
      <c r="ES2237" s="136"/>
      <c r="ET2237" s="136"/>
      <c r="EU2237" s="136"/>
      <c r="EV2237" s="136"/>
      <c r="EW2237" s="136"/>
      <c r="EX2237" s="136"/>
      <c r="EY2237" s="136"/>
      <c r="EZ2237" s="136"/>
      <c r="FA2237" s="136"/>
      <c r="FB2237" s="136"/>
      <c r="FC2237" s="136"/>
      <c r="FD2237" s="136"/>
      <c r="FE2237" s="136"/>
      <c r="FF2237" s="136"/>
      <c r="FG2237" s="136"/>
      <c r="FH2237" s="136"/>
      <c r="FI2237" s="136"/>
      <c r="FJ2237" s="136"/>
      <c r="FK2237" s="136"/>
      <c r="FL2237" s="136"/>
      <c r="FM2237" s="136"/>
      <c r="FN2237" s="136"/>
      <c r="FO2237" s="136"/>
      <c r="FP2237" s="136"/>
      <c r="FQ2237" s="136"/>
      <c r="FR2237" s="136"/>
      <c r="FS2237" s="136"/>
      <c r="FT2237" s="136"/>
      <c r="FU2237" s="136"/>
      <c r="FV2237" s="136"/>
      <c r="FW2237" s="136"/>
      <c r="FX2237" s="136"/>
      <c r="FY2237" s="136"/>
      <c r="FZ2237" s="136"/>
      <c r="GA2237" s="136"/>
      <c r="GB2237" s="136"/>
      <c r="GC2237" s="136"/>
      <c r="GD2237" s="136"/>
      <c r="GE2237" s="136"/>
      <c r="GF2237" s="136"/>
      <c r="GG2237" s="136"/>
      <c r="GH2237" s="136"/>
      <c r="GI2237" s="136"/>
      <c r="GJ2237" s="136"/>
      <c r="GK2237" s="136"/>
      <c r="GL2237" s="136"/>
      <c r="GM2237" s="136"/>
      <c r="GN2237" s="136"/>
      <c r="GO2237" s="136"/>
      <c r="GP2237" s="136"/>
      <c r="GQ2237" s="136"/>
      <c r="GR2237" s="136"/>
      <c r="GS2237" s="136"/>
      <c r="GT2237" s="136"/>
      <c r="GU2237" s="136"/>
      <c r="GV2237" s="136"/>
      <c r="GW2237" s="136"/>
      <c r="GX2237" s="136"/>
      <c r="GY2237" s="136"/>
      <c r="GZ2237" s="136"/>
      <c r="HA2237" s="136"/>
      <c r="HB2237" s="136"/>
      <c r="HC2237" s="136"/>
      <c r="HD2237" s="136"/>
      <c r="HE2237" s="136"/>
      <c r="HF2237" s="136"/>
      <c r="HG2237" s="136"/>
      <c r="HH2237" s="136"/>
      <c r="HI2237" s="136"/>
      <c r="HJ2237" s="136"/>
      <c r="HK2237" s="136"/>
      <c r="HL2237" s="136"/>
      <c r="HM2237" s="136"/>
      <c r="HN2237" s="136"/>
      <c r="HO2237" s="136"/>
      <c r="HP2237" s="136"/>
      <c r="HQ2237" s="136"/>
      <c r="HR2237" s="136"/>
      <c r="HS2237" s="136"/>
      <c r="HT2237" s="136"/>
      <c r="HU2237" s="136"/>
      <c r="HV2237" s="136"/>
      <c r="HW2237" s="136"/>
      <c r="HX2237" s="136"/>
      <c r="HY2237" s="136"/>
      <c r="HZ2237" s="136"/>
      <c r="IA2237" s="136"/>
      <c r="IB2237" s="136"/>
      <c r="IC2237" s="136"/>
      <c r="ID2237" s="136"/>
      <c r="IE2237" s="136"/>
      <c r="IF2237" s="136"/>
      <c r="IG2237" s="136"/>
    </row>
    <row r="2238" spans="1:241" ht="15" customHeight="1" x14ac:dyDescent="0.25">
      <c r="A2238" s="214" t="s">
        <v>1231</v>
      </c>
      <c r="B2238" s="199">
        <v>213779076</v>
      </c>
      <c r="C2238" s="199">
        <v>112576870</v>
      </c>
      <c r="D2238" s="199">
        <v>15135816</v>
      </c>
      <c r="E2238" s="199">
        <v>24765329</v>
      </c>
      <c r="F2238" s="199">
        <v>52904287</v>
      </c>
      <c r="G2238" s="199">
        <v>9766740</v>
      </c>
      <c r="H2238" s="240">
        <v>428928118</v>
      </c>
      <c r="I2238" s="136"/>
      <c r="J2238" s="321" t="s">
        <v>260</v>
      </c>
      <c r="K2238" s="217">
        <v>3403076</v>
      </c>
      <c r="L2238" s="217">
        <v>3787865</v>
      </c>
      <c r="M2238" s="217">
        <v>518978</v>
      </c>
      <c r="N2238" s="217">
        <v>578518</v>
      </c>
      <c r="O2238" s="217">
        <v>1142092</v>
      </c>
      <c r="P2238" s="217">
        <v>272874</v>
      </c>
      <c r="Q2238" s="235">
        <v>9703403</v>
      </c>
      <c r="R2238" s="136"/>
      <c r="AA2238" s="136"/>
      <c r="AB2238" s="136"/>
      <c r="AC2238" s="136"/>
      <c r="AD2238" s="136"/>
      <c r="AE2238" s="136"/>
      <c r="AF2238" s="136"/>
      <c r="AG2238" s="136"/>
      <c r="AH2238" s="136"/>
      <c r="AI2238" s="136"/>
      <c r="AJ2238" s="136"/>
      <c r="AK2238" s="136"/>
      <c r="AL2238" s="136"/>
      <c r="AM2238" s="136"/>
      <c r="AN2238" s="136"/>
      <c r="AO2238" s="136"/>
      <c r="AP2238" s="136"/>
      <c r="AQ2238" s="136"/>
      <c r="AR2238" s="136"/>
      <c r="AS2238" s="136"/>
      <c r="AT2238" s="136"/>
      <c r="AU2238" s="136"/>
      <c r="AV2238" s="136"/>
      <c r="AW2238" s="136"/>
      <c r="AX2238" s="136"/>
      <c r="AY2238" s="136"/>
      <c r="AZ2238" s="136"/>
      <c r="BA2238" s="136"/>
      <c r="BB2238" s="136"/>
      <c r="BC2238" s="136"/>
      <c r="BD2238" s="136"/>
      <c r="BE2238" s="136"/>
      <c r="BF2238" s="136"/>
      <c r="BG2238" s="136"/>
      <c r="BH2238" s="136"/>
      <c r="BI2238" s="136"/>
      <c r="BJ2238" s="136"/>
      <c r="BK2238" s="136"/>
      <c r="BL2238" s="136"/>
      <c r="BM2238" s="136"/>
      <c r="BN2238" s="136"/>
      <c r="BO2238" s="136"/>
      <c r="BP2238" s="136"/>
      <c r="BQ2238" s="136"/>
      <c r="BR2238" s="136"/>
      <c r="BS2238" s="136"/>
      <c r="BT2238" s="136"/>
      <c r="BU2238" s="136"/>
      <c r="BV2238" s="136"/>
      <c r="BW2238" s="136"/>
      <c r="BX2238" s="136"/>
      <c r="BY2238" s="136"/>
      <c r="BZ2238" s="136"/>
      <c r="CA2238" s="136"/>
      <c r="CB2238" s="136"/>
      <c r="CC2238" s="136"/>
      <c r="CD2238" s="136"/>
      <c r="CE2238" s="136"/>
      <c r="CF2238" s="136"/>
      <c r="CG2238" s="136"/>
      <c r="CH2238" s="136"/>
      <c r="CI2238" s="136"/>
      <c r="CJ2238" s="136"/>
      <c r="CK2238" s="136"/>
      <c r="CL2238" s="136"/>
      <c r="CM2238" s="136"/>
      <c r="CN2238" s="136"/>
      <c r="CO2238" s="136"/>
      <c r="CP2238" s="136"/>
      <c r="CQ2238" s="136"/>
      <c r="CR2238" s="136"/>
      <c r="CS2238" s="136"/>
      <c r="CT2238" s="136"/>
      <c r="CU2238" s="136"/>
      <c r="CV2238" s="136"/>
      <c r="CW2238" s="136"/>
      <c r="CX2238" s="136"/>
      <c r="CY2238" s="136"/>
      <c r="CZ2238" s="136"/>
      <c r="DA2238" s="136"/>
      <c r="DB2238" s="136"/>
      <c r="DC2238" s="136"/>
      <c r="DD2238" s="136"/>
      <c r="DE2238" s="136"/>
      <c r="DF2238" s="136"/>
      <c r="DG2238" s="136"/>
      <c r="DH2238" s="136"/>
      <c r="DI2238" s="136"/>
      <c r="DJ2238" s="136"/>
      <c r="DK2238" s="136"/>
      <c r="DL2238" s="136"/>
      <c r="DM2238" s="136"/>
      <c r="DN2238" s="136"/>
      <c r="DO2238" s="136"/>
      <c r="DP2238" s="136"/>
      <c r="DQ2238" s="136"/>
      <c r="DR2238" s="136"/>
      <c r="DS2238" s="136"/>
      <c r="DT2238" s="136"/>
      <c r="DU2238" s="136"/>
      <c r="DV2238" s="136"/>
      <c r="DW2238" s="136"/>
      <c r="DX2238" s="136"/>
      <c r="DY2238" s="136"/>
      <c r="DZ2238" s="136"/>
      <c r="EA2238" s="136"/>
      <c r="EB2238" s="136"/>
      <c r="EC2238" s="136"/>
      <c r="ED2238" s="136"/>
      <c r="EE2238" s="136"/>
      <c r="EF2238" s="136"/>
      <c r="EG2238" s="136"/>
      <c r="EH2238" s="136"/>
      <c r="EI2238" s="136"/>
      <c r="EJ2238" s="136"/>
      <c r="EK2238" s="136"/>
      <c r="EL2238" s="136"/>
      <c r="EM2238" s="136"/>
      <c r="EN2238" s="136"/>
      <c r="EO2238" s="136"/>
      <c r="EP2238" s="136"/>
      <c r="EQ2238" s="136"/>
      <c r="ER2238" s="136"/>
      <c r="ES2238" s="136"/>
      <c r="ET2238" s="136"/>
      <c r="EU2238" s="136"/>
      <c r="EV2238" s="136"/>
      <c r="EW2238" s="136"/>
      <c r="EX2238" s="136"/>
      <c r="EY2238" s="136"/>
      <c r="EZ2238" s="136"/>
      <c r="FA2238" s="136"/>
      <c r="FB2238" s="136"/>
      <c r="FC2238" s="136"/>
      <c r="FD2238" s="136"/>
      <c r="FE2238" s="136"/>
      <c r="FF2238" s="136"/>
      <c r="FG2238" s="136"/>
      <c r="FH2238" s="136"/>
      <c r="FI2238" s="136"/>
      <c r="FJ2238" s="136"/>
      <c r="FK2238" s="136"/>
      <c r="FL2238" s="136"/>
      <c r="FM2238" s="136"/>
      <c r="FN2238" s="136"/>
      <c r="FO2238" s="136"/>
      <c r="FP2238" s="136"/>
      <c r="FQ2238" s="136"/>
      <c r="FR2238" s="136"/>
      <c r="FS2238" s="136"/>
      <c r="FT2238" s="136"/>
      <c r="FU2238" s="136"/>
      <c r="FV2238" s="136"/>
      <c r="FW2238" s="136"/>
      <c r="FX2238" s="136"/>
      <c r="FY2238" s="136"/>
      <c r="FZ2238" s="136"/>
      <c r="GA2238" s="136"/>
      <c r="GB2238" s="136"/>
      <c r="GC2238" s="136"/>
      <c r="GD2238" s="136"/>
      <c r="GE2238" s="136"/>
      <c r="GF2238" s="136"/>
      <c r="GG2238" s="136"/>
      <c r="GH2238" s="136"/>
      <c r="GI2238" s="136"/>
      <c r="GJ2238" s="136"/>
      <c r="GK2238" s="136"/>
      <c r="GL2238" s="136"/>
      <c r="GM2238" s="136"/>
      <c r="GN2238" s="136"/>
      <c r="GO2238" s="136"/>
      <c r="GP2238" s="136"/>
      <c r="GQ2238" s="136"/>
      <c r="GR2238" s="136"/>
      <c r="GS2238" s="136"/>
      <c r="GT2238" s="136"/>
      <c r="GU2238" s="136"/>
      <c r="GV2238" s="136"/>
      <c r="GW2238" s="136"/>
      <c r="GX2238" s="136"/>
      <c r="GY2238" s="136"/>
      <c r="GZ2238" s="136"/>
      <c r="HA2238" s="136"/>
      <c r="HB2238" s="136"/>
      <c r="HC2238" s="136"/>
      <c r="HD2238" s="136"/>
      <c r="HE2238" s="136"/>
      <c r="HF2238" s="136"/>
      <c r="HG2238" s="136"/>
      <c r="HH2238" s="136"/>
      <c r="HI2238" s="136"/>
      <c r="HJ2238" s="136"/>
      <c r="HK2238" s="136"/>
      <c r="HL2238" s="136"/>
      <c r="HM2238" s="136"/>
      <c r="HN2238" s="136"/>
      <c r="HO2238" s="136"/>
      <c r="HP2238" s="136"/>
      <c r="HQ2238" s="136"/>
      <c r="HR2238" s="136"/>
      <c r="HS2238" s="136"/>
      <c r="HT2238" s="136"/>
      <c r="HU2238" s="136"/>
      <c r="HV2238" s="136"/>
      <c r="HW2238" s="136"/>
      <c r="HX2238" s="136"/>
      <c r="HY2238" s="136"/>
      <c r="HZ2238" s="136"/>
      <c r="IA2238" s="136"/>
      <c r="IB2238" s="136"/>
      <c r="IC2238" s="136"/>
      <c r="ID2238" s="136"/>
      <c r="IE2238" s="136"/>
      <c r="IF2238" s="136"/>
      <c r="IG2238" s="136"/>
    </row>
    <row r="2239" spans="1:241" ht="15" customHeight="1" x14ac:dyDescent="0.25">
      <c r="A2239" s="215" t="s">
        <v>1232</v>
      </c>
      <c r="B2239" s="324">
        <v>10179956</v>
      </c>
      <c r="C2239" s="324">
        <v>5360803.333333333</v>
      </c>
      <c r="D2239" s="324">
        <v>720753.14285714284</v>
      </c>
      <c r="E2239" s="324">
        <v>1179301.3809523811</v>
      </c>
      <c r="F2239" s="324">
        <v>2519251.7619047621</v>
      </c>
      <c r="G2239" s="324">
        <v>465082.85714285716</v>
      </c>
      <c r="H2239" s="324">
        <v>20425148.476190478</v>
      </c>
      <c r="I2239" s="136"/>
      <c r="J2239" s="214" t="s">
        <v>1235</v>
      </c>
      <c r="K2239" s="199">
        <v>155947286</v>
      </c>
      <c r="L2239" s="199">
        <v>150014849</v>
      </c>
      <c r="M2239" s="199">
        <v>19242342</v>
      </c>
      <c r="N2239" s="199">
        <v>23037638</v>
      </c>
      <c r="O2239" s="199">
        <v>40769161</v>
      </c>
      <c r="P2239" s="199">
        <v>7385683</v>
      </c>
      <c r="Q2239" s="240">
        <v>396396959</v>
      </c>
      <c r="R2239" s="136"/>
      <c r="AA2239" s="136"/>
      <c r="AB2239" s="136"/>
      <c r="AC2239" s="136"/>
      <c r="AD2239" s="136"/>
      <c r="AE2239" s="136"/>
      <c r="AF2239" s="136"/>
      <c r="AG2239" s="136"/>
      <c r="AH2239" s="136"/>
      <c r="AI2239" s="136"/>
      <c r="AJ2239" s="136"/>
      <c r="AK2239" s="136"/>
      <c r="AL2239" s="136"/>
      <c r="AM2239" s="136"/>
      <c r="AN2239" s="136"/>
      <c r="AO2239" s="136"/>
      <c r="AP2239" s="136"/>
      <c r="AQ2239" s="136"/>
      <c r="AR2239" s="136"/>
      <c r="AS2239" s="136"/>
      <c r="AT2239" s="136"/>
      <c r="AU2239" s="136"/>
      <c r="AV2239" s="136"/>
      <c r="AW2239" s="136"/>
      <c r="AX2239" s="136"/>
      <c r="AY2239" s="136"/>
      <c r="AZ2239" s="136"/>
      <c r="BA2239" s="136"/>
      <c r="BB2239" s="136"/>
      <c r="BC2239" s="136"/>
      <c r="BD2239" s="136"/>
      <c r="BE2239" s="136"/>
      <c r="BF2239" s="136"/>
      <c r="BG2239" s="136"/>
      <c r="BH2239" s="136"/>
      <c r="BI2239" s="136"/>
      <c r="BJ2239" s="136"/>
      <c r="BK2239" s="136"/>
      <c r="BL2239" s="136"/>
      <c r="BM2239" s="136"/>
      <c r="BN2239" s="136"/>
      <c r="BO2239" s="136"/>
      <c r="BP2239" s="136"/>
      <c r="BQ2239" s="136"/>
      <c r="BR2239" s="136"/>
      <c r="BS2239" s="136"/>
      <c r="BT2239" s="136"/>
      <c r="BU2239" s="136"/>
      <c r="BV2239" s="136"/>
      <c r="BW2239" s="136"/>
      <c r="BX2239" s="136"/>
      <c r="BY2239" s="136"/>
      <c r="BZ2239" s="136"/>
      <c r="CA2239" s="136"/>
      <c r="CB2239" s="136"/>
      <c r="CC2239" s="136"/>
      <c r="CD2239" s="136"/>
      <c r="CE2239" s="136"/>
      <c r="CF2239" s="136"/>
      <c r="CG2239" s="136"/>
      <c r="CH2239" s="136"/>
      <c r="CI2239" s="136"/>
      <c r="CJ2239" s="136"/>
      <c r="CK2239" s="136"/>
      <c r="CL2239" s="136"/>
      <c r="CM2239" s="136"/>
      <c r="CN2239" s="136"/>
      <c r="CO2239" s="136"/>
      <c r="CP2239" s="136"/>
      <c r="CQ2239" s="136"/>
      <c r="CR2239" s="136"/>
      <c r="CS2239" s="136"/>
      <c r="CT2239" s="136"/>
      <c r="CU2239" s="136"/>
      <c r="CV2239" s="136"/>
      <c r="CW2239" s="136"/>
      <c r="CX2239" s="136"/>
      <c r="CY2239" s="136"/>
      <c r="CZ2239" s="136"/>
      <c r="DA2239" s="136"/>
      <c r="DB2239" s="136"/>
      <c r="DC2239" s="136"/>
      <c r="DD2239" s="136"/>
      <c r="DE2239" s="136"/>
      <c r="DF2239" s="136"/>
      <c r="DG2239" s="136"/>
      <c r="DH2239" s="136"/>
      <c r="DI2239" s="136"/>
      <c r="DJ2239" s="136"/>
      <c r="DK2239" s="136"/>
      <c r="DL2239" s="136"/>
      <c r="DM2239" s="136"/>
      <c r="DN2239" s="136"/>
      <c r="DO2239" s="136"/>
      <c r="DP2239" s="136"/>
      <c r="DQ2239" s="136"/>
      <c r="DR2239" s="136"/>
      <c r="DS2239" s="136"/>
      <c r="DT2239" s="136"/>
      <c r="DU2239" s="136"/>
      <c r="DV2239" s="136"/>
      <c r="DW2239" s="136"/>
      <c r="DX2239" s="136"/>
      <c r="DY2239" s="136"/>
      <c r="DZ2239" s="136"/>
      <c r="EA2239" s="136"/>
      <c r="EB2239" s="136"/>
      <c r="EC2239" s="136"/>
      <c r="ED2239" s="136"/>
      <c r="EE2239" s="136"/>
      <c r="EF2239" s="136"/>
      <c r="EG2239" s="136"/>
      <c r="EH2239" s="136"/>
      <c r="EI2239" s="136"/>
      <c r="EJ2239" s="136"/>
      <c r="EK2239" s="136"/>
      <c r="EL2239" s="136"/>
      <c r="EM2239" s="136"/>
      <c r="EN2239" s="136"/>
      <c r="EO2239" s="136"/>
      <c r="EP2239" s="136"/>
      <c r="EQ2239" s="136"/>
      <c r="ER2239" s="136"/>
      <c r="ES2239" s="136"/>
      <c r="ET2239" s="136"/>
      <c r="EU2239" s="136"/>
      <c r="EV2239" s="136"/>
      <c r="EW2239" s="136"/>
      <c r="EX2239" s="136"/>
      <c r="EY2239" s="136"/>
      <c r="EZ2239" s="136"/>
      <c r="FA2239" s="136"/>
      <c r="FB2239" s="136"/>
      <c r="FC2239" s="136"/>
      <c r="FD2239" s="136"/>
      <c r="FE2239" s="136"/>
      <c r="FF2239" s="136"/>
      <c r="FG2239" s="136"/>
      <c r="FH2239" s="136"/>
      <c r="FI2239" s="136"/>
      <c r="FJ2239" s="136"/>
      <c r="FK2239" s="136"/>
      <c r="FL2239" s="136"/>
      <c r="FM2239" s="136"/>
      <c r="FN2239" s="136"/>
      <c r="FO2239" s="136"/>
      <c r="FP2239" s="136"/>
      <c r="FQ2239" s="136"/>
      <c r="FR2239" s="136"/>
      <c r="FS2239" s="136"/>
      <c r="FT2239" s="136"/>
      <c r="FU2239" s="136"/>
      <c r="FV2239" s="136"/>
      <c r="FW2239" s="136"/>
      <c r="FX2239" s="136"/>
      <c r="FY2239" s="136"/>
      <c r="FZ2239" s="136"/>
      <c r="GA2239" s="136"/>
      <c r="GB2239" s="136"/>
      <c r="GC2239" s="136"/>
      <c r="GD2239" s="136"/>
      <c r="GE2239" s="136"/>
      <c r="GF2239" s="136"/>
      <c r="GG2239" s="136"/>
      <c r="GH2239" s="136"/>
      <c r="GI2239" s="136"/>
      <c r="GJ2239" s="136"/>
      <c r="GK2239" s="136"/>
      <c r="GL2239" s="136"/>
      <c r="GM2239" s="136"/>
      <c r="GN2239" s="136"/>
      <c r="GO2239" s="136"/>
      <c r="GP2239" s="136"/>
      <c r="GQ2239" s="136"/>
      <c r="GR2239" s="136"/>
      <c r="GS2239" s="136"/>
      <c r="GT2239" s="136"/>
      <c r="GU2239" s="136"/>
      <c r="GV2239" s="136"/>
      <c r="GW2239" s="136"/>
      <c r="GX2239" s="136"/>
      <c r="GY2239" s="136"/>
      <c r="GZ2239" s="136"/>
      <c r="HA2239" s="136"/>
      <c r="HB2239" s="136"/>
      <c r="HC2239" s="136"/>
      <c r="HD2239" s="136"/>
      <c r="HE2239" s="136"/>
      <c r="HF2239" s="136"/>
      <c r="HG2239" s="136"/>
      <c r="HH2239" s="136"/>
      <c r="HI2239" s="136"/>
      <c r="HJ2239" s="136"/>
      <c r="HK2239" s="136"/>
      <c r="HL2239" s="136"/>
      <c r="HM2239" s="136"/>
      <c r="HN2239" s="136"/>
      <c r="HO2239" s="136"/>
      <c r="HP2239" s="136"/>
      <c r="HQ2239" s="136"/>
      <c r="HR2239" s="136"/>
      <c r="HS2239" s="136"/>
      <c r="HT2239" s="136"/>
      <c r="HU2239" s="136"/>
      <c r="HV2239" s="136"/>
      <c r="HW2239" s="136"/>
      <c r="HX2239" s="136"/>
      <c r="HY2239" s="136"/>
      <c r="HZ2239" s="136"/>
      <c r="IA2239" s="136"/>
      <c r="IB2239" s="136"/>
      <c r="IC2239" s="136"/>
      <c r="ID2239" s="136"/>
      <c r="IE2239" s="136"/>
      <c r="IF2239" s="136"/>
      <c r="IG2239" s="136"/>
    </row>
    <row r="2240" spans="1:241" ht="15" customHeight="1" x14ac:dyDescent="0.25">
      <c r="A2240" s="110"/>
      <c r="B2240" s="136"/>
      <c r="C2240" s="136"/>
      <c r="D2240" s="136"/>
      <c r="E2240" s="136"/>
      <c r="F2240" s="136"/>
      <c r="G2240" s="136"/>
      <c r="H2240" s="136"/>
      <c r="I2240" s="136"/>
      <c r="J2240" s="215" t="s">
        <v>1236</v>
      </c>
      <c r="K2240" s="324">
        <v>7088513</v>
      </c>
      <c r="L2240" s="324">
        <v>6818856.7727272725</v>
      </c>
      <c r="M2240" s="324">
        <v>874651.90909090906</v>
      </c>
      <c r="N2240" s="324">
        <v>1047165.3636363636</v>
      </c>
      <c r="O2240" s="324">
        <v>1853143.6818181819</v>
      </c>
      <c r="P2240" s="324">
        <v>335712.86363636365</v>
      </c>
      <c r="Q2240" s="324">
        <v>18018043.59090909</v>
      </c>
      <c r="R2240" s="136"/>
      <c r="S2240" s="136"/>
      <c r="T2240" s="136"/>
      <c r="U2240" s="136"/>
      <c r="V2240" s="136"/>
      <c r="W2240" s="136"/>
      <c r="X2240" s="136"/>
      <c r="Y2240" s="136"/>
      <c r="Z2240" s="136"/>
      <c r="AA2240" s="136"/>
      <c r="AB2240" s="136"/>
      <c r="AC2240" s="136"/>
      <c r="AD2240" s="136"/>
      <c r="AE2240" s="136"/>
      <c r="AF2240" s="136"/>
      <c r="AG2240" s="136"/>
      <c r="AH2240" s="136"/>
      <c r="AI2240" s="136"/>
      <c r="AJ2240" s="136"/>
      <c r="AK2240" s="136"/>
      <c r="AL2240" s="136"/>
      <c r="AM2240" s="136"/>
      <c r="AN2240" s="136"/>
      <c r="AO2240" s="136"/>
      <c r="AP2240" s="136"/>
      <c r="AQ2240" s="136"/>
      <c r="AR2240" s="136"/>
      <c r="AS2240" s="136"/>
      <c r="AT2240" s="136"/>
      <c r="AU2240" s="136"/>
      <c r="AV2240" s="136"/>
      <c r="AW2240" s="136"/>
      <c r="AX2240" s="136"/>
      <c r="AY2240" s="136"/>
      <c r="AZ2240" s="136"/>
      <c r="BA2240" s="136"/>
      <c r="BB2240" s="136"/>
      <c r="BC2240" s="136"/>
      <c r="BD2240" s="136"/>
      <c r="BE2240" s="136"/>
      <c r="BF2240" s="136"/>
      <c r="BG2240" s="136"/>
      <c r="BH2240" s="136"/>
      <c r="BI2240" s="136"/>
      <c r="BJ2240" s="136"/>
      <c r="BK2240" s="136"/>
      <c r="BL2240" s="136"/>
      <c r="BM2240" s="136"/>
      <c r="BN2240" s="136"/>
      <c r="BO2240" s="136"/>
      <c r="BP2240" s="136"/>
      <c r="BQ2240" s="136"/>
      <c r="BR2240" s="136"/>
      <c r="BS2240" s="136"/>
      <c r="BT2240" s="136"/>
      <c r="BU2240" s="136"/>
      <c r="BV2240" s="136"/>
      <c r="BW2240" s="136"/>
      <c r="BX2240" s="136"/>
      <c r="BY2240" s="136"/>
      <c r="BZ2240" s="136"/>
      <c r="CA2240" s="136"/>
      <c r="CB2240" s="136"/>
      <c r="CC2240" s="136"/>
      <c r="CD2240" s="136"/>
      <c r="CE2240" s="136"/>
      <c r="CF2240" s="136"/>
      <c r="CG2240" s="136"/>
      <c r="CH2240" s="136"/>
      <c r="CI2240" s="136"/>
      <c r="CJ2240" s="136"/>
      <c r="CK2240" s="136"/>
      <c r="CL2240" s="136"/>
      <c r="CM2240" s="136"/>
      <c r="CN2240" s="136"/>
      <c r="CO2240" s="136"/>
      <c r="CP2240" s="136"/>
      <c r="CQ2240" s="136"/>
      <c r="CR2240" s="136"/>
      <c r="CS2240" s="136"/>
      <c r="CT2240" s="136"/>
      <c r="CU2240" s="136"/>
      <c r="CV2240" s="136"/>
      <c r="CW2240" s="136"/>
      <c r="CX2240" s="136"/>
      <c r="CY2240" s="136"/>
      <c r="CZ2240" s="136"/>
      <c r="DA2240" s="136"/>
      <c r="DB2240" s="136"/>
      <c r="DC2240" s="136"/>
      <c r="DD2240" s="136"/>
      <c r="DE2240" s="136"/>
      <c r="DF2240" s="136"/>
      <c r="DG2240" s="136"/>
      <c r="DH2240" s="136"/>
      <c r="DI2240" s="136"/>
      <c r="DJ2240" s="136"/>
      <c r="DK2240" s="136"/>
      <c r="DL2240" s="136"/>
      <c r="DM2240" s="136"/>
      <c r="DN2240" s="136"/>
      <c r="DO2240" s="136"/>
      <c r="DP2240" s="136"/>
      <c r="DQ2240" s="136"/>
      <c r="DR2240" s="136"/>
      <c r="DS2240" s="136"/>
      <c r="DT2240" s="136"/>
      <c r="DU2240" s="136"/>
      <c r="DV2240" s="136"/>
      <c r="DW2240" s="136"/>
      <c r="DX2240" s="136"/>
      <c r="DY2240" s="136"/>
      <c r="DZ2240" s="136"/>
      <c r="EA2240" s="136"/>
      <c r="EB2240" s="136"/>
      <c r="EC2240" s="136"/>
      <c r="ED2240" s="136"/>
      <c r="EE2240" s="136"/>
      <c r="EF2240" s="136"/>
      <c r="EG2240" s="136"/>
      <c r="EH2240" s="136"/>
      <c r="EI2240" s="136"/>
      <c r="EJ2240" s="136"/>
      <c r="EK2240" s="136"/>
      <c r="EL2240" s="136"/>
      <c r="EM2240" s="136"/>
      <c r="EN2240" s="136"/>
      <c r="EO2240" s="136"/>
      <c r="EP2240" s="136"/>
      <c r="EQ2240" s="136"/>
      <c r="ER2240" s="136"/>
      <c r="ES2240" s="136"/>
      <c r="ET2240" s="136"/>
      <c r="EU2240" s="136"/>
      <c r="EV2240" s="136"/>
      <c r="EW2240" s="136"/>
      <c r="EX2240" s="136"/>
      <c r="EY2240" s="136"/>
      <c r="EZ2240" s="136"/>
      <c r="FA2240" s="136"/>
      <c r="FB2240" s="136"/>
      <c r="FC2240" s="136"/>
      <c r="FD2240" s="136"/>
      <c r="FE2240" s="136"/>
      <c r="FF2240" s="136"/>
      <c r="FG2240" s="136"/>
      <c r="FH2240" s="136"/>
      <c r="FI2240" s="136"/>
      <c r="FJ2240" s="136"/>
      <c r="FK2240" s="136"/>
      <c r="FL2240" s="136"/>
      <c r="FM2240" s="136"/>
      <c r="FN2240" s="136"/>
      <c r="FO2240" s="136"/>
      <c r="FP2240" s="136"/>
      <c r="FQ2240" s="136"/>
      <c r="FR2240" s="136"/>
      <c r="FS2240" s="136"/>
      <c r="FT2240" s="136"/>
      <c r="FU2240" s="136"/>
      <c r="FV2240" s="136"/>
      <c r="FW2240" s="136"/>
      <c r="FX2240" s="136"/>
      <c r="FY2240" s="136"/>
      <c r="FZ2240" s="136"/>
      <c r="GA2240" s="136"/>
      <c r="GB2240" s="136"/>
      <c r="GC2240" s="136"/>
      <c r="GD2240" s="136"/>
      <c r="GE2240" s="136"/>
      <c r="GF2240" s="136"/>
      <c r="GG2240" s="136"/>
      <c r="GH2240" s="136"/>
      <c r="GI2240" s="136"/>
      <c r="GJ2240" s="136"/>
      <c r="GK2240" s="136"/>
      <c r="GL2240" s="136"/>
      <c r="GM2240" s="136"/>
      <c r="GN2240" s="136"/>
      <c r="GO2240" s="136"/>
      <c r="GP2240" s="136"/>
      <c r="GQ2240" s="136"/>
      <c r="GR2240" s="136"/>
      <c r="GS2240" s="136"/>
      <c r="GT2240" s="136"/>
      <c r="GU2240" s="136"/>
      <c r="GV2240" s="136"/>
      <c r="GW2240" s="136"/>
      <c r="GX2240" s="136"/>
      <c r="GY2240" s="136"/>
      <c r="GZ2240" s="136"/>
      <c r="HA2240" s="136"/>
      <c r="HB2240" s="136"/>
      <c r="HC2240" s="136"/>
      <c r="HD2240" s="136"/>
      <c r="HE2240" s="136"/>
      <c r="HF2240" s="136"/>
      <c r="HG2240" s="136"/>
      <c r="HH2240" s="136"/>
      <c r="HI2240" s="136"/>
      <c r="HJ2240" s="136"/>
      <c r="HK2240" s="136"/>
      <c r="HL2240" s="136"/>
      <c r="HM2240" s="136"/>
      <c r="HN2240" s="136"/>
      <c r="HO2240" s="136"/>
      <c r="HP2240" s="136"/>
      <c r="HQ2240" s="136"/>
      <c r="HR2240" s="136"/>
      <c r="HS2240" s="136"/>
      <c r="HT2240" s="136"/>
      <c r="HU2240" s="136"/>
      <c r="HV2240" s="136"/>
      <c r="HW2240" s="136"/>
      <c r="HX2240" s="136"/>
      <c r="HY2240" s="136"/>
      <c r="HZ2240" s="136"/>
      <c r="IA2240" s="136"/>
      <c r="IB2240" s="136"/>
      <c r="IC2240" s="136"/>
      <c r="ID2240" s="136"/>
      <c r="IE2240" s="136"/>
      <c r="IF2240" s="136"/>
      <c r="IG2240" s="136"/>
    </row>
    <row r="2241" spans="1:241" ht="15" customHeight="1" x14ac:dyDescent="0.25">
      <c r="A2241" s="136"/>
      <c r="B2241" s="136"/>
      <c r="C2241" s="136"/>
      <c r="D2241" s="136"/>
      <c r="E2241" s="136"/>
      <c r="F2241" s="136"/>
      <c r="G2241" s="136"/>
      <c r="H2241" s="136"/>
      <c r="I2241" s="136"/>
      <c r="J2241" s="136"/>
      <c r="K2241" s="136"/>
      <c r="L2241" s="136"/>
      <c r="M2241" s="136"/>
      <c r="N2241" s="136"/>
      <c r="O2241" s="136"/>
      <c r="P2241" s="136"/>
      <c r="Q2241" s="136"/>
      <c r="R2241" s="136"/>
      <c r="S2241" s="136"/>
      <c r="T2241" s="136"/>
      <c r="U2241" s="136"/>
      <c r="V2241" s="136"/>
      <c r="W2241" s="136"/>
      <c r="X2241" s="136"/>
      <c r="Y2241" s="136"/>
      <c r="Z2241" s="136"/>
      <c r="AA2241" s="136"/>
      <c r="AB2241" s="136"/>
      <c r="AC2241" s="136"/>
      <c r="AD2241" s="136"/>
      <c r="AE2241" s="136"/>
      <c r="AF2241" s="136"/>
      <c r="AG2241" s="136"/>
      <c r="AH2241" s="136"/>
      <c r="AI2241" s="136"/>
      <c r="AJ2241" s="136"/>
      <c r="AK2241" s="136"/>
      <c r="AL2241" s="136"/>
      <c r="AM2241" s="136"/>
      <c r="AN2241" s="136"/>
      <c r="AO2241" s="136"/>
      <c r="AP2241" s="136"/>
      <c r="AQ2241" s="136"/>
      <c r="AR2241" s="136"/>
      <c r="AS2241" s="136"/>
      <c r="AT2241" s="136"/>
      <c r="AU2241" s="136"/>
      <c r="AV2241" s="136"/>
      <c r="AW2241" s="136"/>
      <c r="AX2241" s="136"/>
      <c r="AY2241" s="136"/>
      <c r="AZ2241" s="136"/>
      <c r="BA2241" s="136"/>
      <c r="BB2241" s="136"/>
      <c r="BC2241" s="136"/>
      <c r="BD2241" s="136"/>
      <c r="BE2241" s="136"/>
      <c r="BF2241" s="136"/>
      <c r="BG2241" s="136"/>
      <c r="BH2241" s="136"/>
      <c r="BI2241" s="136"/>
      <c r="BJ2241" s="136"/>
      <c r="BK2241" s="136"/>
      <c r="BL2241" s="136"/>
      <c r="BM2241" s="136"/>
      <c r="BN2241" s="136"/>
      <c r="BO2241" s="136"/>
      <c r="BP2241" s="136"/>
      <c r="BQ2241" s="136"/>
      <c r="BR2241" s="136"/>
      <c r="BS2241" s="136"/>
      <c r="BT2241" s="136"/>
      <c r="BU2241" s="136"/>
      <c r="BV2241" s="136"/>
      <c r="BW2241" s="136"/>
      <c r="BX2241" s="136"/>
      <c r="BY2241" s="136"/>
      <c r="BZ2241" s="136"/>
      <c r="CA2241" s="136"/>
      <c r="CB2241" s="136"/>
      <c r="CC2241" s="136"/>
      <c r="CD2241" s="136"/>
      <c r="CE2241" s="136"/>
      <c r="CF2241" s="136"/>
      <c r="CG2241" s="136"/>
      <c r="CH2241" s="136"/>
      <c r="CI2241" s="136"/>
      <c r="CJ2241" s="136"/>
      <c r="CK2241" s="136"/>
      <c r="CL2241" s="136"/>
      <c r="CM2241" s="136"/>
      <c r="CN2241" s="136"/>
      <c r="CO2241" s="136"/>
      <c r="CP2241" s="136"/>
      <c r="CQ2241" s="136"/>
      <c r="CR2241" s="136"/>
      <c r="CS2241" s="136"/>
      <c r="CT2241" s="136"/>
      <c r="CU2241" s="136"/>
      <c r="CV2241" s="136"/>
      <c r="CW2241" s="136"/>
      <c r="CX2241" s="136"/>
      <c r="CY2241" s="136"/>
      <c r="CZ2241" s="136"/>
      <c r="DA2241" s="136"/>
      <c r="DB2241" s="136"/>
      <c r="DC2241" s="136"/>
      <c r="DD2241" s="136"/>
      <c r="DE2241" s="136"/>
      <c r="DF2241" s="136"/>
      <c r="DG2241" s="136"/>
      <c r="DH2241" s="136"/>
      <c r="DI2241" s="136"/>
      <c r="DJ2241" s="136"/>
      <c r="DK2241" s="136"/>
      <c r="DL2241" s="136"/>
      <c r="DM2241" s="136"/>
      <c r="DN2241" s="136"/>
      <c r="DO2241" s="136"/>
      <c r="DP2241" s="136"/>
      <c r="DQ2241" s="136"/>
      <c r="DR2241" s="136"/>
      <c r="DS2241" s="136"/>
      <c r="DT2241" s="136"/>
      <c r="DU2241" s="136"/>
      <c r="DV2241" s="136"/>
      <c r="DW2241" s="136"/>
      <c r="DX2241" s="136"/>
      <c r="DY2241" s="136"/>
      <c r="DZ2241" s="136"/>
      <c r="EA2241" s="136"/>
      <c r="EB2241" s="136"/>
      <c r="EC2241" s="136"/>
      <c r="ED2241" s="136"/>
      <c r="EE2241" s="136"/>
      <c r="EF2241" s="136"/>
      <c r="EG2241" s="136"/>
      <c r="EH2241" s="136"/>
      <c r="EI2241" s="136"/>
      <c r="EJ2241" s="136"/>
      <c r="EK2241" s="136"/>
      <c r="EL2241" s="136"/>
      <c r="EM2241" s="136"/>
      <c r="EN2241" s="136"/>
      <c r="EO2241" s="136"/>
      <c r="EP2241" s="136"/>
      <c r="EQ2241" s="136"/>
      <c r="ER2241" s="136"/>
      <c r="ES2241" s="136"/>
      <c r="ET2241" s="136"/>
      <c r="EU2241" s="136"/>
      <c r="EV2241" s="136"/>
      <c r="EW2241" s="136"/>
      <c r="EX2241" s="136"/>
      <c r="EY2241" s="136"/>
      <c r="EZ2241" s="136"/>
      <c r="FA2241" s="136"/>
      <c r="FB2241" s="136"/>
      <c r="FC2241" s="136"/>
      <c r="FD2241" s="136"/>
      <c r="FE2241" s="136"/>
      <c r="FF2241" s="136"/>
      <c r="FG2241" s="136"/>
      <c r="FH2241" s="136"/>
      <c r="FI2241" s="136"/>
      <c r="FJ2241" s="136"/>
      <c r="FK2241" s="136"/>
      <c r="FL2241" s="136"/>
      <c r="FM2241" s="136"/>
      <c r="FN2241" s="136"/>
      <c r="FO2241" s="136"/>
      <c r="FP2241" s="136"/>
      <c r="FQ2241" s="136"/>
      <c r="FR2241" s="136"/>
      <c r="FS2241" s="136"/>
      <c r="FT2241" s="136"/>
      <c r="FU2241" s="136"/>
      <c r="FV2241" s="136"/>
      <c r="FW2241" s="136"/>
      <c r="FX2241" s="136"/>
      <c r="FY2241" s="136"/>
      <c r="FZ2241" s="136"/>
      <c r="GA2241" s="136"/>
      <c r="GB2241" s="136"/>
      <c r="GC2241" s="136"/>
      <c r="GD2241" s="136"/>
      <c r="GE2241" s="136"/>
      <c r="GF2241" s="136"/>
      <c r="GG2241" s="136"/>
      <c r="GH2241" s="136"/>
      <c r="GI2241" s="136"/>
      <c r="GJ2241" s="136"/>
      <c r="GK2241" s="136"/>
      <c r="GL2241" s="136"/>
      <c r="GM2241" s="136"/>
      <c r="GN2241" s="136"/>
      <c r="GO2241" s="136"/>
      <c r="GP2241" s="136"/>
      <c r="GQ2241" s="136"/>
      <c r="GR2241" s="136"/>
      <c r="GS2241" s="136"/>
      <c r="GT2241" s="136"/>
      <c r="GU2241" s="136"/>
      <c r="GV2241" s="136"/>
      <c r="GW2241" s="136"/>
      <c r="GX2241" s="136"/>
      <c r="GY2241" s="136"/>
      <c r="GZ2241" s="136"/>
      <c r="HA2241" s="136"/>
      <c r="HB2241" s="136"/>
      <c r="HC2241" s="136"/>
      <c r="HD2241" s="136"/>
      <c r="HE2241" s="136"/>
      <c r="HF2241" s="136"/>
      <c r="HG2241" s="136"/>
      <c r="HH2241" s="136"/>
      <c r="HI2241" s="136"/>
      <c r="HJ2241" s="136"/>
      <c r="HK2241" s="136"/>
      <c r="HL2241" s="136"/>
      <c r="HM2241" s="136"/>
      <c r="HN2241" s="136"/>
      <c r="HO2241" s="136"/>
      <c r="HP2241" s="136"/>
      <c r="HQ2241" s="136"/>
      <c r="HR2241" s="136"/>
      <c r="HS2241" s="136"/>
      <c r="HT2241" s="136"/>
      <c r="HU2241" s="136"/>
      <c r="HV2241" s="136"/>
      <c r="HW2241" s="136"/>
      <c r="HX2241" s="136"/>
      <c r="HY2241" s="136"/>
      <c r="HZ2241" s="136"/>
      <c r="IA2241" s="136"/>
      <c r="IB2241" s="136"/>
      <c r="IC2241" s="136"/>
      <c r="ID2241" s="136"/>
      <c r="IE2241" s="136"/>
      <c r="IF2241" s="136"/>
      <c r="IG2241" s="136"/>
    </row>
    <row r="2242" spans="1:241" ht="38.1" customHeight="1" x14ac:dyDescent="0.25">
      <c r="A2242" s="461" t="s">
        <v>1162</v>
      </c>
      <c r="B2242" s="461"/>
      <c r="C2242" s="461"/>
      <c r="D2242" s="461"/>
      <c r="E2242" s="461"/>
      <c r="F2242" s="461"/>
      <c r="G2242" s="461"/>
      <c r="H2242" s="461"/>
      <c r="I2242" s="461"/>
      <c r="J2242" s="461"/>
      <c r="K2242" s="461"/>
      <c r="L2242" s="461"/>
      <c r="M2242" s="461"/>
      <c r="N2242" s="461"/>
      <c r="O2242" s="461"/>
      <c r="P2242" s="461"/>
      <c r="Q2242" s="461"/>
      <c r="R2242" s="136"/>
      <c r="S2242" s="136"/>
      <c r="T2242" s="136"/>
      <c r="U2242" s="136"/>
      <c r="V2242" s="136"/>
      <c r="W2242" s="136"/>
      <c r="X2242" s="136"/>
      <c r="Y2242" s="136"/>
      <c r="Z2242" s="136"/>
      <c r="AA2242" s="136"/>
      <c r="AB2242" s="136"/>
      <c r="AC2242" s="136"/>
      <c r="AD2242" s="136"/>
      <c r="AE2242" s="136"/>
      <c r="AF2242" s="136"/>
      <c r="AG2242" s="136"/>
      <c r="AH2242" s="136"/>
      <c r="AI2242" s="136"/>
      <c r="AJ2242" s="136"/>
      <c r="AK2242" s="136"/>
      <c r="AL2242" s="136"/>
      <c r="AM2242" s="136"/>
      <c r="AN2242" s="136"/>
      <c r="AO2242" s="136"/>
      <c r="AP2242" s="136"/>
      <c r="AQ2242" s="136"/>
      <c r="AR2242" s="136"/>
      <c r="AS2242" s="136"/>
      <c r="AT2242" s="136"/>
      <c r="AU2242" s="136"/>
      <c r="AV2242" s="136"/>
      <c r="AW2242" s="136"/>
      <c r="AX2242" s="136"/>
      <c r="AY2242" s="136"/>
      <c r="AZ2242" s="136"/>
      <c r="BA2242" s="136"/>
      <c r="BB2242" s="136"/>
      <c r="BC2242" s="136"/>
      <c r="BD2242" s="136"/>
      <c r="BE2242" s="136"/>
      <c r="BF2242" s="136"/>
      <c r="BG2242" s="136"/>
      <c r="BH2242" s="136"/>
      <c r="BI2242" s="136"/>
      <c r="BJ2242" s="136"/>
      <c r="BK2242" s="136"/>
      <c r="BL2242" s="136"/>
      <c r="BM2242" s="136"/>
      <c r="BN2242" s="136"/>
      <c r="BO2242" s="136"/>
      <c r="BP2242" s="136"/>
      <c r="BQ2242" s="136"/>
      <c r="BR2242" s="136"/>
      <c r="BS2242" s="136"/>
      <c r="BT2242" s="136"/>
      <c r="BU2242" s="136"/>
      <c r="BV2242" s="136"/>
      <c r="BW2242" s="136"/>
      <c r="BX2242" s="136"/>
      <c r="BY2242" s="136"/>
      <c r="BZ2242" s="136"/>
      <c r="CA2242" s="136"/>
      <c r="CB2242" s="136"/>
      <c r="CC2242" s="136"/>
      <c r="CD2242" s="136"/>
      <c r="CE2242" s="136"/>
      <c r="CF2242" s="136"/>
      <c r="CG2242" s="136"/>
      <c r="CH2242" s="136"/>
      <c r="CI2242" s="136"/>
      <c r="CJ2242" s="136"/>
      <c r="CK2242" s="136"/>
      <c r="CL2242" s="136"/>
      <c r="CM2242" s="136"/>
      <c r="CN2242" s="136"/>
      <c r="CO2242" s="136"/>
      <c r="CP2242" s="136"/>
      <c r="CQ2242" s="136"/>
      <c r="CR2242" s="136"/>
      <c r="CS2242" s="136"/>
      <c r="CT2242" s="136"/>
      <c r="CU2242" s="136"/>
      <c r="CV2242" s="136"/>
      <c r="CW2242" s="136"/>
      <c r="CX2242" s="136"/>
      <c r="CY2242" s="136"/>
      <c r="CZ2242" s="136"/>
      <c r="DA2242" s="136"/>
      <c r="DB2242" s="136"/>
      <c r="DC2242" s="136"/>
      <c r="DD2242" s="136"/>
      <c r="DE2242" s="136"/>
      <c r="DF2242" s="136"/>
      <c r="DG2242" s="136"/>
      <c r="DH2242" s="136"/>
      <c r="DI2242" s="136"/>
      <c r="DJ2242" s="136"/>
      <c r="DK2242" s="136"/>
      <c r="DL2242" s="136"/>
      <c r="DM2242" s="136"/>
      <c r="DN2242" s="136"/>
      <c r="DO2242" s="136"/>
      <c r="DP2242" s="136"/>
      <c r="DQ2242" s="136"/>
      <c r="DR2242" s="136"/>
      <c r="DS2242" s="136"/>
      <c r="DT2242" s="136"/>
      <c r="DU2242" s="136"/>
      <c r="DV2242" s="136"/>
      <c r="DW2242" s="136"/>
      <c r="DX2242" s="136"/>
      <c r="DY2242" s="136"/>
      <c r="DZ2242" s="136"/>
      <c r="EA2242" s="136"/>
      <c r="EB2242" s="136"/>
      <c r="EC2242" s="136"/>
      <c r="ED2242" s="136"/>
      <c r="EE2242" s="136"/>
      <c r="EF2242" s="136"/>
      <c r="EG2242" s="136"/>
      <c r="EH2242" s="136"/>
      <c r="EI2242" s="136"/>
      <c r="EJ2242" s="136"/>
      <c r="EK2242" s="136"/>
      <c r="EL2242" s="136"/>
      <c r="EM2242" s="136"/>
      <c r="EN2242" s="136"/>
      <c r="EO2242" s="136"/>
      <c r="EP2242" s="136"/>
      <c r="EQ2242" s="136"/>
      <c r="ER2242" s="136"/>
      <c r="ES2242" s="136"/>
      <c r="ET2242" s="136"/>
      <c r="EU2242" s="136"/>
      <c r="EV2242" s="136"/>
      <c r="EW2242" s="136"/>
      <c r="EX2242" s="136"/>
      <c r="EY2242" s="136"/>
      <c r="EZ2242" s="136"/>
      <c r="FA2242" s="136"/>
      <c r="FB2242" s="136"/>
      <c r="FC2242" s="136"/>
      <c r="FD2242" s="136"/>
      <c r="FE2242" s="136"/>
      <c r="FF2242" s="136"/>
      <c r="FG2242" s="136"/>
      <c r="FH2242" s="136"/>
      <c r="FI2242" s="136"/>
      <c r="FJ2242" s="136"/>
      <c r="FK2242" s="136"/>
      <c r="FL2242" s="136"/>
      <c r="FM2242" s="136"/>
      <c r="FN2242" s="136"/>
      <c r="FO2242" s="136"/>
      <c r="FP2242" s="136"/>
      <c r="FQ2242" s="136"/>
      <c r="FR2242" s="136"/>
      <c r="FS2242" s="136"/>
      <c r="FT2242" s="136"/>
      <c r="FU2242" s="136"/>
      <c r="FV2242" s="136"/>
      <c r="FW2242" s="136"/>
      <c r="FX2242" s="136"/>
      <c r="FY2242" s="136"/>
      <c r="FZ2242" s="136"/>
      <c r="GA2242" s="136"/>
      <c r="GB2242" s="136"/>
      <c r="GC2242" s="136"/>
      <c r="GD2242" s="136"/>
      <c r="GE2242" s="136"/>
      <c r="GF2242" s="136"/>
      <c r="GG2242" s="136"/>
      <c r="GH2242" s="136"/>
      <c r="GI2242" s="136"/>
      <c r="GJ2242" s="136"/>
      <c r="GK2242" s="136"/>
      <c r="GL2242" s="136"/>
      <c r="GM2242" s="136"/>
      <c r="GN2242" s="136"/>
      <c r="GO2242" s="136"/>
      <c r="GP2242" s="136"/>
      <c r="GQ2242" s="136"/>
      <c r="GR2242" s="136"/>
      <c r="GS2242" s="136"/>
      <c r="GT2242" s="136"/>
      <c r="GU2242" s="136"/>
      <c r="GV2242" s="136"/>
      <c r="GW2242" s="136"/>
      <c r="GX2242" s="136"/>
      <c r="GY2242" s="136"/>
      <c r="GZ2242" s="136"/>
      <c r="HA2242" s="136"/>
      <c r="HB2242" s="136"/>
      <c r="HC2242" s="136"/>
      <c r="HD2242" s="136"/>
      <c r="HE2242" s="136"/>
      <c r="HF2242" s="136"/>
      <c r="HG2242" s="136"/>
      <c r="HH2242" s="136"/>
      <c r="HI2242" s="136"/>
      <c r="HJ2242" s="136"/>
      <c r="HK2242" s="136"/>
      <c r="HL2242" s="136"/>
      <c r="HM2242" s="136"/>
      <c r="HN2242" s="136"/>
      <c r="HO2242" s="136"/>
      <c r="HP2242" s="136"/>
      <c r="HQ2242" s="136"/>
      <c r="HR2242" s="136"/>
      <c r="HS2242" s="136"/>
      <c r="HT2242" s="136"/>
      <c r="HU2242" s="136"/>
      <c r="HV2242" s="136"/>
      <c r="HW2242" s="136"/>
      <c r="HX2242" s="136"/>
      <c r="HY2242" s="136"/>
      <c r="HZ2242" s="136"/>
      <c r="IA2242" s="136"/>
      <c r="IB2242" s="136"/>
      <c r="IC2242" s="136"/>
      <c r="ID2242" s="136"/>
      <c r="IE2242" s="136"/>
      <c r="IF2242" s="136"/>
      <c r="IG2242" s="136"/>
    </row>
    <row r="2243" spans="1:241" ht="12" customHeight="1" x14ac:dyDescent="0.25">
      <c r="A2243" s="136"/>
      <c r="B2243" s="136"/>
      <c r="C2243" s="136"/>
      <c r="D2243" s="136"/>
      <c r="E2243" s="136"/>
      <c r="F2243" s="136"/>
      <c r="G2243" s="136"/>
      <c r="H2243" s="136"/>
      <c r="I2243" s="136"/>
      <c r="J2243" s="136"/>
      <c r="K2243" s="136"/>
      <c r="L2243" s="136"/>
      <c r="M2243" s="136"/>
      <c r="N2243" s="136"/>
      <c r="O2243" s="136"/>
      <c r="P2243" s="136"/>
      <c r="Q2243" s="136"/>
      <c r="R2243" s="136"/>
      <c r="S2243" s="136"/>
      <c r="T2243" s="136"/>
      <c r="U2243" s="136"/>
      <c r="V2243" s="136"/>
      <c r="W2243" s="136"/>
      <c r="X2243" s="136"/>
      <c r="Y2243" s="136"/>
      <c r="Z2243" s="136"/>
      <c r="AA2243" s="136"/>
      <c r="AB2243" s="136"/>
      <c r="AC2243" s="136"/>
      <c r="AD2243" s="136"/>
      <c r="AE2243" s="136"/>
      <c r="AF2243" s="136"/>
      <c r="AG2243" s="136"/>
      <c r="AH2243" s="136"/>
      <c r="AI2243" s="136"/>
      <c r="AJ2243" s="136"/>
      <c r="AK2243" s="136"/>
      <c r="AL2243" s="136"/>
      <c r="AM2243" s="136"/>
      <c r="AN2243" s="136"/>
      <c r="AO2243" s="136"/>
      <c r="AP2243" s="136"/>
      <c r="AQ2243" s="136"/>
      <c r="AR2243" s="136"/>
      <c r="AS2243" s="136"/>
      <c r="AT2243" s="136"/>
      <c r="AU2243" s="136"/>
      <c r="AV2243" s="136"/>
      <c r="AW2243" s="136"/>
      <c r="AX2243" s="136"/>
      <c r="AY2243" s="136"/>
      <c r="AZ2243" s="136"/>
      <c r="BA2243" s="136"/>
      <c r="BB2243" s="136"/>
      <c r="BC2243" s="136"/>
      <c r="BD2243" s="136"/>
      <c r="BE2243" s="136"/>
      <c r="BF2243" s="136"/>
      <c r="BG2243" s="136"/>
      <c r="BH2243" s="136"/>
      <c r="BI2243" s="136"/>
      <c r="BJ2243" s="136"/>
      <c r="BK2243" s="136"/>
      <c r="BL2243" s="136"/>
      <c r="BM2243" s="136"/>
      <c r="BN2243" s="136"/>
      <c r="BO2243" s="136"/>
      <c r="BP2243" s="136"/>
      <c r="BQ2243" s="136"/>
      <c r="BR2243" s="136"/>
      <c r="BS2243" s="136"/>
      <c r="BT2243" s="136"/>
      <c r="BU2243" s="136"/>
      <c r="BV2243" s="136"/>
      <c r="BW2243" s="136"/>
      <c r="BX2243" s="136"/>
      <c r="BY2243" s="136"/>
      <c r="BZ2243" s="136"/>
      <c r="CA2243" s="136"/>
      <c r="CB2243" s="136"/>
      <c r="CC2243" s="136"/>
      <c r="CD2243" s="136"/>
      <c r="CE2243" s="136"/>
      <c r="CF2243" s="136"/>
      <c r="CG2243" s="136"/>
      <c r="CH2243" s="136"/>
      <c r="CI2243" s="136"/>
      <c r="CJ2243" s="136"/>
      <c r="CK2243" s="136"/>
      <c r="CL2243" s="136"/>
      <c r="CM2243" s="136"/>
      <c r="CN2243" s="136"/>
      <c r="CO2243" s="136"/>
      <c r="CP2243" s="136"/>
      <c r="CQ2243" s="136"/>
      <c r="CR2243" s="136"/>
      <c r="CS2243" s="136"/>
      <c r="CT2243" s="136"/>
      <c r="CU2243" s="136"/>
      <c r="CV2243" s="136"/>
      <c r="CW2243" s="136"/>
      <c r="CX2243" s="136"/>
      <c r="CY2243" s="136"/>
      <c r="CZ2243" s="136"/>
      <c r="DA2243" s="136"/>
      <c r="DB2243" s="136"/>
      <c r="DC2243" s="136"/>
      <c r="DD2243" s="136"/>
      <c r="DE2243" s="136"/>
      <c r="DF2243" s="136"/>
      <c r="DG2243" s="136"/>
      <c r="DH2243" s="136"/>
      <c r="DI2243" s="136"/>
      <c r="DJ2243" s="136"/>
      <c r="DK2243" s="136"/>
      <c r="DL2243" s="136"/>
      <c r="DM2243" s="136"/>
      <c r="DN2243" s="136"/>
      <c r="DO2243" s="136"/>
      <c r="DP2243" s="136"/>
      <c r="DQ2243" s="136"/>
      <c r="DR2243" s="136"/>
      <c r="DS2243" s="136"/>
      <c r="DT2243" s="136"/>
      <c r="DU2243" s="136"/>
      <c r="DV2243" s="136"/>
      <c r="DW2243" s="136"/>
      <c r="DX2243" s="136"/>
      <c r="DY2243" s="136"/>
      <c r="DZ2243" s="136"/>
      <c r="EA2243" s="136"/>
      <c r="EB2243" s="136"/>
      <c r="EC2243" s="136"/>
      <c r="ED2243" s="136"/>
      <c r="EE2243" s="136"/>
      <c r="EF2243" s="136"/>
      <c r="EG2243" s="136"/>
      <c r="EH2243" s="136"/>
      <c r="EI2243" s="136"/>
      <c r="EJ2243" s="136"/>
      <c r="EK2243" s="136"/>
      <c r="EL2243" s="136"/>
      <c r="EM2243" s="136"/>
      <c r="EN2243" s="136"/>
      <c r="EO2243" s="136"/>
      <c r="EP2243" s="136"/>
      <c r="EQ2243" s="136"/>
      <c r="ER2243" s="136"/>
      <c r="ES2243" s="136"/>
      <c r="ET2243" s="136"/>
      <c r="EU2243" s="136"/>
      <c r="EV2243" s="136"/>
      <c r="EW2243" s="136"/>
      <c r="EX2243" s="136"/>
      <c r="EY2243" s="136"/>
      <c r="EZ2243" s="136"/>
      <c r="FA2243" s="136"/>
      <c r="FB2243" s="136"/>
      <c r="FC2243" s="136"/>
      <c r="FD2243" s="136"/>
      <c r="FE2243" s="136"/>
      <c r="FF2243" s="136"/>
      <c r="FG2243" s="136"/>
      <c r="FH2243" s="136"/>
      <c r="FI2243" s="136"/>
      <c r="FJ2243" s="136"/>
      <c r="FK2243" s="136"/>
      <c r="FL2243" s="136"/>
      <c r="FM2243" s="136"/>
      <c r="FN2243" s="136"/>
      <c r="FO2243" s="136"/>
      <c r="FP2243" s="136"/>
      <c r="FQ2243" s="136"/>
      <c r="FR2243" s="136"/>
      <c r="FS2243" s="136"/>
      <c r="FT2243" s="136"/>
      <c r="FU2243" s="136"/>
      <c r="FV2243" s="136"/>
      <c r="FW2243" s="136"/>
      <c r="FX2243" s="136"/>
      <c r="FY2243" s="136"/>
      <c r="FZ2243" s="136"/>
      <c r="GA2243" s="136"/>
      <c r="GB2243" s="136"/>
      <c r="GC2243" s="136"/>
      <c r="GD2243" s="136"/>
      <c r="GE2243" s="136"/>
      <c r="GF2243" s="136"/>
      <c r="GG2243" s="136"/>
      <c r="GH2243" s="136"/>
      <c r="GI2243" s="136"/>
      <c r="GJ2243" s="136"/>
      <c r="GK2243" s="136"/>
      <c r="GL2243" s="136"/>
      <c r="GM2243" s="136"/>
      <c r="GN2243" s="136"/>
      <c r="GO2243" s="136"/>
      <c r="GP2243" s="136"/>
      <c r="GQ2243" s="136"/>
      <c r="GR2243" s="136"/>
      <c r="GS2243" s="136"/>
      <c r="GT2243" s="136"/>
      <c r="GU2243" s="136"/>
      <c r="GV2243" s="136"/>
      <c r="GW2243" s="136"/>
      <c r="GX2243" s="136"/>
      <c r="GY2243" s="136"/>
      <c r="GZ2243" s="136"/>
      <c r="HA2243" s="136"/>
      <c r="HB2243" s="136"/>
      <c r="HC2243" s="136"/>
      <c r="HD2243" s="136"/>
      <c r="HE2243" s="136"/>
      <c r="HF2243" s="136"/>
      <c r="HG2243" s="136"/>
      <c r="HH2243" s="136"/>
      <c r="HI2243" s="136"/>
      <c r="HJ2243" s="136"/>
      <c r="HK2243" s="136"/>
      <c r="HL2243" s="136"/>
      <c r="HM2243" s="136"/>
      <c r="HN2243" s="136"/>
      <c r="HO2243" s="136"/>
      <c r="HP2243" s="136"/>
      <c r="HQ2243" s="136"/>
      <c r="HR2243" s="136"/>
      <c r="HS2243" s="136"/>
      <c r="HT2243" s="136"/>
      <c r="HU2243" s="136"/>
      <c r="HV2243" s="136"/>
      <c r="HW2243" s="136"/>
      <c r="HX2243" s="136"/>
      <c r="HY2243" s="136"/>
      <c r="HZ2243" s="136"/>
      <c r="IA2243" s="136"/>
      <c r="IB2243" s="136"/>
      <c r="IC2243" s="136"/>
      <c r="ID2243" s="136"/>
      <c r="IE2243" s="136"/>
      <c r="IF2243" s="136"/>
      <c r="IG2243" s="136"/>
    </row>
    <row r="2244" spans="1:241" ht="21" customHeight="1" x14ac:dyDescent="0.3">
      <c r="A2244" s="134">
        <v>2022</v>
      </c>
      <c r="B2244" s="136"/>
      <c r="C2244" s="136"/>
      <c r="D2244" s="136"/>
      <c r="E2244" s="136"/>
      <c r="F2244" s="136"/>
      <c r="G2244" s="136"/>
      <c r="H2244" s="136"/>
      <c r="I2244" s="136"/>
      <c r="J2244" s="136"/>
      <c r="K2244" s="136"/>
      <c r="L2244" s="136"/>
      <c r="M2244" s="136"/>
      <c r="N2244" s="136"/>
      <c r="O2244" s="136"/>
      <c r="P2244" s="136"/>
      <c r="Q2244" s="136"/>
      <c r="R2244" s="136"/>
      <c r="S2244" s="136"/>
      <c r="T2244" s="136"/>
      <c r="U2244" s="136"/>
      <c r="V2244" s="136"/>
      <c r="W2244" s="136"/>
      <c r="X2244" s="136"/>
      <c r="Y2244" s="136"/>
      <c r="Z2244" s="136"/>
      <c r="AA2244" s="136"/>
      <c r="AB2244" s="136"/>
      <c r="AC2244" s="136"/>
      <c r="AD2244" s="136"/>
      <c r="AE2244" s="136"/>
      <c r="AF2244" s="136"/>
      <c r="AG2244" s="136"/>
      <c r="AH2244" s="136"/>
      <c r="AI2244" s="136"/>
      <c r="AJ2244" s="136"/>
      <c r="AK2244" s="136"/>
      <c r="AL2244" s="136"/>
      <c r="AM2244" s="136"/>
      <c r="AN2244" s="136"/>
      <c r="AO2244" s="136"/>
      <c r="AP2244" s="136"/>
      <c r="AQ2244" s="136"/>
      <c r="AR2244" s="136"/>
      <c r="AS2244" s="136"/>
      <c r="AT2244" s="136"/>
      <c r="AU2244" s="136"/>
      <c r="AV2244" s="136"/>
      <c r="AW2244" s="136"/>
      <c r="AX2244" s="136"/>
      <c r="AY2244" s="136"/>
      <c r="AZ2244" s="136"/>
      <c r="BA2244" s="136"/>
      <c r="BB2244" s="136"/>
      <c r="BC2244" s="136"/>
      <c r="BD2244" s="136"/>
      <c r="BE2244" s="136"/>
      <c r="BF2244" s="136"/>
      <c r="BG2244" s="136"/>
      <c r="BH2244" s="136"/>
      <c r="BI2244" s="136"/>
      <c r="BJ2244" s="136"/>
      <c r="BK2244" s="136"/>
      <c r="BL2244" s="136"/>
      <c r="BM2244" s="136"/>
      <c r="BN2244" s="136"/>
      <c r="BO2244" s="136"/>
      <c r="BP2244" s="136"/>
      <c r="BQ2244" s="136"/>
      <c r="BR2244" s="136"/>
      <c r="BS2244" s="136"/>
      <c r="BT2244" s="136"/>
      <c r="BU2244" s="136"/>
      <c r="BV2244" s="136"/>
      <c r="BW2244" s="136"/>
      <c r="BX2244" s="136"/>
      <c r="BY2244" s="136"/>
      <c r="BZ2244" s="136"/>
      <c r="CA2244" s="136"/>
      <c r="CB2244" s="136"/>
      <c r="CC2244" s="136"/>
      <c r="CD2244" s="136"/>
      <c r="CE2244" s="136"/>
      <c r="CF2244" s="136"/>
      <c r="CG2244" s="136"/>
      <c r="CH2244" s="136"/>
      <c r="CI2244" s="136"/>
      <c r="CJ2244" s="136"/>
      <c r="CK2244" s="136"/>
      <c r="CL2244" s="136"/>
      <c r="CM2244" s="136"/>
      <c r="CN2244" s="136"/>
      <c r="CO2244" s="136"/>
      <c r="CP2244" s="136"/>
      <c r="CQ2244" s="136"/>
      <c r="CR2244" s="136"/>
      <c r="CS2244" s="136"/>
      <c r="CT2244" s="136"/>
      <c r="CU2244" s="136"/>
      <c r="CV2244" s="136"/>
      <c r="CW2244" s="136"/>
      <c r="CX2244" s="136"/>
      <c r="CY2244" s="136"/>
      <c r="CZ2244" s="136"/>
      <c r="DA2244" s="136"/>
      <c r="DB2244" s="136"/>
      <c r="DC2244" s="136"/>
      <c r="DD2244" s="136"/>
      <c r="DE2244" s="136"/>
      <c r="DF2244" s="136"/>
      <c r="DG2244" s="136"/>
      <c r="DH2244" s="136"/>
      <c r="DI2244" s="136"/>
      <c r="DJ2244" s="136"/>
      <c r="DK2244" s="136"/>
      <c r="DL2244" s="136"/>
      <c r="DM2244" s="136"/>
      <c r="DN2244" s="136"/>
      <c r="DO2244" s="136"/>
      <c r="DP2244" s="136"/>
      <c r="DQ2244" s="136"/>
      <c r="DR2244" s="136"/>
      <c r="DS2244" s="136"/>
      <c r="DT2244" s="136"/>
      <c r="DU2244" s="136"/>
      <c r="DV2244" s="136"/>
      <c r="DW2244" s="136"/>
      <c r="DX2244" s="136"/>
      <c r="DY2244" s="136"/>
      <c r="DZ2244" s="136"/>
      <c r="EA2244" s="136"/>
      <c r="EB2244" s="136"/>
      <c r="EC2244" s="136"/>
      <c r="ED2244" s="136"/>
      <c r="EE2244" s="136"/>
      <c r="EF2244" s="136"/>
      <c r="EG2244" s="136"/>
      <c r="EH2244" s="136"/>
      <c r="EI2244" s="136"/>
      <c r="EJ2244" s="136"/>
      <c r="EK2244" s="136"/>
      <c r="EL2244" s="136"/>
      <c r="EM2244" s="136"/>
      <c r="EN2244" s="136"/>
      <c r="EO2244" s="136"/>
      <c r="EP2244" s="136"/>
      <c r="EQ2244" s="136"/>
      <c r="ER2244" s="136"/>
      <c r="ES2244" s="136"/>
      <c r="ET2244" s="136"/>
      <c r="EU2244" s="136"/>
      <c r="EV2244" s="136"/>
      <c r="EW2244" s="136"/>
      <c r="EX2244" s="136"/>
      <c r="EY2244" s="136"/>
      <c r="EZ2244" s="136"/>
      <c r="FA2244" s="136"/>
      <c r="FB2244" s="136"/>
      <c r="FC2244" s="136"/>
      <c r="FD2244" s="136"/>
      <c r="FE2244" s="136"/>
      <c r="FF2244" s="136"/>
      <c r="FG2244" s="136"/>
      <c r="FH2244" s="136"/>
      <c r="FI2244" s="136"/>
      <c r="FJ2244" s="136"/>
      <c r="FK2244" s="136"/>
      <c r="FL2244" s="136"/>
      <c r="FM2244" s="136"/>
      <c r="FN2244" s="136"/>
      <c r="FO2244" s="136"/>
      <c r="FP2244" s="136"/>
      <c r="FQ2244" s="136"/>
      <c r="FR2244" s="136"/>
      <c r="FS2244" s="136"/>
      <c r="FT2244" s="136"/>
      <c r="FU2244" s="136"/>
      <c r="FV2244" s="136"/>
      <c r="FW2244" s="136"/>
      <c r="FX2244" s="136"/>
      <c r="FY2244" s="136"/>
      <c r="FZ2244" s="136"/>
      <c r="GA2244" s="136"/>
      <c r="GB2244" s="136"/>
      <c r="GC2244" s="136"/>
      <c r="GD2244" s="136"/>
      <c r="GE2244" s="136"/>
      <c r="GF2244" s="136"/>
      <c r="GG2244" s="136"/>
      <c r="GH2244" s="136"/>
      <c r="GI2244" s="136"/>
      <c r="GJ2244" s="136"/>
      <c r="GK2244" s="136"/>
      <c r="GL2244" s="136"/>
      <c r="GM2244" s="136"/>
      <c r="GN2244" s="136"/>
      <c r="GO2244" s="136"/>
      <c r="GP2244" s="136"/>
      <c r="GQ2244" s="136"/>
      <c r="GR2244" s="136"/>
      <c r="GS2244" s="136"/>
      <c r="GT2244" s="136"/>
      <c r="GU2244" s="136"/>
      <c r="GV2244" s="136"/>
      <c r="GW2244" s="136"/>
      <c r="GX2244" s="136"/>
      <c r="GY2244" s="136"/>
      <c r="GZ2244" s="136"/>
      <c r="HA2244" s="136"/>
      <c r="HB2244" s="136"/>
      <c r="HC2244" s="136"/>
      <c r="HD2244" s="136"/>
      <c r="HE2244" s="136"/>
      <c r="HF2244" s="136"/>
      <c r="HG2244" s="136"/>
      <c r="HH2244" s="136"/>
      <c r="HI2244" s="136"/>
      <c r="HJ2244" s="136"/>
      <c r="HK2244" s="136"/>
      <c r="HL2244" s="136"/>
      <c r="HM2244" s="136"/>
      <c r="HN2244" s="136"/>
      <c r="HO2244" s="136"/>
      <c r="HP2244" s="136"/>
      <c r="HQ2244" s="136"/>
      <c r="HR2244" s="136"/>
      <c r="HS2244" s="136"/>
      <c r="HT2244" s="136"/>
      <c r="HU2244" s="136"/>
      <c r="HV2244" s="136"/>
      <c r="HW2244" s="136"/>
      <c r="HX2244" s="136"/>
      <c r="HY2244" s="136"/>
      <c r="HZ2244" s="136"/>
      <c r="IA2244" s="136"/>
      <c r="IB2244" s="136"/>
      <c r="IC2244" s="136"/>
      <c r="ID2244" s="136"/>
      <c r="IE2244" s="136"/>
      <c r="IF2244" s="136"/>
      <c r="IG2244" s="136"/>
    </row>
    <row r="2245" spans="1:241" ht="27.95" customHeight="1" x14ac:dyDescent="0.25">
      <c r="A2245" s="279" t="s">
        <v>177</v>
      </c>
      <c r="B2245" s="280" t="s">
        <v>0</v>
      </c>
      <c r="C2245" s="280" t="s">
        <v>1</v>
      </c>
      <c r="D2245" s="280" t="s">
        <v>2</v>
      </c>
      <c r="E2245" s="280" t="s">
        <v>877</v>
      </c>
      <c r="F2245" s="280" t="s">
        <v>50</v>
      </c>
      <c r="G2245" s="280" t="s">
        <v>52</v>
      </c>
      <c r="H2245" s="280" t="s">
        <v>13</v>
      </c>
      <c r="I2245" s="136"/>
      <c r="J2245" s="279" t="s">
        <v>177</v>
      </c>
      <c r="K2245" s="280" t="s">
        <v>0</v>
      </c>
      <c r="L2245" s="280" t="s">
        <v>1</v>
      </c>
      <c r="M2245" s="280" t="s">
        <v>2</v>
      </c>
      <c r="N2245" s="280" t="s">
        <v>877</v>
      </c>
      <c r="O2245" s="280" t="s">
        <v>50</v>
      </c>
      <c r="P2245" s="280" t="s">
        <v>52</v>
      </c>
      <c r="Q2245" s="280" t="s">
        <v>13</v>
      </c>
      <c r="R2245" s="136"/>
      <c r="S2245" s="136"/>
      <c r="T2245" s="136"/>
      <c r="U2245" s="136"/>
      <c r="V2245" s="136"/>
      <c r="W2245" s="136"/>
      <c r="X2245" s="136"/>
      <c r="Y2245" s="136"/>
      <c r="Z2245" s="136"/>
      <c r="AA2245" s="136"/>
      <c r="AB2245" s="136"/>
      <c r="AC2245" s="136"/>
      <c r="AD2245" s="136"/>
      <c r="AE2245" s="136"/>
      <c r="AF2245" s="136"/>
      <c r="AG2245" s="136"/>
      <c r="AH2245" s="136"/>
      <c r="AI2245" s="136"/>
      <c r="AJ2245" s="136"/>
      <c r="AK2245" s="136"/>
      <c r="AL2245" s="136"/>
      <c r="AM2245" s="136"/>
      <c r="AN2245" s="136"/>
      <c r="AO2245" s="136"/>
      <c r="AP2245" s="136"/>
      <c r="AQ2245" s="136"/>
      <c r="AR2245" s="136"/>
      <c r="AS2245" s="136"/>
      <c r="AT2245" s="136"/>
      <c r="AU2245" s="136"/>
      <c r="AV2245" s="136"/>
      <c r="AW2245" s="136"/>
      <c r="AX2245" s="136"/>
      <c r="AY2245" s="136"/>
      <c r="AZ2245" s="136"/>
      <c r="BA2245" s="136"/>
      <c r="BB2245" s="136"/>
      <c r="BC2245" s="136"/>
      <c r="BD2245" s="136"/>
      <c r="BE2245" s="136"/>
      <c r="BF2245" s="136"/>
      <c r="BG2245" s="136"/>
      <c r="BH2245" s="136"/>
      <c r="BI2245" s="136"/>
      <c r="BJ2245" s="136"/>
      <c r="BK2245" s="136"/>
      <c r="BL2245" s="136"/>
      <c r="BM2245" s="136"/>
      <c r="BN2245" s="136"/>
      <c r="BO2245" s="136"/>
      <c r="BP2245" s="136"/>
      <c r="BQ2245" s="136"/>
      <c r="BR2245" s="136"/>
      <c r="BS2245" s="136"/>
      <c r="BT2245" s="136"/>
      <c r="BU2245" s="136"/>
      <c r="BV2245" s="136"/>
      <c r="BW2245" s="136"/>
      <c r="BX2245" s="136"/>
      <c r="BY2245" s="136"/>
      <c r="BZ2245" s="136"/>
      <c r="CA2245" s="136"/>
      <c r="CB2245" s="136"/>
      <c r="CC2245" s="136"/>
      <c r="CD2245" s="136"/>
      <c r="CE2245" s="136"/>
      <c r="CF2245" s="136"/>
      <c r="CG2245" s="136"/>
      <c r="CH2245" s="136"/>
      <c r="CI2245" s="136"/>
      <c r="CJ2245" s="136"/>
      <c r="CK2245" s="136"/>
      <c r="CL2245" s="136"/>
      <c r="CM2245" s="136"/>
      <c r="CN2245" s="136"/>
      <c r="CO2245" s="136"/>
      <c r="CP2245" s="136"/>
      <c r="CQ2245" s="136"/>
      <c r="CR2245" s="136"/>
      <c r="CS2245" s="136"/>
      <c r="CT2245" s="136"/>
      <c r="CU2245" s="136"/>
      <c r="CV2245" s="136"/>
      <c r="CW2245" s="136"/>
      <c r="CX2245" s="136"/>
      <c r="CY2245" s="136"/>
      <c r="CZ2245" s="136"/>
      <c r="DA2245" s="136"/>
      <c r="DB2245" s="136"/>
      <c r="DC2245" s="136"/>
      <c r="DD2245" s="136"/>
      <c r="DE2245" s="136"/>
      <c r="DF2245" s="136"/>
      <c r="DG2245" s="136"/>
      <c r="DH2245" s="136"/>
      <c r="DI2245" s="136"/>
      <c r="DJ2245" s="136"/>
      <c r="DK2245" s="136"/>
      <c r="DL2245" s="136"/>
      <c r="DM2245" s="136"/>
      <c r="DN2245" s="136"/>
      <c r="DO2245" s="136"/>
      <c r="DP2245" s="136"/>
      <c r="DQ2245" s="136"/>
      <c r="DR2245" s="136"/>
      <c r="DS2245" s="136"/>
      <c r="DT2245" s="136"/>
      <c r="DU2245" s="136"/>
      <c r="DV2245" s="136"/>
      <c r="DW2245" s="136"/>
      <c r="DX2245" s="136"/>
      <c r="DY2245" s="136"/>
      <c r="DZ2245" s="136"/>
      <c r="EA2245" s="136"/>
      <c r="EB2245" s="136"/>
      <c r="EC2245" s="136"/>
      <c r="ED2245" s="136"/>
      <c r="EE2245" s="136"/>
      <c r="EF2245" s="136"/>
      <c r="EG2245" s="136"/>
      <c r="EH2245" s="136"/>
      <c r="EI2245" s="136"/>
      <c r="EJ2245" s="136"/>
      <c r="EK2245" s="136"/>
      <c r="EL2245" s="136"/>
      <c r="EM2245" s="136"/>
      <c r="EN2245" s="136"/>
      <c r="EO2245" s="136"/>
      <c r="EP2245" s="136"/>
      <c r="EQ2245" s="136"/>
      <c r="ER2245" s="136"/>
      <c r="ES2245" s="136"/>
      <c r="ET2245" s="136"/>
      <c r="EU2245" s="136"/>
      <c r="EV2245" s="136"/>
      <c r="EW2245" s="136"/>
      <c r="EX2245" s="136"/>
      <c r="EY2245" s="136"/>
      <c r="EZ2245" s="136"/>
      <c r="FA2245" s="136"/>
      <c r="FB2245" s="136"/>
      <c r="FC2245" s="136"/>
      <c r="FD2245" s="136"/>
      <c r="FE2245" s="136"/>
      <c r="FF2245" s="136"/>
      <c r="FG2245" s="136"/>
      <c r="FH2245" s="136"/>
      <c r="FI2245" s="136"/>
      <c r="FJ2245" s="136"/>
      <c r="FK2245" s="136"/>
      <c r="FL2245" s="136"/>
      <c r="FM2245" s="136"/>
      <c r="FN2245" s="136"/>
      <c r="FO2245" s="136"/>
      <c r="FP2245" s="136"/>
      <c r="FQ2245" s="136"/>
      <c r="FR2245" s="136"/>
      <c r="FS2245" s="136"/>
      <c r="FT2245" s="136"/>
      <c r="FU2245" s="136"/>
      <c r="FV2245" s="136"/>
      <c r="FW2245" s="136"/>
      <c r="FX2245" s="136"/>
      <c r="FY2245" s="136"/>
      <c r="FZ2245" s="136"/>
      <c r="GA2245" s="136"/>
      <c r="GB2245" s="136"/>
      <c r="GC2245" s="136"/>
      <c r="GD2245" s="136"/>
      <c r="GE2245" s="136"/>
      <c r="GF2245" s="136"/>
      <c r="GG2245" s="136"/>
      <c r="GH2245" s="136"/>
      <c r="GI2245" s="136"/>
      <c r="GJ2245" s="136"/>
      <c r="GK2245" s="136"/>
      <c r="GL2245" s="136"/>
      <c r="GM2245" s="136"/>
      <c r="GN2245" s="136"/>
      <c r="GO2245" s="136"/>
      <c r="GP2245" s="136"/>
      <c r="GQ2245" s="136"/>
      <c r="GR2245" s="136"/>
      <c r="GS2245" s="136"/>
      <c r="GT2245" s="136"/>
      <c r="GU2245" s="136"/>
      <c r="GV2245" s="136"/>
      <c r="GW2245" s="136"/>
      <c r="GX2245" s="136"/>
      <c r="GY2245" s="136"/>
      <c r="GZ2245" s="136"/>
      <c r="HA2245" s="136"/>
      <c r="HB2245" s="136"/>
      <c r="HC2245" s="136"/>
      <c r="HD2245" s="136"/>
      <c r="HE2245" s="136"/>
      <c r="HF2245" s="136"/>
      <c r="HG2245" s="136"/>
      <c r="HH2245" s="136"/>
      <c r="HI2245" s="136"/>
      <c r="HJ2245" s="136"/>
      <c r="HK2245" s="136"/>
      <c r="HL2245" s="136"/>
      <c r="HM2245" s="136"/>
      <c r="HN2245" s="136"/>
      <c r="HO2245" s="136"/>
      <c r="HP2245" s="136"/>
      <c r="HQ2245" s="136"/>
      <c r="HR2245" s="136"/>
      <c r="HS2245" s="136"/>
      <c r="HT2245" s="136"/>
      <c r="HU2245" s="136"/>
      <c r="HV2245" s="136"/>
      <c r="HW2245" s="136"/>
      <c r="HX2245" s="136"/>
      <c r="HY2245" s="136"/>
      <c r="HZ2245" s="136"/>
      <c r="IA2245" s="136"/>
      <c r="IB2245" s="136"/>
      <c r="IC2245" s="136"/>
      <c r="ID2245" s="136"/>
      <c r="IE2245" s="136"/>
      <c r="IF2245" s="136"/>
      <c r="IG2245" s="136"/>
    </row>
    <row r="2246" spans="1:241" ht="15" customHeight="1" x14ac:dyDescent="0.25">
      <c r="A2246" s="321" t="s">
        <v>373</v>
      </c>
      <c r="B2246" s="217">
        <v>7135290</v>
      </c>
      <c r="C2246" s="217">
        <v>5075315</v>
      </c>
      <c r="D2246" s="217">
        <v>591606</v>
      </c>
      <c r="E2246" s="217">
        <v>942444</v>
      </c>
      <c r="F2246" s="217">
        <v>1363729</v>
      </c>
      <c r="G2246" s="217">
        <v>381296</v>
      </c>
      <c r="H2246" s="235">
        <v>15489680</v>
      </c>
      <c r="I2246" s="136"/>
      <c r="J2246" s="321" t="s">
        <v>866</v>
      </c>
      <c r="K2246" s="217">
        <v>21010599</v>
      </c>
      <c r="L2246" s="217">
        <v>8089561</v>
      </c>
      <c r="M2246" s="217">
        <v>959257</v>
      </c>
      <c r="N2246" s="217">
        <v>1716966</v>
      </c>
      <c r="O2246" s="217">
        <v>4046669</v>
      </c>
      <c r="P2246" s="217">
        <v>595482</v>
      </c>
      <c r="Q2246" s="235">
        <v>36418534</v>
      </c>
      <c r="R2246" s="136"/>
      <c r="S2246" s="136"/>
      <c r="T2246" s="136"/>
      <c r="U2246" s="136"/>
      <c r="V2246" s="136"/>
      <c r="W2246" s="136"/>
      <c r="X2246" s="136"/>
      <c r="Y2246" s="136"/>
      <c r="Z2246" s="136"/>
      <c r="AA2246" s="136"/>
      <c r="AB2246" s="136"/>
      <c r="AC2246" s="136"/>
      <c r="AD2246" s="136"/>
      <c r="AE2246" s="136"/>
      <c r="AF2246" s="136"/>
      <c r="AG2246" s="136"/>
      <c r="AH2246" s="136"/>
      <c r="AI2246" s="136"/>
      <c r="AJ2246" s="136"/>
      <c r="AK2246" s="136"/>
      <c r="AL2246" s="136"/>
      <c r="AM2246" s="136"/>
      <c r="AN2246" s="136"/>
      <c r="AO2246" s="136"/>
      <c r="AP2246" s="136"/>
      <c r="AQ2246" s="136"/>
      <c r="AR2246" s="136"/>
      <c r="AS2246" s="136"/>
      <c r="AT2246" s="136"/>
      <c r="AU2246" s="136"/>
      <c r="AV2246" s="136"/>
      <c r="AW2246" s="136"/>
      <c r="AX2246" s="136"/>
      <c r="AY2246" s="136"/>
      <c r="AZ2246" s="136"/>
      <c r="BA2246" s="136"/>
      <c r="BB2246" s="136"/>
      <c r="BC2246" s="136"/>
      <c r="BD2246" s="136"/>
      <c r="BE2246" s="136"/>
      <c r="BF2246" s="136"/>
      <c r="BG2246" s="136"/>
      <c r="BH2246" s="136"/>
      <c r="BI2246" s="136"/>
      <c r="BJ2246" s="136"/>
      <c r="BK2246" s="136"/>
      <c r="BL2246" s="136"/>
      <c r="BM2246" s="136"/>
      <c r="BN2246" s="136"/>
      <c r="BO2246" s="136"/>
      <c r="BP2246" s="136"/>
      <c r="BQ2246" s="136"/>
      <c r="BR2246" s="136"/>
      <c r="BS2246" s="136"/>
      <c r="BT2246" s="136"/>
      <c r="BU2246" s="136"/>
      <c r="BV2246" s="136"/>
      <c r="BW2246" s="136"/>
      <c r="BX2246" s="136"/>
      <c r="BY2246" s="136"/>
      <c r="BZ2246" s="136"/>
      <c r="CA2246" s="136"/>
      <c r="CB2246" s="136"/>
      <c r="CC2246" s="136"/>
      <c r="CD2246" s="136"/>
      <c r="CE2246" s="136"/>
      <c r="CF2246" s="136"/>
      <c r="CG2246" s="136"/>
      <c r="CH2246" s="136"/>
      <c r="CI2246" s="136"/>
      <c r="CJ2246" s="136"/>
      <c r="CK2246" s="136"/>
      <c r="CL2246" s="136"/>
      <c r="CM2246" s="136"/>
      <c r="CN2246" s="136"/>
      <c r="CO2246" s="136"/>
      <c r="CP2246" s="136"/>
      <c r="CQ2246" s="136"/>
      <c r="CR2246" s="136"/>
      <c r="CS2246" s="136"/>
      <c r="CT2246" s="136"/>
      <c r="CU2246" s="136"/>
      <c r="CV2246" s="136"/>
      <c r="CW2246" s="136"/>
      <c r="CX2246" s="136"/>
      <c r="CY2246" s="136"/>
      <c r="CZ2246" s="136"/>
      <c r="DA2246" s="136"/>
      <c r="DB2246" s="136"/>
      <c r="DC2246" s="136"/>
      <c r="DD2246" s="136"/>
      <c r="DE2246" s="136"/>
      <c r="DF2246" s="136"/>
      <c r="DG2246" s="136"/>
      <c r="DH2246" s="136"/>
      <c r="DI2246" s="136"/>
      <c r="DJ2246" s="136"/>
      <c r="DK2246" s="136"/>
      <c r="DL2246" s="136"/>
      <c r="DM2246" s="136"/>
      <c r="DN2246" s="136"/>
      <c r="DO2246" s="136"/>
      <c r="DP2246" s="136"/>
      <c r="DQ2246" s="136"/>
      <c r="DR2246" s="136"/>
      <c r="DS2246" s="136"/>
      <c r="DT2246" s="136"/>
      <c r="DU2246" s="136"/>
      <c r="DV2246" s="136"/>
      <c r="DW2246" s="136"/>
      <c r="DX2246" s="136"/>
      <c r="DY2246" s="136"/>
      <c r="DZ2246" s="136"/>
      <c r="EA2246" s="136"/>
      <c r="EB2246" s="136"/>
      <c r="EC2246" s="136"/>
      <c r="ED2246" s="136"/>
      <c r="EE2246" s="136"/>
      <c r="EF2246" s="136"/>
      <c r="EG2246" s="136"/>
      <c r="EH2246" s="136"/>
      <c r="EI2246" s="136"/>
      <c r="EJ2246" s="136"/>
      <c r="EK2246" s="136"/>
      <c r="EL2246" s="136"/>
      <c r="EM2246" s="136"/>
      <c r="EN2246" s="136"/>
      <c r="EO2246" s="136"/>
      <c r="EP2246" s="136"/>
      <c r="EQ2246" s="136"/>
      <c r="ER2246" s="136"/>
      <c r="ES2246" s="136"/>
      <c r="ET2246" s="136"/>
      <c r="EU2246" s="136"/>
      <c r="EV2246" s="136"/>
      <c r="EW2246" s="136"/>
      <c r="EX2246" s="136"/>
      <c r="EY2246" s="136"/>
      <c r="EZ2246" s="136"/>
      <c r="FA2246" s="136"/>
      <c r="FB2246" s="136"/>
      <c r="FC2246" s="136"/>
      <c r="FD2246" s="136"/>
      <c r="FE2246" s="136"/>
      <c r="FF2246" s="136"/>
      <c r="FG2246" s="136"/>
      <c r="FH2246" s="136"/>
      <c r="FI2246" s="136"/>
      <c r="FJ2246" s="136"/>
      <c r="FK2246" s="136"/>
      <c r="FL2246" s="136"/>
      <c r="FM2246" s="136"/>
      <c r="FN2246" s="136"/>
      <c r="FO2246" s="136"/>
      <c r="FP2246" s="136"/>
      <c r="FQ2246" s="136"/>
      <c r="FR2246" s="136"/>
      <c r="FS2246" s="136"/>
      <c r="FT2246" s="136"/>
      <c r="FU2246" s="136"/>
      <c r="FV2246" s="136"/>
      <c r="FW2246" s="136"/>
      <c r="FX2246" s="136"/>
      <c r="FY2246" s="136"/>
      <c r="FZ2246" s="136"/>
      <c r="GA2246" s="136"/>
      <c r="GB2246" s="136"/>
      <c r="GC2246" s="136"/>
      <c r="GD2246" s="136"/>
      <c r="GE2246" s="136"/>
      <c r="GF2246" s="136"/>
      <c r="GG2246" s="136"/>
      <c r="GH2246" s="136"/>
      <c r="GI2246" s="136"/>
      <c r="GJ2246" s="136"/>
      <c r="GK2246" s="136"/>
      <c r="GL2246" s="136"/>
      <c r="GM2246" s="136"/>
      <c r="GN2246" s="136"/>
      <c r="GO2246" s="136"/>
      <c r="GP2246" s="136"/>
      <c r="GQ2246" s="136"/>
      <c r="GR2246" s="136"/>
      <c r="GS2246" s="136"/>
      <c r="GT2246" s="136"/>
      <c r="GU2246" s="136"/>
      <c r="GV2246" s="136"/>
      <c r="GW2246" s="136"/>
      <c r="GX2246" s="136"/>
      <c r="GY2246" s="136"/>
      <c r="GZ2246" s="136"/>
      <c r="HA2246" s="136"/>
      <c r="HB2246" s="136"/>
      <c r="HC2246" s="136"/>
      <c r="HD2246" s="136"/>
      <c r="HE2246" s="136"/>
      <c r="HF2246" s="136"/>
      <c r="HG2246" s="136"/>
      <c r="HH2246" s="136"/>
      <c r="HI2246" s="136"/>
      <c r="HJ2246" s="136"/>
      <c r="HK2246" s="136"/>
      <c r="HL2246" s="136"/>
      <c r="HM2246" s="136"/>
      <c r="HN2246" s="136"/>
      <c r="HO2246" s="136"/>
      <c r="HP2246" s="136"/>
      <c r="HQ2246" s="136"/>
      <c r="HR2246" s="136"/>
      <c r="HS2246" s="136"/>
      <c r="HT2246" s="136"/>
      <c r="HU2246" s="136"/>
      <c r="HV2246" s="136"/>
      <c r="HW2246" s="136"/>
      <c r="HX2246" s="136"/>
      <c r="HY2246" s="136"/>
      <c r="HZ2246" s="136"/>
      <c r="IA2246" s="136"/>
      <c r="IB2246" s="136"/>
      <c r="IC2246" s="136"/>
      <c r="ID2246" s="136"/>
      <c r="IE2246" s="136"/>
      <c r="IF2246" s="136"/>
      <c r="IG2246" s="136"/>
    </row>
    <row r="2247" spans="1:241" ht="15" customHeight="1" x14ac:dyDescent="0.25">
      <c r="A2247" s="321" t="s">
        <v>372</v>
      </c>
      <c r="B2247" s="217">
        <v>9018408</v>
      </c>
      <c r="C2247" s="217">
        <v>5265803</v>
      </c>
      <c r="D2247" s="217">
        <v>668298</v>
      </c>
      <c r="E2247" s="217">
        <v>1433073</v>
      </c>
      <c r="F2247" s="217">
        <v>1960069</v>
      </c>
      <c r="G2247" s="217">
        <v>414592</v>
      </c>
      <c r="H2247" s="235">
        <v>18760243</v>
      </c>
      <c r="I2247" s="136"/>
      <c r="J2247" s="321" t="s">
        <v>220</v>
      </c>
      <c r="K2247" s="217">
        <v>17059338</v>
      </c>
      <c r="L2247" s="217">
        <v>7439484</v>
      </c>
      <c r="M2247" s="217">
        <v>1003113</v>
      </c>
      <c r="N2247" s="217">
        <v>2127818</v>
      </c>
      <c r="O2247" s="217">
        <v>3918821</v>
      </c>
      <c r="P2247" s="217">
        <v>619544</v>
      </c>
      <c r="Q2247" s="235">
        <v>32168118</v>
      </c>
      <c r="R2247" s="136"/>
      <c r="S2247" s="136"/>
      <c r="T2247" s="136"/>
      <c r="U2247" s="136"/>
      <c r="V2247" s="136"/>
      <c r="W2247" s="136"/>
      <c r="X2247" s="136"/>
      <c r="Y2247" s="136"/>
      <c r="Z2247" s="136"/>
      <c r="AA2247" s="136"/>
      <c r="AB2247" s="136"/>
      <c r="AC2247" s="136"/>
      <c r="AD2247" s="136"/>
      <c r="AE2247" s="136"/>
      <c r="AF2247" s="136"/>
      <c r="AG2247" s="136"/>
      <c r="AH2247" s="136"/>
      <c r="AI2247" s="136"/>
      <c r="AJ2247" s="136"/>
      <c r="AK2247" s="136"/>
      <c r="AL2247" s="136"/>
      <c r="AM2247" s="136"/>
      <c r="AN2247" s="136"/>
      <c r="AO2247" s="136"/>
      <c r="AP2247" s="136"/>
      <c r="AQ2247" s="136"/>
      <c r="AR2247" s="136"/>
      <c r="AS2247" s="136"/>
      <c r="AT2247" s="136"/>
      <c r="AU2247" s="136"/>
      <c r="AV2247" s="136"/>
      <c r="AW2247" s="136"/>
      <c r="AX2247" s="136"/>
      <c r="AY2247" s="136"/>
      <c r="AZ2247" s="136"/>
      <c r="BA2247" s="136"/>
      <c r="BB2247" s="136"/>
      <c r="BC2247" s="136"/>
      <c r="BD2247" s="136"/>
      <c r="BE2247" s="136"/>
      <c r="BF2247" s="136"/>
      <c r="BG2247" s="136"/>
      <c r="BH2247" s="136"/>
      <c r="BI2247" s="136"/>
      <c r="BJ2247" s="136"/>
      <c r="BK2247" s="136"/>
      <c r="BL2247" s="136"/>
      <c r="BM2247" s="136"/>
      <c r="BN2247" s="136"/>
      <c r="BO2247" s="136"/>
      <c r="BP2247" s="136"/>
      <c r="BQ2247" s="136"/>
      <c r="BR2247" s="136"/>
      <c r="BS2247" s="136"/>
      <c r="BT2247" s="136"/>
      <c r="BU2247" s="136"/>
      <c r="BV2247" s="136"/>
      <c r="BW2247" s="136"/>
      <c r="BX2247" s="136"/>
      <c r="BY2247" s="136"/>
      <c r="BZ2247" s="136"/>
      <c r="CA2247" s="136"/>
      <c r="CB2247" s="136"/>
      <c r="CC2247" s="136"/>
      <c r="CD2247" s="136"/>
      <c r="CE2247" s="136"/>
      <c r="CF2247" s="136"/>
      <c r="CG2247" s="136"/>
      <c r="CH2247" s="136"/>
      <c r="CI2247" s="136"/>
      <c r="CJ2247" s="136"/>
      <c r="CK2247" s="136"/>
      <c r="CL2247" s="136"/>
      <c r="CM2247" s="136"/>
      <c r="CN2247" s="136"/>
      <c r="CO2247" s="136"/>
      <c r="CP2247" s="136"/>
      <c r="CQ2247" s="136"/>
      <c r="CR2247" s="136"/>
      <c r="CS2247" s="136"/>
      <c r="CT2247" s="136"/>
      <c r="CU2247" s="136"/>
      <c r="CV2247" s="136"/>
      <c r="CW2247" s="136"/>
      <c r="CX2247" s="136"/>
      <c r="CY2247" s="136"/>
      <c r="CZ2247" s="136"/>
      <c r="DA2247" s="136"/>
      <c r="DB2247" s="136"/>
      <c r="DC2247" s="136"/>
      <c r="DD2247" s="136"/>
      <c r="DE2247" s="136"/>
      <c r="DF2247" s="136"/>
      <c r="DG2247" s="136"/>
      <c r="DH2247" s="136"/>
      <c r="DI2247" s="136"/>
      <c r="DJ2247" s="136"/>
      <c r="DK2247" s="136"/>
      <c r="DL2247" s="136"/>
      <c r="DM2247" s="136"/>
      <c r="DN2247" s="136"/>
      <c r="DO2247" s="136"/>
      <c r="DP2247" s="136"/>
      <c r="DQ2247" s="136"/>
      <c r="DR2247" s="136"/>
      <c r="DS2247" s="136"/>
      <c r="DT2247" s="136"/>
      <c r="DU2247" s="136"/>
      <c r="DV2247" s="136"/>
      <c r="DW2247" s="136"/>
      <c r="DX2247" s="136"/>
      <c r="DY2247" s="136"/>
      <c r="DZ2247" s="136"/>
      <c r="EA2247" s="136"/>
      <c r="EB2247" s="136"/>
      <c r="EC2247" s="136"/>
      <c r="ED2247" s="136"/>
      <c r="EE2247" s="136"/>
      <c r="EF2247" s="136"/>
      <c r="EG2247" s="136"/>
      <c r="EH2247" s="136"/>
      <c r="EI2247" s="136"/>
      <c r="EJ2247" s="136"/>
      <c r="EK2247" s="136"/>
      <c r="EL2247" s="136"/>
      <c r="EM2247" s="136"/>
      <c r="EN2247" s="136"/>
      <c r="EO2247" s="136"/>
      <c r="EP2247" s="136"/>
      <c r="EQ2247" s="136"/>
      <c r="ER2247" s="136"/>
      <c r="ES2247" s="136"/>
      <c r="ET2247" s="136"/>
      <c r="EU2247" s="136"/>
      <c r="EV2247" s="136"/>
      <c r="EW2247" s="136"/>
      <c r="EX2247" s="136"/>
      <c r="EY2247" s="136"/>
      <c r="EZ2247" s="136"/>
      <c r="FA2247" s="136"/>
      <c r="FB2247" s="136"/>
      <c r="FC2247" s="136"/>
      <c r="FD2247" s="136"/>
      <c r="FE2247" s="136"/>
      <c r="FF2247" s="136"/>
      <c r="FG2247" s="136"/>
      <c r="FH2247" s="136"/>
      <c r="FI2247" s="136"/>
      <c r="FJ2247" s="136"/>
      <c r="FK2247" s="136"/>
      <c r="FL2247" s="136"/>
      <c r="FM2247" s="136"/>
      <c r="FN2247" s="136"/>
      <c r="FO2247" s="136"/>
      <c r="FP2247" s="136"/>
      <c r="FQ2247" s="136"/>
      <c r="FR2247" s="136"/>
      <c r="FS2247" s="136"/>
      <c r="FT2247" s="136"/>
      <c r="FU2247" s="136"/>
      <c r="FV2247" s="136"/>
      <c r="FW2247" s="136"/>
      <c r="FX2247" s="136"/>
      <c r="FY2247" s="136"/>
      <c r="FZ2247" s="136"/>
      <c r="GA2247" s="136"/>
      <c r="GB2247" s="136"/>
      <c r="GC2247" s="136"/>
      <c r="GD2247" s="136"/>
      <c r="GE2247" s="136"/>
      <c r="GF2247" s="136"/>
      <c r="GG2247" s="136"/>
      <c r="GH2247" s="136"/>
      <c r="GI2247" s="136"/>
      <c r="GJ2247" s="136"/>
      <c r="GK2247" s="136"/>
      <c r="GL2247" s="136"/>
      <c r="GM2247" s="136"/>
      <c r="GN2247" s="136"/>
      <c r="GO2247" s="136"/>
      <c r="GP2247" s="136"/>
      <c r="GQ2247" s="136"/>
      <c r="GR2247" s="136"/>
      <c r="GS2247" s="136"/>
      <c r="GT2247" s="136"/>
      <c r="GU2247" s="136"/>
      <c r="GV2247" s="136"/>
      <c r="GW2247" s="136"/>
      <c r="GX2247" s="136"/>
      <c r="GY2247" s="136"/>
      <c r="GZ2247" s="136"/>
      <c r="HA2247" s="136"/>
      <c r="HB2247" s="136"/>
      <c r="HC2247" s="136"/>
      <c r="HD2247" s="136"/>
      <c r="HE2247" s="136"/>
      <c r="HF2247" s="136"/>
      <c r="HG2247" s="136"/>
      <c r="HH2247" s="136"/>
      <c r="HI2247" s="136"/>
      <c r="HJ2247" s="136"/>
      <c r="HK2247" s="136"/>
      <c r="HL2247" s="136"/>
      <c r="HM2247" s="136"/>
      <c r="HN2247" s="136"/>
      <c r="HO2247" s="136"/>
      <c r="HP2247" s="136"/>
      <c r="HQ2247" s="136"/>
      <c r="HR2247" s="136"/>
      <c r="HS2247" s="136"/>
      <c r="HT2247" s="136"/>
      <c r="HU2247" s="136"/>
      <c r="HV2247" s="136"/>
      <c r="HW2247" s="136"/>
      <c r="HX2247" s="136"/>
      <c r="HY2247" s="136"/>
      <c r="HZ2247" s="136"/>
      <c r="IA2247" s="136"/>
      <c r="IB2247" s="136"/>
      <c r="IC2247" s="136"/>
      <c r="ID2247" s="136"/>
      <c r="IE2247" s="136"/>
      <c r="IF2247" s="136"/>
      <c r="IG2247" s="136"/>
    </row>
    <row r="2248" spans="1:241" ht="15" customHeight="1" x14ac:dyDescent="0.25">
      <c r="A2248" s="321" t="s">
        <v>258</v>
      </c>
      <c r="B2248" s="217">
        <v>9684931</v>
      </c>
      <c r="C2248" s="217">
        <v>7142892</v>
      </c>
      <c r="D2248" s="217">
        <v>665131</v>
      </c>
      <c r="E2248" s="217">
        <v>1152756</v>
      </c>
      <c r="F2248" s="217">
        <v>2081004</v>
      </c>
      <c r="G2248" s="217">
        <v>444870</v>
      </c>
      <c r="H2248" s="235">
        <v>21171584</v>
      </c>
      <c r="I2248" s="136"/>
      <c r="J2248" s="321" t="s">
        <v>219</v>
      </c>
      <c r="K2248" s="217">
        <v>12457615</v>
      </c>
      <c r="L2248" s="217">
        <v>6637856</v>
      </c>
      <c r="M2248" s="217">
        <v>783387</v>
      </c>
      <c r="N2248" s="217">
        <v>1953981</v>
      </c>
      <c r="O2248" s="217">
        <v>3113047</v>
      </c>
      <c r="P2248" s="217">
        <v>539130</v>
      </c>
      <c r="Q2248" s="235">
        <v>25485016</v>
      </c>
      <c r="R2248" s="136"/>
      <c r="S2248" s="136"/>
      <c r="T2248" s="136"/>
      <c r="U2248" s="136"/>
      <c r="V2248" s="136"/>
      <c r="W2248" s="136"/>
      <c r="X2248" s="136"/>
      <c r="Y2248" s="136"/>
      <c r="Z2248" s="136"/>
      <c r="AA2248" s="136"/>
      <c r="AB2248" s="136"/>
      <c r="AC2248" s="136"/>
      <c r="AD2248" s="136"/>
      <c r="AE2248" s="136"/>
      <c r="AF2248" s="136"/>
      <c r="AG2248" s="136"/>
      <c r="AH2248" s="136"/>
      <c r="AI2248" s="136"/>
      <c r="AJ2248" s="136"/>
      <c r="AK2248" s="136"/>
      <c r="AL2248" s="136"/>
      <c r="AM2248" s="136"/>
      <c r="AN2248" s="136"/>
      <c r="AO2248" s="136"/>
      <c r="AP2248" s="136"/>
      <c r="AQ2248" s="136"/>
      <c r="AR2248" s="136"/>
      <c r="AS2248" s="136"/>
      <c r="AT2248" s="136"/>
      <c r="AU2248" s="136"/>
      <c r="AV2248" s="136"/>
      <c r="AW2248" s="136"/>
      <c r="AX2248" s="136"/>
      <c r="AY2248" s="136"/>
      <c r="AZ2248" s="136"/>
      <c r="BA2248" s="136"/>
      <c r="BB2248" s="136"/>
      <c r="BC2248" s="136"/>
      <c r="BD2248" s="136"/>
      <c r="BE2248" s="136"/>
      <c r="BF2248" s="136"/>
      <c r="BG2248" s="136"/>
      <c r="BH2248" s="136"/>
      <c r="BI2248" s="136"/>
      <c r="BJ2248" s="136"/>
      <c r="BK2248" s="136"/>
      <c r="BL2248" s="136"/>
      <c r="BM2248" s="136"/>
      <c r="BN2248" s="136"/>
      <c r="BO2248" s="136"/>
      <c r="BP2248" s="136"/>
      <c r="BQ2248" s="136"/>
      <c r="BR2248" s="136"/>
      <c r="BS2248" s="136"/>
      <c r="BT2248" s="136"/>
      <c r="BU2248" s="136"/>
      <c r="BV2248" s="136"/>
      <c r="BW2248" s="136"/>
      <c r="BX2248" s="136"/>
      <c r="BY2248" s="136"/>
      <c r="BZ2248" s="136"/>
      <c r="CA2248" s="136"/>
      <c r="CB2248" s="136"/>
      <c r="CC2248" s="136"/>
      <c r="CD2248" s="136"/>
      <c r="CE2248" s="136"/>
      <c r="CF2248" s="136"/>
      <c r="CG2248" s="136"/>
      <c r="CH2248" s="136"/>
      <c r="CI2248" s="136"/>
      <c r="CJ2248" s="136"/>
      <c r="CK2248" s="136"/>
      <c r="CL2248" s="136"/>
      <c r="CM2248" s="136"/>
      <c r="CN2248" s="136"/>
      <c r="CO2248" s="136"/>
      <c r="CP2248" s="136"/>
      <c r="CQ2248" s="136"/>
      <c r="CR2248" s="136"/>
      <c r="CS2248" s="136"/>
      <c r="CT2248" s="136"/>
      <c r="CU2248" s="136"/>
      <c r="CV2248" s="136"/>
      <c r="CW2248" s="136"/>
      <c r="CX2248" s="136"/>
      <c r="CY2248" s="136"/>
      <c r="CZ2248" s="136"/>
      <c r="DA2248" s="136"/>
      <c r="DB2248" s="136"/>
      <c r="DC2248" s="136"/>
      <c r="DD2248" s="136"/>
      <c r="DE2248" s="136"/>
      <c r="DF2248" s="136"/>
      <c r="DG2248" s="136"/>
      <c r="DH2248" s="136"/>
      <c r="DI2248" s="136"/>
      <c r="DJ2248" s="136"/>
      <c r="DK2248" s="136"/>
      <c r="DL2248" s="136"/>
      <c r="DM2248" s="136"/>
      <c r="DN2248" s="136"/>
      <c r="DO2248" s="136"/>
      <c r="DP2248" s="136"/>
      <c r="DQ2248" s="136"/>
      <c r="DR2248" s="136"/>
      <c r="DS2248" s="136"/>
      <c r="DT2248" s="136"/>
      <c r="DU2248" s="136"/>
      <c r="DV2248" s="136"/>
      <c r="DW2248" s="136"/>
      <c r="DX2248" s="136"/>
      <c r="DY2248" s="136"/>
      <c r="DZ2248" s="136"/>
      <c r="EA2248" s="136"/>
      <c r="EB2248" s="136"/>
      <c r="EC2248" s="136"/>
      <c r="ED2248" s="136"/>
      <c r="EE2248" s="136"/>
      <c r="EF2248" s="136"/>
      <c r="EG2248" s="136"/>
      <c r="EH2248" s="136"/>
      <c r="EI2248" s="136"/>
      <c r="EJ2248" s="136"/>
      <c r="EK2248" s="136"/>
      <c r="EL2248" s="136"/>
      <c r="EM2248" s="136"/>
      <c r="EN2248" s="136"/>
      <c r="EO2248" s="136"/>
      <c r="EP2248" s="136"/>
      <c r="EQ2248" s="136"/>
      <c r="ER2248" s="136"/>
      <c r="ES2248" s="136"/>
      <c r="ET2248" s="136"/>
      <c r="EU2248" s="136"/>
      <c r="EV2248" s="136"/>
      <c r="EW2248" s="136"/>
      <c r="EX2248" s="136"/>
      <c r="EY2248" s="136"/>
      <c r="EZ2248" s="136"/>
      <c r="FA2248" s="136"/>
      <c r="FB2248" s="136"/>
      <c r="FC2248" s="136"/>
      <c r="FD2248" s="136"/>
      <c r="FE2248" s="136"/>
      <c r="FF2248" s="136"/>
      <c r="FG2248" s="136"/>
      <c r="FH2248" s="136"/>
      <c r="FI2248" s="136"/>
      <c r="FJ2248" s="136"/>
      <c r="FK2248" s="136"/>
      <c r="FL2248" s="136"/>
      <c r="FM2248" s="136"/>
      <c r="FN2248" s="136"/>
      <c r="FO2248" s="136"/>
      <c r="FP2248" s="136"/>
      <c r="FQ2248" s="136"/>
      <c r="FR2248" s="136"/>
      <c r="FS2248" s="136"/>
      <c r="FT2248" s="136"/>
      <c r="FU2248" s="136"/>
      <c r="FV2248" s="136"/>
      <c r="FW2248" s="136"/>
      <c r="FX2248" s="136"/>
      <c r="FY2248" s="136"/>
      <c r="FZ2248" s="136"/>
      <c r="GA2248" s="136"/>
      <c r="GB2248" s="136"/>
      <c r="GC2248" s="136"/>
      <c r="GD2248" s="136"/>
      <c r="GE2248" s="136"/>
      <c r="GF2248" s="136"/>
      <c r="GG2248" s="136"/>
      <c r="GH2248" s="136"/>
      <c r="GI2248" s="136"/>
      <c r="GJ2248" s="136"/>
      <c r="GK2248" s="136"/>
      <c r="GL2248" s="136"/>
      <c r="GM2248" s="136"/>
      <c r="GN2248" s="136"/>
      <c r="GO2248" s="136"/>
      <c r="GP2248" s="136"/>
      <c r="GQ2248" s="136"/>
      <c r="GR2248" s="136"/>
      <c r="GS2248" s="136"/>
      <c r="GT2248" s="136"/>
      <c r="GU2248" s="136"/>
      <c r="GV2248" s="136"/>
      <c r="GW2248" s="136"/>
      <c r="GX2248" s="136"/>
      <c r="GY2248" s="136"/>
      <c r="GZ2248" s="136"/>
      <c r="HA2248" s="136"/>
      <c r="HB2248" s="136"/>
      <c r="HC2248" s="136"/>
      <c r="HD2248" s="136"/>
      <c r="HE2248" s="136"/>
      <c r="HF2248" s="136"/>
      <c r="HG2248" s="136"/>
      <c r="HH2248" s="136"/>
      <c r="HI2248" s="136"/>
      <c r="HJ2248" s="136"/>
      <c r="HK2248" s="136"/>
      <c r="HL2248" s="136"/>
      <c r="HM2248" s="136"/>
      <c r="HN2248" s="136"/>
      <c r="HO2248" s="136"/>
      <c r="HP2248" s="136"/>
      <c r="HQ2248" s="136"/>
      <c r="HR2248" s="136"/>
      <c r="HS2248" s="136"/>
      <c r="HT2248" s="136"/>
      <c r="HU2248" s="136"/>
      <c r="HV2248" s="136"/>
      <c r="HW2248" s="136"/>
      <c r="HX2248" s="136"/>
      <c r="HY2248" s="136"/>
      <c r="HZ2248" s="136"/>
      <c r="IA2248" s="136"/>
      <c r="IB2248" s="136"/>
      <c r="IC2248" s="136"/>
      <c r="ID2248" s="136"/>
      <c r="IE2248" s="136"/>
      <c r="IF2248" s="136"/>
      <c r="IG2248" s="136"/>
    </row>
    <row r="2249" spans="1:241" ht="15" customHeight="1" x14ac:dyDescent="0.25">
      <c r="A2249" s="321" t="s">
        <v>257</v>
      </c>
      <c r="B2249" s="217">
        <v>11266880</v>
      </c>
      <c r="C2249" s="217">
        <v>7465494</v>
      </c>
      <c r="D2249" s="217">
        <v>683607</v>
      </c>
      <c r="E2249" s="217">
        <v>1206124</v>
      </c>
      <c r="F2249" s="217">
        <v>2300726</v>
      </c>
      <c r="G2249" s="217">
        <v>579662</v>
      </c>
      <c r="H2249" s="235">
        <v>23502493</v>
      </c>
      <c r="I2249" s="136"/>
      <c r="J2249" s="321" t="s">
        <v>218</v>
      </c>
      <c r="K2249" s="217">
        <v>13390493</v>
      </c>
      <c r="L2249" s="217">
        <v>8359334</v>
      </c>
      <c r="M2249" s="217">
        <v>1133516</v>
      </c>
      <c r="N2249" s="217">
        <v>2135985</v>
      </c>
      <c r="O2249" s="217">
        <v>2924525</v>
      </c>
      <c r="P2249" s="217">
        <v>697993</v>
      </c>
      <c r="Q2249" s="235">
        <v>28641846</v>
      </c>
      <c r="R2249" s="136"/>
      <c r="S2249" s="136"/>
      <c r="T2249" s="136"/>
      <c r="U2249" s="136"/>
      <c r="V2249" s="136"/>
      <c r="W2249" s="136"/>
      <c r="X2249" s="136"/>
      <c r="Y2249" s="136"/>
      <c r="Z2249" s="136"/>
      <c r="AA2249" s="136"/>
      <c r="AB2249" s="136"/>
      <c r="AC2249" s="136"/>
      <c r="AD2249" s="136"/>
      <c r="AE2249" s="136"/>
      <c r="AF2249" s="136"/>
      <c r="AG2249" s="136"/>
      <c r="AH2249" s="136"/>
      <c r="AI2249" s="136"/>
      <c r="AJ2249" s="136"/>
      <c r="AK2249" s="136"/>
      <c r="AL2249" s="136"/>
      <c r="AM2249" s="136"/>
      <c r="AN2249" s="136"/>
      <c r="AO2249" s="136"/>
      <c r="AP2249" s="136"/>
      <c r="AQ2249" s="136"/>
      <c r="AR2249" s="136"/>
      <c r="AS2249" s="136"/>
      <c r="AT2249" s="136"/>
      <c r="AU2249" s="136"/>
      <c r="AV2249" s="136"/>
      <c r="AW2249" s="136"/>
      <c r="AX2249" s="136"/>
      <c r="AY2249" s="136"/>
      <c r="AZ2249" s="136"/>
      <c r="BA2249" s="136"/>
      <c r="BB2249" s="136"/>
      <c r="BC2249" s="136"/>
      <c r="BD2249" s="136"/>
      <c r="BE2249" s="136"/>
      <c r="BF2249" s="136"/>
      <c r="BG2249" s="136"/>
      <c r="BH2249" s="136"/>
      <c r="BI2249" s="136"/>
      <c r="BJ2249" s="136"/>
      <c r="BK2249" s="136"/>
      <c r="BL2249" s="136"/>
      <c r="BM2249" s="136"/>
      <c r="BN2249" s="136"/>
      <c r="BO2249" s="136"/>
      <c r="BP2249" s="136"/>
      <c r="BQ2249" s="136"/>
      <c r="BR2249" s="136"/>
      <c r="BS2249" s="136"/>
      <c r="BT2249" s="136"/>
      <c r="BU2249" s="136"/>
      <c r="BV2249" s="136"/>
      <c r="BW2249" s="136"/>
      <c r="BX2249" s="136"/>
      <c r="BY2249" s="136"/>
      <c r="BZ2249" s="136"/>
      <c r="CA2249" s="136"/>
      <c r="CB2249" s="136"/>
      <c r="CC2249" s="136"/>
      <c r="CD2249" s="136"/>
      <c r="CE2249" s="136"/>
      <c r="CF2249" s="136"/>
      <c r="CG2249" s="136"/>
      <c r="CH2249" s="136"/>
      <c r="CI2249" s="136"/>
      <c r="CJ2249" s="136"/>
      <c r="CK2249" s="136"/>
      <c r="CL2249" s="136"/>
      <c r="CM2249" s="136"/>
      <c r="CN2249" s="136"/>
      <c r="CO2249" s="136"/>
      <c r="CP2249" s="136"/>
      <c r="CQ2249" s="136"/>
      <c r="CR2249" s="136"/>
      <c r="CS2249" s="136"/>
      <c r="CT2249" s="136"/>
      <c r="CU2249" s="136"/>
      <c r="CV2249" s="136"/>
      <c r="CW2249" s="136"/>
      <c r="CX2249" s="136"/>
      <c r="CY2249" s="136"/>
      <c r="CZ2249" s="136"/>
      <c r="DA2249" s="136"/>
      <c r="DB2249" s="136"/>
      <c r="DC2249" s="136"/>
      <c r="DD2249" s="136"/>
      <c r="DE2249" s="136"/>
      <c r="DF2249" s="136"/>
      <c r="DG2249" s="136"/>
      <c r="DH2249" s="136"/>
      <c r="DI2249" s="136"/>
      <c r="DJ2249" s="136"/>
      <c r="DK2249" s="136"/>
      <c r="DL2249" s="136"/>
      <c r="DM2249" s="136"/>
      <c r="DN2249" s="136"/>
      <c r="DO2249" s="136"/>
      <c r="DP2249" s="136"/>
      <c r="DQ2249" s="136"/>
      <c r="DR2249" s="136"/>
      <c r="DS2249" s="136"/>
      <c r="DT2249" s="136"/>
      <c r="DU2249" s="136"/>
      <c r="DV2249" s="136"/>
      <c r="DW2249" s="136"/>
      <c r="DX2249" s="136"/>
      <c r="DY2249" s="136"/>
      <c r="DZ2249" s="136"/>
      <c r="EA2249" s="136"/>
      <c r="EB2249" s="136"/>
      <c r="EC2249" s="136"/>
      <c r="ED2249" s="136"/>
      <c r="EE2249" s="136"/>
      <c r="EF2249" s="136"/>
      <c r="EG2249" s="136"/>
      <c r="EH2249" s="136"/>
      <c r="EI2249" s="136"/>
      <c r="EJ2249" s="136"/>
      <c r="EK2249" s="136"/>
      <c r="EL2249" s="136"/>
      <c r="EM2249" s="136"/>
      <c r="EN2249" s="136"/>
      <c r="EO2249" s="136"/>
      <c r="EP2249" s="136"/>
      <c r="EQ2249" s="136"/>
      <c r="ER2249" s="136"/>
      <c r="ES2249" s="136"/>
      <c r="ET2249" s="136"/>
      <c r="EU2249" s="136"/>
      <c r="EV2249" s="136"/>
      <c r="EW2249" s="136"/>
      <c r="EX2249" s="136"/>
      <c r="EY2249" s="136"/>
      <c r="EZ2249" s="136"/>
      <c r="FA2249" s="136"/>
      <c r="FB2249" s="136"/>
      <c r="FC2249" s="136"/>
      <c r="FD2249" s="136"/>
      <c r="FE2249" s="136"/>
      <c r="FF2249" s="136"/>
      <c r="FG2249" s="136"/>
      <c r="FH2249" s="136"/>
      <c r="FI2249" s="136"/>
      <c r="FJ2249" s="136"/>
      <c r="FK2249" s="136"/>
      <c r="FL2249" s="136"/>
      <c r="FM2249" s="136"/>
      <c r="FN2249" s="136"/>
      <c r="FO2249" s="136"/>
      <c r="FP2249" s="136"/>
      <c r="FQ2249" s="136"/>
      <c r="FR2249" s="136"/>
      <c r="FS2249" s="136"/>
      <c r="FT2249" s="136"/>
      <c r="FU2249" s="136"/>
      <c r="FV2249" s="136"/>
      <c r="FW2249" s="136"/>
      <c r="FX2249" s="136"/>
      <c r="FY2249" s="136"/>
      <c r="FZ2249" s="136"/>
      <c r="GA2249" s="136"/>
      <c r="GB2249" s="136"/>
      <c r="GC2249" s="136"/>
      <c r="GD2249" s="136"/>
      <c r="GE2249" s="136"/>
      <c r="GF2249" s="136"/>
      <c r="GG2249" s="136"/>
      <c r="GH2249" s="136"/>
      <c r="GI2249" s="136"/>
      <c r="GJ2249" s="136"/>
      <c r="GK2249" s="136"/>
      <c r="GL2249" s="136"/>
      <c r="GM2249" s="136"/>
      <c r="GN2249" s="136"/>
      <c r="GO2249" s="136"/>
      <c r="GP2249" s="136"/>
      <c r="GQ2249" s="136"/>
      <c r="GR2249" s="136"/>
      <c r="GS2249" s="136"/>
      <c r="GT2249" s="136"/>
      <c r="GU2249" s="136"/>
      <c r="GV2249" s="136"/>
      <c r="GW2249" s="136"/>
      <c r="GX2249" s="136"/>
      <c r="GY2249" s="136"/>
      <c r="GZ2249" s="136"/>
      <c r="HA2249" s="136"/>
      <c r="HB2249" s="136"/>
      <c r="HC2249" s="136"/>
      <c r="HD2249" s="136"/>
      <c r="HE2249" s="136"/>
      <c r="HF2249" s="136"/>
      <c r="HG2249" s="136"/>
      <c r="HH2249" s="136"/>
      <c r="HI2249" s="136"/>
      <c r="HJ2249" s="136"/>
      <c r="HK2249" s="136"/>
      <c r="HL2249" s="136"/>
      <c r="HM2249" s="136"/>
      <c r="HN2249" s="136"/>
      <c r="HO2249" s="136"/>
      <c r="HP2249" s="136"/>
      <c r="HQ2249" s="136"/>
      <c r="HR2249" s="136"/>
      <c r="HS2249" s="136"/>
      <c r="HT2249" s="136"/>
      <c r="HU2249" s="136"/>
      <c r="HV2249" s="136"/>
      <c r="HW2249" s="136"/>
      <c r="HX2249" s="136"/>
      <c r="HY2249" s="136"/>
      <c r="HZ2249" s="136"/>
      <c r="IA2249" s="136"/>
      <c r="IB2249" s="136"/>
      <c r="IC2249" s="136"/>
      <c r="ID2249" s="136"/>
      <c r="IE2249" s="136"/>
      <c r="IF2249" s="136"/>
      <c r="IG2249" s="136"/>
    </row>
    <row r="2250" spans="1:241" ht="15" customHeight="1" x14ac:dyDescent="0.25">
      <c r="A2250" s="321" t="s">
        <v>256</v>
      </c>
      <c r="B2250" s="217">
        <v>11483064</v>
      </c>
      <c r="C2250" s="217">
        <v>6892146</v>
      </c>
      <c r="D2250" s="217">
        <v>644750</v>
      </c>
      <c r="E2250" s="217">
        <v>1414211</v>
      </c>
      <c r="F2250" s="217">
        <v>2086465</v>
      </c>
      <c r="G2250" s="217">
        <v>582582</v>
      </c>
      <c r="H2250" s="235">
        <v>23103218</v>
      </c>
      <c r="I2250" s="136"/>
      <c r="J2250" s="321" t="s">
        <v>353</v>
      </c>
      <c r="K2250" s="217">
        <v>11349232</v>
      </c>
      <c r="L2250" s="217">
        <v>8713791</v>
      </c>
      <c r="M2250" s="217">
        <v>1375772</v>
      </c>
      <c r="N2250" s="217">
        <v>1447086</v>
      </c>
      <c r="O2250" s="217">
        <v>3087608</v>
      </c>
      <c r="P2250" s="217">
        <v>1039299</v>
      </c>
      <c r="Q2250" s="235">
        <v>27012788</v>
      </c>
      <c r="R2250" s="136"/>
      <c r="S2250" s="136"/>
      <c r="T2250" s="136"/>
      <c r="U2250" s="136"/>
      <c r="V2250" s="136"/>
      <c r="W2250" s="136"/>
      <c r="X2250" s="136"/>
      <c r="Y2250" s="136"/>
      <c r="Z2250" s="136"/>
      <c r="AA2250" s="136"/>
      <c r="AB2250" s="136"/>
      <c r="AC2250" s="136"/>
      <c r="AD2250" s="136"/>
      <c r="AE2250" s="136"/>
      <c r="AF2250" s="136"/>
      <c r="AG2250" s="136"/>
      <c r="AH2250" s="136"/>
      <c r="AI2250" s="136"/>
      <c r="AJ2250" s="136"/>
      <c r="AK2250" s="136"/>
      <c r="AL2250" s="136"/>
      <c r="AM2250" s="136"/>
      <c r="AN2250" s="136"/>
      <c r="AO2250" s="136"/>
      <c r="AP2250" s="136"/>
      <c r="AQ2250" s="136"/>
      <c r="AR2250" s="136"/>
      <c r="AS2250" s="136"/>
      <c r="AT2250" s="136"/>
      <c r="AU2250" s="136"/>
      <c r="AV2250" s="136"/>
      <c r="AW2250" s="136"/>
      <c r="AX2250" s="136"/>
      <c r="AY2250" s="136"/>
      <c r="AZ2250" s="136"/>
      <c r="BA2250" s="136"/>
      <c r="BB2250" s="136"/>
      <c r="BC2250" s="136"/>
      <c r="BD2250" s="136"/>
      <c r="BE2250" s="136"/>
      <c r="BF2250" s="136"/>
      <c r="BG2250" s="136"/>
      <c r="BH2250" s="136"/>
      <c r="BI2250" s="136"/>
      <c r="BJ2250" s="136"/>
      <c r="BK2250" s="136"/>
      <c r="BL2250" s="136"/>
      <c r="BM2250" s="136"/>
      <c r="BN2250" s="136"/>
      <c r="BO2250" s="136"/>
      <c r="BP2250" s="136"/>
      <c r="BQ2250" s="136"/>
      <c r="BR2250" s="136"/>
      <c r="BS2250" s="136"/>
      <c r="BT2250" s="136"/>
      <c r="BU2250" s="136"/>
      <c r="BV2250" s="136"/>
      <c r="BW2250" s="136"/>
      <c r="BX2250" s="136"/>
      <c r="BY2250" s="136"/>
      <c r="BZ2250" s="136"/>
      <c r="CA2250" s="136"/>
      <c r="CB2250" s="136"/>
      <c r="CC2250" s="136"/>
      <c r="CD2250" s="136"/>
      <c r="CE2250" s="136"/>
      <c r="CF2250" s="136"/>
      <c r="CG2250" s="136"/>
      <c r="CH2250" s="136"/>
      <c r="CI2250" s="136"/>
      <c r="CJ2250" s="136"/>
      <c r="CK2250" s="136"/>
      <c r="CL2250" s="136"/>
      <c r="CM2250" s="136"/>
      <c r="CN2250" s="136"/>
      <c r="CO2250" s="136"/>
      <c r="CP2250" s="136"/>
      <c r="CQ2250" s="136"/>
      <c r="CR2250" s="136"/>
      <c r="CS2250" s="136"/>
      <c r="CT2250" s="136"/>
      <c r="CU2250" s="136"/>
      <c r="CV2250" s="136"/>
      <c r="CW2250" s="136"/>
      <c r="CX2250" s="136"/>
      <c r="CY2250" s="136"/>
      <c r="CZ2250" s="136"/>
      <c r="DA2250" s="136"/>
      <c r="DB2250" s="136"/>
      <c r="DC2250" s="136"/>
      <c r="DD2250" s="136"/>
      <c r="DE2250" s="136"/>
      <c r="DF2250" s="136"/>
      <c r="DG2250" s="136"/>
      <c r="DH2250" s="136"/>
      <c r="DI2250" s="136"/>
      <c r="DJ2250" s="136"/>
      <c r="DK2250" s="136"/>
      <c r="DL2250" s="136"/>
      <c r="DM2250" s="136"/>
      <c r="DN2250" s="136"/>
      <c r="DO2250" s="136"/>
      <c r="DP2250" s="136"/>
      <c r="DQ2250" s="136"/>
      <c r="DR2250" s="136"/>
      <c r="DS2250" s="136"/>
      <c r="DT2250" s="136"/>
      <c r="DU2250" s="136"/>
      <c r="DV2250" s="136"/>
      <c r="DW2250" s="136"/>
      <c r="DX2250" s="136"/>
      <c r="DY2250" s="136"/>
      <c r="DZ2250" s="136"/>
      <c r="EA2250" s="136"/>
      <c r="EB2250" s="136"/>
      <c r="EC2250" s="136"/>
      <c r="ED2250" s="136"/>
      <c r="EE2250" s="136"/>
      <c r="EF2250" s="136"/>
      <c r="EG2250" s="136"/>
      <c r="EH2250" s="136"/>
      <c r="EI2250" s="136"/>
      <c r="EJ2250" s="136"/>
      <c r="EK2250" s="136"/>
      <c r="EL2250" s="136"/>
      <c r="EM2250" s="136"/>
      <c r="EN2250" s="136"/>
      <c r="EO2250" s="136"/>
      <c r="EP2250" s="136"/>
      <c r="EQ2250" s="136"/>
      <c r="ER2250" s="136"/>
      <c r="ES2250" s="136"/>
      <c r="ET2250" s="136"/>
      <c r="EU2250" s="136"/>
      <c r="EV2250" s="136"/>
      <c r="EW2250" s="136"/>
      <c r="EX2250" s="136"/>
      <c r="EY2250" s="136"/>
      <c r="EZ2250" s="136"/>
      <c r="FA2250" s="136"/>
      <c r="FB2250" s="136"/>
      <c r="FC2250" s="136"/>
      <c r="FD2250" s="136"/>
      <c r="FE2250" s="136"/>
      <c r="FF2250" s="136"/>
      <c r="FG2250" s="136"/>
      <c r="FH2250" s="136"/>
      <c r="FI2250" s="136"/>
      <c r="FJ2250" s="136"/>
      <c r="FK2250" s="136"/>
      <c r="FL2250" s="136"/>
      <c r="FM2250" s="136"/>
      <c r="FN2250" s="136"/>
      <c r="FO2250" s="136"/>
      <c r="FP2250" s="136"/>
      <c r="FQ2250" s="136"/>
      <c r="FR2250" s="136"/>
      <c r="FS2250" s="136"/>
      <c r="FT2250" s="136"/>
      <c r="FU2250" s="136"/>
      <c r="FV2250" s="136"/>
      <c r="FW2250" s="136"/>
      <c r="FX2250" s="136"/>
      <c r="FY2250" s="136"/>
      <c r="FZ2250" s="136"/>
      <c r="GA2250" s="136"/>
      <c r="GB2250" s="136"/>
      <c r="GC2250" s="136"/>
      <c r="GD2250" s="136"/>
      <c r="GE2250" s="136"/>
      <c r="GF2250" s="136"/>
      <c r="GG2250" s="136"/>
      <c r="GH2250" s="136"/>
      <c r="GI2250" s="136"/>
      <c r="GJ2250" s="136"/>
      <c r="GK2250" s="136"/>
      <c r="GL2250" s="136"/>
      <c r="GM2250" s="136"/>
      <c r="GN2250" s="136"/>
      <c r="GO2250" s="136"/>
      <c r="GP2250" s="136"/>
      <c r="GQ2250" s="136"/>
      <c r="GR2250" s="136"/>
      <c r="GS2250" s="136"/>
      <c r="GT2250" s="136"/>
      <c r="GU2250" s="136"/>
      <c r="GV2250" s="136"/>
      <c r="GW2250" s="136"/>
      <c r="GX2250" s="136"/>
      <c r="GY2250" s="136"/>
      <c r="GZ2250" s="136"/>
      <c r="HA2250" s="136"/>
      <c r="HB2250" s="136"/>
      <c r="HC2250" s="136"/>
      <c r="HD2250" s="136"/>
      <c r="HE2250" s="136"/>
      <c r="HF2250" s="136"/>
      <c r="HG2250" s="136"/>
      <c r="HH2250" s="136"/>
      <c r="HI2250" s="136"/>
      <c r="HJ2250" s="136"/>
      <c r="HK2250" s="136"/>
      <c r="HL2250" s="136"/>
      <c r="HM2250" s="136"/>
      <c r="HN2250" s="136"/>
      <c r="HO2250" s="136"/>
      <c r="HP2250" s="136"/>
      <c r="HQ2250" s="136"/>
      <c r="HR2250" s="136"/>
      <c r="HS2250" s="136"/>
      <c r="HT2250" s="136"/>
      <c r="HU2250" s="136"/>
      <c r="HV2250" s="136"/>
      <c r="HW2250" s="136"/>
      <c r="HX2250" s="136"/>
      <c r="HY2250" s="136"/>
      <c r="HZ2250" s="136"/>
      <c r="IA2250" s="136"/>
      <c r="IB2250" s="136"/>
      <c r="IC2250" s="136"/>
      <c r="ID2250" s="136"/>
      <c r="IE2250" s="136"/>
      <c r="IF2250" s="136"/>
      <c r="IG2250" s="136"/>
    </row>
    <row r="2251" spans="1:241" ht="15" customHeight="1" x14ac:dyDescent="0.25">
      <c r="A2251" s="321" t="s">
        <v>371</v>
      </c>
      <c r="B2251" s="217">
        <v>8671095</v>
      </c>
      <c r="C2251" s="217">
        <v>9262037</v>
      </c>
      <c r="D2251" s="217">
        <v>594523</v>
      </c>
      <c r="E2251" s="217">
        <v>1224797</v>
      </c>
      <c r="F2251" s="217">
        <v>2178089</v>
      </c>
      <c r="G2251" s="217">
        <v>430569</v>
      </c>
      <c r="H2251" s="235">
        <v>22361110</v>
      </c>
      <c r="I2251" s="136"/>
      <c r="J2251" s="321" t="s">
        <v>867</v>
      </c>
      <c r="K2251" s="217">
        <v>11410621</v>
      </c>
      <c r="L2251" s="217">
        <v>10142150</v>
      </c>
      <c r="M2251" s="217">
        <v>1763304</v>
      </c>
      <c r="N2251" s="217">
        <v>1734212</v>
      </c>
      <c r="O2251" s="217">
        <v>3480253</v>
      </c>
      <c r="P2251" s="217">
        <v>1252095</v>
      </c>
      <c r="Q2251" s="235">
        <v>29782635</v>
      </c>
      <c r="R2251" s="136"/>
      <c r="S2251" s="136"/>
      <c r="T2251" s="136"/>
      <c r="U2251" s="136"/>
      <c r="V2251" s="136"/>
      <c r="W2251" s="136"/>
      <c r="X2251" s="136"/>
      <c r="Y2251" s="136"/>
      <c r="Z2251" s="136"/>
      <c r="AA2251" s="136"/>
      <c r="AB2251" s="136"/>
      <c r="AC2251" s="136"/>
      <c r="AD2251" s="136"/>
      <c r="AE2251" s="136"/>
      <c r="AF2251" s="136"/>
      <c r="AG2251" s="136"/>
      <c r="AH2251" s="136"/>
      <c r="AI2251" s="136"/>
      <c r="AJ2251" s="136"/>
      <c r="AK2251" s="136"/>
      <c r="AL2251" s="136"/>
      <c r="AM2251" s="136"/>
      <c r="AN2251" s="136"/>
      <c r="AO2251" s="136"/>
      <c r="AP2251" s="136"/>
      <c r="AQ2251" s="136"/>
      <c r="AR2251" s="136"/>
      <c r="AS2251" s="136"/>
      <c r="AT2251" s="136"/>
      <c r="AU2251" s="136"/>
      <c r="AV2251" s="136"/>
      <c r="AW2251" s="136"/>
      <c r="AX2251" s="136"/>
      <c r="AY2251" s="136"/>
      <c r="AZ2251" s="136"/>
      <c r="BA2251" s="136"/>
      <c r="BB2251" s="136"/>
      <c r="BC2251" s="136"/>
      <c r="BD2251" s="136"/>
      <c r="BE2251" s="136"/>
      <c r="BF2251" s="136"/>
      <c r="BG2251" s="136"/>
      <c r="BH2251" s="136"/>
      <c r="BI2251" s="136"/>
      <c r="BJ2251" s="136"/>
      <c r="BK2251" s="136"/>
      <c r="BL2251" s="136"/>
      <c r="BM2251" s="136"/>
      <c r="BN2251" s="136"/>
      <c r="BO2251" s="136"/>
      <c r="BP2251" s="136"/>
      <c r="BQ2251" s="136"/>
      <c r="BR2251" s="136"/>
      <c r="BS2251" s="136"/>
      <c r="BT2251" s="136"/>
      <c r="BU2251" s="136"/>
      <c r="BV2251" s="136"/>
      <c r="BW2251" s="136"/>
      <c r="BX2251" s="136"/>
      <c r="BY2251" s="136"/>
      <c r="BZ2251" s="136"/>
      <c r="CA2251" s="136"/>
      <c r="CB2251" s="136"/>
      <c r="CC2251" s="136"/>
      <c r="CD2251" s="136"/>
      <c r="CE2251" s="136"/>
      <c r="CF2251" s="136"/>
      <c r="CG2251" s="136"/>
      <c r="CH2251" s="136"/>
      <c r="CI2251" s="136"/>
      <c r="CJ2251" s="136"/>
      <c r="CK2251" s="136"/>
      <c r="CL2251" s="136"/>
      <c r="CM2251" s="136"/>
      <c r="CN2251" s="136"/>
      <c r="CO2251" s="136"/>
      <c r="CP2251" s="136"/>
      <c r="CQ2251" s="136"/>
      <c r="CR2251" s="136"/>
      <c r="CS2251" s="136"/>
      <c r="CT2251" s="136"/>
      <c r="CU2251" s="136"/>
      <c r="CV2251" s="136"/>
      <c r="CW2251" s="136"/>
      <c r="CX2251" s="136"/>
      <c r="CY2251" s="136"/>
      <c r="CZ2251" s="136"/>
      <c r="DA2251" s="136"/>
      <c r="DB2251" s="136"/>
      <c r="DC2251" s="136"/>
      <c r="DD2251" s="136"/>
      <c r="DE2251" s="136"/>
      <c r="DF2251" s="136"/>
      <c r="DG2251" s="136"/>
      <c r="DH2251" s="136"/>
      <c r="DI2251" s="136"/>
      <c r="DJ2251" s="136"/>
      <c r="DK2251" s="136"/>
      <c r="DL2251" s="136"/>
      <c r="DM2251" s="136"/>
      <c r="DN2251" s="136"/>
      <c r="DO2251" s="136"/>
      <c r="DP2251" s="136"/>
      <c r="DQ2251" s="136"/>
      <c r="DR2251" s="136"/>
      <c r="DS2251" s="136"/>
      <c r="DT2251" s="136"/>
      <c r="DU2251" s="136"/>
      <c r="DV2251" s="136"/>
      <c r="DW2251" s="136"/>
      <c r="DX2251" s="136"/>
      <c r="DY2251" s="136"/>
      <c r="DZ2251" s="136"/>
      <c r="EA2251" s="136"/>
      <c r="EB2251" s="136"/>
      <c r="EC2251" s="136"/>
      <c r="ED2251" s="136"/>
      <c r="EE2251" s="136"/>
      <c r="EF2251" s="136"/>
      <c r="EG2251" s="136"/>
      <c r="EH2251" s="136"/>
      <c r="EI2251" s="136"/>
      <c r="EJ2251" s="136"/>
      <c r="EK2251" s="136"/>
      <c r="EL2251" s="136"/>
      <c r="EM2251" s="136"/>
      <c r="EN2251" s="136"/>
      <c r="EO2251" s="136"/>
      <c r="EP2251" s="136"/>
      <c r="EQ2251" s="136"/>
      <c r="ER2251" s="136"/>
      <c r="ES2251" s="136"/>
      <c r="ET2251" s="136"/>
      <c r="EU2251" s="136"/>
      <c r="EV2251" s="136"/>
      <c r="EW2251" s="136"/>
      <c r="EX2251" s="136"/>
      <c r="EY2251" s="136"/>
      <c r="EZ2251" s="136"/>
      <c r="FA2251" s="136"/>
      <c r="FB2251" s="136"/>
      <c r="FC2251" s="136"/>
      <c r="FD2251" s="136"/>
      <c r="FE2251" s="136"/>
      <c r="FF2251" s="136"/>
      <c r="FG2251" s="136"/>
      <c r="FH2251" s="136"/>
      <c r="FI2251" s="136"/>
      <c r="FJ2251" s="136"/>
      <c r="FK2251" s="136"/>
      <c r="FL2251" s="136"/>
      <c r="FM2251" s="136"/>
      <c r="FN2251" s="136"/>
      <c r="FO2251" s="136"/>
      <c r="FP2251" s="136"/>
      <c r="FQ2251" s="136"/>
      <c r="FR2251" s="136"/>
      <c r="FS2251" s="136"/>
      <c r="FT2251" s="136"/>
      <c r="FU2251" s="136"/>
      <c r="FV2251" s="136"/>
      <c r="FW2251" s="136"/>
      <c r="FX2251" s="136"/>
      <c r="FY2251" s="136"/>
      <c r="FZ2251" s="136"/>
      <c r="GA2251" s="136"/>
      <c r="GB2251" s="136"/>
      <c r="GC2251" s="136"/>
      <c r="GD2251" s="136"/>
      <c r="GE2251" s="136"/>
      <c r="GF2251" s="136"/>
      <c r="GG2251" s="136"/>
      <c r="GH2251" s="136"/>
      <c r="GI2251" s="136"/>
      <c r="GJ2251" s="136"/>
      <c r="GK2251" s="136"/>
      <c r="GL2251" s="136"/>
      <c r="GM2251" s="136"/>
      <c r="GN2251" s="136"/>
      <c r="GO2251" s="136"/>
      <c r="GP2251" s="136"/>
      <c r="GQ2251" s="136"/>
      <c r="GR2251" s="136"/>
      <c r="GS2251" s="136"/>
      <c r="GT2251" s="136"/>
      <c r="GU2251" s="136"/>
      <c r="GV2251" s="136"/>
      <c r="GW2251" s="136"/>
      <c r="GX2251" s="136"/>
      <c r="GY2251" s="136"/>
      <c r="GZ2251" s="136"/>
      <c r="HA2251" s="136"/>
      <c r="HB2251" s="136"/>
      <c r="HC2251" s="136"/>
      <c r="HD2251" s="136"/>
      <c r="HE2251" s="136"/>
      <c r="HF2251" s="136"/>
      <c r="HG2251" s="136"/>
      <c r="HH2251" s="136"/>
      <c r="HI2251" s="136"/>
      <c r="HJ2251" s="136"/>
      <c r="HK2251" s="136"/>
      <c r="HL2251" s="136"/>
      <c r="HM2251" s="136"/>
      <c r="HN2251" s="136"/>
      <c r="HO2251" s="136"/>
      <c r="HP2251" s="136"/>
      <c r="HQ2251" s="136"/>
      <c r="HR2251" s="136"/>
      <c r="HS2251" s="136"/>
      <c r="HT2251" s="136"/>
      <c r="HU2251" s="136"/>
      <c r="HV2251" s="136"/>
      <c r="HW2251" s="136"/>
      <c r="HX2251" s="136"/>
      <c r="HY2251" s="136"/>
      <c r="HZ2251" s="136"/>
      <c r="IA2251" s="136"/>
      <c r="IB2251" s="136"/>
      <c r="IC2251" s="136"/>
      <c r="ID2251" s="136"/>
      <c r="IE2251" s="136"/>
      <c r="IF2251" s="136"/>
      <c r="IG2251" s="136"/>
    </row>
    <row r="2252" spans="1:241" ht="15" customHeight="1" x14ac:dyDescent="0.25">
      <c r="A2252" s="321" t="s">
        <v>370</v>
      </c>
      <c r="B2252" s="217">
        <v>10275366</v>
      </c>
      <c r="C2252" s="217">
        <v>6905263</v>
      </c>
      <c r="D2252" s="217">
        <v>635652</v>
      </c>
      <c r="E2252" s="217">
        <v>1226535</v>
      </c>
      <c r="F2252" s="217">
        <v>2531850</v>
      </c>
      <c r="G2252" s="217">
        <v>465307</v>
      </c>
      <c r="H2252" s="235">
        <v>22039973</v>
      </c>
      <c r="I2252" s="136"/>
      <c r="J2252" s="321" t="s">
        <v>215</v>
      </c>
      <c r="K2252" s="217">
        <v>11318438</v>
      </c>
      <c r="L2252" s="217">
        <v>7316329</v>
      </c>
      <c r="M2252" s="217">
        <v>2465573</v>
      </c>
      <c r="N2252" s="217">
        <v>1367480</v>
      </c>
      <c r="O2252" s="217">
        <v>3372510</v>
      </c>
      <c r="P2252" s="217">
        <v>998331</v>
      </c>
      <c r="Q2252" s="235">
        <v>26838661</v>
      </c>
      <c r="R2252" s="136"/>
      <c r="S2252" s="136"/>
      <c r="T2252" s="136"/>
      <c r="U2252" s="136"/>
      <c r="V2252" s="136"/>
      <c r="W2252" s="136"/>
      <c r="X2252" s="136"/>
      <c r="Y2252" s="136"/>
      <c r="Z2252" s="136"/>
      <c r="AA2252" s="136"/>
      <c r="AB2252" s="136"/>
      <c r="AC2252" s="136"/>
      <c r="AD2252" s="136"/>
      <c r="AE2252" s="136"/>
      <c r="AF2252" s="136"/>
      <c r="AG2252" s="136"/>
      <c r="AH2252" s="136"/>
      <c r="AI2252" s="136"/>
      <c r="AJ2252" s="136"/>
      <c r="AK2252" s="136"/>
      <c r="AL2252" s="136"/>
      <c r="AM2252" s="136"/>
      <c r="AN2252" s="136"/>
      <c r="AO2252" s="136"/>
      <c r="AP2252" s="136"/>
      <c r="AQ2252" s="136"/>
      <c r="AR2252" s="136"/>
      <c r="AS2252" s="136"/>
      <c r="AT2252" s="136"/>
      <c r="AU2252" s="136"/>
      <c r="AV2252" s="136"/>
      <c r="AW2252" s="136"/>
      <c r="AX2252" s="136"/>
      <c r="AY2252" s="136"/>
      <c r="AZ2252" s="136"/>
      <c r="BA2252" s="136"/>
      <c r="BB2252" s="136"/>
      <c r="BC2252" s="136"/>
      <c r="BD2252" s="136"/>
      <c r="BE2252" s="136"/>
      <c r="BF2252" s="136"/>
      <c r="BG2252" s="136"/>
      <c r="BH2252" s="136"/>
      <c r="BI2252" s="136"/>
      <c r="BJ2252" s="136"/>
      <c r="BK2252" s="136"/>
      <c r="BL2252" s="136"/>
      <c r="BM2252" s="136"/>
      <c r="BN2252" s="136"/>
      <c r="BO2252" s="136"/>
      <c r="BP2252" s="136"/>
      <c r="BQ2252" s="136"/>
      <c r="BR2252" s="136"/>
      <c r="BS2252" s="136"/>
      <c r="BT2252" s="136"/>
      <c r="BU2252" s="136"/>
      <c r="BV2252" s="136"/>
      <c r="BW2252" s="136"/>
      <c r="BX2252" s="136"/>
      <c r="BY2252" s="136"/>
      <c r="BZ2252" s="136"/>
      <c r="CA2252" s="136"/>
      <c r="CB2252" s="136"/>
      <c r="CC2252" s="136"/>
      <c r="CD2252" s="136"/>
      <c r="CE2252" s="136"/>
      <c r="CF2252" s="136"/>
      <c r="CG2252" s="136"/>
      <c r="CH2252" s="136"/>
      <c r="CI2252" s="136"/>
      <c r="CJ2252" s="136"/>
      <c r="CK2252" s="136"/>
      <c r="CL2252" s="136"/>
      <c r="CM2252" s="136"/>
      <c r="CN2252" s="136"/>
      <c r="CO2252" s="136"/>
      <c r="CP2252" s="136"/>
      <c r="CQ2252" s="136"/>
      <c r="CR2252" s="136"/>
      <c r="CS2252" s="136"/>
      <c r="CT2252" s="136"/>
      <c r="CU2252" s="136"/>
      <c r="CV2252" s="136"/>
      <c r="CW2252" s="136"/>
      <c r="CX2252" s="136"/>
      <c r="CY2252" s="136"/>
      <c r="CZ2252" s="136"/>
      <c r="DA2252" s="136"/>
      <c r="DB2252" s="136"/>
      <c r="DC2252" s="136"/>
      <c r="DD2252" s="136"/>
      <c r="DE2252" s="136"/>
      <c r="DF2252" s="136"/>
      <c r="DG2252" s="136"/>
      <c r="DH2252" s="136"/>
      <c r="DI2252" s="136"/>
      <c r="DJ2252" s="136"/>
      <c r="DK2252" s="136"/>
      <c r="DL2252" s="136"/>
      <c r="DM2252" s="136"/>
      <c r="DN2252" s="136"/>
      <c r="DO2252" s="136"/>
      <c r="DP2252" s="136"/>
      <c r="DQ2252" s="136"/>
      <c r="DR2252" s="136"/>
      <c r="DS2252" s="136"/>
      <c r="DT2252" s="136"/>
      <c r="DU2252" s="136"/>
      <c r="DV2252" s="136"/>
      <c r="DW2252" s="136"/>
      <c r="DX2252" s="136"/>
      <c r="DY2252" s="136"/>
      <c r="DZ2252" s="136"/>
      <c r="EA2252" s="136"/>
      <c r="EB2252" s="136"/>
      <c r="EC2252" s="136"/>
      <c r="ED2252" s="136"/>
      <c r="EE2252" s="136"/>
      <c r="EF2252" s="136"/>
      <c r="EG2252" s="136"/>
      <c r="EH2252" s="136"/>
      <c r="EI2252" s="136"/>
      <c r="EJ2252" s="136"/>
      <c r="EK2252" s="136"/>
      <c r="EL2252" s="136"/>
      <c r="EM2252" s="136"/>
      <c r="EN2252" s="136"/>
      <c r="EO2252" s="136"/>
      <c r="EP2252" s="136"/>
      <c r="EQ2252" s="136"/>
      <c r="ER2252" s="136"/>
      <c r="ES2252" s="136"/>
      <c r="ET2252" s="136"/>
      <c r="EU2252" s="136"/>
      <c r="EV2252" s="136"/>
      <c r="EW2252" s="136"/>
      <c r="EX2252" s="136"/>
      <c r="EY2252" s="136"/>
      <c r="EZ2252" s="136"/>
      <c r="FA2252" s="136"/>
      <c r="FB2252" s="136"/>
      <c r="FC2252" s="136"/>
      <c r="FD2252" s="136"/>
      <c r="FE2252" s="136"/>
      <c r="FF2252" s="136"/>
      <c r="FG2252" s="136"/>
      <c r="FH2252" s="136"/>
      <c r="FI2252" s="136"/>
      <c r="FJ2252" s="136"/>
      <c r="FK2252" s="136"/>
      <c r="FL2252" s="136"/>
      <c r="FM2252" s="136"/>
      <c r="FN2252" s="136"/>
      <c r="FO2252" s="136"/>
      <c r="FP2252" s="136"/>
      <c r="FQ2252" s="136"/>
      <c r="FR2252" s="136"/>
      <c r="FS2252" s="136"/>
      <c r="FT2252" s="136"/>
      <c r="FU2252" s="136"/>
      <c r="FV2252" s="136"/>
      <c r="FW2252" s="136"/>
      <c r="FX2252" s="136"/>
      <c r="FY2252" s="136"/>
      <c r="FZ2252" s="136"/>
      <c r="GA2252" s="136"/>
      <c r="GB2252" s="136"/>
      <c r="GC2252" s="136"/>
      <c r="GD2252" s="136"/>
      <c r="GE2252" s="136"/>
      <c r="GF2252" s="136"/>
      <c r="GG2252" s="136"/>
      <c r="GH2252" s="136"/>
      <c r="GI2252" s="136"/>
      <c r="GJ2252" s="136"/>
      <c r="GK2252" s="136"/>
      <c r="GL2252" s="136"/>
      <c r="GM2252" s="136"/>
      <c r="GN2252" s="136"/>
      <c r="GO2252" s="136"/>
      <c r="GP2252" s="136"/>
      <c r="GQ2252" s="136"/>
      <c r="GR2252" s="136"/>
      <c r="GS2252" s="136"/>
      <c r="GT2252" s="136"/>
      <c r="GU2252" s="136"/>
      <c r="GV2252" s="136"/>
      <c r="GW2252" s="136"/>
      <c r="GX2252" s="136"/>
      <c r="GY2252" s="136"/>
      <c r="GZ2252" s="136"/>
      <c r="HA2252" s="136"/>
      <c r="HB2252" s="136"/>
      <c r="HC2252" s="136"/>
      <c r="HD2252" s="136"/>
      <c r="HE2252" s="136"/>
      <c r="HF2252" s="136"/>
      <c r="HG2252" s="136"/>
      <c r="HH2252" s="136"/>
      <c r="HI2252" s="136"/>
      <c r="HJ2252" s="136"/>
      <c r="HK2252" s="136"/>
      <c r="HL2252" s="136"/>
      <c r="HM2252" s="136"/>
      <c r="HN2252" s="136"/>
      <c r="HO2252" s="136"/>
      <c r="HP2252" s="136"/>
      <c r="HQ2252" s="136"/>
      <c r="HR2252" s="136"/>
      <c r="HS2252" s="136"/>
      <c r="HT2252" s="136"/>
      <c r="HU2252" s="136"/>
      <c r="HV2252" s="136"/>
      <c r="HW2252" s="136"/>
      <c r="HX2252" s="136"/>
      <c r="HY2252" s="136"/>
      <c r="HZ2252" s="136"/>
      <c r="IA2252" s="136"/>
      <c r="IB2252" s="136"/>
      <c r="IC2252" s="136"/>
      <c r="ID2252" s="136"/>
      <c r="IE2252" s="136"/>
      <c r="IF2252" s="136"/>
      <c r="IG2252" s="136"/>
    </row>
    <row r="2253" spans="1:241" ht="15" customHeight="1" x14ac:dyDescent="0.25">
      <c r="A2253" s="321" t="s">
        <v>253</v>
      </c>
      <c r="B2253" s="217">
        <v>8179734</v>
      </c>
      <c r="C2253" s="217">
        <v>6650053</v>
      </c>
      <c r="D2253" s="217">
        <v>857865</v>
      </c>
      <c r="E2253" s="217">
        <v>1450939</v>
      </c>
      <c r="F2253" s="217">
        <v>3163540</v>
      </c>
      <c r="G2253" s="217">
        <v>578629</v>
      </c>
      <c r="H2253" s="235">
        <v>20880760</v>
      </c>
      <c r="I2253" s="136"/>
      <c r="J2253" s="321" t="s">
        <v>214</v>
      </c>
      <c r="K2253" s="217">
        <v>11746386</v>
      </c>
      <c r="L2253" s="217">
        <v>7560000</v>
      </c>
      <c r="M2253" s="217">
        <v>2206472</v>
      </c>
      <c r="N2253" s="217">
        <v>1444367</v>
      </c>
      <c r="O2253" s="217">
        <v>2744581</v>
      </c>
      <c r="P2253" s="217">
        <v>752534</v>
      </c>
      <c r="Q2253" s="235">
        <v>26454340</v>
      </c>
      <c r="R2253" s="136"/>
      <c r="S2253" s="136"/>
      <c r="T2253" s="136"/>
      <c r="U2253" s="136"/>
      <c r="V2253" s="136"/>
      <c r="W2253" s="136"/>
      <c r="X2253" s="136"/>
      <c r="Y2253" s="136"/>
      <c r="Z2253" s="136"/>
      <c r="AA2253" s="136"/>
      <c r="AB2253" s="136"/>
      <c r="AC2253" s="136"/>
      <c r="AD2253" s="136"/>
      <c r="AE2253" s="136"/>
      <c r="AF2253" s="136"/>
      <c r="AG2253" s="136"/>
      <c r="AH2253" s="136"/>
      <c r="AI2253" s="136"/>
      <c r="AJ2253" s="136"/>
      <c r="AK2253" s="136"/>
      <c r="AL2253" s="136"/>
      <c r="AM2253" s="136"/>
      <c r="AN2253" s="136"/>
      <c r="AO2253" s="136"/>
      <c r="AP2253" s="136"/>
      <c r="AQ2253" s="136"/>
      <c r="AR2253" s="136"/>
      <c r="AS2253" s="136"/>
      <c r="AT2253" s="136"/>
      <c r="AU2253" s="136"/>
      <c r="AV2253" s="136"/>
      <c r="AW2253" s="136"/>
      <c r="AX2253" s="136"/>
      <c r="AY2253" s="136"/>
      <c r="AZ2253" s="136"/>
      <c r="BA2253" s="136"/>
      <c r="BB2253" s="136"/>
      <c r="BC2253" s="136"/>
      <c r="BD2253" s="136"/>
      <c r="BE2253" s="136"/>
      <c r="BF2253" s="136"/>
      <c r="BG2253" s="136"/>
      <c r="BH2253" s="136"/>
      <c r="BI2253" s="136"/>
      <c r="BJ2253" s="136"/>
      <c r="BK2253" s="136"/>
      <c r="BL2253" s="136"/>
      <c r="BM2253" s="136"/>
      <c r="BN2253" s="136"/>
      <c r="BO2253" s="136"/>
      <c r="BP2253" s="136"/>
      <c r="BQ2253" s="136"/>
      <c r="BR2253" s="136"/>
      <c r="BS2253" s="136"/>
      <c r="BT2253" s="136"/>
      <c r="BU2253" s="136"/>
      <c r="BV2253" s="136"/>
      <c r="BW2253" s="136"/>
      <c r="BX2253" s="136"/>
      <c r="BY2253" s="136"/>
      <c r="BZ2253" s="136"/>
      <c r="CA2253" s="136"/>
      <c r="CB2253" s="136"/>
      <c r="CC2253" s="136"/>
      <c r="CD2253" s="136"/>
      <c r="CE2253" s="136"/>
      <c r="CF2253" s="136"/>
      <c r="CG2253" s="136"/>
      <c r="CH2253" s="136"/>
      <c r="CI2253" s="136"/>
      <c r="CJ2253" s="136"/>
      <c r="CK2253" s="136"/>
      <c r="CL2253" s="136"/>
      <c r="CM2253" s="136"/>
      <c r="CN2253" s="136"/>
      <c r="CO2253" s="136"/>
      <c r="CP2253" s="136"/>
      <c r="CQ2253" s="136"/>
      <c r="CR2253" s="136"/>
      <c r="CS2253" s="136"/>
      <c r="CT2253" s="136"/>
      <c r="CU2253" s="136"/>
      <c r="CV2253" s="136"/>
      <c r="CW2253" s="136"/>
      <c r="CX2253" s="136"/>
      <c r="CY2253" s="136"/>
      <c r="CZ2253" s="136"/>
      <c r="DA2253" s="136"/>
      <c r="DB2253" s="136"/>
      <c r="DC2253" s="136"/>
      <c r="DD2253" s="136"/>
      <c r="DE2253" s="136"/>
      <c r="DF2253" s="136"/>
      <c r="DG2253" s="136"/>
      <c r="DH2253" s="136"/>
      <c r="DI2253" s="136"/>
      <c r="DJ2253" s="136"/>
      <c r="DK2253" s="136"/>
      <c r="DL2253" s="136"/>
      <c r="DM2253" s="136"/>
      <c r="DN2253" s="136"/>
      <c r="DO2253" s="136"/>
      <c r="DP2253" s="136"/>
      <c r="DQ2253" s="136"/>
      <c r="DR2253" s="136"/>
      <c r="DS2253" s="136"/>
      <c r="DT2253" s="136"/>
      <c r="DU2253" s="136"/>
      <c r="DV2253" s="136"/>
      <c r="DW2253" s="136"/>
      <c r="DX2253" s="136"/>
      <c r="DY2253" s="136"/>
      <c r="DZ2253" s="136"/>
      <c r="EA2253" s="136"/>
      <c r="EB2253" s="136"/>
      <c r="EC2253" s="136"/>
      <c r="ED2253" s="136"/>
      <c r="EE2253" s="136"/>
      <c r="EF2253" s="136"/>
      <c r="EG2253" s="136"/>
      <c r="EH2253" s="136"/>
      <c r="EI2253" s="136"/>
      <c r="EJ2253" s="136"/>
      <c r="EK2253" s="136"/>
      <c r="EL2253" s="136"/>
      <c r="EM2253" s="136"/>
      <c r="EN2253" s="136"/>
      <c r="EO2253" s="136"/>
      <c r="EP2253" s="136"/>
      <c r="EQ2253" s="136"/>
      <c r="ER2253" s="136"/>
      <c r="ES2253" s="136"/>
      <c r="ET2253" s="136"/>
      <c r="EU2253" s="136"/>
      <c r="EV2253" s="136"/>
      <c r="EW2253" s="136"/>
      <c r="EX2253" s="136"/>
      <c r="EY2253" s="136"/>
      <c r="EZ2253" s="136"/>
      <c r="FA2253" s="136"/>
      <c r="FB2253" s="136"/>
      <c r="FC2253" s="136"/>
      <c r="FD2253" s="136"/>
      <c r="FE2253" s="136"/>
      <c r="FF2253" s="136"/>
      <c r="FG2253" s="136"/>
      <c r="FH2253" s="136"/>
      <c r="FI2253" s="136"/>
      <c r="FJ2253" s="136"/>
      <c r="FK2253" s="136"/>
      <c r="FL2253" s="136"/>
      <c r="FM2253" s="136"/>
      <c r="FN2253" s="136"/>
      <c r="FO2253" s="136"/>
      <c r="FP2253" s="136"/>
      <c r="FQ2253" s="136"/>
      <c r="FR2253" s="136"/>
      <c r="FS2253" s="136"/>
      <c r="FT2253" s="136"/>
      <c r="FU2253" s="136"/>
      <c r="FV2253" s="136"/>
      <c r="FW2253" s="136"/>
      <c r="FX2253" s="136"/>
      <c r="FY2253" s="136"/>
      <c r="FZ2253" s="136"/>
      <c r="GA2253" s="136"/>
      <c r="GB2253" s="136"/>
      <c r="GC2253" s="136"/>
      <c r="GD2253" s="136"/>
      <c r="GE2253" s="136"/>
      <c r="GF2253" s="136"/>
      <c r="GG2253" s="136"/>
      <c r="GH2253" s="136"/>
      <c r="GI2253" s="136"/>
      <c r="GJ2253" s="136"/>
      <c r="GK2253" s="136"/>
      <c r="GL2253" s="136"/>
      <c r="GM2253" s="136"/>
      <c r="GN2253" s="136"/>
      <c r="GO2253" s="136"/>
      <c r="GP2253" s="136"/>
      <c r="GQ2253" s="136"/>
      <c r="GR2253" s="136"/>
      <c r="GS2253" s="136"/>
      <c r="GT2253" s="136"/>
      <c r="GU2253" s="136"/>
      <c r="GV2253" s="136"/>
      <c r="GW2253" s="136"/>
      <c r="GX2253" s="136"/>
      <c r="GY2253" s="136"/>
      <c r="GZ2253" s="136"/>
      <c r="HA2253" s="136"/>
      <c r="HB2253" s="136"/>
      <c r="HC2253" s="136"/>
      <c r="HD2253" s="136"/>
      <c r="HE2253" s="136"/>
      <c r="HF2253" s="136"/>
      <c r="HG2253" s="136"/>
      <c r="HH2253" s="136"/>
      <c r="HI2253" s="136"/>
      <c r="HJ2253" s="136"/>
      <c r="HK2253" s="136"/>
      <c r="HL2253" s="136"/>
      <c r="HM2253" s="136"/>
      <c r="HN2253" s="136"/>
      <c r="HO2253" s="136"/>
      <c r="HP2253" s="136"/>
      <c r="HQ2253" s="136"/>
      <c r="HR2253" s="136"/>
      <c r="HS2253" s="136"/>
      <c r="HT2253" s="136"/>
      <c r="HU2253" s="136"/>
      <c r="HV2253" s="136"/>
      <c r="HW2253" s="136"/>
      <c r="HX2253" s="136"/>
      <c r="HY2253" s="136"/>
      <c r="HZ2253" s="136"/>
      <c r="IA2253" s="136"/>
      <c r="IB2253" s="136"/>
      <c r="IC2253" s="136"/>
      <c r="ID2253" s="136"/>
      <c r="IE2253" s="136"/>
      <c r="IF2253" s="136"/>
      <c r="IG2253" s="136"/>
    </row>
    <row r="2254" spans="1:241" ht="15" customHeight="1" x14ac:dyDescent="0.25">
      <c r="A2254" s="321" t="s">
        <v>252</v>
      </c>
      <c r="B2254" s="217">
        <v>7145269</v>
      </c>
      <c r="C2254" s="217">
        <v>7066155</v>
      </c>
      <c r="D2254" s="217">
        <v>734948</v>
      </c>
      <c r="E2254" s="217">
        <v>1360510</v>
      </c>
      <c r="F2254" s="217">
        <v>2627531</v>
      </c>
      <c r="G2254" s="217">
        <v>560415</v>
      </c>
      <c r="H2254" s="235">
        <v>19494828</v>
      </c>
      <c r="I2254" s="136"/>
      <c r="J2254" s="321" t="s">
        <v>213</v>
      </c>
      <c r="K2254" s="217">
        <v>8981822</v>
      </c>
      <c r="L2254" s="217">
        <v>9715906</v>
      </c>
      <c r="M2254" s="217">
        <v>1295769</v>
      </c>
      <c r="N2254" s="217">
        <v>1125828</v>
      </c>
      <c r="O2254" s="217">
        <v>2089588</v>
      </c>
      <c r="P2254" s="217">
        <v>704584</v>
      </c>
      <c r="Q2254" s="235">
        <v>23913497</v>
      </c>
      <c r="R2254" s="136"/>
      <c r="S2254" s="136"/>
      <c r="T2254" s="136"/>
      <c r="U2254" s="136"/>
      <c r="V2254" s="136"/>
      <c r="W2254" s="136"/>
      <c r="X2254" s="136"/>
      <c r="Y2254" s="136"/>
      <c r="Z2254" s="136"/>
      <c r="AA2254" s="136"/>
      <c r="AB2254" s="136"/>
      <c r="AC2254" s="136"/>
      <c r="AD2254" s="136"/>
      <c r="AE2254" s="136"/>
      <c r="AF2254" s="136"/>
      <c r="AG2254" s="136"/>
      <c r="AH2254" s="136"/>
      <c r="AI2254" s="136"/>
      <c r="AJ2254" s="136"/>
      <c r="AK2254" s="136"/>
      <c r="AL2254" s="136"/>
      <c r="AM2254" s="136"/>
      <c r="AN2254" s="136"/>
      <c r="AO2254" s="136"/>
      <c r="AP2254" s="136"/>
      <c r="AQ2254" s="136"/>
      <c r="AR2254" s="136"/>
      <c r="AS2254" s="136"/>
      <c r="AT2254" s="136"/>
      <c r="AU2254" s="136"/>
      <c r="AV2254" s="136"/>
      <c r="AW2254" s="136"/>
      <c r="AX2254" s="136"/>
      <c r="AY2254" s="136"/>
      <c r="AZ2254" s="136"/>
      <c r="BA2254" s="136"/>
      <c r="BB2254" s="136"/>
      <c r="BC2254" s="136"/>
      <c r="BD2254" s="136"/>
      <c r="BE2254" s="136"/>
      <c r="BF2254" s="136"/>
      <c r="BG2254" s="136"/>
      <c r="BH2254" s="136"/>
      <c r="BI2254" s="136"/>
      <c r="BJ2254" s="136"/>
      <c r="BK2254" s="136"/>
      <c r="BL2254" s="136"/>
      <c r="BM2254" s="136"/>
      <c r="BN2254" s="136"/>
      <c r="BO2254" s="136"/>
      <c r="BP2254" s="136"/>
      <c r="BQ2254" s="136"/>
      <c r="BR2254" s="136"/>
      <c r="BS2254" s="136"/>
      <c r="BT2254" s="136"/>
      <c r="BU2254" s="136"/>
      <c r="BV2254" s="136"/>
      <c r="BW2254" s="136"/>
      <c r="BX2254" s="136"/>
      <c r="BY2254" s="136"/>
      <c r="BZ2254" s="136"/>
      <c r="CA2254" s="136"/>
      <c r="CB2254" s="136"/>
      <c r="CC2254" s="136"/>
      <c r="CD2254" s="136"/>
      <c r="CE2254" s="136"/>
      <c r="CF2254" s="136"/>
      <c r="CG2254" s="136"/>
      <c r="CH2254" s="136"/>
      <c r="CI2254" s="136"/>
      <c r="CJ2254" s="136"/>
      <c r="CK2254" s="136"/>
      <c r="CL2254" s="136"/>
      <c r="CM2254" s="136"/>
      <c r="CN2254" s="136"/>
      <c r="CO2254" s="136"/>
      <c r="CP2254" s="136"/>
      <c r="CQ2254" s="136"/>
      <c r="CR2254" s="136"/>
      <c r="CS2254" s="136"/>
      <c r="CT2254" s="136"/>
      <c r="CU2254" s="136"/>
      <c r="CV2254" s="136"/>
      <c r="CW2254" s="136"/>
      <c r="CX2254" s="136"/>
      <c r="CY2254" s="136"/>
      <c r="CZ2254" s="136"/>
      <c r="DA2254" s="136"/>
      <c r="DB2254" s="136"/>
      <c r="DC2254" s="136"/>
      <c r="DD2254" s="136"/>
      <c r="DE2254" s="136"/>
      <c r="DF2254" s="136"/>
      <c r="DG2254" s="136"/>
      <c r="DH2254" s="136"/>
      <c r="DI2254" s="136"/>
      <c r="DJ2254" s="136"/>
      <c r="DK2254" s="136"/>
      <c r="DL2254" s="136"/>
      <c r="DM2254" s="136"/>
      <c r="DN2254" s="136"/>
      <c r="DO2254" s="136"/>
      <c r="DP2254" s="136"/>
      <c r="DQ2254" s="136"/>
      <c r="DR2254" s="136"/>
      <c r="DS2254" s="136"/>
      <c r="DT2254" s="136"/>
      <c r="DU2254" s="136"/>
      <c r="DV2254" s="136"/>
      <c r="DW2254" s="136"/>
      <c r="DX2254" s="136"/>
      <c r="DY2254" s="136"/>
      <c r="DZ2254" s="136"/>
      <c r="EA2254" s="136"/>
      <c r="EB2254" s="136"/>
      <c r="EC2254" s="136"/>
      <c r="ED2254" s="136"/>
      <c r="EE2254" s="136"/>
      <c r="EF2254" s="136"/>
      <c r="EG2254" s="136"/>
      <c r="EH2254" s="136"/>
      <c r="EI2254" s="136"/>
      <c r="EJ2254" s="136"/>
      <c r="EK2254" s="136"/>
      <c r="EL2254" s="136"/>
      <c r="EM2254" s="136"/>
      <c r="EN2254" s="136"/>
      <c r="EO2254" s="136"/>
      <c r="EP2254" s="136"/>
      <c r="EQ2254" s="136"/>
      <c r="ER2254" s="136"/>
      <c r="ES2254" s="136"/>
      <c r="ET2254" s="136"/>
      <c r="EU2254" s="136"/>
      <c r="EV2254" s="136"/>
      <c r="EW2254" s="136"/>
      <c r="EX2254" s="136"/>
      <c r="EY2254" s="136"/>
      <c r="EZ2254" s="136"/>
      <c r="FA2254" s="136"/>
      <c r="FB2254" s="136"/>
      <c r="FC2254" s="136"/>
      <c r="FD2254" s="136"/>
      <c r="FE2254" s="136"/>
      <c r="FF2254" s="136"/>
      <c r="FG2254" s="136"/>
      <c r="FH2254" s="136"/>
      <c r="FI2254" s="136"/>
      <c r="FJ2254" s="136"/>
      <c r="FK2254" s="136"/>
      <c r="FL2254" s="136"/>
      <c r="FM2254" s="136"/>
      <c r="FN2254" s="136"/>
      <c r="FO2254" s="136"/>
      <c r="FP2254" s="136"/>
      <c r="FQ2254" s="136"/>
      <c r="FR2254" s="136"/>
      <c r="FS2254" s="136"/>
      <c r="FT2254" s="136"/>
      <c r="FU2254" s="136"/>
      <c r="FV2254" s="136"/>
      <c r="FW2254" s="136"/>
      <c r="FX2254" s="136"/>
      <c r="FY2254" s="136"/>
      <c r="FZ2254" s="136"/>
      <c r="GA2254" s="136"/>
      <c r="GB2254" s="136"/>
      <c r="GC2254" s="136"/>
      <c r="GD2254" s="136"/>
      <c r="GE2254" s="136"/>
      <c r="GF2254" s="136"/>
      <c r="GG2254" s="136"/>
      <c r="GH2254" s="136"/>
      <c r="GI2254" s="136"/>
      <c r="GJ2254" s="136"/>
      <c r="GK2254" s="136"/>
      <c r="GL2254" s="136"/>
      <c r="GM2254" s="136"/>
      <c r="GN2254" s="136"/>
      <c r="GO2254" s="136"/>
      <c r="GP2254" s="136"/>
      <c r="GQ2254" s="136"/>
      <c r="GR2254" s="136"/>
      <c r="GS2254" s="136"/>
      <c r="GT2254" s="136"/>
      <c r="GU2254" s="136"/>
      <c r="GV2254" s="136"/>
      <c r="GW2254" s="136"/>
      <c r="GX2254" s="136"/>
      <c r="GY2254" s="136"/>
      <c r="GZ2254" s="136"/>
      <c r="HA2254" s="136"/>
      <c r="HB2254" s="136"/>
      <c r="HC2254" s="136"/>
      <c r="HD2254" s="136"/>
      <c r="HE2254" s="136"/>
      <c r="HF2254" s="136"/>
      <c r="HG2254" s="136"/>
      <c r="HH2254" s="136"/>
      <c r="HI2254" s="136"/>
      <c r="HJ2254" s="136"/>
      <c r="HK2254" s="136"/>
      <c r="HL2254" s="136"/>
      <c r="HM2254" s="136"/>
      <c r="HN2254" s="136"/>
      <c r="HO2254" s="136"/>
      <c r="HP2254" s="136"/>
      <c r="HQ2254" s="136"/>
      <c r="HR2254" s="136"/>
      <c r="HS2254" s="136"/>
      <c r="HT2254" s="136"/>
      <c r="HU2254" s="136"/>
      <c r="HV2254" s="136"/>
      <c r="HW2254" s="136"/>
      <c r="HX2254" s="136"/>
      <c r="HY2254" s="136"/>
      <c r="HZ2254" s="136"/>
      <c r="IA2254" s="136"/>
      <c r="IB2254" s="136"/>
      <c r="IC2254" s="136"/>
      <c r="ID2254" s="136"/>
      <c r="IE2254" s="136"/>
      <c r="IF2254" s="136"/>
      <c r="IG2254" s="136"/>
    </row>
    <row r="2255" spans="1:241" ht="15" customHeight="1" x14ac:dyDescent="0.25">
      <c r="A2255" s="321" t="s">
        <v>251</v>
      </c>
      <c r="B2255" s="217">
        <v>10565747</v>
      </c>
      <c r="C2255" s="217">
        <v>8212535</v>
      </c>
      <c r="D2255" s="217">
        <v>789750</v>
      </c>
      <c r="E2255" s="217">
        <v>1115409</v>
      </c>
      <c r="F2255" s="217">
        <v>2495621</v>
      </c>
      <c r="G2255" s="217">
        <v>461989</v>
      </c>
      <c r="H2255" s="235">
        <v>23641051</v>
      </c>
      <c r="I2255" s="136"/>
      <c r="J2255" s="321" t="s">
        <v>352</v>
      </c>
      <c r="K2255" s="217">
        <v>10926957</v>
      </c>
      <c r="L2255" s="217">
        <v>10297446</v>
      </c>
      <c r="M2255" s="217">
        <v>711704</v>
      </c>
      <c r="N2255" s="217">
        <v>961294</v>
      </c>
      <c r="O2255" s="217">
        <v>1857165</v>
      </c>
      <c r="P2255" s="217">
        <v>498307</v>
      </c>
      <c r="Q2255" s="235">
        <v>25252873</v>
      </c>
      <c r="R2255" s="136"/>
      <c r="S2255" s="136"/>
      <c r="T2255" s="136"/>
      <c r="U2255" s="136"/>
      <c r="V2255" s="136"/>
      <c r="W2255" s="136"/>
      <c r="X2255" s="136"/>
      <c r="Y2255" s="136"/>
      <c r="Z2255" s="136"/>
      <c r="AA2255" s="136"/>
      <c r="AB2255" s="136"/>
      <c r="AC2255" s="136"/>
      <c r="AD2255" s="136"/>
      <c r="AE2255" s="136"/>
      <c r="AF2255" s="136"/>
      <c r="AG2255" s="136"/>
      <c r="AH2255" s="136"/>
      <c r="AI2255" s="136"/>
      <c r="AJ2255" s="136"/>
      <c r="AK2255" s="136"/>
      <c r="AL2255" s="136"/>
      <c r="AM2255" s="136"/>
      <c r="AN2255" s="136"/>
      <c r="AO2255" s="136"/>
      <c r="AP2255" s="136"/>
      <c r="AQ2255" s="136"/>
      <c r="AR2255" s="136"/>
      <c r="AS2255" s="136"/>
      <c r="AT2255" s="136"/>
      <c r="AU2255" s="136"/>
      <c r="AV2255" s="136"/>
      <c r="AW2255" s="136"/>
      <c r="AX2255" s="136"/>
      <c r="AY2255" s="136"/>
      <c r="AZ2255" s="136"/>
      <c r="BA2255" s="136"/>
      <c r="BB2255" s="136"/>
      <c r="BC2255" s="136"/>
      <c r="BD2255" s="136"/>
      <c r="BE2255" s="136"/>
      <c r="BF2255" s="136"/>
      <c r="BG2255" s="136"/>
      <c r="BH2255" s="136"/>
      <c r="BI2255" s="136"/>
      <c r="BJ2255" s="136"/>
      <c r="BK2255" s="136"/>
      <c r="BL2255" s="136"/>
      <c r="BM2255" s="136"/>
      <c r="BN2255" s="136"/>
      <c r="BO2255" s="136"/>
      <c r="BP2255" s="136"/>
      <c r="BQ2255" s="136"/>
      <c r="BR2255" s="136"/>
      <c r="BS2255" s="136"/>
      <c r="BT2255" s="136"/>
      <c r="BU2255" s="136"/>
      <c r="BV2255" s="136"/>
      <c r="BW2255" s="136"/>
      <c r="BX2255" s="136"/>
      <c r="BY2255" s="136"/>
      <c r="BZ2255" s="136"/>
      <c r="CA2255" s="136"/>
      <c r="CB2255" s="136"/>
      <c r="CC2255" s="136"/>
      <c r="CD2255" s="136"/>
      <c r="CE2255" s="136"/>
      <c r="CF2255" s="136"/>
      <c r="CG2255" s="136"/>
      <c r="CH2255" s="136"/>
      <c r="CI2255" s="136"/>
      <c r="CJ2255" s="136"/>
      <c r="CK2255" s="136"/>
      <c r="CL2255" s="136"/>
      <c r="CM2255" s="136"/>
      <c r="CN2255" s="136"/>
      <c r="CO2255" s="136"/>
      <c r="CP2255" s="136"/>
      <c r="CQ2255" s="136"/>
      <c r="CR2255" s="136"/>
      <c r="CS2255" s="136"/>
      <c r="CT2255" s="136"/>
      <c r="CU2255" s="136"/>
      <c r="CV2255" s="136"/>
      <c r="CW2255" s="136"/>
      <c r="CX2255" s="136"/>
      <c r="CY2255" s="136"/>
      <c r="CZ2255" s="136"/>
      <c r="DA2255" s="136"/>
      <c r="DB2255" s="136"/>
      <c r="DC2255" s="136"/>
      <c r="DD2255" s="136"/>
      <c r="DE2255" s="136"/>
      <c r="DF2255" s="136"/>
      <c r="DG2255" s="136"/>
      <c r="DH2255" s="136"/>
      <c r="DI2255" s="136"/>
      <c r="DJ2255" s="136"/>
      <c r="DK2255" s="136"/>
      <c r="DL2255" s="136"/>
      <c r="DM2255" s="136"/>
      <c r="DN2255" s="136"/>
      <c r="DO2255" s="136"/>
      <c r="DP2255" s="136"/>
      <c r="DQ2255" s="136"/>
      <c r="DR2255" s="136"/>
      <c r="DS2255" s="136"/>
      <c r="DT2255" s="136"/>
      <c r="DU2255" s="136"/>
      <c r="DV2255" s="136"/>
      <c r="DW2255" s="136"/>
      <c r="DX2255" s="136"/>
      <c r="DY2255" s="136"/>
      <c r="DZ2255" s="136"/>
      <c r="EA2255" s="136"/>
      <c r="EB2255" s="136"/>
      <c r="EC2255" s="136"/>
      <c r="ED2255" s="136"/>
      <c r="EE2255" s="136"/>
      <c r="EF2255" s="136"/>
      <c r="EG2255" s="136"/>
      <c r="EH2255" s="136"/>
      <c r="EI2255" s="136"/>
      <c r="EJ2255" s="136"/>
      <c r="EK2255" s="136"/>
      <c r="EL2255" s="136"/>
      <c r="EM2255" s="136"/>
      <c r="EN2255" s="136"/>
      <c r="EO2255" s="136"/>
      <c r="EP2255" s="136"/>
      <c r="EQ2255" s="136"/>
      <c r="ER2255" s="136"/>
      <c r="ES2255" s="136"/>
      <c r="ET2255" s="136"/>
      <c r="EU2255" s="136"/>
      <c r="EV2255" s="136"/>
      <c r="EW2255" s="136"/>
      <c r="EX2255" s="136"/>
      <c r="EY2255" s="136"/>
      <c r="EZ2255" s="136"/>
      <c r="FA2255" s="136"/>
      <c r="FB2255" s="136"/>
      <c r="FC2255" s="136"/>
      <c r="FD2255" s="136"/>
      <c r="FE2255" s="136"/>
      <c r="FF2255" s="136"/>
      <c r="FG2255" s="136"/>
      <c r="FH2255" s="136"/>
      <c r="FI2255" s="136"/>
      <c r="FJ2255" s="136"/>
      <c r="FK2255" s="136"/>
      <c r="FL2255" s="136"/>
      <c r="FM2255" s="136"/>
      <c r="FN2255" s="136"/>
      <c r="FO2255" s="136"/>
      <c r="FP2255" s="136"/>
      <c r="FQ2255" s="136"/>
      <c r="FR2255" s="136"/>
      <c r="FS2255" s="136"/>
      <c r="FT2255" s="136"/>
      <c r="FU2255" s="136"/>
      <c r="FV2255" s="136"/>
      <c r="FW2255" s="136"/>
      <c r="FX2255" s="136"/>
      <c r="FY2255" s="136"/>
      <c r="FZ2255" s="136"/>
      <c r="GA2255" s="136"/>
      <c r="GB2255" s="136"/>
      <c r="GC2255" s="136"/>
      <c r="GD2255" s="136"/>
      <c r="GE2255" s="136"/>
      <c r="GF2255" s="136"/>
      <c r="GG2255" s="136"/>
      <c r="GH2255" s="136"/>
      <c r="GI2255" s="136"/>
      <c r="GJ2255" s="136"/>
      <c r="GK2255" s="136"/>
      <c r="GL2255" s="136"/>
      <c r="GM2255" s="136"/>
      <c r="GN2255" s="136"/>
      <c r="GO2255" s="136"/>
      <c r="GP2255" s="136"/>
      <c r="GQ2255" s="136"/>
      <c r="GR2255" s="136"/>
      <c r="GS2255" s="136"/>
      <c r="GT2255" s="136"/>
      <c r="GU2255" s="136"/>
      <c r="GV2255" s="136"/>
      <c r="GW2255" s="136"/>
      <c r="GX2255" s="136"/>
      <c r="GY2255" s="136"/>
      <c r="GZ2255" s="136"/>
      <c r="HA2255" s="136"/>
      <c r="HB2255" s="136"/>
      <c r="HC2255" s="136"/>
      <c r="HD2255" s="136"/>
      <c r="HE2255" s="136"/>
      <c r="HF2255" s="136"/>
      <c r="HG2255" s="136"/>
      <c r="HH2255" s="136"/>
      <c r="HI2255" s="136"/>
      <c r="HJ2255" s="136"/>
      <c r="HK2255" s="136"/>
      <c r="HL2255" s="136"/>
      <c r="HM2255" s="136"/>
      <c r="HN2255" s="136"/>
      <c r="HO2255" s="136"/>
      <c r="HP2255" s="136"/>
      <c r="HQ2255" s="136"/>
      <c r="HR2255" s="136"/>
      <c r="HS2255" s="136"/>
      <c r="HT2255" s="136"/>
      <c r="HU2255" s="136"/>
      <c r="HV2255" s="136"/>
      <c r="HW2255" s="136"/>
      <c r="HX2255" s="136"/>
      <c r="HY2255" s="136"/>
      <c r="HZ2255" s="136"/>
      <c r="IA2255" s="136"/>
      <c r="IB2255" s="136"/>
      <c r="IC2255" s="136"/>
      <c r="ID2255" s="136"/>
      <c r="IE2255" s="136"/>
      <c r="IF2255" s="136"/>
      <c r="IG2255" s="136"/>
    </row>
    <row r="2256" spans="1:241" ht="15" customHeight="1" x14ac:dyDescent="0.25">
      <c r="A2256" s="321" t="s">
        <v>368</v>
      </c>
      <c r="B2256" s="217">
        <v>15745601</v>
      </c>
      <c r="C2256" s="217">
        <v>9529820</v>
      </c>
      <c r="D2256" s="217">
        <v>1150031</v>
      </c>
      <c r="E2256" s="217">
        <v>1238705</v>
      </c>
      <c r="F2256" s="217">
        <v>2612112</v>
      </c>
      <c r="G2256" s="217">
        <v>874882</v>
      </c>
      <c r="H2256" s="235">
        <v>31151151</v>
      </c>
      <c r="I2256" s="136"/>
      <c r="J2256" s="321" t="s">
        <v>868</v>
      </c>
      <c r="K2256" s="217">
        <v>10378965</v>
      </c>
      <c r="L2256" s="217">
        <v>9264503</v>
      </c>
      <c r="M2256" s="217">
        <v>685860</v>
      </c>
      <c r="N2256" s="217">
        <v>878803</v>
      </c>
      <c r="O2256" s="217">
        <v>2354908</v>
      </c>
      <c r="P2256" s="217">
        <v>668959</v>
      </c>
      <c r="Q2256" s="235">
        <v>24231998</v>
      </c>
      <c r="R2256" s="136"/>
      <c r="S2256" s="136"/>
      <c r="T2256" s="136"/>
      <c r="U2256" s="136"/>
      <c r="V2256" s="136"/>
      <c r="W2256" s="136"/>
      <c r="X2256" s="136"/>
      <c r="Y2256" s="136"/>
      <c r="Z2256" s="136"/>
      <c r="AA2256" s="136"/>
      <c r="AB2256" s="136"/>
      <c r="AC2256" s="136"/>
      <c r="AD2256" s="136"/>
      <c r="AE2256" s="136"/>
      <c r="AF2256" s="136"/>
      <c r="AG2256" s="136"/>
      <c r="AH2256" s="136"/>
      <c r="AI2256" s="136"/>
      <c r="AJ2256" s="136"/>
      <c r="AK2256" s="136"/>
      <c r="AL2256" s="136"/>
      <c r="AM2256" s="136"/>
      <c r="AN2256" s="136"/>
      <c r="AO2256" s="136"/>
      <c r="AP2256" s="136"/>
      <c r="AQ2256" s="136"/>
      <c r="AR2256" s="136"/>
      <c r="AS2256" s="136"/>
      <c r="AT2256" s="136"/>
      <c r="AU2256" s="136"/>
      <c r="AV2256" s="136"/>
      <c r="AW2256" s="136"/>
      <c r="AX2256" s="136"/>
      <c r="AY2256" s="136"/>
      <c r="AZ2256" s="136"/>
      <c r="BA2256" s="136"/>
      <c r="BB2256" s="136"/>
      <c r="BC2256" s="136"/>
      <c r="BD2256" s="136"/>
      <c r="BE2256" s="136"/>
      <c r="BF2256" s="136"/>
      <c r="BG2256" s="136"/>
      <c r="BH2256" s="136"/>
      <c r="BI2256" s="136"/>
      <c r="BJ2256" s="136"/>
      <c r="BK2256" s="136"/>
      <c r="BL2256" s="136"/>
      <c r="BM2256" s="136"/>
      <c r="BN2256" s="136"/>
      <c r="BO2256" s="136"/>
      <c r="BP2256" s="136"/>
      <c r="BQ2256" s="136"/>
      <c r="BR2256" s="136"/>
      <c r="BS2256" s="136"/>
      <c r="BT2256" s="136"/>
      <c r="BU2256" s="136"/>
      <c r="BV2256" s="136"/>
      <c r="BW2256" s="136"/>
      <c r="BX2256" s="136"/>
      <c r="BY2256" s="136"/>
      <c r="BZ2256" s="136"/>
      <c r="CA2256" s="136"/>
      <c r="CB2256" s="136"/>
      <c r="CC2256" s="136"/>
      <c r="CD2256" s="136"/>
      <c r="CE2256" s="136"/>
      <c r="CF2256" s="136"/>
      <c r="CG2256" s="136"/>
      <c r="CH2256" s="136"/>
      <c r="CI2256" s="136"/>
      <c r="CJ2256" s="136"/>
      <c r="CK2256" s="136"/>
      <c r="CL2256" s="136"/>
      <c r="CM2256" s="136"/>
      <c r="CN2256" s="136"/>
      <c r="CO2256" s="136"/>
      <c r="CP2256" s="136"/>
      <c r="CQ2256" s="136"/>
      <c r="CR2256" s="136"/>
      <c r="CS2256" s="136"/>
      <c r="CT2256" s="136"/>
      <c r="CU2256" s="136"/>
      <c r="CV2256" s="136"/>
      <c r="CW2256" s="136"/>
      <c r="CX2256" s="136"/>
      <c r="CY2256" s="136"/>
      <c r="CZ2256" s="136"/>
      <c r="DA2256" s="136"/>
      <c r="DB2256" s="136"/>
      <c r="DC2256" s="136"/>
      <c r="DD2256" s="136"/>
      <c r="DE2256" s="136"/>
      <c r="DF2256" s="136"/>
      <c r="DG2256" s="136"/>
      <c r="DH2256" s="136"/>
      <c r="DI2256" s="136"/>
      <c r="DJ2256" s="136"/>
      <c r="DK2256" s="136"/>
      <c r="DL2256" s="136"/>
      <c r="DM2256" s="136"/>
      <c r="DN2256" s="136"/>
      <c r="DO2256" s="136"/>
      <c r="DP2256" s="136"/>
      <c r="DQ2256" s="136"/>
      <c r="DR2256" s="136"/>
      <c r="DS2256" s="136"/>
      <c r="DT2256" s="136"/>
      <c r="DU2256" s="136"/>
      <c r="DV2256" s="136"/>
      <c r="DW2256" s="136"/>
      <c r="DX2256" s="136"/>
      <c r="DY2256" s="136"/>
      <c r="DZ2256" s="136"/>
      <c r="EA2256" s="136"/>
      <c r="EB2256" s="136"/>
      <c r="EC2256" s="136"/>
      <c r="ED2256" s="136"/>
      <c r="EE2256" s="136"/>
      <c r="EF2256" s="136"/>
      <c r="EG2256" s="136"/>
      <c r="EH2256" s="136"/>
      <c r="EI2256" s="136"/>
      <c r="EJ2256" s="136"/>
      <c r="EK2256" s="136"/>
      <c r="EL2256" s="136"/>
      <c r="EM2256" s="136"/>
      <c r="EN2256" s="136"/>
      <c r="EO2256" s="136"/>
      <c r="EP2256" s="136"/>
      <c r="EQ2256" s="136"/>
      <c r="ER2256" s="136"/>
      <c r="ES2256" s="136"/>
      <c r="ET2256" s="136"/>
      <c r="EU2256" s="136"/>
      <c r="EV2256" s="136"/>
      <c r="EW2256" s="136"/>
      <c r="EX2256" s="136"/>
      <c r="EY2256" s="136"/>
      <c r="EZ2256" s="136"/>
      <c r="FA2256" s="136"/>
      <c r="FB2256" s="136"/>
      <c r="FC2256" s="136"/>
      <c r="FD2256" s="136"/>
      <c r="FE2256" s="136"/>
      <c r="FF2256" s="136"/>
      <c r="FG2256" s="136"/>
      <c r="FH2256" s="136"/>
      <c r="FI2256" s="136"/>
      <c r="FJ2256" s="136"/>
      <c r="FK2256" s="136"/>
      <c r="FL2256" s="136"/>
      <c r="FM2256" s="136"/>
      <c r="FN2256" s="136"/>
      <c r="FO2256" s="136"/>
      <c r="FP2256" s="136"/>
      <c r="FQ2256" s="136"/>
      <c r="FR2256" s="136"/>
      <c r="FS2256" s="136"/>
      <c r="FT2256" s="136"/>
      <c r="FU2256" s="136"/>
      <c r="FV2256" s="136"/>
      <c r="FW2256" s="136"/>
      <c r="FX2256" s="136"/>
      <c r="FY2256" s="136"/>
      <c r="FZ2256" s="136"/>
      <c r="GA2256" s="136"/>
      <c r="GB2256" s="136"/>
      <c r="GC2256" s="136"/>
      <c r="GD2256" s="136"/>
      <c r="GE2256" s="136"/>
      <c r="GF2256" s="136"/>
      <c r="GG2256" s="136"/>
      <c r="GH2256" s="136"/>
      <c r="GI2256" s="136"/>
      <c r="GJ2256" s="136"/>
      <c r="GK2256" s="136"/>
      <c r="GL2256" s="136"/>
      <c r="GM2256" s="136"/>
      <c r="GN2256" s="136"/>
      <c r="GO2256" s="136"/>
      <c r="GP2256" s="136"/>
      <c r="GQ2256" s="136"/>
      <c r="GR2256" s="136"/>
      <c r="GS2256" s="136"/>
      <c r="GT2256" s="136"/>
      <c r="GU2256" s="136"/>
      <c r="GV2256" s="136"/>
      <c r="GW2256" s="136"/>
      <c r="GX2256" s="136"/>
      <c r="GY2256" s="136"/>
      <c r="GZ2256" s="136"/>
      <c r="HA2256" s="136"/>
      <c r="HB2256" s="136"/>
      <c r="HC2256" s="136"/>
      <c r="HD2256" s="136"/>
      <c r="HE2256" s="136"/>
      <c r="HF2256" s="136"/>
      <c r="HG2256" s="136"/>
      <c r="HH2256" s="136"/>
      <c r="HI2256" s="136"/>
      <c r="HJ2256" s="136"/>
      <c r="HK2256" s="136"/>
      <c r="HL2256" s="136"/>
      <c r="HM2256" s="136"/>
      <c r="HN2256" s="136"/>
      <c r="HO2256" s="136"/>
      <c r="HP2256" s="136"/>
      <c r="HQ2256" s="136"/>
      <c r="HR2256" s="136"/>
      <c r="HS2256" s="136"/>
      <c r="HT2256" s="136"/>
      <c r="HU2256" s="136"/>
      <c r="HV2256" s="136"/>
      <c r="HW2256" s="136"/>
      <c r="HX2256" s="136"/>
      <c r="HY2256" s="136"/>
      <c r="HZ2256" s="136"/>
      <c r="IA2256" s="136"/>
      <c r="IB2256" s="136"/>
      <c r="IC2256" s="136"/>
      <c r="ID2256" s="136"/>
      <c r="IE2256" s="136"/>
      <c r="IF2256" s="136"/>
      <c r="IG2256" s="136"/>
    </row>
    <row r="2257" spans="1:241" ht="15" customHeight="1" x14ac:dyDescent="0.25">
      <c r="A2257" s="321" t="s">
        <v>633</v>
      </c>
      <c r="B2257" s="217">
        <v>11598437</v>
      </c>
      <c r="C2257" s="217">
        <v>8578726</v>
      </c>
      <c r="D2257" s="217">
        <v>675825</v>
      </c>
      <c r="E2257" s="217">
        <v>1421535</v>
      </c>
      <c r="F2257" s="217">
        <v>2537467</v>
      </c>
      <c r="G2257" s="217">
        <v>780382</v>
      </c>
      <c r="H2257" s="235">
        <v>25592372</v>
      </c>
      <c r="I2257" s="136"/>
      <c r="J2257" s="321" t="s">
        <v>210</v>
      </c>
      <c r="K2257" s="217">
        <v>16376997</v>
      </c>
      <c r="L2257" s="217">
        <v>9596607</v>
      </c>
      <c r="M2257" s="217">
        <v>805839</v>
      </c>
      <c r="N2257" s="217">
        <v>962372</v>
      </c>
      <c r="O2257" s="217">
        <v>1778478</v>
      </c>
      <c r="P2257" s="217">
        <v>569431</v>
      </c>
      <c r="Q2257" s="235">
        <v>30089724</v>
      </c>
      <c r="R2257" s="136"/>
      <c r="S2257" s="136"/>
      <c r="T2257" s="136"/>
      <c r="U2257" s="136"/>
      <c r="V2257" s="136"/>
      <c r="W2257" s="136"/>
      <c r="X2257" s="136"/>
      <c r="Y2257" s="136"/>
      <c r="Z2257" s="136"/>
      <c r="AA2257" s="136"/>
      <c r="AB2257" s="136"/>
      <c r="AC2257" s="136"/>
      <c r="AD2257" s="136"/>
      <c r="AE2257" s="136"/>
      <c r="AF2257" s="136"/>
      <c r="AG2257" s="136"/>
      <c r="AH2257" s="136"/>
      <c r="AI2257" s="136"/>
      <c r="AJ2257" s="136"/>
      <c r="AK2257" s="136"/>
      <c r="AL2257" s="136"/>
      <c r="AM2257" s="136"/>
      <c r="AN2257" s="136"/>
      <c r="AO2257" s="136"/>
      <c r="AP2257" s="136"/>
      <c r="AQ2257" s="136"/>
      <c r="AR2257" s="136"/>
      <c r="AS2257" s="136"/>
      <c r="AT2257" s="136"/>
      <c r="AU2257" s="136"/>
      <c r="AV2257" s="136"/>
      <c r="AW2257" s="136"/>
      <c r="AX2257" s="136"/>
      <c r="AY2257" s="136"/>
      <c r="AZ2257" s="136"/>
      <c r="BA2257" s="136"/>
      <c r="BB2257" s="136"/>
      <c r="BC2257" s="136"/>
      <c r="BD2257" s="136"/>
      <c r="BE2257" s="136"/>
      <c r="BF2257" s="136"/>
      <c r="BG2257" s="136"/>
      <c r="BH2257" s="136"/>
      <c r="BI2257" s="136"/>
      <c r="BJ2257" s="136"/>
      <c r="BK2257" s="136"/>
      <c r="BL2257" s="136"/>
      <c r="BM2257" s="136"/>
      <c r="BN2257" s="136"/>
      <c r="BO2257" s="136"/>
      <c r="BP2257" s="136"/>
      <c r="BQ2257" s="136"/>
      <c r="BR2257" s="136"/>
      <c r="BS2257" s="136"/>
      <c r="BT2257" s="136"/>
      <c r="BU2257" s="136"/>
      <c r="BV2257" s="136"/>
      <c r="BW2257" s="136"/>
      <c r="BX2257" s="136"/>
      <c r="BY2257" s="136"/>
      <c r="BZ2257" s="136"/>
      <c r="CA2257" s="136"/>
      <c r="CB2257" s="136"/>
      <c r="CC2257" s="136"/>
      <c r="CD2257" s="136"/>
      <c r="CE2257" s="136"/>
      <c r="CF2257" s="136"/>
      <c r="CG2257" s="136"/>
      <c r="CH2257" s="136"/>
      <c r="CI2257" s="136"/>
      <c r="CJ2257" s="136"/>
      <c r="CK2257" s="136"/>
      <c r="CL2257" s="136"/>
      <c r="CM2257" s="136"/>
      <c r="CN2257" s="136"/>
      <c r="CO2257" s="136"/>
      <c r="CP2257" s="136"/>
      <c r="CQ2257" s="136"/>
      <c r="CR2257" s="136"/>
      <c r="CS2257" s="136"/>
      <c r="CT2257" s="136"/>
      <c r="CU2257" s="136"/>
      <c r="CV2257" s="136"/>
      <c r="CW2257" s="136"/>
      <c r="CX2257" s="136"/>
      <c r="CY2257" s="136"/>
      <c r="CZ2257" s="136"/>
      <c r="DA2257" s="136"/>
      <c r="DB2257" s="136"/>
      <c r="DC2257" s="136"/>
      <c r="DD2257" s="136"/>
      <c r="DE2257" s="136"/>
      <c r="DF2257" s="136"/>
      <c r="DG2257" s="136"/>
      <c r="DH2257" s="136"/>
      <c r="DI2257" s="136"/>
      <c r="DJ2257" s="136"/>
      <c r="DK2257" s="136"/>
      <c r="DL2257" s="136"/>
      <c r="DM2257" s="136"/>
      <c r="DN2257" s="136"/>
      <c r="DO2257" s="136"/>
      <c r="DP2257" s="136"/>
      <c r="DQ2257" s="136"/>
      <c r="DR2257" s="136"/>
      <c r="DS2257" s="136"/>
      <c r="DT2257" s="136"/>
      <c r="DU2257" s="136"/>
      <c r="DV2257" s="136"/>
      <c r="DW2257" s="136"/>
      <c r="DX2257" s="136"/>
      <c r="DY2257" s="136"/>
      <c r="DZ2257" s="136"/>
      <c r="EA2257" s="136"/>
      <c r="EB2257" s="136"/>
      <c r="EC2257" s="136"/>
      <c r="ED2257" s="136"/>
      <c r="EE2257" s="136"/>
      <c r="EF2257" s="136"/>
      <c r="EG2257" s="136"/>
      <c r="EH2257" s="136"/>
      <c r="EI2257" s="136"/>
      <c r="EJ2257" s="136"/>
      <c r="EK2257" s="136"/>
      <c r="EL2257" s="136"/>
      <c r="EM2257" s="136"/>
      <c r="EN2257" s="136"/>
      <c r="EO2257" s="136"/>
      <c r="EP2257" s="136"/>
      <c r="EQ2257" s="136"/>
      <c r="ER2257" s="136"/>
      <c r="ES2257" s="136"/>
      <c r="ET2257" s="136"/>
      <c r="EU2257" s="136"/>
      <c r="EV2257" s="136"/>
      <c r="EW2257" s="136"/>
      <c r="EX2257" s="136"/>
      <c r="EY2257" s="136"/>
      <c r="EZ2257" s="136"/>
      <c r="FA2257" s="136"/>
      <c r="FB2257" s="136"/>
      <c r="FC2257" s="136"/>
      <c r="FD2257" s="136"/>
      <c r="FE2257" s="136"/>
      <c r="FF2257" s="136"/>
      <c r="FG2257" s="136"/>
      <c r="FH2257" s="136"/>
      <c r="FI2257" s="136"/>
      <c r="FJ2257" s="136"/>
      <c r="FK2257" s="136"/>
      <c r="FL2257" s="136"/>
      <c r="FM2257" s="136"/>
      <c r="FN2257" s="136"/>
      <c r="FO2257" s="136"/>
      <c r="FP2257" s="136"/>
      <c r="FQ2257" s="136"/>
      <c r="FR2257" s="136"/>
      <c r="FS2257" s="136"/>
      <c r="FT2257" s="136"/>
      <c r="FU2257" s="136"/>
      <c r="FV2257" s="136"/>
      <c r="FW2257" s="136"/>
      <c r="FX2257" s="136"/>
      <c r="FY2257" s="136"/>
      <c r="FZ2257" s="136"/>
      <c r="GA2257" s="136"/>
      <c r="GB2257" s="136"/>
      <c r="GC2257" s="136"/>
      <c r="GD2257" s="136"/>
      <c r="GE2257" s="136"/>
      <c r="GF2257" s="136"/>
      <c r="GG2257" s="136"/>
      <c r="GH2257" s="136"/>
      <c r="GI2257" s="136"/>
      <c r="GJ2257" s="136"/>
      <c r="GK2257" s="136"/>
      <c r="GL2257" s="136"/>
      <c r="GM2257" s="136"/>
      <c r="GN2257" s="136"/>
      <c r="GO2257" s="136"/>
      <c r="GP2257" s="136"/>
      <c r="GQ2257" s="136"/>
      <c r="GR2257" s="136"/>
      <c r="GS2257" s="136"/>
      <c r="GT2257" s="136"/>
      <c r="GU2257" s="136"/>
      <c r="GV2257" s="136"/>
      <c r="GW2257" s="136"/>
      <c r="GX2257" s="136"/>
      <c r="GY2257" s="136"/>
      <c r="GZ2257" s="136"/>
      <c r="HA2257" s="136"/>
      <c r="HB2257" s="136"/>
      <c r="HC2257" s="136"/>
      <c r="HD2257" s="136"/>
      <c r="HE2257" s="136"/>
      <c r="HF2257" s="136"/>
      <c r="HG2257" s="136"/>
      <c r="HH2257" s="136"/>
      <c r="HI2257" s="136"/>
      <c r="HJ2257" s="136"/>
      <c r="HK2257" s="136"/>
      <c r="HL2257" s="136"/>
      <c r="HM2257" s="136"/>
      <c r="HN2257" s="136"/>
      <c r="HO2257" s="136"/>
      <c r="HP2257" s="136"/>
      <c r="HQ2257" s="136"/>
      <c r="HR2257" s="136"/>
      <c r="HS2257" s="136"/>
      <c r="HT2257" s="136"/>
      <c r="HU2257" s="136"/>
      <c r="HV2257" s="136"/>
      <c r="HW2257" s="136"/>
      <c r="HX2257" s="136"/>
      <c r="HY2257" s="136"/>
      <c r="HZ2257" s="136"/>
      <c r="IA2257" s="136"/>
      <c r="IB2257" s="136"/>
      <c r="IC2257" s="136"/>
      <c r="ID2257" s="136"/>
      <c r="IE2257" s="136"/>
      <c r="IF2257" s="136"/>
      <c r="IG2257" s="136"/>
    </row>
    <row r="2258" spans="1:241" ht="15" customHeight="1" x14ac:dyDescent="0.25">
      <c r="A2258" s="321" t="s">
        <v>248</v>
      </c>
      <c r="B2258" s="217">
        <v>8163746</v>
      </c>
      <c r="C2258" s="217">
        <v>8448649</v>
      </c>
      <c r="D2258" s="217">
        <v>680139</v>
      </c>
      <c r="E2258" s="217">
        <v>1413953</v>
      </c>
      <c r="F2258" s="217">
        <v>2626353</v>
      </c>
      <c r="G2258" s="217">
        <v>654962</v>
      </c>
      <c r="H2258" s="235">
        <v>21987802</v>
      </c>
      <c r="I2258" s="136"/>
      <c r="J2258" s="321" t="s">
        <v>209</v>
      </c>
      <c r="K2258" s="217">
        <v>10759955</v>
      </c>
      <c r="L2258" s="217">
        <v>6909310</v>
      </c>
      <c r="M2258" s="217">
        <v>773345</v>
      </c>
      <c r="N2258" s="217">
        <v>838756</v>
      </c>
      <c r="O2258" s="217">
        <v>1868026</v>
      </c>
      <c r="P2258" s="217">
        <v>466561</v>
      </c>
      <c r="Q2258" s="235">
        <v>21615953</v>
      </c>
      <c r="R2258" s="136"/>
      <c r="S2258" s="136"/>
      <c r="T2258" s="136"/>
      <c r="U2258" s="136"/>
      <c r="V2258" s="136"/>
      <c r="W2258" s="136"/>
      <c r="X2258" s="136"/>
      <c r="Y2258" s="136"/>
      <c r="Z2258" s="136"/>
      <c r="AA2258" s="136"/>
      <c r="AB2258" s="136"/>
      <c r="AC2258" s="136"/>
      <c r="AD2258" s="136"/>
      <c r="AE2258" s="136"/>
      <c r="AF2258" s="136"/>
      <c r="AG2258" s="136"/>
      <c r="AH2258" s="136"/>
      <c r="AI2258" s="136"/>
      <c r="AJ2258" s="136"/>
      <c r="AK2258" s="136"/>
      <c r="AL2258" s="136"/>
      <c r="AM2258" s="136"/>
      <c r="AN2258" s="136"/>
      <c r="AO2258" s="136"/>
      <c r="AP2258" s="136"/>
      <c r="AQ2258" s="136"/>
      <c r="AR2258" s="136"/>
      <c r="AS2258" s="136"/>
      <c r="AT2258" s="136"/>
      <c r="AU2258" s="136"/>
      <c r="AV2258" s="136"/>
      <c r="AW2258" s="136"/>
      <c r="AX2258" s="136"/>
      <c r="AY2258" s="136"/>
      <c r="AZ2258" s="136"/>
      <c r="BA2258" s="136"/>
      <c r="BB2258" s="136"/>
      <c r="BC2258" s="136"/>
      <c r="BD2258" s="136"/>
      <c r="BE2258" s="136"/>
      <c r="BF2258" s="136"/>
      <c r="BG2258" s="136"/>
      <c r="BH2258" s="136"/>
      <c r="BI2258" s="136"/>
      <c r="BJ2258" s="136"/>
      <c r="BK2258" s="136"/>
      <c r="BL2258" s="136"/>
      <c r="BM2258" s="136"/>
      <c r="BN2258" s="136"/>
      <c r="BO2258" s="136"/>
      <c r="BP2258" s="136"/>
      <c r="BQ2258" s="136"/>
      <c r="BR2258" s="136"/>
      <c r="BS2258" s="136"/>
      <c r="BT2258" s="136"/>
      <c r="BU2258" s="136"/>
      <c r="BV2258" s="136"/>
      <c r="BW2258" s="136"/>
      <c r="BX2258" s="136"/>
      <c r="BY2258" s="136"/>
      <c r="BZ2258" s="136"/>
      <c r="CA2258" s="136"/>
      <c r="CB2258" s="136"/>
      <c r="CC2258" s="136"/>
      <c r="CD2258" s="136"/>
      <c r="CE2258" s="136"/>
      <c r="CF2258" s="136"/>
      <c r="CG2258" s="136"/>
      <c r="CH2258" s="136"/>
      <c r="CI2258" s="136"/>
      <c r="CJ2258" s="136"/>
      <c r="CK2258" s="136"/>
      <c r="CL2258" s="136"/>
      <c r="CM2258" s="136"/>
      <c r="CN2258" s="136"/>
      <c r="CO2258" s="136"/>
      <c r="CP2258" s="136"/>
      <c r="CQ2258" s="136"/>
      <c r="CR2258" s="136"/>
      <c r="CS2258" s="136"/>
      <c r="CT2258" s="136"/>
      <c r="CU2258" s="136"/>
      <c r="CV2258" s="136"/>
      <c r="CW2258" s="136"/>
      <c r="CX2258" s="136"/>
      <c r="CY2258" s="136"/>
      <c r="CZ2258" s="136"/>
      <c r="DA2258" s="136"/>
      <c r="DB2258" s="136"/>
      <c r="DC2258" s="136"/>
      <c r="DD2258" s="136"/>
      <c r="DE2258" s="136"/>
      <c r="DF2258" s="136"/>
      <c r="DG2258" s="136"/>
      <c r="DH2258" s="136"/>
      <c r="DI2258" s="136"/>
      <c r="DJ2258" s="136"/>
      <c r="DK2258" s="136"/>
      <c r="DL2258" s="136"/>
      <c r="DM2258" s="136"/>
      <c r="DN2258" s="136"/>
      <c r="DO2258" s="136"/>
      <c r="DP2258" s="136"/>
      <c r="DQ2258" s="136"/>
      <c r="DR2258" s="136"/>
      <c r="DS2258" s="136"/>
      <c r="DT2258" s="136"/>
      <c r="DU2258" s="136"/>
      <c r="DV2258" s="136"/>
      <c r="DW2258" s="136"/>
      <c r="DX2258" s="136"/>
      <c r="DY2258" s="136"/>
      <c r="DZ2258" s="136"/>
      <c r="EA2258" s="136"/>
      <c r="EB2258" s="136"/>
      <c r="EC2258" s="136"/>
      <c r="ED2258" s="136"/>
      <c r="EE2258" s="136"/>
      <c r="EF2258" s="136"/>
      <c r="EG2258" s="136"/>
      <c r="EH2258" s="136"/>
      <c r="EI2258" s="136"/>
      <c r="EJ2258" s="136"/>
      <c r="EK2258" s="136"/>
      <c r="EL2258" s="136"/>
      <c r="EM2258" s="136"/>
      <c r="EN2258" s="136"/>
      <c r="EO2258" s="136"/>
      <c r="EP2258" s="136"/>
      <c r="EQ2258" s="136"/>
      <c r="ER2258" s="136"/>
      <c r="ES2258" s="136"/>
      <c r="ET2258" s="136"/>
      <c r="EU2258" s="136"/>
      <c r="EV2258" s="136"/>
      <c r="EW2258" s="136"/>
      <c r="EX2258" s="136"/>
      <c r="EY2258" s="136"/>
      <c r="EZ2258" s="136"/>
      <c r="FA2258" s="136"/>
      <c r="FB2258" s="136"/>
      <c r="FC2258" s="136"/>
      <c r="FD2258" s="136"/>
      <c r="FE2258" s="136"/>
      <c r="FF2258" s="136"/>
      <c r="FG2258" s="136"/>
      <c r="FH2258" s="136"/>
      <c r="FI2258" s="136"/>
      <c r="FJ2258" s="136"/>
      <c r="FK2258" s="136"/>
      <c r="FL2258" s="136"/>
      <c r="FM2258" s="136"/>
      <c r="FN2258" s="136"/>
      <c r="FO2258" s="136"/>
      <c r="FP2258" s="136"/>
      <c r="FQ2258" s="136"/>
      <c r="FR2258" s="136"/>
      <c r="FS2258" s="136"/>
      <c r="FT2258" s="136"/>
      <c r="FU2258" s="136"/>
      <c r="FV2258" s="136"/>
      <c r="FW2258" s="136"/>
      <c r="FX2258" s="136"/>
      <c r="FY2258" s="136"/>
      <c r="FZ2258" s="136"/>
      <c r="GA2258" s="136"/>
      <c r="GB2258" s="136"/>
      <c r="GC2258" s="136"/>
      <c r="GD2258" s="136"/>
      <c r="GE2258" s="136"/>
      <c r="GF2258" s="136"/>
      <c r="GG2258" s="136"/>
      <c r="GH2258" s="136"/>
      <c r="GI2258" s="136"/>
      <c r="GJ2258" s="136"/>
      <c r="GK2258" s="136"/>
      <c r="GL2258" s="136"/>
      <c r="GM2258" s="136"/>
      <c r="GN2258" s="136"/>
      <c r="GO2258" s="136"/>
      <c r="GP2258" s="136"/>
      <c r="GQ2258" s="136"/>
      <c r="GR2258" s="136"/>
      <c r="GS2258" s="136"/>
      <c r="GT2258" s="136"/>
      <c r="GU2258" s="136"/>
      <c r="GV2258" s="136"/>
      <c r="GW2258" s="136"/>
      <c r="GX2258" s="136"/>
      <c r="GY2258" s="136"/>
      <c r="GZ2258" s="136"/>
      <c r="HA2258" s="136"/>
      <c r="HB2258" s="136"/>
      <c r="HC2258" s="136"/>
      <c r="HD2258" s="136"/>
      <c r="HE2258" s="136"/>
      <c r="HF2258" s="136"/>
      <c r="HG2258" s="136"/>
      <c r="HH2258" s="136"/>
      <c r="HI2258" s="136"/>
      <c r="HJ2258" s="136"/>
      <c r="HK2258" s="136"/>
      <c r="HL2258" s="136"/>
      <c r="HM2258" s="136"/>
      <c r="HN2258" s="136"/>
      <c r="HO2258" s="136"/>
      <c r="HP2258" s="136"/>
      <c r="HQ2258" s="136"/>
      <c r="HR2258" s="136"/>
      <c r="HS2258" s="136"/>
      <c r="HT2258" s="136"/>
      <c r="HU2258" s="136"/>
      <c r="HV2258" s="136"/>
      <c r="HW2258" s="136"/>
      <c r="HX2258" s="136"/>
      <c r="HY2258" s="136"/>
      <c r="HZ2258" s="136"/>
      <c r="IA2258" s="136"/>
      <c r="IB2258" s="136"/>
      <c r="IC2258" s="136"/>
      <c r="ID2258" s="136"/>
      <c r="IE2258" s="136"/>
      <c r="IF2258" s="136"/>
      <c r="IG2258" s="136"/>
    </row>
    <row r="2259" spans="1:241" ht="15" customHeight="1" x14ac:dyDescent="0.25">
      <c r="A2259" s="321" t="s">
        <v>247</v>
      </c>
      <c r="B2259" s="217">
        <v>10911765</v>
      </c>
      <c r="C2259" s="217">
        <v>12386934</v>
      </c>
      <c r="D2259" s="217">
        <v>824841</v>
      </c>
      <c r="E2259" s="217">
        <v>1364139</v>
      </c>
      <c r="F2259" s="217">
        <v>2153151</v>
      </c>
      <c r="G2259" s="217">
        <v>574314</v>
      </c>
      <c r="H2259" s="235">
        <v>28215144</v>
      </c>
      <c r="I2259" s="136"/>
      <c r="J2259" s="321" t="s">
        <v>208</v>
      </c>
      <c r="K2259" s="217">
        <v>8614101</v>
      </c>
      <c r="L2259" s="217">
        <v>5797887</v>
      </c>
      <c r="M2259" s="217">
        <v>667942</v>
      </c>
      <c r="N2259" s="217">
        <v>761711</v>
      </c>
      <c r="O2259" s="217">
        <v>1285367</v>
      </c>
      <c r="P2259" s="217">
        <v>452414</v>
      </c>
      <c r="Q2259" s="235">
        <v>17579422</v>
      </c>
      <c r="R2259" s="136"/>
      <c r="S2259" s="136"/>
      <c r="T2259" s="136"/>
      <c r="U2259" s="136"/>
      <c r="V2259" s="136"/>
      <c r="W2259" s="136"/>
      <c r="X2259" s="136"/>
      <c r="Y2259" s="136"/>
      <c r="Z2259" s="136"/>
      <c r="AA2259" s="136"/>
      <c r="AB2259" s="136"/>
      <c r="AC2259" s="136"/>
      <c r="AD2259" s="136"/>
      <c r="AE2259" s="136"/>
      <c r="AF2259" s="136"/>
      <c r="AG2259" s="136"/>
      <c r="AH2259" s="136"/>
      <c r="AI2259" s="136"/>
      <c r="AJ2259" s="136"/>
      <c r="AK2259" s="136"/>
      <c r="AL2259" s="136"/>
      <c r="AM2259" s="136"/>
      <c r="AN2259" s="136"/>
      <c r="AO2259" s="136"/>
      <c r="AP2259" s="136"/>
      <c r="AQ2259" s="136"/>
      <c r="AR2259" s="136"/>
      <c r="AS2259" s="136"/>
      <c r="AT2259" s="136"/>
      <c r="AU2259" s="136"/>
      <c r="AV2259" s="136"/>
      <c r="AW2259" s="136"/>
      <c r="AX2259" s="136"/>
      <c r="AY2259" s="136"/>
      <c r="AZ2259" s="136"/>
      <c r="BA2259" s="136"/>
      <c r="BB2259" s="136"/>
      <c r="BC2259" s="136"/>
      <c r="BD2259" s="136"/>
      <c r="BE2259" s="136"/>
      <c r="BF2259" s="136"/>
      <c r="BG2259" s="136"/>
      <c r="BH2259" s="136"/>
      <c r="BI2259" s="136"/>
      <c r="BJ2259" s="136"/>
      <c r="BK2259" s="136"/>
      <c r="BL2259" s="136"/>
      <c r="BM2259" s="136"/>
      <c r="BN2259" s="136"/>
      <c r="BO2259" s="136"/>
      <c r="BP2259" s="136"/>
      <c r="BQ2259" s="136"/>
      <c r="BR2259" s="136"/>
      <c r="BS2259" s="136"/>
      <c r="BT2259" s="136"/>
      <c r="BU2259" s="136"/>
      <c r="BV2259" s="136"/>
      <c r="BW2259" s="136"/>
      <c r="BX2259" s="136"/>
      <c r="BY2259" s="136"/>
      <c r="BZ2259" s="136"/>
      <c r="CA2259" s="136"/>
      <c r="CB2259" s="136"/>
      <c r="CC2259" s="136"/>
      <c r="CD2259" s="136"/>
      <c r="CE2259" s="136"/>
      <c r="CF2259" s="136"/>
      <c r="CG2259" s="136"/>
      <c r="CH2259" s="136"/>
      <c r="CI2259" s="136"/>
      <c r="CJ2259" s="136"/>
      <c r="CK2259" s="136"/>
      <c r="CL2259" s="136"/>
      <c r="CM2259" s="136"/>
      <c r="CN2259" s="136"/>
      <c r="CO2259" s="136"/>
      <c r="CP2259" s="136"/>
      <c r="CQ2259" s="136"/>
      <c r="CR2259" s="136"/>
      <c r="CS2259" s="136"/>
      <c r="CT2259" s="136"/>
      <c r="CU2259" s="136"/>
      <c r="CV2259" s="136"/>
      <c r="CW2259" s="136"/>
      <c r="CX2259" s="136"/>
      <c r="CY2259" s="136"/>
      <c r="CZ2259" s="136"/>
      <c r="DA2259" s="136"/>
      <c r="DB2259" s="136"/>
      <c r="DC2259" s="136"/>
      <c r="DD2259" s="136"/>
      <c r="DE2259" s="136"/>
      <c r="DF2259" s="136"/>
      <c r="DG2259" s="136"/>
      <c r="DH2259" s="136"/>
      <c r="DI2259" s="136"/>
      <c r="DJ2259" s="136"/>
      <c r="DK2259" s="136"/>
      <c r="DL2259" s="136"/>
      <c r="DM2259" s="136"/>
      <c r="DN2259" s="136"/>
      <c r="DO2259" s="136"/>
      <c r="DP2259" s="136"/>
      <c r="DQ2259" s="136"/>
      <c r="DR2259" s="136"/>
      <c r="DS2259" s="136"/>
      <c r="DT2259" s="136"/>
      <c r="DU2259" s="136"/>
      <c r="DV2259" s="136"/>
      <c r="DW2259" s="136"/>
      <c r="DX2259" s="136"/>
      <c r="DY2259" s="136"/>
      <c r="DZ2259" s="136"/>
      <c r="EA2259" s="136"/>
      <c r="EB2259" s="136"/>
      <c r="EC2259" s="136"/>
      <c r="ED2259" s="136"/>
      <c r="EE2259" s="136"/>
      <c r="EF2259" s="136"/>
      <c r="EG2259" s="136"/>
      <c r="EH2259" s="136"/>
      <c r="EI2259" s="136"/>
      <c r="EJ2259" s="136"/>
      <c r="EK2259" s="136"/>
      <c r="EL2259" s="136"/>
      <c r="EM2259" s="136"/>
      <c r="EN2259" s="136"/>
      <c r="EO2259" s="136"/>
      <c r="EP2259" s="136"/>
      <c r="EQ2259" s="136"/>
      <c r="ER2259" s="136"/>
      <c r="ES2259" s="136"/>
      <c r="ET2259" s="136"/>
      <c r="EU2259" s="136"/>
      <c r="EV2259" s="136"/>
      <c r="EW2259" s="136"/>
      <c r="EX2259" s="136"/>
      <c r="EY2259" s="136"/>
      <c r="EZ2259" s="136"/>
      <c r="FA2259" s="136"/>
      <c r="FB2259" s="136"/>
      <c r="FC2259" s="136"/>
      <c r="FD2259" s="136"/>
      <c r="FE2259" s="136"/>
      <c r="FF2259" s="136"/>
      <c r="FG2259" s="136"/>
      <c r="FH2259" s="136"/>
      <c r="FI2259" s="136"/>
      <c r="FJ2259" s="136"/>
      <c r="FK2259" s="136"/>
      <c r="FL2259" s="136"/>
      <c r="FM2259" s="136"/>
      <c r="FN2259" s="136"/>
      <c r="FO2259" s="136"/>
      <c r="FP2259" s="136"/>
      <c r="FQ2259" s="136"/>
      <c r="FR2259" s="136"/>
      <c r="FS2259" s="136"/>
      <c r="FT2259" s="136"/>
      <c r="FU2259" s="136"/>
      <c r="FV2259" s="136"/>
      <c r="FW2259" s="136"/>
      <c r="FX2259" s="136"/>
      <c r="FY2259" s="136"/>
      <c r="FZ2259" s="136"/>
      <c r="GA2259" s="136"/>
      <c r="GB2259" s="136"/>
      <c r="GC2259" s="136"/>
      <c r="GD2259" s="136"/>
      <c r="GE2259" s="136"/>
      <c r="GF2259" s="136"/>
      <c r="GG2259" s="136"/>
      <c r="GH2259" s="136"/>
      <c r="GI2259" s="136"/>
      <c r="GJ2259" s="136"/>
      <c r="GK2259" s="136"/>
      <c r="GL2259" s="136"/>
      <c r="GM2259" s="136"/>
      <c r="GN2259" s="136"/>
      <c r="GO2259" s="136"/>
      <c r="GP2259" s="136"/>
      <c r="GQ2259" s="136"/>
      <c r="GR2259" s="136"/>
      <c r="GS2259" s="136"/>
      <c r="GT2259" s="136"/>
      <c r="GU2259" s="136"/>
      <c r="GV2259" s="136"/>
      <c r="GW2259" s="136"/>
      <c r="GX2259" s="136"/>
      <c r="GY2259" s="136"/>
      <c r="GZ2259" s="136"/>
      <c r="HA2259" s="136"/>
      <c r="HB2259" s="136"/>
      <c r="HC2259" s="136"/>
      <c r="HD2259" s="136"/>
      <c r="HE2259" s="136"/>
      <c r="HF2259" s="136"/>
      <c r="HG2259" s="136"/>
      <c r="HH2259" s="136"/>
      <c r="HI2259" s="136"/>
      <c r="HJ2259" s="136"/>
      <c r="HK2259" s="136"/>
      <c r="HL2259" s="136"/>
      <c r="HM2259" s="136"/>
      <c r="HN2259" s="136"/>
      <c r="HO2259" s="136"/>
      <c r="HP2259" s="136"/>
      <c r="HQ2259" s="136"/>
      <c r="HR2259" s="136"/>
      <c r="HS2259" s="136"/>
      <c r="HT2259" s="136"/>
      <c r="HU2259" s="136"/>
      <c r="HV2259" s="136"/>
      <c r="HW2259" s="136"/>
      <c r="HX2259" s="136"/>
      <c r="HY2259" s="136"/>
      <c r="HZ2259" s="136"/>
      <c r="IA2259" s="136"/>
      <c r="IB2259" s="136"/>
      <c r="IC2259" s="136"/>
      <c r="ID2259" s="136"/>
      <c r="IE2259" s="136"/>
      <c r="IF2259" s="136"/>
      <c r="IG2259" s="136"/>
    </row>
    <row r="2260" spans="1:241" ht="15" customHeight="1" x14ac:dyDescent="0.25">
      <c r="A2260" s="321" t="s">
        <v>367</v>
      </c>
      <c r="B2260" s="217">
        <v>13281317</v>
      </c>
      <c r="C2260" s="217">
        <v>15846802</v>
      </c>
      <c r="D2260" s="217">
        <v>900973</v>
      </c>
      <c r="E2260" s="217">
        <v>1361425</v>
      </c>
      <c r="F2260" s="217">
        <v>2088046</v>
      </c>
      <c r="G2260" s="217">
        <v>720605</v>
      </c>
      <c r="H2260" s="235">
        <v>34199168</v>
      </c>
      <c r="I2260" s="136"/>
      <c r="J2260" s="321" t="s">
        <v>869</v>
      </c>
      <c r="K2260" s="217">
        <v>12330494</v>
      </c>
      <c r="L2260" s="217">
        <v>5809726</v>
      </c>
      <c r="M2260" s="217">
        <v>544275</v>
      </c>
      <c r="N2260" s="217">
        <v>996322</v>
      </c>
      <c r="O2260" s="217">
        <v>1637475</v>
      </c>
      <c r="P2260" s="217">
        <v>437471</v>
      </c>
      <c r="Q2260" s="235">
        <v>21755763</v>
      </c>
      <c r="R2260" s="136"/>
      <c r="S2260" s="136"/>
      <c r="T2260" s="136"/>
      <c r="U2260" s="136"/>
      <c r="V2260" s="136"/>
      <c r="W2260" s="136"/>
      <c r="X2260" s="136"/>
      <c r="Y2260" s="136"/>
      <c r="Z2260" s="136"/>
      <c r="AA2260" s="136"/>
      <c r="AB2260" s="136"/>
      <c r="AC2260" s="136"/>
      <c r="AD2260" s="136"/>
      <c r="AE2260" s="136"/>
      <c r="AF2260" s="136"/>
      <c r="AG2260" s="136"/>
      <c r="AH2260" s="136"/>
      <c r="AI2260" s="136"/>
      <c r="AJ2260" s="136"/>
      <c r="AK2260" s="136"/>
      <c r="AL2260" s="136"/>
      <c r="AM2260" s="136"/>
      <c r="AN2260" s="136"/>
      <c r="AO2260" s="136"/>
      <c r="AP2260" s="136"/>
      <c r="AQ2260" s="136"/>
      <c r="AR2260" s="136"/>
      <c r="AS2260" s="136"/>
      <c r="AT2260" s="136"/>
      <c r="AU2260" s="136"/>
      <c r="AV2260" s="136"/>
      <c r="AW2260" s="136"/>
      <c r="AX2260" s="136"/>
      <c r="AY2260" s="136"/>
      <c r="AZ2260" s="136"/>
      <c r="BA2260" s="136"/>
      <c r="BB2260" s="136"/>
      <c r="BC2260" s="136"/>
      <c r="BD2260" s="136"/>
      <c r="BE2260" s="136"/>
      <c r="BF2260" s="136"/>
      <c r="BG2260" s="136"/>
      <c r="BH2260" s="136"/>
      <c r="BI2260" s="136"/>
      <c r="BJ2260" s="136"/>
      <c r="BK2260" s="136"/>
      <c r="BL2260" s="136"/>
      <c r="BM2260" s="136"/>
      <c r="BN2260" s="136"/>
      <c r="BO2260" s="136"/>
      <c r="BP2260" s="136"/>
      <c r="BQ2260" s="136"/>
      <c r="BR2260" s="136"/>
      <c r="BS2260" s="136"/>
      <c r="BT2260" s="136"/>
      <c r="BU2260" s="136"/>
      <c r="BV2260" s="136"/>
      <c r="BW2260" s="136"/>
      <c r="BX2260" s="136"/>
      <c r="BY2260" s="136"/>
      <c r="BZ2260" s="136"/>
      <c r="CA2260" s="136"/>
      <c r="CB2260" s="136"/>
      <c r="CC2260" s="136"/>
      <c r="CD2260" s="136"/>
      <c r="CE2260" s="136"/>
      <c r="CF2260" s="136"/>
      <c r="CG2260" s="136"/>
      <c r="CH2260" s="136"/>
      <c r="CI2260" s="136"/>
      <c r="CJ2260" s="136"/>
      <c r="CK2260" s="136"/>
      <c r="CL2260" s="136"/>
      <c r="CM2260" s="136"/>
      <c r="CN2260" s="136"/>
      <c r="CO2260" s="136"/>
      <c r="CP2260" s="136"/>
      <c r="CQ2260" s="136"/>
      <c r="CR2260" s="136"/>
      <c r="CS2260" s="136"/>
      <c r="CT2260" s="136"/>
      <c r="CU2260" s="136"/>
      <c r="CV2260" s="136"/>
      <c r="CW2260" s="136"/>
      <c r="CX2260" s="136"/>
      <c r="CY2260" s="136"/>
      <c r="CZ2260" s="136"/>
      <c r="DA2260" s="136"/>
      <c r="DB2260" s="136"/>
      <c r="DC2260" s="136"/>
      <c r="DD2260" s="136"/>
      <c r="DE2260" s="136"/>
      <c r="DF2260" s="136"/>
      <c r="DG2260" s="136"/>
      <c r="DH2260" s="136"/>
      <c r="DI2260" s="136"/>
      <c r="DJ2260" s="136"/>
      <c r="DK2260" s="136"/>
      <c r="DL2260" s="136"/>
      <c r="DM2260" s="136"/>
      <c r="DN2260" s="136"/>
      <c r="DO2260" s="136"/>
      <c r="DP2260" s="136"/>
      <c r="DQ2260" s="136"/>
      <c r="DR2260" s="136"/>
      <c r="DS2260" s="136"/>
      <c r="DT2260" s="136"/>
      <c r="DU2260" s="136"/>
      <c r="DV2260" s="136"/>
      <c r="DW2260" s="136"/>
      <c r="DX2260" s="136"/>
      <c r="DY2260" s="136"/>
      <c r="DZ2260" s="136"/>
      <c r="EA2260" s="136"/>
      <c r="EB2260" s="136"/>
      <c r="EC2260" s="136"/>
      <c r="ED2260" s="136"/>
      <c r="EE2260" s="136"/>
      <c r="EF2260" s="136"/>
      <c r="EG2260" s="136"/>
      <c r="EH2260" s="136"/>
      <c r="EI2260" s="136"/>
      <c r="EJ2260" s="136"/>
      <c r="EK2260" s="136"/>
      <c r="EL2260" s="136"/>
      <c r="EM2260" s="136"/>
      <c r="EN2260" s="136"/>
      <c r="EO2260" s="136"/>
      <c r="EP2260" s="136"/>
      <c r="EQ2260" s="136"/>
      <c r="ER2260" s="136"/>
      <c r="ES2260" s="136"/>
      <c r="ET2260" s="136"/>
      <c r="EU2260" s="136"/>
      <c r="EV2260" s="136"/>
      <c r="EW2260" s="136"/>
      <c r="EX2260" s="136"/>
      <c r="EY2260" s="136"/>
      <c r="EZ2260" s="136"/>
      <c r="FA2260" s="136"/>
      <c r="FB2260" s="136"/>
      <c r="FC2260" s="136"/>
      <c r="FD2260" s="136"/>
      <c r="FE2260" s="136"/>
      <c r="FF2260" s="136"/>
      <c r="FG2260" s="136"/>
      <c r="FH2260" s="136"/>
      <c r="FI2260" s="136"/>
      <c r="FJ2260" s="136"/>
      <c r="FK2260" s="136"/>
      <c r="FL2260" s="136"/>
      <c r="FM2260" s="136"/>
      <c r="FN2260" s="136"/>
      <c r="FO2260" s="136"/>
      <c r="FP2260" s="136"/>
      <c r="FQ2260" s="136"/>
      <c r="FR2260" s="136"/>
      <c r="FS2260" s="136"/>
      <c r="FT2260" s="136"/>
      <c r="FU2260" s="136"/>
      <c r="FV2260" s="136"/>
      <c r="FW2260" s="136"/>
      <c r="FX2260" s="136"/>
      <c r="FY2260" s="136"/>
      <c r="FZ2260" s="136"/>
      <c r="GA2260" s="136"/>
      <c r="GB2260" s="136"/>
      <c r="GC2260" s="136"/>
      <c r="GD2260" s="136"/>
      <c r="GE2260" s="136"/>
      <c r="GF2260" s="136"/>
      <c r="GG2260" s="136"/>
      <c r="GH2260" s="136"/>
      <c r="GI2260" s="136"/>
      <c r="GJ2260" s="136"/>
      <c r="GK2260" s="136"/>
      <c r="GL2260" s="136"/>
      <c r="GM2260" s="136"/>
      <c r="GN2260" s="136"/>
      <c r="GO2260" s="136"/>
      <c r="GP2260" s="136"/>
      <c r="GQ2260" s="136"/>
      <c r="GR2260" s="136"/>
      <c r="GS2260" s="136"/>
      <c r="GT2260" s="136"/>
      <c r="GU2260" s="136"/>
      <c r="GV2260" s="136"/>
      <c r="GW2260" s="136"/>
      <c r="GX2260" s="136"/>
      <c r="GY2260" s="136"/>
      <c r="GZ2260" s="136"/>
      <c r="HA2260" s="136"/>
      <c r="HB2260" s="136"/>
      <c r="HC2260" s="136"/>
      <c r="HD2260" s="136"/>
      <c r="HE2260" s="136"/>
      <c r="HF2260" s="136"/>
      <c r="HG2260" s="136"/>
      <c r="HH2260" s="136"/>
      <c r="HI2260" s="136"/>
      <c r="HJ2260" s="136"/>
      <c r="HK2260" s="136"/>
      <c r="HL2260" s="136"/>
      <c r="HM2260" s="136"/>
      <c r="HN2260" s="136"/>
      <c r="HO2260" s="136"/>
      <c r="HP2260" s="136"/>
      <c r="HQ2260" s="136"/>
      <c r="HR2260" s="136"/>
      <c r="HS2260" s="136"/>
      <c r="HT2260" s="136"/>
      <c r="HU2260" s="136"/>
      <c r="HV2260" s="136"/>
      <c r="HW2260" s="136"/>
      <c r="HX2260" s="136"/>
      <c r="HY2260" s="136"/>
      <c r="HZ2260" s="136"/>
      <c r="IA2260" s="136"/>
      <c r="IB2260" s="136"/>
      <c r="IC2260" s="136"/>
      <c r="ID2260" s="136"/>
      <c r="IE2260" s="136"/>
      <c r="IF2260" s="136"/>
      <c r="IG2260" s="136"/>
    </row>
    <row r="2261" spans="1:241" ht="15" customHeight="1" x14ac:dyDescent="0.25">
      <c r="A2261" s="321" t="s">
        <v>366</v>
      </c>
      <c r="B2261" s="217">
        <v>10223120</v>
      </c>
      <c r="C2261" s="217">
        <v>11114097</v>
      </c>
      <c r="D2261" s="217">
        <v>746777</v>
      </c>
      <c r="E2261" s="217">
        <v>1627061</v>
      </c>
      <c r="F2261" s="217">
        <v>2297682</v>
      </c>
      <c r="G2261" s="217">
        <v>536588</v>
      </c>
      <c r="H2261" s="235">
        <v>26545325</v>
      </c>
      <c r="I2261" s="136"/>
      <c r="J2261" s="321" t="s">
        <v>870</v>
      </c>
      <c r="K2261" s="217">
        <v>11731149</v>
      </c>
      <c r="L2261" s="217">
        <v>5031289</v>
      </c>
      <c r="M2261" s="217">
        <v>765330</v>
      </c>
      <c r="N2261" s="217">
        <v>982297</v>
      </c>
      <c r="O2261" s="217">
        <v>2054765</v>
      </c>
      <c r="P2261" s="217">
        <v>448887</v>
      </c>
      <c r="Q2261" s="235">
        <v>21013717</v>
      </c>
      <c r="R2261" s="136"/>
      <c r="S2261" s="136"/>
      <c r="T2261" s="136"/>
      <c r="U2261" s="136"/>
      <c r="V2261" s="136"/>
      <c r="W2261" s="136"/>
      <c r="X2261" s="136"/>
      <c r="Y2261" s="136"/>
      <c r="Z2261" s="136"/>
      <c r="AA2261" s="136"/>
      <c r="AB2261" s="136"/>
      <c r="AC2261" s="136"/>
      <c r="AD2261" s="136"/>
      <c r="AE2261" s="136"/>
      <c r="AF2261" s="136"/>
      <c r="AG2261" s="136"/>
      <c r="AH2261" s="136"/>
      <c r="AI2261" s="136"/>
      <c r="AJ2261" s="136"/>
      <c r="AK2261" s="136"/>
      <c r="AL2261" s="136"/>
      <c r="AM2261" s="136"/>
      <c r="AN2261" s="136"/>
      <c r="AO2261" s="136"/>
      <c r="AP2261" s="136"/>
      <c r="AQ2261" s="136"/>
      <c r="AR2261" s="136"/>
      <c r="AS2261" s="136"/>
      <c r="AT2261" s="136"/>
      <c r="AU2261" s="136"/>
      <c r="AV2261" s="136"/>
      <c r="AW2261" s="136"/>
      <c r="AX2261" s="136"/>
      <c r="AY2261" s="136"/>
      <c r="AZ2261" s="136"/>
      <c r="BA2261" s="136"/>
      <c r="BB2261" s="136"/>
      <c r="BC2261" s="136"/>
      <c r="BD2261" s="136"/>
      <c r="BE2261" s="136"/>
      <c r="BF2261" s="136"/>
      <c r="BG2261" s="136"/>
      <c r="BH2261" s="136"/>
      <c r="BI2261" s="136"/>
      <c r="BJ2261" s="136"/>
      <c r="BK2261" s="136"/>
      <c r="BL2261" s="136"/>
      <c r="BM2261" s="136"/>
      <c r="BN2261" s="136"/>
      <c r="BO2261" s="136"/>
      <c r="BP2261" s="136"/>
      <c r="BQ2261" s="136"/>
      <c r="BR2261" s="136"/>
      <c r="BS2261" s="136"/>
      <c r="BT2261" s="136"/>
      <c r="BU2261" s="136"/>
      <c r="BV2261" s="136"/>
      <c r="BW2261" s="136"/>
      <c r="BX2261" s="136"/>
      <c r="BY2261" s="136"/>
      <c r="BZ2261" s="136"/>
      <c r="CA2261" s="136"/>
      <c r="CB2261" s="136"/>
      <c r="CC2261" s="136"/>
      <c r="CD2261" s="136"/>
      <c r="CE2261" s="136"/>
      <c r="CF2261" s="136"/>
      <c r="CG2261" s="136"/>
      <c r="CH2261" s="136"/>
      <c r="CI2261" s="136"/>
      <c r="CJ2261" s="136"/>
      <c r="CK2261" s="136"/>
      <c r="CL2261" s="136"/>
      <c r="CM2261" s="136"/>
      <c r="CN2261" s="136"/>
      <c r="CO2261" s="136"/>
      <c r="CP2261" s="136"/>
      <c r="CQ2261" s="136"/>
      <c r="CR2261" s="136"/>
      <c r="CS2261" s="136"/>
      <c r="CT2261" s="136"/>
      <c r="CU2261" s="136"/>
      <c r="CV2261" s="136"/>
      <c r="CW2261" s="136"/>
      <c r="CX2261" s="136"/>
      <c r="CY2261" s="136"/>
      <c r="CZ2261" s="136"/>
      <c r="DA2261" s="136"/>
      <c r="DB2261" s="136"/>
      <c r="DC2261" s="136"/>
      <c r="DD2261" s="136"/>
      <c r="DE2261" s="136"/>
      <c r="DF2261" s="136"/>
      <c r="DG2261" s="136"/>
      <c r="DH2261" s="136"/>
      <c r="DI2261" s="136"/>
      <c r="DJ2261" s="136"/>
      <c r="DK2261" s="136"/>
      <c r="DL2261" s="136"/>
      <c r="DM2261" s="136"/>
      <c r="DN2261" s="136"/>
      <c r="DO2261" s="136"/>
      <c r="DP2261" s="136"/>
      <c r="DQ2261" s="136"/>
      <c r="DR2261" s="136"/>
      <c r="DS2261" s="136"/>
      <c r="DT2261" s="136"/>
      <c r="DU2261" s="136"/>
      <c r="DV2261" s="136"/>
      <c r="DW2261" s="136"/>
      <c r="DX2261" s="136"/>
      <c r="DY2261" s="136"/>
      <c r="DZ2261" s="136"/>
      <c r="EA2261" s="136"/>
      <c r="EB2261" s="136"/>
      <c r="EC2261" s="136"/>
      <c r="ED2261" s="136"/>
      <c r="EE2261" s="136"/>
      <c r="EF2261" s="136"/>
      <c r="EG2261" s="136"/>
      <c r="EH2261" s="136"/>
      <c r="EI2261" s="136"/>
      <c r="EJ2261" s="136"/>
      <c r="EK2261" s="136"/>
      <c r="EL2261" s="136"/>
      <c r="EM2261" s="136"/>
      <c r="EN2261" s="136"/>
      <c r="EO2261" s="136"/>
      <c r="EP2261" s="136"/>
      <c r="EQ2261" s="136"/>
      <c r="ER2261" s="136"/>
      <c r="ES2261" s="136"/>
      <c r="ET2261" s="136"/>
      <c r="EU2261" s="136"/>
      <c r="EV2261" s="136"/>
      <c r="EW2261" s="136"/>
      <c r="EX2261" s="136"/>
      <c r="EY2261" s="136"/>
      <c r="EZ2261" s="136"/>
      <c r="FA2261" s="136"/>
      <c r="FB2261" s="136"/>
      <c r="FC2261" s="136"/>
      <c r="FD2261" s="136"/>
      <c r="FE2261" s="136"/>
      <c r="FF2261" s="136"/>
      <c r="FG2261" s="136"/>
      <c r="FH2261" s="136"/>
      <c r="FI2261" s="136"/>
      <c r="FJ2261" s="136"/>
      <c r="FK2261" s="136"/>
      <c r="FL2261" s="136"/>
      <c r="FM2261" s="136"/>
      <c r="FN2261" s="136"/>
      <c r="FO2261" s="136"/>
      <c r="FP2261" s="136"/>
      <c r="FQ2261" s="136"/>
      <c r="FR2261" s="136"/>
      <c r="FS2261" s="136"/>
      <c r="FT2261" s="136"/>
      <c r="FU2261" s="136"/>
      <c r="FV2261" s="136"/>
      <c r="FW2261" s="136"/>
      <c r="FX2261" s="136"/>
      <c r="FY2261" s="136"/>
      <c r="FZ2261" s="136"/>
      <c r="GA2261" s="136"/>
      <c r="GB2261" s="136"/>
      <c r="GC2261" s="136"/>
      <c r="GD2261" s="136"/>
      <c r="GE2261" s="136"/>
      <c r="GF2261" s="136"/>
      <c r="GG2261" s="136"/>
      <c r="GH2261" s="136"/>
      <c r="GI2261" s="136"/>
      <c r="GJ2261" s="136"/>
      <c r="GK2261" s="136"/>
      <c r="GL2261" s="136"/>
      <c r="GM2261" s="136"/>
      <c r="GN2261" s="136"/>
      <c r="GO2261" s="136"/>
      <c r="GP2261" s="136"/>
      <c r="GQ2261" s="136"/>
      <c r="GR2261" s="136"/>
      <c r="GS2261" s="136"/>
      <c r="GT2261" s="136"/>
      <c r="GU2261" s="136"/>
      <c r="GV2261" s="136"/>
      <c r="GW2261" s="136"/>
      <c r="GX2261" s="136"/>
      <c r="GY2261" s="136"/>
      <c r="GZ2261" s="136"/>
      <c r="HA2261" s="136"/>
      <c r="HB2261" s="136"/>
      <c r="HC2261" s="136"/>
      <c r="HD2261" s="136"/>
      <c r="HE2261" s="136"/>
      <c r="HF2261" s="136"/>
      <c r="HG2261" s="136"/>
      <c r="HH2261" s="136"/>
      <c r="HI2261" s="136"/>
      <c r="HJ2261" s="136"/>
      <c r="HK2261" s="136"/>
      <c r="HL2261" s="136"/>
      <c r="HM2261" s="136"/>
      <c r="HN2261" s="136"/>
      <c r="HO2261" s="136"/>
      <c r="HP2261" s="136"/>
      <c r="HQ2261" s="136"/>
      <c r="HR2261" s="136"/>
      <c r="HS2261" s="136"/>
      <c r="HT2261" s="136"/>
      <c r="HU2261" s="136"/>
      <c r="HV2261" s="136"/>
      <c r="HW2261" s="136"/>
      <c r="HX2261" s="136"/>
      <c r="HY2261" s="136"/>
      <c r="HZ2261" s="136"/>
      <c r="IA2261" s="136"/>
      <c r="IB2261" s="136"/>
      <c r="IC2261" s="136"/>
      <c r="ID2261" s="136"/>
      <c r="IE2261" s="136"/>
      <c r="IF2261" s="136"/>
      <c r="IG2261" s="136"/>
    </row>
    <row r="2262" spans="1:241" ht="15" customHeight="1" x14ac:dyDescent="0.25">
      <c r="A2262" s="321" t="s">
        <v>244</v>
      </c>
      <c r="B2262" s="217">
        <v>14708640</v>
      </c>
      <c r="C2262" s="217">
        <v>10801839</v>
      </c>
      <c r="D2262" s="217">
        <v>876018</v>
      </c>
      <c r="E2262" s="217">
        <v>1442292</v>
      </c>
      <c r="F2262" s="217">
        <v>2582041</v>
      </c>
      <c r="G2262" s="217">
        <v>750834</v>
      </c>
      <c r="H2262" s="235">
        <v>31161664</v>
      </c>
      <c r="I2262" s="136"/>
      <c r="J2262" s="321" t="s">
        <v>205</v>
      </c>
      <c r="K2262" s="217">
        <v>10213267</v>
      </c>
      <c r="L2262" s="217">
        <v>5492485</v>
      </c>
      <c r="M2262" s="217">
        <v>674691</v>
      </c>
      <c r="N2262" s="217">
        <v>1045529</v>
      </c>
      <c r="O2262" s="217">
        <v>1907417</v>
      </c>
      <c r="P2262" s="217">
        <v>461543</v>
      </c>
      <c r="Q2262" s="235">
        <v>19794932</v>
      </c>
      <c r="R2262" s="136"/>
      <c r="S2262" s="136"/>
      <c r="T2262" s="136"/>
      <c r="U2262" s="136"/>
      <c r="V2262" s="136"/>
      <c r="W2262" s="136"/>
      <c r="X2262" s="136"/>
      <c r="Y2262" s="136"/>
      <c r="Z2262" s="136"/>
      <c r="AA2262" s="136"/>
      <c r="AB2262" s="136"/>
      <c r="AC2262" s="136"/>
      <c r="AD2262" s="136"/>
      <c r="AE2262" s="136"/>
      <c r="AF2262" s="136"/>
      <c r="AG2262" s="136"/>
      <c r="AH2262" s="136"/>
      <c r="AI2262" s="136"/>
      <c r="AJ2262" s="136"/>
      <c r="AK2262" s="136"/>
      <c r="AL2262" s="136"/>
      <c r="AM2262" s="136"/>
      <c r="AN2262" s="136"/>
      <c r="AO2262" s="136"/>
      <c r="AP2262" s="136"/>
      <c r="AQ2262" s="136"/>
      <c r="AR2262" s="136"/>
      <c r="AS2262" s="136"/>
      <c r="AT2262" s="136"/>
      <c r="AU2262" s="136"/>
      <c r="AV2262" s="136"/>
      <c r="AW2262" s="136"/>
      <c r="AX2262" s="136"/>
      <c r="AY2262" s="136"/>
      <c r="AZ2262" s="136"/>
      <c r="BA2262" s="136"/>
      <c r="BB2262" s="136"/>
      <c r="BC2262" s="136"/>
      <c r="BD2262" s="136"/>
      <c r="BE2262" s="136"/>
      <c r="BF2262" s="136"/>
      <c r="BG2262" s="136"/>
      <c r="BH2262" s="136"/>
      <c r="BI2262" s="136"/>
      <c r="BJ2262" s="136"/>
      <c r="BK2262" s="136"/>
      <c r="BL2262" s="136"/>
      <c r="BM2262" s="136"/>
      <c r="BN2262" s="136"/>
      <c r="BO2262" s="136"/>
      <c r="BP2262" s="136"/>
      <c r="BQ2262" s="136"/>
      <c r="BR2262" s="136"/>
      <c r="BS2262" s="136"/>
      <c r="BT2262" s="136"/>
      <c r="BU2262" s="136"/>
      <c r="BV2262" s="136"/>
      <c r="BW2262" s="136"/>
      <c r="BX2262" s="136"/>
      <c r="BY2262" s="136"/>
      <c r="BZ2262" s="136"/>
      <c r="CA2262" s="136"/>
      <c r="CB2262" s="136"/>
      <c r="CC2262" s="136"/>
      <c r="CD2262" s="136"/>
      <c r="CE2262" s="136"/>
      <c r="CF2262" s="136"/>
      <c r="CG2262" s="136"/>
      <c r="CH2262" s="136"/>
      <c r="CI2262" s="136"/>
      <c r="CJ2262" s="136"/>
      <c r="CK2262" s="136"/>
      <c r="CL2262" s="136"/>
      <c r="CM2262" s="136"/>
      <c r="CN2262" s="136"/>
      <c r="CO2262" s="136"/>
      <c r="CP2262" s="136"/>
      <c r="CQ2262" s="136"/>
      <c r="CR2262" s="136"/>
      <c r="CS2262" s="136"/>
      <c r="CT2262" s="136"/>
      <c r="CU2262" s="136"/>
      <c r="CV2262" s="136"/>
      <c r="CW2262" s="136"/>
      <c r="CX2262" s="136"/>
      <c r="CY2262" s="136"/>
      <c r="CZ2262" s="136"/>
      <c r="DA2262" s="136"/>
      <c r="DB2262" s="136"/>
      <c r="DC2262" s="136"/>
      <c r="DD2262" s="136"/>
      <c r="DE2262" s="136"/>
      <c r="DF2262" s="136"/>
      <c r="DG2262" s="136"/>
      <c r="DH2262" s="136"/>
      <c r="DI2262" s="136"/>
      <c r="DJ2262" s="136"/>
      <c r="DK2262" s="136"/>
      <c r="DL2262" s="136"/>
      <c r="DM2262" s="136"/>
      <c r="DN2262" s="136"/>
      <c r="DO2262" s="136"/>
      <c r="DP2262" s="136"/>
      <c r="DQ2262" s="136"/>
      <c r="DR2262" s="136"/>
      <c r="DS2262" s="136"/>
      <c r="DT2262" s="136"/>
      <c r="DU2262" s="136"/>
      <c r="DV2262" s="136"/>
      <c r="DW2262" s="136"/>
      <c r="DX2262" s="136"/>
      <c r="DY2262" s="136"/>
      <c r="DZ2262" s="136"/>
      <c r="EA2262" s="136"/>
      <c r="EB2262" s="136"/>
      <c r="EC2262" s="136"/>
      <c r="ED2262" s="136"/>
      <c r="EE2262" s="136"/>
      <c r="EF2262" s="136"/>
      <c r="EG2262" s="136"/>
      <c r="EH2262" s="136"/>
      <c r="EI2262" s="136"/>
      <c r="EJ2262" s="136"/>
      <c r="EK2262" s="136"/>
      <c r="EL2262" s="136"/>
      <c r="EM2262" s="136"/>
      <c r="EN2262" s="136"/>
      <c r="EO2262" s="136"/>
      <c r="EP2262" s="136"/>
      <c r="EQ2262" s="136"/>
      <c r="ER2262" s="136"/>
      <c r="ES2262" s="136"/>
      <c r="ET2262" s="136"/>
      <c r="EU2262" s="136"/>
      <c r="EV2262" s="136"/>
      <c r="EW2262" s="136"/>
      <c r="EX2262" s="136"/>
      <c r="EY2262" s="136"/>
      <c r="EZ2262" s="136"/>
      <c r="FA2262" s="136"/>
      <c r="FB2262" s="136"/>
      <c r="FC2262" s="136"/>
      <c r="FD2262" s="136"/>
      <c r="FE2262" s="136"/>
      <c r="FF2262" s="136"/>
      <c r="FG2262" s="136"/>
      <c r="FH2262" s="136"/>
      <c r="FI2262" s="136"/>
      <c r="FJ2262" s="136"/>
      <c r="FK2262" s="136"/>
      <c r="FL2262" s="136"/>
      <c r="FM2262" s="136"/>
      <c r="FN2262" s="136"/>
      <c r="FO2262" s="136"/>
      <c r="FP2262" s="136"/>
      <c r="FQ2262" s="136"/>
      <c r="FR2262" s="136"/>
      <c r="FS2262" s="136"/>
      <c r="FT2262" s="136"/>
      <c r="FU2262" s="136"/>
      <c r="FV2262" s="136"/>
      <c r="FW2262" s="136"/>
      <c r="FX2262" s="136"/>
      <c r="FY2262" s="136"/>
      <c r="FZ2262" s="136"/>
      <c r="GA2262" s="136"/>
      <c r="GB2262" s="136"/>
      <c r="GC2262" s="136"/>
      <c r="GD2262" s="136"/>
      <c r="GE2262" s="136"/>
      <c r="GF2262" s="136"/>
      <c r="GG2262" s="136"/>
      <c r="GH2262" s="136"/>
      <c r="GI2262" s="136"/>
      <c r="GJ2262" s="136"/>
      <c r="GK2262" s="136"/>
      <c r="GL2262" s="136"/>
      <c r="GM2262" s="136"/>
      <c r="GN2262" s="136"/>
      <c r="GO2262" s="136"/>
      <c r="GP2262" s="136"/>
      <c r="GQ2262" s="136"/>
      <c r="GR2262" s="136"/>
      <c r="GS2262" s="136"/>
      <c r="GT2262" s="136"/>
      <c r="GU2262" s="136"/>
      <c r="GV2262" s="136"/>
      <c r="GW2262" s="136"/>
      <c r="GX2262" s="136"/>
      <c r="GY2262" s="136"/>
      <c r="GZ2262" s="136"/>
      <c r="HA2262" s="136"/>
      <c r="HB2262" s="136"/>
      <c r="HC2262" s="136"/>
      <c r="HD2262" s="136"/>
      <c r="HE2262" s="136"/>
      <c r="HF2262" s="136"/>
      <c r="HG2262" s="136"/>
      <c r="HH2262" s="136"/>
      <c r="HI2262" s="136"/>
      <c r="HJ2262" s="136"/>
      <c r="HK2262" s="136"/>
      <c r="HL2262" s="136"/>
      <c r="HM2262" s="136"/>
      <c r="HN2262" s="136"/>
      <c r="HO2262" s="136"/>
      <c r="HP2262" s="136"/>
      <c r="HQ2262" s="136"/>
      <c r="HR2262" s="136"/>
      <c r="HS2262" s="136"/>
      <c r="HT2262" s="136"/>
      <c r="HU2262" s="136"/>
      <c r="HV2262" s="136"/>
      <c r="HW2262" s="136"/>
      <c r="HX2262" s="136"/>
      <c r="HY2262" s="136"/>
      <c r="HZ2262" s="136"/>
      <c r="IA2262" s="136"/>
      <c r="IB2262" s="136"/>
      <c r="IC2262" s="136"/>
      <c r="ID2262" s="136"/>
      <c r="IE2262" s="136"/>
      <c r="IF2262" s="136"/>
      <c r="IG2262" s="136"/>
    </row>
    <row r="2263" spans="1:241" ht="15" customHeight="1" x14ac:dyDescent="0.25">
      <c r="A2263" s="321" t="s">
        <v>243</v>
      </c>
      <c r="B2263" s="217">
        <v>15015786</v>
      </c>
      <c r="C2263" s="217">
        <v>10269094</v>
      </c>
      <c r="D2263" s="217">
        <v>1096937</v>
      </c>
      <c r="E2263" s="217">
        <v>1298593</v>
      </c>
      <c r="F2263" s="217">
        <v>2481983</v>
      </c>
      <c r="G2263" s="217">
        <v>755815</v>
      </c>
      <c r="H2263" s="235">
        <v>30918208</v>
      </c>
      <c r="I2263" s="136"/>
      <c r="J2263" s="321" t="s">
        <v>204</v>
      </c>
      <c r="K2263" s="217">
        <v>8448317</v>
      </c>
      <c r="L2263" s="217">
        <v>5118688</v>
      </c>
      <c r="M2263" s="217">
        <v>701324</v>
      </c>
      <c r="N2263" s="217">
        <v>899407</v>
      </c>
      <c r="O2263" s="217">
        <v>1877498</v>
      </c>
      <c r="P2263" s="217">
        <v>572886</v>
      </c>
      <c r="Q2263" s="235">
        <v>17618120</v>
      </c>
      <c r="R2263" s="136"/>
      <c r="S2263" s="136"/>
      <c r="T2263" s="136"/>
      <c r="U2263" s="136"/>
      <c r="V2263" s="136"/>
      <c r="W2263" s="136"/>
      <c r="X2263" s="136"/>
      <c r="Y2263" s="136"/>
      <c r="Z2263" s="136"/>
      <c r="AA2263" s="136"/>
      <c r="AB2263" s="136"/>
      <c r="AC2263" s="136"/>
      <c r="AD2263" s="136"/>
      <c r="AE2263" s="136"/>
      <c r="AF2263" s="136"/>
      <c r="AG2263" s="136"/>
      <c r="AH2263" s="136"/>
      <c r="AI2263" s="136"/>
      <c r="AJ2263" s="136"/>
      <c r="AK2263" s="136"/>
      <c r="AL2263" s="136"/>
      <c r="AM2263" s="136"/>
      <c r="AN2263" s="136"/>
      <c r="AO2263" s="136"/>
      <c r="AP2263" s="136"/>
      <c r="AQ2263" s="136"/>
      <c r="AR2263" s="136"/>
      <c r="AS2263" s="136"/>
      <c r="AT2263" s="136"/>
      <c r="AU2263" s="136"/>
      <c r="AV2263" s="136"/>
      <c r="AW2263" s="136"/>
      <c r="AX2263" s="136"/>
      <c r="AY2263" s="136"/>
      <c r="AZ2263" s="136"/>
      <c r="BA2263" s="136"/>
      <c r="BB2263" s="136"/>
      <c r="BC2263" s="136"/>
      <c r="BD2263" s="136"/>
      <c r="BE2263" s="136"/>
      <c r="BF2263" s="136"/>
      <c r="BG2263" s="136"/>
      <c r="BH2263" s="136"/>
      <c r="BI2263" s="136"/>
      <c r="BJ2263" s="136"/>
      <c r="BK2263" s="136"/>
      <c r="BL2263" s="136"/>
      <c r="BM2263" s="136"/>
      <c r="BN2263" s="136"/>
      <c r="BO2263" s="136"/>
      <c r="BP2263" s="136"/>
      <c r="BQ2263" s="136"/>
      <c r="BR2263" s="136"/>
      <c r="BS2263" s="136"/>
      <c r="BT2263" s="136"/>
      <c r="BU2263" s="136"/>
      <c r="BV2263" s="136"/>
      <c r="BW2263" s="136"/>
      <c r="BX2263" s="136"/>
      <c r="BY2263" s="136"/>
      <c r="BZ2263" s="136"/>
      <c r="CA2263" s="136"/>
      <c r="CB2263" s="136"/>
      <c r="CC2263" s="136"/>
      <c r="CD2263" s="136"/>
      <c r="CE2263" s="136"/>
      <c r="CF2263" s="136"/>
      <c r="CG2263" s="136"/>
      <c r="CH2263" s="136"/>
      <c r="CI2263" s="136"/>
      <c r="CJ2263" s="136"/>
      <c r="CK2263" s="136"/>
      <c r="CL2263" s="136"/>
      <c r="CM2263" s="136"/>
      <c r="CN2263" s="136"/>
      <c r="CO2263" s="136"/>
      <c r="CP2263" s="136"/>
      <c r="CQ2263" s="136"/>
      <c r="CR2263" s="136"/>
      <c r="CS2263" s="136"/>
      <c r="CT2263" s="136"/>
      <c r="CU2263" s="136"/>
      <c r="CV2263" s="136"/>
      <c r="CW2263" s="136"/>
      <c r="CX2263" s="136"/>
      <c r="CY2263" s="136"/>
      <c r="CZ2263" s="136"/>
      <c r="DA2263" s="136"/>
      <c r="DB2263" s="136"/>
      <c r="DC2263" s="136"/>
      <c r="DD2263" s="136"/>
      <c r="DE2263" s="136"/>
      <c r="DF2263" s="136"/>
      <c r="DG2263" s="136"/>
      <c r="DH2263" s="136"/>
      <c r="DI2263" s="136"/>
      <c r="DJ2263" s="136"/>
      <c r="DK2263" s="136"/>
      <c r="DL2263" s="136"/>
      <c r="DM2263" s="136"/>
      <c r="DN2263" s="136"/>
      <c r="DO2263" s="136"/>
      <c r="DP2263" s="136"/>
      <c r="DQ2263" s="136"/>
      <c r="DR2263" s="136"/>
      <c r="DS2263" s="136"/>
      <c r="DT2263" s="136"/>
      <c r="DU2263" s="136"/>
      <c r="DV2263" s="136"/>
      <c r="DW2263" s="136"/>
      <c r="DX2263" s="136"/>
      <c r="DY2263" s="136"/>
      <c r="DZ2263" s="136"/>
      <c r="EA2263" s="136"/>
      <c r="EB2263" s="136"/>
      <c r="EC2263" s="136"/>
      <c r="ED2263" s="136"/>
      <c r="EE2263" s="136"/>
      <c r="EF2263" s="136"/>
      <c r="EG2263" s="136"/>
      <c r="EH2263" s="136"/>
      <c r="EI2263" s="136"/>
      <c r="EJ2263" s="136"/>
      <c r="EK2263" s="136"/>
      <c r="EL2263" s="136"/>
      <c r="EM2263" s="136"/>
      <c r="EN2263" s="136"/>
      <c r="EO2263" s="136"/>
      <c r="EP2263" s="136"/>
      <c r="EQ2263" s="136"/>
      <c r="ER2263" s="136"/>
      <c r="ES2263" s="136"/>
      <c r="ET2263" s="136"/>
      <c r="EU2263" s="136"/>
      <c r="EV2263" s="136"/>
      <c r="EW2263" s="136"/>
      <c r="EX2263" s="136"/>
      <c r="EY2263" s="136"/>
      <c r="EZ2263" s="136"/>
      <c r="FA2263" s="136"/>
      <c r="FB2263" s="136"/>
      <c r="FC2263" s="136"/>
      <c r="FD2263" s="136"/>
      <c r="FE2263" s="136"/>
      <c r="FF2263" s="136"/>
      <c r="FG2263" s="136"/>
      <c r="FH2263" s="136"/>
      <c r="FI2263" s="136"/>
      <c r="FJ2263" s="136"/>
      <c r="FK2263" s="136"/>
      <c r="FL2263" s="136"/>
      <c r="FM2263" s="136"/>
      <c r="FN2263" s="136"/>
      <c r="FO2263" s="136"/>
      <c r="FP2263" s="136"/>
      <c r="FQ2263" s="136"/>
      <c r="FR2263" s="136"/>
      <c r="FS2263" s="136"/>
      <c r="FT2263" s="136"/>
      <c r="FU2263" s="136"/>
      <c r="FV2263" s="136"/>
      <c r="FW2263" s="136"/>
      <c r="FX2263" s="136"/>
      <c r="FY2263" s="136"/>
      <c r="FZ2263" s="136"/>
      <c r="GA2263" s="136"/>
      <c r="GB2263" s="136"/>
      <c r="GC2263" s="136"/>
      <c r="GD2263" s="136"/>
      <c r="GE2263" s="136"/>
      <c r="GF2263" s="136"/>
      <c r="GG2263" s="136"/>
      <c r="GH2263" s="136"/>
      <c r="GI2263" s="136"/>
      <c r="GJ2263" s="136"/>
      <c r="GK2263" s="136"/>
      <c r="GL2263" s="136"/>
      <c r="GM2263" s="136"/>
      <c r="GN2263" s="136"/>
      <c r="GO2263" s="136"/>
      <c r="GP2263" s="136"/>
      <c r="GQ2263" s="136"/>
      <c r="GR2263" s="136"/>
      <c r="GS2263" s="136"/>
      <c r="GT2263" s="136"/>
      <c r="GU2263" s="136"/>
      <c r="GV2263" s="136"/>
      <c r="GW2263" s="136"/>
      <c r="GX2263" s="136"/>
      <c r="GY2263" s="136"/>
      <c r="GZ2263" s="136"/>
      <c r="HA2263" s="136"/>
      <c r="HB2263" s="136"/>
      <c r="HC2263" s="136"/>
      <c r="HD2263" s="136"/>
      <c r="HE2263" s="136"/>
      <c r="HF2263" s="136"/>
      <c r="HG2263" s="136"/>
      <c r="HH2263" s="136"/>
      <c r="HI2263" s="136"/>
      <c r="HJ2263" s="136"/>
      <c r="HK2263" s="136"/>
      <c r="HL2263" s="136"/>
      <c r="HM2263" s="136"/>
      <c r="HN2263" s="136"/>
      <c r="HO2263" s="136"/>
      <c r="HP2263" s="136"/>
      <c r="HQ2263" s="136"/>
      <c r="HR2263" s="136"/>
      <c r="HS2263" s="136"/>
      <c r="HT2263" s="136"/>
      <c r="HU2263" s="136"/>
      <c r="HV2263" s="136"/>
      <c r="HW2263" s="136"/>
      <c r="HX2263" s="136"/>
      <c r="HY2263" s="136"/>
      <c r="HZ2263" s="136"/>
      <c r="IA2263" s="136"/>
      <c r="IB2263" s="136"/>
      <c r="IC2263" s="136"/>
      <c r="ID2263" s="136"/>
      <c r="IE2263" s="136"/>
      <c r="IF2263" s="136"/>
      <c r="IG2263" s="136"/>
    </row>
    <row r="2264" spans="1:241" ht="15" customHeight="1" x14ac:dyDescent="0.25">
      <c r="A2264" s="321" t="s">
        <v>242</v>
      </c>
      <c r="B2264" s="217">
        <v>12151767</v>
      </c>
      <c r="C2264" s="217">
        <v>10273559</v>
      </c>
      <c r="D2264" s="217">
        <v>921900</v>
      </c>
      <c r="E2264" s="217">
        <v>1564132</v>
      </c>
      <c r="F2264" s="217">
        <v>2780752</v>
      </c>
      <c r="G2264" s="217">
        <v>584625</v>
      </c>
      <c r="H2264" s="235">
        <v>28276735</v>
      </c>
      <c r="I2264" s="136"/>
      <c r="J2264" s="321" t="s">
        <v>203</v>
      </c>
      <c r="K2264" s="217">
        <v>12570804</v>
      </c>
      <c r="L2264" s="217">
        <v>5701811</v>
      </c>
      <c r="M2264" s="217">
        <v>785834</v>
      </c>
      <c r="N2264" s="217">
        <v>842239</v>
      </c>
      <c r="O2264" s="217">
        <v>1847985</v>
      </c>
      <c r="P2264" s="217">
        <v>480203</v>
      </c>
      <c r="Q2264" s="235">
        <v>22228876</v>
      </c>
      <c r="R2264" s="136"/>
      <c r="S2264" s="136"/>
      <c r="T2264" s="136"/>
      <c r="U2264" s="136"/>
      <c r="V2264" s="136"/>
      <c r="W2264" s="136"/>
      <c r="X2264" s="136"/>
      <c r="Y2264" s="136"/>
      <c r="Z2264" s="136"/>
      <c r="AA2264" s="136"/>
      <c r="AB2264" s="136"/>
      <c r="AC2264" s="136"/>
      <c r="AD2264" s="136"/>
      <c r="AE2264" s="136"/>
      <c r="AF2264" s="136"/>
      <c r="AG2264" s="136"/>
      <c r="AH2264" s="136"/>
      <c r="AI2264" s="136"/>
      <c r="AJ2264" s="136"/>
      <c r="AK2264" s="136"/>
      <c r="AL2264" s="136"/>
      <c r="AM2264" s="136"/>
      <c r="AN2264" s="136"/>
      <c r="AO2264" s="136"/>
      <c r="AP2264" s="136"/>
      <c r="AQ2264" s="136"/>
      <c r="AR2264" s="136"/>
      <c r="AS2264" s="136"/>
      <c r="AT2264" s="136"/>
      <c r="AU2264" s="136"/>
      <c r="AV2264" s="136"/>
      <c r="AW2264" s="136"/>
      <c r="AX2264" s="136"/>
      <c r="AY2264" s="136"/>
      <c r="AZ2264" s="136"/>
      <c r="BA2264" s="136"/>
      <c r="BB2264" s="136"/>
      <c r="BC2264" s="136"/>
      <c r="BD2264" s="136"/>
      <c r="BE2264" s="136"/>
      <c r="BF2264" s="136"/>
      <c r="BG2264" s="136"/>
      <c r="BH2264" s="136"/>
      <c r="BI2264" s="136"/>
      <c r="BJ2264" s="136"/>
      <c r="BK2264" s="136"/>
      <c r="BL2264" s="136"/>
      <c r="BM2264" s="136"/>
      <c r="BN2264" s="136"/>
      <c r="BO2264" s="136"/>
      <c r="BP2264" s="136"/>
      <c r="BQ2264" s="136"/>
      <c r="BR2264" s="136"/>
      <c r="BS2264" s="136"/>
      <c r="BT2264" s="136"/>
      <c r="BU2264" s="136"/>
      <c r="BV2264" s="136"/>
      <c r="BW2264" s="136"/>
      <c r="BX2264" s="136"/>
      <c r="BY2264" s="136"/>
      <c r="BZ2264" s="136"/>
      <c r="CA2264" s="136"/>
      <c r="CB2264" s="136"/>
      <c r="CC2264" s="136"/>
      <c r="CD2264" s="136"/>
      <c r="CE2264" s="136"/>
      <c r="CF2264" s="136"/>
      <c r="CG2264" s="136"/>
      <c r="CH2264" s="136"/>
      <c r="CI2264" s="136"/>
      <c r="CJ2264" s="136"/>
      <c r="CK2264" s="136"/>
      <c r="CL2264" s="136"/>
      <c r="CM2264" s="136"/>
      <c r="CN2264" s="136"/>
      <c r="CO2264" s="136"/>
      <c r="CP2264" s="136"/>
      <c r="CQ2264" s="136"/>
      <c r="CR2264" s="136"/>
      <c r="CS2264" s="136"/>
      <c r="CT2264" s="136"/>
      <c r="CU2264" s="136"/>
      <c r="CV2264" s="136"/>
      <c r="CW2264" s="136"/>
      <c r="CX2264" s="136"/>
      <c r="CY2264" s="136"/>
      <c r="CZ2264" s="136"/>
      <c r="DA2264" s="136"/>
      <c r="DB2264" s="136"/>
      <c r="DC2264" s="136"/>
      <c r="DD2264" s="136"/>
      <c r="DE2264" s="136"/>
      <c r="DF2264" s="136"/>
      <c r="DG2264" s="136"/>
      <c r="DH2264" s="136"/>
      <c r="DI2264" s="136"/>
      <c r="DJ2264" s="136"/>
      <c r="DK2264" s="136"/>
      <c r="DL2264" s="136"/>
      <c r="DM2264" s="136"/>
      <c r="DN2264" s="136"/>
      <c r="DO2264" s="136"/>
      <c r="DP2264" s="136"/>
      <c r="DQ2264" s="136"/>
      <c r="DR2264" s="136"/>
      <c r="DS2264" s="136"/>
      <c r="DT2264" s="136"/>
      <c r="DU2264" s="136"/>
      <c r="DV2264" s="136"/>
      <c r="DW2264" s="136"/>
      <c r="DX2264" s="136"/>
      <c r="DY2264" s="136"/>
      <c r="DZ2264" s="136"/>
      <c r="EA2264" s="136"/>
      <c r="EB2264" s="136"/>
      <c r="EC2264" s="136"/>
      <c r="ED2264" s="136"/>
      <c r="EE2264" s="136"/>
      <c r="EF2264" s="136"/>
      <c r="EG2264" s="136"/>
      <c r="EH2264" s="136"/>
      <c r="EI2264" s="136"/>
      <c r="EJ2264" s="136"/>
      <c r="EK2264" s="136"/>
      <c r="EL2264" s="136"/>
      <c r="EM2264" s="136"/>
      <c r="EN2264" s="136"/>
      <c r="EO2264" s="136"/>
      <c r="EP2264" s="136"/>
      <c r="EQ2264" s="136"/>
      <c r="ER2264" s="136"/>
      <c r="ES2264" s="136"/>
      <c r="ET2264" s="136"/>
      <c r="EU2264" s="136"/>
      <c r="EV2264" s="136"/>
      <c r="EW2264" s="136"/>
      <c r="EX2264" s="136"/>
      <c r="EY2264" s="136"/>
      <c r="EZ2264" s="136"/>
      <c r="FA2264" s="136"/>
      <c r="FB2264" s="136"/>
      <c r="FC2264" s="136"/>
      <c r="FD2264" s="136"/>
      <c r="FE2264" s="136"/>
      <c r="FF2264" s="136"/>
      <c r="FG2264" s="136"/>
      <c r="FH2264" s="136"/>
      <c r="FI2264" s="136"/>
      <c r="FJ2264" s="136"/>
      <c r="FK2264" s="136"/>
      <c r="FL2264" s="136"/>
      <c r="FM2264" s="136"/>
      <c r="FN2264" s="136"/>
      <c r="FO2264" s="136"/>
      <c r="FP2264" s="136"/>
      <c r="FQ2264" s="136"/>
      <c r="FR2264" s="136"/>
      <c r="FS2264" s="136"/>
      <c r="FT2264" s="136"/>
      <c r="FU2264" s="136"/>
      <c r="FV2264" s="136"/>
      <c r="FW2264" s="136"/>
      <c r="FX2264" s="136"/>
      <c r="FY2264" s="136"/>
      <c r="FZ2264" s="136"/>
      <c r="GA2264" s="136"/>
      <c r="GB2264" s="136"/>
      <c r="GC2264" s="136"/>
      <c r="GD2264" s="136"/>
      <c r="GE2264" s="136"/>
      <c r="GF2264" s="136"/>
      <c r="GG2264" s="136"/>
      <c r="GH2264" s="136"/>
      <c r="GI2264" s="136"/>
      <c r="GJ2264" s="136"/>
      <c r="GK2264" s="136"/>
      <c r="GL2264" s="136"/>
      <c r="GM2264" s="136"/>
      <c r="GN2264" s="136"/>
      <c r="GO2264" s="136"/>
      <c r="GP2264" s="136"/>
      <c r="GQ2264" s="136"/>
      <c r="GR2264" s="136"/>
      <c r="GS2264" s="136"/>
      <c r="GT2264" s="136"/>
      <c r="GU2264" s="136"/>
      <c r="GV2264" s="136"/>
      <c r="GW2264" s="136"/>
      <c r="GX2264" s="136"/>
      <c r="GY2264" s="136"/>
      <c r="GZ2264" s="136"/>
      <c r="HA2264" s="136"/>
      <c r="HB2264" s="136"/>
      <c r="HC2264" s="136"/>
      <c r="HD2264" s="136"/>
      <c r="HE2264" s="136"/>
      <c r="HF2264" s="136"/>
      <c r="HG2264" s="136"/>
      <c r="HH2264" s="136"/>
      <c r="HI2264" s="136"/>
      <c r="HJ2264" s="136"/>
      <c r="HK2264" s="136"/>
      <c r="HL2264" s="136"/>
      <c r="HM2264" s="136"/>
      <c r="HN2264" s="136"/>
      <c r="HO2264" s="136"/>
      <c r="HP2264" s="136"/>
      <c r="HQ2264" s="136"/>
      <c r="HR2264" s="136"/>
      <c r="HS2264" s="136"/>
      <c r="HT2264" s="136"/>
      <c r="HU2264" s="136"/>
      <c r="HV2264" s="136"/>
      <c r="HW2264" s="136"/>
      <c r="HX2264" s="136"/>
      <c r="HY2264" s="136"/>
      <c r="HZ2264" s="136"/>
      <c r="IA2264" s="136"/>
      <c r="IB2264" s="136"/>
      <c r="IC2264" s="136"/>
      <c r="ID2264" s="136"/>
      <c r="IE2264" s="136"/>
      <c r="IF2264" s="136"/>
      <c r="IG2264" s="136"/>
    </row>
    <row r="2265" spans="1:241" ht="15" customHeight="1" x14ac:dyDescent="0.25">
      <c r="A2265" s="321" t="s">
        <v>365</v>
      </c>
      <c r="B2265" s="217">
        <v>11371267</v>
      </c>
      <c r="C2265" s="217">
        <v>7458709</v>
      </c>
      <c r="D2265" s="217">
        <v>838243</v>
      </c>
      <c r="E2265" s="217">
        <v>1518069</v>
      </c>
      <c r="F2265" s="217">
        <v>2085908</v>
      </c>
      <c r="G2265" s="217">
        <v>366609</v>
      </c>
      <c r="H2265" s="235">
        <v>23638805</v>
      </c>
      <c r="I2265" s="136"/>
      <c r="J2265" s="321" t="s">
        <v>351</v>
      </c>
      <c r="K2265" s="217">
        <v>10780557</v>
      </c>
      <c r="L2265" s="217">
        <v>5114392</v>
      </c>
      <c r="M2265" s="217">
        <v>961087</v>
      </c>
      <c r="N2265" s="217">
        <v>867486</v>
      </c>
      <c r="O2265" s="217">
        <v>1940989</v>
      </c>
      <c r="P2265" s="217">
        <v>601592</v>
      </c>
      <c r="Q2265" s="235">
        <v>20266103</v>
      </c>
      <c r="R2265" s="136"/>
      <c r="S2265" s="136"/>
      <c r="T2265" s="136"/>
      <c r="U2265" s="136"/>
      <c r="V2265" s="136"/>
      <c r="W2265" s="136"/>
      <c r="X2265" s="136"/>
      <c r="Y2265" s="136"/>
      <c r="Z2265" s="136"/>
      <c r="AA2265" s="136"/>
      <c r="AB2265" s="136"/>
      <c r="AC2265" s="136"/>
      <c r="AD2265" s="136"/>
      <c r="AE2265" s="136"/>
      <c r="AF2265" s="136"/>
      <c r="AG2265" s="136"/>
      <c r="AH2265" s="136"/>
      <c r="AI2265" s="136"/>
      <c r="AJ2265" s="136"/>
      <c r="AK2265" s="136"/>
      <c r="AL2265" s="136"/>
      <c r="AM2265" s="136"/>
      <c r="AN2265" s="136"/>
      <c r="AO2265" s="136"/>
      <c r="AP2265" s="136"/>
      <c r="AQ2265" s="136"/>
      <c r="AR2265" s="136"/>
      <c r="AS2265" s="136"/>
      <c r="AT2265" s="136"/>
      <c r="AU2265" s="136"/>
      <c r="AV2265" s="136"/>
      <c r="AW2265" s="136"/>
      <c r="AX2265" s="136"/>
      <c r="AY2265" s="136"/>
      <c r="AZ2265" s="136"/>
      <c r="BA2265" s="136"/>
      <c r="BB2265" s="136"/>
      <c r="BC2265" s="136"/>
      <c r="BD2265" s="136"/>
      <c r="BE2265" s="136"/>
      <c r="BF2265" s="136"/>
      <c r="BG2265" s="136"/>
      <c r="BH2265" s="136"/>
      <c r="BI2265" s="136"/>
      <c r="BJ2265" s="136"/>
      <c r="BK2265" s="136"/>
      <c r="BL2265" s="136"/>
      <c r="BM2265" s="136"/>
      <c r="BN2265" s="136"/>
      <c r="BO2265" s="136"/>
      <c r="BP2265" s="136"/>
      <c r="BQ2265" s="136"/>
      <c r="BR2265" s="136"/>
      <c r="BS2265" s="136"/>
      <c r="BT2265" s="136"/>
      <c r="BU2265" s="136"/>
      <c r="BV2265" s="136"/>
      <c r="BW2265" s="136"/>
      <c r="BX2265" s="136"/>
      <c r="BY2265" s="136"/>
      <c r="BZ2265" s="136"/>
      <c r="CA2265" s="136"/>
      <c r="CB2265" s="136"/>
      <c r="CC2265" s="136"/>
      <c r="CD2265" s="136"/>
      <c r="CE2265" s="136"/>
      <c r="CF2265" s="136"/>
      <c r="CG2265" s="136"/>
      <c r="CH2265" s="136"/>
      <c r="CI2265" s="136"/>
      <c r="CJ2265" s="136"/>
      <c r="CK2265" s="136"/>
      <c r="CL2265" s="136"/>
      <c r="CM2265" s="136"/>
      <c r="CN2265" s="136"/>
      <c r="CO2265" s="136"/>
      <c r="CP2265" s="136"/>
      <c r="CQ2265" s="136"/>
      <c r="CR2265" s="136"/>
      <c r="CS2265" s="136"/>
      <c r="CT2265" s="136"/>
      <c r="CU2265" s="136"/>
      <c r="CV2265" s="136"/>
      <c r="CW2265" s="136"/>
      <c r="CX2265" s="136"/>
      <c r="CY2265" s="136"/>
      <c r="CZ2265" s="136"/>
      <c r="DA2265" s="136"/>
      <c r="DB2265" s="136"/>
      <c r="DC2265" s="136"/>
      <c r="DD2265" s="136"/>
      <c r="DE2265" s="136"/>
      <c r="DF2265" s="136"/>
      <c r="DG2265" s="136"/>
      <c r="DH2265" s="136"/>
      <c r="DI2265" s="136"/>
      <c r="DJ2265" s="136"/>
      <c r="DK2265" s="136"/>
      <c r="DL2265" s="136"/>
      <c r="DM2265" s="136"/>
      <c r="DN2265" s="136"/>
      <c r="DO2265" s="136"/>
      <c r="DP2265" s="136"/>
      <c r="DQ2265" s="136"/>
      <c r="DR2265" s="136"/>
      <c r="DS2265" s="136"/>
      <c r="DT2265" s="136"/>
      <c r="DU2265" s="136"/>
      <c r="DV2265" s="136"/>
      <c r="DW2265" s="136"/>
      <c r="DX2265" s="136"/>
      <c r="DY2265" s="136"/>
      <c r="DZ2265" s="136"/>
      <c r="EA2265" s="136"/>
      <c r="EB2265" s="136"/>
      <c r="EC2265" s="136"/>
      <c r="ED2265" s="136"/>
      <c r="EE2265" s="136"/>
      <c r="EF2265" s="136"/>
      <c r="EG2265" s="136"/>
      <c r="EH2265" s="136"/>
      <c r="EI2265" s="136"/>
      <c r="EJ2265" s="136"/>
      <c r="EK2265" s="136"/>
      <c r="EL2265" s="136"/>
      <c r="EM2265" s="136"/>
      <c r="EN2265" s="136"/>
      <c r="EO2265" s="136"/>
      <c r="EP2265" s="136"/>
      <c r="EQ2265" s="136"/>
      <c r="ER2265" s="136"/>
      <c r="ES2265" s="136"/>
      <c r="ET2265" s="136"/>
      <c r="EU2265" s="136"/>
      <c r="EV2265" s="136"/>
      <c r="EW2265" s="136"/>
      <c r="EX2265" s="136"/>
      <c r="EY2265" s="136"/>
      <c r="EZ2265" s="136"/>
      <c r="FA2265" s="136"/>
      <c r="FB2265" s="136"/>
      <c r="FC2265" s="136"/>
      <c r="FD2265" s="136"/>
      <c r="FE2265" s="136"/>
      <c r="FF2265" s="136"/>
      <c r="FG2265" s="136"/>
      <c r="FH2265" s="136"/>
      <c r="FI2265" s="136"/>
      <c r="FJ2265" s="136"/>
      <c r="FK2265" s="136"/>
      <c r="FL2265" s="136"/>
      <c r="FM2265" s="136"/>
      <c r="FN2265" s="136"/>
      <c r="FO2265" s="136"/>
      <c r="FP2265" s="136"/>
      <c r="FQ2265" s="136"/>
      <c r="FR2265" s="136"/>
      <c r="FS2265" s="136"/>
      <c r="FT2265" s="136"/>
      <c r="FU2265" s="136"/>
      <c r="FV2265" s="136"/>
      <c r="FW2265" s="136"/>
      <c r="FX2265" s="136"/>
      <c r="FY2265" s="136"/>
      <c r="FZ2265" s="136"/>
      <c r="GA2265" s="136"/>
      <c r="GB2265" s="136"/>
      <c r="GC2265" s="136"/>
      <c r="GD2265" s="136"/>
      <c r="GE2265" s="136"/>
      <c r="GF2265" s="136"/>
      <c r="GG2265" s="136"/>
      <c r="GH2265" s="136"/>
      <c r="GI2265" s="136"/>
      <c r="GJ2265" s="136"/>
      <c r="GK2265" s="136"/>
      <c r="GL2265" s="136"/>
      <c r="GM2265" s="136"/>
      <c r="GN2265" s="136"/>
      <c r="GO2265" s="136"/>
      <c r="GP2265" s="136"/>
      <c r="GQ2265" s="136"/>
      <c r="GR2265" s="136"/>
      <c r="GS2265" s="136"/>
      <c r="GT2265" s="136"/>
      <c r="GU2265" s="136"/>
      <c r="GV2265" s="136"/>
      <c r="GW2265" s="136"/>
      <c r="GX2265" s="136"/>
      <c r="GY2265" s="136"/>
      <c r="GZ2265" s="136"/>
      <c r="HA2265" s="136"/>
      <c r="HB2265" s="136"/>
      <c r="HC2265" s="136"/>
      <c r="HD2265" s="136"/>
      <c r="HE2265" s="136"/>
      <c r="HF2265" s="136"/>
      <c r="HG2265" s="136"/>
      <c r="HH2265" s="136"/>
      <c r="HI2265" s="136"/>
      <c r="HJ2265" s="136"/>
      <c r="HK2265" s="136"/>
      <c r="HL2265" s="136"/>
      <c r="HM2265" s="136"/>
      <c r="HN2265" s="136"/>
      <c r="HO2265" s="136"/>
      <c r="HP2265" s="136"/>
      <c r="HQ2265" s="136"/>
      <c r="HR2265" s="136"/>
      <c r="HS2265" s="136"/>
      <c r="HT2265" s="136"/>
      <c r="HU2265" s="136"/>
      <c r="HV2265" s="136"/>
      <c r="HW2265" s="136"/>
      <c r="HX2265" s="136"/>
      <c r="HY2265" s="136"/>
      <c r="HZ2265" s="136"/>
      <c r="IA2265" s="136"/>
      <c r="IB2265" s="136"/>
      <c r="IC2265" s="136"/>
      <c r="ID2265" s="136"/>
      <c r="IE2265" s="136"/>
      <c r="IF2265" s="136"/>
      <c r="IG2265" s="136"/>
    </row>
    <row r="2266" spans="1:241" ht="15" customHeight="1" x14ac:dyDescent="0.25">
      <c r="A2266" s="214" t="s">
        <v>1237</v>
      </c>
      <c r="B2266" s="199">
        <v>216597230</v>
      </c>
      <c r="C2266" s="199">
        <v>174645922</v>
      </c>
      <c r="D2266" s="199">
        <v>15577814</v>
      </c>
      <c r="E2266" s="199">
        <v>26776702</v>
      </c>
      <c r="F2266" s="199">
        <v>47034119</v>
      </c>
      <c r="G2266" s="199">
        <v>11499527</v>
      </c>
      <c r="H2266" s="240">
        <v>492131314</v>
      </c>
      <c r="I2266" s="136"/>
      <c r="J2266" s="321" t="s">
        <v>871</v>
      </c>
      <c r="K2266" s="217">
        <v>12037898</v>
      </c>
      <c r="L2266" s="217">
        <v>5844922</v>
      </c>
      <c r="M2266" s="217">
        <v>1056550</v>
      </c>
      <c r="N2266" s="217">
        <v>1474905</v>
      </c>
      <c r="O2266" s="217">
        <v>2024219</v>
      </c>
      <c r="P2266" s="217">
        <v>695290</v>
      </c>
      <c r="Q2266" s="235">
        <v>23133784</v>
      </c>
      <c r="R2266" s="136"/>
      <c r="S2266" s="136"/>
      <c r="T2266" s="136"/>
      <c r="U2266" s="136"/>
      <c r="V2266" s="136"/>
      <c r="W2266" s="136"/>
      <c r="X2266" s="136"/>
      <c r="Y2266" s="136"/>
      <c r="Z2266" s="136"/>
      <c r="AA2266" s="136"/>
      <c r="AB2266" s="136"/>
      <c r="AC2266" s="136"/>
      <c r="AD2266" s="136"/>
      <c r="AE2266" s="136"/>
      <c r="AF2266" s="136"/>
      <c r="AG2266" s="136"/>
      <c r="AH2266" s="136"/>
      <c r="AI2266" s="136"/>
      <c r="AJ2266" s="136"/>
      <c r="AK2266" s="136"/>
      <c r="AL2266" s="136"/>
      <c r="AM2266" s="136"/>
      <c r="AN2266" s="136"/>
      <c r="AO2266" s="136"/>
      <c r="AP2266" s="136"/>
      <c r="AQ2266" s="136"/>
      <c r="AR2266" s="136"/>
      <c r="AS2266" s="136"/>
      <c r="AT2266" s="136"/>
      <c r="AU2266" s="136"/>
      <c r="AV2266" s="136"/>
      <c r="AW2266" s="136"/>
      <c r="AX2266" s="136"/>
      <c r="AY2266" s="136"/>
      <c r="AZ2266" s="136"/>
      <c r="BA2266" s="136"/>
      <c r="BB2266" s="136"/>
      <c r="BC2266" s="136"/>
      <c r="BD2266" s="136"/>
      <c r="BE2266" s="136"/>
      <c r="BF2266" s="136"/>
      <c r="BG2266" s="136"/>
      <c r="BH2266" s="136"/>
      <c r="BI2266" s="136"/>
      <c r="BJ2266" s="136"/>
      <c r="BK2266" s="136"/>
      <c r="BL2266" s="136"/>
      <c r="BM2266" s="136"/>
      <c r="BN2266" s="136"/>
      <c r="BO2266" s="136"/>
      <c r="BP2266" s="136"/>
      <c r="BQ2266" s="136"/>
      <c r="BR2266" s="136"/>
      <c r="BS2266" s="136"/>
      <c r="BT2266" s="136"/>
      <c r="BU2266" s="136"/>
      <c r="BV2266" s="136"/>
      <c r="BW2266" s="136"/>
      <c r="BX2266" s="136"/>
      <c r="BY2266" s="136"/>
      <c r="BZ2266" s="136"/>
      <c r="CA2266" s="136"/>
      <c r="CB2266" s="136"/>
      <c r="CC2266" s="136"/>
      <c r="CD2266" s="136"/>
      <c r="CE2266" s="136"/>
      <c r="CF2266" s="136"/>
      <c r="CG2266" s="136"/>
      <c r="CH2266" s="136"/>
      <c r="CI2266" s="136"/>
      <c r="CJ2266" s="136"/>
      <c r="CK2266" s="136"/>
      <c r="CL2266" s="136"/>
      <c r="CM2266" s="136"/>
      <c r="CN2266" s="136"/>
      <c r="CO2266" s="136"/>
      <c r="CP2266" s="136"/>
      <c r="CQ2266" s="136"/>
      <c r="CR2266" s="136"/>
      <c r="CS2266" s="136"/>
      <c r="CT2266" s="136"/>
      <c r="CU2266" s="136"/>
      <c r="CV2266" s="136"/>
      <c r="CW2266" s="136"/>
      <c r="CX2266" s="136"/>
      <c r="CY2266" s="136"/>
      <c r="CZ2266" s="136"/>
      <c r="DA2266" s="136"/>
      <c r="DB2266" s="136"/>
      <c r="DC2266" s="136"/>
      <c r="DD2266" s="136"/>
      <c r="DE2266" s="136"/>
      <c r="DF2266" s="136"/>
      <c r="DG2266" s="136"/>
      <c r="DH2266" s="136"/>
      <c r="DI2266" s="136"/>
      <c r="DJ2266" s="136"/>
      <c r="DK2266" s="136"/>
      <c r="DL2266" s="136"/>
      <c r="DM2266" s="136"/>
      <c r="DN2266" s="136"/>
      <c r="DO2266" s="136"/>
      <c r="DP2266" s="136"/>
      <c r="DQ2266" s="136"/>
      <c r="DR2266" s="136"/>
      <c r="DS2266" s="136"/>
      <c r="DT2266" s="136"/>
      <c r="DU2266" s="136"/>
      <c r="DV2266" s="136"/>
      <c r="DW2266" s="136"/>
      <c r="DX2266" s="136"/>
      <c r="DY2266" s="136"/>
      <c r="DZ2266" s="136"/>
      <c r="EA2266" s="136"/>
      <c r="EB2266" s="136"/>
      <c r="EC2266" s="136"/>
      <c r="ED2266" s="136"/>
      <c r="EE2266" s="136"/>
      <c r="EF2266" s="136"/>
      <c r="EG2266" s="136"/>
      <c r="EH2266" s="136"/>
      <c r="EI2266" s="136"/>
      <c r="EJ2266" s="136"/>
      <c r="EK2266" s="136"/>
      <c r="EL2266" s="136"/>
      <c r="EM2266" s="136"/>
      <c r="EN2266" s="136"/>
      <c r="EO2266" s="136"/>
      <c r="EP2266" s="136"/>
      <c r="EQ2266" s="136"/>
      <c r="ER2266" s="136"/>
      <c r="ES2266" s="136"/>
      <c r="ET2266" s="136"/>
      <c r="EU2266" s="136"/>
      <c r="EV2266" s="136"/>
      <c r="EW2266" s="136"/>
      <c r="EX2266" s="136"/>
      <c r="EY2266" s="136"/>
      <c r="EZ2266" s="136"/>
      <c r="FA2266" s="136"/>
      <c r="FB2266" s="136"/>
      <c r="FC2266" s="136"/>
      <c r="FD2266" s="136"/>
      <c r="FE2266" s="136"/>
      <c r="FF2266" s="136"/>
      <c r="FG2266" s="136"/>
      <c r="FH2266" s="136"/>
      <c r="FI2266" s="136"/>
      <c r="FJ2266" s="136"/>
      <c r="FK2266" s="136"/>
      <c r="FL2266" s="136"/>
      <c r="FM2266" s="136"/>
      <c r="FN2266" s="136"/>
      <c r="FO2266" s="136"/>
      <c r="FP2266" s="136"/>
      <c r="FQ2266" s="136"/>
      <c r="FR2266" s="136"/>
      <c r="FS2266" s="136"/>
      <c r="FT2266" s="136"/>
      <c r="FU2266" s="136"/>
      <c r="FV2266" s="136"/>
      <c r="FW2266" s="136"/>
      <c r="FX2266" s="136"/>
      <c r="FY2266" s="136"/>
      <c r="FZ2266" s="136"/>
      <c r="GA2266" s="136"/>
      <c r="GB2266" s="136"/>
      <c r="GC2266" s="136"/>
      <c r="GD2266" s="136"/>
      <c r="GE2266" s="136"/>
      <c r="GF2266" s="136"/>
      <c r="GG2266" s="136"/>
      <c r="GH2266" s="136"/>
      <c r="GI2266" s="136"/>
      <c r="GJ2266" s="136"/>
      <c r="GK2266" s="136"/>
      <c r="GL2266" s="136"/>
      <c r="GM2266" s="136"/>
      <c r="GN2266" s="136"/>
      <c r="GO2266" s="136"/>
      <c r="GP2266" s="136"/>
      <c r="GQ2266" s="136"/>
      <c r="GR2266" s="136"/>
      <c r="GS2266" s="136"/>
      <c r="GT2266" s="136"/>
      <c r="GU2266" s="136"/>
      <c r="GV2266" s="136"/>
      <c r="GW2266" s="136"/>
      <c r="GX2266" s="136"/>
      <c r="GY2266" s="136"/>
      <c r="GZ2266" s="136"/>
      <c r="HA2266" s="136"/>
      <c r="HB2266" s="136"/>
      <c r="HC2266" s="136"/>
      <c r="HD2266" s="136"/>
      <c r="HE2266" s="136"/>
      <c r="HF2266" s="136"/>
      <c r="HG2266" s="136"/>
      <c r="HH2266" s="136"/>
      <c r="HI2266" s="136"/>
      <c r="HJ2266" s="136"/>
      <c r="HK2266" s="136"/>
      <c r="HL2266" s="136"/>
      <c r="HM2266" s="136"/>
      <c r="HN2266" s="136"/>
      <c r="HO2266" s="136"/>
      <c r="HP2266" s="136"/>
      <c r="HQ2266" s="136"/>
      <c r="HR2266" s="136"/>
      <c r="HS2266" s="136"/>
      <c r="HT2266" s="136"/>
      <c r="HU2266" s="136"/>
      <c r="HV2266" s="136"/>
      <c r="HW2266" s="136"/>
      <c r="HX2266" s="136"/>
      <c r="HY2266" s="136"/>
      <c r="HZ2266" s="136"/>
      <c r="IA2266" s="136"/>
      <c r="IB2266" s="136"/>
      <c r="IC2266" s="136"/>
      <c r="ID2266" s="136"/>
      <c r="IE2266" s="136"/>
      <c r="IF2266" s="136"/>
      <c r="IG2266" s="136"/>
    </row>
    <row r="2267" spans="1:241" ht="15" customHeight="1" x14ac:dyDescent="0.25">
      <c r="A2267" s="215" t="s">
        <v>1238</v>
      </c>
      <c r="B2267" s="324">
        <v>10829861.5</v>
      </c>
      <c r="C2267" s="324">
        <v>8732296.0999999996</v>
      </c>
      <c r="D2267" s="324">
        <v>778890.7</v>
      </c>
      <c r="E2267" s="324">
        <v>1338835.1000000001</v>
      </c>
      <c r="F2267" s="324">
        <v>2351705.9500000002</v>
      </c>
      <c r="G2267" s="324">
        <v>574976.35</v>
      </c>
      <c r="H2267" s="324">
        <v>24606565.699999999</v>
      </c>
      <c r="I2267" s="136"/>
      <c r="J2267" s="321" t="s">
        <v>200</v>
      </c>
      <c r="K2267" s="217">
        <v>9258622</v>
      </c>
      <c r="L2267" s="217">
        <v>5097312</v>
      </c>
      <c r="M2267" s="217">
        <v>820869</v>
      </c>
      <c r="N2267" s="217">
        <v>993204</v>
      </c>
      <c r="O2267" s="217">
        <v>1651558</v>
      </c>
      <c r="P2267" s="217">
        <v>396041</v>
      </c>
      <c r="Q2267" s="235">
        <v>18217606</v>
      </c>
      <c r="R2267" s="136"/>
      <c r="S2267" s="136"/>
      <c r="T2267" s="136"/>
      <c r="U2267" s="136"/>
      <c r="V2267" s="136"/>
      <c r="W2267" s="136"/>
      <c r="X2267" s="136"/>
      <c r="Y2267" s="136"/>
      <c r="Z2267" s="136"/>
      <c r="AA2267" s="136"/>
      <c r="AB2267" s="136"/>
      <c r="AC2267" s="136"/>
      <c r="AD2267" s="136"/>
      <c r="AE2267" s="136"/>
      <c r="AF2267" s="136"/>
      <c r="AG2267" s="136"/>
      <c r="AH2267" s="136"/>
      <c r="AI2267" s="136"/>
      <c r="AJ2267" s="136"/>
      <c r="AK2267" s="136"/>
      <c r="AL2267" s="136"/>
      <c r="AM2267" s="136"/>
      <c r="AN2267" s="136"/>
      <c r="AO2267" s="136"/>
      <c r="AP2267" s="136"/>
      <c r="AQ2267" s="136"/>
      <c r="AR2267" s="136"/>
      <c r="AS2267" s="136"/>
      <c r="AT2267" s="136"/>
      <c r="AU2267" s="136"/>
      <c r="AV2267" s="136"/>
      <c r="AW2267" s="136"/>
      <c r="AX2267" s="136"/>
      <c r="AY2267" s="136"/>
      <c r="AZ2267" s="136"/>
      <c r="BA2267" s="136"/>
      <c r="BB2267" s="136"/>
      <c r="BC2267" s="136"/>
      <c r="BD2267" s="136"/>
      <c r="BE2267" s="136"/>
      <c r="BF2267" s="136"/>
      <c r="BG2267" s="136"/>
      <c r="BH2267" s="136"/>
      <c r="BI2267" s="136"/>
      <c r="BJ2267" s="136"/>
      <c r="BK2267" s="136"/>
      <c r="BL2267" s="136"/>
      <c r="BM2267" s="136"/>
      <c r="BN2267" s="136"/>
      <c r="BO2267" s="136"/>
      <c r="BP2267" s="136"/>
      <c r="BQ2267" s="136"/>
      <c r="BR2267" s="136"/>
      <c r="BS2267" s="136"/>
      <c r="BT2267" s="136"/>
      <c r="BU2267" s="136"/>
      <c r="BV2267" s="136"/>
      <c r="BW2267" s="136"/>
      <c r="BX2267" s="136"/>
      <c r="BY2267" s="136"/>
      <c r="BZ2267" s="136"/>
      <c r="CA2267" s="136"/>
      <c r="CB2267" s="136"/>
      <c r="CC2267" s="136"/>
      <c r="CD2267" s="136"/>
      <c r="CE2267" s="136"/>
      <c r="CF2267" s="136"/>
      <c r="CG2267" s="136"/>
      <c r="CH2267" s="136"/>
      <c r="CI2267" s="136"/>
      <c r="CJ2267" s="136"/>
      <c r="CK2267" s="136"/>
      <c r="CL2267" s="136"/>
      <c r="CM2267" s="136"/>
      <c r="CN2267" s="136"/>
      <c r="CO2267" s="136"/>
      <c r="CP2267" s="136"/>
      <c r="CQ2267" s="136"/>
      <c r="CR2267" s="136"/>
      <c r="CS2267" s="136"/>
      <c r="CT2267" s="136"/>
      <c r="CU2267" s="136"/>
      <c r="CV2267" s="136"/>
      <c r="CW2267" s="136"/>
      <c r="CX2267" s="136"/>
      <c r="CY2267" s="136"/>
      <c r="CZ2267" s="136"/>
      <c r="DA2267" s="136"/>
      <c r="DB2267" s="136"/>
      <c r="DC2267" s="136"/>
      <c r="DD2267" s="136"/>
      <c r="DE2267" s="136"/>
      <c r="DF2267" s="136"/>
      <c r="DG2267" s="136"/>
      <c r="DH2267" s="136"/>
      <c r="DI2267" s="136"/>
      <c r="DJ2267" s="136"/>
      <c r="DK2267" s="136"/>
      <c r="DL2267" s="136"/>
      <c r="DM2267" s="136"/>
      <c r="DN2267" s="136"/>
      <c r="DO2267" s="136"/>
      <c r="DP2267" s="136"/>
      <c r="DQ2267" s="136"/>
      <c r="DR2267" s="136"/>
      <c r="DS2267" s="136"/>
      <c r="DT2267" s="136"/>
      <c r="DU2267" s="136"/>
      <c r="DV2267" s="136"/>
      <c r="DW2267" s="136"/>
      <c r="DX2267" s="136"/>
      <c r="DY2267" s="136"/>
      <c r="DZ2267" s="136"/>
      <c r="EA2267" s="136"/>
      <c r="EB2267" s="136"/>
      <c r="EC2267" s="136"/>
      <c r="ED2267" s="136"/>
      <c r="EE2267" s="136"/>
      <c r="EF2267" s="136"/>
      <c r="EG2267" s="136"/>
      <c r="EH2267" s="136"/>
      <c r="EI2267" s="136"/>
      <c r="EJ2267" s="136"/>
      <c r="EK2267" s="136"/>
      <c r="EL2267" s="136"/>
      <c r="EM2267" s="136"/>
      <c r="EN2267" s="136"/>
      <c r="EO2267" s="136"/>
      <c r="EP2267" s="136"/>
      <c r="EQ2267" s="136"/>
      <c r="ER2267" s="136"/>
      <c r="ES2267" s="136"/>
      <c r="ET2267" s="136"/>
      <c r="EU2267" s="136"/>
      <c r="EV2267" s="136"/>
      <c r="EW2267" s="136"/>
      <c r="EX2267" s="136"/>
      <c r="EY2267" s="136"/>
      <c r="EZ2267" s="136"/>
      <c r="FA2267" s="136"/>
      <c r="FB2267" s="136"/>
      <c r="FC2267" s="136"/>
      <c r="FD2267" s="136"/>
      <c r="FE2267" s="136"/>
      <c r="FF2267" s="136"/>
      <c r="FG2267" s="136"/>
      <c r="FH2267" s="136"/>
      <c r="FI2267" s="136"/>
      <c r="FJ2267" s="136"/>
      <c r="FK2267" s="136"/>
      <c r="FL2267" s="136"/>
      <c r="FM2267" s="136"/>
      <c r="FN2267" s="136"/>
      <c r="FO2267" s="136"/>
      <c r="FP2267" s="136"/>
      <c r="FQ2267" s="136"/>
      <c r="FR2267" s="136"/>
      <c r="FS2267" s="136"/>
      <c r="FT2267" s="136"/>
      <c r="FU2267" s="136"/>
      <c r="FV2267" s="136"/>
      <c r="FW2267" s="136"/>
      <c r="FX2267" s="136"/>
      <c r="FY2267" s="136"/>
      <c r="FZ2267" s="136"/>
      <c r="GA2267" s="136"/>
      <c r="GB2267" s="136"/>
      <c r="GC2267" s="136"/>
      <c r="GD2267" s="136"/>
      <c r="GE2267" s="136"/>
      <c r="GF2267" s="136"/>
      <c r="GG2267" s="136"/>
      <c r="GH2267" s="136"/>
      <c r="GI2267" s="136"/>
      <c r="GJ2267" s="136"/>
      <c r="GK2267" s="136"/>
      <c r="GL2267" s="136"/>
      <c r="GM2267" s="136"/>
      <c r="GN2267" s="136"/>
      <c r="GO2267" s="136"/>
      <c r="GP2267" s="136"/>
      <c r="GQ2267" s="136"/>
      <c r="GR2267" s="136"/>
      <c r="GS2267" s="136"/>
      <c r="GT2267" s="136"/>
      <c r="GU2267" s="136"/>
      <c r="GV2267" s="136"/>
      <c r="GW2267" s="136"/>
      <c r="GX2267" s="136"/>
      <c r="GY2267" s="136"/>
      <c r="GZ2267" s="136"/>
      <c r="HA2267" s="136"/>
      <c r="HB2267" s="136"/>
      <c r="HC2267" s="136"/>
      <c r="HD2267" s="136"/>
      <c r="HE2267" s="136"/>
      <c r="HF2267" s="136"/>
      <c r="HG2267" s="136"/>
      <c r="HH2267" s="136"/>
      <c r="HI2267" s="136"/>
      <c r="HJ2267" s="136"/>
      <c r="HK2267" s="136"/>
      <c r="HL2267" s="136"/>
      <c r="HM2267" s="136"/>
      <c r="HN2267" s="136"/>
      <c r="HO2267" s="136"/>
      <c r="HP2267" s="136"/>
      <c r="HQ2267" s="136"/>
      <c r="HR2267" s="136"/>
      <c r="HS2267" s="136"/>
      <c r="HT2267" s="136"/>
      <c r="HU2267" s="136"/>
      <c r="HV2267" s="136"/>
      <c r="HW2267" s="136"/>
      <c r="HX2267" s="136"/>
      <c r="HY2267" s="136"/>
      <c r="HZ2267" s="136"/>
      <c r="IA2267" s="136"/>
      <c r="IB2267" s="136"/>
      <c r="IC2267" s="136"/>
      <c r="ID2267" s="136"/>
      <c r="IE2267" s="136"/>
      <c r="IF2267" s="136"/>
      <c r="IG2267" s="136"/>
    </row>
    <row r="2268" spans="1:241" ht="15" customHeight="1" x14ac:dyDescent="0.25">
      <c r="A2268" s="136"/>
      <c r="B2268" s="136"/>
      <c r="C2268" s="136"/>
      <c r="D2268" s="136"/>
      <c r="E2268" s="136"/>
      <c r="F2268" s="136"/>
      <c r="G2268" s="136"/>
      <c r="H2268" s="136"/>
      <c r="I2268" s="136"/>
      <c r="J2268" s="321" t="s">
        <v>199</v>
      </c>
      <c r="K2268" s="217">
        <v>10517238</v>
      </c>
      <c r="L2268" s="217">
        <v>5864671</v>
      </c>
      <c r="M2268" s="217">
        <v>904985</v>
      </c>
      <c r="N2268" s="217">
        <v>1666806</v>
      </c>
      <c r="O2268" s="217">
        <v>2597256</v>
      </c>
      <c r="P2268" s="217">
        <v>384009</v>
      </c>
      <c r="Q2268" s="235">
        <v>21934965</v>
      </c>
      <c r="R2268" s="136"/>
      <c r="S2268" s="136"/>
      <c r="T2268" s="136"/>
      <c r="U2268" s="136"/>
      <c r="V2268" s="136"/>
      <c r="W2268" s="136"/>
      <c r="X2268" s="136"/>
      <c r="Y2268" s="136"/>
      <c r="Z2268" s="136"/>
      <c r="AA2268" s="136"/>
      <c r="AB2268" s="136"/>
      <c r="AC2268" s="136"/>
      <c r="AD2268" s="136"/>
      <c r="AE2268" s="136"/>
      <c r="AF2268" s="136"/>
      <c r="AG2268" s="136"/>
      <c r="AH2268" s="136"/>
      <c r="AI2268" s="136"/>
      <c r="AJ2268" s="136"/>
      <c r="AK2268" s="136"/>
      <c r="AL2268" s="136"/>
      <c r="AM2268" s="136"/>
      <c r="AN2268" s="136"/>
      <c r="AO2268" s="136"/>
      <c r="AP2268" s="136"/>
      <c r="AQ2268" s="136"/>
      <c r="AR2268" s="136"/>
      <c r="AS2268" s="136"/>
      <c r="AT2268" s="136"/>
      <c r="AU2268" s="136"/>
      <c r="AV2268" s="136"/>
      <c r="AW2268" s="136"/>
      <c r="AX2268" s="136"/>
      <c r="AY2268" s="136"/>
      <c r="AZ2268" s="136"/>
      <c r="BA2268" s="136"/>
      <c r="BB2268" s="136"/>
      <c r="BC2268" s="136"/>
      <c r="BD2268" s="136"/>
      <c r="BE2268" s="136"/>
      <c r="BF2268" s="136"/>
      <c r="BG2268" s="136"/>
      <c r="BH2268" s="136"/>
      <c r="BI2268" s="136"/>
      <c r="BJ2268" s="136"/>
      <c r="BK2268" s="136"/>
      <c r="BL2268" s="136"/>
      <c r="BM2268" s="136"/>
      <c r="BN2268" s="136"/>
      <c r="BO2268" s="136"/>
      <c r="BP2268" s="136"/>
      <c r="BQ2268" s="136"/>
      <c r="BR2268" s="136"/>
      <c r="BS2268" s="136"/>
      <c r="BT2268" s="136"/>
      <c r="BU2268" s="136"/>
      <c r="BV2268" s="136"/>
      <c r="BW2268" s="136"/>
      <c r="BX2268" s="136"/>
      <c r="BY2268" s="136"/>
      <c r="BZ2268" s="136"/>
      <c r="CA2268" s="136"/>
      <c r="CB2268" s="136"/>
      <c r="CC2268" s="136"/>
      <c r="CD2268" s="136"/>
      <c r="CE2268" s="136"/>
      <c r="CF2268" s="136"/>
      <c r="CG2268" s="136"/>
      <c r="CH2268" s="136"/>
      <c r="CI2268" s="136"/>
      <c r="CJ2268" s="136"/>
      <c r="CK2268" s="136"/>
      <c r="CL2268" s="136"/>
      <c r="CM2268" s="136"/>
      <c r="CN2268" s="136"/>
      <c r="CO2268" s="136"/>
      <c r="CP2268" s="136"/>
      <c r="CQ2268" s="136"/>
      <c r="CR2268" s="136"/>
      <c r="CS2268" s="136"/>
      <c r="CT2268" s="136"/>
      <c r="CU2268" s="136"/>
      <c r="CV2268" s="136"/>
      <c r="CW2268" s="136"/>
      <c r="CX2268" s="136"/>
      <c r="CY2268" s="136"/>
      <c r="CZ2268" s="136"/>
      <c r="DA2268" s="136"/>
      <c r="DB2268" s="136"/>
      <c r="DC2268" s="136"/>
      <c r="DD2268" s="136"/>
      <c r="DE2268" s="136"/>
      <c r="DF2268" s="136"/>
      <c r="DG2268" s="136"/>
      <c r="DH2268" s="136"/>
      <c r="DI2268" s="136"/>
      <c r="DJ2268" s="136"/>
      <c r="DK2268" s="136"/>
      <c r="DL2268" s="136"/>
      <c r="DM2268" s="136"/>
      <c r="DN2268" s="136"/>
      <c r="DO2268" s="136"/>
      <c r="DP2268" s="136"/>
      <c r="DQ2268" s="136"/>
      <c r="DR2268" s="136"/>
      <c r="DS2268" s="136"/>
      <c r="DT2268" s="136"/>
      <c r="DU2268" s="136"/>
      <c r="DV2268" s="136"/>
      <c r="DW2268" s="136"/>
      <c r="DX2268" s="136"/>
      <c r="DY2268" s="136"/>
      <c r="DZ2268" s="136"/>
      <c r="EA2268" s="136"/>
      <c r="EB2268" s="136"/>
      <c r="EC2268" s="136"/>
      <c r="ED2268" s="136"/>
      <c r="EE2268" s="136"/>
      <c r="EF2268" s="136"/>
      <c r="EG2268" s="136"/>
      <c r="EH2268" s="136"/>
      <c r="EI2268" s="136"/>
      <c r="EJ2268" s="136"/>
      <c r="EK2268" s="136"/>
      <c r="EL2268" s="136"/>
      <c r="EM2268" s="136"/>
      <c r="EN2268" s="136"/>
      <c r="EO2268" s="136"/>
      <c r="EP2268" s="136"/>
      <c r="EQ2268" s="136"/>
      <c r="ER2268" s="136"/>
      <c r="ES2268" s="136"/>
      <c r="ET2268" s="136"/>
      <c r="EU2268" s="136"/>
      <c r="EV2268" s="136"/>
      <c r="EW2268" s="136"/>
      <c r="EX2268" s="136"/>
      <c r="EY2268" s="136"/>
      <c r="EZ2268" s="136"/>
      <c r="FA2268" s="136"/>
      <c r="FB2268" s="136"/>
      <c r="FC2268" s="136"/>
      <c r="FD2268" s="136"/>
      <c r="FE2268" s="136"/>
      <c r="FF2268" s="136"/>
      <c r="FG2268" s="136"/>
      <c r="FH2268" s="136"/>
      <c r="FI2268" s="136"/>
      <c r="FJ2268" s="136"/>
      <c r="FK2268" s="136"/>
      <c r="FL2268" s="136"/>
      <c r="FM2268" s="136"/>
      <c r="FN2268" s="136"/>
      <c r="FO2268" s="136"/>
      <c r="FP2268" s="136"/>
      <c r="FQ2268" s="136"/>
      <c r="FR2268" s="136"/>
      <c r="FS2268" s="136"/>
      <c r="FT2268" s="136"/>
      <c r="FU2268" s="136"/>
      <c r="FV2268" s="136"/>
      <c r="FW2268" s="136"/>
      <c r="FX2268" s="136"/>
      <c r="FY2268" s="136"/>
      <c r="FZ2268" s="136"/>
      <c r="GA2268" s="136"/>
      <c r="GB2268" s="136"/>
      <c r="GC2268" s="136"/>
      <c r="GD2268" s="136"/>
      <c r="GE2268" s="136"/>
      <c r="GF2268" s="136"/>
      <c r="GG2268" s="136"/>
      <c r="GH2268" s="136"/>
      <c r="GI2268" s="136"/>
      <c r="GJ2268" s="136"/>
      <c r="GK2268" s="136"/>
      <c r="GL2268" s="136"/>
      <c r="GM2268" s="136"/>
      <c r="GN2268" s="136"/>
      <c r="GO2268" s="136"/>
      <c r="GP2268" s="136"/>
      <c r="GQ2268" s="136"/>
      <c r="GR2268" s="136"/>
      <c r="GS2268" s="136"/>
      <c r="GT2268" s="136"/>
      <c r="GU2268" s="136"/>
      <c r="GV2268" s="136"/>
      <c r="GW2268" s="136"/>
      <c r="GX2268" s="136"/>
      <c r="GY2268" s="136"/>
      <c r="GZ2268" s="136"/>
      <c r="HA2268" s="136"/>
      <c r="HB2268" s="136"/>
      <c r="HC2268" s="136"/>
      <c r="HD2268" s="136"/>
      <c r="HE2268" s="136"/>
      <c r="HF2268" s="136"/>
      <c r="HG2268" s="136"/>
      <c r="HH2268" s="136"/>
      <c r="HI2268" s="136"/>
      <c r="HJ2268" s="136"/>
      <c r="HK2268" s="136"/>
      <c r="HL2268" s="136"/>
      <c r="HM2268" s="136"/>
      <c r="HN2268" s="136"/>
      <c r="HO2268" s="136"/>
      <c r="HP2268" s="136"/>
      <c r="HQ2268" s="136"/>
      <c r="HR2268" s="136"/>
      <c r="HS2268" s="136"/>
      <c r="HT2268" s="136"/>
      <c r="HU2268" s="136"/>
      <c r="HV2268" s="136"/>
      <c r="HW2268" s="136"/>
      <c r="HX2268" s="136"/>
      <c r="HY2268" s="136"/>
      <c r="HZ2268" s="136"/>
      <c r="IA2268" s="136"/>
      <c r="IB2268" s="136"/>
      <c r="IC2268" s="136"/>
      <c r="ID2268" s="136"/>
      <c r="IE2268" s="136"/>
      <c r="IF2268" s="136"/>
      <c r="IG2268" s="136"/>
    </row>
    <row r="2269" spans="1:241" ht="15" customHeight="1" x14ac:dyDescent="0.25">
      <c r="I2269" s="136"/>
      <c r="J2269" s="214" t="s">
        <v>1241</v>
      </c>
      <c r="K2269" s="199">
        <v>273669865</v>
      </c>
      <c r="L2269" s="199">
        <v>164915460</v>
      </c>
      <c r="M2269" s="199">
        <v>23845798</v>
      </c>
      <c r="N2269" s="199">
        <v>29224854</v>
      </c>
      <c r="O2269" s="199">
        <v>55460708</v>
      </c>
      <c r="P2269" s="199">
        <v>14332586</v>
      </c>
      <c r="Q2269" s="240">
        <v>561449271</v>
      </c>
      <c r="R2269" s="264"/>
      <c r="S2269" s="136"/>
      <c r="T2269" s="136"/>
      <c r="U2269" s="136"/>
      <c r="V2269" s="136"/>
      <c r="W2269" s="136"/>
      <c r="X2269" s="136"/>
      <c r="Y2269" s="136"/>
      <c r="Z2269" s="136"/>
      <c r="AA2269" s="136"/>
      <c r="AB2269" s="136"/>
      <c r="AC2269" s="136"/>
      <c r="AD2269" s="136"/>
      <c r="AE2269" s="136"/>
      <c r="AF2269" s="136"/>
      <c r="AG2269" s="136"/>
      <c r="AH2269" s="136"/>
      <c r="AI2269" s="136"/>
      <c r="AJ2269" s="136"/>
      <c r="AK2269" s="136"/>
      <c r="AL2269" s="136"/>
      <c r="AM2269" s="136"/>
      <c r="AN2269" s="136"/>
      <c r="AO2269" s="136"/>
      <c r="AP2269" s="136"/>
      <c r="AQ2269" s="136"/>
      <c r="AR2269" s="136"/>
      <c r="AS2269" s="136"/>
      <c r="AT2269" s="136"/>
      <c r="AU2269" s="136"/>
      <c r="AV2269" s="136"/>
      <c r="AW2269" s="136"/>
      <c r="AX2269" s="136"/>
      <c r="AY2269" s="136"/>
      <c r="AZ2269" s="136"/>
      <c r="BA2269" s="136"/>
      <c r="BB2269" s="136"/>
      <c r="BC2269" s="136"/>
      <c r="BD2269" s="136"/>
      <c r="BE2269" s="136"/>
      <c r="BF2269" s="136"/>
      <c r="BG2269" s="136"/>
      <c r="BH2269" s="136"/>
      <c r="BI2269" s="136"/>
      <c r="BJ2269" s="136"/>
      <c r="BK2269" s="136"/>
      <c r="BL2269" s="136"/>
      <c r="BM2269" s="136"/>
      <c r="BN2269" s="136"/>
      <c r="BO2269" s="136"/>
      <c r="BP2269" s="136"/>
      <c r="BQ2269" s="136"/>
      <c r="BR2269" s="136"/>
      <c r="BS2269" s="136"/>
      <c r="BT2269" s="136"/>
      <c r="BU2269" s="136"/>
      <c r="BV2269" s="136"/>
      <c r="BW2269" s="136"/>
      <c r="BX2269" s="136"/>
      <c r="BY2269" s="136"/>
      <c r="BZ2269" s="136"/>
      <c r="CA2269" s="136"/>
      <c r="CB2269" s="136"/>
      <c r="CC2269" s="136"/>
      <c r="CD2269" s="136"/>
      <c r="CE2269" s="136"/>
      <c r="CF2269" s="136"/>
      <c r="CG2269" s="136"/>
      <c r="CH2269" s="136"/>
      <c r="CI2269" s="136"/>
      <c r="CJ2269" s="136"/>
      <c r="CK2269" s="136"/>
      <c r="CL2269" s="136"/>
      <c r="CM2269" s="136"/>
      <c r="CN2269" s="136"/>
      <c r="CO2269" s="136"/>
      <c r="CP2269" s="136"/>
      <c r="CQ2269" s="136"/>
      <c r="CR2269" s="136"/>
      <c r="CS2269" s="136"/>
      <c r="CT2269" s="136"/>
      <c r="CU2269" s="136"/>
      <c r="CV2269" s="136"/>
      <c r="CW2269" s="136"/>
      <c r="CX2269" s="136"/>
      <c r="CY2269" s="136"/>
      <c r="CZ2269" s="136"/>
      <c r="DA2269" s="136"/>
      <c r="DB2269" s="136"/>
      <c r="DC2269" s="136"/>
      <c r="DD2269" s="136"/>
      <c r="DE2269" s="136"/>
      <c r="DF2269" s="136"/>
      <c r="DG2269" s="136"/>
      <c r="DH2269" s="136"/>
      <c r="DI2269" s="136"/>
      <c r="DJ2269" s="136"/>
      <c r="DK2269" s="136"/>
      <c r="DL2269" s="136"/>
      <c r="DM2269" s="136"/>
      <c r="DN2269" s="136"/>
      <c r="DO2269" s="136"/>
      <c r="DP2269" s="136"/>
      <c r="DQ2269" s="136"/>
      <c r="DR2269" s="136"/>
      <c r="DS2269" s="136"/>
      <c r="DT2269" s="136"/>
      <c r="DU2269" s="136"/>
      <c r="DV2269" s="136"/>
      <c r="DW2269" s="136"/>
      <c r="DX2269" s="136"/>
      <c r="DY2269" s="136"/>
      <c r="DZ2269" s="136"/>
      <c r="EA2269" s="136"/>
      <c r="EB2269" s="136"/>
      <c r="EC2269" s="136"/>
      <c r="ED2269" s="136"/>
      <c r="EE2269" s="136"/>
      <c r="EF2269" s="136"/>
      <c r="EG2269" s="136"/>
      <c r="EH2269" s="136"/>
      <c r="EI2269" s="136"/>
      <c r="EJ2269" s="136"/>
      <c r="EK2269" s="136"/>
      <c r="EL2269" s="136"/>
      <c r="EM2269" s="136"/>
      <c r="EN2269" s="136"/>
      <c r="EO2269" s="136"/>
      <c r="EP2269" s="136"/>
      <c r="EQ2269" s="136"/>
      <c r="ER2269" s="136"/>
      <c r="ES2269" s="136"/>
      <c r="ET2269" s="136"/>
      <c r="EU2269" s="136"/>
      <c r="EV2269" s="136"/>
      <c r="EW2269" s="136"/>
      <c r="EX2269" s="136"/>
      <c r="EY2269" s="136"/>
      <c r="EZ2269" s="136"/>
      <c r="FA2269" s="136"/>
      <c r="FB2269" s="136"/>
      <c r="FC2269" s="136"/>
      <c r="FD2269" s="136"/>
      <c r="FE2269" s="136"/>
      <c r="FF2269" s="136"/>
      <c r="FG2269" s="136"/>
      <c r="FH2269" s="136"/>
      <c r="FI2269" s="136"/>
      <c r="FJ2269" s="136"/>
      <c r="FK2269" s="136"/>
      <c r="FL2269" s="136"/>
      <c r="FM2269" s="136"/>
      <c r="FN2269" s="136"/>
      <c r="FO2269" s="136"/>
      <c r="FP2269" s="136"/>
      <c r="FQ2269" s="136"/>
      <c r="FR2269" s="136"/>
      <c r="FS2269" s="136"/>
      <c r="FT2269" s="136"/>
      <c r="FU2269" s="136"/>
      <c r="FV2269" s="136"/>
      <c r="FW2269" s="136"/>
      <c r="FX2269" s="136"/>
      <c r="FY2269" s="136"/>
      <c r="FZ2269" s="136"/>
      <c r="GA2269" s="136"/>
      <c r="GB2269" s="136"/>
      <c r="GC2269" s="136"/>
      <c r="GD2269" s="136"/>
      <c r="GE2269" s="136"/>
      <c r="GF2269" s="136"/>
      <c r="GG2269" s="136"/>
      <c r="GH2269" s="136"/>
      <c r="GI2269" s="136"/>
      <c r="GJ2269" s="136"/>
      <c r="GK2269" s="136"/>
      <c r="GL2269" s="136"/>
      <c r="GM2269" s="136"/>
      <c r="GN2269" s="136"/>
      <c r="GO2269" s="136"/>
      <c r="GP2269" s="136"/>
      <c r="GQ2269" s="136"/>
      <c r="GR2269" s="136"/>
      <c r="GS2269" s="136"/>
      <c r="GT2269" s="136"/>
      <c r="GU2269" s="136"/>
      <c r="GV2269" s="136"/>
      <c r="GW2269" s="136"/>
      <c r="GX2269" s="136"/>
      <c r="GY2269" s="136"/>
      <c r="GZ2269" s="136"/>
      <c r="HA2269" s="136"/>
      <c r="HB2269" s="136"/>
      <c r="HC2269" s="136"/>
      <c r="HD2269" s="136"/>
      <c r="HE2269" s="136"/>
      <c r="HF2269" s="136"/>
      <c r="HG2269" s="136"/>
      <c r="HH2269" s="136"/>
      <c r="HI2269" s="136"/>
      <c r="HJ2269" s="136"/>
      <c r="HK2269" s="136"/>
      <c r="HL2269" s="136"/>
      <c r="HM2269" s="136"/>
      <c r="HN2269" s="136"/>
      <c r="HO2269" s="136"/>
      <c r="HP2269" s="136"/>
      <c r="HQ2269" s="136"/>
      <c r="HR2269" s="136"/>
      <c r="HS2269" s="136"/>
      <c r="HT2269" s="136"/>
      <c r="HU2269" s="136"/>
      <c r="HV2269" s="136"/>
      <c r="HW2269" s="136"/>
      <c r="HX2269" s="136"/>
      <c r="HY2269" s="136"/>
      <c r="HZ2269" s="136"/>
      <c r="IA2269" s="136"/>
      <c r="IB2269" s="136"/>
      <c r="IC2269" s="136"/>
      <c r="ID2269" s="136"/>
      <c r="IE2269" s="136"/>
      <c r="IF2269" s="136"/>
      <c r="IG2269" s="136"/>
    </row>
    <row r="2270" spans="1:241" ht="15" customHeight="1" x14ac:dyDescent="0.25">
      <c r="I2270" s="136"/>
      <c r="J2270" s="215" t="s">
        <v>1242</v>
      </c>
      <c r="K2270" s="224">
        <v>11898689.782608695</v>
      </c>
      <c r="L2270" s="324">
        <v>7170237.3913043477</v>
      </c>
      <c r="M2270" s="324">
        <v>1036773.8260869565</v>
      </c>
      <c r="N2270" s="324">
        <v>1270645.8260869565</v>
      </c>
      <c r="O2270" s="324">
        <v>2411335.1304347827</v>
      </c>
      <c r="P2270" s="324">
        <v>623155.91304347827</v>
      </c>
      <c r="Q2270" s="324">
        <v>24410837.869565219</v>
      </c>
      <c r="R2270" s="136"/>
      <c r="S2270" s="136"/>
      <c r="T2270" s="136"/>
      <c r="U2270" s="136"/>
      <c r="V2270" s="136"/>
      <c r="W2270" s="136"/>
      <c r="X2270" s="136"/>
      <c r="Y2270" s="136"/>
      <c r="Z2270" s="136"/>
      <c r="AA2270" s="136"/>
      <c r="AB2270" s="136"/>
      <c r="AC2270" s="136"/>
      <c r="AD2270" s="136"/>
      <c r="AE2270" s="136"/>
      <c r="AF2270" s="136"/>
      <c r="AG2270" s="136"/>
      <c r="AH2270" s="136"/>
      <c r="AI2270" s="136"/>
      <c r="AJ2270" s="136"/>
      <c r="AK2270" s="136"/>
      <c r="AL2270" s="136"/>
      <c r="AM2270" s="136"/>
      <c r="AN2270" s="136"/>
      <c r="AO2270" s="136"/>
      <c r="AP2270" s="136"/>
      <c r="AQ2270" s="136"/>
      <c r="AR2270" s="136"/>
      <c r="AS2270" s="136"/>
      <c r="AT2270" s="136"/>
      <c r="AU2270" s="136"/>
      <c r="AV2270" s="136"/>
      <c r="AW2270" s="136"/>
      <c r="AX2270" s="136"/>
      <c r="AY2270" s="136"/>
      <c r="AZ2270" s="136"/>
      <c r="BA2270" s="136"/>
      <c r="BB2270" s="136"/>
      <c r="BC2270" s="136"/>
      <c r="BD2270" s="136"/>
      <c r="BE2270" s="136"/>
      <c r="BF2270" s="136"/>
      <c r="BG2270" s="136"/>
      <c r="BH2270" s="136"/>
      <c r="BI2270" s="136"/>
      <c r="BJ2270" s="136"/>
      <c r="BK2270" s="136"/>
      <c r="BL2270" s="136"/>
      <c r="BM2270" s="136"/>
      <c r="BN2270" s="136"/>
      <c r="BO2270" s="136"/>
      <c r="BP2270" s="136"/>
      <c r="BQ2270" s="136"/>
      <c r="BR2270" s="136"/>
      <c r="BS2270" s="136"/>
      <c r="BT2270" s="136"/>
      <c r="BU2270" s="136"/>
      <c r="BV2270" s="136"/>
      <c r="BW2270" s="136"/>
      <c r="BX2270" s="136"/>
      <c r="BY2270" s="136"/>
      <c r="BZ2270" s="136"/>
      <c r="CA2270" s="136"/>
      <c r="CB2270" s="136"/>
      <c r="CC2270" s="136"/>
      <c r="CD2270" s="136"/>
      <c r="CE2270" s="136"/>
      <c r="CF2270" s="136"/>
      <c r="CG2270" s="136"/>
      <c r="CH2270" s="136"/>
      <c r="CI2270" s="136"/>
      <c r="CJ2270" s="136"/>
      <c r="CK2270" s="136"/>
      <c r="CL2270" s="136"/>
      <c r="CM2270" s="136"/>
      <c r="CN2270" s="136"/>
      <c r="CO2270" s="136"/>
      <c r="CP2270" s="136"/>
      <c r="CQ2270" s="136"/>
      <c r="CR2270" s="136"/>
      <c r="CS2270" s="136"/>
      <c r="CT2270" s="136"/>
      <c r="CU2270" s="136"/>
      <c r="CV2270" s="136"/>
      <c r="CW2270" s="136"/>
      <c r="CX2270" s="136"/>
      <c r="CY2270" s="136"/>
      <c r="CZ2270" s="136"/>
      <c r="DA2270" s="136"/>
      <c r="DB2270" s="136"/>
      <c r="DC2270" s="136"/>
      <c r="DD2270" s="136"/>
      <c r="DE2270" s="136"/>
      <c r="DF2270" s="136"/>
      <c r="DG2270" s="136"/>
      <c r="DH2270" s="136"/>
      <c r="DI2270" s="136"/>
      <c r="DJ2270" s="136"/>
      <c r="DK2270" s="136"/>
      <c r="DL2270" s="136"/>
      <c r="DM2270" s="136"/>
      <c r="DN2270" s="136"/>
      <c r="DO2270" s="136"/>
      <c r="DP2270" s="136"/>
      <c r="DQ2270" s="136"/>
      <c r="DR2270" s="136"/>
      <c r="DS2270" s="136"/>
      <c r="DT2270" s="136"/>
      <c r="DU2270" s="136"/>
      <c r="DV2270" s="136"/>
      <c r="DW2270" s="136"/>
      <c r="DX2270" s="136"/>
      <c r="DY2270" s="136"/>
      <c r="DZ2270" s="136"/>
      <c r="EA2270" s="136"/>
      <c r="EB2270" s="136"/>
      <c r="EC2270" s="136"/>
      <c r="ED2270" s="136"/>
      <c r="EE2270" s="136"/>
      <c r="EF2270" s="136"/>
      <c r="EG2270" s="136"/>
      <c r="EH2270" s="136"/>
      <c r="EI2270" s="136"/>
      <c r="EJ2270" s="136"/>
      <c r="EK2270" s="136"/>
      <c r="EL2270" s="136"/>
      <c r="EM2270" s="136"/>
      <c r="EN2270" s="136"/>
      <c r="EO2270" s="136"/>
      <c r="EP2270" s="136"/>
      <c r="EQ2270" s="136"/>
      <c r="ER2270" s="136"/>
      <c r="ES2270" s="136"/>
      <c r="ET2270" s="136"/>
      <c r="EU2270" s="136"/>
      <c r="EV2270" s="136"/>
      <c r="EW2270" s="136"/>
      <c r="EX2270" s="136"/>
      <c r="EY2270" s="136"/>
      <c r="EZ2270" s="136"/>
      <c r="FA2270" s="136"/>
      <c r="FB2270" s="136"/>
      <c r="FC2270" s="136"/>
      <c r="FD2270" s="136"/>
      <c r="FE2270" s="136"/>
      <c r="FF2270" s="136"/>
      <c r="FG2270" s="136"/>
      <c r="FH2270" s="136"/>
      <c r="FI2270" s="136"/>
      <c r="FJ2270" s="136"/>
      <c r="FK2270" s="136"/>
      <c r="FL2270" s="136"/>
      <c r="FM2270" s="136"/>
      <c r="FN2270" s="136"/>
      <c r="FO2270" s="136"/>
      <c r="FP2270" s="136"/>
      <c r="FQ2270" s="136"/>
      <c r="FR2270" s="136"/>
      <c r="FS2270" s="136"/>
      <c r="FT2270" s="136"/>
      <c r="FU2270" s="136"/>
      <c r="FV2270" s="136"/>
      <c r="FW2270" s="136"/>
      <c r="FX2270" s="136"/>
      <c r="FY2270" s="136"/>
      <c r="FZ2270" s="136"/>
      <c r="GA2270" s="136"/>
      <c r="GB2270" s="136"/>
      <c r="GC2270" s="136"/>
      <c r="GD2270" s="136"/>
      <c r="GE2270" s="136"/>
      <c r="GF2270" s="136"/>
      <c r="GG2270" s="136"/>
      <c r="GH2270" s="136"/>
      <c r="GI2270" s="136"/>
      <c r="GJ2270" s="136"/>
      <c r="GK2270" s="136"/>
      <c r="GL2270" s="136"/>
      <c r="GM2270" s="136"/>
      <c r="GN2270" s="136"/>
      <c r="GO2270" s="136"/>
      <c r="GP2270" s="136"/>
      <c r="GQ2270" s="136"/>
      <c r="GR2270" s="136"/>
      <c r="GS2270" s="136"/>
      <c r="GT2270" s="136"/>
      <c r="GU2270" s="136"/>
      <c r="GV2270" s="136"/>
      <c r="GW2270" s="136"/>
      <c r="GX2270" s="136"/>
      <c r="GY2270" s="136"/>
      <c r="GZ2270" s="136"/>
      <c r="HA2270" s="136"/>
      <c r="HB2270" s="136"/>
      <c r="HC2270" s="136"/>
      <c r="HD2270" s="136"/>
      <c r="HE2270" s="136"/>
      <c r="HF2270" s="136"/>
      <c r="HG2270" s="136"/>
      <c r="HH2270" s="136"/>
      <c r="HI2270" s="136"/>
      <c r="HJ2270" s="136"/>
      <c r="HK2270" s="136"/>
      <c r="HL2270" s="136"/>
      <c r="HM2270" s="136"/>
      <c r="HN2270" s="136"/>
      <c r="HO2270" s="136"/>
      <c r="HP2270" s="136"/>
      <c r="HQ2270" s="136"/>
      <c r="HR2270" s="136"/>
      <c r="HS2270" s="136"/>
      <c r="HT2270" s="136"/>
      <c r="HU2270" s="136"/>
      <c r="HV2270" s="136"/>
      <c r="HW2270" s="136"/>
      <c r="HX2270" s="136"/>
      <c r="HY2270" s="136"/>
      <c r="HZ2270" s="136"/>
      <c r="IA2270" s="136"/>
      <c r="IB2270" s="136"/>
      <c r="IC2270" s="136"/>
      <c r="ID2270" s="136"/>
      <c r="IE2270" s="136"/>
      <c r="IF2270" s="136"/>
      <c r="IG2270" s="136"/>
    </row>
    <row r="2271" spans="1:241" ht="15" customHeight="1" x14ac:dyDescent="0.25">
      <c r="I2271" s="136"/>
      <c r="J2271" s="136"/>
      <c r="K2271" s="136"/>
      <c r="L2271" s="136"/>
      <c r="M2271" s="136"/>
      <c r="N2271" s="136"/>
      <c r="O2271" s="136"/>
      <c r="P2271" s="136"/>
      <c r="Q2271" s="136"/>
      <c r="R2271" s="136"/>
      <c r="S2271" s="136"/>
      <c r="T2271" s="136"/>
      <c r="U2271" s="136"/>
      <c r="V2271" s="136"/>
      <c r="W2271" s="136"/>
      <c r="X2271" s="136"/>
      <c r="Y2271" s="136"/>
      <c r="Z2271" s="136"/>
      <c r="AA2271" s="136"/>
      <c r="AB2271" s="136"/>
      <c r="AC2271" s="136"/>
      <c r="AD2271" s="136"/>
      <c r="AE2271" s="136"/>
      <c r="AF2271" s="136"/>
      <c r="AG2271" s="136"/>
      <c r="AH2271" s="136"/>
      <c r="AI2271" s="136"/>
      <c r="AJ2271" s="136"/>
      <c r="AK2271" s="136"/>
      <c r="AL2271" s="136"/>
      <c r="AM2271" s="136"/>
      <c r="AN2271" s="136"/>
      <c r="AO2271" s="136"/>
      <c r="AP2271" s="136"/>
      <c r="AQ2271" s="136"/>
      <c r="AR2271" s="136"/>
      <c r="AS2271" s="136"/>
      <c r="AT2271" s="136"/>
      <c r="AU2271" s="136"/>
      <c r="AV2271" s="136"/>
      <c r="AW2271" s="136"/>
      <c r="AX2271" s="136"/>
      <c r="AY2271" s="136"/>
      <c r="AZ2271" s="136"/>
      <c r="BA2271" s="136"/>
      <c r="BB2271" s="136"/>
      <c r="BC2271" s="136"/>
      <c r="BD2271" s="136"/>
      <c r="BE2271" s="136"/>
      <c r="BF2271" s="136"/>
      <c r="BG2271" s="136"/>
      <c r="BH2271" s="136"/>
      <c r="BI2271" s="136"/>
      <c r="BJ2271" s="136"/>
      <c r="BK2271" s="136"/>
      <c r="BL2271" s="136"/>
      <c r="BM2271" s="136"/>
      <c r="BN2271" s="136"/>
      <c r="BO2271" s="136"/>
      <c r="BP2271" s="136"/>
      <c r="BQ2271" s="136"/>
      <c r="BR2271" s="136"/>
      <c r="BS2271" s="136"/>
      <c r="BT2271" s="136"/>
      <c r="BU2271" s="136"/>
      <c r="BV2271" s="136"/>
      <c r="BW2271" s="136"/>
      <c r="BX2271" s="136"/>
      <c r="BY2271" s="136"/>
      <c r="BZ2271" s="136"/>
      <c r="CA2271" s="136"/>
      <c r="CB2271" s="136"/>
      <c r="CC2271" s="136"/>
      <c r="CD2271" s="136"/>
      <c r="CE2271" s="136"/>
      <c r="CF2271" s="136"/>
      <c r="CG2271" s="136"/>
      <c r="CH2271" s="136"/>
      <c r="CI2271" s="136"/>
      <c r="CJ2271" s="136"/>
      <c r="CK2271" s="136"/>
      <c r="CL2271" s="136"/>
      <c r="CM2271" s="136"/>
      <c r="CN2271" s="136"/>
      <c r="CO2271" s="136"/>
      <c r="CP2271" s="136"/>
      <c r="CQ2271" s="136"/>
      <c r="CR2271" s="136"/>
      <c r="CS2271" s="136"/>
      <c r="CT2271" s="136"/>
      <c r="CU2271" s="136"/>
      <c r="CV2271" s="136"/>
      <c r="CW2271" s="136"/>
      <c r="CX2271" s="136"/>
      <c r="CY2271" s="136"/>
      <c r="CZ2271" s="136"/>
      <c r="DA2271" s="136"/>
      <c r="DB2271" s="136"/>
      <c r="DC2271" s="136"/>
      <c r="DD2271" s="136"/>
      <c r="DE2271" s="136"/>
      <c r="DF2271" s="136"/>
      <c r="DG2271" s="136"/>
      <c r="DH2271" s="136"/>
      <c r="DI2271" s="136"/>
      <c r="DJ2271" s="136"/>
      <c r="DK2271" s="136"/>
      <c r="DL2271" s="136"/>
      <c r="DM2271" s="136"/>
      <c r="DN2271" s="136"/>
      <c r="DO2271" s="136"/>
      <c r="DP2271" s="136"/>
      <c r="DQ2271" s="136"/>
      <c r="DR2271" s="136"/>
      <c r="DS2271" s="136"/>
      <c r="DT2271" s="136"/>
      <c r="DU2271" s="136"/>
      <c r="DV2271" s="136"/>
      <c r="DW2271" s="136"/>
      <c r="DX2271" s="136"/>
      <c r="DY2271" s="136"/>
      <c r="DZ2271" s="136"/>
      <c r="EA2271" s="136"/>
      <c r="EB2271" s="136"/>
      <c r="EC2271" s="136"/>
      <c r="ED2271" s="136"/>
      <c r="EE2271" s="136"/>
      <c r="EF2271" s="136"/>
      <c r="EG2271" s="136"/>
      <c r="EH2271" s="136"/>
      <c r="EI2271" s="136"/>
      <c r="EJ2271" s="136"/>
      <c r="EK2271" s="136"/>
      <c r="EL2271" s="136"/>
      <c r="EM2271" s="136"/>
      <c r="EN2271" s="136"/>
      <c r="EO2271" s="136"/>
      <c r="EP2271" s="136"/>
      <c r="EQ2271" s="136"/>
      <c r="ER2271" s="136"/>
      <c r="ES2271" s="136"/>
      <c r="ET2271" s="136"/>
      <c r="EU2271" s="136"/>
      <c r="EV2271" s="136"/>
      <c r="EW2271" s="136"/>
      <c r="EX2271" s="136"/>
      <c r="EY2271" s="136"/>
      <c r="EZ2271" s="136"/>
      <c r="FA2271" s="136"/>
      <c r="FB2271" s="136"/>
      <c r="FC2271" s="136"/>
      <c r="FD2271" s="136"/>
      <c r="FE2271" s="136"/>
      <c r="FF2271" s="136"/>
      <c r="FG2271" s="136"/>
      <c r="FH2271" s="136"/>
      <c r="FI2271" s="136"/>
      <c r="FJ2271" s="136"/>
      <c r="FK2271" s="136"/>
      <c r="FL2271" s="136"/>
      <c r="FM2271" s="136"/>
      <c r="FN2271" s="136"/>
      <c r="FO2271" s="136"/>
      <c r="FP2271" s="136"/>
      <c r="FQ2271" s="136"/>
      <c r="FR2271" s="136"/>
      <c r="FS2271" s="136"/>
      <c r="FT2271" s="136"/>
      <c r="FU2271" s="136"/>
      <c r="FV2271" s="136"/>
      <c r="FW2271" s="136"/>
      <c r="FX2271" s="136"/>
      <c r="FY2271" s="136"/>
      <c r="FZ2271" s="136"/>
      <c r="GA2271" s="136"/>
      <c r="GB2271" s="136"/>
      <c r="GC2271" s="136"/>
      <c r="GD2271" s="136"/>
      <c r="GE2271" s="136"/>
      <c r="GF2271" s="136"/>
      <c r="GG2271" s="136"/>
      <c r="GH2271" s="136"/>
      <c r="GI2271" s="136"/>
      <c r="GJ2271" s="136"/>
      <c r="GK2271" s="136"/>
      <c r="GL2271" s="136"/>
      <c r="GM2271" s="136"/>
      <c r="GN2271" s="136"/>
      <c r="GO2271" s="136"/>
      <c r="GP2271" s="136"/>
      <c r="GQ2271" s="136"/>
      <c r="GR2271" s="136"/>
      <c r="GS2271" s="136"/>
      <c r="GT2271" s="136"/>
      <c r="GU2271" s="136"/>
      <c r="GV2271" s="136"/>
      <c r="GW2271" s="136"/>
      <c r="GX2271" s="136"/>
      <c r="GY2271" s="136"/>
      <c r="GZ2271" s="136"/>
      <c r="HA2271" s="136"/>
      <c r="HB2271" s="136"/>
      <c r="HC2271" s="136"/>
      <c r="HD2271" s="136"/>
      <c r="HE2271" s="136"/>
      <c r="HF2271" s="136"/>
      <c r="HG2271" s="136"/>
      <c r="HH2271" s="136"/>
      <c r="HI2271" s="136"/>
      <c r="HJ2271" s="136"/>
      <c r="HK2271" s="136"/>
      <c r="HL2271" s="136"/>
      <c r="HM2271" s="136"/>
      <c r="HN2271" s="136"/>
      <c r="HO2271" s="136"/>
      <c r="HP2271" s="136"/>
      <c r="HQ2271" s="136"/>
      <c r="HR2271" s="136"/>
      <c r="HS2271" s="136"/>
      <c r="HT2271" s="136"/>
      <c r="HU2271" s="136"/>
      <c r="HV2271" s="136"/>
      <c r="HW2271" s="136"/>
      <c r="HX2271" s="136"/>
      <c r="HY2271" s="136"/>
      <c r="HZ2271" s="136"/>
      <c r="IA2271" s="136"/>
      <c r="IB2271" s="136"/>
      <c r="IC2271" s="136"/>
      <c r="ID2271" s="136"/>
      <c r="IE2271" s="136"/>
      <c r="IF2271" s="136"/>
      <c r="IG2271" s="136"/>
    </row>
    <row r="2272" spans="1:241" ht="15" customHeight="1" x14ac:dyDescent="0.25">
      <c r="A2272" s="223" t="s">
        <v>364</v>
      </c>
      <c r="B2272" s="217">
        <v>9915890</v>
      </c>
      <c r="C2272" s="217">
        <v>6949690</v>
      </c>
      <c r="D2272" s="217">
        <v>745146</v>
      </c>
      <c r="E2272" s="217">
        <v>1756347</v>
      </c>
      <c r="F2272" s="217">
        <v>2087358</v>
      </c>
      <c r="G2272" s="217">
        <v>362085</v>
      </c>
      <c r="H2272" s="235">
        <v>21816516</v>
      </c>
      <c r="I2272" s="136"/>
      <c r="J2272" s="321" t="s">
        <v>198</v>
      </c>
      <c r="K2272" s="217">
        <v>10978051</v>
      </c>
      <c r="L2272" s="217">
        <v>5788064</v>
      </c>
      <c r="M2272" s="217">
        <v>712504</v>
      </c>
      <c r="N2272" s="217">
        <v>1435140</v>
      </c>
      <c r="O2272" s="217">
        <v>2209130</v>
      </c>
      <c r="P2272" s="217">
        <v>381591</v>
      </c>
      <c r="Q2272" s="235">
        <v>21504480</v>
      </c>
      <c r="R2272" s="136"/>
      <c r="S2272" s="136"/>
      <c r="T2272" s="136"/>
      <c r="U2272" s="136"/>
      <c r="V2272" s="136"/>
      <c r="W2272" s="136"/>
      <c r="X2272" s="136"/>
      <c r="Y2272" s="136"/>
      <c r="Z2272" s="136"/>
      <c r="AA2272" s="136"/>
      <c r="AB2272" s="136"/>
      <c r="AC2272" s="136"/>
      <c r="AD2272" s="136"/>
      <c r="AE2272" s="136"/>
      <c r="AF2272" s="136"/>
      <c r="AG2272" s="136"/>
      <c r="AH2272" s="136"/>
      <c r="AI2272" s="136"/>
      <c r="AJ2272" s="136"/>
      <c r="AK2272" s="136"/>
      <c r="AL2272" s="136"/>
      <c r="AM2272" s="136"/>
      <c r="AN2272" s="136"/>
      <c r="AO2272" s="136"/>
      <c r="AP2272" s="136"/>
      <c r="AQ2272" s="136"/>
      <c r="AR2272" s="136"/>
      <c r="AS2272" s="136"/>
      <c r="AT2272" s="136"/>
      <c r="AU2272" s="136"/>
      <c r="AV2272" s="136"/>
      <c r="AW2272" s="136"/>
      <c r="AX2272" s="136"/>
      <c r="AY2272" s="136"/>
      <c r="AZ2272" s="136"/>
      <c r="BA2272" s="136"/>
      <c r="BB2272" s="136"/>
      <c r="BC2272" s="136"/>
      <c r="BD2272" s="136"/>
      <c r="BE2272" s="136"/>
      <c r="BF2272" s="136"/>
      <c r="BG2272" s="136"/>
      <c r="BH2272" s="136"/>
      <c r="BI2272" s="136"/>
      <c r="BJ2272" s="136"/>
      <c r="BK2272" s="136"/>
      <c r="BL2272" s="136"/>
      <c r="BM2272" s="136"/>
      <c r="BN2272" s="136"/>
      <c r="BO2272" s="136"/>
      <c r="BP2272" s="136"/>
      <c r="BQ2272" s="136"/>
      <c r="BR2272" s="136"/>
      <c r="BS2272" s="136"/>
      <c r="BT2272" s="136"/>
      <c r="BU2272" s="136"/>
      <c r="BV2272" s="136"/>
      <c r="BW2272" s="136"/>
      <c r="BX2272" s="136"/>
      <c r="BY2272" s="136"/>
      <c r="BZ2272" s="136"/>
      <c r="CA2272" s="136"/>
      <c r="CB2272" s="136"/>
      <c r="CC2272" s="136"/>
      <c r="CD2272" s="136"/>
      <c r="CE2272" s="136"/>
      <c r="CF2272" s="136"/>
      <c r="CG2272" s="136"/>
      <c r="CH2272" s="136"/>
      <c r="CI2272" s="136"/>
      <c r="CJ2272" s="136"/>
      <c r="CK2272" s="136"/>
      <c r="CL2272" s="136"/>
      <c r="CM2272" s="136"/>
      <c r="CN2272" s="136"/>
      <c r="CO2272" s="136"/>
      <c r="CP2272" s="136"/>
      <c r="CQ2272" s="136"/>
      <c r="CR2272" s="136"/>
      <c r="CS2272" s="136"/>
      <c r="CT2272" s="136"/>
      <c r="CU2272" s="136"/>
      <c r="CV2272" s="136"/>
      <c r="CW2272" s="136"/>
      <c r="CX2272" s="136"/>
      <c r="CY2272" s="136"/>
      <c r="CZ2272" s="136"/>
      <c r="DA2272" s="136"/>
      <c r="DB2272" s="136"/>
      <c r="DC2272" s="136"/>
      <c r="DD2272" s="136"/>
      <c r="DE2272" s="136"/>
      <c r="DF2272" s="136"/>
      <c r="DG2272" s="136"/>
      <c r="DH2272" s="136"/>
      <c r="DI2272" s="136"/>
      <c r="DJ2272" s="136"/>
      <c r="DK2272" s="136"/>
      <c r="DL2272" s="136"/>
      <c r="DM2272" s="136"/>
      <c r="DN2272" s="136"/>
      <c r="DO2272" s="136"/>
      <c r="DP2272" s="136"/>
      <c r="DQ2272" s="136"/>
      <c r="DR2272" s="136"/>
      <c r="DS2272" s="136"/>
      <c r="DT2272" s="136"/>
      <c r="DU2272" s="136"/>
      <c r="DV2272" s="136"/>
      <c r="DW2272" s="136"/>
      <c r="DX2272" s="136"/>
      <c r="DY2272" s="136"/>
      <c r="DZ2272" s="136"/>
      <c r="EA2272" s="136"/>
      <c r="EB2272" s="136"/>
      <c r="EC2272" s="136"/>
      <c r="ED2272" s="136"/>
      <c r="EE2272" s="136"/>
      <c r="EF2272" s="136"/>
      <c r="EG2272" s="136"/>
      <c r="EH2272" s="136"/>
      <c r="EI2272" s="136"/>
      <c r="EJ2272" s="136"/>
      <c r="EK2272" s="136"/>
      <c r="EL2272" s="136"/>
      <c r="EM2272" s="136"/>
      <c r="EN2272" s="136"/>
      <c r="EO2272" s="136"/>
      <c r="EP2272" s="136"/>
      <c r="EQ2272" s="136"/>
      <c r="ER2272" s="136"/>
      <c r="ES2272" s="136"/>
      <c r="ET2272" s="136"/>
      <c r="EU2272" s="136"/>
      <c r="EV2272" s="136"/>
      <c r="EW2272" s="136"/>
      <c r="EX2272" s="136"/>
      <c r="EY2272" s="136"/>
      <c r="EZ2272" s="136"/>
      <c r="FA2272" s="136"/>
      <c r="FB2272" s="136"/>
      <c r="FC2272" s="136"/>
      <c r="FD2272" s="136"/>
      <c r="FE2272" s="136"/>
      <c r="FF2272" s="136"/>
      <c r="FG2272" s="136"/>
      <c r="FH2272" s="136"/>
      <c r="FI2272" s="136"/>
      <c r="FJ2272" s="136"/>
      <c r="FK2272" s="136"/>
      <c r="FL2272" s="136"/>
      <c r="FM2272" s="136"/>
      <c r="FN2272" s="136"/>
      <c r="FO2272" s="136"/>
      <c r="FP2272" s="136"/>
      <c r="FQ2272" s="136"/>
      <c r="FR2272" s="136"/>
      <c r="FS2272" s="136"/>
      <c r="FT2272" s="136"/>
      <c r="FU2272" s="136"/>
      <c r="FV2272" s="136"/>
      <c r="FW2272" s="136"/>
      <c r="FX2272" s="136"/>
      <c r="FY2272" s="136"/>
      <c r="FZ2272" s="136"/>
      <c r="GA2272" s="136"/>
      <c r="GB2272" s="136"/>
      <c r="GC2272" s="136"/>
      <c r="GD2272" s="136"/>
      <c r="GE2272" s="136"/>
      <c r="GF2272" s="136"/>
      <c r="GG2272" s="136"/>
      <c r="GH2272" s="136"/>
      <c r="GI2272" s="136"/>
      <c r="GJ2272" s="136"/>
      <c r="GK2272" s="136"/>
      <c r="GL2272" s="136"/>
      <c r="GM2272" s="136"/>
      <c r="GN2272" s="136"/>
      <c r="GO2272" s="136"/>
      <c r="GP2272" s="136"/>
      <c r="GQ2272" s="136"/>
      <c r="GR2272" s="136"/>
      <c r="GS2272" s="136"/>
      <c r="GT2272" s="136"/>
      <c r="GU2272" s="136"/>
      <c r="GV2272" s="136"/>
      <c r="GW2272" s="136"/>
      <c r="GX2272" s="136"/>
      <c r="GY2272" s="136"/>
      <c r="GZ2272" s="136"/>
      <c r="HA2272" s="136"/>
      <c r="HB2272" s="136"/>
      <c r="HC2272" s="136"/>
      <c r="HD2272" s="136"/>
      <c r="HE2272" s="136"/>
      <c r="HF2272" s="136"/>
      <c r="HG2272" s="136"/>
      <c r="HH2272" s="136"/>
      <c r="HI2272" s="136"/>
      <c r="HJ2272" s="136"/>
      <c r="HK2272" s="136"/>
      <c r="HL2272" s="136"/>
      <c r="HM2272" s="136"/>
      <c r="HN2272" s="136"/>
      <c r="HO2272" s="136"/>
      <c r="HP2272" s="136"/>
      <c r="HQ2272" s="136"/>
      <c r="HR2272" s="136"/>
      <c r="HS2272" s="136"/>
      <c r="HT2272" s="136"/>
      <c r="HU2272" s="136"/>
      <c r="HV2272" s="136"/>
      <c r="HW2272" s="136"/>
      <c r="HX2272" s="136"/>
      <c r="HY2272" s="136"/>
      <c r="HZ2272" s="136"/>
      <c r="IA2272" s="136"/>
      <c r="IB2272" s="136"/>
      <c r="IC2272" s="136"/>
      <c r="ID2272" s="136"/>
      <c r="IE2272" s="136"/>
      <c r="IF2272" s="136"/>
      <c r="IG2272" s="136"/>
    </row>
    <row r="2273" spans="1:241" ht="15" customHeight="1" x14ac:dyDescent="0.25">
      <c r="A2273" s="223" t="s">
        <v>239</v>
      </c>
      <c r="B2273" s="217">
        <v>7612147</v>
      </c>
      <c r="C2273" s="217">
        <v>7050969</v>
      </c>
      <c r="D2273" s="217">
        <v>673502</v>
      </c>
      <c r="E2273" s="217">
        <v>1962745</v>
      </c>
      <c r="F2273" s="217">
        <v>3101101</v>
      </c>
      <c r="G2273" s="217">
        <v>346765</v>
      </c>
      <c r="H2273" s="235">
        <v>20747229</v>
      </c>
      <c r="I2273" s="136"/>
      <c r="J2273" s="321" t="s">
        <v>350</v>
      </c>
      <c r="K2273" s="217">
        <v>6990487</v>
      </c>
      <c r="L2273" s="217">
        <v>4250155</v>
      </c>
      <c r="M2273" s="217">
        <v>576763</v>
      </c>
      <c r="N2273" s="217">
        <v>1082037</v>
      </c>
      <c r="O2273" s="217">
        <v>1826396</v>
      </c>
      <c r="P2273" s="217">
        <v>334224</v>
      </c>
      <c r="Q2273" s="235">
        <v>15060062</v>
      </c>
      <c r="R2273" s="136"/>
      <c r="S2273" s="136"/>
      <c r="T2273" s="136"/>
      <c r="U2273" s="136"/>
      <c r="V2273" s="136"/>
      <c r="W2273" s="136"/>
      <c r="X2273" s="136"/>
      <c r="Y2273" s="136"/>
      <c r="Z2273" s="136"/>
      <c r="AA2273" s="136"/>
      <c r="AB2273" s="136"/>
      <c r="AC2273" s="136"/>
      <c r="AD2273" s="136"/>
      <c r="AE2273" s="136"/>
      <c r="AF2273" s="136"/>
      <c r="AG2273" s="136"/>
      <c r="AH2273" s="136"/>
      <c r="AI2273" s="136"/>
      <c r="AJ2273" s="136"/>
      <c r="AK2273" s="136"/>
      <c r="AL2273" s="136"/>
      <c r="AM2273" s="136"/>
      <c r="AN2273" s="136"/>
      <c r="AO2273" s="136"/>
      <c r="AP2273" s="136"/>
      <c r="AQ2273" s="136"/>
      <c r="AR2273" s="136"/>
      <c r="AS2273" s="136"/>
      <c r="AT2273" s="136"/>
      <c r="AU2273" s="136"/>
      <c r="AV2273" s="136"/>
      <c r="AW2273" s="136"/>
      <c r="AX2273" s="136"/>
      <c r="AY2273" s="136"/>
      <c r="AZ2273" s="136"/>
      <c r="BA2273" s="136"/>
      <c r="BB2273" s="136"/>
      <c r="BC2273" s="136"/>
      <c r="BD2273" s="136"/>
      <c r="BE2273" s="136"/>
      <c r="BF2273" s="136"/>
      <c r="BG2273" s="136"/>
      <c r="BH2273" s="136"/>
      <c r="BI2273" s="136"/>
      <c r="BJ2273" s="136"/>
      <c r="BK2273" s="136"/>
      <c r="BL2273" s="136"/>
      <c r="BM2273" s="136"/>
      <c r="BN2273" s="136"/>
      <c r="BO2273" s="136"/>
      <c r="BP2273" s="136"/>
      <c r="BQ2273" s="136"/>
      <c r="BR2273" s="136"/>
      <c r="BS2273" s="136"/>
      <c r="BT2273" s="136"/>
      <c r="BU2273" s="136"/>
      <c r="BV2273" s="136"/>
      <c r="BW2273" s="136"/>
      <c r="BX2273" s="136"/>
      <c r="BY2273" s="136"/>
      <c r="BZ2273" s="136"/>
      <c r="CA2273" s="136"/>
      <c r="CB2273" s="136"/>
      <c r="CC2273" s="136"/>
      <c r="CD2273" s="136"/>
      <c r="CE2273" s="136"/>
      <c r="CF2273" s="136"/>
      <c r="CG2273" s="136"/>
      <c r="CH2273" s="136"/>
      <c r="CI2273" s="136"/>
      <c r="CJ2273" s="136"/>
      <c r="CK2273" s="136"/>
      <c r="CL2273" s="136"/>
      <c r="CM2273" s="136"/>
      <c r="CN2273" s="136"/>
      <c r="CO2273" s="136"/>
      <c r="CP2273" s="136"/>
      <c r="CQ2273" s="136"/>
      <c r="CR2273" s="136"/>
      <c r="CS2273" s="136"/>
      <c r="CT2273" s="136"/>
      <c r="CU2273" s="136"/>
      <c r="CV2273" s="136"/>
      <c r="CW2273" s="136"/>
      <c r="CX2273" s="136"/>
      <c r="CY2273" s="136"/>
      <c r="CZ2273" s="136"/>
      <c r="DA2273" s="136"/>
      <c r="DB2273" s="136"/>
      <c r="DC2273" s="136"/>
      <c r="DD2273" s="136"/>
      <c r="DE2273" s="136"/>
      <c r="DF2273" s="136"/>
      <c r="DG2273" s="136"/>
      <c r="DH2273" s="136"/>
      <c r="DI2273" s="136"/>
      <c r="DJ2273" s="136"/>
      <c r="DK2273" s="136"/>
      <c r="DL2273" s="136"/>
      <c r="DM2273" s="136"/>
      <c r="DN2273" s="136"/>
      <c r="DO2273" s="136"/>
      <c r="DP2273" s="136"/>
      <c r="DQ2273" s="136"/>
      <c r="DR2273" s="136"/>
      <c r="DS2273" s="136"/>
      <c r="DT2273" s="136"/>
      <c r="DU2273" s="136"/>
      <c r="DV2273" s="136"/>
      <c r="DW2273" s="136"/>
      <c r="DX2273" s="136"/>
      <c r="DY2273" s="136"/>
      <c r="DZ2273" s="136"/>
      <c r="EA2273" s="136"/>
      <c r="EB2273" s="136"/>
      <c r="EC2273" s="136"/>
      <c r="ED2273" s="136"/>
      <c r="EE2273" s="136"/>
      <c r="EF2273" s="136"/>
      <c r="EG2273" s="136"/>
      <c r="EH2273" s="136"/>
      <c r="EI2273" s="136"/>
      <c r="EJ2273" s="136"/>
      <c r="EK2273" s="136"/>
      <c r="EL2273" s="136"/>
      <c r="EM2273" s="136"/>
      <c r="EN2273" s="136"/>
      <c r="EO2273" s="136"/>
      <c r="EP2273" s="136"/>
      <c r="EQ2273" s="136"/>
      <c r="ER2273" s="136"/>
      <c r="ES2273" s="136"/>
      <c r="ET2273" s="136"/>
      <c r="EU2273" s="136"/>
      <c r="EV2273" s="136"/>
      <c r="EW2273" s="136"/>
      <c r="EX2273" s="136"/>
      <c r="EY2273" s="136"/>
      <c r="EZ2273" s="136"/>
      <c r="FA2273" s="136"/>
      <c r="FB2273" s="136"/>
      <c r="FC2273" s="136"/>
      <c r="FD2273" s="136"/>
      <c r="FE2273" s="136"/>
      <c r="FF2273" s="136"/>
      <c r="FG2273" s="136"/>
      <c r="FH2273" s="136"/>
      <c r="FI2273" s="136"/>
      <c r="FJ2273" s="136"/>
      <c r="FK2273" s="136"/>
      <c r="FL2273" s="136"/>
      <c r="FM2273" s="136"/>
      <c r="FN2273" s="136"/>
      <c r="FO2273" s="136"/>
      <c r="FP2273" s="136"/>
      <c r="FQ2273" s="136"/>
      <c r="FR2273" s="136"/>
      <c r="FS2273" s="136"/>
      <c r="FT2273" s="136"/>
      <c r="FU2273" s="136"/>
      <c r="FV2273" s="136"/>
      <c r="FW2273" s="136"/>
      <c r="FX2273" s="136"/>
      <c r="FY2273" s="136"/>
      <c r="FZ2273" s="136"/>
      <c r="GA2273" s="136"/>
      <c r="GB2273" s="136"/>
      <c r="GC2273" s="136"/>
      <c r="GD2273" s="136"/>
      <c r="GE2273" s="136"/>
      <c r="GF2273" s="136"/>
      <c r="GG2273" s="136"/>
      <c r="GH2273" s="136"/>
      <c r="GI2273" s="136"/>
      <c r="GJ2273" s="136"/>
      <c r="GK2273" s="136"/>
      <c r="GL2273" s="136"/>
      <c r="GM2273" s="136"/>
      <c r="GN2273" s="136"/>
      <c r="GO2273" s="136"/>
      <c r="GP2273" s="136"/>
      <c r="GQ2273" s="136"/>
      <c r="GR2273" s="136"/>
      <c r="GS2273" s="136"/>
      <c r="GT2273" s="136"/>
      <c r="GU2273" s="136"/>
      <c r="GV2273" s="136"/>
      <c r="GW2273" s="136"/>
      <c r="GX2273" s="136"/>
      <c r="GY2273" s="136"/>
      <c r="GZ2273" s="136"/>
      <c r="HA2273" s="136"/>
      <c r="HB2273" s="136"/>
      <c r="HC2273" s="136"/>
      <c r="HD2273" s="136"/>
      <c r="HE2273" s="136"/>
      <c r="HF2273" s="136"/>
      <c r="HG2273" s="136"/>
      <c r="HH2273" s="136"/>
      <c r="HI2273" s="136"/>
      <c r="HJ2273" s="136"/>
      <c r="HK2273" s="136"/>
      <c r="HL2273" s="136"/>
      <c r="HM2273" s="136"/>
      <c r="HN2273" s="136"/>
      <c r="HO2273" s="136"/>
      <c r="HP2273" s="136"/>
      <c r="HQ2273" s="136"/>
      <c r="HR2273" s="136"/>
      <c r="HS2273" s="136"/>
      <c r="HT2273" s="136"/>
      <c r="HU2273" s="136"/>
      <c r="HV2273" s="136"/>
      <c r="HW2273" s="136"/>
      <c r="HX2273" s="136"/>
      <c r="HY2273" s="136"/>
      <c r="HZ2273" s="136"/>
      <c r="IA2273" s="136"/>
      <c r="IB2273" s="136"/>
      <c r="IC2273" s="136"/>
      <c r="ID2273" s="136"/>
      <c r="IE2273" s="136"/>
      <c r="IF2273" s="136"/>
      <c r="IG2273" s="136"/>
    </row>
    <row r="2274" spans="1:241" ht="15" customHeight="1" x14ac:dyDescent="0.25">
      <c r="A2274" s="223" t="s">
        <v>238</v>
      </c>
      <c r="B2274" s="217">
        <v>9818264</v>
      </c>
      <c r="C2274" s="217">
        <v>7238081</v>
      </c>
      <c r="D2274" s="217">
        <v>988234</v>
      </c>
      <c r="E2274" s="217">
        <v>1515314</v>
      </c>
      <c r="F2274" s="217">
        <v>2682972</v>
      </c>
      <c r="G2274" s="217">
        <v>431658</v>
      </c>
      <c r="H2274" s="235">
        <v>22674523</v>
      </c>
      <c r="I2274" s="136"/>
      <c r="J2274" s="321" t="s">
        <v>791</v>
      </c>
      <c r="K2274" s="217">
        <v>9543317</v>
      </c>
      <c r="L2274" s="217">
        <v>5256655</v>
      </c>
      <c r="M2274" s="217">
        <v>783610</v>
      </c>
      <c r="N2274" s="217">
        <v>1150291</v>
      </c>
      <c r="O2274" s="217">
        <v>1940241</v>
      </c>
      <c r="P2274" s="217">
        <v>414531</v>
      </c>
      <c r="Q2274" s="235">
        <v>19088645</v>
      </c>
      <c r="R2274" s="136"/>
      <c r="S2274" s="136"/>
      <c r="T2274" s="136"/>
      <c r="U2274" s="136"/>
      <c r="V2274" s="136"/>
      <c r="W2274" s="136"/>
      <c r="X2274" s="136"/>
      <c r="Y2274" s="136"/>
      <c r="Z2274" s="136"/>
      <c r="AA2274" s="136"/>
      <c r="AB2274" s="136"/>
      <c r="AC2274" s="136"/>
      <c r="AD2274" s="136"/>
      <c r="AE2274" s="136"/>
      <c r="AF2274" s="136"/>
      <c r="AG2274" s="136"/>
      <c r="AH2274" s="136"/>
      <c r="AI2274" s="136"/>
      <c r="AJ2274" s="136"/>
      <c r="AK2274" s="136"/>
      <c r="AL2274" s="136"/>
      <c r="AM2274" s="136"/>
      <c r="AN2274" s="136"/>
      <c r="AO2274" s="136"/>
      <c r="AP2274" s="136"/>
      <c r="AQ2274" s="136"/>
      <c r="AR2274" s="136"/>
      <c r="AS2274" s="136"/>
      <c r="AT2274" s="136"/>
      <c r="AU2274" s="136"/>
      <c r="AV2274" s="136"/>
      <c r="AW2274" s="136"/>
      <c r="AX2274" s="136"/>
      <c r="AY2274" s="136"/>
      <c r="AZ2274" s="136"/>
      <c r="BA2274" s="136"/>
      <c r="BB2274" s="136"/>
      <c r="BC2274" s="136"/>
      <c r="BD2274" s="136"/>
      <c r="BE2274" s="136"/>
      <c r="BF2274" s="136"/>
      <c r="BG2274" s="136"/>
      <c r="BH2274" s="136"/>
      <c r="BI2274" s="136"/>
      <c r="BJ2274" s="136"/>
      <c r="BK2274" s="136"/>
      <c r="BL2274" s="136"/>
      <c r="BM2274" s="136"/>
      <c r="BN2274" s="136"/>
      <c r="BO2274" s="136"/>
      <c r="BP2274" s="136"/>
      <c r="BQ2274" s="136"/>
      <c r="BR2274" s="136"/>
      <c r="BS2274" s="136"/>
      <c r="BT2274" s="136"/>
      <c r="BU2274" s="136"/>
      <c r="BV2274" s="136"/>
      <c r="BW2274" s="136"/>
      <c r="BX2274" s="136"/>
      <c r="BY2274" s="136"/>
      <c r="BZ2274" s="136"/>
      <c r="CA2274" s="136"/>
      <c r="CB2274" s="136"/>
      <c r="CC2274" s="136"/>
      <c r="CD2274" s="136"/>
      <c r="CE2274" s="136"/>
      <c r="CF2274" s="136"/>
      <c r="CG2274" s="136"/>
      <c r="CH2274" s="136"/>
      <c r="CI2274" s="136"/>
      <c r="CJ2274" s="136"/>
      <c r="CK2274" s="136"/>
      <c r="CL2274" s="136"/>
      <c r="CM2274" s="136"/>
      <c r="CN2274" s="136"/>
      <c r="CO2274" s="136"/>
      <c r="CP2274" s="136"/>
      <c r="CQ2274" s="136"/>
      <c r="CR2274" s="136"/>
      <c r="CS2274" s="136"/>
      <c r="CT2274" s="136"/>
      <c r="CU2274" s="136"/>
      <c r="CV2274" s="136"/>
      <c r="CW2274" s="136"/>
      <c r="CX2274" s="136"/>
      <c r="CY2274" s="136"/>
      <c r="CZ2274" s="136"/>
      <c r="DA2274" s="136"/>
      <c r="DB2274" s="136"/>
      <c r="DC2274" s="136"/>
      <c r="DD2274" s="136"/>
      <c r="DE2274" s="136"/>
      <c r="DF2274" s="136"/>
      <c r="DG2274" s="136"/>
      <c r="DH2274" s="136"/>
      <c r="DI2274" s="136"/>
      <c r="DJ2274" s="136"/>
      <c r="DK2274" s="136"/>
      <c r="DL2274" s="136"/>
      <c r="DM2274" s="136"/>
      <c r="DN2274" s="136"/>
      <c r="DO2274" s="136"/>
      <c r="DP2274" s="136"/>
      <c r="DQ2274" s="136"/>
      <c r="DR2274" s="136"/>
      <c r="DS2274" s="136"/>
      <c r="DT2274" s="136"/>
      <c r="DU2274" s="136"/>
      <c r="DV2274" s="136"/>
      <c r="DW2274" s="136"/>
      <c r="DX2274" s="136"/>
      <c r="DY2274" s="136"/>
      <c r="DZ2274" s="136"/>
      <c r="EA2274" s="136"/>
      <c r="EB2274" s="136"/>
      <c r="EC2274" s="136"/>
      <c r="ED2274" s="136"/>
      <c r="EE2274" s="136"/>
      <c r="EF2274" s="136"/>
      <c r="EG2274" s="136"/>
      <c r="EH2274" s="136"/>
      <c r="EI2274" s="136"/>
      <c r="EJ2274" s="136"/>
      <c r="EK2274" s="136"/>
      <c r="EL2274" s="136"/>
      <c r="EM2274" s="136"/>
      <c r="EN2274" s="136"/>
      <c r="EO2274" s="136"/>
      <c r="EP2274" s="136"/>
      <c r="EQ2274" s="136"/>
      <c r="ER2274" s="136"/>
      <c r="ES2274" s="136"/>
      <c r="ET2274" s="136"/>
      <c r="EU2274" s="136"/>
      <c r="EV2274" s="136"/>
      <c r="EW2274" s="136"/>
      <c r="EX2274" s="136"/>
      <c r="EY2274" s="136"/>
      <c r="EZ2274" s="136"/>
      <c r="FA2274" s="136"/>
      <c r="FB2274" s="136"/>
      <c r="FC2274" s="136"/>
      <c r="FD2274" s="136"/>
      <c r="FE2274" s="136"/>
      <c r="FF2274" s="136"/>
      <c r="FG2274" s="136"/>
      <c r="FH2274" s="136"/>
      <c r="FI2274" s="136"/>
      <c r="FJ2274" s="136"/>
      <c r="FK2274" s="136"/>
      <c r="FL2274" s="136"/>
      <c r="FM2274" s="136"/>
      <c r="FN2274" s="136"/>
      <c r="FO2274" s="136"/>
      <c r="FP2274" s="136"/>
      <c r="FQ2274" s="136"/>
      <c r="FR2274" s="136"/>
      <c r="FS2274" s="136"/>
      <c r="FT2274" s="136"/>
      <c r="FU2274" s="136"/>
      <c r="FV2274" s="136"/>
      <c r="FW2274" s="136"/>
      <c r="FX2274" s="136"/>
      <c r="FY2274" s="136"/>
      <c r="FZ2274" s="136"/>
      <c r="GA2274" s="136"/>
      <c r="GB2274" s="136"/>
      <c r="GC2274" s="136"/>
      <c r="GD2274" s="136"/>
      <c r="GE2274" s="136"/>
      <c r="GF2274" s="136"/>
      <c r="GG2274" s="136"/>
      <c r="GH2274" s="136"/>
      <c r="GI2274" s="136"/>
      <c r="GJ2274" s="136"/>
      <c r="GK2274" s="136"/>
      <c r="GL2274" s="136"/>
      <c r="GM2274" s="136"/>
      <c r="GN2274" s="136"/>
      <c r="GO2274" s="136"/>
      <c r="GP2274" s="136"/>
      <c r="GQ2274" s="136"/>
      <c r="GR2274" s="136"/>
      <c r="GS2274" s="136"/>
      <c r="GT2274" s="136"/>
      <c r="GU2274" s="136"/>
      <c r="GV2274" s="136"/>
      <c r="GW2274" s="136"/>
      <c r="GX2274" s="136"/>
      <c r="GY2274" s="136"/>
      <c r="GZ2274" s="136"/>
      <c r="HA2274" s="136"/>
      <c r="HB2274" s="136"/>
      <c r="HC2274" s="136"/>
      <c r="HD2274" s="136"/>
      <c r="HE2274" s="136"/>
      <c r="HF2274" s="136"/>
      <c r="HG2274" s="136"/>
      <c r="HH2274" s="136"/>
      <c r="HI2274" s="136"/>
      <c r="HJ2274" s="136"/>
      <c r="HK2274" s="136"/>
      <c r="HL2274" s="136"/>
      <c r="HM2274" s="136"/>
      <c r="HN2274" s="136"/>
      <c r="HO2274" s="136"/>
      <c r="HP2274" s="136"/>
      <c r="HQ2274" s="136"/>
      <c r="HR2274" s="136"/>
      <c r="HS2274" s="136"/>
      <c r="HT2274" s="136"/>
      <c r="HU2274" s="136"/>
      <c r="HV2274" s="136"/>
      <c r="HW2274" s="136"/>
      <c r="HX2274" s="136"/>
      <c r="HY2274" s="136"/>
      <c r="HZ2274" s="136"/>
      <c r="IA2274" s="136"/>
      <c r="IB2274" s="136"/>
      <c r="IC2274" s="136"/>
      <c r="ID2274" s="136"/>
      <c r="IE2274" s="136"/>
      <c r="IF2274" s="136"/>
      <c r="IG2274" s="136"/>
    </row>
    <row r="2275" spans="1:241" ht="15" customHeight="1" x14ac:dyDescent="0.25">
      <c r="A2275" s="223" t="s">
        <v>237</v>
      </c>
      <c r="B2275" s="217">
        <v>14768195</v>
      </c>
      <c r="C2275" s="217">
        <v>8484698</v>
      </c>
      <c r="D2275" s="217">
        <v>934864</v>
      </c>
      <c r="E2275" s="217">
        <v>1325224</v>
      </c>
      <c r="F2275" s="217">
        <v>2666277</v>
      </c>
      <c r="G2275" s="217">
        <v>467936</v>
      </c>
      <c r="H2275" s="235">
        <v>28647194</v>
      </c>
      <c r="I2275" s="136"/>
      <c r="J2275" s="321" t="s">
        <v>195</v>
      </c>
      <c r="K2275" s="217">
        <v>11963479</v>
      </c>
      <c r="L2275" s="217">
        <v>7369153</v>
      </c>
      <c r="M2275" s="217">
        <v>762688</v>
      </c>
      <c r="N2275" s="217">
        <v>1004248</v>
      </c>
      <c r="O2275" s="217">
        <v>2362813</v>
      </c>
      <c r="P2275" s="217">
        <v>425746</v>
      </c>
      <c r="Q2275" s="235">
        <v>23888127</v>
      </c>
      <c r="R2275" s="136"/>
      <c r="S2275" s="136"/>
      <c r="T2275" s="136"/>
      <c r="U2275" s="136"/>
      <c r="V2275" s="136"/>
      <c r="W2275" s="136"/>
      <c r="X2275" s="136"/>
      <c r="Y2275" s="136"/>
      <c r="Z2275" s="136"/>
      <c r="AA2275" s="136"/>
      <c r="AB2275" s="136"/>
      <c r="AC2275" s="136"/>
      <c r="AD2275" s="136"/>
      <c r="AE2275" s="136"/>
      <c r="AF2275" s="136"/>
      <c r="AG2275" s="136"/>
      <c r="AH2275" s="136"/>
      <c r="AI2275" s="136"/>
      <c r="AJ2275" s="136"/>
      <c r="AK2275" s="136"/>
      <c r="AL2275" s="136"/>
      <c r="AM2275" s="136"/>
      <c r="AN2275" s="136"/>
      <c r="AO2275" s="136"/>
      <c r="AP2275" s="136"/>
      <c r="AQ2275" s="136"/>
      <c r="AR2275" s="136"/>
      <c r="AS2275" s="136"/>
      <c r="AT2275" s="136"/>
      <c r="AU2275" s="136"/>
      <c r="AV2275" s="136"/>
      <c r="AW2275" s="136"/>
      <c r="AX2275" s="136"/>
      <c r="AY2275" s="136"/>
      <c r="AZ2275" s="136"/>
      <c r="BA2275" s="136"/>
      <c r="BB2275" s="136"/>
      <c r="BC2275" s="136"/>
      <c r="BD2275" s="136"/>
      <c r="BE2275" s="136"/>
      <c r="BF2275" s="136"/>
      <c r="BG2275" s="136"/>
      <c r="BH2275" s="136"/>
      <c r="BI2275" s="136"/>
      <c r="BJ2275" s="136"/>
      <c r="BK2275" s="136"/>
      <c r="BL2275" s="136"/>
      <c r="BM2275" s="136"/>
      <c r="BN2275" s="136"/>
      <c r="BO2275" s="136"/>
      <c r="BP2275" s="136"/>
      <c r="BQ2275" s="136"/>
      <c r="BR2275" s="136"/>
      <c r="BS2275" s="136"/>
      <c r="BT2275" s="136"/>
      <c r="BU2275" s="136"/>
      <c r="BV2275" s="136"/>
      <c r="BW2275" s="136"/>
      <c r="BX2275" s="136"/>
      <c r="BY2275" s="136"/>
      <c r="BZ2275" s="136"/>
      <c r="CA2275" s="136"/>
      <c r="CB2275" s="136"/>
      <c r="CC2275" s="136"/>
      <c r="CD2275" s="136"/>
      <c r="CE2275" s="136"/>
      <c r="CF2275" s="136"/>
      <c r="CG2275" s="136"/>
      <c r="CH2275" s="136"/>
      <c r="CI2275" s="136"/>
      <c r="CJ2275" s="136"/>
      <c r="CK2275" s="136"/>
      <c r="CL2275" s="136"/>
      <c r="CM2275" s="136"/>
      <c r="CN2275" s="136"/>
      <c r="CO2275" s="136"/>
      <c r="CP2275" s="136"/>
      <c r="CQ2275" s="136"/>
      <c r="CR2275" s="136"/>
      <c r="CS2275" s="136"/>
      <c r="CT2275" s="136"/>
      <c r="CU2275" s="136"/>
      <c r="CV2275" s="136"/>
      <c r="CW2275" s="136"/>
      <c r="CX2275" s="136"/>
      <c r="CY2275" s="136"/>
      <c r="CZ2275" s="136"/>
      <c r="DA2275" s="136"/>
      <c r="DB2275" s="136"/>
      <c r="DC2275" s="136"/>
      <c r="DD2275" s="136"/>
      <c r="DE2275" s="136"/>
      <c r="DF2275" s="136"/>
      <c r="DG2275" s="136"/>
      <c r="DH2275" s="136"/>
      <c r="DI2275" s="136"/>
      <c r="DJ2275" s="136"/>
      <c r="DK2275" s="136"/>
      <c r="DL2275" s="136"/>
      <c r="DM2275" s="136"/>
      <c r="DN2275" s="136"/>
      <c r="DO2275" s="136"/>
      <c r="DP2275" s="136"/>
      <c r="DQ2275" s="136"/>
      <c r="DR2275" s="136"/>
      <c r="DS2275" s="136"/>
      <c r="DT2275" s="136"/>
      <c r="DU2275" s="136"/>
      <c r="DV2275" s="136"/>
      <c r="DW2275" s="136"/>
      <c r="DX2275" s="136"/>
      <c r="DY2275" s="136"/>
      <c r="DZ2275" s="136"/>
      <c r="EA2275" s="136"/>
      <c r="EB2275" s="136"/>
      <c r="EC2275" s="136"/>
      <c r="ED2275" s="136"/>
      <c r="EE2275" s="136"/>
      <c r="EF2275" s="136"/>
      <c r="EG2275" s="136"/>
      <c r="EH2275" s="136"/>
      <c r="EI2275" s="136"/>
      <c r="EJ2275" s="136"/>
      <c r="EK2275" s="136"/>
      <c r="EL2275" s="136"/>
      <c r="EM2275" s="136"/>
      <c r="EN2275" s="136"/>
      <c r="EO2275" s="136"/>
      <c r="EP2275" s="136"/>
      <c r="EQ2275" s="136"/>
      <c r="ER2275" s="136"/>
      <c r="ES2275" s="136"/>
      <c r="ET2275" s="136"/>
      <c r="EU2275" s="136"/>
      <c r="EV2275" s="136"/>
      <c r="EW2275" s="136"/>
      <c r="EX2275" s="136"/>
      <c r="EY2275" s="136"/>
      <c r="EZ2275" s="136"/>
      <c r="FA2275" s="136"/>
      <c r="FB2275" s="136"/>
      <c r="FC2275" s="136"/>
      <c r="FD2275" s="136"/>
      <c r="FE2275" s="136"/>
      <c r="FF2275" s="136"/>
      <c r="FG2275" s="136"/>
      <c r="FH2275" s="136"/>
      <c r="FI2275" s="136"/>
      <c r="FJ2275" s="136"/>
      <c r="FK2275" s="136"/>
      <c r="FL2275" s="136"/>
      <c r="FM2275" s="136"/>
      <c r="FN2275" s="136"/>
      <c r="FO2275" s="136"/>
      <c r="FP2275" s="136"/>
      <c r="FQ2275" s="136"/>
      <c r="FR2275" s="136"/>
      <c r="FS2275" s="136"/>
      <c r="FT2275" s="136"/>
      <c r="FU2275" s="136"/>
      <c r="FV2275" s="136"/>
      <c r="FW2275" s="136"/>
      <c r="FX2275" s="136"/>
      <c r="FY2275" s="136"/>
      <c r="FZ2275" s="136"/>
      <c r="GA2275" s="136"/>
      <c r="GB2275" s="136"/>
      <c r="GC2275" s="136"/>
      <c r="GD2275" s="136"/>
      <c r="GE2275" s="136"/>
      <c r="GF2275" s="136"/>
      <c r="GG2275" s="136"/>
      <c r="GH2275" s="136"/>
      <c r="GI2275" s="136"/>
      <c r="GJ2275" s="136"/>
      <c r="GK2275" s="136"/>
      <c r="GL2275" s="136"/>
      <c r="GM2275" s="136"/>
      <c r="GN2275" s="136"/>
      <c r="GO2275" s="136"/>
      <c r="GP2275" s="136"/>
      <c r="GQ2275" s="136"/>
      <c r="GR2275" s="136"/>
      <c r="GS2275" s="136"/>
      <c r="GT2275" s="136"/>
      <c r="GU2275" s="136"/>
      <c r="GV2275" s="136"/>
      <c r="GW2275" s="136"/>
      <c r="GX2275" s="136"/>
      <c r="GY2275" s="136"/>
      <c r="GZ2275" s="136"/>
      <c r="HA2275" s="136"/>
      <c r="HB2275" s="136"/>
      <c r="HC2275" s="136"/>
      <c r="HD2275" s="136"/>
      <c r="HE2275" s="136"/>
      <c r="HF2275" s="136"/>
      <c r="HG2275" s="136"/>
      <c r="HH2275" s="136"/>
      <c r="HI2275" s="136"/>
      <c r="HJ2275" s="136"/>
      <c r="HK2275" s="136"/>
      <c r="HL2275" s="136"/>
      <c r="HM2275" s="136"/>
      <c r="HN2275" s="136"/>
      <c r="HO2275" s="136"/>
      <c r="HP2275" s="136"/>
      <c r="HQ2275" s="136"/>
      <c r="HR2275" s="136"/>
      <c r="HS2275" s="136"/>
      <c r="HT2275" s="136"/>
      <c r="HU2275" s="136"/>
      <c r="HV2275" s="136"/>
      <c r="HW2275" s="136"/>
      <c r="HX2275" s="136"/>
      <c r="HY2275" s="136"/>
      <c r="HZ2275" s="136"/>
      <c r="IA2275" s="136"/>
      <c r="IB2275" s="136"/>
      <c r="IC2275" s="136"/>
      <c r="ID2275" s="136"/>
      <c r="IE2275" s="136"/>
      <c r="IF2275" s="136"/>
      <c r="IG2275" s="136"/>
    </row>
    <row r="2276" spans="1:241" ht="15" customHeight="1" x14ac:dyDescent="0.25">
      <c r="A2276" s="223" t="s">
        <v>363</v>
      </c>
      <c r="B2276" s="217">
        <v>8220428</v>
      </c>
      <c r="C2276" s="217">
        <v>6354448</v>
      </c>
      <c r="D2276" s="217">
        <v>616077</v>
      </c>
      <c r="E2276" s="217">
        <v>1805695</v>
      </c>
      <c r="F2276" s="217">
        <v>2761097</v>
      </c>
      <c r="G2276" s="217">
        <v>425152</v>
      </c>
      <c r="H2276" s="235">
        <v>20182897</v>
      </c>
      <c r="I2276" s="136"/>
      <c r="J2276" s="321" t="s">
        <v>194</v>
      </c>
      <c r="K2276" s="217">
        <v>10074459</v>
      </c>
      <c r="L2276" s="217">
        <v>6192763</v>
      </c>
      <c r="M2276" s="217">
        <v>672901</v>
      </c>
      <c r="N2276" s="217">
        <v>1324009</v>
      </c>
      <c r="O2276" s="217">
        <v>2382622</v>
      </c>
      <c r="P2276" s="217">
        <v>406956</v>
      </c>
      <c r="Q2276" s="235">
        <v>21053710</v>
      </c>
      <c r="R2276" s="136"/>
      <c r="S2276" s="136"/>
      <c r="T2276" s="136"/>
      <c r="U2276" s="136"/>
      <c r="V2276" s="136"/>
      <c r="W2276" s="136"/>
      <c r="X2276" s="136"/>
      <c r="Y2276" s="136"/>
      <c r="Z2276" s="136"/>
      <c r="AA2276" s="136"/>
      <c r="AB2276" s="136"/>
      <c r="AC2276" s="136"/>
      <c r="AD2276" s="136"/>
      <c r="AE2276" s="136"/>
      <c r="AF2276" s="136"/>
      <c r="AG2276" s="136"/>
      <c r="AH2276" s="136"/>
      <c r="AI2276" s="136"/>
      <c r="AJ2276" s="136"/>
      <c r="AK2276" s="136"/>
      <c r="AL2276" s="136"/>
      <c r="AM2276" s="136"/>
      <c r="AN2276" s="136"/>
      <c r="AO2276" s="136"/>
      <c r="AP2276" s="136"/>
      <c r="AQ2276" s="136"/>
      <c r="AR2276" s="136"/>
      <c r="AS2276" s="136"/>
      <c r="AT2276" s="136"/>
      <c r="AU2276" s="136"/>
      <c r="AV2276" s="136"/>
      <c r="AW2276" s="136"/>
      <c r="AX2276" s="136"/>
      <c r="AY2276" s="136"/>
      <c r="AZ2276" s="136"/>
      <c r="BA2276" s="136"/>
      <c r="BB2276" s="136"/>
      <c r="BC2276" s="136"/>
      <c r="BD2276" s="136"/>
      <c r="BE2276" s="136"/>
      <c r="BF2276" s="136"/>
      <c r="BG2276" s="136"/>
      <c r="BH2276" s="136"/>
      <c r="BI2276" s="136"/>
      <c r="BJ2276" s="136"/>
      <c r="BK2276" s="136"/>
      <c r="BL2276" s="136"/>
      <c r="BM2276" s="136"/>
      <c r="BN2276" s="136"/>
      <c r="BO2276" s="136"/>
      <c r="BP2276" s="136"/>
      <c r="BQ2276" s="136"/>
      <c r="BR2276" s="136"/>
      <c r="BS2276" s="136"/>
      <c r="BT2276" s="136"/>
      <c r="BU2276" s="136"/>
      <c r="BV2276" s="136"/>
      <c r="BW2276" s="136"/>
      <c r="BX2276" s="136"/>
      <c r="BY2276" s="136"/>
      <c r="BZ2276" s="136"/>
      <c r="CA2276" s="136"/>
      <c r="CB2276" s="136"/>
      <c r="CC2276" s="136"/>
      <c r="CD2276" s="136"/>
      <c r="CE2276" s="136"/>
      <c r="CF2276" s="136"/>
      <c r="CG2276" s="136"/>
      <c r="CH2276" s="136"/>
      <c r="CI2276" s="136"/>
      <c r="CJ2276" s="136"/>
      <c r="CK2276" s="136"/>
      <c r="CL2276" s="136"/>
      <c r="CM2276" s="136"/>
      <c r="CN2276" s="136"/>
      <c r="CO2276" s="136"/>
      <c r="CP2276" s="136"/>
      <c r="CQ2276" s="136"/>
      <c r="CR2276" s="136"/>
      <c r="CS2276" s="136"/>
      <c r="CT2276" s="136"/>
      <c r="CU2276" s="136"/>
      <c r="CV2276" s="136"/>
      <c r="CW2276" s="136"/>
      <c r="CX2276" s="136"/>
      <c r="CY2276" s="136"/>
      <c r="CZ2276" s="136"/>
      <c r="DA2276" s="136"/>
      <c r="DB2276" s="136"/>
      <c r="DC2276" s="136"/>
      <c r="DD2276" s="136"/>
      <c r="DE2276" s="136"/>
      <c r="DF2276" s="136"/>
      <c r="DG2276" s="136"/>
      <c r="DH2276" s="136"/>
      <c r="DI2276" s="136"/>
      <c r="DJ2276" s="136"/>
      <c r="DK2276" s="136"/>
      <c r="DL2276" s="136"/>
      <c r="DM2276" s="136"/>
      <c r="DN2276" s="136"/>
      <c r="DO2276" s="136"/>
      <c r="DP2276" s="136"/>
      <c r="DQ2276" s="136"/>
      <c r="DR2276" s="136"/>
      <c r="DS2276" s="136"/>
      <c r="DT2276" s="136"/>
      <c r="DU2276" s="136"/>
      <c r="DV2276" s="136"/>
      <c r="DW2276" s="136"/>
      <c r="DX2276" s="136"/>
      <c r="DY2276" s="136"/>
      <c r="DZ2276" s="136"/>
      <c r="EA2276" s="136"/>
      <c r="EB2276" s="136"/>
      <c r="EC2276" s="136"/>
      <c r="ED2276" s="136"/>
      <c r="EE2276" s="136"/>
      <c r="EF2276" s="136"/>
      <c r="EG2276" s="136"/>
      <c r="EH2276" s="136"/>
      <c r="EI2276" s="136"/>
      <c r="EJ2276" s="136"/>
      <c r="EK2276" s="136"/>
      <c r="EL2276" s="136"/>
      <c r="EM2276" s="136"/>
      <c r="EN2276" s="136"/>
      <c r="EO2276" s="136"/>
      <c r="EP2276" s="136"/>
      <c r="EQ2276" s="136"/>
      <c r="ER2276" s="136"/>
      <c r="ES2276" s="136"/>
      <c r="ET2276" s="136"/>
      <c r="EU2276" s="136"/>
      <c r="EV2276" s="136"/>
      <c r="EW2276" s="136"/>
      <c r="EX2276" s="136"/>
      <c r="EY2276" s="136"/>
      <c r="EZ2276" s="136"/>
      <c r="FA2276" s="136"/>
      <c r="FB2276" s="136"/>
      <c r="FC2276" s="136"/>
      <c r="FD2276" s="136"/>
      <c r="FE2276" s="136"/>
      <c r="FF2276" s="136"/>
      <c r="FG2276" s="136"/>
      <c r="FH2276" s="136"/>
      <c r="FI2276" s="136"/>
      <c r="FJ2276" s="136"/>
      <c r="FK2276" s="136"/>
      <c r="FL2276" s="136"/>
      <c r="FM2276" s="136"/>
      <c r="FN2276" s="136"/>
      <c r="FO2276" s="136"/>
      <c r="FP2276" s="136"/>
      <c r="FQ2276" s="136"/>
      <c r="FR2276" s="136"/>
      <c r="FS2276" s="136"/>
      <c r="FT2276" s="136"/>
      <c r="FU2276" s="136"/>
      <c r="FV2276" s="136"/>
      <c r="FW2276" s="136"/>
      <c r="FX2276" s="136"/>
      <c r="FY2276" s="136"/>
      <c r="FZ2276" s="136"/>
      <c r="GA2276" s="136"/>
      <c r="GB2276" s="136"/>
      <c r="GC2276" s="136"/>
      <c r="GD2276" s="136"/>
      <c r="GE2276" s="136"/>
      <c r="GF2276" s="136"/>
      <c r="GG2276" s="136"/>
      <c r="GH2276" s="136"/>
      <c r="GI2276" s="136"/>
      <c r="GJ2276" s="136"/>
      <c r="GK2276" s="136"/>
      <c r="GL2276" s="136"/>
      <c r="GM2276" s="136"/>
      <c r="GN2276" s="136"/>
      <c r="GO2276" s="136"/>
      <c r="GP2276" s="136"/>
      <c r="GQ2276" s="136"/>
      <c r="GR2276" s="136"/>
      <c r="GS2276" s="136"/>
      <c r="GT2276" s="136"/>
      <c r="GU2276" s="136"/>
      <c r="GV2276" s="136"/>
      <c r="GW2276" s="136"/>
      <c r="GX2276" s="136"/>
      <c r="GY2276" s="136"/>
      <c r="GZ2276" s="136"/>
      <c r="HA2276" s="136"/>
      <c r="HB2276" s="136"/>
      <c r="HC2276" s="136"/>
      <c r="HD2276" s="136"/>
      <c r="HE2276" s="136"/>
      <c r="HF2276" s="136"/>
      <c r="HG2276" s="136"/>
      <c r="HH2276" s="136"/>
      <c r="HI2276" s="136"/>
      <c r="HJ2276" s="136"/>
      <c r="HK2276" s="136"/>
      <c r="HL2276" s="136"/>
      <c r="HM2276" s="136"/>
      <c r="HN2276" s="136"/>
      <c r="HO2276" s="136"/>
      <c r="HP2276" s="136"/>
      <c r="HQ2276" s="136"/>
      <c r="HR2276" s="136"/>
      <c r="HS2276" s="136"/>
      <c r="HT2276" s="136"/>
      <c r="HU2276" s="136"/>
      <c r="HV2276" s="136"/>
      <c r="HW2276" s="136"/>
      <c r="HX2276" s="136"/>
      <c r="HY2276" s="136"/>
      <c r="HZ2276" s="136"/>
      <c r="IA2276" s="136"/>
      <c r="IB2276" s="136"/>
      <c r="IC2276" s="136"/>
      <c r="ID2276" s="136"/>
      <c r="IE2276" s="136"/>
      <c r="IF2276" s="136"/>
      <c r="IG2276" s="136"/>
    </row>
    <row r="2277" spans="1:241" ht="15" customHeight="1" x14ac:dyDescent="0.25">
      <c r="A2277" s="223" t="s">
        <v>362</v>
      </c>
      <c r="B2277" s="217">
        <v>9627730</v>
      </c>
      <c r="C2277" s="217">
        <v>5896771</v>
      </c>
      <c r="D2277" s="217">
        <v>549405</v>
      </c>
      <c r="E2277" s="217">
        <v>1844212</v>
      </c>
      <c r="F2277" s="217">
        <v>2582504</v>
      </c>
      <c r="G2277" s="217">
        <v>456119</v>
      </c>
      <c r="H2277" s="235">
        <v>20956741</v>
      </c>
      <c r="I2277" s="136"/>
      <c r="J2277" s="321" t="s">
        <v>193</v>
      </c>
      <c r="K2277" s="217">
        <v>7695348</v>
      </c>
      <c r="L2277" s="217">
        <v>5780234</v>
      </c>
      <c r="M2277" s="217">
        <v>686547</v>
      </c>
      <c r="N2277" s="217">
        <v>1543333</v>
      </c>
      <c r="O2277" s="217">
        <v>1925818</v>
      </c>
      <c r="P2277" s="217">
        <v>423386</v>
      </c>
      <c r="Q2277" s="235">
        <v>18054666</v>
      </c>
      <c r="R2277" s="136"/>
      <c r="S2277" s="136"/>
      <c r="T2277" s="136"/>
      <c r="U2277" s="136"/>
      <c r="V2277" s="136"/>
      <c r="W2277" s="136"/>
      <c r="X2277" s="136"/>
      <c r="Y2277" s="136"/>
      <c r="Z2277" s="136"/>
      <c r="AA2277" s="136"/>
      <c r="AB2277" s="136"/>
      <c r="AC2277" s="136"/>
      <c r="AD2277" s="136"/>
      <c r="AE2277" s="136"/>
      <c r="AF2277" s="136"/>
      <c r="AG2277" s="136"/>
      <c r="AH2277" s="136"/>
      <c r="AI2277" s="136"/>
      <c r="AJ2277" s="136"/>
      <c r="AK2277" s="136"/>
      <c r="AL2277" s="136"/>
      <c r="AM2277" s="136"/>
      <c r="AN2277" s="136"/>
      <c r="AO2277" s="136"/>
      <c r="AP2277" s="136"/>
      <c r="AQ2277" s="136"/>
      <c r="AR2277" s="136"/>
      <c r="AS2277" s="136"/>
      <c r="AT2277" s="136"/>
      <c r="AU2277" s="136"/>
      <c r="AV2277" s="136"/>
      <c r="AW2277" s="136"/>
      <c r="AX2277" s="136"/>
      <c r="AY2277" s="136"/>
      <c r="AZ2277" s="136"/>
      <c r="BA2277" s="136"/>
      <c r="BB2277" s="136"/>
      <c r="BC2277" s="136"/>
      <c r="BD2277" s="136"/>
      <c r="BE2277" s="136"/>
      <c r="BF2277" s="136"/>
      <c r="BG2277" s="136"/>
      <c r="BH2277" s="136"/>
      <c r="BI2277" s="136"/>
      <c r="BJ2277" s="136"/>
      <c r="BK2277" s="136"/>
      <c r="BL2277" s="136"/>
      <c r="BM2277" s="136"/>
      <c r="BN2277" s="136"/>
      <c r="BO2277" s="136"/>
      <c r="BP2277" s="136"/>
      <c r="BQ2277" s="136"/>
      <c r="BR2277" s="136"/>
      <c r="BS2277" s="136"/>
      <c r="BT2277" s="136"/>
      <c r="BU2277" s="136"/>
      <c r="BV2277" s="136"/>
      <c r="BW2277" s="136"/>
      <c r="BX2277" s="136"/>
      <c r="BY2277" s="136"/>
      <c r="BZ2277" s="136"/>
      <c r="CA2277" s="136"/>
      <c r="CB2277" s="136"/>
      <c r="CC2277" s="136"/>
      <c r="CD2277" s="136"/>
      <c r="CE2277" s="136"/>
      <c r="CF2277" s="136"/>
      <c r="CG2277" s="136"/>
      <c r="CH2277" s="136"/>
      <c r="CI2277" s="136"/>
      <c r="CJ2277" s="136"/>
      <c r="CK2277" s="136"/>
      <c r="CL2277" s="136"/>
      <c r="CM2277" s="136"/>
      <c r="CN2277" s="136"/>
      <c r="CO2277" s="136"/>
      <c r="CP2277" s="136"/>
      <c r="CQ2277" s="136"/>
      <c r="CR2277" s="136"/>
      <c r="CS2277" s="136"/>
      <c r="CT2277" s="136"/>
      <c r="CU2277" s="136"/>
      <c r="CV2277" s="136"/>
      <c r="CW2277" s="136"/>
      <c r="CX2277" s="136"/>
      <c r="CY2277" s="136"/>
      <c r="CZ2277" s="136"/>
      <c r="DA2277" s="136"/>
      <c r="DB2277" s="136"/>
      <c r="DC2277" s="136"/>
      <c r="DD2277" s="136"/>
      <c r="DE2277" s="136"/>
      <c r="DF2277" s="136"/>
      <c r="DG2277" s="136"/>
      <c r="DH2277" s="136"/>
      <c r="DI2277" s="136"/>
      <c r="DJ2277" s="136"/>
      <c r="DK2277" s="136"/>
      <c r="DL2277" s="136"/>
      <c r="DM2277" s="136"/>
      <c r="DN2277" s="136"/>
      <c r="DO2277" s="136"/>
      <c r="DP2277" s="136"/>
      <c r="DQ2277" s="136"/>
      <c r="DR2277" s="136"/>
      <c r="DS2277" s="136"/>
      <c r="DT2277" s="136"/>
      <c r="DU2277" s="136"/>
      <c r="DV2277" s="136"/>
      <c r="DW2277" s="136"/>
      <c r="DX2277" s="136"/>
      <c r="DY2277" s="136"/>
      <c r="DZ2277" s="136"/>
      <c r="EA2277" s="136"/>
      <c r="EB2277" s="136"/>
      <c r="EC2277" s="136"/>
      <c r="ED2277" s="136"/>
      <c r="EE2277" s="136"/>
      <c r="EF2277" s="136"/>
      <c r="EG2277" s="136"/>
      <c r="EH2277" s="136"/>
      <c r="EI2277" s="136"/>
      <c r="EJ2277" s="136"/>
      <c r="EK2277" s="136"/>
      <c r="EL2277" s="136"/>
      <c r="EM2277" s="136"/>
      <c r="EN2277" s="136"/>
      <c r="EO2277" s="136"/>
      <c r="EP2277" s="136"/>
      <c r="EQ2277" s="136"/>
      <c r="ER2277" s="136"/>
      <c r="ES2277" s="136"/>
      <c r="ET2277" s="136"/>
      <c r="EU2277" s="136"/>
      <c r="EV2277" s="136"/>
      <c r="EW2277" s="136"/>
      <c r="EX2277" s="136"/>
      <c r="EY2277" s="136"/>
      <c r="EZ2277" s="136"/>
      <c r="FA2277" s="136"/>
      <c r="FB2277" s="136"/>
      <c r="FC2277" s="136"/>
      <c r="FD2277" s="136"/>
      <c r="FE2277" s="136"/>
      <c r="FF2277" s="136"/>
      <c r="FG2277" s="136"/>
      <c r="FH2277" s="136"/>
      <c r="FI2277" s="136"/>
      <c r="FJ2277" s="136"/>
      <c r="FK2277" s="136"/>
      <c r="FL2277" s="136"/>
      <c r="FM2277" s="136"/>
      <c r="FN2277" s="136"/>
      <c r="FO2277" s="136"/>
      <c r="FP2277" s="136"/>
      <c r="FQ2277" s="136"/>
      <c r="FR2277" s="136"/>
      <c r="FS2277" s="136"/>
      <c r="FT2277" s="136"/>
      <c r="FU2277" s="136"/>
      <c r="FV2277" s="136"/>
      <c r="FW2277" s="136"/>
      <c r="FX2277" s="136"/>
      <c r="FY2277" s="136"/>
      <c r="FZ2277" s="136"/>
      <c r="GA2277" s="136"/>
      <c r="GB2277" s="136"/>
      <c r="GC2277" s="136"/>
      <c r="GD2277" s="136"/>
      <c r="GE2277" s="136"/>
      <c r="GF2277" s="136"/>
      <c r="GG2277" s="136"/>
      <c r="GH2277" s="136"/>
      <c r="GI2277" s="136"/>
      <c r="GJ2277" s="136"/>
      <c r="GK2277" s="136"/>
      <c r="GL2277" s="136"/>
      <c r="GM2277" s="136"/>
      <c r="GN2277" s="136"/>
      <c r="GO2277" s="136"/>
      <c r="GP2277" s="136"/>
      <c r="GQ2277" s="136"/>
      <c r="GR2277" s="136"/>
      <c r="GS2277" s="136"/>
      <c r="GT2277" s="136"/>
      <c r="GU2277" s="136"/>
      <c r="GV2277" s="136"/>
      <c r="GW2277" s="136"/>
      <c r="GX2277" s="136"/>
      <c r="GY2277" s="136"/>
      <c r="GZ2277" s="136"/>
      <c r="HA2277" s="136"/>
      <c r="HB2277" s="136"/>
      <c r="HC2277" s="136"/>
      <c r="HD2277" s="136"/>
      <c r="HE2277" s="136"/>
      <c r="HF2277" s="136"/>
      <c r="HG2277" s="136"/>
      <c r="HH2277" s="136"/>
      <c r="HI2277" s="136"/>
      <c r="HJ2277" s="136"/>
      <c r="HK2277" s="136"/>
      <c r="HL2277" s="136"/>
      <c r="HM2277" s="136"/>
      <c r="HN2277" s="136"/>
      <c r="HO2277" s="136"/>
      <c r="HP2277" s="136"/>
      <c r="HQ2277" s="136"/>
      <c r="HR2277" s="136"/>
      <c r="HS2277" s="136"/>
      <c r="HT2277" s="136"/>
      <c r="HU2277" s="136"/>
      <c r="HV2277" s="136"/>
      <c r="HW2277" s="136"/>
      <c r="HX2277" s="136"/>
      <c r="HY2277" s="136"/>
      <c r="HZ2277" s="136"/>
      <c r="IA2277" s="136"/>
      <c r="IB2277" s="136"/>
      <c r="IC2277" s="136"/>
      <c r="ID2277" s="136"/>
      <c r="IE2277" s="136"/>
      <c r="IF2277" s="136"/>
      <c r="IG2277" s="136"/>
    </row>
    <row r="2278" spans="1:241" ht="15" customHeight="1" x14ac:dyDescent="0.25">
      <c r="A2278" s="223" t="s">
        <v>234</v>
      </c>
      <c r="B2278" s="217">
        <v>9303650</v>
      </c>
      <c r="C2278" s="217">
        <v>5546811</v>
      </c>
      <c r="D2278" s="217">
        <v>566558</v>
      </c>
      <c r="E2278" s="217">
        <v>2295710</v>
      </c>
      <c r="F2278" s="217">
        <v>2753048</v>
      </c>
      <c r="G2278" s="217">
        <v>503400</v>
      </c>
      <c r="H2278" s="235">
        <v>20969177</v>
      </c>
      <c r="I2278" s="136"/>
      <c r="J2278" s="321" t="s">
        <v>348</v>
      </c>
      <c r="K2278" s="217">
        <v>8037008</v>
      </c>
      <c r="L2278" s="217">
        <v>5779470</v>
      </c>
      <c r="M2278" s="217">
        <v>617764</v>
      </c>
      <c r="N2278" s="217">
        <v>1423950</v>
      </c>
      <c r="O2278" s="217">
        <v>2059834</v>
      </c>
      <c r="P2278" s="217">
        <v>547634</v>
      </c>
      <c r="Q2278" s="235">
        <v>18465660</v>
      </c>
      <c r="R2278" s="136"/>
      <c r="S2278" s="136"/>
      <c r="T2278" s="136"/>
      <c r="U2278" s="136"/>
      <c r="V2278" s="136"/>
      <c r="W2278" s="136"/>
      <c r="X2278" s="136"/>
      <c r="Y2278" s="136"/>
      <c r="Z2278" s="136"/>
      <c r="AA2278" s="136"/>
      <c r="AB2278" s="136"/>
      <c r="AC2278" s="136"/>
      <c r="AD2278" s="136"/>
      <c r="AE2278" s="136"/>
      <c r="AF2278" s="136"/>
      <c r="AG2278" s="136"/>
      <c r="AH2278" s="136"/>
      <c r="AI2278" s="136"/>
      <c r="AJ2278" s="136"/>
      <c r="AK2278" s="136"/>
      <c r="AL2278" s="136"/>
      <c r="AM2278" s="136"/>
      <c r="AN2278" s="136"/>
      <c r="AO2278" s="136"/>
      <c r="AP2278" s="136"/>
      <c r="AQ2278" s="136"/>
      <c r="AR2278" s="136"/>
      <c r="AS2278" s="136"/>
      <c r="AT2278" s="136"/>
      <c r="AU2278" s="136"/>
      <c r="AV2278" s="136"/>
      <c r="AW2278" s="136"/>
      <c r="AX2278" s="136"/>
      <c r="AY2278" s="136"/>
      <c r="AZ2278" s="136"/>
      <c r="BA2278" s="136"/>
      <c r="BB2278" s="136"/>
      <c r="BC2278" s="136"/>
      <c r="BD2278" s="136"/>
      <c r="BE2278" s="136"/>
      <c r="BF2278" s="136"/>
      <c r="BG2278" s="136"/>
      <c r="BH2278" s="136"/>
      <c r="BI2278" s="136"/>
      <c r="BJ2278" s="136"/>
      <c r="BK2278" s="136"/>
      <c r="BL2278" s="136"/>
      <c r="BM2278" s="136"/>
      <c r="BN2278" s="136"/>
      <c r="BO2278" s="136"/>
      <c r="BP2278" s="136"/>
      <c r="BQ2278" s="136"/>
      <c r="BR2278" s="136"/>
      <c r="BS2278" s="136"/>
      <c r="BT2278" s="136"/>
      <c r="BU2278" s="136"/>
      <c r="BV2278" s="136"/>
      <c r="BW2278" s="136"/>
      <c r="BX2278" s="136"/>
      <c r="BY2278" s="136"/>
      <c r="BZ2278" s="136"/>
      <c r="CA2278" s="136"/>
      <c r="CB2278" s="136"/>
      <c r="CC2278" s="136"/>
      <c r="CD2278" s="136"/>
      <c r="CE2278" s="136"/>
      <c r="CF2278" s="136"/>
      <c r="CG2278" s="136"/>
      <c r="CH2278" s="136"/>
      <c r="CI2278" s="136"/>
      <c r="CJ2278" s="136"/>
      <c r="CK2278" s="136"/>
      <c r="CL2278" s="136"/>
      <c r="CM2278" s="136"/>
      <c r="CN2278" s="136"/>
      <c r="CO2278" s="136"/>
      <c r="CP2278" s="136"/>
      <c r="CQ2278" s="136"/>
      <c r="CR2278" s="136"/>
      <c r="CS2278" s="136"/>
      <c r="CT2278" s="136"/>
      <c r="CU2278" s="136"/>
      <c r="CV2278" s="136"/>
      <c r="CW2278" s="136"/>
      <c r="CX2278" s="136"/>
      <c r="CY2278" s="136"/>
      <c r="CZ2278" s="136"/>
      <c r="DA2278" s="136"/>
      <c r="DB2278" s="136"/>
      <c r="DC2278" s="136"/>
      <c r="DD2278" s="136"/>
      <c r="DE2278" s="136"/>
      <c r="DF2278" s="136"/>
      <c r="DG2278" s="136"/>
      <c r="DH2278" s="136"/>
      <c r="DI2278" s="136"/>
      <c r="DJ2278" s="136"/>
      <c r="DK2278" s="136"/>
      <c r="DL2278" s="136"/>
      <c r="DM2278" s="136"/>
      <c r="DN2278" s="136"/>
      <c r="DO2278" s="136"/>
      <c r="DP2278" s="136"/>
      <c r="DQ2278" s="136"/>
      <c r="DR2278" s="136"/>
      <c r="DS2278" s="136"/>
      <c r="DT2278" s="136"/>
      <c r="DU2278" s="136"/>
      <c r="DV2278" s="136"/>
      <c r="DW2278" s="136"/>
      <c r="DX2278" s="136"/>
      <c r="DY2278" s="136"/>
      <c r="DZ2278" s="136"/>
      <c r="EA2278" s="136"/>
      <c r="EB2278" s="136"/>
      <c r="EC2278" s="136"/>
      <c r="ED2278" s="136"/>
      <c r="EE2278" s="136"/>
      <c r="EF2278" s="136"/>
      <c r="EG2278" s="136"/>
      <c r="EH2278" s="136"/>
      <c r="EI2278" s="136"/>
      <c r="EJ2278" s="136"/>
      <c r="EK2278" s="136"/>
      <c r="EL2278" s="136"/>
      <c r="EM2278" s="136"/>
      <c r="EN2278" s="136"/>
      <c r="EO2278" s="136"/>
      <c r="EP2278" s="136"/>
      <c r="EQ2278" s="136"/>
      <c r="ER2278" s="136"/>
      <c r="ES2278" s="136"/>
      <c r="ET2278" s="136"/>
      <c r="EU2278" s="136"/>
      <c r="EV2278" s="136"/>
      <c r="EW2278" s="136"/>
      <c r="EX2278" s="136"/>
      <c r="EY2278" s="136"/>
      <c r="EZ2278" s="136"/>
      <c r="FA2278" s="136"/>
      <c r="FB2278" s="136"/>
      <c r="FC2278" s="136"/>
      <c r="FD2278" s="136"/>
      <c r="FE2278" s="136"/>
      <c r="FF2278" s="136"/>
      <c r="FG2278" s="136"/>
      <c r="FH2278" s="136"/>
      <c r="FI2278" s="136"/>
      <c r="FJ2278" s="136"/>
      <c r="FK2278" s="136"/>
      <c r="FL2278" s="136"/>
      <c r="FM2278" s="136"/>
      <c r="FN2278" s="136"/>
      <c r="FO2278" s="136"/>
      <c r="FP2278" s="136"/>
      <c r="FQ2278" s="136"/>
      <c r="FR2278" s="136"/>
      <c r="FS2278" s="136"/>
      <c r="FT2278" s="136"/>
      <c r="FU2278" s="136"/>
      <c r="FV2278" s="136"/>
      <c r="FW2278" s="136"/>
      <c r="FX2278" s="136"/>
      <c r="FY2278" s="136"/>
      <c r="FZ2278" s="136"/>
      <c r="GA2278" s="136"/>
      <c r="GB2278" s="136"/>
      <c r="GC2278" s="136"/>
      <c r="GD2278" s="136"/>
      <c r="GE2278" s="136"/>
      <c r="GF2278" s="136"/>
      <c r="GG2278" s="136"/>
      <c r="GH2278" s="136"/>
      <c r="GI2278" s="136"/>
      <c r="GJ2278" s="136"/>
      <c r="GK2278" s="136"/>
      <c r="GL2278" s="136"/>
      <c r="GM2278" s="136"/>
      <c r="GN2278" s="136"/>
      <c r="GO2278" s="136"/>
      <c r="GP2278" s="136"/>
      <c r="GQ2278" s="136"/>
      <c r="GR2278" s="136"/>
      <c r="GS2278" s="136"/>
      <c r="GT2278" s="136"/>
      <c r="GU2278" s="136"/>
      <c r="GV2278" s="136"/>
      <c r="GW2278" s="136"/>
      <c r="GX2278" s="136"/>
      <c r="GY2278" s="136"/>
      <c r="GZ2278" s="136"/>
      <c r="HA2278" s="136"/>
      <c r="HB2278" s="136"/>
      <c r="HC2278" s="136"/>
      <c r="HD2278" s="136"/>
      <c r="HE2278" s="136"/>
      <c r="HF2278" s="136"/>
      <c r="HG2278" s="136"/>
      <c r="HH2278" s="136"/>
      <c r="HI2278" s="136"/>
      <c r="HJ2278" s="136"/>
      <c r="HK2278" s="136"/>
      <c r="HL2278" s="136"/>
      <c r="HM2278" s="136"/>
      <c r="HN2278" s="136"/>
      <c r="HO2278" s="136"/>
      <c r="HP2278" s="136"/>
      <c r="HQ2278" s="136"/>
      <c r="HR2278" s="136"/>
      <c r="HS2278" s="136"/>
      <c r="HT2278" s="136"/>
      <c r="HU2278" s="136"/>
      <c r="HV2278" s="136"/>
      <c r="HW2278" s="136"/>
      <c r="HX2278" s="136"/>
      <c r="HY2278" s="136"/>
      <c r="HZ2278" s="136"/>
      <c r="IA2278" s="136"/>
      <c r="IB2278" s="136"/>
      <c r="IC2278" s="136"/>
      <c r="ID2278" s="136"/>
      <c r="IE2278" s="136"/>
      <c r="IF2278" s="136"/>
      <c r="IG2278" s="136"/>
    </row>
    <row r="2279" spans="1:241" ht="15" customHeight="1" x14ac:dyDescent="0.25">
      <c r="A2279" s="223" t="s">
        <v>233</v>
      </c>
      <c r="B2279" s="217">
        <v>23600289</v>
      </c>
      <c r="C2279" s="217">
        <v>9140488</v>
      </c>
      <c r="D2279" s="217">
        <v>1156061</v>
      </c>
      <c r="E2279" s="217">
        <v>2801401</v>
      </c>
      <c r="F2279" s="217">
        <v>2689372</v>
      </c>
      <c r="G2279" s="217">
        <v>680505</v>
      </c>
      <c r="H2279" s="235">
        <v>40068116</v>
      </c>
      <c r="I2279" s="136"/>
      <c r="J2279" s="321" t="s">
        <v>792</v>
      </c>
      <c r="K2279" s="217">
        <v>12056048</v>
      </c>
      <c r="L2279" s="217">
        <v>6814472</v>
      </c>
      <c r="M2279" s="217">
        <v>714568</v>
      </c>
      <c r="N2279" s="217">
        <v>1506502</v>
      </c>
      <c r="O2279" s="217">
        <v>2313564</v>
      </c>
      <c r="P2279" s="217">
        <v>526691</v>
      </c>
      <c r="Q2279" s="235">
        <v>23931845</v>
      </c>
      <c r="R2279" s="136"/>
      <c r="S2279" s="136"/>
      <c r="T2279" s="136"/>
      <c r="U2279" s="136"/>
      <c r="V2279" s="136"/>
      <c r="W2279" s="136"/>
      <c r="X2279" s="136"/>
      <c r="Y2279" s="136"/>
      <c r="Z2279" s="136"/>
      <c r="AA2279" s="136"/>
      <c r="AB2279" s="136"/>
      <c r="AC2279" s="136"/>
      <c r="AD2279" s="136"/>
      <c r="AE2279" s="136"/>
      <c r="AF2279" s="136"/>
      <c r="AG2279" s="136"/>
      <c r="AH2279" s="136"/>
      <c r="AI2279" s="136"/>
      <c r="AJ2279" s="136"/>
      <c r="AK2279" s="136"/>
      <c r="AL2279" s="136"/>
      <c r="AM2279" s="136"/>
      <c r="AN2279" s="136"/>
      <c r="AO2279" s="136"/>
      <c r="AP2279" s="136"/>
      <c r="AQ2279" s="136"/>
      <c r="AR2279" s="136"/>
      <c r="AS2279" s="136"/>
      <c r="AT2279" s="136"/>
      <c r="AU2279" s="136"/>
      <c r="AV2279" s="136"/>
      <c r="AW2279" s="136"/>
      <c r="AX2279" s="136"/>
      <c r="AY2279" s="136"/>
      <c r="AZ2279" s="136"/>
      <c r="BA2279" s="136"/>
      <c r="BB2279" s="136"/>
      <c r="BC2279" s="136"/>
      <c r="BD2279" s="136"/>
      <c r="BE2279" s="136"/>
      <c r="BF2279" s="136"/>
      <c r="BG2279" s="136"/>
      <c r="BH2279" s="136"/>
      <c r="BI2279" s="136"/>
      <c r="BJ2279" s="136"/>
      <c r="BK2279" s="136"/>
      <c r="BL2279" s="136"/>
      <c r="BM2279" s="136"/>
      <c r="BN2279" s="136"/>
      <c r="BO2279" s="136"/>
      <c r="BP2279" s="136"/>
      <c r="BQ2279" s="136"/>
      <c r="BR2279" s="136"/>
      <c r="BS2279" s="136"/>
      <c r="BT2279" s="136"/>
      <c r="BU2279" s="136"/>
      <c r="BV2279" s="136"/>
      <c r="BW2279" s="136"/>
      <c r="BX2279" s="136"/>
      <c r="BY2279" s="136"/>
      <c r="BZ2279" s="136"/>
      <c r="CA2279" s="136"/>
      <c r="CB2279" s="136"/>
      <c r="CC2279" s="136"/>
      <c r="CD2279" s="136"/>
      <c r="CE2279" s="136"/>
      <c r="CF2279" s="136"/>
      <c r="CG2279" s="136"/>
      <c r="CH2279" s="136"/>
      <c r="CI2279" s="136"/>
      <c r="CJ2279" s="136"/>
      <c r="CK2279" s="136"/>
      <c r="CL2279" s="136"/>
      <c r="CM2279" s="136"/>
      <c r="CN2279" s="136"/>
      <c r="CO2279" s="136"/>
      <c r="CP2279" s="136"/>
      <c r="CQ2279" s="136"/>
      <c r="CR2279" s="136"/>
      <c r="CS2279" s="136"/>
      <c r="CT2279" s="136"/>
      <c r="CU2279" s="136"/>
      <c r="CV2279" s="136"/>
      <c r="CW2279" s="136"/>
      <c r="CX2279" s="136"/>
      <c r="CY2279" s="136"/>
      <c r="CZ2279" s="136"/>
      <c r="DA2279" s="136"/>
      <c r="DB2279" s="136"/>
      <c r="DC2279" s="136"/>
      <c r="DD2279" s="136"/>
      <c r="DE2279" s="136"/>
      <c r="DF2279" s="136"/>
      <c r="DG2279" s="136"/>
      <c r="DH2279" s="136"/>
      <c r="DI2279" s="136"/>
      <c r="DJ2279" s="136"/>
      <c r="DK2279" s="136"/>
      <c r="DL2279" s="136"/>
      <c r="DM2279" s="136"/>
      <c r="DN2279" s="136"/>
      <c r="DO2279" s="136"/>
      <c r="DP2279" s="136"/>
      <c r="DQ2279" s="136"/>
      <c r="DR2279" s="136"/>
      <c r="DS2279" s="136"/>
      <c r="DT2279" s="136"/>
      <c r="DU2279" s="136"/>
      <c r="DV2279" s="136"/>
      <c r="DW2279" s="136"/>
      <c r="DX2279" s="136"/>
      <c r="DY2279" s="136"/>
      <c r="DZ2279" s="136"/>
      <c r="EA2279" s="136"/>
      <c r="EB2279" s="136"/>
      <c r="EC2279" s="136"/>
      <c r="ED2279" s="136"/>
      <c r="EE2279" s="136"/>
      <c r="EF2279" s="136"/>
      <c r="EG2279" s="136"/>
      <c r="EH2279" s="136"/>
      <c r="EI2279" s="136"/>
      <c r="EJ2279" s="136"/>
      <c r="EK2279" s="136"/>
      <c r="EL2279" s="136"/>
      <c r="EM2279" s="136"/>
      <c r="EN2279" s="136"/>
      <c r="EO2279" s="136"/>
      <c r="EP2279" s="136"/>
      <c r="EQ2279" s="136"/>
      <c r="ER2279" s="136"/>
      <c r="ES2279" s="136"/>
      <c r="ET2279" s="136"/>
      <c r="EU2279" s="136"/>
      <c r="EV2279" s="136"/>
      <c r="EW2279" s="136"/>
      <c r="EX2279" s="136"/>
      <c r="EY2279" s="136"/>
      <c r="EZ2279" s="136"/>
      <c r="FA2279" s="136"/>
      <c r="FB2279" s="136"/>
      <c r="FC2279" s="136"/>
      <c r="FD2279" s="136"/>
      <c r="FE2279" s="136"/>
      <c r="FF2279" s="136"/>
      <c r="FG2279" s="136"/>
      <c r="FH2279" s="136"/>
      <c r="FI2279" s="136"/>
      <c r="FJ2279" s="136"/>
      <c r="FK2279" s="136"/>
      <c r="FL2279" s="136"/>
      <c r="FM2279" s="136"/>
      <c r="FN2279" s="136"/>
      <c r="FO2279" s="136"/>
      <c r="FP2279" s="136"/>
      <c r="FQ2279" s="136"/>
      <c r="FR2279" s="136"/>
      <c r="FS2279" s="136"/>
      <c r="FT2279" s="136"/>
      <c r="FU2279" s="136"/>
      <c r="FV2279" s="136"/>
      <c r="FW2279" s="136"/>
      <c r="FX2279" s="136"/>
      <c r="FY2279" s="136"/>
      <c r="FZ2279" s="136"/>
      <c r="GA2279" s="136"/>
      <c r="GB2279" s="136"/>
      <c r="GC2279" s="136"/>
      <c r="GD2279" s="136"/>
      <c r="GE2279" s="136"/>
      <c r="GF2279" s="136"/>
      <c r="GG2279" s="136"/>
      <c r="GH2279" s="136"/>
      <c r="GI2279" s="136"/>
      <c r="GJ2279" s="136"/>
      <c r="GK2279" s="136"/>
      <c r="GL2279" s="136"/>
      <c r="GM2279" s="136"/>
      <c r="GN2279" s="136"/>
      <c r="GO2279" s="136"/>
      <c r="GP2279" s="136"/>
      <c r="GQ2279" s="136"/>
      <c r="GR2279" s="136"/>
      <c r="GS2279" s="136"/>
      <c r="GT2279" s="136"/>
      <c r="GU2279" s="136"/>
      <c r="GV2279" s="136"/>
      <c r="GW2279" s="136"/>
      <c r="GX2279" s="136"/>
      <c r="GY2279" s="136"/>
      <c r="GZ2279" s="136"/>
      <c r="HA2279" s="136"/>
      <c r="HB2279" s="136"/>
      <c r="HC2279" s="136"/>
      <c r="HD2279" s="136"/>
      <c r="HE2279" s="136"/>
      <c r="HF2279" s="136"/>
      <c r="HG2279" s="136"/>
      <c r="HH2279" s="136"/>
      <c r="HI2279" s="136"/>
      <c r="HJ2279" s="136"/>
      <c r="HK2279" s="136"/>
      <c r="HL2279" s="136"/>
      <c r="HM2279" s="136"/>
      <c r="HN2279" s="136"/>
      <c r="HO2279" s="136"/>
      <c r="HP2279" s="136"/>
      <c r="HQ2279" s="136"/>
      <c r="HR2279" s="136"/>
      <c r="HS2279" s="136"/>
      <c r="HT2279" s="136"/>
      <c r="HU2279" s="136"/>
      <c r="HV2279" s="136"/>
      <c r="HW2279" s="136"/>
      <c r="HX2279" s="136"/>
      <c r="HY2279" s="136"/>
      <c r="HZ2279" s="136"/>
      <c r="IA2279" s="136"/>
      <c r="IB2279" s="136"/>
      <c r="IC2279" s="136"/>
      <c r="ID2279" s="136"/>
      <c r="IE2279" s="136"/>
      <c r="IF2279" s="136"/>
      <c r="IG2279" s="136"/>
    </row>
    <row r="2280" spans="1:241" ht="15" customHeight="1" x14ac:dyDescent="0.25">
      <c r="A2280" s="223" t="s">
        <v>232</v>
      </c>
      <c r="B2280" s="217">
        <v>20472993</v>
      </c>
      <c r="C2280" s="217">
        <v>9903459</v>
      </c>
      <c r="D2280" s="217">
        <v>1014120</v>
      </c>
      <c r="E2280" s="217">
        <v>2014813</v>
      </c>
      <c r="F2280" s="217">
        <v>3474196</v>
      </c>
      <c r="G2280" s="217">
        <v>713629</v>
      </c>
      <c r="H2280" s="235">
        <v>37593210</v>
      </c>
      <c r="J2280" s="321" t="s">
        <v>191</v>
      </c>
      <c r="K2280" s="217">
        <v>11299729</v>
      </c>
      <c r="L2280" s="217">
        <v>5559590</v>
      </c>
      <c r="M2280" s="217">
        <v>760546</v>
      </c>
      <c r="N2280" s="217">
        <v>1604506</v>
      </c>
      <c r="O2280" s="217">
        <v>2368497</v>
      </c>
      <c r="P2280" s="217">
        <v>447145</v>
      </c>
      <c r="Q2280" s="235">
        <v>22040013</v>
      </c>
    </row>
    <row r="2281" spans="1:241" ht="15" customHeight="1" x14ac:dyDescent="0.25">
      <c r="A2281" s="223" t="s">
        <v>361</v>
      </c>
      <c r="B2281" s="217">
        <v>13492113</v>
      </c>
      <c r="C2281" s="217">
        <v>8703837</v>
      </c>
      <c r="D2281" s="217">
        <v>903589</v>
      </c>
      <c r="E2281" s="217">
        <v>1399954</v>
      </c>
      <c r="F2281" s="217">
        <v>2669363</v>
      </c>
      <c r="G2281" s="217">
        <v>582942</v>
      </c>
      <c r="H2281" s="235">
        <v>27751798</v>
      </c>
      <c r="J2281" s="321" t="s">
        <v>190</v>
      </c>
      <c r="K2281" s="217">
        <v>9518326</v>
      </c>
      <c r="L2281" s="217">
        <v>5504046</v>
      </c>
      <c r="M2281" s="217">
        <v>872552</v>
      </c>
      <c r="N2281" s="217">
        <v>1271287</v>
      </c>
      <c r="O2281" s="217">
        <v>2113615</v>
      </c>
      <c r="P2281" s="217">
        <v>393674</v>
      </c>
      <c r="Q2281" s="235">
        <v>19673500</v>
      </c>
    </row>
    <row r="2282" spans="1:241" ht="15" customHeight="1" x14ac:dyDescent="0.25">
      <c r="A2282" s="223" t="s">
        <v>360</v>
      </c>
      <c r="B2282" s="217">
        <v>11287097</v>
      </c>
      <c r="C2282" s="217">
        <v>6272263</v>
      </c>
      <c r="D2282" s="217">
        <v>724622</v>
      </c>
      <c r="E2282" s="217">
        <v>1526835</v>
      </c>
      <c r="F2282" s="217">
        <v>2723146</v>
      </c>
      <c r="G2282" s="217">
        <v>527764</v>
      </c>
      <c r="H2282" s="235">
        <v>23061727</v>
      </c>
      <c r="J2282" s="321" t="s">
        <v>347</v>
      </c>
      <c r="K2282" s="217">
        <v>4577190</v>
      </c>
      <c r="L2282" s="217">
        <v>4921968</v>
      </c>
      <c r="M2282" s="217">
        <v>375880</v>
      </c>
      <c r="N2282" s="217">
        <v>1301596</v>
      </c>
      <c r="O2282" s="217">
        <v>1732291</v>
      </c>
      <c r="P2282" s="217">
        <v>395384</v>
      </c>
      <c r="Q2282" s="235">
        <v>13304309</v>
      </c>
    </row>
    <row r="2283" spans="1:241" ht="15" customHeight="1" x14ac:dyDescent="0.25">
      <c r="A2283" s="223" t="s">
        <v>855</v>
      </c>
      <c r="B2283" s="217">
        <v>11086211</v>
      </c>
      <c r="C2283" s="217">
        <v>5907209</v>
      </c>
      <c r="D2283" s="217">
        <v>620518</v>
      </c>
      <c r="E2283" s="217">
        <v>1279532</v>
      </c>
      <c r="F2283" s="217">
        <v>3237127</v>
      </c>
      <c r="G2283" s="217">
        <v>429919</v>
      </c>
      <c r="H2283" s="235">
        <v>22560516</v>
      </c>
      <c r="J2283" s="321" t="s">
        <v>793</v>
      </c>
      <c r="K2283" s="217">
        <v>8487080</v>
      </c>
      <c r="L2283" s="217">
        <v>5634738</v>
      </c>
      <c r="M2283" s="217">
        <v>723676</v>
      </c>
      <c r="N2283" s="217">
        <v>1294631</v>
      </c>
      <c r="O2283" s="217">
        <v>2190400</v>
      </c>
      <c r="P2283" s="217">
        <v>518141</v>
      </c>
      <c r="Q2283" s="235">
        <v>18848666</v>
      </c>
    </row>
    <row r="2284" spans="1:241" ht="15" customHeight="1" x14ac:dyDescent="0.25">
      <c r="A2284" s="223" t="s">
        <v>229</v>
      </c>
      <c r="B2284" s="217">
        <v>11398751</v>
      </c>
      <c r="C2284" s="217">
        <v>6627508</v>
      </c>
      <c r="D2284" s="217">
        <v>830796</v>
      </c>
      <c r="E2284" s="217">
        <v>1321544</v>
      </c>
      <c r="F2284" s="217">
        <v>2644113</v>
      </c>
      <c r="G2284" s="217">
        <v>673268</v>
      </c>
      <c r="H2284" s="235">
        <v>23495980</v>
      </c>
      <c r="J2284" s="321" t="s">
        <v>186</v>
      </c>
      <c r="K2284" s="217">
        <v>9377257</v>
      </c>
      <c r="L2284" s="217">
        <v>6008367</v>
      </c>
      <c r="M2284" s="217">
        <v>844031</v>
      </c>
      <c r="N2284" s="217">
        <v>1346919</v>
      </c>
      <c r="O2284" s="217">
        <v>1890983</v>
      </c>
      <c r="P2284" s="217">
        <v>420777</v>
      </c>
      <c r="Q2284" s="235">
        <v>19888334</v>
      </c>
    </row>
    <row r="2285" spans="1:241" ht="15" customHeight="1" x14ac:dyDescent="0.25">
      <c r="A2285" s="223" t="s">
        <v>228</v>
      </c>
      <c r="B2285" s="217">
        <v>10856404</v>
      </c>
      <c r="C2285" s="217">
        <v>8035066</v>
      </c>
      <c r="D2285" s="217">
        <v>644950</v>
      </c>
      <c r="E2285" s="217">
        <v>1453896</v>
      </c>
      <c r="F2285" s="217">
        <v>2594005</v>
      </c>
      <c r="G2285" s="217">
        <v>498322</v>
      </c>
      <c r="H2285" s="235">
        <v>24082643</v>
      </c>
      <c r="J2285" s="321" t="s">
        <v>185</v>
      </c>
      <c r="K2285" s="217">
        <v>11540674</v>
      </c>
      <c r="L2285" s="217">
        <v>6844258</v>
      </c>
      <c r="M2285" s="217">
        <v>849645</v>
      </c>
      <c r="N2285" s="217">
        <v>1250609</v>
      </c>
      <c r="O2285" s="217">
        <v>1712942</v>
      </c>
      <c r="P2285" s="217">
        <v>496425</v>
      </c>
      <c r="Q2285" s="235">
        <v>22694553</v>
      </c>
    </row>
    <row r="2286" spans="1:241" ht="15" customHeight="1" x14ac:dyDescent="0.25">
      <c r="A2286" s="223" t="s">
        <v>358</v>
      </c>
      <c r="B2286" s="217">
        <v>26020545</v>
      </c>
      <c r="C2286" s="217">
        <v>11901802</v>
      </c>
      <c r="D2286" s="217">
        <v>1374032</v>
      </c>
      <c r="E2286" s="217">
        <v>1987237</v>
      </c>
      <c r="F2286" s="217">
        <v>3251655</v>
      </c>
      <c r="G2286" s="217">
        <v>953481</v>
      </c>
      <c r="H2286" s="235">
        <v>45488752</v>
      </c>
      <c r="J2286" s="321" t="s">
        <v>184</v>
      </c>
      <c r="K2286" s="217">
        <v>11274624</v>
      </c>
      <c r="L2286" s="217">
        <v>8396220</v>
      </c>
      <c r="M2286" s="217">
        <v>974579</v>
      </c>
      <c r="N2286" s="217">
        <v>1585256</v>
      </c>
      <c r="O2286" s="217">
        <v>1526706</v>
      </c>
      <c r="P2286" s="217">
        <v>553238</v>
      </c>
      <c r="Q2286" s="235">
        <v>24310623</v>
      </c>
    </row>
    <row r="2287" spans="1:241" ht="15" customHeight="1" x14ac:dyDescent="0.25">
      <c r="A2287" s="223" t="s">
        <v>225</v>
      </c>
      <c r="B2287" s="217">
        <v>27526242</v>
      </c>
      <c r="C2287" s="217">
        <v>8144729</v>
      </c>
      <c r="D2287" s="217">
        <v>686621</v>
      </c>
      <c r="E2287" s="217">
        <v>2172521</v>
      </c>
      <c r="F2287" s="217">
        <v>2279785</v>
      </c>
      <c r="G2287" s="217">
        <v>523304</v>
      </c>
      <c r="H2287" s="235">
        <v>41333202</v>
      </c>
      <c r="J2287" s="321" t="s">
        <v>346</v>
      </c>
      <c r="K2287" s="217">
        <v>10187157</v>
      </c>
      <c r="L2287" s="217">
        <v>9246119</v>
      </c>
      <c r="M2287" s="217">
        <v>1066663</v>
      </c>
      <c r="N2287" s="217">
        <v>1371160</v>
      </c>
      <c r="O2287" s="217">
        <v>1763191</v>
      </c>
      <c r="P2287" s="217">
        <v>718710</v>
      </c>
      <c r="Q2287" s="235">
        <v>24353000</v>
      </c>
    </row>
    <row r="2288" spans="1:241" ht="15" customHeight="1" x14ac:dyDescent="0.25">
      <c r="A2288" s="223" t="s">
        <v>224</v>
      </c>
      <c r="B2288" s="217">
        <v>28673962</v>
      </c>
      <c r="C2288" s="217">
        <v>13014711</v>
      </c>
      <c r="D2288" s="217">
        <v>1603452</v>
      </c>
      <c r="E2288" s="217">
        <v>3146817</v>
      </c>
      <c r="F2288" s="217">
        <v>4279667</v>
      </c>
      <c r="G2288" s="217">
        <v>1174652</v>
      </c>
      <c r="H2288" s="235">
        <v>51893261</v>
      </c>
      <c r="J2288" s="321" t="s">
        <v>794</v>
      </c>
      <c r="K2288" s="217">
        <v>9089281</v>
      </c>
      <c r="L2288" s="217">
        <v>8162571</v>
      </c>
      <c r="M2288" s="217">
        <v>935690</v>
      </c>
      <c r="N2288" s="217">
        <v>1262661</v>
      </c>
      <c r="O2288" s="217">
        <v>1921508</v>
      </c>
      <c r="P2288" s="217">
        <v>505079</v>
      </c>
      <c r="Q2288" s="235">
        <v>21876790</v>
      </c>
    </row>
    <row r="2289" spans="1:17" ht="15" customHeight="1" x14ac:dyDescent="0.25">
      <c r="A2289" s="223" t="s">
        <v>223</v>
      </c>
      <c r="B2289" s="217">
        <v>13397936</v>
      </c>
      <c r="C2289" s="217">
        <v>8721321</v>
      </c>
      <c r="D2289" s="217">
        <v>967643</v>
      </c>
      <c r="E2289" s="217">
        <v>2128052</v>
      </c>
      <c r="F2289" s="217">
        <v>2415992</v>
      </c>
      <c r="G2289" s="217">
        <v>606593</v>
      </c>
      <c r="H2289" s="235">
        <v>28237537</v>
      </c>
      <c r="J2289" s="321" t="s">
        <v>181</v>
      </c>
      <c r="K2289" s="217">
        <v>9204802</v>
      </c>
      <c r="L2289" s="217">
        <v>9099739</v>
      </c>
      <c r="M2289" s="217">
        <v>1063999</v>
      </c>
      <c r="N2289" s="217">
        <v>1379402</v>
      </c>
      <c r="O2289" s="217">
        <v>1753944</v>
      </c>
      <c r="P2289" s="217">
        <v>524408</v>
      </c>
      <c r="Q2289" s="235">
        <v>23026294</v>
      </c>
    </row>
    <row r="2290" spans="1:17" ht="15" customHeight="1" x14ac:dyDescent="0.25">
      <c r="A2290" s="223" t="s">
        <v>357</v>
      </c>
      <c r="B2290" s="217">
        <v>16683089</v>
      </c>
      <c r="C2290" s="217">
        <v>9444005</v>
      </c>
      <c r="D2290" s="217">
        <v>1039544</v>
      </c>
      <c r="E2290" s="217">
        <v>1625330</v>
      </c>
      <c r="F2290" s="217">
        <v>2524317</v>
      </c>
      <c r="G2290" s="217">
        <v>593023</v>
      </c>
      <c r="H2290" s="235">
        <v>31909308</v>
      </c>
      <c r="J2290" s="321" t="s">
        <v>180</v>
      </c>
      <c r="K2290" s="217">
        <v>10005795</v>
      </c>
      <c r="L2290" s="217">
        <v>7975245</v>
      </c>
      <c r="M2290" s="217">
        <v>1116157</v>
      </c>
      <c r="N2290" s="217">
        <v>1059976</v>
      </c>
      <c r="O2290" s="217">
        <v>1836304</v>
      </c>
      <c r="P2290" s="217">
        <v>449129</v>
      </c>
      <c r="Q2290" s="235">
        <v>22442606</v>
      </c>
    </row>
    <row r="2291" spans="1:17" ht="15" customHeight="1" x14ac:dyDescent="0.25">
      <c r="A2291" s="214" t="s">
        <v>1239</v>
      </c>
      <c r="B2291" s="199">
        <v>283761936</v>
      </c>
      <c r="C2291" s="199">
        <v>153337866</v>
      </c>
      <c r="D2291" s="199">
        <v>16639734</v>
      </c>
      <c r="E2291" s="199">
        <v>35363179</v>
      </c>
      <c r="F2291" s="199">
        <v>53417095</v>
      </c>
      <c r="G2291" s="199">
        <v>10950517</v>
      </c>
      <c r="H2291" s="240">
        <v>553470327</v>
      </c>
      <c r="J2291" s="321" t="s">
        <v>179</v>
      </c>
      <c r="K2291" s="217">
        <v>10569995</v>
      </c>
      <c r="L2291" s="217">
        <v>8202765</v>
      </c>
      <c r="M2291" s="217">
        <v>1105930</v>
      </c>
      <c r="N2291" s="217">
        <v>1023028</v>
      </c>
      <c r="O2291" s="217">
        <v>1684360</v>
      </c>
      <c r="P2291" s="217">
        <v>474680</v>
      </c>
      <c r="Q2291" s="235">
        <v>23060758</v>
      </c>
    </row>
    <row r="2292" spans="1:17" ht="15" customHeight="1" x14ac:dyDescent="0.25">
      <c r="A2292" s="215" t="s">
        <v>1240</v>
      </c>
      <c r="B2292" s="324">
        <v>14934838.736842105</v>
      </c>
      <c r="C2292" s="324">
        <v>8070414</v>
      </c>
      <c r="D2292" s="324">
        <v>875775.47368421056</v>
      </c>
      <c r="E2292" s="324">
        <v>1861219.9473684211</v>
      </c>
      <c r="F2292" s="324">
        <v>2811426.0526315789</v>
      </c>
      <c r="G2292" s="324">
        <v>576343</v>
      </c>
      <c r="H2292" s="324">
        <v>29130017.210526317</v>
      </c>
      <c r="J2292" s="214" t="s">
        <v>1243</v>
      </c>
      <c r="K2292" s="264">
        <v>192470107</v>
      </c>
      <c r="L2292" s="264">
        <v>132786592</v>
      </c>
      <c r="M2292" s="264">
        <v>16216693</v>
      </c>
      <c r="N2292" s="264">
        <v>26220541</v>
      </c>
      <c r="O2292" s="264">
        <v>39515159</v>
      </c>
      <c r="P2292" s="264">
        <v>9357549</v>
      </c>
      <c r="Q2292" s="240">
        <v>416566641</v>
      </c>
    </row>
    <row r="2293" spans="1:17" ht="15" customHeight="1" x14ac:dyDescent="0.25">
      <c r="J2293" s="215" t="s">
        <v>1244</v>
      </c>
      <c r="K2293" s="288">
        <v>9623505.3499999996</v>
      </c>
      <c r="L2293" s="288">
        <v>6639329.5999999996</v>
      </c>
      <c r="M2293" s="288">
        <v>810834.65</v>
      </c>
      <c r="N2293" s="288">
        <v>1311027.05</v>
      </c>
      <c r="O2293" s="288">
        <v>1975757.95</v>
      </c>
      <c r="P2293" s="288">
        <v>467877.45</v>
      </c>
      <c r="Q2293" s="288">
        <v>20828332.050000001</v>
      </c>
    </row>
    <row r="2294" spans="1:17" ht="15" customHeight="1" x14ac:dyDescent="0.25"/>
    <row r="2295" spans="1:17" ht="38.1" customHeight="1" x14ac:dyDescent="0.25">
      <c r="A2295" s="461" t="s">
        <v>1162</v>
      </c>
      <c r="B2295" s="461"/>
      <c r="C2295" s="461"/>
      <c r="D2295" s="461"/>
      <c r="E2295" s="461"/>
      <c r="F2295" s="461"/>
      <c r="G2295" s="461"/>
      <c r="H2295" s="461"/>
      <c r="I2295" s="461"/>
      <c r="J2295" s="461"/>
      <c r="K2295" s="461"/>
      <c r="L2295" s="461"/>
      <c r="M2295" s="461"/>
      <c r="N2295" s="461"/>
      <c r="O2295" s="461"/>
      <c r="P2295" s="461"/>
      <c r="Q2295" s="461"/>
    </row>
    <row r="2296" spans="1:17" ht="12" customHeight="1" x14ac:dyDescent="0.25">
      <c r="A2296" s="136"/>
      <c r="B2296" s="136"/>
      <c r="C2296" s="136"/>
      <c r="D2296" s="136"/>
      <c r="E2296" s="136"/>
      <c r="F2296" s="136"/>
      <c r="G2296" s="136"/>
      <c r="H2296" s="136"/>
      <c r="I2296" s="136"/>
      <c r="J2296" s="136"/>
      <c r="K2296" s="136"/>
      <c r="L2296" s="136"/>
      <c r="M2296" s="136"/>
      <c r="N2296" s="136"/>
      <c r="O2296" s="136"/>
      <c r="P2296" s="136"/>
      <c r="Q2296" s="136"/>
    </row>
    <row r="2297" spans="1:17" ht="21" customHeight="1" x14ac:dyDescent="0.3">
      <c r="A2297" s="134">
        <v>2022</v>
      </c>
      <c r="B2297" s="136"/>
      <c r="C2297" s="136"/>
      <c r="D2297" s="136"/>
      <c r="E2297" s="136"/>
      <c r="F2297" s="136"/>
      <c r="G2297" s="136"/>
      <c r="H2297" s="136"/>
      <c r="I2297" s="136"/>
      <c r="J2297" s="136"/>
      <c r="K2297" s="136"/>
      <c r="L2297" s="136"/>
      <c r="M2297" s="136"/>
      <c r="N2297" s="136"/>
      <c r="O2297" s="136"/>
      <c r="P2297" s="136"/>
      <c r="Q2297" s="136"/>
    </row>
    <row r="2298" spans="1:17" ht="27.95" customHeight="1" x14ac:dyDescent="0.25">
      <c r="A2298" s="279" t="s">
        <v>177</v>
      </c>
      <c r="B2298" s="280" t="s">
        <v>0</v>
      </c>
      <c r="C2298" s="280" t="s">
        <v>1</v>
      </c>
      <c r="D2298" s="280" t="s">
        <v>2</v>
      </c>
      <c r="E2298" s="280" t="s">
        <v>877</v>
      </c>
      <c r="F2298" s="280" t="s">
        <v>50</v>
      </c>
      <c r="G2298" s="280" t="s">
        <v>52</v>
      </c>
      <c r="H2298" s="280" t="s">
        <v>13</v>
      </c>
      <c r="J2298" s="279" t="s">
        <v>177</v>
      </c>
      <c r="K2298" s="280" t="s">
        <v>0</v>
      </c>
      <c r="L2298" s="280" t="s">
        <v>1</v>
      </c>
      <c r="M2298" s="280" t="s">
        <v>2</v>
      </c>
      <c r="N2298" s="280" t="s">
        <v>877</v>
      </c>
      <c r="O2298" s="280" t="s">
        <v>50</v>
      </c>
      <c r="P2298" s="280" t="s">
        <v>52</v>
      </c>
      <c r="Q2298" s="280" t="s">
        <v>13</v>
      </c>
    </row>
    <row r="2299" spans="1:17" ht="15" customHeight="1" x14ac:dyDescent="0.25">
      <c r="A2299" s="223" t="s">
        <v>345</v>
      </c>
      <c r="B2299" s="217">
        <v>6527186</v>
      </c>
      <c r="C2299" s="217">
        <v>9248808</v>
      </c>
      <c r="D2299" s="217">
        <v>674618</v>
      </c>
      <c r="E2299" s="217">
        <v>1134327</v>
      </c>
      <c r="F2299" s="217">
        <v>1636135</v>
      </c>
      <c r="G2299" s="217">
        <v>473993</v>
      </c>
      <c r="H2299" s="235">
        <v>19695067</v>
      </c>
      <c r="J2299" s="321" t="s">
        <v>134</v>
      </c>
      <c r="K2299" s="217">
        <v>12345251</v>
      </c>
      <c r="L2299" s="217">
        <v>7136285</v>
      </c>
      <c r="M2299" s="217">
        <v>981987</v>
      </c>
      <c r="N2299" s="217">
        <v>1543881</v>
      </c>
      <c r="O2299" s="217">
        <v>1680572</v>
      </c>
      <c r="P2299" s="217">
        <v>657121</v>
      </c>
      <c r="Q2299" s="235">
        <v>24345097</v>
      </c>
    </row>
    <row r="2300" spans="1:17" ht="15" customHeight="1" x14ac:dyDescent="0.25">
      <c r="A2300" s="223" t="s">
        <v>856</v>
      </c>
      <c r="B2300" s="217">
        <v>8447322</v>
      </c>
      <c r="C2300" s="217">
        <v>6752510</v>
      </c>
      <c r="D2300" s="217">
        <v>740126</v>
      </c>
      <c r="E2300" s="217">
        <v>1050117</v>
      </c>
      <c r="F2300" s="217">
        <v>1737891</v>
      </c>
      <c r="G2300" s="217">
        <v>437575</v>
      </c>
      <c r="H2300" s="235">
        <v>19165541</v>
      </c>
      <c r="J2300" s="321" t="s">
        <v>862</v>
      </c>
      <c r="K2300" s="217">
        <v>9420542</v>
      </c>
      <c r="L2300" s="217">
        <v>8266015</v>
      </c>
      <c r="M2300" s="217">
        <v>1394901</v>
      </c>
      <c r="N2300" s="217">
        <v>1709872</v>
      </c>
      <c r="O2300" s="217">
        <v>2960801</v>
      </c>
      <c r="P2300" s="217">
        <v>817966</v>
      </c>
      <c r="Q2300" s="235">
        <v>24570097</v>
      </c>
    </row>
    <row r="2301" spans="1:17" ht="15" customHeight="1" x14ac:dyDescent="0.25">
      <c r="A2301" s="223" t="s">
        <v>175</v>
      </c>
      <c r="B2301" s="217">
        <v>14409123</v>
      </c>
      <c r="C2301" s="217">
        <v>7021519</v>
      </c>
      <c r="D2301" s="217">
        <v>960031</v>
      </c>
      <c r="E2301" s="217">
        <v>1041039</v>
      </c>
      <c r="F2301" s="217">
        <v>1742832</v>
      </c>
      <c r="G2301" s="217">
        <v>459470</v>
      </c>
      <c r="H2301" s="235">
        <v>25634014</v>
      </c>
      <c r="J2301" s="321" t="s">
        <v>132</v>
      </c>
      <c r="K2301" s="217">
        <v>9529137</v>
      </c>
      <c r="L2301" s="217">
        <v>6929302</v>
      </c>
      <c r="M2301" s="217">
        <v>998178</v>
      </c>
      <c r="N2301" s="217">
        <v>1516214</v>
      </c>
      <c r="O2301" s="217">
        <v>2224021</v>
      </c>
      <c r="P2301" s="217">
        <v>727480</v>
      </c>
      <c r="Q2301" s="235">
        <v>21924332</v>
      </c>
    </row>
    <row r="2302" spans="1:17" ht="15" customHeight="1" x14ac:dyDescent="0.25">
      <c r="A2302" s="223" t="s">
        <v>174</v>
      </c>
      <c r="B2302" s="217">
        <v>12104850</v>
      </c>
      <c r="C2302" s="217">
        <v>9674801</v>
      </c>
      <c r="D2302" s="217">
        <v>1089039</v>
      </c>
      <c r="E2302" s="217">
        <v>903993</v>
      </c>
      <c r="F2302" s="217">
        <v>1908136</v>
      </c>
      <c r="G2302" s="217">
        <v>570736</v>
      </c>
      <c r="H2302" s="235">
        <v>26251555</v>
      </c>
      <c r="J2302" s="321" t="s">
        <v>131</v>
      </c>
      <c r="K2302" s="217">
        <v>8696872</v>
      </c>
      <c r="L2302" s="217">
        <v>5413403</v>
      </c>
      <c r="M2302" s="217">
        <v>799285</v>
      </c>
      <c r="N2302" s="217">
        <v>1304547</v>
      </c>
      <c r="O2302" s="217">
        <v>2086198</v>
      </c>
      <c r="P2302" s="217">
        <v>466460</v>
      </c>
      <c r="Q2302" s="235">
        <v>18766765</v>
      </c>
    </row>
    <row r="2303" spans="1:17" ht="15" customHeight="1" x14ac:dyDescent="0.25">
      <c r="A2303" s="223" t="s">
        <v>173</v>
      </c>
      <c r="B2303" s="217">
        <v>10416731</v>
      </c>
      <c r="C2303" s="217">
        <v>9989918</v>
      </c>
      <c r="D2303" s="217">
        <v>1026754</v>
      </c>
      <c r="E2303" s="217">
        <v>1159681</v>
      </c>
      <c r="F2303" s="217">
        <v>1910705</v>
      </c>
      <c r="G2303" s="217">
        <v>520864</v>
      </c>
      <c r="H2303" s="235">
        <v>25024653</v>
      </c>
      <c r="J2303" s="321" t="s">
        <v>130</v>
      </c>
      <c r="K2303" s="217">
        <v>8080592</v>
      </c>
      <c r="L2303" s="217">
        <v>6174925</v>
      </c>
      <c r="M2303" s="217">
        <v>989960</v>
      </c>
      <c r="N2303" s="217">
        <v>1238780</v>
      </c>
      <c r="O2303" s="217">
        <v>1726783</v>
      </c>
      <c r="P2303" s="217">
        <v>470778</v>
      </c>
      <c r="Q2303" s="235">
        <v>18681818</v>
      </c>
    </row>
    <row r="2304" spans="1:17" ht="15" customHeight="1" x14ac:dyDescent="0.25">
      <c r="A2304" s="223" t="s">
        <v>344</v>
      </c>
      <c r="B2304" s="217">
        <v>11095538</v>
      </c>
      <c r="C2304" s="217">
        <v>8925851</v>
      </c>
      <c r="D2304" s="217">
        <v>911184</v>
      </c>
      <c r="E2304" s="217">
        <v>1257212</v>
      </c>
      <c r="F2304" s="217">
        <v>2263412</v>
      </c>
      <c r="G2304" s="217">
        <v>610097</v>
      </c>
      <c r="H2304" s="235">
        <v>25063294</v>
      </c>
      <c r="J2304" s="321" t="s">
        <v>335</v>
      </c>
      <c r="K2304" s="217">
        <v>6198177</v>
      </c>
      <c r="L2304" s="217">
        <v>5625575</v>
      </c>
      <c r="M2304" s="217">
        <v>813377</v>
      </c>
      <c r="N2304" s="217">
        <v>1387442</v>
      </c>
      <c r="O2304" s="217">
        <v>1788153</v>
      </c>
      <c r="P2304" s="217">
        <v>461566</v>
      </c>
      <c r="Q2304" s="235">
        <v>16274290</v>
      </c>
    </row>
    <row r="2305" spans="1:17" ht="15" customHeight="1" x14ac:dyDescent="0.25">
      <c r="A2305" s="223" t="s">
        <v>857</v>
      </c>
      <c r="B2305" s="217">
        <v>10835751</v>
      </c>
      <c r="C2305" s="217">
        <v>9910421</v>
      </c>
      <c r="D2305" s="217">
        <v>876286</v>
      </c>
      <c r="E2305" s="217">
        <v>1055235</v>
      </c>
      <c r="F2305" s="217">
        <v>2232566</v>
      </c>
      <c r="G2305" s="217">
        <v>675078</v>
      </c>
      <c r="H2305" s="235">
        <v>25585337</v>
      </c>
      <c r="J2305" s="321" t="s">
        <v>863</v>
      </c>
      <c r="K2305" s="217">
        <v>7855645</v>
      </c>
      <c r="L2305" s="217">
        <v>6235328</v>
      </c>
      <c r="M2305" s="217">
        <v>833003</v>
      </c>
      <c r="N2305" s="217">
        <v>1488035</v>
      </c>
      <c r="O2305" s="217">
        <v>2147370</v>
      </c>
      <c r="P2305" s="217">
        <v>619279</v>
      </c>
      <c r="Q2305" s="235">
        <v>19178660</v>
      </c>
    </row>
    <row r="2306" spans="1:17" ht="15" customHeight="1" x14ac:dyDescent="0.25">
      <c r="A2306" s="223" t="s">
        <v>170</v>
      </c>
      <c r="B2306" s="217">
        <v>12326972</v>
      </c>
      <c r="C2306" s="217">
        <v>9868833</v>
      </c>
      <c r="D2306" s="217">
        <v>1099507</v>
      </c>
      <c r="E2306" s="217">
        <v>1134444</v>
      </c>
      <c r="F2306" s="217">
        <v>2051097</v>
      </c>
      <c r="G2306" s="217">
        <v>633987</v>
      </c>
      <c r="H2306" s="235">
        <v>27114840</v>
      </c>
      <c r="J2306" s="321" t="s">
        <v>127</v>
      </c>
      <c r="K2306" s="217">
        <v>14997947</v>
      </c>
      <c r="L2306" s="217">
        <v>8092801</v>
      </c>
      <c r="M2306" s="217">
        <v>1147582</v>
      </c>
      <c r="N2306" s="217">
        <v>1279322</v>
      </c>
      <c r="O2306" s="217">
        <v>2030159</v>
      </c>
      <c r="P2306" s="217">
        <v>707165</v>
      </c>
      <c r="Q2306" s="235">
        <v>28254976</v>
      </c>
    </row>
    <row r="2307" spans="1:17" ht="15" customHeight="1" x14ac:dyDescent="0.25">
      <c r="A2307" s="223" t="s">
        <v>169</v>
      </c>
      <c r="B2307" s="217">
        <v>12140745</v>
      </c>
      <c r="C2307" s="217">
        <v>10548918</v>
      </c>
      <c r="D2307" s="217">
        <v>1176701</v>
      </c>
      <c r="E2307" s="217">
        <v>1385296</v>
      </c>
      <c r="F2307" s="217">
        <v>1857711</v>
      </c>
      <c r="G2307" s="217">
        <v>688113</v>
      </c>
      <c r="H2307" s="235">
        <v>27797484</v>
      </c>
      <c r="J2307" s="321" t="s">
        <v>126</v>
      </c>
      <c r="K2307" s="217">
        <v>12248909</v>
      </c>
      <c r="L2307" s="217">
        <v>7282674</v>
      </c>
      <c r="M2307" s="217">
        <v>1215357</v>
      </c>
      <c r="N2307" s="217">
        <v>1236852</v>
      </c>
      <c r="O2307" s="217">
        <v>2397889</v>
      </c>
      <c r="P2307" s="217">
        <v>661692</v>
      </c>
      <c r="Q2307" s="235">
        <v>25043373</v>
      </c>
    </row>
    <row r="2308" spans="1:17" ht="15" customHeight="1" x14ac:dyDescent="0.25">
      <c r="A2308" s="223" t="s">
        <v>168</v>
      </c>
      <c r="B2308" s="217">
        <v>7120859</v>
      </c>
      <c r="C2308" s="217">
        <v>7536876</v>
      </c>
      <c r="D2308" s="217">
        <v>825252</v>
      </c>
      <c r="E2308" s="217">
        <v>1065631</v>
      </c>
      <c r="F2308" s="217">
        <v>1625553</v>
      </c>
      <c r="G2308" s="217">
        <v>491079</v>
      </c>
      <c r="H2308" s="235">
        <v>18665250</v>
      </c>
      <c r="J2308" s="321" t="s">
        <v>125</v>
      </c>
      <c r="K2308" s="217">
        <v>8189286</v>
      </c>
      <c r="L2308" s="217">
        <v>6292294</v>
      </c>
      <c r="M2308" s="217">
        <v>848668</v>
      </c>
      <c r="N2308" s="217">
        <v>1117391</v>
      </c>
      <c r="O2308" s="217">
        <v>1718126</v>
      </c>
      <c r="P2308" s="217">
        <v>480383</v>
      </c>
      <c r="Q2308" s="235">
        <v>18646148</v>
      </c>
    </row>
    <row r="2309" spans="1:17" ht="15" customHeight="1" x14ac:dyDescent="0.25">
      <c r="A2309" s="223" t="s">
        <v>343</v>
      </c>
      <c r="B2309" s="217">
        <v>6564754</v>
      </c>
      <c r="C2309" s="217">
        <v>7134094</v>
      </c>
      <c r="D2309" s="217">
        <v>690681</v>
      </c>
      <c r="E2309" s="217">
        <v>1164873</v>
      </c>
      <c r="F2309" s="217">
        <v>1689119</v>
      </c>
      <c r="G2309" s="217">
        <v>422935</v>
      </c>
      <c r="H2309" s="235">
        <v>17666456</v>
      </c>
      <c r="J2309" s="321" t="s">
        <v>334</v>
      </c>
      <c r="K2309" s="217">
        <v>5666991</v>
      </c>
      <c r="L2309" s="217">
        <v>5829567</v>
      </c>
      <c r="M2309" s="217">
        <v>743668</v>
      </c>
      <c r="N2309" s="217">
        <v>1055455</v>
      </c>
      <c r="O2309" s="217">
        <v>1762318</v>
      </c>
      <c r="P2309" s="217">
        <v>426534</v>
      </c>
      <c r="Q2309" s="235">
        <v>15484533</v>
      </c>
    </row>
    <row r="2310" spans="1:17" ht="15" customHeight="1" x14ac:dyDescent="0.25">
      <c r="A2310" s="223" t="s">
        <v>858</v>
      </c>
      <c r="B2310" s="217">
        <v>8829630</v>
      </c>
      <c r="C2310" s="217">
        <v>6861419</v>
      </c>
      <c r="D2310" s="217">
        <v>788738</v>
      </c>
      <c r="E2310" s="217">
        <v>1102385</v>
      </c>
      <c r="F2310" s="217">
        <v>1793726</v>
      </c>
      <c r="G2310" s="217">
        <v>371307</v>
      </c>
      <c r="H2310" s="235">
        <v>19747205</v>
      </c>
      <c r="J2310" s="321" t="s">
        <v>864</v>
      </c>
      <c r="K2310" s="217">
        <v>6016642</v>
      </c>
      <c r="L2310" s="217">
        <v>6284651</v>
      </c>
      <c r="M2310" s="217">
        <v>867957</v>
      </c>
      <c r="N2310" s="217">
        <v>1106680</v>
      </c>
      <c r="O2310" s="217">
        <v>1719100</v>
      </c>
      <c r="P2310" s="217">
        <v>351209</v>
      </c>
      <c r="Q2310" s="235">
        <v>16346239</v>
      </c>
    </row>
    <row r="2311" spans="1:17" ht="15" customHeight="1" x14ac:dyDescent="0.25">
      <c r="A2311" s="223" t="s">
        <v>165</v>
      </c>
      <c r="B2311" s="217">
        <v>9576425</v>
      </c>
      <c r="C2311" s="217">
        <v>8311884</v>
      </c>
      <c r="D2311" s="217">
        <v>759189</v>
      </c>
      <c r="E2311" s="217">
        <v>1160877</v>
      </c>
      <c r="F2311" s="217">
        <v>1961823</v>
      </c>
      <c r="G2311" s="217">
        <v>400985</v>
      </c>
      <c r="H2311" s="235">
        <v>22171183</v>
      </c>
      <c r="J2311" s="321" t="s">
        <v>122</v>
      </c>
      <c r="K2311" s="217">
        <v>6354096</v>
      </c>
      <c r="L2311" s="217">
        <v>6937624</v>
      </c>
      <c r="M2311" s="217">
        <v>795722</v>
      </c>
      <c r="N2311" s="217">
        <v>1055236</v>
      </c>
      <c r="O2311" s="217">
        <v>1806163</v>
      </c>
      <c r="P2311" s="217">
        <v>458732</v>
      </c>
      <c r="Q2311" s="235">
        <v>17407573</v>
      </c>
    </row>
    <row r="2312" spans="1:17" ht="15" customHeight="1" x14ac:dyDescent="0.25">
      <c r="A2312" s="223" t="s">
        <v>164</v>
      </c>
      <c r="B2312" s="217">
        <v>11018725</v>
      </c>
      <c r="C2312" s="217">
        <v>9410332</v>
      </c>
      <c r="D2312" s="217">
        <v>957575</v>
      </c>
      <c r="E2312" s="217">
        <v>1070673</v>
      </c>
      <c r="F2312" s="217">
        <v>1922667</v>
      </c>
      <c r="G2312" s="217">
        <v>482007</v>
      </c>
      <c r="H2312" s="235">
        <v>24861979</v>
      </c>
      <c r="J2312" s="321" t="s">
        <v>121</v>
      </c>
      <c r="K2312" s="217">
        <v>9373108</v>
      </c>
      <c r="L2312" s="217">
        <v>6907842</v>
      </c>
      <c r="M2312" s="217">
        <v>1029402</v>
      </c>
      <c r="N2312" s="217">
        <v>1130634</v>
      </c>
      <c r="O2312" s="217">
        <v>1878397</v>
      </c>
      <c r="P2312" s="217">
        <v>641948</v>
      </c>
      <c r="Q2312" s="235">
        <v>20961331</v>
      </c>
    </row>
    <row r="2313" spans="1:17" ht="15" customHeight="1" x14ac:dyDescent="0.25">
      <c r="A2313" s="223" t="s">
        <v>163</v>
      </c>
      <c r="B2313" s="217">
        <v>8680502</v>
      </c>
      <c r="C2313" s="217">
        <v>9415857</v>
      </c>
      <c r="D2313" s="217">
        <v>730448</v>
      </c>
      <c r="E2313" s="217">
        <v>944578</v>
      </c>
      <c r="F2313" s="217">
        <v>1336581</v>
      </c>
      <c r="G2313" s="217">
        <v>435814</v>
      </c>
      <c r="H2313" s="235">
        <v>21543780</v>
      </c>
      <c r="J2313" s="321" t="s">
        <v>120</v>
      </c>
      <c r="K2313" s="217">
        <v>10875185</v>
      </c>
      <c r="L2313" s="217">
        <v>6996180</v>
      </c>
      <c r="M2313" s="217">
        <v>990660</v>
      </c>
      <c r="N2313" s="217">
        <v>1356410</v>
      </c>
      <c r="O2313" s="217">
        <v>1802096</v>
      </c>
      <c r="P2313" s="217">
        <v>558205</v>
      </c>
      <c r="Q2313" s="235">
        <v>22578736</v>
      </c>
    </row>
    <row r="2314" spans="1:17" ht="15" customHeight="1" x14ac:dyDescent="0.25">
      <c r="A2314" s="223" t="s">
        <v>342</v>
      </c>
      <c r="B2314" s="217">
        <v>11003221</v>
      </c>
      <c r="C2314" s="217">
        <v>7550447</v>
      </c>
      <c r="D2314" s="217">
        <v>781648</v>
      </c>
      <c r="E2314" s="217">
        <v>884936</v>
      </c>
      <c r="F2314" s="217">
        <v>1433788</v>
      </c>
      <c r="G2314" s="217">
        <v>468159</v>
      </c>
      <c r="H2314" s="235">
        <v>22122199</v>
      </c>
      <c r="J2314" s="321" t="s">
        <v>333</v>
      </c>
      <c r="K2314" s="217">
        <v>6030660</v>
      </c>
      <c r="L2314" s="217">
        <v>5684791</v>
      </c>
      <c r="M2314" s="217">
        <v>699690</v>
      </c>
      <c r="N2314" s="217">
        <v>1146020</v>
      </c>
      <c r="O2314" s="217">
        <v>1613570</v>
      </c>
      <c r="P2314" s="217">
        <v>477743</v>
      </c>
      <c r="Q2314" s="235">
        <v>15652474</v>
      </c>
    </row>
    <row r="2315" spans="1:17" ht="15" customHeight="1" x14ac:dyDescent="0.25">
      <c r="A2315" s="223" t="s">
        <v>859</v>
      </c>
      <c r="B2315" s="217">
        <v>24112310</v>
      </c>
      <c r="C2315" s="217">
        <v>7998792</v>
      </c>
      <c r="D2315" s="217">
        <v>891319</v>
      </c>
      <c r="E2315" s="217">
        <v>1090605</v>
      </c>
      <c r="F2315" s="217">
        <v>1542682</v>
      </c>
      <c r="G2315" s="217">
        <v>504180</v>
      </c>
      <c r="H2315" s="235">
        <v>36139888</v>
      </c>
      <c r="J2315" s="321" t="s">
        <v>865</v>
      </c>
      <c r="K2315" s="217">
        <v>7830902</v>
      </c>
      <c r="L2315" s="217">
        <v>5782425</v>
      </c>
      <c r="M2315" s="217">
        <v>778508</v>
      </c>
      <c r="N2315" s="217">
        <v>1242025</v>
      </c>
      <c r="O2315" s="217">
        <v>1933726</v>
      </c>
      <c r="P2315" s="217">
        <v>485420</v>
      </c>
      <c r="Q2315" s="235">
        <v>18053006</v>
      </c>
    </row>
    <row r="2316" spans="1:17" ht="15" customHeight="1" x14ac:dyDescent="0.25">
      <c r="A2316" s="223" t="s">
        <v>860</v>
      </c>
      <c r="B2316" s="217">
        <v>24941932</v>
      </c>
      <c r="C2316" s="217">
        <v>7418806</v>
      </c>
      <c r="D2316" s="217">
        <v>768987</v>
      </c>
      <c r="E2316" s="217">
        <v>1144036</v>
      </c>
      <c r="F2316" s="217">
        <v>1654738</v>
      </c>
      <c r="G2316" s="217">
        <v>501811</v>
      </c>
      <c r="H2316" s="235">
        <v>36430310</v>
      </c>
      <c r="J2316" s="321" t="s">
        <v>117</v>
      </c>
      <c r="K2316" s="217">
        <v>10175593</v>
      </c>
      <c r="L2316" s="217">
        <v>6696019</v>
      </c>
      <c r="M2316" s="217">
        <v>956936</v>
      </c>
      <c r="N2316" s="217">
        <v>1170267</v>
      </c>
      <c r="O2316" s="217">
        <v>1805250</v>
      </c>
      <c r="P2316" s="217">
        <v>564263</v>
      </c>
      <c r="Q2316" s="235">
        <v>21368328</v>
      </c>
    </row>
    <row r="2317" spans="1:17" ht="15" customHeight="1" x14ac:dyDescent="0.25">
      <c r="A2317" s="223" t="s">
        <v>160</v>
      </c>
      <c r="B2317" s="217">
        <v>15192235</v>
      </c>
      <c r="C2317" s="217">
        <v>6435281</v>
      </c>
      <c r="D2317" s="217">
        <v>630867</v>
      </c>
      <c r="E2317" s="217">
        <v>1192095</v>
      </c>
      <c r="F2317" s="217">
        <v>1842780</v>
      </c>
      <c r="G2317" s="217">
        <v>417594</v>
      </c>
      <c r="H2317" s="235">
        <v>25710852</v>
      </c>
      <c r="J2317" s="321" t="s">
        <v>116</v>
      </c>
      <c r="K2317" s="217">
        <v>11351946</v>
      </c>
      <c r="L2317" s="217">
        <v>7573532</v>
      </c>
      <c r="M2317" s="217">
        <v>1102421</v>
      </c>
      <c r="N2317" s="217">
        <v>1190365</v>
      </c>
      <c r="O2317" s="217">
        <v>1607074</v>
      </c>
      <c r="P2317" s="217">
        <v>578306</v>
      </c>
      <c r="Q2317" s="235">
        <v>23403644</v>
      </c>
    </row>
    <row r="2318" spans="1:17" ht="15" customHeight="1" x14ac:dyDescent="0.25">
      <c r="A2318" s="223" t="s">
        <v>159</v>
      </c>
      <c r="B2318" s="217">
        <v>7501017</v>
      </c>
      <c r="C2318" s="217">
        <v>6397309</v>
      </c>
      <c r="D2318" s="217">
        <v>735312</v>
      </c>
      <c r="E2318" s="217">
        <v>880831</v>
      </c>
      <c r="F2318" s="217">
        <v>1375178</v>
      </c>
      <c r="G2318" s="217">
        <v>368455</v>
      </c>
      <c r="H2318" s="235">
        <v>17258102</v>
      </c>
      <c r="J2318" s="321" t="s">
        <v>115</v>
      </c>
      <c r="K2318" s="217">
        <v>9677784</v>
      </c>
      <c r="L2318" s="217">
        <v>7004594</v>
      </c>
      <c r="M2318" s="217">
        <v>1201875</v>
      </c>
      <c r="N2318" s="217">
        <v>1505166</v>
      </c>
      <c r="O2318" s="217">
        <v>1744602</v>
      </c>
      <c r="P2318" s="217">
        <v>444188</v>
      </c>
      <c r="Q2318" s="235">
        <v>21578209</v>
      </c>
    </row>
    <row r="2319" spans="1:17" ht="15" customHeight="1" x14ac:dyDescent="0.25">
      <c r="A2319" s="223" t="s">
        <v>861</v>
      </c>
      <c r="B2319" s="217">
        <v>11298387</v>
      </c>
      <c r="C2319" s="217">
        <v>9245948</v>
      </c>
      <c r="D2319" s="217">
        <v>1233650</v>
      </c>
      <c r="E2319" s="217">
        <v>1514390</v>
      </c>
      <c r="F2319" s="217">
        <v>2273354</v>
      </c>
      <c r="G2319" s="217">
        <v>538877</v>
      </c>
      <c r="H2319" s="235">
        <v>26104606</v>
      </c>
      <c r="J2319" s="214" t="s">
        <v>1249</v>
      </c>
      <c r="K2319" s="199">
        <v>180915265</v>
      </c>
      <c r="L2319" s="199">
        <v>133145827</v>
      </c>
      <c r="M2319" s="199">
        <v>19189137</v>
      </c>
      <c r="N2319" s="199">
        <v>25780594</v>
      </c>
      <c r="O2319" s="199">
        <v>38432368</v>
      </c>
      <c r="P2319" s="199">
        <v>11056438</v>
      </c>
      <c r="Q2319" s="240">
        <v>408519629</v>
      </c>
    </row>
    <row r="2320" spans="1:17" ht="15" customHeight="1" x14ac:dyDescent="0.25">
      <c r="A2320" s="214" t="s">
        <v>1245</v>
      </c>
      <c r="B2320" s="199">
        <v>244144215</v>
      </c>
      <c r="C2320" s="199">
        <v>175658624</v>
      </c>
      <c r="D2320" s="199">
        <v>18347912</v>
      </c>
      <c r="E2320" s="199">
        <v>23337254</v>
      </c>
      <c r="F2320" s="199">
        <v>37792474</v>
      </c>
      <c r="G2320" s="199">
        <v>10473116</v>
      </c>
      <c r="H2320" s="240">
        <v>509753595</v>
      </c>
      <c r="J2320" s="215" t="s">
        <v>1250</v>
      </c>
      <c r="K2320" s="200">
        <v>9045763.25</v>
      </c>
      <c r="L2320" s="200">
        <v>6657291.3499999996</v>
      </c>
      <c r="M2320" s="200">
        <v>959456.85</v>
      </c>
      <c r="N2320" s="200">
        <v>1289029.7</v>
      </c>
      <c r="O2320" s="200">
        <v>1921618.4</v>
      </c>
      <c r="P2320" s="200">
        <v>552821.9</v>
      </c>
      <c r="Q2320" s="200">
        <v>20425981.449999999</v>
      </c>
    </row>
    <row r="2321" spans="1:17" ht="15" customHeight="1" x14ac:dyDescent="0.25">
      <c r="A2321" s="215" t="s">
        <v>1246</v>
      </c>
      <c r="B2321" s="200">
        <v>11625915</v>
      </c>
      <c r="C2321" s="200">
        <v>8364696.3809523806</v>
      </c>
      <c r="D2321" s="200">
        <v>873710.09523809527</v>
      </c>
      <c r="E2321" s="200">
        <v>1111297.8095238095</v>
      </c>
      <c r="F2321" s="200">
        <v>1799641.6190476189</v>
      </c>
      <c r="G2321" s="200">
        <v>498719.80952380953</v>
      </c>
      <c r="H2321" s="200">
        <v>24273980.714285713</v>
      </c>
      <c r="J2321" s="318"/>
      <c r="K2321" s="319"/>
      <c r="L2321" s="319"/>
      <c r="M2321" s="319"/>
      <c r="N2321" s="319"/>
      <c r="O2321" s="319"/>
      <c r="P2321" s="319"/>
      <c r="Q2321" s="319"/>
    </row>
    <row r="2322" spans="1:17" ht="15" customHeight="1" x14ac:dyDescent="0.25">
      <c r="J2322" s="321" t="s">
        <v>332</v>
      </c>
      <c r="K2322" s="217">
        <v>7075038</v>
      </c>
      <c r="L2322" s="217">
        <v>6823854</v>
      </c>
      <c r="M2322" s="217">
        <v>863592</v>
      </c>
      <c r="N2322" s="217">
        <v>1209094</v>
      </c>
      <c r="O2322" s="217">
        <v>1951269</v>
      </c>
      <c r="P2322" s="217">
        <v>407784</v>
      </c>
      <c r="Q2322" s="235">
        <v>18330631</v>
      </c>
    </row>
    <row r="2323" spans="1:17" ht="15" customHeight="1" x14ac:dyDescent="0.25">
      <c r="A2323" s="223" t="s">
        <v>156</v>
      </c>
      <c r="B2323" s="217">
        <v>9945855</v>
      </c>
      <c r="C2323" s="217">
        <v>7431901</v>
      </c>
      <c r="D2323" s="217">
        <v>888006</v>
      </c>
      <c r="E2323" s="217">
        <v>1733407</v>
      </c>
      <c r="F2323" s="217">
        <v>1781005</v>
      </c>
      <c r="G2323" s="217">
        <v>430235</v>
      </c>
      <c r="H2323" s="235">
        <v>22210409</v>
      </c>
      <c r="J2323" s="321" t="s">
        <v>836</v>
      </c>
      <c r="K2323" s="217">
        <v>11873526</v>
      </c>
      <c r="L2323" s="217">
        <v>7053255</v>
      </c>
      <c r="M2323" s="217">
        <v>1018141</v>
      </c>
      <c r="N2323" s="217">
        <v>1139544</v>
      </c>
      <c r="O2323" s="217">
        <v>1803408</v>
      </c>
      <c r="P2323" s="217">
        <v>486064</v>
      </c>
      <c r="Q2323" s="235">
        <v>23373938</v>
      </c>
    </row>
    <row r="2324" spans="1:17" ht="15" customHeight="1" x14ac:dyDescent="0.25">
      <c r="A2324" s="223" t="s">
        <v>155</v>
      </c>
      <c r="B2324" s="217">
        <v>6446154</v>
      </c>
      <c r="C2324" s="217">
        <v>6387510</v>
      </c>
      <c r="D2324" s="217">
        <v>684802</v>
      </c>
      <c r="E2324" s="217">
        <v>1361026</v>
      </c>
      <c r="F2324" s="217">
        <v>2007182</v>
      </c>
      <c r="G2324" s="217">
        <v>389235</v>
      </c>
      <c r="H2324" s="235">
        <v>17275909</v>
      </c>
      <c r="J2324" s="321" t="s">
        <v>112</v>
      </c>
      <c r="K2324" s="217">
        <v>10651079</v>
      </c>
      <c r="L2324" s="217">
        <v>6713549</v>
      </c>
      <c r="M2324" s="217">
        <v>924273</v>
      </c>
      <c r="N2324" s="217">
        <v>1162650</v>
      </c>
      <c r="O2324" s="217">
        <v>2070471</v>
      </c>
      <c r="P2324" s="217">
        <v>406741</v>
      </c>
      <c r="Q2324" s="235">
        <v>21928763</v>
      </c>
    </row>
    <row r="2325" spans="1:17" ht="15" customHeight="1" x14ac:dyDescent="0.25">
      <c r="A2325" s="223" t="s">
        <v>154</v>
      </c>
      <c r="B2325" s="217">
        <v>6272040</v>
      </c>
      <c r="C2325" s="217">
        <v>6667566</v>
      </c>
      <c r="D2325" s="217">
        <v>698121</v>
      </c>
      <c r="E2325" s="217">
        <v>1013623</v>
      </c>
      <c r="F2325" s="217">
        <v>1358917</v>
      </c>
      <c r="G2325" s="217">
        <v>325166</v>
      </c>
      <c r="H2325" s="235">
        <v>16335433</v>
      </c>
      <c r="J2325" s="321" t="s">
        <v>111</v>
      </c>
      <c r="K2325" s="217">
        <v>8034906</v>
      </c>
      <c r="L2325" s="217">
        <v>5466679</v>
      </c>
      <c r="M2325" s="217">
        <v>737642</v>
      </c>
      <c r="N2325" s="217">
        <v>1123432</v>
      </c>
      <c r="O2325" s="217">
        <v>1788966</v>
      </c>
      <c r="P2325" s="217">
        <v>444984</v>
      </c>
      <c r="Q2325" s="235">
        <v>17596609</v>
      </c>
    </row>
    <row r="2326" spans="1:17" ht="15" customHeight="1" x14ac:dyDescent="0.25">
      <c r="A2326" s="223" t="s">
        <v>340</v>
      </c>
      <c r="B2326" s="217">
        <v>7056437</v>
      </c>
      <c r="C2326" s="217">
        <v>5987748</v>
      </c>
      <c r="D2326" s="217">
        <v>1011319</v>
      </c>
      <c r="E2326" s="217">
        <v>1022478</v>
      </c>
      <c r="F2326" s="217">
        <v>1584927</v>
      </c>
      <c r="G2326" s="217">
        <v>373001</v>
      </c>
      <c r="H2326" s="235">
        <v>17035910</v>
      </c>
      <c r="J2326" s="321" t="s">
        <v>110</v>
      </c>
      <c r="K2326" s="217">
        <v>10908633</v>
      </c>
      <c r="L2326" s="217">
        <v>6696032</v>
      </c>
      <c r="M2326" s="217">
        <v>890225</v>
      </c>
      <c r="N2326" s="217">
        <v>1208910</v>
      </c>
      <c r="O2326" s="217">
        <v>1829017</v>
      </c>
      <c r="P2326" s="217">
        <v>507321</v>
      </c>
      <c r="Q2326" s="235">
        <v>22040138</v>
      </c>
    </row>
    <row r="2327" spans="1:17" ht="15" customHeight="1" x14ac:dyDescent="0.25">
      <c r="A2327" s="223" t="s">
        <v>872</v>
      </c>
      <c r="B2327" s="217">
        <v>7782803</v>
      </c>
      <c r="C2327" s="217">
        <v>6254067</v>
      </c>
      <c r="D2327" s="217">
        <v>1774995</v>
      </c>
      <c r="E2327" s="217">
        <v>1658126</v>
      </c>
      <c r="F2327" s="217">
        <v>2085016</v>
      </c>
      <c r="G2327" s="217">
        <v>411519</v>
      </c>
      <c r="H2327" s="235">
        <v>19966526</v>
      </c>
      <c r="J2327" s="321" t="s">
        <v>331</v>
      </c>
      <c r="K2327" s="217">
        <v>6205663</v>
      </c>
      <c r="L2327" s="217">
        <v>6319386</v>
      </c>
      <c r="M2327" s="217">
        <v>682597</v>
      </c>
      <c r="N2327" s="217">
        <v>1196490</v>
      </c>
      <c r="O2327" s="217">
        <v>1840027</v>
      </c>
      <c r="P2327" s="217">
        <v>382040</v>
      </c>
      <c r="Q2327" s="235">
        <v>16626203</v>
      </c>
    </row>
    <row r="2328" spans="1:17" ht="15" customHeight="1" x14ac:dyDescent="0.25">
      <c r="A2328" s="223" t="s">
        <v>151</v>
      </c>
      <c r="B2328" s="217">
        <v>6770977</v>
      </c>
      <c r="C2328" s="217">
        <v>6315322</v>
      </c>
      <c r="D2328" s="217">
        <v>2664837</v>
      </c>
      <c r="E2328" s="217">
        <v>1725487</v>
      </c>
      <c r="F2328" s="217">
        <v>2347443</v>
      </c>
      <c r="G2328" s="217">
        <v>375264</v>
      </c>
      <c r="H2328" s="235">
        <v>20199330</v>
      </c>
      <c r="J2328" s="321" t="s">
        <v>837</v>
      </c>
      <c r="K2328" s="217">
        <v>7652354</v>
      </c>
      <c r="L2328" s="217">
        <v>5277936</v>
      </c>
      <c r="M2328" s="217">
        <v>568123</v>
      </c>
      <c r="N2328" s="217">
        <v>1266716</v>
      </c>
      <c r="O2328" s="217">
        <v>1854087</v>
      </c>
      <c r="P2328" s="217">
        <v>380519</v>
      </c>
      <c r="Q2328" s="235">
        <v>16999735</v>
      </c>
    </row>
    <row r="2329" spans="1:17" ht="15" customHeight="1" x14ac:dyDescent="0.25">
      <c r="A2329" s="223" t="s">
        <v>150</v>
      </c>
      <c r="B2329" s="217">
        <v>9282676</v>
      </c>
      <c r="C2329" s="217">
        <v>8373747</v>
      </c>
      <c r="D2329" s="217">
        <v>2482643</v>
      </c>
      <c r="E2329" s="217">
        <v>1904659</v>
      </c>
      <c r="F2329" s="217">
        <v>2175357</v>
      </c>
      <c r="G2329" s="217">
        <v>436956</v>
      </c>
      <c r="H2329" s="235">
        <v>24656038</v>
      </c>
      <c r="J2329" s="321" t="s">
        <v>107</v>
      </c>
      <c r="K2329" s="217">
        <v>12430000</v>
      </c>
      <c r="L2329" s="217">
        <v>6358184</v>
      </c>
      <c r="M2329" s="217">
        <v>1105690</v>
      </c>
      <c r="N2329" s="217">
        <v>1449332</v>
      </c>
      <c r="O2329" s="217">
        <v>2026032</v>
      </c>
      <c r="P2329" s="217">
        <v>485312</v>
      </c>
      <c r="Q2329" s="235">
        <v>23854550</v>
      </c>
    </row>
    <row r="2330" spans="1:17" ht="15" customHeight="1" x14ac:dyDescent="0.25">
      <c r="A2330" s="223" t="s">
        <v>149</v>
      </c>
      <c r="B2330" s="217">
        <v>17799893</v>
      </c>
      <c r="C2330" s="217">
        <v>12089368</v>
      </c>
      <c r="D2330" s="217">
        <v>1572683</v>
      </c>
      <c r="E2330" s="217">
        <v>1491660</v>
      </c>
      <c r="F2330" s="217">
        <v>2030396</v>
      </c>
      <c r="G2330" s="217">
        <v>670147</v>
      </c>
      <c r="H2330" s="235">
        <v>35654147</v>
      </c>
      <c r="J2330" s="321" t="s">
        <v>106</v>
      </c>
      <c r="K2330" s="217">
        <v>8942771</v>
      </c>
      <c r="L2330" s="217">
        <v>6485373</v>
      </c>
      <c r="M2330" s="217">
        <v>834722</v>
      </c>
      <c r="N2330" s="217">
        <v>1220634</v>
      </c>
      <c r="O2330" s="217">
        <v>2102997</v>
      </c>
      <c r="P2330" s="217">
        <v>434703</v>
      </c>
      <c r="Q2330" s="235">
        <v>20021200</v>
      </c>
    </row>
    <row r="2331" spans="1:17" ht="15" customHeight="1" x14ac:dyDescent="0.25">
      <c r="A2331" s="223" t="s">
        <v>339</v>
      </c>
      <c r="B2331" s="217">
        <v>20338933</v>
      </c>
      <c r="C2331" s="217">
        <v>15425560</v>
      </c>
      <c r="D2331" s="217">
        <v>1177309</v>
      </c>
      <c r="E2331" s="217">
        <v>1536396</v>
      </c>
      <c r="F2331" s="217">
        <v>2180546</v>
      </c>
      <c r="G2331" s="217">
        <v>714093</v>
      </c>
      <c r="H2331" s="235">
        <v>41372837</v>
      </c>
      <c r="J2331" s="321" t="s">
        <v>105</v>
      </c>
      <c r="K2331" s="217">
        <v>6920036</v>
      </c>
      <c r="L2331" s="217">
        <v>5288363</v>
      </c>
      <c r="M2331" s="217">
        <v>719423</v>
      </c>
      <c r="N2331" s="217">
        <v>1391014</v>
      </c>
      <c r="O2331" s="217">
        <v>1537568</v>
      </c>
      <c r="P2331" s="217">
        <v>361792</v>
      </c>
      <c r="Q2331" s="235">
        <v>16218196</v>
      </c>
    </row>
    <row r="2332" spans="1:17" ht="15" customHeight="1" x14ac:dyDescent="0.25">
      <c r="A2332" s="223" t="s">
        <v>873</v>
      </c>
      <c r="B2332" s="217">
        <v>17540059</v>
      </c>
      <c r="C2332" s="217">
        <v>12083414</v>
      </c>
      <c r="D2332" s="217">
        <v>1087672</v>
      </c>
      <c r="E2332" s="217">
        <v>1108605</v>
      </c>
      <c r="F2332" s="217">
        <v>2853353</v>
      </c>
      <c r="G2332" s="217">
        <v>519908</v>
      </c>
      <c r="H2332" s="235">
        <v>35193011</v>
      </c>
      <c r="J2332" s="321" t="s">
        <v>330</v>
      </c>
      <c r="K2332" s="217">
        <v>6331729</v>
      </c>
      <c r="L2332" s="217">
        <v>4989454</v>
      </c>
      <c r="M2332" s="217">
        <v>739945</v>
      </c>
      <c r="N2332" s="217">
        <v>997614</v>
      </c>
      <c r="O2332" s="217">
        <v>1538950</v>
      </c>
      <c r="P2332" s="217">
        <v>423640</v>
      </c>
      <c r="Q2332" s="235">
        <v>15021332</v>
      </c>
    </row>
    <row r="2333" spans="1:17" ht="15" customHeight="1" x14ac:dyDescent="0.25">
      <c r="A2333" s="223" t="s">
        <v>146</v>
      </c>
      <c r="B2333" s="217">
        <v>14858660</v>
      </c>
      <c r="C2333" s="217">
        <v>10442869</v>
      </c>
      <c r="D2333" s="217">
        <v>1367178</v>
      </c>
      <c r="E2333" s="217">
        <v>1106817</v>
      </c>
      <c r="F2333" s="217">
        <v>2143586</v>
      </c>
      <c r="G2333" s="217">
        <v>539455</v>
      </c>
      <c r="H2333" s="235">
        <v>30458565</v>
      </c>
      <c r="J2333" s="321" t="s">
        <v>838</v>
      </c>
      <c r="K2333" s="217">
        <v>7183544</v>
      </c>
      <c r="L2333" s="217">
        <v>5470544</v>
      </c>
      <c r="M2333" s="217">
        <v>760158</v>
      </c>
      <c r="N2333" s="217">
        <v>1060855</v>
      </c>
      <c r="O2333" s="217">
        <v>1949598</v>
      </c>
      <c r="P2333" s="217">
        <v>318825</v>
      </c>
      <c r="Q2333" s="235">
        <v>16743524</v>
      </c>
    </row>
    <row r="2334" spans="1:17" ht="15" customHeight="1" x14ac:dyDescent="0.25">
      <c r="A2334" s="223" t="s">
        <v>145</v>
      </c>
      <c r="B2334" s="217">
        <v>13396088</v>
      </c>
      <c r="C2334" s="217">
        <v>10686037</v>
      </c>
      <c r="D2334" s="217">
        <v>1301643</v>
      </c>
      <c r="E2334" s="217">
        <v>1164434</v>
      </c>
      <c r="F2334" s="217">
        <v>2207323</v>
      </c>
      <c r="G2334" s="217">
        <v>524056</v>
      </c>
      <c r="H2334" s="235">
        <v>29279581</v>
      </c>
      <c r="J2334" s="321" t="s">
        <v>102</v>
      </c>
      <c r="K2334" s="217">
        <v>9753578</v>
      </c>
      <c r="L2334" s="217">
        <v>6347731</v>
      </c>
      <c r="M2334" s="217">
        <v>807838</v>
      </c>
      <c r="N2334" s="217">
        <v>870624</v>
      </c>
      <c r="O2334" s="217">
        <v>1631054</v>
      </c>
      <c r="P2334" s="217">
        <v>386321</v>
      </c>
      <c r="Q2334" s="235">
        <v>19797146</v>
      </c>
    </row>
    <row r="2335" spans="1:17" ht="15" customHeight="1" x14ac:dyDescent="0.25">
      <c r="A2335" s="223" t="s">
        <v>144</v>
      </c>
      <c r="B2335" s="217">
        <v>9387183</v>
      </c>
      <c r="C2335" s="217">
        <v>8152019</v>
      </c>
      <c r="D2335" s="217">
        <v>1046378</v>
      </c>
      <c r="E2335" s="217">
        <v>1393204</v>
      </c>
      <c r="F2335" s="217">
        <v>2298962</v>
      </c>
      <c r="G2335" s="217">
        <v>389519</v>
      </c>
      <c r="H2335" s="235">
        <v>22667265</v>
      </c>
      <c r="J2335" s="321" t="s">
        <v>101</v>
      </c>
      <c r="K2335" s="217">
        <v>8034336</v>
      </c>
      <c r="L2335" s="217">
        <v>5248546</v>
      </c>
      <c r="M2335" s="217">
        <v>859769</v>
      </c>
      <c r="N2335" s="217">
        <v>1094348</v>
      </c>
      <c r="O2335" s="217">
        <v>1704445</v>
      </c>
      <c r="P2335" s="217">
        <v>378631</v>
      </c>
      <c r="Q2335" s="235">
        <v>17320075</v>
      </c>
    </row>
    <row r="2336" spans="1:17" ht="15" customHeight="1" x14ac:dyDescent="0.25">
      <c r="A2336" s="223" t="s">
        <v>874</v>
      </c>
      <c r="B2336" s="217">
        <v>8265929</v>
      </c>
      <c r="C2336" s="217">
        <v>7090856</v>
      </c>
      <c r="D2336" s="217">
        <v>1054865</v>
      </c>
      <c r="E2336" s="217">
        <v>1804348</v>
      </c>
      <c r="F2336" s="217">
        <v>2206668</v>
      </c>
      <c r="G2336" s="217">
        <v>593027</v>
      </c>
      <c r="H2336" s="235">
        <v>21015693</v>
      </c>
      <c r="J2336" s="321" t="s">
        <v>100</v>
      </c>
      <c r="K2336" s="217">
        <v>7739208</v>
      </c>
      <c r="L2336" s="217">
        <v>6184302</v>
      </c>
      <c r="M2336" s="217">
        <v>819659</v>
      </c>
      <c r="N2336" s="217">
        <v>821485</v>
      </c>
      <c r="O2336" s="217">
        <v>1479370</v>
      </c>
      <c r="P2336" s="217">
        <v>420943</v>
      </c>
      <c r="Q2336" s="235">
        <v>17464967</v>
      </c>
    </row>
    <row r="2337" spans="1:17" ht="15" customHeight="1" x14ac:dyDescent="0.25">
      <c r="A2337" s="223" t="s">
        <v>141</v>
      </c>
      <c r="B2337" s="217">
        <v>10650942</v>
      </c>
      <c r="C2337" s="217">
        <v>7067387</v>
      </c>
      <c r="D2337" s="217">
        <v>783484</v>
      </c>
      <c r="E2337" s="217">
        <v>1627875</v>
      </c>
      <c r="F2337" s="217">
        <v>2215512</v>
      </c>
      <c r="G2337" s="217">
        <v>510345</v>
      </c>
      <c r="H2337" s="235">
        <v>22855545</v>
      </c>
      <c r="J2337" s="321" t="s">
        <v>329</v>
      </c>
      <c r="K2337" s="217">
        <v>9356615</v>
      </c>
      <c r="L2337" s="217">
        <v>6233435</v>
      </c>
      <c r="M2337" s="217">
        <v>804476</v>
      </c>
      <c r="N2337" s="217">
        <v>1041292</v>
      </c>
      <c r="O2337" s="217">
        <v>1860769</v>
      </c>
      <c r="P2337" s="217">
        <v>458150</v>
      </c>
      <c r="Q2337" s="235">
        <v>19754737</v>
      </c>
    </row>
    <row r="2338" spans="1:17" ht="15" customHeight="1" x14ac:dyDescent="0.25">
      <c r="A2338" s="223" t="s">
        <v>140</v>
      </c>
      <c r="B2338" s="217">
        <v>14695479</v>
      </c>
      <c r="C2338" s="217">
        <v>6779665</v>
      </c>
      <c r="D2338" s="217">
        <v>821382</v>
      </c>
      <c r="E2338" s="217">
        <v>2456259</v>
      </c>
      <c r="F2338" s="217">
        <v>2050288</v>
      </c>
      <c r="G2338" s="217">
        <v>593757</v>
      </c>
      <c r="H2338" s="235">
        <v>27396830</v>
      </c>
      <c r="J2338" s="321" t="s">
        <v>839</v>
      </c>
      <c r="K2338" s="217">
        <v>13607597</v>
      </c>
      <c r="L2338" s="217">
        <v>6046801</v>
      </c>
      <c r="M2338" s="217">
        <v>1010257</v>
      </c>
      <c r="N2338" s="217">
        <v>1666272</v>
      </c>
      <c r="O2338" s="217">
        <v>1915051</v>
      </c>
      <c r="P2338" s="217">
        <v>468550</v>
      </c>
      <c r="Q2338" s="235">
        <v>24714528</v>
      </c>
    </row>
    <row r="2339" spans="1:17" ht="15" customHeight="1" x14ac:dyDescent="0.25">
      <c r="A2339" s="223" t="s">
        <v>139</v>
      </c>
      <c r="B2339" s="217">
        <v>8847631</v>
      </c>
      <c r="C2339" s="217">
        <v>6329434</v>
      </c>
      <c r="D2339" s="217">
        <v>712482</v>
      </c>
      <c r="E2339" s="217">
        <v>1632811</v>
      </c>
      <c r="F2339" s="217">
        <v>1710655</v>
      </c>
      <c r="G2339" s="217">
        <v>537401</v>
      </c>
      <c r="H2339" s="235">
        <v>19770414</v>
      </c>
      <c r="J2339" s="321" t="s">
        <v>97</v>
      </c>
      <c r="K2339" s="217">
        <v>20725552</v>
      </c>
      <c r="L2339" s="217">
        <v>5187955</v>
      </c>
      <c r="M2339" s="217">
        <v>864270</v>
      </c>
      <c r="N2339" s="217">
        <v>1450205</v>
      </c>
      <c r="O2339" s="217">
        <v>1895068</v>
      </c>
      <c r="P2339" s="217">
        <v>386147</v>
      </c>
      <c r="Q2339" s="235">
        <v>30509197</v>
      </c>
    </row>
    <row r="2340" spans="1:17" ht="15" customHeight="1" x14ac:dyDescent="0.25">
      <c r="A2340" s="223" t="s">
        <v>337</v>
      </c>
      <c r="B2340" s="217">
        <v>7563236</v>
      </c>
      <c r="C2340" s="217">
        <v>6431637</v>
      </c>
      <c r="D2340" s="217">
        <v>682348</v>
      </c>
      <c r="E2340" s="217">
        <v>1487874</v>
      </c>
      <c r="F2340" s="217">
        <v>1551503</v>
      </c>
      <c r="G2340" s="217">
        <v>469392</v>
      </c>
      <c r="H2340" s="235">
        <v>18185990</v>
      </c>
      <c r="J2340" s="321" t="s">
        <v>96</v>
      </c>
      <c r="K2340" s="217">
        <v>21774943</v>
      </c>
      <c r="L2340" s="217">
        <v>5769569</v>
      </c>
      <c r="M2340" s="217">
        <v>783400</v>
      </c>
      <c r="N2340" s="217">
        <v>1278687</v>
      </c>
      <c r="O2340" s="217">
        <v>1595364</v>
      </c>
      <c r="P2340" s="217">
        <v>394436</v>
      </c>
      <c r="Q2340" s="235">
        <v>31596399</v>
      </c>
    </row>
    <row r="2341" spans="1:17" x14ac:dyDescent="0.25">
      <c r="A2341" s="223" t="s">
        <v>762</v>
      </c>
      <c r="B2341" s="217">
        <v>7371713</v>
      </c>
      <c r="C2341" s="217">
        <v>6877221</v>
      </c>
      <c r="D2341" s="217">
        <v>758776</v>
      </c>
      <c r="E2341" s="217">
        <v>1403518</v>
      </c>
      <c r="F2341" s="217">
        <v>1630505</v>
      </c>
      <c r="G2341" s="217">
        <v>420636</v>
      </c>
      <c r="H2341" s="235">
        <v>18462369</v>
      </c>
      <c r="J2341" s="321" t="s">
        <v>95</v>
      </c>
      <c r="K2341" s="217">
        <v>17942710</v>
      </c>
      <c r="L2341" s="217">
        <v>8178493</v>
      </c>
      <c r="M2341" s="217">
        <v>1150435</v>
      </c>
      <c r="N2341" s="217">
        <v>1238581</v>
      </c>
      <c r="O2341" s="217">
        <v>1616206</v>
      </c>
      <c r="P2341" s="217">
        <v>538930</v>
      </c>
      <c r="Q2341" s="235">
        <v>30665355</v>
      </c>
    </row>
    <row r="2342" spans="1:17" x14ac:dyDescent="0.25">
      <c r="A2342" s="223" t="s">
        <v>136</v>
      </c>
      <c r="B2342" s="217">
        <v>7713012</v>
      </c>
      <c r="C2342" s="217">
        <v>6674073</v>
      </c>
      <c r="D2342" s="217">
        <v>793922</v>
      </c>
      <c r="E2342" s="217">
        <v>1181935</v>
      </c>
      <c r="F2342" s="217">
        <v>1785736</v>
      </c>
      <c r="G2342" s="217">
        <v>412988</v>
      </c>
      <c r="H2342" s="235">
        <v>18561666</v>
      </c>
      <c r="J2342" s="321" t="s">
        <v>328</v>
      </c>
      <c r="K2342" s="217">
        <v>11495367</v>
      </c>
      <c r="L2342" s="217">
        <v>7428777</v>
      </c>
      <c r="M2342" s="217">
        <v>901716</v>
      </c>
      <c r="N2342" s="217">
        <v>1342551</v>
      </c>
      <c r="O2342" s="217">
        <v>1466278</v>
      </c>
      <c r="P2342" s="217">
        <v>423472</v>
      </c>
      <c r="Q2342" s="235">
        <v>23058161</v>
      </c>
    </row>
    <row r="2343" spans="1:17" x14ac:dyDescent="0.25">
      <c r="A2343" s="223" t="s">
        <v>135</v>
      </c>
      <c r="B2343" s="217">
        <v>10481103</v>
      </c>
      <c r="C2343" s="217">
        <v>8567168</v>
      </c>
      <c r="D2343" s="217">
        <v>973552</v>
      </c>
      <c r="E2343" s="217">
        <v>1726736</v>
      </c>
      <c r="F2343" s="217">
        <v>2277203</v>
      </c>
      <c r="G2343" s="217">
        <v>516571</v>
      </c>
      <c r="H2343" s="235">
        <v>24542333</v>
      </c>
      <c r="J2343" s="321" t="s">
        <v>840</v>
      </c>
      <c r="K2343" s="217">
        <v>10146705</v>
      </c>
      <c r="L2343" s="217">
        <v>8661670</v>
      </c>
      <c r="M2343" s="217">
        <v>987768</v>
      </c>
      <c r="N2343" s="217">
        <v>1075727</v>
      </c>
      <c r="O2343" s="217">
        <v>1985662</v>
      </c>
      <c r="P2343" s="217">
        <v>438035</v>
      </c>
      <c r="Q2343" s="235">
        <v>23295567</v>
      </c>
    </row>
    <row r="2344" spans="1:17" x14ac:dyDescent="0.25">
      <c r="A2344" s="214" t="s">
        <v>1247</v>
      </c>
      <c r="B2344" s="199">
        <v>222466803</v>
      </c>
      <c r="C2344" s="199">
        <v>172114569</v>
      </c>
      <c r="D2344" s="199">
        <v>24338397</v>
      </c>
      <c r="E2344" s="199">
        <v>31541278</v>
      </c>
      <c r="F2344" s="199">
        <v>42482083</v>
      </c>
      <c r="G2344" s="199">
        <v>10152671</v>
      </c>
      <c r="H2344" s="240">
        <v>503095801</v>
      </c>
      <c r="J2344" s="321" t="s">
        <v>92</v>
      </c>
      <c r="K2344" s="217">
        <v>9416621</v>
      </c>
      <c r="L2344" s="217">
        <v>7806689</v>
      </c>
      <c r="M2344" s="217">
        <v>1089923</v>
      </c>
      <c r="N2344" s="217">
        <v>919911</v>
      </c>
      <c r="O2344" s="217">
        <v>1709770</v>
      </c>
      <c r="P2344" s="217">
        <v>484556</v>
      </c>
      <c r="Q2344" s="235">
        <v>21427470</v>
      </c>
    </row>
    <row r="2345" spans="1:17" x14ac:dyDescent="0.25">
      <c r="A2345" s="215" t="s">
        <v>1248</v>
      </c>
      <c r="B2345" s="200">
        <v>10593657.285714285</v>
      </c>
      <c r="C2345" s="200">
        <v>8195931.8571428573</v>
      </c>
      <c r="D2345" s="200">
        <v>1158971.2857142857</v>
      </c>
      <c r="E2345" s="200">
        <v>1501965.6190476189</v>
      </c>
      <c r="F2345" s="200">
        <v>2022956.3333333333</v>
      </c>
      <c r="G2345" s="200">
        <v>483460.52380952379</v>
      </c>
      <c r="H2345" s="200">
        <v>23956942.904761903</v>
      </c>
      <c r="J2345" s="214" t="s">
        <v>1252</v>
      </c>
      <c r="K2345" s="199">
        <v>244202511</v>
      </c>
      <c r="L2345" s="199">
        <v>146036577</v>
      </c>
      <c r="M2345" s="199">
        <v>19924042</v>
      </c>
      <c r="N2345" s="199">
        <v>27225968</v>
      </c>
      <c r="O2345" s="199">
        <v>41151427</v>
      </c>
      <c r="P2345" s="199">
        <v>9817896</v>
      </c>
      <c r="Q2345" s="240">
        <v>488358421</v>
      </c>
    </row>
    <row r="2346" spans="1:17" x14ac:dyDescent="0.25">
      <c r="J2346" s="215" t="s">
        <v>1253</v>
      </c>
      <c r="K2346" s="200">
        <v>10617500.478260869</v>
      </c>
      <c r="L2346" s="200">
        <v>6349416.3913043477</v>
      </c>
      <c r="M2346" s="200">
        <v>866262.69565217395</v>
      </c>
      <c r="N2346" s="200">
        <v>1183737.7391304348</v>
      </c>
      <c r="O2346" s="200">
        <v>1789192.4782608696</v>
      </c>
      <c r="P2346" s="200">
        <v>426865.04347826086</v>
      </c>
      <c r="Q2346" s="200">
        <v>21232974.826086957</v>
      </c>
    </row>
    <row r="2347" spans="1:17" ht="15" customHeight="1" x14ac:dyDescent="0.25"/>
    <row r="2348" spans="1:17" ht="38.1" customHeight="1" x14ac:dyDescent="0.25">
      <c r="A2348" s="461" t="s">
        <v>1162</v>
      </c>
      <c r="B2348" s="461"/>
      <c r="C2348" s="461"/>
      <c r="D2348" s="461"/>
      <c r="E2348" s="461"/>
      <c r="F2348" s="461"/>
      <c r="G2348" s="461"/>
      <c r="H2348" s="461"/>
      <c r="I2348" s="461"/>
      <c r="J2348" s="461"/>
      <c r="K2348" s="461"/>
      <c r="L2348" s="461"/>
      <c r="M2348" s="461"/>
      <c r="N2348" s="461"/>
      <c r="O2348" s="461"/>
      <c r="P2348" s="461"/>
      <c r="Q2348" s="461"/>
    </row>
    <row r="2349" spans="1:17" ht="15" customHeight="1" x14ac:dyDescent="0.25">
      <c r="A2349" s="136"/>
      <c r="G2349" s="136"/>
      <c r="H2349" s="136"/>
      <c r="I2349" s="136"/>
      <c r="J2349" s="136"/>
      <c r="K2349" s="136"/>
      <c r="L2349" s="136"/>
      <c r="M2349" s="488" t="s">
        <v>1326</v>
      </c>
      <c r="N2349" s="488"/>
      <c r="O2349" s="488"/>
      <c r="P2349" s="488"/>
      <c r="Q2349" s="488"/>
    </row>
    <row r="2350" spans="1:17" ht="21" customHeight="1" x14ac:dyDescent="0.3">
      <c r="A2350" s="134">
        <v>2022</v>
      </c>
      <c r="B2350" s="136"/>
      <c r="C2350" s="136"/>
      <c r="D2350" s="136"/>
      <c r="E2350" s="136"/>
      <c r="F2350" s="136"/>
      <c r="G2350" s="136"/>
      <c r="H2350" s="136"/>
      <c r="I2350" s="136"/>
      <c r="J2350" s="136"/>
      <c r="K2350" s="136"/>
      <c r="L2350" s="136"/>
      <c r="M2350" s="136"/>
      <c r="N2350" s="136"/>
      <c r="O2350" s="136"/>
      <c r="P2350" s="136"/>
      <c r="Q2350" s="136"/>
    </row>
    <row r="2351" spans="1:17" ht="27.95" customHeight="1" x14ac:dyDescent="0.25">
      <c r="A2351" s="279" t="s">
        <v>177</v>
      </c>
      <c r="B2351" s="280" t="s">
        <v>0</v>
      </c>
      <c r="C2351" s="280" t="s">
        <v>1</v>
      </c>
      <c r="D2351" s="280" t="s">
        <v>2</v>
      </c>
      <c r="E2351" s="280" t="s">
        <v>877</v>
      </c>
      <c r="F2351" s="280" t="s">
        <v>50</v>
      </c>
      <c r="G2351" s="280" t="s">
        <v>52</v>
      </c>
      <c r="H2351" s="280" t="s">
        <v>13</v>
      </c>
      <c r="J2351" s="279" t="s">
        <v>177</v>
      </c>
      <c r="K2351" s="280" t="s">
        <v>0</v>
      </c>
      <c r="L2351" s="280" t="s">
        <v>1</v>
      </c>
      <c r="M2351" s="280" t="s">
        <v>2</v>
      </c>
      <c r="N2351" s="280" t="s">
        <v>877</v>
      </c>
      <c r="O2351" s="280" t="s">
        <v>50</v>
      </c>
      <c r="P2351" s="280" t="s">
        <v>52</v>
      </c>
      <c r="Q2351" s="280" t="s">
        <v>13</v>
      </c>
    </row>
    <row r="2352" spans="1:17" x14ac:dyDescent="0.25">
      <c r="A2352" s="223" t="s">
        <v>91</v>
      </c>
      <c r="B2352" s="217">
        <v>9904603</v>
      </c>
      <c r="C2352" s="217">
        <v>8229802</v>
      </c>
      <c r="D2352" s="217">
        <v>1098441</v>
      </c>
      <c r="E2352" s="217">
        <v>1023857</v>
      </c>
      <c r="F2352" s="217">
        <v>1847108</v>
      </c>
      <c r="G2352" s="217">
        <v>534922</v>
      </c>
      <c r="H2352" s="235">
        <v>22638733</v>
      </c>
      <c r="J2352" s="321" t="s">
        <v>846</v>
      </c>
      <c r="K2352" s="217">
        <v>11244217</v>
      </c>
      <c r="L2352" s="217">
        <v>7209705</v>
      </c>
      <c r="M2352" s="217">
        <v>928412</v>
      </c>
      <c r="N2352" s="217">
        <v>1272870</v>
      </c>
      <c r="O2352" s="217">
        <v>1623539</v>
      </c>
      <c r="P2352" s="217">
        <v>539942</v>
      </c>
      <c r="Q2352" s="235">
        <v>22818685</v>
      </c>
    </row>
    <row r="2353" spans="1:17" x14ac:dyDescent="0.25">
      <c r="A2353" s="223" t="s">
        <v>90</v>
      </c>
      <c r="B2353" s="217">
        <v>9365925</v>
      </c>
      <c r="C2353" s="217">
        <v>9111388</v>
      </c>
      <c r="D2353" s="217">
        <v>1108335</v>
      </c>
      <c r="E2353" s="217">
        <v>787775</v>
      </c>
      <c r="F2353" s="217">
        <v>1668085</v>
      </c>
      <c r="G2353" s="217">
        <v>462109</v>
      </c>
      <c r="H2353" s="235">
        <v>22503617</v>
      </c>
      <c r="J2353" s="321" t="s">
        <v>378</v>
      </c>
      <c r="K2353" s="217">
        <v>12193234</v>
      </c>
      <c r="L2353" s="217">
        <v>8265231</v>
      </c>
      <c r="M2353" s="217">
        <v>1007197</v>
      </c>
      <c r="N2353" s="217">
        <v>1404874</v>
      </c>
      <c r="O2353" s="217">
        <v>1662038</v>
      </c>
      <c r="P2353" s="217">
        <v>575109</v>
      </c>
      <c r="Q2353" s="235">
        <v>25107683</v>
      </c>
    </row>
    <row r="2354" spans="1:17" x14ac:dyDescent="0.25">
      <c r="A2354" s="223" t="s">
        <v>841</v>
      </c>
      <c r="B2354" s="217">
        <v>9968152</v>
      </c>
      <c r="C2354" s="217">
        <v>9117834</v>
      </c>
      <c r="D2354" s="217">
        <v>1654167</v>
      </c>
      <c r="E2354" s="217">
        <v>1005356</v>
      </c>
      <c r="F2354" s="217">
        <v>2210324</v>
      </c>
      <c r="G2354" s="217">
        <v>555862</v>
      </c>
      <c r="H2354" s="235">
        <v>24511695</v>
      </c>
      <c r="J2354" s="321" t="s">
        <v>300</v>
      </c>
      <c r="K2354" s="217">
        <v>12003824</v>
      </c>
      <c r="L2354" s="217">
        <v>7886976</v>
      </c>
      <c r="M2354" s="217">
        <v>966360</v>
      </c>
      <c r="N2354" s="217">
        <v>1128405</v>
      </c>
      <c r="O2354" s="217">
        <v>1461628</v>
      </c>
      <c r="P2354" s="217">
        <v>641551</v>
      </c>
      <c r="Q2354" s="235">
        <v>24088744</v>
      </c>
    </row>
    <row r="2355" spans="1:17" x14ac:dyDescent="0.25">
      <c r="A2355" s="223" t="s">
        <v>842</v>
      </c>
      <c r="B2355" s="217">
        <v>7678889</v>
      </c>
      <c r="C2355" s="217">
        <v>7260310</v>
      </c>
      <c r="D2355" s="217">
        <v>1299076</v>
      </c>
      <c r="E2355" s="217">
        <v>1235225</v>
      </c>
      <c r="F2355" s="217">
        <v>2063583</v>
      </c>
      <c r="G2355" s="217">
        <v>460871</v>
      </c>
      <c r="H2355" s="235">
        <v>19997954</v>
      </c>
      <c r="J2355" s="321" t="s">
        <v>299</v>
      </c>
      <c r="K2355" s="217">
        <v>10427951</v>
      </c>
      <c r="L2355" s="217">
        <v>10045234</v>
      </c>
      <c r="M2355" s="217">
        <v>1271718</v>
      </c>
      <c r="N2355" s="217">
        <v>1031202</v>
      </c>
      <c r="O2355" s="217">
        <v>1998385</v>
      </c>
      <c r="P2355" s="217">
        <v>899137</v>
      </c>
      <c r="Q2355" s="235">
        <v>25673627</v>
      </c>
    </row>
    <row r="2356" spans="1:17" x14ac:dyDescent="0.25">
      <c r="A2356" s="223" t="s">
        <v>87</v>
      </c>
      <c r="B2356" s="217">
        <v>8714003</v>
      </c>
      <c r="C2356" s="217">
        <v>9238379</v>
      </c>
      <c r="D2356" s="217">
        <v>1427070</v>
      </c>
      <c r="E2356" s="217">
        <v>1006915</v>
      </c>
      <c r="F2356" s="217">
        <v>1808702</v>
      </c>
      <c r="G2356" s="217">
        <v>471743</v>
      </c>
      <c r="H2356" s="235">
        <v>22666812</v>
      </c>
      <c r="J2356" s="321" t="s">
        <v>296</v>
      </c>
      <c r="K2356" s="217">
        <v>6867297</v>
      </c>
      <c r="L2356" s="217">
        <v>6238691</v>
      </c>
      <c r="M2356" s="217">
        <v>821207</v>
      </c>
      <c r="N2356" s="217">
        <v>1311279</v>
      </c>
      <c r="O2356" s="217">
        <v>1923406</v>
      </c>
      <c r="P2356" s="217">
        <v>622689</v>
      </c>
      <c r="Q2356" s="235">
        <v>17784569</v>
      </c>
    </row>
    <row r="2357" spans="1:17" x14ac:dyDescent="0.25">
      <c r="A2357" s="223" t="s">
        <v>86</v>
      </c>
      <c r="B2357" s="217">
        <v>7371736</v>
      </c>
      <c r="C2357" s="217">
        <v>9039342</v>
      </c>
      <c r="D2357" s="217">
        <v>1339754</v>
      </c>
      <c r="E2357" s="217">
        <v>1025631</v>
      </c>
      <c r="F2357" s="217">
        <v>1588367</v>
      </c>
      <c r="G2357" s="217">
        <v>421976</v>
      </c>
      <c r="H2357" s="235">
        <v>20786806</v>
      </c>
      <c r="J2357" s="321" t="s">
        <v>847</v>
      </c>
      <c r="K2357" s="217">
        <v>7743458</v>
      </c>
      <c r="L2357" s="217">
        <v>7743479</v>
      </c>
      <c r="M2357" s="217">
        <v>788910</v>
      </c>
      <c r="N2357" s="217">
        <v>1486761</v>
      </c>
      <c r="O2357" s="217">
        <v>2005436</v>
      </c>
      <c r="P2357" s="217">
        <v>848277</v>
      </c>
      <c r="Q2357" s="235">
        <v>20616321</v>
      </c>
    </row>
    <row r="2358" spans="1:17" x14ac:dyDescent="0.25">
      <c r="A2358" s="223" t="s">
        <v>326</v>
      </c>
      <c r="B2358" s="217">
        <v>7299374</v>
      </c>
      <c r="C2358" s="217">
        <v>10896575</v>
      </c>
      <c r="D2358" s="217">
        <v>1641371</v>
      </c>
      <c r="E2358" s="217">
        <v>1627190</v>
      </c>
      <c r="F2358" s="217">
        <v>1686573</v>
      </c>
      <c r="G2358" s="217">
        <v>458038</v>
      </c>
      <c r="H2358" s="235">
        <v>23609121</v>
      </c>
      <c r="J2358" s="321" t="s">
        <v>768</v>
      </c>
      <c r="K2358" s="217">
        <v>8563595</v>
      </c>
      <c r="L2358" s="217">
        <v>7758254</v>
      </c>
      <c r="M2358" s="217">
        <v>798330</v>
      </c>
      <c r="N2358" s="217">
        <v>1737118</v>
      </c>
      <c r="O2358" s="217">
        <v>2183220</v>
      </c>
      <c r="P2358" s="217">
        <v>722630</v>
      </c>
      <c r="Q2358" s="235">
        <v>21763147</v>
      </c>
    </row>
    <row r="2359" spans="1:17" x14ac:dyDescent="0.25">
      <c r="A2359" s="223" t="s">
        <v>843</v>
      </c>
      <c r="B2359" s="217">
        <v>16250285</v>
      </c>
      <c r="C2359" s="217">
        <v>12813702</v>
      </c>
      <c r="D2359" s="217">
        <v>2361767</v>
      </c>
      <c r="E2359" s="217">
        <v>1278239</v>
      </c>
      <c r="F2359" s="217">
        <v>1958415</v>
      </c>
      <c r="G2359" s="217">
        <v>612093</v>
      </c>
      <c r="H2359" s="235">
        <v>35274501</v>
      </c>
      <c r="J2359" s="321" t="s">
        <v>295</v>
      </c>
      <c r="K2359" s="217">
        <v>17471604</v>
      </c>
      <c r="L2359" s="217">
        <v>9561290</v>
      </c>
      <c r="M2359" s="217">
        <v>1446578</v>
      </c>
      <c r="N2359" s="217">
        <v>1708962</v>
      </c>
      <c r="O2359" s="217">
        <v>1816565</v>
      </c>
      <c r="P2359" s="217">
        <v>900456</v>
      </c>
      <c r="Q2359" s="235">
        <v>32905455</v>
      </c>
    </row>
    <row r="2360" spans="1:17" x14ac:dyDescent="0.25">
      <c r="A2360" s="223" t="s">
        <v>83</v>
      </c>
      <c r="B2360" s="217">
        <v>11353121</v>
      </c>
      <c r="C2360" s="217">
        <v>10322089</v>
      </c>
      <c r="D2360" s="217">
        <v>3003484</v>
      </c>
      <c r="E2360" s="217">
        <v>1090358</v>
      </c>
      <c r="F2360" s="217">
        <v>2248493</v>
      </c>
      <c r="G2360" s="217">
        <v>453756</v>
      </c>
      <c r="H2360" s="235">
        <v>28471301</v>
      </c>
      <c r="J2360" s="321" t="s">
        <v>294</v>
      </c>
      <c r="K2360" s="217">
        <v>4738389</v>
      </c>
      <c r="L2360" s="217">
        <v>8068922</v>
      </c>
      <c r="M2360" s="217">
        <v>1268361</v>
      </c>
      <c r="N2360" s="217">
        <v>1589672</v>
      </c>
      <c r="O2360" s="217">
        <v>1717073</v>
      </c>
      <c r="P2360" s="217">
        <v>739584</v>
      </c>
      <c r="Q2360" s="235">
        <v>18122001</v>
      </c>
    </row>
    <row r="2361" spans="1:17" x14ac:dyDescent="0.25">
      <c r="A2361" s="223" t="s">
        <v>82</v>
      </c>
      <c r="B2361" s="217">
        <v>10900292</v>
      </c>
      <c r="C2361" s="217">
        <v>9405538</v>
      </c>
      <c r="D2361" s="217">
        <v>1977946</v>
      </c>
      <c r="E2361" s="217">
        <v>997906</v>
      </c>
      <c r="F2361" s="217">
        <v>1963637</v>
      </c>
      <c r="G2361" s="217">
        <v>640226</v>
      </c>
      <c r="H2361" s="235">
        <v>25885545</v>
      </c>
      <c r="J2361" s="321" t="s">
        <v>291</v>
      </c>
      <c r="K2361" s="217">
        <v>9401099</v>
      </c>
      <c r="L2361" s="217">
        <v>6264214</v>
      </c>
      <c r="M2361" s="217">
        <v>967209</v>
      </c>
      <c r="N2361" s="217">
        <v>1225461</v>
      </c>
      <c r="O2361" s="217">
        <v>1883686</v>
      </c>
      <c r="P2361" s="217">
        <v>592412</v>
      </c>
      <c r="Q2361" s="235">
        <v>20334081</v>
      </c>
    </row>
    <row r="2362" spans="1:17" x14ac:dyDescent="0.25">
      <c r="A2362" s="223" t="s">
        <v>81</v>
      </c>
      <c r="B2362" s="217">
        <v>9955074</v>
      </c>
      <c r="C2362" s="217">
        <v>8810444</v>
      </c>
      <c r="D2362" s="217">
        <v>1256892</v>
      </c>
      <c r="E2362" s="217">
        <v>959125</v>
      </c>
      <c r="F2362" s="217">
        <v>1572468</v>
      </c>
      <c r="G2362" s="217">
        <v>536783</v>
      </c>
      <c r="H2362" s="235">
        <v>23090786</v>
      </c>
      <c r="J2362" s="321" t="s">
        <v>848</v>
      </c>
      <c r="K2362" s="217">
        <v>11824835</v>
      </c>
      <c r="L2362" s="217">
        <v>8977071</v>
      </c>
      <c r="M2362" s="217">
        <v>1272324</v>
      </c>
      <c r="N2362" s="217">
        <v>1658900</v>
      </c>
      <c r="O2362" s="217">
        <v>2049072</v>
      </c>
      <c r="P2362" s="217">
        <v>835843</v>
      </c>
      <c r="Q2362" s="235">
        <v>26618045</v>
      </c>
    </row>
    <row r="2363" spans="1:17" x14ac:dyDescent="0.25">
      <c r="A2363" s="223" t="s">
        <v>325</v>
      </c>
      <c r="B2363" s="217">
        <v>7354295</v>
      </c>
      <c r="C2363" s="217">
        <v>7283703</v>
      </c>
      <c r="D2363" s="217">
        <v>607540</v>
      </c>
      <c r="E2363" s="217">
        <v>805871</v>
      </c>
      <c r="F2363" s="217">
        <v>1508967</v>
      </c>
      <c r="G2363" s="217">
        <v>357860</v>
      </c>
      <c r="H2363" s="235">
        <v>17918236</v>
      </c>
      <c r="J2363" s="321" t="s">
        <v>380</v>
      </c>
      <c r="K2363" s="217">
        <v>10037972</v>
      </c>
      <c r="L2363" s="217">
        <v>6296511</v>
      </c>
      <c r="M2363" s="217">
        <v>870731</v>
      </c>
      <c r="N2363" s="217">
        <v>1226023</v>
      </c>
      <c r="O2363" s="217">
        <v>1792456</v>
      </c>
      <c r="P2363" s="217">
        <v>571161</v>
      </c>
      <c r="Q2363" s="235">
        <v>20794854</v>
      </c>
    </row>
    <row r="2364" spans="1:17" x14ac:dyDescent="0.25">
      <c r="A2364" s="223" t="s">
        <v>844</v>
      </c>
      <c r="B2364" s="217">
        <v>10050361</v>
      </c>
      <c r="C2364" s="217">
        <v>8079333</v>
      </c>
      <c r="D2364" s="217">
        <v>829666</v>
      </c>
      <c r="E2364" s="217">
        <v>1214227</v>
      </c>
      <c r="F2364" s="217">
        <v>1597590</v>
      </c>
      <c r="G2364" s="217">
        <v>378786</v>
      </c>
      <c r="H2364" s="235">
        <v>22149963</v>
      </c>
      <c r="J2364" s="321" t="s">
        <v>290</v>
      </c>
      <c r="K2364" s="217">
        <v>10626681</v>
      </c>
      <c r="L2364" s="217">
        <v>6484422</v>
      </c>
      <c r="M2364" s="217">
        <v>803204</v>
      </c>
      <c r="N2364" s="217">
        <v>1246565</v>
      </c>
      <c r="O2364" s="217">
        <v>2205510</v>
      </c>
      <c r="P2364" s="217">
        <v>529116</v>
      </c>
      <c r="Q2364" s="235">
        <v>21895498</v>
      </c>
    </row>
    <row r="2365" spans="1:17" x14ac:dyDescent="0.25">
      <c r="A2365" s="223" t="s">
        <v>78</v>
      </c>
      <c r="B2365" s="217">
        <v>14566545</v>
      </c>
      <c r="C2365" s="217">
        <v>8929919</v>
      </c>
      <c r="D2365" s="217">
        <v>1239843</v>
      </c>
      <c r="E2365" s="217">
        <v>1169642</v>
      </c>
      <c r="F2365" s="217">
        <v>1822641</v>
      </c>
      <c r="G2365" s="217">
        <v>574155</v>
      </c>
      <c r="H2365" s="235">
        <v>28302745</v>
      </c>
      <c r="J2365" s="321" t="s">
        <v>289</v>
      </c>
      <c r="K2365" s="217">
        <v>8544037</v>
      </c>
      <c r="L2365" s="217">
        <v>6431214</v>
      </c>
      <c r="M2365" s="217">
        <v>643881</v>
      </c>
      <c r="N2365" s="217">
        <v>1071203</v>
      </c>
      <c r="O2365" s="217">
        <v>2626527</v>
      </c>
      <c r="P2365" s="217">
        <v>451305</v>
      </c>
      <c r="Q2365" s="235">
        <v>19768167</v>
      </c>
    </row>
    <row r="2366" spans="1:17" x14ac:dyDescent="0.25">
      <c r="A2366" s="223" t="s">
        <v>77</v>
      </c>
      <c r="B2366" s="217">
        <v>14814119</v>
      </c>
      <c r="C2366" s="217">
        <v>8862910</v>
      </c>
      <c r="D2366" s="217">
        <v>1565491</v>
      </c>
      <c r="E2366" s="217">
        <v>1105686</v>
      </c>
      <c r="F2366" s="217">
        <v>1890266</v>
      </c>
      <c r="G2366" s="217">
        <v>551760</v>
      </c>
      <c r="H2366" s="235">
        <v>28790232</v>
      </c>
      <c r="J2366" s="321" t="s">
        <v>286</v>
      </c>
      <c r="K2366" s="217">
        <v>12861821</v>
      </c>
      <c r="L2366" s="217">
        <v>4958859</v>
      </c>
      <c r="M2366" s="217">
        <v>611247</v>
      </c>
      <c r="N2366" s="217">
        <v>1118096</v>
      </c>
      <c r="O2366" s="217">
        <v>2357717</v>
      </c>
      <c r="P2366" s="217">
        <v>520539</v>
      </c>
      <c r="Q2366" s="235">
        <v>22428279</v>
      </c>
    </row>
    <row r="2367" spans="1:17" x14ac:dyDescent="0.25">
      <c r="A2367" s="223" t="s">
        <v>76</v>
      </c>
      <c r="B2367" s="217">
        <v>14432695</v>
      </c>
      <c r="C2367" s="217">
        <v>10019500</v>
      </c>
      <c r="D2367" s="217">
        <v>1406649</v>
      </c>
      <c r="E2367" s="217">
        <v>1227372</v>
      </c>
      <c r="F2367" s="217">
        <v>2086343</v>
      </c>
      <c r="G2367" s="217">
        <v>689502</v>
      </c>
      <c r="H2367" s="235">
        <v>29862061</v>
      </c>
      <c r="J2367" s="321" t="s">
        <v>849</v>
      </c>
      <c r="K2367" s="217">
        <v>23285238</v>
      </c>
      <c r="L2367" s="217">
        <v>4988026</v>
      </c>
      <c r="M2367" s="217">
        <v>528575</v>
      </c>
      <c r="N2367" s="217">
        <v>1076559</v>
      </c>
      <c r="O2367" s="217">
        <v>1642908</v>
      </c>
      <c r="P2367" s="217">
        <v>521839</v>
      </c>
      <c r="Q2367" s="235">
        <v>32043145</v>
      </c>
    </row>
    <row r="2368" spans="1:17" x14ac:dyDescent="0.25">
      <c r="A2368" s="223" t="s">
        <v>324</v>
      </c>
      <c r="B2368" s="217">
        <v>13057455</v>
      </c>
      <c r="C2368" s="217">
        <v>9928261</v>
      </c>
      <c r="D2368" s="217">
        <v>1623848</v>
      </c>
      <c r="E2368" s="217">
        <v>1156259</v>
      </c>
      <c r="F2368" s="217">
        <v>1620067</v>
      </c>
      <c r="G2368" s="217">
        <v>606919</v>
      </c>
      <c r="H2368" s="235">
        <v>27992809</v>
      </c>
      <c r="J2368" s="321" t="s">
        <v>381</v>
      </c>
      <c r="K2368" s="217">
        <v>21540738</v>
      </c>
      <c r="L2368" s="217">
        <v>5402438</v>
      </c>
      <c r="M2368" s="217">
        <v>776352</v>
      </c>
      <c r="N2368" s="217">
        <v>1129439</v>
      </c>
      <c r="O2368" s="217">
        <v>2114614</v>
      </c>
      <c r="P2368" s="217">
        <v>532585</v>
      </c>
      <c r="Q2368" s="235">
        <v>31496166</v>
      </c>
    </row>
    <row r="2369" spans="1:17" x14ac:dyDescent="0.25">
      <c r="A2369" s="223" t="s">
        <v>845</v>
      </c>
      <c r="B2369" s="217">
        <v>14084229</v>
      </c>
      <c r="C2369" s="217">
        <v>10154188</v>
      </c>
      <c r="D2369" s="217">
        <v>1158513</v>
      </c>
      <c r="E2369" s="217">
        <v>1316977</v>
      </c>
      <c r="F2369" s="217">
        <v>1849894</v>
      </c>
      <c r="G2369" s="217">
        <v>512234</v>
      </c>
      <c r="H2369" s="235">
        <v>29076035</v>
      </c>
      <c r="J2369" s="321" t="s">
        <v>284</v>
      </c>
      <c r="K2369" s="217">
        <v>9273256</v>
      </c>
      <c r="L2369" s="217">
        <v>2703173</v>
      </c>
      <c r="M2369" s="217">
        <v>896042</v>
      </c>
      <c r="N2369" s="217">
        <v>717400</v>
      </c>
      <c r="O2369" s="217">
        <v>1320805</v>
      </c>
      <c r="P2369" s="217">
        <v>517488</v>
      </c>
      <c r="Q2369" s="235">
        <v>15428164</v>
      </c>
    </row>
    <row r="2370" spans="1:17" x14ac:dyDescent="0.25">
      <c r="A2370" s="223" t="s">
        <v>73</v>
      </c>
      <c r="B2370" s="217">
        <v>18293058</v>
      </c>
      <c r="C2370" s="217">
        <v>10036165</v>
      </c>
      <c r="D2370" s="217">
        <v>1529724</v>
      </c>
      <c r="E2370" s="217">
        <v>1259075</v>
      </c>
      <c r="F2370" s="217">
        <v>1942986</v>
      </c>
      <c r="G2370" s="217">
        <v>727188</v>
      </c>
      <c r="H2370" s="235">
        <v>33788196</v>
      </c>
      <c r="J2370" s="321" t="s">
        <v>282</v>
      </c>
      <c r="K2370" s="217">
        <v>14960594</v>
      </c>
      <c r="L2370" s="217">
        <v>5518539</v>
      </c>
      <c r="M2370" s="217">
        <v>878361</v>
      </c>
      <c r="N2370" s="217">
        <v>1400604</v>
      </c>
      <c r="O2370" s="217">
        <v>2112580</v>
      </c>
      <c r="P2370" s="217">
        <v>610574</v>
      </c>
      <c r="Q2370" s="235">
        <v>25481252</v>
      </c>
    </row>
    <row r="2371" spans="1:17" x14ac:dyDescent="0.25">
      <c r="A2371" s="223" t="s">
        <v>72</v>
      </c>
      <c r="B2371" s="217">
        <v>11496670</v>
      </c>
      <c r="C2371" s="217">
        <v>9490372</v>
      </c>
      <c r="D2371" s="217">
        <v>1247934</v>
      </c>
      <c r="E2371" s="217">
        <v>1261469</v>
      </c>
      <c r="F2371" s="217">
        <v>1550872</v>
      </c>
      <c r="G2371" s="217">
        <v>534066</v>
      </c>
      <c r="H2371" s="235">
        <v>25581383</v>
      </c>
      <c r="J2371" s="321" t="s">
        <v>850</v>
      </c>
      <c r="K2371" s="217">
        <v>10025945</v>
      </c>
      <c r="L2371" s="217">
        <v>5905252</v>
      </c>
      <c r="M2371" s="217">
        <v>832705</v>
      </c>
      <c r="N2371" s="217">
        <v>1236165</v>
      </c>
      <c r="O2371" s="217">
        <v>1912209</v>
      </c>
      <c r="P2371" s="217">
        <v>412333</v>
      </c>
      <c r="Q2371" s="235">
        <v>20324609</v>
      </c>
    </row>
    <row r="2372" spans="1:17" x14ac:dyDescent="0.25">
      <c r="A2372" s="223" t="s">
        <v>71</v>
      </c>
      <c r="B2372" s="217">
        <v>10831827</v>
      </c>
      <c r="C2372" s="217">
        <v>10261418</v>
      </c>
      <c r="D2372" s="217">
        <v>1337952</v>
      </c>
      <c r="E2372" s="217">
        <v>1732580</v>
      </c>
      <c r="F2372" s="217">
        <v>1512967</v>
      </c>
      <c r="G2372" s="217">
        <v>486401</v>
      </c>
      <c r="H2372" s="235">
        <v>26163145</v>
      </c>
      <c r="J2372" s="321" t="s">
        <v>383</v>
      </c>
      <c r="K2372" s="217">
        <v>14786446</v>
      </c>
      <c r="L2372" s="217">
        <v>8591687</v>
      </c>
      <c r="M2372" s="217">
        <v>1108646</v>
      </c>
      <c r="N2372" s="217">
        <v>1091413</v>
      </c>
      <c r="O2372" s="217">
        <v>1629243</v>
      </c>
      <c r="P2372" s="217">
        <v>547229</v>
      </c>
      <c r="Q2372" s="235">
        <v>27754664</v>
      </c>
    </row>
    <row r="2373" spans="1:17" x14ac:dyDescent="0.25">
      <c r="A2373" s="214" t="s">
        <v>1255</v>
      </c>
      <c r="B2373" s="199">
        <v>237742708</v>
      </c>
      <c r="C2373" s="199">
        <v>197291172</v>
      </c>
      <c r="D2373" s="199">
        <v>30715463</v>
      </c>
      <c r="E2373" s="199">
        <v>24286735</v>
      </c>
      <c r="F2373" s="199">
        <v>37998348</v>
      </c>
      <c r="G2373" s="199">
        <v>11027250</v>
      </c>
      <c r="H2373" s="240">
        <v>539061676</v>
      </c>
      <c r="J2373" s="214" t="s">
        <v>1259</v>
      </c>
      <c r="K2373" s="264">
        <v>248422231</v>
      </c>
      <c r="L2373" s="264">
        <v>145299188</v>
      </c>
      <c r="M2373" s="264">
        <v>19486350</v>
      </c>
      <c r="N2373" s="264">
        <v>26868971</v>
      </c>
      <c r="O2373" s="264">
        <v>40038617</v>
      </c>
      <c r="P2373" s="264">
        <v>13131799</v>
      </c>
      <c r="Q2373" s="264">
        <v>493247156</v>
      </c>
    </row>
    <row r="2374" spans="1:17" x14ac:dyDescent="0.25">
      <c r="A2374" s="215" t="s">
        <v>1256</v>
      </c>
      <c r="B2374" s="200">
        <v>11321081.333333334</v>
      </c>
      <c r="C2374" s="200">
        <v>9394817.7142857146</v>
      </c>
      <c r="D2374" s="200">
        <v>1462641.0952380951</v>
      </c>
      <c r="E2374" s="200">
        <v>1156511.1904761905</v>
      </c>
      <c r="F2374" s="200">
        <v>1809445.142857143</v>
      </c>
      <c r="G2374" s="200">
        <v>525107.14285714284</v>
      </c>
      <c r="H2374" s="200">
        <v>25669603.619047619</v>
      </c>
      <c r="J2374" s="215" t="s">
        <v>1260</v>
      </c>
      <c r="K2374" s="325">
        <v>11829630.047619049</v>
      </c>
      <c r="L2374" s="325">
        <v>6919008.9523809524</v>
      </c>
      <c r="M2374" s="325">
        <v>927921.42857142852</v>
      </c>
      <c r="N2374" s="325">
        <v>1279474.8095238095</v>
      </c>
      <c r="O2374" s="325">
        <v>1906600.8095238095</v>
      </c>
      <c r="P2374" s="325">
        <v>625323.76190476189</v>
      </c>
      <c r="Q2374" s="325">
        <v>23487959.80952381</v>
      </c>
    </row>
    <row r="2376" spans="1:17" x14ac:dyDescent="0.25">
      <c r="A2376" s="223" t="s">
        <v>321</v>
      </c>
      <c r="B2376" s="217">
        <v>10505643</v>
      </c>
      <c r="C2376" s="217">
        <v>8300077</v>
      </c>
      <c r="D2376" s="217">
        <v>1028785</v>
      </c>
      <c r="E2376" s="217">
        <v>1137246</v>
      </c>
      <c r="F2376" s="217">
        <v>1842299</v>
      </c>
      <c r="G2376" s="217">
        <v>582731</v>
      </c>
      <c r="H2376" s="235">
        <v>23396781</v>
      </c>
      <c r="J2376" s="223" t="s">
        <v>384</v>
      </c>
      <c r="K2376" s="217">
        <v>12632910</v>
      </c>
      <c r="L2376" s="217">
        <v>7161194</v>
      </c>
      <c r="M2376" s="217">
        <v>1234424</v>
      </c>
      <c r="N2376" s="217">
        <v>1375695</v>
      </c>
      <c r="O2376" s="217">
        <v>1677738</v>
      </c>
      <c r="P2376" s="217">
        <v>599868</v>
      </c>
      <c r="Q2376" s="235">
        <v>24681829</v>
      </c>
    </row>
    <row r="2377" spans="1:17" x14ac:dyDescent="0.25">
      <c r="A2377" s="223" t="s">
        <v>604</v>
      </c>
      <c r="B2377" s="217">
        <v>10939839</v>
      </c>
      <c r="C2377" s="217">
        <v>8500892</v>
      </c>
      <c r="D2377" s="217">
        <v>1111539</v>
      </c>
      <c r="E2377" s="217">
        <v>1129422</v>
      </c>
      <c r="F2377" s="217">
        <v>1985380</v>
      </c>
      <c r="G2377" s="217">
        <v>604684</v>
      </c>
      <c r="H2377" s="235">
        <v>24271756</v>
      </c>
      <c r="J2377" s="223" t="s">
        <v>385</v>
      </c>
      <c r="K2377" s="217">
        <v>13786454</v>
      </c>
      <c r="L2377" s="217">
        <v>6985999</v>
      </c>
      <c r="M2377" s="217">
        <v>1057966</v>
      </c>
      <c r="N2377" s="217">
        <v>1443617</v>
      </c>
      <c r="O2377" s="217">
        <v>1692028</v>
      </c>
      <c r="P2377" s="217">
        <v>520893</v>
      </c>
      <c r="Q2377" s="235">
        <v>25486957</v>
      </c>
    </row>
    <row r="2378" spans="1:17" x14ac:dyDescent="0.25">
      <c r="A2378" s="223" t="s">
        <v>374</v>
      </c>
      <c r="B2378" s="217">
        <v>8979188</v>
      </c>
      <c r="C2378" s="217">
        <v>7470034</v>
      </c>
      <c r="D2378" s="217">
        <v>979042</v>
      </c>
      <c r="E2378" s="217">
        <v>1026107</v>
      </c>
      <c r="F2378" s="217">
        <v>2024167</v>
      </c>
      <c r="G2378" s="217">
        <v>515814</v>
      </c>
      <c r="H2378" s="235">
        <v>20994352</v>
      </c>
      <c r="J2378" s="223" t="s">
        <v>694</v>
      </c>
      <c r="K2378" s="217">
        <v>8582858</v>
      </c>
      <c r="L2378" s="217">
        <v>5876940</v>
      </c>
      <c r="M2378" s="217">
        <v>963970</v>
      </c>
      <c r="N2378" s="217">
        <v>1209423</v>
      </c>
      <c r="O2378" s="217">
        <v>2173032</v>
      </c>
      <c r="P2378" s="217">
        <v>517412</v>
      </c>
      <c r="Q2378" s="235">
        <v>19323635</v>
      </c>
    </row>
    <row r="2379" spans="1:17" x14ac:dyDescent="0.25">
      <c r="A2379" s="223" t="s">
        <v>320</v>
      </c>
      <c r="B2379" s="217">
        <v>9013547</v>
      </c>
      <c r="C2379" s="217">
        <v>8072203</v>
      </c>
      <c r="D2379" s="217">
        <v>886035</v>
      </c>
      <c r="E2379" s="217">
        <v>1090862</v>
      </c>
      <c r="F2379" s="217">
        <v>1660050</v>
      </c>
      <c r="G2379" s="217">
        <v>414637</v>
      </c>
      <c r="H2379" s="235">
        <v>21137334</v>
      </c>
      <c r="J2379" s="223" t="s">
        <v>629</v>
      </c>
      <c r="K2379" s="217">
        <v>7022828</v>
      </c>
      <c r="L2379" s="217">
        <v>7149391</v>
      </c>
      <c r="M2379" s="217">
        <v>822907</v>
      </c>
      <c r="N2379" s="217">
        <v>1488341</v>
      </c>
      <c r="O2379" s="217">
        <v>2222783</v>
      </c>
      <c r="P2379" s="217">
        <v>378990</v>
      </c>
      <c r="Q2379" s="235">
        <v>19085240</v>
      </c>
    </row>
    <row r="2380" spans="1:17" x14ac:dyDescent="0.25">
      <c r="A2380" s="223" t="s">
        <v>319</v>
      </c>
      <c r="B2380" s="217">
        <v>9364676</v>
      </c>
      <c r="C2380" s="217">
        <v>8352279</v>
      </c>
      <c r="D2380" s="217">
        <v>884787</v>
      </c>
      <c r="E2380" s="217">
        <v>1064531</v>
      </c>
      <c r="F2380" s="217">
        <v>2276705</v>
      </c>
      <c r="G2380" s="217">
        <v>455373</v>
      </c>
      <c r="H2380" s="235">
        <v>22398351</v>
      </c>
      <c r="J2380" s="223" t="s">
        <v>388</v>
      </c>
      <c r="K2380" s="217">
        <v>8685463</v>
      </c>
      <c r="L2380" s="217">
        <v>6897044</v>
      </c>
      <c r="M2380" s="217">
        <v>940008</v>
      </c>
      <c r="N2380" s="217">
        <v>1390961</v>
      </c>
      <c r="O2380" s="217">
        <v>2410356</v>
      </c>
      <c r="P2380" s="217">
        <v>430805</v>
      </c>
      <c r="Q2380" s="235">
        <v>20754637</v>
      </c>
    </row>
    <row r="2381" spans="1:17" x14ac:dyDescent="0.25">
      <c r="A2381" s="223" t="s">
        <v>316</v>
      </c>
      <c r="B2381" s="217">
        <v>2871062</v>
      </c>
      <c r="C2381" s="217">
        <v>7628176</v>
      </c>
      <c r="D2381" s="217">
        <v>699547</v>
      </c>
      <c r="E2381" s="217">
        <v>1499781</v>
      </c>
      <c r="F2381" s="217">
        <v>1630535</v>
      </c>
      <c r="G2381" s="217">
        <v>422955</v>
      </c>
      <c r="H2381" s="235">
        <v>14752056</v>
      </c>
      <c r="J2381" s="223" t="s">
        <v>389</v>
      </c>
      <c r="K2381" s="217">
        <v>7400636</v>
      </c>
      <c r="L2381" s="217">
        <v>6801770</v>
      </c>
      <c r="M2381" s="217">
        <v>725628</v>
      </c>
      <c r="N2381" s="217">
        <v>1213085</v>
      </c>
      <c r="O2381" s="217">
        <v>2691424</v>
      </c>
      <c r="P2381" s="217">
        <v>348839</v>
      </c>
      <c r="Q2381" s="235">
        <v>19181382</v>
      </c>
    </row>
    <row r="2382" spans="1:17" x14ac:dyDescent="0.25">
      <c r="A2382" s="223" t="s">
        <v>605</v>
      </c>
      <c r="B2382" s="217">
        <v>9153387</v>
      </c>
      <c r="C2382" s="217">
        <v>8793968</v>
      </c>
      <c r="D2382" s="217">
        <v>960116</v>
      </c>
      <c r="E2382" s="217">
        <v>1113942</v>
      </c>
      <c r="F2382" s="217">
        <v>1863333</v>
      </c>
      <c r="G2382" s="217">
        <v>458547</v>
      </c>
      <c r="H2382" s="235">
        <v>22343293</v>
      </c>
      <c r="J2382" s="223" t="s">
        <v>390</v>
      </c>
      <c r="K2382" s="217">
        <v>7669801</v>
      </c>
      <c r="L2382" s="217">
        <v>8784352</v>
      </c>
      <c r="M2382" s="217">
        <v>938776</v>
      </c>
      <c r="N2382" s="217">
        <v>1085232</v>
      </c>
      <c r="O2382" s="217">
        <v>2112116</v>
      </c>
      <c r="P2382" s="217">
        <v>417029</v>
      </c>
      <c r="Q2382" s="235">
        <v>21007306</v>
      </c>
    </row>
    <row r="2383" spans="1:17" x14ac:dyDescent="0.25">
      <c r="A2383" s="223" t="s">
        <v>375</v>
      </c>
      <c r="B2383" s="217">
        <v>8242165</v>
      </c>
      <c r="C2383" s="217">
        <v>7633815</v>
      </c>
      <c r="D2383" s="217">
        <v>895184</v>
      </c>
      <c r="E2383" s="217">
        <v>1512028</v>
      </c>
      <c r="F2383" s="217">
        <v>2317616</v>
      </c>
      <c r="G2383" s="217">
        <v>421223</v>
      </c>
      <c r="H2383" s="235">
        <v>21022031</v>
      </c>
      <c r="J2383" s="223" t="s">
        <v>695</v>
      </c>
      <c r="K2383" s="217">
        <v>7059540</v>
      </c>
      <c r="L2383" s="217">
        <v>8949619</v>
      </c>
      <c r="M2383" s="217">
        <v>1218047</v>
      </c>
      <c r="N2383" s="217">
        <v>1223124</v>
      </c>
      <c r="O2383" s="217">
        <v>2143735</v>
      </c>
      <c r="P2383" s="217">
        <v>326647</v>
      </c>
      <c r="Q2383" s="235">
        <v>20920712</v>
      </c>
    </row>
    <row r="2384" spans="1:17" x14ac:dyDescent="0.25">
      <c r="A2384" s="223" t="s">
        <v>315</v>
      </c>
      <c r="B2384" s="217">
        <v>16336781</v>
      </c>
      <c r="C2384" s="217">
        <v>12180282</v>
      </c>
      <c r="D2384" s="217">
        <v>1338214</v>
      </c>
      <c r="E2384" s="217">
        <v>1298862</v>
      </c>
      <c r="F2384" s="217">
        <v>1921608</v>
      </c>
      <c r="G2384" s="217">
        <v>612559</v>
      </c>
      <c r="H2384" s="235">
        <v>33688306</v>
      </c>
      <c r="J2384" s="223" t="s">
        <v>630</v>
      </c>
      <c r="K2384" s="217">
        <v>12971014</v>
      </c>
      <c r="L2384" s="217">
        <v>12604563</v>
      </c>
      <c r="M2384" s="217">
        <v>2389170</v>
      </c>
      <c r="N2384" s="217">
        <v>1191543</v>
      </c>
      <c r="O2384" s="217">
        <v>2194730</v>
      </c>
      <c r="P2384" s="217">
        <v>591853</v>
      </c>
      <c r="Q2384" s="235">
        <v>31942873</v>
      </c>
    </row>
    <row r="2385" spans="1:17" x14ac:dyDescent="0.25">
      <c r="A2385" s="223" t="s">
        <v>314</v>
      </c>
      <c r="B2385" s="217">
        <v>11428599</v>
      </c>
      <c r="C2385" s="217">
        <v>10187711</v>
      </c>
      <c r="D2385" s="217">
        <v>1131034</v>
      </c>
      <c r="E2385" s="217">
        <v>1047331</v>
      </c>
      <c r="F2385" s="217">
        <v>1681374</v>
      </c>
      <c r="G2385" s="217">
        <v>524333</v>
      </c>
      <c r="H2385" s="235">
        <v>26000382</v>
      </c>
      <c r="J2385" s="223" t="s">
        <v>393</v>
      </c>
      <c r="K2385" s="217">
        <v>13409910</v>
      </c>
      <c r="L2385" s="217">
        <v>8651669</v>
      </c>
      <c r="M2385" s="217">
        <v>2648277</v>
      </c>
      <c r="N2385" s="217">
        <v>911177</v>
      </c>
      <c r="O2385" s="217">
        <v>2004253</v>
      </c>
      <c r="P2385" s="217">
        <v>400409</v>
      </c>
      <c r="Q2385" s="235">
        <v>28025695</v>
      </c>
    </row>
    <row r="2386" spans="1:17" x14ac:dyDescent="0.25">
      <c r="A2386" s="223" t="s">
        <v>311</v>
      </c>
      <c r="B2386" s="217">
        <v>7143291</v>
      </c>
      <c r="C2386" s="217">
        <v>7285473</v>
      </c>
      <c r="D2386" s="217">
        <v>826378</v>
      </c>
      <c r="E2386" s="217">
        <v>1004851</v>
      </c>
      <c r="F2386" s="217">
        <v>1553703</v>
      </c>
      <c r="G2386" s="217">
        <v>388290</v>
      </c>
      <c r="H2386" s="235">
        <v>18201986</v>
      </c>
      <c r="J2386" s="223" t="s">
        <v>394</v>
      </c>
      <c r="K2386" s="217">
        <v>8394543</v>
      </c>
      <c r="L2386" s="217">
        <v>9345216</v>
      </c>
      <c r="M2386" s="217">
        <v>2152194</v>
      </c>
      <c r="N2386" s="217">
        <v>918576</v>
      </c>
      <c r="O2386" s="217">
        <v>1878992</v>
      </c>
      <c r="P2386" s="217">
        <v>493334</v>
      </c>
      <c r="Q2386" s="235">
        <v>23182855</v>
      </c>
    </row>
    <row r="2387" spans="1:17" x14ac:dyDescent="0.25">
      <c r="A2387" s="223" t="s">
        <v>606</v>
      </c>
      <c r="B2387" s="217">
        <v>7598001</v>
      </c>
      <c r="C2387" s="217">
        <v>9912366</v>
      </c>
      <c r="D2387" s="217">
        <v>824017</v>
      </c>
      <c r="E2387" s="217">
        <v>1332111</v>
      </c>
      <c r="F2387" s="217">
        <v>1996572</v>
      </c>
      <c r="G2387" s="217">
        <v>421377</v>
      </c>
      <c r="H2387" s="235">
        <v>22084444</v>
      </c>
      <c r="J2387" s="223" t="s">
        <v>395</v>
      </c>
      <c r="K2387" s="217">
        <v>8466959</v>
      </c>
      <c r="L2387" s="217">
        <v>7216258</v>
      </c>
      <c r="M2387" s="217">
        <v>1008449</v>
      </c>
      <c r="N2387" s="217">
        <v>811502</v>
      </c>
      <c r="O2387" s="217">
        <v>1759990</v>
      </c>
      <c r="P2387" s="217">
        <v>369017</v>
      </c>
      <c r="Q2387" s="235">
        <v>19632175</v>
      </c>
    </row>
    <row r="2388" spans="1:17" x14ac:dyDescent="0.25">
      <c r="A2388" s="223" t="s">
        <v>376</v>
      </c>
      <c r="B2388" s="217">
        <v>8552982</v>
      </c>
      <c r="C2388" s="217">
        <v>8300610</v>
      </c>
      <c r="D2388" s="217">
        <v>829044</v>
      </c>
      <c r="E2388" s="217">
        <v>1144486</v>
      </c>
      <c r="F2388" s="217">
        <v>2077691</v>
      </c>
      <c r="G2388" s="217">
        <v>438041</v>
      </c>
      <c r="H2388" s="235">
        <v>21342854</v>
      </c>
      <c r="J2388" s="223" t="s">
        <v>696</v>
      </c>
      <c r="K2388" s="217">
        <v>5899273</v>
      </c>
      <c r="L2388" s="217">
        <v>5570266</v>
      </c>
      <c r="M2388" s="217">
        <v>597207</v>
      </c>
      <c r="N2388" s="217">
        <v>895578</v>
      </c>
      <c r="O2388" s="217">
        <v>1616004</v>
      </c>
      <c r="P2388" s="217">
        <v>274136</v>
      </c>
      <c r="Q2388" s="235">
        <v>14852464</v>
      </c>
    </row>
    <row r="2389" spans="1:17" x14ac:dyDescent="0.25">
      <c r="A2389" s="223" t="s">
        <v>310</v>
      </c>
      <c r="B2389" s="217">
        <v>9518173</v>
      </c>
      <c r="C2389" s="217">
        <v>8523622</v>
      </c>
      <c r="D2389" s="217">
        <v>940145</v>
      </c>
      <c r="E2389" s="217">
        <v>1210033</v>
      </c>
      <c r="F2389" s="217">
        <v>1945761</v>
      </c>
      <c r="G2389" s="217">
        <v>479395</v>
      </c>
      <c r="H2389" s="235">
        <v>22617129</v>
      </c>
      <c r="J2389" s="223" t="s">
        <v>631</v>
      </c>
      <c r="K2389" s="217">
        <v>7241940</v>
      </c>
      <c r="L2389" s="217">
        <v>6309823</v>
      </c>
      <c r="M2389" s="217">
        <v>983964</v>
      </c>
      <c r="N2389" s="217">
        <v>924729</v>
      </c>
      <c r="O2389" s="217">
        <v>1732696</v>
      </c>
      <c r="P2389" s="217">
        <v>535718</v>
      </c>
      <c r="Q2389" s="235">
        <v>17728870</v>
      </c>
    </row>
    <row r="2390" spans="1:17" x14ac:dyDescent="0.25">
      <c r="A2390" s="223" t="s">
        <v>309</v>
      </c>
      <c r="B2390" s="217">
        <v>13593109</v>
      </c>
      <c r="C2390" s="217">
        <v>10054059</v>
      </c>
      <c r="D2390" s="217">
        <v>1936894</v>
      </c>
      <c r="E2390" s="217">
        <v>1091631</v>
      </c>
      <c r="F2390" s="217">
        <v>1571579</v>
      </c>
      <c r="G2390" s="217">
        <v>669404</v>
      </c>
      <c r="H2390" s="235">
        <v>28916676</v>
      </c>
      <c r="J2390" s="223" t="s">
        <v>398</v>
      </c>
      <c r="K2390" s="217">
        <v>6244494</v>
      </c>
      <c r="L2390" s="217">
        <v>5962462</v>
      </c>
      <c r="M2390" s="217">
        <v>662569</v>
      </c>
      <c r="N2390" s="217">
        <v>1058403</v>
      </c>
      <c r="O2390" s="217">
        <v>1450378</v>
      </c>
      <c r="P2390" s="217">
        <v>309021</v>
      </c>
      <c r="Q2390" s="235">
        <v>15687327</v>
      </c>
    </row>
    <row r="2391" spans="1:17" x14ac:dyDescent="0.25">
      <c r="A2391" s="223" t="s">
        <v>306</v>
      </c>
      <c r="B2391" s="217">
        <v>9088020</v>
      </c>
      <c r="C2391" s="217">
        <v>8112913</v>
      </c>
      <c r="D2391" s="217">
        <v>1169589</v>
      </c>
      <c r="E2391" s="217">
        <v>1065063</v>
      </c>
      <c r="F2391" s="217">
        <v>1387088</v>
      </c>
      <c r="G2391" s="217">
        <v>471878</v>
      </c>
      <c r="H2391" s="235">
        <v>21294551</v>
      </c>
      <c r="J2391" s="223" t="s">
        <v>399</v>
      </c>
      <c r="K2391" s="217">
        <v>5084916</v>
      </c>
      <c r="L2391" s="217">
        <v>6886232</v>
      </c>
      <c r="M2391" s="217">
        <v>668033</v>
      </c>
      <c r="N2391" s="217">
        <v>792348</v>
      </c>
      <c r="O2391" s="217">
        <v>1443119</v>
      </c>
      <c r="P2391" s="217">
        <v>434497</v>
      </c>
      <c r="Q2391" s="235">
        <v>15309145</v>
      </c>
    </row>
    <row r="2392" spans="1:17" x14ac:dyDescent="0.25">
      <c r="A2392" s="223" t="s">
        <v>607</v>
      </c>
      <c r="B2392" s="217">
        <v>10458631</v>
      </c>
      <c r="C2392" s="217">
        <v>7336781</v>
      </c>
      <c r="D2392" s="217">
        <v>967502</v>
      </c>
      <c r="E2392" s="217">
        <v>1068037</v>
      </c>
      <c r="F2392" s="217">
        <v>1525217</v>
      </c>
      <c r="G2392" s="217">
        <v>482627</v>
      </c>
      <c r="H2392" s="235">
        <v>21838795</v>
      </c>
      <c r="J2392" s="223" t="s">
        <v>400</v>
      </c>
      <c r="K2392" s="217">
        <v>4554026</v>
      </c>
      <c r="L2392" s="217">
        <v>5525289</v>
      </c>
      <c r="M2392" s="217">
        <v>582942</v>
      </c>
      <c r="N2392" s="217">
        <v>796279</v>
      </c>
      <c r="O2392" s="217">
        <v>1432680</v>
      </c>
      <c r="P2392" s="217">
        <v>299304</v>
      </c>
      <c r="Q2392" s="235">
        <v>13190520</v>
      </c>
    </row>
    <row r="2393" spans="1:17" x14ac:dyDescent="0.25">
      <c r="A2393" s="223" t="s">
        <v>377</v>
      </c>
      <c r="B2393" s="217">
        <v>10051850</v>
      </c>
      <c r="C2393" s="217">
        <v>8414297</v>
      </c>
      <c r="D2393" s="217">
        <v>1212553</v>
      </c>
      <c r="E2393" s="217">
        <v>1067732</v>
      </c>
      <c r="F2393" s="217">
        <v>1642226</v>
      </c>
      <c r="G2393" s="217">
        <v>549348</v>
      </c>
      <c r="H2393" s="235">
        <v>22938006</v>
      </c>
      <c r="J2393" s="223" t="s">
        <v>632</v>
      </c>
      <c r="K2393" s="217">
        <v>5339859</v>
      </c>
      <c r="L2393" s="217">
        <v>4468702</v>
      </c>
      <c r="M2393" s="217">
        <v>518801</v>
      </c>
      <c r="N2393" s="217">
        <v>1044932</v>
      </c>
      <c r="O2393" s="217">
        <v>1245589</v>
      </c>
      <c r="P2393" s="217">
        <v>390074</v>
      </c>
      <c r="Q2393" s="235">
        <v>13007957</v>
      </c>
    </row>
    <row r="2394" spans="1:17" x14ac:dyDescent="0.25">
      <c r="A2394" s="223" t="s">
        <v>305</v>
      </c>
      <c r="B2394" s="217">
        <v>12162964</v>
      </c>
      <c r="C2394" s="217">
        <v>8559475</v>
      </c>
      <c r="D2394" s="217">
        <v>1196163</v>
      </c>
      <c r="E2394" s="217">
        <v>1000699</v>
      </c>
      <c r="F2394" s="217">
        <v>1745828</v>
      </c>
      <c r="G2394" s="217">
        <v>509666</v>
      </c>
      <c r="H2394" s="235">
        <v>25174795</v>
      </c>
      <c r="J2394" s="223" t="s">
        <v>402</v>
      </c>
      <c r="K2394" s="217">
        <v>4696051</v>
      </c>
      <c r="L2394" s="217">
        <v>5333051</v>
      </c>
      <c r="M2394" s="217">
        <v>600001</v>
      </c>
      <c r="N2394" s="217">
        <v>904597</v>
      </c>
      <c r="O2394" s="217">
        <v>1336956</v>
      </c>
      <c r="P2394" s="217">
        <v>308978</v>
      </c>
      <c r="Q2394" s="235">
        <v>13179634</v>
      </c>
    </row>
    <row r="2395" spans="1:17" x14ac:dyDescent="0.25">
      <c r="A2395" s="223" t="s">
        <v>304</v>
      </c>
      <c r="B2395" s="217">
        <v>10865398</v>
      </c>
      <c r="C2395" s="217">
        <v>8120123</v>
      </c>
      <c r="D2395" s="217">
        <v>955348</v>
      </c>
      <c r="E2395" s="217">
        <v>1069488</v>
      </c>
      <c r="F2395" s="217">
        <v>1401935</v>
      </c>
      <c r="G2395" s="217">
        <v>475487</v>
      </c>
      <c r="H2395" s="235">
        <v>22887779</v>
      </c>
      <c r="J2395" s="223" t="s">
        <v>403</v>
      </c>
      <c r="K2395" s="217">
        <v>4577827</v>
      </c>
      <c r="L2395" s="217">
        <v>4615572</v>
      </c>
      <c r="M2395" s="217">
        <v>547454</v>
      </c>
      <c r="N2395" s="217">
        <v>862815</v>
      </c>
      <c r="O2395" s="217">
        <v>1161819</v>
      </c>
      <c r="P2395" s="217">
        <v>302915</v>
      </c>
      <c r="Q2395" s="235">
        <v>12068402</v>
      </c>
    </row>
    <row r="2396" spans="1:17" x14ac:dyDescent="0.25">
      <c r="A2396" s="223" t="s">
        <v>301</v>
      </c>
      <c r="B2396" s="217">
        <v>8953173</v>
      </c>
      <c r="C2396" s="217">
        <v>6859264</v>
      </c>
      <c r="D2396" s="217">
        <v>779116</v>
      </c>
      <c r="E2396" s="217">
        <v>1554116</v>
      </c>
      <c r="F2396" s="217">
        <v>1548355</v>
      </c>
      <c r="G2396" s="217">
        <v>364526</v>
      </c>
      <c r="H2396" s="235">
        <v>20058550</v>
      </c>
      <c r="J2396" s="223" t="s">
        <v>404</v>
      </c>
      <c r="K2396" s="217">
        <v>6438584</v>
      </c>
      <c r="L2396" s="217">
        <v>5280637</v>
      </c>
      <c r="M2396" s="217">
        <v>696317</v>
      </c>
      <c r="N2396" s="217">
        <v>804735</v>
      </c>
      <c r="O2396" s="217">
        <v>1180271</v>
      </c>
      <c r="P2396" s="217">
        <v>334862</v>
      </c>
      <c r="Q2396" s="235">
        <v>14735406</v>
      </c>
    </row>
    <row r="2397" spans="1:17" x14ac:dyDescent="0.25">
      <c r="A2397" s="214" t="s">
        <v>1257</v>
      </c>
      <c r="B2397" s="199">
        <v>204820479</v>
      </c>
      <c r="C2397" s="199">
        <v>178598420</v>
      </c>
      <c r="D2397" s="199">
        <v>21551032</v>
      </c>
      <c r="E2397" s="199">
        <v>24528359</v>
      </c>
      <c r="F2397" s="199">
        <v>37599022</v>
      </c>
      <c r="G2397" s="199">
        <v>10262895</v>
      </c>
      <c r="H2397" s="240">
        <v>477360207</v>
      </c>
      <c r="J2397" s="214" t="s">
        <v>1267</v>
      </c>
      <c r="K2397" s="264">
        <v>166159886</v>
      </c>
      <c r="L2397" s="264">
        <v>146376049</v>
      </c>
      <c r="M2397" s="264">
        <v>21957104</v>
      </c>
      <c r="N2397" s="264">
        <v>22346692</v>
      </c>
      <c r="O2397" s="264">
        <v>37560689</v>
      </c>
      <c r="P2397" s="264">
        <v>8584601</v>
      </c>
      <c r="Q2397" s="264">
        <v>402985021</v>
      </c>
    </row>
    <row r="2398" spans="1:17" x14ac:dyDescent="0.25">
      <c r="A2398" s="215" t="s">
        <v>1258</v>
      </c>
      <c r="B2398" s="224">
        <v>9753356.1428571437</v>
      </c>
      <c r="C2398" s="224">
        <v>8504686.666666666</v>
      </c>
      <c r="D2398" s="224">
        <v>1026239.6190476191</v>
      </c>
      <c r="E2398" s="224">
        <v>1168017.0952380951</v>
      </c>
      <c r="F2398" s="224">
        <v>1790429.6190476189</v>
      </c>
      <c r="G2398" s="224">
        <v>488709.28571428574</v>
      </c>
      <c r="H2398" s="224">
        <v>22731438.428571429</v>
      </c>
      <c r="J2398" s="215" t="s">
        <v>1268</v>
      </c>
      <c r="K2398" s="325">
        <v>7912375.5238095243</v>
      </c>
      <c r="L2398" s="325">
        <v>6970288.0476190476</v>
      </c>
      <c r="M2398" s="325">
        <v>1045576.3809523809</v>
      </c>
      <c r="N2398" s="325">
        <v>1064128.1904761905</v>
      </c>
      <c r="O2398" s="325">
        <v>1788604.2380952381</v>
      </c>
      <c r="P2398" s="325">
        <v>408790.52380952379</v>
      </c>
      <c r="Q2398" s="325">
        <v>19189762.904761903</v>
      </c>
    </row>
    <row r="2400" spans="1:17" ht="38.1" customHeight="1" x14ac:dyDescent="0.25">
      <c r="A2400" s="461" t="s">
        <v>1162</v>
      </c>
      <c r="B2400" s="461"/>
      <c r="C2400" s="461"/>
      <c r="D2400" s="461"/>
      <c r="E2400" s="461"/>
      <c r="F2400" s="461"/>
      <c r="G2400" s="461"/>
      <c r="H2400" s="461"/>
      <c r="I2400" s="461"/>
      <c r="J2400" s="461"/>
      <c r="K2400" s="461"/>
      <c r="L2400" s="461"/>
      <c r="M2400" s="461"/>
      <c r="N2400" s="461"/>
      <c r="O2400" s="461"/>
      <c r="P2400" s="461"/>
      <c r="Q2400" s="461"/>
    </row>
    <row r="2401" spans="1:17" ht="15" customHeight="1" x14ac:dyDescent="0.25">
      <c r="A2401" s="136"/>
      <c r="G2401" s="136"/>
      <c r="H2401" s="136"/>
      <c r="I2401" s="136"/>
      <c r="J2401" s="136"/>
      <c r="K2401" s="136"/>
      <c r="L2401" s="136"/>
      <c r="M2401" s="488" t="s">
        <v>1326</v>
      </c>
      <c r="N2401" s="488"/>
      <c r="O2401" s="488"/>
      <c r="P2401" s="488"/>
      <c r="Q2401" s="488"/>
    </row>
    <row r="2402" spans="1:17" ht="18" customHeight="1" x14ac:dyDescent="0.3">
      <c r="A2402" s="134">
        <v>2023</v>
      </c>
      <c r="B2402" s="136"/>
      <c r="C2402" s="136"/>
      <c r="D2402" s="136"/>
      <c r="E2402" s="136"/>
      <c r="F2402" s="136"/>
      <c r="G2402" s="136"/>
      <c r="H2402" s="136"/>
      <c r="I2402" s="136"/>
      <c r="J2402" s="136"/>
      <c r="K2402" s="136"/>
      <c r="L2402" s="136"/>
      <c r="M2402" s="136"/>
      <c r="N2402" s="136"/>
      <c r="O2402" s="136"/>
      <c r="P2402" s="136"/>
      <c r="Q2402" s="136"/>
    </row>
    <row r="2403" spans="1:17" ht="27.95" customHeight="1" x14ac:dyDescent="0.25">
      <c r="A2403" s="279" t="s">
        <v>177</v>
      </c>
      <c r="B2403" s="280" t="s">
        <v>0</v>
      </c>
      <c r="C2403" s="280" t="s">
        <v>1</v>
      </c>
      <c r="D2403" s="280" t="s">
        <v>2</v>
      </c>
      <c r="E2403" s="280" t="s">
        <v>877</v>
      </c>
      <c r="F2403" s="280" t="s">
        <v>50</v>
      </c>
      <c r="G2403" s="280" t="s">
        <v>52</v>
      </c>
      <c r="H2403" s="280" t="s">
        <v>13</v>
      </c>
      <c r="J2403" s="279" t="s">
        <v>177</v>
      </c>
      <c r="K2403" s="280" t="s">
        <v>0</v>
      </c>
      <c r="L2403" s="280" t="s">
        <v>1</v>
      </c>
      <c r="M2403" s="280" t="s">
        <v>2</v>
      </c>
      <c r="N2403" s="280" t="s">
        <v>877</v>
      </c>
      <c r="O2403" s="280" t="s">
        <v>50</v>
      </c>
      <c r="P2403" s="280" t="s">
        <v>52</v>
      </c>
      <c r="Q2403" s="280" t="s">
        <v>13</v>
      </c>
    </row>
    <row r="2404" spans="1:17" x14ac:dyDescent="0.25">
      <c r="A2404" s="223" t="s">
        <v>373</v>
      </c>
      <c r="B2404" s="217">
        <v>7587846</v>
      </c>
      <c r="C2404" s="217">
        <v>6687490</v>
      </c>
      <c r="D2404" s="217">
        <v>1025825</v>
      </c>
      <c r="E2404" s="217">
        <v>1046103</v>
      </c>
      <c r="F2404" s="217">
        <v>2014781</v>
      </c>
      <c r="G2404" s="217">
        <v>606256</v>
      </c>
      <c r="H2404" s="235">
        <v>18968302</v>
      </c>
      <c r="J2404" s="223" t="s">
        <v>866</v>
      </c>
      <c r="K2404" s="217">
        <v>13246256</v>
      </c>
      <c r="L2404" s="217">
        <v>6779515</v>
      </c>
      <c r="M2404" s="217">
        <v>945200</v>
      </c>
      <c r="N2404" s="217">
        <v>1486508</v>
      </c>
      <c r="O2404" s="217">
        <v>1859527</v>
      </c>
      <c r="P2404" s="217">
        <v>556144</v>
      </c>
      <c r="Q2404" s="235">
        <v>24873150</v>
      </c>
    </row>
    <row r="2405" spans="1:17" x14ac:dyDescent="0.25">
      <c r="A2405" s="223" t="s">
        <v>372</v>
      </c>
      <c r="B2405" s="217">
        <v>9242798</v>
      </c>
      <c r="C2405" s="217">
        <v>7083258</v>
      </c>
      <c r="D2405" s="217">
        <v>929292</v>
      </c>
      <c r="E2405" s="217">
        <v>1060340</v>
      </c>
      <c r="F2405" s="217">
        <v>2014468</v>
      </c>
      <c r="G2405" s="217">
        <v>559356</v>
      </c>
      <c r="H2405" s="235">
        <v>20889512</v>
      </c>
      <c r="J2405" s="223" t="s">
        <v>220</v>
      </c>
      <c r="K2405" s="217">
        <v>13762052</v>
      </c>
      <c r="L2405" s="217">
        <v>6693347</v>
      </c>
      <c r="M2405" s="217">
        <v>812317</v>
      </c>
      <c r="N2405" s="217">
        <v>1262371</v>
      </c>
      <c r="O2405" s="217">
        <v>1520257</v>
      </c>
      <c r="P2405" s="217">
        <v>422011</v>
      </c>
      <c r="Q2405" s="235">
        <v>24472355</v>
      </c>
    </row>
    <row r="2406" spans="1:17" x14ac:dyDescent="0.25">
      <c r="A2406" s="223" t="s">
        <v>258</v>
      </c>
      <c r="B2406" s="217">
        <v>9383380</v>
      </c>
      <c r="C2406" s="217">
        <v>6389336</v>
      </c>
      <c r="D2406" s="217">
        <v>838393</v>
      </c>
      <c r="E2406" s="217">
        <v>1043712</v>
      </c>
      <c r="F2406" s="217">
        <v>1962701</v>
      </c>
      <c r="G2406" s="217">
        <v>530078</v>
      </c>
      <c r="H2406" s="235">
        <v>20147600</v>
      </c>
      <c r="J2406" s="223" t="s">
        <v>219</v>
      </c>
      <c r="K2406" s="217">
        <v>10931024</v>
      </c>
      <c r="L2406" s="217">
        <v>6318413</v>
      </c>
      <c r="M2406" s="217">
        <v>833036</v>
      </c>
      <c r="N2406" s="217">
        <v>1087254</v>
      </c>
      <c r="O2406" s="217">
        <v>2125866</v>
      </c>
      <c r="P2406" s="217">
        <v>448708</v>
      </c>
      <c r="Q2406" s="235">
        <v>21744301</v>
      </c>
    </row>
    <row r="2407" spans="1:17" x14ac:dyDescent="0.25">
      <c r="A2407" s="223" t="s">
        <v>257</v>
      </c>
      <c r="B2407" s="217">
        <v>15321324</v>
      </c>
      <c r="C2407" s="217">
        <v>7772455</v>
      </c>
      <c r="D2407" s="217">
        <v>995615</v>
      </c>
      <c r="E2407" s="217">
        <v>950996</v>
      </c>
      <c r="F2407" s="217">
        <v>1734954</v>
      </c>
      <c r="G2407" s="217">
        <v>607567</v>
      </c>
      <c r="H2407" s="235">
        <v>27382915</v>
      </c>
      <c r="J2407" s="223" t="s">
        <v>216</v>
      </c>
      <c r="K2407" s="217">
        <v>9010591</v>
      </c>
      <c r="L2407" s="217">
        <v>5829802</v>
      </c>
      <c r="M2407" s="217">
        <v>1122416</v>
      </c>
      <c r="N2407" s="217">
        <v>1149630</v>
      </c>
      <c r="O2407" s="217">
        <v>1928657</v>
      </c>
      <c r="P2407" s="217">
        <v>440572</v>
      </c>
      <c r="Q2407" s="235">
        <v>19481668</v>
      </c>
    </row>
    <row r="2408" spans="1:17" x14ac:dyDescent="0.25">
      <c r="A2408" s="223" t="s">
        <v>254</v>
      </c>
      <c r="B2408" s="217">
        <v>10259437</v>
      </c>
      <c r="C2408" s="217">
        <v>6401111</v>
      </c>
      <c r="D2408" s="217">
        <v>749813</v>
      </c>
      <c r="E2408" s="217">
        <v>992181</v>
      </c>
      <c r="F2408" s="217">
        <v>2014718</v>
      </c>
      <c r="G2408" s="217">
        <v>622568</v>
      </c>
      <c r="H2408" s="235">
        <v>21039828</v>
      </c>
      <c r="J2408" s="223" t="s">
        <v>353</v>
      </c>
      <c r="K2408" s="217">
        <v>17335062</v>
      </c>
      <c r="L2408" s="217">
        <v>7175145</v>
      </c>
      <c r="M2408" s="217">
        <v>1993960</v>
      </c>
      <c r="N2408" s="217">
        <v>1203860</v>
      </c>
      <c r="O2408" s="217">
        <v>2121259</v>
      </c>
      <c r="P2408" s="217">
        <v>666222</v>
      </c>
      <c r="Q2408" s="235">
        <v>30495508</v>
      </c>
    </row>
    <row r="2409" spans="1:17" x14ac:dyDescent="0.25">
      <c r="A2409" s="223" t="s">
        <v>371</v>
      </c>
      <c r="B2409" s="217">
        <v>9199648</v>
      </c>
      <c r="C2409" s="217">
        <v>6070395</v>
      </c>
      <c r="D2409" s="217">
        <v>618158</v>
      </c>
      <c r="E2409" s="217">
        <v>1230374</v>
      </c>
      <c r="F2409" s="217">
        <v>2028310</v>
      </c>
      <c r="G2409" s="217">
        <v>487427</v>
      </c>
      <c r="H2409" s="235">
        <v>19634312</v>
      </c>
      <c r="J2409" s="223" t="s">
        <v>867</v>
      </c>
      <c r="K2409" s="217">
        <v>18332542</v>
      </c>
      <c r="L2409" s="217">
        <v>6635273</v>
      </c>
      <c r="M2409" s="217">
        <v>3153310</v>
      </c>
      <c r="N2409" s="217">
        <v>1418494</v>
      </c>
      <c r="O2409" s="217">
        <v>1800589</v>
      </c>
      <c r="P2409" s="217">
        <v>565043</v>
      </c>
      <c r="Q2409" s="235">
        <v>31905251</v>
      </c>
    </row>
    <row r="2410" spans="1:17" x14ac:dyDescent="0.25">
      <c r="A2410" s="223" t="s">
        <v>370</v>
      </c>
      <c r="B2410" s="217">
        <v>10366095</v>
      </c>
      <c r="C2410" s="217">
        <v>5554082</v>
      </c>
      <c r="D2410" s="217">
        <v>587445</v>
      </c>
      <c r="E2410" s="217">
        <v>997248</v>
      </c>
      <c r="F2410" s="217">
        <v>2343553</v>
      </c>
      <c r="G2410" s="217">
        <v>662199</v>
      </c>
      <c r="H2410" s="235">
        <v>20510681</v>
      </c>
      <c r="J2410" s="223" t="s">
        <v>215</v>
      </c>
      <c r="K2410" s="217">
        <v>17322551</v>
      </c>
      <c r="L2410" s="217">
        <v>9455391</v>
      </c>
      <c r="M2410" s="217">
        <v>2425502</v>
      </c>
      <c r="N2410" s="217">
        <v>1730473</v>
      </c>
      <c r="O2410" s="217">
        <v>1925584</v>
      </c>
      <c r="P2410" s="217">
        <v>591465</v>
      </c>
      <c r="Q2410" s="235">
        <v>33450966</v>
      </c>
    </row>
    <row r="2411" spans="1:17" x14ac:dyDescent="0.25">
      <c r="A2411" s="223" t="s">
        <v>253</v>
      </c>
      <c r="B2411" s="217">
        <v>17485800</v>
      </c>
      <c r="C2411" s="217">
        <v>8577326</v>
      </c>
      <c r="D2411" s="217">
        <v>1155093</v>
      </c>
      <c r="E2411" s="217">
        <v>1729676</v>
      </c>
      <c r="F2411" s="217">
        <v>2122986</v>
      </c>
      <c r="G2411" s="217">
        <v>796179</v>
      </c>
      <c r="H2411" s="235">
        <v>31867080</v>
      </c>
      <c r="J2411" s="223" t="s">
        <v>214</v>
      </c>
      <c r="K2411" s="217">
        <v>34770437</v>
      </c>
      <c r="L2411" s="217">
        <v>15448765</v>
      </c>
      <c r="M2411" s="217">
        <v>2040000</v>
      </c>
      <c r="N2411" s="217">
        <v>1348059</v>
      </c>
      <c r="O2411" s="217">
        <v>1957198</v>
      </c>
      <c r="P2411" s="217">
        <v>869306</v>
      </c>
      <c r="Q2411" s="235">
        <v>56433765</v>
      </c>
    </row>
    <row r="2412" spans="1:17" x14ac:dyDescent="0.25">
      <c r="A2412" s="223" t="s">
        <v>252</v>
      </c>
      <c r="B2412" s="217">
        <v>10488105</v>
      </c>
      <c r="C2412" s="217">
        <v>5924931</v>
      </c>
      <c r="D2412" s="217">
        <v>741881</v>
      </c>
      <c r="E2412" s="217">
        <v>1278273</v>
      </c>
      <c r="F2412" s="217">
        <v>2060479</v>
      </c>
      <c r="G2412" s="217">
        <v>726579</v>
      </c>
      <c r="H2412" s="235">
        <v>21220248</v>
      </c>
      <c r="J2412" s="223" t="s">
        <v>211</v>
      </c>
      <c r="K2412" s="217">
        <v>41904908</v>
      </c>
      <c r="L2412" s="217">
        <v>17805973</v>
      </c>
      <c r="M2412" s="217">
        <v>1544004</v>
      </c>
      <c r="N2412" s="217">
        <v>1421589</v>
      </c>
      <c r="O2412" s="217">
        <v>2338395</v>
      </c>
      <c r="P2412" s="217">
        <v>1235993</v>
      </c>
      <c r="Q2412" s="235">
        <v>66250862</v>
      </c>
    </row>
    <row r="2413" spans="1:17" x14ac:dyDescent="0.25">
      <c r="A2413" s="223" t="s">
        <v>369</v>
      </c>
      <c r="B2413" s="217">
        <v>10217805</v>
      </c>
      <c r="C2413" s="217">
        <v>6237429</v>
      </c>
      <c r="D2413" s="217">
        <v>1162917</v>
      </c>
      <c r="E2413" s="217">
        <v>1338904</v>
      </c>
      <c r="F2413" s="217">
        <v>2547509</v>
      </c>
      <c r="G2413" s="217">
        <v>797717</v>
      </c>
      <c r="H2413" s="235">
        <v>22302281</v>
      </c>
      <c r="J2413" s="223" t="s">
        <v>352</v>
      </c>
      <c r="K2413" s="217">
        <v>28840067</v>
      </c>
      <c r="L2413" s="217">
        <v>12385552</v>
      </c>
      <c r="M2413" s="217">
        <v>1149309</v>
      </c>
      <c r="N2413" s="217">
        <v>1285237</v>
      </c>
      <c r="O2413" s="217">
        <v>2230698</v>
      </c>
      <c r="P2413" s="217">
        <v>715900</v>
      </c>
      <c r="Q2413" s="235">
        <v>46606763</v>
      </c>
    </row>
    <row r="2414" spans="1:17" x14ac:dyDescent="0.25">
      <c r="A2414" s="223" t="s">
        <v>368</v>
      </c>
      <c r="B2414" s="217">
        <v>13350038</v>
      </c>
      <c r="C2414" s="217">
        <v>7520862</v>
      </c>
      <c r="D2414" s="217">
        <v>1138751</v>
      </c>
      <c r="E2414" s="217">
        <v>1422709</v>
      </c>
      <c r="F2414" s="217">
        <v>2208222</v>
      </c>
      <c r="G2414" s="217">
        <v>680910</v>
      </c>
      <c r="H2414" s="235">
        <v>26321492</v>
      </c>
      <c r="J2414" s="223" t="s">
        <v>868</v>
      </c>
      <c r="K2414" s="217">
        <v>28572366</v>
      </c>
      <c r="L2414" s="217">
        <v>12010624</v>
      </c>
      <c r="M2414" s="217">
        <v>1539962</v>
      </c>
      <c r="N2414" s="217">
        <v>1373208</v>
      </c>
      <c r="O2414" s="217">
        <v>3486017</v>
      </c>
      <c r="P2414" s="217">
        <v>1072233</v>
      </c>
      <c r="Q2414" s="235">
        <v>48054410</v>
      </c>
    </row>
    <row r="2415" spans="1:17" x14ac:dyDescent="0.25">
      <c r="A2415" s="223" t="s">
        <v>633</v>
      </c>
      <c r="B2415" s="217">
        <v>11973053</v>
      </c>
      <c r="C2415" s="217">
        <v>7310195</v>
      </c>
      <c r="D2415" s="217">
        <v>736130</v>
      </c>
      <c r="E2415" s="217">
        <v>1260760</v>
      </c>
      <c r="F2415" s="217">
        <v>1966425</v>
      </c>
      <c r="G2415" s="217">
        <v>631240</v>
      </c>
      <c r="H2415" s="235">
        <v>23877803</v>
      </c>
      <c r="J2415" s="223" t="s">
        <v>210</v>
      </c>
      <c r="K2415" s="217">
        <v>20340924</v>
      </c>
      <c r="L2415" s="217">
        <v>9653886</v>
      </c>
      <c r="M2415" s="217">
        <v>1227386</v>
      </c>
      <c r="N2415" s="217">
        <v>1442490</v>
      </c>
      <c r="O2415" s="217">
        <v>2289269</v>
      </c>
      <c r="P2415" s="217">
        <v>685305</v>
      </c>
      <c r="Q2415" s="235">
        <v>35639260</v>
      </c>
    </row>
    <row r="2416" spans="1:17" x14ac:dyDescent="0.25">
      <c r="A2416" s="223" t="s">
        <v>248</v>
      </c>
      <c r="B2416" s="217">
        <v>10119297</v>
      </c>
      <c r="C2416" s="217">
        <v>6428841</v>
      </c>
      <c r="D2416" s="217">
        <v>647021</v>
      </c>
      <c r="E2416" s="217">
        <v>1124777</v>
      </c>
      <c r="F2416" s="217">
        <v>1983699</v>
      </c>
      <c r="G2416" s="217">
        <v>536177</v>
      </c>
      <c r="H2416" s="235">
        <v>20839812</v>
      </c>
      <c r="J2416" s="223" t="s">
        <v>209</v>
      </c>
      <c r="K2416" s="217">
        <v>15135416</v>
      </c>
      <c r="L2416" s="217">
        <v>7957399</v>
      </c>
      <c r="M2416" s="217">
        <v>892800</v>
      </c>
      <c r="N2416" s="217">
        <v>1437363</v>
      </c>
      <c r="O2416" s="217">
        <v>2710236</v>
      </c>
      <c r="P2416" s="217">
        <v>912584</v>
      </c>
      <c r="Q2416" s="235">
        <v>29045798</v>
      </c>
    </row>
    <row r="2417" spans="1:17" x14ac:dyDescent="0.25">
      <c r="A2417" s="223" t="s">
        <v>245</v>
      </c>
      <c r="B2417" s="217">
        <v>8074628</v>
      </c>
      <c r="C2417" s="217">
        <v>6477777</v>
      </c>
      <c r="D2417" s="217">
        <v>681606</v>
      </c>
      <c r="E2417" s="217">
        <v>1366238</v>
      </c>
      <c r="F2417" s="217">
        <v>2093214</v>
      </c>
      <c r="G2417" s="217">
        <v>605589</v>
      </c>
      <c r="H2417" s="235">
        <v>19299052</v>
      </c>
      <c r="J2417" s="223" t="s">
        <v>206</v>
      </c>
      <c r="K2417" s="217">
        <v>14136912</v>
      </c>
      <c r="L2417" s="217">
        <v>7253907</v>
      </c>
      <c r="M2417" s="217">
        <v>924039</v>
      </c>
      <c r="N2417" s="217">
        <v>1261079</v>
      </c>
      <c r="O2417" s="217">
        <v>2161379</v>
      </c>
      <c r="P2417" s="217">
        <v>858270</v>
      </c>
      <c r="Q2417" s="235">
        <v>26595586</v>
      </c>
    </row>
    <row r="2418" spans="1:17" x14ac:dyDescent="0.25">
      <c r="A2418" s="223" t="s">
        <v>367</v>
      </c>
      <c r="B2418" s="217">
        <v>7888539</v>
      </c>
      <c r="C2418" s="217">
        <v>5782129</v>
      </c>
      <c r="D2418" s="217">
        <v>652593</v>
      </c>
      <c r="E2418" s="217">
        <v>1191957</v>
      </c>
      <c r="F2418" s="217">
        <v>1944586</v>
      </c>
      <c r="G2418" s="217">
        <v>606230</v>
      </c>
      <c r="H2418" s="235">
        <v>18066034</v>
      </c>
      <c r="J2418" s="223" t="s">
        <v>869</v>
      </c>
      <c r="K2418" s="217">
        <v>12499533</v>
      </c>
      <c r="L2418" s="217">
        <v>5854852</v>
      </c>
      <c r="M2418" s="217">
        <v>755386</v>
      </c>
      <c r="N2418" s="217">
        <v>1255714</v>
      </c>
      <c r="O2418" s="217">
        <v>2293551</v>
      </c>
      <c r="P2418" s="217">
        <v>683104</v>
      </c>
      <c r="Q2418" s="235">
        <v>23342140</v>
      </c>
    </row>
    <row r="2419" spans="1:17" x14ac:dyDescent="0.25">
      <c r="A2419" s="223" t="s">
        <v>366</v>
      </c>
      <c r="B2419" s="217">
        <v>9083229</v>
      </c>
      <c r="C2419" s="217">
        <v>7037296</v>
      </c>
      <c r="D2419" s="217">
        <v>739410</v>
      </c>
      <c r="E2419" s="217">
        <v>1126100</v>
      </c>
      <c r="F2419" s="217">
        <v>1874712</v>
      </c>
      <c r="G2419" s="217">
        <v>616150</v>
      </c>
      <c r="H2419" s="235">
        <v>20476897</v>
      </c>
      <c r="J2419" s="223" t="s">
        <v>870</v>
      </c>
      <c r="K2419" s="217">
        <v>14881231</v>
      </c>
      <c r="L2419" s="217">
        <v>6900531</v>
      </c>
      <c r="M2419" s="217">
        <v>992270</v>
      </c>
      <c r="N2419" s="217">
        <v>1653553</v>
      </c>
      <c r="O2419" s="217">
        <v>2065746</v>
      </c>
      <c r="P2419" s="217">
        <v>734261</v>
      </c>
      <c r="Q2419" s="235">
        <v>27227592</v>
      </c>
    </row>
    <row r="2420" spans="1:17" x14ac:dyDescent="0.25">
      <c r="A2420" s="223" t="s">
        <v>244</v>
      </c>
      <c r="B2420" s="217">
        <v>9941089</v>
      </c>
      <c r="C2420" s="217">
        <v>6674261</v>
      </c>
      <c r="D2420" s="217">
        <v>708225</v>
      </c>
      <c r="E2420" s="217">
        <v>1226390</v>
      </c>
      <c r="F2420" s="217">
        <v>2076085</v>
      </c>
      <c r="G2420" s="217">
        <v>744154</v>
      </c>
      <c r="H2420" s="235">
        <v>21370204</v>
      </c>
      <c r="J2420" s="223" t="s">
        <v>205</v>
      </c>
      <c r="K2420" s="217">
        <v>13369454</v>
      </c>
      <c r="L2420" s="217">
        <v>8471540</v>
      </c>
      <c r="M2420" s="217">
        <v>995848</v>
      </c>
      <c r="N2420" s="217">
        <v>1784021</v>
      </c>
      <c r="O2420" s="217">
        <v>1967906</v>
      </c>
      <c r="P2420" s="217">
        <v>824107</v>
      </c>
      <c r="Q2420" s="235">
        <v>27412876</v>
      </c>
    </row>
    <row r="2421" spans="1:17" x14ac:dyDescent="0.25">
      <c r="A2421" s="223" t="s">
        <v>243</v>
      </c>
      <c r="B2421" s="217">
        <v>7477628</v>
      </c>
      <c r="C2421" s="217">
        <v>6504192</v>
      </c>
      <c r="D2421" s="217">
        <v>607812</v>
      </c>
      <c r="E2421" s="217">
        <v>1169925</v>
      </c>
      <c r="F2421" s="217">
        <v>1988818</v>
      </c>
      <c r="G2421" s="217">
        <v>639659</v>
      </c>
      <c r="H2421" s="235">
        <v>18388034</v>
      </c>
      <c r="J2421" s="223" t="s">
        <v>204</v>
      </c>
      <c r="K2421" s="217">
        <v>14509693</v>
      </c>
      <c r="L2421" s="217">
        <v>7494049</v>
      </c>
      <c r="M2421" s="217">
        <v>964512</v>
      </c>
      <c r="N2421" s="217">
        <v>1803023</v>
      </c>
      <c r="O2421" s="217">
        <v>1947488</v>
      </c>
      <c r="P2421" s="217">
        <v>863910</v>
      </c>
      <c r="Q2421" s="235">
        <v>27582675</v>
      </c>
    </row>
    <row r="2422" spans="1:17" x14ac:dyDescent="0.25">
      <c r="A2422" s="223" t="s">
        <v>240</v>
      </c>
      <c r="B2422" s="217">
        <v>8080528</v>
      </c>
      <c r="C2422" s="217">
        <v>6865210</v>
      </c>
      <c r="D2422" s="217">
        <v>623453</v>
      </c>
      <c r="E2422" s="217">
        <v>1228078</v>
      </c>
      <c r="F2422" s="217">
        <v>1814633</v>
      </c>
      <c r="G2422" s="217">
        <v>439757</v>
      </c>
      <c r="H2422" s="235">
        <v>19051659</v>
      </c>
      <c r="J2422" s="223" t="s">
        <v>201</v>
      </c>
      <c r="K2422" s="217">
        <v>8992900</v>
      </c>
      <c r="L2422" s="217">
        <v>5465748</v>
      </c>
      <c r="M2422" s="217">
        <v>605069</v>
      </c>
      <c r="N2422" s="217">
        <v>1304472</v>
      </c>
      <c r="O2422" s="217">
        <v>2030193</v>
      </c>
      <c r="P2422" s="217">
        <v>684729</v>
      </c>
      <c r="Q2422" s="235">
        <v>19083111</v>
      </c>
    </row>
    <row r="2423" spans="1:17" x14ac:dyDescent="0.25">
      <c r="A2423" s="223" t="s">
        <v>365</v>
      </c>
      <c r="B2423" s="217">
        <v>11338109</v>
      </c>
      <c r="C2423" s="217">
        <v>6487310</v>
      </c>
      <c r="D2423" s="217">
        <v>793293</v>
      </c>
      <c r="E2423" s="217">
        <v>1295965</v>
      </c>
      <c r="F2423" s="217">
        <v>1848770</v>
      </c>
      <c r="G2423" s="217">
        <v>595067</v>
      </c>
      <c r="H2423" s="235">
        <v>22358514</v>
      </c>
      <c r="J2423" s="223" t="s">
        <v>351</v>
      </c>
      <c r="K2423" s="217">
        <v>9062026</v>
      </c>
      <c r="L2423" s="217">
        <v>4744700</v>
      </c>
      <c r="M2423" s="217">
        <v>665975</v>
      </c>
      <c r="N2423" s="217">
        <v>1230016</v>
      </c>
      <c r="O2423" s="217">
        <v>2043633</v>
      </c>
      <c r="P2423" s="217">
        <v>653462</v>
      </c>
      <c r="Q2423" s="235">
        <v>18399812</v>
      </c>
    </row>
    <row r="2424" spans="1:17" x14ac:dyDescent="0.25">
      <c r="A2424" s="214" t="s">
        <v>1270</v>
      </c>
      <c r="B2424" s="199">
        <v>206878376</v>
      </c>
      <c r="C2424" s="199">
        <v>133785886</v>
      </c>
      <c r="D2424" s="199">
        <v>16132726</v>
      </c>
      <c r="E2424" s="199">
        <v>24080706</v>
      </c>
      <c r="F2424" s="199">
        <v>40643623</v>
      </c>
      <c r="G2424" s="199">
        <v>12490859</v>
      </c>
      <c r="H2424" s="235">
        <v>434012260</v>
      </c>
      <c r="J2424" s="223" t="s">
        <v>871</v>
      </c>
      <c r="K2424" s="217">
        <v>8893139</v>
      </c>
      <c r="L2424" s="217">
        <v>5308053</v>
      </c>
      <c r="M2424" s="217">
        <v>765506</v>
      </c>
      <c r="N2424" s="217">
        <v>1324761</v>
      </c>
      <c r="O2424" s="217">
        <v>2011163</v>
      </c>
      <c r="P2424" s="217">
        <v>552785</v>
      </c>
      <c r="Q2424" s="235">
        <v>18855407</v>
      </c>
    </row>
    <row r="2425" spans="1:17" x14ac:dyDescent="0.25">
      <c r="A2425" s="215" t="s">
        <v>1271</v>
      </c>
      <c r="B2425" s="200">
        <v>10343918.800000001</v>
      </c>
      <c r="C2425" s="200">
        <v>6689294.2999999998</v>
      </c>
      <c r="D2425" s="200">
        <v>806636.3</v>
      </c>
      <c r="E2425" s="200">
        <v>1204035.3</v>
      </c>
      <c r="F2425" s="200">
        <v>2032181.15</v>
      </c>
      <c r="G2425" s="200">
        <v>624542.94999999995</v>
      </c>
      <c r="H2425" s="200">
        <v>21700613</v>
      </c>
      <c r="J2425" s="223" t="s">
        <v>200</v>
      </c>
      <c r="K2425" s="217">
        <v>8190158</v>
      </c>
      <c r="L2425" s="217">
        <v>5335569</v>
      </c>
      <c r="M2425" s="217">
        <v>706614</v>
      </c>
      <c r="N2425" s="217">
        <v>1260625</v>
      </c>
      <c r="O2425" s="217">
        <v>1770066</v>
      </c>
      <c r="P2425" s="217">
        <v>549123</v>
      </c>
      <c r="Q2425" s="235">
        <v>17812155</v>
      </c>
    </row>
    <row r="2426" spans="1:17" x14ac:dyDescent="0.25">
      <c r="J2426" s="223" t="s">
        <v>199</v>
      </c>
      <c r="K2426" s="217">
        <v>9714929</v>
      </c>
      <c r="L2426" s="217">
        <v>6173757</v>
      </c>
      <c r="M2426" s="217">
        <v>817550</v>
      </c>
      <c r="N2426" s="217">
        <v>2023038</v>
      </c>
      <c r="O2426" s="217">
        <v>1887659</v>
      </c>
      <c r="P2426" s="217">
        <v>491096</v>
      </c>
      <c r="Q2426" s="235">
        <v>21108029</v>
      </c>
    </row>
    <row r="2427" spans="1:17" x14ac:dyDescent="0.25">
      <c r="A2427" s="223" t="s">
        <v>364</v>
      </c>
      <c r="B2427" s="217">
        <v>15150904</v>
      </c>
      <c r="C2427" s="217">
        <v>7430692</v>
      </c>
      <c r="D2427" s="217">
        <v>962897</v>
      </c>
      <c r="E2427" s="217">
        <v>1376647</v>
      </c>
      <c r="F2427" s="217">
        <v>2260440</v>
      </c>
      <c r="G2427" s="217">
        <v>638826</v>
      </c>
      <c r="H2427" s="235">
        <v>27820406</v>
      </c>
      <c r="J2427" s="214" t="s">
        <v>1274</v>
      </c>
      <c r="K2427" s="199">
        <v>383754171</v>
      </c>
      <c r="L2427" s="199">
        <v>187151791</v>
      </c>
      <c r="M2427" s="199">
        <v>27871971</v>
      </c>
      <c r="N2427" s="199">
        <v>32546838</v>
      </c>
      <c r="O2427" s="199">
        <v>48472336</v>
      </c>
      <c r="P2427" s="199">
        <v>16076333</v>
      </c>
      <c r="Q2427" s="240">
        <v>695873440</v>
      </c>
    </row>
    <row r="2428" spans="1:17" x14ac:dyDescent="0.25">
      <c r="A2428" s="223" t="s">
        <v>239</v>
      </c>
      <c r="B2428" s="217">
        <v>12826102</v>
      </c>
      <c r="C2428" s="217">
        <v>8809550</v>
      </c>
      <c r="D2428" s="217">
        <v>1069561</v>
      </c>
      <c r="E2428" s="217">
        <v>1250161</v>
      </c>
      <c r="F2428" s="217">
        <v>2039930</v>
      </c>
      <c r="G2428" s="217">
        <v>776947</v>
      </c>
      <c r="H2428" s="235">
        <v>26772251</v>
      </c>
      <c r="J2428" s="215" t="s">
        <v>1275</v>
      </c>
      <c r="K2428" s="200">
        <v>16684963.956521738</v>
      </c>
      <c r="L2428" s="200">
        <v>8137033.3913043477</v>
      </c>
      <c r="M2428" s="200">
        <v>1211823.8260869565</v>
      </c>
      <c r="N2428" s="200">
        <v>1415078.9130434783</v>
      </c>
      <c r="O2428" s="200">
        <v>2107491.8695652173</v>
      </c>
      <c r="P2428" s="200">
        <v>698970</v>
      </c>
      <c r="Q2428" s="200">
        <v>30255365.956521738</v>
      </c>
    </row>
    <row r="2429" spans="1:17" x14ac:dyDescent="0.25">
      <c r="A2429" s="223" t="s">
        <v>238</v>
      </c>
      <c r="B2429" s="217">
        <v>18237757</v>
      </c>
      <c r="C2429" s="217">
        <v>8836888</v>
      </c>
      <c r="D2429" s="217">
        <v>1194952</v>
      </c>
      <c r="E2429" s="217">
        <v>1313843</v>
      </c>
      <c r="F2429" s="217">
        <v>2357107</v>
      </c>
      <c r="G2429" s="217">
        <v>890068</v>
      </c>
      <c r="H2429" s="235">
        <v>32830615</v>
      </c>
    </row>
    <row r="2430" spans="1:17" x14ac:dyDescent="0.25">
      <c r="A2430" s="223" t="s">
        <v>235</v>
      </c>
      <c r="B2430" s="217">
        <v>17490098</v>
      </c>
      <c r="C2430" s="217">
        <v>5945284</v>
      </c>
      <c r="D2430" s="217">
        <v>809169</v>
      </c>
      <c r="E2430" s="217">
        <v>1288992</v>
      </c>
      <c r="F2430" s="217">
        <v>2115241</v>
      </c>
      <c r="G2430" s="217">
        <v>529355</v>
      </c>
      <c r="H2430" s="235">
        <v>28178139</v>
      </c>
      <c r="J2430" s="223" t="s">
        <v>196</v>
      </c>
      <c r="K2430" s="217">
        <v>8797992</v>
      </c>
      <c r="L2430" s="217">
        <v>5074384</v>
      </c>
      <c r="M2430" s="217">
        <v>853704</v>
      </c>
      <c r="N2430" s="217">
        <v>1460396</v>
      </c>
      <c r="O2430" s="217">
        <v>3020631</v>
      </c>
      <c r="P2430" s="217">
        <v>536751</v>
      </c>
      <c r="Q2430" s="235">
        <v>19743858</v>
      </c>
    </row>
    <row r="2431" spans="1:17" x14ac:dyDescent="0.25">
      <c r="A2431" s="223" t="s">
        <v>363</v>
      </c>
      <c r="B2431" s="217">
        <v>14080159</v>
      </c>
      <c r="C2431" s="217">
        <v>7985411</v>
      </c>
      <c r="D2431" s="217">
        <v>976203</v>
      </c>
      <c r="E2431" s="217">
        <v>1577035</v>
      </c>
      <c r="F2431" s="217">
        <v>2570289</v>
      </c>
      <c r="G2431" s="217">
        <v>608635</v>
      </c>
      <c r="H2431" s="235">
        <v>27797732</v>
      </c>
      <c r="J2431" s="223" t="s">
        <v>350</v>
      </c>
      <c r="K2431" s="217">
        <v>9836219</v>
      </c>
      <c r="L2431" s="217">
        <v>5735960</v>
      </c>
      <c r="M2431" s="217">
        <v>862530</v>
      </c>
      <c r="N2431" s="217">
        <v>1289605</v>
      </c>
      <c r="O2431" s="217">
        <v>2165806</v>
      </c>
      <c r="P2431" s="217">
        <v>693324</v>
      </c>
      <c r="Q2431" s="235">
        <v>20583444</v>
      </c>
    </row>
    <row r="2432" spans="1:17" x14ac:dyDescent="0.25">
      <c r="A2432" s="223" t="s">
        <v>362</v>
      </c>
      <c r="B2432" s="217">
        <v>11559610</v>
      </c>
      <c r="C2432" s="217">
        <v>6283734</v>
      </c>
      <c r="D2432" s="217">
        <v>598080</v>
      </c>
      <c r="E2432" s="217">
        <v>1746294</v>
      </c>
      <c r="F2432" s="217">
        <v>2281887</v>
      </c>
      <c r="G2432" s="217">
        <v>474455</v>
      </c>
      <c r="H2432" s="235">
        <v>22944060</v>
      </c>
      <c r="J2432" s="223" t="s">
        <v>791</v>
      </c>
      <c r="K2432" s="217">
        <v>10139552</v>
      </c>
      <c r="L2432" s="217">
        <v>5334974</v>
      </c>
      <c r="M2432" s="217">
        <v>799832</v>
      </c>
      <c r="N2432" s="217">
        <v>1326523</v>
      </c>
      <c r="O2432" s="217">
        <v>2079478</v>
      </c>
      <c r="P2432" s="217">
        <v>593200</v>
      </c>
      <c r="Q2432" s="235">
        <v>20273559</v>
      </c>
    </row>
    <row r="2433" spans="1:17" x14ac:dyDescent="0.25">
      <c r="A2433" s="223" t="s">
        <v>234</v>
      </c>
      <c r="B2433" s="217">
        <v>11062790</v>
      </c>
      <c r="C2433" s="217">
        <v>6683719</v>
      </c>
      <c r="D2433" s="217">
        <v>774780</v>
      </c>
      <c r="E2433" s="217">
        <v>1774520</v>
      </c>
      <c r="F2433" s="217">
        <v>2105407</v>
      </c>
      <c r="G2433" s="217">
        <v>616336</v>
      </c>
      <c r="H2433" s="235">
        <v>23017552</v>
      </c>
      <c r="J2433" s="223" t="s">
        <v>195</v>
      </c>
      <c r="K2433" s="217">
        <v>8734981</v>
      </c>
      <c r="L2433" s="217">
        <v>5090784</v>
      </c>
      <c r="M2433" s="217">
        <v>589554</v>
      </c>
      <c r="N2433" s="217">
        <v>1474401</v>
      </c>
      <c r="O2433" s="217">
        <v>1831240</v>
      </c>
      <c r="P2433" s="217">
        <v>504581</v>
      </c>
      <c r="Q2433" s="235">
        <v>18225541</v>
      </c>
    </row>
    <row r="2434" spans="1:17" x14ac:dyDescent="0.25">
      <c r="A2434" s="223" t="s">
        <v>233</v>
      </c>
      <c r="B2434" s="217">
        <v>11646391</v>
      </c>
      <c r="C2434" s="217">
        <v>6727073</v>
      </c>
      <c r="D2434" s="217">
        <v>837728</v>
      </c>
      <c r="E2434" s="217">
        <v>1841707</v>
      </c>
      <c r="F2434" s="217">
        <v>2284836</v>
      </c>
      <c r="G2434" s="217">
        <v>545249</v>
      </c>
      <c r="H2434" s="235">
        <v>23882984</v>
      </c>
      <c r="J2434" s="223" t="s">
        <v>194</v>
      </c>
      <c r="K2434" s="217">
        <v>3468867</v>
      </c>
      <c r="L2434" s="217">
        <v>441291</v>
      </c>
      <c r="M2434" s="217">
        <v>176805</v>
      </c>
      <c r="N2434" s="217">
        <v>80</v>
      </c>
      <c r="O2434" s="217">
        <v>0</v>
      </c>
      <c r="P2434" s="217">
        <v>0</v>
      </c>
      <c r="Q2434" s="235">
        <v>4087043</v>
      </c>
    </row>
    <row r="2435" spans="1:17" x14ac:dyDescent="0.25">
      <c r="A2435" s="223" t="s">
        <v>230</v>
      </c>
      <c r="B2435" s="217">
        <v>10613629</v>
      </c>
      <c r="C2435" s="217">
        <v>5157685</v>
      </c>
      <c r="D2435" s="217">
        <v>588857</v>
      </c>
      <c r="E2435" s="217">
        <v>1686693</v>
      </c>
      <c r="F2435" s="217">
        <v>2111407</v>
      </c>
      <c r="G2435" s="217">
        <v>490789</v>
      </c>
      <c r="H2435" s="235">
        <v>20649060</v>
      </c>
      <c r="J2435" s="223" t="s">
        <v>349</v>
      </c>
      <c r="K2435" s="217">
        <v>5091465</v>
      </c>
      <c r="L2435" s="217">
        <v>4631534</v>
      </c>
      <c r="M2435" s="217">
        <v>529746</v>
      </c>
      <c r="N2435" s="217">
        <v>1288483</v>
      </c>
      <c r="O2435" s="217">
        <v>1876011</v>
      </c>
      <c r="P2435" s="217">
        <v>432003</v>
      </c>
      <c r="Q2435" s="235">
        <v>13849242</v>
      </c>
    </row>
    <row r="2436" spans="1:17" x14ac:dyDescent="0.25">
      <c r="A2436" s="223" t="s">
        <v>361</v>
      </c>
      <c r="B2436" s="217">
        <v>18525788</v>
      </c>
      <c r="C2436" s="217">
        <v>8735650</v>
      </c>
      <c r="D2436" s="217">
        <v>1020854</v>
      </c>
      <c r="E2436" s="217">
        <v>1357390</v>
      </c>
      <c r="F2436" s="217">
        <v>2173983</v>
      </c>
      <c r="G2436" s="217">
        <v>679873</v>
      </c>
      <c r="H2436" s="235">
        <v>32493538</v>
      </c>
      <c r="J2436" s="223" t="s">
        <v>348</v>
      </c>
      <c r="K2436" s="217">
        <v>7652244</v>
      </c>
      <c r="L2436" s="217">
        <v>4657877</v>
      </c>
      <c r="M2436" s="217">
        <v>593060</v>
      </c>
      <c r="N2436" s="217">
        <v>1736755</v>
      </c>
      <c r="O2436" s="217">
        <v>2282168</v>
      </c>
      <c r="P2436" s="217">
        <v>477843</v>
      </c>
      <c r="Q2436" s="235">
        <v>17399947</v>
      </c>
    </row>
    <row r="2437" spans="1:17" x14ac:dyDescent="0.25">
      <c r="A2437" s="223" t="s">
        <v>360</v>
      </c>
      <c r="B2437" s="217">
        <v>14053431</v>
      </c>
      <c r="C2437" s="217">
        <v>6053883</v>
      </c>
      <c r="D2437" s="217">
        <v>821140</v>
      </c>
      <c r="E2437" s="217">
        <v>1360547</v>
      </c>
      <c r="F2437" s="217">
        <v>1923909</v>
      </c>
      <c r="G2437" s="217">
        <v>628561</v>
      </c>
      <c r="H2437" s="235">
        <v>24841471</v>
      </c>
      <c r="J2437" s="223" t="s">
        <v>792</v>
      </c>
      <c r="K2437" s="217">
        <v>11514579</v>
      </c>
      <c r="L2437" s="217">
        <v>6681908</v>
      </c>
      <c r="M2437" s="217">
        <v>783814</v>
      </c>
      <c r="N2437" s="217">
        <v>1641824</v>
      </c>
      <c r="O2437" s="217">
        <v>2570805</v>
      </c>
      <c r="P2437" s="217">
        <v>740261</v>
      </c>
      <c r="Q2437" s="235">
        <v>23933191</v>
      </c>
    </row>
    <row r="2438" spans="1:17" x14ac:dyDescent="0.25">
      <c r="A2438" s="223" t="s">
        <v>855</v>
      </c>
      <c r="B2438" s="217">
        <v>14345280</v>
      </c>
      <c r="C2438" s="217">
        <v>7299453</v>
      </c>
      <c r="D2438" s="217">
        <v>807149</v>
      </c>
      <c r="E2438" s="217">
        <v>1252284</v>
      </c>
      <c r="F2438" s="217">
        <v>1659579</v>
      </c>
      <c r="G2438" s="217">
        <v>622499</v>
      </c>
      <c r="H2438" s="235">
        <v>25986244</v>
      </c>
      <c r="J2438" s="223" t="s">
        <v>191</v>
      </c>
      <c r="K2438" s="217">
        <v>8738987</v>
      </c>
      <c r="L2438" s="217">
        <v>5253768</v>
      </c>
      <c r="M2438" s="217">
        <v>766277</v>
      </c>
      <c r="N2438" s="217">
        <v>1706022</v>
      </c>
      <c r="O2438" s="217">
        <v>1967172</v>
      </c>
      <c r="P2438" s="217">
        <v>725018</v>
      </c>
      <c r="Q2438" s="235">
        <v>19157244</v>
      </c>
    </row>
    <row r="2439" spans="1:17" x14ac:dyDescent="0.25">
      <c r="A2439" s="223" t="s">
        <v>229</v>
      </c>
      <c r="B2439" s="217">
        <v>13273731</v>
      </c>
      <c r="C2439" s="217">
        <v>7187746</v>
      </c>
      <c r="D2439" s="217">
        <v>782872</v>
      </c>
      <c r="E2439" s="217">
        <v>1216907</v>
      </c>
      <c r="F2439" s="217">
        <v>2127843</v>
      </c>
      <c r="G2439" s="217">
        <v>552864</v>
      </c>
      <c r="H2439" s="235">
        <v>25141963</v>
      </c>
      <c r="J2439" s="223" t="s">
        <v>190</v>
      </c>
      <c r="K2439" s="217">
        <v>11021398</v>
      </c>
      <c r="L2439" s="217">
        <v>6604948</v>
      </c>
      <c r="M2439" s="217">
        <v>866646</v>
      </c>
      <c r="N2439" s="217">
        <v>1616361</v>
      </c>
      <c r="O2439" s="217">
        <v>2179155</v>
      </c>
      <c r="P2439" s="217">
        <v>815981</v>
      </c>
      <c r="Q2439" s="235">
        <v>23104489</v>
      </c>
    </row>
    <row r="2440" spans="1:17" x14ac:dyDescent="0.25">
      <c r="A2440" s="223" t="s">
        <v>359</v>
      </c>
      <c r="B2440" s="217">
        <v>18897925</v>
      </c>
      <c r="C2440" s="217">
        <v>6683478</v>
      </c>
      <c r="D2440" s="217">
        <v>1012516</v>
      </c>
      <c r="E2440" s="217">
        <v>1618060</v>
      </c>
      <c r="F2440" s="217">
        <v>2184448</v>
      </c>
      <c r="G2440" s="217">
        <v>807630</v>
      </c>
      <c r="H2440" s="235">
        <v>31204057</v>
      </c>
      <c r="J2440" s="223" t="s">
        <v>187</v>
      </c>
      <c r="K2440" s="217">
        <v>8220710</v>
      </c>
      <c r="L2440" s="217">
        <v>4865243</v>
      </c>
      <c r="M2440" s="217">
        <v>661384</v>
      </c>
      <c r="N2440" s="217">
        <v>1504285</v>
      </c>
      <c r="O2440" s="217">
        <v>2085967</v>
      </c>
      <c r="P2440" s="217">
        <v>599538</v>
      </c>
      <c r="Q2440" s="235">
        <v>17937127</v>
      </c>
    </row>
    <row r="2441" spans="1:17" x14ac:dyDescent="0.25">
      <c r="A2441" s="223" t="s">
        <v>358</v>
      </c>
      <c r="B2441" s="217">
        <v>29032553</v>
      </c>
      <c r="C2441" s="217">
        <v>6638974</v>
      </c>
      <c r="D2441" s="217">
        <v>719402</v>
      </c>
      <c r="E2441" s="217">
        <v>1450121</v>
      </c>
      <c r="F2441" s="217">
        <v>2210476</v>
      </c>
      <c r="G2441" s="217">
        <v>556838</v>
      </c>
      <c r="H2441" s="235">
        <v>40608364</v>
      </c>
      <c r="J2441" s="223" t="s">
        <v>347</v>
      </c>
      <c r="K2441" s="217">
        <v>7565640</v>
      </c>
      <c r="L2441" s="217">
        <v>5209320</v>
      </c>
      <c r="M2441" s="217">
        <v>592390</v>
      </c>
      <c r="N2441" s="217">
        <v>1469976</v>
      </c>
      <c r="O2441" s="217">
        <v>1916577</v>
      </c>
      <c r="P2441" s="217">
        <v>526164</v>
      </c>
      <c r="Q2441" s="235">
        <v>17280067</v>
      </c>
    </row>
    <row r="2442" spans="1:17" x14ac:dyDescent="0.25">
      <c r="A2442" s="223" t="s">
        <v>225</v>
      </c>
      <c r="B2442" s="217">
        <v>28431268</v>
      </c>
      <c r="C2442" s="217">
        <v>6663726</v>
      </c>
      <c r="D2442" s="217">
        <v>675273</v>
      </c>
      <c r="E2442" s="217">
        <v>1741291</v>
      </c>
      <c r="F2442" s="217">
        <v>2103559</v>
      </c>
      <c r="G2442" s="217">
        <v>627942</v>
      </c>
      <c r="H2442" s="235">
        <v>40243059</v>
      </c>
      <c r="J2442" s="223" t="s">
        <v>793</v>
      </c>
      <c r="K2442" s="217">
        <v>8498395</v>
      </c>
      <c r="L2442" s="217">
        <v>4909677</v>
      </c>
      <c r="M2442" s="217">
        <v>683440</v>
      </c>
      <c r="N2442" s="217">
        <v>1421482</v>
      </c>
      <c r="O2442" s="217">
        <v>2017766</v>
      </c>
      <c r="P2442" s="217">
        <v>667463</v>
      </c>
      <c r="Q2442" s="235">
        <v>18198223</v>
      </c>
    </row>
    <row r="2443" spans="1:17" x14ac:dyDescent="0.25">
      <c r="A2443" s="223" t="s">
        <v>224</v>
      </c>
      <c r="B2443" s="217">
        <v>24180925</v>
      </c>
      <c r="C2443" s="217">
        <v>7015523</v>
      </c>
      <c r="D2443" s="217">
        <v>920811</v>
      </c>
      <c r="E2443" s="217">
        <v>1919458</v>
      </c>
      <c r="F2443" s="217">
        <v>1920390</v>
      </c>
      <c r="G2443" s="217">
        <v>628789</v>
      </c>
      <c r="H2443" s="235">
        <v>36585896</v>
      </c>
      <c r="J2443" s="223" t="s">
        <v>186</v>
      </c>
      <c r="K2443" s="217">
        <v>8356463</v>
      </c>
      <c r="L2443" s="217">
        <v>6186803</v>
      </c>
      <c r="M2443" s="217">
        <v>626624</v>
      </c>
      <c r="N2443" s="217">
        <v>1624064</v>
      </c>
      <c r="O2443" s="217">
        <v>2039681</v>
      </c>
      <c r="P2443" s="217">
        <v>552830</v>
      </c>
      <c r="Q2443" s="235">
        <v>19386465</v>
      </c>
    </row>
    <row r="2444" spans="1:17" x14ac:dyDescent="0.25">
      <c r="A2444" s="223" t="s">
        <v>221</v>
      </c>
      <c r="B2444" s="217">
        <v>12414414</v>
      </c>
      <c r="C2444" s="217">
        <v>5679076</v>
      </c>
      <c r="D2444" s="217">
        <v>703653</v>
      </c>
      <c r="E2444" s="217">
        <v>1503464</v>
      </c>
      <c r="F2444" s="217">
        <v>1812643</v>
      </c>
      <c r="G2444" s="217">
        <v>475608</v>
      </c>
      <c r="H2444" s="235">
        <v>22588858</v>
      </c>
      <c r="J2444" s="223" t="s">
        <v>185</v>
      </c>
      <c r="K2444" s="217">
        <v>7529241</v>
      </c>
      <c r="L2444" s="217">
        <v>5661168</v>
      </c>
      <c r="M2444" s="217">
        <v>701916</v>
      </c>
      <c r="N2444" s="217">
        <v>1734271</v>
      </c>
      <c r="O2444" s="217">
        <v>1689294</v>
      </c>
      <c r="P2444" s="217">
        <v>654097</v>
      </c>
      <c r="Q2444" s="235">
        <v>17969987</v>
      </c>
    </row>
    <row r="2445" spans="1:17" x14ac:dyDescent="0.25">
      <c r="A2445" s="223" t="s">
        <v>357</v>
      </c>
      <c r="B2445" s="217">
        <v>11922857</v>
      </c>
      <c r="C2445" s="217">
        <v>6054286</v>
      </c>
      <c r="D2445" s="217">
        <v>816416</v>
      </c>
      <c r="E2445" s="217">
        <v>1582538</v>
      </c>
      <c r="F2445" s="217">
        <v>1778694</v>
      </c>
      <c r="G2445" s="217">
        <v>508681</v>
      </c>
      <c r="H2445" s="235">
        <v>22663472</v>
      </c>
      <c r="J2445" s="223" t="s">
        <v>182</v>
      </c>
      <c r="K2445" s="217">
        <v>5876772</v>
      </c>
      <c r="L2445" s="217">
        <v>4809735</v>
      </c>
      <c r="M2445" s="217">
        <v>630903</v>
      </c>
      <c r="N2445" s="217">
        <v>1700046</v>
      </c>
      <c r="O2445" s="217">
        <v>1696797</v>
      </c>
      <c r="P2445" s="217">
        <v>539023</v>
      </c>
      <c r="Q2445" s="235">
        <v>15253276</v>
      </c>
    </row>
    <row r="2446" spans="1:17" x14ac:dyDescent="0.25">
      <c r="A2446" s="232" t="s">
        <v>1272</v>
      </c>
      <c r="B2446" s="199">
        <v>307745612</v>
      </c>
      <c r="C2446" s="199">
        <v>131871831</v>
      </c>
      <c r="D2446" s="199">
        <v>16092313</v>
      </c>
      <c r="E2446" s="199">
        <v>28857952</v>
      </c>
      <c r="F2446" s="199">
        <v>40022068</v>
      </c>
      <c r="G2446" s="199">
        <v>11659945</v>
      </c>
      <c r="H2446" s="240">
        <v>536249721</v>
      </c>
      <c r="J2446" s="223" t="s">
        <v>346</v>
      </c>
      <c r="K2446" s="217">
        <v>12517354</v>
      </c>
      <c r="L2446" s="217">
        <v>6260821</v>
      </c>
      <c r="M2446" s="217">
        <v>847651</v>
      </c>
      <c r="N2446" s="217">
        <v>1723768</v>
      </c>
      <c r="O2446" s="217">
        <v>1998506</v>
      </c>
      <c r="P2446" s="217">
        <v>796869</v>
      </c>
      <c r="Q2446" s="235">
        <v>24144969</v>
      </c>
    </row>
    <row r="2447" spans="1:17" x14ac:dyDescent="0.25">
      <c r="A2447" s="234" t="s">
        <v>1273</v>
      </c>
      <c r="B2447" s="224">
        <v>16197137.47368421</v>
      </c>
      <c r="C2447" s="224">
        <v>6940622.6842105268</v>
      </c>
      <c r="D2447" s="224">
        <v>846963.84210526315</v>
      </c>
      <c r="E2447" s="224">
        <v>1518839.5789473683</v>
      </c>
      <c r="F2447" s="224">
        <v>2106424.6315789474</v>
      </c>
      <c r="G2447" s="224">
        <v>613681.31578947371</v>
      </c>
      <c r="H2447" s="224">
        <v>28223669.52631579</v>
      </c>
      <c r="I2447" s="233"/>
      <c r="J2447" s="223" t="s">
        <v>794</v>
      </c>
      <c r="K2447" s="217">
        <v>10910986</v>
      </c>
      <c r="L2447" s="217">
        <v>6717444</v>
      </c>
      <c r="M2447" s="217">
        <v>968667</v>
      </c>
      <c r="N2447" s="217">
        <v>1420453</v>
      </c>
      <c r="O2447" s="217">
        <v>2532656</v>
      </c>
      <c r="P2447" s="217">
        <v>727280</v>
      </c>
      <c r="Q2447" s="235">
        <v>23277486</v>
      </c>
    </row>
    <row r="2448" spans="1:17" x14ac:dyDescent="0.25">
      <c r="J2448" s="223" t="s">
        <v>181</v>
      </c>
      <c r="K2448" s="217">
        <v>9545401</v>
      </c>
      <c r="L2448" s="217">
        <v>6361803</v>
      </c>
      <c r="M2448" s="217">
        <v>786593</v>
      </c>
      <c r="N2448" s="217">
        <v>1861153</v>
      </c>
      <c r="O2448" s="217">
        <v>1898911</v>
      </c>
      <c r="P2448" s="217">
        <v>619626</v>
      </c>
      <c r="Q2448" s="235">
        <v>21073487</v>
      </c>
    </row>
    <row r="2449" spans="1:18" x14ac:dyDescent="0.25">
      <c r="J2449" s="223" t="s">
        <v>180</v>
      </c>
      <c r="K2449" s="217">
        <v>10442883</v>
      </c>
      <c r="L2449" s="217">
        <v>6626191</v>
      </c>
      <c r="M2449" s="217">
        <v>1069913</v>
      </c>
      <c r="N2449" s="217">
        <v>1649030</v>
      </c>
      <c r="O2449" s="217">
        <v>1913899</v>
      </c>
      <c r="P2449" s="217">
        <v>477909</v>
      </c>
      <c r="Q2449" s="235">
        <v>22179825</v>
      </c>
    </row>
    <row r="2450" spans="1:18" x14ac:dyDescent="0.25">
      <c r="J2450" s="214" t="s">
        <v>1276</v>
      </c>
      <c r="K2450" s="199">
        <v>174460129</v>
      </c>
      <c r="L2450" s="199">
        <v>107115633</v>
      </c>
      <c r="M2450" s="199">
        <v>14391449</v>
      </c>
      <c r="N2450" s="199">
        <v>29648978</v>
      </c>
      <c r="O2450" s="199">
        <v>39762520</v>
      </c>
      <c r="P2450" s="199">
        <v>11679761</v>
      </c>
      <c r="Q2450" s="199">
        <v>377058470</v>
      </c>
      <c r="R2450" s="284"/>
    </row>
    <row r="2451" spans="1:18" x14ac:dyDescent="0.25">
      <c r="J2451" s="215" t="s">
        <v>1277</v>
      </c>
      <c r="K2451" s="200">
        <v>9182112.0526315793</v>
      </c>
      <c r="L2451" s="200">
        <v>5637664.8947368423</v>
      </c>
      <c r="M2451" s="200">
        <v>757444.68421052629</v>
      </c>
      <c r="N2451" s="200">
        <v>1560472.5263157894</v>
      </c>
      <c r="O2451" s="200">
        <v>2092764.2105263157</v>
      </c>
      <c r="P2451" s="200">
        <v>614724.26315789472</v>
      </c>
      <c r="Q2451" s="200">
        <v>19845182.631578948</v>
      </c>
    </row>
    <row r="2452" spans="1:18" x14ac:dyDescent="0.25">
      <c r="J2452" s="214"/>
      <c r="K2452" s="199"/>
      <c r="L2452" s="199"/>
      <c r="M2452" s="199"/>
      <c r="N2452" s="199"/>
      <c r="O2452" s="199"/>
      <c r="P2452" s="199"/>
      <c r="Q2452" s="199"/>
    </row>
    <row r="2453" spans="1:18" x14ac:dyDescent="0.25">
      <c r="J2453" s="214"/>
      <c r="K2453" s="199"/>
      <c r="L2453" s="199"/>
      <c r="M2453" s="199"/>
      <c r="N2453" s="199"/>
      <c r="O2453" s="199"/>
      <c r="P2453" s="199"/>
      <c r="Q2453" s="199"/>
    </row>
    <row r="2454" spans="1:18" ht="42" customHeight="1" x14ac:dyDescent="0.25">
      <c r="A2454" s="461" t="s">
        <v>1162</v>
      </c>
      <c r="B2454" s="461"/>
      <c r="C2454" s="461"/>
      <c r="D2454" s="461"/>
      <c r="E2454" s="461"/>
      <c r="F2454" s="461"/>
      <c r="G2454" s="461"/>
      <c r="H2454" s="461"/>
      <c r="I2454" s="461"/>
      <c r="J2454" s="461"/>
      <c r="K2454" s="461"/>
      <c r="L2454" s="461"/>
      <c r="M2454" s="461"/>
      <c r="N2454" s="461"/>
      <c r="O2454" s="461"/>
      <c r="P2454" s="461"/>
      <c r="Q2454" s="461"/>
    </row>
    <row r="2455" spans="1:18" ht="16.5" customHeight="1" x14ac:dyDescent="0.25">
      <c r="A2455" s="271"/>
      <c r="B2455" s="271"/>
      <c r="C2455" s="271"/>
      <c r="D2455" s="271"/>
      <c r="E2455" s="271"/>
      <c r="F2455" s="271"/>
      <c r="G2455" s="271"/>
      <c r="H2455" s="271"/>
      <c r="I2455" s="271"/>
      <c r="J2455" s="271"/>
      <c r="K2455" s="271"/>
      <c r="L2455" s="271"/>
      <c r="M2455" s="488" t="s">
        <v>1326</v>
      </c>
      <c r="N2455" s="488"/>
      <c r="O2455" s="488"/>
      <c r="P2455" s="488"/>
      <c r="Q2455" s="488"/>
    </row>
    <row r="2456" spans="1:18" ht="24.75" customHeight="1" x14ac:dyDescent="0.3">
      <c r="A2456" s="134">
        <v>2023</v>
      </c>
      <c r="B2456" s="271"/>
      <c r="C2456" s="271"/>
      <c r="D2456" s="271"/>
      <c r="E2456" s="271"/>
      <c r="F2456" s="271"/>
      <c r="G2456" s="271"/>
      <c r="H2456" s="271"/>
      <c r="I2456" s="271"/>
      <c r="J2456" s="271"/>
      <c r="K2456" s="271"/>
      <c r="L2456" s="271"/>
      <c r="M2456" s="271"/>
      <c r="N2456" s="271"/>
      <c r="O2456" s="271"/>
      <c r="P2456" s="271"/>
      <c r="Q2456" s="271"/>
    </row>
    <row r="2457" spans="1:18" ht="24.75" customHeight="1" x14ac:dyDescent="0.25">
      <c r="A2457" s="279" t="s">
        <v>177</v>
      </c>
      <c r="B2457" s="280" t="s">
        <v>0</v>
      </c>
      <c r="C2457" s="280" t="s">
        <v>1</v>
      </c>
      <c r="D2457" s="280" t="s">
        <v>2</v>
      </c>
      <c r="E2457" s="280" t="s">
        <v>877</v>
      </c>
      <c r="F2457" s="280" t="s">
        <v>50</v>
      </c>
      <c r="G2457" s="280" t="s">
        <v>52</v>
      </c>
      <c r="H2457" s="280" t="s">
        <v>13</v>
      </c>
      <c r="J2457" s="279" t="s">
        <v>177</v>
      </c>
      <c r="K2457" s="280" t="s">
        <v>0</v>
      </c>
      <c r="L2457" s="280" t="s">
        <v>1</v>
      </c>
      <c r="M2457" s="280" t="s">
        <v>2</v>
      </c>
      <c r="N2457" s="280" t="s">
        <v>877</v>
      </c>
      <c r="O2457" s="280" t="s">
        <v>50</v>
      </c>
      <c r="P2457" s="280" t="s">
        <v>52</v>
      </c>
      <c r="Q2457" s="280" t="s">
        <v>13</v>
      </c>
    </row>
    <row r="2458" spans="1:18" x14ac:dyDescent="0.25">
      <c r="A2458" s="223" t="s">
        <v>176</v>
      </c>
      <c r="B2458" s="217">
        <v>7001123</v>
      </c>
      <c r="C2458" s="217">
        <v>4615197</v>
      </c>
      <c r="D2458" s="217">
        <v>562506</v>
      </c>
      <c r="E2458" s="217">
        <v>1059127</v>
      </c>
      <c r="F2458" s="217">
        <v>1279692</v>
      </c>
      <c r="G2458" s="217">
        <v>509559</v>
      </c>
      <c r="H2458" s="244">
        <v>15027204</v>
      </c>
      <c r="J2458" s="223" t="s">
        <v>336</v>
      </c>
      <c r="K2458" s="217">
        <v>6150270</v>
      </c>
      <c r="L2458" s="217">
        <v>2522119</v>
      </c>
      <c r="M2458" s="217">
        <v>662428</v>
      </c>
      <c r="N2458" s="217">
        <v>1907869</v>
      </c>
      <c r="O2458" s="217">
        <v>1380258</v>
      </c>
      <c r="P2458" s="217">
        <v>393815</v>
      </c>
      <c r="Q2458" s="244">
        <v>13016759</v>
      </c>
    </row>
    <row r="2459" spans="1:18" x14ac:dyDescent="0.25">
      <c r="A2459" s="223" t="s">
        <v>345</v>
      </c>
      <c r="B2459" s="217">
        <v>12293511</v>
      </c>
      <c r="C2459" s="217">
        <v>6773907</v>
      </c>
      <c r="D2459" s="217">
        <v>899277</v>
      </c>
      <c r="E2459" s="217">
        <v>1337024</v>
      </c>
      <c r="F2459" s="217">
        <v>2358202</v>
      </c>
      <c r="G2459" s="217">
        <v>642811</v>
      </c>
      <c r="H2459" s="244">
        <v>24304732</v>
      </c>
      <c r="J2459" s="223" t="s">
        <v>862</v>
      </c>
      <c r="K2459" s="217">
        <v>9484161</v>
      </c>
      <c r="L2459" s="217">
        <v>4946489</v>
      </c>
      <c r="M2459" s="217">
        <v>1031052</v>
      </c>
      <c r="N2459" s="217">
        <v>1837853</v>
      </c>
      <c r="O2459" s="217">
        <v>2199851</v>
      </c>
      <c r="P2459" s="217">
        <v>636912</v>
      </c>
      <c r="Q2459" s="244">
        <v>20136318</v>
      </c>
    </row>
    <row r="2460" spans="1:18" x14ac:dyDescent="0.25">
      <c r="A2460" s="223" t="s">
        <v>856</v>
      </c>
      <c r="B2460" s="217">
        <v>13381393</v>
      </c>
      <c r="C2460" s="217">
        <v>6496111</v>
      </c>
      <c r="D2460" s="217">
        <v>854935</v>
      </c>
      <c r="E2460" s="217">
        <v>1628993</v>
      </c>
      <c r="F2460" s="217">
        <v>2729724</v>
      </c>
      <c r="G2460" s="217">
        <v>598895</v>
      </c>
      <c r="H2460" s="244">
        <v>25690051</v>
      </c>
      <c r="J2460" s="223" t="s">
        <v>132</v>
      </c>
      <c r="K2460" s="217">
        <v>15142530</v>
      </c>
      <c r="L2460" s="217">
        <v>6269572</v>
      </c>
      <c r="M2460" s="217">
        <v>1066045</v>
      </c>
      <c r="N2460" s="217">
        <v>1391270</v>
      </c>
      <c r="O2460" s="217">
        <v>2069206</v>
      </c>
      <c r="P2460" s="217">
        <v>602556</v>
      </c>
      <c r="Q2460" s="244">
        <v>26541179</v>
      </c>
    </row>
    <row r="2461" spans="1:18" x14ac:dyDescent="0.25">
      <c r="A2461" s="223" t="s">
        <v>175</v>
      </c>
      <c r="B2461" s="217">
        <v>16523457</v>
      </c>
      <c r="C2461" s="217">
        <v>7158530</v>
      </c>
      <c r="D2461" s="217">
        <v>1014123</v>
      </c>
      <c r="E2461" s="217">
        <v>1257157</v>
      </c>
      <c r="F2461" s="217">
        <v>2428669</v>
      </c>
      <c r="G2461" s="217">
        <v>826348</v>
      </c>
      <c r="H2461" s="244">
        <v>29208284</v>
      </c>
      <c r="J2461" s="223" t="s">
        <v>131</v>
      </c>
      <c r="K2461" s="217">
        <v>11527366</v>
      </c>
      <c r="L2461" s="217">
        <v>6040901</v>
      </c>
      <c r="M2461" s="217">
        <v>1006864</v>
      </c>
      <c r="N2461" s="217">
        <v>1191091</v>
      </c>
      <c r="O2461" s="217">
        <v>2092961</v>
      </c>
      <c r="P2461" s="217">
        <v>533255</v>
      </c>
      <c r="Q2461" s="244">
        <v>22392438</v>
      </c>
    </row>
    <row r="2462" spans="1:18" x14ac:dyDescent="0.25">
      <c r="A2462" s="223" t="s">
        <v>174</v>
      </c>
      <c r="B2462" s="217">
        <v>10191326</v>
      </c>
      <c r="C2462" s="217">
        <v>5789910</v>
      </c>
      <c r="D2462" s="217">
        <v>827786</v>
      </c>
      <c r="E2462" s="217">
        <v>1422341</v>
      </c>
      <c r="F2462" s="217">
        <v>1945476</v>
      </c>
      <c r="G2462" s="217">
        <v>755105</v>
      </c>
      <c r="H2462" s="244">
        <v>20931944</v>
      </c>
      <c r="J2462" s="223" t="s">
        <v>128</v>
      </c>
      <c r="K2462" s="217">
        <v>7744941</v>
      </c>
      <c r="L2462" s="217">
        <v>5296441</v>
      </c>
      <c r="M2462" s="217">
        <v>714375</v>
      </c>
      <c r="N2462" s="217">
        <v>1234365</v>
      </c>
      <c r="O2462" s="217">
        <v>1791562</v>
      </c>
      <c r="P2462" s="217">
        <v>501487</v>
      </c>
      <c r="Q2462" s="244">
        <v>17283171</v>
      </c>
    </row>
    <row r="2463" spans="1:18" x14ac:dyDescent="0.25">
      <c r="A2463" s="223" t="s">
        <v>171</v>
      </c>
      <c r="B2463" s="217">
        <v>6601133</v>
      </c>
      <c r="C2463" s="217">
        <v>4172817</v>
      </c>
      <c r="D2463" s="217">
        <v>619736</v>
      </c>
      <c r="E2463" s="217">
        <v>1158892</v>
      </c>
      <c r="F2463" s="217">
        <v>1733483</v>
      </c>
      <c r="G2463" s="217">
        <v>475673</v>
      </c>
      <c r="H2463" s="244">
        <v>14761734</v>
      </c>
      <c r="J2463" s="223" t="s">
        <v>335</v>
      </c>
      <c r="K2463" s="217">
        <v>8003759</v>
      </c>
      <c r="L2463" s="217">
        <v>4911246</v>
      </c>
      <c r="M2463" s="217">
        <v>756244</v>
      </c>
      <c r="N2463" s="217">
        <v>1343838</v>
      </c>
      <c r="O2463" s="217">
        <v>1971156</v>
      </c>
      <c r="P2463" s="217">
        <v>493939</v>
      </c>
      <c r="Q2463" s="244">
        <v>17480182</v>
      </c>
    </row>
    <row r="2464" spans="1:18" x14ac:dyDescent="0.25">
      <c r="A2464" s="223" t="s">
        <v>344</v>
      </c>
      <c r="B2464" s="217">
        <v>8170815</v>
      </c>
      <c r="C2464" s="217">
        <v>4034482</v>
      </c>
      <c r="D2464" s="217">
        <v>684374</v>
      </c>
      <c r="E2464" s="217">
        <v>1445125</v>
      </c>
      <c r="F2464" s="217">
        <v>1861784</v>
      </c>
      <c r="G2464" s="217">
        <v>567696</v>
      </c>
      <c r="H2464" s="244">
        <v>16764276</v>
      </c>
      <c r="J2464" s="223" t="s">
        <v>863</v>
      </c>
      <c r="K2464" s="217">
        <v>14744231</v>
      </c>
      <c r="L2464" s="217">
        <v>6565203</v>
      </c>
      <c r="M2464" s="217">
        <v>1183418</v>
      </c>
      <c r="N2464" s="217">
        <v>2238393</v>
      </c>
      <c r="O2464" s="217">
        <v>2288233</v>
      </c>
      <c r="P2464" s="217">
        <v>716061</v>
      </c>
      <c r="Q2464" s="244">
        <v>27735539</v>
      </c>
    </row>
    <row r="2465" spans="1:17" x14ac:dyDescent="0.25">
      <c r="A2465" s="223" t="s">
        <v>857</v>
      </c>
      <c r="B2465" s="217">
        <v>12006260</v>
      </c>
      <c r="C2465" s="217">
        <v>7379141</v>
      </c>
      <c r="D2465" s="217">
        <v>911816</v>
      </c>
      <c r="E2465" s="217">
        <v>1387915</v>
      </c>
      <c r="F2465" s="217">
        <v>2145231</v>
      </c>
      <c r="G2465" s="217">
        <v>739827</v>
      </c>
      <c r="H2465" s="244">
        <v>24570190</v>
      </c>
      <c r="J2465" s="223" t="s">
        <v>127</v>
      </c>
      <c r="K2465" s="217">
        <v>13225645</v>
      </c>
      <c r="L2465" s="217">
        <v>5010748</v>
      </c>
      <c r="M2465" s="217">
        <v>1001953</v>
      </c>
      <c r="N2465" s="217">
        <v>1572665</v>
      </c>
      <c r="O2465" s="217">
        <v>2367084</v>
      </c>
      <c r="P2465" s="217">
        <v>724313</v>
      </c>
      <c r="Q2465" s="244">
        <v>23902408</v>
      </c>
    </row>
    <row r="2466" spans="1:17" x14ac:dyDescent="0.25">
      <c r="A2466" s="223" t="s">
        <v>170</v>
      </c>
      <c r="B2466" s="217">
        <v>10394125</v>
      </c>
      <c r="C2466" s="217">
        <v>5733469</v>
      </c>
      <c r="D2466" s="217">
        <v>884431</v>
      </c>
      <c r="E2466" s="217">
        <v>1527924</v>
      </c>
      <c r="F2466" s="217">
        <v>2026290</v>
      </c>
      <c r="G2466" s="217">
        <v>917701</v>
      </c>
      <c r="H2466" s="244">
        <v>21483940</v>
      </c>
      <c r="J2466" s="223" t="s">
        <v>126</v>
      </c>
      <c r="K2466" s="217">
        <v>9237653</v>
      </c>
      <c r="L2466" s="217">
        <v>5795865</v>
      </c>
      <c r="M2466" s="217">
        <v>954200</v>
      </c>
      <c r="N2466" s="217">
        <v>1504998</v>
      </c>
      <c r="O2466" s="217">
        <v>1955906</v>
      </c>
      <c r="P2466" s="217">
        <v>608701</v>
      </c>
      <c r="Q2466" s="244">
        <v>20057323</v>
      </c>
    </row>
    <row r="2467" spans="1:17" x14ac:dyDescent="0.25">
      <c r="A2467" s="223" t="s">
        <v>169</v>
      </c>
      <c r="B2467" s="217">
        <v>8500160</v>
      </c>
      <c r="C2467" s="217">
        <v>5707490</v>
      </c>
      <c r="D2467" s="217">
        <v>815703</v>
      </c>
      <c r="E2467" s="217">
        <v>1726685</v>
      </c>
      <c r="F2467" s="217">
        <v>2059408</v>
      </c>
      <c r="G2467" s="217">
        <v>666221</v>
      </c>
      <c r="H2467" s="244">
        <v>19475667</v>
      </c>
      <c r="J2467" s="223" t="s">
        <v>123</v>
      </c>
      <c r="K2467" s="217">
        <v>5463525</v>
      </c>
      <c r="L2467" s="217">
        <v>4461611</v>
      </c>
      <c r="M2467" s="217">
        <v>666454</v>
      </c>
      <c r="N2467" s="217">
        <v>1418184</v>
      </c>
      <c r="O2467" s="217">
        <v>1776304</v>
      </c>
      <c r="P2467" s="217">
        <v>470212</v>
      </c>
      <c r="Q2467" s="244">
        <v>14256290</v>
      </c>
    </row>
    <row r="2468" spans="1:17" x14ac:dyDescent="0.25">
      <c r="A2468" s="223" t="s">
        <v>166</v>
      </c>
      <c r="B2468" s="217">
        <v>7245004</v>
      </c>
      <c r="C2468" s="217">
        <v>4722555</v>
      </c>
      <c r="D2468" s="217">
        <v>637283</v>
      </c>
      <c r="E2468" s="217">
        <v>1451188</v>
      </c>
      <c r="F2468" s="217">
        <v>1888125</v>
      </c>
      <c r="G2468" s="217">
        <v>483149</v>
      </c>
      <c r="H2468" s="244">
        <v>16427304</v>
      </c>
      <c r="J2468" s="223" t="s">
        <v>334</v>
      </c>
      <c r="K2468" s="217">
        <v>8072340</v>
      </c>
      <c r="L2468" s="217">
        <v>5305290</v>
      </c>
      <c r="M2468" s="217">
        <v>888170</v>
      </c>
      <c r="N2468" s="217">
        <v>1837878</v>
      </c>
      <c r="O2468" s="217">
        <v>2029122</v>
      </c>
      <c r="P2468" s="217">
        <v>660130</v>
      </c>
      <c r="Q2468" s="244">
        <v>18792930</v>
      </c>
    </row>
    <row r="2469" spans="1:17" x14ac:dyDescent="0.25">
      <c r="A2469" s="223" t="s">
        <v>343</v>
      </c>
      <c r="B2469" s="217">
        <v>12099602</v>
      </c>
      <c r="C2469" s="217">
        <v>4997909</v>
      </c>
      <c r="D2469" s="217">
        <v>704731</v>
      </c>
      <c r="E2469" s="217">
        <v>1667831</v>
      </c>
      <c r="F2469" s="217">
        <v>1715468</v>
      </c>
      <c r="G2469" s="217">
        <v>631592</v>
      </c>
      <c r="H2469" s="244">
        <v>21817133</v>
      </c>
      <c r="J2469" s="223" t="s">
        <v>864</v>
      </c>
      <c r="K2469" s="217">
        <v>7371675</v>
      </c>
      <c r="L2469" s="217">
        <v>5984118</v>
      </c>
      <c r="M2469" s="217">
        <v>807991</v>
      </c>
      <c r="N2469" s="217">
        <v>2682172</v>
      </c>
      <c r="O2469" s="217">
        <v>2108087</v>
      </c>
      <c r="P2469" s="217">
        <v>452336</v>
      </c>
      <c r="Q2469" s="244">
        <v>19406379</v>
      </c>
    </row>
    <row r="2470" spans="1:17" x14ac:dyDescent="0.25">
      <c r="A2470" s="223" t="s">
        <v>858</v>
      </c>
      <c r="B2470" s="217">
        <v>11127282</v>
      </c>
      <c r="C2470" s="217">
        <v>5963476</v>
      </c>
      <c r="D2470" s="217">
        <v>710851</v>
      </c>
      <c r="E2470" s="217">
        <v>2342482</v>
      </c>
      <c r="F2470" s="217">
        <v>2101755</v>
      </c>
      <c r="G2470" s="217">
        <v>583593</v>
      </c>
      <c r="H2470" s="244">
        <v>22829439</v>
      </c>
      <c r="J2470" s="223" t="s">
        <v>122</v>
      </c>
      <c r="K2470" s="217">
        <v>9223535</v>
      </c>
      <c r="L2470" s="217">
        <v>6253350</v>
      </c>
      <c r="M2470" s="217">
        <v>750193</v>
      </c>
      <c r="N2470" s="217">
        <v>1877201</v>
      </c>
      <c r="O2470" s="217">
        <v>2038182</v>
      </c>
      <c r="P2470" s="217">
        <v>541760</v>
      </c>
      <c r="Q2470" s="244">
        <v>20684221</v>
      </c>
    </row>
    <row r="2471" spans="1:17" x14ac:dyDescent="0.25">
      <c r="A2471" s="223" t="s">
        <v>165</v>
      </c>
      <c r="B2471" s="217">
        <v>13752485</v>
      </c>
      <c r="C2471" s="217">
        <v>6737013</v>
      </c>
      <c r="D2471" s="217">
        <v>747215</v>
      </c>
      <c r="E2471" s="217">
        <v>1747652</v>
      </c>
      <c r="F2471" s="217">
        <v>1959236</v>
      </c>
      <c r="G2471" s="217">
        <v>686694</v>
      </c>
      <c r="H2471" s="244">
        <v>25630295</v>
      </c>
      <c r="J2471" s="223" t="s">
        <v>121</v>
      </c>
      <c r="K2471" s="217">
        <v>5803382</v>
      </c>
      <c r="L2471" s="217">
        <v>5851849</v>
      </c>
      <c r="M2471" s="217">
        <v>796815</v>
      </c>
      <c r="N2471" s="217">
        <v>1636138</v>
      </c>
      <c r="O2471" s="217">
        <v>1768019</v>
      </c>
      <c r="P2471" s="217">
        <v>443490</v>
      </c>
      <c r="Q2471" s="244">
        <v>16299693</v>
      </c>
    </row>
    <row r="2472" spans="1:17" x14ac:dyDescent="0.25">
      <c r="A2472" s="223" t="s">
        <v>164</v>
      </c>
      <c r="B2472" s="217">
        <v>15174304</v>
      </c>
      <c r="C2472" s="217">
        <v>6610365</v>
      </c>
      <c r="D2472" s="217">
        <v>864106</v>
      </c>
      <c r="E2472" s="217">
        <v>1749947</v>
      </c>
      <c r="F2472" s="217">
        <v>2047791</v>
      </c>
      <c r="G2472" s="217">
        <v>652908</v>
      </c>
      <c r="H2472" s="244">
        <v>27099421</v>
      </c>
      <c r="J2472" s="223" t="s">
        <v>118</v>
      </c>
      <c r="K2472" s="217">
        <v>7114015</v>
      </c>
      <c r="L2472" s="217">
        <v>4636362</v>
      </c>
      <c r="M2472" s="217">
        <v>765984</v>
      </c>
      <c r="N2472" s="217">
        <v>1938862</v>
      </c>
      <c r="O2472" s="217">
        <v>2106125</v>
      </c>
      <c r="P2472" s="217">
        <v>580111</v>
      </c>
      <c r="Q2472" s="244">
        <v>17141459</v>
      </c>
    </row>
    <row r="2473" spans="1:17" x14ac:dyDescent="0.25">
      <c r="A2473" s="223" t="s">
        <v>161</v>
      </c>
      <c r="B2473" s="217">
        <v>12383725</v>
      </c>
      <c r="C2473" s="217">
        <v>5066923</v>
      </c>
      <c r="D2473" s="217">
        <v>644343</v>
      </c>
      <c r="E2473" s="217">
        <v>1392138</v>
      </c>
      <c r="F2473" s="217">
        <v>1630639</v>
      </c>
      <c r="G2473" s="217">
        <v>472687</v>
      </c>
      <c r="H2473" s="244">
        <v>21590455</v>
      </c>
      <c r="J2473" s="223" t="s">
        <v>333</v>
      </c>
      <c r="K2473" s="217">
        <v>8941324</v>
      </c>
      <c r="L2473" s="217">
        <v>4454717</v>
      </c>
      <c r="M2473" s="217">
        <v>728195</v>
      </c>
      <c r="N2473" s="217">
        <v>1612705</v>
      </c>
      <c r="O2473" s="217">
        <v>1990663</v>
      </c>
      <c r="P2473" s="217">
        <v>610871</v>
      </c>
      <c r="Q2473" s="244">
        <v>18338475</v>
      </c>
    </row>
    <row r="2474" spans="1:17" x14ac:dyDescent="0.25">
      <c r="A2474" s="223" t="s">
        <v>342</v>
      </c>
      <c r="B2474" s="217">
        <v>20804894</v>
      </c>
      <c r="C2474" s="217">
        <v>6136729</v>
      </c>
      <c r="D2474" s="217">
        <v>738083</v>
      </c>
      <c r="E2474" s="217">
        <v>1336131</v>
      </c>
      <c r="F2474" s="217">
        <v>1880439</v>
      </c>
      <c r="G2474" s="217">
        <v>649302</v>
      </c>
      <c r="H2474" s="244">
        <v>31545578</v>
      </c>
      <c r="J2474" s="223" t="s">
        <v>865</v>
      </c>
      <c r="K2474" s="217">
        <v>10233246</v>
      </c>
      <c r="L2474" s="217">
        <v>5427593</v>
      </c>
      <c r="M2474" s="217">
        <v>764636</v>
      </c>
      <c r="N2474" s="217">
        <v>1660616</v>
      </c>
      <c r="O2474" s="217">
        <v>1898889</v>
      </c>
      <c r="P2474" s="217">
        <v>666585</v>
      </c>
      <c r="Q2474" s="244">
        <v>20651565</v>
      </c>
    </row>
    <row r="2475" spans="1:17" x14ac:dyDescent="0.25">
      <c r="A2475" s="223" t="s">
        <v>859</v>
      </c>
      <c r="B2475" s="217">
        <v>31494596</v>
      </c>
      <c r="C2475" s="217">
        <v>7109381</v>
      </c>
      <c r="D2475" s="217">
        <v>988202</v>
      </c>
      <c r="E2475" s="217">
        <v>1441641</v>
      </c>
      <c r="F2475" s="217">
        <v>2025592</v>
      </c>
      <c r="G2475" s="217">
        <v>724819</v>
      </c>
      <c r="H2475" s="244">
        <v>43784231</v>
      </c>
      <c r="J2475" s="223" t="s">
        <v>117</v>
      </c>
      <c r="K2475" s="217">
        <v>13006534</v>
      </c>
      <c r="L2475" s="217">
        <v>7495467</v>
      </c>
      <c r="M2475" s="217">
        <v>1242541</v>
      </c>
      <c r="N2475" s="217">
        <v>1426506</v>
      </c>
      <c r="O2475" s="217">
        <v>2067171</v>
      </c>
      <c r="P2475" s="217">
        <v>863602</v>
      </c>
      <c r="Q2475" s="244">
        <v>26101821</v>
      </c>
    </row>
    <row r="2476" spans="1:17" x14ac:dyDescent="0.25">
      <c r="A2476" s="223" t="s">
        <v>860</v>
      </c>
      <c r="B2476" s="217">
        <v>29089495</v>
      </c>
      <c r="C2476" s="217">
        <v>7214138</v>
      </c>
      <c r="D2476" s="217">
        <v>892935</v>
      </c>
      <c r="E2476" s="217">
        <v>1460457</v>
      </c>
      <c r="F2476" s="217">
        <v>2232410</v>
      </c>
      <c r="G2476" s="217">
        <v>780579</v>
      </c>
      <c r="H2476" s="244">
        <v>41670014</v>
      </c>
      <c r="J2476" s="223" t="s">
        <v>116</v>
      </c>
      <c r="K2476" s="217">
        <v>9852047</v>
      </c>
      <c r="L2476" s="217">
        <v>6320735</v>
      </c>
      <c r="M2476" s="217">
        <v>1109859</v>
      </c>
      <c r="N2476" s="217">
        <v>1356999</v>
      </c>
      <c r="O2476" s="217">
        <v>1827801</v>
      </c>
      <c r="P2476" s="217">
        <v>503259</v>
      </c>
      <c r="Q2476" s="244">
        <v>20970700</v>
      </c>
    </row>
    <row r="2477" spans="1:17" x14ac:dyDescent="0.25">
      <c r="A2477" s="223" t="s">
        <v>160</v>
      </c>
      <c r="B2477" s="217">
        <v>18085217</v>
      </c>
      <c r="C2477" s="217">
        <v>6687573</v>
      </c>
      <c r="D2477" s="217">
        <v>920005</v>
      </c>
      <c r="E2477" s="217">
        <v>1685233</v>
      </c>
      <c r="F2477" s="217">
        <v>1583309</v>
      </c>
      <c r="G2477" s="217">
        <v>632292</v>
      </c>
      <c r="H2477" s="244">
        <v>29593629</v>
      </c>
      <c r="J2477" s="223" t="s">
        <v>113</v>
      </c>
      <c r="K2477" s="217">
        <v>7906385</v>
      </c>
      <c r="L2477" s="217">
        <v>4987873</v>
      </c>
      <c r="M2477" s="217">
        <v>727559</v>
      </c>
      <c r="N2477" s="217">
        <v>1729857</v>
      </c>
      <c r="O2477" s="217">
        <v>1600938</v>
      </c>
      <c r="P2477" s="217">
        <v>505087</v>
      </c>
      <c r="Q2477" s="244">
        <v>17457699</v>
      </c>
    </row>
    <row r="2478" spans="1:17" x14ac:dyDescent="0.25">
      <c r="A2478" s="223" t="s">
        <v>341</v>
      </c>
      <c r="B2478" s="217">
        <v>15144697</v>
      </c>
      <c r="C2478" s="217">
        <v>7382639</v>
      </c>
      <c r="D2478" s="217">
        <v>1114276</v>
      </c>
      <c r="E2478" s="217">
        <v>1643009</v>
      </c>
      <c r="F2478" s="217">
        <v>2287256</v>
      </c>
      <c r="G2478" s="217">
        <v>731494</v>
      </c>
      <c r="H2478" s="244">
        <v>28303371</v>
      </c>
      <c r="J2478" s="232" t="s">
        <v>1282</v>
      </c>
      <c r="K2478" s="199">
        <v>188248564</v>
      </c>
      <c r="L2478" s="199">
        <v>108537549</v>
      </c>
      <c r="M2478" s="199">
        <v>17624976</v>
      </c>
      <c r="N2478" s="199">
        <v>33399460</v>
      </c>
      <c r="O2478" s="199">
        <v>39327518</v>
      </c>
      <c r="P2478" s="199">
        <v>11508482</v>
      </c>
      <c r="Q2478" s="240">
        <v>398646549</v>
      </c>
    </row>
    <row r="2479" spans="1:17" x14ac:dyDescent="0.25">
      <c r="A2479" s="223" t="s">
        <v>861</v>
      </c>
      <c r="B2479" s="217">
        <v>14517664</v>
      </c>
      <c r="C2479" s="217">
        <v>6881819</v>
      </c>
      <c r="D2479" s="217">
        <v>1120826</v>
      </c>
      <c r="E2479" s="217">
        <v>1782341</v>
      </c>
      <c r="F2479" s="217">
        <v>2434152</v>
      </c>
      <c r="G2479" s="217">
        <v>578565</v>
      </c>
      <c r="H2479" s="244">
        <v>27315367</v>
      </c>
      <c r="J2479" s="234" t="s">
        <v>1283</v>
      </c>
      <c r="K2479" s="224">
        <v>9412428.1999999993</v>
      </c>
      <c r="L2479" s="224">
        <v>5426877.4500000002</v>
      </c>
      <c r="M2479" s="224">
        <v>881248.8</v>
      </c>
      <c r="N2479" s="224">
        <v>1669973</v>
      </c>
      <c r="O2479" s="224">
        <v>1966375.9</v>
      </c>
      <c r="P2479" s="224">
        <v>575424.1</v>
      </c>
      <c r="Q2479" s="224">
        <v>19932327.449999999</v>
      </c>
    </row>
    <row r="2480" spans="1:17" x14ac:dyDescent="0.25">
      <c r="A2480" s="232" t="s">
        <v>1278</v>
      </c>
      <c r="B2480" s="199">
        <v>305982268</v>
      </c>
      <c r="C2480" s="199">
        <v>133371574</v>
      </c>
      <c r="D2480" s="199">
        <v>18157543</v>
      </c>
      <c r="E2480" s="199">
        <v>33651233</v>
      </c>
      <c r="F2480" s="199">
        <v>44354131</v>
      </c>
      <c r="G2480" s="199">
        <v>14307510</v>
      </c>
      <c r="H2480" s="240">
        <v>549824259</v>
      </c>
      <c r="J2480" s="333"/>
    </row>
    <row r="2481" spans="1:17" x14ac:dyDescent="0.25">
      <c r="A2481" s="234" t="s">
        <v>1279</v>
      </c>
      <c r="B2481" s="224">
        <v>13908284.909090908</v>
      </c>
      <c r="C2481" s="224">
        <v>6062344.2727272725</v>
      </c>
      <c r="D2481" s="224">
        <v>825342.86363636365</v>
      </c>
      <c r="E2481" s="224">
        <v>1529601.5</v>
      </c>
      <c r="F2481" s="224">
        <v>2016096.8636363635</v>
      </c>
      <c r="G2481" s="224">
        <v>650341.36363636365</v>
      </c>
      <c r="H2481" s="224">
        <v>24992011.772727273</v>
      </c>
      <c r="J2481" s="223" t="s">
        <v>332</v>
      </c>
      <c r="K2481" s="217">
        <v>8840237</v>
      </c>
      <c r="L2481" s="217">
        <v>4683726</v>
      </c>
      <c r="M2481" s="217">
        <v>822316</v>
      </c>
      <c r="N2481" s="217">
        <v>1484310</v>
      </c>
      <c r="O2481" s="217">
        <v>1989330</v>
      </c>
      <c r="P2481" s="217">
        <v>552719</v>
      </c>
      <c r="Q2481" s="244">
        <v>18372638</v>
      </c>
    </row>
    <row r="2482" spans="1:17" x14ac:dyDescent="0.25">
      <c r="J2482" s="223" t="s">
        <v>836</v>
      </c>
      <c r="K2482" s="217">
        <v>10563600</v>
      </c>
      <c r="L2482" s="217">
        <v>7218683</v>
      </c>
      <c r="M2482" s="217">
        <v>892504</v>
      </c>
      <c r="N2482" s="217">
        <v>1689997</v>
      </c>
      <c r="O2482" s="217">
        <v>2189396</v>
      </c>
      <c r="P2482" s="217">
        <v>549528</v>
      </c>
      <c r="Q2482" s="244">
        <v>23103708</v>
      </c>
    </row>
    <row r="2483" spans="1:17" x14ac:dyDescent="0.25">
      <c r="A2483" s="223" t="s">
        <v>156</v>
      </c>
      <c r="B2483" s="217">
        <v>11741987</v>
      </c>
      <c r="C2483" s="217">
        <v>6383004</v>
      </c>
      <c r="D2483" s="217">
        <v>923114</v>
      </c>
      <c r="E2483" s="217">
        <v>1807074</v>
      </c>
      <c r="F2483" s="217">
        <v>2309611</v>
      </c>
      <c r="G2483" s="217">
        <v>549561</v>
      </c>
      <c r="H2483" s="244">
        <v>23714351</v>
      </c>
      <c r="J2483" s="223" t="s">
        <v>112</v>
      </c>
      <c r="K2483" s="217">
        <v>11816606</v>
      </c>
      <c r="L2483" s="217">
        <v>6594882</v>
      </c>
      <c r="M2483" s="217">
        <v>891745</v>
      </c>
      <c r="N2483" s="217">
        <v>1407945</v>
      </c>
      <c r="O2483" s="217">
        <v>2164999</v>
      </c>
      <c r="P2483" s="217">
        <v>478620</v>
      </c>
      <c r="Q2483" s="244">
        <v>23354797</v>
      </c>
    </row>
    <row r="2484" spans="1:17" x14ac:dyDescent="0.25">
      <c r="A2484" s="223" t="s">
        <v>155</v>
      </c>
      <c r="B2484" s="217">
        <v>12747556</v>
      </c>
      <c r="C2484" s="217">
        <v>7240745</v>
      </c>
      <c r="D2484" s="217">
        <v>885163</v>
      </c>
      <c r="E2484" s="217">
        <v>1803948</v>
      </c>
      <c r="F2484" s="217">
        <v>2009479</v>
      </c>
      <c r="G2484" s="217">
        <v>604038</v>
      </c>
      <c r="H2484" s="244">
        <v>25290929</v>
      </c>
      <c r="J2484" s="223" t="s">
        <v>111</v>
      </c>
      <c r="K2484" s="217">
        <v>13485627</v>
      </c>
      <c r="L2484" s="217">
        <v>8176151</v>
      </c>
      <c r="M2484" s="217">
        <v>902596</v>
      </c>
      <c r="N2484" s="217">
        <v>1342777</v>
      </c>
      <c r="O2484" s="217">
        <v>1683984</v>
      </c>
      <c r="P2484" s="217">
        <v>491067</v>
      </c>
      <c r="Q2484" s="244">
        <v>26082202</v>
      </c>
    </row>
    <row r="2485" spans="1:17" x14ac:dyDescent="0.25">
      <c r="A2485" s="223" t="s">
        <v>152</v>
      </c>
      <c r="B2485" s="217">
        <v>9999386</v>
      </c>
      <c r="C2485" s="217">
        <v>6269510</v>
      </c>
      <c r="D2485" s="217">
        <v>766475</v>
      </c>
      <c r="E2485" s="217">
        <v>1392318</v>
      </c>
      <c r="F2485" s="217">
        <v>2163444</v>
      </c>
      <c r="G2485" s="217">
        <v>528769</v>
      </c>
      <c r="H2485" s="244">
        <v>21119902</v>
      </c>
      <c r="J2485" s="223" t="s">
        <v>108</v>
      </c>
      <c r="K2485" s="217">
        <v>7932142</v>
      </c>
      <c r="L2485" s="217">
        <v>5465372</v>
      </c>
      <c r="M2485" s="217">
        <v>547479</v>
      </c>
      <c r="N2485" s="217">
        <v>1647867</v>
      </c>
      <c r="O2485" s="217">
        <v>1893269</v>
      </c>
      <c r="P2485" s="217">
        <v>409313</v>
      </c>
      <c r="Q2485" s="244">
        <v>17895442</v>
      </c>
    </row>
    <row r="2486" spans="1:17" x14ac:dyDescent="0.25">
      <c r="A2486" s="223" t="s">
        <v>340</v>
      </c>
      <c r="B2486" s="217">
        <v>7872494</v>
      </c>
      <c r="C2486" s="217">
        <v>5768556</v>
      </c>
      <c r="D2486" s="217">
        <v>803366</v>
      </c>
      <c r="E2486" s="217">
        <v>1871676</v>
      </c>
      <c r="F2486" s="217">
        <v>2016538</v>
      </c>
      <c r="G2486" s="217">
        <v>410395</v>
      </c>
      <c r="H2486" s="244">
        <v>18743025</v>
      </c>
      <c r="J2486" s="223" t="s">
        <v>331</v>
      </c>
      <c r="K2486" s="217">
        <v>9333481</v>
      </c>
      <c r="L2486" s="217">
        <v>6192952</v>
      </c>
      <c r="M2486" s="217">
        <v>725558</v>
      </c>
      <c r="N2486" s="217">
        <v>1362028</v>
      </c>
      <c r="O2486" s="217">
        <v>2373784</v>
      </c>
      <c r="P2486" s="217">
        <v>621024</v>
      </c>
      <c r="Q2486" s="244">
        <v>20608827</v>
      </c>
    </row>
    <row r="2487" spans="1:17" x14ac:dyDescent="0.25">
      <c r="A2487" s="223" t="s">
        <v>872</v>
      </c>
      <c r="B2487" s="217">
        <v>11027942</v>
      </c>
      <c r="C2487" s="217">
        <v>6987794</v>
      </c>
      <c r="D2487" s="217">
        <v>1081076</v>
      </c>
      <c r="E2487" s="217">
        <v>1953128</v>
      </c>
      <c r="F2487" s="217">
        <v>2257019</v>
      </c>
      <c r="G2487" s="217">
        <v>615340</v>
      </c>
      <c r="H2487" s="244">
        <v>23922299</v>
      </c>
      <c r="J2487" s="223" t="s">
        <v>837</v>
      </c>
      <c r="K2487" s="217">
        <v>7805113</v>
      </c>
      <c r="L2487" s="217">
        <v>6479599</v>
      </c>
      <c r="M2487" s="217">
        <v>564804</v>
      </c>
      <c r="N2487" s="217">
        <v>1263856</v>
      </c>
      <c r="O2487" s="217">
        <v>3330657</v>
      </c>
      <c r="P2487" s="217">
        <v>520721</v>
      </c>
      <c r="Q2487" s="244">
        <v>19964750</v>
      </c>
    </row>
    <row r="2488" spans="1:17" x14ac:dyDescent="0.25">
      <c r="A2488" s="223" t="s">
        <v>151</v>
      </c>
      <c r="B2488" s="217">
        <v>9531149</v>
      </c>
      <c r="C2488" s="217">
        <v>6268710</v>
      </c>
      <c r="D2488" s="217">
        <v>955452</v>
      </c>
      <c r="E2488" s="217">
        <v>2030807</v>
      </c>
      <c r="F2488" s="217">
        <v>3020422</v>
      </c>
      <c r="G2488" s="217">
        <v>599584</v>
      </c>
      <c r="H2488" s="244">
        <v>22406124</v>
      </c>
      <c r="J2488" s="223" t="s">
        <v>107</v>
      </c>
      <c r="K2488" s="217">
        <v>13278472</v>
      </c>
      <c r="L2488" s="217">
        <v>8697866</v>
      </c>
      <c r="M2488" s="217">
        <v>858606</v>
      </c>
      <c r="N2488" s="217">
        <v>1212814</v>
      </c>
      <c r="O2488" s="217">
        <v>2414520</v>
      </c>
      <c r="P2488" s="217">
        <v>573459</v>
      </c>
      <c r="Q2488" s="244">
        <v>27035737</v>
      </c>
    </row>
    <row r="2489" spans="1:17" x14ac:dyDescent="0.25">
      <c r="A2489" s="223" t="s">
        <v>150</v>
      </c>
      <c r="B2489" s="217">
        <v>7301056</v>
      </c>
      <c r="C2489" s="217">
        <v>8878012</v>
      </c>
      <c r="D2489" s="217">
        <v>1237811</v>
      </c>
      <c r="E2489" s="217">
        <v>2098213</v>
      </c>
      <c r="F2489" s="217">
        <v>2007956</v>
      </c>
      <c r="G2489" s="217">
        <v>473752</v>
      </c>
      <c r="H2489" s="244">
        <v>21996800</v>
      </c>
      <c r="J2489" s="223" t="s">
        <v>106</v>
      </c>
      <c r="K2489" s="217">
        <v>9516678</v>
      </c>
      <c r="L2489" s="217">
        <v>6098571</v>
      </c>
      <c r="M2489" s="217">
        <v>692995</v>
      </c>
      <c r="N2489" s="217">
        <v>1793374</v>
      </c>
      <c r="O2489" s="217">
        <v>2186873</v>
      </c>
      <c r="P2489" s="217">
        <v>468038</v>
      </c>
      <c r="Q2489" s="244">
        <v>20756529</v>
      </c>
    </row>
    <row r="2490" spans="1:17" x14ac:dyDescent="0.25">
      <c r="A2490" s="223" t="s">
        <v>147</v>
      </c>
      <c r="B2490" s="217">
        <v>8506863</v>
      </c>
      <c r="C2490" s="217">
        <v>9294579</v>
      </c>
      <c r="D2490" s="217">
        <v>1715088</v>
      </c>
      <c r="E2490" s="217">
        <v>1879814</v>
      </c>
      <c r="F2490" s="217">
        <v>2525531</v>
      </c>
      <c r="G2490" s="217">
        <v>443216</v>
      </c>
      <c r="H2490" s="244">
        <v>24365091</v>
      </c>
      <c r="J2490" s="223" t="s">
        <v>103</v>
      </c>
      <c r="K2490" s="217">
        <v>8214645</v>
      </c>
      <c r="L2490" s="217">
        <v>5341807</v>
      </c>
      <c r="M2490" s="217">
        <v>690028</v>
      </c>
      <c r="N2490" s="217">
        <v>1154655</v>
      </c>
      <c r="O2490" s="217">
        <v>1684614</v>
      </c>
      <c r="P2490" s="217">
        <v>457326</v>
      </c>
      <c r="Q2490" s="244">
        <v>17543075</v>
      </c>
    </row>
    <row r="2491" spans="1:17" x14ac:dyDescent="0.25">
      <c r="A2491" s="223" t="s">
        <v>339</v>
      </c>
      <c r="B2491" s="217">
        <v>15101213</v>
      </c>
      <c r="C2491" s="217">
        <v>10100785</v>
      </c>
      <c r="D2491" s="217">
        <v>2580647</v>
      </c>
      <c r="E2491" s="217">
        <v>2268482</v>
      </c>
      <c r="F2491" s="217">
        <v>2393081</v>
      </c>
      <c r="G2491" s="217">
        <v>653072</v>
      </c>
      <c r="H2491" s="244">
        <v>33097280</v>
      </c>
      <c r="J2491" s="223" t="s">
        <v>330</v>
      </c>
      <c r="K2491" s="217">
        <v>11534691</v>
      </c>
      <c r="L2491" s="217">
        <v>6169129</v>
      </c>
      <c r="M2491" s="217">
        <v>775564</v>
      </c>
      <c r="N2491" s="217">
        <v>1403233</v>
      </c>
      <c r="O2491" s="217">
        <v>2252297</v>
      </c>
      <c r="P2491" s="217">
        <v>533257</v>
      </c>
      <c r="Q2491" s="244">
        <v>22668171</v>
      </c>
    </row>
    <row r="2492" spans="1:17" x14ac:dyDescent="0.25">
      <c r="A2492" s="223" t="s">
        <v>873</v>
      </c>
      <c r="B2492" s="217">
        <v>14353274</v>
      </c>
      <c r="C2492" s="217">
        <v>8860161</v>
      </c>
      <c r="D2492" s="217">
        <v>2290276</v>
      </c>
      <c r="E2492" s="217">
        <v>1880076</v>
      </c>
      <c r="F2492" s="217">
        <v>2134156</v>
      </c>
      <c r="G2492" s="217">
        <v>603422</v>
      </c>
      <c r="H2492" s="244">
        <v>30121365</v>
      </c>
      <c r="J2492" s="223" t="s">
        <v>838</v>
      </c>
      <c r="K2492" s="217">
        <v>10165835</v>
      </c>
      <c r="L2492" s="217">
        <v>6213631</v>
      </c>
      <c r="M2492" s="217">
        <v>652462</v>
      </c>
      <c r="N2492" s="217">
        <v>1221054</v>
      </c>
      <c r="O2492" s="217">
        <v>2357114</v>
      </c>
      <c r="P2492" s="217">
        <v>427117</v>
      </c>
      <c r="Q2492" s="244">
        <v>21037213</v>
      </c>
    </row>
    <row r="2493" spans="1:17" x14ac:dyDescent="0.25">
      <c r="A2493" s="223" t="s">
        <v>146</v>
      </c>
      <c r="B2493" s="217">
        <v>12864228</v>
      </c>
      <c r="C2493" s="217">
        <v>8489525</v>
      </c>
      <c r="D2493" s="217">
        <v>1565722</v>
      </c>
      <c r="E2493" s="217">
        <v>2538426</v>
      </c>
      <c r="F2493" s="217">
        <v>2491551</v>
      </c>
      <c r="G2493" s="217">
        <v>743271</v>
      </c>
      <c r="H2493" s="244">
        <v>28692723</v>
      </c>
      <c r="J2493" s="223" t="s">
        <v>102</v>
      </c>
      <c r="K2493" s="217">
        <v>11073405</v>
      </c>
      <c r="L2493" s="217">
        <v>6835944</v>
      </c>
      <c r="M2493" s="217">
        <v>760895</v>
      </c>
      <c r="N2493" s="217">
        <v>1184769</v>
      </c>
      <c r="O2493" s="217">
        <v>2070871</v>
      </c>
      <c r="P2493" s="217">
        <v>533699</v>
      </c>
      <c r="Q2493" s="244">
        <v>22459583</v>
      </c>
    </row>
    <row r="2494" spans="1:17" x14ac:dyDescent="0.25">
      <c r="A2494" s="223" t="s">
        <v>145</v>
      </c>
      <c r="B2494" s="217">
        <v>10304163</v>
      </c>
      <c r="C2494" s="217">
        <v>6981370</v>
      </c>
      <c r="D2494" s="217">
        <v>957562</v>
      </c>
      <c r="E2494" s="217">
        <v>3250349</v>
      </c>
      <c r="F2494" s="217">
        <v>2246645</v>
      </c>
      <c r="G2494" s="217">
        <v>520600</v>
      </c>
      <c r="H2494" s="244">
        <v>24260689</v>
      </c>
      <c r="J2494" s="223" t="s">
        <v>101</v>
      </c>
      <c r="K2494" s="217">
        <v>7682439</v>
      </c>
      <c r="L2494" s="217">
        <v>7425177</v>
      </c>
      <c r="M2494" s="217">
        <v>671153</v>
      </c>
      <c r="N2494" s="217">
        <v>1208250</v>
      </c>
      <c r="O2494" s="217">
        <v>2057134</v>
      </c>
      <c r="P2494" s="217">
        <v>386221</v>
      </c>
      <c r="Q2494" s="244">
        <v>19430374</v>
      </c>
    </row>
    <row r="2495" spans="1:17" x14ac:dyDescent="0.25">
      <c r="A2495" s="223" t="s">
        <v>338</v>
      </c>
      <c r="B2495" s="217">
        <v>9259348</v>
      </c>
      <c r="C2495" s="217">
        <v>6204371</v>
      </c>
      <c r="D2495" s="217">
        <v>1093823</v>
      </c>
      <c r="E2495" s="217">
        <v>2362432</v>
      </c>
      <c r="F2495" s="217">
        <v>2353577</v>
      </c>
      <c r="G2495" s="217">
        <v>799444</v>
      </c>
      <c r="H2495" s="244">
        <v>22072995</v>
      </c>
      <c r="J2495" s="223" t="s">
        <v>98</v>
      </c>
      <c r="K2495" s="217">
        <v>8953200</v>
      </c>
      <c r="L2495" s="217">
        <v>6059702</v>
      </c>
      <c r="M2495" s="217">
        <v>572305</v>
      </c>
      <c r="N2495" s="217">
        <v>1347548</v>
      </c>
      <c r="O2495" s="217">
        <v>1832196</v>
      </c>
      <c r="P2495" s="217">
        <v>455554</v>
      </c>
      <c r="Q2495" s="244">
        <v>19220505</v>
      </c>
    </row>
    <row r="2496" spans="1:17" x14ac:dyDescent="0.25">
      <c r="A2496" s="223" t="s">
        <v>874</v>
      </c>
      <c r="B2496" s="217">
        <v>9401770</v>
      </c>
      <c r="C2496" s="217">
        <v>5662172</v>
      </c>
      <c r="D2496" s="217">
        <v>728017</v>
      </c>
      <c r="E2496" s="217">
        <v>2826777</v>
      </c>
      <c r="F2496" s="217">
        <v>1849125</v>
      </c>
      <c r="G2496" s="217">
        <v>637162</v>
      </c>
      <c r="H2496" s="244">
        <v>21105023</v>
      </c>
      <c r="J2496" s="223" t="s">
        <v>329</v>
      </c>
      <c r="K2496" s="217">
        <v>9553287</v>
      </c>
      <c r="L2496" s="217">
        <v>5872649</v>
      </c>
      <c r="M2496" s="217">
        <v>658469</v>
      </c>
      <c r="N2496" s="217">
        <v>1327356</v>
      </c>
      <c r="O2496" s="217">
        <v>1748387</v>
      </c>
      <c r="P2496" s="217">
        <v>500473</v>
      </c>
      <c r="Q2496" s="244">
        <v>19660621</v>
      </c>
    </row>
    <row r="2497" spans="1:17" x14ac:dyDescent="0.25">
      <c r="A2497" s="223" t="s">
        <v>141</v>
      </c>
      <c r="B2497" s="217">
        <v>9094956</v>
      </c>
      <c r="C2497" s="217">
        <v>5460583</v>
      </c>
      <c r="D2497" s="217">
        <v>732941</v>
      </c>
      <c r="E2497" s="217">
        <v>2408924</v>
      </c>
      <c r="F2497" s="217">
        <v>2399978</v>
      </c>
      <c r="G2497" s="217">
        <v>595351</v>
      </c>
      <c r="H2497" s="244">
        <v>20692733</v>
      </c>
      <c r="J2497" s="223" t="s">
        <v>839</v>
      </c>
      <c r="K2497" s="217">
        <v>17257892</v>
      </c>
      <c r="L2497" s="217">
        <v>5808965</v>
      </c>
      <c r="M2497" s="217">
        <v>883410</v>
      </c>
      <c r="N2497" s="217">
        <v>1325382</v>
      </c>
      <c r="O2497" s="217">
        <v>1970847</v>
      </c>
      <c r="P2497" s="217">
        <v>605874</v>
      </c>
      <c r="Q2497" s="244">
        <v>27852370</v>
      </c>
    </row>
    <row r="2498" spans="1:17" x14ac:dyDescent="0.25">
      <c r="A2498" s="223" t="s">
        <v>140</v>
      </c>
      <c r="B2498" s="217">
        <v>9455501</v>
      </c>
      <c r="C2498" s="217">
        <v>6015256</v>
      </c>
      <c r="D2498" s="217">
        <v>847328</v>
      </c>
      <c r="E2498" s="217">
        <v>2281659</v>
      </c>
      <c r="F2498" s="217">
        <v>2022236</v>
      </c>
      <c r="G2498" s="217">
        <v>561424</v>
      </c>
      <c r="H2498" s="244">
        <v>21183404</v>
      </c>
      <c r="J2498" s="223" t="s">
        <v>97</v>
      </c>
      <c r="K2498" s="217">
        <v>25238756</v>
      </c>
      <c r="L2498" s="217">
        <v>7628756</v>
      </c>
      <c r="M2498" s="217">
        <v>714474</v>
      </c>
      <c r="N2498" s="217">
        <v>1346229</v>
      </c>
      <c r="O2498" s="217">
        <v>2081999</v>
      </c>
      <c r="P2498" s="217">
        <v>490269</v>
      </c>
      <c r="Q2498" s="244">
        <v>37500483</v>
      </c>
    </row>
    <row r="2499" spans="1:17" x14ac:dyDescent="0.25">
      <c r="A2499" s="223" t="s">
        <v>137</v>
      </c>
      <c r="B2499" s="217">
        <v>6666485</v>
      </c>
      <c r="C2499" s="217">
        <v>6028612</v>
      </c>
      <c r="D2499" s="217">
        <v>642876</v>
      </c>
      <c r="E2499" s="217">
        <v>1836953</v>
      </c>
      <c r="F2499" s="217">
        <v>1765469</v>
      </c>
      <c r="G2499" s="217">
        <v>521064</v>
      </c>
      <c r="H2499" s="244">
        <v>17461459</v>
      </c>
      <c r="J2499" s="223" t="s">
        <v>96</v>
      </c>
      <c r="K2499" s="217">
        <v>29110393</v>
      </c>
      <c r="L2499" s="217">
        <v>8193232</v>
      </c>
      <c r="M2499" s="217">
        <v>937025</v>
      </c>
      <c r="N2499" s="217">
        <v>1368083</v>
      </c>
      <c r="O2499" s="217">
        <v>2195700</v>
      </c>
      <c r="P2499" s="217">
        <v>543237</v>
      </c>
      <c r="Q2499" s="244">
        <v>42347670</v>
      </c>
    </row>
    <row r="2500" spans="1:17" x14ac:dyDescent="0.25">
      <c r="A2500" s="223" t="s">
        <v>337</v>
      </c>
      <c r="B2500" s="217">
        <v>9019535</v>
      </c>
      <c r="C2500" s="217">
        <v>5556190</v>
      </c>
      <c r="D2500" s="217">
        <v>749076</v>
      </c>
      <c r="E2500" s="217">
        <v>2080409</v>
      </c>
      <c r="F2500" s="217">
        <v>2492617</v>
      </c>
      <c r="G2500" s="217">
        <v>561234</v>
      </c>
      <c r="H2500" s="244">
        <v>20459061</v>
      </c>
      <c r="J2500" s="223" t="s">
        <v>93</v>
      </c>
      <c r="K2500" s="217">
        <v>23381051</v>
      </c>
      <c r="L2500" s="217">
        <v>5692755</v>
      </c>
      <c r="M2500" s="217">
        <v>547548</v>
      </c>
      <c r="N2500" s="217">
        <v>1299103</v>
      </c>
      <c r="O2500" s="217">
        <v>1677009</v>
      </c>
      <c r="P2500" s="217">
        <v>392928</v>
      </c>
      <c r="Q2500" s="244">
        <v>32990394</v>
      </c>
    </row>
    <row r="2501" spans="1:17" x14ac:dyDescent="0.25">
      <c r="A2501" s="223" t="s">
        <v>762</v>
      </c>
      <c r="B2501" s="217">
        <v>9774802</v>
      </c>
      <c r="C2501" s="217">
        <v>6158515</v>
      </c>
      <c r="D2501" s="217">
        <v>867041</v>
      </c>
      <c r="E2501" s="217">
        <v>2239109</v>
      </c>
      <c r="F2501" s="217">
        <v>2222092</v>
      </c>
      <c r="G2501" s="217">
        <v>505406</v>
      </c>
      <c r="H2501" s="244">
        <v>21766965</v>
      </c>
      <c r="J2501" s="223" t="s">
        <v>328</v>
      </c>
      <c r="K2501" s="217">
        <v>20578339</v>
      </c>
      <c r="L2501" s="217">
        <v>6309897</v>
      </c>
      <c r="M2501" s="217">
        <v>1006627</v>
      </c>
      <c r="N2501" s="217">
        <v>1371641</v>
      </c>
      <c r="O2501" s="217">
        <v>1731815</v>
      </c>
      <c r="P2501" s="217">
        <v>578872</v>
      </c>
      <c r="Q2501" s="244">
        <v>31577191</v>
      </c>
    </row>
    <row r="2502" spans="1:17" x14ac:dyDescent="0.25">
      <c r="A2502" s="223" t="s">
        <v>136</v>
      </c>
      <c r="B2502" s="217">
        <v>13322768</v>
      </c>
      <c r="C2502" s="217">
        <v>5786149</v>
      </c>
      <c r="D2502" s="217">
        <v>865837</v>
      </c>
      <c r="E2502" s="217">
        <v>1647767</v>
      </c>
      <c r="F2502" s="217">
        <v>1711833</v>
      </c>
      <c r="G2502" s="217">
        <v>578223</v>
      </c>
      <c r="H2502" s="244">
        <v>23912577</v>
      </c>
      <c r="J2502" s="223" t="s">
        <v>840</v>
      </c>
      <c r="K2502" s="217">
        <v>12421771</v>
      </c>
      <c r="L2502" s="217">
        <v>6037987</v>
      </c>
      <c r="M2502" s="217">
        <v>910222</v>
      </c>
      <c r="N2502" s="217">
        <v>1333235</v>
      </c>
      <c r="O2502" s="217">
        <v>1904911</v>
      </c>
      <c r="P2502" s="217">
        <v>439890</v>
      </c>
      <c r="Q2502" s="244">
        <v>23048016</v>
      </c>
    </row>
    <row r="2503" spans="1:17" x14ac:dyDescent="0.25">
      <c r="A2503" s="223" t="s">
        <v>135</v>
      </c>
      <c r="B2503" s="217">
        <v>11107923</v>
      </c>
      <c r="C2503" s="217">
        <v>6524697</v>
      </c>
      <c r="D2503" s="217">
        <v>868935</v>
      </c>
      <c r="E2503" s="217">
        <v>2887578</v>
      </c>
      <c r="F2503" s="217">
        <v>1909099</v>
      </c>
      <c r="G2503" s="217">
        <v>466888</v>
      </c>
      <c r="H2503" s="244">
        <v>23765120</v>
      </c>
      <c r="J2503" s="223" t="s">
        <v>92</v>
      </c>
      <c r="K2503" s="217">
        <v>10800646</v>
      </c>
      <c r="L2503" s="217">
        <v>5768477</v>
      </c>
      <c r="M2503" s="217">
        <v>995971</v>
      </c>
      <c r="N2503" s="217">
        <v>1187434</v>
      </c>
      <c r="O2503" s="217">
        <v>2377349</v>
      </c>
      <c r="P2503" s="217">
        <v>377359</v>
      </c>
      <c r="Q2503" s="244">
        <v>21507236</v>
      </c>
    </row>
    <row r="2504" spans="1:17" x14ac:dyDescent="0.25">
      <c r="A2504" s="232" t="s">
        <v>1280</v>
      </c>
      <c r="B2504" s="199">
        <v>218454399</v>
      </c>
      <c r="C2504" s="199">
        <v>144919296</v>
      </c>
      <c r="D2504" s="199">
        <v>23157626</v>
      </c>
      <c r="E2504" s="199">
        <v>45345919</v>
      </c>
      <c r="F2504" s="199">
        <v>46301459</v>
      </c>
      <c r="G2504" s="199">
        <v>11971216</v>
      </c>
      <c r="H2504" s="240">
        <v>490149915</v>
      </c>
      <c r="J2504" s="336" t="s">
        <v>1284</v>
      </c>
      <c r="K2504" s="199">
        <v>298538306</v>
      </c>
      <c r="L2504" s="199">
        <v>148965910</v>
      </c>
      <c r="M2504" s="199">
        <v>17674756</v>
      </c>
      <c r="N2504" s="199">
        <v>31282940</v>
      </c>
      <c r="O2504" s="199">
        <v>48169055</v>
      </c>
      <c r="P2504" s="199">
        <v>11386565</v>
      </c>
      <c r="Q2504" s="240">
        <v>556017532</v>
      </c>
    </row>
    <row r="2505" spans="1:17" x14ac:dyDescent="0.25">
      <c r="A2505" s="234" t="s">
        <v>1281</v>
      </c>
      <c r="B2505" s="224">
        <v>10402590.428571429</v>
      </c>
      <c r="C2505" s="224">
        <v>6900918.8571428573</v>
      </c>
      <c r="D2505" s="224">
        <v>1102744.0952380951</v>
      </c>
      <c r="E2505" s="224">
        <v>2159329.4761904762</v>
      </c>
      <c r="F2505" s="224">
        <v>2204831.3809523811</v>
      </c>
      <c r="G2505" s="224">
        <v>570057.90476190473</v>
      </c>
      <c r="H2505" s="224">
        <v>23340472.142857142</v>
      </c>
      <c r="J2505" s="234" t="s">
        <v>1285</v>
      </c>
      <c r="K2505" s="200">
        <v>12979926.347826088</v>
      </c>
      <c r="L2505" s="200">
        <v>6476778.6956521738</v>
      </c>
      <c r="M2505" s="200">
        <v>768467.65217391308</v>
      </c>
      <c r="N2505" s="200">
        <v>1360127.8260869565</v>
      </c>
      <c r="O2505" s="200">
        <v>2094306.7391304348</v>
      </c>
      <c r="P2505" s="200">
        <v>495068.04347826086</v>
      </c>
      <c r="Q2505" s="200">
        <v>24174675.304347824</v>
      </c>
    </row>
    <row r="2506" spans="1:17" x14ac:dyDescent="0.25">
      <c r="A2506" s="336"/>
      <c r="B2506" s="342"/>
      <c r="C2506" s="342"/>
      <c r="D2506" s="342"/>
      <c r="E2506" s="342"/>
      <c r="F2506" s="342"/>
      <c r="G2506" s="342"/>
      <c r="H2506" s="342"/>
      <c r="J2506" s="336"/>
      <c r="K2506" s="199"/>
      <c r="L2506" s="199"/>
      <c r="M2506" s="199"/>
      <c r="N2506" s="199"/>
      <c r="O2506" s="199"/>
      <c r="P2506" s="199"/>
      <c r="Q2506" s="199"/>
    </row>
    <row r="2507" spans="1:17" ht="35.25" customHeight="1" x14ac:dyDescent="0.25">
      <c r="A2507" s="461" t="s">
        <v>1162</v>
      </c>
      <c r="B2507" s="461"/>
      <c r="C2507" s="461"/>
      <c r="D2507" s="461"/>
      <c r="E2507" s="461"/>
      <c r="F2507" s="461"/>
      <c r="G2507" s="461"/>
      <c r="H2507" s="461"/>
      <c r="I2507" s="461"/>
      <c r="J2507" s="461"/>
      <c r="K2507" s="461"/>
      <c r="L2507" s="461"/>
      <c r="M2507" s="461"/>
      <c r="N2507" s="461"/>
      <c r="O2507" s="461"/>
      <c r="P2507" s="461"/>
      <c r="Q2507" s="461"/>
    </row>
    <row r="2508" spans="1:17" ht="15.75" x14ac:dyDescent="0.25">
      <c r="A2508" s="271"/>
      <c r="B2508" s="271"/>
      <c r="C2508" s="271"/>
      <c r="D2508" s="271"/>
      <c r="E2508" s="271"/>
      <c r="F2508" s="271"/>
      <c r="G2508" s="271"/>
      <c r="H2508" s="271"/>
      <c r="I2508" s="271"/>
      <c r="J2508" s="271"/>
      <c r="K2508" s="271"/>
      <c r="L2508" s="271"/>
      <c r="M2508" s="488" t="s">
        <v>1326</v>
      </c>
      <c r="N2508" s="488"/>
      <c r="O2508" s="488"/>
      <c r="P2508" s="488"/>
      <c r="Q2508" s="488"/>
    </row>
    <row r="2509" spans="1:17" ht="28.5" customHeight="1" x14ac:dyDescent="0.3">
      <c r="A2509" s="134">
        <v>2023</v>
      </c>
      <c r="B2509" s="271"/>
      <c r="C2509" s="271"/>
      <c r="D2509" s="271"/>
      <c r="E2509" s="271"/>
      <c r="F2509" s="271"/>
      <c r="G2509" s="271"/>
      <c r="H2509" s="271"/>
      <c r="I2509" s="271"/>
      <c r="J2509" s="271"/>
      <c r="K2509" s="271"/>
      <c r="L2509" s="271"/>
      <c r="M2509" s="271"/>
      <c r="N2509" s="271"/>
      <c r="O2509" s="271"/>
      <c r="P2509" s="271"/>
      <c r="Q2509" s="271"/>
    </row>
    <row r="2510" spans="1:17" ht="27.75" customHeight="1" x14ac:dyDescent="0.25">
      <c r="A2510" s="279" t="s">
        <v>177</v>
      </c>
      <c r="B2510" s="280" t="s">
        <v>0</v>
      </c>
      <c r="C2510" s="280" t="s">
        <v>1</v>
      </c>
      <c r="D2510" s="280" t="s">
        <v>2</v>
      </c>
      <c r="E2510" s="280" t="s">
        <v>877</v>
      </c>
      <c r="F2510" s="280" t="s">
        <v>50</v>
      </c>
      <c r="G2510" s="280" t="s">
        <v>52</v>
      </c>
      <c r="H2510" s="280" t="s">
        <v>13</v>
      </c>
      <c r="J2510" s="279" t="s">
        <v>177</v>
      </c>
      <c r="K2510" s="280" t="s">
        <v>0</v>
      </c>
      <c r="L2510" s="280" t="s">
        <v>1</v>
      </c>
      <c r="M2510" s="280" t="s">
        <v>2</v>
      </c>
      <c r="N2510" s="280" t="s">
        <v>877</v>
      </c>
      <c r="O2510" s="280" t="s">
        <v>50</v>
      </c>
      <c r="P2510" s="280" t="s">
        <v>52</v>
      </c>
      <c r="Q2510" s="280" t="s">
        <v>13</v>
      </c>
    </row>
    <row r="2511" spans="1:17" x14ac:dyDescent="0.25">
      <c r="A2511" s="321" t="s">
        <v>91</v>
      </c>
      <c r="B2511" s="217">
        <v>12273810</v>
      </c>
      <c r="C2511" s="217">
        <v>6064792</v>
      </c>
      <c r="D2511" s="217">
        <v>1061440</v>
      </c>
      <c r="E2511" s="217">
        <v>1014374</v>
      </c>
      <c r="F2511" s="217">
        <v>2347631</v>
      </c>
      <c r="G2511" s="217">
        <v>513495</v>
      </c>
      <c r="H2511" s="244">
        <v>23275542</v>
      </c>
      <c r="J2511" s="321" t="s">
        <v>846</v>
      </c>
      <c r="K2511" s="217">
        <v>18053018</v>
      </c>
      <c r="L2511" s="217">
        <v>7877493</v>
      </c>
      <c r="M2511" s="217">
        <v>1080865</v>
      </c>
      <c r="N2511" s="217">
        <v>1279755</v>
      </c>
      <c r="O2511" s="217">
        <v>2099698</v>
      </c>
      <c r="P2511" s="217">
        <v>592136</v>
      </c>
      <c r="Q2511" s="244">
        <v>30982965</v>
      </c>
    </row>
    <row r="2512" spans="1:17" x14ac:dyDescent="0.25">
      <c r="A2512" s="321" t="s">
        <v>327</v>
      </c>
      <c r="B2512" s="217">
        <v>9805227</v>
      </c>
      <c r="C2512" s="217">
        <v>5862672</v>
      </c>
      <c r="D2512" s="217">
        <v>1361985</v>
      </c>
      <c r="E2512" s="217">
        <v>1081454</v>
      </c>
      <c r="F2512" s="217">
        <v>2729844</v>
      </c>
      <c r="G2512" s="217">
        <v>595549</v>
      </c>
      <c r="H2512" s="244">
        <v>21436731</v>
      </c>
      <c r="J2512" s="321" t="s">
        <v>378</v>
      </c>
      <c r="K2512" s="217">
        <v>15847095</v>
      </c>
      <c r="L2512" s="217">
        <v>7406528</v>
      </c>
      <c r="M2512" s="217">
        <v>1060976</v>
      </c>
      <c r="N2512" s="217">
        <v>1549732</v>
      </c>
      <c r="O2512" s="217">
        <v>2038284</v>
      </c>
      <c r="P2512" s="217">
        <v>484051</v>
      </c>
      <c r="Q2512" s="244">
        <v>28386666</v>
      </c>
    </row>
    <row r="2513" spans="1:17" x14ac:dyDescent="0.25">
      <c r="A2513" s="321" t="s">
        <v>841</v>
      </c>
      <c r="B2513" s="217">
        <v>9738063</v>
      </c>
      <c r="C2513" s="217">
        <v>6156104</v>
      </c>
      <c r="D2513" s="217">
        <v>1010684</v>
      </c>
      <c r="E2513" s="217">
        <v>1102511</v>
      </c>
      <c r="F2513" s="217">
        <v>2006596</v>
      </c>
      <c r="G2513" s="217">
        <v>457693</v>
      </c>
      <c r="H2513" s="244">
        <v>20471651</v>
      </c>
      <c r="J2513" s="321" t="s">
        <v>300</v>
      </c>
      <c r="K2513" s="217">
        <v>19802321</v>
      </c>
      <c r="L2513" s="217">
        <v>7426635</v>
      </c>
      <c r="M2513" s="217">
        <v>1194925</v>
      </c>
      <c r="N2513" s="217">
        <v>1658079</v>
      </c>
      <c r="O2513" s="217">
        <v>2219033</v>
      </c>
      <c r="P2513" s="217">
        <v>645951</v>
      </c>
      <c r="Q2513" s="244">
        <v>32946944</v>
      </c>
    </row>
    <row r="2514" spans="1:17" x14ac:dyDescent="0.25">
      <c r="A2514" s="321" t="s">
        <v>842</v>
      </c>
      <c r="B2514" s="217">
        <v>8256696</v>
      </c>
      <c r="C2514" s="217">
        <v>6442252</v>
      </c>
      <c r="D2514" s="217">
        <v>842987</v>
      </c>
      <c r="E2514" s="217">
        <v>1085304</v>
      </c>
      <c r="F2514" s="217">
        <v>1814975</v>
      </c>
      <c r="G2514" s="217">
        <v>399434</v>
      </c>
      <c r="H2514" s="244">
        <v>18841648</v>
      </c>
      <c r="J2514" s="321" t="s">
        <v>297</v>
      </c>
      <c r="K2514" s="217">
        <v>11885593</v>
      </c>
      <c r="L2514" s="217">
        <v>5403667</v>
      </c>
      <c r="M2514" s="217">
        <v>806423</v>
      </c>
      <c r="N2514" s="217">
        <v>1444128</v>
      </c>
      <c r="O2514" s="217">
        <v>1994895</v>
      </c>
      <c r="P2514" s="217">
        <v>510274</v>
      </c>
      <c r="Q2514" s="244">
        <v>22044980</v>
      </c>
    </row>
    <row r="2515" spans="1:17" x14ac:dyDescent="0.25">
      <c r="A2515" s="321" t="s">
        <v>87</v>
      </c>
      <c r="B2515" s="217">
        <v>7158685</v>
      </c>
      <c r="C2515" s="217">
        <v>7742730</v>
      </c>
      <c r="D2515" s="217">
        <v>1023967</v>
      </c>
      <c r="E2515" s="217">
        <v>1112841</v>
      </c>
      <c r="F2515" s="217">
        <v>1990078</v>
      </c>
      <c r="G2515" s="217">
        <v>411492</v>
      </c>
      <c r="H2515" s="244">
        <v>19439793</v>
      </c>
      <c r="J2515" s="321" t="s">
        <v>296</v>
      </c>
      <c r="K2515" s="217">
        <v>11748645</v>
      </c>
      <c r="L2515" s="217">
        <v>5602542</v>
      </c>
      <c r="M2515" s="217">
        <v>854898</v>
      </c>
      <c r="N2515" s="217">
        <v>2152334</v>
      </c>
      <c r="O2515" s="217">
        <v>2792727</v>
      </c>
      <c r="P2515" s="217">
        <v>762701</v>
      </c>
      <c r="Q2515" s="244">
        <v>23913847</v>
      </c>
    </row>
    <row r="2516" spans="1:17" x14ac:dyDescent="0.25">
      <c r="A2516" s="321" t="s">
        <v>84</v>
      </c>
      <c r="B2516" s="217">
        <v>5984874</v>
      </c>
      <c r="C2516" s="217">
        <v>9497638</v>
      </c>
      <c r="D2516" s="217">
        <v>1408445</v>
      </c>
      <c r="E2516" s="217">
        <v>1205397</v>
      </c>
      <c r="F2516" s="217">
        <v>2004584</v>
      </c>
      <c r="G2516" s="217">
        <v>386072</v>
      </c>
      <c r="H2516" s="244">
        <v>20487010</v>
      </c>
      <c r="J2516" s="321" t="s">
        <v>847</v>
      </c>
      <c r="K2516" s="217">
        <v>10553303</v>
      </c>
      <c r="L2516" s="217">
        <v>5557302</v>
      </c>
      <c r="M2516" s="217">
        <v>681780</v>
      </c>
      <c r="N2516" s="217">
        <v>2530712</v>
      </c>
      <c r="O2516" s="217">
        <v>2802228</v>
      </c>
      <c r="P2516" s="217">
        <v>704436</v>
      </c>
      <c r="Q2516" s="244">
        <v>22829761</v>
      </c>
    </row>
    <row r="2517" spans="1:17" x14ac:dyDescent="0.25">
      <c r="A2517" s="321" t="s">
        <v>326</v>
      </c>
      <c r="B2517" s="217">
        <v>6977802</v>
      </c>
      <c r="C2517" s="217">
        <v>8120884</v>
      </c>
      <c r="D2517" s="217">
        <v>1769952</v>
      </c>
      <c r="E2517" s="217">
        <v>1869649</v>
      </c>
      <c r="F2517" s="217">
        <v>2570613</v>
      </c>
      <c r="G2517" s="217">
        <v>426491</v>
      </c>
      <c r="H2517" s="244">
        <v>21735391</v>
      </c>
      <c r="J2517" s="321" t="s">
        <v>768</v>
      </c>
      <c r="K2517" s="217">
        <v>13753387</v>
      </c>
      <c r="L2517" s="217">
        <v>7253508</v>
      </c>
      <c r="M2517" s="217">
        <v>826761</v>
      </c>
      <c r="N2517" s="217">
        <v>2157595</v>
      </c>
      <c r="O2517" s="217">
        <v>2238333</v>
      </c>
      <c r="P2517" s="217">
        <v>673991</v>
      </c>
      <c r="Q2517" s="244">
        <v>26903575</v>
      </c>
    </row>
    <row r="2518" spans="1:17" x14ac:dyDescent="0.25">
      <c r="A2518" s="321" t="s">
        <v>843</v>
      </c>
      <c r="B2518" s="217">
        <v>11712616</v>
      </c>
      <c r="C2518" s="217">
        <v>8290691</v>
      </c>
      <c r="D2518" s="217">
        <v>2843207</v>
      </c>
      <c r="E2518" s="217">
        <v>1428014</v>
      </c>
      <c r="F2518" s="217">
        <v>2460467</v>
      </c>
      <c r="G2518" s="217">
        <v>428510</v>
      </c>
      <c r="H2518" s="244">
        <v>27163505</v>
      </c>
      <c r="J2518" s="321" t="s">
        <v>295</v>
      </c>
      <c r="K2518" s="217">
        <v>10697198</v>
      </c>
      <c r="L2518" s="217">
        <v>7016239</v>
      </c>
      <c r="M2518" s="217">
        <v>744930</v>
      </c>
      <c r="N2518" s="217">
        <v>1745328</v>
      </c>
      <c r="O2518" s="217">
        <v>1857892</v>
      </c>
      <c r="P2518" s="217">
        <v>718664</v>
      </c>
      <c r="Q2518" s="244">
        <v>22780251</v>
      </c>
    </row>
    <row r="2519" spans="1:17" x14ac:dyDescent="0.25">
      <c r="A2519" s="321" t="s">
        <v>83</v>
      </c>
      <c r="B2519" s="217">
        <v>10008692</v>
      </c>
      <c r="C2519" s="217">
        <v>7653207</v>
      </c>
      <c r="D2519" s="217">
        <v>2225679</v>
      </c>
      <c r="E2519" s="217">
        <v>1303831</v>
      </c>
      <c r="F2519" s="217">
        <v>2428981</v>
      </c>
      <c r="G2519" s="217">
        <v>559696</v>
      </c>
      <c r="H2519" s="244">
        <v>24180086</v>
      </c>
      <c r="J2519" s="321" t="s">
        <v>292</v>
      </c>
      <c r="K2519" s="217">
        <v>8457400</v>
      </c>
      <c r="L2519" s="217">
        <v>5286021</v>
      </c>
      <c r="M2519" s="217">
        <v>610505</v>
      </c>
      <c r="N2519" s="217">
        <v>1923973</v>
      </c>
      <c r="O2519" s="217">
        <v>1871786</v>
      </c>
      <c r="P2519" s="217">
        <v>648372</v>
      </c>
      <c r="Q2519" s="244">
        <v>18798057</v>
      </c>
    </row>
    <row r="2520" spans="1:17" x14ac:dyDescent="0.25">
      <c r="A2520" s="321" t="s">
        <v>82</v>
      </c>
      <c r="B2520" s="217">
        <v>8900784</v>
      </c>
      <c r="C2520" s="217">
        <v>7215233</v>
      </c>
      <c r="D2520" s="217">
        <v>1248718</v>
      </c>
      <c r="E2520" s="217">
        <v>1276631</v>
      </c>
      <c r="F2520" s="217">
        <v>2428328</v>
      </c>
      <c r="G2520" s="217">
        <v>523813</v>
      </c>
      <c r="H2520" s="244">
        <v>21593507</v>
      </c>
      <c r="J2520" s="321" t="s">
        <v>291</v>
      </c>
      <c r="K2520" s="217">
        <v>19258389</v>
      </c>
      <c r="L2520" s="217">
        <v>7593504</v>
      </c>
      <c r="M2520" s="217">
        <v>1227681</v>
      </c>
      <c r="N2520" s="217">
        <v>1726002</v>
      </c>
      <c r="O2520" s="217">
        <v>1937295</v>
      </c>
      <c r="P2520" s="217">
        <v>638867</v>
      </c>
      <c r="Q2520" s="244">
        <v>32381738</v>
      </c>
    </row>
    <row r="2521" spans="1:17" x14ac:dyDescent="0.25">
      <c r="A2521" s="321" t="s">
        <v>79</v>
      </c>
      <c r="B2521" s="217">
        <v>7870655</v>
      </c>
      <c r="C2521" s="217">
        <v>4860937</v>
      </c>
      <c r="D2521" s="217">
        <v>573752</v>
      </c>
      <c r="E2521" s="217">
        <v>1327939</v>
      </c>
      <c r="F2521" s="217">
        <v>2399783</v>
      </c>
      <c r="G2521" s="217">
        <v>390812</v>
      </c>
      <c r="H2521" s="244">
        <v>17423878</v>
      </c>
      <c r="J2521" s="321" t="s">
        <v>848</v>
      </c>
      <c r="K2521" s="217">
        <v>15097849</v>
      </c>
      <c r="L2521" s="217">
        <v>6625386</v>
      </c>
      <c r="M2521" s="217">
        <v>1148328</v>
      </c>
      <c r="N2521" s="217">
        <v>1774981</v>
      </c>
      <c r="O2521" s="217">
        <v>2300286</v>
      </c>
      <c r="P2521" s="217">
        <v>548806</v>
      </c>
      <c r="Q2521" s="244">
        <v>27495636</v>
      </c>
    </row>
    <row r="2522" spans="1:17" x14ac:dyDescent="0.25">
      <c r="A2522" s="321" t="s">
        <v>325</v>
      </c>
      <c r="B2522" s="217">
        <v>9519411</v>
      </c>
      <c r="C2522" s="217">
        <v>5601841</v>
      </c>
      <c r="D2522" s="217">
        <v>744822</v>
      </c>
      <c r="E2522" s="217">
        <v>1233487</v>
      </c>
      <c r="F2522" s="217">
        <v>3089254</v>
      </c>
      <c r="G2522" s="217">
        <v>391635</v>
      </c>
      <c r="H2522" s="244">
        <v>20580450</v>
      </c>
      <c r="J2522" s="321" t="s">
        <v>380</v>
      </c>
      <c r="K2522" s="217">
        <v>12171189</v>
      </c>
      <c r="L2522" s="217">
        <v>6457490</v>
      </c>
      <c r="M2522" s="217">
        <v>932342</v>
      </c>
      <c r="N2522" s="217">
        <v>1687021</v>
      </c>
      <c r="O2522" s="217">
        <v>2720973</v>
      </c>
      <c r="P2522" s="217">
        <v>664611</v>
      </c>
      <c r="Q2522" s="244">
        <v>24633626</v>
      </c>
    </row>
    <row r="2523" spans="1:17" x14ac:dyDescent="0.25">
      <c r="A2523" s="321" t="s">
        <v>844</v>
      </c>
      <c r="B2523" s="217">
        <v>14091668</v>
      </c>
      <c r="C2523" s="217">
        <v>5934288</v>
      </c>
      <c r="D2523" s="217">
        <v>1028313</v>
      </c>
      <c r="E2523" s="217">
        <v>1259701</v>
      </c>
      <c r="F2523" s="217">
        <v>2517205</v>
      </c>
      <c r="G2523" s="217">
        <v>576918</v>
      </c>
      <c r="H2523" s="244">
        <v>25408093</v>
      </c>
      <c r="J2523" s="321" t="s">
        <v>290</v>
      </c>
      <c r="K2523" s="217">
        <v>11750479</v>
      </c>
      <c r="L2523" s="217">
        <v>5475493</v>
      </c>
      <c r="M2523" s="217">
        <v>876194</v>
      </c>
      <c r="N2523" s="217">
        <v>1476000</v>
      </c>
      <c r="O2523" s="217">
        <v>2348812</v>
      </c>
      <c r="P2523" s="217">
        <v>501692</v>
      </c>
      <c r="Q2523" s="244">
        <v>22428670</v>
      </c>
    </row>
    <row r="2524" spans="1:17" x14ac:dyDescent="0.25">
      <c r="A2524" s="321" t="s">
        <v>78</v>
      </c>
      <c r="B2524" s="217">
        <v>15016563</v>
      </c>
      <c r="C2524" s="217">
        <v>7840468</v>
      </c>
      <c r="D2524" s="217">
        <v>1127606</v>
      </c>
      <c r="E2524" s="217">
        <v>1328472</v>
      </c>
      <c r="F2524" s="217">
        <v>2237997</v>
      </c>
      <c r="G2524" s="217">
        <v>676310</v>
      </c>
      <c r="H2524" s="244">
        <v>28227416</v>
      </c>
      <c r="J2524" s="321" t="s">
        <v>287</v>
      </c>
      <c r="K2524" s="217">
        <v>10584879</v>
      </c>
      <c r="L2524" s="217">
        <v>5168149</v>
      </c>
      <c r="M2524" s="217">
        <v>878038</v>
      </c>
      <c r="N2524" s="217">
        <v>1395893</v>
      </c>
      <c r="O2524" s="217">
        <v>1761183</v>
      </c>
      <c r="P2524" s="217">
        <v>651238</v>
      </c>
      <c r="Q2524" s="244">
        <v>20439380</v>
      </c>
    </row>
    <row r="2525" spans="1:17" x14ac:dyDescent="0.25">
      <c r="A2525" s="321" t="s">
        <v>77</v>
      </c>
      <c r="B2525" s="217">
        <v>9585457</v>
      </c>
      <c r="C2525" s="217">
        <v>7076046</v>
      </c>
      <c r="D2525" s="217">
        <v>881194</v>
      </c>
      <c r="E2525" s="217">
        <v>1153967</v>
      </c>
      <c r="F2525" s="217">
        <v>2246964</v>
      </c>
      <c r="G2525" s="217">
        <v>422888</v>
      </c>
      <c r="H2525" s="244">
        <v>21366516</v>
      </c>
      <c r="J2525" s="321" t="s">
        <v>286</v>
      </c>
      <c r="K2525" s="217">
        <v>19836540</v>
      </c>
      <c r="L2525" s="217">
        <v>5020218</v>
      </c>
      <c r="M2525" s="217">
        <v>920903</v>
      </c>
      <c r="N2525" s="217">
        <v>1619384</v>
      </c>
      <c r="O2525" s="217">
        <v>1750616</v>
      </c>
      <c r="P2525" s="217">
        <v>816272</v>
      </c>
      <c r="Q2525" s="244">
        <v>29963933</v>
      </c>
    </row>
    <row r="2526" spans="1:17" x14ac:dyDescent="0.25">
      <c r="A2526" s="321" t="s">
        <v>74</v>
      </c>
      <c r="B2526" s="217">
        <v>7860670</v>
      </c>
      <c r="C2526" s="217">
        <v>6528302</v>
      </c>
      <c r="D2526" s="217">
        <v>713520</v>
      </c>
      <c r="E2526" s="217">
        <v>1064305</v>
      </c>
      <c r="F2526" s="217">
        <v>1804354</v>
      </c>
      <c r="G2526" s="217">
        <v>474900</v>
      </c>
      <c r="H2526" s="244">
        <v>18446051</v>
      </c>
      <c r="J2526" s="321" t="s">
        <v>849</v>
      </c>
      <c r="K2526" s="217">
        <v>26325776</v>
      </c>
      <c r="L2526" s="217">
        <v>5756821</v>
      </c>
      <c r="M2526" s="217">
        <v>975895</v>
      </c>
      <c r="N2526" s="217">
        <v>1455105</v>
      </c>
      <c r="O2526" s="217">
        <v>2131556</v>
      </c>
      <c r="P2526" s="217">
        <v>683202</v>
      </c>
      <c r="Q2526" s="244">
        <v>37328355</v>
      </c>
    </row>
    <row r="2527" spans="1:17" x14ac:dyDescent="0.25">
      <c r="A2527" s="321" t="s">
        <v>324</v>
      </c>
      <c r="B2527" s="217">
        <v>10016915</v>
      </c>
      <c r="C2527" s="217">
        <v>7226102</v>
      </c>
      <c r="D2527" s="217">
        <v>815102</v>
      </c>
      <c r="E2527" s="217">
        <v>1304484</v>
      </c>
      <c r="F2527" s="217">
        <v>2136792</v>
      </c>
      <c r="G2527" s="217">
        <v>600359</v>
      </c>
      <c r="H2527" s="244">
        <v>22099754</v>
      </c>
      <c r="J2527" s="321" t="s">
        <v>285</v>
      </c>
      <c r="K2527" s="217">
        <v>14565841</v>
      </c>
      <c r="L2527" s="217">
        <v>2865898</v>
      </c>
      <c r="M2527" s="217">
        <v>932371</v>
      </c>
      <c r="N2527" s="217">
        <v>1263612</v>
      </c>
      <c r="O2527" s="217">
        <v>1509064</v>
      </c>
      <c r="P2527" s="217">
        <v>732761</v>
      </c>
      <c r="Q2527" s="244">
        <v>21869547</v>
      </c>
    </row>
    <row r="2528" spans="1:17" x14ac:dyDescent="0.25">
      <c r="A2528" s="321" t="s">
        <v>845</v>
      </c>
      <c r="B2528" s="217">
        <v>12773668</v>
      </c>
      <c r="C2528" s="217">
        <v>8056020</v>
      </c>
      <c r="D2528" s="217">
        <v>1095083</v>
      </c>
      <c r="E2528" s="217">
        <v>1279317</v>
      </c>
      <c r="F2528" s="217">
        <v>2777046</v>
      </c>
      <c r="G2528" s="217">
        <v>693012</v>
      </c>
      <c r="H2528" s="244">
        <v>26674146</v>
      </c>
      <c r="J2528" s="321" t="s">
        <v>382</v>
      </c>
      <c r="K2528" s="217">
        <v>38832726</v>
      </c>
      <c r="L2528" s="217">
        <v>4660831</v>
      </c>
      <c r="M2528" s="217">
        <v>863174</v>
      </c>
      <c r="N2528" s="217">
        <v>1847298</v>
      </c>
      <c r="O2528" s="217">
        <v>1847330</v>
      </c>
      <c r="P2528" s="217">
        <v>899602</v>
      </c>
      <c r="Q2528" s="244">
        <v>48950961</v>
      </c>
    </row>
    <row r="2529" spans="1:17" x14ac:dyDescent="0.25">
      <c r="A2529" s="321" t="s">
        <v>73</v>
      </c>
      <c r="B2529" s="217">
        <v>13818180</v>
      </c>
      <c r="C2529" s="217">
        <v>8012246</v>
      </c>
      <c r="D2529" s="217">
        <v>1071100</v>
      </c>
      <c r="E2529" s="217">
        <v>1264910</v>
      </c>
      <c r="F2529" s="217">
        <v>2416983</v>
      </c>
      <c r="G2529" s="217">
        <v>672610</v>
      </c>
      <c r="H2529" s="244">
        <v>27256029</v>
      </c>
      <c r="J2529" s="321" t="s">
        <v>282</v>
      </c>
      <c r="K2529" s="217">
        <v>26508809</v>
      </c>
      <c r="L2529" s="217">
        <v>5514338</v>
      </c>
      <c r="M2529" s="217">
        <v>1023180</v>
      </c>
      <c r="N2529" s="217">
        <v>1926600</v>
      </c>
      <c r="O2529" s="217">
        <v>2121470</v>
      </c>
      <c r="P2529" s="217">
        <v>934139</v>
      </c>
      <c r="Q2529" s="244">
        <v>38028536</v>
      </c>
    </row>
    <row r="2530" spans="1:17" x14ac:dyDescent="0.25">
      <c r="A2530" s="321" t="s">
        <v>72</v>
      </c>
      <c r="B2530" s="217">
        <v>12767264</v>
      </c>
      <c r="C2530" s="217">
        <v>8528486</v>
      </c>
      <c r="D2530" s="217">
        <v>1207538</v>
      </c>
      <c r="E2530" s="217">
        <v>1900297</v>
      </c>
      <c r="F2530" s="217">
        <v>2063013</v>
      </c>
      <c r="G2530" s="217">
        <v>741793</v>
      </c>
      <c r="H2530" s="244">
        <v>27208391</v>
      </c>
      <c r="J2530" s="321" t="s">
        <v>850</v>
      </c>
      <c r="K2530" s="217">
        <v>21035319</v>
      </c>
      <c r="L2530" s="217">
        <v>6158612</v>
      </c>
      <c r="M2530" s="217">
        <v>1027126</v>
      </c>
      <c r="N2530" s="217">
        <v>1583881</v>
      </c>
      <c r="O2530" s="217">
        <v>1994075</v>
      </c>
      <c r="P2530" s="217">
        <v>639995</v>
      </c>
      <c r="Q2530" s="244">
        <v>32439008</v>
      </c>
    </row>
    <row r="2531" spans="1:17" x14ac:dyDescent="0.25">
      <c r="A2531" s="232" t="s">
        <v>1286</v>
      </c>
      <c r="B2531" s="199">
        <v>204137700</v>
      </c>
      <c r="C2531" s="199">
        <v>142710939</v>
      </c>
      <c r="D2531" s="199">
        <v>24055094</v>
      </c>
      <c r="E2531" s="199">
        <v>25596885</v>
      </c>
      <c r="F2531" s="199">
        <v>46471488</v>
      </c>
      <c r="G2531" s="199">
        <v>10343482</v>
      </c>
      <c r="H2531" s="240">
        <v>453315588</v>
      </c>
      <c r="J2531" s="321" t="s">
        <v>383</v>
      </c>
      <c r="K2531" s="217">
        <v>16072478</v>
      </c>
      <c r="L2531" s="217">
        <v>6923373</v>
      </c>
      <c r="M2531" s="217">
        <v>1217311</v>
      </c>
      <c r="N2531" s="217">
        <v>1354814</v>
      </c>
      <c r="O2531" s="217">
        <v>2930763</v>
      </c>
      <c r="P2531" s="217">
        <v>495603</v>
      </c>
      <c r="Q2531" s="244">
        <v>28994342</v>
      </c>
    </row>
    <row r="2532" spans="1:17" x14ac:dyDescent="0.25">
      <c r="A2532" s="234" t="s">
        <v>1287</v>
      </c>
      <c r="B2532" s="224">
        <v>10206885</v>
      </c>
      <c r="C2532" s="224">
        <v>7135546.9500000002</v>
      </c>
      <c r="D2532" s="224">
        <v>1202754.7</v>
      </c>
      <c r="E2532" s="224">
        <v>1279844.25</v>
      </c>
      <c r="F2532" s="224">
        <v>2323574.4</v>
      </c>
      <c r="G2532" s="224">
        <v>517174.1</v>
      </c>
      <c r="H2532" s="224">
        <v>22665779.399999999</v>
      </c>
      <c r="J2532" s="232" t="s">
        <v>1290</v>
      </c>
      <c r="K2532" s="199">
        <v>352838234</v>
      </c>
      <c r="L2532" s="199">
        <v>127050048</v>
      </c>
      <c r="M2532" s="199">
        <v>19884606</v>
      </c>
      <c r="N2532" s="199">
        <v>35552227</v>
      </c>
      <c r="O2532" s="199">
        <v>45268299</v>
      </c>
      <c r="P2532" s="199">
        <v>13947364</v>
      </c>
      <c r="Q2532" s="240">
        <v>594540778</v>
      </c>
    </row>
    <row r="2533" spans="1:17" x14ac:dyDescent="0.25">
      <c r="B2533" s="98"/>
      <c r="C2533" s="98"/>
      <c r="D2533" s="98"/>
      <c r="E2533" s="98"/>
      <c r="F2533" s="98"/>
      <c r="G2533" s="98"/>
      <c r="H2533" s="274"/>
      <c r="J2533" s="234" t="s">
        <v>1291</v>
      </c>
      <c r="K2533" s="224">
        <v>16801820.666666668</v>
      </c>
      <c r="L2533" s="224">
        <v>6050002.2857142854</v>
      </c>
      <c r="M2533" s="224">
        <v>946886</v>
      </c>
      <c r="N2533" s="224">
        <v>1692963.1904761905</v>
      </c>
      <c r="O2533" s="224">
        <v>2155633.2857142859</v>
      </c>
      <c r="P2533" s="224">
        <v>664160.19047619053</v>
      </c>
      <c r="Q2533" s="224">
        <v>28311465.619047619</v>
      </c>
    </row>
    <row r="2534" spans="1:17" x14ac:dyDescent="0.25">
      <c r="H2534" s="273"/>
      <c r="J2534" s="343"/>
      <c r="K2534" s="344"/>
      <c r="L2534" s="344"/>
      <c r="M2534" s="344"/>
      <c r="N2534" s="344"/>
      <c r="O2534" s="344"/>
      <c r="P2534" s="344"/>
      <c r="Q2534" s="344"/>
    </row>
    <row r="2535" spans="1:17" x14ac:dyDescent="0.25">
      <c r="A2535" s="321" t="s">
        <v>322</v>
      </c>
      <c r="B2535" s="217">
        <v>9562583</v>
      </c>
      <c r="C2535" s="217">
        <v>8118112</v>
      </c>
      <c r="D2535" s="217">
        <v>956718</v>
      </c>
      <c r="E2535" s="217">
        <v>1600036</v>
      </c>
      <c r="F2535" s="217">
        <v>1878223</v>
      </c>
      <c r="G2535" s="217">
        <v>650950</v>
      </c>
      <c r="H2535" s="244">
        <v>22766622</v>
      </c>
      <c r="J2535" s="321" t="s">
        <v>281</v>
      </c>
      <c r="K2535" s="217">
        <v>18408237</v>
      </c>
      <c r="L2535" s="217">
        <v>7030735</v>
      </c>
      <c r="M2535" s="217">
        <v>1083433</v>
      </c>
      <c r="N2535" s="217">
        <v>1392585</v>
      </c>
      <c r="O2535" s="217">
        <v>2059761</v>
      </c>
      <c r="P2535" s="217">
        <v>770593</v>
      </c>
      <c r="Q2535" s="244">
        <v>30745344</v>
      </c>
    </row>
    <row r="2536" spans="1:17" x14ac:dyDescent="0.25">
      <c r="A2536" s="321" t="s">
        <v>321</v>
      </c>
      <c r="B2536" s="217">
        <v>14176392</v>
      </c>
      <c r="C2536" s="217">
        <v>8834739</v>
      </c>
      <c r="D2536" s="217">
        <v>1183464</v>
      </c>
      <c r="E2536" s="217">
        <v>1644926</v>
      </c>
      <c r="F2536" s="217">
        <v>2187033</v>
      </c>
      <c r="G2536" s="217">
        <v>645329</v>
      </c>
      <c r="H2536" s="244">
        <v>28671883</v>
      </c>
      <c r="J2536" s="321" t="s">
        <v>278</v>
      </c>
      <c r="K2536" s="217">
        <v>11448954</v>
      </c>
      <c r="L2536" s="217">
        <v>6807600</v>
      </c>
      <c r="M2536" s="217">
        <v>1028218</v>
      </c>
      <c r="N2536" s="217">
        <v>1435702</v>
      </c>
      <c r="O2536" s="217">
        <v>2331694</v>
      </c>
      <c r="P2536" s="217">
        <v>1085131</v>
      </c>
      <c r="Q2536" s="244">
        <v>24137299</v>
      </c>
    </row>
    <row r="2537" spans="1:17" x14ac:dyDescent="0.25">
      <c r="A2537" s="321" t="s">
        <v>604</v>
      </c>
      <c r="B2537" s="217">
        <v>14995528</v>
      </c>
      <c r="C2537" s="217">
        <v>8440160</v>
      </c>
      <c r="D2537" s="217">
        <v>1113123</v>
      </c>
      <c r="E2537" s="217">
        <v>1327008</v>
      </c>
      <c r="F2537" s="217">
        <v>2733456</v>
      </c>
      <c r="G2537" s="217">
        <v>559188</v>
      </c>
      <c r="H2537" s="244">
        <v>29168463</v>
      </c>
      <c r="J2537" s="321" t="s">
        <v>277</v>
      </c>
      <c r="K2537" s="217">
        <v>13680868</v>
      </c>
      <c r="L2537" s="217">
        <v>6882693</v>
      </c>
      <c r="M2537" s="217">
        <v>978783</v>
      </c>
      <c r="N2537" s="217">
        <v>1417414</v>
      </c>
      <c r="O2537" s="217">
        <v>2101092</v>
      </c>
      <c r="P2537" s="217">
        <v>691713</v>
      </c>
      <c r="Q2537" s="244">
        <v>25752563</v>
      </c>
    </row>
    <row r="2538" spans="1:17" x14ac:dyDescent="0.25">
      <c r="A2538" s="321" t="s">
        <v>374</v>
      </c>
      <c r="B2538" s="217">
        <v>11220760</v>
      </c>
      <c r="C2538" s="217">
        <v>7181236</v>
      </c>
      <c r="D2538" s="217">
        <v>917738</v>
      </c>
      <c r="E2538" s="217">
        <v>1551834</v>
      </c>
      <c r="F2538" s="217">
        <v>3100695</v>
      </c>
      <c r="G2538" s="217">
        <v>468873</v>
      </c>
      <c r="H2538" s="244">
        <v>24441136</v>
      </c>
      <c r="J2538" s="321" t="s">
        <v>763</v>
      </c>
      <c r="K2538" s="217">
        <v>12543831</v>
      </c>
      <c r="L2538" s="217">
        <v>6825457</v>
      </c>
      <c r="M2538" s="217">
        <v>787883</v>
      </c>
      <c r="N2538" s="217">
        <v>1592758</v>
      </c>
      <c r="O2538" s="217">
        <v>2802224</v>
      </c>
      <c r="P2538" s="217">
        <v>515476</v>
      </c>
      <c r="Q2538" s="244">
        <v>25067629</v>
      </c>
    </row>
    <row r="2539" spans="1:17" x14ac:dyDescent="0.25">
      <c r="A2539" s="321" t="s">
        <v>320</v>
      </c>
      <c r="B2539" s="217">
        <v>14450278</v>
      </c>
      <c r="C2539" s="217">
        <v>9301896</v>
      </c>
      <c r="D2539" s="217">
        <v>1217617</v>
      </c>
      <c r="E2539" s="217">
        <v>1307683</v>
      </c>
      <c r="F2539" s="217">
        <v>3024894</v>
      </c>
      <c r="G2539" s="217">
        <v>653542</v>
      </c>
      <c r="H2539" s="244">
        <v>29955910</v>
      </c>
      <c r="J2539" s="321" t="s">
        <v>851</v>
      </c>
      <c r="K2539" s="217">
        <v>12376745</v>
      </c>
      <c r="L2539" s="217">
        <v>6894381</v>
      </c>
      <c r="M2539" s="217">
        <v>1298020</v>
      </c>
      <c r="N2539" s="217">
        <v>1548021</v>
      </c>
      <c r="O2539" s="217">
        <v>2340345</v>
      </c>
      <c r="P2539" s="217">
        <v>533298</v>
      </c>
      <c r="Q2539" s="244">
        <v>24990810</v>
      </c>
    </row>
    <row r="2540" spans="1:17" x14ac:dyDescent="0.25">
      <c r="A2540" s="321" t="s">
        <v>317</v>
      </c>
      <c r="B2540" s="217">
        <v>5327478</v>
      </c>
      <c r="C2540" s="217">
        <v>6371499</v>
      </c>
      <c r="D2540" s="217">
        <v>765164</v>
      </c>
      <c r="E2540" s="217">
        <v>1277498</v>
      </c>
      <c r="F2540" s="217">
        <v>2492756</v>
      </c>
      <c r="G2540" s="217">
        <v>538424</v>
      </c>
      <c r="H2540" s="244">
        <v>16772819</v>
      </c>
      <c r="J2540" s="321" t="s">
        <v>276</v>
      </c>
      <c r="K2540" s="217">
        <v>15194901</v>
      </c>
      <c r="L2540" s="217">
        <v>9754941</v>
      </c>
      <c r="M2540" s="217">
        <v>1285575</v>
      </c>
      <c r="N2540" s="217">
        <v>1390577</v>
      </c>
      <c r="O2540" s="217">
        <v>2091594</v>
      </c>
      <c r="P2540" s="217">
        <v>725549</v>
      </c>
      <c r="Q2540" s="244">
        <v>30443137</v>
      </c>
    </row>
    <row r="2541" spans="1:17" x14ac:dyDescent="0.25">
      <c r="A2541" s="321" t="s">
        <v>316</v>
      </c>
      <c r="B2541" s="217">
        <v>11063007</v>
      </c>
      <c r="C2541" s="217">
        <v>6750600</v>
      </c>
      <c r="D2541" s="217">
        <v>914571</v>
      </c>
      <c r="E2541" s="217">
        <v>1350642</v>
      </c>
      <c r="F2541" s="217">
        <v>2441393</v>
      </c>
      <c r="G2541" s="217">
        <v>428789</v>
      </c>
      <c r="H2541" s="244">
        <v>22949002</v>
      </c>
      <c r="J2541" s="321" t="s">
        <v>273</v>
      </c>
      <c r="K2541" s="217">
        <v>9092057</v>
      </c>
      <c r="L2541" s="217">
        <v>9502701</v>
      </c>
      <c r="M2541" s="217">
        <v>1357506</v>
      </c>
      <c r="N2541" s="217">
        <v>1315607</v>
      </c>
      <c r="O2541" s="217">
        <v>2596088</v>
      </c>
      <c r="P2541" s="217">
        <v>503063</v>
      </c>
      <c r="Q2541" s="244">
        <v>24367022</v>
      </c>
    </row>
    <row r="2542" spans="1:17" x14ac:dyDescent="0.25">
      <c r="A2542" s="321" t="s">
        <v>605</v>
      </c>
      <c r="B2542" s="217">
        <v>12203338</v>
      </c>
      <c r="C2542" s="217">
        <v>6215406</v>
      </c>
      <c r="D2542" s="217">
        <v>814178</v>
      </c>
      <c r="E2542" s="217">
        <v>1359282</v>
      </c>
      <c r="F2542" s="217">
        <v>2792848</v>
      </c>
      <c r="G2542" s="217">
        <v>472878</v>
      </c>
      <c r="H2542" s="244">
        <v>23857930</v>
      </c>
      <c r="J2542" s="321" t="s">
        <v>272</v>
      </c>
      <c r="K2542" s="217">
        <v>12834198</v>
      </c>
      <c r="L2542" s="217">
        <v>7971222</v>
      </c>
      <c r="M2542" s="217">
        <v>2051027</v>
      </c>
      <c r="N2542" s="217">
        <v>1253706</v>
      </c>
      <c r="O2542" s="217">
        <v>2593117</v>
      </c>
      <c r="P2542" s="217">
        <v>513629</v>
      </c>
      <c r="Q2542" s="244">
        <v>27216899</v>
      </c>
    </row>
    <row r="2543" spans="1:17" x14ac:dyDescent="0.25">
      <c r="A2543" s="321" t="s">
        <v>375</v>
      </c>
      <c r="B2543" s="217">
        <v>14575230</v>
      </c>
      <c r="C2543" s="217">
        <v>7885208</v>
      </c>
      <c r="D2543" s="217">
        <v>928192</v>
      </c>
      <c r="E2543" s="217">
        <v>2118887</v>
      </c>
      <c r="F2543" s="217">
        <v>2504061</v>
      </c>
      <c r="G2543" s="217">
        <v>493682</v>
      </c>
      <c r="H2543" s="244">
        <v>28505260</v>
      </c>
      <c r="J2543" s="321" t="s">
        <v>764</v>
      </c>
      <c r="K2543" s="217">
        <v>20076096</v>
      </c>
      <c r="L2543" s="217">
        <v>8482494</v>
      </c>
      <c r="M2543" s="217">
        <v>2717817</v>
      </c>
      <c r="N2543" s="217">
        <v>1414573</v>
      </c>
      <c r="O2543" s="217">
        <v>2452696</v>
      </c>
      <c r="P2543" s="217">
        <v>636783</v>
      </c>
      <c r="Q2543" s="244">
        <v>35780459</v>
      </c>
    </row>
    <row r="2544" spans="1:17" x14ac:dyDescent="0.25">
      <c r="A2544" s="321" t="s">
        <v>315</v>
      </c>
      <c r="B2544" s="217">
        <v>9777223</v>
      </c>
      <c r="C2544" s="217">
        <v>8778043</v>
      </c>
      <c r="D2544" s="217">
        <v>915565</v>
      </c>
      <c r="E2544" s="217">
        <v>1440796</v>
      </c>
      <c r="F2544" s="217">
        <v>2586058</v>
      </c>
      <c r="G2544" s="217">
        <v>898709</v>
      </c>
      <c r="H2544" s="244">
        <v>24396394</v>
      </c>
      <c r="J2544" s="321" t="s">
        <v>852</v>
      </c>
      <c r="K2544" s="217">
        <v>25075674</v>
      </c>
      <c r="L2544" s="217">
        <v>10007805</v>
      </c>
      <c r="M2544" s="217">
        <v>2415405</v>
      </c>
      <c r="N2544" s="217">
        <v>1099655</v>
      </c>
      <c r="O2544" s="217">
        <v>2308612</v>
      </c>
      <c r="P2544" s="217">
        <v>791638</v>
      </c>
      <c r="Q2544" s="244">
        <v>41698789</v>
      </c>
    </row>
    <row r="2545" spans="1:17" x14ac:dyDescent="0.25">
      <c r="A2545" s="321" t="s">
        <v>312</v>
      </c>
      <c r="B2545" s="217">
        <v>7594157</v>
      </c>
      <c r="C2545" s="217">
        <v>6956470</v>
      </c>
      <c r="D2545" s="217">
        <v>671320</v>
      </c>
      <c r="E2545" s="217">
        <v>1094236</v>
      </c>
      <c r="F2545" s="217">
        <v>2044598</v>
      </c>
      <c r="G2545" s="217">
        <v>506884</v>
      </c>
      <c r="H2545" s="244">
        <v>18867665</v>
      </c>
      <c r="J2545" s="321" t="s">
        <v>271</v>
      </c>
      <c r="K2545" s="217">
        <v>14250667</v>
      </c>
      <c r="L2545" s="217">
        <v>6836602</v>
      </c>
      <c r="M2545" s="217">
        <v>1464317</v>
      </c>
      <c r="N2545" s="217">
        <v>1237513</v>
      </c>
      <c r="O2545" s="217">
        <v>2033336</v>
      </c>
      <c r="P2545" s="217">
        <v>549094</v>
      </c>
      <c r="Q2545" s="244">
        <v>26371529</v>
      </c>
    </row>
    <row r="2546" spans="1:17" x14ac:dyDescent="0.25">
      <c r="A2546" s="321" t="s">
        <v>311</v>
      </c>
      <c r="B2546" s="217">
        <v>15306189</v>
      </c>
      <c r="C2546" s="217">
        <v>7450919</v>
      </c>
      <c r="D2546" s="217">
        <v>917607</v>
      </c>
      <c r="E2546" s="217">
        <v>1185012</v>
      </c>
      <c r="F2546" s="217">
        <v>1924684</v>
      </c>
      <c r="G2546" s="217">
        <v>518057</v>
      </c>
      <c r="H2546" s="244">
        <v>27302468</v>
      </c>
      <c r="J2546" s="321" t="s">
        <v>268</v>
      </c>
      <c r="K2546" s="217">
        <v>7513257</v>
      </c>
      <c r="L2546" s="217">
        <v>4610487</v>
      </c>
      <c r="M2546" s="217">
        <v>666940</v>
      </c>
      <c r="N2546" s="217">
        <v>1216440</v>
      </c>
      <c r="O2546" s="217">
        <v>1929796</v>
      </c>
      <c r="P2546" s="217">
        <v>425134</v>
      </c>
      <c r="Q2546" s="244">
        <v>16362054</v>
      </c>
    </row>
    <row r="2547" spans="1:17" x14ac:dyDescent="0.25">
      <c r="A2547" s="321" t="s">
        <v>606</v>
      </c>
      <c r="B2547" s="217">
        <v>13385772</v>
      </c>
      <c r="C2547" s="217">
        <v>8593419</v>
      </c>
      <c r="D2547" s="217">
        <v>816734</v>
      </c>
      <c r="E2547" s="217">
        <v>1407242</v>
      </c>
      <c r="F2547" s="217">
        <v>2133119</v>
      </c>
      <c r="G2547" s="217">
        <v>750512</v>
      </c>
      <c r="H2547" s="244">
        <v>27086798</v>
      </c>
      <c r="J2547" s="321" t="s">
        <v>267</v>
      </c>
      <c r="K2547" s="217">
        <v>7583055</v>
      </c>
      <c r="L2547" s="217">
        <v>4887083</v>
      </c>
      <c r="M2547" s="217">
        <v>824087</v>
      </c>
      <c r="N2547" s="217">
        <v>1266133</v>
      </c>
      <c r="O2547" s="217">
        <v>1853981</v>
      </c>
      <c r="P2547" s="217">
        <v>474122</v>
      </c>
      <c r="Q2547" s="244">
        <v>16888461</v>
      </c>
    </row>
    <row r="2548" spans="1:17" x14ac:dyDescent="0.25">
      <c r="A2548" s="321" t="s">
        <v>376</v>
      </c>
      <c r="B2548" s="217">
        <v>16201100</v>
      </c>
      <c r="C2548" s="217">
        <v>10563556</v>
      </c>
      <c r="D2548" s="217">
        <v>1006210</v>
      </c>
      <c r="E2548" s="217">
        <v>1985924</v>
      </c>
      <c r="F2548" s="217">
        <v>2197910</v>
      </c>
      <c r="G2548" s="217">
        <v>678820</v>
      </c>
      <c r="H2548" s="244">
        <v>32633520</v>
      </c>
      <c r="J2548" s="321" t="s">
        <v>765</v>
      </c>
      <c r="K2548" s="217">
        <v>10473096</v>
      </c>
      <c r="L2548" s="217">
        <v>7201382</v>
      </c>
      <c r="M2548" s="217">
        <v>791016</v>
      </c>
      <c r="N2548" s="217">
        <v>1200027</v>
      </c>
      <c r="O2548" s="217">
        <v>1875749</v>
      </c>
      <c r="P2548" s="217">
        <v>443522</v>
      </c>
      <c r="Q2548" s="244">
        <v>21984792</v>
      </c>
    </row>
    <row r="2549" spans="1:17" x14ac:dyDescent="0.25">
      <c r="A2549" s="321" t="s">
        <v>310</v>
      </c>
      <c r="B2549" s="217">
        <v>13159964</v>
      </c>
      <c r="C2549" s="217">
        <v>8946232</v>
      </c>
      <c r="D2549" s="217">
        <v>785960</v>
      </c>
      <c r="E2549" s="217">
        <v>1855462</v>
      </c>
      <c r="F2549" s="217">
        <v>1968963</v>
      </c>
      <c r="G2549" s="217">
        <v>831715</v>
      </c>
      <c r="H2549" s="244">
        <v>27548296</v>
      </c>
      <c r="J2549" s="321" t="s">
        <v>853</v>
      </c>
      <c r="K2549" s="217">
        <v>9074720</v>
      </c>
      <c r="L2549" s="217">
        <v>6640277</v>
      </c>
      <c r="M2549" s="217">
        <v>818171</v>
      </c>
      <c r="N2549" s="217">
        <v>1078384</v>
      </c>
      <c r="O2549" s="217">
        <v>1829123</v>
      </c>
      <c r="P2549" s="217">
        <v>410622</v>
      </c>
      <c r="Q2549" s="244">
        <v>19851297</v>
      </c>
    </row>
    <row r="2550" spans="1:17" x14ac:dyDescent="0.25">
      <c r="A2550" s="321" t="s">
        <v>307</v>
      </c>
      <c r="B2550" s="217">
        <v>11543590</v>
      </c>
      <c r="C2550" s="217">
        <v>8096506</v>
      </c>
      <c r="D2550" s="217">
        <v>861078</v>
      </c>
      <c r="E2550" s="217">
        <v>1340719</v>
      </c>
      <c r="F2550" s="217">
        <v>1735685</v>
      </c>
      <c r="G2550" s="217">
        <v>576231</v>
      </c>
      <c r="H2550" s="244">
        <v>24153809</v>
      </c>
      <c r="J2550" s="321" t="s">
        <v>266</v>
      </c>
      <c r="K2550" s="217">
        <v>6691365</v>
      </c>
      <c r="L2550" s="217">
        <v>5352713</v>
      </c>
      <c r="M2550" s="217">
        <v>812299</v>
      </c>
      <c r="N2550" s="217">
        <v>951657</v>
      </c>
      <c r="O2550" s="217">
        <v>1438662</v>
      </c>
      <c r="P2550" s="217">
        <v>530681</v>
      </c>
      <c r="Q2550" s="244">
        <v>15777377</v>
      </c>
    </row>
    <row r="2551" spans="1:17" x14ac:dyDescent="0.25">
      <c r="A2551" s="321" t="s">
        <v>306</v>
      </c>
      <c r="B2551" s="217">
        <v>11087426</v>
      </c>
      <c r="C2551" s="217">
        <v>7184561</v>
      </c>
      <c r="D2551" s="217">
        <v>923858</v>
      </c>
      <c r="E2551" s="217">
        <v>1610752</v>
      </c>
      <c r="F2551" s="217">
        <v>2138135</v>
      </c>
      <c r="G2551" s="217">
        <v>594817</v>
      </c>
      <c r="H2551" s="244">
        <v>23539549</v>
      </c>
      <c r="J2551" s="321" t="s">
        <v>263</v>
      </c>
      <c r="K2551" s="217">
        <v>3286440</v>
      </c>
      <c r="L2551" s="217">
        <v>3115182</v>
      </c>
      <c r="M2551" s="217">
        <v>335965</v>
      </c>
      <c r="N2551" s="217">
        <v>873266</v>
      </c>
      <c r="O2551" s="217">
        <v>1291259</v>
      </c>
      <c r="P2551" s="217">
        <v>275999</v>
      </c>
      <c r="Q2551" s="244">
        <v>9178111</v>
      </c>
    </row>
    <row r="2552" spans="1:17" x14ac:dyDescent="0.25">
      <c r="A2552" s="321" t="s">
        <v>607</v>
      </c>
      <c r="B2552" s="217">
        <v>10248535</v>
      </c>
      <c r="C2552" s="217">
        <v>7950950</v>
      </c>
      <c r="D2552" s="217">
        <v>872785</v>
      </c>
      <c r="E2552" s="217">
        <v>1514254</v>
      </c>
      <c r="F2552" s="217">
        <v>2160361</v>
      </c>
      <c r="G2552" s="217">
        <v>653051</v>
      </c>
      <c r="H2552" s="244">
        <v>23399936</v>
      </c>
      <c r="J2552" s="321" t="s">
        <v>766</v>
      </c>
      <c r="K2552" s="217">
        <v>6044696</v>
      </c>
      <c r="L2552" s="217">
        <v>4375900</v>
      </c>
      <c r="M2552" s="217">
        <v>711080</v>
      </c>
      <c r="N2552" s="217">
        <v>881280</v>
      </c>
      <c r="O2552" s="217">
        <v>1413940</v>
      </c>
      <c r="P2552" s="217">
        <v>473208</v>
      </c>
      <c r="Q2552" s="244">
        <v>13900104</v>
      </c>
    </row>
    <row r="2553" spans="1:17" x14ac:dyDescent="0.25">
      <c r="A2553" s="321" t="s">
        <v>377</v>
      </c>
      <c r="B2553" s="217">
        <v>12600943</v>
      </c>
      <c r="C2553" s="217">
        <v>9777688</v>
      </c>
      <c r="D2553" s="217">
        <v>1056759</v>
      </c>
      <c r="E2553" s="217">
        <v>1573078</v>
      </c>
      <c r="F2553" s="217">
        <v>2203467</v>
      </c>
      <c r="G2553" s="217">
        <v>604484</v>
      </c>
      <c r="H2553" s="244">
        <v>27816419</v>
      </c>
      <c r="J2553" s="321" t="s">
        <v>854</v>
      </c>
      <c r="K2553" s="217">
        <v>6263722</v>
      </c>
      <c r="L2553" s="217">
        <v>3766093</v>
      </c>
      <c r="M2553" s="217">
        <v>787647</v>
      </c>
      <c r="N2553" s="217">
        <v>840063</v>
      </c>
      <c r="O2553" s="217">
        <v>1590482</v>
      </c>
      <c r="P2553" s="217">
        <v>415451</v>
      </c>
      <c r="Q2553" s="244">
        <v>13663458</v>
      </c>
    </row>
    <row r="2554" spans="1:17" x14ac:dyDescent="0.25">
      <c r="A2554" s="321" t="s">
        <v>305</v>
      </c>
      <c r="B2554" s="217">
        <v>9922649</v>
      </c>
      <c r="C2554" s="217">
        <v>9059346</v>
      </c>
      <c r="D2554" s="217">
        <v>940987</v>
      </c>
      <c r="E2554" s="217">
        <v>1602500</v>
      </c>
      <c r="F2554" s="217">
        <v>1877218</v>
      </c>
      <c r="G2554" s="217">
        <v>644488</v>
      </c>
      <c r="H2554" s="244">
        <v>24047188</v>
      </c>
      <c r="J2554" s="321" t="s">
        <v>262</v>
      </c>
      <c r="K2554" s="217">
        <v>6655188</v>
      </c>
      <c r="L2554" s="217">
        <v>5184586</v>
      </c>
      <c r="M2554" s="217">
        <v>765475</v>
      </c>
      <c r="N2554" s="217">
        <v>830783</v>
      </c>
      <c r="O2554" s="217">
        <v>1329451</v>
      </c>
      <c r="P2554" s="217">
        <v>360663</v>
      </c>
      <c r="Q2554" s="244">
        <v>15126146</v>
      </c>
    </row>
    <row r="2555" spans="1:17" x14ac:dyDescent="0.25">
      <c r="A2555" s="321" t="s">
        <v>302</v>
      </c>
      <c r="B2555" s="217">
        <v>8418915</v>
      </c>
      <c r="C2555" s="217">
        <v>7339459</v>
      </c>
      <c r="D2555" s="217">
        <v>827342</v>
      </c>
      <c r="E2555" s="217">
        <v>1371534</v>
      </c>
      <c r="F2555" s="217">
        <v>1841024</v>
      </c>
      <c r="G2555" s="217">
        <v>571550</v>
      </c>
      <c r="H2555" s="244">
        <v>20369824</v>
      </c>
      <c r="J2555" s="232" t="s">
        <v>1292</v>
      </c>
      <c r="K2555" s="199">
        <v>228567767</v>
      </c>
      <c r="L2555" s="199">
        <v>132130334</v>
      </c>
      <c r="M2555" s="199">
        <v>22980664</v>
      </c>
      <c r="N2555" s="199">
        <v>24236144</v>
      </c>
      <c r="O2555" s="199">
        <v>40263002</v>
      </c>
      <c r="P2555" s="199">
        <v>11125369</v>
      </c>
      <c r="Q2555" s="240">
        <v>459303280</v>
      </c>
    </row>
    <row r="2556" spans="1:17" x14ac:dyDescent="0.25">
      <c r="A2556" s="321" t="s">
        <v>301</v>
      </c>
      <c r="B2556" s="217">
        <v>12714445</v>
      </c>
      <c r="C2556" s="217">
        <v>7105520</v>
      </c>
      <c r="D2556" s="217">
        <v>1154234</v>
      </c>
      <c r="E2556" s="217">
        <v>1245479</v>
      </c>
      <c r="F2556" s="217">
        <v>2445536</v>
      </c>
      <c r="G2556" s="217">
        <v>570861</v>
      </c>
      <c r="H2556" s="244">
        <v>25236075</v>
      </c>
      <c r="J2556" s="234" t="s">
        <v>1293</v>
      </c>
      <c r="K2556" s="224">
        <v>11428388.35</v>
      </c>
      <c r="L2556" s="224">
        <v>6606516.7000000002</v>
      </c>
      <c r="M2556" s="224">
        <v>1149033.2</v>
      </c>
      <c r="N2556" s="224">
        <v>1211807.2</v>
      </c>
      <c r="O2556" s="224">
        <v>2013150.1</v>
      </c>
      <c r="P2556" s="224">
        <v>556268.44999999995</v>
      </c>
      <c r="Q2556" s="224">
        <v>22965164</v>
      </c>
    </row>
    <row r="2557" spans="1:17" x14ac:dyDescent="0.25">
      <c r="A2557" s="232" t="s">
        <v>1288</v>
      </c>
      <c r="B2557" s="199">
        <v>259535502</v>
      </c>
      <c r="C2557" s="199">
        <v>176901525</v>
      </c>
      <c r="D2557" s="199">
        <v>20561204</v>
      </c>
      <c r="E2557" s="199">
        <v>32764784</v>
      </c>
      <c r="F2557" s="199">
        <v>50412117</v>
      </c>
      <c r="G2557" s="199">
        <v>13311834</v>
      </c>
      <c r="H2557" s="240">
        <v>553486966</v>
      </c>
    </row>
    <row r="2558" spans="1:17" x14ac:dyDescent="0.25">
      <c r="A2558" s="234" t="s">
        <v>1289</v>
      </c>
      <c r="B2558" s="224">
        <v>11797068.272727273</v>
      </c>
      <c r="C2558" s="224">
        <v>8040978.4090909092</v>
      </c>
      <c r="D2558" s="224">
        <v>934600.18181818177</v>
      </c>
      <c r="E2558" s="224">
        <v>1489308.3636363635</v>
      </c>
      <c r="F2558" s="224">
        <v>2291459.8636363638</v>
      </c>
      <c r="G2558" s="224">
        <v>605083.36363636365</v>
      </c>
      <c r="H2558" s="224">
        <v>25158498.454545453</v>
      </c>
    </row>
    <row r="2559" spans="1:17" s="273" customFormat="1" ht="15" customHeight="1" x14ac:dyDescent="0.25">
      <c r="A2559" s="348"/>
      <c r="B2559" s="349"/>
      <c r="C2559" s="349"/>
      <c r="D2559" s="349"/>
      <c r="E2559" s="349"/>
      <c r="F2559" s="349"/>
      <c r="G2559" s="349"/>
      <c r="H2559" s="349"/>
    </row>
    <row r="2560" spans="1:17" ht="35.25" customHeight="1" x14ac:dyDescent="0.25">
      <c r="A2560" s="461" t="s">
        <v>1162</v>
      </c>
      <c r="B2560" s="461"/>
      <c r="C2560" s="461"/>
      <c r="D2560" s="461"/>
      <c r="E2560" s="461"/>
      <c r="F2560" s="461"/>
      <c r="G2560" s="461"/>
      <c r="H2560" s="461"/>
      <c r="I2560" s="461"/>
      <c r="J2560" s="461"/>
      <c r="K2560" s="461"/>
      <c r="L2560" s="461"/>
      <c r="M2560" s="461"/>
      <c r="N2560" s="461"/>
      <c r="O2560" s="461"/>
      <c r="P2560" s="461"/>
      <c r="Q2560" s="461"/>
    </row>
    <row r="2561" spans="1:17" s="273" customFormat="1" ht="15" customHeight="1" x14ac:dyDescent="0.25">
      <c r="A2561" s="348"/>
      <c r="B2561" s="349"/>
      <c r="C2561" s="349"/>
      <c r="D2561" s="349"/>
      <c r="E2561" s="349"/>
      <c r="F2561" s="349"/>
      <c r="G2561" s="349"/>
      <c r="H2561" s="349"/>
      <c r="M2561" s="488" t="s">
        <v>1326</v>
      </c>
      <c r="N2561" s="488"/>
      <c r="O2561" s="488"/>
      <c r="P2561" s="488"/>
      <c r="Q2561" s="488"/>
    </row>
    <row r="2562" spans="1:17" ht="28.5" customHeight="1" x14ac:dyDescent="0.3">
      <c r="A2562" s="134">
        <v>2024</v>
      </c>
    </row>
    <row r="2563" spans="1:17" ht="27.95" customHeight="1" x14ac:dyDescent="0.25">
      <c r="A2563" s="279" t="s">
        <v>177</v>
      </c>
      <c r="B2563" s="280" t="s">
        <v>0</v>
      </c>
      <c r="C2563" s="280" t="s">
        <v>1</v>
      </c>
      <c r="D2563" s="280" t="s">
        <v>2</v>
      </c>
      <c r="E2563" s="280" t="s">
        <v>877</v>
      </c>
      <c r="F2563" s="280" t="s">
        <v>50</v>
      </c>
      <c r="G2563" s="280" t="s">
        <v>52</v>
      </c>
      <c r="H2563" s="280" t="s">
        <v>13</v>
      </c>
      <c r="J2563" s="279" t="s">
        <v>177</v>
      </c>
      <c r="K2563" s="280" t="s">
        <v>0</v>
      </c>
      <c r="L2563" s="280" t="s">
        <v>1</v>
      </c>
      <c r="M2563" s="280" t="s">
        <v>2</v>
      </c>
      <c r="N2563" s="280" t="s">
        <v>877</v>
      </c>
      <c r="O2563" s="280" t="s">
        <v>50</v>
      </c>
      <c r="P2563" s="280" t="s">
        <v>52</v>
      </c>
      <c r="Q2563" s="280" t="s">
        <v>13</v>
      </c>
    </row>
    <row r="2564" spans="1:17" x14ac:dyDescent="0.25">
      <c r="A2564" s="347" t="s">
        <v>259</v>
      </c>
      <c r="B2564" s="346">
        <v>9385293</v>
      </c>
      <c r="C2564" s="346">
        <v>6338381</v>
      </c>
      <c r="D2564" s="346">
        <v>845967</v>
      </c>
      <c r="E2564" s="346">
        <v>1386107</v>
      </c>
      <c r="F2564" s="346">
        <v>1950819</v>
      </c>
      <c r="G2564" s="346">
        <v>508065</v>
      </c>
      <c r="H2564" s="352">
        <v>20414632</v>
      </c>
      <c r="J2564" s="347" t="s">
        <v>444</v>
      </c>
      <c r="K2564" s="346">
        <v>15699818</v>
      </c>
      <c r="L2564" s="346">
        <v>6975521</v>
      </c>
      <c r="M2564" s="346">
        <v>939964</v>
      </c>
      <c r="N2564" s="346">
        <v>1339452</v>
      </c>
      <c r="O2564" s="346">
        <v>2098946</v>
      </c>
      <c r="P2564" s="346">
        <v>845842</v>
      </c>
      <c r="Q2564" s="352">
        <v>27899543</v>
      </c>
    </row>
    <row r="2565" spans="1:17" x14ac:dyDescent="0.25">
      <c r="A2565" s="347" t="s">
        <v>373</v>
      </c>
      <c r="B2565" s="346">
        <v>11879602</v>
      </c>
      <c r="C2565" s="346">
        <v>6539419</v>
      </c>
      <c r="D2565" s="346">
        <v>920613</v>
      </c>
      <c r="E2565" s="346">
        <v>1240953</v>
      </c>
      <c r="F2565" s="346">
        <v>2207082</v>
      </c>
      <c r="G2565" s="346">
        <v>678365</v>
      </c>
      <c r="H2565" s="352">
        <v>23466034</v>
      </c>
      <c r="J2565" s="347" t="s">
        <v>447</v>
      </c>
      <c r="K2565" s="346">
        <v>9067137</v>
      </c>
      <c r="L2565" s="346">
        <v>5269128</v>
      </c>
      <c r="M2565" s="346">
        <v>705862</v>
      </c>
      <c r="N2565" s="346">
        <v>1250242</v>
      </c>
      <c r="O2565" s="346">
        <v>2359376</v>
      </c>
      <c r="P2565" s="346">
        <v>868037</v>
      </c>
      <c r="Q2565" s="352">
        <v>19519782</v>
      </c>
    </row>
    <row r="2566" spans="1:17" x14ac:dyDescent="0.25">
      <c r="A2566" s="347" t="s">
        <v>372</v>
      </c>
      <c r="B2566" s="346">
        <v>11928224</v>
      </c>
      <c r="C2566" s="346">
        <v>5467770</v>
      </c>
      <c r="D2566" s="346">
        <v>784071</v>
      </c>
      <c r="E2566" s="346">
        <v>1063807</v>
      </c>
      <c r="F2566" s="346">
        <v>2356157</v>
      </c>
      <c r="G2566" s="346">
        <v>432372</v>
      </c>
      <c r="H2566" s="352">
        <v>22032401</v>
      </c>
      <c r="J2566" s="347" t="s">
        <v>448</v>
      </c>
      <c r="K2566" s="346">
        <v>10668855</v>
      </c>
      <c r="L2566" s="346">
        <v>8034185</v>
      </c>
      <c r="M2566" s="346">
        <v>882712</v>
      </c>
      <c r="N2566" s="346">
        <v>1310404</v>
      </c>
      <c r="O2566" s="346">
        <v>2427909</v>
      </c>
      <c r="P2566" s="346">
        <v>810584</v>
      </c>
      <c r="Q2566" s="352">
        <v>24134649</v>
      </c>
    </row>
    <row r="2567" spans="1:17" x14ac:dyDescent="0.25">
      <c r="A2567" s="347" t="s">
        <v>258</v>
      </c>
      <c r="B2567" s="346">
        <v>16890936</v>
      </c>
      <c r="C2567" s="346">
        <v>6976415</v>
      </c>
      <c r="D2567" s="346">
        <v>1117303</v>
      </c>
      <c r="E2567" s="346">
        <v>1226713</v>
      </c>
      <c r="F2567" s="346">
        <v>2254362</v>
      </c>
      <c r="G2567" s="346">
        <v>661339</v>
      </c>
      <c r="H2567" s="352">
        <v>29127068</v>
      </c>
      <c r="J2567" s="347" t="s">
        <v>711</v>
      </c>
      <c r="K2567" s="346">
        <v>12211149</v>
      </c>
      <c r="L2567" s="346">
        <v>7941820</v>
      </c>
      <c r="M2567" s="346">
        <v>950083</v>
      </c>
      <c r="N2567" s="346">
        <v>1394912</v>
      </c>
      <c r="O2567" s="346">
        <v>2252775</v>
      </c>
      <c r="P2567" s="346">
        <v>837508</v>
      </c>
      <c r="Q2567" s="352">
        <v>25588247</v>
      </c>
    </row>
    <row r="2568" spans="1:17" x14ac:dyDescent="0.25">
      <c r="A2568" s="347" t="s">
        <v>255</v>
      </c>
      <c r="B2568" s="346">
        <v>11077509</v>
      </c>
      <c r="C2568" s="346">
        <v>5794984</v>
      </c>
      <c r="D2568" s="346">
        <v>646687</v>
      </c>
      <c r="E2568" s="346">
        <v>1569656</v>
      </c>
      <c r="F2568" s="346">
        <v>2669042</v>
      </c>
      <c r="G2568" s="346">
        <v>644637</v>
      </c>
      <c r="H2568" s="352">
        <v>22402515</v>
      </c>
      <c r="J2568" s="347" t="s">
        <v>638</v>
      </c>
      <c r="K2568" s="346">
        <v>11209842</v>
      </c>
      <c r="L2568" s="346">
        <v>7561258</v>
      </c>
      <c r="M2568" s="346">
        <v>1263432</v>
      </c>
      <c r="N2568" s="346">
        <v>1806574</v>
      </c>
      <c r="O2568" s="346">
        <v>2647545</v>
      </c>
      <c r="P2568" s="346">
        <v>805929</v>
      </c>
      <c r="Q2568" s="352">
        <v>25294580</v>
      </c>
    </row>
    <row r="2569" spans="1:17" x14ac:dyDescent="0.25">
      <c r="A2569" s="347" t="s">
        <v>254</v>
      </c>
      <c r="B2569" s="346">
        <v>8805332</v>
      </c>
      <c r="C2569" s="346">
        <v>5504471</v>
      </c>
      <c r="D2569" s="346">
        <v>716626</v>
      </c>
      <c r="E2569" s="346">
        <v>1490147</v>
      </c>
      <c r="F2569" s="346">
        <v>3052612</v>
      </c>
      <c r="G2569" s="346">
        <v>641013</v>
      </c>
      <c r="H2569" s="352">
        <v>20210201</v>
      </c>
      <c r="J2569" s="347" t="s">
        <v>449</v>
      </c>
      <c r="K2569" s="346">
        <v>15546168</v>
      </c>
      <c r="L2569" s="346">
        <v>12859794</v>
      </c>
      <c r="M2569" s="346">
        <v>1363068</v>
      </c>
      <c r="N2569" s="346">
        <v>1948941</v>
      </c>
      <c r="O2569" s="346">
        <v>2183512</v>
      </c>
      <c r="P2569" s="346">
        <v>1071348</v>
      </c>
      <c r="Q2569" s="352">
        <v>34972831</v>
      </c>
    </row>
    <row r="2570" spans="1:17" x14ac:dyDescent="0.25">
      <c r="A2570" s="347" t="s">
        <v>371</v>
      </c>
      <c r="B2570" s="346">
        <v>10972908</v>
      </c>
      <c r="C2570" s="346">
        <v>5748467</v>
      </c>
      <c r="D2570" s="346">
        <v>645089</v>
      </c>
      <c r="E2570" s="346">
        <v>1339784</v>
      </c>
      <c r="F2570" s="346">
        <v>2882008</v>
      </c>
      <c r="G2570" s="346">
        <v>592870</v>
      </c>
      <c r="H2570" s="352">
        <v>22181126</v>
      </c>
      <c r="J2570" s="347" t="s">
        <v>452</v>
      </c>
      <c r="K2570" s="346">
        <v>9367685</v>
      </c>
      <c r="L2570" s="346">
        <v>11304223</v>
      </c>
      <c r="M2570" s="346">
        <v>1362093</v>
      </c>
      <c r="N2570" s="346">
        <v>1469208</v>
      </c>
      <c r="O2570" s="346">
        <v>2228648</v>
      </c>
      <c r="P2570" s="346">
        <v>694064</v>
      </c>
      <c r="Q2570" s="352">
        <v>26425921</v>
      </c>
    </row>
    <row r="2571" spans="1:17" x14ac:dyDescent="0.25">
      <c r="A2571" s="347" t="s">
        <v>370</v>
      </c>
      <c r="B2571" s="346">
        <v>18063461</v>
      </c>
      <c r="C2571" s="346">
        <v>7796523</v>
      </c>
      <c r="D2571" s="346">
        <v>1017611</v>
      </c>
      <c r="E2571" s="346">
        <v>1367037</v>
      </c>
      <c r="F2571" s="346">
        <v>2886822</v>
      </c>
      <c r="G2571" s="346">
        <v>796300</v>
      </c>
      <c r="H2571" s="352">
        <v>31927754</v>
      </c>
      <c r="J2571" s="347" t="s">
        <v>453</v>
      </c>
      <c r="K2571" s="346">
        <v>15227522</v>
      </c>
      <c r="L2571" s="346">
        <v>10850921</v>
      </c>
      <c r="M2571" s="346">
        <v>2124912</v>
      </c>
      <c r="N2571" s="346">
        <v>1543597</v>
      </c>
      <c r="O2571" s="346">
        <v>2430747</v>
      </c>
      <c r="P2571" s="346">
        <v>844734</v>
      </c>
      <c r="Q2571" s="352">
        <v>33022433</v>
      </c>
    </row>
    <row r="2572" spans="1:17" x14ac:dyDescent="0.25">
      <c r="A2572" s="347" t="s">
        <v>253</v>
      </c>
      <c r="B2572" s="346">
        <v>18366560</v>
      </c>
      <c r="C2572" s="346">
        <v>6660067</v>
      </c>
      <c r="D2572" s="346">
        <v>865416</v>
      </c>
      <c r="E2572" s="346">
        <v>2543753</v>
      </c>
      <c r="F2572" s="346">
        <v>3126027</v>
      </c>
      <c r="G2572" s="346">
        <v>784292</v>
      </c>
      <c r="H2572" s="352">
        <v>32346115</v>
      </c>
      <c r="J2572" s="347" t="s">
        <v>712</v>
      </c>
      <c r="K2572" s="346">
        <v>10002081</v>
      </c>
      <c r="L2572" s="346">
        <v>7852275</v>
      </c>
      <c r="M2572" s="346">
        <v>2881015</v>
      </c>
      <c r="N2572" s="346">
        <v>1581445</v>
      </c>
      <c r="O2572" s="346">
        <v>2721706</v>
      </c>
      <c r="P2572" s="346">
        <v>866288</v>
      </c>
      <c r="Q2572" s="352">
        <v>25904810</v>
      </c>
    </row>
    <row r="2573" spans="1:17" x14ac:dyDescent="0.25">
      <c r="A2573" s="347" t="s">
        <v>249</v>
      </c>
      <c r="B2573" s="346">
        <v>18355816</v>
      </c>
      <c r="C2573" s="346">
        <v>8100419</v>
      </c>
      <c r="D2573" s="346">
        <v>1521039</v>
      </c>
      <c r="E2573" s="346">
        <v>1620938</v>
      </c>
      <c r="F2573" s="346">
        <v>3349937</v>
      </c>
      <c r="G2573" s="346">
        <v>805140</v>
      </c>
      <c r="H2573" s="352">
        <v>33753289</v>
      </c>
      <c r="J2573" s="347" t="s">
        <v>639</v>
      </c>
      <c r="K2573" s="346">
        <v>15956948</v>
      </c>
      <c r="L2573" s="346">
        <v>9878914</v>
      </c>
      <c r="M2573" s="346">
        <v>2368113</v>
      </c>
      <c r="N2573" s="346">
        <v>1796506</v>
      </c>
      <c r="O2573" s="346">
        <v>2582478</v>
      </c>
      <c r="P2573" s="346">
        <v>675683</v>
      </c>
      <c r="Q2573" s="352">
        <v>33258642</v>
      </c>
    </row>
    <row r="2574" spans="1:17" x14ac:dyDescent="0.25">
      <c r="A2574" s="347" t="s">
        <v>369</v>
      </c>
      <c r="B2574" s="346">
        <v>16551460</v>
      </c>
      <c r="C2574" s="346">
        <v>6832778</v>
      </c>
      <c r="D2574" s="346">
        <v>974028</v>
      </c>
      <c r="E2574" s="346">
        <v>1763902</v>
      </c>
      <c r="F2574" s="346">
        <v>2630722</v>
      </c>
      <c r="G2574" s="346">
        <v>684836</v>
      </c>
      <c r="H2574" s="352">
        <v>29437726</v>
      </c>
      <c r="J2574" s="347" t="s">
        <v>454</v>
      </c>
      <c r="K2574" s="346">
        <v>11410411</v>
      </c>
      <c r="L2574" s="346">
        <v>8141552</v>
      </c>
      <c r="M2574" s="346">
        <v>1231789</v>
      </c>
      <c r="N2574" s="346">
        <v>1330256</v>
      </c>
      <c r="O2574" s="346">
        <v>2225951</v>
      </c>
      <c r="P2574" s="346">
        <v>701804</v>
      </c>
      <c r="Q2574" s="352">
        <v>25041763</v>
      </c>
    </row>
    <row r="2575" spans="1:17" x14ac:dyDescent="0.25">
      <c r="A2575" s="347" t="s">
        <v>368</v>
      </c>
      <c r="B2575" s="346">
        <v>10874106</v>
      </c>
      <c r="C2575" s="346">
        <v>7574117</v>
      </c>
      <c r="D2575" s="346">
        <v>846026</v>
      </c>
      <c r="E2575" s="346">
        <v>1459014</v>
      </c>
      <c r="F2575" s="346">
        <v>2464132</v>
      </c>
      <c r="G2575" s="346">
        <v>521968</v>
      </c>
      <c r="H2575" s="352">
        <v>23739363</v>
      </c>
      <c r="J2575" s="347" t="s">
        <v>457</v>
      </c>
      <c r="K2575" s="346">
        <v>9384178</v>
      </c>
      <c r="L2575" s="346">
        <v>6203355</v>
      </c>
      <c r="M2575" s="346">
        <v>684581</v>
      </c>
      <c r="N2575" s="346">
        <v>1221107</v>
      </c>
      <c r="O2575" s="346">
        <v>2251482</v>
      </c>
      <c r="P2575" s="346">
        <v>653998</v>
      </c>
      <c r="Q2575" s="352">
        <v>20398701</v>
      </c>
    </row>
    <row r="2576" spans="1:17" x14ac:dyDescent="0.25">
      <c r="A2576" s="347" t="s">
        <v>633</v>
      </c>
      <c r="B2576" s="346">
        <v>12509768</v>
      </c>
      <c r="C2576" s="346">
        <v>7748614</v>
      </c>
      <c r="D2576" s="346">
        <v>738326</v>
      </c>
      <c r="E2576" s="346">
        <v>1326092</v>
      </c>
      <c r="F2576" s="346">
        <v>2576942</v>
      </c>
      <c r="G2576" s="346">
        <v>510564</v>
      </c>
      <c r="H2576" s="352">
        <v>25410306</v>
      </c>
      <c r="J2576" s="347" t="s">
        <v>458</v>
      </c>
      <c r="K2576" s="346">
        <v>10405021</v>
      </c>
      <c r="L2576" s="346">
        <v>6312508</v>
      </c>
      <c r="M2576" s="346">
        <v>1032075</v>
      </c>
      <c r="N2576" s="346">
        <v>1215289</v>
      </c>
      <c r="O2576" s="346">
        <v>2203268</v>
      </c>
      <c r="P2576" s="346">
        <v>635342</v>
      </c>
      <c r="Q2576" s="352">
        <v>21803503</v>
      </c>
    </row>
    <row r="2577" spans="1:17" x14ac:dyDescent="0.25">
      <c r="A2577" s="347" t="s">
        <v>246</v>
      </c>
      <c r="B2577" s="346">
        <v>8489186</v>
      </c>
      <c r="C2577" s="346">
        <v>6235098</v>
      </c>
      <c r="D2577" s="346">
        <v>628978</v>
      </c>
      <c r="E2577" s="346">
        <v>1062340</v>
      </c>
      <c r="F2577" s="346">
        <v>2434716</v>
      </c>
      <c r="G2577" s="346">
        <v>517465</v>
      </c>
      <c r="H2577" s="352">
        <v>19367783</v>
      </c>
      <c r="J2577" s="347" t="s">
        <v>713</v>
      </c>
      <c r="K2577" s="346">
        <v>14269751</v>
      </c>
      <c r="L2577" s="346">
        <v>6345024</v>
      </c>
      <c r="M2577" s="346">
        <v>1036654</v>
      </c>
      <c r="N2577" s="346">
        <v>1439158</v>
      </c>
      <c r="O2577" s="346">
        <v>2201062</v>
      </c>
      <c r="P2577" s="346">
        <v>778523</v>
      </c>
      <c r="Q2577" s="352">
        <v>26070172</v>
      </c>
    </row>
    <row r="2578" spans="1:17" x14ac:dyDescent="0.25">
      <c r="A2578" s="347" t="s">
        <v>245</v>
      </c>
      <c r="B2578" s="346">
        <v>9589492</v>
      </c>
      <c r="C2578" s="346">
        <v>5092931</v>
      </c>
      <c r="D2578" s="346">
        <v>883584</v>
      </c>
      <c r="E2578" s="346">
        <v>1300578</v>
      </c>
      <c r="F2578" s="346">
        <v>2084799</v>
      </c>
      <c r="G2578" s="346">
        <v>556979</v>
      </c>
      <c r="H2578" s="352">
        <v>19508363</v>
      </c>
      <c r="J2578" s="347" t="s">
        <v>640</v>
      </c>
      <c r="K2578" s="346">
        <v>12167881</v>
      </c>
      <c r="L2578" s="346">
        <v>6503998</v>
      </c>
      <c r="M2578" s="346">
        <v>1188548</v>
      </c>
      <c r="N2578" s="346">
        <v>1532867</v>
      </c>
      <c r="O2578" s="346">
        <v>1862641</v>
      </c>
      <c r="P2578" s="346">
        <v>1184980</v>
      </c>
      <c r="Q2578" s="352">
        <v>24440915</v>
      </c>
    </row>
    <row r="2579" spans="1:17" x14ac:dyDescent="0.25">
      <c r="A2579" s="347" t="s">
        <v>367</v>
      </c>
      <c r="B2579" s="346">
        <v>12104666</v>
      </c>
      <c r="C2579" s="346">
        <v>7139899</v>
      </c>
      <c r="D2579" s="346">
        <v>979232</v>
      </c>
      <c r="E2579" s="346">
        <v>1413484</v>
      </c>
      <c r="F2579" s="346">
        <v>2207604</v>
      </c>
      <c r="G2579" s="346">
        <v>812400</v>
      </c>
      <c r="H2579" s="352">
        <v>24657285</v>
      </c>
      <c r="J2579" s="347" t="s">
        <v>459</v>
      </c>
      <c r="K2579" s="346">
        <v>8542117</v>
      </c>
      <c r="L2579" s="346">
        <v>5540869</v>
      </c>
      <c r="M2579" s="346">
        <v>1040329</v>
      </c>
      <c r="N2579" s="346">
        <v>1330202</v>
      </c>
      <c r="O2579" s="346">
        <v>1647815</v>
      </c>
      <c r="P2579" s="346">
        <v>752076</v>
      </c>
      <c r="Q2579" s="352">
        <v>18853408</v>
      </c>
    </row>
    <row r="2580" spans="1:17" x14ac:dyDescent="0.25">
      <c r="A2580" s="347" t="s">
        <v>366</v>
      </c>
      <c r="B2580" s="346">
        <v>11543877</v>
      </c>
      <c r="C2580" s="346">
        <v>6668430</v>
      </c>
      <c r="D2580" s="346">
        <v>869371</v>
      </c>
      <c r="E2580" s="346">
        <v>1707142</v>
      </c>
      <c r="F2580" s="346">
        <v>2328682</v>
      </c>
      <c r="G2580" s="346">
        <v>676275</v>
      </c>
      <c r="H2580" s="352">
        <v>23793777</v>
      </c>
      <c r="J2580" s="347" t="s">
        <v>462</v>
      </c>
      <c r="K2580" s="346">
        <v>6643199</v>
      </c>
      <c r="L2580" s="346">
        <v>4492914</v>
      </c>
      <c r="M2580" s="346">
        <v>709815</v>
      </c>
      <c r="N2580" s="346">
        <v>1290937</v>
      </c>
      <c r="O2580" s="346">
        <v>1917480</v>
      </c>
      <c r="P2580" s="346">
        <v>754503</v>
      </c>
      <c r="Q2580" s="352">
        <v>15808848</v>
      </c>
    </row>
    <row r="2581" spans="1:17" x14ac:dyDescent="0.25">
      <c r="A2581" s="347" t="s">
        <v>244</v>
      </c>
      <c r="B2581" s="346">
        <v>9625399</v>
      </c>
      <c r="C2581" s="346">
        <v>6179507</v>
      </c>
      <c r="D2581" s="346">
        <v>743926</v>
      </c>
      <c r="E2581" s="346">
        <v>1558159</v>
      </c>
      <c r="F2581" s="346">
        <v>2587808</v>
      </c>
      <c r="G2581" s="346">
        <v>545795</v>
      </c>
      <c r="H2581" s="352">
        <v>21240594</v>
      </c>
      <c r="J2581" s="347" t="s">
        <v>463</v>
      </c>
      <c r="K2581" s="346">
        <v>7837997</v>
      </c>
      <c r="L2581" s="346">
        <v>4730230</v>
      </c>
      <c r="M2581" s="346">
        <v>686271</v>
      </c>
      <c r="N2581" s="346">
        <v>1436022</v>
      </c>
      <c r="O2581" s="346">
        <v>1812945</v>
      </c>
      <c r="P2581" s="346">
        <v>859874</v>
      </c>
      <c r="Q2581" s="352">
        <v>17363339</v>
      </c>
    </row>
    <row r="2582" spans="1:17" x14ac:dyDescent="0.25">
      <c r="A2582" s="347" t="s">
        <v>241</v>
      </c>
      <c r="B2582" s="346">
        <v>9016008</v>
      </c>
      <c r="C2582" s="346">
        <v>5434124</v>
      </c>
      <c r="D2582" s="346">
        <v>742303</v>
      </c>
      <c r="E2582" s="346">
        <v>1741671</v>
      </c>
      <c r="F2582" s="346">
        <v>2186188</v>
      </c>
      <c r="G2582" s="346">
        <v>685819</v>
      </c>
      <c r="H2582" s="352">
        <v>19806113</v>
      </c>
      <c r="J2582" s="347" t="s">
        <v>714</v>
      </c>
      <c r="K2582" s="346">
        <v>7660686</v>
      </c>
      <c r="L2582" s="346">
        <v>5953358</v>
      </c>
      <c r="M2582" s="346">
        <v>794039</v>
      </c>
      <c r="N2582" s="346">
        <v>1462607</v>
      </c>
      <c r="O2582" s="346">
        <v>1860327</v>
      </c>
      <c r="P2582" s="346">
        <v>619093</v>
      </c>
      <c r="Q2582" s="352">
        <v>18350110</v>
      </c>
    </row>
    <row r="2583" spans="1:17" x14ac:dyDescent="0.25">
      <c r="A2583" s="347" t="s">
        <v>240</v>
      </c>
      <c r="B2583" s="346">
        <v>13478735</v>
      </c>
      <c r="C2583" s="346">
        <v>5130192</v>
      </c>
      <c r="D2583" s="346">
        <v>790463</v>
      </c>
      <c r="E2583" s="346">
        <v>1555892</v>
      </c>
      <c r="F2583" s="346">
        <v>2221688</v>
      </c>
      <c r="G2583" s="346">
        <v>625468</v>
      </c>
      <c r="H2583" s="352">
        <v>23802438</v>
      </c>
      <c r="J2583" s="347" t="s">
        <v>641</v>
      </c>
      <c r="K2583" s="346">
        <v>10281466</v>
      </c>
      <c r="L2583" s="346">
        <v>5458987</v>
      </c>
      <c r="M2583" s="346">
        <v>944242</v>
      </c>
      <c r="N2583" s="346">
        <v>2476285</v>
      </c>
      <c r="O2583" s="346">
        <v>1947653</v>
      </c>
      <c r="P2583" s="346">
        <v>753980</v>
      </c>
      <c r="Q2583" s="352">
        <v>21862613</v>
      </c>
    </row>
    <row r="2584" spans="1:17" x14ac:dyDescent="0.25">
      <c r="A2584" s="347" t="s">
        <v>365</v>
      </c>
      <c r="B2584" s="346">
        <v>26247110</v>
      </c>
      <c r="C2584" s="346">
        <v>8592462</v>
      </c>
      <c r="D2584" s="346">
        <v>1470087</v>
      </c>
      <c r="E2584" s="346">
        <v>1348510</v>
      </c>
      <c r="F2584" s="346">
        <v>2078391</v>
      </c>
      <c r="G2584" s="346">
        <v>710502</v>
      </c>
      <c r="H2584" s="352">
        <v>40447062</v>
      </c>
      <c r="J2584" s="232" t="s">
        <v>1298</v>
      </c>
      <c r="K2584" s="199">
        <v>223559912</v>
      </c>
      <c r="L2584" s="199">
        <v>148210834</v>
      </c>
      <c r="M2584" s="199">
        <v>24189597</v>
      </c>
      <c r="N2584" s="199">
        <v>30176011</v>
      </c>
      <c r="O2584" s="199">
        <v>43864266</v>
      </c>
      <c r="P2584" s="199">
        <v>16014190</v>
      </c>
      <c r="Q2584" s="240">
        <v>486014810</v>
      </c>
    </row>
    <row r="2585" spans="1:17" x14ac:dyDescent="0.25">
      <c r="A2585" s="232" t="s">
        <v>1294</v>
      </c>
      <c r="B2585" s="199">
        <v>275755448</v>
      </c>
      <c r="C2585" s="199">
        <v>137555068</v>
      </c>
      <c r="D2585" s="199">
        <v>18746746</v>
      </c>
      <c r="E2585" s="199">
        <v>31085679</v>
      </c>
      <c r="F2585" s="199">
        <v>52536540</v>
      </c>
      <c r="G2585" s="199">
        <v>13392464</v>
      </c>
      <c r="H2585" s="240">
        <v>529071945</v>
      </c>
      <c r="J2585" s="234" t="s">
        <v>1299</v>
      </c>
      <c r="K2585" s="224">
        <v>11177995.6</v>
      </c>
      <c r="L2585" s="224">
        <v>7410541.7000000002</v>
      </c>
      <c r="M2585" s="224">
        <v>1209479.8500000001</v>
      </c>
      <c r="N2585" s="224">
        <v>1508800.55</v>
      </c>
      <c r="O2585" s="224">
        <v>2193213.2999999998</v>
      </c>
      <c r="P2585" s="224">
        <v>800709.5</v>
      </c>
      <c r="Q2585" s="224">
        <v>24300740.5</v>
      </c>
    </row>
    <row r="2586" spans="1:17" x14ac:dyDescent="0.25">
      <c r="A2586" s="234" t="s">
        <v>1295</v>
      </c>
      <c r="B2586" s="224">
        <v>13131211.80952381</v>
      </c>
      <c r="C2586" s="224">
        <v>6550241.333333333</v>
      </c>
      <c r="D2586" s="224">
        <v>892702.19047619053</v>
      </c>
      <c r="E2586" s="224">
        <v>1480270.4285714286</v>
      </c>
      <c r="F2586" s="224">
        <v>2501740</v>
      </c>
      <c r="G2586" s="224">
        <v>637736.38095238095</v>
      </c>
      <c r="H2586" s="224">
        <v>25193902.142857142</v>
      </c>
    </row>
    <row r="2587" spans="1:17" x14ac:dyDescent="0.25">
      <c r="J2587" s="347" t="s">
        <v>469</v>
      </c>
      <c r="K2587" s="346">
        <v>9445398</v>
      </c>
      <c r="L2587" s="346">
        <v>5323871</v>
      </c>
      <c r="M2587" s="346">
        <v>692368</v>
      </c>
      <c r="N2587" s="346">
        <v>1596925</v>
      </c>
      <c r="O2587" s="346">
        <v>2082294</v>
      </c>
      <c r="P2587" s="346">
        <v>748963</v>
      </c>
      <c r="Q2587" s="352">
        <v>19889819</v>
      </c>
    </row>
    <row r="2588" spans="1:17" x14ac:dyDescent="0.25">
      <c r="A2588" s="347" t="s">
        <v>364</v>
      </c>
      <c r="B2588" s="346">
        <v>18896497</v>
      </c>
      <c r="C2588" s="346">
        <v>7526398</v>
      </c>
      <c r="D2588" s="346">
        <v>1147268</v>
      </c>
      <c r="E2588" s="346">
        <v>1585637</v>
      </c>
      <c r="F2588" s="346">
        <v>3090284</v>
      </c>
      <c r="G2588" s="346">
        <v>747770</v>
      </c>
      <c r="H2588" s="352">
        <v>32993854</v>
      </c>
      <c r="J2588" s="347" t="s">
        <v>470</v>
      </c>
      <c r="K2588" s="346">
        <v>12549134</v>
      </c>
      <c r="L2588" s="346">
        <v>6256457</v>
      </c>
      <c r="M2588" s="346">
        <v>833018</v>
      </c>
      <c r="N2588" s="346">
        <v>2170246</v>
      </c>
      <c r="O2588" s="346">
        <v>2536842</v>
      </c>
      <c r="P2588" s="346">
        <v>964910</v>
      </c>
      <c r="Q2588" s="352">
        <v>25310607</v>
      </c>
    </row>
    <row r="2589" spans="1:17" x14ac:dyDescent="0.25">
      <c r="A2589" s="347" t="s">
        <v>239</v>
      </c>
      <c r="B2589" s="346">
        <v>22836762</v>
      </c>
      <c r="C2589" s="346">
        <v>8287377</v>
      </c>
      <c r="D2589" s="346">
        <v>1212583</v>
      </c>
      <c r="E2589" s="346">
        <v>1388923</v>
      </c>
      <c r="F2589" s="346">
        <v>2556885</v>
      </c>
      <c r="G2589" s="346">
        <v>699293</v>
      </c>
      <c r="H2589" s="352">
        <v>36981823</v>
      </c>
      <c r="J2589" s="347" t="s">
        <v>715</v>
      </c>
      <c r="K2589" s="346">
        <v>11875341</v>
      </c>
      <c r="L2589" s="346">
        <v>6307172</v>
      </c>
      <c r="M2589" s="346">
        <v>842097</v>
      </c>
      <c r="N2589" s="346">
        <v>1828775</v>
      </c>
      <c r="O2589" s="346">
        <v>2376016</v>
      </c>
      <c r="P2589" s="346">
        <v>1035718</v>
      </c>
      <c r="Q2589" s="352">
        <v>24265119</v>
      </c>
    </row>
    <row r="2590" spans="1:17" x14ac:dyDescent="0.25">
      <c r="A2590" s="347" t="s">
        <v>236</v>
      </c>
      <c r="B2590" s="346">
        <v>15574215</v>
      </c>
      <c r="C2590" s="346">
        <v>6353696</v>
      </c>
      <c r="D2590" s="346">
        <v>955074</v>
      </c>
      <c r="E2590" s="346">
        <v>1437594</v>
      </c>
      <c r="F2590" s="346">
        <v>2111969</v>
      </c>
      <c r="G2590" s="346">
        <v>574395</v>
      </c>
      <c r="H2590" s="352">
        <v>27006943</v>
      </c>
      <c r="J2590" s="347" t="s">
        <v>642</v>
      </c>
      <c r="K2590" s="346">
        <v>12072324</v>
      </c>
      <c r="L2590" s="346">
        <v>8411805</v>
      </c>
      <c r="M2590" s="346">
        <v>888529</v>
      </c>
      <c r="N2590" s="346">
        <v>1537018</v>
      </c>
      <c r="O2590" s="346">
        <v>2466773</v>
      </c>
      <c r="P2590" s="346">
        <v>910854</v>
      </c>
      <c r="Q2590" s="352">
        <v>26287303</v>
      </c>
    </row>
    <row r="2591" spans="1:17" x14ac:dyDescent="0.25">
      <c r="A2591" s="347" t="s">
        <v>235</v>
      </c>
      <c r="B2591" s="346">
        <v>12466372</v>
      </c>
      <c r="C2591" s="346">
        <v>5614847</v>
      </c>
      <c r="D2591" s="346">
        <v>812431</v>
      </c>
      <c r="E2591" s="346">
        <v>1514196</v>
      </c>
      <c r="F2591" s="346">
        <v>2061538</v>
      </c>
      <c r="G2591" s="346">
        <v>460464</v>
      </c>
      <c r="H2591" s="352">
        <v>22929848</v>
      </c>
      <c r="J2591" s="347" t="s">
        <v>471</v>
      </c>
      <c r="K2591" s="346">
        <v>14200169</v>
      </c>
      <c r="L2591" s="346">
        <v>8894645</v>
      </c>
      <c r="M2591" s="346">
        <v>1022331</v>
      </c>
      <c r="N2591" s="346">
        <v>1930624</v>
      </c>
      <c r="O2591" s="346">
        <v>2428377</v>
      </c>
      <c r="P2591" s="346">
        <v>1065551</v>
      </c>
      <c r="Q2591" s="352">
        <v>29541697</v>
      </c>
    </row>
    <row r="2592" spans="1:17" x14ac:dyDescent="0.25">
      <c r="A2592" s="347" t="s">
        <v>363</v>
      </c>
      <c r="B2592" s="346">
        <v>10803758</v>
      </c>
      <c r="C2592" s="346">
        <v>6174523</v>
      </c>
      <c r="D2592" s="346">
        <v>680613</v>
      </c>
      <c r="E2592" s="346">
        <v>2005395</v>
      </c>
      <c r="F2592" s="346">
        <v>2256466</v>
      </c>
      <c r="G2592" s="346">
        <v>552657</v>
      </c>
      <c r="H2592" s="352">
        <v>22473412</v>
      </c>
      <c r="J2592" s="347" t="s">
        <v>474</v>
      </c>
      <c r="K2592" s="346">
        <v>11140252</v>
      </c>
      <c r="L2592" s="346">
        <v>5732158</v>
      </c>
      <c r="M2592" s="346">
        <v>681739</v>
      </c>
      <c r="N2592" s="346">
        <v>1817357</v>
      </c>
      <c r="O2592" s="346">
        <v>2348034</v>
      </c>
      <c r="P2592" s="346">
        <v>1205961</v>
      </c>
      <c r="Q2592" s="352">
        <v>22925501</v>
      </c>
    </row>
    <row r="2593" spans="1:17" x14ac:dyDescent="0.25">
      <c r="A2593" s="347" t="s">
        <v>362</v>
      </c>
      <c r="B2593" s="346">
        <v>9653371</v>
      </c>
      <c r="C2593" s="346">
        <v>4745153</v>
      </c>
      <c r="D2593" s="346">
        <v>731910</v>
      </c>
      <c r="E2593" s="346">
        <v>2222906</v>
      </c>
      <c r="F2593" s="346">
        <v>3001691</v>
      </c>
      <c r="G2593" s="346">
        <v>607153</v>
      </c>
      <c r="H2593" s="352">
        <v>20962184</v>
      </c>
      <c r="J2593" s="347" t="s">
        <v>475</v>
      </c>
      <c r="K2593" s="346">
        <v>10129917</v>
      </c>
      <c r="L2593" s="346">
        <v>7231658</v>
      </c>
      <c r="M2593" s="346">
        <v>710737</v>
      </c>
      <c r="N2593" s="346">
        <v>1847761</v>
      </c>
      <c r="O2593" s="346">
        <v>2345323</v>
      </c>
      <c r="P2593" s="346">
        <v>1090597</v>
      </c>
      <c r="Q2593" s="352">
        <v>23355993</v>
      </c>
    </row>
    <row r="2594" spans="1:17" x14ac:dyDescent="0.25">
      <c r="A2594" s="347" t="s">
        <v>234</v>
      </c>
      <c r="B2594" s="346">
        <v>10217323</v>
      </c>
      <c r="C2594" s="346">
        <v>5764501</v>
      </c>
      <c r="D2594" s="346">
        <v>706784</v>
      </c>
      <c r="E2594" s="346">
        <v>1883562</v>
      </c>
      <c r="F2594" s="346">
        <v>2685454</v>
      </c>
      <c r="G2594" s="346">
        <v>495049</v>
      </c>
      <c r="H2594" s="352">
        <v>21752673</v>
      </c>
      <c r="J2594" s="347" t="s">
        <v>716</v>
      </c>
      <c r="K2594" s="346">
        <v>27150853</v>
      </c>
      <c r="L2594" s="346">
        <v>9421805</v>
      </c>
      <c r="M2594" s="346">
        <v>1468640</v>
      </c>
      <c r="N2594" s="346">
        <v>1957494</v>
      </c>
      <c r="O2594" s="346">
        <v>2586611</v>
      </c>
      <c r="P2594" s="346">
        <v>1291231</v>
      </c>
      <c r="Q2594" s="352">
        <v>43876634</v>
      </c>
    </row>
    <row r="2595" spans="1:17" x14ac:dyDescent="0.25">
      <c r="A2595" s="347" t="s">
        <v>231</v>
      </c>
      <c r="B2595" s="346">
        <v>7373057</v>
      </c>
      <c r="C2595" s="346">
        <v>5410320</v>
      </c>
      <c r="D2595" s="346">
        <v>517839</v>
      </c>
      <c r="E2595" s="346">
        <v>1589736</v>
      </c>
      <c r="F2595" s="346">
        <v>2576640</v>
      </c>
      <c r="G2595" s="346">
        <v>492037</v>
      </c>
      <c r="H2595" s="352">
        <v>17959629</v>
      </c>
      <c r="J2595" s="347" t="s">
        <v>643</v>
      </c>
      <c r="K2595" s="346">
        <v>17288704</v>
      </c>
      <c r="L2595" s="346">
        <v>8125553</v>
      </c>
      <c r="M2595" s="346">
        <v>1076939</v>
      </c>
      <c r="N2595" s="346">
        <v>2134907</v>
      </c>
      <c r="O2595" s="346">
        <v>2741167</v>
      </c>
      <c r="P2595" s="346">
        <v>918472</v>
      </c>
      <c r="Q2595" s="352">
        <v>32285742</v>
      </c>
    </row>
    <row r="2596" spans="1:17" x14ac:dyDescent="0.25">
      <c r="A2596" s="347" t="s">
        <v>230</v>
      </c>
      <c r="B2596" s="346">
        <v>19603118</v>
      </c>
      <c r="C2596" s="346">
        <v>8946002</v>
      </c>
      <c r="D2596" s="346">
        <v>1068266</v>
      </c>
      <c r="E2596" s="346">
        <v>1615762</v>
      </c>
      <c r="F2596" s="346">
        <v>3153634</v>
      </c>
      <c r="G2596" s="346">
        <v>715910</v>
      </c>
      <c r="H2596" s="352">
        <v>35102692</v>
      </c>
      <c r="J2596" s="347" t="s">
        <v>476</v>
      </c>
      <c r="K2596" s="346">
        <v>12639521</v>
      </c>
      <c r="L2596" s="346">
        <v>8989290</v>
      </c>
      <c r="M2596" s="346">
        <v>1220141</v>
      </c>
      <c r="N2596" s="346">
        <v>1969801</v>
      </c>
      <c r="O2596" s="346">
        <v>2529313</v>
      </c>
      <c r="P2596" s="346">
        <v>1728169</v>
      </c>
      <c r="Q2596" s="352">
        <v>29076235</v>
      </c>
    </row>
    <row r="2597" spans="1:17" x14ac:dyDescent="0.25">
      <c r="A2597" s="347" t="s">
        <v>361</v>
      </c>
      <c r="B2597" s="346">
        <v>13589132</v>
      </c>
      <c r="C2597" s="346">
        <v>7263405</v>
      </c>
      <c r="D2597" s="346">
        <v>758371</v>
      </c>
      <c r="E2597" s="346">
        <v>2044546</v>
      </c>
      <c r="F2597" s="346">
        <v>3008940</v>
      </c>
      <c r="G2597" s="346">
        <v>593675</v>
      </c>
      <c r="H2597" s="352">
        <v>27258069</v>
      </c>
      <c r="J2597" s="347" t="s">
        <v>479</v>
      </c>
      <c r="K2597" s="346">
        <v>16339684</v>
      </c>
      <c r="L2597" s="346">
        <v>9360168</v>
      </c>
      <c r="M2597" s="346">
        <v>1081500</v>
      </c>
      <c r="N2597" s="346">
        <v>1519414</v>
      </c>
      <c r="O2597" s="346">
        <v>2471083</v>
      </c>
      <c r="P2597" s="346">
        <v>1219221</v>
      </c>
      <c r="Q2597" s="352">
        <v>31991070</v>
      </c>
    </row>
    <row r="2598" spans="1:17" x14ac:dyDescent="0.25">
      <c r="A2598" s="347" t="s">
        <v>360</v>
      </c>
      <c r="B2598" s="346">
        <v>13819977</v>
      </c>
      <c r="C2598" s="346">
        <v>6535289</v>
      </c>
      <c r="D2598" s="346">
        <v>811367</v>
      </c>
      <c r="E2598" s="346">
        <v>2162964</v>
      </c>
      <c r="F2598" s="346">
        <v>2654162</v>
      </c>
      <c r="G2598" s="346">
        <v>634453</v>
      </c>
      <c r="H2598" s="352">
        <v>26618212</v>
      </c>
      <c r="J2598" s="347" t="s">
        <v>480</v>
      </c>
      <c r="K2598" s="346">
        <v>14398908</v>
      </c>
      <c r="L2598" s="346">
        <v>8626494</v>
      </c>
      <c r="M2598" s="346">
        <v>1102700</v>
      </c>
      <c r="N2598" s="346">
        <v>1610936</v>
      </c>
      <c r="O2598" s="346">
        <v>2602433</v>
      </c>
      <c r="P2598" s="346">
        <v>1033704</v>
      </c>
      <c r="Q2598" s="352">
        <v>29375175</v>
      </c>
    </row>
    <row r="2599" spans="1:17" x14ac:dyDescent="0.25">
      <c r="A2599" s="347" t="s">
        <v>855</v>
      </c>
      <c r="B2599" s="346">
        <v>13834133</v>
      </c>
      <c r="C2599" s="346">
        <v>7282314</v>
      </c>
      <c r="D2599" s="346">
        <v>786505</v>
      </c>
      <c r="E2599" s="346">
        <v>1718737</v>
      </c>
      <c r="F2599" s="346">
        <v>2625504</v>
      </c>
      <c r="G2599" s="346">
        <v>634147</v>
      </c>
      <c r="H2599" s="352">
        <v>26881340</v>
      </c>
      <c r="J2599" s="347" t="s">
        <v>717</v>
      </c>
      <c r="K2599" s="346">
        <v>12076597</v>
      </c>
      <c r="L2599" s="346">
        <v>8762988</v>
      </c>
      <c r="M2599" s="346">
        <v>964505</v>
      </c>
      <c r="N2599" s="346">
        <v>1391518</v>
      </c>
      <c r="O2599" s="346">
        <v>2852541</v>
      </c>
      <c r="P2599" s="346">
        <v>978552</v>
      </c>
      <c r="Q2599" s="352">
        <v>27026701</v>
      </c>
    </row>
    <row r="2600" spans="1:17" x14ac:dyDescent="0.25">
      <c r="A2600" s="347" t="s">
        <v>226</v>
      </c>
      <c r="B2600" s="346">
        <v>12062090</v>
      </c>
      <c r="C2600" s="346">
        <v>7715207</v>
      </c>
      <c r="D2600" s="346">
        <v>1186270</v>
      </c>
      <c r="E2600" s="346">
        <v>1778425</v>
      </c>
      <c r="F2600" s="346">
        <v>2736313</v>
      </c>
      <c r="G2600" s="346">
        <v>812762</v>
      </c>
      <c r="H2600" s="352">
        <v>26291067</v>
      </c>
      <c r="J2600" s="347" t="s">
        <v>644</v>
      </c>
      <c r="K2600" s="346">
        <v>11732000</v>
      </c>
      <c r="L2600" s="346">
        <v>7791007</v>
      </c>
      <c r="M2600" s="346">
        <v>746515</v>
      </c>
      <c r="N2600" s="346">
        <v>1696294</v>
      </c>
      <c r="O2600" s="346">
        <v>2466901</v>
      </c>
      <c r="P2600" s="346">
        <v>848609</v>
      </c>
      <c r="Q2600" s="352">
        <v>25281326</v>
      </c>
    </row>
    <row r="2601" spans="1:17" x14ac:dyDescent="0.25">
      <c r="A2601" s="347" t="s">
        <v>359</v>
      </c>
      <c r="B2601" s="346">
        <v>15564567</v>
      </c>
      <c r="C2601" s="346">
        <v>7215489</v>
      </c>
      <c r="D2601" s="346">
        <v>639220</v>
      </c>
      <c r="E2601" s="346">
        <v>1803180</v>
      </c>
      <c r="F2601" s="346">
        <v>2803170</v>
      </c>
      <c r="G2601" s="346">
        <v>554291</v>
      </c>
      <c r="H2601" s="352">
        <v>28579917</v>
      </c>
      <c r="J2601" s="347" t="s">
        <v>481</v>
      </c>
      <c r="K2601" s="346">
        <v>11742276</v>
      </c>
      <c r="L2601" s="346">
        <v>10542647</v>
      </c>
      <c r="M2601" s="346">
        <v>1153842</v>
      </c>
      <c r="N2601" s="346">
        <v>1663442</v>
      </c>
      <c r="O2601" s="346">
        <v>2960098</v>
      </c>
      <c r="P2601" s="346">
        <v>1078897</v>
      </c>
      <c r="Q2601" s="352">
        <v>29141202</v>
      </c>
    </row>
    <row r="2602" spans="1:17" x14ac:dyDescent="0.25">
      <c r="A2602" s="347" t="s">
        <v>358</v>
      </c>
      <c r="B2602" s="346">
        <v>29294242</v>
      </c>
      <c r="C2602" s="346">
        <v>8065452</v>
      </c>
      <c r="D2602" s="346">
        <v>1027657</v>
      </c>
      <c r="E2602" s="346">
        <v>2285351</v>
      </c>
      <c r="F2602" s="346">
        <v>2514539</v>
      </c>
      <c r="G2602" s="346">
        <v>541276</v>
      </c>
      <c r="H2602" s="352">
        <v>43728517</v>
      </c>
      <c r="J2602" s="347" t="s">
        <v>484</v>
      </c>
      <c r="K2602" s="346">
        <v>7585989</v>
      </c>
      <c r="L2602" s="346">
        <v>7174752</v>
      </c>
      <c r="M2602" s="346">
        <v>759800</v>
      </c>
      <c r="N2602" s="346">
        <v>2064897</v>
      </c>
      <c r="O2602" s="346">
        <v>1999301</v>
      </c>
      <c r="P2602" s="346">
        <v>1050367</v>
      </c>
      <c r="Q2602" s="352">
        <v>20635106</v>
      </c>
    </row>
    <row r="2603" spans="1:17" x14ac:dyDescent="0.25">
      <c r="A2603" s="347" t="s">
        <v>225</v>
      </c>
      <c r="B2603" s="346">
        <v>29796285</v>
      </c>
      <c r="C2603" s="346">
        <v>6517566</v>
      </c>
      <c r="D2603" s="346">
        <v>761191</v>
      </c>
      <c r="E2603" s="346">
        <v>2140791</v>
      </c>
      <c r="F2603" s="346">
        <v>2359369</v>
      </c>
      <c r="G2603" s="346">
        <v>646637</v>
      </c>
      <c r="H2603" s="352">
        <v>42221839</v>
      </c>
      <c r="J2603" s="347" t="s">
        <v>485</v>
      </c>
      <c r="K2603" s="346">
        <v>11057325</v>
      </c>
      <c r="L2603" s="346">
        <v>6433466</v>
      </c>
      <c r="M2603" s="346">
        <v>989804</v>
      </c>
      <c r="N2603" s="346">
        <v>1859018</v>
      </c>
      <c r="O2603" s="346">
        <v>2332408</v>
      </c>
      <c r="P2603" s="346">
        <v>1111336</v>
      </c>
      <c r="Q2603" s="352">
        <v>23783357</v>
      </c>
    </row>
    <row r="2604" spans="1:17" x14ac:dyDescent="0.25">
      <c r="A2604" s="347" t="s">
        <v>222</v>
      </c>
      <c r="B2604" s="346">
        <v>37642261</v>
      </c>
      <c r="C2604" s="346">
        <v>5207695</v>
      </c>
      <c r="D2604" s="346">
        <v>614044</v>
      </c>
      <c r="E2604" s="346">
        <v>2194439</v>
      </c>
      <c r="F2604" s="346">
        <v>2044338</v>
      </c>
      <c r="G2604" s="346">
        <v>521911</v>
      </c>
      <c r="H2604" s="352">
        <v>48224688</v>
      </c>
      <c r="J2604" s="347" t="s">
        <v>718</v>
      </c>
      <c r="K2604" s="346">
        <v>9622338</v>
      </c>
      <c r="L2604" s="346">
        <v>7161196</v>
      </c>
      <c r="M2604" s="346">
        <v>809133</v>
      </c>
      <c r="N2604" s="346">
        <v>1969491</v>
      </c>
      <c r="O2604" s="346">
        <v>2145288</v>
      </c>
      <c r="P2604" s="346">
        <v>764184</v>
      </c>
      <c r="Q2604" s="352">
        <v>22471630</v>
      </c>
    </row>
    <row r="2605" spans="1:17" x14ac:dyDescent="0.25">
      <c r="A2605" s="347" t="s">
        <v>221</v>
      </c>
      <c r="B2605" s="346">
        <v>23357919</v>
      </c>
      <c r="C2605" s="346">
        <v>4995574</v>
      </c>
      <c r="D2605" s="346">
        <v>706461</v>
      </c>
      <c r="E2605" s="346">
        <v>1853009</v>
      </c>
      <c r="F2605" s="346">
        <v>1990281</v>
      </c>
      <c r="G2605" s="346">
        <v>505328</v>
      </c>
      <c r="H2605" s="352">
        <v>33408572</v>
      </c>
      <c r="J2605" s="347" t="s">
        <v>645</v>
      </c>
      <c r="K2605" s="346">
        <v>13087675</v>
      </c>
      <c r="L2605" s="346">
        <v>8419956</v>
      </c>
      <c r="M2605" s="346">
        <v>1071102</v>
      </c>
      <c r="N2605" s="346">
        <v>2011291</v>
      </c>
      <c r="O2605" s="346">
        <v>2132853</v>
      </c>
      <c r="P2605" s="346">
        <v>952590</v>
      </c>
      <c r="Q2605" s="352">
        <v>27675467</v>
      </c>
    </row>
    <row r="2606" spans="1:17" x14ac:dyDescent="0.25">
      <c r="A2606" s="347" t="s">
        <v>357</v>
      </c>
      <c r="B2606" s="346">
        <v>12999481</v>
      </c>
      <c r="C2606" s="346">
        <v>5602355</v>
      </c>
      <c r="D2606" s="346">
        <v>803747</v>
      </c>
      <c r="E2606" s="346">
        <v>1457336</v>
      </c>
      <c r="F2606" s="346">
        <v>2362625</v>
      </c>
      <c r="G2606" s="346">
        <v>406653</v>
      </c>
      <c r="H2606" s="352">
        <v>23632197</v>
      </c>
      <c r="J2606" s="347" t="s">
        <v>486</v>
      </c>
      <c r="K2606" s="346">
        <v>9250296</v>
      </c>
      <c r="L2606" s="346">
        <v>6757774</v>
      </c>
      <c r="M2606" s="346">
        <v>1182267</v>
      </c>
      <c r="N2606" s="346">
        <v>1819427</v>
      </c>
      <c r="O2606" s="346">
        <v>1723960</v>
      </c>
      <c r="P2606" s="346">
        <v>790451</v>
      </c>
      <c r="Q2606" s="352">
        <v>21524175</v>
      </c>
    </row>
    <row r="2607" spans="1:17" x14ac:dyDescent="0.25">
      <c r="A2607" s="347" t="s">
        <v>356</v>
      </c>
      <c r="B2607" s="346">
        <v>15460167</v>
      </c>
      <c r="C2607" s="346">
        <v>7235200</v>
      </c>
      <c r="D2607" s="346">
        <v>1147097</v>
      </c>
      <c r="E2607" s="346">
        <v>1384745</v>
      </c>
      <c r="F2607" s="346">
        <v>2110530</v>
      </c>
      <c r="G2607" s="346">
        <v>550813</v>
      </c>
      <c r="H2607" s="352">
        <v>27888552</v>
      </c>
      <c r="J2607" s="347" t="s">
        <v>489</v>
      </c>
      <c r="K2607" s="346">
        <v>8226845</v>
      </c>
      <c r="L2607" s="346">
        <v>5363379</v>
      </c>
      <c r="M2607" s="346">
        <v>1292861</v>
      </c>
      <c r="N2607" s="346">
        <v>1749228</v>
      </c>
      <c r="O2607" s="346">
        <v>2097630</v>
      </c>
      <c r="P2607" s="346">
        <v>721569</v>
      </c>
      <c r="Q2607" s="352">
        <v>19451512</v>
      </c>
    </row>
    <row r="2608" spans="1:17" x14ac:dyDescent="0.25">
      <c r="A2608" s="353" t="s">
        <v>1296</v>
      </c>
      <c r="B2608" s="24">
        <v>344844727</v>
      </c>
      <c r="C2608" s="24">
        <v>132458363</v>
      </c>
      <c r="D2608" s="24">
        <v>17074698</v>
      </c>
      <c r="E2608" s="24">
        <v>36067234</v>
      </c>
      <c r="F2608" s="24">
        <v>50704332</v>
      </c>
      <c r="G2608" s="24">
        <v>11746674</v>
      </c>
      <c r="H2608" s="354">
        <v>592896028</v>
      </c>
      <c r="J2608" s="347" t="s">
        <v>490</v>
      </c>
      <c r="K2608" s="346">
        <v>13641498</v>
      </c>
      <c r="L2608" s="346">
        <v>7071178</v>
      </c>
      <c r="M2608" s="346">
        <v>1138587</v>
      </c>
      <c r="N2608" s="346">
        <v>1756201</v>
      </c>
      <c r="O2608" s="346">
        <v>2523022</v>
      </c>
      <c r="P2608" s="346">
        <v>846080</v>
      </c>
      <c r="Q2608" s="352">
        <v>26976566</v>
      </c>
    </row>
    <row r="2609" spans="1:17" x14ac:dyDescent="0.25">
      <c r="A2609" s="355" t="s">
        <v>1297</v>
      </c>
      <c r="B2609" s="356">
        <v>17242236.350000001</v>
      </c>
      <c r="C2609" s="356">
        <v>6622918.1500000004</v>
      </c>
      <c r="D2609" s="356">
        <v>853734.9</v>
      </c>
      <c r="E2609" s="356">
        <v>1803361.7</v>
      </c>
      <c r="F2609" s="356">
        <v>2535216.6</v>
      </c>
      <c r="G2609" s="356">
        <v>587333.69999999995</v>
      </c>
      <c r="H2609" s="356">
        <v>29644801.399999999</v>
      </c>
      <c r="J2609" s="232" t="s">
        <v>1304</v>
      </c>
      <c r="K2609" s="199">
        <v>277253044</v>
      </c>
      <c r="L2609" s="199">
        <v>168159419</v>
      </c>
      <c r="M2609" s="199">
        <v>21729155</v>
      </c>
      <c r="N2609" s="199">
        <v>39902065</v>
      </c>
      <c r="O2609" s="199">
        <v>52748268</v>
      </c>
      <c r="P2609" s="199">
        <v>22355986</v>
      </c>
      <c r="Q2609" s="240">
        <v>582147937</v>
      </c>
    </row>
    <row r="2610" spans="1:17" x14ac:dyDescent="0.25">
      <c r="J2610" s="234" t="s">
        <v>1305</v>
      </c>
      <c r="K2610" s="224">
        <v>12602411.090909092</v>
      </c>
      <c r="L2610" s="224">
        <v>7643609.9545454541</v>
      </c>
      <c r="M2610" s="224">
        <v>987688.86363636365</v>
      </c>
      <c r="N2610" s="224">
        <v>1813730.2272727273</v>
      </c>
      <c r="O2610" s="224">
        <v>2397648.5454545454</v>
      </c>
      <c r="P2610" s="224">
        <v>1016181.1818181818</v>
      </c>
      <c r="Q2610" s="224">
        <v>26461269.863636363</v>
      </c>
    </row>
    <row r="2611" spans="1:17" ht="15" customHeight="1" x14ac:dyDescent="0.25">
      <c r="A2611" s="348"/>
      <c r="B2611" s="349"/>
      <c r="C2611" s="349"/>
      <c r="D2611" s="349"/>
      <c r="E2611" s="349"/>
      <c r="F2611" s="349"/>
      <c r="G2611" s="349"/>
      <c r="H2611" s="349"/>
      <c r="I2611" s="273"/>
      <c r="J2611" s="273"/>
      <c r="K2611" s="273"/>
      <c r="L2611" s="273"/>
      <c r="M2611" s="273"/>
      <c r="N2611" s="273"/>
      <c r="O2611" s="273"/>
      <c r="P2611" s="273"/>
      <c r="Q2611" s="273"/>
    </row>
    <row r="2612" spans="1:17" ht="35.25" customHeight="1" x14ac:dyDescent="0.25">
      <c r="A2612" s="461" t="s">
        <v>1162</v>
      </c>
      <c r="B2612" s="461"/>
      <c r="C2612" s="461"/>
      <c r="D2612" s="461"/>
      <c r="E2612" s="461"/>
      <c r="F2612" s="461"/>
      <c r="G2612" s="461"/>
      <c r="H2612" s="461"/>
      <c r="I2612" s="461"/>
      <c r="J2612" s="461"/>
      <c r="K2612" s="461"/>
      <c r="L2612" s="461"/>
      <c r="M2612" s="461"/>
      <c r="N2612" s="461"/>
      <c r="O2612" s="461"/>
      <c r="P2612" s="461"/>
      <c r="Q2612" s="461"/>
    </row>
    <row r="2613" spans="1:17" ht="15" customHeight="1" x14ac:dyDescent="0.25">
      <c r="A2613" s="348"/>
      <c r="B2613" s="349"/>
      <c r="C2613" s="349"/>
      <c r="D2613" s="349"/>
      <c r="E2613" s="349"/>
      <c r="F2613" s="349"/>
      <c r="G2613" s="349"/>
      <c r="H2613" s="349"/>
      <c r="I2613" s="273"/>
      <c r="J2613" s="273"/>
      <c r="K2613" s="273"/>
      <c r="L2613" s="273"/>
      <c r="M2613" s="488" t="s">
        <v>1326</v>
      </c>
      <c r="N2613" s="488"/>
      <c r="O2613" s="488"/>
      <c r="P2613" s="488"/>
      <c r="Q2613" s="488"/>
    </row>
    <row r="2614" spans="1:17" ht="28.5" customHeight="1" x14ac:dyDescent="0.3">
      <c r="A2614" s="134">
        <v>2024</v>
      </c>
    </row>
    <row r="2615" spans="1:17" ht="28.5" customHeight="1" x14ac:dyDescent="0.25">
      <c r="A2615" s="279" t="s">
        <v>177</v>
      </c>
      <c r="B2615" s="280" t="s">
        <v>0</v>
      </c>
      <c r="C2615" s="280" t="s">
        <v>1</v>
      </c>
      <c r="D2615" s="280" t="s">
        <v>2</v>
      </c>
      <c r="E2615" s="280" t="s">
        <v>877</v>
      </c>
      <c r="F2615" s="280" t="s">
        <v>50</v>
      </c>
      <c r="G2615" s="280" t="s">
        <v>52</v>
      </c>
      <c r="H2615" s="280" t="s">
        <v>13</v>
      </c>
      <c r="J2615" s="279" t="s">
        <v>177</v>
      </c>
      <c r="K2615" s="280" t="s">
        <v>0</v>
      </c>
      <c r="L2615" s="280" t="s">
        <v>1</v>
      </c>
      <c r="M2615" s="280" t="s">
        <v>2</v>
      </c>
      <c r="N2615" s="280" t="s">
        <v>877</v>
      </c>
      <c r="O2615" s="280" t="s">
        <v>50</v>
      </c>
      <c r="P2615" s="280" t="s">
        <v>52</v>
      </c>
      <c r="Q2615" s="280" t="s">
        <v>13</v>
      </c>
    </row>
    <row r="2616" spans="1:17" x14ac:dyDescent="0.25">
      <c r="A2616" s="347" t="s">
        <v>176</v>
      </c>
      <c r="B2616" s="346">
        <v>14922146</v>
      </c>
      <c r="C2616" s="346">
        <v>8078446</v>
      </c>
      <c r="D2616" s="346">
        <v>1171500</v>
      </c>
      <c r="E2616" s="346">
        <v>1292850</v>
      </c>
      <c r="F2616" s="346">
        <v>2767840</v>
      </c>
      <c r="G2616" s="346">
        <v>743024</v>
      </c>
      <c r="H2616" s="352">
        <v>28975806</v>
      </c>
      <c r="J2616" s="347" t="s">
        <v>134</v>
      </c>
      <c r="K2616" s="346">
        <v>11924315</v>
      </c>
      <c r="L2616" s="346">
        <v>6187863</v>
      </c>
      <c r="M2616" s="346">
        <v>926893</v>
      </c>
      <c r="N2616" s="346">
        <v>1834896</v>
      </c>
      <c r="O2616" s="346">
        <v>2640151</v>
      </c>
      <c r="P2616" s="346">
        <v>489018</v>
      </c>
      <c r="Q2616" s="352">
        <v>24003136</v>
      </c>
    </row>
    <row r="2617" spans="1:17" x14ac:dyDescent="0.25">
      <c r="A2617" s="347" t="s">
        <v>345</v>
      </c>
      <c r="B2617" s="346">
        <v>13423646</v>
      </c>
      <c r="C2617" s="346">
        <v>6999530</v>
      </c>
      <c r="D2617" s="346">
        <v>1106764</v>
      </c>
      <c r="E2617" s="346">
        <v>1863052</v>
      </c>
      <c r="F2617" s="346">
        <v>2344759</v>
      </c>
      <c r="G2617" s="346">
        <v>686728</v>
      </c>
      <c r="H2617" s="352">
        <v>26424479</v>
      </c>
      <c r="J2617" s="347" t="s">
        <v>133</v>
      </c>
      <c r="K2617" s="346">
        <v>9681340</v>
      </c>
      <c r="L2617" s="346">
        <v>5847131</v>
      </c>
      <c r="M2617" s="346">
        <v>790351</v>
      </c>
      <c r="N2617" s="346">
        <v>1609082</v>
      </c>
      <c r="O2617" s="346">
        <v>2713847</v>
      </c>
      <c r="P2617" s="346">
        <v>519341</v>
      </c>
      <c r="Q2617" s="352">
        <v>21161092</v>
      </c>
    </row>
    <row r="2618" spans="1:17" x14ac:dyDescent="0.25">
      <c r="A2618" s="347" t="s">
        <v>856</v>
      </c>
      <c r="B2618" s="346">
        <v>18217623</v>
      </c>
      <c r="C2618" s="346">
        <v>6939293</v>
      </c>
      <c r="D2618" s="346">
        <v>1333764</v>
      </c>
      <c r="E2618" s="346">
        <v>2148268</v>
      </c>
      <c r="F2618" s="346">
        <v>2547903</v>
      </c>
      <c r="G2618" s="346">
        <v>724970</v>
      </c>
      <c r="H2618" s="352">
        <v>31911821</v>
      </c>
      <c r="J2618" s="347" t="s">
        <v>336</v>
      </c>
      <c r="K2618" s="346">
        <v>10914589</v>
      </c>
      <c r="L2618" s="346">
        <v>3897838</v>
      </c>
      <c r="M2618" s="346">
        <v>931888</v>
      </c>
      <c r="N2618" s="346">
        <v>1544576</v>
      </c>
      <c r="O2618" s="346">
        <v>2104719</v>
      </c>
      <c r="P2618" s="346">
        <v>677122</v>
      </c>
      <c r="Q2618" s="352">
        <v>20070732</v>
      </c>
    </row>
    <row r="2619" spans="1:17" x14ac:dyDescent="0.25">
      <c r="A2619" s="347" t="s">
        <v>173</v>
      </c>
      <c r="B2619" s="346">
        <v>7371253</v>
      </c>
      <c r="C2619" s="346">
        <v>4573957</v>
      </c>
      <c r="D2619" s="346">
        <v>638344</v>
      </c>
      <c r="E2619" s="346">
        <v>2239331</v>
      </c>
      <c r="F2619" s="346">
        <v>2110133</v>
      </c>
      <c r="G2619" s="346">
        <v>614751</v>
      </c>
      <c r="H2619" s="352">
        <v>17547769</v>
      </c>
      <c r="J2619" s="347" t="s">
        <v>862</v>
      </c>
      <c r="K2619" s="346">
        <v>14606352</v>
      </c>
      <c r="L2619" s="346">
        <v>6403170</v>
      </c>
      <c r="M2619" s="346">
        <v>1244453</v>
      </c>
      <c r="N2619" s="346">
        <v>1305844</v>
      </c>
      <c r="O2619" s="346">
        <v>2223960</v>
      </c>
      <c r="P2619" s="346">
        <v>1058050</v>
      </c>
      <c r="Q2619" s="352">
        <v>26841829</v>
      </c>
    </row>
    <row r="2620" spans="1:17" x14ac:dyDescent="0.25">
      <c r="A2620" s="347" t="s">
        <v>172</v>
      </c>
      <c r="B2620" s="346">
        <v>9584056</v>
      </c>
      <c r="C2620" s="346">
        <v>4889100</v>
      </c>
      <c r="D2620" s="346">
        <v>796060</v>
      </c>
      <c r="E2620" s="346">
        <v>1987893</v>
      </c>
      <c r="F2620" s="346">
        <v>2347720</v>
      </c>
      <c r="G2620" s="346">
        <v>665695</v>
      </c>
      <c r="H2620" s="352">
        <v>20270524</v>
      </c>
      <c r="J2620" s="347" t="s">
        <v>130</v>
      </c>
      <c r="K2620" s="346">
        <v>7882104</v>
      </c>
      <c r="L2620" s="346">
        <v>4964909</v>
      </c>
      <c r="M2620" s="346">
        <v>681192</v>
      </c>
      <c r="N2620" s="346">
        <v>1957262</v>
      </c>
      <c r="O2620" s="346">
        <v>1856846</v>
      </c>
      <c r="P2620" s="346">
        <v>782544</v>
      </c>
      <c r="Q2620" s="352">
        <v>18124857</v>
      </c>
    </row>
    <row r="2621" spans="1:17" x14ac:dyDescent="0.25">
      <c r="A2621" s="347" t="s">
        <v>171</v>
      </c>
      <c r="B2621" s="346">
        <v>8311351</v>
      </c>
      <c r="C2621" s="346">
        <v>4505583</v>
      </c>
      <c r="D2621" s="346">
        <v>710615</v>
      </c>
      <c r="E2621" s="346">
        <v>1671578</v>
      </c>
      <c r="F2621" s="346">
        <v>2632365</v>
      </c>
      <c r="G2621" s="346">
        <v>686443</v>
      </c>
      <c r="H2621" s="352">
        <v>18517935</v>
      </c>
      <c r="J2621" s="347" t="s">
        <v>129</v>
      </c>
      <c r="K2621" s="346">
        <v>9712787</v>
      </c>
      <c r="L2621" s="346">
        <v>5102632</v>
      </c>
      <c r="M2621" s="346">
        <v>623431</v>
      </c>
      <c r="N2621" s="346">
        <v>1926960</v>
      </c>
      <c r="O2621" s="346">
        <v>2122437</v>
      </c>
      <c r="P2621" s="346">
        <v>739975</v>
      </c>
      <c r="Q2621" s="352">
        <v>20228222</v>
      </c>
    </row>
    <row r="2622" spans="1:17" x14ac:dyDescent="0.25">
      <c r="A2622" s="347" t="s">
        <v>344</v>
      </c>
      <c r="B2622" s="346">
        <v>10324355</v>
      </c>
      <c r="C2622" s="346">
        <v>4899622</v>
      </c>
      <c r="D2622" s="346">
        <v>861288</v>
      </c>
      <c r="E2622" s="346">
        <v>1575412</v>
      </c>
      <c r="F2622" s="346">
        <v>2399371</v>
      </c>
      <c r="G2622" s="346">
        <v>812725</v>
      </c>
      <c r="H2622" s="352">
        <v>20872773</v>
      </c>
      <c r="J2622" s="347" t="s">
        <v>128</v>
      </c>
      <c r="K2622" s="346">
        <v>10625412</v>
      </c>
      <c r="L2622" s="346">
        <v>5523190</v>
      </c>
      <c r="M2622" s="346">
        <v>659771</v>
      </c>
      <c r="N2622" s="346">
        <v>1989956</v>
      </c>
      <c r="O2622" s="346">
        <v>2394384</v>
      </c>
      <c r="P2622" s="346">
        <v>574242</v>
      </c>
      <c r="Q2622" s="352">
        <v>21766955</v>
      </c>
    </row>
    <row r="2623" spans="1:17" x14ac:dyDescent="0.25">
      <c r="A2623" s="347" t="s">
        <v>857</v>
      </c>
      <c r="B2623" s="346">
        <v>8620615</v>
      </c>
      <c r="C2623" s="346">
        <v>5211672</v>
      </c>
      <c r="D2623" s="346">
        <v>711687</v>
      </c>
      <c r="E2623" s="346">
        <v>2091470</v>
      </c>
      <c r="F2623" s="346">
        <v>2137212</v>
      </c>
      <c r="G2623" s="346">
        <v>1039815</v>
      </c>
      <c r="H2623" s="352">
        <v>19812471</v>
      </c>
      <c r="J2623" s="347" t="s">
        <v>335</v>
      </c>
      <c r="K2623" s="346">
        <v>19176439</v>
      </c>
      <c r="L2623" s="346">
        <v>8627019</v>
      </c>
      <c r="M2623" s="346">
        <v>1429986</v>
      </c>
      <c r="N2623" s="346">
        <v>1958019</v>
      </c>
      <c r="O2623" s="346">
        <v>2312193</v>
      </c>
      <c r="P2623" s="346">
        <v>953856</v>
      </c>
      <c r="Q2623" s="352">
        <v>34457512</v>
      </c>
    </row>
    <row r="2624" spans="1:17" x14ac:dyDescent="0.25">
      <c r="A2624" s="347" t="s">
        <v>168</v>
      </c>
      <c r="B2624" s="346">
        <v>7231932</v>
      </c>
      <c r="C2624" s="346">
        <v>4095505</v>
      </c>
      <c r="D2624" s="346">
        <v>574587</v>
      </c>
      <c r="E2624" s="346">
        <v>2014207</v>
      </c>
      <c r="F2624" s="346">
        <v>2234273</v>
      </c>
      <c r="G2624" s="346">
        <v>746669</v>
      </c>
      <c r="H2624" s="352">
        <v>16897173</v>
      </c>
      <c r="J2624" s="347" t="s">
        <v>863</v>
      </c>
      <c r="K2624" s="346">
        <v>12504968</v>
      </c>
      <c r="L2624" s="346">
        <v>7477554</v>
      </c>
      <c r="M2624" s="346">
        <v>1057578</v>
      </c>
      <c r="N2624" s="346">
        <v>2084120</v>
      </c>
      <c r="O2624" s="346">
        <v>2499175</v>
      </c>
      <c r="P2624" s="346">
        <v>735695</v>
      </c>
      <c r="Q2624" s="352">
        <v>26359090</v>
      </c>
    </row>
    <row r="2625" spans="1:17" x14ac:dyDescent="0.25">
      <c r="A2625" s="347" t="s">
        <v>167</v>
      </c>
      <c r="B2625" s="346">
        <v>11051501</v>
      </c>
      <c r="C2625" s="346">
        <v>5440855</v>
      </c>
      <c r="D2625" s="346">
        <v>789592</v>
      </c>
      <c r="E2625" s="346">
        <v>1743113</v>
      </c>
      <c r="F2625" s="346">
        <v>2413615</v>
      </c>
      <c r="G2625" s="346">
        <v>969734</v>
      </c>
      <c r="H2625" s="352">
        <v>22408410</v>
      </c>
      <c r="J2625" s="347" t="s">
        <v>125</v>
      </c>
      <c r="K2625" s="346">
        <v>13539297</v>
      </c>
      <c r="L2625" s="346">
        <v>7294177</v>
      </c>
      <c r="M2625" s="346">
        <v>851318</v>
      </c>
      <c r="N2625" s="346">
        <v>1912182</v>
      </c>
      <c r="O2625" s="346">
        <v>2504292</v>
      </c>
      <c r="P2625" s="346">
        <v>660785</v>
      </c>
      <c r="Q2625" s="352">
        <v>26762051</v>
      </c>
    </row>
    <row r="2626" spans="1:17" x14ac:dyDescent="0.25">
      <c r="A2626" s="347" t="s">
        <v>166</v>
      </c>
      <c r="B2626" s="346">
        <v>17932962</v>
      </c>
      <c r="C2626" s="346">
        <v>6310245</v>
      </c>
      <c r="D2626" s="346">
        <v>1127091</v>
      </c>
      <c r="E2626" s="346">
        <v>1663344</v>
      </c>
      <c r="F2626" s="346">
        <v>2603163</v>
      </c>
      <c r="G2626" s="346">
        <v>1121214</v>
      </c>
      <c r="H2626" s="352">
        <v>30758019</v>
      </c>
      <c r="J2626" s="347" t="s">
        <v>124</v>
      </c>
      <c r="K2626" s="346">
        <v>13964069</v>
      </c>
      <c r="L2626" s="346">
        <v>6706641</v>
      </c>
      <c r="M2626" s="346">
        <v>820861</v>
      </c>
      <c r="N2626" s="346">
        <v>1530135</v>
      </c>
      <c r="O2626" s="346">
        <v>2501633</v>
      </c>
      <c r="P2626" s="346">
        <v>823168</v>
      </c>
      <c r="Q2626" s="352">
        <v>26346507</v>
      </c>
    </row>
    <row r="2627" spans="1:17" x14ac:dyDescent="0.25">
      <c r="A2627" s="347" t="s">
        <v>343</v>
      </c>
      <c r="B2627" s="346">
        <v>10549717</v>
      </c>
      <c r="C2627" s="346">
        <v>5384216</v>
      </c>
      <c r="D2627" s="346">
        <v>908863</v>
      </c>
      <c r="E2627" s="346">
        <v>1376677</v>
      </c>
      <c r="F2627" s="346">
        <v>2667828</v>
      </c>
      <c r="G2627" s="346">
        <v>808184</v>
      </c>
      <c r="H2627" s="352">
        <v>21695485</v>
      </c>
      <c r="J2627" s="347" t="s">
        <v>123</v>
      </c>
      <c r="K2627" s="346">
        <v>10730788</v>
      </c>
      <c r="L2627" s="346">
        <v>8687903</v>
      </c>
      <c r="M2627" s="346">
        <v>1052537</v>
      </c>
      <c r="N2627" s="346">
        <v>1474555</v>
      </c>
      <c r="O2627" s="346">
        <v>3334790</v>
      </c>
      <c r="P2627" s="346">
        <v>943790</v>
      </c>
      <c r="Q2627" s="352">
        <v>26224363</v>
      </c>
    </row>
    <row r="2628" spans="1:17" x14ac:dyDescent="0.25">
      <c r="A2628" s="347" t="s">
        <v>858</v>
      </c>
      <c r="B2628" s="346">
        <v>7144039</v>
      </c>
      <c r="C2628" s="346">
        <v>4547824</v>
      </c>
      <c r="D2628" s="346">
        <v>713447</v>
      </c>
      <c r="E2628" s="346">
        <v>1472481</v>
      </c>
      <c r="F2628" s="346">
        <v>2373907</v>
      </c>
      <c r="G2628" s="346">
        <v>979711</v>
      </c>
      <c r="H2628" s="352">
        <v>17231409</v>
      </c>
      <c r="J2628" s="347" t="s">
        <v>334</v>
      </c>
      <c r="K2628" s="346">
        <v>9742998</v>
      </c>
      <c r="L2628" s="346">
        <v>10239200</v>
      </c>
      <c r="M2628" s="346">
        <v>902497</v>
      </c>
      <c r="N2628" s="346">
        <v>1429365</v>
      </c>
      <c r="O2628" s="346">
        <v>2564641</v>
      </c>
      <c r="P2628" s="346">
        <v>818826</v>
      </c>
      <c r="Q2628" s="352">
        <v>25697527</v>
      </c>
    </row>
    <row r="2629" spans="1:17" x14ac:dyDescent="0.25">
      <c r="A2629" s="347" t="s">
        <v>163</v>
      </c>
      <c r="B2629" s="346">
        <v>6871672</v>
      </c>
      <c r="C2629" s="346">
        <v>4497510</v>
      </c>
      <c r="D2629" s="346">
        <v>642785</v>
      </c>
      <c r="E2629" s="346">
        <v>1594968</v>
      </c>
      <c r="F2629" s="346">
        <v>2451493</v>
      </c>
      <c r="G2629" s="346">
        <v>1230902</v>
      </c>
      <c r="H2629" s="352">
        <v>17289330</v>
      </c>
      <c r="J2629" s="347" t="s">
        <v>864</v>
      </c>
      <c r="K2629" s="346">
        <v>8965742</v>
      </c>
      <c r="L2629" s="346">
        <v>8654966</v>
      </c>
      <c r="M2629" s="346">
        <v>783705</v>
      </c>
      <c r="N2629" s="346">
        <v>1282708</v>
      </c>
      <c r="O2629" s="346">
        <v>2426906</v>
      </c>
      <c r="P2629" s="346">
        <v>889548</v>
      </c>
      <c r="Q2629" s="352">
        <v>23003575</v>
      </c>
    </row>
    <row r="2630" spans="1:17" x14ac:dyDescent="0.25">
      <c r="A2630" s="347" t="s">
        <v>162</v>
      </c>
      <c r="B2630" s="346">
        <v>10265935</v>
      </c>
      <c r="C2630" s="346">
        <v>4207389</v>
      </c>
      <c r="D2630" s="346">
        <v>757566</v>
      </c>
      <c r="E2630" s="346">
        <v>1455774</v>
      </c>
      <c r="F2630" s="346">
        <v>2587595</v>
      </c>
      <c r="G2630" s="346">
        <v>944505</v>
      </c>
      <c r="H2630" s="352">
        <v>20218764</v>
      </c>
      <c r="J2630" s="347" t="s">
        <v>120</v>
      </c>
      <c r="K2630" s="346">
        <v>7312358</v>
      </c>
      <c r="L2630" s="346">
        <v>7376137</v>
      </c>
      <c r="M2630" s="346">
        <v>765716</v>
      </c>
      <c r="N2630" s="346">
        <v>1538709</v>
      </c>
      <c r="O2630" s="346">
        <v>2369345</v>
      </c>
      <c r="P2630" s="346">
        <v>746077</v>
      </c>
      <c r="Q2630" s="352">
        <v>20108342</v>
      </c>
    </row>
    <row r="2631" spans="1:17" x14ac:dyDescent="0.25">
      <c r="A2631" s="347" t="s">
        <v>161</v>
      </c>
      <c r="B2631" s="346">
        <v>13804969</v>
      </c>
      <c r="C2631" s="346">
        <v>5272863</v>
      </c>
      <c r="D2631" s="346">
        <v>821898</v>
      </c>
      <c r="E2631" s="346">
        <v>1564745</v>
      </c>
      <c r="F2631" s="346">
        <v>2760749</v>
      </c>
      <c r="G2631" s="346">
        <v>1017093</v>
      </c>
      <c r="H2631" s="352">
        <v>25242317</v>
      </c>
      <c r="J2631" s="347" t="s">
        <v>119</v>
      </c>
      <c r="K2631" s="346">
        <v>7627779</v>
      </c>
      <c r="L2631" s="346">
        <v>6309505</v>
      </c>
      <c r="M2631" s="346">
        <v>760894</v>
      </c>
      <c r="N2631" s="346">
        <v>1760085</v>
      </c>
      <c r="O2631" s="346">
        <v>2512186</v>
      </c>
      <c r="P2631" s="346">
        <v>614284</v>
      </c>
      <c r="Q2631" s="352">
        <v>19584733</v>
      </c>
    </row>
    <row r="2632" spans="1:17" x14ac:dyDescent="0.25">
      <c r="A2632" s="347" t="s">
        <v>342</v>
      </c>
      <c r="B2632" s="346">
        <v>30339796</v>
      </c>
      <c r="C2632" s="346">
        <v>8274860</v>
      </c>
      <c r="D2632" s="346">
        <v>998301</v>
      </c>
      <c r="E2632" s="346">
        <v>1447751</v>
      </c>
      <c r="F2632" s="346">
        <v>2706267</v>
      </c>
      <c r="G2632" s="346">
        <v>1071827</v>
      </c>
      <c r="H2632" s="352">
        <v>44838802</v>
      </c>
      <c r="J2632" s="347" t="s">
        <v>118</v>
      </c>
      <c r="K2632" s="346">
        <v>13957208</v>
      </c>
      <c r="L2632" s="346">
        <v>9233822</v>
      </c>
      <c r="M2632" s="346">
        <v>1134477</v>
      </c>
      <c r="N2632" s="346">
        <v>1603365</v>
      </c>
      <c r="O2632" s="346">
        <v>2309942</v>
      </c>
      <c r="P2632" s="346">
        <v>938399</v>
      </c>
      <c r="Q2632" s="352">
        <v>29177213</v>
      </c>
    </row>
    <row r="2633" spans="1:17" x14ac:dyDescent="0.25">
      <c r="A2633" s="347" t="s">
        <v>859</v>
      </c>
      <c r="B2633" s="346">
        <v>22809162</v>
      </c>
      <c r="C2633" s="346">
        <v>5541501</v>
      </c>
      <c r="D2633" s="346">
        <v>662003</v>
      </c>
      <c r="E2633" s="346">
        <v>1440195</v>
      </c>
      <c r="F2633" s="346">
        <v>2212731</v>
      </c>
      <c r="G2633" s="346">
        <v>685876</v>
      </c>
      <c r="H2633" s="352">
        <v>33351468</v>
      </c>
      <c r="J2633" s="347" t="s">
        <v>333</v>
      </c>
      <c r="K2633" s="346">
        <v>15977325</v>
      </c>
      <c r="L2633" s="346">
        <v>11131879</v>
      </c>
      <c r="M2633" s="346">
        <v>1400806</v>
      </c>
      <c r="N2633" s="346">
        <v>1620638</v>
      </c>
      <c r="O2633" s="346">
        <v>2642897</v>
      </c>
      <c r="P2633" s="346">
        <v>1164150</v>
      </c>
      <c r="Q2633" s="352">
        <v>33937695</v>
      </c>
    </row>
    <row r="2634" spans="1:17" x14ac:dyDescent="0.25">
      <c r="A2634" s="347" t="s">
        <v>158</v>
      </c>
      <c r="B2634" s="346">
        <v>39761954</v>
      </c>
      <c r="C2634" s="346">
        <v>6025424</v>
      </c>
      <c r="D2634" s="346">
        <v>1225178</v>
      </c>
      <c r="E2634" s="346">
        <v>1510052</v>
      </c>
      <c r="F2634" s="346">
        <v>2357599</v>
      </c>
      <c r="G2634" s="346">
        <v>1252973</v>
      </c>
      <c r="H2634" s="352">
        <v>52133180</v>
      </c>
      <c r="J2634" s="347" t="s">
        <v>865</v>
      </c>
      <c r="K2634" s="346">
        <v>9854675</v>
      </c>
      <c r="L2634" s="346">
        <v>8234887</v>
      </c>
      <c r="M2634" s="346">
        <v>956658</v>
      </c>
      <c r="N2634" s="346">
        <v>1890474</v>
      </c>
      <c r="O2634" s="346">
        <v>2339802</v>
      </c>
      <c r="P2634" s="346">
        <v>668568</v>
      </c>
      <c r="Q2634" s="352">
        <v>23945064</v>
      </c>
    </row>
    <row r="2635" spans="1:17" x14ac:dyDescent="0.25">
      <c r="A2635" s="347" t="s">
        <v>157</v>
      </c>
      <c r="B2635" s="346">
        <v>21755883</v>
      </c>
      <c r="C2635" s="346">
        <v>5833867</v>
      </c>
      <c r="D2635" s="346">
        <v>1037467</v>
      </c>
      <c r="E2635" s="346">
        <v>1532872</v>
      </c>
      <c r="F2635" s="346">
        <v>2190681</v>
      </c>
      <c r="G2635" s="346">
        <v>753907</v>
      </c>
      <c r="H2635" s="352">
        <v>33104677</v>
      </c>
      <c r="J2635" s="347" t="s">
        <v>115</v>
      </c>
      <c r="K2635" s="346">
        <v>7879524</v>
      </c>
      <c r="L2635" s="346">
        <v>6945635</v>
      </c>
      <c r="M2635" s="346">
        <v>912594</v>
      </c>
      <c r="N2635" s="346">
        <v>2010730</v>
      </c>
      <c r="O2635" s="346">
        <v>2278427</v>
      </c>
      <c r="P2635" s="346">
        <v>731013</v>
      </c>
      <c r="Q2635" s="352">
        <v>20757923</v>
      </c>
    </row>
    <row r="2636" spans="1:17" x14ac:dyDescent="0.25">
      <c r="A2636" s="347" t="s">
        <v>341</v>
      </c>
      <c r="B2636" s="346">
        <v>12242407</v>
      </c>
      <c r="C2636" s="346">
        <v>6098890</v>
      </c>
      <c r="D2636" s="346">
        <v>988580</v>
      </c>
      <c r="E2636" s="346">
        <v>1615626</v>
      </c>
      <c r="F2636" s="346">
        <v>2597394</v>
      </c>
      <c r="G2636" s="346">
        <v>774328</v>
      </c>
      <c r="H2636" s="352">
        <v>24317225</v>
      </c>
      <c r="J2636" s="347" t="s">
        <v>114</v>
      </c>
      <c r="K2636" s="346">
        <v>9505264</v>
      </c>
      <c r="L2636" s="346">
        <v>8409058</v>
      </c>
      <c r="M2636" s="346">
        <v>928139</v>
      </c>
      <c r="N2636" s="346">
        <v>1460133</v>
      </c>
      <c r="O2636" s="346">
        <v>2507629</v>
      </c>
      <c r="P2636" s="346">
        <v>649877</v>
      </c>
      <c r="Q2636" s="352">
        <v>23460100</v>
      </c>
    </row>
    <row r="2637" spans="1:17" x14ac:dyDescent="0.25">
      <c r="A2637" s="347" t="s">
        <v>861</v>
      </c>
      <c r="B2637" s="346">
        <v>13686099</v>
      </c>
      <c r="C2637" s="346">
        <v>8942381</v>
      </c>
      <c r="D2637" s="346">
        <v>1142906</v>
      </c>
      <c r="E2637" s="346">
        <v>1450406</v>
      </c>
      <c r="F2637" s="346">
        <v>2542284</v>
      </c>
      <c r="G2637" s="346">
        <v>730608</v>
      </c>
      <c r="H2637" s="352">
        <v>28494684</v>
      </c>
      <c r="J2637" s="347" t="s">
        <v>113</v>
      </c>
      <c r="K2637" s="346">
        <v>18230937</v>
      </c>
      <c r="L2637" s="346">
        <v>8688261</v>
      </c>
      <c r="M2637" s="346">
        <v>1471765</v>
      </c>
      <c r="N2637" s="346">
        <v>1611700</v>
      </c>
      <c r="O2637" s="346">
        <v>2808933</v>
      </c>
      <c r="P2637" s="346">
        <v>649031</v>
      </c>
      <c r="Q2637" s="352">
        <v>33460627</v>
      </c>
    </row>
    <row r="2638" spans="1:17" x14ac:dyDescent="0.25">
      <c r="A2638" s="365" t="s">
        <v>1312</v>
      </c>
      <c r="B2638" s="24">
        <v>316223073</v>
      </c>
      <c r="C2638" s="24">
        <v>126570533</v>
      </c>
      <c r="D2638" s="24">
        <v>19720286</v>
      </c>
      <c r="E2638" s="24">
        <v>36752065</v>
      </c>
      <c r="F2638" s="24">
        <v>53986882</v>
      </c>
      <c r="G2638" s="24">
        <v>19061682</v>
      </c>
      <c r="H2638" s="354">
        <v>572314521</v>
      </c>
      <c r="J2638" s="371" t="s">
        <v>1316</v>
      </c>
      <c r="K2638" s="372">
        <v>254316270</v>
      </c>
      <c r="L2638" s="372">
        <v>161943377</v>
      </c>
      <c r="M2638" s="372">
        <v>21087510</v>
      </c>
      <c r="N2638" s="372">
        <v>37335494</v>
      </c>
      <c r="O2638" s="372">
        <v>53969135</v>
      </c>
      <c r="P2638" s="372">
        <v>16827359</v>
      </c>
      <c r="Q2638" s="373">
        <v>545479145</v>
      </c>
    </row>
    <row r="2639" spans="1:17" ht="15" customHeight="1" x14ac:dyDescent="0.25">
      <c r="A2639" s="366" t="s">
        <v>1313</v>
      </c>
      <c r="B2639" s="367">
        <v>14373776.045454545</v>
      </c>
      <c r="C2639" s="367">
        <v>5753206.0454545459</v>
      </c>
      <c r="D2639" s="367">
        <v>896376.63636363635</v>
      </c>
      <c r="E2639" s="367">
        <v>1670548.4090909092</v>
      </c>
      <c r="F2639" s="367">
        <v>2453949.1818181816</v>
      </c>
      <c r="G2639" s="367">
        <v>866440.09090909094</v>
      </c>
      <c r="H2639" s="367">
        <v>26014296.40909091</v>
      </c>
      <c r="J2639" s="374" t="s">
        <v>1317</v>
      </c>
      <c r="K2639" s="375">
        <v>11559830.454545455</v>
      </c>
      <c r="L2639" s="375">
        <v>7361062.5909090908</v>
      </c>
      <c r="M2639" s="375">
        <v>958523.18181818177</v>
      </c>
      <c r="N2639" s="375">
        <v>1697067.9090909092</v>
      </c>
      <c r="O2639" s="375">
        <v>2453142.5</v>
      </c>
      <c r="P2639" s="375">
        <v>764879.95454545459</v>
      </c>
      <c r="Q2639" s="375">
        <v>24794506.59090909</v>
      </c>
    </row>
    <row r="2641" spans="1:17" x14ac:dyDescent="0.25">
      <c r="A2641" s="347" t="s">
        <v>154</v>
      </c>
      <c r="B2641" s="346">
        <v>10744055</v>
      </c>
      <c r="C2641" s="346">
        <v>7167584</v>
      </c>
      <c r="D2641" s="346">
        <v>1364020</v>
      </c>
      <c r="E2641" s="346">
        <v>1882651</v>
      </c>
      <c r="F2641" s="346">
        <v>3324869</v>
      </c>
      <c r="G2641" s="346">
        <v>623527</v>
      </c>
      <c r="H2641" s="352">
        <v>25106706</v>
      </c>
      <c r="J2641" s="347" t="s">
        <v>332</v>
      </c>
      <c r="K2641" s="346">
        <v>23407510</v>
      </c>
      <c r="L2641" s="346">
        <v>11173621</v>
      </c>
      <c r="M2641" s="346">
        <v>1355583</v>
      </c>
      <c r="N2641" s="346">
        <v>1537103</v>
      </c>
      <c r="O2641" s="346">
        <v>2574714</v>
      </c>
      <c r="P2641" s="346">
        <v>787628</v>
      </c>
      <c r="Q2641" s="352">
        <v>40836159</v>
      </c>
    </row>
    <row r="2642" spans="1:17" x14ac:dyDescent="0.25">
      <c r="A2642" s="347" t="s">
        <v>153</v>
      </c>
      <c r="B2642" s="346">
        <v>13669575</v>
      </c>
      <c r="C2642" s="346">
        <v>6645783</v>
      </c>
      <c r="D2642" s="346">
        <v>1413390</v>
      </c>
      <c r="E2642" s="346">
        <v>1818088</v>
      </c>
      <c r="F2642" s="346">
        <v>2987978</v>
      </c>
      <c r="G2642" s="346">
        <v>735497</v>
      </c>
      <c r="H2642" s="352">
        <v>27270311</v>
      </c>
      <c r="J2642" s="347" t="s">
        <v>836</v>
      </c>
      <c r="K2642" s="346">
        <v>32641529</v>
      </c>
      <c r="L2642" s="346">
        <v>12168274</v>
      </c>
      <c r="M2642" s="346">
        <v>1712695</v>
      </c>
      <c r="N2642" s="346">
        <v>1533176</v>
      </c>
      <c r="O2642" s="346">
        <v>2926313</v>
      </c>
      <c r="P2642" s="346">
        <v>1008232</v>
      </c>
      <c r="Q2642" s="352">
        <v>51990219</v>
      </c>
    </row>
    <row r="2643" spans="1:17" x14ac:dyDescent="0.25">
      <c r="A2643" s="347" t="s">
        <v>152</v>
      </c>
      <c r="B2643" s="346">
        <v>14103902</v>
      </c>
      <c r="C2643" s="346">
        <v>6303189</v>
      </c>
      <c r="D2643" s="346">
        <v>1179845</v>
      </c>
      <c r="E2643" s="346">
        <v>1856398</v>
      </c>
      <c r="F2643" s="346">
        <v>2503403</v>
      </c>
      <c r="G2643" s="346">
        <v>649783</v>
      </c>
      <c r="H2643" s="352">
        <v>26596520</v>
      </c>
      <c r="J2643" s="347" t="s">
        <v>110</v>
      </c>
      <c r="K2643" s="346">
        <v>27891674</v>
      </c>
      <c r="L2643" s="346">
        <v>14557717</v>
      </c>
      <c r="M2643" s="346">
        <v>2053533</v>
      </c>
      <c r="N2643" s="346">
        <v>1673987</v>
      </c>
      <c r="O2643" s="346">
        <v>2882127</v>
      </c>
      <c r="P2643" s="346">
        <v>1277747</v>
      </c>
      <c r="Q2643" s="352">
        <v>50336785</v>
      </c>
    </row>
    <row r="2644" spans="1:17" x14ac:dyDescent="0.25">
      <c r="A2644" s="347" t="s">
        <v>340</v>
      </c>
      <c r="B2644" s="346">
        <v>11478952</v>
      </c>
      <c r="C2644" s="346">
        <v>5400306</v>
      </c>
      <c r="D2644" s="346">
        <v>1046634</v>
      </c>
      <c r="E2644" s="346">
        <v>1933357</v>
      </c>
      <c r="F2644" s="346">
        <v>2287984</v>
      </c>
      <c r="G2644" s="346">
        <v>667221</v>
      </c>
      <c r="H2644" s="352">
        <v>22814454</v>
      </c>
      <c r="J2644" s="347" t="s">
        <v>109</v>
      </c>
      <c r="K2644" s="346">
        <v>17940487</v>
      </c>
      <c r="L2644" s="346">
        <v>9920458</v>
      </c>
      <c r="M2644" s="346">
        <v>1404988</v>
      </c>
      <c r="N2644" s="346">
        <v>1522967</v>
      </c>
      <c r="O2644" s="346">
        <v>2323538</v>
      </c>
      <c r="P2644" s="346">
        <v>684564</v>
      </c>
      <c r="Q2644" s="352">
        <v>33797002</v>
      </c>
    </row>
    <row r="2645" spans="1:17" x14ac:dyDescent="0.25">
      <c r="A2645" s="347" t="s">
        <v>872</v>
      </c>
      <c r="B2645" s="346">
        <v>15176319</v>
      </c>
      <c r="C2645" s="346">
        <v>7114136</v>
      </c>
      <c r="D2645" s="346">
        <v>1449176</v>
      </c>
      <c r="E2645" s="346">
        <v>2152981</v>
      </c>
      <c r="F2645" s="346">
        <v>2341296</v>
      </c>
      <c r="G2645" s="346">
        <v>1116962</v>
      </c>
      <c r="H2645" s="352">
        <v>29350870</v>
      </c>
      <c r="J2645" s="347" t="s">
        <v>108</v>
      </c>
      <c r="K2645" s="346">
        <v>15848744</v>
      </c>
      <c r="L2645" s="346">
        <v>9916440</v>
      </c>
      <c r="M2645" s="346">
        <v>1154085</v>
      </c>
      <c r="N2645" s="346">
        <v>1688383</v>
      </c>
      <c r="O2645" s="346">
        <v>2881203</v>
      </c>
      <c r="P2645" s="346">
        <v>625896</v>
      </c>
      <c r="Q2645" s="352">
        <v>32114751</v>
      </c>
    </row>
    <row r="2646" spans="1:17" x14ac:dyDescent="0.25">
      <c r="A2646" s="347" t="s">
        <v>149</v>
      </c>
      <c r="B2646" s="346">
        <v>7894616</v>
      </c>
      <c r="C2646" s="346">
        <v>5496368</v>
      </c>
      <c r="D2646" s="346">
        <v>1538202</v>
      </c>
      <c r="E2646" s="346">
        <v>2082872</v>
      </c>
      <c r="F2646" s="346">
        <v>2771521</v>
      </c>
      <c r="G2646" s="346">
        <v>560587</v>
      </c>
      <c r="H2646" s="352">
        <v>20344166</v>
      </c>
      <c r="J2646" s="347" t="s">
        <v>331</v>
      </c>
      <c r="K2646" s="346">
        <v>14678253</v>
      </c>
      <c r="L2646" s="346">
        <v>8561491</v>
      </c>
      <c r="M2646" s="346">
        <v>991658</v>
      </c>
      <c r="N2646" s="346">
        <v>1627205</v>
      </c>
      <c r="O2646" s="346">
        <v>2683864</v>
      </c>
      <c r="P2646" s="346">
        <v>681050</v>
      </c>
      <c r="Q2646" s="352">
        <v>29223521</v>
      </c>
    </row>
    <row r="2647" spans="1:17" x14ac:dyDescent="0.25">
      <c r="A2647" s="347" t="s">
        <v>148</v>
      </c>
      <c r="B2647" s="346">
        <v>10109785</v>
      </c>
      <c r="C2647" s="346">
        <v>5893094</v>
      </c>
      <c r="D2647" s="346">
        <v>2221912</v>
      </c>
      <c r="E2647" s="346">
        <v>2361785</v>
      </c>
      <c r="F2647" s="346">
        <v>2650477</v>
      </c>
      <c r="G2647" s="346">
        <v>612462</v>
      </c>
      <c r="H2647" s="352">
        <v>23849515</v>
      </c>
      <c r="J2647" s="347" t="s">
        <v>837</v>
      </c>
      <c r="K2647" s="346">
        <v>9682377</v>
      </c>
      <c r="L2647" s="346">
        <v>6828844</v>
      </c>
      <c r="M2647" s="346">
        <v>699763</v>
      </c>
      <c r="N2647" s="346">
        <v>1541949</v>
      </c>
      <c r="O2647" s="346">
        <v>2187127</v>
      </c>
      <c r="P2647" s="346">
        <v>564612</v>
      </c>
      <c r="Q2647" s="352">
        <v>21504672</v>
      </c>
    </row>
    <row r="2648" spans="1:17" x14ac:dyDescent="0.25">
      <c r="A2648" s="347" t="s">
        <v>147</v>
      </c>
      <c r="B2648" s="346">
        <v>21536726</v>
      </c>
      <c r="C2648" s="346">
        <v>8162698</v>
      </c>
      <c r="D2648" s="346">
        <v>3459233</v>
      </c>
      <c r="E2648" s="346">
        <v>2275891</v>
      </c>
      <c r="F2648" s="346">
        <v>2787174</v>
      </c>
      <c r="G2648" s="346">
        <v>825074</v>
      </c>
      <c r="H2648" s="352">
        <v>39046796</v>
      </c>
      <c r="J2648" s="347" t="s">
        <v>105</v>
      </c>
      <c r="K2648" s="346">
        <v>9758870</v>
      </c>
      <c r="L2648" s="346">
        <v>6330221</v>
      </c>
      <c r="M2648" s="346">
        <v>667228</v>
      </c>
      <c r="N2648" s="346">
        <v>2309317</v>
      </c>
      <c r="O2648" s="346">
        <v>2940493</v>
      </c>
      <c r="P2648" s="346">
        <v>643505</v>
      </c>
      <c r="Q2648" s="352">
        <v>22649634</v>
      </c>
    </row>
    <row r="2649" spans="1:17" x14ac:dyDescent="0.25">
      <c r="A2649" s="347" t="s">
        <v>339</v>
      </c>
      <c r="B2649" s="346">
        <v>15052880</v>
      </c>
      <c r="C2649" s="346">
        <v>7635064</v>
      </c>
      <c r="D2649" s="346">
        <v>2707681</v>
      </c>
      <c r="E2649" s="346">
        <v>2385407</v>
      </c>
      <c r="F2649" s="346">
        <v>2733826</v>
      </c>
      <c r="G2649" s="346">
        <v>785020</v>
      </c>
      <c r="H2649" s="352">
        <v>31299878</v>
      </c>
      <c r="J2649" s="347" t="s">
        <v>104</v>
      </c>
      <c r="K2649" s="346">
        <v>10491740</v>
      </c>
      <c r="L2649" s="346">
        <v>6142791</v>
      </c>
      <c r="M2649" s="346">
        <v>759786</v>
      </c>
      <c r="N2649" s="346">
        <v>1916885</v>
      </c>
      <c r="O2649" s="346">
        <v>2899567</v>
      </c>
      <c r="P2649" s="346">
        <v>612052</v>
      </c>
      <c r="Q2649" s="352">
        <v>22822821</v>
      </c>
    </row>
    <row r="2650" spans="1:17" x14ac:dyDescent="0.25">
      <c r="A2650" s="347" t="s">
        <v>873</v>
      </c>
      <c r="B2650" s="346">
        <v>14869883</v>
      </c>
      <c r="C2650" s="346">
        <v>8848575</v>
      </c>
      <c r="D2650" s="346">
        <v>1779624</v>
      </c>
      <c r="E2650" s="346">
        <v>2098536</v>
      </c>
      <c r="F2650" s="346">
        <v>2572291</v>
      </c>
      <c r="G2650" s="346">
        <v>623894</v>
      </c>
      <c r="H2650" s="352">
        <v>30792803</v>
      </c>
      <c r="J2650" s="347" t="s">
        <v>103</v>
      </c>
      <c r="K2650" s="346">
        <v>14170961</v>
      </c>
      <c r="L2650" s="346">
        <v>6339947</v>
      </c>
      <c r="M2650" s="346">
        <v>944779</v>
      </c>
      <c r="N2650" s="346">
        <v>1590894</v>
      </c>
      <c r="O2650" s="346">
        <v>2843143</v>
      </c>
      <c r="P2650" s="346">
        <v>640126</v>
      </c>
      <c r="Q2650" s="352">
        <v>26529850</v>
      </c>
    </row>
    <row r="2651" spans="1:17" x14ac:dyDescent="0.25">
      <c r="A2651" s="347" t="s">
        <v>144</v>
      </c>
      <c r="B2651" s="346">
        <v>9702506</v>
      </c>
      <c r="C2651" s="346">
        <v>10561099</v>
      </c>
      <c r="D2651" s="346">
        <v>820734</v>
      </c>
      <c r="E2651" s="346">
        <v>1933156</v>
      </c>
      <c r="F2651" s="346">
        <v>2549494</v>
      </c>
      <c r="G2651" s="346">
        <v>520636</v>
      </c>
      <c r="H2651" s="352">
        <v>26087625</v>
      </c>
      <c r="J2651" s="347" t="s">
        <v>330</v>
      </c>
      <c r="K2651" s="346">
        <v>15240835</v>
      </c>
      <c r="L2651" s="346">
        <v>6516339</v>
      </c>
      <c r="M2651" s="346">
        <v>900559</v>
      </c>
      <c r="N2651" s="346">
        <v>1585374</v>
      </c>
      <c r="O2651" s="346">
        <v>2384191</v>
      </c>
      <c r="P2651" s="346">
        <v>735967</v>
      </c>
      <c r="Q2651" s="352">
        <v>27363265</v>
      </c>
    </row>
    <row r="2652" spans="1:17" x14ac:dyDescent="0.25">
      <c r="A2652" s="347" t="s">
        <v>143</v>
      </c>
      <c r="B2652" s="346">
        <v>9801634</v>
      </c>
      <c r="C2652" s="346">
        <v>7449860</v>
      </c>
      <c r="D2652" s="346">
        <v>848176</v>
      </c>
      <c r="E2652" s="346">
        <v>2036837</v>
      </c>
      <c r="F2652" s="346">
        <v>2731715</v>
      </c>
      <c r="G2652" s="346">
        <v>678665</v>
      </c>
      <c r="H2652" s="352">
        <v>23546887</v>
      </c>
      <c r="J2652" s="347" t="s">
        <v>838</v>
      </c>
      <c r="K2652" s="346">
        <v>10128980</v>
      </c>
      <c r="L2652" s="346">
        <v>5586985</v>
      </c>
      <c r="M2652" s="346">
        <v>748985</v>
      </c>
      <c r="N2652" s="346">
        <v>1583531</v>
      </c>
      <c r="O2652" s="346">
        <v>2232233</v>
      </c>
      <c r="P2652" s="346">
        <v>823586</v>
      </c>
      <c r="Q2652" s="352">
        <v>21104300</v>
      </c>
    </row>
    <row r="2653" spans="1:17" x14ac:dyDescent="0.25">
      <c r="A2653" s="347" t="s">
        <v>338</v>
      </c>
      <c r="B2653" s="346">
        <v>9176849</v>
      </c>
      <c r="C2653" s="346">
        <v>9537230</v>
      </c>
      <c r="D2653" s="346">
        <v>1174083</v>
      </c>
      <c r="E2653" s="346">
        <v>2584615</v>
      </c>
      <c r="F2653" s="346">
        <v>2722894</v>
      </c>
      <c r="G2653" s="346">
        <v>1073859</v>
      </c>
      <c r="H2653" s="352">
        <v>26269530</v>
      </c>
      <c r="J2653" s="347" t="s">
        <v>100</v>
      </c>
      <c r="K2653" s="346">
        <v>7997210</v>
      </c>
      <c r="L2653" s="346">
        <v>4923766</v>
      </c>
      <c r="M2653" s="346">
        <v>868623</v>
      </c>
      <c r="N2653" s="346">
        <v>1492687</v>
      </c>
      <c r="O2653" s="346">
        <v>2559937</v>
      </c>
      <c r="P2653" s="346">
        <v>603003</v>
      </c>
      <c r="Q2653" s="352">
        <v>18445226</v>
      </c>
    </row>
    <row r="2654" spans="1:17" x14ac:dyDescent="0.25">
      <c r="A2654" s="347" t="s">
        <v>874</v>
      </c>
      <c r="B2654" s="346">
        <v>7807542</v>
      </c>
      <c r="C2654" s="346">
        <v>5895301</v>
      </c>
      <c r="D2654" s="346">
        <v>872402</v>
      </c>
      <c r="E2654" s="346">
        <v>2257910</v>
      </c>
      <c r="F2654" s="346">
        <v>1967374</v>
      </c>
      <c r="G2654" s="346">
        <v>810727</v>
      </c>
      <c r="H2654" s="352">
        <v>19611256</v>
      </c>
      <c r="J2654" s="347" t="s">
        <v>99</v>
      </c>
      <c r="K2654" s="346">
        <v>10187712</v>
      </c>
      <c r="L2654" s="346">
        <v>5209128</v>
      </c>
      <c r="M2654" s="346">
        <v>909856</v>
      </c>
      <c r="N2654" s="346">
        <v>1413999</v>
      </c>
      <c r="O2654" s="346">
        <v>2247312</v>
      </c>
      <c r="P2654" s="346">
        <v>714512</v>
      </c>
      <c r="Q2654" s="352">
        <v>20682519</v>
      </c>
    </row>
    <row r="2655" spans="1:17" x14ac:dyDescent="0.25">
      <c r="A2655" s="347" t="s">
        <v>139</v>
      </c>
      <c r="B2655" s="346">
        <v>6537982</v>
      </c>
      <c r="C2655" s="346">
        <v>6214290</v>
      </c>
      <c r="D2655" s="346">
        <v>727938</v>
      </c>
      <c r="E2655" s="346">
        <v>2271860</v>
      </c>
      <c r="F2655" s="346">
        <v>1973753</v>
      </c>
      <c r="G2655" s="346">
        <v>553364</v>
      </c>
      <c r="H2655" s="352">
        <v>18279187</v>
      </c>
      <c r="J2655" s="347" t="s">
        <v>98</v>
      </c>
      <c r="K2655" s="346">
        <v>17705925</v>
      </c>
      <c r="L2655" s="346">
        <v>5438213</v>
      </c>
      <c r="M2655" s="346">
        <v>1097191</v>
      </c>
      <c r="N2655" s="346">
        <v>1281967</v>
      </c>
      <c r="O2655" s="346">
        <v>2575646</v>
      </c>
      <c r="P2655" s="346">
        <v>667042</v>
      </c>
      <c r="Q2655" s="352">
        <v>28765984</v>
      </c>
    </row>
    <row r="2656" spans="1:17" x14ac:dyDescent="0.25">
      <c r="A2656" s="347" t="s">
        <v>138</v>
      </c>
      <c r="B2656" s="346">
        <v>8322945</v>
      </c>
      <c r="C2656" s="346">
        <v>5233965</v>
      </c>
      <c r="D2656" s="346">
        <v>821702</v>
      </c>
      <c r="E2656" s="346">
        <v>2395864</v>
      </c>
      <c r="F2656" s="346">
        <v>2184693</v>
      </c>
      <c r="G2656" s="346">
        <v>678795</v>
      </c>
      <c r="H2656" s="352">
        <v>19637964</v>
      </c>
      <c r="J2656" s="347" t="s">
        <v>329</v>
      </c>
      <c r="K2656" s="346">
        <v>23084572</v>
      </c>
      <c r="L2656" s="346">
        <v>6808280</v>
      </c>
      <c r="M2656" s="346">
        <v>883270</v>
      </c>
      <c r="N2656" s="346">
        <v>1586714</v>
      </c>
      <c r="O2656" s="346">
        <v>2458344</v>
      </c>
      <c r="P2656" s="346">
        <v>723831</v>
      </c>
      <c r="Q2656" s="352">
        <v>35545011</v>
      </c>
    </row>
    <row r="2657" spans="1:17" x14ac:dyDescent="0.25">
      <c r="A2657" s="347" t="s">
        <v>137</v>
      </c>
      <c r="B2657" s="346">
        <v>9350008</v>
      </c>
      <c r="C2657" s="346">
        <v>5290818</v>
      </c>
      <c r="D2657" s="346">
        <v>1005834</v>
      </c>
      <c r="E2657" s="346">
        <v>2311095</v>
      </c>
      <c r="F2657" s="346">
        <v>2192495</v>
      </c>
      <c r="G2657" s="346">
        <v>722086</v>
      </c>
      <c r="H2657" s="352">
        <v>20872336</v>
      </c>
      <c r="J2657" s="347" t="s">
        <v>839</v>
      </c>
      <c r="K2657" s="346">
        <v>27035375</v>
      </c>
      <c r="L2657" s="346">
        <v>7029566</v>
      </c>
      <c r="M2657" s="346">
        <v>1195140</v>
      </c>
      <c r="N2657" s="346">
        <v>1517219</v>
      </c>
      <c r="O2657" s="346">
        <v>2003907</v>
      </c>
      <c r="P2657" s="346">
        <v>705131</v>
      </c>
      <c r="Q2657" s="352">
        <v>39486338</v>
      </c>
    </row>
    <row r="2658" spans="1:17" x14ac:dyDescent="0.25">
      <c r="A2658" s="347" t="s">
        <v>337</v>
      </c>
      <c r="B2658" s="346">
        <v>9595501</v>
      </c>
      <c r="C2658" s="346">
        <v>5591028</v>
      </c>
      <c r="D2658" s="346">
        <v>774494</v>
      </c>
      <c r="E2658" s="346">
        <v>2274669</v>
      </c>
      <c r="F2658" s="346">
        <v>2201174</v>
      </c>
      <c r="G2658" s="346">
        <v>557142</v>
      </c>
      <c r="H2658" s="352">
        <v>20994008</v>
      </c>
      <c r="J2658" s="347" t="s">
        <v>95</v>
      </c>
      <c r="K2658" s="346">
        <v>34262301</v>
      </c>
      <c r="L2658" s="346">
        <v>5450077</v>
      </c>
      <c r="M2658" s="346">
        <v>859558</v>
      </c>
      <c r="N2658" s="346">
        <v>1719759</v>
      </c>
      <c r="O2658" s="346">
        <v>2597545</v>
      </c>
      <c r="P2658" s="346">
        <v>578355</v>
      </c>
      <c r="Q2658" s="352">
        <v>45467595</v>
      </c>
    </row>
    <row r="2659" spans="1:17" x14ac:dyDescent="0.25">
      <c r="A2659" s="347" t="s">
        <v>762</v>
      </c>
      <c r="B2659" s="346">
        <v>13941154</v>
      </c>
      <c r="C2659" s="346">
        <v>7898824</v>
      </c>
      <c r="D2659" s="346">
        <v>1059414</v>
      </c>
      <c r="E2659" s="346">
        <v>2712224</v>
      </c>
      <c r="F2659" s="346">
        <v>1958866</v>
      </c>
      <c r="G2659" s="346">
        <v>501991</v>
      </c>
      <c r="H2659" s="352">
        <v>28072473</v>
      </c>
      <c r="J2659" s="347" t="s">
        <v>94</v>
      </c>
      <c r="K2659" s="346">
        <v>38418727</v>
      </c>
      <c r="L2659" s="346">
        <v>4995259</v>
      </c>
      <c r="M2659" s="346">
        <v>825204</v>
      </c>
      <c r="N2659" s="346">
        <v>1796050</v>
      </c>
      <c r="O2659" s="346">
        <v>2523549</v>
      </c>
      <c r="P2659" s="346">
        <v>636834</v>
      </c>
      <c r="Q2659" s="352">
        <v>49195623</v>
      </c>
    </row>
    <row r="2660" spans="1:17" x14ac:dyDescent="0.25">
      <c r="A2660" s="365" t="s">
        <v>1314</v>
      </c>
      <c r="B2660" s="24">
        <v>218872814</v>
      </c>
      <c r="C2660" s="24">
        <v>132339212</v>
      </c>
      <c r="D2660" s="24">
        <v>26264494</v>
      </c>
      <c r="E2660" s="24">
        <v>41626196</v>
      </c>
      <c r="F2660" s="24">
        <v>47443277</v>
      </c>
      <c r="G2660" s="24">
        <v>13297292</v>
      </c>
      <c r="H2660" s="354">
        <v>479843285</v>
      </c>
      <c r="J2660" s="347" t="s">
        <v>93</v>
      </c>
      <c r="K2660" s="346">
        <v>17345976</v>
      </c>
      <c r="L2660" s="346">
        <v>6352510</v>
      </c>
      <c r="M2660" s="346">
        <v>999628</v>
      </c>
      <c r="N2660" s="346">
        <v>1553346</v>
      </c>
      <c r="O2660" s="346">
        <v>2307561</v>
      </c>
      <c r="P2660" s="346">
        <v>657708</v>
      </c>
      <c r="Q2660" s="352">
        <v>29216729</v>
      </c>
    </row>
    <row r="2661" spans="1:17" x14ac:dyDescent="0.25">
      <c r="A2661" s="366" t="s">
        <v>1315</v>
      </c>
      <c r="B2661" s="367">
        <v>11519621.789473685</v>
      </c>
      <c r="C2661" s="367">
        <v>6965221.6842105268</v>
      </c>
      <c r="D2661" s="367">
        <v>1382341.7894736843</v>
      </c>
      <c r="E2661" s="367">
        <v>2190852.4210526315</v>
      </c>
      <c r="F2661" s="367">
        <v>2497014.5789473685</v>
      </c>
      <c r="G2661" s="367">
        <v>699857.47368421056</v>
      </c>
      <c r="H2661" s="367">
        <v>25254909.736842107</v>
      </c>
      <c r="J2661" s="347" t="s">
        <v>328</v>
      </c>
      <c r="K2661" s="346">
        <v>12530566</v>
      </c>
      <c r="L2661" s="346">
        <v>7356107</v>
      </c>
      <c r="M2661" s="346">
        <v>944330</v>
      </c>
      <c r="N2661" s="346">
        <v>1531356</v>
      </c>
      <c r="O2661" s="346">
        <v>2548126</v>
      </c>
      <c r="P2661" s="346">
        <v>600497</v>
      </c>
      <c r="Q2661" s="352">
        <v>25510982</v>
      </c>
    </row>
    <row r="2662" spans="1:17" x14ac:dyDescent="0.25">
      <c r="J2662" s="347" t="s">
        <v>840</v>
      </c>
      <c r="K2662" s="346">
        <v>12485731</v>
      </c>
      <c r="L2662" s="346">
        <v>6331400</v>
      </c>
      <c r="M2662" s="346">
        <v>948480</v>
      </c>
      <c r="N2662" s="346">
        <v>1471490</v>
      </c>
      <c r="O2662" s="346">
        <v>2581248</v>
      </c>
      <c r="P2662" s="346">
        <v>599750</v>
      </c>
      <c r="Q2662" s="352">
        <v>24418099</v>
      </c>
    </row>
    <row r="2663" spans="1:17" x14ac:dyDescent="0.25">
      <c r="J2663" s="371" t="s">
        <v>1318</v>
      </c>
      <c r="K2663" s="24">
        <v>402936055</v>
      </c>
      <c r="L2663" s="24">
        <v>163937434</v>
      </c>
      <c r="M2663" s="24">
        <v>22924922</v>
      </c>
      <c r="N2663" s="24">
        <v>35475358</v>
      </c>
      <c r="O2663" s="24">
        <v>56161688</v>
      </c>
      <c r="P2663" s="24">
        <v>15571628</v>
      </c>
      <c r="Q2663" s="354">
        <v>697007085</v>
      </c>
    </row>
    <row r="2664" spans="1:17" x14ac:dyDescent="0.25">
      <c r="J2664" s="374" t="s">
        <v>1319</v>
      </c>
      <c r="K2664" s="356">
        <v>18315275.227272727</v>
      </c>
      <c r="L2664" s="356">
        <v>7451701.5454545459</v>
      </c>
      <c r="M2664" s="356">
        <v>1042041.9090909091</v>
      </c>
      <c r="N2664" s="356">
        <v>1612516.2727272727</v>
      </c>
      <c r="O2664" s="356">
        <v>2552804</v>
      </c>
      <c r="P2664" s="356">
        <v>707801.27272727271</v>
      </c>
      <c r="Q2664" s="356">
        <v>31682140.227272727</v>
      </c>
    </row>
    <row r="2666" spans="1:17" ht="35.25" customHeight="1" x14ac:dyDescent="0.25">
      <c r="A2666" s="461" t="s">
        <v>1162</v>
      </c>
      <c r="B2666" s="461"/>
      <c r="C2666" s="461"/>
      <c r="D2666" s="461"/>
      <c r="E2666" s="461"/>
      <c r="F2666" s="461"/>
      <c r="G2666" s="461"/>
      <c r="H2666" s="461"/>
      <c r="I2666" s="461"/>
      <c r="J2666" s="461"/>
      <c r="K2666" s="461"/>
      <c r="L2666" s="461"/>
      <c r="M2666" s="461"/>
      <c r="N2666" s="461"/>
      <c r="O2666" s="461"/>
      <c r="P2666" s="461"/>
      <c r="Q2666" s="461"/>
    </row>
    <row r="2667" spans="1:17" ht="15" customHeight="1" x14ac:dyDescent="0.25">
      <c r="M2667" s="488" t="s">
        <v>1326</v>
      </c>
      <c r="N2667" s="488"/>
      <c r="O2667" s="488"/>
      <c r="P2667" s="488"/>
      <c r="Q2667" s="488"/>
    </row>
    <row r="2668" spans="1:17" ht="20.25" customHeight="1" x14ac:dyDescent="0.3">
      <c r="A2668" s="134">
        <v>2024</v>
      </c>
    </row>
    <row r="2669" spans="1:17" ht="28.35" customHeight="1" x14ac:dyDescent="0.25">
      <c r="A2669" s="279" t="s">
        <v>177</v>
      </c>
      <c r="B2669" s="280" t="s">
        <v>0</v>
      </c>
      <c r="C2669" s="280" t="s">
        <v>1</v>
      </c>
      <c r="D2669" s="280" t="s">
        <v>2</v>
      </c>
      <c r="E2669" s="280" t="s">
        <v>877</v>
      </c>
      <c r="F2669" s="280" t="s">
        <v>50</v>
      </c>
      <c r="G2669" s="280" t="s">
        <v>52</v>
      </c>
      <c r="H2669" s="280" t="s">
        <v>13</v>
      </c>
      <c r="J2669" s="279" t="s">
        <v>177</v>
      </c>
      <c r="K2669" s="280" t="s">
        <v>0</v>
      </c>
      <c r="L2669" s="280" t="s">
        <v>1</v>
      </c>
      <c r="M2669" s="280" t="s">
        <v>2</v>
      </c>
      <c r="N2669" s="280" t="s">
        <v>877</v>
      </c>
      <c r="O2669" s="280" t="s">
        <v>50</v>
      </c>
      <c r="P2669" s="280" t="s">
        <v>52</v>
      </c>
      <c r="Q2669" s="280" t="s">
        <v>13</v>
      </c>
    </row>
    <row r="2670" spans="1:17" x14ac:dyDescent="0.25">
      <c r="A2670" s="347" t="s">
        <v>89</v>
      </c>
      <c r="B2670" s="346">
        <v>14409005</v>
      </c>
      <c r="C2670" s="346">
        <v>8491968</v>
      </c>
      <c r="D2670" s="346">
        <v>1417528</v>
      </c>
      <c r="E2670" s="346">
        <v>1711436</v>
      </c>
      <c r="F2670" s="346">
        <v>3528234</v>
      </c>
      <c r="G2670" s="346">
        <v>891244</v>
      </c>
      <c r="H2670" s="352">
        <v>30449415</v>
      </c>
      <c r="J2670" s="347" t="s">
        <v>846</v>
      </c>
      <c r="K2670" s="346">
        <v>17818815</v>
      </c>
      <c r="L2670" s="346">
        <v>6894537</v>
      </c>
      <c r="M2670" s="346">
        <v>931983</v>
      </c>
      <c r="N2670" s="346">
        <v>1810288</v>
      </c>
      <c r="O2670" s="346">
        <v>2256673</v>
      </c>
      <c r="P2670" s="346">
        <v>662745</v>
      </c>
      <c r="Q2670" s="352">
        <v>30375041</v>
      </c>
    </row>
    <row r="2671" spans="1:17" x14ac:dyDescent="0.25">
      <c r="A2671" s="347" t="s">
        <v>88</v>
      </c>
      <c r="B2671" s="346">
        <v>15917716</v>
      </c>
      <c r="C2671" s="346">
        <v>7383286</v>
      </c>
      <c r="D2671" s="346">
        <v>1040395</v>
      </c>
      <c r="E2671" s="346">
        <v>1543897</v>
      </c>
      <c r="F2671" s="346">
        <v>3220937</v>
      </c>
      <c r="G2671" s="346">
        <v>550181</v>
      </c>
      <c r="H2671" s="352">
        <v>29656412</v>
      </c>
      <c r="J2671" s="347" t="s">
        <v>299</v>
      </c>
      <c r="K2671" s="346">
        <v>11620454</v>
      </c>
      <c r="L2671" s="346">
        <v>6099793</v>
      </c>
      <c r="M2671" s="346">
        <v>847965</v>
      </c>
      <c r="N2671" s="346">
        <v>1575787</v>
      </c>
      <c r="O2671" s="346">
        <v>2430867</v>
      </c>
      <c r="P2671" s="346">
        <v>540995</v>
      </c>
      <c r="Q2671" s="352">
        <v>23115861</v>
      </c>
    </row>
    <row r="2672" spans="1:17" x14ac:dyDescent="0.25">
      <c r="A2672" s="347" t="s">
        <v>327</v>
      </c>
      <c r="B2672" s="346">
        <v>16472318</v>
      </c>
      <c r="C2672" s="346">
        <v>7321878</v>
      </c>
      <c r="D2672" s="346">
        <v>988030</v>
      </c>
      <c r="E2672" s="346">
        <v>1370548</v>
      </c>
      <c r="F2672" s="346">
        <v>2904178</v>
      </c>
      <c r="G2672" s="346">
        <v>580288</v>
      </c>
      <c r="H2672" s="352">
        <v>29637240</v>
      </c>
      <c r="J2672" s="347" t="s">
        <v>298</v>
      </c>
      <c r="K2672" s="346">
        <v>12221449</v>
      </c>
      <c r="L2672" s="346">
        <v>5601942</v>
      </c>
      <c r="M2672" s="346">
        <v>693370</v>
      </c>
      <c r="N2672" s="346">
        <v>1437028</v>
      </c>
      <c r="O2672" s="346">
        <v>2164967</v>
      </c>
      <c r="P2672" s="346">
        <v>564833</v>
      </c>
      <c r="Q2672" s="352">
        <v>22683589</v>
      </c>
    </row>
    <row r="2673" spans="1:17" x14ac:dyDescent="0.25">
      <c r="A2673" s="347" t="s">
        <v>841</v>
      </c>
      <c r="B2673" s="346">
        <v>28820163</v>
      </c>
      <c r="C2673" s="346">
        <v>9870038</v>
      </c>
      <c r="D2673" s="346">
        <v>1778140</v>
      </c>
      <c r="E2673" s="346">
        <v>1382729</v>
      </c>
      <c r="F2673" s="346">
        <v>2432807</v>
      </c>
      <c r="G2673" s="346">
        <v>762098</v>
      </c>
      <c r="H2673" s="352">
        <v>45045975</v>
      </c>
      <c r="J2673" s="347" t="s">
        <v>297</v>
      </c>
      <c r="K2673" s="346">
        <v>24381118</v>
      </c>
      <c r="L2673" s="346">
        <v>9506861</v>
      </c>
      <c r="M2673" s="346">
        <v>1727288</v>
      </c>
      <c r="N2673" s="346">
        <v>2250464</v>
      </c>
      <c r="O2673" s="346">
        <v>2611806</v>
      </c>
      <c r="P2673" s="346">
        <v>1311013</v>
      </c>
      <c r="Q2673" s="352">
        <v>41788550</v>
      </c>
    </row>
    <row r="2674" spans="1:17" x14ac:dyDescent="0.25">
      <c r="A2674" s="347" t="s">
        <v>86</v>
      </c>
      <c r="B2674" s="346">
        <v>11530116</v>
      </c>
      <c r="C2674" s="346">
        <v>7032832</v>
      </c>
      <c r="D2674" s="346">
        <v>1083372</v>
      </c>
      <c r="E2674" s="346">
        <v>1189282</v>
      </c>
      <c r="F2674" s="346">
        <v>2564652</v>
      </c>
      <c r="G2674" s="346">
        <v>465623</v>
      </c>
      <c r="H2674" s="352">
        <v>23865877</v>
      </c>
      <c r="J2674" s="347" t="s">
        <v>296</v>
      </c>
      <c r="K2674" s="346">
        <v>17239800</v>
      </c>
      <c r="L2674" s="346">
        <v>5991527</v>
      </c>
      <c r="M2674" s="346">
        <v>1109857</v>
      </c>
      <c r="N2674" s="346">
        <v>2356608</v>
      </c>
      <c r="O2674" s="346">
        <v>2467736</v>
      </c>
      <c r="P2674" s="346">
        <v>1018877</v>
      </c>
      <c r="Q2674" s="352">
        <v>30184405</v>
      </c>
    </row>
    <row r="2675" spans="1:17" x14ac:dyDescent="0.25">
      <c r="A2675" s="347" t="s">
        <v>85</v>
      </c>
      <c r="B2675" s="346">
        <v>12951136</v>
      </c>
      <c r="C2675" s="346">
        <v>6849954</v>
      </c>
      <c r="D2675" s="346">
        <v>1906284</v>
      </c>
      <c r="E2675" s="346">
        <v>1327956</v>
      </c>
      <c r="F2675" s="346">
        <v>3191609</v>
      </c>
      <c r="G2675" s="346">
        <v>473206</v>
      </c>
      <c r="H2675" s="352">
        <v>26700145</v>
      </c>
      <c r="J2675" s="347" t="s">
        <v>847</v>
      </c>
      <c r="K2675" s="346">
        <v>13541689</v>
      </c>
      <c r="L2675" s="346">
        <v>5430095</v>
      </c>
      <c r="M2675" s="346">
        <v>916037</v>
      </c>
      <c r="N2675" s="346">
        <v>3042112</v>
      </c>
      <c r="O2675" s="346">
        <v>2505137</v>
      </c>
      <c r="P2675" s="346">
        <v>846285</v>
      </c>
      <c r="Q2675" s="352">
        <v>26281355</v>
      </c>
    </row>
    <row r="2676" spans="1:17" x14ac:dyDescent="0.25">
      <c r="A2676" s="347" t="s">
        <v>84</v>
      </c>
      <c r="B2676" s="346">
        <v>18531255</v>
      </c>
      <c r="C2676" s="346">
        <v>9388343</v>
      </c>
      <c r="D2676" s="346">
        <v>3341412</v>
      </c>
      <c r="E2676" s="346">
        <v>1334025</v>
      </c>
      <c r="F2676" s="346">
        <v>2904442</v>
      </c>
      <c r="G2676" s="346">
        <v>626247</v>
      </c>
      <c r="H2676" s="352">
        <v>36125724</v>
      </c>
      <c r="J2676" s="347" t="s">
        <v>294</v>
      </c>
      <c r="K2676" s="346">
        <v>4596037</v>
      </c>
      <c r="L2676" s="346">
        <v>5245990</v>
      </c>
      <c r="M2676" s="346">
        <v>711777</v>
      </c>
      <c r="N2676" s="346">
        <v>2032365</v>
      </c>
      <c r="O2676" s="346">
        <v>2864015</v>
      </c>
      <c r="P2676" s="346">
        <v>945105</v>
      </c>
      <c r="Q2676" s="352">
        <v>16395289</v>
      </c>
    </row>
    <row r="2677" spans="1:17" x14ac:dyDescent="0.25">
      <c r="A2677" s="347" t="s">
        <v>326</v>
      </c>
      <c r="B2677" s="346">
        <v>16089006</v>
      </c>
      <c r="C2677" s="346">
        <v>8025221</v>
      </c>
      <c r="D2677" s="346">
        <v>2182130</v>
      </c>
      <c r="E2677" s="346">
        <v>1784729</v>
      </c>
      <c r="F2677" s="346">
        <v>2739522</v>
      </c>
      <c r="G2677" s="346">
        <v>822010</v>
      </c>
      <c r="H2677" s="352">
        <v>31642618</v>
      </c>
      <c r="J2677" s="347" t="s">
        <v>293</v>
      </c>
      <c r="K2677" s="346">
        <v>15542822</v>
      </c>
      <c r="L2677" s="346">
        <v>6092794</v>
      </c>
      <c r="M2677" s="346">
        <v>880998</v>
      </c>
      <c r="N2677" s="346">
        <v>2163403</v>
      </c>
      <c r="O2677" s="346">
        <v>2627628</v>
      </c>
      <c r="P2677" s="346">
        <v>934115</v>
      </c>
      <c r="Q2677" s="352">
        <v>28241760</v>
      </c>
    </row>
    <row r="2678" spans="1:17" x14ac:dyDescent="0.25">
      <c r="A2678" s="347" t="s">
        <v>843</v>
      </c>
      <c r="B2678" s="346">
        <v>15799194</v>
      </c>
      <c r="C2678" s="346">
        <v>8181469</v>
      </c>
      <c r="D2678" s="346">
        <v>1321708</v>
      </c>
      <c r="E2678" s="346">
        <v>1562205</v>
      </c>
      <c r="F2678" s="346">
        <v>2448478</v>
      </c>
      <c r="G2678" s="346">
        <v>792322</v>
      </c>
      <c r="H2678" s="352">
        <v>30105376</v>
      </c>
      <c r="J2678" s="347" t="s">
        <v>292</v>
      </c>
      <c r="K2678" s="346">
        <v>16786815</v>
      </c>
      <c r="L2678" s="346">
        <v>6425243</v>
      </c>
      <c r="M2678" s="346">
        <v>1065313</v>
      </c>
      <c r="N2678" s="346">
        <v>2103545</v>
      </c>
      <c r="O2678" s="346">
        <v>3003293</v>
      </c>
      <c r="P2678" s="346">
        <v>959904</v>
      </c>
      <c r="Q2678" s="352">
        <v>30344113</v>
      </c>
    </row>
    <row r="2679" spans="1:17" x14ac:dyDescent="0.25">
      <c r="A2679" s="347" t="s">
        <v>81</v>
      </c>
      <c r="B2679" s="346">
        <v>12664922</v>
      </c>
      <c r="C2679" s="346">
        <v>9001322</v>
      </c>
      <c r="D2679" s="346">
        <v>752822</v>
      </c>
      <c r="E2679" s="346">
        <v>1154469</v>
      </c>
      <c r="F2679" s="346">
        <v>2268682</v>
      </c>
      <c r="G2679" s="346">
        <v>522541</v>
      </c>
      <c r="H2679" s="352">
        <v>26364758</v>
      </c>
      <c r="J2679" s="347" t="s">
        <v>291</v>
      </c>
      <c r="K2679" s="346">
        <v>16421878</v>
      </c>
      <c r="L2679" s="346">
        <v>6412534</v>
      </c>
      <c r="M2679" s="346">
        <v>1098755</v>
      </c>
      <c r="N2679" s="346">
        <v>2240157</v>
      </c>
      <c r="O2679" s="346">
        <v>2601075</v>
      </c>
      <c r="P2679" s="346">
        <v>1037492</v>
      </c>
      <c r="Q2679" s="352">
        <v>29811891</v>
      </c>
    </row>
    <row r="2680" spans="1:17" x14ac:dyDescent="0.25">
      <c r="A2680" s="347" t="s">
        <v>80</v>
      </c>
      <c r="B2680" s="346">
        <v>13956100</v>
      </c>
      <c r="C2680" s="346">
        <v>8942397</v>
      </c>
      <c r="D2680" s="346">
        <v>738217</v>
      </c>
      <c r="E2680" s="346">
        <v>1104184</v>
      </c>
      <c r="F2680" s="346">
        <v>2600735</v>
      </c>
      <c r="G2680" s="346">
        <v>563648</v>
      </c>
      <c r="H2680" s="352">
        <v>27905281</v>
      </c>
      <c r="J2680" s="347" t="s">
        <v>848</v>
      </c>
      <c r="K2680" s="346">
        <v>15236035</v>
      </c>
      <c r="L2680" s="346">
        <v>8388367</v>
      </c>
      <c r="M2680" s="346">
        <v>988100</v>
      </c>
      <c r="N2680" s="346">
        <v>1972545</v>
      </c>
      <c r="O2680" s="346">
        <v>2391839</v>
      </c>
      <c r="P2680" s="346">
        <v>728535</v>
      </c>
      <c r="Q2680" s="352">
        <v>29705421</v>
      </c>
    </row>
    <row r="2681" spans="1:17" x14ac:dyDescent="0.25">
      <c r="A2681" s="347" t="s">
        <v>79</v>
      </c>
      <c r="B2681" s="346">
        <v>18990664</v>
      </c>
      <c r="C2681" s="346">
        <v>8546674</v>
      </c>
      <c r="D2681" s="346">
        <v>961198</v>
      </c>
      <c r="E2681" s="346">
        <v>1229946</v>
      </c>
      <c r="F2681" s="346">
        <v>2476074</v>
      </c>
      <c r="G2681" s="346">
        <v>843890</v>
      </c>
      <c r="H2681" s="352">
        <v>33048446</v>
      </c>
      <c r="J2681" s="347" t="s">
        <v>289</v>
      </c>
      <c r="K2681" s="346">
        <v>9674403</v>
      </c>
      <c r="L2681" s="346">
        <v>5683587</v>
      </c>
      <c r="M2681" s="346">
        <v>733774</v>
      </c>
      <c r="N2681" s="346">
        <v>1605294</v>
      </c>
      <c r="O2681" s="346">
        <v>2492395</v>
      </c>
      <c r="P2681" s="346">
        <v>728459</v>
      </c>
      <c r="Q2681" s="352">
        <v>20917912</v>
      </c>
    </row>
    <row r="2682" spans="1:17" x14ac:dyDescent="0.25">
      <c r="A2682" s="347" t="s">
        <v>325</v>
      </c>
      <c r="B2682" s="346">
        <v>15493209</v>
      </c>
      <c r="C2682" s="346">
        <v>8973467</v>
      </c>
      <c r="D2682" s="346">
        <v>1142201</v>
      </c>
      <c r="E2682" s="346">
        <v>1360059</v>
      </c>
      <c r="F2682" s="346">
        <v>2680880</v>
      </c>
      <c r="G2682" s="346">
        <v>757486</v>
      </c>
      <c r="H2682" s="352">
        <v>30407302</v>
      </c>
      <c r="J2682" s="347" t="s">
        <v>288</v>
      </c>
      <c r="K2682" s="346">
        <v>14838158</v>
      </c>
      <c r="L2682" s="346">
        <v>6588273</v>
      </c>
      <c r="M2682" s="346">
        <v>943853</v>
      </c>
      <c r="N2682" s="346">
        <v>1798117</v>
      </c>
      <c r="O2682" s="346">
        <v>2700904</v>
      </c>
      <c r="P2682" s="346">
        <v>775610</v>
      </c>
      <c r="Q2682" s="352">
        <v>27644915</v>
      </c>
    </row>
    <row r="2683" spans="1:17" x14ac:dyDescent="0.25">
      <c r="A2683" s="347" t="s">
        <v>844</v>
      </c>
      <c r="B2683" s="346">
        <v>11972451</v>
      </c>
      <c r="C2683" s="346">
        <v>6616321</v>
      </c>
      <c r="D2683" s="346">
        <v>969045</v>
      </c>
      <c r="E2683" s="346">
        <v>1434791</v>
      </c>
      <c r="F2683" s="346">
        <v>2515833</v>
      </c>
      <c r="G2683" s="346">
        <v>783494</v>
      </c>
      <c r="H2683" s="352">
        <v>24291935</v>
      </c>
      <c r="J2683" s="347" t="s">
        <v>287</v>
      </c>
      <c r="K2683" s="346">
        <v>15470534</v>
      </c>
      <c r="L2683" s="346">
        <v>6675726</v>
      </c>
      <c r="M2683" s="346">
        <v>725578</v>
      </c>
      <c r="N2683" s="346">
        <v>1843229</v>
      </c>
      <c r="O2683" s="346">
        <v>2610950</v>
      </c>
      <c r="P2683" s="346">
        <v>695312</v>
      </c>
      <c r="Q2683" s="352">
        <v>28021329</v>
      </c>
    </row>
    <row r="2684" spans="1:17" x14ac:dyDescent="0.25">
      <c r="A2684" s="347" t="s">
        <v>76</v>
      </c>
      <c r="B2684" s="346">
        <v>9972336</v>
      </c>
      <c r="C2684" s="346">
        <v>4945891</v>
      </c>
      <c r="D2684" s="346">
        <v>927750</v>
      </c>
      <c r="E2684" s="346">
        <v>1851090</v>
      </c>
      <c r="F2684" s="346">
        <v>2682060</v>
      </c>
      <c r="G2684" s="346">
        <v>627501</v>
      </c>
      <c r="H2684" s="352">
        <v>21006628</v>
      </c>
      <c r="J2684" s="347" t="s">
        <v>286</v>
      </c>
      <c r="K2684" s="346">
        <v>27209916</v>
      </c>
      <c r="L2684" s="346">
        <v>8135171</v>
      </c>
      <c r="M2684" s="346">
        <v>908558</v>
      </c>
      <c r="N2684" s="346">
        <v>1814200</v>
      </c>
      <c r="O2684" s="346">
        <v>3406446</v>
      </c>
      <c r="P2684" s="346">
        <v>742862</v>
      </c>
      <c r="Q2684" s="352">
        <v>42217153</v>
      </c>
    </row>
    <row r="2685" spans="1:17" x14ac:dyDescent="0.25">
      <c r="A2685" s="347" t="s">
        <v>75</v>
      </c>
      <c r="B2685" s="346">
        <v>12385232</v>
      </c>
      <c r="C2685" s="346">
        <v>5289555</v>
      </c>
      <c r="D2685" s="346">
        <v>884982</v>
      </c>
      <c r="E2685" s="346">
        <v>1859128</v>
      </c>
      <c r="F2685" s="346">
        <v>2335278</v>
      </c>
      <c r="G2685" s="346">
        <v>1008344</v>
      </c>
      <c r="H2685" s="352">
        <v>23762519</v>
      </c>
      <c r="J2685" s="347" t="s">
        <v>849</v>
      </c>
      <c r="K2685" s="346">
        <v>30006231</v>
      </c>
      <c r="L2685" s="346">
        <v>6764068</v>
      </c>
      <c r="M2685" s="346">
        <v>1132953</v>
      </c>
      <c r="N2685" s="346">
        <v>1802190</v>
      </c>
      <c r="O2685" s="346">
        <v>3243847</v>
      </c>
      <c r="P2685" s="346">
        <v>920068</v>
      </c>
      <c r="Q2685" s="352">
        <v>43869357</v>
      </c>
    </row>
    <row r="2686" spans="1:17" x14ac:dyDescent="0.25">
      <c r="A2686" s="347" t="s">
        <v>74</v>
      </c>
      <c r="B2686" s="346">
        <v>10594469</v>
      </c>
      <c r="C2686" s="346">
        <v>4820730</v>
      </c>
      <c r="D2686" s="346">
        <v>1023574</v>
      </c>
      <c r="E2686" s="346">
        <v>1602865</v>
      </c>
      <c r="F2686" s="346">
        <v>3034099</v>
      </c>
      <c r="G2686" s="346">
        <v>803326</v>
      </c>
      <c r="H2686" s="352">
        <v>21879063</v>
      </c>
      <c r="J2686" s="347" t="s">
        <v>284</v>
      </c>
      <c r="K2686" s="346">
        <v>39291399</v>
      </c>
      <c r="L2686" s="346">
        <v>6813063</v>
      </c>
      <c r="M2686" s="346">
        <v>1056236</v>
      </c>
      <c r="N2686" s="346">
        <v>1915262</v>
      </c>
      <c r="O2686" s="346">
        <v>2998000</v>
      </c>
      <c r="P2686" s="346">
        <v>1235756</v>
      </c>
      <c r="Q2686" s="352">
        <v>53309716</v>
      </c>
    </row>
    <row r="2687" spans="1:17" x14ac:dyDescent="0.25">
      <c r="A2687" s="347" t="s">
        <v>324</v>
      </c>
      <c r="B2687" s="346">
        <v>12026157</v>
      </c>
      <c r="C2687" s="346">
        <v>6373399</v>
      </c>
      <c r="D2687" s="346">
        <v>1033651</v>
      </c>
      <c r="E2687" s="346">
        <v>1877196</v>
      </c>
      <c r="F2687" s="346">
        <v>3188446</v>
      </c>
      <c r="G2687" s="346">
        <v>932145</v>
      </c>
      <c r="H2687" s="352">
        <v>25430994</v>
      </c>
      <c r="J2687" s="347" t="s">
        <v>283</v>
      </c>
      <c r="K2687" s="346">
        <v>24220546</v>
      </c>
      <c r="L2687" s="346">
        <v>5875147</v>
      </c>
      <c r="M2687" s="346">
        <v>1230251</v>
      </c>
      <c r="N2687" s="346">
        <v>2155903</v>
      </c>
      <c r="O2687" s="346">
        <v>2367876</v>
      </c>
      <c r="P2687" s="346">
        <v>899641</v>
      </c>
      <c r="Q2687" s="352">
        <v>36749364</v>
      </c>
    </row>
    <row r="2688" spans="1:17" x14ac:dyDescent="0.25">
      <c r="A2688" s="347" t="s">
        <v>845</v>
      </c>
      <c r="B2688" s="346">
        <v>10872856</v>
      </c>
      <c r="C2688" s="346">
        <v>5807790</v>
      </c>
      <c r="D2688" s="346">
        <v>1144172</v>
      </c>
      <c r="E2688" s="346">
        <v>1995267</v>
      </c>
      <c r="F2688" s="346">
        <v>2522924</v>
      </c>
      <c r="G2688" s="346">
        <v>719929</v>
      </c>
      <c r="H2688" s="352">
        <v>23062938</v>
      </c>
      <c r="J2688" s="347" t="s">
        <v>382</v>
      </c>
      <c r="K2688" s="346">
        <v>14709328</v>
      </c>
      <c r="L2688" s="346">
        <v>5357171</v>
      </c>
      <c r="M2688" s="346">
        <v>1162087</v>
      </c>
      <c r="N2688" s="346">
        <v>1850647</v>
      </c>
      <c r="O2688" s="346">
        <v>2109246</v>
      </c>
      <c r="P2688" s="346">
        <v>676551</v>
      </c>
      <c r="Q2688" s="352">
        <v>25865030</v>
      </c>
    </row>
    <row r="2689" spans="1:17" x14ac:dyDescent="0.25">
      <c r="A2689" s="347" t="s">
        <v>71</v>
      </c>
      <c r="B2689" s="346">
        <v>15658266</v>
      </c>
      <c r="C2689" s="346">
        <v>6304762</v>
      </c>
      <c r="D2689" s="346">
        <v>1018755</v>
      </c>
      <c r="E2689" s="346">
        <v>1826852</v>
      </c>
      <c r="F2689" s="346">
        <v>2170473</v>
      </c>
      <c r="G2689" s="346">
        <v>659598</v>
      </c>
      <c r="H2689" s="352">
        <v>27638706</v>
      </c>
      <c r="J2689" s="347" t="s">
        <v>850</v>
      </c>
      <c r="K2689" s="346">
        <v>8243271</v>
      </c>
      <c r="L2689" s="346">
        <v>4192452</v>
      </c>
      <c r="M2689" s="346">
        <v>1202846</v>
      </c>
      <c r="N2689" s="346">
        <v>1008213</v>
      </c>
      <c r="O2689" s="346">
        <v>1876757</v>
      </c>
      <c r="P2689" s="346">
        <v>633035</v>
      </c>
      <c r="Q2689" s="352">
        <v>17156574</v>
      </c>
    </row>
    <row r="2690" spans="1:17" x14ac:dyDescent="0.25">
      <c r="A2690" s="365" t="s">
        <v>1320</v>
      </c>
      <c r="B2690" s="24">
        <v>295106571</v>
      </c>
      <c r="C2690" s="24">
        <v>148167297</v>
      </c>
      <c r="D2690" s="24">
        <v>25655366</v>
      </c>
      <c r="E2690" s="24">
        <v>30502654</v>
      </c>
      <c r="F2690" s="24">
        <v>54410343</v>
      </c>
      <c r="G2690" s="24">
        <v>14185121</v>
      </c>
      <c r="H2690" s="354">
        <v>568027352</v>
      </c>
      <c r="J2690" s="371" t="s">
        <v>1324</v>
      </c>
      <c r="K2690" s="24">
        <v>349070698</v>
      </c>
      <c r="L2690" s="24">
        <v>128174341</v>
      </c>
      <c r="M2690" s="24">
        <v>20067579</v>
      </c>
      <c r="N2690" s="24">
        <v>38777357</v>
      </c>
      <c r="O2690" s="24">
        <v>51731457</v>
      </c>
      <c r="P2690" s="24">
        <v>16857193</v>
      </c>
      <c r="Q2690" s="354">
        <v>604678625</v>
      </c>
    </row>
    <row r="2691" spans="1:17" x14ac:dyDescent="0.25">
      <c r="A2691" s="374" t="s">
        <v>1321</v>
      </c>
      <c r="B2691" s="376">
        <v>14755328.550000001</v>
      </c>
      <c r="C2691" s="376">
        <v>7408364.8499999996</v>
      </c>
      <c r="D2691" s="376">
        <v>1282768.3</v>
      </c>
      <c r="E2691" s="376">
        <v>1525132.7</v>
      </c>
      <c r="F2691" s="376">
        <v>2720517.15</v>
      </c>
      <c r="G2691" s="376">
        <v>709256.05</v>
      </c>
      <c r="H2691" s="376">
        <v>28401367.600000001</v>
      </c>
      <c r="J2691" s="374" t="s">
        <v>1325</v>
      </c>
      <c r="K2691" s="356">
        <v>17453534.899999999</v>
      </c>
      <c r="L2691" s="356">
        <v>6408717.0499999998</v>
      </c>
      <c r="M2691" s="356">
        <v>1003378.95</v>
      </c>
      <c r="N2691" s="356">
        <v>1938867.85</v>
      </c>
      <c r="O2691" s="356">
        <v>2586572.85</v>
      </c>
      <c r="P2691" s="356">
        <v>842859.65</v>
      </c>
      <c r="Q2691" s="356">
        <v>30233931.25</v>
      </c>
    </row>
    <row r="2693" spans="1:17" x14ac:dyDescent="0.25">
      <c r="A2693" s="347" t="s">
        <v>323</v>
      </c>
      <c r="B2693" s="346">
        <v>14072431</v>
      </c>
      <c r="C2693" s="346">
        <v>8035045</v>
      </c>
      <c r="D2693" s="346">
        <v>1143223</v>
      </c>
      <c r="E2693" s="346">
        <v>2125246</v>
      </c>
      <c r="F2693" s="346">
        <v>3932050</v>
      </c>
      <c r="G2693" s="346">
        <v>690679</v>
      </c>
      <c r="H2693" s="352">
        <v>29998674</v>
      </c>
      <c r="J2693" s="347" t="s">
        <v>385</v>
      </c>
      <c r="K2693" s="346">
        <v>11858868</v>
      </c>
      <c r="L2693" s="346">
        <v>4953202</v>
      </c>
      <c r="M2693" s="346">
        <v>1092491</v>
      </c>
      <c r="N2693" s="346">
        <v>1484443</v>
      </c>
      <c r="O2693" s="346">
        <v>2176265</v>
      </c>
      <c r="P2693" s="346">
        <v>553545</v>
      </c>
      <c r="Q2693" s="352">
        <v>22118814</v>
      </c>
    </row>
    <row r="2694" spans="1:17" x14ac:dyDescent="0.25">
      <c r="A2694" s="347" t="s">
        <v>322</v>
      </c>
      <c r="B2694" s="346">
        <v>10578985</v>
      </c>
      <c r="C2694" s="346">
        <v>6098060</v>
      </c>
      <c r="D2694" s="346">
        <v>802389</v>
      </c>
      <c r="E2694" s="346">
        <v>2160592</v>
      </c>
      <c r="F2694" s="346">
        <v>2852467</v>
      </c>
      <c r="G2694" s="346">
        <v>504664</v>
      </c>
      <c r="H2694" s="352">
        <v>22997157</v>
      </c>
      <c r="J2694" s="347" t="s">
        <v>386</v>
      </c>
      <c r="K2694" s="346">
        <v>10643414</v>
      </c>
      <c r="L2694" s="346">
        <v>4710164</v>
      </c>
      <c r="M2694" s="346">
        <v>944203</v>
      </c>
      <c r="N2694" s="346">
        <v>1464810</v>
      </c>
      <c r="O2694" s="346">
        <v>2350142</v>
      </c>
      <c r="P2694" s="346">
        <v>558570</v>
      </c>
      <c r="Q2694" s="352">
        <v>20671303</v>
      </c>
    </row>
    <row r="2695" spans="1:17" x14ac:dyDescent="0.25">
      <c r="A2695" s="347" t="s">
        <v>321</v>
      </c>
      <c r="B2695" s="346">
        <v>13649574</v>
      </c>
      <c r="C2695" s="346">
        <v>6435361</v>
      </c>
      <c r="D2695" s="346">
        <v>1002342</v>
      </c>
      <c r="E2695" s="346">
        <v>1652641</v>
      </c>
      <c r="F2695" s="346">
        <v>3247775</v>
      </c>
      <c r="G2695" s="346">
        <v>581073</v>
      </c>
      <c r="H2695" s="352">
        <v>26568766</v>
      </c>
      <c r="J2695" s="347" t="s">
        <v>387</v>
      </c>
      <c r="K2695" s="346">
        <v>12138831</v>
      </c>
      <c r="L2695" s="346">
        <v>5293500</v>
      </c>
      <c r="M2695" s="346">
        <v>1144032</v>
      </c>
      <c r="N2695" s="346">
        <v>1232609</v>
      </c>
      <c r="O2695" s="346">
        <v>2449620</v>
      </c>
      <c r="P2695" s="346">
        <v>580132</v>
      </c>
      <c r="Q2695" s="352">
        <v>22838724</v>
      </c>
    </row>
    <row r="2696" spans="1:17" x14ac:dyDescent="0.25">
      <c r="A2696" s="347" t="s">
        <v>604</v>
      </c>
      <c r="B2696" s="346">
        <v>25073238</v>
      </c>
      <c r="C2696" s="346">
        <v>7042404</v>
      </c>
      <c r="D2696" s="346">
        <v>1134802</v>
      </c>
      <c r="E2696" s="346">
        <v>1478098</v>
      </c>
      <c r="F2696" s="346">
        <v>3314176</v>
      </c>
      <c r="G2696" s="346">
        <v>712093</v>
      </c>
      <c r="H2696" s="352">
        <v>38754811</v>
      </c>
      <c r="J2696" s="347" t="s">
        <v>694</v>
      </c>
      <c r="K2696" s="346">
        <v>9429488</v>
      </c>
      <c r="L2696" s="346">
        <v>5056740</v>
      </c>
      <c r="M2696" s="346">
        <v>878151</v>
      </c>
      <c r="N2696" s="346">
        <v>1325451</v>
      </c>
      <c r="O2696" s="346">
        <v>2122861</v>
      </c>
      <c r="P2696" s="346">
        <v>516786</v>
      </c>
      <c r="Q2696" s="352">
        <v>19329477</v>
      </c>
    </row>
    <row r="2697" spans="1:17" x14ac:dyDescent="0.25">
      <c r="A2697" s="347" t="s">
        <v>319</v>
      </c>
      <c r="B2697" s="346">
        <v>18874953</v>
      </c>
      <c r="C2697" s="346">
        <v>5803795</v>
      </c>
      <c r="D2697" s="346">
        <v>762659</v>
      </c>
      <c r="E2697" s="346">
        <v>1488226</v>
      </c>
      <c r="F2697" s="346">
        <v>3219274</v>
      </c>
      <c r="G2697" s="346">
        <v>505477</v>
      </c>
      <c r="H2697" s="352">
        <v>30654384</v>
      </c>
      <c r="J2697" s="347" t="s">
        <v>629</v>
      </c>
      <c r="K2697" s="346">
        <v>13226763</v>
      </c>
      <c r="L2697" s="346">
        <v>5260843</v>
      </c>
      <c r="M2697" s="346">
        <v>1374695</v>
      </c>
      <c r="N2697" s="346">
        <v>1660108</v>
      </c>
      <c r="O2697" s="346">
        <v>2486211</v>
      </c>
      <c r="P2697" s="346">
        <v>587620</v>
      </c>
      <c r="Q2697" s="352">
        <v>24596240</v>
      </c>
    </row>
    <row r="2698" spans="1:17" x14ac:dyDescent="0.25">
      <c r="A2698" s="347" t="s">
        <v>318</v>
      </c>
      <c r="B2698" s="346">
        <v>10330250</v>
      </c>
      <c r="C2698" s="346">
        <v>5486123</v>
      </c>
      <c r="D2698" s="346">
        <v>711068</v>
      </c>
      <c r="E2698" s="346">
        <v>1895418</v>
      </c>
      <c r="F2698" s="346">
        <v>3267445</v>
      </c>
      <c r="G2698" s="346">
        <v>847713</v>
      </c>
      <c r="H2698" s="352">
        <v>22538017</v>
      </c>
      <c r="J2698" s="347" t="s">
        <v>390</v>
      </c>
      <c r="K2698" s="346">
        <v>7481521</v>
      </c>
      <c r="L2698" s="346">
        <v>5875650</v>
      </c>
      <c r="M2698" s="346">
        <v>1710812</v>
      </c>
      <c r="N2698" s="346">
        <v>1563740</v>
      </c>
      <c r="O2698" s="346">
        <v>2441108</v>
      </c>
      <c r="P2698" s="346">
        <v>704099</v>
      </c>
      <c r="Q2698" s="352">
        <v>19776930</v>
      </c>
    </row>
    <row r="2699" spans="1:17" x14ac:dyDescent="0.25">
      <c r="A2699" s="347" t="s">
        <v>317</v>
      </c>
      <c r="B2699" s="346">
        <v>12107413</v>
      </c>
      <c r="C2699" s="346">
        <v>5375623</v>
      </c>
      <c r="D2699" s="346">
        <v>655366</v>
      </c>
      <c r="E2699" s="346">
        <v>1501196</v>
      </c>
      <c r="F2699" s="346">
        <v>3067450</v>
      </c>
      <c r="G2699" s="346">
        <v>527614</v>
      </c>
      <c r="H2699" s="352">
        <v>23234662</v>
      </c>
      <c r="J2699" s="347" t="s">
        <v>391</v>
      </c>
      <c r="K2699" s="346">
        <v>9163166</v>
      </c>
      <c r="L2699" s="346">
        <v>5566425</v>
      </c>
      <c r="M2699" s="346">
        <v>2357601</v>
      </c>
      <c r="N2699" s="346">
        <v>1949299</v>
      </c>
      <c r="O2699" s="346">
        <v>2543702</v>
      </c>
      <c r="P2699" s="346">
        <v>621281</v>
      </c>
      <c r="Q2699" s="352">
        <v>22201474</v>
      </c>
    </row>
    <row r="2700" spans="1:17" x14ac:dyDescent="0.25">
      <c r="A2700" s="347" t="s">
        <v>316</v>
      </c>
      <c r="B2700" s="346">
        <v>19366147</v>
      </c>
      <c r="C2700" s="346">
        <v>5364386</v>
      </c>
      <c r="D2700" s="346">
        <v>908547</v>
      </c>
      <c r="E2700" s="346">
        <v>1673426</v>
      </c>
      <c r="F2700" s="346">
        <v>2826231</v>
      </c>
      <c r="G2700" s="346">
        <v>633877</v>
      </c>
      <c r="H2700" s="352">
        <v>30772614</v>
      </c>
      <c r="J2700" s="347" t="s">
        <v>392</v>
      </c>
      <c r="K2700" s="346">
        <v>13249860</v>
      </c>
      <c r="L2700" s="346">
        <v>5754768</v>
      </c>
      <c r="M2700" s="346">
        <v>2639912</v>
      </c>
      <c r="N2700" s="346">
        <v>1927126</v>
      </c>
      <c r="O2700" s="346">
        <v>3214863</v>
      </c>
      <c r="P2700" s="346">
        <v>888771</v>
      </c>
      <c r="Q2700" s="352">
        <v>27675300</v>
      </c>
    </row>
    <row r="2701" spans="1:17" x14ac:dyDescent="0.25">
      <c r="A2701" s="347" t="s">
        <v>605</v>
      </c>
      <c r="B2701" s="346">
        <v>9635086</v>
      </c>
      <c r="C2701" s="346">
        <v>5349146</v>
      </c>
      <c r="D2701" s="346">
        <v>649929</v>
      </c>
      <c r="E2701" s="346">
        <v>2037785</v>
      </c>
      <c r="F2701" s="346">
        <v>2403993</v>
      </c>
      <c r="G2701" s="346">
        <v>552537</v>
      </c>
      <c r="H2701" s="352">
        <v>20628476</v>
      </c>
      <c r="J2701" s="347" t="s">
        <v>695</v>
      </c>
      <c r="K2701" s="346">
        <v>11647605</v>
      </c>
      <c r="L2701" s="346">
        <v>6273214</v>
      </c>
      <c r="M2701" s="346">
        <v>2263986</v>
      </c>
      <c r="N2701" s="346">
        <v>1743291</v>
      </c>
      <c r="O2701" s="346">
        <v>3232720</v>
      </c>
      <c r="P2701" s="346">
        <v>821017</v>
      </c>
      <c r="Q2701" s="352">
        <v>25981833</v>
      </c>
    </row>
    <row r="2702" spans="1:17" x14ac:dyDescent="0.25">
      <c r="A2702" s="347" t="s">
        <v>314</v>
      </c>
      <c r="B2702" s="346">
        <v>3439536</v>
      </c>
      <c r="C2702" s="346">
        <v>4666050</v>
      </c>
      <c r="D2702" s="346">
        <v>549275</v>
      </c>
      <c r="E2702" s="346">
        <v>1685577</v>
      </c>
      <c r="F2702" s="346">
        <v>2265890</v>
      </c>
      <c r="G2702" s="346">
        <v>482282</v>
      </c>
      <c r="H2702" s="352">
        <v>13088610</v>
      </c>
      <c r="J2702" s="347" t="s">
        <v>630</v>
      </c>
      <c r="K2702" s="346">
        <v>10098902</v>
      </c>
      <c r="L2702" s="346">
        <v>8775538</v>
      </c>
      <c r="M2702" s="346">
        <v>1280911</v>
      </c>
      <c r="N2702" s="346">
        <v>1353007</v>
      </c>
      <c r="O2702" s="346">
        <v>2334867</v>
      </c>
      <c r="P2702" s="346">
        <v>628459</v>
      </c>
      <c r="Q2702" s="352">
        <v>24471684</v>
      </c>
    </row>
    <row r="2703" spans="1:17" x14ac:dyDescent="0.25">
      <c r="A2703" s="347" t="s">
        <v>313</v>
      </c>
      <c r="B2703" s="346">
        <v>10093687</v>
      </c>
      <c r="C2703" s="346">
        <v>6108228</v>
      </c>
      <c r="D2703" s="346">
        <v>771109</v>
      </c>
      <c r="E2703" s="346">
        <v>2209736</v>
      </c>
      <c r="F2703" s="346">
        <v>2823260</v>
      </c>
      <c r="G2703" s="346">
        <v>525760</v>
      </c>
      <c r="H2703" s="352">
        <v>22531780</v>
      </c>
      <c r="J2703" s="347" t="s">
        <v>395</v>
      </c>
      <c r="K2703" s="346">
        <v>9472672</v>
      </c>
      <c r="L2703" s="346">
        <v>9515820</v>
      </c>
      <c r="M2703" s="346">
        <v>766393</v>
      </c>
      <c r="N2703" s="346">
        <v>1476526</v>
      </c>
      <c r="O2703" s="346">
        <v>2146144</v>
      </c>
      <c r="P2703" s="346">
        <v>413411</v>
      </c>
      <c r="Q2703" s="352">
        <v>23790966</v>
      </c>
    </row>
    <row r="2704" spans="1:17" x14ac:dyDescent="0.25">
      <c r="A2704" s="347" t="s">
        <v>312</v>
      </c>
      <c r="B2704" s="346">
        <v>8396993</v>
      </c>
      <c r="C2704" s="346">
        <v>5006745</v>
      </c>
      <c r="D2704" s="346">
        <v>751137</v>
      </c>
      <c r="E2704" s="346">
        <v>1932527</v>
      </c>
      <c r="F2704" s="346">
        <v>2446215</v>
      </c>
      <c r="G2704" s="346">
        <v>521523</v>
      </c>
      <c r="H2704" s="352">
        <v>19055140</v>
      </c>
      <c r="J2704" s="347" t="s">
        <v>396</v>
      </c>
      <c r="K2704" s="346">
        <v>10370985</v>
      </c>
      <c r="L2704" s="346">
        <v>8745438</v>
      </c>
      <c r="M2704" s="346">
        <v>771878</v>
      </c>
      <c r="N2704" s="346">
        <v>1713982</v>
      </c>
      <c r="O2704" s="346">
        <v>2538205</v>
      </c>
      <c r="P2704" s="346">
        <v>527262</v>
      </c>
      <c r="Q2704" s="352">
        <v>24667750</v>
      </c>
    </row>
    <row r="2705" spans="1:17" x14ac:dyDescent="0.25">
      <c r="A2705" s="347" t="s">
        <v>311</v>
      </c>
      <c r="B2705" s="346">
        <v>11663556</v>
      </c>
      <c r="C2705" s="346">
        <v>6158547</v>
      </c>
      <c r="D2705" s="346">
        <v>791154</v>
      </c>
      <c r="E2705" s="346">
        <v>2177516</v>
      </c>
      <c r="F2705" s="346">
        <v>2221176</v>
      </c>
      <c r="G2705" s="346">
        <v>645875</v>
      </c>
      <c r="H2705" s="352">
        <v>23657824</v>
      </c>
      <c r="J2705" s="347" t="s">
        <v>397</v>
      </c>
      <c r="K2705" s="346">
        <v>18092641</v>
      </c>
      <c r="L2705" s="346">
        <v>11294039</v>
      </c>
      <c r="M2705" s="346">
        <v>1044837</v>
      </c>
      <c r="N2705" s="346">
        <v>1851767</v>
      </c>
      <c r="O2705" s="346">
        <v>2493458</v>
      </c>
      <c r="P2705" s="346">
        <v>576795</v>
      </c>
      <c r="Q2705" s="352">
        <v>35353537</v>
      </c>
    </row>
    <row r="2706" spans="1:17" x14ac:dyDescent="0.25">
      <c r="A2706" s="347" t="s">
        <v>606</v>
      </c>
      <c r="B2706" s="346">
        <v>7862073</v>
      </c>
      <c r="C2706" s="346">
        <v>4764076</v>
      </c>
      <c r="D2706" s="346">
        <v>610748</v>
      </c>
      <c r="E2706" s="346">
        <v>1797504</v>
      </c>
      <c r="F2706" s="346">
        <v>2288700</v>
      </c>
      <c r="G2706" s="346">
        <v>746823</v>
      </c>
      <c r="H2706" s="352">
        <v>18069924</v>
      </c>
      <c r="J2706" s="347" t="s">
        <v>696</v>
      </c>
      <c r="K2706" s="346">
        <v>17541308</v>
      </c>
      <c r="L2706" s="346">
        <v>10395410</v>
      </c>
      <c r="M2706" s="346">
        <v>1285155</v>
      </c>
      <c r="N2706" s="346">
        <v>1826778</v>
      </c>
      <c r="O2706" s="346">
        <v>2449320</v>
      </c>
      <c r="P2706" s="346">
        <v>707632</v>
      </c>
      <c r="Q2706" s="352">
        <v>34205603</v>
      </c>
    </row>
    <row r="2707" spans="1:17" x14ac:dyDescent="0.25">
      <c r="A2707" s="347" t="s">
        <v>309</v>
      </c>
      <c r="B2707" s="346">
        <v>10714051</v>
      </c>
      <c r="C2707" s="346">
        <v>5175094</v>
      </c>
      <c r="D2707" s="346">
        <v>622373</v>
      </c>
      <c r="E2707" s="346">
        <v>1622455</v>
      </c>
      <c r="F2707" s="346">
        <v>2094803</v>
      </c>
      <c r="G2707" s="346">
        <v>795884</v>
      </c>
      <c r="H2707" s="352">
        <v>21024660</v>
      </c>
      <c r="J2707" s="347" t="s">
        <v>631</v>
      </c>
      <c r="K2707" s="346">
        <v>11270419</v>
      </c>
      <c r="L2707" s="346">
        <v>9998246</v>
      </c>
      <c r="M2707" s="346">
        <v>1004079</v>
      </c>
      <c r="N2707" s="346">
        <v>1541302</v>
      </c>
      <c r="O2707" s="346">
        <v>2529709</v>
      </c>
      <c r="P2707" s="346">
        <v>590792</v>
      </c>
      <c r="Q2707" s="352">
        <v>26934547</v>
      </c>
    </row>
    <row r="2708" spans="1:17" x14ac:dyDescent="0.25">
      <c r="A2708" s="347" t="s">
        <v>308</v>
      </c>
      <c r="B2708" s="346">
        <v>11823659</v>
      </c>
      <c r="C2708" s="346">
        <v>5361202</v>
      </c>
      <c r="D2708" s="346">
        <v>651166</v>
      </c>
      <c r="E2708" s="346">
        <v>1965762</v>
      </c>
      <c r="F2708" s="346">
        <v>2421804</v>
      </c>
      <c r="G2708" s="346">
        <v>657685</v>
      </c>
      <c r="H2708" s="352">
        <v>22881278</v>
      </c>
      <c r="J2708" s="347" t="s">
        <v>400</v>
      </c>
      <c r="K2708" s="346">
        <v>6619335</v>
      </c>
      <c r="L2708" s="346">
        <v>6250102</v>
      </c>
      <c r="M2708" s="346">
        <v>661356</v>
      </c>
      <c r="N2708" s="346">
        <v>1254326</v>
      </c>
      <c r="O2708" s="346">
        <v>1884442</v>
      </c>
      <c r="P2708" s="346">
        <v>404474</v>
      </c>
      <c r="Q2708" s="352">
        <v>17074035</v>
      </c>
    </row>
    <row r="2709" spans="1:17" x14ac:dyDescent="0.25">
      <c r="A2709" s="347" t="s">
        <v>307</v>
      </c>
      <c r="B2709" s="346">
        <v>11282599</v>
      </c>
      <c r="C2709" s="346">
        <v>6765013</v>
      </c>
      <c r="D2709" s="346">
        <v>812805</v>
      </c>
      <c r="E2709" s="346">
        <v>1726333</v>
      </c>
      <c r="F2709" s="346">
        <v>2091946</v>
      </c>
      <c r="G2709" s="346">
        <v>784426</v>
      </c>
      <c r="H2709" s="352">
        <v>23463122</v>
      </c>
      <c r="J2709" s="347" t="s">
        <v>401</v>
      </c>
      <c r="K2709" s="346">
        <v>4266468</v>
      </c>
      <c r="L2709" s="346">
        <v>3129262</v>
      </c>
      <c r="M2709" s="346">
        <v>308619</v>
      </c>
      <c r="N2709" s="346">
        <v>753272</v>
      </c>
      <c r="O2709" s="346">
        <v>1332473</v>
      </c>
      <c r="P2709" s="346">
        <v>224004</v>
      </c>
      <c r="Q2709" s="352">
        <v>10014098</v>
      </c>
    </row>
    <row r="2710" spans="1:17" x14ac:dyDescent="0.25">
      <c r="A2710" s="347" t="s">
        <v>306</v>
      </c>
      <c r="B2710" s="346">
        <v>10986230</v>
      </c>
      <c r="C2710" s="346">
        <v>5543510</v>
      </c>
      <c r="D2710" s="346">
        <v>746504</v>
      </c>
      <c r="E2710" s="346">
        <v>2180271</v>
      </c>
      <c r="F2710" s="346">
        <v>2363463</v>
      </c>
      <c r="G2710" s="346">
        <v>699798</v>
      </c>
      <c r="H2710" s="352">
        <v>22519776</v>
      </c>
      <c r="J2710" s="347" t="s">
        <v>757</v>
      </c>
      <c r="K2710" s="346">
        <v>5672886</v>
      </c>
      <c r="L2710" s="346">
        <v>4755116</v>
      </c>
      <c r="M2710" s="346">
        <v>320839</v>
      </c>
      <c r="N2710" s="346">
        <v>1385112</v>
      </c>
      <c r="O2710" s="346">
        <v>1395306</v>
      </c>
      <c r="P2710" s="346">
        <v>309080</v>
      </c>
      <c r="Q2710" s="352">
        <v>13838339</v>
      </c>
    </row>
    <row r="2711" spans="1:17" x14ac:dyDescent="0.25">
      <c r="A2711" s="347" t="s">
        <v>607</v>
      </c>
      <c r="B2711" s="346">
        <v>10858325</v>
      </c>
      <c r="C2711" s="346">
        <v>6714116</v>
      </c>
      <c r="D2711" s="346">
        <v>656720</v>
      </c>
      <c r="E2711" s="346">
        <v>1957535</v>
      </c>
      <c r="F2711" s="346">
        <v>2166273</v>
      </c>
      <c r="G2711" s="346">
        <v>597727</v>
      </c>
      <c r="H2711" s="352">
        <v>22950696</v>
      </c>
      <c r="J2711" s="347" t="s">
        <v>632</v>
      </c>
      <c r="K2711" s="346">
        <v>6030381</v>
      </c>
      <c r="L2711" s="346">
        <v>7088995</v>
      </c>
      <c r="M2711" s="346">
        <v>629537</v>
      </c>
      <c r="N2711" s="346">
        <v>1304746</v>
      </c>
      <c r="O2711" s="346">
        <v>1663017</v>
      </c>
      <c r="P2711" s="346">
        <v>355261</v>
      </c>
      <c r="Q2711" s="352">
        <v>17071937</v>
      </c>
    </row>
    <row r="2712" spans="1:17" x14ac:dyDescent="0.25">
      <c r="A2712" s="347" t="s">
        <v>304</v>
      </c>
      <c r="B2712" s="346">
        <v>11314878</v>
      </c>
      <c r="C2712" s="346">
        <v>5100939</v>
      </c>
      <c r="D2712" s="346">
        <v>681797</v>
      </c>
      <c r="E2712" s="346">
        <v>1769169</v>
      </c>
      <c r="F2712" s="346">
        <v>3127085</v>
      </c>
      <c r="G2712" s="346">
        <v>558575</v>
      </c>
      <c r="H2712" s="352">
        <v>22552443</v>
      </c>
      <c r="J2712" s="347" t="s">
        <v>404</v>
      </c>
      <c r="K2712" s="346">
        <v>7188652</v>
      </c>
      <c r="L2712" s="346">
        <v>6569729</v>
      </c>
      <c r="M2712" s="346">
        <v>694386</v>
      </c>
      <c r="N2712" s="346">
        <v>1482375</v>
      </c>
      <c r="O2712" s="346">
        <v>2693598</v>
      </c>
      <c r="P2712" s="346">
        <v>402780</v>
      </c>
      <c r="Q2712" s="352">
        <v>19031520</v>
      </c>
    </row>
    <row r="2713" spans="1:17" x14ac:dyDescent="0.25">
      <c r="A2713" s="347" t="s">
        <v>303</v>
      </c>
      <c r="B2713" s="346">
        <v>13111607</v>
      </c>
      <c r="C2713" s="346">
        <v>5615432</v>
      </c>
      <c r="D2713" s="346">
        <v>836780</v>
      </c>
      <c r="E2713" s="346">
        <v>1654656</v>
      </c>
      <c r="F2713" s="346">
        <v>2151719</v>
      </c>
      <c r="G2713" s="346">
        <v>764659</v>
      </c>
      <c r="H2713" s="352">
        <v>24134853</v>
      </c>
      <c r="J2713" s="347" t="s">
        <v>405</v>
      </c>
      <c r="K2713" s="346">
        <v>6748074</v>
      </c>
      <c r="L2713" s="346">
        <v>6093699</v>
      </c>
      <c r="M2713" s="346">
        <v>589161</v>
      </c>
      <c r="N2713" s="346">
        <v>1203077</v>
      </c>
      <c r="O2713" s="346">
        <v>1745792</v>
      </c>
      <c r="P2713" s="346">
        <v>349082</v>
      </c>
      <c r="Q2713" s="352">
        <v>16728885</v>
      </c>
    </row>
    <row r="2714" spans="1:17" x14ac:dyDescent="0.25">
      <c r="A2714" s="347" t="s">
        <v>302</v>
      </c>
      <c r="B2714" s="346">
        <v>13737442</v>
      </c>
      <c r="C2714" s="346">
        <v>5956244</v>
      </c>
      <c r="D2714" s="346">
        <v>937285</v>
      </c>
      <c r="E2714" s="346">
        <v>1620078</v>
      </c>
      <c r="F2714" s="346">
        <v>2211375</v>
      </c>
      <c r="G2714" s="346">
        <v>702404</v>
      </c>
      <c r="H2714" s="352">
        <v>25164828</v>
      </c>
      <c r="J2714" s="371" t="s">
        <v>1327</v>
      </c>
      <c r="K2714" s="24">
        <v>212212239</v>
      </c>
      <c r="L2714" s="24">
        <v>141355900</v>
      </c>
      <c r="M2714" s="24">
        <v>23763034</v>
      </c>
      <c r="N2714" s="24">
        <v>31497147</v>
      </c>
      <c r="O2714" s="24">
        <v>48223823</v>
      </c>
      <c r="P2714" s="24">
        <v>11320853</v>
      </c>
      <c r="Q2714" s="354">
        <v>468372996</v>
      </c>
    </row>
    <row r="2715" spans="1:17" x14ac:dyDescent="0.25">
      <c r="A2715" s="347" t="s">
        <v>301</v>
      </c>
      <c r="B2715" s="346">
        <v>17388506</v>
      </c>
      <c r="C2715" s="346">
        <v>8481934</v>
      </c>
      <c r="D2715" s="346">
        <v>1017325</v>
      </c>
      <c r="E2715" s="346">
        <v>1748429</v>
      </c>
      <c r="F2715" s="346">
        <v>2440007</v>
      </c>
      <c r="G2715" s="346">
        <v>842252</v>
      </c>
      <c r="H2715" s="352">
        <v>31918453</v>
      </c>
      <c r="J2715" s="374" t="s">
        <v>1328</v>
      </c>
      <c r="K2715" s="356">
        <v>10105344.714285715</v>
      </c>
      <c r="L2715" s="356">
        <v>6731233.333333333</v>
      </c>
      <c r="M2715" s="356">
        <v>1131573.0476190476</v>
      </c>
      <c r="N2715" s="356">
        <v>1499864.142857143</v>
      </c>
      <c r="O2715" s="356">
        <v>2296372.5238095238</v>
      </c>
      <c r="P2715" s="356">
        <v>539088.23809523811</v>
      </c>
      <c r="Q2715" s="356">
        <v>22303476</v>
      </c>
    </row>
    <row r="2716" spans="1:17" x14ac:dyDescent="0.25">
      <c r="A2716" s="7" t="s">
        <v>1322</v>
      </c>
      <c r="B2716" s="24">
        <v>286361219</v>
      </c>
      <c r="C2716" s="24">
        <v>136407073</v>
      </c>
      <c r="D2716" s="24">
        <v>18206503</v>
      </c>
      <c r="E2716" s="24">
        <v>42060176</v>
      </c>
      <c r="F2716" s="24">
        <v>61244577</v>
      </c>
      <c r="G2716" s="24">
        <v>14881400</v>
      </c>
      <c r="H2716" s="354">
        <v>559160948</v>
      </c>
    </row>
    <row r="2717" spans="1:17" x14ac:dyDescent="0.25">
      <c r="A2717" s="377" t="s">
        <v>1323</v>
      </c>
      <c r="B2717" s="356">
        <v>12450487.782608695</v>
      </c>
      <c r="C2717" s="356">
        <v>5930742.3043478262</v>
      </c>
      <c r="D2717" s="356">
        <v>791587.08695652173</v>
      </c>
      <c r="E2717" s="356">
        <v>1828703.3043478262</v>
      </c>
      <c r="F2717" s="356">
        <v>2662807.6956521738</v>
      </c>
      <c r="G2717" s="356">
        <v>647017.39130434778</v>
      </c>
      <c r="H2717" s="356">
        <v>24311345.565217391</v>
      </c>
    </row>
    <row r="2718" spans="1:17" ht="15" customHeight="1" x14ac:dyDescent="0.25"/>
    <row r="2719" spans="1:17" ht="35.25" customHeight="1" x14ac:dyDescent="0.25">
      <c r="A2719" s="461" t="s">
        <v>1162</v>
      </c>
      <c r="B2719" s="461"/>
      <c r="C2719" s="461"/>
      <c r="D2719" s="461"/>
      <c r="E2719" s="461"/>
      <c r="F2719" s="461"/>
      <c r="G2719" s="461"/>
      <c r="H2719" s="461"/>
      <c r="I2719" s="461"/>
      <c r="J2719" s="461"/>
      <c r="K2719" s="461"/>
      <c r="L2719" s="461"/>
      <c r="M2719" s="461"/>
      <c r="N2719" s="461"/>
      <c r="O2719" s="461"/>
      <c r="P2719" s="461"/>
      <c r="Q2719" s="461"/>
    </row>
    <row r="2720" spans="1:17" ht="15" customHeight="1" x14ac:dyDescent="0.25">
      <c r="M2720" s="488" t="s">
        <v>1326</v>
      </c>
      <c r="N2720" s="488"/>
      <c r="O2720" s="488"/>
      <c r="P2720" s="488"/>
      <c r="Q2720" s="488"/>
    </row>
    <row r="2721" spans="1:17" ht="20.25" customHeight="1" x14ac:dyDescent="0.3">
      <c r="A2721" s="134">
        <v>2025</v>
      </c>
    </row>
    <row r="2722" spans="1:17" ht="28.35" customHeight="1" x14ac:dyDescent="0.25">
      <c r="A2722" s="279" t="s">
        <v>177</v>
      </c>
      <c r="B2722" s="280" t="s">
        <v>0</v>
      </c>
      <c r="C2722" s="280" t="s">
        <v>1</v>
      </c>
      <c r="D2722" s="280" t="s">
        <v>2</v>
      </c>
      <c r="E2722" s="280" t="s">
        <v>877</v>
      </c>
      <c r="F2722" s="280" t="s">
        <v>50</v>
      </c>
      <c r="G2722" s="280" t="s">
        <v>52</v>
      </c>
      <c r="H2722" s="280" t="s">
        <v>13</v>
      </c>
      <c r="J2722" s="279" t="s">
        <v>177</v>
      </c>
      <c r="K2722" s="280" t="s">
        <v>0</v>
      </c>
      <c r="L2722" s="280" t="s">
        <v>1</v>
      </c>
      <c r="M2722" s="280" t="s">
        <v>2</v>
      </c>
      <c r="N2722" s="280" t="s">
        <v>877</v>
      </c>
      <c r="O2722" s="280" t="s">
        <v>50</v>
      </c>
      <c r="P2722" s="280" t="s">
        <v>52</v>
      </c>
      <c r="Q2722" s="280" t="s">
        <v>13</v>
      </c>
    </row>
    <row r="2723" spans="1:17" ht="15" customHeight="1" x14ac:dyDescent="0.25">
      <c r="A2723" s="381" t="s">
        <v>259</v>
      </c>
      <c r="B2723" s="346">
        <v>9114088</v>
      </c>
      <c r="C2723" s="346">
        <v>7955405</v>
      </c>
      <c r="D2723" s="346">
        <v>1008448</v>
      </c>
      <c r="E2723" s="346">
        <v>1399660</v>
      </c>
      <c r="F2723" s="346">
        <v>2436516</v>
      </c>
      <c r="G2723" s="346">
        <v>503947</v>
      </c>
      <c r="H2723" s="352">
        <v>22418064</v>
      </c>
      <c r="J2723" s="381" t="s">
        <v>446</v>
      </c>
      <c r="K2723" s="346">
        <v>17061285</v>
      </c>
      <c r="L2723" s="346">
        <v>10873766</v>
      </c>
      <c r="M2723" s="346">
        <v>1534031</v>
      </c>
      <c r="N2723" s="346">
        <v>2557962</v>
      </c>
      <c r="O2723" s="346">
        <v>3307993</v>
      </c>
      <c r="P2723" s="346">
        <v>656005</v>
      </c>
      <c r="Q2723" s="352">
        <v>35991042</v>
      </c>
    </row>
    <row r="2724" spans="1:17" x14ac:dyDescent="0.25">
      <c r="A2724" s="381" t="s">
        <v>373</v>
      </c>
      <c r="B2724" s="346">
        <v>7148030</v>
      </c>
      <c r="C2724" s="346">
        <v>5697032</v>
      </c>
      <c r="D2724" s="346">
        <v>663151</v>
      </c>
      <c r="E2724" s="346">
        <v>1730014</v>
      </c>
      <c r="F2724" s="346">
        <v>2600519</v>
      </c>
      <c r="G2724" s="346">
        <v>452755</v>
      </c>
      <c r="H2724" s="352">
        <v>18291501</v>
      </c>
      <c r="J2724" s="381" t="s">
        <v>447</v>
      </c>
      <c r="K2724" s="346">
        <v>26301191</v>
      </c>
      <c r="L2724" s="346">
        <v>12886466</v>
      </c>
      <c r="M2724" s="346">
        <v>1807986</v>
      </c>
      <c r="N2724" s="346">
        <v>2960444</v>
      </c>
      <c r="O2724" s="346">
        <v>4205785</v>
      </c>
      <c r="P2724" s="346">
        <v>616011</v>
      </c>
      <c r="Q2724" s="352">
        <v>48777883</v>
      </c>
    </row>
    <row r="2725" spans="1:17" x14ac:dyDescent="0.25">
      <c r="A2725" s="381" t="s">
        <v>257</v>
      </c>
      <c r="B2725" s="346">
        <v>11075420</v>
      </c>
      <c r="C2725" s="346">
        <v>6572263</v>
      </c>
      <c r="D2725" s="346">
        <v>1213173</v>
      </c>
      <c r="E2725" s="346">
        <v>1546654</v>
      </c>
      <c r="F2725" s="346">
        <v>2917797</v>
      </c>
      <c r="G2725" s="346">
        <v>645827</v>
      </c>
      <c r="H2725" s="352">
        <v>23971134</v>
      </c>
      <c r="J2725" s="381" t="s">
        <v>448</v>
      </c>
      <c r="K2725" s="346">
        <v>19534583</v>
      </c>
      <c r="L2725" s="346">
        <v>9986607</v>
      </c>
      <c r="M2725" s="346">
        <v>2042398</v>
      </c>
      <c r="N2725" s="346">
        <v>2136729</v>
      </c>
      <c r="O2725" s="346">
        <v>3501346</v>
      </c>
      <c r="P2725" s="346">
        <v>717183</v>
      </c>
      <c r="Q2725" s="352">
        <v>37918846</v>
      </c>
    </row>
    <row r="2726" spans="1:17" x14ac:dyDescent="0.25">
      <c r="A2726" s="381" t="s">
        <v>256</v>
      </c>
      <c r="B2726" s="346">
        <v>13014253</v>
      </c>
      <c r="C2726" s="346">
        <v>7925198</v>
      </c>
      <c r="D2726" s="346">
        <v>842273</v>
      </c>
      <c r="E2726" s="346">
        <v>1548208</v>
      </c>
      <c r="F2726" s="346">
        <v>2535999</v>
      </c>
      <c r="G2726" s="346">
        <v>560101</v>
      </c>
      <c r="H2726" s="352">
        <v>26426032</v>
      </c>
      <c r="J2726" s="381" t="s">
        <v>711</v>
      </c>
      <c r="K2726" s="346">
        <v>19112626</v>
      </c>
      <c r="L2726" s="346">
        <v>10905836</v>
      </c>
      <c r="M2726" s="346">
        <v>1658113</v>
      </c>
      <c r="N2726" s="346">
        <v>2186687</v>
      </c>
      <c r="O2726" s="346">
        <v>3186556</v>
      </c>
      <c r="P2726" s="346">
        <v>591972</v>
      </c>
      <c r="Q2726" s="352">
        <v>37641790</v>
      </c>
    </row>
    <row r="2727" spans="1:17" x14ac:dyDescent="0.25">
      <c r="A2727" s="381" t="s">
        <v>255</v>
      </c>
      <c r="B2727" s="346">
        <v>13048500</v>
      </c>
      <c r="C2727" s="346">
        <v>7714732</v>
      </c>
      <c r="D2727" s="346">
        <v>894830</v>
      </c>
      <c r="E2727" s="346">
        <v>1690967</v>
      </c>
      <c r="F2727" s="346">
        <v>2907859</v>
      </c>
      <c r="G2727" s="346">
        <v>667590</v>
      </c>
      <c r="H2727" s="352">
        <v>26924478</v>
      </c>
      <c r="J2727" s="381" t="s">
        <v>638</v>
      </c>
      <c r="K2727" s="346">
        <v>20460260</v>
      </c>
      <c r="L2727" s="346">
        <v>11022581</v>
      </c>
      <c r="M2727" s="346">
        <v>1490791</v>
      </c>
      <c r="N2727" s="346">
        <v>1804769</v>
      </c>
      <c r="O2727" s="346">
        <v>3077683</v>
      </c>
      <c r="P2727" s="346">
        <v>737300</v>
      </c>
      <c r="Q2727" s="352">
        <v>38593384</v>
      </c>
    </row>
    <row r="2728" spans="1:17" x14ac:dyDescent="0.25">
      <c r="A2728" s="381" t="s">
        <v>254</v>
      </c>
      <c r="B2728" s="346">
        <v>6726052</v>
      </c>
      <c r="C2728" s="346">
        <v>917022</v>
      </c>
      <c r="D2728" s="346">
        <v>577445</v>
      </c>
      <c r="E2728" s="346">
        <v>1412182</v>
      </c>
      <c r="F2728" s="346">
        <v>2639162</v>
      </c>
      <c r="G2728" s="346">
        <v>603372</v>
      </c>
      <c r="H2728" s="352">
        <v>12875235</v>
      </c>
      <c r="J2728" s="381" t="s">
        <v>451</v>
      </c>
      <c r="K2728" s="346">
        <v>14499199</v>
      </c>
      <c r="L2728" s="346">
        <v>12014692</v>
      </c>
      <c r="M2728" s="346">
        <v>1682055</v>
      </c>
      <c r="N2728" s="346">
        <v>1518112</v>
      </c>
      <c r="O2728" s="346">
        <v>2637742</v>
      </c>
      <c r="P2728" s="346">
        <v>700595</v>
      </c>
      <c r="Q2728" s="352">
        <v>33052395</v>
      </c>
    </row>
    <row r="2729" spans="1:17" x14ac:dyDescent="0.25">
      <c r="A2729" s="381" t="s">
        <v>371</v>
      </c>
      <c r="B2729" s="346">
        <v>18805619</v>
      </c>
      <c r="C2729" s="346">
        <v>9133132</v>
      </c>
      <c r="D2729" s="346">
        <v>1082827</v>
      </c>
      <c r="E2729" s="346">
        <v>3617681</v>
      </c>
      <c r="F2729" s="346">
        <v>5015969</v>
      </c>
      <c r="G2729" s="346">
        <v>967164</v>
      </c>
      <c r="H2729" s="352">
        <v>38622392</v>
      </c>
      <c r="J2729" s="381" t="s">
        <v>452</v>
      </c>
      <c r="K2729" s="346">
        <v>17880867</v>
      </c>
      <c r="L2729" s="346">
        <v>12562756</v>
      </c>
      <c r="M2729" s="346">
        <v>2789945</v>
      </c>
      <c r="N2729" s="346">
        <v>1588219</v>
      </c>
      <c r="O2729" s="346">
        <v>2509599</v>
      </c>
      <c r="P2729" s="346">
        <v>672548</v>
      </c>
      <c r="Q2729" s="352">
        <v>38003934</v>
      </c>
    </row>
    <row r="2730" spans="1:17" x14ac:dyDescent="0.25">
      <c r="A2730" s="381" t="s">
        <v>252</v>
      </c>
      <c r="B2730" s="346">
        <v>11578450</v>
      </c>
      <c r="C2730" s="346">
        <v>7651588</v>
      </c>
      <c r="D2730" s="346">
        <v>874940</v>
      </c>
      <c r="E2730" s="346">
        <v>2689551</v>
      </c>
      <c r="F2730" s="346">
        <v>4999880</v>
      </c>
      <c r="G2730" s="346">
        <v>748947</v>
      </c>
      <c r="H2730" s="352">
        <v>28543356</v>
      </c>
      <c r="J2730" s="381" t="s">
        <v>453</v>
      </c>
      <c r="K2730" s="346">
        <v>15972962</v>
      </c>
      <c r="L2730" s="346">
        <v>9896004</v>
      </c>
      <c r="M2730" s="346">
        <v>2830552</v>
      </c>
      <c r="N2730" s="346">
        <v>1884114</v>
      </c>
      <c r="O2730" s="346">
        <v>2962205</v>
      </c>
      <c r="P2730" s="346">
        <v>708962</v>
      </c>
      <c r="Q2730" s="352">
        <v>34254799</v>
      </c>
    </row>
    <row r="2731" spans="1:17" x14ac:dyDescent="0.25">
      <c r="A2731" s="381" t="s">
        <v>251</v>
      </c>
      <c r="B2731" s="346">
        <v>11103696</v>
      </c>
      <c r="C2731" s="346">
        <v>7807471</v>
      </c>
      <c r="D2731" s="346">
        <v>933101</v>
      </c>
      <c r="E2731" s="346">
        <v>2203073</v>
      </c>
      <c r="F2731" s="346">
        <v>3612073</v>
      </c>
      <c r="G2731" s="346">
        <v>606090</v>
      </c>
      <c r="H2731" s="352">
        <v>26265504</v>
      </c>
      <c r="J2731" s="381" t="s">
        <v>712</v>
      </c>
      <c r="K2731" s="346">
        <v>14573916</v>
      </c>
      <c r="L2731" s="346">
        <v>10623886</v>
      </c>
      <c r="M2731" s="346">
        <v>2088019</v>
      </c>
      <c r="N2731" s="346">
        <v>1813677</v>
      </c>
      <c r="O2731" s="346">
        <v>2975307</v>
      </c>
      <c r="P2731" s="346">
        <v>887650</v>
      </c>
      <c r="Q2731" s="352">
        <v>32962455</v>
      </c>
    </row>
    <row r="2732" spans="1:17" x14ac:dyDescent="0.25">
      <c r="A2732" s="381" t="s">
        <v>250</v>
      </c>
      <c r="B2732" s="346">
        <v>16028451</v>
      </c>
      <c r="C2732" s="346">
        <v>7115475</v>
      </c>
      <c r="D2732" s="346">
        <v>989919</v>
      </c>
      <c r="E2732" s="346">
        <v>1865273</v>
      </c>
      <c r="F2732" s="346">
        <v>3978437</v>
      </c>
      <c r="G2732" s="346">
        <v>655956</v>
      </c>
      <c r="H2732" s="352">
        <v>30633511</v>
      </c>
      <c r="J2732" s="381" t="s">
        <v>639</v>
      </c>
      <c r="K2732" s="346">
        <v>11472486</v>
      </c>
      <c r="L2732" s="346">
        <v>10696598</v>
      </c>
      <c r="M2732" s="346">
        <v>1346356</v>
      </c>
      <c r="N2732" s="346">
        <v>1570998</v>
      </c>
      <c r="O2732" s="346">
        <v>2157980</v>
      </c>
      <c r="P2732" s="346">
        <v>676414</v>
      </c>
      <c r="Q2732" s="352">
        <v>27920832</v>
      </c>
    </row>
    <row r="2733" spans="1:17" x14ac:dyDescent="0.25">
      <c r="A2733" s="381" t="s">
        <v>249</v>
      </c>
      <c r="B2733" s="346">
        <v>14694107</v>
      </c>
      <c r="C2733" s="346">
        <v>6940275</v>
      </c>
      <c r="D2733" s="346">
        <v>923967</v>
      </c>
      <c r="E2733" s="346">
        <v>1788789</v>
      </c>
      <c r="F2733" s="346">
        <v>4111516</v>
      </c>
      <c r="G2733" s="346">
        <v>701131</v>
      </c>
      <c r="H2733" s="352">
        <v>29159785</v>
      </c>
      <c r="J2733" s="381" t="s">
        <v>456</v>
      </c>
      <c r="K2733" s="346">
        <v>13028010</v>
      </c>
      <c r="L2733" s="346">
        <v>12227250</v>
      </c>
      <c r="M2733" s="346">
        <v>845445</v>
      </c>
      <c r="N2733" s="346">
        <v>1466716</v>
      </c>
      <c r="O2733" s="346">
        <v>2188548</v>
      </c>
      <c r="P2733" s="346">
        <v>504983</v>
      </c>
      <c r="Q2733" s="352">
        <v>30260952</v>
      </c>
    </row>
    <row r="2734" spans="1:17" x14ac:dyDescent="0.25">
      <c r="A2734" s="381" t="s">
        <v>369</v>
      </c>
      <c r="B2734" s="346">
        <v>10276111</v>
      </c>
      <c r="C2734" s="346">
        <v>6838717</v>
      </c>
      <c r="D2734" s="346">
        <v>929129</v>
      </c>
      <c r="E2734" s="346">
        <v>2148455</v>
      </c>
      <c r="F2734" s="346">
        <v>3262710</v>
      </c>
      <c r="G2734" s="346">
        <v>655948</v>
      </c>
      <c r="H2734" s="352">
        <v>24111070</v>
      </c>
      <c r="J2734" s="381" t="s">
        <v>457</v>
      </c>
      <c r="K2734" s="346">
        <v>10882681</v>
      </c>
      <c r="L2734" s="346">
        <v>9972772</v>
      </c>
      <c r="M2734" s="346">
        <v>784079</v>
      </c>
      <c r="N2734" s="346">
        <v>1469573</v>
      </c>
      <c r="O2734" s="346">
        <v>2458456</v>
      </c>
      <c r="P2734" s="346">
        <v>692804</v>
      </c>
      <c r="Q2734" s="352">
        <v>26260365</v>
      </c>
    </row>
    <row r="2735" spans="1:17" x14ac:dyDescent="0.25">
      <c r="A2735" s="381" t="s">
        <v>247</v>
      </c>
      <c r="B2735" s="346">
        <v>12430090</v>
      </c>
      <c r="C2735" s="346">
        <v>8181864</v>
      </c>
      <c r="D2735" s="346">
        <v>2110311</v>
      </c>
      <c r="E2735" s="346">
        <v>2447705</v>
      </c>
      <c r="F2735" s="346">
        <v>4300275</v>
      </c>
      <c r="G2735" s="346">
        <v>1140306</v>
      </c>
      <c r="H2735" s="352">
        <v>30610551</v>
      </c>
      <c r="J2735" s="381" t="s">
        <v>458</v>
      </c>
      <c r="K2735" s="346">
        <v>14703199</v>
      </c>
      <c r="L2735" s="346">
        <v>9262857</v>
      </c>
      <c r="M2735" s="346">
        <v>822972</v>
      </c>
      <c r="N2735" s="346">
        <v>1510253</v>
      </c>
      <c r="O2735" s="346">
        <v>2366092</v>
      </c>
      <c r="P2735" s="346">
        <v>602838</v>
      </c>
      <c r="Q2735" s="352">
        <v>29268211</v>
      </c>
    </row>
    <row r="2736" spans="1:17" x14ac:dyDescent="0.25">
      <c r="A2736" s="381" t="s">
        <v>246</v>
      </c>
      <c r="B2736" s="346">
        <v>9962833</v>
      </c>
      <c r="C2736" s="346">
        <v>5854001</v>
      </c>
      <c r="D2736" s="346">
        <v>786549</v>
      </c>
      <c r="E2736" s="346">
        <v>2257290</v>
      </c>
      <c r="F2736" s="346">
        <v>2961703</v>
      </c>
      <c r="G2736" s="346">
        <v>608757</v>
      </c>
      <c r="H2736" s="352">
        <v>22431133</v>
      </c>
      <c r="J2736" s="381" t="s">
        <v>713</v>
      </c>
      <c r="K2736" s="346">
        <v>12661395</v>
      </c>
      <c r="L2736" s="346">
        <v>8837999</v>
      </c>
      <c r="M2736" s="346">
        <v>861016</v>
      </c>
      <c r="N2736" s="346">
        <v>1576057</v>
      </c>
      <c r="O2736" s="346">
        <v>2611546</v>
      </c>
      <c r="P2736" s="346">
        <v>609054</v>
      </c>
      <c r="Q2736" s="352">
        <v>27157067</v>
      </c>
    </row>
    <row r="2737" spans="1:17" x14ac:dyDescent="0.25">
      <c r="A2737" s="381" t="s">
        <v>245</v>
      </c>
      <c r="B2737" s="346">
        <v>10094859</v>
      </c>
      <c r="C2737" s="346">
        <v>5447773</v>
      </c>
      <c r="D2737" s="346">
        <v>878552</v>
      </c>
      <c r="E2737" s="346">
        <v>1949024</v>
      </c>
      <c r="F2737" s="346">
        <v>3141806</v>
      </c>
      <c r="G2737" s="346">
        <v>689080</v>
      </c>
      <c r="H2737" s="352">
        <v>22201094</v>
      </c>
      <c r="J2737" s="381" t="s">
        <v>640</v>
      </c>
      <c r="K2737" s="346">
        <v>9975562</v>
      </c>
      <c r="L2737" s="346">
        <v>7371584</v>
      </c>
      <c r="M2737" s="346">
        <v>767070</v>
      </c>
      <c r="N2737" s="346">
        <v>1437986</v>
      </c>
      <c r="O2737" s="346">
        <v>1944765</v>
      </c>
      <c r="P2737" s="346">
        <v>728895</v>
      </c>
      <c r="Q2737" s="352">
        <v>22225862</v>
      </c>
    </row>
    <row r="2738" spans="1:17" x14ac:dyDescent="0.25">
      <c r="A2738" s="381" t="s">
        <v>367</v>
      </c>
      <c r="B2738" s="346">
        <v>9698034</v>
      </c>
      <c r="C2738" s="346">
        <v>5609599</v>
      </c>
      <c r="D2738" s="346">
        <v>1169546</v>
      </c>
      <c r="E2738" s="346">
        <v>2001429</v>
      </c>
      <c r="F2738" s="346">
        <v>2749752</v>
      </c>
      <c r="G2738" s="346">
        <v>767035</v>
      </c>
      <c r="H2738" s="352">
        <v>21995395</v>
      </c>
      <c r="J2738" s="381" t="s">
        <v>461</v>
      </c>
      <c r="K2738" s="346">
        <v>9605788</v>
      </c>
      <c r="L2738" s="346">
        <v>6542426</v>
      </c>
      <c r="M2738" s="346">
        <v>789776</v>
      </c>
      <c r="N2738" s="346">
        <v>1216575</v>
      </c>
      <c r="O2738" s="346">
        <v>2265816</v>
      </c>
      <c r="P2738" s="346">
        <v>720482</v>
      </c>
      <c r="Q2738" s="352">
        <v>21140863</v>
      </c>
    </row>
    <row r="2739" spans="1:17" x14ac:dyDescent="0.25">
      <c r="A2739" s="381" t="s">
        <v>243</v>
      </c>
      <c r="B2739" s="346">
        <v>16065491</v>
      </c>
      <c r="C2739" s="346">
        <v>10601071</v>
      </c>
      <c r="D2739" s="346">
        <v>1078940</v>
      </c>
      <c r="E2739" s="346">
        <v>1647557</v>
      </c>
      <c r="F2739" s="346">
        <v>2708981</v>
      </c>
      <c r="G2739" s="346">
        <v>798822</v>
      </c>
      <c r="H2739" s="352">
        <v>32900862</v>
      </c>
      <c r="J2739" s="381" t="s">
        <v>462</v>
      </c>
      <c r="K2739" s="346">
        <v>9247048</v>
      </c>
      <c r="L2739" s="346">
        <v>5133880</v>
      </c>
      <c r="M2739" s="346">
        <v>719614</v>
      </c>
      <c r="N2739" s="346">
        <v>1423266</v>
      </c>
      <c r="O2739" s="346">
        <v>2222272</v>
      </c>
      <c r="P2739" s="346">
        <v>743768</v>
      </c>
      <c r="Q2739" s="352">
        <v>19489848</v>
      </c>
    </row>
    <row r="2740" spans="1:17" x14ac:dyDescent="0.25">
      <c r="A2740" s="381" t="s">
        <v>242</v>
      </c>
      <c r="B2740" s="346">
        <v>9518193</v>
      </c>
      <c r="C2740" s="346">
        <v>7026784</v>
      </c>
      <c r="D2740" s="346">
        <v>890195</v>
      </c>
      <c r="E2740" s="346">
        <v>1774220</v>
      </c>
      <c r="F2740" s="346">
        <v>2753380</v>
      </c>
      <c r="G2740" s="346">
        <v>683507</v>
      </c>
      <c r="H2740" s="352">
        <v>22646279</v>
      </c>
      <c r="J2740" s="381" t="s">
        <v>463</v>
      </c>
      <c r="K2740" s="346">
        <v>10000112</v>
      </c>
      <c r="L2740" s="346">
        <v>6893545</v>
      </c>
      <c r="M2740" s="346">
        <v>787430</v>
      </c>
      <c r="N2740" s="346">
        <v>1425766</v>
      </c>
      <c r="O2740" s="346">
        <v>2201604</v>
      </c>
      <c r="P2740" s="346">
        <v>846728</v>
      </c>
      <c r="Q2740" s="352">
        <v>22155185</v>
      </c>
    </row>
    <row r="2741" spans="1:17" x14ac:dyDescent="0.25">
      <c r="A2741" s="381" t="s">
        <v>241</v>
      </c>
      <c r="B2741" s="346">
        <v>12633436</v>
      </c>
      <c r="C2741" s="346">
        <v>6761289</v>
      </c>
      <c r="D2741" s="346">
        <v>1015809</v>
      </c>
      <c r="E2741" s="346">
        <v>2061179</v>
      </c>
      <c r="F2741" s="346">
        <v>2559681</v>
      </c>
      <c r="G2741" s="346">
        <v>714095</v>
      </c>
      <c r="H2741" s="352">
        <v>25745489</v>
      </c>
      <c r="J2741" s="381" t="s">
        <v>714</v>
      </c>
      <c r="K2741" s="346">
        <v>9934009</v>
      </c>
      <c r="L2741" s="346">
        <v>7256902</v>
      </c>
      <c r="M2741" s="346">
        <v>878464</v>
      </c>
      <c r="N2741" s="346">
        <v>1961299</v>
      </c>
      <c r="O2741" s="346">
        <v>2086722</v>
      </c>
      <c r="P2741" s="346">
        <v>963535</v>
      </c>
      <c r="Q2741" s="352">
        <v>23080931</v>
      </c>
    </row>
    <row r="2742" spans="1:17" x14ac:dyDescent="0.25">
      <c r="A2742" s="381" t="s">
        <v>240</v>
      </c>
      <c r="B2742" s="346">
        <v>9474732</v>
      </c>
      <c r="C2742" s="346">
        <v>7308186</v>
      </c>
      <c r="D2742" s="346">
        <v>1075420</v>
      </c>
      <c r="E2742" s="346">
        <v>1747871</v>
      </c>
      <c r="F2742" s="346">
        <v>2799292</v>
      </c>
      <c r="G2742" s="346">
        <v>765918</v>
      </c>
      <c r="H2742" s="352">
        <v>23171419</v>
      </c>
      <c r="J2742" s="381" t="s">
        <v>641</v>
      </c>
      <c r="K2742" s="346">
        <v>13998294</v>
      </c>
      <c r="L2742" s="346">
        <v>8537782</v>
      </c>
      <c r="M2742" s="346">
        <v>848276</v>
      </c>
      <c r="N2742" s="346">
        <v>2191843</v>
      </c>
      <c r="O2742" s="346">
        <v>2190471</v>
      </c>
      <c r="P2742" s="346">
        <v>833658</v>
      </c>
      <c r="Q2742" s="352">
        <v>28600324</v>
      </c>
    </row>
    <row r="2743" spans="1:17" x14ac:dyDescent="0.25">
      <c r="A2743" s="381" t="s">
        <v>365</v>
      </c>
      <c r="B2743" s="346">
        <v>13310890</v>
      </c>
      <c r="C2743" s="346">
        <v>8340626</v>
      </c>
      <c r="D2743" s="346">
        <v>1553356</v>
      </c>
      <c r="E2743" s="346">
        <v>2349206</v>
      </c>
      <c r="F2743" s="346">
        <v>2874648</v>
      </c>
      <c r="G2743" s="346">
        <v>702655</v>
      </c>
      <c r="H2743" s="352">
        <v>29131381</v>
      </c>
      <c r="J2743" s="381" t="s">
        <v>466</v>
      </c>
      <c r="K2743" s="346">
        <v>16199066</v>
      </c>
      <c r="L2743" s="346">
        <v>9691257</v>
      </c>
      <c r="M2743" s="346">
        <v>991114</v>
      </c>
      <c r="N2743" s="346">
        <v>2458327</v>
      </c>
      <c r="O2743" s="346">
        <v>2533710</v>
      </c>
      <c r="P2743" s="346">
        <v>906470</v>
      </c>
      <c r="Q2743" s="352">
        <v>32779944</v>
      </c>
    </row>
    <row r="2744" spans="1:17" x14ac:dyDescent="0.25">
      <c r="A2744" s="7" t="s">
        <v>1329</v>
      </c>
      <c r="B2744" s="24">
        <v>245801335</v>
      </c>
      <c r="C2744" s="24">
        <v>147399503</v>
      </c>
      <c r="D2744" s="24">
        <v>21491881</v>
      </c>
      <c r="E2744" s="24">
        <v>41875988</v>
      </c>
      <c r="F2744" s="24">
        <v>67867955</v>
      </c>
      <c r="G2744" s="24">
        <v>14639003</v>
      </c>
      <c r="H2744" s="24">
        <v>539075665</v>
      </c>
      <c r="J2744" s="7" t="s">
        <v>1337</v>
      </c>
      <c r="K2744" s="24">
        <v>307104539</v>
      </c>
      <c r="L2744" s="24">
        <v>203197446</v>
      </c>
      <c r="M2744" s="24">
        <v>28365502</v>
      </c>
      <c r="N2744" s="24">
        <v>38159372</v>
      </c>
      <c r="O2744" s="24">
        <v>55592198</v>
      </c>
      <c r="P2744" s="24">
        <v>15117855</v>
      </c>
      <c r="Q2744" s="24">
        <v>647536912</v>
      </c>
    </row>
    <row r="2745" spans="1:17" x14ac:dyDescent="0.25">
      <c r="A2745" s="377" t="s">
        <v>1330</v>
      </c>
      <c r="B2745" s="376">
        <v>11704825.476190476</v>
      </c>
      <c r="C2745" s="376">
        <v>7019023.9523809524</v>
      </c>
      <c r="D2745" s="376">
        <v>1023422.9047619047</v>
      </c>
      <c r="E2745" s="376">
        <v>1994094.6666666667</v>
      </c>
      <c r="F2745" s="376">
        <v>3231807.3809523811</v>
      </c>
      <c r="G2745" s="376">
        <v>697095.38095238095</v>
      </c>
      <c r="H2745" s="376">
        <v>25670269.761904761</v>
      </c>
      <c r="J2745" s="377" t="s">
        <v>1338</v>
      </c>
      <c r="K2745" s="376">
        <v>14624025.666666666</v>
      </c>
      <c r="L2745" s="376">
        <v>9676068.8571428563</v>
      </c>
      <c r="M2745" s="376">
        <v>1350738.1904761905</v>
      </c>
      <c r="N2745" s="376">
        <v>1817112.9523809524</v>
      </c>
      <c r="O2745" s="376">
        <v>2647247.5238095238</v>
      </c>
      <c r="P2745" s="376">
        <v>719897.85714285716</v>
      </c>
      <c r="Q2745" s="376">
        <v>30835091.047619049</v>
      </c>
    </row>
    <row r="2747" spans="1:17" x14ac:dyDescent="0.25">
      <c r="A2747" s="381" t="s">
        <v>427</v>
      </c>
      <c r="B2747" s="346">
        <v>17235312</v>
      </c>
      <c r="C2747" s="346">
        <v>10358339</v>
      </c>
      <c r="D2747" s="346">
        <v>2217689</v>
      </c>
      <c r="E2747" s="346">
        <v>2327647</v>
      </c>
      <c r="F2747" s="346">
        <v>4116761</v>
      </c>
      <c r="G2747" s="346">
        <v>792585</v>
      </c>
      <c r="H2747" s="352">
        <v>37048333</v>
      </c>
      <c r="J2747" s="381" t="s">
        <v>469</v>
      </c>
      <c r="K2747" s="346">
        <v>14411574</v>
      </c>
      <c r="L2747" s="346">
        <v>8999577</v>
      </c>
      <c r="M2747" s="346">
        <v>829280</v>
      </c>
      <c r="N2747" s="346">
        <v>2107935</v>
      </c>
      <c r="O2747" s="346">
        <v>2485243</v>
      </c>
      <c r="P2747" s="346">
        <v>766739</v>
      </c>
      <c r="Q2747" s="352">
        <v>29600348</v>
      </c>
    </row>
    <row r="2748" spans="1:17" x14ac:dyDescent="0.25">
      <c r="A2748" s="381" t="s">
        <v>428</v>
      </c>
      <c r="B2748" s="346">
        <v>11414325</v>
      </c>
      <c r="C2748" s="346">
        <v>6351968</v>
      </c>
      <c r="D2748" s="346">
        <v>1176522</v>
      </c>
      <c r="E2748" s="346">
        <v>2266216</v>
      </c>
      <c r="F2748" s="346">
        <v>3359129</v>
      </c>
      <c r="G2748" s="346">
        <v>583219</v>
      </c>
      <c r="H2748" s="352">
        <v>25151379</v>
      </c>
      <c r="J2748" s="381" t="s">
        <v>470</v>
      </c>
      <c r="K2748" s="346">
        <v>17476775</v>
      </c>
      <c r="L2748" s="346">
        <v>9747498</v>
      </c>
      <c r="M2748" s="346">
        <v>1024645</v>
      </c>
      <c r="N2748" s="346">
        <v>1704182</v>
      </c>
      <c r="O2748" s="346">
        <v>2557082</v>
      </c>
      <c r="P2748" s="346">
        <v>853508</v>
      </c>
      <c r="Q2748" s="352">
        <v>33363690</v>
      </c>
    </row>
    <row r="2749" spans="1:17" x14ac:dyDescent="0.25">
      <c r="A2749" s="381" t="s">
        <v>429</v>
      </c>
      <c r="B2749" s="346">
        <v>13925588</v>
      </c>
      <c r="C2749" s="346">
        <v>5819206</v>
      </c>
      <c r="D2749" s="346">
        <v>1061805</v>
      </c>
      <c r="E2749" s="346">
        <v>1870190</v>
      </c>
      <c r="F2749" s="346">
        <v>2449671</v>
      </c>
      <c r="G2749" s="346">
        <v>697790</v>
      </c>
      <c r="H2749" s="352">
        <v>25824250</v>
      </c>
      <c r="J2749" s="381" t="s">
        <v>715</v>
      </c>
      <c r="K2749" s="346">
        <v>29440404</v>
      </c>
      <c r="L2749" s="346">
        <v>11728920</v>
      </c>
      <c r="M2749" s="346">
        <v>2024730</v>
      </c>
      <c r="N2749" s="346">
        <v>2365123</v>
      </c>
      <c r="O2749" s="346">
        <v>3918912</v>
      </c>
      <c r="P2749" s="346">
        <v>1444091</v>
      </c>
      <c r="Q2749" s="352">
        <v>50922180</v>
      </c>
    </row>
    <row r="2750" spans="1:17" x14ac:dyDescent="0.25">
      <c r="A2750" s="381" t="s">
        <v>706</v>
      </c>
      <c r="B2750" s="346">
        <v>12073687</v>
      </c>
      <c r="C2750" s="346">
        <v>5465800</v>
      </c>
      <c r="D2750" s="346">
        <v>946998</v>
      </c>
      <c r="E2750" s="346">
        <v>2166469</v>
      </c>
      <c r="F2750" s="346">
        <v>2513079</v>
      </c>
      <c r="G2750" s="346">
        <v>683479</v>
      </c>
      <c r="H2750" s="352">
        <v>23849512</v>
      </c>
      <c r="J2750" s="381" t="s">
        <v>642</v>
      </c>
      <c r="K2750" s="346">
        <v>38756372</v>
      </c>
      <c r="L2750" s="346">
        <v>16050118</v>
      </c>
      <c r="M2750" s="346">
        <v>2478565</v>
      </c>
      <c r="N2750" s="346">
        <v>2811975</v>
      </c>
      <c r="O2750" s="346">
        <v>5088565</v>
      </c>
      <c r="P2750" s="346">
        <v>1432946</v>
      </c>
      <c r="Q2750" s="352">
        <v>66618541</v>
      </c>
    </row>
    <row r="2751" spans="1:17" x14ac:dyDescent="0.25">
      <c r="A2751" s="381" t="s">
        <v>634</v>
      </c>
      <c r="B2751" s="346">
        <v>17272672</v>
      </c>
      <c r="C2751" s="346">
        <v>7479858</v>
      </c>
      <c r="D2751" s="346">
        <v>1300739</v>
      </c>
      <c r="E2751" s="346">
        <v>2140812</v>
      </c>
      <c r="F2751" s="346">
        <v>2405379</v>
      </c>
      <c r="G2751" s="346">
        <v>821089</v>
      </c>
      <c r="H2751" s="352">
        <v>31420549</v>
      </c>
      <c r="J2751" s="381" t="s">
        <v>473</v>
      </c>
      <c r="K2751" s="346">
        <v>35657414</v>
      </c>
      <c r="L2751" s="346">
        <v>16765794</v>
      </c>
      <c r="M2751" s="346">
        <v>2062023</v>
      </c>
      <c r="N2751" s="346">
        <v>2667264</v>
      </c>
      <c r="O2751" s="346">
        <v>4912747</v>
      </c>
      <c r="P2751" s="346">
        <v>1480081</v>
      </c>
      <c r="Q2751" s="352">
        <v>63545323</v>
      </c>
    </row>
    <row r="2752" spans="1:17" x14ac:dyDescent="0.25">
      <c r="A2752" s="381" t="s">
        <v>432</v>
      </c>
      <c r="B2752" s="346">
        <v>9475551</v>
      </c>
      <c r="C2752" s="346">
        <v>4701934</v>
      </c>
      <c r="D2752" s="346">
        <v>612888</v>
      </c>
      <c r="E2752" s="346">
        <v>1790704</v>
      </c>
      <c r="F2752" s="346">
        <v>2411100</v>
      </c>
      <c r="G2752" s="346">
        <v>846546</v>
      </c>
      <c r="H2752" s="352">
        <v>19838723</v>
      </c>
      <c r="J2752" s="381" t="s">
        <v>474</v>
      </c>
      <c r="K2752" s="346">
        <v>28726766</v>
      </c>
      <c r="L2752" s="346">
        <v>12654279</v>
      </c>
      <c r="M2752" s="346">
        <v>1397544</v>
      </c>
      <c r="N2752" s="346">
        <v>2589915</v>
      </c>
      <c r="O2752" s="346">
        <v>4930466</v>
      </c>
      <c r="P2752" s="346">
        <v>936543</v>
      </c>
      <c r="Q2752" s="352">
        <v>51235513</v>
      </c>
    </row>
    <row r="2753" spans="1:17" x14ac:dyDescent="0.25">
      <c r="A2753" s="381" t="s">
        <v>433</v>
      </c>
      <c r="B2753" s="346">
        <v>10020863</v>
      </c>
      <c r="C2753" s="346">
        <v>4784112</v>
      </c>
      <c r="D2753" s="346">
        <v>716725</v>
      </c>
      <c r="E2753" s="346">
        <v>2317593</v>
      </c>
      <c r="F2753" s="346">
        <v>2739753</v>
      </c>
      <c r="G2753" s="346">
        <v>948078</v>
      </c>
      <c r="H2753" s="352">
        <v>21527124</v>
      </c>
      <c r="J2753" s="381" t="s">
        <v>475</v>
      </c>
      <c r="K2753" s="346">
        <v>37234341</v>
      </c>
      <c r="L2753" s="346">
        <v>14779795</v>
      </c>
      <c r="M2753" s="346">
        <v>2042773</v>
      </c>
      <c r="N2753" s="346">
        <v>2700064</v>
      </c>
      <c r="O2753" s="346">
        <v>6152785</v>
      </c>
      <c r="P2753" s="346">
        <v>1223006</v>
      </c>
      <c r="Q2753" s="352">
        <v>64132764</v>
      </c>
    </row>
    <row r="2754" spans="1:17" x14ac:dyDescent="0.25">
      <c r="A2754" s="381" t="s">
        <v>434</v>
      </c>
      <c r="B2754" s="346">
        <v>19413681</v>
      </c>
      <c r="C2754" s="346">
        <v>6755023</v>
      </c>
      <c r="D2754" s="346">
        <v>1167873</v>
      </c>
      <c r="E2754" s="346">
        <v>2308947</v>
      </c>
      <c r="F2754" s="346">
        <v>3084453</v>
      </c>
      <c r="G2754" s="346">
        <v>834964</v>
      </c>
      <c r="H2754" s="352">
        <v>33564941</v>
      </c>
      <c r="J2754" s="381" t="s">
        <v>716</v>
      </c>
      <c r="K2754" s="346">
        <v>22357072</v>
      </c>
      <c r="L2754" s="346">
        <v>12749663</v>
      </c>
      <c r="M2754" s="346">
        <v>1630768</v>
      </c>
      <c r="N2754" s="346">
        <v>2944825</v>
      </c>
      <c r="O2754" s="346">
        <v>3941349</v>
      </c>
      <c r="P2754" s="346">
        <v>989903</v>
      </c>
      <c r="Q2754" s="352">
        <v>44613580</v>
      </c>
    </row>
    <row r="2755" spans="1:17" x14ac:dyDescent="0.25">
      <c r="A2755" s="381" t="s">
        <v>707</v>
      </c>
      <c r="B2755" s="346">
        <v>15535031</v>
      </c>
      <c r="C2755" s="346">
        <v>6748851</v>
      </c>
      <c r="D2755" s="346">
        <v>1219369</v>
      </c>
      <c r="E2755" s="346">
        <v>2160206</v>
      </c>
      <c r="F2755" s="346">
        <v>3316883</v>
      </c>
      <c r="G2755" s="346">
        <v>741048</v>
      </c>
      <c r="H2755" s="352">
        <v>29721388</v>
      </c>
      <c r="J2755" s="381" t="s">
        <v>643</v>
      </c>
      <c r="K2755" s="346">
        <v>23284647</v>
      </c>
      <c r="L2755" s="346">
        <v>9904251</v>
      </c>
      <c r="M2755" s="346">
        <v>1918824</v>
      </c>
      <c r="N2755" s="346">
        <v>2815677</v>
      </c>
      <c r="O2755" s="346">
        <v>3118298</v>
      </c>
      <c r="P2755" s="346">
        <v>1096505</v>
      </c>
      <c r="Q2755" s="352">
        <v>42138202</v>
      </c>
    </row>
    <row r="2756" spans="1:17" x14ac:dyDescent="0.25">
      <c r="A2756" s="381" t="s">
        <v>635</v>
      </c>
      <c r="B2756" s="346">
        <v>12312828</v>
      </c>
      <c r="C2756" s="346">
        <v>5108683</v>
      </c>
      <c r="D2756" s="346">
        <v>878673</v>
      </c>
      <c r="E2756" s="346">
        <v>1892989</v>
      </c>
      <c r="F2756" s="346">
        <v>2539759</v>
      </c>
      <c r="G2756" s="346">
        <v>1083941</v>
      </c>
      <c r="H2756" s="352">
        <v>23816873</v>
      </c>
      <c r="J2756" s="381" t="s">
        <v>478</v>
      </c>
      <c r="K2756" s="346">
        <v>12543635</v>
      </c>
      <c r="L2756" s="346">
        <v>7965404</v>
      </c>
      <c r="M2756" s="346">
        <v>1099330</v>
      </c>
      <c r="N2756" s="346">
        <v>1966212</v>
      </c>
      <c r="O2756" s="346">
        <v>2484158</v>
      </c>
      <c r="P2756" s="346">
        <v>762645</v>
      </c>
      <c r="Q2756" s="352">
        <v>26821384</v>
      </c>
    </row>
    <row r="2757" spans="1:17" x14ac:dyDescent="0.25">
      <c r="A2757" s="381" t="s">
        <v>437</v>
      </c>
      <c r="B2757" s="346">
        <v>12279205</v>
      </c>
      <c r="C2757" s="346">
        <v>6028777</v>
      </c>
      <c r="D2757" s="346">
        <v>1116303</v>
      </c>
      <c r="E2757" s="346">
        <v>2149018</v>
      </c>
      <c r="F2757" s="346">
        <v>3508082</v>
      </c>
      <c r="G2757" s="346">
        <v>940329</v>
      </c>
      <c r="H2757" s="352">
        <v>26021714</v>
      </c>
      <c r="J2757" s="381" t="s">
        <v>479</v>
      </c>
      <c r="K2757" s="346">
        <v>11859338</v>
      </c>
      <c r="L2757" s="346">
        <v>6862411</v>
      </c>
      <c r="M2757" s="346">
        <v>888758</v>
      </c>
      <c r="N2757" s="346">
        <v>1964838</v>
      </c>
      <c r="O2757" s="346">
        <v>2466242</v>
      </c>
      <c r="P2757" s="346">
        <v>549050</v>
      </c>
      <c r="Q2757" s="352">
        <v>24590637</v>
      </c>
    </row>
    <row r="2758" spans="1:17" x14ac:dyDescent="0.25">
      <c r="A2758" s="381" t="s">
        <v>438</v>
      </c>
      <c r="B2758" s="346">
        <v>15040687</v>
      </c>
      <c r="C2758" s="346">
        <v>5293075</v>
      </c>
      <c r="D2758" s="346">
        <v>746147</v>
      </c>
      <c r="E2758" s="346">
        <v>2006810</v>
      </c>
      <c r="F2758" s="346">
        <v>3385547</v>
      </c>
      <c r="G2758" s="346">
        <v>682055</v>
      </c>
      <c r="H2758" s="352">
        <v>27154321</v>
      </c>
      <c r="J2758" s="381" t="s">
        <v>480</v>
      </c>
      <c r="K2758" s="346">
        <v>11644129</v>
      </c>
      <c r="L2758" s="346">
        <v>8482604</v>
      </c>
      <c r="M2758" s="346">
        <v>949117</v>
      </c>
      <c r="N2758" s="346">
        <v>1807644</v>
      </c>
      <c r="O2758" s="346">
        <v>2713705</v>
      </c>
      <c r="P2758" s="346">
        <v>1053060</v>
      </c>
      <c r="Q2758" s="352">
        <v>26650259</v>
      </c>
    </row>
    <row r="2759" spans="1:17" x14ac:dyDescent="0.25">
      <c r="A2759" s="381" t="s">
        <v>760</v>
      </c>
      <c r="B2759" s="346">
        <v>17081708</v>
      </c>
      <c r="C2759" s="346">
        <v>6126619</v>
      </c>
      <c r="D2759" s="346">
        <v>907001</v>
      </c>
      <c r="E2759" s="346">
        <v>1758756</v>
      </c>
      <c r="F2759" s="346">
        <v>2778607</v>
      </c>
      <c r="G2759" s="346">
        <v>718516</v>
      </c>
      <c r="H2759" s="352">
        <v>29371207</v>
      </c>
      <c r="J2759" s="381" t="s">
        <v>717</v>
      </c>
      <c r="K2759" s="346">
        <v>10332428</v>
      </c>
      <c r="L2759" s="346">
        <v>7752493</v>
      </c>
      <c r="M2759" s="346">
        <v>815589</v>
      </c>
      <c r="N2759" s="346">
        <v>1547378</v>
      </c>
      <c r="O2759" s="346">
        <v>2385096</v>
      </c>
      <c r="P2759" s="346">
        <v>913131</v>
      </c>
      <c r="Q2759" s="352">
        <v>23746115</v>
      </c>
    </row>
    <row r="2760" spans="1:17" x14ac:dyDescent="0.25">
      <c r="A2760" s="381" t="s">
        <v>708</v>
      </c>
      <c r="B2760" s="346">
        <v>28658041</v>
      </c>
      <c r="C2760" s="346">
        <v>8461654</v>
      </c>
      <c r="D2760" s="346">
        <v>919206</v>
      </c>
      <c r="E2760" s="346">
        <v>2016668</v>
      </c>
      <c r="F2760" s="346">
        <v>2986293</v>
      </c>
      <c r="G2760" s="346">
        <v>733781</v>
      </c>
      <c r="H2760" s="352">
        <v>43775643</v>
      </c>
      <c r="J2760" s="381" t="s">
        <v>483</v>
      </c>
      <c r="K2760" s="346">
        <v>8906395</v>
      </c>
      <c r="L2760" s="346">
        <v>6554222</v>
      </c>
      <c r="M2760" s="346">
        <v>776075</v>
      </c>
      <c r="N2760" s="346">
        <v>1291855</v>
      </c>
      <c r="O2760" s="346">
        <v>2156472</v>
      </c>
      <c r="P2760" s="346">
        <v>942264</v>
      </c>
      <c r="Q2760" s="352">
        <v>20627283</v>
      </c>
    </row>
    <row r="2761" spans="1:17" x14ac:dyDescent="0.25">
      <c r="A2761" s="381" t="s">
        <v>441</v>
      </c>
      <c r="B2761" s="346">
        <v>37027696</v>
      </c>
      <c r="C2761" s="346">
        <v>8004411</v>
      </c>
      <c r="D2761" s="346">
        <v>995572</v>
      </c>
      <c r="E2761" s="346">
        <v>2095490</v>
      </c>
      <c r="F2761" s="346">
        <v>2238765</v>
      </c>
      <c r="G2761" s="346">
        <v>711703</v>
      </c>
      <c r="H2761" s="352">
        <v>51073637</v>
      </c>
      <c r="J2761" s="381" t="s">
        <v>484</v>
      </c>
      <c r="K2761" s="346">
        <v>10386573</v>
      </c>
      <c r="L2761" s="346">
        <v>7897121</v>
      </c>
      <c r="M2761" s="346">
        <v>1057409</v>
      </c>
      <c r="N2761" s="346">
        <v>1810318</v>
      </c>
      <c r="O2761" s="346">
        <v>2495754</v>
      </c>
      <c r="P2761" s="346">
        <v>1606231</v>
      </c>
      <c r="Q2761" s="352">
        <v>25253406</v>
      </c>
    </row>
    <row r="2762" spans="1:17" x14ac:dyDescent="0.25">
      <c r="A2762" s="381" t="s">
        <v>442</v>
      </c>
      <c r="B2762" s="346">
        <v>50924122</v>
      </c>
      <c r="C2762" s="346">
        <v>9689816</v>
      </c>
      <c r="D2762" s="346">
        <v>957273</v>
      </c>
      <c r="E2762" s="346">
        <v>2063117</v>
      </c>
      <c r="F2762" s="346">
        <v>2559856</v>
      </c>
      <c r="G2762" s="346">
        <v>928545</v>
      </c>
      <c r="H2762" s="352">
        <v>67122729</v>
      </c>
      <c r="J2762" s="381" t="s">
        <v>485</v>
      </c>
      <c r="K2762" s="346">
        <v>16591013</v>
      </c>
      <c r="L2762" s="346">
        <v>9218589</v>
      </c>
      <c r="M2762" s="346">
        <v>1371100</v>
      </c>
      <c r="N2762" s="346">
        <v>1817864</v>
      </c>
      <c r="O2762" s="346">
        <v>3165859</v>
      </c>
      <c r="P2762" s="346">
        <v>1396589</v>
      </c>
      <c r="Q2762" s="352">
        <v>33561014</v>
      </c>
    </row>
    <row r="2763" spans="1:17" x14ac:dyDescent="0.25">
      <c r="A2763" s="381" t="s">
        <v>443</v>
      </c>
      <c r="B2763" s="346">
        <v>24882967</v>
      </c>
      <c r="C2763" s="346">
        <v>8246590</v>
      </c>
      <c r="D2763" s="346">
        <v>1026083</v>
      </c>
      <c r="E2763" s="346">
        <v>1790170</v>
      </c>
      <c r="F2763" s="346">
        <v>2503425</v>
      </c>
      <c r="G2763" s="346">
        <v>693304</v>
      </c>
      <c r="H2763" s="352">
        <v>39142539</v>
      </c>
      <c r="J2763" s="381" t="s">
        <v>718</v>
      </c>
      <c r="K2763" s="346">
        <v>10856922</v>
      </c>
      <c r="L2763" s="346">
        <v>7476775</v>
      </c>
      <c r="M2763" s="346">
        <v>838423</v>
      </c>
      <c r="N2763" s="346">
        <v>1927200</v>
      </c>
      <c r="O2763" s="346">
        <v>2494494</v>
      </c>
      <c r="P2763" s="346">
        <v>969199</v>
      </c>
      <c r="Q2763" s="352">
        <v>24563013</v>
      </c>
    </row>
    <row r="2764" spans="1:17" x14ac:dyDescent="0.25">
      <c r="A2764" s="381" t="s">
        <v>709</v>
      </c>
      <c r="B2764" s="346">
        <v>18107274</v>
      </c>
      <c r="C2764" s="346">
        <v>10566328</v>
      </c>
      <c r="D2764" s="346">
        <v>1122397</v>
      </c>
      <c r="E2764" s="346">
        <v>2234821</v>
      </c>
      <c r="F2764" s="346">
        <v>2446672</v>
      </c>
      <c r="G2764" s="346">
        <v>746479</v>
      </c>
      <c r="H2764" s="352">
        <v>35223971</v>
      </c>
      <c r="J2764" s="381" t="s">
        <v>645</v>
      </c>
      <c r="K2764" s="346">
        <v>8897075</v>
      </c>
      <c r="L2764" s="346">
        <v>7505612</v>
      </c>
      <c r="M2764" s="346">
        <v>788492</v>
      </c>
      <c r="N2764" s="346">
        <v>1807798</v>
      </c>
      <c r="O2764" s="346">
        <v>2504542</v>
      </c>
      <c r="P2764" s="346">
        <v>1003984</v>
      </c>
      <c r="Q2764" s="352">
        <v>22507503</v>
      </c>
    </row>
    <row r="2765" spans="1:17" x14ac:dyDescent="0.25">
      <c r="A2765" s="381" t="s">
        <v>637</v>
      </c>
      <c r="B2765" s="346">
        <v>21178741</v>
      </c>
      <c r="C2765" s="346">
        <v>11209250</v>
      </c>
      <c r="D2765" s="346">
        <v>1169112</v>
      </c>
      <c r="E2765" s="346">
        <v>2042857</v>
      </c>
      <c r="F2765" s="346">
        <v>2271063</v>
      </c>
      <c r="G2765" s="346">
        <v>696760</v>
      </c>
      <c r="H2765" s="352">
        <v>38567783</v>
      </c>
      <c r="J2765" s="381" t="s">
        <v>488</v>
      </c>
      <c r="K2765" s="346">
        <v>9488007</v>
      </c>
      <c r="L2765" s="346">
        <v>6399262</v>
      </c>
      <c r="M2765" s="346">
        <v>910194</v>
      </c>
      <c r="N2765" s="346">
        <v>2049149</v>
      </c>
      <c r="O2765" s="346">
        <v>2560536</v>
      </c>
      <c r="P2765" s="346">
        <v>903234</v>
      </c>
      <c r="Q2765" s="352">
        <v>22310382</v>
      </c>
    </row>
    <row r="2766" spans="1:17" x14ac:dyDescent="0.25">
      <c r="A2766" s="7" t="s">
        <v>1331</v>
      </c>
      <c r="B2766" s="24">
        <v>363859979</v>
      </c>
      <c r="C2766" s="24">
        <v>137200294</v>
      </c>
      <c r="D2766" s="24">
        <v>20258375</v>
      </c>
      <c r="E2766" s="24">
        <v>39399480</v>
      </c>
      <c r="F2766" s="24">
        <v>53614277</v>
      </c>
      <c r="G2766" s="24">
        <v>14884211</v>
      </c>
      <c r="H2766" s="24">
        <v>629216616</v>
      </c>
      <c r="J2766" s="381" t="s">
        <v>489</v>
      </c>
      <c r="K2766" s="346">
        <v>10919804</v>
      </c>
      <c r="L2766" s="346">
        <v>6675789</v>
      </c>
      <c r="M2766" s="346">
        <v>765418</v>
      </c>
      <c r="N2766" s="346">
        <v>2026431</v>
      </c>
      <c r="O2766" s="346">
        <v>2788320</v>
      </c>
      <c r="P2766" s="346">
        <v>709960</v>
      </c>
      <c r="Q2766" s="352">
        <v>23885722</v>
      </c>
    </row>
    <row r="2767" spans="1:17" x14ac:dyDescent="0.25">
      <c r="A2767" s="377" t="s">
        <v>1332</v>
      </c>
      <c r="B2767" s="376">
        <v>19150525.210526317</v>
      </c>
      <c r="C2767" s="376">
        <v>7221068.1052631577</v>
      </c>
      <c r="D2767" s="376">
        <v>1066230.2631578948</v>
      </c>
      <c r="E2767" s="376">
        <v>2073656.8421052631</v>
      </c>
      <c r="F2767" s="376">
        <v>2821804.0526315789</v>
      </c>
      <c r="G2767" s="376">
        <v>783379.52631578944</v>
      </c>
      <c r="H2767" s="376">
        <v>33116664</v>
      </c>
      <c r="J2767" s="381" t="s">
        <v>490</v>
      </c>
      <c r="K2767" s="346">
        <v>17402217</v>
      </c>
      <c r="L2767" s="346">
        <v>8562767</v>
      </c>
      <c r="M2767" s="346">
        <v>968158</v>
      </c>
      <c r="N2767" s="346">
        <v>1618035</v>
      </c>
      <c r="O2767" s="346">
        <v>3384307</v>
      </c>
      <c r="P2767" s="346">
        <v>845587</v>
      </c>
      <c r="Q2767" s="352">
        <v>32781071</v>
      </c>
    </row>
    <row r="2768" spans="1:17" x14ac:dyDescent="0.25">
      <c r="J2768" s="7" t="s">
        <v>1339</v>
      </c>
      <c r="K2768" s="24">
        <v>387172901</v>
      </c>
      <c r="L2768" s="24">
        <v>204732944</v>
      </c>
      <c r="M2768" s="24">
        <v>26637215</v>
      </c>
      <c r="N2768" s="24">
        <v>44341682</v>
      </c>
      <c r="O2768" s="24">
        <v>68704932</v>
      </c>
      <c r="P2768" s="24">
        <v>21878256</v>
      </c>
      <c r="Q2768" s="24">
        <v>753467930</v>
      </c>
    </row>
    <row r="2769" spans="1:17" x14ac:dyDescent="0.25">
      <c r="J2769" s="377" t="s">
        <v>1340</v>
      </c>
      <c r="K2769" s="376">
        <v>18436804.80952381</v>
      </c>
      <c r="L2769" s="376">
        <v>9749187.8095238097</v>
      </c>
      <c r="M2769" s="376">
        <v>1268438.8095238095</v>
      </c>
      <c r="N2769" s="376">
        <v>2111508.6666666665</v>
      </c>
      <c r="O2769" s="376">
        <v>3271663.4285714286</v>
      </c>
      <c r="P2769" s="376">
        <v>1041821.7142857143</v>
      </c>
      <c r="Q2769" s="376">
        <v>35879425.238095239</v>
      </c>
    </row>
    <row r="2771" spans="1:17" ht="35.25" customHeight="1" x14ac:dyDescent="0.25">
      <c r="A2771" s="461" t="s">
        <v>1162</v>
      </c>
      <c r="B2771" s="461"/>
      <c r="C2771" s="461"/>
      <c r="D2771" s="461"/>
      <c r="E2771" s="461"/>
      <c r="F2771" s="461"/>
      <c r="G2771" s="461"/>
      <c r="H2771" s="461"/>
      <c r="I2771" s="461"/>
      <c r="J2771" s="461"/>
      <c r="K2771" s="461"/>
      <c r="L2771" s="461"/>
      <c r="M2771" s="461"/>
      <c r="N2771" s="461"/>
      <c r="O2771" s="461"/>
      <c r="P2771" s="461"/>
      <c r="Q2771" s="461"/>
    </row>
    <row r="2772" spans="1:17" ht="15" customHeight="1" x14ac:dyDescent="0.25">
      <c r="M2772" s="488" t="s">
        <v>1326</v>
      </c>
      <c r="N2772" s="488"/>
      <c r="O2772" s="488"/>
      <c r="P2772" s="488"/>
      <c r="Q2772" s="488"/>
    </row>
    <row r="2773" spans="1:17" ht="20.25" customHeight="1" x14ac:dyDescent="0.3">
      <c r="A2773" s="134">
        <v>2025</v>
      </c>
    </row>
    <row r="2774" spans="1:17" ht="28.35" customHeight="1" x14ac:dyDescent="0.25">
      <c r="A2774" s="279" t="s">
        <v>177</v>
      </c>
      <c r="B2774" s="280" t="s">
        <v>0</v>
      </c>
      <c r="C2774" s="280" t="s">
        <v>1</v>
      </c>
      <c r="D2774" s="280" t="s">
        <v>2</v>
      </c>
      <c r="E2774" s="280" t="s">
        <v>877</v>
      </c>
      <c r="F2774" s="280" t="s">
        <v>50</v>
      </c>
      <c r="G2774" s="280" t="s">
        <v>52</v>
      </c>
      <c r="H2774" s="280" t="s">
        <v>13</v>
      </c>
      <c r="J2774" s="279" t="s">
        <v>177</v>
      </c>
      <c r="K2774" s="280" t="s">
        <v>0</v>
      </c>
      <c r="L2774" s="280" t="s">
        <v>1</v>
      </c>
      <c r="M2774" s="280" t="s">
        <v>2</v>
      </c>
      <c r="N2774" s="280" t="s">
        <v>877</v>
      </c>
      <c r="O2774" s="280" t="s">
        <v>50</v>
      </c>
      <c r="P2774" s="280" t="s">
        <v>52</v>
      </c>
      <c r="Q2774" s="280" t="s">
        <v>13</v>
      </c>
    </row>
    <row r="2775" spans="1:17" ht="15" customHeight="1" x14ac:dyDescent="0.25">
      <c r="A2775" s="381" t="s">
        <v>719</v>
      </c>
      <c r="B2775" s="346">
        <v>14102238</v>
      </c>
      <c r="C2775" s="346">
        <v>7234598</v>
      </c>
      <c r="D2775" s="346">
        <v>768004</v>
      </c>
      <c r="E2775" s="346">
        <v>1369315</v>
      </c>
      <c r="F2775" s="346">
        <v>2897880</v>
      </c>
      <c r="G2775" s="346">
        <v>862481</v>
      </c>
      <c r="H2775" s="352">
        <v>27234516</v>
      </c>
      <c r="J2775" s="347" t="s">
        <v>134</v>
      </c>
      <c r="K2775" s="395">
        <v>12836868</v>
      </c>
      <c r="L2775" s="395">
        <v>5773511</v>
      </c>
      <c r="M2775" s="395">
        <v>778797</v>
      </c>
      <c r="N2775" s="395">
        <v>1856065</v>
      </c>
      <c r="O2775" s="395">
        <v>2346836</v>
      </c>
      <c r="P2775" s="395">
        <v>685177</v>
      </c>
      <c r="Q2775" s="352">
        <v>24277254</v>
      </c>
    </row>
    <row r="2776" spans="1:17" x14ac:dyDescent="0.25">
      <c r="A2776" s="381" t="s">
        <v>646</v>
      </c>
      <c r="B2776" s="346">
        <v>16409193</v>
      </c>
      <c r="C2776" s="346">
        <v>7255914</v>
      </c>
      <c r="D2776" s="346">
        <v>1031025</v>
      </c>
      <c r="E2776" s="346">
        <v>1454033</v>
      </c>
      <c r="F2776" s="346">
        <v>2690428</v>
      </c>
      <c r="G2776" s="346">
        <v>788366</v>
      </c>
      <c r="H2776" s="352">
        <v>29628959</v>
      </c>
      <c r="J2776" s="347" t="s">
        <v>133</v>
      </c>
      <c r="K2776" s="395">
        <v>11870723</v>
      </c>
      <c r="L2776" s="395">
        <v>4824649</v>
      </c>
      <c r="M2776" s="395">
        <v>773233</v>
      </c>
      <c r="N2776" s="395">
        <v>1863589</v>
      </c>
      <c r="O2776" s="395">
        <v>2387073</v>
      </c>
      <c r="P2776" s="395">
        <v>563755</v>
      </c>
      <c r="Q2776" s="352">
        <v>22283022</v>
      </c>
    </row>
    <row r="2777" spans="1:17" x14ac:dyDescent="0.25">
      <c r="A2777" s="381" t="s">
        <v>494</v>
      </c>
      <c r="B2777" s="346">
        <v>8193784</v>
      </c>
      <c r="C2777" s="346">
        <v>5191785</v>
      </c>
      <c r="D2777" s="346">
        <v>688935</v>
      </c>
      <c r="E2777" s="346">
        <v>1550688</v>
      </c>
      <c r="F2777" s="346">
        <v>2749810</v>
      </c>
      <c r="G2777" s="346">
        <v>684930</v>
      </c>
      <c r="H2777" s="352">
        <v>19059932</v>
      </c>
      <c r="J2777" s="347" t="s">
        <v>336</v>
      </c>
      <c r="K2777" s="395">
        <v>16053602</v>
      </c>
      <c r="L2777" s="395">
        <v>3814540</v>
      </c>
      <c r="M2777" s="395">
        <v>744229</v>
      </c>
      <c r="N2777" s="395">
        <v>1852239</v>
      </c>
      <c r="O2777" s="395">
        <v>2141386</v>
      </c>
      <c r="P2777" s="395">
        <v>665387</v>
      </c>
      <c r="Q2777" s="352">
        <v>25271383</v>
      </c>
    </row>
    <row r="2778" spans="1:17" x14ac:dyDescent="0.25">
      <c r="A2778" s="381" t="s">
        <v>495</v>
      </c>
      <c r="B2778" s="346">
        <v>9440584</v>
      </c>
      <c r="C2778" s="346">
        <v>6446554</v>
      </c>
      <c r="D2778" s="346">
        <v>836228</v>
      </c>
      <c r="E2778" s="346">
        <v>1465887</v>
      </c>
      <c r="F2778" s="346">
        <v>2983834</v>
      </c>
      <c r="G2778" s="346">
        <v>986295</v>
      </c>
      <c r="H2778" s="352">
        <v>22159382</v>
      </c>
      <c r="J2778" s="347" t="s">
        <v>131</v>
      </c>
      <c r="K2778" s="395">
        <v>9308771</v>
      </c>
      <c r="L2778" s="395">
        <v>6613442</v>
      </c>
      <c r="M2778" s="395">
        <v>898778</v>
      </c>
      <c r="N2778" s="395">
        <v>1839005</v>
      </c>
      <c r="O2778" s="395">
        <v>2634944</v>
      </c>
      <c r="P2778" s="395">
        <v>892228</v>
      </c>
      <c r="Q2778" s="352">
        <v>22187168</v>
      </c>
    </row>
    <row r="2779" spans="1:17" x14ac:dyDescent="0.25">
      <c r="A2779" s="381" t="s">
        <v>496</v>
      </c>
      <c r="B2779" s="346">
        <v>12330439</v>
      </c>
      <c r="C2779" s="346">
        <v>6916050</v>
      </c>
      <c r="D2779" s="346">
        <v>814978</v>
      </c>
      <c r="E2779" s="346">
        <v>1734674</v>
      </c>
      <c r="F2779" s="346">
        <v>2648976</v>
      </c>
      <c r="G2779" s="346">
        <v>1053149</v>
      </c>
      <c r="H2779" s="352">
        <v>25498266</v>
      </c>
      <c r="J2779" s="347" t="s">
        <v>130</v>
      </c>
      <c r="K2779" s="395">
        <v>8429644</v>
      </c>
      <c r="L2779" s="395">
        <v>4953401</v>
      </c>
      <c r="M2779" s="395">
        <v>673666</v>
      </c>
      <c r="N2779" s="395">
        <v>1945646</v>
      </c>
      <c r="O2779" s="395">
        <v>2069148</v>
      </c>
      <c r="P2779" s="395">
        <v>886602</v>
      </c>
      <c r="Q2779" s="352">
        <v>18958107</v>
      </c>
    </row>
    <row r="2780" spans="1:17" x14ac:dyDescent="0.25">
      <c r="A2780" s="381" t="s">
        <v>720</v>
      </c>
      <c r="B2780" s="346">
        <v>13752153</v>
      </c>
      <c r="C2780" s="346">
        <v>7599474</v>
      </c>
      <c r="D2780" s="346">
        <v>1049804</v>
      </c>
      <c r="E2780" s="346">
        <v>1724668</v>
      </c>
      <c r="F2780" s="346">
        <v>2617561</v>
      </c>
      <c r="G2780" s="346">
        <v>1164123</v>
      </c>
      <c r="H2780" s="352">
        <v>27907783</v>
      </c>
      <c r="J2780" s="347" t="s">
        <v>129</v>
      </c>
      <c r="K2780" s="395">
        <v>9804531</v>
      </c>
      <c r="L2780" s="395">
        <v>5340191</v>
      </c>
      <c r="M2780" s="395">
        <v>571206</v>
      </c>
      <c r="N2780" s="395">
        <v>1684820</v>
      </c>
      <c r="O2780" s="395">
        <v>2764575</v>
      </c>
      <c r="P2780" s="395">
        <v>781599</v>
      </c>
      <c r="Q2780" s="352">
        <v>20946922</v>
      </c>
    </row>
    <row r="2781" spans="1:17" x14ac:dyDescent="0.25">
      <c r="A2781" s="381" t="s">
        <v>647</v>
      </c>
      <c r="B2781" s="346">
        <v>9295031</v>
      </c>
      <c r="C2781" s="346">
        <v>5910201</v>
      </c>
      <c r="D2781" s="346">
        <v>710035</v>
      </c>
      <c r="E2781" s="346">
        <v>1513565</v>
      </c>
      <c r="F2781" s="346">
        <v>2606899</v>
      </c>
      <c r="G2781" s="346">
        <v>900840</v>
      </c>
      <c r="H2781" s="352">
        <v>20936571</v>
      </c>
      <c r="J2781" s="347" t="s">
        <v>128</v>
      </c>
      <c r="K2781" s="395">
        <v>8574303</v>
      </c>
      <c r="L2781" s="395">
        <v>4714508</v>
      </c>
      <c r="M2781" s="395">
        <v>612258</v>
      </c>
      <c r="N2781" s="395">
        <v>1775790</v>
      </c>
      <c r="O2781" s="395">
        <v>2547473</v>
      </c>
      <c r="P2781" s="395">
        <v>762720</v>
      </c>
      <c r="Q2781" s="352">
        <v>18987052</v>
      </c>
    </row>
    <row r="2782" spans="1:17" x14ac:dyDescent="0.25">
      <c r="A2782" s="381" t="s">
        <v>499</v>
      </c>
      <c r="B2782" s="346">
        <v>15913540</v>
      </c>
      <c r="C2782" s="346">
        <v>8671437</v>
      </c>
      <c r="D2782" s="346">
        <v>1217058</v>
      </c>
      <c r="E2782" s="346">
        <v>2314031</v>
      </c>
      <c r="F2782" s="346">
        <v>2804369</v>
      </c>
      <c r="G2782" s="346">
        <v>1112703</v>
      </c>
      <c r="H2782" s="352">
        <v>32033138</v>
      </c>
      <c r="J2782" s="347" t="s">
        <v>335</v>
      </c>
      <c r="K2782" s="395">
        <v>9192794</v>
      </c>
      <c r="L2782" s="395">
        <v>5701404</v>
      </c>
      <c r="M2782" s="395">
        <v>677667</v>
      </c>
      <c r="N2782" s="395">
        <v>1774293</v>
      </c>
      <c r="O2782" s="395">
        <v>2263904</v>
      </c>
      <c r="P2782" s="395">
        <v>917204</v>
      </c>
      <c r="Q2782" s="352">
        <v>20527266</v>
      </c>
    </row>
    <row r="2783" spans="1:17" x14ac:dyDescent="0.25">
      <c r="A2783" s="381" t="s">
        <v>500</v>
      </c>
      <c r="B2783" s="346">
        <v>13219997</v>
      </c>
      <c r="C2783" s="346">
        <v>6368648</v>
      </c>
      <c r="D2783" s="346">
        <v>889969</v>
      </c>
      <c r="E2783" s="346">
        <v>2147367</v>
      </c>
      <c r="F2783" s="346">
        <v>2576627</v>
      </c>
      <c r="G2783" s="346">
        <v>789834</v>
      </c>
      <c r="H2783" s="352">
        <v>25992442</v>
      </c>
      <c r="J2783" s="347" t="s">
        <v>126</v>
      </c>
      <c r="K2783" s="395">
        <v>8255657</v>
      </c>
      <c r="L2783" s="395">
        <v>4707886</v>
      </c>
      <c r="M2783" s="395">
        <v>584327</v>
      </c>
      <c r="N2783" s="395">
        <v>1656661</v>
      </c>
      <c r="O2783" s="395">
        <v>2593229</v>
      </c>
      <c r="P2783" s="395">
        <v>787718</v>
      </c>
      <c r="Q2783" s="352">
        <v>18585478</v>
      </c>
    </row>
    <row r="2784" spans="1:17" x14ac:dyDescent="0.25">
      <c r="A2784" s="381" t="s">
        <v>501</v>
      </c>
      <c r="B2784" s="346">
        <v>12735925</v>
      </c>
      <c r="C2784" s="346">
        <v>6017308</v>
      </c>
      <c r="D2784" s="346">
        <v>964013</v>
      </c>
      <c r="E2784" s="346">
        <v>1805660</v>
      </c>
      <c r="F2784" s="346">
        <v>2487623</v>
      </c>
      <c r="G2784" s="346">
        <v>891902</v>
      </c>
      <c r="H2784" s="352">
        <v>24902431</v>
      </c>
      <c r="J2784" s="347" t="s">
        <v>125</v>
      </c>
      <c r="K2784" s="395">
        <v>14456171</v>
      </c>
      <c r="L2784" s="395">
        <v>6433608</v>
      </c>
      <c r="M2784" s="395">
        <v>755871</v>
      </c>
      <c r="N2784" s="395">
        <v>1637206</v>
      </c>
      <c r="O2784" s="395">
        <v>2519794</v>
      </c>
      <c r="P2784" s="395">
        <v>676988</v>
      </c>
      <c r="Q2784" s="352">
        <v>26479638</v>
      </c>
    </row>
    <row r="2785" spans="1:17" x14ac:dyDescent="0.25">
      <c r="A2785" s="381" t="s">
        <v>721</v>
      </c>
      <c r="B2785" s="346">
        <v>13260016</v>
      </c>
      <c r="C2785" s="346">
        <v>6149696</v>
      </c>
      <c r="D2785" s="346">
        <v>741939</v>
      </c>
      <c r="E2785" s="346">
        <v>2115462</v>
      </c>
      <c r="F2785" s="346">
        <v>2926783</v>
      </c>
      <c r="G2785" s="346">
        <v>983753</v>
      </c>
      <c r="H2785" s="352">
        <v>26177649</v>
      </c>
      <c r="J2785" s="347" t="s">
        <v>124</v>
      </c>
      <c r="K2785" s="395">
        <v>18015138</v>
      </c>
      <c r="L2785" s="395">
        <v>6915954</v>
      </c>
      <c r="M2785" s="395">
        <v>1179426</v>
      </c>
      <c r="N2785" s="395">
        <v>1624446</v>
      </c>
      <c r="O2785" s="395">
        <v>2491309</v>
      </c>
      <c r="P2785" s="395">
        <v>833490</v>
      </c>
      <c r="Q2785" s="352">
        <v>31059763</v>
      </c>
    </row>
    <row r="2786" spans="1:17" x14ac:dyDescent="0.25">
      <c r="A2786" s="381" t="s">
        <v>648</v>
      </c>
      <c r="B2786" s="346">
        <v>11514021</v>
      </c>
      <c r="C2786" s="346">
        <v>5368404</v>
      </c>
      <c r="D2786" s="346">
        <v>666095</v>
      </c>
      <c r="E2786" s="346">
        <v>1655513</v>
      </c>
      <c r="F2786" s="346">
        <v>2189243</v>
      </c>
      <c r="G2786" s="346">
        <v>941559</v>
      </c>
      <c r="H2786" s="352">
        <v>22334835</v>
      </c>
      <c r="J2786" s="347" t="s">
        <v>123</v>
      </c>
      <c r="K2786" s="395">
        <v>8976753</v>
      </c>
      <c r="L2786" s="395">
        <v>5189997</v>
      </c>
      <c r="M2786" s="395">
        <v>652697</v>
      </c>
      <c r="N2786" s="395">
        <v>1511090</v>
      </c>
      <c r="O2786" s="395">
        <v>2221490</v>
      </c>
      <c r="P2786" s="395">
        <v>644671</v>
      </c>
      <c r="Q2786" s="352">
        <v>19196698</v>
      </c>
    </row>
    <row r="2787" spans="1:17" x14ac:dyDescent="0.25">
      <c r="A2787" s="381" t="s">
        <v>504</v>
      </c>
      <c r="B2787" s="346">
        <v>12231894</v>
      </c>
      <c r="C2787" s="346">
        <v>6159969</v>
      </c>
      <c r="D2787" s="346">
        <v>734152</v>
      </c>
      <c r="E2787" s="346">
        <v>1387917</v>
      </c>
      <c r="F2787" s="346">
        <v>2838872</v>
      </c>
      <c r="G2787" s="346">
        <v>815669</v>
      </c>
      <c r="H2787" s="352">
        <v>24168473</v>
      </c>
      <c r="J2787" s="347" t="s">
        <v>334</v>
      </c>
      <c r="K2787" s="395">
        <v>7835759</v>
      </c>
      <c r="L2787" s="395">
        <v>5242264</v>
      </c>
      <c r="M2787" s="395">
        <v>603952</v>
      </c>
      <c r="N2787" s="395">
        <v>1839117</v>
      </c>
      <c r="O2787" s="395">
        <v>2609745</v>
      </c>
      <c r="P2787" s="395">
        <v>512455</v>
      </c>
      <c r="Q2787" s="352">
        <v>18643292</v>
      </c>
    </row>
    <row r="2788" spans="1:17" x14ac:dyDescent="0.25">
      <c r="A2788" s="381" t="s">
        <v>505</v>
      </c>
      <c r="B2788" s="346">
        <v>11595122</v>
      </c>
      <c r="C2788" s="346">
        <v>5273183</v>
      </c>
      <c r="D2788" s="346">
        <v>719976</v>
      </c>
      <c r="E2788" s="346">
        <v>1559004</v>
      </c>
      <c r="F2788" s="346">
        <v>2580331</v>
      </c>
      <c r="G2788" s="346">
        <v>899836</v>
      </c>
      <c r="H2788" s="352">
        <v>22627452</v>
      </c>
      <c r="J2788" s="347" t="s">
        <v>121</v>
      </c>
      <c r="K2788" s="395">
        <v>7515109</v>
      </c>
      <c r="L2788" s="395">
        <v>4879938</v>
      </c>
      <c r="M2788" s="395">
        <v>569958</v>
      </c>
      <c r="N2788" s="395">
        <v>1344779</v>
      </c>
      <c r="O2788" s="395">
        <v>2309283</v>
      </c>
      <c r="P2788" s="395">
        <v>701317</v>
      </c>
      <c r="Q2788" s="352">
        <v>17320384</v>
      </c>
    </row>
    <row r="2789" spans="1:17" x14ac:dyDescent="0.25">
      <c r="A2789" s="381" t="s">
        <v>506</v>
      </c>
      <c r="B2789" s="346">
        <v>20893306</v>
      </c>
      <c r="C2789" s="346">
        <v>7770266</v>
      </c>
      <c r="D2789" s="346">
        <v>891294</v>
      </c>
      <c r="E2789" s="346">
        <v>1827025</v>
      </c>
      <c r="F2789" s="346">
        <v>2393919</v>
      </c>
      <c r="G2789" s="346">
        <v>968238</v>
      </c>
      <c r="H2789" s="352">
        <v>34744048</v>
      </c>
      <c r="J2789" s="347" t="s">
        <v>120</v>
      </c>
      <c r="K2789" s="395">
        <v>8260379</v>
      </c>
      <c r="L2789" s="395">
        <v>5482794</v>
      </c>
      <c r="M2789" s="395">
        <v>637644</v>
      </c>
      <c r="N2789" s="395">
        <v>1566931</v>
      </c>
      <c r="O2789" s="395">
        <v>2307678</v>
      </c>
      <c r="P2789" s="395">
        <v>851363</v>
      </c>
      <c r="Q2789" s="352">
        <v>19106789</v>
      </c>
    </row>
    <row r="2790" spans="1:17" x14ac:dyDescent="0.25">
      <c r="A2790" s="381" t="s">
        <v>722</v>
      </c>
      <c r="B2790" s="346">
        <v>30820469</v>
      </c>
      <c r="C2790" s="346">
        <v>6537057</v>
      </c>
      <c r="D2790" s="346">
        <v>873188</v>
      </c>
      <c r="E2790" s="346">
        <v>1756857</v>
      </c>
      <c r="F2790" s="346">
        <v>2168018</v>
      </c>
      <c r="G2790" s="346">
        <v>986291</v>
      </c>
      <c r="H2790" s="352">
        <v>43141880</v>
      </c>
      <c r="J2790" s="347" t="s">
        <v>119</v>
      </c>
      <c r="K2790" s="395">
        <v>9231930</v>
      </c>
      <c r="L2790" s="395">
        <v>5989067</v>
      </c>
      <c r="M2790" s="395">
        <v>751210</v>
      </c>
      <c r="N2790" s="395">
        <v>1446927</v>
      </c>
      <c r="O2790" s="395">
        <v>2512476</v>
      </c>
      <c r="P2790" s="395">
        <v>975483</v>
      </c>
      <c r="Q2790" s="352">
        <v>20907093</v>
      </c>
    </row>
    <row r="2791" spans="1:17" x14ac:dyDescent="0.25">
      <c r="A2791" s="381" t="s">
        <v>649</v>
      </c>
      <c r="B2791" s="346">
        <v>29328284</v>
      </c>
      <c r="C2791" s="346">
        <v>7334070</v>
      </c>
      <c r="D2791" s="346">
        <v>1132587</v>
      </c>
      <c r="E2791" s="346">
        <v>1384114</v>
      </c>
      <c r="F2791" s="346">
        <v>2225281</v>
      </c>
      <c r="G2791" s="346">
        <v>1067587</v>
      </c>
      <c r="H2791" s="352">
        <v>42471923</v>
      </c>
      <c r="J2791" s="347" t="s">
        <v>118</v>
      </c>
      <c r="K2791" s="395">
        <v>8944987</v>
      </c>
      <c r="L2791" s="395">
        <v>5258966</v>
      </c>
      <c r="M2791" s="395">
        <v>644508</v>
      </c>
      <c r="N2791" s="395">
        <v>1481107</v>
      </c>
      <c r="O2791" s="395">
        <v>2393107</v>
      </c>
      <c r="P2791" s="395">
        <v>830640</v>
      </c>
      <c r="Q2791" s="352">
        <v>19553315</v>
      </c>
    </row>
    <row r="2792" spans="1:17" x14ac:dyDescent="0.25">
      <c r="A2792" s="381" t="s">
        <v>510</v>
      </c>
      <c r="B2792" s="346">
        <v>38635111</v>
      </c>
      <c r="C2792" s="346">
        <v>6448883</v>
      </c>
      <c r="D2792" s="346">
        <v>1295188</v>
      </c>
      <c r="E2792" s="346">
        <v>1438642</v>
      </c>
      <c r="F2792" s="346">
        <v>2414029</v>
      </c>
      <c r="G2792" s="346">
        <v>1324784</v>
      </c>
      <c r="H2792" s="352">
        <v>51556637</v>
      </c>
      <c r="J2792" s="347" t="s">
        <v>333</v>
      </c>
      <c r="K2792" s="395">
        <v>8354073</v>
      </c>
      <c r="L2792" s="395">
        <v>4647848</v>
      </c>
      <c r="M2792" s="395">
        <v>722861</v>
      </c>
      <c r="N2792" s="395">
        <v>1317047</v>
      </c>
      <c r="O2792" s="395">
        <v>1904368</v>
      </c>
      <c r="P2792" s="395">
        <v>811716</v>
      </c>
      <c r="Q2792" s="352">
        <v>17757913</v>
      </c>
    </row>
    <row r="2793" spans="1:17" x14ac:dyDescent="0.25">
      <c r="A2793" s="381" t="s">
        <v>511</v>
      </c>
      <c r="B2793" s="346">
        <v>18471175</v>
      </c>
      <c r="C2793" s="346">
        <v>5245863</v>
      </c>
      <c r="D2793" s="346">
        <v>920614</v>
      </c>
      <c r="E2793" s="346">
        <v>1442706</v>
      </c>
      <c r="F2793" s="346">
        <v>2430447</v>
      </c>
      <c r="G2793" s="346">
        <v>857116</v>
      </c>
      <c r="H2793" s="352">
        <v>29367921</v>
      </c>
      <c r="J2793" s="347" t="s">
        <v>116</v>
      </c>
      <c r="K2793" s="395">
        <v>7976236</v>
      </c>
      <c r="L2793" s="395">
        <v>4760537</v>
      </c>
      <c r="M2793" s="395">
        <v>861177</v>
      </c>
      <c r="N2793" s="395">
        <v>1691568</v>
      </c>
      <c r="O2793" s="395">
        <v>2219266</v>
      </c>
      <c r="P2793" s="395">
        <v>834992</v>
      </c>
      <c r="Q2793" s="352">
        <v>18343776</v>
      </c>
    </row>
    <row r="2794" spans="1:17" x14ac:dyDescent="0.25">
      <c r="A2794" s="381" t="s">
        <v>723</v>
      </c>
      <c r="B2794" s="346">
        <v>15610124</v>
      </c>
      <c r="C2794" s="346">
        <v>7300864</v>
      </c>
      <c r="D2794" s="346">
        <v>950981</v>
      </c>
      <c r="E2794" s="346">
        <v>1366667</v>
      </c>
      <c r="F2794" s="346">
        <v>2482805</v>
      </c>
      <c r="G2794" s="346">
        <v>832750</v>
      </c>
      <c r="H2794" s="352">
        <v>28544191</v>
      </c>
      <c r="J2794" s="347" t="s">
        <v>115</v>
      </c>
      <c r="K2794" s="395">
        <v>11880463</v>
      </c>
      <c r="L2794" s="395">
        <v>5453489</v>
      </c>
      <c r="M2794" s="395">
        <v>834588</v>
      </c>
      <c r="N2794" s="395">
        <v>1978974</v>
      </c>
      <c r="O2794" s="395">
        <v>2858147</v>
      </c>
      <c r="P2794" s="395">
        <v>730768</v>
      </c>
      <c r="Q2794" s="352">
        <v>23736429</v>
      </c>
    </row>
    <row r="2795" spans="1:17" x14ac:dyDescent="0.25">
      <c r="A2795" s="381" t="s">
        <v>724</v>
      </c>
      <c r="B2795" s="346">
        <v>12597427</v>
      </c>
      <c r="C2795" s="346">
        <v>7161006</v>
      </c>
      <c r="D2795" s="346">
        <v>862406</v>
      </c>
      <c r="E2795" s="346">
        <v>1561476</v>
      </c>
      <c r="F2795" s="346">
        <v>2941925</v>
      </c>
      <c r="G2795" s="346">
        <v>682429</v>
      </c>
      <c r="H2795" s="352">
        <v>25806669</v>
      </c>
      <c r="J2795" s="347" t="s">
        <v>114</v>
      </c>
      <c r="K2795" s="395">
        <v>14716917</v>
      </c>
      <c r="L2795" s="395">
        <v>5899149</v>
      </c>
      <c r="M2795" s="395">
        <v>1012787</v>
      </c>
      <c r="N2795" s="395">
        <v>1772472</v>
      </c>
      <c r="O2795" s="395">
        <v>2935045</v>
      </c>
      <c r="P2795" s="395">
        <v>993713</v>
      </c>
      <c r="Q2795" s="352">
        <v>27330083</v>
      </c>
    </row>
    <row r="2796" spans="1:17" x14ac:dyDescent="0.25">
      <c r="A2796" s="7" t="s">
        <v>1342</v>
      </c>
      <c r="B2796" s="24">
        <v>340349833</v>
      </c>
      <c r="C2796" s="24">
        <v>138361230</v>
      </c>
      <c r="D2796" s="24">
        <v>18758469</v>
      </c>
      <c r="E2796" s="24">
        <v>34575271</v>
      </c>
      <c r="F2796" s="24">
        <v>54655660</v>
      </c>
      <c r="G2796" s="24">
        <v>19594635</v>
      </c>
      <c r="H2796" s="24">
        <v>606295098</v>
      </c>
      <c r="J2796" s="347" t="s">
        <v>113</v>
      </c>
      <c r="K2796" s="395">
        <v>16517762</v>
      </c>
      <c r="L2796" s="395">
        <v>8495423</v>
      </c>
      <c r="M2796" s="395">
        <v>894443</v>
      </c>
      <c r="N2796" s="395">
        <v>1796636</v>
      </c>
      <c r="O2796" s="395">
        <v>2161149</v>
      </c>
      <c r="P2796" s="395">
        <v>886647</v>
      </c>
      <c r="Q2796" s="352">
        <v>30752060</v>
      </c>
    </row>
    <row r="2797" spans="1:17" ht="15" customHeight="1" x14ac:dyDescent="0.25">
      <c r="A2797" s="377" t="s">
        <v>1343</v>
      </c>
      <c r="B2797" s="376">
        <v>16207134.904761905</v>
      </c>
      <c r="C2797" s="376">
        <v>6588630</v>
      </c>
      <c r="D2797" s="376">
        <v>893260.42857142852</v>
      </c>
      <c r="E2797" s="376">
        <v>1646441.4761904762</v>
      </c>
      <c r="F2797" s="376">
        <v>2602650.4761904762</v>
      </c>
      <c r="G2797" s="376">
        <v>933077.85714285716</v>
      </c>
      <c r="H2797" s="376">
        <v>28871195.142857142</v>
      </c>
      <c r="J2797" s="7" t="s">
        <v>1800</v>
      </c>
      <c r="K2797" s="24">
        <v>237008570</v>
      </c>
      <c r="L2797" s="24">
        <v>121092566</v>
      </c>
      <c r="M2797" s="24">
        <v>16435283</v>
      </c>
      <c r="N2797" s="24">
        <v>37256408</v>
      </c>
      <c r="O2797" s="24">
        <v>53191425</v>
      </c>
      <c r="P2797" s="24">
        <v>17226633</v>
      </c>
      <c r="Q2797" s="24">
        <v>482210885</v>
      </c>
    </row>
    <row r="2798" spans="1:17" x14ac:dyDescent="0.25">
      <c r="J2798" s="377" t="s">
        <v>1799</v>
      </c>
      <c r="K2798" s="376">
        <v>10773116.818181818</v>
      </c>
      <c r="L2798" s="376">
        <v>5504207.5454545459</v>
      </c>
      <c r="M2798" s="376">
        <v>747058.31818181823</v>
      </c>
      <c r="N2798" s="376">
        <v>1693473.0909090908</v>
      </c>
      <c r="O2798" s="376">
        <v>2417792.0454545454</v>
      </c>
      <c r="P2798" s="376">
        <v>783028.77272727271</v>
      </c>
      <c r="Q2798" s="376">
        <v>21918676.59090909</v>
      </c>
    </row>
    <row r="2799" spans="1:17" x14ac:dyDescent="0.25">
      <c r="J2799" s="7"/>
      <c r="K2799" s="319"/>
      <c r="L2799" s="319"/>
      <c r="M2799" s="319"/>
      <c r="N2799" s="319"/>
      <c r="O2799" s="319"/>
      <c r="P2799" s="319"/>
      <c r="Q2799" s="319"/>
    </row>
    <row r="2800" spans="1:17" x14ac:dyDescent="0.25">
      <c r="A2800" s="381" t="s">
        <v>513</v>
      </c>
      <c r="B2800" s="346">
        <v>8615653</v>
      </c>
      <c r="C2800" s="346">
        <v>5379578</v>
      </c>
      <c r="D2800" s="346">
        <v>985418</v>
      </c>
      <c r="E2800" s="346">
        <v>1718253</v>
      </c>
      <c r="F2800" s="346">
        <v>2962383</v>
      </c>
      <c r="G2800" s="346">
        <v>870453</v>
      </c>
      <c r="H2800" s="352">
        <v>20531738</v>
      </c>
      <c r="J2800" s="381" t="s">
        <v>332</v>
      </c>
      <c r="K2800" s="397">
        <v>27911264</v>
      </c>
      <c r="L2800" s="397">
        <v>10345352</v>
      </c>
      <c r="M2800" s="397">
        <v>1349477</v>
      </c>
      <c r="N2800" s="397">
        <v>1512597</v>
      </c>
      <c r="O2800" s="397">
        <v>2434644</v>
      </c>
      <c r="P2800" s="397">
        <v>882977</v>
      </c>
      <c r="Q2800" s="352">
        <v>44436311</v>
      </c>
    </row>
    <row r="2801" spans="1:17" x14ac:dyDescent="0.25">
      <c r="A2801" s="381" t="s">
        <v>514</v>
      </c>
      <c r="B2801" s="346">
        <v>9289541</v>
      </c>
      <c r="C2801" s="346">
        <v>5180457</v>
      </c>
      <c r="D2801" s="346">
        <v>750788</v>
      </c>
      <c r="E2801" s="346">
        <v>1804970</v>
      </c>
      <c r="F2801" s="346">
        <v>2375511</v>
      </c>
      <c r="G2801" s="346">
        <v>740652</v>
      </c>
      <c r="H2801" s="352">
        <v>20141919</v>
      </c>
      <c r="J2801" s="381" t="s">
        <v>111</v>
      </c>
      <c r="K2801" s="397">
        <v>14106098</v>
      </c>
      <c r="L2801" s="397">
        <v>6170272</v>
      </c>
      <c r="M2801" s="397">
        <v>695940</v>
      </c>
      <c r="N2801" s="397">
        <v>1529510</v>
      </c>
      <c r="O2801" s="397">
        <v>2328258</v>
      </c>
      <c r="P2801" s="397">
        <v>619088</v>
      </c>
      <c r="Q2801" s="352">
        <v>25449166</v>
      </c>
    </row>
    <row r="2802" spans="1:17" x14ac:dyDescent="0.25">
      <c r="A2802" s="381" t="s">
        <v>515</v>
      </c>
      <c r="B2802" s="346">
        <v>12309150</v>
      </c>
      <c r="C2802" s="346">
        <v>4955214</v>
      </c>
      <c r="D2802" s="346">
        <v>796848</v>
      </c>
      <c r="E2802" s="346">
        <v>1932373</v>
      </c>
      <c r="F2802" s="346">
        <v>2538752</v>
      </c>
      <c r="G2802" s="346">
        <v>679482</v>
      </c>
      <c r="H2802" s="352">
        <v>23211819</v>
      </c>
      <c r="J2802" s="381" t="s">
        <v>110</v>
      </c>
      <c r="K2802" s="397">
        <v>12093301</v>
      </c>
      <c r="L2802" s="397">
        <v>6712941</v>
      </c>
      <c r="M2802" s="397">
        <v>577876</v>
      </c>
      <c r="N2802" s="397">
        <v>1786559</v>
      </c>
      <c r="O2802" s="397">
        <v>2182800</v>
      </c>
      <c r="P2802" s="397">
        <v>609223</v>
      </c>
      <c r="Q2802" s="352">
        <v>23962700</v>
      </c>
    </row>
    <row r="2803" spans="1:17" x14ac:dyDescent="0.25">
      <c r="A2803" s="381" t="s">
        <v>725</v>
      </c>
      <c r="B2803" s="346">
        <v>12522989</v>
      </c>
      <c r="C2803" s="346">
        <v>7532701</v>
      </c>
      <c r="D2803" s="346">
        <v>948811</v>
      </c>
      <c r="E2803" s="346">
        <v>1972635</v>
      </c>
      <c r="F2803" s="346">
        <v>2260276</v>
      </c>
      <c r="G2803" s="346">
        <v>1048869</v>
      </c>
      <c r="H2803" s="352">
        <v>26286281</v>
      </c>
      <c r="J2803" s="381" t="s">
        <v>109</v>
      </c>
      <c r="K2803" s="397">
        <v>11640011</v>
      </c>
      <c r="L2803" s="397">
        <v>6274645</v>
      </c>
      <c r="M2803" s="397">
        <v>573658</v>
      </c>
      <c r="N2803" s="397">
        <v>1852402</v>
      </c>
      <c r="O2803" s="397">
        <v>2500990</v>
      </c>
      <c r="P2803" s="397">
        <v>592483</v>
      </c>
      <c r="Q2803" s="352">
        <v>23434189</v>
      </c>
    </row>
    <row r="2804" spans="1:17" x14ac:dyDescent="0.25">
      <c r="A2804" s="381" t="s">
        <v>651</v>
      </c>
      <c r="B2804" s="346">
        <v>16168567</v>
      </c>
      <c r="C2804" s="346">
        <v>6006061</v>
      </c>
      <c r="D2804" s="346">
        <v>1071970</v>
      </c>
      <c r="E2804" s="346">
        <v>2066643</v>
      </c>
      <c r="F2804" s="346">
        <v>2565821</v>
      </c>
      <c r="G2804" s="346">
        <v>878215</v>
      </c>
      <c r="H2804" s="352">
        <v>28757277</v>
      </c>
      <c r="J2804" s="381" t="s">
        <v>108</v>
      </c>
      <c r="K2804" s="397">
        <v>9758724</v>
      </c>
      <c r="L2804" s="397">
        <v>7226547</v>
      </c>
      <c r="M2804" s="397">
        <v>726513</v>
      </c>
      <c r="N2804" s="397">
        <v>1790816</v>
      </c>
      <c r="O2804" s="397">
        <v>2388609</v>
      </c>
      <c r="P2804" s="397">
        <v>925223</v>
      </c>
      <c r="Q2804" s="352">
        <v>22816432</v>
      </c>
    </row>
    <row r="2805" spans="1:17" x14ac:dyDescent="0.25">
      <c r="A2805" s="381" t="s">
        <v>518</v>
      </c>
      <c r="B2805" s="346">
        <v>8237447</v>
      </c>
      <c r="C2805" s="346">
        <v>4508309</v>
      </c>
      <c r="D2805" s="346">
        <v>1191722</v>
      </c>
      <c r="E2805" s="346">
        <v>2104128</v>
      </c>
      <c r="F2805" s="346">
        <v>2242785</v>
      </c>
      <c r="G2805" s="346">
        <v>719726</v>
      </c>
      <c r="H2805" s="352">
        <v>19004117</v>
      </c>
      <c r="J2805" s="381" t="s">
        <v>331</v>
      </c>
      <c r="K2805" s="397">
        <v>7482173</v>
      </c>
      <c r="L2805" s="397">
        <v>5813049</v>
      </c>
      <c r="M2805" s="397">
        <v>536857</v>
      </c>
      <c r="N2805" s="397">
        <v>1748902</v>
      </c>
      <c r="O2805" s="397">
        <v>2585443</v>
      </c>
      <c r="P2805" s="397">
        <v>1160845</v>
      </c>
      <c r="Q2805" s="352">
        <v>19327269</v>
      </c>
    </row>
    <row r="2806" spans="1:17" x14ac:dyDescent="0.25">
      <c r="A2806" s="381" t="s">
        <v>519</v>
      </c>
      <c r="B2806" s="346">
        <v>7696721</v>
      </c>
      <c r="C2806" s="346">
        <v>5663274</v>
      </c>
      <c r="D2806" s="346">
        <v>1927011</v>
      </c>
      <c r="E2806" s="346">
        <v>2236344</v>
      </c>
      <c r="F2806" s="346">
        <v>2715486</v>
      </c>
      <c r="G2806" s="346">
        <v>751185</v>
      </c>
      <c r="H2806" s="352">
        <v>20990021</v>
      </c>
      <c r="J2806" s="381" t="s">
        <v>106</v>
      </c>
      <c r="K2806" s="397">
        <v>7473419</v>
      </c>
      <c r="L2806" s="397">
        <v>5332533</v>
      </c>
      <c r="M2806" s="397">
        <v>437510</v>
      </c>
      <c r="N2806" s="397">
        <v>2013824</v>
      </c>
      <c r="O2806" s="397">
        <v>2026580</v>
      </c>
      <c r="P2806" s="397">
        <v>885158</v>
      </c>
      <c r="Q2806" s="352">
        <v>18169024</v>
      </c>
    </row>
    <row r="2807" spans="1:17" x14ac:dyDescent="0.25">
      <c r="A2807" s="381" t="s">
        <v>520</v>
      </c>
      <c r="B2807" s="346">
        <v>13132470</v>
      </c>
      <c r="C2807" s="346">
        <v>7324727</v>
      </c>
      <c r="D2807" s="346">
        <v>2551957</v>
      </c>
      <c r="E2807" s="346">
        <v>2072446</v>
      </c>
      <c r="F2807" s="346">
        <v>3500428</v>
      </c>
      <c r="G2807" s="346">
        <v>903002</v>
      </c>
      <c r="H2807" s="352">
        <v>29485030</v>
      </c>
      <c r="J2807" s="381" t="s">
        <v>105</v>
      </c>
      <c r="K2807" s="397">
        <v>15454998</v>
      </c>
      <c r="L2807" s="397">
        <v>6385805</v>
      </c>
      <c r="M2807" s="397">
        <v>725469</v>
      </c>
      <c r="N2807" s="397">
        <v>3449676</v>
      </c>
      <c r="O2807" s="397">
        <v>2715068</v>
      </c>
      <c r="P2807" s="397">
        <v>776887</v>
      </c>
      <c r="Q2807" s="352">
        <v>29507903</v>
      </c>
    </row>
    <row r="2808" spans="1:17" x14ac:dyDescent="0.25">
      <c r="A2808" s="381" t="s">
        <v>726</v>
      </c>
      <c r="B2808" s="346">
        <v>13236990</v>
      </c>
      <c r="C2808" s="346">
        <v>6488705</v>
      </c>
      <c r="D2808" s="346">
        <v>2300803</v>
      </c>
      <c r="E2808" s="346">
        <v>2423621</v>
      </c>
      <c r="F2808" s="346">
        <v>3622272</v>
      </c>
      <c r="G2808" s="346">
        <v>979440</v>
      </c>
      <c r="H2808" s="352">
        <v>29051831</v>
      </c>
      <c r="J2808" s="381" t="s">
        <v>104</v>
      </c>
      <c r="K2808" s="397">
        <v>10748169</v>
      </c>
      <c r="L2808" s="397">
        <v>5849890</v>
      </c>
      <c r="M2808" s="397">
        <v>577918</v>
      </c>
      <c r="N2808" s="397">
        <v>2336674</v>
      </c>
      <c r="O2808" s="397">
        <v>2521879</v>
      </c>
      <c r="P2808" s="397">
        <v>594685</v>
      </c>
      <c r="Q2808" s="352">
        <v>22629215</v>
      </c>
    </row>
    <row r="2809" spans="1:17" x14ac:dyDescent="0.25">
      <c r="A2809" s="381" t="s">
        <v>652</v>
      </c>
      <c r="B2809" s="346">
        <v>13263070</v>
      </c>
      <c r="C2809" s="346">
        <v>10450730</v>
      </c>
      <c r="D2809" s="346">
        <v>1680328</v>
      </c>
      <c r="E2809" s="346">
        <v>2533685</v>
      </c>
      <c r="F2809" s="346">
        <v>7293141</v>
      </c>
      <c r="G2809" s="346">
        <v>1040319</v>
      </c>
      <c r="H2809" s="352">
        <v>36261273</v>
      </c>
      <c r="J2809" s="381" t="s">
        <v>103</v>
      </c>
      <c r="K2809" s="397">
        <v>13224594</v>
      </c>
      <c r="L2809" s="397">
        <v>6163930</v>
      </c>
      <c r="M2809" s="397">
        <v>717293</v>
      </c>
      <c r="N2809" s="397">
        <v>1906688</v>
      </c>
      <c r="O2809" s="397">
        <v>2352662</v>
      </c>
      <c r="P2809" s="397">
        <v>669699</v>
      </c>
      <c r="Q2809" s="352">
        <v>25034866</v>
      </c>
    </row>
    <row r="2810" spans="1:17" x14ac:dyDescent="0.25">
      <c r="A2810" s="381" t="s">
        <v>523</v>
      </c>
      <c r="B2810" s="346">
        <v>8788270</v>
      </c>
      <c r="C2810" s="346">
        <v>9716268</v>
      </c>
      <c r="D2810" s="346">
        <v>711406</v>
      </c>
      <c r="E2810" s="346">
        <v>2591214</v>
      </c>
      <c r="F2810" s="346">
        <v>4469383</v>
      </c>
      <c r="G2810" s="346">
        <v>781472</v>
      </c>
      <c r="H2810" s="352">
        <v>27058013</v>
      </c>
      <c r="J2810" s="381" t="s">
        <v>330</v>
      </c>
      <c r="K2810" s="397">
        <v>10710723</v>
      </c>
      <c r="L2810" s="397">
        <v>5869217</v>
      </c>
      <c r="M2810" s="397">
        <v>514724</v>
      </c>
      <c r="N2810" s="397">
        <v>1662098</v>
      </c>
      <c r="O2810" s="397">
        <v>2090258</v>
      </c>
      <c r="P2810" s="397">
        <v>477831</v>
      </c>
      <c r="Q2810" s="352">
        <v>21324851</v>
      </c>
    </row>
    <row r="2811" spans="1:17" x14ac:dyDescent="0.25">
      <c r="A2811" s="381" t="s">
        <v>524</v>
      </c>
      <c r="B2811" s="346">
        <v>11722152</v>
      </c>
      <c r="C2811" s="346">
        <v>8722361</v>
      </c>
      <c r="D2811" s="346">
        <v>814647</v>
      </c>
      <c r="E2811" s="346">
        <v>2371203</v>
      </c>
      <c r="F2811" s="346">
        <v>4229155</v>
      </c>
      <c r="G2811" s="346">
        <v>847101</v>
      </c>
      <c r="H2811" s="352">
        <v>28706619</v>
      </c>
      <c r="J2811" s="381" t="s">
        <v>101</v>
      </c>
      <c r="K2811" s="397">
        <v>9125131</v>
      </c>
      <c r="L2811" s="397">
        <v>4623161</v>
      </c>
      <c r="M2811" s="397">
        <v>481039</v>
      </c>
      <c r="N2811" s="397">
        <v>1599981</v>
      </c>
      <c r="O2811" s="397">
        <v>1989635</v>
      </c>
      <c r="P2811" s="397">
        <v>521429</v>
      </c>
      <c r="Q2811" s="352">
        <v>18340376</v>
      </c>
    </row>
    <row r="2812" spans="1:17" x14ac:dyDescent="0.25">
      <c r="A2812" s="381" t="s">
        <v>525</v>
      </c>
      <c r="B2812" s="346">
        <v>13379951</v>
      </c>
      <c r="C2812" s="346">
        <v>7174275</v>
      </c>
      <c r="D2812" s="346">
        <v>728578</v>
      </c>
      <c r="E2812" s="346">
        <v>2429400</v>
      </c>
      <c r="F2812" s="346">
        <v>4055633</v>
      </c>
      <c r="G2812" s="346">
        <v>734002</v>
      </c>
      <c r="H2812" s="352">
        <v>28501839</v>
      </c>
      <c r="J2812" s="381" t="s">
        <v>100</v>
      </c>
      <c r="K2812" s="397">
        <v>9434986</v>
      </c>
      <c r="L2812" s="397">
        <v>6279170</v>
      </c>
      <c r="M2812" s="397">
        <v>480740</v>
      </c>
      <c r="N2812" s="397">
        <v>1681784</v>
      </c>
      <c r="O2812" s="397">
        <v>2471999</v>
      </c>
      <c r="P2812" s="397">
        <v>566733</v>
      </c>
      <c r="Q2812" s="352">
        <v>20915412</v>
      </c>
    </row>
    <row r="2813" spans="1:17" x14ac:dyDescent="0.25">
      <c r="A2813" s="381" t="s">
        <v>653</v>
      </c>
      <c r="B2813" s="346">
        <v>11389879</v>
      </c>
      <c r="C2813" s="346">
        <v>8672689</v>
      </c>
      <c r="D2813" s="346">
        <v>1061730</v>
      </c>
      <c r="E2813" s="346">
        <v>2085783</v>
      </c>
      <c r="F2813" s="346">
        <v>4869732</v>
      </c>
      <c r="G2813" s="346">
        <v>1200138</v>
      </c>
      <c r="H2813" s="352">
        <v>29279951</v>
      </c>
      <c r="J2813" s="381" t="s">
        <v>99</v>
      </c>
      <c r="K2813" s="397">
        <v>14866625</v>
      </c>
      <c r="L2813" s="397">
        <v>7952117</v>
      </c>
      <c r="M2813" s="397">
        <v>640543</v>
      </c>
      <c r="N2813" s="397">
        <v>1842751</v>
      </c>
      <c r="O2813" s="397">
        <v>2127919</v>
      </c>
      <c r="P2813" s="397">
        <v>570669</v>
      </c>
      <c r="Q2813" s="352">
        <v>28000624</v>
      </c>
    </row>
    <row r="2814" spans="1:17" x14ac:dyDescent="0.25">
      <c r="A2814" s="381" t="s">
        <v>528</v>
      </c>
      <c r="B2814" s="346">
        <v>13022163</v>
      </c>
      <c r="C2814" s="346">
        <v>7219697</v>
      </c>
      <c r="D2814" s="346">
        <v>1023311</v>
      </c>
      <c r="E2814" s="346">
        <v>2194740</v>
      </c>
      <c r="F2814" s="346">
        <v>4722233</v>
      </c>
      <c r="G2814" s="346">
        <v>879702</v>
      </c>
      <c r="H2814" s="352">
        <v>29061846</v>
      </c>
      <c r="J2814" s="381" t="s">
        <v>98</v>
      </c>
      <c r="K2814" s="397">
        <v>22291314</v>
      </c>
      <c r="L2814" s="397">
        <v>6294989</v>
      </c>
      <c r="M2814" s="397">
        <v>602106</v>
      </c>
      <c r="N2814" s="397">
        <v>2561245</v>
      </c>
      <c r="O2814" s="397">
        <v>2183739</v>
      </c>
      <c r="P2814" s="397">
        <v>549206</v>
      </c>
      <c r="Q2814" s="352">
        <v>34482599</v>
      </c>
    </row>
    <row r="2815" spans="1:17" x14ac:dyDescent="0.25">
      <c r="A2815" s="381" t="s">
        <v>529</v>
      </c>
      <c r="B2815" s="346">
        <v>12662301</v>
      </c>
      <c r="C2815" s="346">
        <v>5689981</v>
      </c>
      <c r="D2815" s="346">
        <v>946273</v>
      </c>
      <c r="E2815" s="346">
        <v>2155349</v>
      </c>
      <c r="F2815" s="346">
        <v>3864741</v>
      </c>
      <c r="G2815" s="346">
        <v>970793</v>
      </c>
      <c r="H2815" s="352">
        <v>26289438</v>
      </c>
      <c r="J2815" s="381" t="s">
        <v>329</v>
      </c>
      <c r="K2815" s="397">
        <v>34295057</v>
      </c>
      <c r="L2815" s="397">
        <v>7778781</v>
      </c>
      <c r="M2815" s="397">
        <v>942226</v>
      </c>
      <c r="N2815" s="397">
        <v>2249385</v>
      </c>
      <c r="O2815" s="397">
        <v>1967372</v>
      </c>
      <c r="P2815" s="397">
        <v>782269</v>
      </c>
      <c r="Q2815" s="352">
        <v>48015090</v>
      </c>
    </row>
    <row r="2816" spans="1:17" x14ac:dyDescent="0.25">
      <c r="A2816" s="381" t="s">
        <v>530</v>
      </c>
      <c r="B2816" s="346">
        <v>9692516</v>
      </c>
      <c r="C2816" s="346">
        <v>4652044</v>
      </c>
      <c r="D2816" s="346">
        <v>609086</v>
      </c>
      <c r="E2816" s="346">
        <v>2319888</v>
      </c>
      <c r="F2816" s="346">
        <v>2752494</v>
      </c>
      <c r="G2816" s="346">
        <v>635256</v>
      </c>
      <c r="H2816" s="352">
        <v>20661284</v>
      </c>
      <c r="J2816" s="381" t="s">
        <v>96</v>
      </c>
      <c r="K2816" s="397">
        <v>31112092</v>
      </c>
      <c r="L2816" s="397">
        <v>4980904</v>
      </c>
      <c r="M2816" s="397">
        <v>721563</v>
      </c>
      <c r="N2816" s="397">
        <v>1958270</v>
      </c>
      <c r="O2816" s="397">
        <v>1724304</v>
      </c>
      <c r="P2816" s="397">
        <v>450636</v>
      </c>
      <c r="Q2816" s="352">
        <v>40947769</v>
      </c>
    </row>
    <row r="2817" spans="1:17" x14ac:dyDescent="0.25">
      <c r="A2817" s="381" t="s">
        <v>728</v>
      </c>
      <c r="B2817" s="346">
        <v>13726118</v>
      </c>
      <c r="C2817" s="346">
        <v>4928017</v>
      </c>
      <c r="D2817" s="346">
        <v>911665</v>
      </c>
      <c r="E2817" s="346">
        <v>2069393</v>
      </c>
      <c r="F2817" s="346">
        <v>2510349</v>
      </c>
      <c r="G2817" s="346">
        <v>804137</v>
      </c>
      <c r="H2817" s="352">
        <v>24949679</v>
      </c>
      <c r="J2817" s="381" t="s">
        <v>95</v>
      </c>
      <c r="K2817" s="397">
        <v>34339940</v>
      </c>
      <c r="L2817" s="397">
        <v>5612821</v>
      </c>
      <c r="M2817" s="397">
        <v>747513</v>
      </c>
      <c r="N2817" s="397">
        <v>1990122</v>
      </c>
      <c r="O2817" s="397">
        <v>1963555</v>
      </c>
      <c r="P2817" s="397">
        <v>736201</v>
      </c>
      <c r="Q2817" s="352">
        <v>45390152</v>
      </c>
    </row>
    <row r="2818" spans="1:17" x14ac:dyDescent="0.25">
      <c r="A2818" s="381" t="s">
        <v>654</v>
      </c>
      <c r="B2818" s="346">
        <v>10543009</v>
      </c>
      <c r="C2818" s="346">
        <v>6050054</v>
      </c>
      <c r="D2818" s="346">
        <v>817856</v>
      </c>
      <c r="E2818" s="346">
        <v>1811572</v>
      </c>
      <c r="F2818" s="346">
        <v>2086849</v>
      </c>
      <c r="G2818" s="346">
        <v>891762</v>
      </c>
      <c r="H2818" s="352">
        <v>22201102</v>
      </c>
      <c r="J2818" s="381" t="s">
        <v>94</v>
      </c>
      <c r="K2818" s="397">
        <v>20392203</v>
      </c>
      <c r="L2818" s="397">
        <v>4909385</v>
      </c>
      <c r="M2818" s="397">
        <v>707298</v>
      </c>
      <c r="N2818" s="397">
        <v>1875138</v>
      </c>
      <c r="O2818" s="397">
        <v>1992807</v>
      </c>
      <c r="P2818" s="397">
        <v>661532</v>
      </c>
      <c r="Q2818" s="352">
        <v>30538363</v>
      </c>
    </row>
    <row r="2819" spans="1:17" x14ac:dyDescent="0.25">
      <c r="A2819" s="381" t="s">
        <v>533</v>
      </c>
      <c r="B2819" s="346">
        <v>12331596</v>
      </c>
      <c r="C2819" s="346">
        <v>5562099</v>
      </c>
      <c r="D2819" s="346">
        <v>712457</v>
      </c>
      <c r="E2819" s="346">
        <v>1937150</v>
      </c>
      <c r="F2819" s="346">
        <v>2085082</v>
      </c>
      <c r="G2819" s="346">
        <v>607481</v>
      </c>
      <c r="H2819" s="352">
        <v>23235865</v>
      </c>
      <c r="J2819" s="381" t="s">
        <v>93</v>
      </c>
      <c r="K2819" s="397">
        <v>12578539</v>
      </c>
      <c r="L2819" s="397">
        <v>6157500</v>
      </c>
      <c r="M2819" s="397">
        <v>630340</v>
      </c>
      <c r="N2819" s="397">
        <v>1587154</v>
      </c>
      <c r="O2819" s="397">
        <v>2046104</v>
      </c>
      <c r="P2819" s="397">
        <v>643214</v>
      </c>
      <c r="Q2819" s="352">
        <v>23642851</v>
      </c>
    </row>
    <row r="2820" spans="1:17" x14ac:dyDescent="0.25">
      <c r="A2820" s="7" t="s">
        <v>1344</v>
      </c>
      <c r="B2820" s="24">
        <v>231730553</v>
      </c>
      <c r="C2820" s="24">
        <v>131877241</v>
      </c>
      <c r="D2820" s="24">
        <v>22542665</v>
      </c>
      <c r="E2820" s="24">
        <v>42830790</v>
      </c>
      <c r="F2820" s="24">
        <v>67722506</v>
      </c>
      <c r="G2820" s="24">
        <v>16963187</v>
      </c>
      <c r="H2820" s="24">
        <v>513666942</v>
      </c>
      <c r="J2820" s="381" t="s">
        <v>328</v>
      </c>
      <c r="K2820" s="397">
        <v>11807860</v>
      </c>
      <c r="L2820" s="397">
        <v>6409806</v>
      </c>
      <c r="M2820" s="397">
        <v>674952</v>
      </c>
      <c r="N2820" s="397">
        <v>1790738</v>
      </c>
      <c r="O2820" s="397">
        <v>1618237</v>
      </c>
      <c r="P2820" s="397">
        <v>770424</v>
      </c>
      <c r="Q2820" s="352">
        <v>23072017</v>
      </c>
    </row>
    <row r="2821" spans="1:17" x14ac:dyDescent="0.25">
      <c r="A2821" s="377" t="s">
        <v>1345</v>
      </c>
      <c r="B2821" s="376">
        <v>11586527.65</v>
      </c>
      <c r="C2821" s="376">
        <v>6593862.0499999998</v>
      </c>
      <c r="D2821" s="376">
        <v>1127133.25</v>
      </c>
      <c r="E2821" s="376">
        <v>2141539.5</v>
      </c>
      <c r="F2821" s="376">
        <v>3386125.3</v>
      </c>
      <c r="G2821" s="376">
        <v>848159.35</v>
      </c>
      <c r="H2821" s="376">
        <v>25683347.100000001</v>
      </c>
      <c r="J2821" s="7" t="s">
        <v>1802</v>
      </c>
      <c r="K2821" s="24">
        <v>340847221</v>
      </c>
      <c r="L2821" s="24">
        <v>133142815</v>
      </c>
      <c r="M2821" s="24">
        <v>14061555</v>
      </c>
      <c r="N2821" s="24">
        <v>40726314</v>
      </c>
      <c r="O2821" s="24">
        <v>46212862</v>
      </c>
      <c r="P2821" s="24">
        <v>14446412</v>
      </c>
      <c r="Q2821" s="24">
        <v>589437179</v>
      </c>
    </row>
    <row r="2822" spans="1:17" ht="15" customHeight="1" x14ac:dyDescent="0.25">
      <c r="J2822" s="377" t="s">
        <v>1803</v>
      </c>
      <c r="K2822" s="376">
        <v>16230820.047619049</v>
      </c>
      <c r="L2822" s="376">
        <v>6340134.0476190476</v>
      </c>
      <c r="M2822" s="376">
        <v>669597.85714285716</v>
      </c>
      <c r="N2822" s="376">
        <v>1939348.2857142857</v>
      </c>
      <c r="O2822" s="376">
        <v>2200612.4761904762</v>
      </c>
      <c r="P2822" s="376">
        <v>687924.38095238095</v>
      </c>
      <c r="Q2822" s="376">
        <v>28068437.095238097</v>
      </c>
    </row>
    <row r="2824" spans="1:17" ht="30" customHeight="1" x14ac:dyDescent="0.25">
      <c r="A2824" s="461" t="s">
        <v>1162</v>
      </c>
      <c r="B2824" s="461"/>
      <c r="C2824" s="461"/>
      <c r="D2824" s="461"/>
      <c r="E2824" s="461"/>
      <c r="F2824" s="461"/>
      <c r="G2824" s="461"/>
      <c r="H2824" s="461"/>
      <c r="I2824" s="461"/>
      <c r="J2824" s="461"/>
      <c r="K2824" s="461"/>
      <c r="L2824" s="461"/>
      <c r="M2824" s="461"/>
      <c r="N2824" s="461"/>
      <c r="O2824" s="461"/>
      <c r="P2824" s="461"/>
      <c r="Q2824" s="461"/>
    </row>
    <row r="2825" spans="1:17" ht="15" customHeight="1" x14ac:dyDescent="0.25">
      <c r="M2825" s="488" t="s">
        <v>1326</v>
      </c>
      <c r="N2825" s="488"/>
      <c r="O2825" s="488"/>
      <c r="P2825" s="488"/>
      <c r="Q2825" s="488"/>
    </row>
    <row r="2826" spans="1:17" ht="35.25" customHeight="1" x14ac:dyDescent="0.3">
      <c r="A2826" s="134">
        <v>2025</v>
      </c>
    </row>
    <row r="2827" spans="1:17" ht="28.35" customHeight="1" x14ac:dyDescent="0.25">
      <c r="A2827" s="279" t="s">
        <v>177</v>
      </c>
      <c r="B2827" s="280" t="s">
        <v>0</v>
      </c>
      <c r="C2827" s="280" t="s">
        <v>1</v>
      </c>
      <c r="D2827" s="280" t="s">
        <v>2</v>
      </c>
      <c r="E2827" s="280" t="s">
        <v>877</v>
      </c>
      <c r="F2827" s="280" t="s">
        <v>50</v>
      </c>
      <c r="G2827" s="280" t="s">
        <v>52</v>
      </c>
      <c r="H2827" s="280" t="s">
        <v>13</v>
      </c>
      <c r="J2827" s="279" t="s">
        <v>177</v>
      </c>
      <c r="K2827" s="280" t="s">
        <v>0</v>
      </c>
      <c r="L2827" s="280" t="s">
        <v>1</v>
      </c>
      <c r="M2827" s="280" t="s">
        <v>2</v>
      </c>
      <c r="N2827" s="280" t="s">
        <v>877</v>
      </c>
      <c r="O2827" s="280" t="s">
        <v>50</v>
      </c>
      <c r="P2827" s="280" t="s">
        <v>52</v>
      </c>
      <c r="Q2827" s="280" t="s">
        <v>13</v>
      </c>
    </row>
    <row r="2828" spans="1:17" x14ac:dyDescent="0.25">
      <c r="A2828" s="381" t="s">
        <v>578</v>
      </c>
      <c r="B2828" s="346">
        <v>13595245</v>
      </c>
      <c r="C2828" s="346">
        <v>8888789</v>
      </c>
      <c r="D2828" s="346">
        <v>1508463</v>
      </c>
      <c r="E2828" s="346">
        <v>1715610</v>
      </c>
      <c r="F2828" s="346">
        <v>2942543</v>
      </c>
      <c r="G2828" s="346">
        <v>1529738</v>
      </c>
      <c r="H2828" s="352">
        <v>30180388</v>
      </c>
      <c r="J2828" s="381" t="s">
        <v>300</v>
      </c>
      <c r="K2828" s="346">
        <v>9248802</v>
      </c>
      <c r="L2828" s="346">
        <v>6101350</v>
      </c>
      <c r="M2828" s="346">
        <v>641280</v>
      </c>
      <c r="N2828" s="346">
        <v>2439065</v>
      </c>
      <c r="O2828" s="346">
        <v>2441907</v>
      </c>
      <c r="P2828" s="346">
        <v>1127385</v>
      </c>
      <c r="Q2828" s="352">
        <v>21999789</v>
      </c>
    </row>
    <row r="2829" spans="1:17" x14ac:dyDescent="0.25">
      <c r="A2829" s="381" t="s">
        <v>579</v>
      </c>
      <c r="B2829" s="346">
        <v>12038198</v>
      </c>
      <c r="C2829" s="346">
        <v>6570831</v>
      </c>
      <c r="D2829" s="346">
        <v>932859</v>
      </c>
      <c r="E2829" s="346">
        <v>1392095</v>
      </c>
      <c r="F2829" s="346">
        <v>2485624</v>
      </c>
      <c r="G2829" s="346">
        <v>953565</v>
      </c>
      <c r="H2829" s="352">
        <v>24373172</v>
      </c>
      <c r="J2829" s="381" t="s">
        <v>299</v>
      </c>
      <c r="K2829" s="346">
        <v>8249947</v>
      </c>
      <c r="L2829" s="346">
        <v>8569750</v>
      </c>
      <c r="M2829" s="346">
        <v>799252</v>
      </c>
      <c r="N2829" s="346">
        <v>2012808</v>
      </c>
      <c r="O2829" s="346">
        <v>2628352</v>
      </c>
      <c r="P2829" s="346">
        <v>1263222</v>
      </c>
      <c r="Q2829" s="352">
        <v>23523331</v>
      </c>
    </row>
    <row r="2830" spans="1:17" x14ac:dyDescent="0.25">
      <c r="A2830" s="381" t="s">
        <v>738</v>
      </c>
      <c r="B2830" s="346">
        <v>13150306</v>
      </c>
      <c r="C2830" s="346">
        <v>6099544</v>
      </c>
      <c r="D2830" s="346">
        <v>692927</v>
      </c>
      <c r="E2830" s="346">
        <v>1474419</v>
      </c>
      <c r="F2830" s="346">
        <v>2167924</v>
      </c>
      <c r="G2830" s="346">
        <v>905403</v>
      </c>
      <c r="H2830" s="352">
        <v>24490523</v>
      </c>
      <c r="J2830" s="381" t="s">
        <v>298</v>
      </c>
      <c r="K2830" s="346">
        <v>14483770</v>
      </c>
      <c r="L2830" s="346">
        <v>7377176</v>
      </c>
      <c r="M2830" s="346">
        <v>692238</v>
      </c>
      <c r="N2830" s="346">
        <v>1997637</v>
      </c>
      <c r="O2830" s="346">
        <v>2406312</v>
      </c>
      <c r="P2830" s="346">
        <v>918691</v>
      </c>
      <c r="Q2830" s="352">
        <v>27875824</v>
      </c>
    </row>
    <row r="2831" spans="1:17" x14ac:dyDescent="0.25">
      <c r="A2831" s="381" t="s">
        <v>739</v>
      </c>
      <c r="B2831" s="346">
        <v>24907454</v>
      </c>
      <c r="C2831" s="346">
        <v>8588831</v>
      </c>
      <c r="D2831" s="346">
        <v>1485582</v>
      </c>
      <c r="E2831" s="346">
        <v>1264443</v>
      </c>
      <c r="F2831" s="346">
        <v>2413179</v>
      </c>
      <c r="G2831" s="346">
        <v>942589</v>
      </c>
      <c r="H2831" s="352">
        <v>39602078</v>
      </c>
      <c r="J2831" s="381" t="s">
        <v>297</v>
      </c>
      <c r="K2831" s="346">
        <v>14516060</v>
      </c>
      <c r="L2831" s="346">
        <v>9224112</v>
      </c>
      <c r="M2831" s="346">
        <v>711274</v>
      </c>
      <c r="N2831" s="346">
        <v>2533332</v>
      </c>
      <c r="O2831" s="346">
        <v>2851907</v>
      </c>
      <c r="P2831" s="346">
        <v>1013914</v>
      </c>
      <c r="Q2831" s="352">
        <v>30850599</v>
      </c>
    </row>
    <row r="2832" spans="1:17" x14ac:dyDescent="0.25">
      <c r="A2832" s="381" t="s">
        <v>581</v>
      </c>
      <c r="B2832" s="346">
        <v>13110882</v>
      </c>
      <c r="C2832" s="346">
        <v>5617513</v>
      </c>
      <c r="D2832" s="346">
        <v>1373521</v>
      </c>
      <c r="E2832" s="346">
        <v>1260651</v>
      </c>
      <c r="F2832" s="346">
        <v>2219090</v>
      </c>
      <c r="G2832" s="346">
        <v>931546</v>
      </c>
      <c r="H2832" s="352">
        <v>24513203</v>
      </c>
      <c r="J2832" s="381" t="s">
        <v>296</v>
      </c>
      <c r="K2832" s="346">
        <v>12159600</v>
      </c>
      <c r="L2832" s="346">
        <v>10645056</v>
      </c>
      <c r="M2832" s="346">
        <v>725149</v>
      </c>
      <c r="N2832" s="346">
        <v>2027785</v>
      </c>
      <c r="O2832" s="346">
        <v>2463287</v>
      </c>
      <c r="P2832" s="346">
        <v>1066250</v>
      </c>
      <c r="Q2832" s="352">
        <v>29087127</v>
      </c>
    </row>
    <row r="2833" spans="1:17" x14ac:dyDescent="0.25">
      <c r="A2833" s="381" t="s">
        <v>582</v>
      </c>
      <c r="B2833" s="346">
        <v>13389123</v>
      </c>
      <c r="C2833" s="346">
        <v>5656916</v>
      </c>
      <c r="D2833" s="346">
        <v>2135999</v>
      </c>
      <c r="E2833" s="346">
        <v>1352249</v>
      </c>
      <c r="F2833" s="346">
        <v>2298856</v>
      </c>
      <c r="G2833" s="346">
        <v>1056845</v>
      </c>
      <c r="H2833" s="352">
        <v>25889988</v>
      </c>
      <c r="J2833" s="381" t="s">
        <v>295</v>
      </c>
      <c r="K2833" s="346">
        <v>9420074</v>
      </c>
      <c r="L2833" s="346">
        <v>7659019</v>
      </c>
      <c r="M2833" s="346">
        <v>604450</v>
      </c>
      <c r="N2833" s="346">
        <v>2032242</v>
      </c>
      <c r="O2833" s="346">
        <v>2315687</v>
      </c>
      <c r="P2833" s="346">
        <v>1349521</v>
      </c>
      <c r="Q2833" s="352">
        <v>23380993</v>
      </c>
    </row>
    <row r="2834" spans="1:17" x14ac:dyDescent="0.25">
      <c r="A2834" s="381" t="s">
        <v>583</v>
      </c>
      <c r="B2834" s="346">
        <v>13000155</v>
      </c>
      <c r="C2834" s="346">
        <v>6645546</v>
      </c>
      <c r="D2834" s="346">
        <v>2711988</v>
      </c>
      <c r="E2834" s="346">
        <v>1407099</v>
      </c>
      <c r="F2834" s="346">
        <v>2244472</v>
      </c>
      <c r="G2834" s="346">
        <v>756997</v>
      </c>
      <c r="H2834" s="352">
        <v>26766257</v>
      </c>
      <c r="J2834" s="381" t="s">
        <v>294</v>
      </c>
      <c r="K2834" s="346">
        <v>5070239</v>
      </c>
      <c r="L2834" s="346">
        <v>6310206</v>
      </c>
      <c r="M2834" s="346">
        <v>606478</v>
      </c>
      <c r="N2834" s="346">
        <v>1928954</v>
      </c>
      <c r="O2834" s="346">
        <v>3054353</v>
      </c>
      <c r="P2834" s="346">
        <v>1212319</v>
      </c>
      <c r="Q2834" s="352">
        <v>18182549</v>
      </c>
    </row>
    <row r="2835" spans="1:17" x14ac:dyDescent="0.25">
      <c r="A2835" s="381" t="s">
        <v>740</v>
      </c>
      <c r="B2835" s="346">
        <v>18551170</v>
      </c>
      <c r="C2835" s="346">
        <v>6812893</v>
      </c>
      <c r="D2835" s="346">
        <v>2221165</v>
      </c>
      <c r="E2835" s="346">
        <v>1346705</v>
      </c>
      <c r="F2835" s="346">
        <v>2342461</v>
      </c>
      <c r="G2835" s="346">
        <v>860423</v>
      </c>
      <c r="H2835" s="352">
        <v>32134817</v>
      </c>
      <c r="J2835" s="381" t="s">
        <v>293</v>
      </c>
      <c r="K2835" s="346">
        <v>10839026</v>
      </c>
      <c r="L2835" s="346">
        <v>6823581</v>
      </c>
      <c r="M2835" s="346">
        <v>640547</v>
      </c>
      <c r="N2835" s="346">
        <v>2194317</v>
      </c>
      <c r="O2835" s="346">
        <v>2850447</v>
      </c>
      <c r="P2835" s="346">
        <v>1534608</v>
      </c>
      <c r="Q2835" s="352">
        <v>24882526</v>
      </c>
    </row>
    <row r="2836" spans="1:17" x14ac:dyDescent="0.25">
      <c r="A2836" s="381" t="s">
        <v>665</v>
      </c>
      <c r="B2836" s="346">
        <v>11398227</v>
      </c>
      <c r="C2836" s="346">
        <v>7256373</v>
      </c>
      <c r="D2836" s="346">
        <v>1185595</v>
      </c>
      <c r="E2836" s="346">
        <v>2303509</v>
      </c>
      <c r="F2836" s="346">
        <v>2464361</v>
      </c>
      <c r="G2836" s="346">
        <v>720452</v>
      </c>
      <c r="H2836" s="352">
        <v>25328517</v>
      </c>
      <c r="J2836" s="381" t="s">
        <v>292</v>
      </c>
      <c r="K2836" s="346">
        <v>14025268</v>
      </c>
      <c r="L2836" s="346">
        <v>10231306</v>
      </c>
      <c r="M2836" s="346">
        <v>750044</v>
      </c>
      <c r="N2836" s="346">
        <v>3070010</v>
      </c>
      <c r="O2836" s="346">
        <v>2664843</v>
      </c>
      <c r="P2836" s="346">
        <v>1686042</v>
      </c>
      <c r="Q2836" s="352">
        <v>32427513</v>
      </c>
    </row>
    <row r="2837" spans="1:17" x14ac:dyDescent="0.25">
      <c r="A2837" s="381" t="s">
        <v>586</v>
      </c>
      <c r="B2837" s="346">
        <v>10622809</v>
      </c>
      <c r="C2837" s="346">
        <v>9174370</v>
      </c>
      <c r="D2837" s="346">
        <v>538925</v>
      </c>
      <c r="E2837" s="346">
        <v>1324666</v>
      </c>
      <c r="F2837" s="346">
        <v>1767425</v>
      </c>
      <c r="G2837" s="346">
        <v>776338</v>
      </c>
      <c r="H2837" s="352">
        <v>24204533</v>
      </c>
      <c r="J2837" s="381" t="s">
        <v>291</v>
      </c>
      <c r="K2837" s="346">
        <v>15083922</v>
      </c>
      <c r="L2837" s="346">
        <v>11055043</v>
      </c>
      <c r="M2837" s="346">
        <v>872333</v>
      </c>
      <c r="N2837" s="346">
        <v>3165050</v>
      </c>
      <c r="O2837" s="346">
        <v>3582380</v>
      </c>
      <c r="P2837" s="346">
        <v>1772326</v>
      </c>
      <c r="Q2837" s="352">
        <v>35531054</v>
      </c>
    </row>
    <row r="2838" spans="1:17" x14ac:dyDescent="0.25">
      <c r="A2838" s="381" t="s">
        <v>587</v>
      </c>
      <c r="B2838" s="346">
        <v>11045540</v>
      </c>
      <c r="C2838" s="346">
        <v>7343568</v>
      </c>
      <c r="D2838" s="346">
        <v>743475</v>
      </c>
      <c r="E2838" s="346">
        <v>1466520</v>
      </c>
      <c r="F2838" s="346">
        <v>2287916</v>
      </c>
      <c r="G2838" s="346">
        <v>797417</v>
      </c>
      <c r="H2838" s="352">
        <v>23684436</v>
      </c>
      <c r="J2838" s="381" t="s">
        <v>290</v>
      </c>
      <c r="K2838" s="346">
        <v>10819214</v>
      </c>
      <c r="L2838" s="346">
        <v>9727462</v>
      </c>
      <c r="M2838" s="346">
        <v>591824</v>
      </c>
      <c r="N2838" s="346">
        <v>2283881</v>
      </c>
      <c r="O2838" s="346">
        <v>2368010</v>
      </c>
      <c r="P2838" s="346">
        <v>1257533</v>
      </c>
      <c r="Q2838" s="352">
        <v>27047924</v>
      </c>
    </row>
    <row r="2839" spans="1:17" x14ac:dyDescent="0.25">
      <c r="A2839" s="381" t="s">
        <v>588</v>
      </c>
      <c r="B2839" s="346">
        <v>18956721</v>
      </c>
      <c r="C2839" s="346">
        <v>8960948</v>
      </c>
      <c r="D2839" s="346">
        <v>954500</v>
      </c>
      <c r="E2839" s="346">
        <v>1425631</v>
      </c>
      <c r="F2839" s="346">
        <v>2118007</v>
      </c>
      <c r="G2839" s="346">
        <v>1067409</v>
      </c>
      <c r="H2839" s="352">
        <v>33483216</v>
      </c>
      <c r="J2839" s="381" t="s">
        <v>289</v>
      </c>
      <c r="K2839" s="346">
        <v>17357965</v>
      </c>
      <c r="L2839" s="346">
        <v>11983440</v>
      </c>
      <c r="M2839" s="346">
        <v>690633</v>
      </c>
      <c r="N2839" s="346">
        <v>2099305</v>
      </c>
      <c r="O2839" s="346">
        <v>2852224</v>
      </c>
      <c r="P2839" s="346">
        <v>1283530</v>
      </c>
      <c r="Q2839" s="352">
        <v>36267097</v>
      </c>
    </row>
    <row r="2840" spans="1:17" x14ac:dyDescent="0.25">
      <c r="A2840" s="381" t="s">
        <v>741</v>
      </c>
      <c r="B2840" s="346">
        <v>14991183</v>
      </c>
      <c r="C2840" s="346">
        <v>8373901</v>
      </c>
      <c r="D2840" s="346">
        <v>887888</v>
      </c>
      <c r="E2840" s="346">
        <v>1201494</v>
      </c>
      <c r="F2840" s="346">
        <v>2202252</v>
      </c>
      <c r="G2840" s="346">
        <v>917110</v>
      </c>
      <c r="H2840" s="352">
        <v>28573828</v>
      </c>
      <c r="J2840" s="381" t="s">
        <v>288</v>
      </c>
      <c r="K2840" s="346">
        <v>21575527</v>
      </c>
      <c r="L2840" s="346">
        <v>10445580</v>
      </c>
      <c r="M2840" s="346">
        <v>817131</v>
      </c>
      <c r="N2840" s="346">
        <v>2045963</v>
      </c>
      <c r="O2840" s="346">
        <v>2825843</v>
      </c>
      <c r="P2840" s="346">
        <v>1334573</v>
      </c>
      <c r="Q2840" s="352">
        <v>39044617</v>
      </c>
    </row>
    <row r="2841" spans="1:17" x14ac:dyDescent="0.25">
      <c r="A2841" s="381" t="s">
        <v>666</v>
      </c>
      <c r="B2841" s="346">
        <v>8108433</v>
      </c>
      <c r="C2841" s="346">
        <v>6307133</v>
      </c>
      <c r="D2841" s="346">
        <v>643189</v>
      </c>
      <c r="E2841" s="346">
        <v>1493396</v>
      </c>
      <c r="F2841" s="346">
        <v>2055889</v>
      </c>
      <c r="G2841" s="346">
        <v>816368</v>
      </c>
      <c r="H2841" s="352">
        <v>19424408</v>
      </c>
      <c r="J2841" s="381" t="s">
        <v>287</v>
      </c>
      <c r="K2841" s="346">
        <v>35539631</v>
      </c>
      <c r="L2841" s="346">
        <v>14134377</v>
      </c>
      <c r="M2841" s="346">
        <v>862470</v>
      </c>
      <c r="N2841" s="346">
        <v>2069898</v>
      </c>
      <c r="O2841" s="346">
        <v>2654754</v>
      </c>
      <c r="P2841" s="346">
        <v>1515316</v>
      </c>
      <c r="Q2841" s="352">
        <v>56776446</v>
      </c>
    </row>
    <row r="2842" spans="1:17" x14ac:dyDescent="0.25">
      <c r="A2842" s="381" t="s">
        <v>591</v>
      </c>
      <c r="B2842" s="346">
        <v>8620526</v>
      </c>
      <c r="C2842" s="346">
        <v>5640616</v>
      </c>
      <c r="D2842" s="346">
        <v>561636</v>
      </c>
      <c r="E2842" s="346">
        <v>1962516</v>
      </c>
      <c r="F2842" s="346">
        <v>2054005</v>
      </c>
      <c r="G2842" s="346">
        <v>1001805</v>
      </c>
      <c r="H2842" s="352">
        <v>19841104</v>
      </c>
      <c r="J2842" s="381" t="s">
        <v>286</v>
      </c>
      <c r="K2842" s="346">
        <v>44839732</v>
      </c>
      <c r="L2842" s="346">
        <v>12730534</v>
      </c>
      <c r="M2842" s="346">
        <v>996983</v>
      </c>
      <c r="N2842" s="346">
        <v>1906288</v>
      </c>
      <c r="O2842" s="346">
        <v>2883448</v>
      </c>
      <c r="P2842" s="346">
        <v>1453466</v>
      </c>
      <c r="Q2842" s="352">
        <v>64810451</v>
      </c>
    </row>
    <row r="2843" spans="1:17" x14ac:dyDescent="0.25">
      <c r="A2843" s="381" t="s">
        <v>592</v>
      </c>
      <c r="B2843" s="346">
        <v>10056858</v>
      </c>
      <c r="C2843" s="346">
        <v>6098604</v>
      </c>
      <c r="D2843" s="346">
        <v>559848</v>
      </c>
      <c r="E2843" s="346">
        <v>1645428</v>
      </c>
      <c r="F2843" s="346">
        <v>1986093</v>
      </c>
      <c r="G2843" s="346">
        <v>1231299</v>
      </c>
      <c r="H2843" s="352">
        <v>21578130</v>
      </c>
      <c r="J2843" s="381" t="s">
        <v>285</v>
      </c>
      <c r="K2843" s="346">
        <v>38832548</v>
      </c>
      <c r="L2843" s="346">
        <v>8208708</v>
      </c>
      <c r="M2843" s="346">
        <v>637299</v>
      </c>
      <c r="N2843" s="346">
        <v>1786523</v>
      </c>
      <c r="O2843" s="346">
        <v>2180518</v>
      </c>
      <c r="P2843" s="346">
        <v>1206352</v>
      </c>
      <c r="Q2843" s="352">
        <v>52851948</v>
      </c>
    </row>
    <row r="2844" spans="1:17" x14ac:dyDescent="0.25">
      <c r="A2844" s="381" t="s">
        <v>593</v>
      </c>
      <c r="B2844" s="346">
        <v>10290160</v>
      </c>
      <c r="C2844" s="346">
        <v>6020234</v>
      </c>
      <c r="D2844" s="346">
        <v>701705</v>
      </c>
      <c r="E2844" s="346">
        <v>1446323</v>
      </c>
      <c r="F2844" s="346">
        <v>2230315</v>
      </c>
      <c r="G2844" s="346">
        <v>1038115</v>
      </c>
      <c r="H2844" s="352">
        <v>21726852</v>
      </c>
      <c r="J2844" s="381" t="s">
        <v>284</v>
      </c>
      <c r="K2844" s="346">
        <v>30768207</v>
      </c>
      <c r="L2844" s="346">
        <v>8339546</v>
      </c>
      <c r="M2844" s="346">
        <v>1041970</v>
      </c>
      <c r="N2844" s="346">
        <v>1915421</v>
      </c>
      <c r="O2844" s="346">
        <v>2756205</v>
      </c>
      <c r="P2844" s="346">
        <v>1467828</v>
      </c>
      <c r="Q2844" s="352">
        <v>46289177</v>
      </c>
    </row>
    <row r="2845" spans="1:17" x14ac:dyDescent="0.25">
      <c r="A2845" s="381" t="s">
        <v>742</v>
      </c>
      <c r="B2845" s="346">
        <v>17337943</v>
      </c>
      <c r="C2845" s="346">
        <v>8137731</v>
      </c>
      <c r="D2845" s="346">
        <v>989119</v>
      </c>
      <c r="E2845" s="346">
        <v>1603472</v>
      </c>
      <c r="F2845" s="346">
        <v>2488934</v>
      </c>
      <c r="G2845" s="346">
        <v>1228742</v>
      </c>
      <c r="H2845" s="352">
        <v>31785941</v>
      </c>
      <c r="J2845" s="381" t="s">
        <v>283</v>
      </c>
      <c r="K2845" s="346">
        <v>14554338</v>
      </c>
      <c r="L2845" s="346">
        <v>7186483</v>
      </c>
      <c r="M2845" s="346">
        <v>952626</v>
      </c>
      <c r="N2845" s="346">
        <v>1722485</v>
      </c>
      <c r="O2845" s="346">
        <v>1923047</v>
      </c>
      <c r="P2845" s="346">
        <v>1030540</v>
      </c>
      <c r="Q2845" s="352">
        <v>27369519</v>
      </c>
    </row>
    <row r="2846" spans="1:17" x14ac:dyDescent="0.25">
      <c r="A2846" s="381" t="s">
        <v>667</v>
      </c>
      <c r="B2846" s="346">
        <v>12181123</v>
      </c>
      <c r="C2846" s="346">
        <v>6804869</v>
      </c>
      <c r="D2846" s="346">
        <v>697085</v>
      </c>
      <c r="E2846" s="346">
        <v>1330671</v>
      </c>
      <c r="F2846" s="346">
        <v>2414851</v>
      </c>
      <c r="G2846" s="346">
        <v>1020752</v>
      </c>
      <c r="H2846" s="352">
        <v>24449351</v>
      </c>
      <c r="J2846" s="381" t="s">
        <v>282</v>
      </c>
      <c r="K2846" s="346">
        <v>5580096</v>
      </c>
      <c r="L2846" s="346">
        <v>2476860</v>
      </c>
      <c r="M2846" s="346">
        <v>542890</v>
      </c>
      <c r="N2846" s="346">
        <v>652195</v>
      </c>
      <c r="O2846" s="346">
        <v>1273744</v>
      </c>
      <c r="P2846" s="346">
        <v>861269</v>
      </c>
      <c r="Q2846" s="352">
        <v>11387054</v>
      </c>
    </row>
    <row r="2847" spans="1:17" x14ac:dyDescent="0.25">
      <c r="A2847" s="381" t="s">
        <v>596</v>
      </c>
      <c r="B2847" s="346">
        <v>8345718</v>
      </c>
      <c r="C2847" s="346">
        <v>5864289</v>
      </c>
      <c r="D2847" s="346">
        <v>603032</v>
      </c>
      <c r="E2847" s="346">
        <v>1234020</v>
      </c>
      <c r="F2847" s="346">
        <v>2091719</v>
      </c>
      <c r="G2847" s="346">
        <v>1204128</v>
      </c>
      <c r="H2847" s="352">
        <v>19342906</v>
      </c>
      <c r="J2847" s="7" t="s">
        <v>1810</v>
      </c>
      <c r="K2847" s="24">
        <v>332963966</v>
      </c>
      <c r="L2847" s="24">
        <v>169229589</v>
      </c>
      <c r="M2847" s="24">
        <v>14176871</v>
      </c>
      <c r="N2847" s="24">
        <v>39883159</v>
      </c>
      <c r="O2847" s="24">
        <v>48977268</v>
      </c>
      <c r="P2847" s="24">
        <v>24354685</v>
      </c>
      <c r="Q2847" s="24">
        <v>629585538</v>
      </c>
    </row>
    <row r="2848" spans="1:17" x14ac:dyDescent="0.25">
      <c r="A2848" s="381" t="s">
        <v>597</v>
      </c>
      <c r="B2848" s="346">
        <v>14634760</v>
      </c>
      <c r="C2848" s="346">
        <v>6719083</v>
      </c>
      <c r="D2848" s="346">
        <v>728699</v>
      </c>
      <c r="E2848" s="346">
        <v>1931084</v>
      </c>
      <c r="F2848" s="346">
        <v>2203552</v>
      </c>
      <c r="G2848" s="346">
        <v>1338782</v>
      </c>
      <c r="H2848" s="352">
        <v>27555960</v>
      </c>
      <c r="J2848" s="377" t="s">
        <v>1811</v>
      </c>
      <c r="K2848" s="376">
        <v>17524419.263157893</v>
      </c>
      <c r="L2848" s="376">
        <v>8906820.4736842103</v>
      </c>
      <c r="M2848" s="376">
        <v>746151.10526315786</v>
      </c>
      <c r="N2848" s="376">
        <v>2099113.6315789474</v>
      </c>
      <c r="O2848" s="376">
        <v>2577750.9473684211</v>
      </c>
      <c r="P2848" s="376">
        <v>1281825.5263157894</v>
      </c>
      <c r="Q2848" s="376">
        <v>33136080.947368421</v>
      </c>
    </row>
    <row r="2849" spans="1:17" x14ac:dyDescent="0.25">
      <c r="A2849" s="7" t="s">
        <v>1804</v>
      </c>
      <c r="B2849" s="24">
        <v>278332534</v>
      </c>
      <c r="C2849" s="24">
        <v>147582582</v>
      </c>
      <c r="D2849" s="24">
        <v>22857200</v>
      </c>
      <c r="E2849" s="24">
        <v>31582001</v>
      </c>
      <c r="F2849" s="24">
        <v>47479468</v>
      </c>
      <c r="G2849" s="24">
        <v>21095823</v>
      </c>
      <c r="H2849" s="24">
        <v>548929608</v>
      </c>
    </row>
    <row r="2850" spans="1:17" x14ac:dyDescent="0.25">
      <c r="A2850" s="377" t="s">
        <v>1805</v>
      </c>
      <c r="B2850" s="376">
        <v>13253930.19047619</v>
      </c>
      <c r="C2850" s="376">
        <v>7027742</v>
      </c>
      <c r="D2850" s="376">
        <v>1088438.0952380951</v>
      </c>
      <c r="E2850" s="376">
        <v>1503904.8095238095</v>
      </c>
      <c r="F2850" s="376">
        <v>2260927.0476190476</v>
      </c>
      <c r="G2850" s="376">
        <v>1004563</v>
      </c>
      <c r="H2850" s="376">
        <v>26139505.142857142</v>
      </c>
      <c r="J2850" s="381" t="s">
        <v>281</v>
      </c>
      <c r="K2850" s="346">
        <v>13901673</v>
      </c>
      <c r="L2850" s="346">
        <v>7261110</v>
      </c>
      <c r="M2850" s="346">
        <v>912939</v>
      </c>
      <c r="N2850" s="346">
        <v>1462070</v>
      </c>
      <c r="O2850" s="346">
        <v>2173337</v>
      </c>
      <c r="P2850" s="346">
        <v>1363431</v>
      </c>
      <c r="Q2850" s="352">
        <v>27074560</v>
      </c>
    </row>
    <row r="2851" spans="1:17" x14ac:dyDescent="0.25">
      <c r="J2851" s="381" t="s">
        <v>280</v>
      </c>
      <c r="K2851" s="346">
        <v>12059999</v>
      </c>
      <c r="L2851" s="346">
        <v>7026101</v>
      </c>
      <c r="M2851" s="346">
        <v>661741</v>
      </c>
      <c r="N2851" s="346">
        <v>1572830</v>
      </c>
      <c r="O2851" s="346">
        <v>2235288</v>
      </c>
      <c r="P2851" s="346">
        <v>1170699</v>
      </c>
      <c r="Q2851" s="352">
        <v>24726658</v>
      </c>
    </row>
    <row r="2852" spans="1:17" x14ac:dyDescent="0.25">
      <c r="A2852" s="381" t="s">
        <v>323</v>
      </c>
      <c r="B2852" s="346">
        <v>14001526</v>
      </c>
      <c r="C2852" s="346">
        <v>6456950</v>
      </c>
      <c r="D2852" s="346">
        <v>928761</v>
      </c>
      <c r="E2852" s="346">
        <v>2037782</v>
      </c>
      <c r="F2852" s="346">
        <v>2417784</v>
      </c>
      <c r="G2852" s="346">
        <v>1229963</v>
      </c>
      <c r="H2852" s="352">
        <v>27072766</v>
      </c>
      <c r="J2852" s="381" t="s">
        <v>279</v>
      </c>
      <c r="K2852" s="346">
        <v>11569324</v>
      </c>
      <c r="L2852" s="346">
        <v>6632129</v>
      </c>
      <c r="M2852" s="346">
        <v>974304</v>
      </c>
      <c r="N2852" s="346">
        <v>1366275</v>
      </c>
      <c r="O2852" s="346">
        <v>2410178</v>
      </c>
      <c r="P2852" s="346">
        <v>1077601</v>
      </c>
      <c r="Q2852" s="352">
        <v>24029811</v>
      </c>
    </row>
    <row r="2853" spans="1:17" x14ac:dyDescent="0.25">
      <c r="A2853" s="381" t="s">
        <v>322</v>
      </c>
      <c r="B2853" s="346">
        <v>9507684</v>
      </c>
      <c r="C2853" s="346">
        <v>5880486</v>
      </c>
      <c r="D2853" s="346">
        <v>651777</v>
      </c>
      <c r="E2853" s="346">
        <v>1726643</v>
      </c>
      <c r="F2853" s="346">
        <v>2827372</v>
      </c>
      <c r="G2853" s="346">
        <v>1358549</v>
      </c>
      <c r="H2853" s="352">
        <v>21952511</v>
      </c>
      <c r="J2853" s="381" t="s">
        <v>278</v>
      </c>
      <c r="K2853" s="346">
        <v>10377344</v>
      </c>
      <c r="L2853" s="346">
        <v>6404386</v>
      </c>
      <c r="M2853" s="346">
        <v>1065830</v>
      </c>
      <c r="N2853" s="346">
        <v>1439696</v>
      </c>
      <c r="O2853" s="346">
        <v>2454677</v>
      </c>
      <c r="P2853" s="346">
        <v>972420</v>
      </c>
      <c r="Q2853" s="352">
        <v>22714353</v>
      </c>
    </row>
    <row r="2854" spans="1:17" x14ac:dyDescent="0.25">
      <c r="A2854" s="381" t="s">
        <v>321</v>
      </c>
      <c r="B2854" s="346">
        <v>8265027</v>
      </c>
      <c r="C2854" s="346">
        <v>7094901</v>
      </c>
      <c r="D2854" s="346">
        <v>567331</v>
      </c>
      <c r="E2854" s="346">
        <v>1404825</v>
      </c>
      <c r="F2854" s="346">
        <v>2224808</v>
      </c>
      <c r="G2854" s="346">
        <v>1119529</v>
      </c>
      <c r="H2854" s="352">
        <v>20676421</v>
      </c>
      <c r="J2854" s="381" t="s">
        <v>277</v>
      </c>
      <c r="K2854" s="346">
        <v>11475798</v>
      </c>
      <c r="L2854" s="346">
        <v>6788862</v>
      </c>
      <c r="M2854" s="346">
        <v>1249739</v>
      </c>
      <c r="N2854" s="346">
        <v>1411006</v>
      </c>
      <c r="O2854" s="346">
        <v>3194259</v>
      </c>
      <c r="P2854" s="346">
        <v>1128220</v>
      </c>
      <c r="Q2854" s="352">
        <v>25247884</v>
      </c>
    </row>
    <row r="2855" spans="1:17" x14ac:dyDescent="0.25">
      <c r="A2855" s="381" t="s">
        <v>320</v>
      </c>
      <c r="B2855" s="346">
        <v>7497216</v>
      </c>
      <c r="C2855" s="346">
        <v>5605151</v>
      </c>
      <c r="D2855" s="346">
        <v>941633</v>
      </c>
      <c r="E2855" s="346">
        <v>1124476</v>
      </c>
      <c r="F2855" s="346">
        <v>1962921</v>
      </c>
      <c r="G2855" s="346">
        <v>1320258</v>
      </c>
      <c r="H2855" s="352">
        <v>18451655</v>
      </c>
      <c r="J2855" s="381" t="s">
        <v>276</v>
      </c>
      <c r="K2855" s="346">
        <v>14095854</v>
      </c>
      <c r="L2855" s="346">
        <v>5927835</v>
      </c>
      <c r="M2855" s="346">
        <v>1421908</v>
      </c>
      <c r="N2855" s="346">
        <v>1516340</v>
      </c>
      <c r="O2855" s="346">
        <v>2809731</v>
      </c>
      <c r="P2855" s="346">
        <v>858538</v>
      </c>
      <c r="Q2855" s="352">
        <v>26630206</v>
      </c>
    </row>
    <row r="2856" spans="1:17" x14ac:dyDescent="0.25">
      <c r="A2856" s="381" t="s">
        <v>319</v>
      </c>
      <c r="B2856" s="346">
        <v>8647698</v>
      </c>
      <c r="C2856" s="346">
        <v>7236450</v>
      </c>
      <c r="D2856" s="346">
        <v>743134</v>
      </c>
      <c r="E2856" s="346">
        <v>1648311</v>
      </c>
      <c r="F2856" s="346">
        <v>2292199</v>
      </c>
      <c r="G2856" s="346">
        <v>1388086</v>
      </c>
      <c r="H2856" s="352">
        <v>21955878</v>
      </c>
      <c r="J2856" s="381" t="s">
        <v>275</v>
      </c>
      <c r="K2856" s="346">
        <v>14406342</v>
      </c>
      <c r="L2856" s="346">
        <v>5373614</v>
      </c>
      <c r="M2856" s="346">
        <v>2313962</v>
      </c>
      <c r="N2856" s="346">
        <v>1780070</v>
      </c>
      <c r="O2856" s="346">
        <v>2815660</v>
      </c>
      <c r="P2856" s="346">
        <v>1028732</v>
      </c>
      <c r="Q2856" s="352">
        <v>27718380</v>
      </c>
    </row>
    <row r="2857" spans="1:17" x14ac:dyDescent="0.25">
      <c r="A2857" s="381" t="s">
        <v>318</v>
      </c>
      <c r="B2857" s="346">
        <v>8123426</v>
      </c>
      <c r="C2857" s="346">
        <v>5471024</v>
      </c>
      <c r="D2857" s="346">
        <v>831002</v>
      </c>
      <c r="E2857" s="346">
        <v>1603135</v>
      </c>
      <c r="F2857" s="346">
        <v>2483015</v>
      </c>
      <c r="G2857" s="346">
        <v>1640978</v>
      </c>
      <c r="H2857" s="352">
        <v>20152580</v>
      </c>
      <c r="J2857" s="381" t="s">
        <v>274</v>
      </c>
      <c r="K2857" s="346">
        <v>22340840</v>
      </c>
      <c r="L2857" s="346">
        <v>7432521</v>
      </c>
      <c r="M2857" s="346">
        <v>2897141</v>
      </c>
      <c r="N2857" s="346">
        <v>1491051</v>
      </c>
      <c r="O2857" s="346">
        <v>2706244</v>
      </c>
      <c r="P2857" s="346">
        <v>1084605</v>
      </c>
      <c r="Q2857" s="352">
        <v>37952402</v>
      </c>
    </row>
    <row r="2858" spans="1:17" x14ac:dyDescent="0.25">
      <c r="A2858" s="381" t="s">
        <v>317</v>
      </c>
      <c r="B2858" s="346">
        <v>8326459</v>
      </c>
      <c r="C2858" s="346">
        <v>6493281</v>
      </c>
      <c r="D2858" s="346">
        <v>989033</v>
      </c>
      <c r="E2858" s="346">
        <v>1799272</v>
      </c>
      <c r="F2858" s="346">
        <v>2362449</v>
      </c>
      <c r="G2858" s="346">
        <v>2148744</v>
      </c>
      <c r="H2858" s="352">
        <v>22119238</v>
      </c>
      <c r="J2858" s="381" t="s">
        <v>273</v>
      </c>
      <c r="K2858" s="346">
        <v>13776442</v>
      </c>
      <c r="L2858" s="346">
        <v>8714207</v>
      </c>
      <c r="M2858" s="346">
        <v>2516270</v>
      </c>
      <c r="N2858" s="346">
        <v>1585824</v>
      </c>
      <c r="O2858" s="346">
        <v>3139232</v>
      </c>
      <c r="P2858" s="346">
        <v>1344182</v>
      </c>
      <c r="Q2858" s="352">
        <v>31076157</v>
      </c>
    </row>
    <row r="2859" spans="1:17" x14ac:dyDescent="0.25">
      <c r="A2859" s="381" t="s">
        <v>316</v>
      </c>
      <c r="B2859" s="346">
        <v>14844521</v>
      </c>
      <c r="C2859" s="346">
        <v>11623917</v>
      </c>
      <c r="D2859" s="346">
        <v>1149985</v>
      </c>
      <c r="E2859" s="346">
        <v>1998159</v>
      </c>
      <c r="F2859" s="346">
        <v>3159175</v>
      </c>
      <c r="G2859" s="346">
        <v>1758646</v>
      </c>
      <c r="H2859" s="352">
        <v>34534403</v>
      </c>
      <c r="J2859" s="381" t="s">
        <v>272</v>
      </c>
      <c r="K2859" s="346">
        <v>12103550</v>
      </c>
      <c r="L2859" s="346">
        <v>11657125</v>
      </c>
      <c r="M2859" s="346">
        <v>1219680</v>
      </c>
      <c r="N2859" s="346">
        <v>1565256</v>
      </c>
      <c r="O2859" s="346">
        <v>2470427</v>
      </c>
      <c r="P2859" s="346">
        <v>1727674</v>
      </c>
      <c r="Q2859" s="352">
        <v>30743712</v>
      </c>
    </row>
    <row r="2860" spans="1:17" x14ac:dyDescent="0.25">
      <c r="A2860" s="381" t="s">
        <v>315</v>
      </c>
      <c r="B2860" s="346">
        <v>5287101</v>
      </c>
      <c r="C2860" s="346">
        <v>8500204</v>
      </c>
      <c r="D2860" s="346">
        <v>618916</v>
      </c>
      <c r="E2860" s="346">
        <v>1479241</v>
      </c>
      <c r="F2860" s="346">
        <v>2345663</v>
      </c>
      <c r="G2860" s="346">
        <v>1472918</v>
      </c>
      <c r="H2860" s="352">
        <v>19704043</v>
      </c>
      <c r="J2860" s="381" t="s">
        <v>271</v>
      </c>
      <c r="K2860" s="346">
        <v>11224540</v>
      </c>
      <c r="L2860" s="346">
        <v>11367289</v>
      </c>
      <c r="M2860" s="346">
        <v>627640</v>
      </c>
      <c r="N2860" s="346">
        <v>1596611</v>
      </c>
      <c r="O2860" s="346">
        <v>2437001</v>
      </c>
      <c r="P2860" s="346">
        <v>1154556</v>
      </c>
      <c r="Q2860" s="352">
        <v>28407637</v>
      </c>
    </row>
    <row r="2861" spans="1:17" x14ac:dyDescent="0.25">
      <c r="A2861" s="381" t="s">
        <v>314</v>
      </c>
      <c r="B2861" s="346">
        <v>15203472</v>
      </c>
      <c r="C2861" s="346">
        <v>10194983</v>
      </c>
      <c r="D2861" s="346">
        <v>898634</v>
      </c>
      <c r="E2861" s="346">
        <v>1525194</v>
      </c>
      <c r="F2861" s="346">
        <v>2641756</v>
      </c>
      <c r="G2861" s="346">
        <v>1978573</v>
      </c>
      <c r="H2861" s="352">
        <v>32442612</v>
      </c>
      <c r="J2861" s="381" t="s">
        <v>270</v>
      </c>
      <c r="K2861" s="346">
        <v>16238061</v>
      </c>
      <c r="L2861" s="346">
        <v>11482156</v>
      </c>
      <c r="M2861" s="346">
        <v>796092</v>
      </c>
      <c r="N2861" s="346">
        <v>1803429</v>
      </c>
      <c r="O2861" s="346">
        <v>2900679</v>
      </c>
      <c r="P2861" s="346">
        <v>1112059</v>
      </c>
      <c r="Q2861" s="352">
        <v>34332476</v>
      </c>
    </row>
    <row r="2862" spans="1:17" x14ac:dyDescent="0.25">
      <c r="A2862" s="381" t="s">
        <v>313</v>
      </c>
      <c r="B2862" s="346">
        <v>11398486</v>
      </c>
      <c r="C2862" s="346">
        <v>9488436</v>
      </c>
      <c r="D2862" s="346">
        <v>696540</v>
      </c>
      <c r="E2862" s="346">
        <v>1495115</v>
      </c>
      <c r="F2862" s="346">
        <v>2465272</v>
      </c>
      <c r="G2862" s="346">
        <v>1616333</v>
      </c>
      <c r="H2862" s="352">
        <v>27160182</v>
      </c>
      <c r="J2862" s="381" t="s">
        <v>269</v>
      </c>
      <c r="K2862" s="346">
        <v>9126562</v>
      </c>
      <c r="L2862" s="346">
        <v>10071696</v>
      </c>
      <c r="M2862" s="346">
        <v>737578</v>
      </c>
      <c r="N2862" s="346">
        <v>1738305</v>
      </c>
      <c r="O2862" s="346">
        <v>2677929</v>
      </c>
      <c r="P2862" s="346">
        <v>1295681</v>
      </c>
      <c r="Q2862" s="352">
        <v>25647751</v>
      </c>
    </row>
    <row r="2863" spans="1:17" x14ac:dyDescent="0.25">
      <c r="A2863" s="381" t="s">
        <v>312</v>
      </c>
      <c r="B2863" s="346">
        <v>18159473</v>
      </c>
      <c r="C2863" s="346">
        <v>10901538</v>
      </c>
      <c r="D2863" s="346">
        <v>771558</v>
      </c>
      <c r="E2863" s="346">
        <v>1866253</v>
      </c>
      <c r="F2863" s="346">
        <v>2547497</v>
      </c>
      <c r="G2863" s="346">
        <v>2046060</v>
      </c>
      <c r="H2863" s="352">
        <v>36292379</v>
      </c>
      <c r="J2863" s="381" t="s">
        <v>268</v>
      </c>
      <c r="K2863" s="346">
        <v>11586724</v>
      </c>
      <c r="L2863" s="346">
        <v>10235168</v>
      </c>
      <c r="M2863" s="346">
        <v>759383</v>
      </c>
      <c r="N2863" s="346">
        <v>1504888</v>
      </c>
      <c r="O2863" s="346">
        <v>2296198</v>
      </c>
      <c r="P2863" s="346">
        <v>1220141</v>
      </c>
      <c r="Q2863" s="352">
        <v>27602502</v>
      </c>
    </row>
    <row r="2864" spans="1:17" x14ac:dyDescent="0.25">
      <c r="A2864" s="381" t="s">
        <v>311</v>
      </c>
      <c r="B2864" s="346">
        <v>15457560</v>
      </c>
      <c r="C2864" s="346">
        <v>10630810</v>
      </c>
      <c r="D2864" s="346">
        <v>833345</v>
      </c>
      <c r="E2864" s="346">
        <v>1591917</v>
      </c>
      <c r="F2864" s="346">
        <v>2571436</v>
      </c>
      <c r="G2864" s="346">
        <v>2829204</v>
      </c>
      <c r="H2864" s="352">
        <v>33914272</v>
      </c>
      <c r="J2864" s="381" t="s">
        <v>267</v>
      </c>
      <c r="K2864" s="346">
        <v>7283902</v>
      </c>
      <c r="L2864" s="346">
        <v>6592752</v>
      </c>
      <c r="M2864" s="346">
        <v>746351</v>
      </c>
      <c r="N2864" s="346">
        <v>1268814</v>
      </c>
      <c r="O2864" s="346">
        <v>2018667</v>
      </c>
      <c r="P2864" s="346">
        <v>1049505</v>
      </c>
      <c r="Q2864" s="352">
        <v>18959991</v>
      </c>
    </row>
    <row r="2865" spans="1:17" x14ac:dyDescent="0.25">
      <c r="A2865" s="381" t="s">
        <v>310</v>
      </c>
      <c r="B2865" s="346">
        <v>7062399</v>
      </c>
      <c r="C2865" s="346">
        <v>6360048</v>
      </c>
      <c r="D2865" s="346">
        <v>542574</v>
      </c>
      <c r="E2865" s="346">
        <v>1633038</v>
      </c>
      <c r="F2865" s="346">
        <v>2777623</v>
      </c>
      <c r="G2865" s="346">
        <v>1724896</v>
      </c>
      <c r="H2865" s="352">
        <v>20100578</v>
      </c>
      <c r="J2865" s="381" t="s">
        <v>266</v>
      </c>
      <c r="K2865" s="346">
        <v>5373978</v>
      </c>
      <c r="L2865" s="346">
        <v>4936305</v>
      </c>
      <c r="M2865" s="346">
        <v>648189</v>
      </c>
      <c r="N2865" s="346">
        <v>1160520</v>
      </c>
      <c r="O2865" s="346">
        <v>2326439</v>
      </c>
      <c r="P2865" s="346">
        <v>1260382</v>
      </c>
      <c r="Q2865" s="352">
        <v>15705813</v>
      </c>
    </row>
    <row r="2866" spans="1:17" x14ac:dyDescent="0.25">
      <c r="A2866" s="381" t="s">
        <v>309</v>
      </c>
      <c r="B2866" s="346">
        <v>8907058</v>
      </c>
      <c r="C2866" s="346">
        <v>6202481</v>
      </c>
      <c r="D2866" s="346">
        <v>717577</v>
      </c>
      <c r="E2866" s="346">
        <v>1581876</v>
      </c>
      <c r="F2866" s="346">
        <v>2583364</v>
      </c>
      <c r="G2866" s="346">
        <v>2657637</v>
      </c>
      <c r="H2866" s="352">
        <v>22649993</v>
      </c>
      <c r="J2866" s="381" t="s">
        <v>265</v>
      </c>
      <c r="K2866" s="346">
        <v>8541296</v>
      </c>
      <c r="L2866" s="346">
        <v>4352479</v>
      </c>
      <c r="M2866" s="346">
        <v>693268</v>
      </c>
      <c r="N2866" s="346">
        <v>1184515</v>
      </c>
      <c r="O2866" s="346">
        <v>2233381</v>
      </c>
      <c r="P2866" s="346">
        <v>1523338</v>
      </c>
      <c r="Q2866" s="352">
        <v>18528277</v>
      </c>
    </row>
    <row r="2867" spans="1:17" x14ac:dyDescent="0.25">
      <c r="A2867" s="381" t="s">
        <v>308</v>
      </c>
      <c r="B2867" s="346">
        <v>9667935</v>
      </c>
      <c r="C2867" s="346">
        <v>8965066</v>
      </c>
      <c r="D2867" s="346">
        <v>712257</v>
      </c>
      <c r="E2867" s="346">
        <v>1844255</v>
      </c>
      <c r="F2867" s="346">
        <v>3029351</v>
      </c>
      <c r="G2867" s="346">
        <v>2369913</v>
      </c>
      <c r="H2867" s="352">
        <v>26588777</v>
      </c>
      <c r="J2867" s="381" t="s">
        <v>264</v>
      </c>
      <c r="K2867" s="346">
        <v>3281877</v>
      </c>
      <c r="L2867" s="346">
        <v>2405045</v>
      </c>
      <c r="M2867" s="346">
        <v>339976</v>
      </c>
      <c r="N2867" s="346">
        <v>811183</v>
      </c>
      <c r="O2867" s="346">
        <v>1281795</v>
      </c>
      <c r="P2867" s="346">
        <v>1128361</v>
      </c>
      <c r="Q2867" s="352">
        <v>9248237</v>
      </c>
    </row>
    <row r="2868" spans="1:17" x14ac:dyDescent="0.25">
      <c r="A2868" s="381" t="s">
        <v>307</v>
      </c>
      <c r="B2868" s="346">
        <v>11422302</v>
      </c>
      <c r="C2868" s="346">
        <v>6558122</v>
      </c>
      <c r="D2868" s="346">
        <v>508108</v>
      </c>
      <c r="E2868" s="346">
        <v>1974154</v>
      </c>
      <c r="F2868" s="346">
        <v>5137272</v>
      </c>
      <c r="G2868" s="346">
        <v>1434251</v>
      </c>
      <c r="H2868" s="352">
        <v>27034209</v>
      </c>
      <c r="J2868" s="381" t="s">
        <v>263</v>
      </c>
      <c r="K2868" s="346">
        <v>4623701</v>
      </c>
      <c r="L2868" s="346">
        <v>3354822</v>
      </c>
      <c r="M2868" s="346">
        <v>347641</v>
      </c>
      <c r="N2868" s="346">
        <v>833304</v>
      </c>
      <c r="O2868" s="346">
        <v>1343093</v>
      </c>
      <c r="P2868" s="346">
        <v>1586363</v>
      </c>
      <c r="Q2868" s="352">
        <v>12088924</v>
      </c>
    </row>
    <row r="2869" spans="1:17" x14ac:dyDescent="0.25">
      <c r="A2869" s="381" t="s">
        <v>306</v>
      </c>
      <c r="B2869" s="346">
        <v>13068201</v>
      </c>
      <c r="C2869" s="346">
        <v>6162775</v>
      </c>
      <c r="D2869" s="346">
        <v>692404</v>
      </c>
      <c r="E2869" s="346">
        <v>1849932</v>
      </c>
      <c r="F2869" s="346">
        <v>3104577</v>
      </c>
      <c r="G2869" s="346">
        <v>1547689</v>
      </c>
      <c r="H2869" s="352">
        <v>26425578</v>
      </c>
      <c r="J2869" s="381" t="s">
        <v>262</v>
      </c>
      <c r="K2869" s="346">
        <v>6776171</v>
      </c>
      <c r="L2869" s="346">
        <v>4660449</v>
      </c>
      <c r="M2869" s="346">
        <v>592489</v>
      </c>
      <c r="N2869" s="346">
        <v>1208946</v>
      </c>
      <c r="O2869" s="346">
        <v>1633126</v>
      </c>
      <c r="P2869" s="346">
        <v>2422678</v>
      </c>
      <c r="Q2869" s="352">
        <v>17293859</v>
      </c>
    </row>
    <row r="2870" spans="1:17" x14ac:dyDescent="0.25">
      <c r="A2870" s="381" t="s">
        <v>305</v>
      </c>
      <c r="B2870" s="346">
        <v>9107885</v>
      </c>
      <c r="C2870" s="346">
        <v>5770903</v>
      </c>
      <c r="D2870" s="346">
        <v>598763</v>
      </c>
      <c r="E2870" s="346">
        <v>2853771</v>
      </c>
      <c r="F2870" s="346">
        <v>2512900</v>
      </c>
      <c r="G2870" s="346">
        <v>1729001</v>
      </c>
      <c r="H2870" s="352">
        <v>22573223</v>
      </c>
      <c r="J2870" s="381" t="s">
        <v>261</v>
      </c>
      <c r="K2870" s="346">
        <v>6398221</v>
      </c>
      <c r="L2870" s="346">
        <v>3925250</v>
      </c>
      <c r="M2870" s="346">
        <v>475622</v>
      </c>
      <c r="N2870" s="346">
        <v>954636</v>
      </c>
      <c r="O2870" s="346">
        <v>1509487</v>
      </c>
      <c r="P2870" s="346">
        <v>1548920</v>
      </c>
      <c r="Q2870" s="352">
        <v>14812136</v>
      </c>
    </row>
    <row r="2871" spans="1:17" x14ac:dyDescent="0.25">
      <c r="A2871" s="381" t="s">
        <v>304</v>
      </c>
      <c r="B2871" s="346">
        <v>10256682</v>
      </c>
      <c r="C2871" s="346">
        <v>5687001</v>
      </c>
      <c r="D2871" s="346">
        <v>797034</v>
      </c>
      <c r="E2871" s="346">
        <v>3383436</v>
      </c>
      <c r="F2871" s="346">
        <v>2795127</v>
      </c>
      <c r="G2871" s="346">
        <v>1709225</v>
      </c>
      <c r="H2871" s="352">
        <v>24628505</v>
      </c>
      <c r="J2871" s="381" t="s">
        <v>260</v>
      </c>
      <c r="K2871" s="346">
        <v>7147567</v>
      </c>
      <c r="L2871" s="346">
        <v>4588828</v>
      </c>
      <c r="M2871" s="346">
        <v>426080</v>
      </c>
      <c r="N2871" s="346">
        <v>925990</v>
      </c>
      <c r="O2871" s="346">
        <v>1696948</v>
      </c>
      <c r="P2871" s="346">
        <v>1418591</v>
      </c>
      <c r="Q2871" s="352">
        <v>16204004</v>
      </c>
    </row>
    <row r="2872" spans="1:17" x14ac:dyDescent="0.25">
      <c r="A2872" s="381" t="s">
        <v>303</v>
      </c>
      <c r="B2872" s="346">
        <v>17963217</v>
      </c>
      <c r="C2872" s="346">
        <v>7131777</v>
      </c>
      <c r="D2872" s="346">
        <v>1140351</v>
      </c>
      <c r="E2872" s="346">
        <v>2557299</v>
      </c>
      <c r="F2872" s="346">
        <v>2383636</v>
      </c>
      <c r="G2872" s="346">
        <v>1567825</v>
      </c>
      <c r="H2872" s="352">
        <v>32744105</v>
      </c>
      <c r="J2872" s="365" t="s">
        <v>1812</v>
      </c>
      <c r="K2872" s="24">
        <v>233709766</v>
      </c>
      <c r="L2872" s="24">
        <v>151190129</v>
      </c>
      <c r="M2872" s="24">
        <v>22423823</v>
      </c>
      <c r="N2872" s="24">
        <v>30181559</v>
      </c>
      <c r="O2872" s="24">
        <v>50763776</v>
      </c>
      <c r="P2872" s="24">
        <v>28476677</v>
      </c>
      <c r="Q2872" s="24">
        <v>516745730</v>
      </c>
    </row>
    <row r="2873" spans="1:17" x14ac:dyDescent="0.25">
      <c r="A2873" s="381" t="s">
        <v>302</v>
      </c>
      <c r="B2873" s="346">
        <v>18459580</v>
      </c>
      <c r="C2873" s="346">
        <v>8732476</v>
      </c>
      <c r="D2873" s="346">
        <v>912942</v>
      </c>
      <c r="E2873" s="346">
        <v>3068591</v>
      </c>
      <c r="F2873" s="346">
        <v>2415701</v>
      </c>
      <c r="G2873" s="346">
        <v>1475105</v>
      </c>
      <c r="H2873" s="352">
        <v>35064395</v>
      </c>
      <c r="J2873" s="374" t="s">
        <v>1813</v>
      </c>
      <c r="K2873" s="356">
        <v>10623171.181818182</v>
      </c>
      <c r="L2873" s="356">
        <v>6872278.5909090908</v>
      </c>
      <c r="M2873" s="356">
        <v>1019264.6818181818</v>
      </c>
      <c r="N2873" s="356">
        <v>1371889.0454545454</v>
      </c>
      <c r="O2873" s="356">
        <v>2307444.3636363638</v>
      </c>
      <c r="P2873" s="356">
        <v>1294394.4090909092</v>
      </c>
      <c r="Q2873" s="356">
        <v>23488442.272727273</v>
      </c>
    </row>
    <row r="2874" spans="1:17" x14ac:dyDescent="0.25">
      <c r="A2874" s="381" t="s">
        <v>301</v>
      </c>
      <c r="B2874" s="346">
        <v>15342437</v>
      </c>
      <c r="C2874" s="346">
        <v>7695302</v>
      </c>
      <c r="D2874" s="346">
        <v>758028</v>
      </c>
      <c r="E2874" s="346">
        <v>2226748</v>
      </c>
      <c r="F2874" s="346">
        <v>2699376</v>
      </c>
      <c r="G2874" s="346">
        <v>1288428</v>
      </c>
      <c r="H2874" s="352">
        <v>30010319</v>
      </c>
    </row>
    <row r="2875" spans="1:17" x14ac:dyDescent="0.25">
      <c r="A2875" s="7" t="s">
        <v>1806</v>
      </c>
      <c r="B2875" s="24">
        <v>265977345</v>
      </c>
      <c r="C2875" s="24">
        <v>174844082</v>
      </c>
      <c r="D2875" s="24">
        <v>18001687</v>
      </c>
      <c r="E2875" s="24">
        <v>44273423</v>
      </c>
      <c r="F2875" s="24">
        <v>61740274</v>
      </c>
      <c r="G2875" s="24">
        <v>39411811</v>
      </c>
      <c r="H2875" s="24">
        <v>604248622</v>
      </c>
    </row>
    <row r="2876" spans="1:17" ht="15" customHeight="1" x14ac:dyDescent="0.25">
      <c r="A2876" s="377" t="s">
        <v>1807</v>
      </c>
      <c r="B2876" s="376">
        <v>11564232.391304348</v>
      </c>
      <c r="C2876" s="376">
        <v>7601916.6086956523</v>
      </c>
      <c r="D2876" s="376">
        <v>782682.04347826086</v>
      </c>
      <c r="E2876" s="376">
        <v>1924931.4347826086</v>
      </c>
      <c r="F2876" s="376">
        <v>2684359.7391304346</v>
      </c>
      <c r="G2876" s="376">
        <v>1713557</v>
      </c>
      <c r="H2876" s="376">
        <v>26271679.217391305</v>
      </c>
    </row>
    <row r="2877" spans="1:17" ht="15" customHeight="1" x14ac:dyDescent="0.25"/>
    <row r="2878" spans="1:17" ht="15" customHeight="1" x14ac:dyDescent="0.25"/>
    <row r="2879" spans="1:17" ht="30" customHeight="1" x14ac:dyDescent="0.25">
      <c r="A2879" s="461" t="s">
        <v>1162</v>
      </c>
      <c r="B2879" s="461"/>
      <c r="C2879" s="461"/>
      <c r="D2879" s="461"/>
      <c r="E2879" s="461"/>
      <c r="F2879" s="461"/>
      <c r="G2879" s="461"/>
      <c r="H2879" s="461"/>
      <c r="I2879" s="461"/>
      <c r="J2879" s="461"/>
      <c r="K2879" s="461"/>
      <c r="L2879" s="461"/>
      <c r="M2879" s="461"/>
      <c r="N2879" s="461"/>
      <c r="O2879" s="461"/>
      <c r="P2879" s="461"/>
      <c r="Q2879" s="461"/>
    </row>
    <row r="2880" spans="1:17" ht="15" customHeight="1" x14ac:dyDescent="0.25">
      <c r="M2880" s="488" t="s">
        <v>1326</v>
      </c>
      <c r="N2880" s="488"/>
      <c r="O2880" s="488"/>
      <c r="P2880" s="488"/>
      <c r="Q2880" s="488"/>
    </row>
    <row r="2881" spans="1:17" ht="35.25" customHeight="1" x14ac:dyDescent="0.3">
      <c r="A2881" s="134">
        <v>2026</v>
      </c>
    </row>
    <row r="2882" spans="1:17" ht="28.35" customHeight="1" x14ac:dyDescent="0.25">
      <c r="A2882" s="279" t="s">
        <v>177</v>
      </c>
      <c r="B2882" s="280" t="s">
        <v>0</v>
      </c>
      <c r="C2882" s="280" t="s">
        <v>1</v>
      </c>
      <c r="D2882" s="280" t="s">
        <v>2</v>
      </c>
      <c r="E2882" s="280" t="s">
        <v>877</v>
      </c>
      <c r="F2882" s="280" t="s">
        <v>50</v>
      </c>
      <c r="G2882" s="280" t="s">
        <v>52</v>
      </c>
      <c r="H2882" s="280" t="s">
        <v>13</v>
      </c>
      <c r="J2882" s="279" t="s">
        <v>177</v>
      </c>
      <c r="K2882" s="280" t="s">
        <v>0</v>
      </c>
      <c r="L2882" s="280" t="s">
        <v>1</v>
      </c>
      <c r="M2882" s="280" t="s">
        <v>2</v>
      </c>
      <c r="N2882" s="280" t="s">
        <v>877</v>
      </c>
      <c r="O2882" s="280" t="s">
        <v>50</v>
      </c>
      <c r="P2882" s="280" t="s">
        <v>52</v>
      </c>
      <c r="Q2882" s="280" t="s">
        <v>13</v>
      </c>
    </row>
    <row r="2883" spans="1:17" x14ac:dyDescent="0.25">
      <c r="A2883" s="381" t="s">
        <v>259</v>
      </c>
      <c r="B2883" s="346">
        <v>7108639</v>
      </c>
      <c r="C2883" s="346">
        <v>7295536</v>
      </c>
      <c r="D2883" s="346">
        <v>555462</v>
      </c>
      <c r="E2883" s="346">
        <v>1132632</v>
      </c>
      <c r="F2883" s="346">
        <v>1681560</v>
      </c>
      <c r="G2883" s="346">
        <v>1148631</v>
      </c>
      <c r="H2883" s="352">
        <v>18922460</v>
      </c>
      <c r="J2883" s="381" t="s">
        <v>220</v>
      </c>
      <c r="K2883" s="346">
        <v>22955297</v>
      </c>
      <c r="L2883" s="346">
        <v>9922887</v>
      </c>
      <c r="M2883" s="346">
        <v>1634071</v>
      </c>
      <c r="N2883" s="346">
        <v>2078399</v>
      </c>
      <c r="O2883" s="346">
        <v>6940553</v>
      </c>
      <c r="P2883" s="346">
        <v>1568991</v>
      </c>
      <c r="Q2883" s="352">
        <v>45100198</v>
      </c>
    </row>
    <row r="2884" spans="1:17" x14ac:dyDescent="0.25">
      <c r="A2884" s="381" t="s">
        <v>258</v>
      </c>
      <c r="B2884" s="346">
        <v>9875085</v>
      </c>
      <c r="C2884" s="346">
        <v>6057142</v>
      </c>
      <c r="D2884" s="346">
        <v>826956</v>
      </c>
      <c r="E2884" s="346">
        <v>1422838</v>
      </c>
      <c r="F2884" s="346">
        <v>2867641</v>
      </c>
      <c r="G2884" s="346">
        <v>1470752</v>
      </c>
      <c r="H2884" s="352">
        <v>22520414</v>
      </c>
      <c r="J2884" s="381" t="s">
        <v>219</v>
      </c>
      <c r="K2884" s="346">
        <v>27809705</v>
      </c>
      <c r="L2884" s="346">
        <v>11834588</v>
      </c>
      <c r="M2884" s="346">
        <v>2155808</v>
      </c>
      <c r="N2884" s="346">
        <v>2008175</v>
      </c>
      <c r="O2884" s="346">
        <v>7872977</v>
      </c>
      <c r="P2884" s="346">
        <v>1928814</v>
      </c>
      <c r="Q2884" s="352">
        <v>53610067</v>
      </c>
    </row>
    <row r="2885" spans="1:17" x14ac:dyDescent="0.25">
      <c r="A2885" s="381" t="s">
        <v>257</v>
      </c>
      <c r="B2885" s="346">
        <v>12363577</v>
      </c>
      <c r="C2885" s="346">
        <v>6016271</v>
      </c>
      <c r="D2885" s="346">
        <v>698135</v>
      </c>
      <c r="E2885" s="346">
        <v>1340296</v>
      </c>
      <c r="F2885" s="346">
        <v>2533269</v>
      </c>
      <c r="G2885" s="346">
        <v>1478776</v>
      </c>
      <c r="H2885" s="352">
        <v>24430324</v>
      </c>
      <c r="J2885" s="381" t="s">
        <v>218</v>
      </c>
      <c r="K2885" s="346">
        <v>16768104</v>
      </c>
      <c r="L2885" s="346">
        <v>8974126</v>
      </c>
      <c r="M2885" s="346">
        <v>1468758</v>
      </c>
      <c r="N2885" s="346">
        <v>1665942</v>
      </c>
      <c r="O2885" s="346">
        <v>5197775</v>
      </c>
      <c r="P2885" s="346">
        <v>1123359</v>
      </c>
      <c r="Q2885" s="352">
        <v>35198064</v>
      </c>
    </row>
    <row r="2886" spans="1:17" x14ac:dyDescent="0.25">
      <c r="A2886" s="381" t="s">
        <v>256</v>
      </c>
      <c r="B2886" s="346">
        <v>13394648</v>
      </c>
      <c r="C2886" s="346">
        <v>6076207</v>
      </c>
      <c r="D2886" s="346">
        <v>620623</v>
      </c>
      <c r="E2886" s="346">
        <v>1346914</v>
      </c>
      <c r="F2886" s="346">
        <v>3163693</v>
      </c>
      <c r="G2886" s="346">
        <v>1628988</v>
      </c>
      <c r="H2886" s="352">
        <v>26231073</v>
      </c>
      <c r="J2886" s="381" t="s">
        <v>217</v>
      </c>
      <c r="K2886" s="346">
        <v>23194157</v>
      </c>
      <c r="L2886" s="346">
        <v>10727244</v>
      </c>
      <c r="M2886" s="346">
        <v>2019049</v>
      </c>
      <c r="N2886" s="346">
        <v>2358408</v>
      </c>
      <c r="O2886" s="346">
        <v>5926670</v>
      </c>
      <c r="P2886" s="346">
        <v>1134851</v>
      </c>
      <c r="Q2886" s="352">
        <v>45360379</v>
      </c>
    </row>
    <row r="2887" spans="1:17" x14ac:dyDescent="0.25">
      <c r="A2887" s="381" t="s">
        <v>255</v>
      </c>
      <c r="B2887" s="346">
        <v>12479988</v>
      </c>
      <c r="C2887" s="346">
        <v>6671260</v>
      </c>
      <c r="D2887" s="346">
        <v>641365</v>
      </c>
      <c r="E2887" s="346">
        <v>1472846</v>
      </c>
      <c r="F2887" s="346">
        <v>3207423</v>
      </c>
      <c r="G2887" s="346">
        <v>1534648</v>
      </c>
      <c r="H2887" s="352">
        <v>26007530</v>
      </c>
      <c r="J2887" s="381" t="s">
        <v>216</v>
      </c>
      <c r="K2887" s="346">
        <v>28638663</v>
      </c>
      <c r="L2887" s="346">
        <v>10985409</v>
      </c>
      <c r="M2887" s="346">
        <v>1815292</v>
      </c>
      <c r="N2887" s="346">
        <v>3434699</v>
      </c>
      <c r="O2887" s="346">
        <v>8254128</v>
      </c>
      <c r="P2887" s="346">
        <v>1070766</v>
      </c>
      <c r="Q2887" s="352">
        <v>54198957</v>
      </c>
    </row>
    <row r="2888" spans="1:17" x14ac:dyDescent="0.25">
      <c r="A2888" s="381" t="s">
        <v>254</v>
      </c>
      <c r="B2888" s="346">
        <v>20688429</v>
      </c>
      <c r="C2888" s="346">
        <v>6794451</v>
      </c>
      <c r="D2888" s="346">
        <v>889254</v>
      </c>
      <c r="E2888" s="346">
        <v>1376553</v>
      </c>
      <c r="F2888" s="346">
        <v>3975595</v>
      </c>
      <c r="G2888" s="346">
        <v>1423561</v>
      </c>
      <c r="H2888" s="352">
        <v>35147843</v>
      </c>
      <c r="J2888" s="381" t="s">
        <v>215</v>
      </c>
      <c r="K2888" s="346">
        <v>22655569</v>
      </c>
      <c r="L2888" s="346">
        <v>11906550</v>
      </c>
      <c r="M2888" s="346">
        <v>2739506</v>
      </c>
      <c r="N2888" s="346">
        <v>3492739</v>
      </c>
      <c r="O2888" s="346">
        <v>10150350</v>
      </c>
      <c r="P2888" s="346">
        <v>1254153</v>
      </c>
      <c r="Q2888" s="352">
        <v>52198867</v>
      </c>
    </row>
    <row r="2889" spans="1:17" x14ac:dyDescent="0.25">
      <c r="A2889" s="381" t="s">
        <v>253</v>
      </c>
      <c r="B2889" s="346">
        <v>13906546</v>
      </c>
      <c r="C2889" s="346">
        <v>5919087</v>
      </c>
      <c r="D2889" s="346">
        <v>684572</v>
      </c>
      <c r="E2889" s="346">
        <v>3094796</v>
      </c>
      <c r="F2889" s="346">
        <v>3242254</v>
      </c>
      <c r="G2889" s="346">
        <v>1978130</v>
      </c>
      <c r="H2889" s="352">
        <v>28825385</v>
      </c>
      <c r="J2889" s="381" t="s">
        <v>214</v>
      </c>
      <c r="K2889" s="346">
        <v>16690905</v>
      </c>
      <c r="L2889" s="346">
        <v>10252061</v>
      </c>
      <c r="M2889" s="346">
        <v>2592774</v>
      </c>
      <c r="N2889" s="346">
        <v>2562244</v>
      </c>
      <c r="O2889" s="346">
        <v>7173790</v>
      </c>
      <c r="P2889" s="346">
        <v>1024495</v>
      </c>
      <c r="Q2889" s="352">
        <v>40296269</v>
      </c>
    </row>
    <row r="2890" spans="1:17" x14ac:dyDescent="0.25">
      <c r="A2890" s="381" t="s">
        <v>252</v>
      </c>
      <c r="B2890" s="346">
        <v>16167946</v>
      </c>
      <c r="C2890" s="346">
        <v>7129377</v>
      </c>
      <c r="D2890" s="346">
        <v>733387</v>
      </c>
      <c r="E2890" s="346">
        <v>2361592</v>
      </c>
      <c r="F2890" s="346">
        <v>4005800</v>
      </c>
      <c r="G2890" s="346">
        <v>1840461</v>
      </c>
      <c r="H2890" s="352">
        <v>32238563</v>
      </c>
      <c r="J2890" s="381" t="s">
        <v>213</v>
      </c>
      <c r="K2890" s="346">
        <v>17931686</v>
      </c>
      <c r="L2890" s="346">
        <v>8472297</v>
      </c>
      <c r="M2890" s="346">
        <v>3013483</v>
      </c>
      <c r="N2890" s="346">
        <v>2490622</v>
      </c>
      <c r="O2890" s="346">
        <v>5634073</v>
      </c>
      <c r="P2890" s="346">
        <v>831163</v>
      </c>
      <c r="Q2890" s="352">
        <v>38373324</v>
      </c>
    </row>
    <row r="2891" spans="1:17" x14ac:dyDescent="0.25">
      <c r="A2891" s="381" t="s">
        <v>251</v>
      </c>
      <c r="B2891" s="346">
        <v>12204513</v>
      </c>
      <c r="C2891" s="346">
        <v>8509875</v>
      </c>
      <c r="D2891" s="346">
        <v>666248</v>
      </c>
      <c r="E2891" s="346">
        <v>1708297</v>
      </c>
      <c r="F2891" s="346">
        <v>4732887</v>
      </c>
      <c r="G2891" s="346">
        <v>2074873</v>
      </c>
      <c r="H2891" s="352">
        <v>29896693</v>
      </c>
      <c r="J2891" s="381" t="s">
        <v>212</v>
      </c>
      <c r="K2891" s="346">
        <v>26390724</v>
      </c>
      <c r="L2891" s="346">
        <v>10222165</v>
      </c>
      <c r="M2891" s="346">
        <v>2520377</v>
      </c>
      <c r="N2891" s="346">
        <v>2448007</v>
      </c>
      <c r="O2891" s="346">
        <v>5577626</v>
      </c>
      <c r="P2891" s="346">
        <v>930545</v>
      </c>
      <c r="Q2891" s="352">
        <v>48089444</v>
      </c>
    </row>
    <row r="2892" spans="1:17" x14ac:dyDescent="0.25">
      <c r="A2892" s="381" t="s">
        <v>250</v>
      </c>
      <c r="B2892" s="346">
        <v>13856444</v>
      </c>
      <c r="C2892" s="346">
        <v>7063012</v>
      </c>
      <c r="D2892" s="346">
        <v>688568</v>
      </c>
      <c r="E2892" s="346">
        <v>1926961</v>
      </c>
      <c r="F2892" s="346">
        <v>2952886</v>
      </c>
      <c r="G2892" s="346">
        <v>1857163</v>
      </c>
      <c r="H2892" s="352">
        <v>28345034</v>
      </c>
      <c r="J2892" s="381" t="s">
        <v>211</v>
      </c>
      <c r="K2892" s="346">
        <v>21297410</v>
      </c>
      <c r="L2892" s="346">
        <v>12153952</v>
      </c>
      <c r="M2892" s="346">
        <v>1921241</v>
      </c>
      <c r="N2892" s="346">
        <v>1796980</v>
      </c>
      <c r="O2892" s="346">
        <v>4200814</v>
      </c>
      <c r="P2892" s="346">
        <v>1030805</v>
      </c>
      <c r="Q2892" s="352">
        <v>42401202</v>
      </c>
    </row>
    <row r="2893" spans="1:17" x14ac:dyDescent="0.25">
      <c r="A2893" s="381" t="s">
        <v>249</v>
      </c>
      <c r="B2893" s="346">
        <v>16549091</v>
      </c>
      <c r="C2893" s="346">
        <v>6553227</v>
      </c>
      <c r="D2893" s="346">
        <v>746135</v>
      </c>
      <c r="E2893" s="346">
        <v>1655279</v>
      </c>
      <c r="F2893" s="346">
        <v>2336179</v>
      </c>
      <c r="G2893" s="346">
        <v>1778581</v>
      </c>
      <c r="H2893" s="352">
        <v>29618492</v>
      </c>
      <c r="J2893" s="381" t="s">
        <v>210</v>
      </c>
      <c r="K2893" s="346">
        <v>15218211</v>
      </c>
      <c r="L2893" s="346">
        <v>13317960</v>
      </c>
      <c r="M2893" s="346">
        <v>929360</v>
      </c>
      <c r="N2893" s="346">
        <v>2488135</v>
      </c>
      <c r="O2893" s="346">
        <v>4112646</v>
      </c>
      <c r="P2893" s="346">
        <v>1130784</v>
      </c>
      <c r="Q2893" s="352">
        <v>37197096</v>
      </c>
    </row>
    <row r="2894" spans="1:17" x14ac:dyDescent="0.25">
      <c r="A2894" s="381" t="s">
        <v>248</v>
      </c>
      <c r="B2894" s="346">
        <v>21408530</v>
      </c>
      <c r="C2894" s="346">
        <v>11703164</v>
      </c>
      <c r="D2894" s="346">
        <v>1613073</v>
      </c>
      <c r="E2894" s="346">
        <v>1460779</v>
      </c>
      <c r="F2894" s="346">
        <v>5140487</v>
      </c>
      <c r="G2894" s="346">
        <v>2703602</v>
      </c>
      <c r="H2894" s="352">
        <v>44029635</v>
      </c>
      <c r="J2894" s="381" t="s">
        <v>209</v>
      </c>
      <c r="K2894" s="346">
        <v>11593585</v>
      </c>
      <c r="L2894" s="346">
        <v>9196114</v>
      </c>
      <c r="M2894" s="346">
        <v>761980</v>
      </c>
      <c r="N2894" s="346">
        <v>2264514</v>
      </c>
      <c r="O2894" s="346">
        <v>3472351</v>
      </c>
      <c r="P2894" s="346">
        <v>803838</v>
      </c>
      <c r="Q2894" s="352">
        <v>28092382</v>
      </c>
    </row>
    <row r="2895" spans="1:17" x14ac:dyDescent="0.25">
      <c r="A2895" s="381" t="s">
        <v>247</v>
      </c>
      <c r="B2895" s="346">
        <v>14260697</v>
      </c>
      <c r="C2895" s="346">
        <v>10397538</v>
      </c>
      <c r="D2895" s="346">
        <v>898595</v>
      </c>
      <c r="E2895" s="346">
        <v>1473824</v>
      </c>
      <c r="F2895" s="346">
        <v>4509871</v>
      </c>
      <c r="G2895" s="346">
        <v>2430360</v>
      </c>
      <c r="H2895" s="352">
        <v>33970885</v>
      </c>
      <c r="J2895" s="381" t="s">
        <v>208</v>
      </c>
      <c r="K2895" s="346">
        <v>17742207</v>
      </c>
      <c r="L2895" s="346">
        <v>9313744</v>
      </c>
      <c r="M2895" s="346">
        <v>951007</v>
      </c>
      <c r="N2895" s="346">
        <v>1867793</v>
      </c>
      <c r="O2895" s="346">
        <v>4614621</v>
      </c>
      <c r="P2895" s="346">
        <v>1320680</v>
      </c>
      <c r="Q2895" s="352">
        <v>35810052</v>
      </c>
    </row>
    <row r="2896" spans="1:17" x14ac:dyDescent="0.25">
      <c r="A2896" s="381" t="s">
        <v>246</v>
      </c>
      <c r="B2896" s="346">
        <v>12479333</v>
      </c>
      <c r="C2896" s="346">
        <v>6967949</v>
      </c>
      <c r="D2896" s="346">
        <v>841716</v>
      </c>
      <c r="E2896" s="346">
        <v>1430455</v>
      </c>
      <c r="F2896" s="346">
        <v>4269191</v>
      </c>
      <c r="G2896" s="346">
        <v>1744464</v>
      </c>
      <c r="H2896" s="352">
        <v>27733108</v>
      </c>
      <c r="J2896" s="381" t="s">
        <v>207</v>
      </c>
      <c r="K2896" s="346">
        <v>32118418</v>
      </c>
      <c r="L2896" s="346">
        <v>11406261</v>
      </c>
      <c r="M2896" s="346">
        <v>1502131</v>
      </c>
      <c r="N2896" s="346">
        <v>2158571</v>
      </c>
      <c r="O2896" s="346">
        <v>5639056</v>
      </c>
      <c r="P2896" s="346">
        <v>2131209</v>
      </c>
      <c r="Q2896" s="352">
        <v>54955646</v>
      </c>
    </row>
    <row r="2897" spans="1:17" x14ac:dyDescent="0.25">
      <c r="A2897" s="381" t="s">
        <v>245</v>
      </c>
      <c r="B2897" s="346">
        <v>11552555</v>
      </c>
      <c r="C2897" s="346">
        <v>6591686</v>
      </c>
      <c r="D2897" s="346">
        <v>1210714</v>
      </c>
      <c r="E2897" s="346">
        <v>1779554</v>
      </c>
      <c r="F2897" s="346">
        <v>3273473</v>
      </c>
      <c r="G2897" s="346">
        <v>1997723</v>
      </c>
      <c r="H2897" s="352">
        <v>26405705</v>
      </c>
      <c r="J2897" s="381" t="s">
        <v>206</v>
      </c>
      <c r="K2897" s="346">
        <v>26965777</v>
      </c>
      <c r="L2897" s="346">
        <v>9920260</v>
      </c>
      <c r="M2897" s="346">
        <v>1077638</v>
      </c>
      <c r="N2897" s="346">
        <v>1655691</v>
      </c>
      <c r="O2897" s="346">
        <v>3322571</v>
      </c>
      <c r="P2897" s="346">
        <v>1585385</v>
      </c>
      <c r="Q2897" s="352">
        <v>44527322</v>
      </c>
    </row>
    <row r="2898" spans="1:17" x14ac:dyDescent="0.25">
      <c r="A2898" s="381" t="s">
        <v>244</v>
      </c>
      <c r="B2898" s="346">
        <v>9225670</v>
      </c>
      <c r="C2898" s="346">
        <v>6026120</v>
      </c>
      <c r="D2898" s="346">
        <v>1345419</v>
      </c>
      <c r="E2898" s="346">
        <v>1503545</v>
      </c>
      <c r="F2898" s="346">
        <v>3562012</v>
      </c>
      <c r="G2898" s="346">
        <v>3338528</v>
      </c>
      <c r="H2898" s="352">
        <v>25001294</v>
      </c>
      <c r="J2898" s="381" t="s">
        <v>205</v>
      </c>
      <c r="K2898" s="346">
        <v>27796608</v>
      </c>
      <c r="L2898" s="346">
        <v>10631405</v>
      </c>
      <c r="M2898" s="346">
        <v>1743843</v>
      </c>
      <c r="N2898" s="346">
        <v>2037954</v>
      </c>
      <c r="O2898" s="346">
        <v>4897228</v>
      </c>
      <c r="P2898" s="346">
        <v>2944755</v>
      </c>
      <c r="Q2898" s="352">
        <v>50051793</v>
      </c>
    </row>
    <row r="2899" spans="1:17" x14ac:dyDescent="0.25">
      <c r="A2899" s="381" t="s">
        <v>243</v>
      </c>
      <c r="B2899" s="346">
        <v>11837291</v>
      </c>
      <c r="C2899" s="346">
        <v>5263832</v>
      </c>
      <c r="D2899" s="346">
        <v>1625622</v>
      </c>
      <c r="E2899" s="346">
        <v>1233114</v>
      </c>
      <c r="F2899" s="346">
        <v>3671133</v>
      </c>
      <c r="G2899" s="346">
        <v>2687877</v>
      </c>
      <c r="H2899" s="352">
        <v>26318869</v>
      </c>
      <c r="J2899" s="381" t="s">
        <v>204</v>
      </c>
      <c r="K2899" s="346">
        <v>19853134</v>
      </c>
      <c r="L2899" s="346">
        <v>9021717</v>
      </c>
      <c r="M2899" s="346">
        <v>1089547</v>
      </c>
      <c r="N2899" s="346">
        <v>1601879</v>
      </c>
      <c r="O2899" s="346">
        <v>3158327</v>
      </c>
      <c r="P2899" s="346">
        <v>1597313</v>
      </c>
      <c r="Q2899" s="352">
        <v>36321917</v>
      </c>
    </row>
    <row r="2900" spans="1:17" x14ac:dyDescent="0.25">
      <c r="A2900" s="381" t="s">
        <v>242</v>
      </c>
      <c r="B2900" s="346">
        <v>13237000</v>
      </c>
      <c r="C2900" s="346">
        <v>6108675</v>
      </c>
      <c r="D2900" s="346">
        <v>1636034</v>
      </c>
      <c r="E2900" s="346">
        <v>1907329</v>
      </c>
      <c r="F2900" s="346">
        <v>3493705</v>
      </c>
      <c r="G2900" s="346">
        <v>2807733</v>
      </c>
      <c r="H2900" s="352">
        <v>29190476</v>
      </c>
      <c r="J2900" s="381" t="s">
        <v>203</v>
      </c>
      <c r="K2900" s="346">
        <v>15428087</v>
      </c>
      <c r="L2900" s="346">
        <v>7912654</v>
      </c>
      <c r="M2900" s="346">
        <v>976941</v>
      </c>
      <c r="N2900" s="346">
        <v>1691362</v>
      </c>
      <c r="O2900" s="346">
        <v>2974539</v>
      </c>
      <c r="P2900" s="346">
        <v>1495021</v>
      </c>
      <c r="Q2900" s="352">
        <v>30478604</v>
      </c>
    </row>
    <row r="2901" spans="1:17" x14ac:dyDescent="0.25">
      <c r="A2901" s="381" t="s">
        <v>241</v>
      </c>
      <c r="B2901" s="346">
        <v>15055065</v>
      </c>
      <c r="C2901" s="346">
        <v>9284562</v>
      </c>
      <c r="D2901" s="346">
        <v>1428524</v>
      </c>
      <c r="E2901" s="346">
        <v>1643291</v>
      </c>
      <c r="F2901" s="346">
        <v>4463119</v>
      </c>
      <c r="G2901" s="346">
        <v>4129800</v>
      </c>
      <c r="H2901" s="352">
        <v>36004361</v>
      </c>
      <c r="J2901" s="381" t="s">
        <v>202</v>
      </c>
      <c r="K2901" s="346">
        <v>16199305</v>
      </c>
      <c r="L2901" s="346">
        <v>8486049</v>
      </c>
      <c r="M2901" s="346">
        <v>961174</v>
      </c>
      <c r="N2901" s="346">
        <v>1517841</v>
      </c>
      <c r="O2901" s="346">
        <v>2772272</v>
      </c>
      <c r="P2901" s="346">
        <v>1604914</v>
      </c>
      <c r="Q2901" s="352">
        <v>31541555</v>
      </c>
    </row>
    <row r="2902" spans="1:17" x14ac:dyDescent="0.25">
      <c r="A2902" s="381" t="s">
        <v>240</v>
      </c>
      <c r="B2902" s="346">
        <v>19489856</v>
      </c>
      <c r="C2902" s="346">
        <v>9371204</v>
      </c>
      <c r="D2902" s="346">
        <v>1476888</v>
      </c>
      <c r="E2902" s="346">
        <v>1692850</v>
      </c>
      <c r="F2902" s="346">
        <v>4499693</v>
      </c>
      <c r="G2902" s="346">
        <v>4244875</v>
      </c>
      <c r="H2902" s="352">
        <v>40775366</v>
      </c>
      <c r="J2902" s="381" t="s">
        <v>201</v>
      </c>
      <c r="K2902" s="346">
        <v>17973782</v>
      </c>
      <c r="L2902" s="346">
        <v>8756159</v>
      </c>
      <c r="M2902" s="346">
        <v>971901</v>
      </c>
      <c r="N2902" s="346">
        <v>1939602</v>
      </c>
      <c r="O2902" s="346">
        <v>2945399</v>
      </c>
      <c r="P2902" s="346">
        <v>1264853</v>
      </c>
      <c r="Q2902" s="352">
        <v>33851696</v>
      </c>
    </row>
    <row r="2903" spans="1:17" x14ac:dyDescent="0.25">
      <c r="A2903" s="365" t="s">
        <v>1854</v>
      </c>
      <c r="B2903" s="24">
        <v>277140903</v>
      </c>
      <c r="C2903" s="24">
        <v>145800175</v>
      </c>
      <c r="D2903" s="24">
        <v>19827290</v>
      </c>
      <c r="E2903" s="24">
        <v>32963745</v>
      </c>
      <c r="F2903" s="24">
        <v>71581871</v>
      </c>
      <c r="G2903" s="24">
        <v>44299526</v>
      </c>
      <c r="H2903" s="24">
        <v>591613510</v>
      </c>
      <c r="J2903" s="381" t="s">
        <v>200</v>
      </c>
      <c r="K2903" s="346">
        <v>14194579</v>
      </c>
      <c r="L2903" s="346">
        <v>8452661</v>
      </c>
      <c r="M2903" s="346">
        <v>898666</v>
      </c>
      <c r="N2903" s="346">
        <v>1677326</v>
      </c>
      <c r="O2903" s="346">
        <v>2809431</v>
      </c>
      <c r="P2903" s="346">
        <v>1078326</v>
      </c>
      <c r="Q2903" s="352">
        <v>29110989</v>
      </c>
    </row>
    <row r="2904" spans="1:17" x14ac:dyDescent="0.25">
      <c r="A2904" s="374" t="s">
        <v>1852</v>
      </c>
      <c r="B2904" s="414">
        <v>13857045.15</v>
      </c>
      <c r="C2904" s="414">
        <v>7290008.75</v>
      </c>
      <c r="D2904" s="414">
        <v>991364.5</v>
      </c>
      <c r="E2904" s="414">
        <v>1648187.25</v>
      </c>
      <c r="F2904" s="414">
        <v>3579093.55</v>
      </c>
      <c r="G2904" s="414">
        <v>2214976.2999999998</v>
      </c>
      <c r="H2904" s="414">
        <v>29580675.5</v>
      </c>
      <c r="I2904" s="34">
        <v>0</v>
      </c>
      <c r="J2904" s="381" t="s">
        <v>199</v>
      </c>
      <c r="K2904" s="346">
        <v>17365641</v>
      </c>
      <c r="L2904" s="346">
        <v>10834078</v>
      </c>
      <c r="M2904" s="346">
        <v>1238759</v>
      </c>
      <c r="N2904" s="346">
        <v>2521817</v>
      </c>
      <c r="O2904" s="346">
        <v>3579790</v>
      </c>
      <c r="P2904" s="346">
        <v>1163793</v>
      </c>
      <c r="Q2904" s="352">
        <v>36703878</v>
      </c>
    </row>
    <row r="2905" spans="1:17" x14ac:dyDescent="0.25">
      <c r="J2905" s="365" t="s">
        <v>1856</v>
      </c>
      <c r="K2905" s="24">
        <f>SUM(K2883:K2904)</f>
        <v>456781554</v>
      </c>
      <c r="L2905" s="24">
        <f t="shared" ref="L2905:Q2905" si="0">SUM(L2883:L2904)</f>
        <v>222700341</v>
      </c>
      <c r="M2905" s="24">
        <f t="shared" si="0"/>
        <v>34983306</v>
      </c>
      <c r="N2905" s="24">
        <f t="shared" si="0"/>
        <v>47758700</v>
      </c>
      <c r="O2905" s="24">
        <f t="shared" si="0"/>
        <v>111226987</v>
      </c>
      <c r="P2905" s="24">
        <f t="shared" si="0"/>
        <v>30018813</v>
      </c>
      <c r="Q2905" s="24">
        <f t="shared" si="0"/>
        <v>903469701</v>
      </c>
    </row>
    <row r="2906" spans="1:17" x14ac:dyDescent="0.25">
      <c r="A2906" s="381" t="s">
        <v>239</v>
      </c>
      <c r="B2906" s="346">
        <v>14478238</v>
      </c>
      <c r="C2906" s="346">
        <v>7746897</v>
      </c>
      <c r="D2906" s="346">
        <v>1215911</v>
      </c>
      <c r="E2906" s="346">
        <v>1588565</v>
      </c>
      <c r="F2906" s="346">
        <v>5082340</v>
      </c>
      <c r="G2906" s="346">
        <v>3419206</v>
      </c>
      <c r="H2906" s="352">
        <v>33531157</v>
      </c>
      <c r="J2906" s="374" t="s">
        <v>1857</v>
      </c>
      <c r="K2906" s="356">
        <f>K2905/22</f>
        <v>20762797.90909091</v>
      </c>
      <c r="L2906" s="356">
        <f t="shared" ref="L2906:Q2906" si="1">L2905/22</f>
        <v>10122742.772727273</v>
      </c>
      <c r="M2906" s="356">
        <f t="shared" si="1"/>
        <v>1590150.2727272727</v>
      </c>
      <c r="N2906" s="356">
        <f t="shared" si="1"/>
        <v>2170850</v>
      </c>
      <c r="O2906" s="356">
        <f t="shared" si="1"/>
        <v>5055772.1363636367</v>
      </c>
      <c r="P2906" s="356">
        <f t="shared" si="1"/>
        <v>1364491.5</v>
      </c>
      <c r="Q2906" s="356">
        <f t="shared" si="1"/>
        <v>41066804.590909094</v>
      </c>
    </row>
    <row r="2907" spans="1:17" x14ac:dyDescent="0.25">
      <c r="A2907" s="381" t="s">
        <v>238</v>
      </c>
      <c r="B2907" s="346">
        <v>12001130</v>
      </c>
      <c r="C2907" s="346">
        <v>9522391</v>
      </c>
      <c r="D2907" s="346">
        <v>903044</v>
      </c>
      <c r="E2907" s="346">
        <v>1601275</v>
      </c>
      <c r="F2907" s="346">
        <v>3392146</v>
      </c>
      <c r="G2907" s="346">
        <v>2277457</v>
      </c>
      <c r="H2907" s="352">
        <v>29697443</v>
      </c>
    </row>
    <row r="2908" spans="1:17" x14ac:dyDescent="0.25">
      <c r="A2908" s="381" t="s">
        <v>237</v>
      </c>
      <c r="B2908" s="346">
        <v>11799486</v>
      </c>
      <c r="C2908" s="346">
        <v>9789864</v>
      </c>
      <c r="D2908" s="346">
        <v>793044</v>
      </c>
      <c r="E2908" s="346">
        <v>3096061</v>
      </c>
      <c r="F2908" s="346">
        <v>3602063</v>
      </c>
      <c r="G2908" s="346">
        <v>1974327</v>
      </c>
      <c r="H2908" s="352">
        <v>31054845</v>
      </c>
      <c r="J2908" s="381" t="s">
        <v>198</v>
      </c>
      <c r="K2908" s="346">
        <v>13606273</v>
      </c>
      <c r="L2908" s="346">
        <v>8537833</v>
      </c>
      <c r="M2908" s="346">
        <v>1071063</v>
      </c>
      <c r="N2908" s="346">
        <v>2075909</v>
      </c>
      <c r="O2908" s="346">
        <v>3127200</v>
      </c>
      <c r="P2908" s="346">
        <v>1057290</v>
      </c>
      <c r="Q2908" s="352">
        <v>29475568</v>
      </c>
    </row>
    <row r="2909" spans="1:17" x14ac:dyDescent="0.25">
      <c r="A2909" s="381" t="s">
        <v>236</v>
      </c>
      <c r="B2909" s="346">
        <v>22573784</v>
      </c>
      <c r="C2909" s="346">
        <v>10325325</v>
      </c>
      <c r="D2909" s="346">
        <v>990064</v>
      </c>
      <c r="E2909" s="346">
        <v>2590432</v>
      </c>
      <c r="F2909" s="346">
        <v>3010556</v>
      </c>
      <c r="G2909" s="346">
        <v>2287662</v>
      </c>
      <c r="H2909" s="352">
        <v>41777823</v>
      </c>
      <c r="J2909" s="381" t="s">
        <v>197</v>
      </c>
      <c r="K2909" s="346">
        <v>12042879</v>
      </c>
      <c r="L2909" s="346">
        <v>9272548</v>
      </c>
      <c r="M2909" s="346">
        <v>883845</v>
      </c>
      <c r="N2909" s="346">
        <v>1757015</v>
      </c>
      <c r="O2909" s="346">
        <v>3875318</v>
      </c>
      <c r="P2909" s="346">
        <v>1309260</v>
      </c>
      <c r="Q2909" s="352">
        <v>29140865</v>
      </c>
    </row>
    <row r="2910" spans="1:17" x14ac:dyDescent="0.25">
      <c r="A2910" s="381" t="s">
        <v>235</v>
      </c>
      <c r="B2910" s="346">
        <v>16044284</v>
      </c>
      <c r="C2910" s="346">
        <v>9001770</v>
      </c>
      <c r="D2910" s="346">
        <v>813400</v>
      </c>
      <c r="E2910" s="346">
        <v>3258601</v>
      </c>
      <c r="F2910" s="346">
        <v>3614987</v>
      </c>
      <c r="G2910" s="346">
        <v>1741813</v>
      </c>
      <c r="H2910" s="352">
        <v>34474855</v>
      </c>
      <c r="J2910" s="381" t="s">
        <v>1862</v>
      </c>
      <c r="K2910" s="346">
        <v>3636713</v>
      </c>
      <c r="L2910" s="346">
        <v>602063</v>
      </c>
      <c r="M2910" s="346">
        <v>157753</v>
      </c>
      <c r="N2910" s="346">
        <v>410</v>
      </c>
      <c r="O2910" s="346">
        <v>0</v>
      </c>
      <c r="P2910" s="346">
        <v>0</v>
      </c>
      <c r="Q2910" s="352">
        <v>4396939</v>
      </c>
    </row>
    <row r="2911" spans="1:17" x14ac:dyDescent="0.25">
      <c r="A2911" s="381" t="s">
        <v>234</v>
      </c>
      <c r="B2911" s="346">
        <v>10836661</v>
      </c>
      <c r="C2911" s="346">
        <v>6546283</v>
      </c>
      <c r="D2911" s="346">
        <v>986247</v>
      </c>
      <c r="E2911" s="346">
        <v>2110860</v>
      </c>
      <c r="F2911" s="346">
        <v>2867003</v>
      </c>
      <c r="G2911" s="346">
        <v>1308311</v>
      </c>
      <c r="H2911" s="352">
        <v>24655365</v>
      </c>
      <c r="J2911" s="381" t="s">
        <v>195</v>
      </c>
      <c r="K2911" s="346">
        <v>6610310</v>
      </c>
      <c r="L2911" s="346">
        <v>6631877</v>
      </c>
      <c r="M2911" s="346">
        <v>553273</v>
      </c>
      <c r="N2911" s="346">
        <v>1273275</v>
      </c>
      <c r="O2911" s="346">
        <v>2091504</v>
      </c>
      <c r="P2911" s="346">
        <v>694722</v>
      </c>
      <c r="Q2911" s="352">
        <v>17854961</v>
      </c>
    </row>
    <row r="2912" spans="1:17" x14ac:dyDescent="0.25">
      <c r="A2912" s="381" t="s">
        <v>233</v>
      </c>
      <c r="B2912" s="346">
        <v>16631761</v>
      </c>
      <c r="C2912" s="346">
        <v>6369450</v>
      </c>
      <c r="D2912" s="346">
        <v>865979</v>
      </c>
      <c r="E2912" s="346">
        <v>2340772</v>
      </c>
      <c r="F2912" s="346">
        <v>2733601</v>
      </c>
      <c r="G2912" s="346">
        <v>1150438</v>
      </c>
      <c r="H2912" s="352">
        <v>30092001</v>
      </c>
      <c r="J2912" s="381" t="s">
        <v>194</v>
      </c>
      <c r="K2912" s="346">
        <v>11199110</v>
      </c>
      <c r="L2912" s="346">
        <v>9530819</v>
      </c>
      <c r="M2912" s="346">
        <v>822291</v>
      </c>
      <c r="N2912" s="346">
        <v>1671690</v>
      </c>
      <c r="O2912" s="346">
        <v>3216314</v>
      </c>
      <c r="P2912" s="346">
        <v>952450</v>
      </c>
      <c r="Q2912" s="352">
        <v>27392674</v>
      </c>
    </row>
    <row r="2913" spans="1:17" x14ac:dyDescent="0.25">
      <c r="A2913" s="381" t="s">
        <v>232</v>
      </c>
      <c r="B2913" s="346">
        <v>24458697</v>
      </c>
      <c r="C2913" s="346">
        <v>7838351</v>
      </c>
      <c r="D2913" s="346">
        <v>1217673</v>
      </c>
      <c r="E2913" s="346">
        <v>2450569</v>
      </c>
      <c r="F2913" s="346">
        <v>3034714</v>
      </c>
      <c r="G2913" s="346">
        <v>1287542</v>
      </c>
      <c r="H2913" s="352">
        <v>40287546</v>
      </c>
      <c r="J2913" s="381" t="s">
        <v>193</v>
      </c>
      <c r="K2913" s="346">
        <v>17421101</v>
      </c>
      <c r="L2913" s="346">
        <v>10131841</v>
      </c>
      <c r="M2913" s="346">
        <v>1497742</v>
      </c>
      <c r="N2913" s="346">
        <v>2386768</v>
      </c>
      <c r="O2913" s="346">
        <v>4679406</v>
      </c>
      <c r="P2913" s="346">
        <v>1339867</v>
      </c>
      <c r="Q2913" s="352">
        <v>37456725</v>
      </c>
    </row>
    <row r="2914" spans="1:17" x14ac:dyDescent="0.25">
      <c r="A2914" s="381" t="s">
        <v>231</v>
      </c>
      <c r="B2914" s="346">
        <v>18274624</v>
      </c>
      <c r="C2914" s="346">
        <v>9607828</v>
      </c>
      <c r="D2914" s="346">
        <v>989200</v>
      </c>
      <c r="E2914" s="346">
        <v>3175642</v>
      </c>
      <c r="F2914" s="346">
        <v>3182542</v>
      </c>
      <c r="G2914" s="346">
        <v>1531791</v>
      </c>
      <c r="H2914" s="352">
        <v>36761627</v>
      </c>
      <c r="J2914" s="381" t="s">
        <v>192</v>
      </c>
      <c r="K2914" s="346">
        <v>10108752</v>
      </c>
      <c r="L2914" s="346">
        <v>7669744</v>
      </c>
      <c r="M2914" s="346">
        <v>765744</v>
      </c>
      <c r="N2914" s="346">
        <v>2015674</v>
      </c>
      <c r="O2914" s="346">
        <v>3440391</v>
      </c>
      <c r="P2914" s="346">
        <v>946181</v>
      </c>
      <c r="Q2914" s="352">
        <v>24946486</v>
      </c>
    </row>
    <row r="2915" spans="1:17" x14ac:dyDescent="0.25">
      <c r="A2915" s="381" t="s">
        <v>230</v>
      </c>
      <c r="B2915" s="346">
        <v>24279876</v>
      </c>
      <c r="C2915" s="346">
        <v>9433268</v>
      </c>
      <c r="D2915" s="346">
        <v>905787</v>
      </c>
      <c r="E2915" s="346">
        <v>2488406</v>
      </c>
      <c r="F2915" s="346">
        <v>2342504</v>
      </c>
      <c r="G2915" s="346">
        <v>1205688</v>
      </c>
      <c r="H2915" s="352">
        <v>40655529</v>
      </c>
      <c r="J2915" s="381" t="s">
        <v>349</v>
      </c>
      <c r="K2915" s="346">
        <v>9254390</v>
      </c>
      <c r="L2915" s="346">
        <v>6561052</v>
      </c>
      <c r="M2915" s="346">
        <v>673813</v>
      </c>
      <c r="N2915" s="346">
        <v>2440744</v>
      </c>
      <c r="O2915" s="346">
        <v>2777083</v>
      </c>
      <c r="P2915" s="346">
        <v>836915</v>
      </c>
      <c r="Q2915" s="352">
        <v>22543997</v>
      </c>
    </row>
    <row r="2916" spans="1:17" x14ac:dyDescent="0.25">
      <c r="A2916" s="381" t="s">
        <v>229</v>
      </c>
      <c r="B2916" s="346">
        <v>21111861</v>
      </c>
      <c r="C2916" s="346">
        <v>10434948</v>
      </c>
      <c r="D2916" s="346">
        <v>1148789</v>
      </c>
      <c r="E2916" s="346">
        <v>1977716</v>
      </c>
      <c r="F2916" s="346">
        <v>3551279</v>
      </c>
      <c r="G2916" s="346">
        <v>1571514</v>
      </c>
      <c r="H2916" s="352">
        <v>39796107</v>
      </c>
      <c r="J2916" s="381" t="s">
        <v>191</v>
      </c>
      <c r="K2916" s="346">
        <v>7917005</v>
      </c>
      <c r="L2916" s="346">
        <v>7578003</v>
      </c>
      <c r="M2916" s="346">
        <v>779711</v>
      </c>
      <c r="N2916" s="346">
        <v>2229981</v>
      </c>
      <c r="O2916" s="346">
        <v>3000613</v>
      </c>
      <c r="P2916" s="346">
        <v>938134</v>
      </c>
      <c r="Q2916" s="352">
        <v>22443447</v>
      </c>
    </row>
    <row r="2917" spans="1:17" x14ac:dyDescent="0.25">
      <c r="A2917" s="381" t="s">
        <v>228</v>
      </c>
      <c r="B2917" s="346">
        <v>15879251</v>
      </c>
      <c r="C2917" s="346">
        <v>7185493</v>
      </c>
      <c r="D2917" s="346">
        <v>786577</v>
      </c>
      <c r="E2917" s="346">
        <v>1995422</v>
      </c>
      <c r="F2917" s="346">
        <v>3598398</v>
      </c>
      <c r="G2917" s="346">
        <v>864901</v>
      </c>
      <c r="H2917" s="352">
        <v>30310042</v>
      </c>
      <c r="J2917" s="381" t="s">
        <v>190</v>
      </c>
      <c r="K2917" s="346">
        <v>9244998</v>
      </c>
      <c r="L2917" s="346">
        <v>7355894</v>
      </c>
      <c r="M2917" s="346">
        <v>718930</v>
      </c>
      <c r="N2917" s="346">
        <v>2349724</v>
      </c>
      <c r="O2917" s="346">
        <v>2943905</v>
      </c>
      <c r="P2917" s="346">
        <v>931810</v>
      </c>
      <c r="Q2917" s="352">
        <v>23545261</v>
      </c>
    </row>
    <row r="2918" spans="1:17" x14ac:dyDescent="0.25">
      <c r="A2918" s="381" t="s">
        <v>227</v>
      </c>
      <c r="B2918" s="346">
        <v>19072281</v>
      </c>
      <c r="C2918" s="346">
        <v>7347941</v>
      </c>
      <c r="D2918" s="346">
        <v>919123</v>
      </c>
      <c r="E2918" s="346">
        <v>2039499</v>
      </c>
      <c r="F2918" s="346">
        <v>3618761</v>
      </c>
      <c r="G2918" s="346">
        <v>807264</v>
      </c>
      <c r="H2918" s="352">
        <v>33804869</v>
      </c>
      <c r="J2918" s="381" t="s">
        <v>189</v>
      </c>
      <c r="K2918" s="346">
        <v>8280912</v>
      </c>
      <c r="L2918" s="346">
        <v>7016281</v>
      </c>
      <c r="M2918" s="346">
        <v>662683</v>
      </c>
      <c r="N2918" s="346">
        <v>2196101</v>
      </c>
      <c r="O2918" s="346">
        <v>2657195</v>
      </c>
      <c r="P2918" s="346">
        <v>784560</v>
      </c>
      <c r="Q2918" s="352">
        <v>21597732</v>
      </c>
    </row>
    <row r="2919" spans="1:17" x14ac:dyDescent="0.25">
      <c r="A2919" s="381" t="s">
        <v>226</v>
      </c>
      <c r="B2919" s="346">
        <v>30486886</v>
      </c>
      <c r="C2919" s="346">
        <v>9122103</v>
      </c>
      <c r="D2919" s="346">
        <v>979756</v>
      </c>
      <c r="E2919" s="346">
        <v>2768805</v>
      </c>
      <c r="F2919" s="346">
        <v>2822712</v>
      </c>
      <c r="G2919" s="346">
        <v>1112090</v>
      </c>
      <c r="H2919" s="352">
        <v>47292352</v>
      </c>
      <c r="J2919" s="381" t="s">
        <v>188</v>
      </c>
      <c r="K2919" s="346">
        <v>7800699</v>
      </c>
      <c r="L2919" s="346">
        <v>7228638</v>
      </c>
      <c r="M2919" s="346">
        <v>668278</v>
      </c>
      <c r="N2919" s="346">
        <v>2082133</v>
      </c>
      <c r="O2919" s="346">
        <v>2395438</v>
      </c>
      <c r="P2919" s="346">
        <v>772007</v>
      </c>
      <c r="Q2919" s="352">
        <v>20947193</v>
      </c>
    </row>
    <row r="2920" spans="1:17" x14ac:dyDescent="0.25">
      <c r="A2920" s="381" t="s">
        <v>225</v>
      </c>
      <c r="B2920" s="346">
        <v>45532146</v>
      </c>
      <c r="C2920" s="346">
        <v>8256985</v>
      </c>
      <c r="D2920" s="346">
        <v>878565</v>
      </c>
      <c r="E2920" s="346">
        <v>2265423</v>
      </c>
      <c r="F2920" s="346">
        <v>2197596</v>
      </c>
      <c r="G2920" s="346">
        <v>1164901</v>
      </c>
      <c r="H2920" s="352">
        <v>60295616</v>
      </c>
      <c r="J2920" s="381" t="s">
        <v>187</v>
      </c>
      <c r="K2920" s="346">
        <v>13192597</v>
      </c>
      <c r="L2920" s="346">
        <v>8941314</v>
      </c>
      <c r="M2920" s="346">
        <v>1063975</v>
      </c>
      <c r="N2920" s="346">
        <v>1957362</v>
      </c>
      <c r="O2920" s="346">
        <v>3527436</v>
      </c>
      <c r="P2920" s="346">
        <v>912681</v>
      </c>
      <c r="Q2920" s="352">
        <v>29595365</v>
      </c>
    </row>
    <row r="2921" spans="1:17" x14ac:dyDescent="0.25">
      <c r="A2921" s="381" t="s">
        <v>224</v>
      </c>
      <c r="B2921" s="346">
        <v>40879683</v>
      </c>
      <c r="C2921" s="346">
        <v>7274283</v>
      </c>
      <c r="D2921" s="346">
        <v>861044</v>
      </c>
      <c r="E2921" s="346">
        <v>2009894</v>
      </c>
      <c r="F2921" s="346">
        <v>2671022</v>
      </c>
      <c r="G2921" s="346">
        <v>1272273</v>
      </c>
      <c r="H2921" s="352">
        <v>54968199</v>
      </c>
      <c r="J2921" s="381" t="s">
        <v>186</v>
      </c>
      <c r="K2921" s="346">
        <v>8546858</v>
      </c>
      <c r="L2921" s="346">
        <v>6761939</v>
      </c>
      <c r="M2921" s="346">
        <v>771101</v>
      </c>
      <c r="N2921" s="346">
        <v>1607055</v>
      </c>
      <c r="O2921" s="346">
        <v>2490490</v>
      </c>
      <c r="P2921" s="346">
        <v>835747</v>
      </c>
      <c r="Q2921" s="352">
        <v>21013190</v>
      </c>
    </row>
    <row r="2922" spans="1:17" x14ac:dyDescent="0.25">
      <c r="A2922" s="381" t="s">
        <v>223</v>
      </c>
      <c r="B2922" s="346">
        <v>23690367</v>
      </c>
      <c r="C2922" s="346">
        <v>6184092</v>
      </c>
      <c r="D2922" s="346">
        <v>821767</v>
      </c>
      <c r="E2922" s="346">
        <v>1916474</v>
      </c>
      <c r="F2922" s="346">
        <v>2491283</v>
      </c>
      <c r="G2922" s="346">
        <v>1160620</v>
      </c>
      <c r="H2922" s="352">
        <v>36264603</v>
      </c>
      <c r="J2922" s="381" t="s">
        <v>185</v>
      </c>
      <c r="K2922" s="346">
        <v>13021858</v>
      </c>
      <c r="L2922" s="346">
        <v>8738606</v>
      </c>
      <c r="M2922" s="346">
        <v>858030</v>
      </c>
      <c r="N2922" s="346">
        <v>1955543</v>
      </c>
      <c r="O2922" s="346">
        <v>2867817</v>
      </c>
      <c r="P2922" s="346">
        <v>1070168</v>
      </c>
      <c r="Q2922" s="352">
        <v>28512022</v>
      </c>
    </row>
    <row r="2923" spans="1:17" x14ac:dyDescent="0.25">
      <c r="A2923" s="381" t="s">
        <v>222</v>
      </c>
      <c r="B2923" s="346">
        <v>15838414</v>
      </c>
      <c r="C2923" s="346">
        <v>8757318</v>
      </c>
      <c r="D2923" s="346">
        <v>949707</v>
      </c>
      <c r="E2923" s="346">
        <v>2260172</v>
      </c>
      <c r="F2923" s="346">
        <v>3433242</v>
      </c>
      <c r="G2923" s="346">
        <v>1036909</v>
      </c>
      <c r="H2923" s="352">
        <v>32275762</v>
      </c>
      <c r="J2923" s="381" t="s">
        <v>184</v>
      </c>
      <c r="K2923" s="346">
        <v>9219444</v>
      </c>
      <c r="L2923" s="346">
        <v>6359587</v>
      </c>
      <c r="M2923" s="346">
        <v>677991</v>
      </c>
      <c r="N2923" s="346">
        <v>1970740</v>
      </c>
      <c r="O2923" s="346">
        <v>2410619</v>
      </c>
      <c r="P2923" s="346">
        <v>715950</v>
      </c>
      <c r="Q2923" s="352">
        <v>21354331</v>
      </c>
    </row>
    <row r="2924" spans="1:17" x14ac:dyDescent="0.25">
      <c r="A2924" s="381" t="s">
        <v>221</v>
      </c>
      <c r="B2924" s="346">
        <v>21337068</v>
      </c>
      <c r="C2924" s="346">
        <v>8755605</v>
      </c>
      <c r="D2924" s="346">
        <v>957006</v>
      </c>
      <c r="E2924" s="346">
        <v>1919084</v>
      </c>
      <c r="F2924" s="346">
        <v>3015319</v>
      </c>
      <c r="G2924" s="346">
        <v>1046778</v>
      </c>
      <c r="H2924" s="352">
        <v>37030860</v>
      </c>
      <c r="J2924" s="381" t="s">
        <v>183</v>
      </c>
      <c r="K2924" s="346">
        <v>13716250</v>
      </c>
      <c r="L2924" s="346">
        <v>9124924</v>
      </c>
      <c r="M2924" s="346">
        <v>970945</v>
      </c>
      <c r="N2924" s="346">
        <v>1865056</v>
      </c>
      <c r="O2924" s="346">
        <v>3108199</v>
      </c>
      <c r="P2924" s="346">
        <v>1089643</v>
      </c>
      <c r="Q2924" s="352">
        <v>29875017</v>
      </c>
    </row>
    <row r="2925" spans="1:17" x14ac:dyDescent="0.25">
      <c r="A2925" s="374" t="s">
        <v>1853</v>
      </c>
      <c r="B2925" s="356">
        <f>SUM(B2906:B2924)</f>
        <v>405206498</v>
      </c>
      <c r="C2925" s="356">
        <f t="shared" ref="C2925:H2925" si="2">SUM(C2906:C2924)</f>
        <v>159500195</v>
      </c>
      <c r="D2925" s="356">
        <f t="shared" si="2"/>
        <v>17982683</v>
      </c>
      <c r="E2925" s="356">
        <f t="shared" si="2"/>
        <v>43853672</v>
      </c>
      <c r="F2925" s="356">
        <f t="shared" si="2"/>
        <v>60262068</v>
      </c>
      <c r="G2925" s="356">
        <f t="shared" si="2"/>
        <v>28221485</v>
      </c>
      <c r="H2925" s="356">
        <f t="shared" si="2"/>
        <v>715026601</v>
      </c>
      <c r="J2925" s="381" t="s">
        <v>182</v>
      </c>
      <c r="K2925" s="346">
        <v>11764621</v>
      </c>
      <c r="L2925" s="346">
        <v>7372266</v>
      </c>
      <c r="M2925" s="346">
        <v>769734</v>
      </c>
      <c r="N2925" s="346">
        <v>1605398</v>
      </c>
      <c r="O2925" s="346">
        <v>2780758</v>
      </c>
      <c r="P2925" s="346">
        <v>826140</v>
      </c>
      <c r="Q2925" s="352">
        <v>25118917</v>
      </c>
    </row>
    <row r="2926" spans="1:17" x14ac:dyDescent="0.25">
      <c r="A2926" s="374" t="s">
        <v>1855</v>
      </c>
      <c r="B2926" s="356">
        <f>B2925/19</f>
        <v>21326657.789473683</v>
      </c>
      <c r="C2926" s="356">
        <f t="shared" ref="C2926:H2926" si="3">C2925/19</f>
        <v>8394747.1052631587</v>
      </c>
      <c r="D2926" s="356">
        <f t="shared" si="3"/>
        <v>946457</v>
      </c>
      <c r="E2926" s="356">
        <f t="shared" si="3"/>
        <v>2308088</v>
      </c>
      <c r="F2926" s="356">
        <f t="shared" si="3"/>
        <v>3171687.789473684</v>
      </c>
      <c r="G2926" s="356">
        <f t="shared" si="3"/>
        <v>1485341.3157894737</v>
      </c>
      <c r="H2926" s="356">
        <f t="shared" si="3"/>
        <v>37632979</v>
      </c>
      <c r="J2926" s="381" t="s">
        <v>181</v>
      </c>
      <c r="K2926" s="346">
        <v>9024740</v>
      </c>
      <c r="L2926" s="346">
        <v>5839971</v>
      </c>
      <c r="M2926" s="346">
        <v>656244</v>
      </c>
      <c r="N2926" s="346">
        <v>1976135</v>
      </c>
      <c r="O2926" s="346">
        <v>2154166</v>
      </c>
      <c r="P2926" s="346">
        <v>760896</v>
      </c>
      <c r="Q2926" s="352">
        <v>20412152</v>
      </c>
    </row>
    <row r="2927" spans="1:17" x14ac:dyDescent="0.25">
      <c r="J2927" s="381" t="s">
        <v>180</v>
      </c>
      <c r="K2927" s="346">
        <v>10329999</v>
      </c>
      <c r="L2927" s="346">
        <v>6994847</v>
      </c>
      <c r="M2927" s="346">
        <v>797473</v>
      </c>
      <c r="N2927" s="346">
        <v>2481936</v>
      </c>
      <c r="O2927" s="346">
        <v>2328741</v>
      </c>
      <c r="P2927" s="346">
        <v>1039654</v>
      </c>
      <c r="Q2927" s="352">
        <v>23972650</v>
      </c>
    </row>
    <row r="2928" spans="1:17" x14ac:dyDescent="0.25">
      <c r="J2928" s="381" t="s">
        <v>179</v>
      </c>
      <c r="K2928" s="346">
        <v>17485645</v>
      </c>
      <c r="L2928" s="346">
        <v>6440867</v>
      </c>
      <c r="M2928" s="346">
        <v>832578</v>
      </c>
      <c r="N2928" s="346">
        <v>2272384</v>
      </c>
      <c r="O2928" s="346">
        <v>2774631</v>
      </c>
      <c r="P2928" s="346">
        <v>877855</v>
      </c>
      <c r="Q2928" s="352">
        <v>30683960</v>
      </c>
    </row>
    <row r="2929" spans="1:17" x14ac:dyDescent="0.25">
      <c r="J2929" s="381" t="s">
        <v>178</v>
      </c>
      <c r="K2929" s="346">
        <v>15363944</v>
      </c>
      <c r="L2929" s="346">
        <v>8709516</v>
      </c>
      <c r="M2929" s="346">
        <v>1678929</v>
      </c>
      <c r="N2929" s="346">
        <v>1767726</v>
      </c>
      <c r="O2929" s="346">
        <v>2975086</v>
      </c>
      <c r="P2929" s="346">
        <v>756568</v>
      </c>
      <c r="Q2929" s="352">
        <v>31251769</v>
      </c>
    </row>
    <row r="2930" spans="1:17" x14ac:dyDescent="0.25">
      <c r="J2930" s="371" t="s">
        <v>1860</v>
      </c>
      <c r="K2930" s="24">
        <f>SUM(K2908:K2929)</f>
        <v>238789098</v>
      </c>
      <c r="L2930" s="24">
        <f t="shared" ref="L2930:Q2930" si="4">SUM(L2908:L2929)</f>
        <v>163400430</v>
      </c>
      <c r="M2930" s="24">
        <f t="shared" si="4"/>
        <v>18332126</v>
      </c>
      <c r="N2930" s="24">
        <f t="shared" si="4"/>
        <v>41938759</v>
      </c>
      <c r="O2930" s="24">
        <f t="shared" si="4"/>
        <v>61622310</v>
      </c>
      <c r="P2930" s="24">
        <f t="shared" si="4"/>
        <v>19448498</v>
      </c>
      <c r="Q2930" s="24">
        <f t="shared" si="4"/>
        <v>543531221</v>
      </c>
    </row>
    <row r="2931" spans="1:17" x14ac:dyDescent="0.25">
      <c r="J2931" s="374" t="s">
        <v>1861</v>
      </c>
      <c r="K2931" s="356">
        <f>K2930/21</f>
        <v>11370909.428571429</v>
      </c>
      <c r="L2931" s="356">
        <f t="shared" ref="L2931:Q2931" si="5">L2930/21</f>
        <v>7780972.8571428573</v>
      </c>
      <c r="M2931" s="356">
        <f t="shared" si="5"/>
        <v>872958.38095238095</v>
      </c>
      <c r="N2931" s="356">
        <f t="shared" si="5"/>
        <v>1997083.7619047619</v>
      </c>
      <c r="O2931" s="356">
        <f t="shared" si="5"/>
        <v>2934395.7142857141</v>
      </c>
      <c r="P2931" s="356">
        <f t="shared" si="5"/>
        <v>926118.95238095243</v>
      </c>
      <c r="Q2931" s="356">
        <f t="shared" si="5"/>
        <v>25882439.095238097</v>
      </c>
    </row>
    <row r="2932" spans="1:17" ht="31.5" customHeight="1" x14ac:dyDescent="0.25">
      <c r="J2932" s="489" t="s">
        <v>1863</v>
      </c>
      <c r="K2932" s="489"/>
      <c r="L2932" s="489"/>
      <c r="M2932" s="489"/>
      <c r="N2932" s="489"/>
      <c r="O2932" s="489"/>
      <c r="P2932" s="489"/>
      <c r="Q2932" s="489"/>
    </row>
    <row r="2934" spans="1:17" ht="30" customHeight="1" x14ac:dyDescent="0.25">
      <c r="A2934" s="461" t="s">
        <v>1162</v>
      </c>
      <c r="B2934" s="461"/>
      <c r="C2934" s="461"/>
      <c r="D2934" s="461"/>
      <c r="E2934" s="461"/>
      <c r="F2934" s="461"/>
      <c r="G2934" s="461"/>
      <c r="H2934" s="461"/>
      <c r="I2934" s="461"/>
      <c r="J2934" s="461"/>
      <c r="K2934" s="461"/>
      <c r="L2934" s="461"/>
      <c r="M2934" s="461"/>
      <c r="N2934" s="461"/>
      <c r="O2934" s="461"/>
      <c r="P2934" s="461"/>
      <c r="Q2934" s="461"/>
    </row>
    <row r="2935" spans="1:17" x14ac:dyDescent="0.25">
      <c r="M2935" s="488" t="s">
        <v>1326</v>
      </c>
      <c r="N2935" s="488"/>
      <c r="O2935" s="488"/>
      <c r="P2935" s="488"/>
      <c r="Q2935" s="488"/>
    </row>
    <row r="2936" spans="1:17" ht="35.25" customHeight="1" x14ac:dyDescent="0.3">
      <c r="A2936" s="134">
        <v>2026</v>
      </c>
    </row>
    <row r="2937" spans="1:17" ht="25.35" customHeight="1" x14ac:dyDescent="0.25">
      <c r="A2937" s="279" t="s">
        <v>177</v>
      </c>
      <c r="B2937" s="280" t="s">
        <v>0</v>
      </c>
      <c r="C2937" s="280" t="s">
        <v>1</v>
      </c>
      <c r="D2937" s="280" t="s">
        <v>2</v>
      </c>
      <c r="E2937" s="280" t="s">
        <v>877</v>
      </c>
      <c r="F2937" s="280" t="s">
        <v>50</v>
      </c>
      <c r="G2937" s="280" t="s">
        <v>52</v>
      </c>
      <c r="H2937" s="280" t="s">
        <v>13</v>
      </c>
      <c r="J2937" s="279" t="s">
        <v>177</v>
      </c>
      <c r="K2937" s="280" t="s">
        <v>0</v>
      </c>
      <c r="L2937" s="280" t="s">
        <v>1</v>
      </c>
      <c r="M2937" s="280" t="s">
        <v>2</v>
      </c>
      <c r="N2937" s="280" t="s">
        <v>877</v>
      </c>
      <c r="O2937" s="280" t="s">
        <v>50</v>
      </c>
      <c r="P2937" s="280" t="s">
        <v>52</v>
      </c>
      <c r="Q2937" s="280" t="s">
        <v>13</v>
      </c>
    </row>
    <row r="2938" spans="1:17" x14ac:dyDescent="0.25">
      <c r="A2938" s="381" t="s">
        <v>719</v>
      </c>
      <c r="B2938" s="346">
        <v>10329165</v>
      </c>
      <c r="C2938" s="346">
        <v>6729318</v>
      </c>
      <c r="D2938" s="346">
        <v>874439</v>
      </c>
      <c r="E2938" s="346">
        <v>1725773</v>
      </c>
      <c r="F2938" s="346">
        <v>2388859</v>
      </c>
      <c r="G2938" s="346">
        <v>681129</v>
      </c>
      <c r="H2938" s="352">
        <v>22728683</v>
      </c>
      <c r="J2938" s="381" t="s">
        <v>534</v>
      </c>
      <c r="K2938" s="346">
        <v>14296008</v>
      </c>
      <c r="L2938" s="346">
        <v>8102555</v>
      </c>
      <c r="M2938" s="346">
        <v>787043</v>
      </c>
      <c r="N2938" s="346">
        <v>1743283</v>
      </c>
      <c r="O2938" s="346">
        <v>1872918</v>
      </c>
      <c r="P2938" s="346">
        <v>886614</v>
      </c>
      <c r="Q2938" s="352">
        <v>27688421</v>
      </c>
    </row>
    <row r="2939" spans="1:17" x14ac:dyDescent="0.25">
      <c r="A2939" s="381" t="s">
        <v>493</v>
      </c>
      <c r="B2939" s="346">
        <v>12656077</v>
      </c>
      <c r="C2939" s="346">
        <v>7841663</v>
      </c>
      <c r="D2939" s="346">
        <v>1009340</v>
      </c>
      <c r="E2939" s="346">
        <v>1854254</v>
      </c>
      <c r="F2939" s="346">
        <v>3099605</v>
      </c>
      <c r="G2939" s="346">
        <v>781800</v>
      </c>
      <c r="H2939" s="352">
        <v>27242739</v>
      </c>
      <c r="J2939" s="381" t="s">
        <v>535</v>
      </c>
      <c r="K2939" s="346">
        <v>13957625</v>
      </c>
      <c r="L2939" s="346">
        <v>10516821</v>
      </c>
      <c r="M2939" s="346">
        <v>1104756</v>
      </c>
      <c r="N2939" s="346">
        <v>1560850</v>
      </c>
      <c r="O2939" s="346">
        <v>1957964</v>
      </c>
      <c r="P2939" s="346">
        <v>782252</v>
      </c>
      <c r="Q2939" s="352">
        <v>29880268</v>
      </c>
    </row>
    <row r="2940" spans="1:17" x14ac:dyDescent="0.25">
      <c r="A2940" s="381" t="s">
        <v>494</v>
      </c>
      <c r="B2940" s="346">
        <v>9502968</v>
      </c>
      <c r="C2940" s="346">
        <v>5658196</v>
      </c>
      <c r="D2940" s="346">
        <v>648561</v>
      </c>
      <c r="E2940" s="346">
        <v>1567106</v>
      </c>
      <c r="F2940" s="346">
        <v>2395312</v>
      </c>
      <c r="G2940" s="346">
        <v>619193</v>
      </c>
      <c r="H2940" s="352">
        <v>20391336</v>
      </c>
      <c r="J2940" s="381" t="s">
        <v>536</v>
      </c>
      <c r="K2940" s="346">
        <v>8530356</v>
      </c>
      <c r="L2940" s="346">
        <v>8010531</v>
      </c>
      <c r="M2940" s="346">
        <v>876137</v>
      </c>
      <c r="N2940" s="346">
        <v>2190104</v>
      </c>
      <c r="O2940" s="346">
        <v>2342945</v>
      </c>
      <c r="P2940" s="346">
        <v>1005466</v>
      </c>
      <c r="Q2940" s="352">
        <v>22955539</v>
      </c>
    </row>
    <row r="2941" spans="1:17" x14ac:dyDescent="0.25">
      <c r="A2941" s="381" t="s">
        <v>495</v>
      </c>
      <c r="B2941" s="346">
        <v>14741430</v>
      </c>
      <c r="C2941" s="346">
        <v>8078033</v>
      </c>
      <c r="D2941" s="346">
        <v>1231996</v>
      </c>
      <c r="E2941" s="346">
        <v>1883022</v>
      </c>
      <c r="F2941" s="346">
        <v>3715451</v>
      </c>
      <c r="G2941" s="346">
        <v>974851</v>
      </c>
      <c r="H2941" s="352">
        <v>30624783</v>
      </c>
      <c r="J2941" s="381" t="s">
        <v>537</v>
      </c>
      <c r="K2941" s="346">
        <v>10039920</v>
      </c>
      <c r="L2941" s="346">
        <v>7922185</v>
      </c>
      <c r="M2941" s="346">
        <v>577824</v>
      </c>
      <c r="N2941" s="346">
        <v>1884815</v>
      </c>
      <c r="O2941" s="346">
        <v>2389345</v>
      </c>
      <c r="P2941" s="346">
        <v>701916</v>
      </c>
      <c r="Q2941" s="352">
        <v>23516005</v>
      </c>
    </row>
    <row r="2942" spans="1:17" x14ac:dyDescent="0.25">
      <c r="A2942" s="381" t="s">
        <v>496</v>
      </c>
      <c r="B2942" s="346">
        <v>13736323</v>
      </c>
      <c r="C2942" s="346">
        <v>8780682</v>
      </c>
      <c r="D2942" s="346">
        <v>770886</v>
      </c>
      <c r="E2942" s="346">
        <v>2040504</v>
      </c>
      <c r="F2942" s="346">
        <v>3681314</v>
      </c>
      <c r="G2942" s="346">
        <v>1017526</v>
      </c>
      <c r="H2942" s="352">
        <v>30027235</v>
      </c>
      <c r="J2942" s="381" t="s">
        <v>538</v>
      </c>
      <c r="K2942" s="346">
        <v>14675359</v>
      </c>
      <c r="L2942" s="346">
        <v>8793301</v>
      </c>
      <c r="M2942" s="346">
        <v>799129</v>
      </c>
      <c r="N2942" s="346">
        <v>2015558</v>
      </c>
      <c r="O2942" s="346">
        <v>3677032</v>
      </c>
      <c r="P2942" s="346">
        <v>956910</v>
      </c>
      <c r="Q2942" s="352">
        <v>30917289</v>
      </c>
    </row>
    <row r="2943" spans="1:17" x14ac:dyDescent="0.25">
      <c r="A2943" s="381" t="s">
        <v>720</v>
      </c>
      <c r="B2943" s="346">
        <v>10758509</v>
      </c>
      <c r="C2943" s="346">
        <v>6889710</v>
      </c>
      <c r="D2943" s="346">
        <v>664943</v>
      </c>
      <c r="E2943" s="346">
        <v>1565401</v>
      </c>
      <c r="F2943" s="346">
        <v>2406905</v>
      </c>
      <c r="G2943" s="346">
        <v>805275</v>
      </c>
      <c r="H2943" s="352">
        <v>23090743</v>
      </c>
      <c r="J2943" s="381" t="s">
        <v>539</v>
      </c>
      <c r="K2943" s="346">
        <v>10398933</v>
      </c>
      <c r="L2943" s="346">
        <v>6801485</v>
      </c>
      <c r="M2943" s="346">
        <v>530916</v>
      </c>
      <c r="N2943" s="346">
        <v>1760560</v>
      </c>
      <c r="O2943" s="346">
        <v>2957625</v>
      </c>
      <c r="P2943" s="346">
        <v>696727</v>
      </c>
      <c r="Q2943" s="352">
        <v>23146246</v>
      </c>
    </row>
    <row r="2944" spans="1:17" x14ac:dyDescent="0.25">
      <c r="A2944" s="381" t="s">
        <v>498</v>
      </c>
      <c r="B2944" s="346">
        <v>8607198</v>
      </c>
      <c r="C2944" s="346">
        <v>6863829</v>
      </c>
      <c r="D2944" s="346">
        <v>619266</v>
      </c>
      <c r="E2944" s="346">
        <v>1582163</v>
      </c>
      <c r="F2944" s="346">
        <v>2447699</v>
      </c>
      <c r="G2944" s="346">
        <v>978920</v>
      </c>
      <c r="H2944" s="352">
        <v>21099075</v>
      </c>
      <c r="J2944" s="381" t="s">
        <v>730</v>
      </c>
      <c r="K2944" s="346">
        <v>8448856</v>
      </c>
      <c r="L2944" s="346">
        <v>6623563</v>
      </c>
      <c r="M2944" s="346">
        <v>728109</v>
      </c>
      <c r="N2944" s="346">
        <v>2333456</v>
      </c>
      <c r="O2944" s="346">
        <v>2398856</v>
      </c>
      <c r="P2944" s="346">
        <v>577117</v>
      </c>
      <c r="Q2944" s="352">
        <v>21109957</v>
      </c>
    </row>
    <row r="2945" spans="1:17" x14ac:dyDescent="0.25">
      <c r="A2945" s="381" t="s">
        <v>499</v>
      </c>
      <c r="B2945" s="346">
        <v>15272589</v>
      </c>
      <c r="C2945" s="346">
        <v>8378427</v>
      </c>
      <c r="D2945" s="346">
        <v>732140</v>
      </c>
      <c r="E2945" s="346">
        <v>2664914</v>
      </c>
      <c r="F2945" s="346">
        <v>2289351</v>
      </c>
      <c r="G2945" s="346">
        <v>1024046</v>
      </c>
      <c r="H2945" s="352">
        <v>30361467</v>
      </c>
      <c r="J2945" s="381" t="s">
        <v>541</v>
      </c>
      <c r="K2945" s="346">
        <v>12247099</v>
      </c>
      <c r="L2945" s="346">
        <v>7645070</v>
      </c>
      <c r="M2945" s="346">
        <v>695477</v>
      </c>
      <c r="N2945" s="346">
        <v>1877034</v>
      </c>
      <c r="O2945" s="346">
        <v>3076921</v>
      </c>
      <c r="P2945" s="346">
        <v>840284</v>
      </c>
      <c r="Q2945" s="352">
        <v>26381885</v>
      </c>
    </row>
    <row r="2946" spans="1:17" x14ac:dyDescent="0.25">
      <c r="A2946" s="381" t="s">
        <v>500</v>
      </c>
      <c r="B2946" s="346">
        <v>12897135</v>
      </c>
      <c r="C2946" s="346">
        <v>7241433</v>
      </c>
      <c r="D2946" s="346">
        <v>611379</v>
      </c>
      <c r="E2946" s="346">
        <v>2211655</v>
      </c>
      <c r="F2946" s="346">
        <v>2325492</v>
      </c>
      <c r="G2946" s="346">
        <v>923985</v>
      </c>
      <c r="H2946" s="352">
        <v>26211079</v>
      </c>
      <c r="J2946" s="381" t="s">
        <v>542</v>
      </c>
      <c r="K2946" s="346">
        <v>18771607</v>
      </c>
      <c r="L2946" s="346">
        <v>7316638</v>
      </c>
      <c r="M2946" s="346">
        <v>943686</v>
      </c>
      <c r="N2946" s="346">
        <v>1506913</v>
      </c>
      <c r="O2946" s="346">
        <v>3894571</v>
      </c>
      <c r="P2946" s="346">
        <v>794255</v>
      </c>
      <c r="Q2946" s="352">
        <v>33227670</v>
      </c>
    </row>
    <row r="2947" spans="1:17" x14ac:dyDescent="0.25">
      <c r="A2947" s="381" t="s">
        <v>501</v>
      </c>
      <c r="B2947" s="346">
        <v>10916076</v>
      </c>
      <c r="C2947" s="346">
        <v>7628179</v>
      </c>
      <c r="D2947" s="346">
        <v>792662</v>
      </c>
      <c r="E2947" s="346">
        <v>2566274</v>
      </c>
      <c r="F2947" s="346">
        <v>2175217</v>
      </c>
      <c r="G2947" s="346">
        <v>824093</v>
      </c>
      <c r="H2947" s="352">
        <v>24902501</v>
      </c>
      <c r="J2947" s="381" t="s">
        <v>543</v>
      </c>
      <c r="K2947" s="346">
        <v>14294170</v>
      </c>
      <c r="L2947" s="346">
        <v>7636103</v>
      </c>
      <c r="M2947" s="346">
        <v>778939</v>
      </c>
      <c r="N2947" s="346">
        <v>2313678</v>
      </c>
      <c r="O2947" s="346">
        <v>2465596</v>
      </c>
      <c r="P2947" s="346">
        <v>709143</v>
      </c>
      <c r="Q2947" s="352">
        <v>28197629</v>
      </c>
    </row>
    <row r="2948" spans="1:17" x14ac:dyDescent="0.25">
      <c r="A2948" s="381" t="s">
        <v>721</v>
      </c>
      <c r="B2948" s="346">
        <v>18466823</v>
      </c>
      <c r="C2948" s="346">
        <v>9756903</v>
      </c>
      <c r="D2948" s="346">
        <v>1042058</v>
      </c>
      <c r="E2948" s="346">
        <v>2369921</v>
      </c>
      <c r="F2948" s="346">
        <v>2192277</v>
      </c>
      <c r="G2948" s="346">
        <v>1272991</v>
      </c>
      <c r="H2948" s="352">
        <v>35100973</v>
      </c>
      <c r="J2948" s="381" t="s">
        <v>544</v>
      </c>
      <c r="K2948" s="346">
        <v>8617062</v>
      </c>
      <c r="L2948" s="346">
        <v>7603783</v>
      </c>
      <c r="M2948" s="346">
        <v>608784</v>
      </c>
      <c r="N2948" s="346">
        <v>1870325</v>
      </c>
      <c r="O2948" s="346">
        <v>2244030</v>
      </c>
      <c r="P2948" s="346">
        <v>767740</v>
      </c>
      <c r="Q2948" s="352">
        <v>21711724</v>
      </c>
    </row>
    <row r="2949" spans="1:17" x14ac:dyDescent="0.25">
      <c r="A2949" s="381" t="s">
        <v>503</v>
      </c>
      <c r="B2949" s="346">
        <v>18199157</v>
      </c>
      <c r="C2949" s="346">
        <v>10028442</v>
      </c>
      <c r="D2949" s="346">
        <v>1101291</v>
      </c>
      <c r="E2949" s="346">
        <v>2574634</v>
      </c>
      <c r="F2949" s="346">
        <v>2882610</v>
      </c>
      <c r="G2949" s="346">
        <v>958864</v>
      </c>
      <c r="H2949" s="352">
        <v>35744998</v>
      </c>
      <c r="J2949" s="381" t="s">
        <v>731</v>
      </c>
      <c r="K2949" s="346">
        <v>10239376</v>
      </c>
      <c r="L2949" s="346">
        <v>9729582</v>
      </c>
      <c r="M2949" s="346">
        <v>599819</v>
      </c>
      <c r="N2949" s="346">
        <v>1780937</v>
      </c>
      <c r="O2949" s="346">
        <v>2118631</v>
      </c>
      <c r="P2949" s="346">
        <v>731450</v>
      </c>
      <c r="Q2949" s="352">
        <v>25199795</v>
      </c>
    </row>
    <row r="2950" spans="1:17" x14ac:dyDescent="0.25">
      <c r="A2950" s="381" t="s">
        <v>504</v>
      </c>
      <c r="B2950" s="346">
        <v>22689832</v>
      </c>
      <c r="C2950" s="346">
        <v>9007325</v>
      </c>
      <c r="D2950" s="346">
        <v>1043007</v>
      </c>
      <c r="E2950" s="346">
        <v>1738135</v>
      </c>
      <c r="F2950" s="346">
        <v>2263021</v>
      </c>
      <c r="G2950" s="346">
        <v>897695</v>
      </c>
      <c r="H2950" s="352">
        <v>37639015</v>
      </c>
      <c r="J2950" s="381" t="s">
        <v>546</v>
      </c>
      <c r="K2950" s="346">
        <v>8913926</v>
      </c>
      <c r="L2950" s="346">
        <v>7614284</v>
      </c>
      <c r="M2950" s="346">
        <v>592796</v>
      </c>
      <c r="N2950" s="346">
        <v>1949957</v>
      </c>
      <c r="O2950" s="346">
        <v>2491617</v>
      </c>
      <c r="P2950" s="346">
        <v>581802</v>
      </c>
      <c r="Q2950" s="352">
        <v>22144382</v>
      </c>
    </row>
    <row r="2951" spans="1:17" x14ac:dyDescent="0.25">
      <c r="A2951" s="381" t="s">
        <v>505</v>
      </c>
      <c r="B2951" s="346">
        <v>25205530</v>
      </c>
      <c r="C2951" s="346">
        <v>8296919</v>
      </c>
      <c r="D2951" s="346">
        <v>1111493</v>
      </c>
      <c r="E2951" s="346">
        <v>1765158</v>
      </c>
      <c r="F2951" s="346">
        <v>3040298</v>
      </c>
      <c r="G2951" s="346">
        <v>935494</v>
      </c>
      <c r="H2951" s="352">
        <v>40354892</v>
      </c>
      <c r="J2951" s="381" t="s">
        <v>547</v>
      </c>
      <c r="K2951" s="346">
        <v>10458611</v>
      </c>
      <c r="L2951" s="346">
        <v>6459063</v>
      </c>
      <c r="M2951" s="346">
        <v>639035</v>
      </c>
      <c r="N2951" s="346">
        <v>1636929</v>
      </c>
      <c r="O2951" s="346">
        <v>2360005</v>
      </c>
      <c r="P2951" s="346">
        <v>738319</v>
      </c>
      <c r="Q2951" s="352">
        <v>22291962</v>
      </c>
    </row>
    <row r="2952" spans="1:17" x14ac:dyDescent="0.25">
      <c r="A2952" s="381" t="s">
        <v>506</v>
      </c>
      <c r="B2952" s="346">
        <v>39181818</v>
      </c>
      <c r="C2952" s="346">
        <v>8933492</v>
      </c>
      <c r="D2952" s="346">
        <v>936713</v>
      </c>
      <c r="E2952" s="346">
        <v>1666420</v>
      </c>
      <c r="F2952" s="346">
        <v>2973042</v>
      </c>
      <c r="G2952" s="346">
        <v>908133</v>
      </c>
      <c r="H2952" s="352">
        <v>54599618</v>
      </c>
      <c r="J2952" s="381" t="s">
        <v>548</v>
      </c>
      <c r="K2952" s="346">
        <v>11851140</v>
      </c>
      <c r="L2952" s="346">
        <v>6564492</v>
      </c>
      <c r="M2952" s="346">
        <v>532780</v>
      </c>
      <c r="N2952" s="346">
        <v>2644467</v>
      </c>
      <c r="O2952" s="346">
        <v>2939367</v>
      </c>
      <c r="P2952" s="346">
        <v>808382</v>
      </c>
      <c r="Q2952" s="352">
        <v>25340628</v>
      </c>
    </row>
    <row r="2953" spans="1:17" x14ac:dyDescent="0.25">
      <c r="A2953" s="381" t="s">
        <v>722</v>
      </c>
      <c r="B2953" s="346">
        <v>33852975</v>
      </c>
      <c r="C2953" s="346">
        <v>7169645</v>
      </c>
      <c r="D2953" s="346">
        <v>750830</v>
      </c>
      <c r="E2953" s="346">
        <v>1484711</v>
      </c>
      <c r="F2953" s="346">
        <v>2412815</v>
      </c>
      <c r="G2953" s="346">
        <v>743338</v>
      </c>
      <c r="H2953" s="352">
        <v>46414314</v>
      </c>
      <c r="J2953" s="381" t="s">
        <v>549</v>
      </c>
      <c r="K2953" s="346">
        <v>14888934</v>
      </c>
      <c r="L2953" s="346">
        <v>9035628</v>
      </c>
      <c r="M2953" s="346">
        <v>787402</v>
      </c>
      <c r="N2953" s="346">
        <v>1991649</v>
      </c>
      <c r="O2953" s="346">
        <v>3365567</v>
      </c>
      <c r="P2953" s="346">
        <v>842775</v>
      </c>
      <c r="Q2953" s="352">
        <v>30911955</v>
      </c>
    </row>
    <row r="2954" spans="1:17" x14ac:dyDescent="0.25">
      <c r="A2954" s="381" t="s">
        <v>509</v>
      </c>
      <c r="B2954" s="346">
        <v>46618033</v>
      </c>
      <c r="C2954" s="346">
        <v>8957925</v>
      </c>
      <c r="D2954" s="346">
        <v>1049523</v>
      </c>
      <c r="E2954" s="346">
        <v>1635340</v>
      </c>
      <c r="F2954" s="346">
        <v>3216628</v>
      </c>
      <c r="G2954" s="346">
        <v>1422480</v>
      </c>
      <c r="H2954" s="352">
        <v>62899929</v>
      </c>
      <c r="J2954" s="381" t="s">
        <v>732</v>
      </c>
      <c r="K2954" s="346">
        <v>10855942</v>
      </c>
      <c r="L2954" s="346">
        <v>8522835</v>
      </c>
      <c r="M2954" s="346">
        <v>637797</v>
      </c>
      <c r="N2954" s="346">
        <v>2357652</v>
      </c>
      <c r="O2954" s="346">
        <v>2725364</v>
      </c>
      <c r="P2954" s="346">
        <v>665882</v>
      </c>
      <c r="Q2954" s="352">
        <v>25765472</v>
      </c>
    </row>
    <row r="2955" spans="1:17" x14ac:dyDescent="0.25">
      <c r="A2955" s="381" t="s">
        <v>510</v>
      </c>
      <c r="B2955" s="346">
        <v>22172476</v>
      </c>
      <c r="C2955" s="346">
        <v>7583357</v>
      </c>
      <c r="D2955" s="346">
        <v>1016975</v>
      </c>
      <c r="E2955" s="346">
        <v>1616742</v>
      </c>
      <c r="F2955" s="346">
        <v>2765966</v>
      </c>
      <c r="G2955" s="346">
        <v>1116980</v>
      </c>
      <c r="H2955" s="352">
        <v>36272496</v>
      </c>
      <c r="J2955" s="381" t="s">
        <v>551</v>
      </c>
      <c r="K2955" s="346">
        <v>11055650</v>
      </c>
      <c r="L2955" s="346">
        <v>8393042</v>
      </c>
      <c r="M2955" s="346">
        <v>643721</v>
      </c>
      <c r="N2955" s="346">
        <v>2189173</v>
      </c>
      <c r="O2955" s="346">
        <v>2883373</v>
      </c>
      <c r="P2955" s="346">
        <v>752033</v>
      </c>
      <c r="Q2955" s="352">
        <v>25916992</v>
      </c>
    </row>
    <row r="2956" spans="1:17" x14ac:dyDescent="0.25">
      <c r="A2956" s="381" t="s">
        <v>511</v>
      </c>
      <c r="B2956" s="346">
        <v>15901406</v>
      </c>
      <c r="C2956" s="346">
        <v>7347084</v>
      </c>
      <c r="D2956" s="346">
        <v>923570</v>
      </c>
      <c r="E2956" s="346">
        <v>1784425</v>
      </c>
      <c r="F2956" s="346">
        <v>2394848</v>
      </c>
      <c r="G2956" s="346">
        <v>941339</v>
      </c>
      <c r="H2956" s="352">
        <v>29292672</v>
      </c>
      <c r="J2956" s="381" t="s">
        <v>552</v>
      </c>
      <c r="K2956" s="346">
        <v>11388790</v>
      </c>
      <c r="L2956" s="346">
        <v>7882390</v>
      </c>
      <c r="M2956" s="346">
        <v>655456</v>
      </c>
      <c r="N2956" s="346">
        <v>1915051</v>
      </c>
      <c r="O2956" s="346">
        <v>2928290</v>
      </c>
      <c r="P2956" s="346">
        <v>845598</v>
      </c>
      <c r="Q2956" s="352">
        <v>25615575</v>
      </c>
    </row>
    <row r="2957" spans="1:17" x14ac:dyDescent="0.25">
      <c r="A2957" s="381" t="s">
        <v>723</v>
      </c>
      <c r="B2957" s="346">
        <v>14743130</v>
      </c>
      <c r="C2957" s="346">
        <v>8076054</v>
      </c>
      <c r="D2957" s="346">
        <v>1082573</v>
      </c>
      <c r="E2957" s="346">
        <v>2037654</v>
      </c>
      <c r="F2957" s="346">
        <v>2403267</v>
      </c>
      <c r="G2957" s="346">
        <v>764586</v>
      </c>
      <c r="H2957" s="352">
        <v>29107264</v>
      </c>
      <c r="J2957" s="381" t="s">
        <v>553</v>
      </c>
      <c r="K2957" s="346">
        <v>22732302</v>
      </c>
      <c r="L2957" s="346">
        <v>10387655</v>
      </c>
      <c r="M2957" s="346">
        <v>1053083</v>
      </c>
      <c r="N2957" s="346">
        <v>1954504</v>
      </c>
      <c r="O2957" s="346">
        <v>2585935</v>
      </c>
      <c r="P2957" s="346">
        <v>1089736</v>
      </c>
      <c r="Q2957" s="352">
        <v>39803215</v>
      </c>
    </row>
    <row r="2958" spans="1:17" x14ac:dyDescent="0.25">
      <c r="A2958" s="374" t="s">
        <v>1866</v>
      </c>
      <c r="B2958" s="356">
        <f>SUM(B2938:B2957)</f>
        <v>376448650</v>
      </c>
      <c r="C2958" s="356">
        <f t="shared" ref="C2958:H2958" si="6">SUM(C2938:C2957)</f>
        <v>159246616</v>
      </c>
      <c r="D2958" s="356">
        <f t="shared" si="6"/>
        <v>18013645</v>
      </c>
      <c r="E2958" s="356">
        <f t="shared" si="6"/>
        <v>38334206</v>
      </c>
      <c r="F2958" s="356">
        <f t="shared" si="6"/>
        <v>53469977</v>
      </c>
      <c r="G2958" s="356">
        <f t="shared" si="6"/>
        <v>18592718</v>
      </c>
      <c r="H2958" s="356">
        <f t="shared" si="6"/>
        <v>664105812</v>
      </c>
      <c r="J2958" s="381" t="s">
        <v>554</v>
      </c>
      <c r="K2958" s="346">
        <v>15049481</v>
      </c>
      <c r="L2958" s="346">
        <v>8971368</v>
      </c>
      <c r="M2958" s="346">
        <v>1660084</v>
      </c>
      <c r="N2958" s="346">
        <v>1712480</v>
      </c>
      <c r="O2958" s="346">
        <v>2217046</v>
      </c>
      <c r="P2958" s="346">
        <v>912585</v>
      </c>
      <c r="Q2958" s="352">
        <v>30523044</v>
      </c>
    </row>
    <row r="2959" spans="1:17" x14ac:dyDescent="0.25">
      <c r="A2959" s="374" t="s">
        <v>1867</v>
      </c>
      <c r="B2959" s="356">
        <f>B2958/20</f>
        <v>18822432.5</v>
      </c>
      <c r="C2959" s="356">
        <f t="shared" ref="C2959:H2959" si="7">C2958/20</f>
        <v>7962330.7999999998</v>
      </c>
      <c r="D2959" s="356">
        <f t="shared" si="7"/>
        <v>900682.25</v>
      </c>
      <c r="E2959" s="356">
        <f t="shared" si="7"/>
        <v>1916710.3</v>
      </c>
      <c r="F2959" s="356">
        <f t="shared" si="7"/>
        <v>2673498.85</v>
      </c>
      <c r="G2959" s="356">
        <f t="shared" si="7"/>
        <v>929635.9</v>
      </c>
      <c r="H2959" s="356">
        <f t="shared" si="7"/>
        <v>33205290.600000001</v>
      </c>
      <c r="J2959" s="381" t="s">
        <v>733</v>
      </c>
      <c r="K2959" s="346">
        <v>15715722</v>
      </c>
      <c r="L2959" s="346">
        <v>9181973</v>
      </c>
      <c r="M2959" s="346">
        <v>1613416</v>
      </c>
      <c r="N2959" s="346">
        <v>1765064</v>
      </c>
      <c r="O2959" s="346">
        <v>2023756</v>
      </c>
      <c r="P2959" s="346">
        <v>641843</v>
      </c>
      <c r="Q2959" s="352">
        <v>30941774</v>
      </c>
    </row>
    <row r="2960" spans="1:17" x14ac:dyDescent="0.25">
      <c r="J2960" s="374" t="s">
        <v>1879</v>
      </c>
      <c r="K2960" s="356">
        <f>SUM(K2938:K2959)</f>
        <v>277426869</v>
      </c>
      <c r="L2960" s="356">
        <f t="shared" ref="L2960:Q2960" si="8">SUM(L2938:L2959)</f>
        <v>179714347</v>
      </c>
      <c r="M2960" s="356">
        <f t="shared" si="8"/>
        <v>17846189</v>
      </c>
      <c r="N2960" s="356">
        <f t="shared" si="8"/>
        <v>42954439</v>
      </c>
      <c r="O2960" s="356">
        <f t="shared" si="8"/>
        <v>57916754</v>
      </c>
      <c r="P2960" s="356">
        <f t="shared" si="8"/>
        <v>17328829</v>
      </c>
      <c r="Q2960" s="356">
        <f t="shared" si="8"/>
        <v>593187427</v>
      </c>
    </row>
    <row r="2961" spans="1:17" x14ac:dyDescent="0.25">
      <c r="A2961" s="381" t="s">
        <v>512</v>
      </c>
      <c r="B2961" s="346">
        <v>12942674</v>
      </c>
      <c r="C2961" s="346">
        <v>7459627</v>
      </c>
      <c r="D2961" s="346">
        <v>946772</v>
      </c>
      <c r="E2961" s="346">
        <v>1880156</v>
      </c>
      <c r="F2961" s="346">
        <v>2652146</v>
      </c>
      <c r="G2961" s="346">
        <v>760642</v>
      </c>
      <c r="H2961" s="352">
        <v>26642017</v>
      </c>
      <c r="J2961" s="374" t="s">
        <v>1880</v>
      </c>
      <c r="K2961" s="356">
        <f>K2960/22</f>
        <v>12610312.227272727</v>
      </c>
      <c r="L2961" s="356">
        <f t="shared" ref="L2961:Q2961" si="9">L2960/22</f>
        <v>8168833.9545454541</v>
      </c>
      <c r="M2961" s="356">
        <f t="shared" si="9"/>
        <v>811190.40909090906</v>
      </c>
      <c r="N2961" s="356">
        <f t="shared" si="9"/>
        <v>1952474.5</v>
      </c>
      <c r="O2961" s="356">
        <f t="shared" si="9"/>
        <v>2632579.7272727271</v>
      </c>
      <c r="P2961" s="356">
        <f t="shared" si="9"/>
        <v>787674.04545454541</v>
      </c>
      <c r="Q2961" s="356">
        <f t="shared" si="9"/>
        <v>26963064.863636363</v>
      </c>
    </row>
    <row r="2962" spans="1:17" x14ac:dyDescent="0.25">
      <c r="A2962" s="381" t="s">
        <v>513</v>
      </c>
      <c r="B2962" s="346">
        <v>9596462</v>
      </c>
      <c r="C2962" s="346">
        <v>6517719</v>
      </c>
      <c r="D2962" s="346">
        <v>660810</v>
      </c>
      <c r="E2962" s="346">
        <v>2074523</v>
      </c>
      <c r="F2962" s="346">
        <v>2024782</v>
      </c>
      <c r="G2962" s="346">
        <v>669985</v>
      </c>
      <c r="H2962" s="352">
        <v>21544281</v>
      </c>
    </row>
    <row r="2963" spans="1:17" x14ac:dyDescent="0.25">
      <c r="A2963" s="381" t="s">
        <v>514</v>
      </c>
      <c r="B2963" s="346">
        <v>10002761</v>
      </c>
      <c r="C2963" s="346">
        <v>8033620</v>
      </c>
      <c r="D2963" s="346">
        <v>800768</v>
      </c>
      <c r="E2963" s="346">
        <v>2350291</v>
      </c>
      <c r="F2963" s="346">
        <v>2340453</v>
      </c>
      <c r="G2963" s="346">
        <v>722768</v>
      </c>
      <c r="H2963" s="352">
        <v>24250661</v>
      </c>
      <c r="J2963" s="381" t="s">
        <v>556</v>
      </c>
      <c r="K2963" s="346">
        <v>10190847</v>
      </c>
      <c r="L2963" s="346">
        <v>7703146</v>
      </c>
      <c r="M2963" s="346">
        <v>1004778</v>
      </c>
      <c r="N2963" s="346">
        <v>1616667</v>
      </c>
      <c r="O2963" s="346">
        <v>2311573</v>
      </c>
      <c r="P2963" s="346">
        <v>641945</v>
      </c>
      <c r="Q2963" s="352">
        <v>23468956</v>
      </c>
    </row>
    <row r="2964" spans="1:17" x14ac:dyDescent="0.25">
      <c r="A2964" s="381" t="s">
        <v>515</v>
      </c>
      <c r="B2964" s="346">
        <v>9834610</v>
      </c>
      <c r="C2964" s="346">
        <v>8159550</v>
      </c>
      <c r="D2964" s="346">
        <v>728461</v>
      </c>
      <c r="E2964" s="346">
        <v>2887565</v>
      </c>
      <c r="F2964" s="346">
        <v>2343113</v>
      </c>
      <c r="G2964" s="346">
        <v>707145</v>
      </c>
      <c r="H2964" s="352">
        <v>24660444</v>
      </c>
      <c r="J2964" s="381" t="s">
        <v>557</v>
      </c>
      <c r="K2964" s="346">
        <v>12122653</v>
      </c>
      <c r="L2964" s="346">
        <v>8969827</v>
      </c>
      <c r="M2964" s="346">
        <v>643860</v>
      </c>
      <c r="N2964" s="346">
        <v>1822690</v>
      </c>
      <c r="O2964" s="346">
        <v>2941158</v>
      </c>
      <c r="P2964" s="346">
        <v>772494</v>
      </c>
      <c r="Q2964" s="352">
        <v>27272682</v>
      </c>
    </row>
    <row r="2965" spans="1:17" x14ac:dyDescent="0.25">
      <c r="A2965" s="381" t="s">
        <v>725</v>
      </c>
      <c r="B2965" s="346">
        <v>18864240</v>
      </c>
      <c r="C2965" s="346">
        <v>13339197</v>
      </c>
      <c r="D2965" s="346">
        <v>1483459</v>
      </c>
      <c r="E2965" s="346">
        <v>2770230</v>
      </c>
      <c r="F2965" s="346">
        <v>2202368</v>
      </c>
      <c r="G2965" s="346">
        <v>1108368</v>
      </c>
      <c r="H2965" s="352">
        <v>39767862</v>
      </c>
      <c r="J2965" s="381" t="s">
        <v>558</v>
      </c>
      <c r="K2965" s="346">
        <v>10152306</v>
      </c>
      <c r="L2965" s="346">
        <v>7913451</v>
      </c>
      <c r="M2965" s="346">
        <v>556266</v>
      </c>
      <c r="N2965" s="346">
        <v>1620284</v>
      </c>
      <c r="O2965" s="346">
        <v>2269798</v>
      </c>
      <c r="P2965" s="346">
        <v>1152696</v>
      </c>
      <c r="Q2965" s="352">
        <v>23664801</v>
      </c>
    </row>
    <row r="2966" spans="1:17" x14ac:dyDescent="0.25">
      <c r="A2966" s="381" t="s">
        <v>517</v>
      </c>
      <c r="B2966" s="346">
        <v>13058878</v>
      </c>
      <c r="C2966" s="346">
        <v>10306216</v>
      </c>
      <c r="D2966" s="346">
        <v>1550801</v>
      </c>
      <c r="E2966" s="346">
        <v>2553338</v>
      </c>
      <c r="F2966" s="346">
        <v>2487250</v>
      </c>
      <c r="G2966" s="346">
        <v>1027524</v>
      </c>
      <c r="H2966" s="352">
        <v>30984007</v>
      </c>
      <c r="J2966" s="381" t="s">
        <v>559</v>
      </c>
      <c r="K2966" s="346">
        <v>10754366</v>
      </c>
      <c r="L2966" s="346">
        <v>7274738</v>
      </c>
      <c r="M2966" s="346">
        <v>499615</v>
      </c>
      <c r="N2966" s="346">
        <v>1467764</v>
      </c>
      <c r="O2966" s="346">
        <v>2268895</v>
      </c>
      <c r="P2966" s="346">
        <v>950472</v>
      </c>
      <c r="Q2966" s="352">
        <v>23215850</v>
      </c>
    </row>
    <row r="2967" spans="1:17" x14ac:dyDescent="0.25">
      <c r="A2967" s="381" t="s">
        <v>518</v>
      </c>
      <c r="B2967" s="346">
        <v>13133637</v>
      </c>
      <c r="C2967" s="346">
        <v>14059752</v>
      </c>
      <c r="D2967" s="346">
        <v>2344365</v>
      </c>
      <c r="E2967" s="346">
        <v>2566237</v>
      </c>
      <c r="F2967" s="346">
        <v>2573536</v>
      </c>
      <c r="G2967" s="346">
        <v>942081</v>
      </c>
      <c r="H2967" s="352">
        <v>35619608</v>
      </c>
      <c r="J2967" s="381" t="s">
        <v>734</v>
      </c>
      <c r="K2967" s="346">
        <v>14764830</v>
      </c>
      <c r="L2967" s="346">
        <v>6932025</v>
      </c>
      <c r="M2967" s="346">
        <v>784053</v>
      </c>
      <c r="N2967" s="346">
        <v>1550817</v>
      </c>
      <c r="O2967" s="346">
        <v>2166367</v>
      </c>
      <c r="P2967" s="346">
        <v>1156213</v>
      </c>
      <c r="Q2967" s="352">
        <v>27354305</v>
      </c>
    </row>
    <row r="2968" spans="1:17" x14ac:dyDescent="0.25">
      <c r="A2968" s="381" t="s">
        <v>519</v>
      </c>
      <c r="B2968" s="346">
        <v>14267808</v>
      </c>
      <c r="C2968" s="346">
        <v>11477478</v>
      </c>
      <c r="D2968" s="346">
        <v>2954510</v>
      </c>
      <c r="E2968" s="346">
        <v>2404947</v>
      </c>
      <c r="F2968" s="346">
        <v>2579643</v>
      </c>
      <c r="G2968" s="346">
        <v>1275404</v>
      </c>
      <c r="H2968" s="352">
        <v>34959790</v>
      </c>
      <c r="J2968" s="381" t="s">
        <v>561</v>
      </c>
      <c r="K2968" s="346">
        <v>8810554</v>
      </c>
      <c r="L2968" s="346">
        <v>5730885</v>
      </c>
      <c r="M2968" s="346">
        <v>548301</v>
      </c>
      <c r="N2968" s="346">
        <v>1640444</v>
      </c>
      <c r="O2968" s="346">
        <v>2460374</v>
      </c>
      <c r="P2968" s="346">
        <v>835870</v>
      </c>
      <c r="Q2968" s="352">
        <v>20026428</v>
      </c>
    </row>
    <row r="2969" spans="1:17" x14ac:dyDescent="0.25">
      <c r="A2969" s="381" t="s">
        <v>520</v>
      </c>
      <c r="B2969" s="346">
        <v>17610062</v>
      </c>
      <c r="C2969" s="346">
        <v>12938225</v>
      </c>
      <c r="D2969" s="346">
        <v>2746187</v>
      </c>
      <c r="E2969" s="346">
        <v>2680696</v>
      </c>
      <c r="F2969" s="346">
        <v>3070780</v>
      </c>
      <c r="G2969" s="346">
        <v>1324696</v>
      </c>
      <c r="H2969" s="352">
        <v>40370646</v>
      </c>
      <c r="J2969" s="381" t="s">
        <v>562</v>
      </c>
      <c r="K2969" s="346">
        <v>9827781</v>
      </c>
      <c r="L2969" s="346">
        <v>6005916</v>
      </c>
      <c r="M2969" s="346">
        <v>467737</v>
      </c>
      <c r="N2969" s="346">
        <v>2018062</v>
      </c>
      <c r="O2969" s="346">
        <v>2496874</v>
      </c>
      <c r="P2969" s="346">
        <v>933814</v>
      </c>
      <c r="Q2969" s="352">
        <v>21750184</v>
      </c>
    </row>
    <row r="2970" spans="1:17" x14ac:dyDescent="0.25">
      <c r="A2970" s="381" t="s">
        <v>726</v>
      </c>
      <c r="B2970" s="346">
        <v>14191698</v>
      </c>
      <c r="C2970" s="346">
        <v>11494103</v>
      </c>
      <c r="D2970" s="346">
        <v>1389563</v>
      </c>
      <c r="E2970" s="346">
        <v>1906025</v>
      </c>
      <c r="F2970" s="346">
        <v>2347329</v>
      </c>
      <c r="G2970" s="346">
        <v>981963</v>
      </c>
      <c r="H2970" s="352">
        <v>32310681</v>
      </c>
      <c r="J2970" s="381" t="s">
        <v>563</v>
      </c>
      <c r="K2970" s="346">
        <v>15159601</v>
      </c>
      <c r="L2970" s="346">
        <v>5575087</v>
      </c>
      <c r="M2970" s="346">
        <v>617823</v>
      </c>
      <c r="N2970" s="346">
        <v>2828031</v>
      </c>
      <c r="O2970" s="346">
        <v>2347160</v>
      </c>
      <c r="P2970" s="346">
        <v>978112</v>
      </c>
      <c r="Q2970" s="352">
        <v>27505814</v>
      </c>
    </row>
    <row r="2971" spans="1:17" x14ac:dyDescent="0.25">
      <c r="A2971" s="381" t="s">
        <v>522</v>
      </c>
      <c r="B2971" s="346">
        <v>10582501</v>
      </c>
      <c r="C2971" s="346">
        <v>12539724</v>
      </c>
      <c r="D2971" s="346">
        <v>697737</v>
      </c>
      <c r="E2971" s="346">
        <v>2045130</v>
      </c>
      <c r="F2971" s="346">
        <v>2382495</v>
      </c>
      <c r="G2971" s="346">
        <v>885616</v>
      </c>
      <c r="H2971" s="352">
        <v>29133203</v>
      </c>
      <c r="J2971" s="381" t="s">
        <v>564</v>
      </c>
      <c r="K2971" s="346">
        <v>14835473</v>
      </c>
      <c r="L2971" s="346">
        <v>6047358</v>
      </c>
      <c r="M2971" s="346">
        <v>516520</v>
      </c>
      <c r="N2971" s="346">
        <v>2154393</v>
      </c>
      <c r="O2971" s="346">
        <v>2516835</v>
      </c>
      <c r="P2971" s="346">
        <v>938037</v>
      </c>
      <c r="Q2971" s="352">
        <v>27008616</v>
      </c>
    </row>
    <row r="2972" spans="1:17" x14ac:dyDescent="0.25">
      <c r="A2972" s="381" t="s">
        <v>523</v>
      </c>
      <c r="B2972" s="346">
        <v>13076559</v>
      </c>
      <c r="C2972" s="346">
        <v>10725719</v>
      </c>
      <c r="D2972" s="346">
        <v>537242</v>
      </c>
      <c r="E2972" s="346">
        <v>2716407</v>
      </c>
      <c r="F2972" s="346">
        <v>2753860</v>
      </c>
      <c r="G2972" s="346">
        <v>704714</v>
      </c>
      <c r="H2972" s="352">
        <v>30514501</v>
      </c>
      <c r="J2972" s="381" t="s">
        <v>735</v>
      </c>
      <c r="K2972" s="346">
        <v>12712324</v>
      </c>
      <c r="L2972" s="346">
        <v>5371445</v>
      </c>
      <c r="M2972" s="346">
        <v>679189</v>
      </c>
      <c r="N2972" s="346">
        <v>1945606</v>
      </c>
      <c r="O2972" s="346">
        <v>1915778</v>
      </c>
      <c r="P2972" s="346">
        <v>808364</v>
      </c>
      <c r="Q2972" s="352">
        <v>23432706</v>
      </c>
    </row>
    <row r="2973" spans="1:17" x14ac:dyDescent="0.25">
      <c r="A2973" s="381" t="s">
        <v>524</v>
      </c>
      <c r="B2973" s="346">
        <v>22611022</v>
      </c>
      <c r="C2973" s="346">
        <v>10903090</v>
      </c>
      <c r="D2973" s="346">
        <v>1045661</v>
      </c>
      <c r="E2973" s="346">
        <v>2268395</v>
      </c>
      <c r="F2973" s="346">
        <v>2279479</v>
      </c>
      <c r="G2973" s="346">
        <v>1086159</v>
      </c>
      <c r="H2973" s="352">
        <v>40193806</v>
      </c>
      <c r="J2973" s="381" t="s">
        <v>566</v>
      </c>
      <c r="K2973" s="346">
        <v>9262487</v>
      </c>
      <c r="L2973" s="346">
        <v>5617395</v>
      </c>
      <c r="M2973" s="346">
        <v>593515</v>
      </c>
      <c r="N2973" s="346">
        <v>2092756</v>
      </c>
      <c r="O2973" s="346">
        <v>2304310</v>
      </c>
      <c r="P2973" s="346">
        <v>872643</v>
      </c>
      <c r="Q2973" s="352">
        <v>20743106</v>
      </c>
    </row>
    <row r="2974" spans="1:17" x14ac:dyDescent="0.25">
      <c r="A2974" s="381" t="s">
        <v>525</v>
      </c>
      <c r="B2974" s="346">
        <v>19453013</v>
      </c>
      <c r="C2974" s="346">
        <v>8251777</v>
      </c>
      <c r="D2974" s="346">
        <v>1065536</v>
      </c>
      <c r="E2974" s="346">
        <v>2581315</v>
      </c>
      <c r="F2974" s="346">
        <v>2367457</v>
      </c>
      <c r="G2974" s="346">
        <v>933415</v>
      </c>
      <c r="H2974" s="352">
        <v>34652513</v>
      </c>
      <c r="J2974" s="381" t="s">
        <v>567</v>
      </c>
      <c r="K2974" s="346">
        <v>10464633</v>
      </c>
      <c r="L2974" s="346">
        <v>6740085</v>
      </c>
      <c r="M2974" s="346">
        <v>554554</v>
      </c>
      <c r="N2974" s="346">
        <v>2115954</v>
      </c>
      <c r="O2974" s="346">
        <v>2073248</v>
      </c>
      <c r="P2974" s="346">
        <v>856368</v>
      </c>
      <c r="Q2974" s="352">
        <v>22804842</v>
      </c>
    </row>
    <row r="2975" spans="1:17" x14ac:dyDescent="0.25">
      <c r="A2975" s="381" t="s">
        <v>527</v>
      </c>
      <c r="B2975" s="346">
        <v>14746103</v>
      </c>
      <c r="C2975" s="346">
        <v>9642804</v>
      </c>
      <c r="D2975" s="346">
        <v>1274063</v>
      </c>
      <c r="E2975" s="346">
        <v>2018309</v>
      </c>
      <c r="F2975" s="346">
        <v>2722838</v>
      </c>
      <c r="G2975" s="346">
        <v>1277558</v>
      </c>
      <c r="H2975" s="352">
        <v>31681675</v>
      </c>
      <c r="J2975" s="381" t="s">
        <v>568</v>
      </c>
      <c r="K2975" s="346">
        <v>16721015</v>
      </c>
      <c r="L2975" s="346">
        <v>7549095</v>
      </c>
      <c r="M2975" s="346">
        <v>1009720</v>
      </c>
      <c r="N2975" s="346">
        <v>2237660</v>
      </c>
      <c r="O2975" s="346">
        <v>2420084</v>
      </c>
      <c r="P2975" s="346">
        <v>1294372</v>
      </c>
      <c r="Q2975" s="352">
        <v>31231946</v>
      </c>
    </row>
    <row r="2976" spans="1:17" x14ac:dyDescent="0.25">
      <c r="A2976" s="381" t="s">
        <v>528</v>
      </c>
      <c r="B2976" s="346">
        <v>10911532</v>
      </c>
      <c r="C2976" s="346">
        <v>9906651</v>
      </c>
      <c r="D2976" s="346">
        <v>812272</v>
      </c>
      <c r="E2976" s="346">
        <v>2019393</v>
      </c>
      <c r="F2976" s="346">
        <v>1892270</v>
      </c>
      <c r="G2976" s="346">
        <v>951864</v>
      </c>
      <c r="H2976" s="352">
        <v>26493982</v>
      </c>
      <c r="J2976" s="381" t="s">
        <v>569</v>
      </c>
      <c r="K2976" s="346">
        <v>19191001</v>
      </c>
      <c r="L2976" s="346">
        <v>7654289</v>
      </c>
      <c r="M2976" s="346">
        <v>838861</v>
      </c>
      <c r="N2976" s="346">
        <v>2622782</v>
      </c>
      <c r="O2976" s="346">
        <v>2522285</v>
      </c>
      <c r="P2976" s="346">
        <v>1120428</v>
      </c>
      <c r="Q2976" s="352">
        <v>33949646</v>
      </c>
    </row>
    <row r="2977" spans="1:17" x14ac:dyDescent="0.25">
      <c r="A2977" s="381" t="s">
        <v>529</v>
      </c>
      <c r="B2977" s="346">
        <v>13538679</v>
      </c>
      <c r="C2977" s="346">
        <v>10499839</v>
      </c>
      <c r="D2977" s="346">
        <v>792389</v>
      </c>
      <c r="E2977" s="346">
        <v>1945942</v>
      </c>
      <c r="F2977" s="346">
        <v>2290388</v>
      </c>
      <c r="G2977" s="346">
        <v>1407064</v>
      </c>
      <c r="H2977" s="352">
        <v>30474301</v>
      </c>
      <c r="J2977" s="381" t="s">
        <v>736</v>
      </c>
      <c r="K2977" s="346">
        <v>19244158</v>
      </c>
      <c r="L2977" s="346">
        <v>6454491</v>
      </c>
      <c r="M2977" s="346">
        <v>741817</v>
      </c>
      <c r="N2977" s="346">
        <v>2349484</v>
      </c>
      <c r="O2977" s="346">
        <v>2091054</v>
      </c>
      <c r="P2977" s="346">
        <v>1192878</v>
      </c>
      <c r="Q2977" s="352">
        <v>32073882</v>
      </c>
    </row>
    <row r="2978" spans="1:17" x14ac:dyDescent="0.25">
      <c r="A2978" s="381" t="s">
        <v>530</v>
      </c>
      <c r="B2978" s="346">
        <v>14255977</v>
      </c>
      <c r="C2978" s="346">
        <v>10073154</v>
      </c>
      <c r="D2978" s="346">
        <v>846262</v>
      </c>
      <c r="E2978" s="346">
        <v>2222744</v>
      </c>
      <c r="F2978" s="346">
        <v>2580580</v>
      </c>
      <c r="G2978" s="346">
        <v>1096764</v>
      </c>
      <c r="H2978" s="352">
        <v>31075481</v>
      </c>
      <c r="J2978" s="381" t="s">
        <v>571</v>
      </c>
      <c r="K2978" s="346">
        <v>30680880</v>
      </c>
      <c r="L2978" s="346">
        <v>6631907</v>
      </c>
      <c r="M2978" s="346">
        <v>651889</v>
      </c>
      <c r="N2978" s="346">
        <v>2999611</v>
      </c>
      <c r="O2978" s="346">
        <v>2057832</v>
      </c>
      <c r="P2978" s="346">
        <v>1295935</v>
      </c>
      <c r="Q2978" s="352">
        <v>44318054</v>
      </c>
    </row>
    <row r="2979" spans="1:17" x14ac:dyDescent="0.25">
      <c r="A2979" s="381" t="s">
        <v>728</v>
      </c>
      <c r="B2979" s="346">
        <v>11384314</v>
      </c>
      <c r="C2979" s="346">
        <v>9645896</v>
      </c>
      <c r="D2979" s="346">
        <v>832013</v>
      </c>
      <c r="E2979" s="346">
        <v>2158251</v>
      </c>
      <c r="F2979" s="346">
        <v>2275346</v>
      </c>
      <c r="G2979" s="346">
        <v>897755</v>
      </c>
      <c r="H2979" s="352">
        <v>27193575</v>
      </c>
      <c r="J2979" s="381" t="s">
        <v>572</v>
      </c>
      <c r="K2979" s="346">
        <v>40273792</v>
      </c>
      <c r="L2979" s="346">
        <v>6060615</v>
      </c>
      <c r="M2979" s="346">
        <v>671796</v>
      </c>
      <c r="N2979" s="346">
        <v>2382190</v>
      </c>
      <c r="O2979" s="346">
        <v>2389414</v>
      </c>
      <c r="P2979" s="346">
        <v>1136643</v>
      </c>
      <c r="Q2979" s="352">
        <v>52914450</v>
      </c>
    </row>
    <row r="2980" spans="1:17" x14ac:dyDescent="0.25">
      <c r="A2980" s="381" t="s">
        <v>532</v>
      </c>
      <c r="B2980" s="346">
        <v>8822910</v>
      </c>
      <c r="C2980" s="346">
        <v>8947297</v>
      </c>
      <c r="D2980" s="346">
        <v>615384</v>
      </c>
      <c r="E2980" s="346">
        <v>2117227</v>
      </c>
      <c r="F2980" s="346">
        <v>1715920</v>
      </c>
      <c r="G2980" s="346">
        <v>698305</v>
      </c>
      <c r="H2980" s="352">
        <v>22917043</v>
      </c>
      <c r="J2980" s="381" t="s">
        <v>573</v>
      </c>
      <c r="K2980" s="346">
        <v>29659751</v>
      </c>
      <c r="L2980" s="346">
        <v>6314801</v>
      </c>
      <c r="M2980" s="346">
        <v>864683</v>
      </c>
      <c r="N2980" s="346">
        <v>3066105</v>
      </c>
      <c r="O2980" s="346">
        <v>2221254</v>
      </c>
      <c r="P2980" s="346">
        <v>1028980</v>
      </c>
      <c r="Q2980" s="352">
        <v>43155574</v>
      </c>
    </row>
    <row r="2981" spans="1:17" x14ac:dyDescent="0.25">
      <c r="A2981" s="381" t="s">
        <v>533</v>
      </c>
      <c r="B2981" s="346">
        <v>12848423</v>
      </c>
      <c r="C2981" s="346">
        <v>7706550</v>
      </c>
      <c r="D2981" s="346">
        <v>867696</v>
      </c>
      <c r="E2981" s="346">
        <v>2531692</v>
      </c>
      <c r="F2981" s="346">
        <v>2356116</v>
      </c>
      <c r="G2981" s="346">
        <v>849146</v>
      </c>
      <c r="H2981" s="352">
        <v>27159623</v>
      </c>
      <c r="J2981" s="381" t="s">
        <v>574</v>
      </c>
      <c r="K2981" s="346">
        <v>18212568</v>
      </c>
      <c r="L2981" s="346">
        <v>7588580</v>
      </c>
      <c r="M2981" s="346">
        <v>944708</v>
      </c>
      <c r="N2981" s="346">
        <v>2526249</v>
      </c>
      <c r="O2981" s="346">
        <v>2147826</v>
      </c>
      <c r="P2981" s="346">
        <v>957096</v>
      </c>
      <c r="Q2981" s="352">
        <v>32377027</v>
      </c>
    </row>
    <row r="2982" spans="1:17" x14ac:dyDescent="0.25">
      <c r="A2982" s="374" t="s">
        <v>1872</v>
      </c>
      <c r="B2982" s="356">
        <f>SUM(B2961:B2981)</f>
        <v>285733863</v>
      </c>
      <c r="C2982" s="356">
        <f t="shared" ref="C2982:H2982" si="10">SUM(C2961:C2981)</f>
        <v>212627988</v>
      </c>
      <c r="D2982" s="356">
        <f t="shared" si="10"/>
        <v>24991951</v>
      </c>
      <c r="E2982" s="356">
        <f t="shared" si="10"/>
        <v>48698813</v>
      </c>
      <c r="F2982" s="356">
        <f t="shared" si="10"/>
        <v>50238149</v>
      </c>
      <c r="G2982" s="356">
        <f t="shared" si="10"/>
        <v>20308936</v>
      </c>
      <c r="H2982" s="356">
        <f t="shared" si="10"/>
        <v>642599700</v>
      </c>
      <c r="J2982" s="381" t="s">
        <v>737</v>
      </c>
      <c r="K2982" s="346">
        <v>22022307</v>
      </c>
      <c r="L2982" s="346">
        <v>8034420</v>
      </c>
      <c r="M2982" s="346">
        <v>1189605</v>
      </c>
      <c r="N2982" s="346">
        <v>2778651</v>
      </c>
      <c r="O2982" s="346">
        <v>1649706</v>
      </c>
      <c r="P2982" s="346">
        <v>1503069</v>
      </c>
      <c r="Q2982" s="352">
        <v>37177758</v>
      </c>
    </row>
    <row r="2983" spans="1:17" x14ac:dyDescent="0.25">
      <c r="A2983" s="374" t="s">
        <v>1873</v>
      </c>
      <c r="B2983" s="356">
        <f>B2982/21</f>
        <v>13606374.428571429</v>
      </c>
      <c r="C2983" s="356">
        <f t="shared" ref="C2983:H2983" si="11">C2982/21</f>
        <v>10125142.285714285</v>
      </c>
      <c r="D2983" s="356">
        <f t="shared" si="11"/>
        <v>1190092.9047619049</v>
      </c>
      <c r="E2983" s="356">
        <f t="shared" si="11"/>
        <v>2318991.0952380951</v>
      </c>
      <c r="F2983" s="356">
        <f t="shared" si="11"/>
        <v>2392292.8095238097</v>
      </c>
      <c r="G2983" s="356">
        <f t="shared" si="11"/>
        <v>967092.19047619053</v>
      </c>
      <c r="H2983" s="356">
        <f t="shared" si="11"/>
        <v>30599985.714285713</v>
      </c>
      <c r="J2983" s="381" t="s">
        <v>576</v>
      </c>
      <c r="K2983" s="346">
        <v>14949366</v>
      </c>
      <c r="L2983" s="346">
        <v>6737638</v>
      </c>
      <c r="M2983" s="346">
        <v>943813</v>
      </c>
      <c r="N2983" s="346">
        <v>1976580</v>
      </c>
      <c r="O2983" s="346">
        <v>1979009</v>
      </c>
      <c r="P2983" s="346">
        <v>933426</v>
      </c>
      <c r="Q2983" s="352">
        <v>27519832</v>
      </c>
    </row>
    <row r="2984" spans="1:17" x14ac:dyDescent="0.25">
      <c r="J2984" s="374" t="s">
        <v>1921</v>
      </c>
      <c r="K2984" s="356">
        <f>SUM(K2963:K2983)</f>
        <v>350012693</v>
      </c>
      <c r="L2984" s="356">
        <f t="shared" ref="L2984:Q2984" si="12">SUM(L2963:L2983)</f>
        <v>142907194</v>
      </c>
      <c r="M2984" s="356">
        <f t="shared" si="12"/>
        <v>15323103</v>
      </c>
      <c r="N2984" s="356">
        <f t="shared" si="12"/>
        <v>45812780</v>
      </c>
      <c r="O2984" s="356">
        <f t="shared" si="12"/>
        <v>47550834</v>
      </c>
      <c r="P2984" s="356">
        <f t="shared" si="12"/>
        <v>21359855</v>
      </c>
      <c r="Q2984" s="356">
        <f t="shared" si="12"/>
        <v>622966459</v>
      </c>
    </row>
    <row r="2985" spans="1:17" x14ac:dyDescent="0.25">
      <c r="J2985" s="374" t="s">
        <v>1922</v>
      </c>
      <c r="K2985" s="356">
        <f>K2984/21</f>
        <v>16667271.095238095</v>
      </c>
      <c r="L2985" s="356">
        <f t="shared" ref="L2985:Q2985" si="13">L2984/21</f>
        <v>6805104.4761904757</v>
      </c>
      <c r="M2985" s="356">
        <f t="shared" si="13"/>
        <v>729671.57142857148</v>
      </c>
      <c r="N2985" s="356">
        <f t="shared" si="13"/>
        <v>2181560.9523809524</v>
      </c>
      <c r="O2985" s="356">
        <f t="shared" si="13"/>
        <v>2264325.4285714286</v>
      </c>
      <c r="P2985" s="356">
        <f t="shared" si="13"/>
        <v>1017135.9523809524</v>
      </c>
      <c r="Q2985" s="356">
        <f t="shared" si="13"/>
        <v>29665069.476190478</v>
      </c>
    </row>
  </sheetData>
  <mergeCells count="69">
    <mergeCell ref="M2401:Q2401"/>
    <mergeCell ref="A1814:Q1814"/>
    <mergeCell ref="A2136:Q2136"/>
    <mergeCell ref="A2189:Q2189"/>
    <mergeCell ref="A2242:Q2242"/>
    <mergeCell ref="A2295:Q2295"/>
    <mergeCell ref="A1868:Q1868"/>
    <mergeCell ref="A1921:Q1921"/>
    <mergeCell ref="A1974:Q1974"/>
    <mergeCell ref="A2028:Q2028"/>
    <mergeCell ref="A2081:Q2081"/>
    <mergeCell ref="M2349:Q2349"/>
    <mergeCell ref="A2348:Q2348"/>
    <mergeCell ref="A1601:Q1601"/>
    <mergeCell ref="A1653:Q1653"/>
    <mergeCell ref="A1708:Q1708"/>
    <mergeCell ref="A1762:Q1762"/>
    <mergeCell ref="A2400:Q2400"/>
    <mergeCell ref="A1335:Q1335"/>
    <mergeCell ref="A1389:Q1389"/>
    <mergeCell ref="A1441:Q1441"/>
    <mergeCell ref="A1493:Q1493"/>
    <mergeCell ref="A1548:Q1548"/>
    <mergeCell ref="A1:Q1"/>
    <mergeCell ref="A54:Q54"/>
    <mergeCell ref="A107:Q107"/>
    <mergeCell ref="A161:Q161"/>
    <mergeCell ref="A214:Q214"/>
    <mergeCell ref="A268:Q268"/>
    <mergeCell ref="A321:Q321"/>
    <mergeCell ref="A376:Q376"/>
    <mergeCell ref="A429:Q429"/>
    <mergeCell ref="A482:Q482"/>
    <mergeCell ref="A1067:Q1067"/>
    <mergeCell ref="A1121:Q1121"/>
    <mergeCell ref="A1175:Q1175"/>
    <mergeCell ref="A1229:Q1229"/>
    <mergeCell ref="A1282:Q1282"/>
    <mergeCell ref="A802:Q802"/>
    <mergeCell ref="A855:Q855"/>
    <mergeCell ref="A909:Q909"/>
    <mergeCell ref="A962:Q962"/>
    <mergeCell ref="A1014:Q1014"/>
    <mergeCell ref="A535:Q535"/>
    <mergeCell ref="A589:Q589"/>
    <mergeCell ref="A641:Q641"/>
    <mergeCell ref="A694:Q694"/>
    <mergeCell ref="A749:Q749"/>
    <mergeCell ref="A2824:Q2824"/>
    <mergeCell ref="M2825:Q2825"/>
    <mergeCell ref="A2454:Q2454"/>
    <mergeCell ref="A2560:Q2560"/>
    <mergeCell ref="A2507:Q2507"/>
    <mergeCell ref="M2455:Q2455"/>
    <mergeCell ref="M2508:Q2508"/>
    <mergeCell ref="M2772:Q2772"/>
    <mergeCell ref="A2771:Q2771"/>
    <mergeCell ref="M2561:Q2561"/>
    <mergeCell ref="M2613:Q2613"/>
    <mergeCell ref="M2667:Q2667"/>
    <mergeCell ref="M2720:Q2720"/>
    <mergeCell ref="A2719:Q2719"/>
    <mergeCell ref="A2666:Q2666"/>
    <mergeCell ref="A2612:Q2612"/>
    <mergeCell ref="A2934:Q2934"/>
    <mergeCell ref="M2935:Q2935"/>
    <mergeCell ref="J2932:Q2932"/>
    <mergeCell ref="A2879:Q2879"/>
    <mergeCell ref="M2880:Q2880"/>
  </mergeCells>
  <pageMargins left="0.25" right="0.25" top="0.75" bottom="0.75" header="0.3" footer="0.3"/>
  <pageSetup scale="47" fitToHeight="56" orientation="landscape" r:id="rId1"/>
  <rowBreaks count="55" manualBreakCount="55">
    <brk id="52" max="16" man="1"/>
    <brk id="105" max="16" man="1"/>
    <brk id="159" max="16" man="1"/>
    <brk id="212" max="16" man="1"/>
    <brk id="266" max="16" man="1"/>
    <brk id="319" max="16" man="1"/>
    <brk id="374" max="16" man="1"/>
    <brk id="427" max="16" man="1"/>
    <brk id="480" max="16" man="1"/>
    <brk id="533" max="16" man="1"/>
    <brk id="587" max="16" man="1"/>
    <brk id="639" max="16" man="1"/>
    <brk id="692" max="16" man="1"/>
    <brk id="747" max="16" man="1"/>
    <brk id="800" max="16" man="1"/>
    <brk id="853" max="16" man="1"/>
    <brk id="907" max="16" man="1"/>
    <brk id="960" max="16" man="1"/>
    <brk id="1012" max="16" man="1"/>
    <brk id="1065" max="16" man="1"/>
    <brk id="1119" max="16" man="1"/>
    <brk id="1173" max="16" man="1"/>
    <brk id="1227" max="16" man="1"/>
    <brk id="1280" max="16" man="1"/>
    <brk id="1333" max="16" man="1"/>
    <brk id="1387" max="16" man="1"/>
    <brk id="1439" max="16" man="1"/>
    <brk id="1491" max="16" man="1"/>
    <brk id="1546" max="16" man="1"/>
    <brk id="1599" max="16" man="1"/>
    <brk id="1651" max="16" man="1"/>
    <brk id="1706" max="16" man="1"/>
    <brk id="1760" max="16" man="1"/>
    <brk id="1812" max="16" man="1"/>
    <brk id="1866" max="16" man="1"/>
    <brk id="1919" max="16" man="1"/>
    <brk id="1972" max="16" man="1"/>
    <brk id="2026" max="16" man="1"/>
    <brk id="2079" max="16" man="1"/>
    <brk id="2134" max="16" man="1"/>
    <brk id="2187" max="16" man="1"/>
    <brk id="2240" max="16" man="1"/>
    <brk id="2293" max="16" man="1"/>
    <brk id="2346" max="16" man="1"/>
    <brk id="2398" max="16" man="1"/>
    <brk id="2451" max="16" man="1"/>
    <brk id="2505" max="16" man="1"/>
    <brk id="2558" max="16" man="1"/>
    <brk id="2610" max="16" man="1"/>
    <brk id="2664" max="16" man="1"/>
    <brk id="2717" max="16" man="1"/>
    <brk id="2769" max="16" man="1"/>
    <brk id="2822" max="16" man="1"/>
    <brk id="2876" max="16" man="1"/>
    <brk id="2932" max="16"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554A540F45F6F41905D96E22A224E8E" ma:contentTypeVersion="10" ma:contentTypeDescription="Create a new document." ma:contentTypeScope="" ma:versionID="dff41ac410aea73f26f890246d15c547">
  <xsd:schema xmlns:xsd="http://www.w3.org/2001/XMLSchema" xmlns:xs="http://www.w3.org/2001/XMLSchema" xmlns:p="http://schemas.microsoft.com/office/2006/metadata/properties" xmlns:ns3="77821032-ac13-45bf-91a5-7fddca7bfe53" targetNamespace="http://schemas.microsoft.com/office/2006/metadata/properties" ma:root="true" ma:fieldsID="46741e806055c348b4b923bc32be7d59" ns3:_="">
    <xsd:import namespace="77821032-ac13-45bf-91a5-7fddca7bfe53"/>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DateTaken" minOccurs="0"/>
                <xsd:element ref="ns3:MediaServiceLocation" minOccurs="0"/>
                <xsd:element ref="ns3:MediaServiceOCR"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821032-ac13-45bf-91a5-7fddca7bfe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00D5EE3-0952-484F-8992-5777126AEA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821032-ac13-45bf-91a5-7fddca7bfe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D2B2AF7-3256-4EBF-AD1E-768F7EEEF06B}">
  <ds:schemaRefs>
    <ds:schemaRef ds:uri="http://schemas.microsoft.com/office/2006/metadata/properties"/>
    <ds:schemaRef ds:uri="http://purl.org/dc/dcmitype/"/>
    <ds:schemaRef ds:uri="http://schemas.microsoft.com/office/2006/documentManagement/types"/>
    <ds:schemaRef ds:uri="http://purl.org/dc/elements/1.1/"/>
    <ds:schemaRef ds:uri="http://purl.org/dc/terms/"/>
    <ds:schemaRef ds:uri="http://schemas.microsoft.com/office/infopath/2007/PartnerControls"/>
    <ds:schemaRef ds:uri="http://schemas.openxmlformats.org/package/2006/metadata/core-properties"/>
    <ds:schemaRef ds:uri="77821032-ac13-45bf-91a5-7fddca7bfe53"/>
    <ds:schemaRef ds:uri="http://www.w3.org/XML/1998/namespace"/>
  </ds:schemaRefs>
</ds:datastoreItem>
</file>

<file path=customXml/itemProps3.xml><?xml version="1.0" encoding="utf-8"?>
<ds:datastoreItem xmlns:ds="http://schemas.openxmlformats.org/officeDocument/2006/customXml" ds:itemID="{FEC870A1-D577-435E-A9CA-F35B17DD9F4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Latest Month Summary</vt:lpstr>
      <vt:lpstr>F&amp;O ADV-RPC</vt:lpstr>
      <vt:lpstr>Micro Detail</vt:lpstr>
      <vt:lpstr>F&amp;O Asset Class ADV by Venue</vt:lpstr>
      <vt:lpstr>Revised Volume and RPC, Old Fmt</vt:lpstr>
      <vt:lpstr>Legacy Volume &amp; RPC, New Fmt</vt:lpstr>
      <vt:lpstr>F&amp;O OI by Asset Class</vt:lpstr>
      <vt:lpstr>Cash Markets</vt:lpstr>
      <vt:lpstr>F&amp;O Daily Volume</vt:lpstr>
      <vt:lpstr>Collateral Balances</vt:lpstr>
      <vt:lpstr>'Cash Markets'!Print_Area</vt:lpstr>
      <vt:lpstr>'Collateral Balances'!Print_Area</vt:lpstr>
      <vt:lpstr>'F&amp;O ADV-RPC'!Print_Area</vt:lpstr>
      <vt:lpstr>'F&amp;O Asset Class ADV by Venue'!Print_Area</vt:lpstr>
      <vt:lpstr>'F&amp;O Daily Volume'!Print_Area</vt:lpstr>
      <vt:lpstr>'F&amp;O OI by Asset Class'!Print_Area</vt:lpstr>
      <vt:lpstr>'Latest Month Summary'!Print_Area</vt:lpstr>
      <vt:lpstr>'Micro Detail'!Print_Area</vt:lpstr>
      <vt:lpstr>'Cash Markets'!Print_Titles</vt:lpstr>
      <vt:lpstr>'Revised Volume and RPC, Old Fmt'!Print_Titles</vt:lpstr>
    </vt:vector>
  </TitlesOfParts>
  <Company>CME Group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Hartman, Kelly</dc:creator>
  <cp:lastModifiedBy>George, Jennifer</cp:lastModifiedBy>
  <cp:lastPrinted>2026-09-01T21:12:09Z</cp:lastPrinted>
  <dcterms:created xsi:type="dcterms:W3CDTF">2009-07-31T18:38:38Z</dcterms:created>
  <dcterms:modified xsi:type="dcterms:W3CDTF">2026-09-01T21:12:19Z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0x010100C554A540F45F6F41905D96E22A224E8E</vt:lpwstr>
  </property>
</Properties>
</file>